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nataliewoo/Library/Application Support/QGIS/QGIS3/profiles/default/python/plugins/sgba_plugin/data/"/>
    </mc:Choice>
  </mc:AlternateContent>
  <xr:revisionPtr revIDLastSave="0" documentId="13_ncr:1_{623EDA9C-8A34-314C-B843-09CB7EED2282}" xr6:coauthVersionLast="47" xr6:coauthVersionMax="47" xr10:uidLastSave="{00000000-0000-0000-0000-000000000000}"/>
  <bookViews>
    <workbookView xWindow="0" yWindow="680" windowWidth="29040" windowHeight="15720" activeTab="1" xr2:uid="{00000000-000D-0000-FFFF-FFFF00000000}"/>
  </bookViews>
  <sheets>
    <sheet name="RESULTS" sheetId="1" r:id="rId1"/>
    <sheet name="A1 Baseline - Terrestrial" sheetId="2" r:id="rId2"/>
    <sheet name="A3 Enhancement - Terrestrial" sheetId="3" r:id="rId3"/>
    <sheet name="A2 Creation - Terrestrial" sheetId="4" r:id="rId4"/>
    <sheet name="B1 Baseline - FW" sheetId="5" r:id="rId5"/>
    <sheet name="B2 Creation - FW" sheetId="6" r:id="rId6"/>
    <sheet name="B3 Enhancement - FW" sheetId="7" r:id="rId7"/>
    <sheet name="C1 Baseline - Marine" sheetId="8" r:id="rId8"/>
    <sheet name="C2 Creation - Marine" sheetId="9" r:id="rId9"/>
    <sheet name="C3 Enhancement - Marine" sheetId="10" r:id="rId10"/>
    <sheet name="Z1 HAB CLASS" sheetId="11" r:id="rId11"/>
    <sheet name="Z2 DISTINCTIVENESS" sheetId="12" r:id="rId12"/>
    <sheet name="Z3 CONDITION VALUE" sheetId="13" r:id="rId13"/>
    <sheet name="Z7 TARGET CREATION" sheetId="14" r:id="rId14"/>
    <sheet name="Z8 TARGET ENHANCEMENT" sheetId="15" r:id="rId15"/>
    <sheet name="Z8 TARGET ENH" sheetId="16" r:id="rId16"/>
    <sheet name="ENH POSSIBILITY" sheetId="17" r:id="rId17"/>
  </sheets>
  <definedNames>
    <definedName name="_xlnm._FilterDatabase" localSheetId="1" hidden="1">'A1 Baseline - Terrestrial'!$X$1:$X$263</definedName>
    <definedName name="_xlnm._FilterDatabase" localSheetId="3" hidden="1">'A2 Creation - Terrestrial'!$W$1:$W$263</definedName>
    <definedName name="_xlnm._FilterDatabase" localSheetId="2" hidden="1">'A3 Enhancement - Terrestrial'!$Z$1:$Z$263</definedName>
    <definedName name="_xlnm._FilterDatabase" localSheetId="4" hidden="1">'B1 Baseline - FW'!$W$1:$W$299</definedName>
    <definedName name="_xlnm._FilterDatabase" localSheetId="5" hidden="1">'B2 Creation - FW'!$S$1:$S$263</definedName>
    <definedName name="_xlnm._FilterDatabase" localSheetId="6" hidden="1">'B3 Enhancement - FW'!$Z$1:$Z$263</definedName>
    <definedName name="_xlnm._FilterDatabase" localSheetId="7" hidden="1">'C1 Baseline - Marine'!$X$1:$X$263</definedName>
    <definedName name="EnhancementHabitats2">'Z8 TARGET ENHANCEMENT'!$K$1:$K$508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0" l="1"/>
  <c r="E8" i="10"/>
  <c r="U8" i="10" s="1"/>
  <c r="L5" i="15"/>
  <c r="G9" i="2"/>
  <c r="K9" i="2" s="1"/>
  <c r="D158" i="16"/>
  <c r="A158" i="16" s="1"/>
  <c r="D154" i="16"/>
  <c r="A154" i="16"/>
  <c r="B154" i="16" s="1"/>
  <c r="D150" i="16"/>
  <c r="A150" i="16" s="1"/>
  <c r="D146" i="16"/>
  <c r="A146" i="16" s="1"/>
  <c r="D142" i="16"/>
  <c r="A142" i="16"/>
  <c r="A139" i="16"/>
  <c r="D138" i="16"/>
  <c r="B138" i="16"/>
  <c r="A138" i="16"/>
  <c r="B135" i="16"/>
  <c r="D134" i="16"/>
  <c r="A134" i="16" s="1"/>
  <c r="A135" i="16" s="1"/>
  <c r="A136" i="16" s="1"/>
  <c r="D130" i="16"/>
  <c r="A130" i="16" s="1"/>
  <c r="B130" i="16" s="1"/>
  <c r="B128" i="16"/>
  <c r="A127" i="16"/>
  <c r="A128" i="16" s="1"/>
  <c r="A129" i="16" s="1"/>
  <c r="B129" i="16" s="1"/>
  <c r="D126" i="16"/>
  <c r="A126" i="16" s="1"/>
  <c r="B126" i="16" s="1"/>
  <c r="D122" i="16"/>
  <c r="C122" i="16"/>
  <c r="A122" i="16"/>
  <c r="C118" i="16"/>
  <c r="DN3" i="16" s="1"/>
  <c r="C110" i="16"/>
  <c r="DF3" i="16" s="1"/>
  <c r="C90" i="16"/>
  <c r="CL3" i="16" s="1"/>
  <c r="C74" i="16"/>
  <c r="C66" i="16"/>
  <c r="C50" i="16"/>
  <c r="FJ48" i="16"/>
  <c r="FH48" i="16"/>
  <c r="FJ47" i="16"/>
  <c r="FH47" i="16"/>
  <c r="FJ46" i="16"/>
  <c r="FH46" i="16"/>
  <c r="FJ45" i="16"/>
  <c r="FH45" i="16"/>
  <c r="FJ44" i="16"/>
  <c r="FH44" i="16"/>
  <c r="FJ43" i="16"/>
  <c r="FH43" i="16"/>
  <c r="FJ42" i="16"/>
  <c r="FH42" i="16"/>
  <c r="C42" i="16"/>
  <c r="FJ41" i="16"/>
  <c r="FH41" i="16"/>
  <c r="FJ40" i="16"/>
  <c r="FH40" i="16"/>
  <c r="FJ39" i="16"/>
  <c r="FH39" i="16"/>
  <c r="FJ38" i="16"/>
  <c r="FJ37" i="16"/>
  <c r="FJ36" i="16"/>
  <c r="FJ35" i="16"/>
  <c r="FJ34" i="16"/>
  <c r="C34" i="16"/>
  <c r="FJ33" i="16"/>
  <c r="FJ32" i="16"/>
  <c r="FJ31" i="16"/>
  <c r="A31" i="16"/>
  <c r="FJ30" i="16"/>
  <c r="D30" i="16"/>
  <c r="A30" i="16" s="1"/>
  <c r="B30" i="16" s="1"/>
  <c r="FJ29" i="16"/>
  <c r="FJ28" i="16"/>
  <c r="FJ27" i="16"/>
  <c r="FJ26" i="16"/>
  <c r="FJ25" i="16"/>
  <c r="FJ24" i="16"/>
  <c r="FJ23" i="16"/>
  <c r="FJ22" i="16"/>
  <c r="FJ21" i="16"/>
  <c r="FJ20" i="16"/>
  <c r="FJ19" i="16"/>
  <c r="FJ18" i="16"/>
  <c r="FJ17" i="16"/>
  <c r="FJ16" i="16"/>
  <c r="FJ15" i="16"/>
  <c r="FJ14" i="16"/>
  <c r="FJ13" i="16"/>
  <c r="FJ12" i="16"/>
  <c r="FJ11" i="16"/>
  <c r="FJ10" i="16"/>
  <c r="C10" i="16"/>
  <c r="FJ9" i="16"/>
  <c r="FJ8" i="16"/>
  <c r="FJ7" i="16"/>
  <c r="C6" i="16"/>
  <c r="FB4" i="16"/>
  <c r="EX4" i="16"/>
  <c r="ET4" i="16"/>
  <c r="EP4" i="16"/>
  <c r="EL4" i="16"/>
  <c r="EL1" i="16" s="1"/>
  <c r="EM1" i="16" s="1"/>
  <c r="EN1" i="16" s="1"/>
  <c r="EH4" i="16"/>
  <c r="ED4" i="16"/>
  <c r="ED1" i="16" s="1"/>
  <c r="EE1" i="16" s="1"/>
  <c r="DZ4" i="16"/>
  <c r="DV4" i="16"/>
  <c r="DR4" i="16"/>
  <c r="AD4" i="16"/>
  <c r="DR3" i="16"/>
  <c r="BV3" i="16"/>
  <c r="BN3" i="16"/>
  <c r="AX3" i="16"/>
  <c r="AP3" i="16"/>
  <c r="AH3" i="16"/>
  <c r="J3" i="16"/>
  <c r="F3" i="16"/>
  <c r="FB2" i="16"/>
  <c r="EU2" i="16"/>
  <c r="ET2" i="16"/>
  <c r="EL2" i="16"/>
  <c r="EE2" i="16"/>
  <c r="ED2" i="16"/>
  <c r="DV2" i="16"/>
  <c r="AD2" i="16"/>
  <c r="FB1" i="16"/>
  <c r="FC1" i="16" s="1"/>
  <c r="FC2" i="16" s="1"/>
  <c r="EY1" i="16"/>
  <c r="EY2" i="16" s="1"/>
  <c r="EX1" i="16"/>
  <c r="EX2" i="16" s="1"/>
  <c r="ET1" i="16"/>
  <c r="EU1" i="16" s="1"/>
  <c r="EV1" i="16" s="1"/>
  <c r="EQ1" i="16"/>
  <c r="EQ2" i="16" s="1"/>
  <c r="EP1" i="16"/>
  <c r="EP2" i="16" s="1"/>
  <c r="EH1" i="16"/>
  <c r="EH2" i="16" s="1"/>
  <c r="EF1" i="16"/>
  <c r="EF2" i="16" s="1"/>
  <c r="EA1" i="16"/>
  <c r="EA2" i="16" s="1"/>
  <c r="DZ1" i="16"/>
  <c r="DZ2" i="16" s="1"/>
  <c r="DV1" i="16"/>
  <c r="DW1" i="16" s="1"/>
  <c r="DX1" i="16" s="1"/>
  <c r="DS1" i="16"/>
  <c r="DS2" i="16" s="1"/>
  <c r="DR1" i="16"/>
  <c r="DR2" i="16" s="1"/>
  <c r="AE1" i="16"/>
  <c r="AE2" i="16" s="1"/>
  <c r="AD1" i="16"/>
  <c r="AE41" i="15"/>
  <c r="AB41" i="15"/>
  <c r="AA41" i="15"/>
  <c r="Z41" i="15"/>
  <c r="Y41" i="15"/>
  <c r="X41" i="15"/>
  <c r="W41" i="15"/>
  <c r="V41" i="15"/>
  <c r="U41" i="15"/>
  <c r="T41" i="15"/>
  <c r="S41" i="15"/>
  <c r="R41" i="15"/>
  <c r="Q41" i="15"/>
  <c r="P41" i="15"/>
  <c r="O41" i="15"/>
  <c r="N41" i="15"/>
  <c r="M41" i="15"/>
  <c r="L41" i="15"/>
  <c r="K41" i="15"/>
  <c r="AC41" i="15" s="1"/>
  <c r="B41" i="15"/>
  <c r="AE40" i="15"/>
  <c r="AB40" i="15"/>
  <c r="AA40" i="15"/>
  <c r="Z40" i="15"/>
  <c r="Y40" i="15"/>
  <c r="X40" i="15"/>
  <c r="W40" i="15"/>
  <c r="V40" i="15"/>
  <c r="U40" i="15"/>
  <c r="T40" i="15"/>
  <c r="S40" i="15"/>
  <c r="R40" i="15"/>
  <c r="Q40" i="15"/>
  <c r="P40" i="15"/>
  <c r="O40" i="15"/>
  <c r="N40" i="15"/>
  <c r="M40" i="15"/>
  <c r="L40" i="15"/>
  <c r="K40" i="15"/>
  <c r="AC40" i="15" s="1"/>
  <c r="B40" i="15"/>
  <c r="AE39" i="15"/>
  <c r="AC39" i="15"/>
  <c r="AB39" i="15"/>
  <c r="AA39" i="15"/>
  <c r="Z39" i="15"/>
  <c r="Y39" i="15"/>
  <c r="X39" i="15"/>
  <c r="W39" i="15"/>
  <c r="V39" i="15"/>
  <c r="U39" i="15"/>
  <c r="T39" i="15"/>
  <c r="S39" i="15"/>
  <c r="R39" i="15"/>
  <c r="Q39" i="15"/>
  <c r="P39" i="15"/>
  <c r="O39" i="15"/>
  <c r="N39" i="15"/>
  <c r="M39" i="15"/>
  <c r="L39" i="15"/>
  <c r="B39" i="15"/>
  <c r="K39" i="15" s="1"/>
  <c r="A39" i="15"/>
  <c r="AE38" i="15"/>
  <c r="AB38" i="15"/>
  <c r="AA38" i="15"/>
  <c r="Z38" i="15"/>
  <c r="Y38" i="15"/>
  <c r="X38" i="15"/>
  <c r="W38" i="15"/>
  <c r="V38" i="15"/>
  <c r="U38" i="15"/>
  <c r="T38" i="15"/>
  <c r="S38" i="15"/>
  <c r="R38" i="15"/>
  <c r="Q38" i="15"/>
  <c r="P38" i="15"/>
  <c r="O38" i="15"/>
  <c r="N38" i="15"/>
  <c r="M38" i="15"/>
  <c r="L38" i="15"/>
  <c r="K38" i="15"/>
  <c r="AC38" i="15" s="1"/>
  <c r="B38" i="15"/>
  <c r="AE37" i="15"/>
  <c r="AB37" i="15"/>
  <c r="AA37" i="15"/>
  <c r="Z37" i="15"/>
  <c r="Y37" i="15"/>
  <c r="X37" i="15"/>
  <c r="W37" i="15"/>
  <c r="V37" i="15"/>
  <c r="U37" i="15"/>
  <c r="T37" i="15"/>
  <c r="S37" i="15"/>
  <c r="R37" i="15"/>
  <c r="Q37" i="15"/>
  <c r="P37" i="15"/>
  <c r="O37" i="15"/>
  <c r="N37" i="15"/>
  <c r="M37" i="15"/>
  <c r="L37" i="15"/>
  <c r="K37" i="15"/>
  <c r="AC37" i="15" s="1"/>
  <c r="B37" i="15"/>
  <c r="A37" i="15"/>
  <c r="AE36" i="15"/>
  <c r="AB36" i="15"/>
  <c r="AA36" i="15"/>
  <c r="Z36" i="15"/>
  <c r="Y36" i="15"/>
  <c r="X36" i="15"/>
  <c r="W36" i="15"/>
  <c r="V36" i="15"/>
  <c r="U36" i="15"/>
  <c r="T36" i="15"/>
  <c r="S36" i="15"/>
  <c r="R36" i="15"/>
  <c r="Q36" i="15"/>
  <c r="P36" i="15"/>
  <c r="O36" i="15"/>
  <c r="N36" i="15"/>
  <c r="M36" i="15"/>
  <c r="L36" i="15"/>
  <c r="B36" i="15"/>
  <c r="K36" i="15" s="1"/>
  <c r="AC36" i="15" s="1"/>
  <c r="A36" i="15"/>
  <c r="AE35" i="15"/>
  <c r="AB35" i="15"/>
  <c r="AA35" i="15"/>
  <c r="Z35" i="15"/>
  <c r="Y35" i="15"/>
  <c r="X35" i="15"/>
  <c r="W35" i="15"/>
  <c r="V35" i="15"/>
  <c r="U35" i="15"/>
  <c r="T35" i="15"/>
  <c r="S35" i="15"/>
  <c r="R35" i="15"/>
  <c r="Q35" i="15"/>
  <c r="P35" i="15"/>
  <c r="O35" i="15"/>
  <c r="N35" i="15"/>
  <c r="M35" i="15"/>
  <c r="L35" i="15"/>
  <c r="A35" i="15"/>
  <c r="AE34" i="15"/>
  <c r="AB34" i="15"/>
  <c r="AA34" i="15"/>
  <c r="Z34" i="15"/>
  <c r="Y34" i="15"/>
  <c r="X34" i="15"/>
  <c r="W34" i="15"/>
  <c r="V34" i="15"/>
  <c r="U34" i="15"/>
  <c r="T34" i="15"/>
  <c r="S34" i="15"/>
  <c r="R34" i="15"/>
  <c r="Q34" i="15"/>
  <c r="P34" i="15"/>
  <c r="O34" i="15"/>
  <c r="N34" i="15"/>
  <c r="M34" i="15"/>
  <c r="L34" i="15"/>
  <c r="B34" i="15"/>
  <c r="K34" i="15" s="1"/>
  <c r="AC34" i="15" s="1"/>
  <c r="AE33" i="15"/>
  <c r="AB33" i="15"/>
  <c r="AA33" i="15"/>
  <c r="Z33" i="15"/>
  <c r="Y33" i="15"/>
  <c r="X33" i="15"/>
  <c r="W33" i="15"/>
  <c r="V33" i="15"/>
  <c r="U33" i="15"/>
  <c r="T33" i="15"/>
  <c r="S33" i="15"/>
  <c r="R33" i="15"/>
  <c r="Q33" i="15"/>
  <c r="P33" i="15"/>
  <c r="O33" i="15"/>
  <c r="N33" i="15"/>
  <c r="M33" i="15"/>
  <c r="L33" i="15"/>
  <c r="B33" i="15"/>
  <c r="K33" i="15" s="1"/>
  <c r="AC33" i="15" s="1"/>
  <c r="A33" i="15"/>
  <c r="AE32" i="15"/>
  <c r="AB32" i="15"/>
  <c r="AA32" i="15"/>
  <c r="Z32" i="15"/>
  <c r="Y32" i="15"/>
  <c r="X32" i="15"/>
  <c r="W32" i="15"/>
  <c r="V32" i="15"/>
  <c r="U32" i="15"/>
  <c r="T32" i="15"/>
  <c r="S32" i="15"/>
  <c r="R32" i="15"/>
  <c r="Q32" i="15"/>
  <c r="P32" i="15"/>
  <c r="O32" i="15"/>
  <c r="N32" i="15"/>
  <c r="M32" i="15"/>
  <c r="L32" i="15"/>
  <c r="AE31" i="15"/>
  <c r="AB31" i="15"/>
  <c r="AA31" i="15"/>
  <c r="Z31" i="15"/>
  <c r="Y31" i="15"/>
  <c r="X31" i="15"/>
  <c r="W31" i="15"/>
  <c r="V31" i="15"/>
  <c r="U31" i="15"/>
  <c r="T31" i="15"/>
  <c r="S31" i="15"/>
  <c r="R31" i="15"/>
  <c r="Q31" i="15"/>
  <c r="P31" i="15"/>
  <c r="O31" i="15"/>
  <c r="N31" i="15"/>
  <c r="M31" i="15"/>
  <c r="L31" i="15"/>
  <c r="AE30" i="15"/>
  <c r="AB30" i="15"/>
  <c r="AA30" i="15"/>
  <c r="Z30" i="15"/>
  <c r="Y30" i="15"/>
  <c r="X30" i="15"/>
  <c r="W30" i="15"/>
  <c r="V30" i="15"/>
  <c r="U30" i="15"/>
  <c r="T30" i="15"/>
  <c r="S30" i="15"/>
  <c r="R30" i="15"/>
  <c r="Q30" i="15"/>
  <c r="P30" i="15"/>
  <c r="O30" i="15"/>
  <c r="N30" i="15"/>
  <c r="M30" i="15"/>
  <c r="L30" i="15"/>
  <c r="B30" i="15"/>
  <c r="K30" i="15" s="1"/>
  <c r="AC30" i="15" s="1"/>
  <c r="AE29" i="15"/>
  <c r="AB29" i="15"/>
  <c r="AA29" i="15"/>
  <c r="Z29" i="15"/>
  <c r="Y29" i="15"/>
  <c r="X29" i="15"/>
  <c r="W29" i="15"/>
  <c r="V29" i="15"/>
  <c r="U29" i="15"/>
  <c r="T29" i="15"/>
  <c r="S29" i="15"/>
  <c r="R29" i="15"/>
  <c r="Q29" i="15"/>
  <c r="P29" i="15"/>
  <c r="O29" i="15"/>
  <c r="N29" i="15"/>
  <c r="M29" i="15"/>
  <c r="L29" i="15"/>
  <c r="AE28" i="15"/>
  <c r="AB28" i="15"/>
  <c r="AA28" i="15"/>
  <c r="Z28" i="15"/>
  <c r="Y28" i="15"/>
  <c r="X28" i="15"/>
  <c r="W28" i="15"/>
  <c r="V28" i="15"/>
  <c r="U28" i="15"/>
  <c r="T28" i="15"/>
  <c r="S28" i="15"/>
  <c r="R28" i="15"/>
  <c r="Q28" i="15"/>
  <c r="P28" i="15"/>
  <c r="O28" i="15"/>
  <c r="N28" i="15"/>
  <c r="M28" i="15"/>
  <c r="L28" i="15"/>
  <c r="A28" i="15"/>
  <c r="AE27" i="15"/>
  <c r="AB27" i="15"/>
  <c r="AA27" i="15"/>
  <c r="Z27" i="15"/>
  <c r="Y27" i="15"/>
  <c r="X27" i="15"/>
  <c r="W27" i="15"/>
  <c r="V27" i="15"/>
  <c r="U27" i="15"/>
  <c r="T27" i="15"/>
  <c r="S27" i="15"/>
  <c r="R27" i="15"/>
  <c r="Q27" i="15"/>
  <c r="P27" i="15"/>
  <c r="O27" i="15"/>
  <c r="N27" i="15"/>
  <c r="M27" i="15"/>
  <c r="L27" i="15"/>
  <c r="AE26" i="15"/>
  <c r="AB26" i="15"/>
  <c r="AA26" i="15"/>
  <c r="Z26" i="15"/>
  <c r="Y26" i="15"/>
  <c r="X26" i="15"/>
  <c r="W26" i="15"/>
  <c r="V26" i="15"/>
  <c r="U26" i="15"/>
  <c r="T26" i="15"/>
  <c r="S26" i="15"/>
  <c r="R26" i="15"/>
  <c r="Q26" i="15"/>
  <c r="P26" i="15"/>
  <c r="O26" i="15"/>
  <c r="N26" i="15"/>
  <c r="M26" i="15"/>
  <c r="L26" i="15"/>
  <c r="AE25" i="15"/>
  <c r="AB25" i="15"/>
  <c r="AA25" i="15"/>
  <c r="Z25" i="15"/>
  <c r="Y25" i="15"/>
  <c r="X25" i="15"/>
  <c r="W25" i="15"/>
  <c r="V25" i="15"/>
  <c r="U25" i="15"/>
  <c r="T25" i="15"/>
  <c r="S25" i="15"/>
  <c r="R25" i="15"/>
  <c r="Q25" i="15"/>
  <c r="P25" i="15"/>
  <c r="O25" i="15"/>
  <c r="N25" i="15"/>
  <c r="M25" i="15"/>
  <c r="L25" i="15"/>
  <c r="AE24" i="15"/>
  <c r="AB24" i="15"/>
  <c r="AA24" i="15"/>
  <c r="Z24" i="15"/>
  <c r="Y24" i="15"/>
  <c r="X24" i="15"/>
  <c r="W24" i="15"/>
  <c r="V24" i="15"/>
  <c r="U24" i="15"/>
  <c r="T24" i="15"/>
  <c r="S24" i="15"/>
  <c r="R24" i="15"/>
  <c r="Q24" i="15"/>
  <c r="P24" i="15"/>
  <c r="O24" i="15"/>
  <c r="N24" i="15"/>
  <c r="M24" i="15"/>
  <c r="L24" i="15"/>
  <c r="A24" i="15"/>
  <c r="AE23" i="15"/>
  <c r="AB23" i="15"/>
  <c r="AA23" i="15"/>
  <c r="Z23" i="15"/>
  <c r="Y23" i="15"/>
  <c r="X23" i="15"/>
  <c r="W23" i="15"/>
  <c r="V23" i="15"/>
  <c r="U23" i="15"/>
  <c r="T23" i="15"/>
  <c r="S23" i="15"/>
  <c r="R23" i="15"/>
  <c r="Q23" i="15"/>
  <c r="P23" i="15"/>
  <c r="O23" i="15"/>
  <c r="N23" i="15"/>
  <c r="M23" i="15"/>
  <c r="L23" i="15"/>
  <c r="AE22" i="15"/>
  <c r="AB22" i="15"/>
  <c r="AA22" i="15"/>
  <c r="Z22" i="15"/>
  <c r="Y22" i="15"/>
  <c r="X22" i="15"/>
  <c r="W22" i="15"/>
  <c r="V22" i="15"/>
  <c r="U22" i="15"/>
  <c r="T22" i="15"/>
  <c r="S22" i="15"/>
  <c r="R22" i="15"/>
  <c r="Q22" i="15"/>
  <c r="P22" i="15"/>
  <c r="O22" i="15"/>
  <c r="N22" i="15"/>
  <c r="M22" i="15"/>
  <c r="L22" i="15"/>
  <c r="A22" i="15"/>
  <c r="AE21" i="15"/>
  <c r="AB21" i="15"/>
  <c r="AA21" i="15"/>
  <c r="Z21" i="15"/>
  <c r="Y21" i="15"/>
  <c r="X21" i="15"/>
  <c r="W21" i="15"/>
  <c r="V21" i="15"/>
  <c r="U21" i="15"/>
  <c r="T21" i="15"/>
  <c r="S21" i="15"/>
  <c r="R21" i="15"/>
  <c r="Q21" i="15"/>
  <c r="P21" i="15"/>
  <c r="O21" i="15"/>
  <c r="N21" i="15"/>
  <c r="M21" i="15"/>
  <c r="L21" i="15"/>
  <c r="B21" i="15"/>
  <c r="K21" i="15" s="1"/>
  <c r="AC21" i="15" s="1"/>
  <c r="AE20" i="15"/>
  <c r="AB20" i="15"/>
  <c r="AA20" i="15"/>
  <c r="Z20" i="15"/>
  <c r="Y20" i="15"/>
  <c r="X20" i="15"/>
  <c r="W20" i="15"/>
  <c r="V20" i="15"/>
  <c r="U20" i="15"/>
  <c r="T20" i="15"/>
  <c r="S20" i="15"/>
  <c r="R20" i="15"/>
  <c r="Q20" i="15"/>
  <c r="P20" i="15"/>
  <c r="O20" i="15"/>
  <c r="N20" i="15"/>
  <c r="M20" i="15"/>
  <c r="L20" i="15"/>
  <c r="AE19" i="15"/>
  <c r="AB19" i="15"/>
  <c r="AA19" i="15"/>
  <c r="Z19" i="15"/>
  <c r="Y19" i="15"/>
  <c r="X19" i="15"/>
  <c r="W19" i="15"/>
  <c r="V19" i="15"/>
  <c r="U19" i="15"/>
  <c r="T19" i="15"/>
  <c r="S19" i="15"/>
  <c r="R19" i="15"/>
  <c r="Q19" i="15"/>
  <c r="P19" i="15"/>
  <c r="O19" i="15"/>
  <c r="N19" i="15"/>
  <c r="M19" i="15"/>
  <c r="L19" i="15"/>
  <c r="AE18" i="15"/>
  <c r="AC18" i="15"/>
  <c r="AB18" i="15"/>
  <c r="AA18" i="15"/>
  <c r="Z18" i="15"/>
  <c r="Y18" i="15"/>
  <c r="X18" i="15"/>
  <c r="W18" i="15"/>
  <c r="V18" i="15"/>
  <c r="U18" i="15"/>
  <c r="T18" i="15"/>
  <c r="S18" i="15"/>
  <c r="R18" i="15"/>
  <c r="Q18" i="15"/>
  <c r="P18" i="15"/>
  <c r="O18" i="15"/>
  <c r="N18" i="15"/>
  <c r="M18" i="15"/>
  <c r="L18" i="15"/>
  <c r="B18" i="15"/>
  <c r="K18" i="15" s="1"/>
  <c r="A18" i="15"/>
  <c r="AE17" i="15"/>
  <c r="AB17" i="15"/>
  <c r="AA17" i="15"/>
  <c r="Z17" i="15"/>
  <c r="Y17" i="15"/>
  <c r="X17" i="15"/>
  <c r="W17" i="15"/>
  <c r="V17" i="15"/>
  <c r="U17" i="15"/>
  <c r="T17" i="15"/>
  <c r="S17" i="15"/>
  <c r="R17" i="15"/>
  <c r="Q17" i="15"/>
  <c r="P17" i="15"/>
  <c r="O17" i="15"/>
  <c r="N17" i="15"/>
  <c r="M17" i="15"/>
  <c r="L17" i="15"/>
  <c r="AE16" i="15"/>
  <c r="AB16" i="15"/>
  <c r="AA16" i="15"/>
  <c r="Z16" i="15"/>
  <c r="Y16" i="15"/>
  <c r="X16" i="15"/>
  <c r="W16" i="15"/>
  <c r="V16" i="15"/>
  <c r="U16" i="15"/>
  <c r="T16" i="15"/>
  <c r="S16" i="15"/>
  <c r="R16" i="15"/>
  <c r="Q16" i="15"/>
  <c r="P16" i="15"/>
  <c r="O16" i="15"/>
  <c r="N16" i="15"/>
  <c r="M16" i="15"/>
  <c r="L16" i="15"/>
  <c r="A16" i="15"/>
  <c r="AE15" i="15"/>
  <c r="AB15" i="15"/>
  <c r="AA15" i="15"/>
  <c r="Z15" i="15"/>
  <c r="Y15" i="15"/>
  <c r="X15" i="15"/>
  <c r="W15" i="15"/>
  <c r="V15" i="15"/>
  <c r="U15" i="15"/>
  <c r="T15" i="15"/>
  <c r="S15" i="15"/>
  <c r="R15" i="15"/>
  <c r="Q15" i="15"/>
  <c r="P15" i="15"/>
  <c r="O15" i="15"/>
  <c r="N15" i="15"/>
  <c r="M15" i="15"/>
  <c r="L15" i="15"/>
  <c r="AE14" i="15"/>
  <c r="AB14" i="15"/>
  <c r="AA14" i="15"/>
  <c r="Z14" i="15"/>
  <c r="Y14" i="15"/>
  <c r="X14" i="15"/>
  <c r="W14" i="15"/>
  <c r="V14" i="15"/>
  <c r="U14" i="15"/>
  <c r="T14" i="15"/>
  <c r="S14" i="15"/>
  <c r="R14" i="15"/>
  <c r="Q14" i="15"/>
  <c r="P14" i="15"/>
  <c r="O14" i="15"/>
  <c r="N14" i="15"/>
  <c r="M14" i="15"/>
  <c r="L14" i="15"/>
  <c r="A14" i="15"/>
  <c r="AE13" i="15"/>
  <c r="AB13" i="15"/>
  <c r="AA13" i="15"/>
  <c r="Z13" i="15"/>
  <c r="Y13" i="15"/>
  <c r="X13" i="15"/>
  <c r="W13" i="15"/>
  <c r="V13" i="15"/>
  <c r="U13" i="15"/>
  <c r="T13" i="15"/>
  <c r="S13" i="15"/>
  <c r="R13" i="15"/>
  <c r="Q13" i="15"/>
  <c r="P13" i="15"/>
  <c r="O13" i="15"/>
  <c r="N13" i="15"/>
  <c r="M13" i="15"/>
  <c r="L13" i="15"/>
  <c r="B13" i="15"/>
  <c r="K13" i="15" s="1"/>
  <c r="AC13" i="15" s="1"/>
  <c r="A13" i="15"/>
  <c r="AE12" i="15"/>
  <c r="AB12" i="15"/>
  <c r="AA12" i="15"/>
  <c r="Z12" i="15"/>
  <c r="Y12" i="15"/>
  <c r="X12" i="15"/>
  <c r="W12" i="15"/>
  <c r="V12" i="15"/>
  <c r="U12" i="15"/>
  <c r="T12" i="15"/>
  <c r="S12" i="15"/>
  <c r="R12" i="15"/>
  <c r="Q12" i="15"/>
  <c r="P12" i="15"/>
  <c r="O12" i="15"/>
  <c r="N12" i="15"/>
  <c r="M12" i="15"/>
  <c r="L12" i="15"/>
  <c r="K12" i="15"/>
  <c r="AC12" i="15" s="1"/>
  <c r="B12" i="15"/>
  <c r="A12" i="15"/>
  <c r="AE11" i="15"/>
  <c r="AB11" i="15"/>
  <c r="AA11" i="15"/>
  <c r="Z11" i="15"/>
  <c r="Y11" i="15"/>
  <c r="X11" i="15"/>
  <c r="W11" i="15"/>
  <c r="V11" i="15"/>
  <c r="U11" i="15"/>
  <c r="T11" i="15"/>
  <c r="S11" i="15"/>
  <c r="R11" i="15"/>
  <c r="Q11" i="15"/>
  <c r="P11" i="15"/>
  <c r="O11" i="15"/>
  <c r="N11" i="15"/>
  <c r="M11" i="15"/>
  <c r="L11" i="15"/>
  <c r="B11" i="15"/>
  <c r="K11" i="15" s="1"/>
  <c r="AC11" i="15" s="1"/>
  <c r="A11" i="15"/>
  <c r="AE10" i="15"/>
  <c r="AB10" i="15"/>
  <c r="AA10" i="15"/>
  <c r="Z10" i="15"/>
  <c r="Y10" i="15"/>
  <c r="X10" i="15"/>
  <c r="W10" i="15"/>
  <c r="V10" i="15"/>
  <c r="U10" i="15"/>
  <c r="T10" i="15"/>
  <c r="S10" i="15"/>
  <c r="R10" i="15"/>
  <c r="Q10" i="15"/>
  <c r="P10" i="15"/>
  <c r="O10" i="15"/>
  <c r="N10" i="15"/>
  <c r="M10" i="15"/>
  <c r="L10" i="15"/>
  <c r="AE9" i="15"/>
  <c r="AB9" i="15"/>
  <c r="AA9" i="15"/>
  <c r="Z9" i="15"/>
  <c r="Y9" i="15"/>
  <c r="X9" i="15"/>
  <c r="W9" i="15"/>
  <c r="V9" i="15"/>
  <c r="U9" i="15"/>
  <c r="T9" i="15"/>
  <c r="S9" i="15"/>
  <c r="R9" i="15"/>
  <c r="Q9" i="15"/>
  <c r="P9" i="15"/>
  <c r="O9" i="15"/>
  <c r="N9" i="15"/>
  <c r="M9" i="15"/>
  <c r="L9" i="15"/>
  <c r="AE8" i="15"/>
  <c r="AC8" i="15"/>
  <c r="AB8" i="15"/>
  <c r="AA8" i="15"/>
  <c r="Z8" i="15"/>
  <c r="Y8" i="15"/>
  <c r="X8" i="15"/>
  <c r="W8" i="15"/>
  <c r="V8" i="15"/>
  <c r="U8" i="15"/>
  <c r="T8" i="15"/>
  <c r="S8" i="15"/>
  <c r="R8" i="15"/>
  <c r="Q8" i="15"/>
  <c r="P8" i="15"/>
  <c r="O8" i="15"/>
  <c r="N8" i="15"/>
  <c r="M8" i="15"/>
  <c r="L8" i="15"/>
  <c r="B8" i="15"/>
  <c r="K8" i="15" s="1"/>
  <c r="AE7" i="15"/>
  <c r="AB7" i="15"/>
  <c r="AA7" i="15"/>
  <c r="Z7" i="15"/>
  <c r="Y7" i="15"/>
  <c r="X7" i="15"/>
  <c r="W7" i="15"/>
  <c r="V7" i="15"/>
  <c r="U7" i="15"/>
  <c r="T7" i="15"/>
  <c r="S7" i="15"/>
  <c r="R7" i="15"/>
  <c r="Q7" i="15"/>
  <c r="P7" i="15"/>
  <c r="O7" i="15"/>
  <c r="N7" i="15"/>
  <c r="M7" i="15"/>
  <c r="L7" i="15"/>
  <c r="AE6" i="15"/>
  <c r="AB6" i="15"/>
  <c r="AA6" i="15"/>
  <c r="Z6" i="15"/>
  <c r="Y6" i="15"/>
  <c r="X6" i="15"/>
  <c r="W6" i="15"/>
  <c r="V6" i="15"/>
  <c r="U6" i="15"/>
  <c r="T6" i="15"/>
  <c r="S6" i="15"/>
  <c r="R6" i="15"/>
  <c r="Q6" i="15"/>
  <c r="P6" i="15"/>
  <c r="O6" i="15"/>
  <c r="N6" i="15"/>
  <c r="M6" i="15"/>
  <c r="L6" i="15"/>
  <c r="A6" i="15"/>
  <c r="AE5" i="15"/>
  <c r="AB5" i="15"/>
  <c r="AA5" i="15"/>
  <c r="Z5" i="15"/>
  <c r="Y5" i="15"/>
  <c r="X5" i="15"/>
  <c r="W5" i="15"/>
  <c r="V5" i="15"/>
  <c r="U5" i="15"/>
  <c r="T5" i="15"/>
  <c r="S5" i="15"/>
  <c r="R5" i="15"/>
  <c r="Q5" i="15"/>
  <c r="P5" i="15"/>
  <c r="O5" i="15"/>
  <c r="N5" i="15"/>
  <c r="M5" i="15"/>
  <c r="B5" i="15"/>
  <c r="K5" i="15" s="1"/>
  <c r="AC5" i="15" s="1"/>
  <c r="A5" i="15"/>
  <c r="AA4" i="15"/>
  <c r="Z4" i="15"/>
  <c r="Y4" i="15"/>
  <c r="X4" i="15"/>
  <c r="W4" i="15"/>
  <c r="V4" i="15"/>
  <c r="U4" i="15"/>
  <c r="T4" i="15"/>
  <c r="S4" i="15"/>
  <c r="R4" i="15"/>
  <c r="Q4" i="15"/>
  <c r="P4" i="15"/>
  <c r="N4" i="15"/>
  <c r="J4" i="15"/>
  <c r="AB4" i="15" s="1"/>
  <c r="I4" i="15"/>
  <c r="H4" i="15"/>
  <c r="G4" i="15"/>
  <c r="F4" i="15"/>
  <c r="E4" i="15"/>
  <c r="O4" i="15" s="1"/>
  <c r="D4" i="15"/>
  <c r="M4" i="15" s="1"/>
  <c r="C4" i="15"/>
  <c r="L4" i="15" s="1"/>
  <c r="I44" i="14"/>
  <c r="I43" i="14"/>
  <c r="I44" i="11" s="1"/>
  <c r="I42" i="14"/>
  <c r="I41" i="14"/>
  <c r="I40" i="14"/>
  <c r="I39" i="14"/>
  <c r="I40" i="11" s="1"/>
  <c r="I38" i="14"/>
  <c r="I37" i="14"/>
  <c r="I36" i="14"/>
  <c r="I35" i="14"/>
  <c r="I34" i="14"/>
  <c r="I33" i="14"/>
  <c r="I34" i="11" s="1"/>
  <c r="I32" i="14"/>
  <c r="G32" i="14"/>
  <c r="FH36" i="16" s="1"/>
  <c r="B32" i="14"/>
  <c r="I31" i="14"/>
  <c r="B31" i="14"/>
  <c r="G31" i="14" s="1"/>
  <c r="FH35" i="16" s="1"/>
  <c r="I30" i="14"/>
  <c r="I29" i="14"/>
  <c r="I30" i="11" s="1"/>
  <c r="I28" i="14"/>
  <c r="G28" i="14"/>
  <c r="FH32" i="16" s="1"/>
  <c r="B28" i="14"/>
  <c r="I27" i="14"/>
  <c r="B27" i="14"/>
  <c r="G27" i="14" s="1"/>
  <c r="FH31" i="16" s="1"/>
  <c r="I26" i="14"/>
  <c r="I25" i="14"/>
  <c r="I24" i="14"/>
  <c r="G24" i="14"/>
  <c r="FH28" i="16" s="1"/>
  <c r="B24" i="14"/>
  <c r="I23" i="14"/>
  <c r="I22" i="14"/>
  <c r="B22" i="14"/>
  <c r="G22" i="14" s="1"/>
  <c r="FH26" i="16" s="1"/>
  <c r="I21" i="14"/>
  <c r="I20" i="14"/>
  <c r="I19" i="14"/>
  <c r="I18" i="14"/>
  <c r="I17" i="14"/>
  <c r="I16" i="14"/>
  <c r="I15" i="14"/>
  <c r="I14" i="14"/>
  <c r="I13" i="14"/>
  <c r="I12" i="14"/>
  <c r="I11" i="14"/>
  <c r="B11" i="14"/>
  <c r="G11" i="14" s="1"/>
  <c r="FH15" i="16" s="1"/>
  <c r="I10" i="14"/>
  <c r="I9" i="14"/>
  <c r="G9" i="14"/>
  <c r="FH13" i="16" s="1"/>
  <c r="B9" i="14"/>
  <c r="A9" i="14"/>
  <c r="I8" i="14"/>
  <c r="I7" i="14"/>
  <c r="G7" i="14"/>
  <c r="FH11" i="16" s="1"/>
  <c r="B7" i="14"/>
  <c r="I6" i="14"/>
  <c r="B6" i="14"/>
  <c r="G6" i="14" s="1"/>
  <c r="FH10" i="16" s="1"/>
  <c r="I5" i="14"/>
  <c r="I4" i="14"/>
  <c r="I3" i="14"/>
  <c r="G3" i="14"/>
  <c r="FH7" i="16" s="1"/>
  <c r="B3" i="14"/>
  <c r="A3" i="14"/>
  <c r="G67" i="12"/>
  <c r="H66" i="12"/>
  <c r="E44" i="11" s="1"/>
  <c r="G66" i="12"/>
  <c r="G65" i="12"/>
  <c r="H64" i="12"/>
  <c r="E42" i="11" s="1"/>
  <c r="G64" i="12"/>
  <c r="G63" i="12"/>
  <c r="H62" i="12"/>
  <c r="E40" i="11" s="1"/>
  <c r="G62" i="12"/>
  <c r="G61" i="12"/>
  <c r="H60" i="12"/>
  <c r="G60" i="12"/>
  <c r="G59" i="12"/>
  <c r="H58" i="12"/>
  <c r="E36" i="11" s="1"/>
  <c r="G58" i="12"/>
  <c r="B57" i="12"/>
  <c r="B34" i="14" s="1"/>
  <c r="G34" i="14" s="1"/>
  <c r="FH38" i="16" s="1"/>
  <c r="B56" i="12"/>
  <c r="H55" i="12"/>
  <c r="G55" i="12"/>
  <c r="B55" i="12"/>
  <c r="D114" i="16" s="1"/>
  <c r="A114" i="16" s="1"/>
  <c r="H54" i="12"/>
  <c r="E32" i="11" s="1"/>
  <c r="G54" i="12"/>
  <c r="B54" i="12"/>
  <c r="D110" i="16" s="1"/>
  <c r="A110" i="16" s="1"/>
  <c r="G53" i="12"/>
  <c r="H53" i="12" s="1"/>
  <c r="B53" i="12"/>
  <c r="B52" i="12"/>
  <c r="B51" i="12"/>
  <c r="D98" i="16" s="1"/>
  <c r="A98" i="16" s="1"/>
  <c r="H50" i="12"/>
  <c r="G50" i="12"/>
  <c r="B50" i="12"/>
  <c r="G49" i="12"/>
  <c r="H49" i="12" s="1"/>
  <c r="E27" i="11" s="1"/>
  <c r="H27" i="11" s="1"/>
  <c r="B49" i="12"/>
  <c r="B48" i="12"/>
  <c r="B27" i="15" s="1"/>
  <c r="K27" i="15" s="1"/>
  <c r="AC27" i="15" s="1"/>
  <c r="H47" i="12"/>
  <c r="G47" i="12"/>
  <c r="G46" i="12"/>
  <c r="H46" i="12" s="1"/>
  <c r="B46" i="12"/>
  <c r="G45" i="12"/>
  <c r="H45" i="12" s="1"/>
  <c r="H44" i="12"/>
  <c r="G44" i="12"/>
  <c r="B44" i="12"/>
  <c r="D78" i="16" s="1"/>
  <c r="A78" i="16" s="1"/>
  <c r="B78" i="16" s="1"/>
  <c r="G43" i="12"/>
  <c r="H43" i="12" s="1"/>
  <c r="B43" i="12"/>
  <c r="B42" i="12"/>
  <c r="H41" i="12"/>
  <c r="G41" i="12"/>
  <c r="B41" i="12"/>
  <c r="D66" i="16" s="1"/>
  <c r="A66" i="16" s="1"/>
  <c r="G40" i="12"/>
  <c r="H40" i="12" s="1"/>
  <c r="B40" i="12"/>
  <c r="BJ4" i="16" s="1"/>
  <c r="BJ1" i="16" s="1"/>
  <c r="BK1" i="16" s="1"/>
  <c r="BL1" i="16" s="1"/>
  <c r="B39" i="12"/>
  <c r="B38" i="12"/>
  <c r="H37" i="12"/>
  <c r="G37" i="12"/>
  <c r="B37" i="12"/>
  <c r="D50" i="16" s="1"/>
  <c r="A50" i="16" s="1"/>
  <c r="G36" i="12"/>
  <c r="H36" i="12" s="1"/>
  <c r="B36" i="12"/>
  <c r="D46" i="16" s="1"/>
  <c r="A46" i="16" s="1"/>
  <c r="B46" i="16" s="1"/>
  <c r="G35" i="12"/>
  <c r="H35" i="12" s="1"/>
  <c r="B35" i="12"/>
  <c r="B34" i="12"/>
  <c r="B15" i="15" s="1"/>
  <c r="K15" i="15" s="1"/>
  <c r="AC15" i="15" s="1"/>
  <c r="H33" i="12"/>
  <c r="E11" i="11" s="1"/>
  <c r="G33" i="12"/>
  <c r="B33" i="12"/>
  <c r="B14" i="15" s="1"/>
  <c r="K14" i="15" s="1"/>
  <c r="AC14" i="15" s="1"/>
  <c r="H32" i="12"/>
  <c r="G32" i="12"/>
  <c r="B31" i="12"/>
  <c r="H30" i="12"/>
  <c r="G30" i="12"/>
  <c r="B30" i="12"/>
  <c r="G29" i="12"/>
  <c r="H29" i="12" s="1"/>
  <c r="E7" i="11" s="1"/>
  <c r="H7" i="11" s="1"/>
  <c r="B29" i="12"/>
  <c r="D18" i="16" s="1"/>
  <c r="A18" i="16" s="1"/>
  <c r="B28" i="12"/>
  <c r="B27" i="12"/>
  <c r="H26" i="12"/>
  <c r="G26" i="12"/>
  <c r="B26" i="12"/>
  <c r="F4" i="16" s="1"/>
  <c r="F1" i="16" s="1"/>
  <c r="G20" i="12"/>
  <c r="F11" i="12"/>
  <c r="F10" i="12"/>
  <c r="F9" i="12"/>
  <c r="F8" i="12"/>
  <c r="F7" i="12"/>
  <c r="F6" i="12"/>
  <c r="F5" i="12"/>
  <c r="J45" i="11"/>
  <c r="I45" i="11"/>
  <c r="J44" i="11"/>
  <c r="H44" i="11"/>
  <c r="F44" i="11" a="1"/>
  <c r="F44" i="11" s="1"/>
  <c r="J43" i="11"/>
  <c r="I43" i="11"/>
  <c r="J42" i="11"/>
  <c r="I42" i="11"/>
  <c r="H42" i="11"/>
  <c r="F42" i="11" a="1"/>
  <c r="F42" i="11" s="1"/>
  <c r="J41" i="11"/>
  <c r="I41" i="11"/>
  <c r="J40" i="11"/>
  <c r="H40" i="11"/>
  <c r="F40" i="11" a="1"/>
  <c r="F40" i="11"/>
  <c r="J39" i="11"/>
  <c r="I39" i="11"/>
  <c r="J38" i="11"/>
  <c r="I38" i="11"/>
  <c r="F38" i="11" a="1"/>
  <c r="F38" i="11" s="1"/>
  <c r="E38" i="11"/>
  <c r="H38" i="11" s="1"/>
  <c r="J37" i="11"/>
  <c r="I37" i="11"/>
  <c r="J36" i="11"/>
  <c r="I36" i="11"/>
  <c r="H36" i="11"/>
  <c r="F36" i="11" a="1"/>
  <c r="F36" i="11" s="1"/>
  <c r="J35" i="11"/>
  <c r="I35" i="11"/>
  <c r="J34" i="11"/>
  <c r="J33" i="11"/>
  <c r="I33" i="11"/>
  <c r="F33" i="11" a="1"/>
  <c r="F33" i="11"/>
  <c r="E33" i="11"/>
  <c r="H33" i="11" s="1"/>
  <c r="J32" i="11"/>
  <c r="I32" i="11"/>
  <c r="H32" i="11"/>
  <c r="F32" i="11" a="1"/>
  <c r="F32" i="11" s="1"/>
  <c r="J31" i="11"/>
  <c r="I31" i="11"/>
  <c r="F31" i="11" a="1"/>
  <c r="F31" i="11" s="1"/>
  <c r="E31" i="11"/>
  <c r="H31" i="11" s="1"/>
  <c r="J30" i="11"/>
  <c r="J29" i="11"/>
  <c r="I29" i="11"/>
  <c r="J28" i="11"/>
  <c r="I28" i="11"/>
  <c r="F28" i="11" a="1"/>
  <c r="F28" i="11"/>
  <c r="E28" i="11"/>
  <c r="H28" i="11" s="1"/>
  <c r="J27" i="11"/>
  <c r="I27" i="11"/>
  <c r="F27" i="11" a="1"/>
  <c r="F27" i="11" s="1"/>
  <c r="J26" i="11"/>
  <c r="I26" i="11"/>
  <c r="J25" i="11"/>
  <c r="I25" i="11"/>
  <c r="H25" i="11"/>
  <c r="F25" i="11" a="1"/>
  <c r="F25" i="11"/>
  <c r="E25" i="11"/>
  <c r="J24" i="11"/>
  <c r="I24" i="11"/>
  <c r="E24" i="11"/>
  <c r="H24" i="11" s="1"/>
  <c r="J23" i="11"/>
  <c r="I23" i="11"/>
  <c r="H23" i="11"/>
  <c r="F23" i="11" a="1"/>
  <c r="F23" i="11" s="1"/>
  <c r="E23" i="11"/>
  <c r="J22" i="11"/>
  <c r="I22" i="11"/>
  <c r="F22" i="11" a="1"/>
  <c r="F22" i="11"/>
  <c r="E22" i="11"/>
  <c r="H22" i="11" s="1"/>
  <c r="J21" i="11"/>
  <c r="I21" i="11"/>
  <c r="H21" i="11"/>
  <c r="F21" i="11" a="1"/>
  <c r="F21" i="11"/>
  <c r="E21" i="11"/>
  <c r="J20" i="11"/>
  <c r="I20" i="11"/>
  <c r="J19" i="11"/>
  <c r="I19" i="11"/>
  <c r="H19" i="11"/>
  <c r="F19" i="11" a="1"/>
  <c r="F19" i="11" s="1"/>
  <c r="E19" i="11"/>
  <c r="J18" i="11"/>
  <c r="I18" i="11"/>
  <c r="F18" i="11" a="1"/>
  <c r="F18" i="11"/>
  <c r="E18" i="11"/>
  <c r="H18" i="11" s="1"/>
  <c r="J17" i="11"/>
  <c r="I17" i="11"/>
  <c r="J16" i="11"/>
  <c r="I16" i="11"/>
  <c r="J15" i="11"/>
  <c r="I15" i="11"/>
  <c r="H15" i="11"/>
  <c r="F15" i="11" a="1"/>
  <c r="F15" i="11" s="1"/>
  <c r="E15" i="11"/>
  <c r="J14" i="11"/>
  <c r="I14" i="11"/>
  <c r="H14" i="11"/>
  <c r="F14" i="11" a="1"/>
  <c r="F14" i="11"/>
  <c r="E14" i="11"/>
  <c r="J13" i="11"/>
  <c r="I13" i="11"/>
  <c r="H13" i="11"/>
  <c r="F13" i="11" a="1"/>
  <c r="F13" i="11"/>
  <c r="E13" i="11"/>
  <c r="J12" i="11"/>
  <c r="I12" i="11"/>
  <c r="J11" i="11"/>
  <c r="I11" i="11"/>
  <c r="H11" i="11"/>
  <c r="F11" i="11" a="1"/>
  <c r="F11" i="11" s="1"/>
  <c r="M10" i="11"/>
  <c r="J10" i="11"/>
  <c r="I10" i="11"/>
  <c r="F10" i="11" a="1"/>
  <c r="F10" i="11"/>
  <c r="E10" i="11"/>
  <c r="H10" i="11" s="1"/>
  <c r="M9" i="11"/>
  <c r="J9" i="11"/>
  <c r="I9" i="11"/>
  <c r="M8" i="11"/>
  <c r="J8" i="11"/>
  <c r="I8" i="11"/>
  <c r="H8" i="11"/>
  <c r="F8" i="11" a="1"/>
  <c r="F8" i="11" s="1"/>
  <c r="E8" i="11"/>
  <c r="M7" i="11"/>
  <c r="J7" i="11"/>
  <c r="I7" i="11"/>
  <c r="F7" i="11" a="1"/>
  <c r="F7" i="11" s="1"/>
  <c r="M6" i="11"/>
  <c r="J6" i="11"/>
  <c r="I6" i="11"/>
  <c r="M5" i="11"/>
  <c r="J5" i="11"/>
  <c r="I5" i="11"/>
  <c r="M4" i="11"/>
  <c r="J4" i="11"/>
  <c r="I4" i="11"/>
  <c r="F4" i="11" a="1"/>
  <c r="F4" i="11" s="1"/>
  <c r="E4" i="11"/>
  <c r="H4" i="11" s="1"/>
  <c r="S254" i="10"/>
  <c r="R254" i="10"/>
  <c r="Q254" i="10"/>
  <c r="P254" i="10"/>
  <c r="N254" i="10"/>
  <c r="M254" i="10"/>
  <c r="E254" i="10"/>
  <c r="D254" i="10"/>
  <c r="W253" i="10"/>
  <c r="S253" i="10"/>
  <c r="R253" i="10"/>
  <c r="Q253" i="10"/>
  <c r="P253" i="10"/>
  <c r="N253" i="10"/>
  <c r="M253" i="10"/>
  <c r="I253" i="10"/>
  <c r="G253" i="10"/>
  <c r="F253" i="10"/>
  <c r="E253" i="10"/>
  <c r="D253" i="10"/>
  <c r="V252" i="10"/>
  <c r="U252" i="10"/>
  <c r="S252" i="10"/>
  <c r="R252" i="10"/>
  <c r="Q252" i="10"/>
  <c r="P252" i="10"/>
  <c r="M252" i="10"/>
  <c r="N252" i="10" s="1"/>
  <c r="L252" i="10"/>
  <c r="K252" i="10"/>
  <c r="J252" i="10"/>
  <c r="I252" i="10"/>
  <c r="F252" i="10"/>
  <c r="E252" i="10"/>
  <c r="D252" i="10"/>
  <c r="W251" i="10"/>
  <c r="V251" i="10"/>
  <c r="U251" i="10"/>
  <c r="S251" i="10"/>
  <c r="R251" i="10"/>
  <c r="Q251" i="10"/>
  <c r="P251" i="10"/>
  <c r="M251" i="10"/>
  <c r="N251" i="10" s="1"/>
  <c r="K251" i="10"/>
  <c r="J251" i="10"/>
  <c r="I251" i="10"/>
  <c r="E251" i="10"/>
  <c r="L251" i="10" s="1"/>
  <c r="D251" i="10"/>
  <c r="S250" i="10"/>
  <c r="R250" i="10"/>
  <c r="Q250" i="10"/>
  <c r="P250" i="10"/>
  <c r="N250" i="10"/>
  <c r="M250" i="10"/>
  <c r="L250" i="10"/>
  <c r="E250" i="10"/>
  <c r="V250" i="10" s="1"/>
  <c r="D250" i="10"/>
  <c r="W249" i="10"/>
  <c r="S249" i="10"/>
  <c r="R249" i="10"/>
  <c r="Q249" i="10"/>
  <c r="P249" i="10"/>
  <c r="N249" i="10"/>
  <c r="M249" i="10"/>
  <c r="I249" i="10"/>
  <c r="G249" i="10"/>
  <c r="F249" i="10"/>
  <c r="E249" i="10"/>
  <c r="L249" i="10" s="1"/>
  <c r="D249" i="10"/>
  <c r="V248" i="10"/>
  <c r="U248" i="10"/>
  <c r="S248" i="10"/>
  <c r="R248" i="10"/>
  <c r="Q248" i="10"/>
  <c r="P248" i="10"/>
  <c r="M248" i="10"/>
  <c r="N248" i="10" s="1"/>
  <c r="L248" i="10"/>
  <c r="K248" i="10"/>
  <c r="J248" i="10"/>
  <c r="I248" i="10"/>
  <c r="F248" i="10"/>
  <c r="E248" i="10"/>
  <c r="D248" i="10"/>
  <c r="W247" i="10"/>
  <c r="V247" i="10"/>
  <c r="U247" i="10"/>
  <c r="S247" i="10"/>
  <c r="R247" i="10"/>
  <c r="Q247" i="10"/>
  <c r="P247" i="10"/>
  <c r="M247" i="10"/>
  <c r="N247" i="10" s="1"/>
  <c r="K247" i="10"/>
  <c r="J247" i="10"/>
  <c r="I247" i="10"/>
  <c r="E247" i="10"/>
  <c r="L247" i="10" s="1"/>
  <c r="D247" i="10"/>
  <c r="W246" i="10"/>
  <c r="V246" i="10"/>
  <c r="S246" i="10"/>
  <c r="R246" i="10"/>
  <c r="Q246" i="10"/>
  <c r="P246" i="10"/>
  <c r="N246" i="10"/>
  <c r="M246" i="10"/>
  <c r="L246" i="10"/>
  <c r="E246" i="10"/>
  <c r="D246" i="10"/>
  <c r="W245" i="10"/>
  <c r="S245" i="10"/>
  <c r="R245" i="10"/>
  <c r="Q245" i="10"/>
  <c r="P245" i="10"/>
  <c r="N245" i="10"/>
  <c r="M245" i="10"/>
  <c r="I245" i="10"/>
  <c r="G245" i="10"/>
  <c r="F245" i="10"/>
  <c r="E245" i="10"/>
  <c r="L245" i="10" s="1"/>
  <c r="D245" i="10"/>
  <c r="V244" i="10"/>
  <c r="U244" i="10"/>
  <c r="S244" i="10"/>
  <c r="R244" i="10"/>
  <c r="Q244" i="10"/>
  <c r="P244" i="10"/>
  <c r="M244" i="10"/>
  <c r="N244" i="10" s="1"/>
  <c r="L244" i="10"/>
  <c r="K244" i="10"/>
  <c r="J244" i="10"/>
  <c r="I244" i="10"/>
  <c r="F244" i="10"/>
  <c r="E244" i="10"/>
  <c r="D244" i="10"/>
  <c r="W243" i="10"/>
  <c r="V243" i="10"/>
  <c r="U243" i="10"/>
  <c r="S243" i="10"/>
  <c r="R243" i="10"/>
  <c r="Q243" i="10"/>
  <c r="P243" i="10"/>
  <c r="M243" i="10"/>
  <c r="N243" i="10" s="1"/>
  <c r="K243" i="10"/>
  <c r="J243" i="10"/>
  <c r="I243" i="10"/>
  <c r="E243" i="10"/>
  <c r="L243" i="10" s="1"/>
  <c r="D243" i="10"/>
  <c r="S242" i="10"/>
  <c r="R242" i="10"/>
  <c r="Q242" i="10"/>
  <c r="P242" i="10"/>
  <c r="N242" i="10"/>
  <c r="M242" i="10"/>
  <c r="E242" i="10"/>
  <c r="D242" i="10"/>
  <c r="W241" i="10"/>
  <c r="S241" i="10"/>
  <c r="R241" i="10"/>
  <c r="Q241" i="10"/>
  <c r="P241" i="10"/>
  <c r="N241" i="10"/>
  <c r="M241" i="10"/>
  <c r="I241" i="10"/>
  <c r="G241" i="10"/>
  <c r="F241" i="10"/>
  <c r="E241" i="10"/>
  <c r="L241" i="10" s="1"/>
  <c r="D241" i="10"/>
  <c r="V240" i="10"/>
  <c r="U240" i="10"/>
  <c r="S240" i="10"/>
  <c r="R240" i="10"/>
  <c r="Q240" i="10"/>
  <c r="P240" i="10"/>
  <c r="M240" i="10"/>
  <c r="N240" i="10" s="1"/>
  <c r="L240" i="10"/>
  <c r="K240" i="10"/>
  <c r="J240" i="10"/>
  <c r="I240" i="10"/>
  <c r="F240" i="10"/>
  <c r="E240" i="10"/>
  <c r="D240" i="10"/>
  <c r="W239" i="10"/>
  <c r="V239" i="10"/>
  <c r="U239" i="10"/>
  <c r="S239" i="10"/>
  <c r="R239" i="10"/>
  <c r="Q239" i="10"/>
  <c r="P239" i="10"/>
  <c r="M239" i="10"/>
  <c r="N239" i="10" s="1"/>
  <c r="K239" i="10"/>
  <c r="J239" i="10"/>
  <c r="I239" i="10"/>
  <c r="E239" i="10"/>
  <c r="L239" i="10" s="1"/>
  <c r="D239" i="10"/>
  <c r="S238" i="10"/>
  <c r="R238" i="10"/>
  <c r="Q238" i="10"/>
  <c r="P238" i="10"/>
  <c r="N238" i="10"/>
  <c r="M238" i="10"/>
  <c r="E238" i="10"/>
  <c r="D238" i="10"/>
  <c r="W237" i="10"/>
  <c r="S237" i="10"/>
  <c r="R237" i="10"/>
  <c r="Q237" i="10"/>
  <c r="P237" i="10"/>
  <c r="N237" i="10"/>
  <c r="M237" i="10"/>
  <c r="I237" i="10"/>
  <c r="G237" i="10"/>
  <c r="F237" i="10"/>
  <c r="E237" i="10"/>
  <c r="L237" i="10" s="1"/>
  <c r="D237" i="10"/>
  <c r="V236" i="10"/>
  <c r="U236" i="10"/>
  <c r="S236" i="10"/>
  <c r="R236" i="10"/>
  <c r="Q236" i="10"/>
  <c r="P236" i="10"/>
  <c r="M236" i="10"/>
  <c r="N236" i="10" s="1"/>
  <c r="L236" i="10"/>
  <c r="K236" i="10"/>
  <c r="J236" i="10"/>
  <c r="I236" i="10"/>
  <c r="F236" i="10"/>
  <c r="E236" i="10"/>
  <c r="D236" i="10"/>
  <c r="W235" i="10"/>
  <c r="V235" i="10"/>
  <c r="U235" i="10"/>
  <c r="S235" i="10"/>
  <c r="R235" i="10"/>
  <c r="Q235" i="10"/>
  <c r="P235" i="10"/>
  <c r="M235" i="10"/>
  <c r="N235" i="10" s="1"/>
  <c r="K235" i="10"/>
  <c r="J235" i="10"/>
  <c r="I235" i="10"/>
  <c r="E235" i="10"/>
  <c r="L235" i="10" s="1"/>
  <c r="D235" i="10"/>
  <c r="S234" i="10"/>
  <c r="R234" i="10"/>
  <c r="Q234" i="10"/>
  <c r="P234" i="10"/>
  <c r="N234" i="10"/>
  <c r="M234" i="10"/>
  <c r="F234" i="10"/>
  <c r="E234" i="10"/>
  <c r="D234" i="10"/>
  <c r="Z233" i="10"/>
  <c r="S233" i="10"/>
  <c r="R233" i="10"/>
  <c r="Q233" i="10"/>
  <c r="P233" i="10"/>
  <c r="N233" i="10"/>
  <c r="M233" i="10"/>
  <c r="I233" i="10"/>
  <c r="E233" i="10"/>
  <c r="W233" i="10" s="1"/>
  <c r="D233" i="10"/>
  <c r="U232" i="10"/>
  <c r="S232" i="10"/>
  <c r="R232" i="10"/>
  <c r="Q232" i="10"/>
  <c r="P232" i="10"/>
  <c r="M232" i="10"/>
  <c r="N232" i="10" s="1"/>
  <c r="L232" i="10"/>
  <c r="K232" i="10"/>
  <c r="J232" i="10"/>
  <c r="I232" i="10"/>
  <c r="F232" i="10"/>
  <c r="E232" i="10"/>
  <c r="V232" i="10" s="1"/>
  <c r="D232" i="10"/>
  <c r="W231" i="10"/>
  <c r="V231" i="10"/>
  <c r="U231" i="10"/>
  <c r="S231" i="10"/>
  <c r="R231" i="10"/>
  <c r="Q231" i="10"/>
  <c r="P231" i="10"/>
  <c r="M231" i="10"/>
  <c r="N231" i="10" s="1"/>
  <c r="K231" i="10"/>
  <c r="J231" i="10"/>
  <c r="I231" i="10"/>
  <c r="E231" i="10"/>
  <c r="L231" i="10" s="1"/>
  <c r="D231" i="10"/>
  <c r="U230" i="10"/>
  <c r="S230" i="10"/>
  <c r="R230" i="10"/>
  <c r="Q230" i="10"/>
  <c r="P230" i="10"/>
  <c r="N230" i="10"/>
  <c r="M230" i="10"/>
  <c r="L230" i="10"/>
  <c r="F230" i="10"/>
  <c r="E230" i="10"/>
  <c r="D230" i="10"/>
  <c r="S229" i="10"/>
  <c r="R229" i="10"/>
  <c r="Q229" i="10"/>
  <c r="P229" i="10"/>
  <c r="N229" i="10"/>
  <c r="M229" i="10"/>
  <c r="F229" i="10"/>
  <c r="E229" i="10"/>
  <c r="Z229" i="10" s="1"/>
  <c r="D229" i="10"/>
  <c r="U228" i="10"/>
  <c r="S228" i="10"/>
  <c r="R228" i="10"/>
  <c r="Q228" i="10"/>
  <c r="P228" i="10"/>
  <c r="M228" i="10"/>
  <c r="N228" i="10" s="1"/>
  <c r="L228" i="10"/>
  <c r="K228" i="10"/>
  <c r="J228" i="10"/>
  <c r="I228" i="10"/>
  <c r="F228" i="10"/>
  <c r="E228" i="10"/>
  <c r="V228" i="10" s="1"/>
  <c r="D228" i="10"/>
  <c r="W227" i="10"/>
  <c r="V227" i="10"/>
  <c r="U227" i="10"/>
  <c r="S227" i="10"/>
  <c r="R227" i="10"/>
  <c r="Q227" i="10"/>
  <c r="P227" i="10"/>
  <c r="M227" i="10"/>
  <c r="N227" i="10" s="1"/>
  <c r="K227" i="10"/>
  <c r="J227" i="10"/>
  <c r="I227" i="10"/>
  <c r="E227" i="10"/>
  <c r="L227" i="10" s="1"/>
  <c r="D227" i="10"/>
  <c r="S226" i="10"/>
  <c r="R226" i="10"/>
  <c r="Q226" i="10"/>
  <c r="P226" i="10"/>
  <c r="M226" i="10"/>
  <c r="N226" i="10" s="1"/>
  <c r="E226" i="10"/>
  <c r="D226" i="10"/>
  <c r="S225" i="10"/>
  <c r="R225" i="10"/>
  <c r="Q225" i="10"/>
  <c r="P225" i="10"/>
  <c r="N225" i="10"/>
  <c r="M225" i="10"/>
  <c r="E225" i="10"/>
  <c r="D225" i="10"/>
  <c r="U224" i="10"/>
  <c r="S224" i="10"/>
  <c r="R224" i="10"/>
  <c r="Q224" i="10"/>
  <c r="P224" i="10"/>
  <c r="M224" i="10"/>
  <c r="N224" i="10" s="1"/>
  <c r="L224" i="10"/>
  <c r="K224" i="10"/>
  <c r="J224" i="10"/>
  <c r="I224" i="10"/>
  <c r="F224" i="10"/>
  <c r="E224" i="10"/>
  <c r="V224" i="10" s="1"/>
  <c r="D224" i="10"/>
  <c r="W223" i="10"/>
  <c r="V223" i="10"/>
  <c r="U223" i="10"/>
  <c r="S223" i="10"/>
  <c r="R223" i="10"/>
  <c r="Q223" i="10"/>
  <c r="P223" i="10"/>
  <c r="M223" i="10"/>
  <c r="N223" i="10" s="1"/>
  <c r="K223" i="10"/>
  <c r="J223" i="10"/>
  <c r="I223" i="10"/>
  <c r="E223" i="10"/>
  <c r="L223" i="10" s="1"/>
  <c r="D223" i="10"/>
  <c r="W222" i="10"/>
  <c r="V222" i="10"/>
  <c r="U222" i="10"/>
  <c r="S222" i="10"/>
  <c r="R222" i="10"/>
  <c r="Q222" i="10"/>
  <c r="P222" i="10"/>
  <c r="M222" i="10"/>
  <c r="N222" i="10" s="1"/>
  <c r="L222" i="10"/>
  <c r="G222" i="10"/>
  <c r="F222" i="10"/>
  <c r="E222" i="10"/>
  <c r="D222" i="10"/>
  <c r="Z221" i="10"/>
  <c r="U221" i="10"/>
  <c r="S221" i="10"/>
  <c r="R221" i="10"/>
  <c r="Q221" i="10"/>
  <c r="P221" i="10"/>
  <c r="M221" i="10"/>
  <c r="N221" i="10" s="1"/>
  <c r="L221" i="10"/>
  <c r="K221" i="10"/>
  <c r="J221" i="10"/>
  <c r="I221" i="10"/>
  <c r="G221" i="10"/>
  <c r="F221" i="10"/>
  <c r="E221" i="10"/>
  <c r="W221" i="10" s="1"/>
  <c r="D221" i="10"/>
  <c r="Z220" i="10"/>
  <c r="W220" i="10"/>
  <c r="V220" i="10"/>
  <c r="U220" i="10"/>
  <c r="S220" i="10"/>
  <c r="R220" i="10"/>
  <c r="Q220" i="10"/>
  <c r="P220" i="10"/>
  <c r="M220" i="10"/>
  <c r="N220" i="10" s="1"/>
  <c r="L220" i="10"/>
  <c r="F220" i="10"/>
  <c r="E220" i="10"/>
  <c r="I220" i="10" s="1"/>
  <c r="D220" i="10"/>
  <c r="Z219" i="10"/>
  <c r="W219" i="10"/>
  <c r="U219" i="10"/>
  <c r="S219" i="10"/>
  <c r="R219" i="10"/>
  <c r="Q219" i="10"/>
  <c r="P219" i="10"/>
  <c r="M219" i="10"/>
  <c r="N219" i="10" s="1"/>
  <c r="L219" i="10"/>
  <c r="K219" i="10"/>
  <c r="J219" i="10"/>
  <c r="I219" i="10"/>
  <c r="G219" i="10"/>
  <c r="F219" i="10"/>
  <c r="E219" i="10"/>
  <c r="V219" i="10" s="1"/>
  <c r="D219" i="10"/>
  <c r="Z218" i="10"/>
  <c r="S218" i="10"/>
  <c r="R218" i="10"/>
  <c r="Q218" i="10"/>
  <c r="P218" i="10"/>
  <c r="N218" i="10"/>
  <c r="M218" i="10"/>
  <c r="G218" i="10"/>
  <c r="F218" i="10"/>
  <c r="E218" i="10"/>
  <c r="D218" i="10"/>
  <c r="Z217" i="10"/>
  <c r="W217" i="10"/>
  <c r="U217" i="10"/>
  <c r="S217" i="10"/>
  <c r="R217" i="10"/>
  <c r="Q217" i="10"/>
  <c r="P217" i="10"/>
  <c r="M217" i="10"/>
  <c r="N217" i="10" s="1"/>
  <c r="L217" i="10"/>
  <c r="K217" i="10"/>
  <c r="J217" i="10"/>
  <c r="I217" i="10"/>
  <c r="G217" i="10"/>
  <c r="F217" i="10"/>
  <c r="E217" i="10"/>
  <c r="V217" i="10" s="1"/>
  <c r="D217" i="10"/>
  <c r="Z216" i="10"/>
  <c r="W216" i="10"/>
  <c r="V216" i="10"/>
  <c r="U216" i="10"/>
  <c r="S216" i="10"/>
  <c r="R216" i="10"/>
  <c r="Q216" i="10"/>
  <c r="P216" i="10"/>
  <c r="M216" i="10"/>
  <c r="N216" i="10" s="1"/>
  <c r="L216" i="10"/>
  <c r="I216" i="10"/>
  <c r="G216" i="10"/>
  <c r="F216" i="10"/>
  <c r="E216" i="10"/>
  <c r="D216" i="10"/>
  <c r="Z215" i="10"/>
  <c r="W215" i="10"/>
  <c r="U215" i="10"/>
  <c r="S215" i="10"/>
  <c r="R215" i="10"/>
  <c r="Q215" i="10"/>
  <c r="P215" i="10"/>
  <c r="M215" i="10"/>
  <c r="N215" i="10" s="1"/>
  <c r="L215" i="10"/>
  <c r="K215" i="10"/>
  <c r="J215" i="10"/>
  <c r="I215" i="10"/>
  <c r="G215" i="10"/>
  <c r="F215" i="10"/>
  <c r="E215" i="10"/>
  <c r="V215" i="10" s="1"/>
  <c r="D215" i="10"/>
  <c r="W214" i="10"/>
  <c r="S214" i="10"/>
  <c r="R214" i="10"/>
  <c r="Q214" i="10"/>
  <c r="P214" i="10"/>
  <c r="M214" i="10"/>
  <c r="N214" i="10" s="1"/>
  <c r="E214" i="10"/>
  <c r="D214" i="10"/>
  <c r="Z213" i="10"/>
  <c r="W213" i="10"/>
  <c r="U213" i="10"/>
  <c r="S213" i="10"/>
  <c r="R213" i="10"/>
  <c r="Q213" i="10"/>
  <c r="P213" i="10"/>
  <c r="M213" i="10"/>
  <c r="N213" i="10" s="1"/>
  <c r="L213" i="10"/>
  <c r="K213" i="10"/>
  <c r="J213" i="10"/>
  <c r="I213" i="10"/>
  <c r="G213" i="10"/>
  <c r="F213" i="10"/>
  <c r="E213" i="10"/>
  <c r="V213" i="10" s="1"/>
  <c r="D213" i="10"/>
  <c r="S212" i="10"/>
  <c r="R212" i="10"/>
  <c r="Q212" i="10"/>
  <c r="P212" i="10"/>
  <c r="M212" i="10"/>
  <c r="N212" i="10" s="1"/>
  <c r="I212" i="10"/>
  <c r="G212" i="10"/>
  <c r="E212" i="10"/>
  <c r="D212" i="10"/>
  <c r="Z211" i="10"/>
  <c r="W211" i="10"/>
  <c r="U211" i="10"/>
  <c r="S211" i="10"/>
  <c r="R211" i="10"/>
  <c r="Q211" i="10"/>
  <c r="P211" i="10"/>
  <c r="M211" i="10"/>
  <c r="N211" i="10" s="1"/>
  <c r="L211" i="10"/>
  <c r="K211" i="10"/>
  <c r="J211" i="10"/>
  <c r="I211" i="10"/>
  <c r="G211" i="10"/>
  <c r="F211" i="10"/>
  <c r="E211" i="10"/>
  <c r="V211" i="10" s="1"/>
  <c r="D211" i="10"/>
  <c r="W210" i="10"/>
  <c r="V210" i="10"/>
  <c r="U210" i="10"/>
  <c r="S210" i="10"/>
  <c r="R210" i="10"/>
  <c r="Q210" i="10"/>
  <c r="P210" i="10"/>
  <c r="M210" i="10"/>
  <c r="N210" i="10" s="1"/>
  <c r="L210" i="10"/>
  <c r="I210" i="10"/>
  <c r="E210" i="10"/>
  <c r="Z210" i="10" s="1"/>
  <c r="D210" i="10"/>
  <c r="Z209" i="10"/>
  <c r="W209" i="10"/>
  <c r="U209" i="10"/>
  <c r="S209" i="10"/>
  <c r="R209" i="10"/>
  <c r="Q209" i="10"/>
  <c r="P209" i="10"/>
  <c r="M209" i="10"/>
  <c r="N209" i="10" s="1"/>
  <c r="L209" i="10"/>
  <c r="K209" i="10"/>
  <c r="J209" i="10"/>
  <c r="I209" i="10"/>
  <c r="G209" i="10"/>
  <c r="F209" i="10"/>
  <c r="E209" i="10"/>
  <c r="V209" i="10" s="1"/>
  <c r="D209" i="10"/>
  <c r="S208" i="10"/>
  <c r="R208" i="10"/>
  <c r="Q208" i="10"/>
  <c r="P208" i="10"/>
  <c r="N208" i="10"/>
  <c r="M208" i="10"/>
  <c r="E208" i="10"/>
  <c r="D208" i="10"/>
  <c r="Z207" i="10"/>
  <c r="W207" i="10"/>
  <c r="U207" i="10"/>
  <c r="S207" i="10"/>
  <c r="R207" i="10"/>
  <c r="Q207" i="10"/>
  <c r="P207" i="10"/>
  <c r="M207" i="10"/>
  <c r="N207" i="10" s="1"/>
  <c r="L207" i="10"/>
  <c r="K207" i="10"/>
  <c r="J207" i="10"/>
  <c r="I207" i="10"/>
  <c r="G207" i="10"/>
  <c r="F207" i="10"/>
  <c r="E207" i="10"/>
  <c r="V207" i="10" s="1"/>
  <c r="D207" i="10"/>
  <c r="U206" i="10"/>
  <c r="S206" i="10"/>
  <c r="R206" i="10"/>
  <c r="Q206" i="10"/>
  <c r="P206" i="10"/>
  <c r="N206" i="10"/>
  <c r="M206" i="10"/>
  <c r="L206" i="10"/>
  <c r="I206" i="10"/>
  <c r="G206" i="10"/>
  <c r="F206" i="10"/>
  <c r="E206" i="10"/>
  <c r="D206" i="10"/>
  <c r="Z205" i="10"/>
  <c r="W205" i="10"/>
  <c r="U205" i="10"/>
  <c r="S205" i="10"/>
  <c r="R205" i="10"/>
  <c r="Q205" i="10"/>
  <c r="P205" i="10"/>
  <c r="M205" i="10"/>
  <c r="N205" i="10" s="1"/>
  <c r="L205" i="10"/>
  <c r="K205" i="10"/>
  <c r="J205" i="10"/>
  <c r="I205" i="10"/>
  <c r="G205" i="10"/>
  <c r="F205" i="10"/>
  <c r="E205" i="10"/>
  <c r="V205" i="10" s="1"/>
  <c r="D205" i="10"/>
  <c r="S204" i="10"/>
  <c r="R204" i="10"/>
  <c r="Q204" i="10"/>
  <c r="P204" i="10"/>
  <c r="M204" i="10"/>
  <c r="N204" i="10" s="1"/>
  <c r="E204" i="10"/>
  <c r="D204" i="10"/>
  <c r="Z203" i="10"/>
  <c r="W203" i="10"/>
  <c r="U203" i="10"/>
  <c r="S203" i="10"/>
  <c r="R203" i="10"/>
  <c r="Q203" i="10"/>
  <c r="P203" i="10"/>
  <c r="M203" i="10"/>
  <c r="N203" i="10" s="1"/>
  <c r="L203" i="10"/>
  <c r="K203" i="10"/>
  <c r="J203" i="10"/>
  <c r="I203" i="10"/>
  <c r="G203" i="10"/>
  <c r="F203" i="10"/>
  <c r="E203" i="10"/>
  <c r="V203" i="10" s="1"/>
  <c r="D203" i="10"/>
  <c r="U202" i="10"/>
  <c r="S202" i="10"/>
  <c r="R202" i="10"/>
  <c r="Q202" i="10"/>
  <c r="P202" i="10"/>
  <c r="M202" i="10"/>
  <c r="N202" i="10" s="1"/>
  <c r="L202" i="10"/>
  <c r="K202" i="10"/>
  <c r="I202" i="10"/>
  <c r="G202" i="10"/>
  <c r="E202" i="10"/>
  <c r="J202" i="10" s="1"/>
  <c r="D202" i="10"/>
  <c r="Z201" i="10"/>
  <c r="W201" i="10"/>
  <c r="U201" i="10"/>
  <c r="S201" i="10"/>
  <c r="R201" i="10"/>
  <c r="Q201" i="10"/>
  <c r="P201" i="10"/>
  <c r="M201" i="10"/>
  <c r="N201" i="10" s="1"/>
  <c r="L201" i="10"/>
  <c r="K201" i="10"/>
  <c r="J201" i="10"/>
  <c r="I201" i="10"/>
  <c r="G201" i="10"/>
  <c r="F201" i="10"/>
  <c r="E201" i="10"/>
  <c r="V201" i="10" s="1"/>
  <c r="D201" i="10"/>
  <c r="Z200" i="10"/>
  <c r="W200" i="10"/>
  <c r="S200" i="10"/>
  <c r="R200" i="10"/>
  <c r="Q200" i="10"/>
  <c r="P200" i="10"/>
  <c r="N200" i="10"/>
  <c r="M200" i="10"/>
  <c r="I200" i="10"/>
  <c r="G200" i="10"/>
  <c r="F200" i="10"/>
  <c r="E200" i="10"/>
  <c r="D200" i="10"/>
  <c r="Z199" i="10"/>
  <c r="W199" i="10"/>
  <c r="U199" i="10"/>
  <c r="S199" i="10"/>
  <c r="R199" i="10"/>
  <c r="Q199" i="10"/>
  <c r="P199" i="10"/>
  <c r="M199" i="10"/>
  <c r="N199" i="10" s="1"/>
  <c r="L199" i="10"/>
  <c r="K199" i="10"/>
  <c r="J199" i="10"/>
  <c r="I199" i="10"/>
  <c r="G199" i="10"/>
  <c r="F199" i="10"/>
  <c r="E199" i="10"/>
  <c r="V199" i="10" s="1"/>
  <c r="D199" i="10"/>
  <c r="W198" i="10"/>
  <c r="V198" i="10"/>
  <c r="U198" i="10"/>
  <c r="S198" i="10"/>
  <c r="R198" i="10"/>
  <c r="Q198" i="10"/>
  <c r="P198" i="10"/>
  <c r="M198" i="10"/>
  <c r="N198" i="10" s="1"/>
  <c r="L198" i="10"/>
  <c r="E198" i="10"/>
  <c r="D198" i="10"/>
  <c r="S197" i="10"/>
  <c r="R197" i="10"/>
  <c r="Q197" i="10"/>
  <c r="P197" i="10"/>
  <c r="M197" i="10"/>
  <c r="N197" i="10" s="1"/>
  <c r="G197" i="10"/>
  <c r="E197" i="10"/>
  <c r="D197" i="10"/>
  <c r="S196" i="10"/>
  <c r="R196" i="10"/>
  <c r="Q196" i="10"/>
  <c r="P196" i="10"/>
  <c r="N196" i="10"/>
  <c r="M196" i="10"/>
  <c r="L196" i="10"/>
  <c r="K196" i="10"/>
  <c r="J196" i="10"/>
  <c r="I196" i="10"/>
  <c r="E196" i="10"/>
  <c r="W196" i="10" s="1"/>
  <c r="D196" i="10"/>
  <c r="S195" i="10"/>
  <c r="R195" i="10"/>
  <c r="Q195" i="10"/>
  <c r="P195" i="10"/>
  <c r="M195" i="10"/>
  <c r="N195" i="10" s="1"/>
  <c r="G195" i="10"/>
  <c r="E195" i="10"/>
  <c r="D195" i="10"/>
  <c r="S194" i="10"/>
  <c r="R194" i="10"/>
  <c r="Q194" i="10"/>
  <c r="P194" i="10"/>
  <c r="N194" i="10"/>
  <c r="M194" i="10"/>
  <c r="L194" i="10"/>
  <c r="K194" i="10"/>
  <c r="J194" i="10"/>
  <c r="I194" i="10"/>
  <c r="E194" i="10"/>
  <c r="W194" i="10" s="1"/>
  <c r="D194" i="10"/>
  <c r="Z193" i="10"/>
  <c r="W193" i="10"/>
  <c r="V193" i="10"/>
  <c r="S193" i="10"/>
  <c r="R193" i="10"/>
  <c r="Q193" i="10"/>
  <c r="P193" i="10"/>
  <c r="N193" i="10"/>
  <c r="M193" i="10"/>
  <c r="G193" i="10"/>
  <c r="E193" i="10"/>
  <c r="D193" i="10"/>
  <c r="S192" i="10"/>
  <c r="R192" i="10"/>
  <c r="Q192" i="10"/>
  <c r="P192" i="10"/>
  <c r="N192" i="10"/>
  <c r="M192" i="10"/>
  <c r="L192" i="10"/>
  <c r="K192" i="10"/>
  <c r="J192" i="10"/>
  <c r="I192" i="10"/>
  <c r="E192" i="10"/>
  <c r="W192" i="10" s="1"/>
  <c r="D192" i="10"/>
  <c r="S191" i="10"/>
  <c r="R191" i="10"/>
  <c r="Q191" i="10"/>
  <c r="P191" i="10"/>
  <c r="M191" i="10"/>
  <c r="N191" i="10" s="1"/>
  <c r="E191" i="10"/>
  <c r="D191" i="10"/>
  <c r="S190" i="10"/>
  <c r="R190" i="10"/>
  <c r="Q190" i="10"/>
  <c r="P190" i="10"/>
  <c r="N190" i="10"/>
  <c r="M190" i="10"/>
  <c r="L190" i="10"/>
  <c r="K190" i="10"/>
  <c r="J190" i="10"/>
  <c r="I190" i="10"/>
  <c r="E190" i="10"/>
  <c r="W190" i="10" s="1"/>
  <c r="D190" i="10"/>
  <c r="Z189" i="10"/>
  <c r="W189" i="10"/>
  <c r="V189" i="10"/>
  <c r="S189" i="10"/>
  <c r="R189" i="10"/>
  <c r="Q189" i="10"/>
  <c r="P189" i="10"/>
  <c r="M189" i="10"/>
  <c r="N189" i="10" s="1"/>
  <c r="G189" i="10"/>
  <c r="E189" i="10"/>
  <c r="D189" i="10"/>
  <c r="S188" i="10"/>
  <c r="R188" i="10"/>
  <c r="Q188" i="10"/>
  <c r="P188" i="10"/>
  <c r="N188" i="10"/>
  <c r="M188" i="10"/>
  <c r="L188" i="10"/>
  <c r="K188" i="10"/>
  <c r="J188" i="10"/>
  <c r="I188" i="10"/>
  <c r="E188" i="10"/>
  <c r="W188" i="10" s="1"/>
  <c r="D188" i="10"/>
  <c r="S187" i="10"/>
  <c r="R187" i="10"/>
  <c r="Q187" i="10"/>
  <c r="P187" i="10"/>
  <c r="M187" i="10"/>
  <c r="N187" i="10" s="1"/>
  <c r="E187" i="10"/>
  <c r="D187" i="10"/>
  <c r="S186" i="10"/>
  <c r="R186" i="10"/>
  <c r="Q186" i="10"/>
  <c r="P186" i="10"/>
  <c r="N186" i="10"/>
  <c r="M186" i="10"/>
  <c r="L186" i="10"/>
  <c r="K186" i="10"/>
  <c r="J186" i="10"/>
  <c r="I186" i="10"/>
  <c r="E186" i="10"/>
  <c r="W186" i="10" s="1"/>
  <c r="D186" i="10"/>
  <c r="Z185" i="10"/>
  <c r="W185" i="10"/>
  <c r="V185" i="10"/>
  <c r="S185" i="10"/>
  <c r="R185" i="10"/>
  <c r="Q185" i="10"/>
  <c r="P185" i="10"/>
  <c r="M185" i="10"/>
  <c r="N185" i="10" s="1"/>
  <c r="G185" i="10"/>
  <c r="E185" i="10"/>
  <c r="D185" i="10"/>
  <c r="S184" i="10"/>
  <c r="R184" i="10"/>
  <c r="Q184" i="10"/>
  <c r="P184" i="10"/>
  <c r="N184" i="10"/>
  <c r="M184" i="10"/>
  <c r="L184" i="10"/>
  <c r="K184" i="10"/>
  <c r="J184" i="10"/>
  <c r="I184" i="10"/>
  <c r="E184" i="10"/>
  <c r="W184" i="10" s="1"/>
  <c r="D184" i="10"/>
  <c r="V183" i="10"/>
  <c r="S183" i="10"/>
  <c r="R183" i="10"/>
  <c r="Q183" i="10"/>
  <c r="P183" i="10"/>
  <c r="M183" i="10"/>
  <c r="N183" i="10" s="1"/>
  <c r="G183" i="10"/>
  <c r="F183" i="10"/>
  <c r="E183" i="10"/>
  <c r="D183" i="10"/>
  <c r="S182" i="10"/>
  <c r="R182" i="10"/>
  <c r="Q182" i="10"/>
  <c r="P182" i="10"/>
  <c r="N182" i="10"/>
  <c r="M182" i="10"/>
  <c r="L182" i="10"/>
  <c r="K182" i="10"/>
  <c r="J182" i="10"/>
  <c r="I182" i="10"/>
  <c r="E182" i="10"/>
  <c r="W182" i="10" s="1"/>
  <c r="D182" i="10"/>
  <c r="Z181" i="10"/>
  <c r="W181" i="10"/>
  <c r="V181" i="10"/>
  <c r="S181" i="10"/>
  <c r="R181" i="10"/>
  <c r="Q181" i="10"/>
  <c r="P181" i="10"/>
  <c r="M181" i="10"/>
  <c r="N181" i="10" s="1"/>
  <c r="G181" i="10"/>
  <c r="E181" i="10"/>
  <c r="D181" i="10"/>
  <c r="S180" i="10"/>
  <c r="R180" i="10"/>
  <c r="Q180" i="10"/>
  <c r="P180" i="10"/>
  <c r="N180" i="10"/>
  <c r="M180" i="10"/>
  <c r="L180" i="10"/>
  <c r="K180" i="10"/>
  <c r="J180" i="10"/>
  <c r="I180" i="10"/>
  <c r="E180" i="10"/>
  <c r="W180" i="10" s="1"/>
  <c r="D180" i="10"/>
  <c r="S179" i="10"/>
  <c r="R179" i="10"/>
  <c r="Q179" i="10"/>
  <c r="P179" i="10"/>
  <c r="M179" i="10"/>
  <c r="N179" i="10" s="1"/>
  <c r="G179" i="10"/>
  <c r="E179" i="10"/>
  <c r="D179" i="10"/>
  <c r="S178" i="10"/>
  <c r="R178" i="10"/>
  <c r="Q178" i="10"/>
  <c r="P178" i="10"/>
  <c r="N178" i="10"/>
  <c r="M178" i="10"/>
  <c r="L178" i="10"/>
  <c r="K178" i="10"/>
  <c r="J178" i="10"/>
  <c r="I178" i="10"/>
  <c r="E178" i="10"/>
  <c r="W178" i="10" s="1"/>
  <c r="D178" i="10"/>
  <c r="Z177" i="10"/>
  <c r="W177" i="10"/>
  <c r="V177" i="10"/>
  <c r="S177" i="10"/>
  <c r="R177" i="10"/>
  <c r="Q177" i="10"/>
  <c r="P177" i="10"/>
  <c r="N177" i="10"/>
  <c r="M177" i="10"/>
  <c r="G177" i="10"/>
  <c r="E177" i="10"/>
  <c r="D177" i="10"/>
  <c r="S176" i="10"/>
  <c r="R176" i="10"/>
  <c r="Q176" i="10"/>
  <c r="P176" i="10"/>
  <c r="N176" i="10"/>
  <c r="M176" i="10"/>
  <c r="L176" i="10"/>
  <c r="K176" i="10"/>
  <c r="J176" i="10"/>
  <c r="I176" i="10"/>
  <c r="E176" i="10"/>
  <c r="W176" i="10" s="1"/>
  <c r="D176" i="10"/>
  <c r="S175" i="10"/>
  <c r="R175" i="10"/>
  <c r="Q175" i="10"/>
  <c r="P175" i="10"/>
  <c r="M175" i="10"/>
  <c r="N175" i="10" s="1"/>
  <c r="E175" i="10"/>
  <c r="D175" i="10"/>
  <c r="S174" i="10"/>
  <c r="R174" i="10"/>
  <c r="Q174" i="10"/>
  <c r="P174" i="10"/>
  <c r="N174" i="10"/>
  <c r="M174" i="10"/>
  <c r="L174" i="10"/>
  <c r="K174" i="10"/>
  <c r="J174" i="10"/>
  <c r="I174" i="10"/>
  <c r="E174" i="10"/>
  <c r="W174" i="10" s="1"/>
  <c r="D174" i="10"/>
  <c r="Z173" i="10"/>
  <c r="W173" i="10"/>
  <c r="V173" i="10"/>
  <c r="S173" i="10"/>
  <c r="R173" i="10"/>
  <c r="Q173" i="10"/>
  <c r="P173" i="10"/>
  <c r="M173" i="10"/>
  <c r="N173" i="10" s="1"/>
  <c r="G173" i="10"/>
  <c r="E173" i="10"/>
  <c r="D173" i="10"/>
  <c r="S172" i="10"/>
  <c r="R172" i="10"/>
  <c r="Q172" i="10"/>
  <c r="P172" i="10"/>
  <c r="N172" i="10"/>
  <c r="M172" i="10"/>
  <c r="L172" i="10"/>
  <c r="K172" i="10"/>
  <c r="J172" i="10"/>
  <c r="I172" i="10"/>
  <c r="E172" i="10"/>
  <c r="W172" i="10" s="1"/>
  <c r="D172" i="10"/>
  <c r="V171" i="10"/>
  <c r="S171" i="10"/>
  <c r="R171" i="10"/>
  <c r="Q171" i="10"/>
  <c r="P171" i="10"/>
  <c r="M171" i="10"/>
  <c r="N171" i="10" s="1"/>
  <c r="F171" i="10"/>
  <c r="E171" i="10"/>
  <c r="D171" i="10"/>
  <c r="S170" i="10"/>
  <c r="R170" i="10"/>
  <c r="Q170" i="10"/>
  <c r="P170" i="10"/>
  <c r="N170" i="10"/>
  <c r="M170" i="10"/>
  <c r="L170" i="10"/>
  <c r="K170" i="10"/>
  <c r="J170" i="10"/>
  <c r="I170" i="10"/>
  <c r="E170" i="10"/>
  <c r="W170" i="10" s="1"/>
  <c r="D170" i="10"/>
  <c r="Z169" i="10"/>
  <c r="W169" i="10"/>
  <c r="V169" i="10"/>
  <c r="S169" i="10"/>
  <c r="R169" i="10"/>
  <c r="Q169" i="10"/>
  <c r="P169" i="10"/>
  <c r="M169" i="10"/>
  <c r="N169" i="10" s="1"/>
  <c r="G169" i="10"/>
  <c r="E169" i="10"/>
  <c r="D169" i="10"/>
  <c r="S168" i="10"/>
  <c r="R168" i="10"/>
  <c r="Q168" i="10"/>
  <c r="P168" i="10"/>
  <c r="N168" i="10"/>
  <c r="M168" i="10"/>
  <c r="L168" i="10"/>
  <c r="K168" i="10"/>
  <c r="J168" i="10"/>
  <c r="I168" i="10"/>
  <c r="E168" i="10"/>
  <c r="W168" i="10" s="1"/>
  <c r="D168" i="10"/>
  <c r="V167" i="10"/>
  <c r="S167" i="10"/>
  <c r="R167" i="10"/>
  <c r="Q167" i="10"/>
  <c r="P167" i="10"/>
  <c r="M167" i="10"/>
  <c r="N167" i="10" s="1"/>
  <c r="G167" i="10"/>
  <c r="F167" i="10"/>
  <c r="E167" i="10"/>
  <c r="D167" i="10"/>
  <c r="S166" i="10"/>
  <c r="R166" i="10"/>
  <c r="Q166" i="10"/>
  <c r="P166" i="10"/>
  <c r="N166" i="10"/>
  <c r="M166" i="10"/>
  <c r="L166" i="10"/>
  <c r="K166" i="10"/>
  <c r="J166" i="10"/>
  <c r="I166" i="10"/>
  <c r="E166" i="10"/>
  <c r="W166" i="10" s="1"/>
  <c r="D166" i="10"/>
  <c r="Z165" i="10"/>
  <c r="W165" i="10"/>
  <c r="V165" i="10"/>
  <c r="S165" i="10"/>
  <c r="R165" i="10"/>
  <c r="Q165" i="10"/>
  <c r="P165" i="10"/>
  <c r="M165" i="10"/>
  <c r="N165" i="10" s="1"/>
  <c r="G165" i="10"/>
  <c r="E165" i="10"/>
  <c r="D165" i="10"/>
  <c r="S164" i="10"/>
  <c r="R164" i="10"/>
  <c r="Q164" i="10"/>
  <c r="P164" i="10"/>
  <c r="N164" i="10"/>
  <c r="M164" i="10"/>
  <c r="L164" i="10"/>
  <c r="K164" i="10"/>
  <c r="J164" i="10"/>
  <c r="I164" i="10"/>
  <c r="E164" i="10"/>
  <c r="W164" i="10" s="1"/>
  <c r="D164" i="10"/>
  <c r="S163" i="10"/>
  <c r="R163" i="10"/>
  <c r="Q163" i="10"/>
  <c r="P163" i="10"/>
  <c r="M163" i="10"/>
  <c r="N163" i="10" s="1"/>
  <c r="G163" i="10"/>
  <c r="E163" i="10"/>
  <c r="D163" i="10"/>
  <c r="S162" i="10"/>
  <c r="R162" i="10"/>
  <c r="Q162" i="10"/>
  <c r="P162" i="10"/>
  <c r="N162" i="10"/>
  <c r="M162" i="10"/>
  <c r="L162" i="10"/>
  <c r="K162" i="10"/>
  <c r="J162" i="10"/>
  <c r="I162" i="10"/>
  <c r="E162" i="10"/>
  <c r="W162" i="10" s="1"/>
  <c r="D162" i="10"/>
  <c r="Z161" i="10"/>
  <c r="W161" i="10"/>
  <c r="V161" i="10"/>
  <c r="S161" i="10"/>
  <c r="R161" i="10"/>
  <c r="Q161" i="10"/>
  <c r="P161" i="10"/>
  <c r="N161" i="10"/>
  <c r="M161" i="10"/>
  <c r="G161" i="10"/>
  <c r="E161" i="10"/>
  <c r="D161" i="10"/>
  <c r="S160" i="10"/>
  <c r="R160" i="10"/>
  <c r="Q160" i="10"/>
  <c r="P160" i="10"/>
  <c r="N160" i="10"/>
  <c r="M160" i="10"/>
  <c r="L160" i="10"/>
  <c r="K160" i="10"/>
  <c r="J160" i="10"/>
  <c r="I160" i="10"/>
  <c r="E160" i="10"/>
  <c r="W160" i="10" s="1"/>
  <c r="D160" i="10"/>
  <c r="S159" i="10"/>
  <c r="R159" i="10"/>
  <c r="Q159" i="10"/>
  <c r="P159" i="10"/>
  <c r="M159" i="10"/>
  <c r="N159" i="10" s="1"/>
  <c r="E159" i="10"/>
  <c r="D159" i="10"/>
  <c r="S158" i="10"/>
  <c r="R158" i="10"/>
  <c r="Q158" i="10"/>
  <c r="P158" i="10"/>
  <c r="N158" i="10"/>
  <c r="M158" i="10"/>
  <c r="L158" i="10"/>
  <c r="K158" i="10"/>
  <c r="J158" i="10"/>
  <c r="I158" i="10"/>
  <c r="E158" i="10"/>
  <c r="W158" i="10" s="1"/>
  <c r="D158" i="10"/>
  <c r="Z157" i="10"/>
  <c r="W157" i="10"/>
  <c r="V157" i="10"/>
  <c r="S157" i="10"/>
  <c r="R157" i="10"/>
  <c r="Q157" i="10"/>
  <c r="P157" i="10"/>
  <c r="M157" i="10"/>
  <c r="N157" i="10" s="1"/>
  <c r="G157" i="10"/>
  <c r="E157" i="10"/>
  <c r="D157" i="10"/>
  <c r="S156" i="10"/>
  <c r="R156" i="10"/>
  <c r="Q156" i="10"/>
  <c r="P156" i="10"/>
  <c r="N156" i="10"/>
  <c r="M156" i="10"/>
  <c r="L156" i="10"/>
  <c r="K156" i="10"/>
  <c r="J156" i="10"/>
  <c r="I156" i="10"/>
  <c r="E156" i="10"/>
  <c r="W156" i="10" s="1"/>
  <c r="D156" i="10"/>
  <c r="S155" i="10"/>
  <c r="R155" i="10"/>
  <c r="Q155" i="10"/>
  <c r="P155" i="10"/>
  <c r="M155" i="10"/>
  <c r="N155" i="10" s="1"/>
  <c r="E155" i="10"/>
  <c r="U155" i="10" s="1"/>
  <c r="D155" i="10"/>
  <c r="S154" i="10"/>
  <c r="R154" i="10"/>
  <c r="Q154" i="10"/>
  <c r="P154" i="10"/>
  <c r="N154" i="10"/>
  <c r="M154" i="10"/>
  <c r="E154" i="10"/>
  <c r="D154" i="10"/>
  <c r="Z153" i="10"/>
  <c r="W153" i="10"/>
  <c r="V153" i="10"/>
  <c r="S153" i="10"/>
  <c r="R153" i="10"/>
  <c r="Q153" i="10"/>
  <c r="P153" i="10"/>
  <c r="N153" i="10"/>
  <c r="M153" i="10"/>
  <c r="J153" i="10"/>
  <c r="E153" i="10"/>
  <c r="D153" i="10"/>
  <c r="V152" i="10"/>
  <c r="S152" i="10"/>
  <c r="R152" i="10"/>
  <c r="Q152" i="10"/>
  <c r="P152" i="10"/>
  <c r="N152" i="10"/>
  <c r="M152" i="10"/>
  <c r="L152" i="10"/>
  <c r="K152" i="10"/>
  <c r="J152" i="10"/>
  <c r="E152" i="10"/>
  <c r="D152" i="10"/>
  <c r="Z151" i="10"/>
  <c r="W151" i="10"/>
  <c r="V151" i="10"/>
  <c r="U151" i="10"/>
  <c r="S151" i="10"/>
  <c r="R151" i="10"/>
  <c r="Q151" i="10"/>
  <c r="P151" i="10"/>
  <c r="M151" i="10"/>
  <c r="N151" i="10" s="1"/>
  <c r="J151" i="10"/>
  <c r="G151" i="10"/>
  <c r="F151" i="10"/>
  <c r="E151" i="10"/>
  <c r="D151" i="10"/>
  <c r="S150" i="10"/>
  <c r="R150" i="10"/>
  <c r="Q150" i="10"/>
  <c r="P150" i="10"/>
  <c r="N150" i="10"/>
  <c r="M150" i="10"/>
  <c r="L150" i="10"/>
  <c r="K150" i="10"/>
  <c r="J150" i="10"/>
  <c r="I150" i="10"/>
  <c r="E150" i="10"/>
  <c r="D150" i="10"/>
  <c r="V149" i="10"/>
  <c r="S149" i="10"/>
  <c r="R149" i="10"/>
  <c r="Q149" i="10"/>
  <c r="P149" i="10"/>
  <c r="M149" i="10"/>
  <c r="N149" i="10" s="1"/>
  <c r="J149" i="10"/>
  <c r="G149" i="10"/>
  <c r="E149" i="10"/>
  <c r="D149" i="10"/>
  <c r="S148" i="10"/>
  <c r="R148" i="10"/>
  <c r="Q148" i="10"/>
  <c r="P148" i="10"/>
  <c r="N148" i="10"/>
  <c r="M148" i="10"/>
  <c r="E148" i="10"/>
  <c r="D148" i="10"/>
  <c r="S147" i="10"/>
  <c r="R147" i="10"/>
  <c r="Q147" i="10"/>
  <c r="P147" i="10"/>
  <c r="N147" i="10"/>
  <c r="M147" i="10"/>
  <c r="E147" i="10"/>
  <c r="D147" i="10"/>
  <c r="S146" i="10"/>
  <c r="R146" i="10"/>
  <c r="Q146" i="10"/>
  <c r="P146" i="10"/>
  <c r="N146" i="10"/>
  <c r="M146" i="10"/>
  <c r="E146" i="10"/>
  <c r="D146" i="10"/>
  <c r="Z145" i="10"/>
  <c r="W145" i="10"/>
  <c r="V145" i="10"/>
  <c r="S145" i="10"/>
  <c r="R145" i="10"/>
  <c r="Q145" i="10"/>
  <c r="P145" i="10"/>
  <c r="N145" i="10"/>
  <c r="M145" i="10"/>
  <c r="J145" i="10"/>
  <c r="E145" i="10"/>
  <c r="D145" i="10"/>
  <c r="V144" i="10"/>
  <c r="S144" i="10"/>
  <c r="R144" i="10"/>
  <c r="Q144" i="10"/>
  <c r="P144" i="10"/>
  <c r="N144" i="10"/>
  <c r="M144" i="10"/>
  <c r="L144" i="10"/>
  <c r="K144" i="10"/>
  <c r="J144" i="10"/>
  <c r="E144" i="10"/>
  <c r="D144" i="10"/>
  <c r="Z143" i="10"/>
  <c r="W143" i="10"/>
  <c r="V143" i="10"/>
  <c r="U143" i="10"/>
  <c r="S143" i="10"/>
  <c r="R143" i="10"/>
  <c r="Q143" i="10"/>
  <c r="P143" i="10"/>
  <c r="M143" i="10"/>
  <c r="N143" i="10" s="1"/>
  <c r="J143" i="10"/>
  <c r="G143" i="10"/>
  <c r="F143" i="10"/>
  <c r="E143" i="10"/>
  <c r="D143" i="10"/>
  <c r="S142" i="10"/>
  <c r="R142" i="10"/>
  <c r="Q142" i="10"/>
  <c r="P142" i="10"/>
  <c r="N142" i="10"/>
  <c r="M142" i="10"/>
  <c r="L142" i="10"/>
  <c r="K142" i="10"/>
  <c r="J142" i="10"/>
  <c r="I142" i="10"/>
  <c r="E142" i="10"/>
  <c r="D142" i="10"/>
  <c r="V141" i="10"/>
  <c r="S141" i="10"/>
  <c r="R141" i="10"/>
  <c r="Q141" i="10"/>
  <c r="P141" i="10"/>
  <c r="M141" i="10"/>
  <c r="N141" i="10" s="1"/>
  <c r="J141" i="10"/>
  <c r="G141" i="10"/>
  <c r="E141" i="10"/>
  <c r="D141" i="10"/>
  <c r="S140" i="10"/>
  <c r="R140" i="10"/>
  <c r="Q140" i="10"/>
  <c r="P140" i="10"/>
  <c r="M140" i="10"/>
  <c r="N140" i="10" s="1"/>
  <c r="I140" i="10"/>
  <c r="E140" i="10"/>
  <c r="D140" i="10"/>
  <c r="U139" i="10"/>
  <c r="S139" i="10"/>
  <c r="R139" i="10"/>
  <c r="Q139" i="10"/>
  <c r="P139" i="10"/>
  <c r="M139" i="10"/>
  <c r="N139" i="10" s="1"/>
  <c r="I139" i="10"/>
  <c r="G139" i="10"/>
  <c r="F139" i="10"/>
  <c r="E139" i="10"/>
  <c r="D139" i="10"/>
  <c r="S138" i="10"/>
  <c r="R138" i="10"/>
  <c r="Q138" i="10"/>
  <c r="P138" i="10"/>
  <c r="M138" i="10"/>
  <c r="N138" i="10" s="1"/>
  <c r="E138" i="10"/>
  <c r="K138" i="10" s="1"/>
  <c r="D138" i="10"/>
  <c r="S137" i="10"/>
  <c r="R137" i="10"/>
  <c r="Q137" i="10"/>
  <c r="P137" i="10"/>
  <c r="M137" i="10"/>
  <c r="N137" i="10" s="1"/>
  <c r="E137" i="10"/>
  <c r="D137" i="10"/>
  <c r="S136" i="10"/>
  <c r="R136" i="10"/>
  <c r="Q136" i="10"/>
  <c r="P136" i="10"/>
  <c r="M136" i="10"/>
  <c r="N136" i="10" s="1"/>
  <c r="K136" i="10"/>
  <c r="J136" i="10"/>
  <c r="I136" i="10"/>
  <c r="E136" i="10"/>
  <c r="D136" i="10"/>
  <c r="S135" i="10"/>
  <c r="R135" i="10"/>
  <c r="Q135" i="10"/>
  <c r="P135" i="10"/>
  <c r="M135" i="10"/>
  <c r="N135" i="10" s="1"/>
  <c r="E135" i="10"/>
  <c r="D135" i="10"/>
  <c r="S134" i="10"/>
  <c r="R134" i="10"/>
  <c r="Q134" i="10"/>
  <c r="P134" i="10"/>
  <c r="M134" i="10"/>
  <c r="N134" i="10" s="1"/>
  <c r="K134" i="10"/>
  <c r="J134" i="10"/>
  <c r="I134" i="10"/>
  <c r="E134" i="10"/>
  <c r="D134" i="10"/>
  <c r="S133" i="10"/>
  <c r="R133" i="10"/>
  <c r="Q133" i="10"/>
  <c r="P133" i="10"/>
  <c r="M133" i="10"/>
  <c r="N133" i="10" s="1"/>
  <c r="I133" i="10"/>
  <c r="G133" i="10"/>
  <c r="E133" i="10"/>
  <c r="D133" i="10"/>
  <c r="S132" i="10"/>
  <c r="R132" i="10"/>
  <c r="Q132" i="10"/>
  <c r="P132" i="10"/>
  <c r="M132" i="10"/>
  <c r="N132" i="10" s="1"/>
  <c r="E132" i="10"/>
  <c r="D132" i="10"/>
  <c r="U131" i="10"/>
  <c r="S131" i="10"/>
  <c r="R131" i="10"/>
  <c r="Q131" i="10"/>
  <c r="P131" i="10"/>
  <c r="M131" i="10"/>
  <c r="N131" i="10" s="1"/>
  <c r="I131" i="10"/>
  <c r="G131" i="10"/>
  <c r="F131" i="10"/>
  <c r="E131" i="10"/>
  <c r="D131" i="10"/>
  <c r="S130" i="10"/>
  <c r="R130" i="10"/>
  <c r="Q130" i="10"/>
  <c r="P130" i="10"/>
  <c r="M130" i="10"/>
  <c r="N130" i="10" s="1"/>
  <c r="K130" i="10"/>
  <c r="J130" i="10"/>
  <c r="I130" i="10"/>
  <c r="G130" i="10"/>
  <c r="E130" i="10"/>
  <c r="D130" i="10"/>
  <c r="V129" i="10"/>
  <c r="U129" i="10"/>
  <c r="S129" i="10"/>
  <c r="R129" i="10"/>
  <c r="Q129" i="10"/>
  <c r="P129" i="10"/>
  <c r="M129" i="10"/>
  <c r="N129" i="10" s="1"/>
  <c r="L129" i="10"/>
  <c r="J129" i="10"/>
  <c r="I129" i="10"/>
  <c r="G129" i="10"/>
  <c r="E129" i="10"/>
  <c r="K129" i="10" s="1"/>
  <c r="D129" i="10"/>
  <c r="S128" i="10"/>
  <c r="R128" i="10"/>
  <c r="Q128" i="10"/>
  <c r="P128" i="10"/>
  <c r="N128" i="10"/>
  <c r="M128" i="10"/>
  <c r="E128" i="10"/>
  <c r="Z128" i="10" s="1"/>
  <c r="D128" i="10"/>
  <c r="S127" i="10"/>
  <c r="R127" i="10"/>
  <c r="Q127" i="10"/>
  <c r="P127" i="10"/>
  <c r="N127" i="10"/>
  <c r="M127" i="10"/>
  <c r="E127" i="10"/>
  <c r="D127" i="10"/>
  <c r="S126" i="10"/>
  <c r="R126" i="10"/>
  <c r="Q126" i="10"/>
  <c r="P126" i="10"/>
  <c r="M126" i="10"/>
  <c r="N126" i="10" s="1"/>
  <c r="K126" i="10"/>
  <c r="J126" i="10"/>
  <c r="I126" i="10"/>
  <c r="G126" i="10"/>
  <c r="E126" i="10"/>
  <c r="D126" i="10"/>
  <c r="Z125" i="10"/>
  <c r="V125" i="10"/>
  <c r="U125" i="10"/>
  <c r="S125" i="10"/>
  <c r="R125" i="10"/>
  <c r="Q125" i="10"/>
  <c r="P125" i="10"/>
  <c r="M125" i="10"/>
  <c r="N125" i="10" s="1"/>
  <c r="L125" i="10"/>
  <c r="K125" i="10"/>
  <c r="J125" i="10"/>
  <c r="I125" i="10"/>
  <c r="F125" i="10"/>
  <c r="E125" i="10"/>
  <c r="G125" i="10" s="1"/>
  <c r="D125" i="10"/>
  <c r="S124" i="10"/>
  <c r="R124" i="10"/>
  <c r="Q124" i="10"/>
  <c r="P124" i="10"/>
  <c r="N124" i="10"/>
  <c r="M124" i="10"/>
  <c r="F124" i="10"/>
  <c r="E124" i="10"/>
  <c r="D124" i="10"/>
  <c r="W123" i="10"/>
  <c r="U123" i="10"/>
  <c r="S123" i="10"/>
  <c r="R123" i="10"/>
  <c r="Q123" i="10"/>
  <c r="P123" i="10"/>
  <c r="M123" i="10"/>
  <c r="N123" i="10" s="1"/>
  <c r="L123" i="10"/>
  <c r="K123" i="10"/>
  <c r="J123" i="10"/>
  <c r="I123" i="10"/>
  <c r="F123" i="10"/>
  <c r="E123" i="10"/>
  <c r="Z123" i="10" s="1"/>
  <c r="D123" i="10"/>
  <c r="Z122" i="10"/>
  <c r="S122" i="10"/>
  <c r="R122" i="10"/>
  <c r="Q122" i="10"/>
  <c r="P122" i="10"/>
  <c r="N122" i="10"/>
  <c r="M122" i="10"/>
  <c r="E122" i="10"/>
  <c r="W122" i="10" s="1"/>
  <c r="D122" i="10"/>
  <c r="W121" i="10"/>
  <c r="U121" i="10"/>
  <c r="S121" i="10"/>
  <c r="R121" i="10"/>
  <c r="Q121" i="10"/>
  <c r="P121" i="10"/>
  <c r="M121" i="10"/>
  <c r="N121" i="10" s="1"/>
  <c r="L121" i="10"/>
  <c r="K121" i="10"/>
  <c r="J121" i="10"/>
  <c r="I121" i="10"/>
  <c r="F121" i="10"/>
  <c r="E121" i="10"/>
  <c r="Z121" i="10" s="1"/>
  <c r="D121" i="10"/>
  <c r="Z120" i="10"/>
  <c r="W120" i="10"/>
  <c r="V120" i="10"/>
  <c r="S120" i="10"/>
  <c r="R120" i="10"/>
  <c r="Q120" i="10"/>
  <c r="P120" i="10"/>
  <c r="N120" i="10"/>
  <c r="M120" i="10"/>
  <c r="I120" i="10"/>
  <c r="G120" i="10"/>
  <c r="F120" i="10"/>
  <c r="E120" i="10"/>
  <c r="D120" i="10"/>
  <c r="W119" i="10"/>
  <c r="U119" i="10"/>
  <c r="S119" i="10"/>
  <c r="R119" i="10"/>
  <c r="Q119" i="10"/>
  <c r="P119" i="10"/>
  <c r="M119" i="10"/>
  <c r="N119" i="10" s="1"/>
  <c r="L119" i="10"/>
  <c r="K119" i="10"/>
  <c r="J119" i="10"/>
  <c r="I119" i="10"/>
  <c r="F119" i="10"/>
  <c r="E119" i="10"/>
  <c r="Z119" i="10" s="1"/>
  <c r="D119" i="10"/>
  <c r="W118" i="10"/>
  <c r="V118" i="10"/>
  <c r="S118" i="10"/>
  <c r="R118" i="10"/>
  <c r="Q118" i="10"/>
  <c r="P118" i="10"/>
  <c r="N118" i="10"/>
  <c r="M118" i="10"/>
  <c r="I118" i="10"/>
  <c r="G118" i="10"/>
  <c r="F118" i="10"/>
  <c r="E118" i="10"/>
  <c r="D118" i="10"/>
  <c r="W117" i="10"/>
  <c r="U117" i="10"/>
  <c r="S117" i="10"/>
  <c r="R117" i="10"/>
  <c r="Q117" i="10"/>
  <c r="P117" i="10"/>
  <c r="M117" i="10"/>
  <c r="N117" i="10" s="1"/>
  <c r="L117" i="10"/>
  <c r="K117" i="10"/>
  <c r="J117" i="10"/>
  <c r="I117" i="10"/>
  <c r="F117" i="10"/>
  <c r="E117" i="10"/>
  <c r="Z117" i="10" s="1"/>
  <c r="D117" i="10"/>
  <c r="S116" i="10"/>
  <c r="R116" i="10"/>
  <c r="Q116" i="10"/>
  <c r="P116" i="10"/>
  <c r="N116" i="10"/>
  <c r="M116" i="10"/>
  <c r="F116" i="10"/>
  <c r="E116" i="10"/>
  <c r="D116" i="10"/>
  <c r="W115" i="10"/>
  <c r="U115" i="10"/>
  <c r="S115" i="10"/>
  <c r="R115" i="10"/>
  <c r="Q115" i="10"/>
  <c r="P115" i="10"/>
  <c r="M115" i="10"/>
  <c r="N115" i="10" s="1"/>
  <c r="L115" i="10"/>
  <c r="K115" i="10"/>
  <c r="J115" i="10"/>
  <c r="I115" i="10"/>
  <c r="F115" i="10"/>
  <c r="E115" i="10"/>
  <c r="Z115" i="10" s="1"/>
  <c r="D115" i="10"/>
  <c r="Z114" i="10"/>
  <c r="S114" i="10"/>
  <c r="R114" i="10"/>
  <c r="Q114" i="10"/>
  <c r="P114" i="10"/>
  <c r="N114" i="10"/>
  <c r="M114" i="10"/>
  <c r="E114" i="10"/>
  <c r="W114" i="10" s="1"/>
  <c r="D114" i="10"/>
  <c r="W113" i="10"/>
  <c r="U113" i="10"/>
  <c r="S113" i="10"/>
  <c r="R113" i="10"/>
  <c r="Q113" i="10"/>
  <c r="P113" i="10"/>
  <c r="M113" i="10"/>
  <c r="N113" i="10" s="1"/>
  <c r="L113" i="10"/>
  <c r="K113" i="10"/>
  <c r="J113" i="10"/>
  <c r="I113" i="10"/>
  <c r="F113" i="10"/>
  <c r="E113" i="10"/>
  <c r="Z113" i="10" s="1"/>
  <c r="D113" i="10"/>
  <c r="Z112" i="10"/>
  <c r="W112" i="10"/>
  <c r="V112" i="10"/>
  <c r="S112" i="10"/>
  <c r="R112" i="10"/>
  <c r="Q112" i="10"/>
  <c r="P112" i="10"/>
  <c r="N112" i="10"/>
  <c r="M112" i="10"/>
  <c r="I112" i="10"/>
  <c r="G112" i="10"/>
  <c r="F112" i="10"/>
  <c r="E112" i="10"/>
  <c r="D112" i="10"/>
  <c r="W111" i="10"/>
  <c r="U111" i="10"/>
  <c r="S111" i="10"/>
  <c r="R111" i="10"/>
  <c r="Q111" i="10"/>
  <c r="P111" i="10"/>
  <c r="M111" i="10"/>
  <c r="N111" i="10" s="1"/>
  <c r="L111" i="10"/>
  <c r="K111" i="10"/>
  <c r="J111" i="10"/>
  <c r="I111" i="10"/>
  <c r="F111" i="10"/>
  <c r="E111" i="10"/>
  <c r="Z111" i="10" s="1"/>
  <c r="D111" i="10"/>
  <c r="W110" i="10"/>
  <c r="V110" i="10"/>
  <c r="S110" i="10"/>
  <c r="R110" i="10"/>
  <c r="Q110" i="10"/>
  <c r="P110" i="10"/>
  <c r="N110" i="10"/>
  <c r="M110" i="10"/>
  <c r="I110" i="10"/>
  <c r="G110" i="10"/>
  <c r="F110" i="10"/>
  <c r="E110" i="10"/>
  <c r="D110" i="10"/>
  <c r="W109" i="10"/>
  <c r="U109" i="10"/>
  <c r="S109" i="10"/>
  <c r="R109" i="10"/>
  <c r="Q109" i="10"/>
  <c r="P109" i="10"/>
  <c r="M109" i="10"/>
  <c r="N109" i="10" s="1"/>
  <c r="L109" i="10"/>
  <c r="K109" i="10"/>
  <c r="J109" i="10"/>
  <c r="I109" i="10"/>
  <c r="F109" i="10"/>
  <c r="E109" i="10"/>
  <c r="Z109" i="10" s="1"/>
  <c r="D109" i="10"/>
  <c r="S108" i="10"/>
  <c r="R108" i="10"/>
  <c r="Q108" i="10"/>
  <c r="P108" i="10"/>
  <c r="N108" i="10"/>
  <c r="M108" i="10"/>
  <c r="F108" i="10"/>
  <c r="E108" i="10"/>
  <c r="D108" i="10"/>
  <c r="W107" i="10"/>
  <c r="U107" i="10"/>
  <c r="S107" i="10"/>
  <c r="R107" i="10"/>
  <c r="Q107" i="10"/>
  <c r="P107" i="10"/>
  <c r="M107" i="10"/>
  <c r="N107" i="10" s="1"/>
  <c r="L107" i="10"/>
  <c r="K107" i="10"/>
  <c r="J107" i="10"/>
  <c r="I107" i="10"/>
  <c r="F107" i="10"/>
  <c r="E107" i="10"/>
  <c r="Z107" i="10" s="1"/>
  <c r="D107" i="10"/>
  <c r="Z106" i="10"/>
  <c r="S106" i="10"/>
  <c r="R106" i="10"/>
  <c r="Q106" i="10"/>
  <c r="P106" i="10"/>
  <c r="N106" i="10"/>
  <c r="M106" i="10"/>
  <c r="E106" i="10"/>
  <c r="W106" i="10" s="1"/>
  <c r="D106" i="10"/>
  <c r="W105" i="10"/>
  <c r="U105" i="10"/>
  <c r="S105" i="10"/>
  <c r="R105" i="10"/>
  <c r="Q105" i="10"/>
  <c r="P105" i="10"/>
  <c r="M105" i="10"/>
  <c r="N105" i="10" s="1"/>
  <c r="L105" i="10"/>
  <c r="K105" i="10"/>
  <c r="J105" i="10"/>
  <c r="I105" i="10"/>
  <c r="F105" i="10"/>
  <c r="E105" i="10"/>
  <c r="Z105" i="10" s="1"/>
  <c r="D105" i="10"/>
  <c r="Z104" i="10"/>
  <c r="W104" i="10"/>
  <c r="V104" i="10"/>
  <c r="S104" i="10"/>
  <c r="R104" i="10"/>
  <c r="Q104" i="10"/>
  <c r="P104" i="10"/>
  <c r="N104" i="10"/>
  <c r="M104" i="10"/>
  <c r="I104" i="10"/>
  <c r="G104" i="10"/>
  <c r="F104" i="10"/>
  <c r="E104" i="10"/>
  <c r="D104" i="10"/>
  <c r="W103" i="10"/>
  <c r="U103" i="10"/>
  <c r="S103" i="10"/>
  <c r="R103" i="10"/>
  <c r="Q103" i="10"/>
  <c r="P103" i="10"/>
  <c r="M103" i="10"/>
  <c r="N103" i="10" s="1"/>
  <c r="L103" i="10"/>
  <c r="K103" i="10"/>
  <c r="J103" i="10"/>
  <c r="I103" i="10"/>
  <c r="F103" i="10"/>
  <c r="E103" i="10"/>
  <c r="Z103" i="10" s="1"/>
  <c r="D103" i="10"/>
  <c r="W102" i="10"/>
  <c r="S102" i="10"/>
  <c r="R102" i="10"/>
  <c r="Q102" i="10"/>
  <c r="P102" i="10"/>
  <c r="N102" i="10"/>
  <c r="M102" i="10"/>
  <c r="I102" i="10"/>
  <c r="E102" i="10"/>
  <c r="D102" i="10"/>
  <c r="W101" i="10"/>
  <c r="U101" i="10"/>
  <c r="S101" i="10"/>
  <c r="R101" i="10"/>
  <c r="Q101" i="10"/>
  <c r="P101" i="10"/>
  <c r="M101" i="10"/>
  <c r="N101" i="10" s="1"/>
  <c r="L101" i="10"/>
  <c r="K101" i="10"/>
  <c r="J101" i="10"/>
  <c r="I101" i="10"/>
  <c r="F101" i="10"/>
  <c r="E101" i="10"/>
  <c r="Z101" i="10" s="1"/>
  <c r="D101" i="10"/>
  <c r="S100" i="10"/>
  <c r="R100" i="10"/>
  <c r="Q100" i="10"/>
  <c r="P100" i="10"/>
  <c r="N100" i="10"/>
  <c r="M100" i="10"/>
  <c r="E100" i="10"/>
  <c r="D100" i="10"/>
  <c r="W99" i="10"/>
  <c r="U99" i="10"/>
  <c r="S99" i="10"/>
  <c r="R99" i="10"/>
  <c r="Q99" i="10"/>
  <c r="P99" i="10"/>
  <c r="M99" i="10"/>
  <c r="N99" i="10" s="1"/>
  <c r="L99" i="10"/>
  <c r="K99" i="10"/>
  <c r="J99" i="10"/>
  <c r="I99" i="10"/>
  <c r="F99" i="10"/>
  <c r="E99" i="10"/>
  <c r="Z99" i="10" s="1"/>
  <c r="D99" i="10"/>
  <c r="Z98" i="10"/>
  <c r="S98" i="10"/>
  <c r="R98" i="10"/>
  <c r="Q98" i="10"/>
  <c r="P98" i="10"/>
  <c r="N98" i="10"/>
  <c r="M98" i="10"/>
  <c r="E98" i="10"/>
  <c r="W98" i="10" s="1"/>
  <c r="D98" i="10"/>
  <c r="W97" i="10"/>
  <c r="U97" i="10"/>
  <c r="S97" i="10"/>
  <c r="R97" i="10"/>
  <c r="Q97" i="10"/>
  <c r="P97" i="10"/>
  <c r="M97" i="10"/>
  <c r="N97" i="10" s="1"/>
  <c r="L97" i="10"/>
  <c r="K97" i="10"/>
  <c r="J97" i="10"/>
  <c r="I97" i="10"/>
  <c r="F97" i="10"/>
  <c r="E97" i="10"/>
  <c r="Z97" i="10" s="1"/>
  <c r="D97" i="10"/>
  <c r="Z96" i="10"/>
  <c r="W96" i="10"/>
  <c r="V96" i="10"/>
  <c r="S96" i="10"/>
  <c r="R96" i="10"/>
  <c r="Q96" i="10"/>
  <c r="P96" i="10"/>
  <c r="N96" i="10"/>
  <c r="M96" i="10"/>
  <c r="I96" i="10"/>
  <c r="G96" i="10"/>
  <c r="F96" i="10"/>
  <c r="E96" i="10"/>
  <c r="D96" i="10"/>
  <c r="W95" i="10"/>
  <c r="U95" i="10"/>
  <c r="S95" i="10"/>
  <c r="R95" i="10"/>
  <c r="Q95" i="10"/>
  <c r="P95" i="10"/>
  <c r="M95" i="10"/>
  <c r="N95" i="10" s="1"/>
  <c r="L95" i="10"/>
  <c r="K95" i="10"/>
  <c r="J95" i="10"/>
  <c r="I95" i="10"/>
  <c r="F95" i="10"/>
  <c r="E95" i="10"/>
  <c r="Z95" i="10" s="1"/>
  <c r="D95" i="10"/>
  <c r="S94" i="10"/>
  <c r="R94" i="10"/>
  <c r="Q94" i="10"/>
  <c r="P94" i="10"/>
  <c r="N94" i="10"/>
  <c r="M94" i="10"/>
  <c r="E94" i="10"/>
  <c r="D94" i="10"/>
  <c r="W93" i="10"/>
  <c r="U93" i="10"/>
  <c r="S93" i="10"/>
  <c r="R93" i="10"/>
  <c r="Q93" i="10"/>
  <c r="P93" i="10"/>
  <c r="M93" i="10"/>
  <c r="N93" i="10" s="1"/>
  <c r="L93" i="10"/>
  <c r="K93" i="10"/>
  <c r="J93" i="10"/>
  <c r="I93" i="10"/>
  <c r="F93" i="10"/>
  <c r="E93" i="10"/>
  <c r="Z93" i="10" s="1"/>
  <c r="D93" i="10"/>
  <c r="S92" i="10"/>
  <c r="R92" i="10"/>
  <c r="Q92" i="10"/>
  <c r="P92" i="10"/>
  <c r="N92" i="10"/>
  <c r="M92" i="10"/>
  <c r="E92" i="10"/>
  <c r="D92" i="10"/>
  <c r="W91" i="10"/>
  <c r="U91" i="10"/>
  <c r="S91" i="10"/>
  <c r="R91" i="10"/>
  <c r="Q91" i="10"/>
  <c r="P91" i="10"/>
  <c r="M91" i="10"/>
  <c r="N91" i="10" s="1"/>
  <c r="L91" i="10"/>
  <c r="K91" i="10"/>
  <c r="J91" i="10"/>
  <c r="I91" i="10"/>
  <c r="F91" i="10"/>
  <c r="E91" i="10"/>
  <c r="Z91" i="10" s="1"/>
  <c r="D91" i="10"/>
  <c r="Z90" i="10"/>
  <c r="S90" i="10"/>
  <c r="R90" i="10"/>
  <c r="Q90" i="10"/>
  <c r="P90" i="10"/>
  <c r="N90" i="10"/>
  <c r="M90" i="10"/>
  <c r="E90" i="10"/>
  <c r="W90" i="10" s="1"/>
  <c r="D90" i="10"/>
  <c r="W89" i="10"/>
  <c r="U89" i="10"/>
  <c r="S89" i="10"/>
  <c r="R89" i="10"/>
  <c r="Q89" i="10"/>
  <c r="P89" i="10"/>
  <c r="M89" i="10"/>
  <c r="N89" i="10" s="1"/>
  <c r="L89" i="10"/>
  <c r="K89" i="10"/>
  <c r="J89" i="10"/>
  <c r="I89" i="10"/>
  <c r="F89" i="10"/>
  <c r="E89" i="10"/>
  <c r="Z89" i="10" s="1"/>
  <c r="D89" i="10"/>
  <c r="Z88" i="10"/>
  <c r="W88" i="10"/>
  <c r="V88" i="10"/>
  <c r="U88" i="10"/>
  <c r="S88" i="10"/>
  <c r="R88" i="10"/>
  <c r="Q88" i="10"/>
  <c r="P88" i="10"/>
  <c r="N88" i="10"/>
  <c r="M88" i="10"/>
  <c r="I88" i="10"/>
  <c r="G88" i="10"/>
  <c r="E88" i="10"/>
  <c r="D88" i="10"/>
  <c r="W87" i="10"/>
  <c r="U87" i="10"/>
  <c r="S87" i="10"/>
  <c r="R87" i="10"/>
  <c r="Q87" i="10"/>
  <c r="P87" i="10"/>
  <c r="M87" i="10"/>
  <c r="N87" i="10" s="1"/>
  <c r="L87" i="10"/>
  <c r="K87" i="10"/>
  <c r="J87" i="10"/>
  <c r="I87" i="10"/>
  <c r="F87" i="10"/>
  <c r="E87" i="10"/>
  <c r="Z87" i="10" s="1"/>
  <c r="D87" i="10"/>
  <c r="Z86" i="10"/>
  <c r="W86" i="10"/>
  <c r="V86" i="10"/>
  <c r="U86" i="10"/>
  <c r="S86" i="10"/>
  <c r="R86" i="10"/>
  <c r="Q86" i="10"/>
  <c r="P86" i="10"/>
  <c r="M86" i="10"/>
  <c r="N86" i="10" s="1"/>
  <c r="I86" i="10"/>
  <c r="G86" i="10"/>
  <c r="F86" i="10"/>
  <c r="E86" i="10"/>
  <c r="D86" i="10"/>
  <c r="W85" i="10"/>
  <c r="U85" i="10"/>
  <c r="S85" i="10"/>
  <c r="R85" i="10"/>
  <c r="Q85" i="10"/>
  <c r="P85" i="10"/>
  <c r="M85" i="10"/>
  <c r="N85" i="10" s="1"/>
  <c r="L85" i="10"/>
  <c r="K85" i="10"/>
  <c r="J85" i="10"/>
  <c r="I85" i="10"/>
  <c r="F85" i="10"/>
  <c r="E85" i="10"/>
  <c r="Z85" i="10" s="1"/>
  <c r="D85" i="10"/>
  <c r="Z84" i="10"/>
  <c r="W84" i="10"/>
  <c r="V84" i="10"/>
  <c r="U84" i="10"/>
  <c r="S84" i="10"/>
  <c r="R84" i="10"/>
  <c r="Q84" i="10"/>
  <c r="P84" i="10"/>
  <c r="M84" i="10"/>
  <c r="N84" i="10" s="1"/>
  <c r="I84" i="10"/>
  <c r="G84" i="10"/>
  <c r="F84" i="10"/>
  <c r="E84" i="10"/>
  <c r="D84" i="10"/>
  <c r="W83" i="10"/>
  <c r="U83" i="10"/>
  <c r="S83" i="10"/>
  <c r="R83" i="10"/>
  <c r="Q83" i="10"/>
  <c r="P83" i="10"/>
  <c r="M83" i="10"/>
  <c r="N83" i="10" s="1"/>
  <c r="L83" i="10"/>
  <c r="K83" i="10"/>
  <c r="J83" i="10"/>
  <c r="I83" i="10"/>
  <c r="F83" i="10"/>
  <c r="E83" i="10"/>
  <c r="Z83" i="10" s="1"/>
  <c r="D83" i="10"/>
  <c r="V82" i="10"/>
  <c r="U82" i="10"/>
  <c r="S82" i="10"/>
  <c r="R82" i="10"/>
  <c r="Q82" i="10"/>
  <c r="P82" i="10"/>
  <c r="M82" i="10"/>
  <c r="N82" i="10" s="1"/>
  <c r="I82" i="10"/>
  <c r="G82" i="10"/>
  <c r="F82" i="10"/>
  <c r="E82" i="10"/>
  <c r="D82" i="10"/>
  <c r="W81" i="10"/>
  <c r="U81" i="10"/>
  <c r="S81" i="10"/>
  <c r="R81" i="10"/>
  <c r="Q81" i="10"/>
  <c r="P81" i="10"/>
  <c r="M81" i="10"/>
  <c r="N81" i="10" s="1"/>
  <c r="L81" i="10"/>
  <c r="K81" i="10"/>
  <c r="J81" i="10"/>
  <c r="I81" i="10"/>
  <c r="F81" i="10"/>
  <c r="E81" i="10"/>
  <c r="Z81" i="10" s="1"/>
  <c r="D81" i="10"/>
  <c r="S80" i="10"/>
  <c r="R80" i="10"/>
  <c r="Q80" i="10"/>
  <c r="P80" i="10"/>
  <c r="M80" i="10"/>
  <c r="N80" i="10" s="1"/>
  <c r="G80" i="10"/>
  <c r="E80" i="10"/>
  <c r="D80" i="10"/>
  <c r="W79" i="10"/>
  <c r="U79" i="10"/>
  <c r="S79" i="10"/>
  <c r="R79" i="10"/>
  <c r="Q79" i="10"/>
  <c r="P79" i="10"/>
  <c r="M79" i="10"/>
  <c r="N79" i="10" s="1"/>
  <c r="L79" i="10"/>
  <c r="K79" i="10"/>
  <c r="J79" i="10"/>
  <c r="I79" i="10"/>
  <c r="F79" i="10"/>
  <c r="E79" i="10"/>
  <c r="Z79" i="10" s="1"/>
  <c r="D79" i="10"/>
  <c r="S78" i="10"/>
  <c r="R78" i="10"/>
  <c r="Q78" i="10"/>
  <c r="P78" i="10"/>
  <c r="N78" i="10"/>
  <c r="M78" i="10"/>
  <c r="F78" i="10"/>
  <c r="E78" i="10"/>
  <c r="D78" i="10"/>
  <c r="W77" i="10"/>
  <c r="U77" i="10"/>
  <c r="S77" i="10"/>
  <c r="R77" i="10"/>
  <c r="Q77" i="10"/>
  <c r="P77" i="10"/>
  <c r="M77" i="10"/>
  <c r="N77" i="10" s="1"/>
  <c r="L77" i="10"/>
  <c r="K77" i="10"/>
  <c r="J77" i="10"/>
  <c r="I77" i="10"/>
  <c r="F77" i="10"/>
  <c r="E77" i="10"/>
  <c r="Z77" i="10" s="1"/>
  <c r="D77" i="10"/>
  <c r="S76" i="10"/>
  <c r="R76" i="10"/>
  <c r="Q76" i="10"/>
  <c r="P76" i="10"/>
  <c r="N76" i="10"/>
  <c r="M76" i="10"/>
  <c r="E76" i="10"/>
  <c r="D76" i="10"/>
  <c r="W75" i="10"/>
  <c r="U75" i="10"/>
  <c r="S75" i="10"/>
  <c r="R75" i="10"/>
  <c r="Q75" i="10"/>
  <c r="P75" i="10"/>
  <c r="M75" i="10"/>
  <c r="N75" i="10" s="1"/>
  <c r="L75" i="10"/>
  <c r="K75" i="10"/>
  <c r="J75" i="10"/>
  <c r="I75" i="10"/>
  <c r="F75" i="10"/>
  <c r="E75" i="10"/>
  <c r="Z75" i="10" s="1"/>
  <c r="D75" i="10"/>
  <c r="Z74" i="10"/>
  <c r="W74" i="10"/>
  <c r="S74" i="10"/>
  <c r="R74" i="10"/>
  <c r="Q74" i="10"/>
  <c r="P74" i="10"/>
  <c r="N74" i="10"/>
  <c r="M74" i="10"/>
  <c r="E74" i="10"/>
  <c r="V74" i="10" s="1"/>
  <c r="D74" i="10"/>
  <c r="W73" i="10"/>
  <c r="U73" i="10"/>
  <c r="S73" i="10"/>
  <c r="R73" i="10"/>
  <c r="Q73" i="10"/>
  <c r="P73" i="10"/>
  <c r="M73" i="10"/>
  <c r="N73" i="10" s="1"/>
  <c r="L73" i="10"/>
  <c r="K73" i="10"/>
  <c r="J73" i="10"/>
  <c r="I73" i="10"/>
  <c r="F73" i="10"/>
  <c r="E73" i="10"/>
  <c r="Z73" i="10" s="1"/>
  <c r="D73" i="10"/>
  <c r="Z72" i="10"/>
  <c r="W72" i="10"/>
  <c r="V72" i="10"/>
  <c r="U72" i="10"/>
  <c r="S72" i="10"/>
  <c r="R72" i="10"/>
  <c r="Q72" i="10"/>
  <c r="P72" i="10"/>
  <c r="M72" i="10"/>
  <c r="N72" i="10" s="1"/>
  <c r="I72" i="10"/>
  <c r="G72" i="10"/>
  <c r="E72" i="10"/>
  <c r="D72" i="10"/>
  <c r="W71" i="10"/>
  <c r="U71" i="10"/>
  <c r="S71" i="10"/>
  <c r="R71" i="10"/>
  <c r="Q71" i="10"/>
  <c r="P71" i="10"/>
  <c r="M71" i="10"/>
  <c r="N71" i="10" s="1"/>
  <c r="L71" i="10"/>
  <c r="K71" i="10"/>
  <c r="J71" i="10"/>
  <c r="I71" i="10"/>
  <c r="F71" i="10"/>
  <c r="E71" i="10"/>
  <c r="Z71" i="10" s="1"/>
  <c r="D71" i="10"/>
  <c r="Z70" i="10"/>
  <c r="W70" i="10"/>
  <c r="V70" i="10"/>
  <c r="U70" i="10"/>
  <c r="S70" i="10"/>
  <c r="R70" i="10"/>
  <c r="Q70" i="10"/>
  <c r="P70" i="10"/>
  <c r="N70" i="10"/>
  <c r="M70" i="10"/>
  <c r="I70" i="10"/>
  <c r="G70" i="10"/>
  <c r="F70" i="10"/>
  <c r="E70" i="10"/>
  <c r="D70" i="10"/>
  <c r="W69" i="10"/>
  <c r="U69" i="10"/>
  <c r="S69" i="10"/>
  <c r="R69" i="10"/>
  <c r="Q69" i="10"/>
  <c r="P69" i="10"/>
  <c r="M69" i="10"/>
  <c r="N69" i="10" s="1"/>
  <c r="L69" i="10"/>
  <c r="K69" i="10"/>
  <c r="J69" i="10"/>
  <c r="I69" i="10"/>
  <c r="F69" i="10"/>
  <c r="E69" i="10"/>
  <c r="Z69" i="10" s="1"/>
  <c r="D69" i="10"/>
  <c r="Z68" i="10"/>
  <c r="W68" i="10"/>
  <c r="V68" i="10"/>
  <c r="U68" i="10"/>
  <c r="S68" i="10"/>
  <c r="R68" i="10"/>
  <c r="Q68" i="10"/>
  <c r="P68" i="10"/>
  <c r="M68" i="10"/>
  <c r="N68" i="10" s="1"/>
  <c r="I68" i="10"/>
  <c r="G68" i="10"/>
  <c r="F68" i="10"/>
  <c r="E68" i="10"/>
  <c r="D68" i="10"/>
  <c r="W67" i="10"/>
  <c r="U67" i="10"/>
  <c r="S67" i="10"/>
  <c r="R67" i="10"/>
  <c r="Q67" i="10"/>
  <c r="P67" i="10"/>
  <c r="M67" i="10"/>
  <c r="N67" i="10" s="1"/>
  <c r="L67" i="10"/>
  <c r="K67" i="10"/>
  <c r="J67" i="10"/>
  <c r="I67" i="10"/>
  <c r="F67" i="10"/>
  <c r="E67" i="10"/>
  <c r="Z67" i="10" s="1"/>
  <c r="D67" i="10"/>
  <c r="S66" i="10"/>
  <c r="R66" i="10"/>
  <c r="Q66" i="10"/>
  <c r="P66" i="10"/>
  <c r="M66" i="10"/>
  <c r="N66" i="10" s="1"/>
  <c r="E66" i="10"/>
  <c r="D66" i="10"/>
  <c r="W65" i="10"/>
  <c r="U65" i="10"/>
  <c r="S65" i="10"/>
  <c r="R65" i="10"/>
  <c r="Q65" i="10"/>
  <c r="P65" i="10"/>
  <c r="M65" i="10"/>
  <c r="N65" i="10" s="1"/>
  <c r="L65" i="10"/>
  <c r="K65" i="10"/>
  <c r="J65" i="10"/>
  <c r="I65" i="10"/>
  <c r="F65" i="10"/>
  <c r="E65" i="10"/>
  <c r="Z65" i="10" s="1"/>
  <c r="D65" i="10"/>
  <c r="S64" i="10"/>
  <c r="R64" i="10"/>
  <c r="Q64" i="10"/>
  <c r="P64" i="10"/>
  <c r="M64" i="10"/>
  <c r="N64" i="10" s="1"/>
  <c r="F64" i="10"/>
  <c r="E64" i="10"/>
  <c r="D64" i="10"/>
  <c r="W63" i="10"/>
  <c r="U63" i="10"/>
  <c r="S63" i="10"/>
  <c r="R63" i="10"/>
  <c r="Q63" i="10"/>
  <c r="P63" i="10"/>
  <c r="M63" i="10"/>
  <c r="N63" i="10" s="1"/>
  <c r="L63" i="10"/>
  <c r="K63" i="10"/>
  <c r="J63" i="10"/>
  <c r="I63" i="10"/>
  <c r="F63" i="10"/>
  <c r="E63" i="10"/>
  <c r="Z63" i="10" s="1"/>
  <c r="D63" i="10"/>
  <c r="S62" i="10"/>
  <c r="R62" i="10"/>
  <c r="Q62" i="10"/>
  <c r="P62" i="10"/>
  <c r="M62" i="10"/>
  <c r="N62" i="10" s="1"/>
  <c r="F62" i="10"/>
  <c r="E62" i="10"/>
  <c r="D62" i="10"/>
  <c r="W61" i="10"/>
  <c r="U61" i="10"/>
  <c r="S61" i="10"/>
  <c r="R61" i="10"/>
  <c r="Q61" i="10"/>
  <c r="P61" i="10"/>
  <c r="M61" i="10"/>
  <c r="N61" i="10" s="1"/>
  <c r="L61" i="10"/>
  <c r="K61" i="10"/>
  <c r="J61" i="10"/>
  <c r="I61" i="10"/>
  <c r="F61" i="10"/>
  <c r="E61" i="10"/>
  <c r="Z61" i="10" s="1"/>
  <c r="D61" i="10"/>
  <c r="S60" i="10"/>
  <c r="R60" i="10"/>
  <c r="Q60" i="10"/>
  <c r="P60" i="10"/>
  <c r="M60" i="10"/>
  <c r="N60" i="10" s="1"/>
  <c r="F60" i="10"/>
  <c r="E60" i="10"/>
  <c r="D60" i="10"/>
  <c r="W59" i="10"/>
  <c r="U59" i="10"/>
  <c r="S59" i="10"/>
  <c r="R59" i="10"/>
  <c r="Q59" i="10"/>
  <c r="P59" i="10"/>
  <c r="M59" i="10"/>
  <c r="N59" i="10" s="1"/>
  <c r="L59" i="10"/>
  <c r="K59" i="10"/>
  <c r="J59" i="10"/>
  <c r="I59" i="10"/>
  <c r="F59" i="10"/>
  <c r="E59" i="10"/>
  <c r="Z59" i="10" s="1"/>
  <c r="D59" i="10"/>
  <c r="S58" i="10"/>
  <c r="R58" i="10"/>
  <c r="Q58" i="10"/>
  <c r="P58" i="10"/>
  <c r="N58" i="10"/>
  <c r="M58" i="10"/>
  <c r="F58" i="10"/>
  <c r="E58" i="10"/>
  <c r="D58" i="10"/>
  <c r="W57" i="10"/>
  <c r="U57" i="10"/>
  <c r="S57" i="10"/>
  <c r="R57" i="10"/>
  <c r="Q57" i="10"/>
  <c r="P57" i="10"/>
  <c r="M57" i="10"/>
  <c r="N57" i="10" s="1"/>
  <c r="L57" i="10"/>
  <c r="K57" i="10"/>
  <c r="J57" i="10"/>
  <c r="I57" i="10"/>
  <c r="F57" i="10"/>
  <c r="E57" i="10"/>
  <c r="Z57" i="10" s="1"/>
  <c r="D57" i="10"/>
  <c r="Z56" i="10"/>
  <c r="V56" i="10"/>
  <c r="U56" i="10"/>
  <c r="S56" i="10"/>
  <c r="R56" i="10"/>
  <c r="Q56" i="10"/>
  <c r="P56" i="10"/>
  <c r="M56" i="10"/>
  <c r="N56" i="10" s="1"/>
  <c r="K56" i="10"/>
  <c r="I56" i="10"/>
  <c r="G56" i="10"/>
  <c r="F56" i="10"/>
  <c r="E56" i="10"/>
  <c r="D56" i="10"/>
  <c r="W55" i="10"/>
  <c r="U55" i="10"/>
  <c r="S55" i="10"/>
  <c r="R55" i="10"/>
  <c r="Q55" i="10"/>
  <c r="P55" i="10"/>
  <c r="M55" i="10"/>
  <c r="N55" i="10" s="1"/>
  <c r="L55" i="10"/>
  <c r="K55" i="10"/>
  <c r="J55" i="10"/>
  <c r="I55" i="10"/>
  <c r="F55" i="10"/>
  <c r="E55" i="10"/>
  <c r="Z55" i="10" s="1"/>
  <c r="D55" i="10"/>
  <c r="W54" i="10"/>
  <c r="V54" i="10"/>
  <c r="U54" i="10"/>
  <c r="S54" i="10"/>
  <c r="R54" i="10"/>
  <c r="Q54" i="10"/>
  <c r="P54" i="10"/>
  <c r="M54" i="10"/>
  <c r="N54" i="10" s="1"/>
  <c r="K54" i="10"/>
  <c r="I54" i="10"/>
  <c r="G54" i="10"/>
  <c r="E54" i="10"/>
  <c r="Z54" i="10" s="1"/>
  <c r="D54" i="10"/>
  <c r="W53" i="10"/>
  <c r="U53" i="10"/>
  <c r="S53" i="10"/>
  <c r="R53" i="10"/>
  <c r="Q53" i="10"/>
  <c r="P53" i="10"/>
  <c r="M53" i="10"/>
  <c r="N53" i="10" s="1"/>
  <c r="L53" i="10"/>
  <c r="K53" i="10"/>
  <c r="J53" i="10"/>
  <c r="I53" i="10"/>
  <c r="F53" i="10"/>
  <c r="E53" i="10"/>
  <c r="Z53" i="10" s="1"/>
  <c r="D53" i="10"/>
  <c r="Z52" i="10"/>
  <c r="W52" i="10"/>
  <c r="V52" i="10"/>
  <c r="U52" i="10"/>
  <c r="S52" i="10"/>
  <c r="R52" i="10"/>
  <c r="Q52" i="10"/>
  <c r="P52" i="10"/>
  <c r="M52" i="10"/>
  <c r="N52" i="10" s="1"/>
  <c r="K52" i="10"/>
  <c r="I52" i="10"/>
  <c r="F52" i="10"/>
  <c r="E52" i="10"/>
  <c r="G52" i="10" s="1"/>
  <c r="D52" i="10"/>
  <c r="W51" i="10"/>
  <c r="V51" i="10"/>
  <c r="U51" i="10"/>
  <c r="S51" i="10"/>
  <c r="R51" i="10"/>
  <c r="Q51" i="10"/>
  <c r="P51" i="10"/>
  <c r="M51" i="10"/>
  <c r="N51" i="10" s="1"/>
  <c r="L51" i="10"/>
  <c r="E51" i="10"/>
  <c r="D51" i="10"/>
  <c r="S50" i="10"/>
  <c r="R50" i="10"/>
  <c r="Q50" i="10"/>
  <c r="P50" i="10"/>
  <c r="N50" i="10"/>
  <c r="M50" i="10"/>
  <c r="E50" i="10"/>
  <c r="D50" i="10"/>
  <c r="V49" i="10"/>
  <c r="S49" i="10"/>
  <c r="R49" i="10"/>
  <c r="Q49" i="10"/>
  <c r="P49" i="10"/>
  <c r="N49" i="10"/>
  <c r="M49" i="10"/>
  <c r="L49" i="10"/>
  <c r="K49" i="10"/>
  <c r="J49" i="10"/>
  <c r="I49" i="10"/>
  <c r="F49" i="10"/>
  <c r="E49" i="10"/>
  <c r="D49" i="10"/>
  <c r="W48" i="10"/>
  <c r="V48" i="10"/>
  <c r="U48" i="10"/>
  <c r="S48" i="10"/>
  <c r="R48" i="10"/>
  <c r="Q48" i="10"/>
  <c r="P48" i="10"/>
  <c r="M48" i="10"/>
  <c r="N48" i="10" s="1"/>
  <c r="K48" i="10"/>
  <c r="J48" i="10"/>
  <c r="I48" i="10"/>
  <c r="F48" i="10"/>
  <c r="E48" i="10"/>
  <c r="L48" i="10" s="1"/>
  <c r="D48" i="10"/>
  <c r="S47" i="10"/>
  <c r="R47" i="10"/>
  <c r="Q47" i="10"/>
  <c r="P47" i="10"/>
  <c r="N47" i="10"/>
  <c r="M47" i="10"/>
  <c r="E47" i="10"/>
  <c r="D47" i="10"/>
  <c r="S46" i="10"/>
  <c r="R46" i="10"/>
  <c r="Q46" i="10"/>
  <c r="P46" i="10"/>
  <c r="N46" i="10"/>
  <c r="M46" i="10"/>
  <c r="E46" i="10"/>
  <c r="D46" i="10"/>
  <c r="S45" i="10"/>
  <c r="R45" i="10"/>
  <c r="Q45" i="10"/>
  <c r="P45" i="10"/>
  <c r="N45" i="10"/>
  <c r="M45" i="10"/>
  <c r="L45" i="10"/>
  <c r="K45" i="10"/>
  <c r="J45" i="10"/>
  <c r="I45" i="10"/>
  <c r="F45" i="10"/>
  <c r="E45" i="10"/>
  <c r="D45" i="10"/>
  <c r="W44" i="10"/>
  <c r="V44" i="10"/>
  <c r="U44" i="10"/>
  <c r="S44" i="10"/>
  <c r="R44" i="10"/>
  <c r="Q44" i="10"/>
  <c r="P44" i="10"/>
  <c r="M44" i="10"/>
  <c r="N44" i="10" s="1"/>
  <c r="K44" i="10"/>
  <c r="J44" i="10"/>
  <c r="I44" i="10"/>
  <c r="F44" i="10"/>
  <c r="E44" i="10"/>
  <c r="L44" i="10" s="1"/>
  <c r="D44" i="10"/>
  <c r="U43" i="10"/>
  <c r="S43" i="10"/>
  <c r="R43" i="10"/>
  <c r="Q43" i="10"/>
  <c r="P43" i="10"/>
  <c r="M43" i="10"/>
  <c r="N43" i="10" s="1"/>
  <c r="L43" i="10"/>
  <c r="E43" i="10"/>
  <c r="D43" i="10"/>
  <c r="Z42" i="10"/>
  <c r="W42" i="10"/>
  <c r="S42" i="10"/>
  <c r="R42" i="10"/>
  <c r="Q42" i="10"/>
  <c r="P42" i="10"/>
  <c r="N42" i="10"/>
  <c r="M42" i="10"/>
  <c r="G42" i="10"/>
  <c r="F42" i="10"/>
  <c r="E42" i="10"/>
  <c r="D42" i="10"/>
  <c r="S41" i="10"/>
  <c r="R41" i="10"/>
  <c r="Q41" i="10"/>
  <c r="P41" i="10"/>
  <c r="M41" i="10"/>
  <c r="N41" i="10" s="1"/>
  <c r="L41" i="10"/>
  <c r="K41" i="10"/>
  <c r="J41" i="10"/>
  <c r="I41" i="10"/>
  <c r="F41" i="10"/>
  <c r="E41" i="10"/>
  <c r="D41" i="10"/>
  <c r="W40" i="10"/>
  <c r="V40" i="10"/>
  <c r="U40" i="10"/>
  <c r="S40" i="10"/>
  <c r="R40" i="10"/>
  <c r="Q40" i="10"/>
  <c r="P40" i="10"/>
  <c r="M40" i="10"/>
  <c r="N40" i="10" s="1"/>
  <c r="K40" i="10"/>
  <c r="J40" i="10"/>
  <c r="I40" i="10"/>
  <c r="E40" i="10"/>
  <c r="L40" i="10" s="1"/>
  <c r="D40" i="10"/>
  <c r="W39" i="10"/>
  <c r="V39" i="10"/>
  <c r="U39" i="10"/>
  <c r="S39" i="10"/>
  <c r="R39" i="10"/>
  <c r="Q39" i="10"/>
  <c r="P39" i="10"/>
  <c r="M39" i="10"/>
  <c r="N39" i="10" s="1"/>
  <c r="L39" i="10"/>
  <c r="E39" i="10"/>
  <c r="D39" i="10"/>
  <c r="S38" i="10"/>
  <c r="R38" i="10"/>
  <c r="Q38" i="10"/>
  <c r="P38" i="10"/>
  <c r="N38" i="10"/>
  <c r="M38" i="10"/>
  <c r="E38" i="10"/>
  <c r="D38" i="10"/>
  <c r="S37" i="10"/>
  <c r="R37" i="10"/>
  <c r="Q37" i="10"/>
  <c r="P37" i="10"/>
  <c r="M37" i="10"/>
  <c r="N37" i="10" s="1"/>
  <c r="L37" i="10"/>
  <c r="K37" i="10"/>
  <c r="J37" i="10"/>
  <c r="I37" i="10"/>
  <c r="F37" i="10"/>
  <c r="E37" i="10"/>
  <c r="D37" i="10"/>
  <c r="W36" i="10"/>
  <c r="V36" i="10"/>
  <c r="U36" i="10"/>
  <c r="S36" i="10"/>
  <c r="R36" i="10"/>
  <c r="Q36" i="10"/>
  <c r="P36" i="10"/>
  <c r="M36" i="10"/>
  <c r="N36" i="10" s="1"/>
  <c r="K36" i="10"/>
  <c r="J36" i="10"/>
  <c r="I36" i="10"/>
  <c r="G36" i="10"/>
  <c r="E36" i="10"/>
  <c r="L36" i="10" s="1"/>
  <c r="D36" i="10"/>
  <c r="S35" i="10"/>
  <c r="R35" i="10"/>
  <c r="Q35" i="10"/>
  <c r="P35" i="10"/>
  <c r="M35" i="10"/>
  <c r="N35" i="10" s="1"/>
  <c r="E35" i="10"/>
  <c r="D35" i="10"/>
  <c r="Z34" i="10"/>
  <c r="W34" i="10"/>
  <c r="S34" i="10"/>
  <c r="R34" i="10"/>
  <c r="Q34" i="10"/>
  <c r="P34" i="10"/>
  <c r="N34" i="10"/>
  <c r="M34" i="10"/>
  <c r="G34" i="10"/>
  <c r="F34" i="10"/>
  <c r="E34" i="10"/>
  <c r="D34" i="10"/>
  <c r="S33" i="10"/>
  <c r="R33" i="10"/>
  <c r="Q33" i="10"/>
  <c r="P33" i="10"/>
  <c r="M33" i="10"/>
  <c r="N33" i="10" s="1"/>
  <c r="L33" i="10"/>
  <c r="K33" i="10"/>
  <c r="J33" i="10"/>
  <c r="I33" i="10"/>
  <c r="F33" i="10"/>
  <c r="E33" i="10"/>
  <c r="D33" i="10"/>
  <c r="W32" i="10"/>
  <c r="V32" i="10"/>
  <c r="U32" i="10"/>
  <c r="S32" i="10"/>
  <c r="R32" i="10"/>
  <c r="Q32" i="10"/>
  <c r="P32" i="10"/>
  <c r="M32" i="10"/>
  <c r="N32" i="10" s="1"/>
  <c r="K32" i="10"/>
  <c r="J32" i="10"/>
  <c r="I32" i="10"/>
  <c r="E32" i="10"/>
  <c r="L32" i="10" s="1"/>
  <c r="D32" i="10"/>
  <c r="W31" i="10"/>
  <c r="V31" i="10"/>
  <c r="U31" i="10"/>
  <c r="S31" i="10"/>
  <c r="R31" i="10"/>
  <c r="Q31" i="10"/>
  <c r="P31" i="10"/>
  <c r="N31" i="10"/>
  <c r="M31" i="10"/>
  <c r="L31" i="10"/>
  <c r="E31" i="10"/>
  <c r="D31" i="10"/>
  <c r="S30" i="10"/>
  <c r="R30" i="10"/>
  <c r="Q30" i="10"/>
  <c r="P30" i="10"/>
  <c r="N30" i="10"/>
  <c r="M30" i="10"/>
  <c r="E30" i="10"/>
  <c r="D30" i="10"/>
  <c r="S29" i="10"/>
  <c r="R29" i="10"/>
  <c r="Q29" i="10"/>
  <c r="P29" i="10"/>
  <c r="M29" i="10"/>
  <c r="N29" i="10" s="1"/>
  <c r="L29" i="10"/>
  <c r="K29" i="10"/>
  <c r="J29" i="10"/>
  <c r="I29" i="10"/>
  <c r="F29" i="10"/>
  <c r="E29" i="10"/>
  <c r="D29" i="10"/>
  <c r="W28" i="10"/>
  <c r="V28" i="10"/>
  <c r="U28" i="10"/>
  <c r="S28" i="10"/>
  <c r="R28" i="10"/>
  <c r="Q28" i="10"/>
  <c r="P28" i="10"/>
  <c r="M28" i="10"/>
  <c r="N28" i="10" s="1"/>
  <c r="K28" i="10"/>
  <c r="J28" i="10"/>
  <c r="I28" i="10"/>
  <c r="G28" i="10"/>
  <c r="E28" i="10"/>
  <c r="L28" i="10" s="1"/>
  <c r="D28" i="10"/>
  <c r="S27" i="10"/>
  <c r="R27" i="10"/>
  <c r="Q27" i="10"/>
  <c r="P27" i="10"/>
  <c r="M27" i="10"/>
  <c r="N27" i="10" s="1"/>
  <c r="E27" i="10"/>
  <c r="D27" i="10"/>
  <c r="Z26" i="10"/>
  <c r="W26" i="10"/>
  <c r="S26" i="10"/>
  <c r="R26" i="10"/>
  <c r="Q26" i="10"/>
  <c r="P26" i="10"/>
  <c r="N26" i="10"/>
  <c r="M26" i="10"/>
  <c r="J26" i="10"/>
  <c r="I26" i="10"/>
  <c r="G26" i="10"/>
  <c r="F26" i="10"/>
  <c r="E26" i="10"/>
  <c r="U26" i="10" s="1"/>
  <c r="D26" i="10"/>
  <c r="V25" i="10"/>
  <c r="U25" i="10"/>
  <c r="S25" i="10"/>
  <c r="R25" i="10"/>
  <c r="Q25" i="10"/>
  <c r="P25" i="10"/>
  <c r="N25" i="10"/>
  <c r="M25" i="10"/>
  <c r="E25" i="10"/>
  <c r="D25" i="10"/>
  <c r="Z24" i="10"/>
  <c r="W24" i="10"/>
  <c r="S24" i="10"/>
  <c r="R24" i="10"/>
  <c r="Q24" i="10"/>
  <c r="P24" i="10"/>
  <c r="N24" i="10"/>
  <c r="M24" i="10"/>
  <c r="J24" i="10"/>
  <c r="I24" i="10"/>
  <c r="G24" i="10"/>
  <c r="F24" i="10"/>
  <c r="E24" i="10"/>
  <c r="U24" i="10" s="1"/>
  <c r="D24" i="10"/>
  <c r="S23" i="10"/>
  <c r="R23" i="10"/>
  <c r="Q23" i="10"/>
  <c r="P23" i="10"/>
  <c r="M23" i="10"/>
  <c r="N23" i="10" s="1"/>
  <c r="E23" i="10"/>
  <c r="D23" i="10"/>
  <c r="Z22" i="10"/>
  <c r="W22" i="10"/>
  <c r="S22" i="10"/>
  <c r="R22" i="10"/>
  <c r="Q22" i="10"/>
  <c r="P22" i="10"/>
  <c r="N22" i="10"/>
  <c r="M22" i="10"/>
  <c r="J22" i="10"/>
  <c r="I22" i="10"/>
  <c r="G22" i="10"/>
  <c r="F22" i="10"/>
  <c r="E22" i="10"/>
  <c r="U22" i="10" s="1"/>
  <c r="D22" i="10"/>
  <c r="V21" i="10"/>
  <c r="U21" i="10"/>
  <c r="S21" i="10"/>
  <c r="R21" i="10"/>
  <c r="Q21" i="10"/>
  <c r="P21" i="10"/>
  <c r="N21" i="10"/>
  <c r="M21" i="10"/>
  <c r="E21" i="10"/>
  <c r="D21" i="10"/>
  <c r="Z20" i="10"/>
  <c r="W20" i="10"/>
  <c r="S20" i="10"/>
  <c r="R20" i="10"/>
  <c r="Q20" i="10"/>
  <c r="P20" i="10"/>
  <c r="N20" i="10"/>
  <c r="M20" i="10"/>
  <c r="J20" i="10"/>
  <c r="I20" i="10"/>
  <c r="G20" i="10"/>
  <c r="F20" i="10"/>
  <c r="E20" i="10"/>
  <c r="U20" i="10" s="1"/>
  <c r="D20" i="10"/>
  <c r="S19" i="10"/>
  <c r="R19" i="10"/>
  <c r="Q19" i="10"/>
  <c r="P19" i="10"/>
  <c r="M19" i="10"/>
  <c r="N19" i="10" s="1"/>
  <c r="E19" i="10"/>
  <c r="D19" i="10"/>
  <c r="Z18" i="10"/>
  <c r="W18" i="10"/>
  <c r="S18" i="10"/>
  <c r="R18" i="10"/>
  <c r="Q18" i="10"/>
  <c r="P18" i="10"/>
  <c r="N18" i="10"/>
  <c r="M18" i="10"/>
  <c r="J18" i="10"/>
  <c r="I18" i="10"/>
  <c r="G18" i="10"/>
  <c r="F18" i="10"/>
  <c r="E18" i="10"/>
  <c r="U18" i="10" s="1"/>
  <c r="D18" i="10"/>
  <c r="V17" i="10"/>
  <c r="U17" i="10"/>
  <c r="S17" i="10"/>
  <c r="R17" i="10"/>
  <c r="Q17" i="10"/>
  <c r="P17" i="10"/>
  <c r="N17" i="10"/>
  <c r="M17" i="10"/>
  <c r="L17" i="10"/>
  <c r="E17" i="10"/>
  <c r="D17" i="10"/>
  <c r="Z16" i="10"/>
  <c r="W16" i="10"/>
  <c r="S16" i="10"/>
  <c r="R16" i="10"/>
  <c r="Q16" i="10"/>
  <c r="P16" i="10"/>
  <c r="N16" i="10"/>
  <c r="M16" i="10"/>
  <c r="J16" i="10"/>
  <c r="I16" i="10"/>
  <c r="G16" i="10"/>
  <c r="F16" i="10"/>
  <c r="E16" i="10"/>
  <c r="U16" i="10" s="1"/>
  <c r="D16" i="10"/>
  <c r="S15" i="10"/>
  <c r="R15" i="10"/>
  <c r="Q15" i="10"/>
  <c r="P15" i="10"/>
  <c r="M15" i="10"/>
  <c r="N15" i="10" s="1"/>
  <c r="E15" i="10"/>
  <c r="D15" i="10"/>
  <c r="Z14" i="10"/>
  <c r="W14" i="10"/>
  <c r="S14" i="10"/>
  <c r="R14" i="10"/>
  <c r="Q14" i="10"/>
  <c r="P14" i="10"/>
  <c r="N14" i="10"/>
  <c r="M14" i="10"/>
  <c r="J14" i="10"/>
  <c r="I14" i="10"/>
  <c r="G14" i="10"/>
  <c r="F14" i="10"/>
  <c r="E14" i="10"/>
  <c r="U14" i="10" s="1"/>
  <c r="D14" i="10"/>
  <c r="V13" i="10"/>
  <c r="U13" i="10"/>
  <c r="S13" i="10"/>
  <c r="R13" i="10"/>
  <c r="Q13" i="10"/>
  <c r="P13" i="10"/>
  <c r="N13" i="10"/>
  <c r="M13" i="10"/>
  <c r="L13" i="10"/>
  <c r="E13" i="10"/>
  <c r="D13" i="10"/>
  <c r="Z12" i="10"/>
  <c r="W12" i="10"/>
  <c r="S12" i="10"/>
  <c r="R12" i="10"/>
  <c r="Q12" i="10"/>
  <c r="P12" i="10"/>
  <c r="N12" i="10"/>
  <c r="M12" i="10"/>
  <c r="J12" i="10"/>
  <c r="I12" i="10"/>
  <c r="G12" i="10"/>
  <c r="F12" i="10"/>
  <c r="E12" i="10"/>
  <c r="U12" i="10" s="1"/>
  <c r="D12" i="10"/>
  <c r="S11" i="10"/>
  <c r="R11" i="10"/>
  <c r="Q11" i="10"/>
  <c r="P11" i="10"/>
  <c r="M11" i="10"/>
  <c r="N11" i="10" s="1"/>
  <c r="E11" i="10"/>
  <c r="D11" i="10"/>
  <c r="Z10" i="10"/>
  <c r="W10" i="10"/>
  <c r="S10" i="10"/>
  <c r="R10" i="10"/>
  <c r="Q10" i="10"/>
  <c r="P10" i="10"/>
  <c r="N10" i="10"/>
  <c r="M10" i="10"/>
  <c r="J10" i="10"/>
  <c r="I10" i="10"/>
  <c r="G10" i="10"/>
  <c r="F10" i="10"/>
  <c r="E10" i="10"/>
  <c r="U10" i="10" s="1"/>
  <c r="D10" i="10"/>
  <c r="V9" i="10"/>
  <c r="U9" i="10"/>
  <c r="S9" i="10"/>
  <c r="R9" i="10"/>
  <c r="Q9" i="10"/>
  <c r="P9" i="10"/>
  <c r="N9" i="10"/>
  <c r="M9" i="10"/>
  <c r="L9" i="10"/>
  <c r="E9" i="10"/>
  <c r="D9" i="10"/>
  <c r="Z8" i="10"/>
  <c r="S8" i="10"/>
  <c r="R8" i="10"/>
  <c r="Q8" i="10"/>
  <c r="P8" i="10"/>
  <c r="N8" i="10"/>
  <c r="M8" i="10"/>
  <c r="J8" i="10"/>
  <c r="F8" i="10"/>
  <c r="D8" i="10"/>
  <c r="S7" i="10"/>
  <c r="R7" i="10"/>
  <c r="Q7" i="10"/>
  <c r="P7" i="10"/>
  <c r="M7" i="10"/>
  <c r="N7" i="10" s="1"/>
  <c r="D7" i="10"/>
  <c r="W256" i="9"/>
  <c r="W255" i="9"/>
  <c r="F255" i="9"/>
  <c r="W254" i="9"/>
  <c r="N254" i="9"/>
  <c r="M254" i="9"/>
  <c r="L254" i="9"/>
  <c r="J254" i="9"/>
  <c r="H254" i="9"/>
  <c r="G254" i="9"/>
  <c r="W253" i="9"/>
  <c r="N253" i="9"/>
  <c r="M253" i="9"/>
  <c r="L253" i="9"/>
  <c r="J253" i="9"/>
  <c r="G253" i="9"/>
  <c r="H253" i="9" s="1"/>
  <c r="W252" i="9"/>
  <c r="N252" i="9"/>
  <c r="M252" i="9"/>
  <c r="L252" i="9"/>
  <c r="J252" i="9"/>
  <c r="G252" i="9"/>
  <c r="H252" i="9" s="1"/>
  <c r="W251" i="9"/>
  <c r="N251" i="9"/>
  <c r="M251" i="9"/>
  <c r="L251" i="9"/>
  <c r="J251" i="9"/>
  <c r="H251" i="9"/>
  <c r="G251" i="9"/>
  <c r="W250" i="9"/>
  <c r="N250" i="9"/>
  <c r="M250" i="9"/>
  <c r="L250" i="9"/>
  <c r="J250" i="9"/>
  <c r="G250" i="9"/>
  <c r="H250" i="9" s="1"/>
  <c r="W249" i="9"/>
  <c r="N249" i="9"/>
  <c r="M249" i="9"/>
  <c r="L249" i="9"/>
  <c r="J249" i="9"/>
  <c r="G249" i="9"/>
  <c r="H249" i="9" s="1"/>
  <c r="W248" i="9"/>
  <c r="N248" i="9"/>
  <c r="M248" i="9"/>
  <c r="L248" i="9"/>
  <c r="J248" i="9"/>
  <c r="H248" i="9"/>
  <c r="G248" i="9"/>
  <c r="W247" i="9"/>
  <c r="N247" i="9"/>
  <c r="M247" i="9"/>
  <c r="L247" i="9"/>
  <c r="J247" i="9"/>
  <c r="G247" i="9"/>
  <c r="H247" i="9" s="1"/>
  <c r="W246" i="9"/>
  <c r="N246" i="9"/>
  <c r="M246" i="9"/>
  <c r="L246" i="9"/>
  <c r="J246" i="9"/>
  <c r="H246" i="9"/>
  <c r="G246" i="9"/>
  <c r="W245" i="9"/>
  <c r="N245" i="9"/>
  <c r="M245" i="9"/>
  <c r="L245" i="9"/>
  <c r="J245" i="9"/>
  <c r="H245" i="9"/>
  <c r="G245" i="9"/>
  <c r="W244" i="9"/>
  <c r="N244" i="9"/>
  <c r="M244" i="9"/>
  <c r="L244" i="9"/>
  <c r="J244" i="9"/>
  <c r="G244" i="9"/>
  <c r="H244" i="9" s="1"/>
  <c r="W243" i="9"/>
  <c r="N243" i="9"/>
  <c r="M243" i="9"/>
  <c r="L243" i="9"/>
  <c r="J243" i="9"/>
  <c r="G243" i="9"/>
  <c r="H243" i="9" s="1"/>
  <c r="W242" i="9"/>
  <c r="N242" i="9"/>
  <c r="M242" i="9"/>
  <c r="L242" i="9"/>
  <c r="J242" i="9"/>
  <c r="G242" i="9"/>
  <c r="H242" i="9" s="1"/>
  <c r="W241" i="9"/>
  <c r="N241" i="9"/>
  <c r="M241" i="9"/>
  <c r="L241" i="9"/>
  <c r="J241" i="9"/>
  <c r="G241" i="9"/>
  <c r="H241" i="9" s="1"/>
  <c r="W240" i="9"/>
  <c r="N240" i="9"/>
  <c r="M240" i="9"/>
  <c r="L240" i="9"/>
  <c r="J240" i="9"/>
  <c r="H240" i="9"/>
  <c r="G240" i="9"/>
  <c r="W239" i="9"/>
  <c r="N239" i="9"/>
  <c r="M239" i="9"/>
  <c r="L239" i="9"/>
  <c r="J239" i="9"/>
  <c r="G239" i="9"/>
  <c r="H239" i="9" s="1"/>
  <c r="W238" i="9"/>
  <c r="N238" i="9"/>
  <c r="M238" i="9"/>
  <c r="L238" i="9"/>
  <c r="J238" i="9"/>
  <c r="H238" i="9"/>
  <c r="G238" i="9"/>
  <c r="W237" i="9"/>
  <c r="N237" i="9"/>
  <c r="M237" i="9"/>
  <c r="L237" i="9"/>
  <c r="J237" i="9"/>
  <c r="H237" i="9"/>
  <c r="G237" i="9"/>
  <c r="W236" i="9"/>
  <c r="N236" i="9"/>
  <c r="M236" i="9"/>
  <c r="L236" i="9"/>
  <c r="J236" i="9"/>
  <c r="G236" i="9"/>
  <c r="H236" i="9" s="1"/>
  <c r="W235" i="9"/>
  <c r="N235" i="9"/>
  <c r="M235" i="9"/>
  <c r="L235" i="9"/>
  <c r="J235" i="9"/>
  <c r="G235" i="9"/>
  <c r="H235" i="9" s="1"/>
  <c r="W234" i="9"/>
  <c r="N234" i="9"/>
  <c r="M234" i="9"/>
  <c r="L234" i="9"/>
  <c r="J234" i="9"/>
  <c r="G234" i="9"/>
  <c r="H234" i="9" s="1"/>
  <c r="W233" i="9"/>
  <c r="N233" i="9"/>
  <c r="M233" i="9"/>
  <c r="L233" i="9"/>
  <c r="J233" i="9"/>
  <c r="G233" i="9"/>
  <c r="H233" i="9" s="1"/>
  <c r="W232" i="9"/>
  <c r="N232" i="9"/>
  <c r="M232" i="9"/>
  <c r="L232" i="9"/>
  <c r="J232" i="9"/>
  <c r="H232" i="9"/>
  <c r="G232" i="9"/>
  <c r="W231" i="9"/>
  <c r="N231" i="9"/>
  <c r="M231" i="9"/>
  <c r="L231" i="9"/>
  <c r="J231" i="9"/>
  <c r="G231" i="9"/>
  <c r="H231" i="9" s="1"/>
  <c r="W230" i="9"/>
  <c r="N230" i="9"/>
  <c r="M230" i="9"/>
  <c r="L230" i="9"/>
  <c r="J230" i="9"/>
  <c r="G230" i="9"/>
  <c r="H230" i="9" s="1"/>
  <c r="W229" i="9"/>
  <c r="N229" i="9"/>
  <c r="M229" i="9"/>
  <c r="L229" i="9"/>
  <c r="J229" i="9"/>
  <c r="H229" i="9"/>
  <c r="G229" i="9"/>
  <c r="W228" i="9"/>
  <c r="N228" i="9"/>
  <c r="M228" i="9"/>
  <c r="L228" i="9"/>
  <c r="J228" i="9"/>
  <c r="G228" i="9"/>
  <c r="H228" i="9" s="1"/>
  <c r="W227" i="9"/>
  <c r="N227" i="9"/>
  <c r="M227" i="9"/>
  <c r="L227" i="9"/>
  <c r="J227" i="9"/>
  <c r="G227" i="9"/>
  <c r="H227" i="9" s="1"/>
  <c r="W226" i="9"/>
  <c r="N226" i="9"/>
  <c r="M226" i="9"/>
  <c r="L226" i="9"/>
  <c r="J226" i="9"/>
  <c r="H226" i="9"/>
  <c r="G226" i="9"/>
  <c r="W225" i="9"/>
  <c r="N225" i="9"/>
  <c r="M225" i="9"/>
  <c r="L225" i="9"/>
  <c r="J225" i="9"/>
  <c r="H225" i="9"/>
  <c r="G225" i="9"/>
  <c r="W224" i="9"/>
  <c r="N224" i="9"/>
  <c r="M224" i="9"/>
  <c r="L224" i="9"/>
  <c r="J224" i="9"/>
  <c r="H224" i="9"/>
  <c r="G224" i="9"/>
  <c r="W223" i="9"/>
  <c r="N223" i="9"/>
  <c r="M223" i="9"/>
  <c r="L223" i="9"/>
  <c r="J223" i="9"/>
  <c r="G223" i="9"/>
  <c r="H223" i="9" s="1"/>
  <c r="W222" i="9"/>
  <c r="N222" i="9"/>
  <c r="M222" i="9"/>
  <c r="L222" i="9"/>
  <c r="J222" i="9"/>
  <c r="G222" i="9"/>
  <c r="H222" i="9" s="1"/>
  <c r="W221" i="9"/>
  <c r="N221" i="9"/>
  <c r="M221" i="9"/>
  <c r="L221" i="9"/>
  <c r="J221" i="9"/>
  <c r="G221" i="9"/>
  <c r="H221" i="9" s="1"/>
  <c r="W220" i="9"/>
  <c r="N220" i="9"/>
  <c r="M220" i="9"/>
  <c r="L220" i="9"/>
  <c r="J220" i="9"/>
  <c r="G220" i="9"/>
  <c r="H220" i="9" s="1"/>
  <c r="W219" i="9"/>
  <c r="N219" i="9"/>
  <c r="M219" i="9"/>
  <c r="L219" i="9"/>
  <c r="J219" i="9"/>
  <c r="G219" i="9"/>
  <c r="H219" i="9" s="1"/>
  <c r="W218" i="9"/>
  <c r="N218" i="9"/>
  <c r="M218" i="9"/>
  <c r="L218" i="9"/>
  <c r="J218" i="9"/>
  <c r="G218" i="9"/>
  <c r="H218" i="9" s="1"/>
  <c r="W217" i="9"/>
  <c r="N217" i="9"/>
  <c r="M217" i="9"/>
  <c r="L217" i="9"/>
  <c r="J217" i="9"/>
  <c r="G217" i="9"/>
  <c r="H217" i="9" s="1"/>
  <c r="W216" i="9"/>
  <c r="N216" i="9"/>
  <c r="M216" i="9"/>
  <c r="L216" i="9"/>
  <c r="J216" i="9"/>
  <c r="H216" i="9"/>
  <c r="G216" i="9"/>
  <c r="W215" i="9"/>
  <c r="N215" i="9"/>
  <c r="M215" i="9"/>
  <c r="L215" i="9"/>
  <c r="J215" i="9"/>
  <c r="G215" i="9"/>
  <c r="H215" i="9" s="1"/>
  <c r="W214" i="9"/>
  <c r="N214" i="9"/>
  <c r="M214" i="9"/>
  <c r="L214" i="9"/>
  <c r="J214" i="9"/>
  <c r="G214" i="9"/>
  <c r="H214" i="9" s="1"/>
  <c r="W213" i="9"/>
  <c r="N213" i="9"/>
  <c r="M213" i="9"/>
  <c r="L213" i="9"/>
  <c r="J213" i="9"/>
  <c r="G213" i="9"/>
  <c r="H213" i="9" s="1"/>
  <c r="W212" i="9"/>
  <c r="N212" i="9"/>
  <c r="M212" i="9"/>
  <c r="L212" i="9"/>
  <c r="J212" i="9"/>
  <c r="G212" i="9"/>
  <c r="H212" i="9" s="1"/>
  <c r="W211" i="9"/>
  <c r="N211" i="9"/>
  <c r="M211" i="9"/>
  <c r="L211" i="9"/>
  <c r="J211" i="9"/>
  <c r="G211" i="9"/>
  <c r="H211" i="9" s="1"/>
  <c r="W210" i="9"/>
  <c r="N210" i="9"/>
  <c r="M210" i="9"/>
  <c r="L210" i="9"/>
  <c r="J210" i="9"/>
  <c r="H210" i="9"/>
  <c r="G210" i="9"/>
  <c r="W209" i="9"/>
  <c r="N209" i="9"/>
  <c r="M209" i="9"/>
  <c r="L209" i="9"/>
  <c r="J209" i="9"/>
  <c r="H209" i="9"/>
  <c r="G209" i="9"/>
  <c r="W208" i="9"/>
  <c r="N208" i="9"/>
  <c r="M208" i="9"/>
  <c r="L208" i="9"/>
  <c r="J208" i="9"/>
  <c r="H208" i="9"/>
  <c r="G208" i="9"/>
  <c r="W207" i="9"/>
  <c r="N207" i="9"/>
  <c r="M207" i="9"/>
  <c r="L207" i="9"/>
  <c r="J207" i="9"/>
  <c r="G207" i="9"/>
  <c r="H207" i="9" s="1"/>
  <c r="W206" i="9"/>
  <c r="N206" i="9"/>
  <c r="M206" i="9"/>
  <c r="L206" i="9"/>
  <c r="J206" i="9"/>
  <c r="G206" i="9"/>
  <c r="H206" i="9" s="1"/>
  <c r="W205" i="9"/>
  <c r="N205" i="9"/>
  <c r="M205" i="9"/>
  <c r="L205" i="9"/>
  <c r="J205" i="9"/>
  <c r="G205" i="9"/>
  <c r="H205" i="9" s="1"/>
  <c r="W204" i="9"/>
  <c r="N204" i="9"/>
  <c r="M204" i="9"/>
  <c r="L204" i="9"/>
  <c r="J204" i="9"/>
  <c r="G204" i="9"/>
  <c r="H204" i="9" s="1"/>
  <c r="W203" i="9"/>
  <c r="N203" i="9"/>
  <c r="M203" i="9"/>
  <c r="L203" i="9"/>
  <c r="J203" i="9"/>
  <c r="G203" i="9"/>
  <c r="H203" i="9" s="1"/>
  <c r="W202" i="9"/>
  <c r="N202" i="9"/>
  <c r="M202" i="9"/>
  <c r="L202" i="9"/>
  <c r="J202" i="9"/>
  <c r="G202" i="9"/>
  <c r="H202" i="9" s="1"/>
  <c r="W201" i="9"/>
  <c r="N201" i="9"/>
  <c r="M201" i="9"/>
  <c r="L201" i="9"/>
  <c r="J201" i="9"/>
  <c r="G201" i="9"/>
  <c r="H201" i="9" s="1"/>
  <c r="W200" i="9"/>
  <c r="N200" i="9"/>
  <c r="M200" i="9"/>
  <c r="L200" i="9"/>
  <c r="J200" i="9"/>
  <c r="H200" i="9"/>
  <c r="G200" i="9"/>
  <c r="W199" i="9"/>
  <c r="N199" i="9"/>
  <c r="M199" i="9"/>
  <c r="L199" i="9"/>
  <c r="J199" i="9"/>
  <c r="G199" i="9"/>
  <c r="H199" i="9" s="1"/>
  <c r="W198" i="9"/>
  <c r="N198" i="9"/>
  <c r="M198" i="9"/>
  <c r="L198" i="9"/>
  <c r="J198" i="9"/>
  <c r="G198" i="9"/>
  <c r="H198" i="9" s="1"/>
  <c r="W197" i="9"/>
  <c r="N197" i="9"/>
  <c r="M197" i="9"/>
  <c r="L197" i="9"/>
  <c r="J197" i="9"/>
  <c r="G197" i="9"/>
  <c r="H197" i="9" s="1"/>
  <c r="W196" i="9"/>
  <c r="N196" i="9"/>
  <c r="M196" i="9"/>
  <c r="L196" i="9"/>
  <c r="J196" i="9"/>
  <c r="G196" i="9"/>
  <c r="H196" i="9" s="1"/>
  <c r="W195" i="9"/>
  <c r="N195" i="9"/>
  <c r="M195" i="9"/>
  <c r="L195" i="9"/>
  <c r="J195" i="9"/>
  <c r="G195" i="9"/>
  <c r="H195" i="9" s="1"/>
  <c r="W194" i="9"/>
  <c r="N194" i="9"/>
  <c r="M194" i="9"/>
  <c r="L194" i="9"/>
  <c r="J194" i="9"/>
  <c r="H194" i="9"/>
  <c r="G194" i="9"/>
  <c r="W193" i="9"/>
  <c r="N193" i="9"/>
  <c r="M193" i="9"/>
  <c r="L193" i="9"/>
  <c r="J193" i="9"/>
  <c r="H193" i="9"/>
  <c r="G193" i="9"/>
  <c r="W192" i="9"/>
  <c r="N192" i="9"/>
  <c r="M192" i="9"/>
  <c r="L192" i="9"/>
  <c r="J192" i="9"/>
  <c r="H192" i="9"/>
  <c r="G192" i="9"/>
  <c r="W191" i="9"/>
  <c r="N191" i="9"/>
  <c r="M191" i="9"/>
  <c r="L191" i="9"/>
  <c r="J191" i="9"/>
  <c r="G191" i="9"/>
  <c r="H191" i="9" s="1"/>
  <c r="W190" i="9"/>
  <c r="N190" i="9"/>
  <c r="M190" i="9"/>
  <c r="L190" i="9"/>
  <c r="J190" i="9"/>
  <c r="G190" i="9"/>
  <c r="H190" i="9" s="1"/>
  <c r="W189" i="9"/>
  <c r="N189" i="9"/>
  <c r="M189" i="9"/>
  <c r="L189" i="9"/>
  <c r="J189" i="9"/>
  <c r="G189" i="9"/>
  <c r="H189" i="9" s="1"/>
  <c r="W188" i="9"/>
  <c r="N188" i="9"/>
  <c r="M188" i="9"/>
  <c r="L188" i="9"/>
  <c r="J188" i="9"/>
  <c r="G188" i="9"/>
  <c r="H188" i="9" s="1"/>
  <c r="W187" i="9"/>
  <c r="N187" i="9"/>
  <c r="M187" i="9"/>
  <c r="L187" i="9"/>
  <c r="J187" i="9"/>
  <c r="G187" i="9"/>
  <c r="H187" i="9" s="1"/>
  <c r="W186" i="9"/>
  <c r="N186" i="9"/>
  <c r="M186" i="9"/>
  <c r="L186" i="9"/>
  <c r="J186" i="9"/>
  <c r="G186" i="9"/>
  <c r="H186" i="9" s="1"/>
  <c r="W185" i="9"/>
  <c r="N185" i="9"/>
  <c r="M185" i="9"/>
  <c r="L185" i="9"/>
  <c r="J185" i="9"/>
  <c r="G185" i="9"/>
  <c r="H185" i="9" s="1"/>
  <c r="W184" i="9"/>
  <c r="N184" i="9"/>
  <c r="M184" i="9"/>
  <c r="L184" i="9"/>
  <c r="J184" i="9"/>
  <c r="H184" i="9"/>
  <c r="G184" i="9"/>
  <c r="W183" i="9"/>
  <c r="N183" i="9"/>
  <c r="M183" i="9"/>
  <c r="L183" i="9"/>
  <c r="J183" i="9"/>
  <c r="G183" i="9"/>
  <c r="H183" i="9" s="1"/>
  <c r="W182" i="9"/>
  <c r="N182" i="9"/>
  <c r="M182" i="9"/>
  <c r="L182" i="9"/>
  <c r="J182" i="9"/>
  <c r="G182" i="9"/>
  <c r="H182" i="9" s="1"/>
  <c r="W181" i="9"/>
  <c r="N181" i="9"/>
  <c r="M181" i="9"/>
  <c r="L181" i="9"/>
  <c r="J181" i="9"/>
  <c r="G181" i="9"/>
  <c r="H181" i="9" s="1"/>
  <c r="W180" i="9"/>
  <c r="N180" i="9"/>
  <c r="M180" i="9"/>
  <c r="L180" i="9"/>
  <c r="J180" i="9"/>
  <c r="G180" i="9"/>
  <c r="H180" i="9" s="1"/>
  <c r="W179" i="9"/>
  <c r="N179" i="9"/>
  <c r="M179" i="9"/>
  <c r="L179" i="9"/>
  <c r="J179" i="9"/>
  <c r="G179" i="9"/>
  <c r="H179" i="9" s="1"/>
  <c r="W178" i="9"/>
  <c r="N178" i="9"/>
  <c r="M178" i="9"/>
  <c r="L178" i="9"/>
  <c r="J178" i="9"/>
  <c r="H178" i="9"/>
  <c r="G178" i="9"/>
  <c r="W177" i="9"/>
  <c r="N177" i="9"/>
  <c r="M177" i="9"/>
  <c r="L177" i="9"/>
  <c r="J177" i="9"/>
  <c r="H177" i="9"/>
  <c r="G177" i="9"/>
  <c r="W176" i="9"/>
  <c r="N176" i="9"/>
  <c r="M176" i="9"/>
  <c r="L176" i="9"/>
  <c r="J176" i="9"/>
  <c r="H176" i="9"/>
  <c r="G176" i="9"/>
  <c r="W175" i="9"/>
  <c r="N175" i="9"/>
  <c r="M175" i="9"/>
  <c r="L175" i="9"/>
  <c r="J175" i="9"/>
  <c r="G175" i="9"/>
  <c r="H175" i="9" s="1"/>
  <c r="W174" i="9"/>
  <c r="N174" i="9"/>
  <c r="M174" i="9"/>
  <c r="L174" i="9"/>
  <c r="J174" i="9"/>
  <c r="G174" i="9"/>
  <c r="H174" i="9" s="1"/>
  <c r="W173" i="9"/>
  <c r="N173" i="9"/>
  <c r="M173" i="9"/>
  <c r="L173" i="9"/>
  <c r="J173" i="9"/>
  <c r="G173" i="9"/>
  <c r="H173" i="9" s="1"/>
  <c r="W172" i="9"/>
  <c r="N172" i="9"/>
  <c r="M172" i="9"/>
  <c r="L172" i="9"/>
  <c r="J172" i="9"/>
  <c r="H172" i="9"/>
  <c r="G172" i="9"/>
  <c r="W171" i="9"/>
  <c r="N171" i="9"/>
  <c r="M171" i="9"/>
  <c r="L171" i="9"/>
  <c r="J171" i="9"/>
  <c r="H171" i="9"/>
  <c r="G171" i="9"/>
  <c r="W170" i="9"/>
  <c r="N170" i="9"/>
  <c r="M170" i="9"/>
  <c r="L170" i="9"/>
  <c r="J170" i="9"/>
  <c r="H170" i="9"/>
  <c r="G170" i="9"/>
  <c r="W169" i="9"/>
  <c r="N169" i="9"/>
  <c r="M169" i="9"/>
  <c r="L169" i="9"/>
  <c r="J169" i="9"/>
  <c r="G169" i="9"/>
  <c r="H169" i="9" s="1"/>
  <c r="W168" i="9"/>
  <c r="N168" i="9"/>
  <c r="M168" i="9"/>
  <c r="L168" i="9"/>
  <c r="J168" i="9"/>
  <c r="G168" i="9"/>
  <c r="H168" i="9" s="1"/>
  <c r="W167" i="9"/>
  <c r="N167" i="9"/>
  <c r="M167" i="9"/>
  <c r="L167" i="9"/>
  <c r="J167" i="9"/>
  <c r="H167" i="9"/>
  <c r="G167" i="9"/>
  <c r="W166" i="9"/>
  <c r="N166" i="9"/>
  <c r="M166" i="9"/>
  <c r="L166" i="9"/>
  <c r="J166" i="9"/>
  <c r="H166" i="9"/>
  <c r="G166" i="9"/>
  <c r="W165" i="9"/>
  <c r="N165" i="9"/>
  <c r="M165" i="9"/>
  <c r="L165" i="9"/>
  <c r="J165" i="9"/>
  <c r="G165" i="9"/>
  <c r="H165" i="9" s="1"/>
  <c r="W164" i="9"/>
  <c r="N164" i="9"/>
  <c r="M164" i="9"/>
  <c r="L164" i="9"/>
  <c r="J164" i="9"/>
  <c r="H164" i="9"/>
  <c r="G164" i="9"/>
  <c r="W163" i="9"/>
  <c r="N163" i="9"/>
  <c r="M163" i="9"/>
  <c r="L163" i="9"/>
  <c r="J163" i="9"/>
  <c r="G163" i="9"/>
  <c r="H163" i="9" s="1"/>
  <c r="W162" i="9"/>
  <c r="N162" i="9"/>
  <c r="M162" i="9"/>
  <c r="L162" i="9"/>
  <c r="J162" i="9"/>
  <c r="H162" i="9"/>
  <c r="G162" i="9"/>
  <c r="W161" i="9"/>
  <c r="N161" i="9"/>
  <c r="M161" i="9"/>
  <c r="L161" i="9"/>
  <c r="J161" i="9"/>
  <c r="G161" i="9"/>
  <c r="H161" i="9" s="1"/>
  <c r="W160" i="9"/>
  <c r="N160" i="9"/>
  <c r="M160" i="9"/>
  <c r="L160" i="9"/>
  <c r="J160" i="9"/>
  <c r="G160" i="9"/>
  <c r="H160" i="9" s="1"/>
  <c r="W159" i="9"/>
  <c r="N159" i="9"/>
  <c r="M159" i="9"/>
  <c r="L159" i="9"/>
  <c r="J159" i="9"/>
  <c r="H159" i="9"/>
  <c r="G159" i="9"/>
  <c r="W158" i="9"/>
  <c r="N158" i="9"/>
  <c r="M158" i="9"/>
  <c r="L158" i="9"/>
  <c r="J158" i="9"/>
  <c r="G158" i="9"/>
  <c r="H158" i="9" s="1"/>
  <c r="W157" i="9"/>
  <c r="N157" i="9"/>
  <c r="M157" i="9"/>
  <c r="L157" i="9"/>
  <c r="J157" i="9"/>
  <c r="G157" i="9"/>
  <c r="H157" i="9" s="1"/>
  <c r="W156" i="9"/>
  <c r="N156" i="9"/>
  <c r="M156" i="9"/>
  <c r="L156" i="9"/>
  <c r="J156" i="9"/>
  <c r="H156" i="9"/>
  <c r="G156" i="9"/>
  <c r="W155" i="9"/>
  <c r="N155" i="9"/>
  <c r="M155" i="9"/>
  <c r="L155" i="9"/>
  <c r="J155" i="9"/>
  <c r="G155" i="9"/>
  <c r="H155" i="9" s="1"/>
  <c r="W154" i="9"/>
  <c r="N154" i="9"/>
  <c r="M154" i="9"/>
  <c r="L154" i="9"/>
  <c r="J154" i="9"/>
  <c r="H154" i="9"/>
  <c r="G154" i="9"/>
  <c r="W153" i="9"/>
  <c r="N153" i="9"/>
  <c r="M153" i="9"/>
  <c r="L153" i="9"/>
  <c r="J153" i="9"/>
  <c r="G153" i="9"/>
  <c r="H153" i="9" s="1"/>
  <c r="W152" i="9"/>
  <c r="N152" i="9"/>
  <c r="M152" i="9"/>
  <c r="L152" i="9"/>
  <c r="J152" i="9"/>
  <c r="G152" i="9"/>
  <c r="H152" i="9" s="1"/>
  <c r="W151" i="9"/>
  <c r="N151" i="9"/>
  <c r="M151" i="9"/>
  <c r="L151" i="9"/>
  <c r="J151" i="9"/>
  <c r="H151" i="9"/>
  <c r="G151" i="9"/>
  <c r="W150" i="9"/>
  <c r="N150" i="9"/>
  <c r="M150" i="9"/>
  <c r="L150" i="9"/>
  <c r="J150" i="9"/>
  <c r="G150" i="9"/>
  <c r="H150" i="9" s="1"/>
  <c r="W149" i="9"/>
  <c r="N149" i="9"/>
  <c r="M149" i="9"/>
  <c r="L149" i="9"/>
  <c r="J149" i="9"/>
  <c r="G149" i="9"/>
  <c r="H149" i="9" s="1"/>
  <c r="W148" i="9"/>
  <c r="N148" i="9"/>
  <c r="M148" i="9"/>
  <c r="L148" i="9"/>
  <c r="J148" i="9"/>
  <c r="H148" i="9"/>
  <c r="G148" i="9"/>
  <c r="W147" i="9"/>
  <c r="N147" i="9"/>
  <c r="M147" i="9"/>
  <c r="L147" i="9"/>
  <c r="J147" i="9"/>
  <c r="G147" i="9"/>
  <c r="H147" i="9" s="1"/>
  <c r="W146" i="9"/>
  <c r="N146" i="9"/>
  <c r="M146" i="9"/>
  <c r="L146" i="9"/>
  <c r="J146" i="9"/>
  <c r="H146" i="9"/>
  <c r="G146" i="9"/>
  <c r="W145" i="9"/>
  <c r="N145" i="9"/>
  <c r="M145" i="9"/>
  <c r="L145" i="9"/>
  <c r="J145" i="9"/>
  <c r="G145" i="9"/>
  <c r="H145" i="9" s="1"/>
  <c r="W144" i="9"/>
  <c r="N144" i="9"/>
  <c r="M144" i="9"/>
  <c r="L144" i="9"/>
  <c r="J144" i="9"/>
  <c r="G144" i="9"/>
  <c r="H144" i="9" s="1"/>
  <c r="W143" i="9"/>
  <c r="N143" i="9"/>
  <c r="M143" i="9"/>
  <c r="L143" i="9"/>
  <c r="J143" i="9"/>
  <c r="G143" i="9"/>
  <c r="H143" i="9" s="1"/>
  <c r="W142" i="9"/>
  <c r="N142" i="9"/>
  <c r="M142" i="9"/>
  <c r="L142" i="9"/>
  <c r="J142" i="9"/>
  <c r="H142" i="9"/>
  <c r="G142" i="9"/>
  <c r="W141" i="9"/>
  <c r="N141" i="9"/>
  <c r="M141" i="9"/>
  <c r="L141" i="9"/>
  <c r="J141" i="9"/>
  <c r="H141" i="9"/>
  <c r="G141" i="9"/>
  <c r="W140" i="9"/>
  <c r="N140" i="9"/>
  <c r="M140" i="9"/>
  <c r="L140" i="9"/>
  <c r="J140" i="9"/>
  <c r="H140" i="9"/>
  <c r="G140" i="9"/>
  <c r="W139" i="9"/>
  <c r="N139" i="9"/>
  <c r="M139" i="9"/>
  <c r="L139" i="9"/>
  <c r="J139" i="9"/>
  <c r="G139" i="9"/>
  <c r="H139" i="9" s="1"/>
  <c r="W138" i="9"/>
  <c r="N138" i="9"/>
  <c r="M138" i="9"/>
  <c r="L138" i="9"/>
  <c r="J138" i="9"/>
  <c r="H138" i="9"/>
  <c r="G138" i="9"/>
  <c r="W137" i="9"/>
  <c r="N137" i="9"/>
  <c r="M137" i="9"/>
  <c r="L137" i="9"/>
  <c r="J137" i="9"/>
  <c r="G137" i="9"/>
  <c r="H137" i="9" s="1"/>
  <c r="W136" i="9"/>
  <c r="N136" i="9"/>
  <c r="M136" i="9"/>
  <c r="L136" i="9"/>
  <c r="J136" i="9"/>
  <c r="G136" i="9"/>
  <c r="H136" i="9" s="1"/>
  <c r="W135" i="9"/>
  <c r="N135" i="9"/>
  <c r="M135" i="9"/>
  <c r="L135" i="9"/>
  <c r="J135" i="9"/>
  <c r="G135" i="9"/>
  <c r="H135" i="9" s="1"/>
  <c r="W134" i="9"/>
  <c r="N134" i="9"/>
  <c r="M134" i="9"/>
  <c r="L134" i="9"/>
  <c r="J134" i="9"/>
  <c r="H134" i="9"/>
  <c r="G134" i="9"/>
  <c r="W133" i="9"/>
  <c r="N133" i="9"/>
  <c r="M133" i="9"/>
  <c r="L133" i="9"/>
  <c r="J133" i="9"/>
  <c r="G133" i="9"/>
  <c r="H133" i="9" s="1"/>
  <c r="W132" i="9"/>
  <c r="N132" i="9"/>
  <c r="M132" i="9"/>
  <c r="L132" i="9"/>
  <c r="J132" i="9"/>
  <c r="H132" i="9"/>
  <c r="G132" i="9"/>
  <c r="W131" i="9"/>
  <c r="N131" i="9"/>
  <c r="M131" i="9"/>
  <c r="L131" i="9"/>
  <c r="J131" i="9"/>
  <c r="G131" i="9"/>
  <c r="H131" i="9" s="1"/>
  <c r="W130" i="9"/>
  <c r="N130" i="9"/>
  <c r="M130" i="9"/>
  <c r="L130" i="9"/>
  <c r="J130" i="9"/>
  <c r="H130" i="9"/>
  <c r="G130" i="9"/>
  <c r="W129" i="9"/>
  <c r="N129" i="9"/>
  <c r="M129" i="9"/>
  <c r="L129" i="9"/>
  <c r="J129" i="9"/>
  <c r="G129" i="9"/>
  <c r="H129" i="9" s="1"/>
  <c r="W128" i="9"/>
  <c r="N128" i="9"/>
  <c r="M128" i="9"/>
  <c r="L128" i="9"/>
  <c r="J128" i="9"/>
  <c r="G128" i="9"/>
  <c r="H128" i="9" s="1"/>
  <c r="W127" i="9"/>
  <c r="N127" i="9"/>
  <c r="M127" i="9"/>
  <c r="L127" i="9"/>
  <c r="J127" i="9"/>
  <c r="G127" i="9"/>
  <c r="H127" i="9" s="1"/>
  <c r="W126" i="9"/>
  <c r="N126" i="9"/>
  <c r="M126" i="9"/>
  <c r="L126" i="9"/>
  <c r="J126" i="9"/>
  <c r="H126" i="9"/>
  <c r="G126" i="9"/>
  <c r="W125" i="9"/>
  <c r="N125" i="9"/>
  <c r="M125" i="9"/>
  <c r="L125" i="9"/>
  <c r="J125" i="9"/>
  <c r="H125" i="9"/>
  <c r="G125" i="9"/>
  <c r="W124" i="9"/>
  <c r="N124" i="9"/>
  <c r="M124" i="9"/>
  <c r="L124" i="9"/>
  <c r="J124" i="9"/>
  <c r="H124" i="9"/>
  <c r="G124" i="9"/>
  <c r="W123" i="9"/>
  <c r="N123" i="9"/>
  <c r="M123" i="9"/>
  <c r="L123" i="9"/>
  <c r="J123" i="9"/>
  <c r="G123" i="9"/>
  <c r="H123" i="9" s="1"/>
  <c r="W122" i="9"/>
  <c r="N122" i="9"/>
  <c r="M122" i="9"/>
  <c r="L122" i="9"/>
  <c r="J122" i="9"/>
  <c r="H122" i="9"/>
  <c r="G122" i="9"/>
  <c r="W121" i="9"/>
  <c r="N121" i="9"/>
  <c r="M121" i="9"/>
  <c r="L121" i="9"/>
  <c r="J121" i="9"/>
  <c r="G121" i="9"/>
  <c r="H121" i="9" s="1"/>
  <c r="W120" i="9"/>
  <c r="N120" i="9"/>
  <c r="M120" i="9"/>
  <c r="L120" i="9"/>
  <c r="J120" i="9"/>
  <c r="G120" i="9"/>
  <c r="H120" i="9" s="1"/>
  <c r="W119" i="9"/>
  <c r="N119" i="9"/>
  <c r="M119" i="9"/>
  <c r="L119" i="9"/>
  <c r="J119" i="9"/>
  <c r="H119" i="9"/>
  <c r="G119" i="9"/>
  <c r="W118" i="9"/>
  <c r="N118" i="9"/>
  <c r="M118" i="9"/>
  <c r="L118" i="9"/>
  <c r="J118" i="9"/>
  <c r="H118" i="9"/>
  <c r="G118" i="9"/>
  <c r="W117" i="9"/>
  <c r="N117" i="9"/>
  <c r="M117" i="9"/>
  <c r="L117" i="9"/>
  <c r="J117" i="9"/>
  <c r="H117" i="9"/>
  <c r="G117" i="9"/>
  <c r="W116" i="9"/>
  <c r="N116" i="9"/>
  <c r="M116" i="9"/>
  <c r="L116" i="9"/>
  <c r="J116" i="9"/>
  <c r="H116" i="9"/>
  <c r="G116" i="9"/>
  <c r="W115" i="9"/>
  <c r="N115" i="9"/>
  <c r="M115" i="9"/>
  <c r="L115" i="9"/>
  <c r="J115" i="9"/>
  <c r="G115" i="9"/>
  <c r="H115" i="9" s="1"/>
  <c r="W114" i="9"/>
  <c r="N114" i="9"/>
  <c r="M114" i="9"/>
  <c r="L114" i="9"/>
  <c r="J114" i="9"/>
  <c r="H114" i="9"/>
  <c r="G114" i="9"/>
  <c r="W113" i="9"/>
  <c r="N113" i="9"/>
  <c r="M113" i="9"/>
  <c r="L113" i="9"/>
  <c r="J113" i="9"/>
  <c r="G113" i="9"/>
  <c r="H113" i="9" s="1"/>
  <c r="W112" i="9"/>
  <c r="N112" i="9"/>
  <c r="M112" i="9"/>
  <c r="L112" i="9"/>
  <c r="J112" i="9"/>
  <c r="G112" i="9"/>
  <c r="H112" i="9" s="1"/>
  <c r="W111" i="9"/>
  <c r="N111" i="9"/>
  <c r="M111" i="9"/>
  <c r="L111" i="9"/>
  <c r="J111" i="9"/>
  <c r="H111" i="9"/>
  <c r="G111" i="9"/>
  <c r="W110" i="9"/>
  <c r="N110" i="9"/>
  <c r="M110" i="9"/>
  <c r="L110" i="9"/>
  <c r="J110" i="9"/>
  <c r="G110" i="9"/>
  <c r="H110" i="9" s="1"/>
  <c r="W109" i="9"/>
  <c r="N109" i="9"/>
  <c r="M109" i="9"/>
  <c r="L109" i="9"/>
  <c r="J109" i="9"/>
  <c r="G109" i="9"/>
  <c r="H109" i="9" s="1"/>
  <c r="W108" i="9"/>
  <c r="N108" i="9"/>
  <c r="M108" i="9"/>
  <c r="L108" i="9"/>
  <c r="J108" i="9"/>
  <c r="H108" i="9"/>
  <c r="G108" i="9"/>
  <c r="W107" i="9"/>
  <c r="N107" i="9"/>
  <c r="M107" i="9"/>
  <c r="L107" i="9"/>
  <c r="J107" i="9"/>
  <c r="G107" i="9"/>
  <c r="H107" i="9" s="1"/>
  <c r="W106" i="9"/>
  <c r="N106" i="9"/>
  <c r="M106" i="9"/>
  <c r="L106" i="9"/>
  <c r="J106" i="9"/>
  <c r="H106" i="9"/>
  <c r="G106" i="9"/>
  <c r="W105" i="9"/>
  <c r="N105" i="9"/>
  <c r="M105" i="9"/>
  <c r="L105" i="9"/>
  <c r="J105" i="9"/>
  <c r="G105" i="9"/>
  <c r="H105" i="9" s="1"/>
  <c r="W104" i="9"/>
  <c r="N104" i="9"/>
  <c r="M104" i="9"/>
  <c r="L104" i="9"/>
  <c r="J104" i="9"/>
  <c r="G104" i="9"/>
  <c r="H104" i="9" s="1"/>
  <c r="W103" i="9"/>
  <c r="N103" i="9"/>
  <c r="M103" i="9"/>
  <c r="L103" i="9"/>
  <c r="J103" i="9"/>
  <c r="H103" i="9"/>
  <c r="G103" i="9"/>
  <c r="W102" i="9"/>
  <c r="N102" i="9"/>
  <c r="M102" i="9"/>
  <c r="L102" i="9"/>
  <c r="J102" i="9"/>
  <c r="G102" i="9"/>
  <c r="H102" i="9" s="1"/>
  <c r="W101" i="9"/>
  <c r="N101" i="9"/>
  <c r="M101" i="9"/>
  <c r="L101" i="9"/>
  <c r="J101" i="9"/>
  <c r="G101" i="9"/>
  <c r="H101" i="9" s="1"/>
  <c r="W100" i="9"/>
  <c r="N100" i="9"/>
  <c r="M100" i="9"/>
  <c r="L100" i="9"/>
  <c r="J100" i="9"/>
  <c r="H100" i="9"/>
  <c r="G100" i="9"/>
  <c r="W99" i="9"/>
  <c r="N99" i="9"/>
  <c r="M99" i="9"/>
  <c r="L99" i="9"/>
  <c r="J99" i="9"/>
  <c r="G99" i="9"/>
  <c r="H99" i="9" s="1"/>
  <c r="W98" i="9"/>
  <c r="N98" i="9"/>
  <c r="M98" i="9"/>
  <c r="L98" i="9"/>
  <c r="J98" i="9"/>
  <c r="H98" i="9"/>
  <c r="G98" i="9"/>
  <c r="W97" i="9"/>
  <c r="N97" i="9"/>
  <c r="M97" i="9"/>
  <c r="L97" i="9"/>
  <c r="J97" i="9"/>
  <c r="G97" i="9"/>
  <c r="H97" i="9" s="1"/>
  <c r="W96" i="9"/>
  <c r="N96" i="9"/>
  <c r="M96" i="9"/>
  <c r="L96" i="9"/>
  <c r="J96" i="9"/>
  <c r="G96" i="9"/>
  <c r="H96" i="9" s="1"/>
  <c r="W95" i="9"/>
  <c r="N95" i="9"/>
  <c r="M95" i="9"/>
  <c r="L95" i="9"/>
  <c r="J95" i="9"/>
  <c r="H95" i="9"/>
  <c r="G95" i="9"/>
  <c r="W94" i="9"/>
  <c r="N94" i="9"/>
  <c r="M94" i="9"/>
  <c r="L94" i="9"/>
  <c r="J94" i="9"/>
  <c r="G94" i="9"/>
  <c r="H94" i="9" s="1"/>
  <c r="W93" i="9"/>
  <c r="N93" i="9"/>
  <c r="M93" i="9"/>
  <c r="L93" i="9"/>
  <c r="J93" i="9"/>
  <c r="G93" i="9"/>
  <c r="H93" i="9" s="1"/>
  <c r="W92" i="9"/>
  <c r="N92" i="9"/>
  <c r="M92" i="9"/>
  <c r="L92" i="9"/>
  <c r="J92" i="9"/>
  <c r="H92" i="9"/>
  <c r="G92" i="9"/>
  <c r="W91" i="9"/>
  <c r="N91" i="9"/>
  <c r="M91" i="9"/>
  <c r="L91" i="9"/>
  <c r="J91" i="9"/>
  <c r="G91" i="9"/>
  <c r="H91" i="9" s="1"/>
  <c r="W90" i="9"/>
  <c r="N90" i="9"/>
  <c r="M90" i="9"/>
  <c r="L90" i="9"/>
  <c r="J90" i="9"/>
  <c r="H90" i="9"/>
  <c r="G90" i="9"/>
  <c r="W89" i="9"/>
  <c r="N89" i="9"/>
  <c r="M89" i="9"/>
  <c r="L89" i="9"/>
  <c r="J89" i="9"/>
  <c r="G89" i="9"/>
  <c r="H89" i="9" s="1"/>
  <c r="W88" i="9"/>
  <c r="N88" i="9"/>
  <c r="M88" i="9"/>
  <c r="L88" i="9"/>
  <c r="J88" i="9"/>
  <c r="G88" i="9"/>
  <c r="H88" i="9" s="1"/>
  <c r="W87" i="9"/>
  <c r="N87" i="9"/>
  <c r="M87" i="9"/>
  <c r="L87" i="9"/>
  <c r="J87" i="9"/>
  <c r="G87" i="9"/>
  <c r="H87" i="9" s="1"/>
  <c r="W86" i="9"/>
  <c r="N86" i="9"/>
  <c r="M86" i="9"/>
  <c r="L86" i="9"/>
  <c r="J86" i="9"/>
  <c r="G86" i="9"/>
  <c r="H86" i="9" s="1"/>
  <c r="W85" i="9"/>
  <c r="N85" i="9"/>
  <c r="M85" i="9"/>
  <c r="L85" i="9"/>
  <c r="J85" i="9"/>
  <c r="G85" i="9"/>
  <c r="H85" i="9" s="1"/>
  <c r="W84" i="9"/>
  <c r="N84" i="9"/>
  <c r="M84" i="9"/>
  <c r="L84" i="9"/>
  <c r="J84" i="9"/>
  <c r="H84" i="9"/>
  <c r="G84" i="9"/>
  <c r="W83" i="9"/>
  <c r="N83" i="9"/>
  <c r="M83" i="9"/>
  <c r="L83" i="9"/>
  <c r="J83" i="9"/>
  <c r="G83" i="9"/>
  <c r="H83" i="9" s="1"/>
  <c r="W82" i="9"/>
  <c r="N82" i="9"/>
  <c r="M82" i="9"/>
  <c r="L82" i="9"/>
  <c r="J82" i="9"/>
  <c r="H82" i="9"/>
  <c r="G82" i="9"/>
  <c r="W81" i="9"/>
  <c r="N81" i="9"/>
  <c r="M81" i="9"/>
  <c r="L81" i="9"/>
  <c r="J81" i="9"/>
  <c r="G81" i="9"/>
  <c r="H81" i="9" s="1"/>
  <c r="W80" i="9"/>
  <c r="N80" i="9"/>
  <c r="M80" i="9"/>
  <c r="L80" i="9"/>
  <c r="J80" i="9"/>
  <c r="G80" i="9"/>
  <c r="H80" i="9" s="1"/>
  <c r="W79" i="9"/>
  <c r="N79" i="9"/>
  <c r="M79" i="9"/>
  <c r="L79" i="9"/>
  <c r="J79" i="9"/>
  <c r="G79" i="9"/>
  <c r="H79" i="9" s="1"/>
  <c r="W78" i="9"/>
  <c r="N78" i="9"/>
  <c r="M78" i="9"/>
  <c r="L78" i="9"/>
  <c r="J78" i="9"/>
  <c r="H78" i="9"/>
  <c r="G78" i="9"/>
  <c r="W77" i="9"/>
  <c r="N77" i="9"/>
  <c r="M77" i="9"/>
  <c r="L77" i="9"/>
  <c r="J77" i="9"/>
  <c r="H77" i="9"/>
  <c r="G77" i="9"/>
  <c r="W76" i="9"/>
  <c r="N76" i="9"/>
  <c r="M76" i="9"/>
  <c r="L76" i="9"/>
  <c r="J76" i="9"/>
  <c r="H76" i="9"/>
  <c r="G76" i="9"/>
  <c r="W75" i="9"/>
  <c r="N75" i="9"/>
  <c r="M75" i="9"/>
  <c r="L75" i="9"/>
  <c r="J75" i="9"/>
  <c r="G75" i="9"/>
  <c r="H75" i="9" s="1"/>
  <c r="W74" i="9"/>
  <c r="N74" i="9"/>
  <c r="M74" i="9"/>
  <c r="L74" i="9"/>
  <c r="J74" i="9"/>
  <c r="H74" i="9"/>
  <c r="G74" i="9"/>
  <c r="W73" i="9"/>
  <c r="N73" i="9"/>
  <c r="M73" i="9"/>
  <c r="L73" i="9"/>
  <c r="J73" i="9"/>
  <c r="G73" i="9"/>
  <c r="H73" i="9" s="1"/>
  <c r="W72" i="9"/>
  <c r="N72" i="9"/>
  <c r="M72" i="9"/>
  <c r="L72" i="9"/>
  <c r="J72" i="9"/>
  <c r="G72" i="9"/>
  <c r="H72" i="9" s="1"/>
  <c r="W71" i="9"/>
  <c r="N71" i="9"/>
  <c r="M71" i="9"/>
  <c r="L71" i="9"/>
  <c r="J71" i="9"/>
  <c r="G71" i="9"/>
  <c r="H71" i="9" s="1"/>
  <c r="W70" i="9"/>
  <c r="N70" i="9"/>
  <c r="M70" i="9"/>
  <c r="L70" i="9"/>
  <c r="J70" i="9"/>
  <c r="H70" i="9"/>
  <c r="G70" i="9"/>
  <c r="W69" i="9"/>
  <c r="N69" i="9"/>
  <c r="M69" i="9"/>
  <c r="L69" i="9"/>
  <c r="J69" i="9"/>
  <c r="G69" i="9"/>
  <c r="H69" i="9" s="1"/>
  <c r="W68" i="9"/>
  <c r="N68" i="9"/>
  <c r="M68" i="9"/>
  <c r="L68" i="9"/>
  <c r="J68" i="9"/>
  <c r="H68" i="9"/>
  <c r="G68" i="9"/>
  <c r="W67" i="9"/>
  <c r="N67" i="9"/>
  <c r="M67" i="9"/>
  <c r="L67" i="9"/>
  <c r="J67" i="9"/>
  <c r="G67" i="9"/>
  <c r="H67" i="9" s="1"/>
  <c r="W66" i="9"/>
  <c r="N66" i="9"/>
  <c r="M66" i="9"/>
  <c r="L66" i="9"/>
  <c r="J66" i="9"/>
  <c r="H66" i="9"/>
  <c r="G66" i="9"/>
  <c r="W65" i="9"/>
  <c r="N65" i="9"/>
  <c r="M65" i="9"/>
  <c r="L65" i="9"/>
  <c r="J65" i="9"/>
  <c r="G65" i="9"/>
  <c r="H65" i="9" s="1"/>
  <c r="W64" i="9"/>
  <c r="N64" i="9"/>
  <c r="M64" i="9"/>
  <c r="L64" i="9"/>
  <c r="J64" i="9"/>
  <c r="G64" i="9"/>
  <c r="H64" i="9" s="1"/>
  <c r="W63" i="9"/>
  <c r="N63" i="9"/>
  <c r="M63" i="9"/>
  <c r="L63" i="9"/>
  <c r="J63" i="9"/>
  <c r="G63" i="9"/>
  <c r="H63" i="9" s="1"/>
  <c r="W62" i="9"/>
  <c r="N62" i="9"/>
  <c r="M62" i="9"/>
  <c r="L62" i="9"/>
  <c r="J62" i="9"/>
  <c r="H62" i="9"/>
  <c r="G62" i="9"/>
  <c r="W61" i="9"/>
  <c r="N61" i="9"/>
  <c r="M61" i="9"/>
  <c r="L61" i="9"/>
  <c r="J61" i="9"/>
  <c r="H61" i="9"/>
  <c r="G61" i="9"/>
  <c r="W60" i="9"/>
  <c r="N60" i="9"/>
  <c r="M60" i="9"/>
  <c r="L60" i="9"/>
  <c r="J60" i="9"/>
  <c r="H60" i="9"/>
  <c r="G60" i="9"/>
  <c r="W59" i="9"/>
  <c r="N59" i="9"/>
  <c r="M59" i="9"/>
  <c r="L59" i="9"/>
  <c r="J59" i="9"/>
  <c r="G59" i="9"/>
  <c r="H59" i="9" s="1"/>
  <c r="W58" i="9"/>
  <c r="N58" i="9"/>
  <c r="M58" i="9"/>
  <c r="L58" i="9"/>
  <c r="J58" i="9"/>
  <c r="H58" i="9"/>
  <c r="G58" i="9"/>
  <c r="W57" i="9"/>
  <c r="N57" i="9"/>
  <c r="M57" i="9"/>
  <c r="L57" i="9"/>
  <c r="J57" i="9"/>
  <c r="G57" i="9"/>
  <c r="H57" i="9" s="1"/>
  <c r="W56" i="9"/>
  <c r="N56" i="9"/>
  <c r="M56" i="9"/>
  <c r="L56" i="9"/>
  <c r="J56" i="9"/>
  <c r="G56" i="9"/>
  <c r="H56" i="9" s="1"/>
  <c r="W55" i="9"/>
  <c r="N55" i="9"/>
  <c r="M55" i="9"/>
  <c r="L55" i="9"/>
  <c r="J55" i="9"/>
  <c r="H55" i="9"/>
  <c r="G55" i="9"/>
  <c r="W54" i="9"/>
  <c r="N54" i="9"/>
  <c r="M54" i="9"/>
  <c r="L54" i="9"/>
  <c r="J54" i="9"/>
  <c r="H54" i="9"/>
  <c r="G54" i="9"/>
  <c r="W53" i="9"/>
  <c r="N53" i="9"/>
  <c r="M53" i="9"/>
  <c r="L53" i="9"/>
  <c r="J53" i="9"/>
  <c r="H53" i="9"/>
  <c r="G53" i="9"/>
  <c r="W52" i="9"/>
  <c r="N52" i="9"/>
  <c r="M52" i="9"/>
  <c r="L52" i="9"/>
  <c r="J52" i="9"/>
  <c r="H52" i="9"/>
  <c r="G52" i="9"/>
  <c r="W51" i="9"/>
  <c r="N51" i="9"/>
  <c r="M51" i="9"/>
  <c r="L51" i="9"/>
  <c r="J51" i="9"/>
  <c r="G51" i="9"/>
  <c r="H51" i="9" s="1"/>
  <c r="W50" i="9"/>
  <c r="N50" i="9"/>
  <c r="M50" i="9"/>
  <c r="L50" i="9"/>
  <c r="J50" i="9"/>
  <c r="H50" i="9"/>
  <c r="G50" i="9"/>
  <c r="W49" i="9"/>
  <c r="N49" i="9"/>
  <c r="M49" i="9"/>
  <c r="L49" i="9"/>
  <c r="J49" i="9"/>
  <c r="G49" i="9"/>
  <c r="H49" i="9" s="1"/>
  <c r="W48" i="9"/>
  <c r="N48" i="9"/>
  <c r="M48" i="9"/>
  <c r="L48" i="9"/>
  <c r="J48" i="9"/>
  <c r="G48" i="9"/>
  <c r="H48" i="9" s="1"/>
  <c r="W47" i="9"/>
  <c r="N47" i="9"/>
  <c r="M47" i="9"/>
  <c r="L47" i="9"/>
  <c r="J47" i="9"/>
  <c r="G47" i="9"/>
  <c r="H47" i="9" s="1"/>
  <c r="W46" i="9"/>
  <c r="N46" i="9"/>
  <c r="M46" i="9"/>
  <c r="L46" i="9"/>
  <c r="J46" i="9"/>
  <c r="G46" i="9"/>
  <c r="H46" i="9" s="1"/>
  <c r="W45" i="9"/>
  <c r="N45" i="9"/>
  <c r="M45" i="9"/>
  <c r="L45" i="9"/>
  <c r="J45" i="9"/>
  <c r="H45" i="9"/>
  <c r="G45" i="9"/>
  <c r="W44" i="9"/>
  <c r="N44" i="9"/>
  <c r="M44" i="9"/>
  <c r="L44" i="9"/>
  <c r="J44" i="9"/>
  <c r="H44" i="9"/>
  <c r="G44" i="9"/>
  <c r="W43" i="9"/>
  <c r="N43" i="9"/>
  <c r="M43" i="9"/>
  <c r="L43" i="9"/>
  <c r="J43" i="9"/>
  <c r="G43" i="9"/>
  <c r="H43" i="9" s="1"/>
  <c r="W42" i="9"/>
  <c r="N42" i="9"/>
  <c r="M42" i="9"/>
  <c r="L42" i="9"/>
  <c r="J42" i="9"/>
  <c r="H42" i="9"/>
  <c r="G42" i="9"/>
  <c r="W41" i="9"/>
  <c r="N41" i="9"/>
  <c r="M41" i="9"/>
  <c r="L41" i="9"/>
  <c r="J41" i="9"/>
  <c r="G41" i="9"/>
  <c r="H41" i="9" s="1"/>
  <c r="W40" i="9"/>
  <c r="N40" i="9"/>
  <c r="M40" i="9"/>
  <c r="L40" i="9"/>
  <c r="J40" i="9"/>
  <c r="G40" i="9"/>
  <c r="H40" i="9" s="1"/>
  <c r="W39" i="9"/>
  <c r="N39" i="9"/>
  <c r="M39" i="9"/>
  <c r="L39" i="9"/>
  <c r="J39" i="9"/>
  <c r="H39" i="9"/>
  <c r="G39" i="9"/>
  <c r="W38" i="9"/>
  <c r="N38" i="9"/>
  <c r="M38" i="9"/>
  <c r="L38" i="9"/>
  <c r="J38" i="9"/>
  <c r="G38" i="9"/>
  <c r="H38" i="9" s="1"/>
  <c r="W37" i="9"/>
  <c r="N37" i="9"/>
  <c r="M37" i="9"/>
  <c r="L37" i="9"/>
  <c r="J37" i="9"/>
  <c r="G37" i="9"/>
  <c r="H37" i="9" s="1"/>
  <c r="W36" i="9"/>
  <c r="N36" i="9"/>
  <c r="M36" i="9"/>
  <c r="L36" i="9"/>
  <c r="J36" i="9"/>
  <c r="H36" i="9"/>
  <c r="G36" i="9"/>
  <c r="W35" i="9"/>
  <c r="N35" i="9"/>
  <c r="M35" i="9"/>
  <c r="L35" i="9"/>
  <c r="J35" i="9"/>
  <c r="G35" i="9"/>
  <c r="H35" i="9" s="1"/>
  <c r="W34" i="9"/>
  <c r="N34" i="9"/>
  <c r="M34" i="9"/>
  <c r="L34" i="9"/>
  <c r="J34" i="9"/>
  <c r="H34" i="9"/>
  <c r="G34" i="9"/>
  <c r="W33" i="9"/>
  <c r="N33" i="9"/>
  <c r="M33" i="9"/>
  <c r="L33" i="9"/>
  <c r="J33" i="9"/>
  <c r="G33" i="9"/>
  <c r="H33" i="9" s="1"/>
  <c r="W32" i="9"/>
  <c r="N32" i="9"/>
  <c r="M32" i="9"/>
  <c r="L32" i="9"/>
  <c r="J32" i="9"/>
  <c r="G32" i="9"/>
  <c r="H32" i="9" s="1"/>
  <c r="W31" i="9"/>
  <c r="N31" i="9"/>
  <c r="M31" i="9"/>
  <c r="L31" i="9"/>
  <c r="J31" i="9"/>
  <c r="H31" i="9"/>
  <c r="G31" i="9"/>
  <c r="W30" i="9"/>
  <c r="N30" i="9"/>
  <c r="M30" i="9"/>
  <c r="L30" i="9"/>
  <c r="J30" i="9"/>
  <c r="G30" i="9"/>
  <c r="H30" i="9" s="1"/>
  <c r="W29" i="9"/>
  <c r="N29" i="9"/>
  <c r="M29" i="9"/>
  <c r="L29" i="9"/>
  <c r="J29" i="9"/>
  <c r="G29" i="9"/>
  <c r="H29" i="9" s="1"/>
  <c r="W28" i="9"/>
  <c r="N28" i="9"/>
  <c r="M28" i="9"/>
  <c r="L28" i="9"/>
  <c r="J28" i="9"/>
  <c r="H28" i="9"/>
  <c r="G28" i="9"/>
  <c r="W27" i="9"/>
  <c r="N27" i="9"/>
  <c r="M27" i="9"/>
  <c r="L27" i="9"/>
  <c r="J27" i="9"/>
  <c r="G27" i="9"/>
  <c r="H27" i="9" s="1"/>
  <c r="W26" i="9"/>
  <c r="N26" i="9"/>
  <c r="M26" i="9"/>
  <c r="L26" i="9"/>
  <c r="J26" i="9"/>
  <c r="H26" i="9"/>
  <c r="G26" i="9"/>
  <c r="W25" i="9"/>
  <c r="N25" i="9"/>
  <c r="M25" i="9"/>
  <c r="L25" i="9"/>
  <c r="J25" i="9"/>
  <c r="G25" i="9"/>
  <c r="H25" i="9" s="1"/>
  <c r="W24" i="9"/>
  <c r="N24" i="9"/>
  <c r="M24" i="9"/>
  <c r="L24" i="9"/>
  <c r="J24" i="9"/>
  <c r="G24" i="9"/>
  <c r="H24" i="9" s="1"/>
  <c r="W23" i="9"/>
  <c r="N23" i="9"/>
  <c r="M23" i="9"/>
  <c r="L23" i="9"/>
  <c r="J23" i="9"/>
  <c r="G23" i="9"/>
  <c r="H23" i="9" s="1"/>
  <c r="W22" i="9"/>
  <c r="N22" i="9"/>
  <c r="M22" i="9"/>
  <c r="L22" i="9"/>
  <c r="J22" i="9"/>
  <c r="G22" i="9"/>
  <c r="H22" i="9" s="1"/>
  <c r="W21" i="9"/>
  <c r="N21" i="9"/>
  <c r="M21" i="9"/>
  <c r="L21" i="9"/>
  <c r="J21" i="9"/>
  <c r="G21" i="9"/>
  <c r="H21" i="9" s="1"/>
  <c r="W20" i="9"/>
  <c r="N20" i="9"/>
  <c r="M20" i="9"/>
  <c r="L20" i="9"/>
  <c r="J20" i="9"/>
  <c r="H20" i="9"/>
  <c r="G20" i="9"/>
  <c r="W19" i="9"/>
  <c r="N19" i="9"/>
  <c r="M19" i="9"/>
  <c r="L19" i="9"/>
  <c r="J19" i="9"/>
  <c r="G19" i="9"/>
  <c r="H19" i="9" s="1"/>
  <c r="W18" i="9"/>
  <c r="N18" i="9"/>
  <c r="M18" i="9"/>
  <c r="L18" i="9"/>
  <c r="J18" i="9"/>
  <c r="H18" i="9"/>
  <c r="G18" i="9"/>
  <c r="W17" i="9"/>
  <c r="N17" i="9"/>
  <c r="M17" i="9"/>
  <c r="L17" i="9"/>
  <c r="J17" i="9"/>
  <c r="G17" i="9"/>
  <c r="H17" i="9" s="1"/>
  <c r="W16" i="9"/>
  <c r="N16" i="9"/>
  <c r="M16" i="9"/>
  <c r="L16" i="9"/>
  <c r="J16" i="9"/>
  <c r="G16" i="9"/>
  <c r="H16" i="9" s="1"/>
  <c r="W15" i="9"/>
  <c r="N15" i="9"/>
  <c r="M15" i="9"/>
  <c r="L15" i="9"/>
  <c r="J15" i="9"/>
  <c r="G15" i="9"/>
  <c r="H15" i="9" s="1"/>
  <c r="W14" i="9"/>
  <c r="N14" i="9"/>
  <c r="M14" i="9"/>
  <c r="L14" i="9"/>
  <c r="J14" i="9"/>
  <c r="H14" i="9"/>
  <c r="G14" i="9"/>
  <c r="W13" i="9"/>
  <c r="N13" i="9"/>
  <c r="M13" i="9"/>
  <c r="L13" i="9"/>
  <c r="J13" i="9"/>
  <c r="H13" i="9"/>
  <c r="G13" i="9"/>
  <c r="W12" i="9"/>
  <c r="N12" i="9"/>
  <c r="M12" i="9"/>
  <c r="L12" i="9"/>
  <c r="J12" i="9"/>
  <c r="H12" i="9"/>
  <c r="G12" i="9"/>
  <c r="W11" i="9"/>
  <c r="N11" i="9"/>
  <c r="M11" i="9"/>
  <c r="L11" i="9"/>
  <c r="J11" i="9"/>
  <c r="G11" i="9"/>
  <c r="H11" i="9" s="1"/>
  <c r="W10" i="9"/>
  <c r="N10" i="9"/>
  <c r="M10" i="9"/>
  <c r="L10" i="9"/>
  <c r="J10" i="9"/>
  <c r="H10" i="9"/>
  <c r="G10" i="9"/>
  <c r="W9" i="9"/>
  <c r="N9" i="9"/>
  <c r="M9" i="9"/>
  <c r="L9" i="9"/>
  <c r="J9" i="9"/>
  <c r="G9" i="9"/>
  <c r="H9" i="9" s="1"/>
  <c r="W8" i="9"/>
  <c r="N8" i="9"/>
  <c r="M8" i="9"/>
  <c r="L8" i="9"/>
  <c r="J8" i="9"/>
  <c r="G8" i="9"/>
  <c r="H8" i="9" s="1"/>
  <c r="W7" i="9"/>
  <c r="N7" i="9"/>
  <c r="M7" i="9"/>
  <c r="L7" i="9"/>
  <c r="J7" i="9"/>
  <c r="H7" i="9"/>
  <c r="G7" i="9"/>
  <c r="W6" i="9"/>
  <c r="O256" i="8"/>
  <c r="N256" i="8"/>
  <c r="F256" i="8"/>
  <c r="X256" i="8" s="1"/>
  <c r="X255" i="8"/>
  <c r="R255" i="8"/>
  <c r="S255" i="8" s="1"/>
  <c r="K255" i="8"/>
  <c r="J255" i="8"/>
  <c r="L255" i="8" s="1"/>
  <c r="H255" i="8"/>
  <c r="Q255" i="8" s="1"/>
  <c r="G255" i="8"/>
  <c r="X254" i="8"/>
  <c r="R254" i="8"/>
  <c r="J254" i="8"/>
  <c r="G254" i="8"/>
  <c r="H254" i="8" s="1"/>
  <c r="X253" i="8"/>
  <c r="R253" i="8"/>
  <c r="S253" i="8" s="1"/>
  <c r="J253" i="8"/>
  <c r="H253" i="8"/>
  <c r="Q253" i="8" s="1"/>
  <c r="G253" i="8"/>
  <c r="K253" i="8" s="1"/>
  <c r="X252" i="8"/>
  <c r="S252" i="8"/>
  <c r="R252" i="8"/>
  <c r="K252" i="8"/>
  <c r="J252" i="8"/>
  <c r="G252" i="8"/>
  <c r="H252" i="8" s="1"/>
  <c r="X251" i="8"/>
  <c r="R251" i="8"/>
  <c r="S251" i="8" s="1"/>
  <c r="P251" i="8"/>
  <c r="L251" i="8"/>
  <c r="K251" i="8"/>
  <c r="J251" i="8"/>
  <c r="H251" i="8"/>
  <c r="G251" i="8"/>
  <c r="X250" i="8"/>
  <c r="R250" i="8"/>
  <c r="S250" i="8" s="1"/>
  <c r="Q250" i="8"/>
  <c r="P250" i="8"/>
  <c r="L250" i="8"/>
  <c r="J250" i="8"/>
  <c r="G250" i="8"/>
  <c r="H250" i="8" s="1"/>
  <c r="X249" i="8"/>
  <c r="R249" i="8"/>
  <c r="J249" i="8"/>
  <c r="H249" i="8"/>
  <c r="G249" i="8"/>
  <c r="K249" i="8" s="1"/>
  <c r="X248" i="8"/>
  <c r="R248" i="8"/>
  <c r="J248" i="8"/>
  <c r="G248" i="8"/>
  <c r="X247" i="8"/>
  <c r="R247" i="8"/>
  <c r="K247" i="8"/>
  <c r="J247" i="8"/>
  <c r="H247" i="8"/>
  <c r="G247" i="8"/>
  <c r="X246" i="8"/>
  <c r="R246" i="8"/>
  <c r="L246" i="8"/>
  <c r="J246" i="8"/>
  <c r="G246" i="8"/>
  <c r="H246" i="8" s="1"/>
  <c r="X245" i="8"/>
  <c r="R245" i="8"/>
  <c r="J245" i="8"/>
  <c r="G245" i="8"/>
  <c r="X244" i="8"/>
  <c r="R244" i="8"/>
  <c r="J244" i="8"/>
  <c r="G244" i="8"/>
  <c r="X243" i="8"/>
  <c r="R243" i="8"/>
  <c r="P243" i="8"/>
  <c r="K243" i="8"/>
  <c r="J243" i="8"/>
  <c r="Q243" i="8" s="1"/>
  <c r="H243" i="8"/>
  <c r="G243" i="8"/>
  <c r="X242" i="8"/>
  <c r="R242" i="8"/>
  <c r="S242" i="8" s="1"/>
  <c r="Q242" i="8"/>
  <c r="J242" i="8"/>
  <c r="G242" i="8"/>
  <c r="H242" i="8" s="1"/>
  <c r="L242" i="8" s="1"/>
  <c r="X241" i="8"/>
  <c r="R241" i="8"/>
  <c r="J241" i="8"/>
  <c r="G241" i="8"/>
  <c r="K241" i="8" s="1"/>
  <c r="X240" i="8"/>
  <c r="S240" i="8"/>
  <c r="R240" i="8"/>
  <c r="K240" i="8"/>
  <c r="J240" i="8"/>
  <c r="H240" i="8"/>
  <c r="G240" i="8"/>
  <c r="X239" i="8"/>
  <c r="R239" i="8"/>
  <c r="P239" i="8"/>
  <c r="K239" i="8"/>
  <c r="J239" i="8"/>
  <c r="Q239" i="8" s="1"/>
  <c r="H239" i="8"/>
  <c r="G239" i="8"/>
  <c r="X238" i="8"/>
  <c r="R238" i="8"/>
  <c r="S238" i="8" s="1"/>
  <c r="Q238" i="8"/>
  <c r="P238" i="8"/>
  <c r="L238" i="8"/>
  <c r="J238" i="8"/>
  <c r="G238" i="8"/>
  <c r="H238" i="8" s="1"/>
  <c r="X237" i="8"/>
  <c r="R237" i="8"/>
  <c r="Q237" i="8"/>
  <c r="J237" i="8"/>
  <c r="H237" i="8"/>
  <c r="G237" i="8"/>
  <c r="K237" i="8" s="1"/>
  <c r="X236" i="8"/>
  <c r="R236" i="8"/>
  <c r="J236" i="8"/>
  <c r="G236" i="8"/>
  <c r="X235" i="8"/>
  <c r="R235" i="8"/>
  <c r="K235" i="8"/>
  <c r="J235" i="8"/>
  <c r="H235" i="8"/>
  <c r="G235" i="8"/>
  <c r="X234" i="8"/>
  <c r="R234" i="8"/>
  <c r="J234" i="8"/>
  <c r="G234" i="8"/>
  <c r="H234" i="8" s="1"/>
  <c r="X233" i="8"/>
  <c r="R233" i="8"/>
  <c r="J233" i="8"/>
  <c r="G233" i="8"/>
  <c r="X232" i="8"/>
  <c r="S232" i="8"/>
  <c r="R232" i="8"/>
  <c r="J232" i="8"/>
  <c r="H232" i="8"/>
  <c r="G232" i="8"/>
  <c r="K232" i="8" s="1"/>
  <c r="X231" i="8"/>
  <c r="R231" i="8"/>
  <c r="P231" i="8"/>
  <c r="L231" i="8"/>
  <c r="K231" i="8"/>
  <c r="J231" i="8"/>
  <c r="Q231" i="8" s="1"/>
  <c r="H231" i="8"/>
  <c r="S231" i="8" s="1"/>
  <c r="G231" i="8"/>
  <c r="X230" i="8"/>
  <c r="R230" i="8"/>
  <c r="S230" i="8" s="1"/>
  <c r="Q230" i="8"/>
  <c r="P230" i="8"/>
  <c r="J230" i="8"/>
  <c r="G230" i="8"/>
  <c r="H230" i="8" s="1"/>
  <c r="L230" i="8" s="1"/>
  <c r="X229" i="8"/>
  <c r="R229" i="8"/>
  <c r="S229" i="8" s="1"/>
  <c r="Q229" i="8"/>
  <c r="J229" i="8"/>
  <c r="H229" i="8"/>
  <c r="G229" i="8"/>
  <c r="K229" i="8" s="1"/>
  <c r="X228" i="8"/>
  <c r="R228" i="8"/>
  <c r="K228" i="8"/>
  <c r="J228" i="8"/>
  <c r="H228" i="8"/>
  <c r="G228" i="8"/>
  <c r="X227" i="8"/>
  <c r="R227" i="8"/>
  <c r="L227" i="8"/>
  <c r="K227" i="8"/>
  <c r="J227" i="8"/>
  <c r="H227" i="8"/>
  <c r="S227" i="8" s="1"/>
  <c r="G227" i="8"/>
  <c r="X226" i="8"/>
  <c r="R226" i="8"/>
  <c r="P226" i="8"/>
  <c r="L226" i="8"/>
  <c r="J226" i="8"/>
  <c r="G226" i="8"/>
  <c r="H226" i="8" s="1"/>
  <c r="Q226" i="8" s="1"/>
  <c r="X225" i="8"/>
  <c r="R225" i="8"/>
  <c r="J225" i="8"/>
  <c r="H225" i="8"/>
  <c r="G225" i="8"/>
  <c r="K225" i="8" s="1"/>
  <c r="X224" i="8"/>
  <c r="R224" i="8"/>
  <c r="J224" i="8"/>
  <c r="H224" i="8"/>
  <c r="G224" i="8"/>
  <c r="K224" i="8" s="1"/>
  <c r="X223" i="8"/>
  <c r="R223" i="8"/>
  <c r="K223" i="8"/>
  <c r="J223" i="8"/>
  <c r="Q223" i="8" s="1"/>
  <c r="H223" i="8"/>
  <c r="S223" i="8" s="1"/>
  <c r="G223" i="8"/>
  <c r="X222" i="8"/>
  <c r="R222" i="8"/>
  <c r="J222" i="8"/>
  <c r="G222" i="8"/>
  <c r="H222" i="8" s="1"/>
  <c r="X221" i="8"/>
  <c r="R221" i="8"/>
  <c r="S221" i="8" s="1"/>
  <c r="J221" i="8"/>
  <c r="H221" i="8"/>
  <c r="Q221" i="8" s="1"/>
  <c r="G221" i="8"/>
  <c r="K221" i="8" s="1"/>
  <c r="X220" i="8"/>
  <c r="S220" i="8"/>
  <c r="R220" i="8"/>
  <c r="K220" i="8"/>
  <c r="J220" i="8"/>
  <c r="G220" i="8"/>
  <c r="H220" i="8" s="1"/>
  <c r="X219" i="8"/>
  <c r="R219" i="8"/>
  <c r="P219" i="8"/>
  <c r="L219" i="8"/>
  <c r="K219" i="8"/>
  <c r="J219" i="8"/>
  <c r="Q219" i="8" s="1"/>
  <c r="H219" i="8"/>
  <c r="G219" i="8"/>
  <c r="X218" i="8"/>
  <c r="R218" i="8"/>
  <c r="S218" i="8" s="1"/>
  <c r="Q218" i="8"/>
  <c r="P218" i="8"/>
  <c r="L218" i="8"/>
  <c r="J218" i="8"/>
  <c r="G218" i="8"/>
  <c r="H218" i="8" s="1"/>
  <c r="X217" i="8"/>
  <c r="R217" i="8"/>
  <c r="J217" i="8"/>
  <c r="H217" i="8"/>
  <c r="G217" i="8"/>
  <c r="K217" i="8" s="1"/>
  <c r="X216" i="8"/>
  <c r="R216" i="8"/>
  <c r="J216" i="8"/>
  <c r="G216" i="8"/>
  <c r="X215" i="8"/>
  <c r="R215" i="8"/>
  <c r="K215" i="8"/>
  <c r="J215" i="8"/>
  <c r="H215" i="8"/>
  <c r="G215" i="8"/>
  <c r="X214" i="8"/>
  <c r="R214" i="8"/>
  <c r="L214" i="8"/>
  <c r="J214" i="8"/>
  <c r="G214" i="8"/>
  <c r="H214" i="8" s="1"/>
  <c r="X213" i="8"/>
  <c r="R213" i="8"/>
  <c r="J213" i="8"/>
  <c r="G213" i="8"/>
  <c r="X212" i="8"/>
  <c r="R212" i="8"/>
  <c r="J212" i="8"/>
  <c r="G212" i="8"/>
  <c r="X211" i="8"/>
  <c r="R211" i="8"/>
  <c r="P211" i="8"/>
  <c r="K211" i="8"/>
  <c r="J211" i="8"/>
  <c r="Q211" i="8" s="1"/>
  <c r="H211" i="8"/>
  <c r="G211" i="8"/>
  <c r="X210" i="8"/>
  <c r="R210" i="8"/>
  <c r="S210" i="8" s="1"/>
  <c r="Q210" i="8"/>
  <c r="J210" i="8"/>
  <c r="G210" i="8"/>
  <c r="H210" i="8" s="1"/>
  <c r="L210" i="8" s="1"/>
  <c r="X209" i="8"/>
  <c r="R209" i="8"/>
  <c r="J209" i="8"/>
  <c r="G209" i="8"/>
  <c r="K209" i="8" s="1"/>
  <c r="X208" i="8"/>
  <c r="S208" i="8"/>
  <c r="R208" i="8"/>
  <c r="K208" i="8"/>
  <c r="J208" i="8"/>
  <c r="H208" i="8"/>
  <c r="G208" i="8"/>
  <c r="X207" i="8"/>
  <c r="R207" i="8"/>
  <c r="P207" i="8"/>
  <c r="K207" i="8"/>
  <c r="J207" i="8"/>
  <c r="Q207" i="8" s="1"/>
  <c r="H207" i="8"/>
  <c r="G207" i="8"/>
  <c r="X206" i="8"/>
  <c r="R206" i="8"/>
  <c r="S206" i="8" s="1"/>
  <c r="Q206" i="8"/>
  <c r="P206" i="8"/>
  <c r="L206" i="8"/>
  <c r="J206" i="8"/>
  <c r="G206" i="8"/>
  <c r="H206" i="8" s="1"/>
  <c r="X205" i="8"/>
  <c r="R205" i="8"/>
  <c r="J205" i="8"/>
  <c r="G205" i="8"/>
  <c r="K205" i="8" s="1"/>
  <c r="X204" i="8"/>
  <c r="R204" i="8"/>
  <c r="J204" i="8"/>
  <c r="G204" i="8"/>
  <c r="X203" i="8"/>
  <c r="R203" i="8"/>
  <c r="K203" i="8"/>
  <c r="J203" i="8"/>
  <c r="H203" i="8"/>
  <c r="G203" i="8"/>
  <c r="X202" i="8"/>
  <c r="R202" i="8"/>
  <c r="J202" i="8"/>
  <c r="G202" i="8"/>
  <c r="H202" i="8" s="1"/>
  <c r="X201" i="8"/>
  <c r="R201" i="8"/>
  <c r="J201" i="8"/>
  <c r="G201" i="8"/>
  <c r="X200" i="8"/>
  <c r="S200" i="8"/>
  <c r="R200" i="8"/>
  <c r="J200" i="8"/>
  <c r="H200" i="8"/>
  <c r="G200" i="8"/>
  <c r="K200" i="8" s="1"/>
  <c r="X199" i="8"/>
  <c r="R199" i="8"/>
  <c r="P199" i="8"/>
  <c r="L199" i="8"/>
  <c r="K199" i="8"/>
  <c r="J199" i="8"/>
  <c r="Q199" i="8" s="1"/>
  <c r="H199" i="8"/>
  <c r="S199" i="8" s="1"/>
  <c r="G199" i="8"/>
  <c r="X198" i="8"/>
  <c r="R198" i="8"/>
  <c r="S198" i="8" s="1"/>
  <c r="Q198" i="8"/>
  <c r="P198" i="8"/>
  <c r="J198" i="8"/>
  <c r="G198" i="8"/>
  <c r="H198" i="8" s="1"/>
  <c r="L198" i="8" s="1"/>
  <c r="X197" i="8"/>
  <c r="R197" i="8"/>
  <c r="S197" i="8" s="1"/>
  <c r="Q197" i="8"/>
  <c r="J197" i="8"/>
  <c r="H197" i="8"/>
  <c r="G197" i="8"/>
  <c r="K197" i="8" s="1"/>
  <c r="X196" i="8"/>
  <c r="R196" i="8"/>
  <c r="K196" i="8"/>
  <c r="J196" i="8"/>
  <c r="H196" i="8"/>
  <c r="G196" i="8"/>
  <c r="X195" i="8"/>
  <c r="R195" i="8"/>
  <c r="L195" i="8"/>
  <c r="K195" i="8"/>
  <c r="J195" i="8"/>
  <c r="H195" i="8"/>
  <c r="S195" i="8" s="1"/>
  <c r="G195" i="8"/>
  <c r="X194" i="8"/>
  <c r="R194" i="8"/>
  <c r="P194" i="8"/>
  <c r="L194" i="8"/>
  <c r="J194" i="8"/>
  <c r="G194" i="8"/>
  <c r="H194" i="8" s="1"/>
  <c r="Q194" i="8" s="1"/>
  <c r="X193" i="8"/>
  <c r="R193" i="8"/>
  <c r="J193" i="8"/>
  <c r="H193" i="8"/>
  <c r="G193" i="8"/>
  <c r="K193" i="8" s="1"/>
  <c r="X192" i="8"/>
  <c r="R192" i="8"/>
  <c r="J192" i="8"/>
  <c r="H192" i="8"/>
  <c r="G192" i="8"/>
  <c r="K192" i="8" s="1"/>
  <c r="X191" i="8"/>
  <c r="R191" i="8"/>
  <c r="K191" i="8"/>
  <c r="J191" i="8"/>
  <c r="Q191" i="8" s="1"/>
  <c r="H191" i="8"/>
  <c r="S191" i="8" s="1"/>
  <c r="G191" i="8"/>
  <c r="X190" i="8"/>
  <c r="R190" i="8"/>
  <c r="J190" i="8"/>
  <c r="G190" i="8"/>
  <c r="H190" i="8" s="1"/>
  <c r="X189" i="8"/>
  <c r="S189" i="8"/>
  <c r="R189" i="8"/>
  <c r="J189" i="8"/>
  <c r="H189" i="8"/>
  <c r="Q189" i="8" s="1"/>
  <c r="G189" i="8"/>
  <c r="K189" i="8" s="1"/>
  <c r="X188" i="8"/>
  <c r="S188" i="8"/>
  <c r="R188" i="8"/>
  <c r="K188" i="8"/>
  <c r="J188" i="8"/>
  <c r="G188" i="8"/>
  <c r="H188" i="8" s="1"/>
  <c r="X187" i="8"/>
  <c r="R187" i="8"/>
  <c r="P187" i="8"/>
  <c r="L187" i="8"/>
  <c r="K187" i="8"/>
  <c r="J187" i="8"/>
  <c r="Q187" i="8" s="1"/>
  <c r="H187" i="8"/>
  <c r="G187" i="8"/>
  <c r="X186" i="8"/>
  <c r="R186" i="8"/>
  <c r="S186" i="8" s="1"/>
  <c r="Q186" i="8"/>
  <c r="P186" i="8"/>
  <c r="L186" i="8"/>
  <c r="J186" i="8"/>
  <c r="G186" i="8"/>
  <c r="H186" i="8" s="1"/>
  <c r="X185" i="8"/>
  <c r="R185" i="8"/>
  <c r="J185" i="8"/>
  <c r="H185" i="8"/>
  <c r="G185" i="8"/>
  <c r="K185" i="8" s="1"/>
  <c r="X184" i="8"/>
  <c r="R184" i="8"/>
  <c r="J184" i="8"/>
  <c r="G184" i="8"/>
  <c r="X183" i="8"/>
  <c r="R183" i="8"/>
  <c r="K183" i="8"/>
  <c r="J183" i="8"/>
  <c r="H183" i="8"/>
  <c r="G183" i="8"/>
  <c r="X182" i="8"/>
  <c r="R182" i="8"/>
  <c r="L182" i="8"/>
  <c r="J182" i="8"/>
  <c r="G182" i="8"/>
  <c r="H182" i="8" s="1"/>
  <c r="X181" i="8"/>
  <c r="R181" i="8"/>
  <c r="J181" i="8"/>
  <c r="G181" i="8"/>
  <c r="X180" i="8"/>
  <c r="R180" i="8"/>
  <c r="J180" i="8"/>
  <c r="G180" i="8"/>
  <c r="X179" i="8"/>
  <c r="R179" i="8"/>
  <c r="P179" i="8"/>
  <c r="K179" i="8"/>
  <c r="J179" i="8"/>
  <c r="Q179" i="8" s="1"/>
  <c r="H179" i="8"/>
  <c r="G179" i="8"/>
  <c r="X178" i="8"/>
  <c r="R178" i="8"/>
  <c r="S178" i="8" s="1"/>
  <c r="Q178" i="8"/>
  <c r="J178" i="8"/>
  <c r="G178" i="8"/>
  <c r="H178" i="8" s="1"/>
  <c r="L178" i="8" s="1"/>
  <c r="X177" i="8"/>
  <c r="R177" i="8"/>
  <c r="J177" i="8"/>
  <c r="G177" i="8"/>
  <c r="K177" i="8" s="1"/>
  <c r="X176" i="8"/>
  <c r="S176" i="8"/>
  <c r="R176" i="8"/>
  <c r="K176" i="8"/>
  <c r="J176" i="8"/>
  <c r="H176" i="8"/>
  <c r="G176" i="8"/>
  <c r="X175" i="8"/>
  <c r="R175" i="8"/>
  <c r="P175" i="8"/>
  <c r="K175" i="8"/>
  <c r="J175" i="8"/>
  <c r="Q175" i="8" s="1"/>
  <c r="H175" i="8"/>
  <c r="G175" i="8"/>
  <c r="X174" i="8"/>
  <c r="R174" i="8"/>
  <c r="S174" i="8" s="1"/>
  <c r="Q174" i="8"/>
  <c r="P174" i="8"/>
  <c r="L174" i="8"/>
  <c r="J174" i="8"/>
  <c r="G174" i="8"/>
  <c r="H174" i="8" s="1"/>
  <c r="X173" i="8"/>
  <c r="R173" i="8"/>
  <c r="J173" i="8"/>
  <c r="G173" i="8"/>
  <c r="K173" i="8" s="1"/>
  <c r="X172" i="8"/>
  <c r="R172" i="8"/>
  <c r="J172" i="8"/>
  <c r="H172" i="8"/>
  <c r="G172" i="8"/>
  <c r="K172" i="8" s="1"/>
  <c r="X171" i="8"/>
  <c r="R171" i="8"/>
  <c r="K171" i="8"/>
  <c r="J171" i="8"/>
  <c r="H171" i="8"/>
  <c r="G171" i="8"/>
  <c r="X170" i="8"/>
  <c r="R170" i="8"/>
  <c r="J170" i="8"/>
  <c r="G170" i="8"/>
  <c r="H170" i="8" s="1"/>
  <c r="X169" i="8"/>
  <c r="R169" i="8"/>
  <c r="J169" i="8"/>
  <c r="G169" i="8"/>
  <c r="X168" i="8"/>
  <c r="S168" i="8"/>
  <c r="R168" i="8"/>
  <c r="J168" i="8"/>
  <c r="H168" i="8"/>
  <c r="G168" i="8"/>
  <c r="K168" i="8" s="1"/>
  <c r="X167" i="8"/>
  <c r="R167" i="8"/>
  <c r="P167" i="8"/>
  <c r="L167" i="8"/>
  <c r="K167" i="8"/>
  <c r="J167" i="8"/>
  <c r="Q167" i="8" s="1"/>
  <c r="H167" i="8"/>
  <c r="S167" i="8" s="1"/>
  <c r="G167" i="8"/>
  <c r="X166" i="8"/>
  <c r="R166" i="8"/>
  <c r="S166" i="8" s="1"/>
  <c r="Q166" i="8"/>
  <c r="P166" i="8"/>
  <c r="J166" i="8"/>
  <c r="G166" i="8"/>
  <c r="H166" i="8" s="1"/>
  <c r="L166" i="8" s="1"/>
  <c r="X165" i="8"/>
  <c r="R165" i="8"/>
  <c r="S165" i="8" s="1"/>
  <c r="Q165" i="8"/>
  <c r="J165" i="8"/>
  <c r="H165" i="8"/>
  <c r="G165" i="8"/>
  <c r="K165" i="8" s="1"/>
  <c r="X164" i="8"/>
  <c r="R164" i="8"/>
  <c r="K164" i="8"/>
  <c r="J164" i="8"/>
  <c r="H164" i="8"/>
  <c r="G164" i="8"/>
  <c r="X163" i="8"/>
  <c r="R163" i="8"/>
  <c r="L163" i="8"/>
  <c r="K163" i="8"/>
  <c r="J163" i="8"/>
  <c r="H163" i="8"/>
  <c r="S163" i="8" s="1"/>
  <c r="G163" i="8"/>
  <c r="X162" i="8"/>
  <c r="R162" i="8"/>
  <c r="P162" i="8"/>
  <c r="L162" i="8"/>
  <c r="J162" i="8"/>
  <c r="G162" i="8"/>
  <c r="H162" i="8" s="1"/>
  <c r="Q162" i="8" s="1"/>
  <c r="X161" i="8"/>
  <c r="R161" i="8"/>
  <c r="S161" i="8" s="1"/>
  <c r="J161" i="8"/>
  <c r="H161" i="8"/>
  <c r="G161" i="8"/>
  <c r="K161" i="8" s="1"/>
  <c r="X160" i="8"/>
  <c r="R160" i="8"/>
  <c r="J160" i="8"/>
  <c r="G160" i="8"/>
  <c r="K160" i="8" s="1"/>
  <c r="X159" i="8"/>
  <c r="R159" i="8"/>
  <c r="K159" i="8"/>
  <c r="J159" i="8"/>
  <c r="Q159" i="8" s="1"/>
  <c r="H159" i="8"/>
  <c r="S159" i="8" s="1"/>
  <c r="G159" i="8"/>
  <c r="X158" i="8"/>
  <c r="R158" i="8"/>
  <c r="S158" i="8" s="1"/>
  <c r="J158" i="8"/>
  <c r="G158" i="8"/>
  <c r="H158" i="8" s="1"/>
  <c r="X157" i="8"/>
  <c r="S157" i="8"/>
  <c r="R157" i="8"/>
  <c r="J157" i="8"/>
  <c r="H157" i="8"/>
  <c r="Q157" i="8" s="1"/>
  <c r="G157" i="8"/>
  <c r="K157" i="8" s="1"/>
  <c r="X156" i="8"/>
  <c r="S156" i="8"/>
  <c r="R156" i="8"/>
  <c r="L156" i="8"/>
  <c r="J156" i="8"/>
  <c r="H156" i="8"/>
  <c r="G156" i="8"/>
  <c r="K156" i="8" s="1"/>
  <c r="X155" i="8"/>
  <c r="R155" i="8"/>
  <c r="Q155" i="8"/>
  <c r="P155" i="8"/>
  <c r="K155" i="8"/>
  <c r="J155" i="8"/>
  <c r="L155" i="8" s="1"/>
  <c r="H155" i="8"/>
  <c r="G155" i="8"/>
  <c r="X154" i="8"/>
  <c r="R154" i="8"/>
  <c r="J154" i="8"/>
  <c r="G154" i="8"/>
  <c r="X153" i="8"/>
  <c r="R153" i="8"/>
  <c r="S153" i="8" s="1"/>
  <c r="J153" i="8"/>
  <c r="H153" i="8"/>
  <c r="Q153" i="8" s="1"/>
  <c r="G153" i="8"/>
  <c r="K153" i="8" s="1"/>
  <c r="X152" i="8"/>
  <c r="S152" i="8"/>
  <c r="R152" i="8"/>
  <c r="L152" i="8"/>
  <c r="J152" i="8"/>
  <c r="H152" i="8"/>
  <c r="G152" i="8"/>
  <c r="K152" i="8" s="1"/>
  <c r="X151" i="8"/>
  <c r="R151" i="8"/>
  <c r="Q151" i="8"/>
  <c r="P151" i="8"/>
  <c r="K151" i="8"/>
  <c r="J151" i="8"/>
  <c r="L151" i="8" s="1"/>
  <c r="H151" i="8"/>
  <c r="G151" i="8"/>
  <c r="X150" i="8"/>
  <c r="R150" i="8"/>
  <c r="J150" i="8"/>
  <c r="G150" i="8"/>
  <c r="X149" i="8"/>
  <c r="R149" i="8"/>
  <c r="S149" i="8" s="1"/>
  <c r="J149" i="8"/>
  <c r="H149" i="8"/>
  <c r="Q149" i="8" s="1"/>
  <c r="G149" i="8"/>
  <c r="K149" i="8" s="1"/>
  <c r="X148" i="8"/>
  <c r="S148" i="8"/>
  <c r="R148" i="8"/>
  <c r="L148" i="8"/>
  <c r="J148" i="8"/>
  <c r="H148" i="8"/>
  <c r="G148" i="8"/>
  <c r="K148" i="8" s="1"/>
  <c r="X147" i="8"/>
  <c r="R147" i="8"/>
  <c r="Q147" i="8"/>
  <c r="P147" i="8"/>
  <c r="K147" i="8"/>
  <c r="J147" i="8"/>
  <c r="L147" i="8" s="1"/>
  <c r="H147" i="8"/>
  <c r="G147" i="8"/>
  <c r="X146" i="8"/>
  <c r="R146" i="8"/>
  <c r="J146" i="8"/>
  <c r="G146" i="8"/>
  <c r="X145" i="8"/>
  <c r="S145" i="8"/>
  <c r="R145" i="8"/>
  <c r="J145" i="8"/>
  <c r="H145" i="8"/>
  <c r="Q145" i="8" s="1"/>
  <c r="G145" i="8"/>
  <c r="K145" i="8" s="1"/>
  <c r="X144" i="8"/>
  <c r="S144" i="8"/>
  <c r="R144" i="8"/>
  <c r="L144" i="8"/>
  <c r="J144" i="8"/>
  <c r="G144" i="8"/>
  <c r="H144" i="8" s="1"/>
  <c r="X143" i="8"/>
  <c r="R143" i="8"/>
  <c r="Q143" i="8"/>
  <c r="P143" i="8"/>
  <c r="K143" i="8"/>
  <c r="J143" i="8"/>
  <c r="L143" i="8" s="1"/>
  <c r="H143" i="8"/>
  <c r="G143" i="8"/>
  <c r="X142" i="8"/>
  <c r="R142" i="8"/>
  <c r="J142" i="8"/>
  <c r="G142" i="8"/>
  <c r="X141" i="8"/>
  <c r="R141" i="8"/>
  <c r="J141" i="8"/>
  <c r="G141" i="8"/>
  <c r="K141" i="8" s="1"/>
  <c r="X140" i="8"/>
  <c r="S140" i="8"/>
  <c r="R140" i="8"/>
  <c r="L140" i="8"/>
  <c r="J140" i="8"/>
  <c r="G140" i="8"/>
  <c r="H140" i="8" s="1"/>
  <c r="X139" i="8"/>
  <c r="R139" i="8"/>
  <c r="Q139" i="8"/>
  <c r="P139" i="8"/>
  <c r="K139" i="8"/>
  <c r="J139" i="8"/>
  <c r="L139" i="8" s="1"/>
  <c r="H139" i="8"/>
  <c r="S139" i="8" s="1"/>
  <c r="G139" i="8"/>
  <c r="X138" i="8"/>
  <c r="R138" i="8"/>
  <c r="J138" i="8"/>
  <c r="G138" i="8"/>
  <c r="X137" i="8"/>
  <c r="R137" i="8"/>
  <c r="J137" i="8"/>
  <c r="G137" i="8"/>
  <c r="K137" i="8" s="1"/>
  <c r="X136" i="8"/>
  <c r="S136" i="8"/>
  <c r="R136" i="8"/>
  <c r="L136" i="8"/>
  <c r="J136" i="8"/>
  <c r="G136" i="8"/>
  <c r="H136" i="8" s="1"/>
  <c r="X135" i="8"/>
  <c r="R135" i="8"/>
  <c r="Q135" i="8"/>
  <c r="P135" i="8"/>
  <c r="K135" i="8"/>
  <c r="J135" i="8"/>
  <c r="L135" i="8" s="1"/>
  <c r="H135" i="8"/>
  <c r="S135" i="8" s="1"/>
  <c r="G135" i="8"/>
  <c r="X134" i="8"/>
  <c r="R134" i="8"/>
  <c r="J134" i="8"/>
  <c r="G134" i="8"/>
  <c r="X133" i="8"/>
  <c r="R133" i="8"/>
  <c r="J133" i="8"/>
  <c r="G133" i="8"/>
  <c r="K133" i="8" s="1"/>
  <c r="X132" i="8"/>
  <c r="S132" i="8"/>
  <c r="R132" i="8"/>
  <c r="L132" i="8"/>
  <c r="J132" i="8"/>
  <c r="G132" i="8"/>
  <c r="H132" i="8" s="1"/>
  <c r="X131" i="8"/>
  <c r="R131" i="8"/>
  <c r="Q131" i="8"/>
  <c r="P131" i="8"/>
  <c r="K131" i="8"/>
  <c r="J131" i="8"/>
  <c r="H131" i="8"/>
  <c r="S131" i="8" s="1"/>
  <c r="G131" i="8"/>
  <c r="X130" i="8"/>
  <c r="R130" i="8"/>
  <c r="J130" i="8"/>
  <c r="G130" i="8"/>
  <c r="X129" i="8"/>
  <c r="R129" i="8"/>
  <c r="J129" i="8"/>
  <c r="G129" i="8"/>
  <c r="X128" i="8"/>
  <c r="S128" i="8"/>
  <c r="R128" i="8"/>
  <c r="J128" i="8"/>
  <c r="H128" i="8"/>
  <c r="G128" i="8"/>
  <c r="K128" i="8" s="1"/>
  <c r="X127" i="8"/>
  <c r="R127" i="8"/>
  <c r="K127" i="8"/>
  <c r="J127" i="8"/>
  <c r="H127" i="8"/>
  <c r="G127" i="8"/>
  <c r="X126" i="8"/>
  <c r="R126" i="8"/>
  <c r="J126" i="8"/>
  <c r="G126" i="8"/>
  <c r="H126" i="8" s="1"/>
  <c r="X125" i="8"/>
  <c r="R125" i="8"/>
  <c r="J125" i="8"/>
  <c r="G125" i="8"/>
  <c r="X124" i="8"/>
  <c r="R124" i="8"/>
  <c r="S124" i="8" s="1"/>
  <c r="K124" i="8"/>
  <c r="J124" i="8"/>
  <c r="H124" i="8"/>
  <c r="G124" i="8"/>
  <c r="X123" i="8"/>
  <c r="R123" i="8"/>
  <c r="L123" i="8"/>
  <c r="K123" i="8"/>
  <c r="J123" i="8"/>
  <c r="H123" i="8"/>
  <c r="G123" i="8"/>
  <c r="X122" i="8"/>
  <c r="R122" i="8"/>
  <c r="S122" i="8" s="1"/>
  <c r="Q122" i="8"/>
  <c r="P122" i="8"/>
  <c r="L122" i="8"/>
  <c r="K122" i="8"/>
  <c r="J122" i="8"/>
  <c r="G122" i="8"/>
  <c r="H122" i="8" s="1"/>
  <c r="X121" i="8"/>
  <c r="R121" i="8"/>
  <c r="J121" i="8"/>
  <c r="G121" i="8"/>
  <c r="K121" i="8" s="1"/>
  <c r="X120" i="8"/>
  <c r="R120" i="8"/>
  <c r="K120" i="8"/>
  <c r="J120" i="8"/>
  <c r="G120" i="8"/>
  <c r="H120" i="8" s="1"/>
  <c r="X119" i="8"/>
  <c r="R119" i="8"/>
  <c r="Q119" i="8"/>
  <c r="P119" i="8"/>
  <c r="L119" i="8"/>
  <c r="K119" i="8"/>
  <c r="J119" i="8"/>
  <c r="H119" i="8"/>
  <c r="S119" i="8" s="1"/>
  <c r="G119" i="8"/>
  <c r="X118" i="8"/>
  <c r="R118" i="8"/>
  <c r="S118" i="8" s="1"/>
  <c r="Q118" i="8"/>
  <c r="P118" i="8"/>
  <c r="J118" i="8"/>
  <c r="G118" i="8"/>
  <c r="H118" i="8" s="1"/>
  <c r="L118" i="8" s="1"/>
  <c r="X117" i="8"/>
  <c r="R117" i="8"/>
  <c r="J117" i="8"/>
  <c r="G117" i="8"/>
  <c r="K117" i="8" s="1"/>
  <c r="X116" i="8"/>
  <c r="R116" i="8"/>
  <c r="S116" i="8" s="1"/>
  <c r="L116" i="8"/>
  <c r="J116" i="8"/>
  <c r="G116" i="8"/>
  <c r="H116" i="8" s="1"/>
  <c r="X115" i="8"/>
  <c r="R115" i="8"/>
  <c r="Q115" i="8"/>
  <c r="P115" i="8"/>
  <c r="K115" i="8"/>
  <c r="J115" i="8"/>
  <c r="H115" i="8"/>
  <c r="S115" i="8" s="1"/>
  <c r="G115" i="8"/>
  <c r="X114" i="8"/>
  <c r="R114" i="8"/>
  <c r="J114" i="8"/>
  <c r="G114" i="8"/>
  <c r="X113" i="8"/>
  <c r="R113" i="8"/>
  <c r="J113" i="8"/>
  <c r="G113" i="8"/>
  <c r="X112" i="8"/>
  <c r="S112" i="8"/>
  <c r="R112" i="8"/>
  <c r="J112" i="8"/>
  <c r="H112" i="8"/>
  <c r="G112" i="8"/>
  <c r="K112" i="8" s="1"/>
  <c r="X111" i="8"/>
  <c r="R111" i="8"/>
  <c r="K111" i="8"/>
  <c r="J111" i="8"/>
  <c r="H111" i="8"/>
  <c r="G111" i="8"/>
  <c r="X110" i="8"/>
  <c r="R110" i="8"/>
  <c r="K110" i="8"/>
  <c r="J110" i="8"/>
  <c r="G110" i="8"/>
  <c r="H110" i="8" s="1"/>
  <c r="X109" i="8"/>
  <c r="R109" i="8"/>
  <c r="J109" i="8"/>
  <c r="G109" i="8"/>
  <c r="X108" i="8"/>
  <c r="R108" i="8"/>
  <c r="S108" i="8" s="1"/>
  <c r="L108" i="8"/>
  <c r="K108" i="8"/>
  <c r="J108" i="8"/>
  <c r="H108" i="8"/>
  <c r="G108" i="8"/>
  <c r="X107" i="8"/>
  <c r="R107" i="8"/>
  <c r="P107" i="8"/>
  <c r="L107" i="8"/>
  <c r="K107" i="8"/>
  <c r="J107" i="8"/>
  <c r="H107" i="8"/>
  <c r="G107" i="8"/>
  <c r="X106" i="8"/>
  <c r="R106" i="8"/>
  <c r="S106" i="8" s="1"/>
  <c r="Q106" i="8"/>
  <c r="P106" i="8"/>
  <c r="L106" i="8"/>
  <c r="K106" i="8"/>
  <c r="J106" i="8"/>
  <c r="G106" i="8"/>
  <c r="H106" i="8" s="1"/>
  <c r="X105" i="8"/>
  <c r="R105" i="8"/>
  <c r="J105" i="8"/>
  <c r="G105" i="8"/>
  <c r="K105" i="8" s="1"/>
  <c r="X104" i="8"/>
  <c r="R104" i="8"/>
  <c r="S104" i="8" s="1"/>
  <c r="L104" i="8"/>
  <c r="K104" i="8"/>
  <c r="J104" i="8"/>
  <c r="G104" i="8"/>
  <c r="H104" i="8" s="1"/>
  <c r="X103" i="8"/>
  <c r="R103" i="8"/>
  <c r="Q103" i="8"/>
  <c r="P103" i="8"/>
  <c r="L103" i="8"/>
  <c r="K103" i="8"/>
  <c r="J103" i="8"/>
  <c r="H103" i="8"/>
  <c r="S103" i="8" s="1"/>
  <c r="G103" i="8"/>
  <c r="X102" i="8"/>
  <c r="R102" i="8"/>
  <c r="J102" i="8"/>
  <c r="G102" i="8"/>
  <c r="X101" i="8"/>
  <c r="R101" i="8"/>
  <c r="J101" i="8"/>
  <c r="G101" i="8"/>
  <c r="X100" i="8"/>
  <c r="R100" i="8"/>
  <c r="J100" i="8"/>
  <c r="G100" i="8"/>
  <c r="X99" i="8"/>
  <c r="R99" i="8"/>
  <c r="K99" i="8"/>
  <c r="J99" i="8"/>
  <c r="H99" i="8"/>
  <c r="G99" i="8"/>
  <c r="X98" i="8"/>
  <c r="S98" i="8"/>
  <c r="R98" i="8"/>
  <c r="K98" i="8"/>
  <c r="J98" i="8"/>
  <c r="G98" i="8"/>
  <c r="H98" i="8" s="1"/>
  <c r="X97" i="8"/>
  <c r="R97" i="8"/>
  <c r="J97" i="8"/>
  <c r="G97" i="8"/>
  <c r="K97" i="8" s="1"/>
  <c r="X96" i="8"/>
  <c r="R96" i="8"/>
  <c r="J96" i="8"/>
  <c r="H96" i="8"/>
  <c r="G96" i="8"/>
  <c r="K96" i="8" s="1"/>
  <c r="X95" i="8"/>
  <c r="R95" i="8"/>
  <c r="K95" i="8"/>
  <c r="J95" i="8"/>
  <c r="H95" i="8"/>
  <c r="G95" i="8"/>
  <c r="X94" i="8"/>
  <c r="R94" i="8"/>
  <c r="J94" i="8"/>
  <c r="G94" i="8"/>
  <c r="X93" i="8"/>
  <c r="R93" i="8"/>
  <c r="S93" i="8" s="1"/>
  <c r="Q93" i="8"/>
  <c r="J93" i="8"/>
  <c r="H93" i="8"/>
  <c r="P93" i="8" s="1"/>
  <c r="G93" i="8"/>
  <c r="K93" i="8" s="1"/>
  <c r="X92" i="8"/>
  <c r="R92" i="8"/>
  <c r="S92" i="8" s="1"/>
  <c r="L92" i="8"/>
  <c r="K92" i="8"/>
  <c r="J92" i="8"/>
  <c r="H92" i="8"/>
  <c r="G92" i="8"/>
  <c r="X91" i="8"/>
  <c r="R91" i="8"/>
  <c r="P91" i="8"/>
  <c r="L91" i="8"/>
  <c r="K91" i="8"/>
  <c r="J91" i="8"/>
  <c r="H91" i="8"/>
  <c r="G91" i="8"/>
  <c r="X90" i="8"/>
  <c r="R90" i="8"/>
  <c r="S90" i="8" s="1"/>
  <c r="Q90" i="8"/>
  <c r="P90" i="8"/>
  <c r="L90" i="8"/>
  <c r="K90" i="8"/>
  <c r="J90" i="8"/>
  <c r="G90" i="8"/>
  <c r="H90" i="8" s="1"/>
  <c r="X89" i="8"/>
  <c r="R89" i="8"/>
  <c r="J89" i="8"/>
  <c r="G89" i="8"/>
  <c r="K89" i="8" s="1"/>
  <c r="X88" i="8"/>
  <c r="R88" i="8"/>
  <c r="K88" i="8"/>
  <c r="J88" i="8"/>
  <c r="L88" i="8" s="1"/>
  <c r="G88" i="8"/>
  <c r="H88" i="8" s="1"/>
  <c r="X87" i="8"/>
  <c r="R87" i="8"/>
  <c r="Q87" i="8"/>
  <c r="P87" i="8"/>
  <c r="L87" i="8"/>
  <c r="K87" i="8"/>
  <c r="J87" i="8"/>
  <c r="H87" i="8"/>
  <c r="S87" i="8" s="1"/>
  <c r="G87" i="8"/>
  <c r="X86" i="8"/>
  <c r="R86" i="8"/>
  <c r="J86" i="8"/>
  <c r="G86" i="8"/>
  <c r="X85" i="8"/>
  <c r="R85" i="8"/>
  <c r="J85" i="8"/>
  <c r="G85" i="8"/>
  <c r="X84" i="8"/>
  <c r="R84" i="8"/>
  <c r="J84" i="8"/>
  <c r="G84" i="8"/>
  <c r="X83" i="8"/>
  <c r="R83" i="8"/>
  <c r="Q83" i="8"/>
  <c r="P83" i="8"/>
  <c r="K83" i="8"/>
  <c r="J83" i="8"/>
  <c r="H83" i="8"/>
  <c r="G83" i="8"/>
  <c r="X82" i="8"/>
  <c r="S82" i="8"/>
  <c r="R82" i="8"/>
  <c r="K82" i="8"/>
  <c r="J82" i="8"/>
  <c r="G82" i="8"/>
  <c r="H82" i="8" s="1"/>
  <c r="X81" i="8"/>
  <c r="R81" i="8"/>
  <c r="J81" i="8"/>
  <c r="S81" i="8" s="1"/>
  <c r="H81" i="8"/>
  <c r="G81" i="8"/>
  <c r="K81" i="8" s="1"/>
  <c r="X80" i="8"/>
  <c r="R80" i="8"/>
  <c r="J80" i="8"/>
  <c r="G80" i="8"/>
  <c r="K80" i="8" s="1"/>
  <c r="X79" i="8"/>
  <c r="R79" i="8"/>
  <c r="K79" i="8"/>
  <c r="J79" i="8"/>
  <c r="H79" i="8"/>
  <c r="G79" i="8"/>
  <c r="X78" i="8"/>
  <c r="R78" i="8"/>
  <c r="S78" i="8" s="1"/>
  <c r="P78" i="8"/>
  <c r="L78" i="8"/>
  <c r="K78" i="8"/>
  <c r="J78" i="8"/>
  <c r="G78" i="8"/>
  <c r="H78" i="8" s="1"/>
  <c r="Q78" i="8" s="1"/>
  <c r="X77" i="8"/>
  <c r="R77" i="8"/>
  <c r="S77" i="8" s="1"/>
  <c r="Q77" i="8"/>
  <c r="P77" i="8"/>
  <c r="J77" i="8"/>
  <c r="H77" i="8"/>
  <c r="L77" i="8" s="1"/>
  <c r="G77" i="8"/>
  <c r="K77" i="8" s="1"/>
  <c r="X76" i="8"/>
  <c r="R76" i="8"/>
  <c r="K76" i="8"/>
  <c r="J76" i="8"/>
  <c r="L76" i="8" s="1"/>
  <c r="G76" i="8"/>
  <c r="H76" i="8" s="1"/>
  <c r="X75" i="8"/>
  <c r="R75" i="8"/>
  <c r="K75" i="8"/>
  <c r="J75" i="8"/>
  <c r="P75" i="8" s="1"/>
  <c r="H75" i="8"/>
  <c r="G75" i="8"/>
  <c r="X74" i="8"/>
  <c r="R74" i="8"/>
  <c r="S74" i="8" s="1"/>
  <c r="Q74" i="8"/>
  <c r="P74" i="8"/>
  <c r="L74" i="8"/>
  <c r="K74" i="8"/>
  <c r="J74" i="8"/>
  <c r="G74" i="8"/>
  <c r="H74" i="8" s="1"/>
  <c r="X73" i="8"/>
  <c r="R73" i="8"/>
  <c r="J73" i="8"/>
  <c r="G73" i="8"/>
  <c r="K73" i="8" s="1"/>
  <c r="X72" i="8"/>
  <c r="R72" i="8"/>
  <c r="K72" i="8"/>
  <c r="J72" i="8"/>
  <c r="G72" i="8"/>
  <c r="H72" i="8" s="1"/>
  <c r="X71" i="8"/>
  <c r="R71" i="8"/>
  <c r="Q71" i="8"/>
  <c r="P71" i="8"/>
  <c r="L71" i="8"/>
  <c r="K71" i="8"/>
  <c r="J71" i="8"/>
  <c r="H71" i="8"/>
  <c r="S71" i="8" s="1"/>
  <c r="G71" i="8"/>
  <c r="X70" i="8"/>
  <c r="R70" i="8"/>
  <c r="J70" i="8"/>
  <c r="G70" i="8"/>
  <c r="X69" i="8"/>
  <c r="R69" i="8"/>
  <c r="J69" i="8"/>
  <c r="G69" i="8"/>
  <c r="X68" i="8"/>
  <c r="R68" i="8"/>
  <c r="J68" i="8"/>
  <c r="G68" i="8"/>
  <c r="X67" i="8"/>
  <c r="R67" i="8"/>
  <c r="Q67" i="8"/>
  <c r="P67" i="8"/>
  <c r="K67" i="8"/>
  <c r="J67" i="8"/>
  <c r="H67" i="8"/>
  <c r="G67" i="8"/>
  <c r="X66" i="8"/>
  <c r="R66" i="8"/>
  <c r="S66" i="8" s="1"/>
  <c r="K66" i="8"/>
  <c r="J66" i="8"/>
  <c r="G66" i="8"/>
  <c r="H66" i="8" s="1"/>
  <c r="X65" i="8"/>
  <c r="R65" i="8"/>
  <c r="J65" i="8"/>
  <c r="G65" i="8"/>
  <c r="X64" i="8"/>
  <c r="R64" i="8"/>
  <c r="J64" i="8"/>
  <c r="G64" i="8"/>
  <c r="K64" i="8" s="1"/>
  <c r="X63" i="8"/>
  <c r="R63" i="8"/>
  <c r="K63" i="8"/>
  <c r="J63" i="8"/>
  <c r="H63" i="8"/>
  <c r="G63" i="8"/>
  <c r="X62" i="8"/>
  <c r="R62" i="8"/>
  <c r="S62" i="8" s="1"/>
  <c r="P62" i="8"/>
  <c r="L62" i="8"/>
  <c r="K62" i="8"/>
  <c r="J62" i="8"/>
  <c r="G62" i="8"/>
  <c r="H62" i="8" s="1"/>
  <c r="Q62" i="8" s="1"/>
  <c r="X61" i="8"/>
  <c r="R61" i="8"/>
  <c r="J61" i="8"/>
  <c r="G61" i="8"/>
  <c r="K61" i="8" s="1"/>
  <c r="X60" i="8"/>
  <c r="R60" i="8"/>
  <c r="K60" i="8"/>
  <c r="J60" i="8"/>
  <c r="H60" i="8"/>
  <c r="G60" i="8"/>
  <c r="X59" i="8"/>
  <c r="R59" i="8"/>
  <c r="K59" i="8"/>
  <c r="J59" i="8"/>
  <c r="H59" i="8"/>
  <c r="G59" i="8"/>
  <c r="X58" i="8"/>
  <c r="R58" i="8"/>
  <c r="S58" i="8" s="1"/>
  <c r="Q58" i="8"/>
  <c r="P58" i="8"/>
  <c r="L58" i="8"/>
  <c r="K58" i="8"/>
  <c r="J58" i="8"/>
  <c r="G58" i="8"/>
  <c r="H58" i="8" s="1"/>
  <c r="X57" i="8"/>
  <c r="R57" i="8"/>
  <c r="J57" i="8"/>
  <c r="G57" i="8"/>
  <c r="X56" i="8"/>
  <c r="R56" i="8"/>
  <c r="K56" i="8"/>
  <c r="J56" i="8"/>
  <c r="G56" i="8"/>
  <c r="H56" i="8" s="1"/>
  <c r="X55" i="8"/>
  <c r="R55" i="8"/>
  <c r="K55" i="8"/>
  <c r="J55" i="8"/>
  <c r="H55" i="8"/>
  <c r="G55" i="8"/>
  <c r="X54" i="8"/>
  <c r="R54" i="8"/>
  <c r="J54" i="8"/>
  <c r="G54" i="8"/>
  <c r="H54" i="8" s="1"/>
  <c r="X53" i="8"/>
  <c r="R53" i="8"/>
  <c r="J53" i="8"/>
  <c r="G53" i="8"/>
  <c r="X52" i="8"/>
  <c r="R52" i="8"/>
  <c r="J52" i="8"/>
  <c r="G52" i="8"/>
  <c r="X51" i="8"/>
  <c r="R51" i="8"/>
  <c r="Q51" i="8"/>
  <c r="P51" i="8"/>
  <c r="K51" i="8"/>
  <c r="J51" i="8"/>
  <c r="H51" i="8"/>
  <c r="G51" i="8"/>
  <c r="X50" i="8"/>
  <c r="S50" i="8"/>
  <c r="R50" i="8"/>
  <c r="P50" i="8"/>
  <c r="J50" i="8"/>
  <c r="G50" i="8"/>
  <c r="H50" i="8" s="1"/>
  <c r="X49" i="8"/>
  <c r="R49" i="8"/>
  <c r="J49" i="8"/>
  <c r="G49" i="8"/>
  <c r="K49" i="8" s="1"/>
  <c r="X48" i="8"/>
  <c r="R48" i="8"/>
  <c r="J48" i="8"/>
  <c r="H48" i="8"/>
  <c r="G48" i="8"/>
  <c r="K48" i="8" s="1"/>
  <c r="X47" i="8"/>
  <c r="R47" i="8"/>
  <c r="K47" i="8"/>
  <c r="J47" i="8"/>
  <c r="H47" i="8"/>
  <c r="G47" i="8"/>
  <c r="X46" i="8"/>
  <c r="R46" i="8"/>
  <c r="K46" i="8"/>
  <c r="J46" i="8"/>
  <c r="G46" i="8"/>
  <c r="H46" i="8" s="1"/>
  <c r="X45" i="8"/>
  <c r="R45" i="8"/>
  <c r="J45" i="8"/>
  <c r="H45" i="8"/>
  <c r="G45" i="8"/>
  <c r="K45" i="8" s="1"/>
  <c r="X44" i="8"/>
  <c r="R44" i="8"/>
  <c r="J44" i="8"/>
  <c r="G44" i="8"/>
  <c r="H44" i="8" s="1"/>
  <c r="X43" i="8"/>
  <c r="R43" i="8"/>
  <c r="J43" i="8"/>
  <c r="G43" i="8"/>
  <c r="K43" i="8" s="1"/>
  <c r="X42" i="8"/>
  <c r="R42" i="8"/>
  <c r="L42" i="8"/>
  <c r="K42" i="8"/>
  <c r="J42" i="8"/>
  <c r="G42" i="8"/>
  <c r="H42" i="8" s="1"/>
  <c r="X41" i="8"/>
  <c r="R41" i="8"/>
  <c r="J41" i="8"/>
  <c r="G41" i="8"/>
  <c r="X40" i="8"/>
  <c r="R40" i="8"/>
  <c r="K40" i="8"/>
  <c r="J40" i="8"/>
  <c r="H40" i="8"/>
  <c r="G40" i="8"/>
  <c r="X39" i="8"/>
  <c r="R39" i="8"/>
  <c r="K39" i="8"/>
  <c r="J39" i="8"/>
  <c r="P39" i="8" s="1"/>
  <c r="H39" i="8"/>
  <c r="G39" i="8"/>
  <c r="X38" i="8"/>
  <c r="R38" i="8"/>
  <c r="S38" i="8" s="1"/>
  <c r="Q38" i="8"/>
  <c r="P38" i="8"/>
  <c r="L38" i="8"/>
  <c r="J38" i="8"/>
  <c r="G38" i="8"/>
  <c r="H38" i="8" s="1"/>
  <c r="X37" i="8"/>
  <c r="S37" i="8"/>
  <c r="R37" i="8"/>
  <c r="Q37" i="8"/>
  <c r="P37" i="8"/>
  <c r="J37" i="8"/>
  <c r="H37" i="8"/>
  <c r="L37" i="8" s="1"/>
  <c r="G37" i="8"/>
  <c r="K37" i="8" s="1"/>
  <c r="X36" i="8"/>
  <c r="S36" i="8"/>
  <c r="R36" i="8"/>
  <c r="Q36" i="8"/>
  <c r="J36" i="8"/>
  <c r="H36" i="8"/>
  <c r="L36" i="8" s="1"/>
  <c r="G36" i="8"/>
  <c r="K36" i="8" s="1"/>
  <c r="X35" i="8"/>
  <c r="R35" i="8"/>
  <c r="J35" i="8"/>
  <c r="G35" i="8"/>
  <c r="X34" i="8"/>
  <c r="R34" i="8"/>
  <c r="J34" i="8"/>
  <c r="G34" i="8"/>
  <c r="X33" i="8"/>
  <c r="R33" i="8"/>
  <c r="J33" i="8"/>
  <c r="G33" i="8"/>
  <c r="K33" i="8" s="1"/>
  <c r="X32" i="8"/>
  <c r="S32" i="8"/>
  <c r="R32" i="8"/>
  <c r="K32" i="8"/>
  <c r="J32" i="8"/>
  <c r="H32" i="8"/>
  <c r="G32" i="8"/>
  <c r="X31" i="8"/>
  <c r="R31" i="8"/>
  <c r="L31" i="8"/>
  <c r="K31" i="8"/>
  <c r="J31" i="8"/>
  <c r="H31" i="8"/>
  <c r="G31" i="8"/>
  <c r="X30" i="8"/>
  <c r="R30" i="8"/>
  <c r="Q30" i="8"/>
  <c r="P30" i="8"/>
  <c r="K30" i="8"/>
  <c r="J30" i="8"/>
  <c r="S30" i="8" s="1"/>
  <c r="G30" i="8"/>
  <c r="H30" i="8" s="1"/>
  <c r="X29" i="8"/>
  <c r="R29" i="8"/>
  <c r="J29" i="8"/>
  <c r="H29" i="8"/>
  <c r="G29" i="8"/>
  <c r="K29" i="8" s="1"/>
  <c r="X28" i="8"/>
  <c r="R28" i="8"/>
  <c r="K28" i="8"/>
  <c r="J28" i="8"/>
  <c r="H28" i="8"/>
  <c r="G28" i="8"/>
  <c r="X27" i="8"/>
  <c r="R27" i="8"/>
  <c r="Q27" i="8"/>
  <c r="P27" i="8"/>
  <c r="L27" i="8"/>
  <c r="K27" i="8"/>
  <c r="J27" i="8"/>
  <c r="H27" i="8"/>
  <c r="S27" i="8" s="1"/>
  <c r="G27" i="8"/>
  <c r="X26" i="8"/>
  <c r="R26" i="8"/>
  <c r="S26" i="8" s="1"/>
  <c r="Q26" i="8"/>
  <c r="P26" i="8"/>
  <c r="L26" i="8"/>
  <c r="K26" i="8"/>
  <c r="J26" i="8"/>
  <c r="G26" i="8"/>
  <c r="H26" i="8" s="1"/>
  <c r="X25" i="8"/>
  <c r="R25" i="8"/>
  <c r="J25" i="8"/>
  <c r="G25" i="8"/>
  <c r="X24" i="8"/>
  <c r="R24" i="8"/>
  <c r="J24" i="8"/>
  <c r="G24" i="8"/>
  <c r="X23" i="8"/>
  <c r="R23" i="8"/>
  <c r="J23" i="8"/>
  <c r="G23" i="8"/>
  <c r="K23" i="8" s="1"/>
  <c r="X22" i="8"/>
  <c r="R22" i="8"/>
  <c r="J22" i="8"/>
  <c r="G22" i="8"/>
  <c r="X21" i="8"/>
  <c r="R21" i="8"/>
  <c r="J21" i="8"/>
  <c r="G21" i="8"/>
  <c r="K21" i="8" s="1"/>
  <c r="X20" i="8"/>
  <c r="R20" i="8"/>
  <c r="J20" i="8"/>
  <c r="G20" i="8"/>
  <c r="K20" i="8" s="1"/>
  <c r="X19" i="8"/>
  <c r="R19" i="8"/>
  <c r="L19" i="8"/>
  <c r="K19" i="8"/>
  <c r="J19" i="8"/>
  <c r="G19" i="8"/>
  <c r="H19" i="8" s="1"/>
  <c r="X18" i="8"/>
  <c r="R18" i="8"/>
  <c r="J18" i="8"/>
  <c r="G18" i="8"/>
  <c r="X17" i="8"/>
  <c r="R17" i="8"/>
  <c r="J17" i="8"/>
  <c r="G17" i="8"/>
  <c r="K17" i="8" s="1"/>
  <c r="X16" i="8"/>
  <c r="R16" i="8"/>
  <c r="J16" i="8"/>
  <c r="G16" i="8"/>
  <c r="H16" i="8" s="1"/>
  <c r="X15" i="8"/>
  <c r="R15" i="8"/>
  <c r="L15" i="8"/>
  <c r="K15" i="8"/>
  <c r="J15" i="8"/>
  <c r="H15" i="8"/>
  <c r="G15" i="8"/>
  <c r="X14" i="8"/>
  <c r="R14" i="8"/>
  <c r="P14" i="8"/>
  <c r="L14" i="8"/>
  <c r="K14" i="8"/>
  <c r="J14" i="8"/>
  <c r="G14" i="8"/>
  <c r="H14" i="8" s="1"/>
  <c r="X13" i="8"/>
  <c r="R13" i="8"/>
  <c r="J13" i="8"/>
  <c r="H13" i="8"/>
  <c r="G13" i="8"/>
  <c r="K13" i="8" s="1"/>
  <c r="X12" i="8"/>
  <c r="R12" i="8"/>
  <c r="S12" i="8" s="1"/>
  <c r="Q12" i="8"/>
  <c r="L12" i="8"/>
  <c r="K12" i="8"/>
  <c r="J12" i="8"/>
  <c r="G12" i="8"/>
  <c r="H12" i="8" s="1"/>
  <c r="X11" i="8"/>
  <c r="R11" i="8"/>
  <c r="Q11" i="8"/>
  <c r="P11" i="8"/>
  <c r="L11" i="8"/>
  <c r="J11" i="8"/>
  <c r="H11" i="8"/>
  <c r="S11" i="8" s="1"/>
  <c r="G11" i="8"/>
  <c r="K11" i="8" s="1"/>
  <c r="X10" i="8"/>
  <c r="R10" i="8"/>
  <c r="S10" i="8" s="1"/>
  <c r="Q10" i="8"/>
  <c r="L10" i="8"/>
  <c r="K10" i="8"/>
  <c r="J10" i="8"/>
  <c r="G10" i="8"/>
  <c r="H10" i="8" s="1"/>
  <c r="P10" i="8" s="1"/>
  <c r="X9" i="8"/>
  <c r="R9" i="8"/>
  <c r="J9" i="8"/>
  <c r="G9" i="8"/>
  <c r="K9" i="8" s="1"/>
  <c r="X8" i="8"/>
  <c r="S8" i="8"/>
  <c r="R8" i="8"/>
  <c r="Q8" i="8"/>
  <c r="L8" i="8"/>
  <c r="K8" i="8"/>
  <c r="J8" i="8"/>
  <c r="H8" i="8"/>
  <c r="P8" i="8" s="1"/>
  <c r="G8" i="8"/>
  <c r="X7" i="8"/>
  <c r="X6" i="8"/>
  <c r="F255" i="7"/>
  <c r="S254" i="7"/>
  <c r="R254" i="7"/>
  <c r="Q254" i="7"/>
  <c r="P254" i="7"/>
  <c r="M254" i="7"/>
  <c r="N254" i="7" s="1"/>
  <c r="E254" i="7"/>
  <c r="D254" i="7"/>
  <c r="S253" i="7"/>
  <c r="R253" i="7"/>
  <c r="Q253" i="7"/>
  <c r="P253" i="7"/>
  <c r="M253" i="7"/>
  <c r="N253" i="7" s="1"/>
  <c r="E253" i="7"/>
  <c r="D253" i="7"/>
  <c r="Z252" i="7"/>
  <c r="S252" i="7"/>
  <c r="R252" i="7"/>
  <c r="Q252" i="7"/>
  <c r="P252" i="7"/>
  <c r="N252" i="7"/>
  <c r="M252" i="7"/>
  <c r="J252" i="7"/>
  <c r="F252" i="7"/>
  <c r="E252" i="7"/>
  <c r="D252" i="7"/>
  <c r="S251" i="7"/>
  <c r="R251" i="7"/>
  <c r="Q251" i="7"/>
  <c r="P251" i="7"/>
  <c r="M251" i="7"/>
  <c r="N251" i="7" s="1"/>
  <c r="F251" i="7"/>
  <c r="E251" i="7"/>
  <c r="D251" i="7"/>
  <c r="Z250" i="7"/>
  <c r="V250" i="7"/>
  <c r="U250" i="7"/>
  <c r="S250" i="7"/>
  <c r="R250" i="7"/>
  <c r="Q250" i="7"/>
  <c r="P250" i="7"/>
  <c r="N250" i="7"/>
  <c r="M250" i="7"/>
  <c r="L250" i="7"/>
  <c r="K250" i="7"/>
  <c r="J250" i="7"/>
  <c r="G250" i="7"/>
  <c r="F250" i="7"/>
  <c r="E250" i="7"/>
  <c r="W250" i="7" s="1"/>
  <c r="D250" i="7"/>
  <c r="U249" i="7"/>
  <c r="S249" i="7"/>
  <c r="R249" i="7"/>
  <c r="Q249" i="7"/>
  <c r="P249" i="7"/>
  <c r="M249" i="7"/>
  <c r="N249" i="7" s="1"/>
  <c r="L249" i="7"/>
  <c r="K249" i="7"/>
  <c r="F249" i="7"/>
  <c r="E249" i="7"/>
  <c r="D249" i="7"/>
  <c r="V248" i="7"/>
  <c r="S248" i="7"/>
  <c r="R248" i="7"/>
  <c r="Q248" i="7"/>
  <c r="P248" i="7"/>
  <c r="N248" i="7"/>
  <c r="M248" i="7"/>
  <c r="L248" i="7"/>
  <c r="J248" i="7"/>
  <c r="G248" i="7"/>
  <c r="F248" i="7"/>
  <c r="E248" i="7"/>
  <c r="D248" i="7"/>
  <c r="S247" i="7"/>
  <c r="R247" i="7"/>
  <c r="Q247" i="7"/>
  <c r="P247" i="7"/>
  <c r="N247" i="7"/>
  <c r="M247" i="7"/>
  <c r="L247" i="7"/>
  <c r="K247" i="7"/>
  <c r="J247" i="7"/>
  <c r="G247" i="7"/>
  <c r="E247" i="7"/>
  <c r="D247" i="7"/>
  <c r="S246" i="7"/>
  <c r="R246" i="7"/>
  <c r="Q246" i="7"/>
  <c r="P246" i="7"/>
  <c r="M246" i="7"/>
  <c r="N246" i="7" s="1"/>
  <c r="E246" i="7"/>
  <c r="D246" i="7"/>
  <c r="S245" i="7"/>
  <c r="R245" i="7"/>
  <c r="Q245" i="7"/>
  <c r="P245" i="7"/>
  <c r="M245" i="7"/>
  <c r="N245" i="7" s="1"/>
  <c r="J245" i="7"/>
  <c r="G245" i="7"/>
  <c r="F245" i="7"/>
  <c r="E245" i="7"/>
  <c r="D245" i="7"/>
  <c r="W244" i="7"/>
  <c r="U244" i="7"/>
  <c r="S244" i="7"/>
  <c r="R244" i="7"/>
  <c r="Q244" i="7"/>
  <c r="P244" i="7"/>
  <c r="M244" i="7"/>
  <c r="N244" i="7" s="1"/>
  <c r="L244" i="7"/>
  <c r="K244" i="7"/>
  <c r="J244" i="7"/>
  <c r="F244" i="7"/>
  <c r="E244" i="7"/>
  <c r="G244" i="7" s="1"/>
  <c r="D244" i="7"/>
  <c r="W243" i="7"/>
  <c r="V243" i="7"/>
  <c r="U243" i="7"/>
  <c r="S243" i="7"/>
  <c r="R243" i="7"/>
  <c r="Q243" i="7"/>
  <c r="P243" i="7"/>
  <c r="N243" i="7"/>
  <c r="M243" i="7"/>
  <c r="K243" i="7"/>
  <c r="J243" i="7"/>
  <c r="E243" i="7"/>
  <c r="L243" i="7" s="1"/>
  <c r="D243" i="7"/>
  <c r="Z242" i="7"/>
  <c r="V242" i="7"/>
  <c r="U242" i="7"/>
  <c r="S242" i="7"/>
  <c r="R242" i="7"/>
  <c r="Q242" i="7"/>
  <c r="P242" i="7"/>
  <c r="N242" i="7"/>
  <c r="M242" i="7"/>
  <c r="L242" i="7"/>
  <c r="K242" i="7"/>
  <c r="J242" i="7"/>
  <c r="G242" i="7"/>
  <c r="F242" i="7"/>
  <c r="E242" i="7"/>
  <c r="W242" i="7" s="1"/>
  <c r="D242" i="7"/>
  <c r="Z241" i="7"/>
  <c r="W241" i="7"/>
  <c r="S241" i="7"/>
  <c r="R241" i="7"/>
  <c r="Q241" i="7"/>
  <c r="P241" i="7"/>
  <c r="N241" i="7"/>
  <c r="M241" i="7"/>
  <c r="G241" i="7"/>
  <c r="F241" i="7"/>
  <c r="E241" i="7"/>
  <c r="D241" i="7"/>
  <c r="V240" i="7"/>
  <c r="S240" i="7"/>
  <c r="R240" i="7"/>
  <c r="Q240" i="7"/>
  <c r="P240" i="7"/>
  <c r="N240" i="7"/>
  <c r="M240" i="7"/>
  <c r="K240" i="7"/>
  <c r="J240" i="7"/>
  <c r="G240" i="7"/>
  <c r="F240" i="7"/>
  <c r="E240" i="7"/>
  <c r="U240" i="7" s="1"/>
  <c r="D240" i="7"/>
  <c r="W239" i="7"/>
  <c r="U239" i="7"/>
  <c r="S239" i="7"/>
  <c r="R239" i="7"/>
  <c r="Q239" i="7"/>
  <c r="P239" i="7"/>
  <c r="M239" i="7"/>
  <c r="N239" i="7" s="1"/>
  <c r="L239" i="7"/>
  <c r="K239" i="7"/>
  <c r="J239" i="7"/>
  <c r="G239" i="7"/>
  <c r="E239" i="7"/>
  <c r="V239" i="7" s="1"/>
  <c r="D239" i="7"/>
  <c r="W238" i="7"/>
  <c r="V238" i="7"/>
  <c r="U238" i="7"/>
  <c r="S238" i="7"/>
  <c r="R238" i="7"/>
  <c r="Q238" i="7"/>
  <c r="P238" i="7"/>
  <c r="N238" i="7"/>
  <c r="M238" i="7"/>
  <c r="L238" i="7"/>
  <c r="J238" i="7"/>
  <c r="E238" i="7"/>
  <c r="K238" i="7" s="1"/>
  <c r="D238" i="7"/>
  <c r="Z237" i="7"/>
  <c r="W237" i="7"/>
  <c r="U237" i="7"/>
  <c r="S237" i="7"/>
  <c r="R237" i="7"/>
  <c r="Q237" i="7"/>
  <c r="P237" i="7"/>
  <c r="M237" i="7"/>
  <c r="N237" i="7" s="1"/>
  <c r="L237" i="7"/>
  <c r="K237" i="7"/>
  <c r="J237" i="7"/>
  <c r="G237" i="7"/>
  <c r="F237" i="7"/>
  <c r="E237" i="7"/>
  <c r="V237" i="7" s="1"/>
  <c r="D237" i="7"/>
  <c r="Z236" i="7"/>
  <c r="S236" i="7"/>
  <c r="R236" i="7"/>
  <c r="Q236" i="7"/>
  <c r="P236" i="7"/>
  <c r="N236" i="7"/>
  <c r="M236" i="7"/>
  <c r="E236" i="7"/>
  <c r="W236" i="7" s="1"/>
  <c r="D236" i="7"/>
  <c r="S235" i="7"/>
  <c r="R235" i="7"/>
  <c r="Q235" i="7"/>
  <c r="P235" i="7"/>
  <c r="N235" i="7"/>
  <c r="M235" i="7"/>
  <c r="E235" i="7"/>
  <c r="D235" i="7"/>
  <c r="Z234" i="7"/>
  <c r="V234" i="7"/>
  <c r="U234" i="7"/>
  <c r="S234" i="7"/>
  <c r="R234" i="7"/>
  <c r="Q234" i="7"/>
  <c r="P234" i="7"/>
  <c r="M234" i="7"/>
  <c r="N234" i="7" s="1"/>
  <c r="L234" i="7"/>
  <c r="K234" i="7"/>
  <c r="J234" i="7"/>
  <c r="G234" i="7"/>
  <c r="F234" i="7"/>
  <c r="E234" i="7"/>
  <c r="W234" i="7" s="1"/>
  <c r="D234" i="7"/>
  <c r="V233" i="7"/>
  <c r="U233" i="7"/>
  <c r="S233" i="7"/>
  <c r="R233" i="7"/>
  <c r="Q233" i="7"/>
  <c r="P233" i="7"/>
  <c r="N233" i="7"/>
  <c r="M233" i="7"/>
  <c r="L233" i="7"/>
  <c r="K233" i="7"/>
  <c r="E233" i="7"/>
  <c r="J233" i="7" s="1"/>
  <c r="D233" i="7"/>
  <c r="Z232" i="7"/>
  <c r="W232" i="7"/>
  <c r="V232" i="7"/>
  <c r="S232" i="7"/>
  <c r="R232" i="7"/>
  <c r="Q232" i="7"/>
  <c r="P232" i="7"/>
  <c r="N232" i="7"/>
  <c r="M232" i="7"/>
  <c r="L232" i="7"/>
  <c r="E232" i="7"/>
  <c r="D232" i="7"/>
  <c r="S231" i="7"/>
  <c r="R231" i="7"/>
  <c r="Q231" i="7"/>
  <c r="P231" i="7"/>
  <c r="N231" i="7"/>
  <c r="M231" i="7"/>
  <c r="E231" i="7"/>
  <c r="D231" i="7"/>
  <c r="S230" i="7"/>
  <c r="R230" i="7"/>
  <c r="Q230" i="7"/>
  <c r="P230" i="7"/>
  <c r="N230" i="7"/>
  <c r="M230" i="7"/>
  <c r="E230" i="7"/>
  <c r="D230" i="7"/>
  <c r="S229" i="7"/>
  <c r="R229" i="7"/>
  <c r="Q229" i="7"/>
  <c r="P229" i="7"/>
  <c r="M229" i="7"/>
  <c r="N229" i="7" s="1"/>
  <c r="K229" i="7"/>
  <c r="J229" i="7"/>
  <c r="G229" i="7"/>
  <c r="F229" i="7"/>
  <c r="E229" i="7"/>
  <c r="V229" i="7" s="1"/>
  <c r="D229" i="7"/>
  <c r="Z228" i="7"/>
  <c r="V228" i="7"/>
  <c r="U228" i="7"/>
  <c r="S228" i="7"/>
  <c r="R228" i="7"/>
  <c r="Q228" i="7"/>
  <c r="P228" i="7"/>
  <c r="M228" i="7"/>
  <c r="N228" i="7" s="1"/>
  <c r="L228" i="7"/>
  <c r="K228" i="7"/>
  <c r="J228" i="7"/>
  <c r="G228" i="7"/>
  <c r="F228" i="7"/>
  <c r="E228" i="7"/>
  <c r="W228" i="7" s="1"/>
  <c r="D228" i="7"/>
  <c r="Z227" i="7"/>
  <c r="W227" i="7"/>
  <c r="V227" i="7"/>
  <c r="S227" i="7"/>
  <c r="R227" i="7"/>
  <c r="Q227" i="7"/>
  <c r="P227" i="7"/>
  <c r="N227" i="7"/>
  <c r="M227" i="7"/>
  <c r="G227" i="7"/>
  <c r="F227" i="7"/>
  <c r="E227" i="7"/>
  <c r="D227" i="7"/>
  <c r="Z226" i="7"/>
  <c r="V226" i="7"/>
  <c r="S226" i="7"/>
  <c r="R226" i="7"/>
  <c r="Q226" i="7"/>
  <c r="P226" i="7"/>
  <c r="N226" i="7"/>
  <c r="M226" i="7"/>
  <c r="L226" i="7"/>
  <c r="K226" i="7"/>
  <c r="J226" i="7"/>
  <c r="G226" i="7"/>
  <c r="F226" i="7"/>
  <c r="E226" i="7"/>
  <c r="W226" i="7" s="1"/>
  <c r="D226" i="7"/>
  <c r="W225" i="7"/>
  <c r="V225" i="7"/>
  <c r="U225" i="7"/>
  <c r="S225" i="7"/>
  <c r="R225" i="7"/>
  <c r="Q225" i="7"/>
  <c r="P225" i="7"/>
  <c r="M225" i="7"/>
  <c r="N225" i="7" s="1"/>
  <c r="L225" i="7"/>
  <c r="E225" i="7"/>
  <c r="D225" i="7"/>
  <c r="S224" i="7"/>
  <c r="R224" i="7"/>
  <c r="Q224" i="7"/>
  <c r="P224" i="7"/>
  <c r="N224" i="7"/>
  <c r="M224" i="7"/>
  <c r="E224" i="7"/>
  <c r="D224" i="7"/>
  <c r="U223" i="7"/>
  <c r="S223" i="7"/>
  <c r="R223" i="7"/>
  <c r="Q223" i="7"/>
  <c r="P223" i="7"/>
  <c r="M223" i="7"/>
  <c r="N223" i="7" s="1"/>
  <c r="L223" i="7"/>
  <c r="K223" i="7"/>
  <c r="J223" i="7"/>
  <c r="G223" i="7"/>
  <c r="E223" i="7"/>
  <c r="Z223" i="7" s="1"/>
  <c r="D223" i="7"/>
  <c r="Z222" i="7"/>
  <c r="W222" i="7"/>
  <c r="V222" i="7"/>
  <c r="U222" i="7"/>
  <c r="S222" i="7"/>
  <c r="R222" i="7"/>
  <c r="Q222" i="7"/>
  <c r="P222" i="7"/>
  <c r="M222" i="7"/>
  <c r="N222" i="7" s="1"/>
  <c r="F222" i="7"/>
  <c r="E222" i="7"/>
  <c r="D222" i="7"/>
  <c r="Z221" i="7"/>
  <c r="S221" i="7"/>
  <c r="R221" i="7"/>
  <c r="Q221" i="7"/>
  <c r="P221" i="7"/>
  <c r="M221" i="7"/>
  <c r="N221" i="7" s="1"/>
  <c r="K221" i="7"/>
  <c r="J221" i="7"/>
  <c r="G221" i="7"/>
  <c r="F221" i="7"/>
  <c r="E221" i="7"/>
  <c r="V221" i="7" s="1"/>
  <c r="D221" i="7"/>
  <c r="Z220" i="7"/>
  <c r="V220" i="7"/>
  <c r="U220" i="7"/>
  <c r="S220" i="7"/>
  <c r="R220" i="7"/>
  <c r="Q220" i="7"/>
  <c r="P220" i="7"/>
  <c r="N220" i="7"/>
  <c r="M220" i="7"/>
  <c r="L220" i="7"/>
  <c r="K220" i="7"/>
  <c r="J220" i="7"/>
  <c r="G220" i="7"/>
  <c r="F220" i="7"/>
  <c r="E220" i="7"/>
  <c r="W220" i="7" s="1"/>
  <c r="D220" i="7"/>
  <c r="S219" i="7"/>
  <c r="R219" i="7"/>
  <c r="Q219" i="7"/>
  <c r="P219" i="7"/>
  <c r="N219" i="7"/>
  <c r="M219" i="7"/>
  <c r="E219" i="7"/>
  <c r="D219" i="7"/>
  <c r="Z218" i="7"/>
  <c r="V218" i="7"/>
  <c r="S218" i="7"/>
  <c r="R218" i="7"/>
  <c r="Q218" i="7"/>
  <c r="P218" i="7"/>
  <c r="N218" i="7"/>
  <c r="M218" i="7"/>
  <c r="L218" i="7"/>
  <c r="K218" i="7"/>
  <c r="J218" i="7"/>
  <c r="G218" i="7"/>
  <c r="F218" i="7"/>
  <c r="E218" i="7"/>
  <c r="W218" i="7" s="1"/>
  <c r="D218" i="7"/>
  <c r="S217" i="7"/>
  <c r="R217" i="7"/>
  <c r="Q217" i="7"/>
  <c r="P217" i="7"/>
  <c r="N217" i="7"/>
  <c r="M217" i="7"/>
  <c r="E217" i="7"/>
  <c r="W217" i="7" s="1"/>
  <c r="D217" i="7"/>
  <c r="Z216" i="7"/>
  <c r="W216" i="7"/>
  <c r="S216" i="7"/>
  <c r="R216" i="7"/>
  <c r="Q216" i="7"/>
  <c r="P216" i="7"/>
  <c r="N216" i="7"/>
  <c r="M216" i="7"/>
  <c r="J216" i="7"/>
  <c r="G216" i="7"/>
  <c r="F216" i="7"/>
  <c r="E216" i="7"/>
  <c r="D216" i="7"/>
  <c r="U215" i="7"/>
  <c r="S215" i="7"/>
  <c r="R215" i="7"/>
  <c r="Q215" i="7"/>
  <c r="P215" i="7"/>
  <c r="M215" i="7"/>
  <c r="N215" i="7" s="1"/>
  <c r="L215" i="7"/>
  <c r="K215" i="7"/>
  <c r="J215" i="7"/>
  <c r="G215" i="7"/>
  <c r="E215" i="7"/>
  <c r="Z215" i="7" s="1"/>
  <c r="D215" i="7"/>
  <c r="S214" i="7"/>
  <c r="R214" i="7"/>
  <c r="Q214" i="7"/>
  <c r="P214" i="7"/>
  <c r="N214" i="7"/>
  <c r="M214" i="7"/>
  <c r="E214" i="7"/>
  <c r="Z214" i="7" s="1"/>
  <c r="D214" i="7"/>
  <c r="Z213" i="7"/>
  <c r="S213" i="7"/>
  <c r="R213" i="7"/>
  <c r="Q213" i="7"/>
  <c r="P213" i="7"/>
  <c r="M213" i="7"/>
  <c r="N213" i="7" s="1"/>
  <c r="K213" i="7"/>
  <c r="J213" i="7"/>
  <c r="G213" i="7"/>
  <c r="F213" i="7"/>
  <c r="E213" i="7"/>
  <c r="V213" i="7" s="1"/>
  <c r="D213" i="7"/>
  <c r="Z212" i="7"/>
  <c r="V212" i="7"/>
  <c r="U212" i="7"/>
  <c r="S212" i="7"/>
  <c r="R212" i="7"/>
  <c r="Q212" i="7"/>
  <c r="P212" i="7"/>
  <c r="M212" i="7"/>
  <c r="N212" i="7" s="1"/>
  <c r="L212" i="7"/>
  <c r="K212" i="7"/>
  <c r="J212" i="7"/>
  <c r="G212" i="7"/>
  <c r="F212" i="7"/>
  <c r="E212" i="7"/>
  <c r="W212" i="7" s="1"/>
  <c r="D212" i="7"/>
  <c r="Z211" i="7"/>
  <c r="W211" i="7"/>
  <c r="V211" i="7"/>
  <c r="S211" i="7"/>
  <c r="R211" i="7"/>
  <c r="Q211" i="7"/>
  <c r="P211" i="7"/>
  <c r="N211" i="7"/>
  <c r="M211" i="7"/>
  <c r="G211" i="7"/>
  <c r="F211" i="7"/>
  <c r="E211" i="7"/>
  <c r="D211" i="7"/>
  <c r="Z210" i="7"/>
  <c r="V210" i="7"/>
  <c r="S210" i="7"/>
  <c r="R210" i="7"/>
  <c r="Q210" i="7"/>
  <c r="P210" i="7"/>
  <c r="N210" i="7"/>
  <c r="M210" i="7"/>
  <c r="L210" i="7"/>
  <c r="K210" i="7"/>
  <c r="J210" i="7"/>
  <c r="G210" i="7"/>
  <c r="F210" i="7"/>
  <c r="E210" i="7"/>
  <c r="W210" i="7" s="1"/>
  <c r="D210" i="7"/>
  <c r="S209" i="7"/>
  <c r="R209" i="7"/>
  <c r="Q209" i="7"/>
  <c r="P209" i="7"/>
  <c r="M209" i="7"/>
  <c r="N209" i="7" s="1"/>
  <c r="E209" i="7"/>
  <c r="D209" i="7"/>
  <c r="S208" i="7"/>
  <c r="R208" i="7"/>
  <c r="Q208" i="7"/>
  <c r="P208" i="7"/>
  <c r="N208" i="7"/>
  <c r="M208" i="7"/>
  <c r="E208" i="7"/>
  <c r="Z208" i="7" s="1"/>
  <c r="D208" i="7"/>
  <c r="U207" i="7"/>
  <c r="S207" i="7"/>
  <c r="R207" i="7"/>
  <c r="Q207" i="7"/>
  <c r="P207" i="7"/>
  <c r="M207" i="7"/>
  <c r="N207" i="7" s="1"/>
  <c r="L207" i="7"/>
  <c r="K207" i="7"/>
  <c r="J207" i="7"/>
  <c r="G207" i="7"/>
  <c r="E207" i="7"/>
  <c r="Z207" i="7" s="1"/>
  <c r="D207" i="7"/>
  <c r="S206" i="7"/>
  <c r="R206" i="7"/>
  <c r="Q206" i="7"/>
  <c r="P206" i="7"/>
  <c r="M206" i="7"/>
  <c r="N206" i="7" s="1"/>
  <c r="E206" i="7"/>
  <c r="D206" i="7"/>
  <c r="Z205" i="7"/>
  <c r="S205" i="7"/>
  <c r="R205" i="7"/>
  <c r="Q205" i="7"/>
  <c r="P205" i="7"/>
  <c r="M205" i="7"/>
  <c r="N205" i="7" s="1"/>
  <c r="K205" i="7"/>
  <c r="J205" i="7"/>
  <c r="G205" i="7"/>
  <c r="F205" i="7"/>
  <c r="E205" i="7"/>
  <c r="V205" i="7" s="1"/>
  <c r="D205" i="7"/>
  <c r="Z204" i="7"/>
  <c r="V204" i="7"/>
  <c r="U204" i="7"/>
  <c r="S204" i="7"/>
  <c r="R204" i="7"/>
  <c r="Q204" i="7"/>
  <c r="P204" i="7"/>
  <c r="N204" i="7"/>
  <c r="M204" i="7"/>
  <c r="L204" i="7"/>
  <c r="K204" i="7"/>
  <c r="J204" i="7"/>
  <c r="G204" i="7"/>
  <c r="F204" i="7"/>
  <c r="E204" i="7"/>
  <c r="W204" i="7" s="1"/>
  <c r="D204" i="7"/>
  <c r="S203" i="7"/>
  <c r="R203" i="7"/>
  <c r="Q203" i="7"/>
  <c r="P203" i="7"/>
  <c r="N203" i="7"/>
  <c r="M203" i="7"/>
  <c r="E203" i="7"/>
  <c r="Z203" i="7" s="1"/>
  <c r="D203" i="7"/>
  <c r="Z202" i="7"/>
  <c r="V202" i="7"/>
  <c r="S202" i="7"/>
  <c r="R202" i="7"/>
  <c r="Q202" i="7"/>
  <c r="P202" i="7"/>
  <c r="N202" i="7"/>
  <c r="M202" i="7"/>
  <c r="L202" i="7"/>
  <c r="K202" i="7"/>
  <c r="J202" i="7"/>
  <c r="G202" i="7"/>
  <c r="F202" i="7"/>
  <c r="E202" i="7"/>
  <c r="W202" i="7" s="1"/>
  <c r="D202" i="7"/>
  <c r="W201" i="7"/>
  <c r="V201" i="7"/>
  <c r="U201" i="7"/>
  <c r="S201" i="7"/>
  <c r="R201" i="7"/>
  <c r="Q201" i="7"/>
  <c r="P201" i="7"/>
  <c r="M201" i="7"/>
  <c r="N201" i="7" s="1"/>
  <c r="L201" i="7"/>
  <c r="E201" i="7"/>
  <c r="D201" i="7"/>
  <c r="S200" i="7"/>
  <c r="R200" i="7"/>
  <c r="Q200" i="7"/>
  <c r="P200" i="7"/>
  <c r="N200" i="7"/>
  <c r="M200" i="7"/>
  <c r="E200" i="7"/>
  <c r="D200" i="7"/>
  <c r="U199" i="7"/>
  <c r="S199" i="7"/>
  <c r="R199" i="7"/>
  <c r="Q199" i="7"/>
  <c r="P199" i="7"/>
  <c r="M199" i="7"/>
  <c r="N199" i="7" s="1"/>
  <c r="L199" i="7"/>
  <c r="K199" i="7"/>
  <c r="J199" i="7"/>
  <c r="E199" i="7"/>
  <c r="Z199" i="7" s="1"/>
  <c r="D199" i="7"/>
  <c r="Z198" i="7"/>
  <c r="W198" i="7"/>
  <c r="V198" i="7"/>
  <c r="S198" i="7"/>
  <c r="R198" i="7"/>
  <c r="Q198" i="7"/>
  <c r="P198" i="7"/>
  <c r="M198" i="7"/>
  <c r="N198" i="7" s="1"/>
  <c r="F198" i="7"/>
  <c r="E198" i="7"/>
  <c r="D198" i="7"/>
  <c r="Z197" i="7"/>
  <c r="S197" i="7"/>
  <c r="R197" i="7"/>
  <c r="Q197" i="7"/>
  <c r="P197" i="7"/>
  <c r="M197" i="7"/>
  <c r="N197" i="7" s="1"/>
  <c r="K197" i="7"/>
  <c r="J197" i="7"/>
  <c r="G197" i="7"/>
  <c r="F197" i="7"/>
  <c r="E197" i="7"/>
  <c r="V197" i="7" s="1"/>
  <c r="D197" i="7"/>
  <c r="Z196" i="7"/>
  <c r="V196" i="7"/>
  <c r="U196" i="7"/>
  <c r="S196" i="7"/>
  <c r="R196" i="7"/>
  <c r="Q196" i="7"/>
  <c r="P196" i="7"/>
  <c r="N196" i="7"/>
  <c r="M196" i="7"/>
  <c r="L196" i="7"/>
  <c r="K196" i="7"/>
  <c r="J196" i="7"/>
  <c r="G196" i="7"/>
  <c r="F196" i="7"/>
  <c r="E196" i="7"/>
  <c r="W196" i="7" s="1"/>
  <c r="D196" i="7"/>
  <c r="S195" i="7"/>
  <c r="R195" i="7"/>
  <c r="Q195" i="7"/>
  <c r="P195" i="7"/>
  <c r="N195" i="7"/>
  <c r="M195" i="7"/>
  <c r="E195" i="7"/>
  <c r="D195" i="7"/>
  <c r="Z194" i="7"/>
  <c r="V194" i="7"/>
  <c r="S194" i="7"/>
  <c r="R194" i="7"/>
  <c r="Q194" i="7"/>
  <c r="P194" i="7"/>
  <c r="N194" i="7"/>
  <c r="M194" i="7"/>
  <c r="L194" i="7"/>
  <c r="K194" i="7"/>
  <c r="J194" i="7"/>
  <c r="G194" i="7"/>
  <c r="F194" i="7"/>
  <c r="E194" i="7"/>
  <c r="W194" i="7" s="1"/>
  <c r="D194" i="7"/>
  <c r="W193" i="7"/>
  <c r="V193" i="7"/>
  <c r="U193" i="7"/>
  <c r="S193" i="7"/>
  <c r="R193" i="7"/>
  <c r="Q193" i="7"/>
  <c r="P193" i="7"/>
  <c r="N193" i="7"/>
  <c r="M193" i="7"/>
  <c r="L193" i="7"/>
  <c r="E193" i="7"/>
  <c r="D193" i="7"/>
  <c r="S192" i="7"/>
  <c r="R192" i="7"/>
  <c r="Q192" i="7"/>
  <c r="P192" i="7"/>
  <c r="N192" i="7"/>
  <c r="M192" i="7"/>
  <c r="E192" i="7"/>
  <c r="D192" i="7"/>
  <c r="U191" i="7"/>
  <c r="S191" i="7"/>
  <c r="R191" i="7"/>
  <c r="Q191" i="7"/>
  <c r="P191" i="7"/>
  <c r="M191" i="7"/>
  <c r="N191" i="7" s="1"/>
  <c r="L191" i="7"/>
  <c r="K191" i="7"/>
  <c r="J191" i="7"/>
  <c r="E191" i="7"/>
  <c r="Z191" i="7" s="1"/>
  <c r="D191" i="7"/>
  <c r="Z190" i="7"/>
  <c r="W190" i="7"/>
  <c r="V190" i="7"/>
  <c r="S190" i="7"/>
  <c r="R190" i="7"/>
  <c r="Q190" i="7"/>
  <c r="P190" i="7"/>
  <c r="N190" i="7"/>
  <c r="M190" i="7"/>
  <c r="F190" i="7"/>
  <c r="E190" i="7"/>
  <c r="D190" i="7"/>
  <c r="Z189" i="7"/>
  <c r="S189" i="7"/>
  <c r="R189" i="7"/>
  <c r="Q189" i="7"/>
  <c r="P189" i="7"/>
  <c r="M189" i="7"/>
  <c r="N189" i="7" s="1"/>
  <c r="K189" i="7"/>
  <c r="J189" i="7"/>
  <c r="G189" i="7"/>
  <c r="F189" i="7"/>
  <c r="E189" i="7"/>
  <c r="V189" i="7" s="1"/>
  <c r="D189" i="7"/>
  <c r="Z188" i="7"/>
  <c r="V188" i="7"/>
  <c r="U188" i="7"/>
  <c r="S188" i="7"/>
  <c r="R188" i="7"/>
  <c r="Q188" i="7"/>
  <c r="P188" i="7"/>
  <c r="N188" i="7"/>
  <c r="M188" i="7"/>
  <c r="L188" i="7"/>
  <c r="K188" i="7"/>
  <c r="J188" i="7"/>
  <c r="G188" i="7"/>
  <c r="F188" i="7"/>
  <c r="E188" i="7"/>
  <c r="W188" i="7" s="1"/>
  <c r="D188" i="7"/>
  <c r="S187" i="7"/>
  <c r="R187" i="7"/>
  <c r="Q187" i="7"/>
  <c r="P187" i="7"/>
  <c r="N187" i="7"/>
  <c r="M187" i="7"/>
  <c r="E187" i="7"/>
  <c r="D187" i="7"/>
  <c r="Z186" i="7"/>
  <c r="V186" i="7"/>
  <c r="S186" i="7"/>
  <c r="R186" i="7"/>
  <c r="Q186" i="7"/>
  <c r="P186" i="7"/>
  <c r="N186" i="7"/>
  <c r="M186" i="7"/>
  <c r="L186" i="7"/>
  <c r="K186" i="7"/>
  <c r="J186" i="7"/>
  <c r="G186" i="7"/>
  <c r="F186" i="7"/>
  <c r="E186" i="7"/>
  <c r="W186" i="7" s="1"/>
  <c r="D186" i="7"/>
  <c r="W185" i="7"/>
  <c r="S185" i="7"/>
  <c r="R185" i="7"/>
  <c r="Q185" i="7"/>
  <c r="P185" i="7"/>
  <c r="N185" i="7"/>
  <c r="M185" i="7"/>
  <c r="E185" i="7"/>
  <c r="D185" i="7"/>
  <c r="Z184" i="7"/>
  <c r="W184" i="7"/>
  <c r="S184" i="7"/>
  <c r="R184" i="7"/>
  <c r="Q184" i="7"/>
  <c r="P184" i="7"/>
  <c r="N184" i="7"/>
  <c r="M184" i="7"/>
  <c r="J184" i="7"/>
  <c r="G184" i="7"/>
  <c r="F184" i="7"/>
  <c r="E184" i="7"/>
  <c r="D184" i="7"/>
  <c r="U183" i="7"/>
  <c r="S183" i="7"/>
  <c r="R183" i="7"/>
  <c r="Q183" i="7"/>
  <c r="P183" i="7"/>
  <c r="M183" i="7"/>
  <c r="N183" i="7" s="1"/>
  <c r="L183" i="7"/>
  <c r="K183" i="7"/>
  <c r="J183" i="7"/>
  <c r="E183" i="7"/>
  <c r="Z183" i="7" s="1"/>
  <c r="D183" i="7"/>
  <c r="Z182" i="7"/>
  <c r="W182" i="7"/>
  <c r="V182" i="7"/>
  <c r="S182" i="7"/>
  <c r="R182" i="7"/>
  <c r="Q182" i="7"/>
  <c r="P182" i="7"/>
  <c r="N182" i="7"/>
  <c r="M182" i="7"/>
  <c r="F182" i="7"/>
  <c r="E182" i="7"/>
  <c r="D182" i="7"/>
  <c r="Z181" i="7"/>
  <c r="S181" i="7"/>
  <c r="R181" i="7"/>
  <c r="Q181" i="7"/>
  <c r="P181" i="7"/>
  <c r="M181" i="7"/>
  <c r="N181" i="7" s="1"/>
  <c r="K181" i="7"/>
  <c r="J181" i="7"/>
  <c r="G181" i="7"/>
  <c r="F181" i="7"/>
  <c r="E181" i="7"/>
  <c r="V181" i="7" s="1"/>
  <c r="D181" i="7"/>
  <c r="Z180" i="7"/>
  <c r="V180" i="7"/>
  <c r="U180" i="7"/>
  <c r="S180" i="7"/>
  <c r="R180" i="7"/>
  <c r="Q180" i="7"/>
  <c r="P180" i="7"/>
  <c r="M180" i="7"/>
  <c r="N180" i="7" s="1"/>
  <c r="L180" i="7"/>
  <c r="K180" i="7"/>
  <c r="J180" i="7"/>
  <c r="G180" i="7"/>
  <c r="F180" i="7"/>
  <c r="E180" i="7"/>
  <c r="W180" i="7" s="1"/>
  <c r="D180" i="7"/>
  <c r="S179" i="7"/>
  <c r="R179" i="7"/>
  <c r="Q179" i="7"/>
  <c r="P179" i="7"/>
  <c r="N179" i="7"/>
  <c r="M179" i="7"/>
  <c r="E179" i="7"/>
  <c r="D179" i="7"/>
  <c r="Z178" i="7"/>
  <c r="V178" i="7"/>
  <c r="S178" i="7"/>
  <c r="R178" i="7"/>
  <c r="Q178" i="7"/>
  <c r="P178" i="7"/>
  <c r="N178" i="7"/>
  <c r="M178" i="7"/>
  <c r="L178" i="7"/>
  <c r="K178" i="7"/>
  <c r="J178" i="7"/>
  <c r="G178" i="7"/>
  <c r="F178" i="7"/>
  <c r="E178" i="7"/>
  <c r="W178" i="7" s="1"/>
  <c r="D178" i="7"/>
  <c r="S177" i="7"/>
  <c r="R177" i="7"/>
  <c r="Q177" i="7"/>
  <c r="P177" i="7"/>
  <c r="N177" i="7"/>
  <c r="M177" i="7"/>
  <c r="E177" i="7"/>
  <c r="D177" i="7"/>
  <c r="Z176" i="7"/>
  <c r="W176" i="7"/>
  <c r="S176" i="7"/>
  <c r="R176" i="7"/>
  <c r="Q176" i="7"/>
  <c r="P176" i="7"/>
  <c r="N176" i="7"/>
  <c r="M176" i="7"/>
  <c r="J176" i="7"/>
  <c r="G176" i="7"/>
  <c r="F176" i="7"/>
  <c r="E176" i="7"/>
  <c r="D176" i="7"/>
  <c r="U175" i="7"/>
  <c r="S175" i="7"/>
  <c r="R175" i="7"/>
  <c r="Q175" i="7"/>
  <c r="P175" i="7"/>
  <c r="M175" i="7"/>
  <c r="N175" i="7" s="1"/>
  <c r="L175" i="7"/>
  <c r="K175" i="7"/>
  <c r="J175" i="7"/>
  <c r="E175" i="7"/>
  <c r="Z175" i="7" s="1"/>
  <c r="D175" i="7"/>
  <c r="Z174" i="7"/>
  <c r="S174" i="7"/>
  <c r="R174" i="7"/>
  <c r="Q174" i="7"/>
  <c r="P174" i="7"/>
  <c r="N174" i="7"/>
  <c r="M174" i="7"/>
  <c r="E174" i="7"/>
  <c r="D174" i="7"/>
  <c r="Z173" i="7"/>
  <c r="S173" i="7"/>
  <c r="R173" i="7"/>
  <c r="Q173" i="7"/>
  <c r="P173" i="7"/>
  <c r="M173" i="7"/>
  <c r="N173" i="7" s="1"/>
  <c r="K173" i="7"/>
  <c r="J173" i="7"/>
  <c r="G173" i="7"/>
  <c r="F173" i="7"/>
  <c r="E173" i="7"/>
  <c r="V173" i="7" s="1"/>
  <c r="D173" i="7"/>
  <c r="Z172" i="7"/>
  <c r="V172" i="7"/>
  <c r="U172" i="7"/>
  <c r="S172" i="7"/>
  <c r="R172" i="7"/>
  <c r="Q172" i="7"/>
  <c r="P172" i="7"/>
  <c r="M172" i="7"/>
  <c r="N172" i="7" s="1"/>
  <c r="L172" i="7"/>
  <c r="K172" i="7"/>
  <c r="J172" i="7"/>
  <c r="G172" i="7"/>
  <c r="F172" i="7"/>
  <c r="E172" i="7"/>
  <c r="W172" i="7" s="1"/>
  <c r="D172" i="7"/>
  <c r="S171" i="7"/>
  <c r="R171" i="7"/>
  <c r="Q171" i="7"/>
  <c r="P171" i="7"/>
  <c r="N171" i="7"/>
  <c r="M171" i="7"/>
  <c r="E171" i="7"/>
  <c r="D171" i="7"/>
  <c r="Z170" i="7"/>
  <c r="V170" i="7"/>
  <c r="S170" i="7"/>
  <c r="R170" i="7"/>
  <c r="Q170" i="7"/>
  <c r="P170" i="7"/>
  <c r="N170" i="7"/>
  <c r="M170" i="7"/>
  <c r="L170" i="7"/>
  <c r="K170" i="7"/>
  <c r="J170" i="7"/>
  <c r="G170" i="7"/>
  <c r="F170" i="7"/>
  <c r="E170" i="7"/>
  <c r="W170" i="7" s="1"/>
  <c r="D170" i="7"/>
  <c r="S169" i="7"/>
  <c r="R169" i="7"/>
  <c r="Q169" i="7"/>
  <c r="P169" i="7"/>
  <c r="M169" i="7"/>
  <c r="N169" i="7" s="1"/>
  <c r="E169" i="7"/>
  <c r="D169" i="7"/>
  <c r="Z168" i="7"/>
  <c r="W168" i="7"/>
  <c r="S168" i="7"/>
  <c r="R168" i="7"/>
  <c r="Q168" i="7"/>
  <c r="P168" i="7"/>
  <c r="N168" i="7"/>
  <c r="M168" i="7"/>
  <c r="J168" i="7"/>
  <c r="G168" i="7"/>
  <c r="F168" i="7"/>
  <c r="E168" i="7"/>
  <c r="D168" i="7"/>
  <c r="U167" i="7"/>
  <c r="S167" i="7"/>
  <c r="R167" i="7"/>
  <c r="Q167" i="7"/>
  <c r="P167" i="7"/>
  <c r="M167" i="7"/>
  <c r="N167" i="7" s="1"/>
  <c r="L167" i="7"/>
  <c r="K167" i="7"/>
  <c r="J167" i="7"/>
  <c r="E167" i="7"/>
  <c r="Z167" i="7" s="1"/>
  <c r="D167" i="7"/>
  <c r="U166" i="7"/>
  <c r="S166" i="7"/>
  <c r="R166" i="7"/>
  <c r="Q166" i="7"/>
  <c r="P166" i="7"/>
  <c r="N166" i="7"/>
  <c r="M166" i="7"/>
  <c r="E166" i="7"/>
  <c r="D166" i="7"/>
  <c r="Z165" i="7"/>
  <c r="S165" i="7"/>
  <c r="R165" i="7"/>
  <c r="Q165" i="7"/>
  <c r="P165" i="7"/>
  <c r="M165" i="7"/>
  <c r="N165" i="7" s="1"/>
  <c r="K165" i="7"/>
  <c r="J165" i="7"/>
  <c r="G165" i="7"/>
  <c r="F165" i="7"/>
  <c r="E165" i="7"/>
  <c r="V165" i="7" s="1"/>
  <c r="D165" i="7"/>
  <c r="Z164" i="7"/>
  <c r="V164" i="7"/>
  <c r="U164" i="7"/>
  <c r="S164" i="7"/>
  <c r="R164" i="7"/>
  <c r="Q164" i="7"/>
  <c r="P164" i="7"/>
  <c r="M164" i="7"/>
  <c r="N164" i="7" s="1"/>
  <c r="L164" i="7"/>
  <c r="K164" i="7"/>
  <c r="J164" i="7"/>
  <c r="G164" i="7"/>
  <c r="F164" i="7"/>
  <c r="E164" i="7"/>
  <c r="W164" i="7" s="1"/>
  <c r="D164" i="7"/>
  <c r="Z163" i="7"/>
  <c r="W163" i="7"/>
  <c r="V163" i="7"/>
  <c r="S163" i="7"/>
  <c r="R163" i="7"/>
  <c r="Q163" i="7"/>
  <c r="P163" i="7"/>
  <c r="N163" i="7"/>
  <c r="M163" i="7"/>
  <c r="G163" i="7"/>
  <c r="F163" i="7"/>
  <c r="E163" i="7"/>
  <c r="D163" i="7"/>
  <c r="Z162" i="7"/>
  <c r="V162" i="7"/>
  <c r="S162" i="7"/>
  <c r="R162" i="7"/>
  <c r="Q162" i="7"/>
  <c r="P162" i="7"/>
  <c r="N162" i="7"/>
  <c r="M162" i="7"/>
  <c r="L162" i="7"/>
  <c r="K162" i="7"/>
  <c r="J162" i="7"/>
  <c r="G162" i="7"/>
  <c r="F162" i="7"/>
  <c r="E162" i="7"/>
  <c r="W162" i="7" s="1"/>
  <c r="D162" i="7"/>
  <c r="V161" i="7"/>
  <c r="S161" i="7"/>
  <c r="R161" i="7"/>
  <c r="Q161" i="7"/>
  <c r="P161" i="7"/>
  <c r="M161" i="7"/>
  <c r="N161" i="7" s="1"/>
  <c r="L161" i="7"/>
  <c r="E161" i="7"/>
  <c r="D161" i="7"/>
  <c r="S160" i="7"/>
  <c r="R160" i="7"/>
  <c r="Q160" i="7"/>
  <c r="P160" i="7"/>
  <c r="N160" i="7"/>
  <c r="M160" i="7"/>
  <c r="E160" i="7"/>
  <c r="Z160" i="7" s="1"/>
  <c r="D160" i="7"/>
  <c r="U159" i="7"/>
  <c r="S159" i="7"/>
  <c r="R159" i="7"/>
  <c r="Q159" i="7"/>
  <c r="P159" i="7"/>
  <c r="M159" i="7"/>
  <c r="N159" i="7" s="1"/>
  <c r="L159" i="7"/>
  <c r="K159" i="7"/>
  <c r="J159" i="7"/>
  <c r="E159" i="7"/>
  <c r="Z159" i="7" s="1"/>
  <c r="D159" i="7"/>
  <c r="S158" i="7"/>
  <c r="R158" i="7"/>
  <c r="Q158" i="7"/>
  <c r="P158" i="7"/>
  <c r="M158" i="7"/>
  <c r="N158" i="7" s="1"/>
  <c r="F158" i="7"/>
  <c r="E158" i="7"/>
  <c r="U158" i="7" s="1"/>
  <c r="D158" i="7"/>
  <c r="Z157" i="7"/>
  <c r="S157" i="7"/>
  <c r="R157" i="7"/>
  <c r="Q157" i="7"/>
  <c r="P157" i="7"/>
  <c r="M157" i="7"/>
  <c r="N157" i="7" s="1"/>
  <c r="K157" i="7"/>
  <c r="J157" i="7"/>
  <c r="G157" i="7"/>
  <c r="F157" i="7"/>
  <c r="E157" i="7"/>
  <c r="V157" i="7" s="1"/>
  <c r="D157" i="7"/>
  <c r="Z156" i="7"/>
  <c r="V156" i="7"/>
  <c r="U156" i="7"/>
  <c r="S156" i="7"/>
  <c r="R156" i="7"/>
  <c r="Q156" i="7"/>
  <c r="P156" i="7"/>
  <c r="M156" i="7"/>
  <c r="N156" i="7" s="1"/>
  <c r="L156" i="7"/>
  <c r="K156" i="7"/>
  <c r="J156" i="7"/>
  <c r="G156" i="7"/>
  <c r="F156" i="7"/>
  <c r="E156" i="7"/>
  <c r="W156" i="7" s="1"/>
  <c r="D156" i="7"/>
  <c r="Z155" i="7"/>
  <c r="W155" i="7"/>
  <c r="V155" i="7"/>
  <c r="S155" i="7"/>
  <c r="R155" i="7"/>
  <c r="Q155" i="7"/>
  <c r="P155" i="7"/>
  <c r="N155" i="7"/>
  <c r="M155" i="7"/>
  <c r="G155" i="7"/>
  <c r="F155" i="7"/>
  <c r="E155" i="7"/>
  <c r="D155" i="7"/>
  <c r="Z154" i="7"/>
  <c r="V154" i="7"/>
  <c r="S154" i="7"/>
  <c r="R154" i="7"/>
  <c r="Q154" i="7"/>
  <c r="P154" i="7"/>
  <c r="N154" i="7"/>
  <c r="M154" i="7"/>
  <c r="L154" i="7"/>
  <c r="K154" i="7"/>
  <c r="J154" i="7"/>
  <c r="G154" i="7"/>
  <c r="F154" i="7"/>
  <c r="E154" i="7"/>
  <c r="W154" i="7" s="1"/>
  <c r="D154" i="7"/>
  <c r="W153" i="7"/>
  <c r="V153" i="7"/>
  <c r="U153" i="7"/>
  <c r="S153" i="7"/>
  <c r="R153" i="7"/>
  <c r="Q153" i="7"/>
  <c r="P153" i="7"/>
  <c r="M153" i="7"/>
  <c r="N153" i="7" s="1"/>
  <c r="L153" i="7"/>
  <c r="E153" i="7"/>
  <c r="D153" i="7"/>
  <c r="S152" i="7"/>
  <c r="R152" i="7"/>
  <c r="Q152" i="7"/>
  <c r="P152" i="7"/>
  <c r="N152" i="7"/>
  <c r="M152" i="7"/>
  <c r="E152" i="7"/>
  <c r="D152" i="7"/>
  <c r="U151" i="7"/>
  <c r="S151" i="7"/>
  <c r="R151" i="7"/>
  <c r="Q151" i="7"/>
  <c r="P151" i="7"/>
  <c r="M151" i="7"/>
  <c r="N151" i="7" s="1"/>
  <c r="L151" i="7"/>
  <c r="K151" i="7"/>
  <c r="J151" i="7"/>
  <c r="E151" i="7"/>
  <c r="Z151" i="7" s="1"/>
  <c r="D151" i="7"/>
  <c r="V150" i="7"/>
  <c r="S150" i="7"/>
  <c r="R150" i="7"/>
  <c r="Q150" i="7"/>
  <c r="P150" i="7"/>
  <c r="M150" i="7"/>
  <c r="N150" i="7" s="1"/>
  <c r="E150" i="7"/>
  <c r="D150" i="7"/>
  <c r="Z149" i="7"/>
  <c r="S149" i="7"/>
  <c r="R149" i="7"/>
  <c r="Q149" i="7"/>
  <c r="P149" i="7"/>
  <c r="M149" i="7"/>
  <c r="N149" i="7" s="1"/>
  <c r="K149" i="7"/>
  <c r="J149" i="7"/>
  <c r="G149" i="7"/>
  <c r="F149" i="7"/>
  <c r="E149" i="7"/>
  <c r="V149" i="7" s="1"/>
  <c r="D149" i="7"/>
  <c r="Z148" i="7"/>
  <c r="V148" i="7"/>
  <c r="U148" i="7"/>
  <c r="S148" i="7"/>
  <c r="R148" i="7"/>
  <c r="Q148" i="7"/>
  <c r="P148" i="7"/>
  <c r="N148" i="7"/>
  <c r="M148" i="7"/>
  <c r="L148" i="7"/>
  <c r="K148" i="7"/>
  <c r="J148" i="7"/>
  <c r="G148" i="7"/>
  <c r="F148" i="7"/>
  <c r="E148" i="7"/>
  <c r="W148" i="7" s="1"/>
  <c r="D148" i="7"/>
  <c r="Z147" i="7"/>
  <c r="W147" i="7"/>
  <c r="V147" i="7"/>
  <c r="S147" i="7"/>
  <c r="R147" i="7"/>
  <c r="Q147" i="7"/>
  <c r="P147" i="7"/>
  <c r="N147" i="7"/>
  <c r="M147" i="7"/>
  <c r="G147" i="7"/>
  <c r="F147" i="7"/>
  <c r="E147" i="7"/>
  <c r="D147" i="7"/>
  <c r="Z146" i="7"/>
  <c r="V146" i="7"/>
  <c r="S146" i="7"/>
  <c r="R146" i="7"/>
  <c r="Q146" i="7"/>
  <c r="P146" i="7"/>
  <c r="N146" i="7"/>
  <c r="M146" i="7"/>
  <c r="L146" i="7"/>
  <c r="K146" i="7"/>
  <c r="J146" i="7"/>
  <c r="G146" i="7"/>
  <c r="F146" i="7"/>
  <c r="E146" i="7"/>
  <c r="W146" i="7" s="1"/>
  <c r="D146" i="7"/>
  <c r="W145" i="7"/>
  <c r="V145" i="7"/>
  <c r="U145" i="7"/>
  <c r="S145" i="7"/>
  <c r="R145" i="7"/>
  <c r="Q145" i="7"/>
  <c r="P145" i="7"/>
  <c r="M145" i="7"/>
  <c r="N145" i="7" s="1"/>
  <c r="L145" i="7"/>
  <c r="E145" i="7"/>
  <c r="D145" i="7"/>
  <c r="S144" i="7"/>
  <c r="R144" i="7"/>
  <c r="Q144" i="7"/>
  <c r="P144" i="7"/>
  <c r="N144" i="7"/>
  <c r="M144" i="7"/>
  <c r="F144" i="7"/>
  <c r="E144" i="7"/>
  <c r="D144" i="7"/>
  <c r="U143" i="7"/>
  <c r="S143" i="7"/>
  <c r="R143" i="7"/>
  <c r="Q143" i="7"/>
  <c r="P143" i="7"/>
  <c r="M143" i="7"/>
  <c r="N143" i="7" s="1"/>
  <c r="L143" i="7"/>
  <c r="K143" i="7"/>
  <c r="J143" i="7"/>
  <c r="E143" i="7"/>
  <c r="Z143" i="7" s="1"/>
  <c r="D143" i="7"/>
  <c r="Z142" i="7"/>
  <c r="W142" i="7"/>
  <c r="V142" i="7"/>
  <c r="S142" i="7"/>
  <c r="R142" i="7"/>
  <c r="Q142" i="7"/>
  <c r="P142" i="7"/>
  <c r="N142" i="7"/>
  <c r="M142" i="7"/>
  <c r="F142" i="7"/>
  <c r="E142" i="7"/>
  <c r="D142" i="7"/>
  <c r="Z141" i="7"/>
  <c r="S141" i="7"/>
  <c r="R141" i="7"/>
  <c r="Q141" i="7"/>
  <c r="P141" i="7"/>
  <c r="M141" i="7"/>
  <c r="N141" i="7" s="1"/>
  <c r="K141" i="7"/>
  <c r="J141" i="7"/>
  <c r="G141" i="7"/>
  <c r="F141" i="7"/>
  <c r="E141" i="7"/>
  <c r="V141" i="7" s="1"/>
  <c r="D141" i="7"/>
  <c r="Z140" i="7"/>
  <c r="V140" i="7"/>
  <c r="U140" i="7"/>
  <c r="S140" i="7"/>
  <c r="R140" i="7"/>
  <c r="Q140" i="7"/>
  <c r="P140" i="7"/>
  <c r="N140" i="7"/>
  <c r="M140" i="7"/>
  <c r="L140" i="7"/>
  <c r="K140" i="7"/>
  <c r="J140" i="7"/>
  <c r="G140" i="7"/>
  <c r="F140" i="7"/>
  <c r="E140" i="7"/>
  <c r="W140" i="7" s="1"/>
  <c r="D140" i="7"/>
  <c r="Z139" i="7"/>
  <c r="S139" i="7"/>
  <c r="R139" i="7"/>
  <c r="Q139" i="7"/>
  <c r="P139" i="7"/>
  <c r="N139" i="7"/>
  <c r="M139" i="7"/>
  <c r="E139" i="7"/>
  <c r="D139" i="7"/>
  <c r="Z138" i="7"/>
  <c r="V138" i="7"/>
  <c r="S138" i="7"/>
  <c r="R138" i="7"/>
  <c r="Q138" i="7"/>
  <c r="P138" i="7"/>
  <c r="N138" i="7"/>
  <c r="M138" i="7"/>
  <c r="L138" i="7"/>
  <c r="K138" i="7"/>
  <c r="J138" i="7"/>
  <c r="G138" i="7"/>
  <c r="F138" i="7"/>
  <c r="E138" i="7"/>
  <c r="W138" i="7" s="1"/>
  <c r="D138" i="7"/>
  <c r="W137" i="7"/>
  <c r="V137" i="7"/>
  <c r="U137" i="7"/>
  <c r="S137" i="7"/>
  <c r="R137" i="7"/>
  <c r="Q137" i="7"/>
  <c r="P137" i="7"/>
  <c r="M137" i="7"/>
  <c r="N137" i="7" s="1"/>
  <c r="L137" i="7"/>
  <c r="E137" i="7"/>
  <c r="D137" i="7"/>
  <c r="S136" i="7"/>
  <c r="R136" i="7"/>
  <c r="Q136" i="7"/>
  <c r="P136" i="7"/>
  <c r="N136" i="7"/>
  <c r="M136" i="7"/>
  <c r="E136" i="7"/>
  <c r="D136" i="7"/>
  <c r="U135" i="7"/>
  <c r="S135" i="7"/>
  <c r="R135" i="7"/>
  <c r="Q135" i="7"/>
  <c r="P135" i="7"/>
  <c r="M135" i="7"/>
  <c r="N135" i="7" s="1"/>
  <c r="L135" i="7"/>
  <c r="K135" i="7"/>
  <c r="J135" i="7"/>
  <c r="E135" i="7"/>
  <c r="Z135" i="7" s="1"/>
  <c r="D135" i="7"/>
  <c r="Z134" i="7"/>
  <c r="W134" i="7"/>
  <c r="V134" i="7"/>
  <c r="S134" i="7"/>
  <c r="R134" i="7"/>
  <c r="Q134" i="7"/>
  <c r="P134" i="7"/>
  <c r="M134" i="7"/>
  <c r="N134" i="7" s="1"/>
  <c r="F134" i="7"/>
  <c r="E134" i="7"/>
  <c r="D134" i="7"/>
  <c r="Z133" i="7"/>
  <c r="S133" i="7"/>
  <c r="R133" i="7"/>
  <c r="Q133" i="7"/>
  <c r="P133" i="7"/>
  <c r="M133" i="7"/>
  <c r="N133" i="7" s="1"/>
  <c r="K133" i="7"/>
  <c r="J133" i="7"/>
  <c r="G133" i="7"/>
  <c r="F133" i="7"/>
  <c r="E133" i="7"/>
  <c r="V133" i="7" s="1"/>
  <c r="D133" i="7"/>
  <c r="Z132" i="7"/>
  <c r="V132" i="7"/>
  <c r="U132" i="7"/>
  <c r="S132" i="7"/>
  <c r="R132" i="7"/>
  <c r="Q132" i="7"/>
  <c r="P132" i="7"/>
  <c r="N132" i="7"/>
  <c r="M132" i="7"/>
  <c r="L132" i="7"/>
  <c r="K132" i="7"/>
  <c r="J132" i="7"/>
  <c r="G132" i="7"/>
  <c r="F132" i="7"/>
  <c r="E132" i="7"/>
  <c r="W132" i="7" s="1"/>
  <c r="D132" i="7"/>
  <c r="S131" i="7"/>
  <c r="R131" i="7"/>
  <c r="Q131" i="7"/>
  <c r="P131" i="7"/>
  <c r="N131" i="7"/>
  <c r="M131" i="7"/>
  <c r="E131" i="7"/>
  <c r="D131" i="7"/>
  <c r="Z130" i="7"/>
  <c r="V130" i="7"/>
  <c r="S130" i="7"/>
  <c r="R130" i="7"/>
  <c r="Q130" i="7"/>
  <c r="P130" i="7"/>
  <c r="N130" i="7"/>
  <c r="M130" i="7"/>
  <c r="L130" i="7"/>
  <c r="K130" i="7"/>
  <c r="J130" i="7"/>
  <c r="G130" i="7"/>
  <c r="F130" i="7"/>
  <c r="E130" i="7"/>
  <c r="W130" i="7" s="1"/>
  <c r="D130" i="7"/>
  <c r="W129" i="7"/>
  <c r="V129" i="7"/>
  <c r="U129" i="7"/>
  <c r="S129" i="7"/>
  <c r="R129" i="7"/>
  <c r="Q129" i="7"/>
  <c r="P129" i="7"/>
  <c r="N129" i="7"/>
  <c r="M129" i="7"/>
  <c r="L129" i="7"/>
  <c r="E129" i="7"/>
  <c r="D129" i="7"/>
  <c r="S128" i="7"/>
  <c r="R128" i="7"/>
  <c r="Q128" i="7"/>
  <c r="P128" i="7"/>
  <c r="N128" i="7"/>
  <c r="M128" i="7"/>
  <c r="F128" i="7"/>
  <c r="E128" i="7"/>
  <c r="D128" i="7"/>
  <c r="S127" i="7"/>
  <c r="R127" i="7"/>
  <c r="Q127" i="7"/>
  <c r="P127" i="7"/>
  <c r="M127" i="7"/>
  <c r="N127" i="7" s="1"/>
  <c r="G127" i="7"/>
  <c r="E127" i="7"/>
  <c r="D127" i="7"/>
  <c r="S126" i="7"/>
  <c r="R126" i="7"/>
  <c r="Q126" i="7"/>
  <c r="P126" i="7"/>
  <c r="N126" i="7"/>
  <c r="M126" i="7"/>
  <c r="F126" i="7"/>
  <c r="E126" i="7"/>
  <c r="D126" i="7"/>
  <c r="Z125" i="7"/>
  <c r="S125" i="7"/>
  <c r="R125" i="7"/>
  <c r="Q125" i="7"/>
  <c r="P125" i="7"/>
  <c r="M125" i="7"/>
  <c r="N125" i="7" s="1"/>
  <c r="E125" i="7"/>
  <c r="D125" i="7"/>
  <c r="Z124" i="7"/>
  <c r="V124" i="7"/>
  <c r="U124" i="7"/>
  <c r="S124" i="7"/>
  <c r="R124" i="7"/>
  <c r="Q124" i="7"/>
  <c r="P124" i="7"/>
  <c r="N124" i="7"/>
  <c r="M124" i="7"/>
  <c r="L124" i="7"/>
  <c r="K124" i="7"/>
  <c r="J124" i="7"/>
  <c r="G124" i="7"/>
  <c r="F124" i="7"/>
  <c r="E124" i="7"/>
  <c r="W124" i="7" s="1"/>
  <c r="D124" i="7"/>
  <c r="S123" i="7"/>
  <c r="R123" i="7"/>
  <c r="Q123" i="7"/>
  <c r="P123" i="7"/>
  <c r="N123" i="7"/>
  <c r="M123" i="7"/>
  <c r="F123" i="7"/>
  <c r="E123" i="7"/>
  <c r="D123" i="7"/>
  <c r="Z122" i="7"/>
  <c r="V122" i="7"/>
  <c r="S122" i="7"/>
  <c r="R122" i="7"/>
  <c r="Q122" i="7"/>
  <c r="P122" i="7"/>
  <c r="N122" i="7"/>
  <c r="M122" i="7"/>
  <c r="L122" i="7"/>
  <c r="K122" i="7"/>
  <c r="J122" i="7"/>
  <c r="G122" i="7"/>
  <c r="F122" i="7"/>
  <c r="E122" i="7"/>
  <c r="W122" i="7" s="1"/>
  <c r="D122" i="7"/>
  <c r="S121" i="7"/>
  <c r="R121" i="7"/>
  <c r="Q121" i="7"/>
  <c r="P121" i="7"/>
  <c r="M121" i="7"/>
  <c r="N121" i="7" s="1"/>
  <c r="E121" i="7"/>
  <c r="D121" i="7"/>
  <c r="S120" i="7"/>
  <c r="R120" i="7"/>
  <c r="Q120" i="7"/>
  <c r="P120" i="7"/>
  <c r="N120" i="7"/>
  <c r="M120" i="7"/>
  <c r="J120" i="7"/>
  <c r="E120" i="7"/>
  <c r="D120" i="7"/>
  <c r="S119" i="7"/>
  <c r="R119" i="7"/>
  <c r="Q119" i="7"/>
  <c r="P119" i="7"/>
  <c r="M119" i="7"/>
  <c r="N119" i="7" s="1"/>
  <c r="J119" i="7"/>
  <c r="E119" i="7"/>
  <c r="D119" i="7"/>
  <c r="S118" i="7"/>
  <c r="R118" i="7"/>
  <c r="Q118" i="7"/>
  <c r="P118" i="7"/>
  <c r="N118" i="7"/>
  <c r="M118" i="7"/>
  <c r="J118" i="7"/>
  <c r="F118" i="7"/>
  <c r="E118" i="7"/>
  <c r="D118" i="7"/>
  <c r="S117" i="7"/>
  <c r="R117" i="7"/>
  <c r="Q117" i="7"/>
  <c r="P117" i="7"/>
  <c r="M117" i="7"/>
  <c r="N117" i="7" s="1"/>
  <c r="F117" i="7"/>
  <c r="E117" i="7"/>
  <c r="D117" i="7"/>
  <c r="Z116" i="7"/>
  <c r="V116" i="7"/>
  <c r="U116" i="7"/>
  <c r="S116" i="7"/>
  <c r="R116" i="7"/>
  <c r="Q116" i="7"/>
  <c r="P116" i="7"/>
  <c r="N116" i="7"/>
  <c r="M116" i="7"/>
  <c r="L116" i="7"/>
  <c r="K116" i="7"/>
  <c r="J116" i="7"/>
  <c r="G116" i="7"/>
  <c r="F116" i="7"/>
  <c r="E116" i="7"/>
  <c r="W116" i="7" s="1"/>
  <c r="D116" i="7"/>
  <c r="S115" i="7"/>
  <c r="R115" i="7"/>
  <c r="Q115" i="7"/>
  <c r="P115" i="7"/>
  <c r="M115" i="7"/>
  <c r="N115" i="7" s="1"/>
  <c r="F115" i="7"/>
  <c r="E115" i="7"/>
  <c r="D115" i="7"/>
  <c r="Z114" i="7"/>
  <c r="V114" i="7"/>
  <c r="S114" i="7"/>
  <c r="R114" i="7"/>
  <c r="Q114" i="7"/>
  <c r="P114" i="7"/>
  <c r="N114" i="7"/>
  <c r="M114" i="7"/>
  <c r="L114" i="7"/>
  <c r="K114" i="7"/>
  <c r="J114" i="7"/>
  <c r="G114" i="7"/>
  <c r="F114" i="7"/>
  <c r="E114" i="7"/>
  <c r="W114" i="7" s="1"/>
  <c r="D114" i="7"/>
  <c r="U113" i="7"/>
  <c r="S113" i="7"/>
  <c r="R113" i="7"/>
  <c r="Q113" i="7"/>
  <c r="P113" i="7"/>
  <c r="M113" i="7"/>
  <c r="N113" i="7" s="1"/>
  <c r="L113" i="7"/>
  <c r="K113" i="7"/>
  <c r="G113" i="7"/>
  <c r="E113" i="7"/>
  <c r="D113" i="7"/>
  <c r="V112" i="7"/>
  <c r="S112" i="7"/>
  <c r="R112" i="7"/>
  <c r="Q112" i="7"/>
  <c r="P112" i="7"/>
  <c r="N112" i="7"/>
  <c r="M112" i="7"/>
  <c r="L112" i="7"/>
  <c r="J112" i="7"/>
  <c r="G112" i="7"/>
  <c r="F112" i="7"/>
  <c r="E112" i="7"/>
  <c r="D112" i="7"/>
  <c r="S111" i="7"/>
  <c r="R111" i="7"/>
  <c r="Q111" i="7"/>
  <c r="P111" i="7"/>
  <c r="M111" i="7"/>
  <c r="N111" i="7" s="1"/>
  <c r="E111" i="7"/>
  <c r="D111" i="7"/>
  <c r="S110" i="7"/>
  <c r="R110" i="7"/>
  <c r="Q110" i="7"/>
  <c r="P110" i="7"/>
  <c r="M110" i="7"/>
  <c r="N110" i="7" s="1"/>
  <c r="E110" i="7"/>
  <c r="D110" i="7"/>
  <c r="S109" i="7"/>
  <c r="R109" i="7"/>
  <c r="Q109" i="7"/>
  <c r="P109" i="7"/>
  <c r="M109" i="7"/>
  <c r="N109" i="7" s="1"/>
  <c r="G109" i="7"/>
  <c r="F109" i="7"/>
  <c r="E109" i="7"/>
  <c r="D109" i="7"/>
  <c r="Z108" i="7"/>
  <c r="V108" i="7"/>
  <c r="U108" i="7"/>
  <c r="S108" i="7"/>
  <c r="R108" i="7"/>
  <c r="Q108" i="7"/>
  <c r="P108" i="7"/>
  <c r="N108" i="7"/>
  <c r="M108" i="7"/>
  <c r="L108" i="7"/>
  <c r="K108" i="7"/>
  <c r="J108" i="7"/>
  <c r="G108" i="7"/>
  <c r="F108" i="7"/>
  <c r="E108" i="7"/>
  <c r="W108" i="7" s="1"/>
  <c r="D108" i="7"/>
  <c r="V107" i="7"/>
  <c r="U107" i="7"/>
  <c r="S107" i="7"/>
  <c r="R107" i="7"/>
  <c r="Q107" i="7"/>
  <c r="P107" i="7"/>
  <c r="M107" i="7"/>
  <c r="N107" i="7" s="1"/>
  <c r="K107" i="7"/>
  <c r="G107" i="7"/>
  <c r="F107" i="7"/>
  <c r="E107" i="7"/>
  <c r="D107" i="7"/>
  <c r="Z106" i="7"/>
  <c r="V106" i="7"/>
  <c r="S106" i="7"/>
  <c r="R106" i="7"/>
  <c r="Q106" i="7"/>
  <c r="P106" i="7"/>
  <c r="N106" i="7"/>
  <c r="M106" i="7"/>
  <c r="L106" i="7"/>
  <c r="K106" i="7"/>
  <c r="J106" i="7"/>
  <c r="G106" i="7"/>
  <c r="F106" i="7"/>
  <c r="E106" i="7"/>
  <c r="W106" i="7" s="1"/>
  <c r="D106" i="7"/>
  <c r="W105" i="7"/>
  <c r="V105" i="7"/>
  <c r="U105" i="7"/>
  <c r="S105" i="7"/>
  <c r="R105" i="7"/>
  <c r="Q105" i="7"/>
  <c r="P105" i="7"/>
  <c r="N105" i="7"/>
  <c r="M105" i="7"/>
  <c r="L105" i="7"/>
  <c r="K105" i="7"/>
  <c r="G105" i="7"/>
  <c r="E105" i="7"/>
  <c r="D105" i="7"/>
  <c r="Z104" i="7"/>
  <c r="W104" i="7"/>
  <c r="V104" i="7"/>
  <c r="S104" i="7"/>
  <c r="R104" i="7"/>
  <c r="Q104" i="7"/>
  <c r="P104" i="7"/>
  <c r="N104" i="7"/>
  <c r="M104" i="7"/>
  <c r="L104" i="7"/>
  <c r="J104" i="7"/>
  <c r="G104" i="7"/>
  <c r="F104" i="7"/>
  <c r="E104" i="7"/>
  <c r="D104" i="7"/>
  <c r="U103" i="7"/>
  <c r="S103" i="7"/>
  <c r="R103" i="7"/>
  <c r="Q103" i="7"/>
  <c r="P103" i="7"/>
  <c r="M103" i="7"/>
  <c r="N103" i="7" s="1"/>
  <c r="L103" i="7"/>
  <c r="K103" i="7"/>
  <c r="J103" i="7"/>
  <c r="G103" i="7"/>
  <c r="E103" i="7"/>
  <c r="D103" i="7"/>
  <c r="V102" i="7"/>
  <c r="U102" i="7"/>
  <c r="S102" i="7"/>
  <c r="R102" i="7"/>
  <c r="Q102" i="7"/>
  <c r="P102" i="7"/>
  <c r="M102" i="7"/>
  <c r="N102" i="7" s="1"/>
  <c r="L102" i="7"/>
  <c r="J102" i="7"/>
  <c r="F102" i="7"/>
  <c r="E102" i="7"/>
  <c r="D102" i="7"/>
  <c r="S101" i="7"/>
  <c r="R101" i="7"/>
  <c r="Q101" i="7"/>
  <c r="P101" i="7"/>
  <c r="M101" i="7"/>
  <c r="N101" i="7" s="1"/>
  <c r="E101" i="7"/>
  <c r="D101" i="7"/>
  <c r="Z100" i="7"/>
  <c r="V100" i="7"/>
  <c r="U100" i="7"/>
  <c r="S100" i="7"/>
  <c r="R100" i="7"/>
  <c r="Q100" i="7"/>
  <c r="P100" i="7"/>
  <c r="M100" i="7"/>
  <c r="N100" i="7" s="1"/>
  <c r="L100" i="7"/>
  <c r="K100" i="7"/>
  <c r="J100" i="7"/>
  <c r="G100" i="7"/>
  <c r="F100" i="7"/>
  <c r="E100" i="7"/>
  <c r="W100" i="7" s="1"/>
  <c r="D100" i="7"/>
  <c r="Z99" i="7"/>
  <c r="W99" i="7"/>
  <c r="V99" i="7"/>
  <c r="U99" i="7"/>
  <c r="S99" i="7"/>
  <c r="R99" i="7"/>
  <c r="Q99" i="7"/>
  <c r="P99" i="7"/>
  <c r="N99" i="7"/>
  <c r="M99" i="7"/>
  <c r="K99" i="7"/>
  <c r="G99" i="7"/>
  <c r="F99" i="7"/>
  <c r="E99" i="7"/>
  <c r="D99" i="7"/>
  <c r="Z98" i="7"/>
  <c r="V98" i="7"/>
  <c r="S98" i="7"/>
  <c r="R98" i="7"/>
  <c r="Q98" i="7"/>
  <c r="P98" i="7"/>
  <c r="N98" i="7"/>
  <c r="M98" i="7"/>
  <c r="L98" i="7"/>
  <c r="K98" i="7"/>
  <c r="J98" i="7"/>
  <c r="G98" i="7"/>
  <c r="F98" i="7"/>
  <c r="E98" i="7"/>
  <c r="D98" i="7"/>
  <c r="W97" i="7"/>
  <c r="V97" i="7"/>
  <c r="U97" i="7"/>
  <c r="S97" i="7"/>
  <c r="R97" i="7"/>
  <c r="Q97" i="7"/>
  <c r="P97" i="7"/>
  <c r="N97" i="7"/>
  <c r="M97" i="7"/>
  <c r="L97" i="7"/>
  <c r="K97" i="7"/>
  <c r="E97" i="7"/>
  <c r="D97" i="7"/>
  <c r="Z96" i="7"/>
  <c r="V96" i="7"/>
  <c r="S96" i="7"/>
  <c r="R96" i="7"/>
  <c r="Q96" i="7"/>
  <c r="P96" i="7"/>
  <c r="N96" i="7"/>
  <c r="M96" i="7"/>
  <c r="E96" i="7"/>
  <c r="D96" i="7"/>
  <c r="W95" i="7"/>
  <c r="S95" i="7"/>
  <c r="R95" i="7"/>
  <c r="Q95" i="7"/>
  <c r="P95" i="7"/>
  <c r="M95" i="7"/>
  <c r="N95" i="7" s="1"/>
  <c r="F95" i="7"/>
  <c r="E95" i="7"/>
  <c r="D95" i="7"/>
  <c r="Z94" i="7"/>
  <c r="S94" i="7"/>
  <c r="R94" i="7"/>
  <c r="Q94" i="7"/>
  <c r="P94" i="7"/>
  <c r="N94" i="7"/>
  <c r="M94" i="7"/>
  <c r="K94" i="7"/>
  <c r="J94" i="7"/>
  <c r="F94" i="7"/>
  <c r="E94" i="7"/>
  <c r="D94" i="7"/>
  <c r="U93" i="7"/>
  <c r="S93" i="7"/>
  <c r="R93" i="7"/>
  <c r="Q93" i="7"/>
  <c r="P93" i="7"/>
  <c r="M93" i="7"/>
  <c r="N93" i="7" s="1"/>
  <c r="K93" i="7"/>
  <c r="J93" i="7"/>
  <c r="G93" i="7"/>
  <c r="F93" i="7"/>
  <c r="E93" i="7"/>
  <c r="L93" i="7" s="1"/>
  <c r="D93" i="7"/>
  <c r="Z92" i="7"/>
  <c r="V92" i="7"/>
  <c r="U92" i="7"/>
  <c r="S92" i="7"/>
  <c r="R92" i="7"/>
  <c r="Q92" i="7"/>
  <c r="P92" i="7"/>
  <c r="M92" i="7"/>
  <c r="N92" i="7" s="1"/>
  <c r="L92" i="7"/>
  <c r="K92" i="7"/>
  <c r="J92" i="7"/>
  <c r="G92" i="7"/>
  <c r="F92" i="7"/>
  <c r="E92" i="7"/>
  <c r="W92" i="7" s="1"/>
  <c r="D92" i="7"/>
  <c r="V91" i="7"/>
  <c r="S91" i="7"/>
  <c r="R91" i="7"/>
  <c r="Q91" i="7"/>
  <c r="P91" i="7"/>
  <c r="M91" i="7"/>
  <c r="N91" i="7" s="1"/>
  <c r="E91" i="7"/>
  <c r="D91" i="7"/>
  <c r="Z90" i="7"/>
  <c r="W90" i="7"/>
  <c r="S90" i="7"/>
  <c r="R90" i="7"/>
  <c r="Q90" i="7"/>
  <c r="P90" i="7"/>
  <c r="N90" i="7"/>
  <c r="M90" i="7"/>
  <c r="G90" i="7"/>
  <c r="F90" i="7"/>
  <c r="E90" i="7"/>
  <c r="D90" i="7"/>
  <c r="S89" i="7"/>
  <c r="R89" i="7"/>
  <c r="Q89" i="7"/>
  <c r="P89" i="7"/>
  <c r="N89" i="7"/>
  <c r="M89" i="7"/>
  <c r="G89" i="7"/>
  <c r="E89" i="7"/>
  <c r="D89" i="7"/>
  <c r="U88" i="7"/>
  <c r="S88" i="7"/>
  <c r="R88" i="7"/>
  <c r="Q88" i="7"/>
  <c r="P88" i="7"/>
  <c r="M88" i="7"/>
  <c r="N88" i="7" s="1"/>
  <c r="L88" i="7"/>
  <c r="J88" i="7"/>
  <c r="G88" i="7"/>
  <c r="F88" i="7"/>
  <c r="E88" i="7"/>
  <c r="K88" i="7" s="1"/>
  <c r="D88" i="7"/>
  <c r="W87" i="7"/>
  <c r="U87" i="7"/>
  <c r="S87" i="7"/>
  <c r="R87" i="7"/>
  <c r="Q87" i="7"/>
  <c r="P87" i="7"/>
  <c r="M87" i="7"/>
  <c r="N87" i="7" s="1"/>
  <c r="L87" i="7"/>
  <c r="K87" i="7"/>
  <c r="J87" i="7"/>
  <c r="G87" i="7"/>
  <c r="F87" i="7"/>
  <c r="E87" i="7"/>
  <c r="V87" i="7" s="1"/>
  <c r="D87" i="7"/>
  <c r="S86" i="7"/>
  <c r="R86" i="7"/>
  <c r="Q86" i="7"/>
  <c r="P86" i="7"/>
  <c r="N86" i="7"/>
  <c r="M86" i="7"/>
  <c r="E86" i="7"/>
  <c r="D86" i="7"/>
  <c r="S85" i="7"/>
  <c r="R85" i="7"/>
  <c r="Q85" i="7"/>
  <c r="P85" i="7"/>
  <c r="N85" i="7"/>
  <c r="M85" i="7"/>
  <c r="E85" i="7"/>
  <c r="D85" i="7"/>
  <c r="Z84" i="7"/>
  <c r="V84" i="7"/>
  <c r="U84" i="7"/>
  <c r="S84" i="7"/>
  <c r="R84" i="7"/>
  <c r="Q84" i="7"/>
  <c r="P84" i="7"/>
  <c r="M84" i="7"/>
  <c r="N84" i="7" s="1"/>
  <c r="L84" i="7"/>
  <c r="K84" i="7"/>
  <c r="J84" i="7"/>
  <c r="G84" i="7"/>
  <c r="F84" i="7"/>
  <c r="E84" i="7"/>
  <c r="W84" i="7" s="1"/>
  <c r="D84" i="7"/>
  <c r="Z83" i="7"/>
  <c r="W83" i="7"/>
  <c r="V83" i="7"/>
  <c r="U83" i="7"/>
  <c r="S83" i="7"/>
  <c r="R83" i="7"/>
  <c r="Q83" i="7"/>
  <c r="P83" i="7"/>
  <c r="M83" i="7"/>
  <c r="N83" i="7" s="1"/>
  <c r="F83" i="7"/>
  <c r="E83" i="7"/>
  <c r="D83" i="7"/>
  <c r="Z82" i="7"/>
  <c r="S82" i="7"/>
  <c r="R82" i="7"/>
  <c r="Q82" i="7"/>
  <c r="P82" i="7"/>
  <c r="N82" i="7"/>
  <c r="M82" i="7"/>
  <c r="K82" i="7"/>
  <c r="J82" i="7"/>
  <c r="G82" i="7"/>
  <c r="F82" i="7"/>
  <c r="E82" i="7"/>
  <c r="V82" i="7" s="1"/>
  <c r="D82" i="7"/>
  <c r="V81" i="7"/>
  <c r="U81" i="7"/>
  <c r="S81" i="7"/>
  <c r="R81" i="7"/>
  <c r="Q81" i="7"/>
  <c r="P81" i="7"/>
  <c r="M81" i="7"/>
  <c r="N81" i="7" s="1"/>
  <c r="L81" i="7"/>
  <c r="K81" i="7"/>
  <c r="J81" i="7"/>
  <c r="E81" i="7"/>
  <c r="G81" i="7" s="1"/>
  <c r="D81" i="7"/>
  <c r="V80" i="7"/>
  <c r="S80" i="7"/>
  <c r="R80" i="7"/>
  <c r="Q80" i="7"/>
  <c r="P80" i="7"/>
  <c r="N80" i="7"/>
  <c r="M80" i="7"/>
  <c r="F80" i="7"/>
  <c r="E80" i="7"/>
  <c r="D80" i="7"/>
  <c r="Z79" i="7"/>
  <c r="U79" i="7"/>
  <c r="S79" i="7"/>
  <c r="R79" i="7"/>
  <c r="Q79" i="7"/>
  <c r="P79" i="7"/>
  <c r="M79" i="7"/>
  <c r="N79" i="7" s="1"/>
  <c r="L79" i="7"/>
  <c r="K79" i="7"/>
  <c r="J79" i="7"/>
  <c r="G79" i="7"/>
  <c r="F79" i="7"/>
  <c r="E79" i="7"/>
  <c r="W79" i="7" s="1"/>
  <c r="D79" i="7"/>
  <c r="W78" i="7"/>
  <c r="V78" i="7"/>
  <c r="U78" i="7"/>
  <c r="S78" i="7"/>
  <c r="R78" i="7"/>
  <c r="Q78" i="7"/>
  <c r="P78" i="7"/>
  <c r="M78" i="7"/>
  <c r="N78" i="7" s="1"/>
  <c r="L78" i="7"/>
  <c r="E78" i="7"/>
  <c r="D78" i="7"/>
  <c r="S77" i="7"/>
  <c r="R77" i="7"/>
  <c r="Q77" i="7"/>
  <c r="P77" i="7"/>
  <c r="N77" i="7"/>
  <c r="M77" i="7"/>
  <c r="E77" i="7"/>
  <c r="D77" i="7"/>
  <c r="Z76" i="7"/>
  <c r="V76" i="7"/>
  <c r="U76" i="7"/>
  <c r="S76" i="7"/>
  <c r="R76" i="7"/>
  <c r="Q76" i="7"/>
  <c r="P76" i="7"/>
  <c r="M76" i="7"/>
  <c r="N76" i="7" s="1"/>
  <c r="L76" i="7"/>
  <c r="K76" i="7"/>
  <c r="J76" i="7"/>
  <c r="G76" i="7"/>
  <c r="F76" i="7"/>
  <c r="E76" i="7"/>
  <c r="W76" i="7" s="1"/>
  <c r="D76" i="7"/>
  <c r="V75" i="7"/>
  <c r="S75" i="7"/>
  <c r="R75" i="7"/>
  <c r="Q75" i="7"/>
  <c r="P75" i="7"/>
  <c r="M75" i="7"/>
  <c r="N75" i="7" s="1"/>
  <c r="E75" i="7"/>
  <c r="D75" i="7"/>
  <c r="Z74" i="7"/>
  <c r="S74" i="7"/>
  <c r="R74" i="7"/>
  <c r="Q74" i="7"/>
  <c r="P74" i="7"/>
  <c r="N74" i="7"/>
  <c r="M74" i="7"/>
  <c r="K74" i="7"/>
  <c r="J74" i="7"/>
  <c r="G74" i="7"/>
  <c r="F74" i="7"/>
  <c r="E74" i="7"/>
  <c r="V74" i="7" s="1"/>
  <c r="D74" i="7"/>
  <c r="V73" i="7"/>
  <c r="U73" i="7"/>
  <c r="S73" i="7"/>
  <c r="R73" i="7"/>
  <c r="Q73" i="7"/>
  <c r="P73" i="7"/>
  <c r="M73" i="7"/>
  <c r="N73" i="7" s="1"/>
  <c r="L73" i="7"/>
  <c r="K73" i="7"/>
  <c r="J73" i="7"/>
  <c r="E73" i="7"/>
  <c r="G73" i="7" s="1"/>
  <c r="D73" i="7"/>
  <c r="S72" i="7"/>
  <c r="R72" i="7"/>
  <c r="Q72" i="7"/>
  <c r="P72" i="7"/>
  <c r="N72" i="7"/>
  <c r="M72" i="7"/>
  <c r="E72" i="7"/>
  <c r="D72" i="7"/>
  <c r="Z71" i="7"/>
  <c r="U71" i="7"/>
  <c r="S71" i="7"/>
  <c r="R71" i="7"/>
  <c r="Q71" i="7"/>
  <c r="P71" i="7"/>
  <c r="M71" i="7"/>
  <c r="N71" i="7" s="1"/>
  <c r="L71" i="7"/>
  <c r="K71" i="7"/>
  <c r="J71" i="7"/>
  <c r="G71" i="7"/>
  <c r="F71" i="7"/>
  <c r="E71" i="7"/>
  <c r="W71" i="7" s="1"/>
  <c r="D71" i="7"/>
  <c r="U70" i="7"/>
  <c r="S70" i="7"/>
  <c r="R70" i="7"/>
  <c r="Q70" i="7"/>
  <c r="P70" i="7"/>
  <c r="N70" i="7"/>
  <c r="M70" i="7"/>
  <c r="L70" i="7"/>
  <c r="E70" i="7"/>
  <c r="D70" i="7"/>
  <c r="Z69" i="7"/>
  <c r="W69" i="7"/>
  <c r="S69" i="7"/>
  <c r="R69" i="7"/>
  <c r="Q69" i="7"/>
  <c r="P69" i="7"/>
  <c r="N69" i="7"/>
  <c r="M69" i="7"/>
  <c r="J69" i="7"/>
  <c r="G69" i="7"/>
  <c r="F69" i="7"/>
  <c r="E69" i="7"/>
  <c r="D69" i="7"/>
  <c r="Z68" i="7"/>
  <c r="V68" i="7"/>
  <c r="U68" i="7"/>
  <c r="S68" i="7"/>
  <c r="R68" i="7"/>
  <c r="Q68" i="7"/>
  <c r="P68" i="7"/>
  <c r="M68" i="7"/>
  <c r="N68" i="7" s="1"/>
  <c r="L68" i="7"/>
  <c r="K68" i="7"/>
  <c r="J68" i="7"/>
  <c r="G68" i="7"/>
  <c r="F68" i="7"/>
  <c r="E68" i="7"/>
  <c r="W68" i="7" s="1"/>
  <c r="D68" i="7"/>
  <c r="V67" i="7"/>
  <c r="S67" i="7"/>
  <c r="R67" i="7"/>
  <c r="Q67" i="7"/>
  <c r="P67" i="7"/>
  <c r="M67" i="7"/>
  <c r="N67" i="7" s="1"/>
  <c r="F67" i="7"/>
  <c r="E67" i="7"/>
  <c r="D67" i="7"/>
  <c r="Z66" i="7"/>
  <c r="S66" i="7"/>
  <c r="R66" i="7"/>
  <c r="Q66" i="7"/>
  <c r="P66" i="7"/>
  <c r="N66" i="7"/>
  <c r="M66" i="7"/>
  <c r="K66" i="7"/>
  <c r="J66" i="7"/>
  <c r="G66" i="7"/>
  <c r="F66" i="7"/>
  <c r="E66" i="7"/>
  <c r="V66" i="7" s="1"/>
  <c r="D66" i="7"/>
  <c r="V65" i="7"/>
  <c r="U65" i="7"/>
  <c r="S65" i="7"/>
  <c r="R65" i="7"/>
  <c r="Q65" i="7"/>
  <c r="P65" i="7"/>
  <c r="N65" i="7"/>
  <c r="M65" i="7"/>
  <c r="L65" i="7"/>
  <c r="K65" i="7"/>
  <c r="J65" i="7"/>
  <c r="E65" i="7"/>
  <c r="G65" i="7" s="1"/>
  <c r="D65" i="7"/>
  <c r="Z64" i="7"/>
  <c r="W64" i="7"/>
  <c r="V64" i="7"/>
  <c r="S64" i="7"/>
  <c r="R64" i="7"/>
  <c r="Q64" i="7"/>
  <c r="P64" i="7"/>
  <c r="N64" i="7"/>
  <c r="M64" i="7"/>
  <c r="G64" i="7"/>
  <c r="F64" i="7"/>
  <c r="E64" i="7"/>
  <c r="D64" i="7"/>
  <c r="Z63" i="7"/>
  <c r="U63" i="7"/>
  <c r="S63" i="7"/>
  <c r="R63" i="7"/>
  <c r="Q63" i="7"/>
  <c r="P63" i="7"/>
  <c r="M63" i="7"/>
  <c r="N63" i="7" s="1"/>
  <c r="L63" i="7"/>
  <c r="K63" i="7"/>
  <c r="J63" i="7"/>
  <c r="G63" i="7"/>
  <c r="F63" i="7"/>
  <c r="E63" i="7"/>
  <c r="W63" i="7" s="1"/>
  <c r="D63" i="7"/>
  <c r="S62" i="7"/>
  <c r="R62" i="7"/>
  <c r="Q62" i="7"/>
  <c r="P62" i="7"/>
  <c r="M62" i="7"/>
  <c r="N62" i="7" s="1"/>
  <c r="L62" i="7"/>
  <c r="E62" i="7"/>
  <c r="D62" i="7"/>
  <c r="S61" i="7"/>
  <c r="R61" i="7"/>
  <c r="Q61" i="7"/>
  <c r="P61" i="7"/>
  <c r="N61" i="7"/>
  <c r="M61" i="7"/>
  <c r="F61" i="7"/>
  <c r="E61" i="7"/>
  <c r="D61" i="7"/>
  <c r="Z60" i="7"/>
  <c r="V60" i="7"/>
  <c r="U60" i="7"/>
  <c r="S60" i="7"/>
  <c r="R60" i="7"/>
  <c r="Q60" i="7"/>
  <c r="P60" i="7"/>
  <c r="M60" i="7"/>
  <c r="N60" i="7" s="1"/>
  <c r="L60" i="7"/>
  <c r="K60" i="7"/>
  <c r="J60" i="7"/>
  <c r="G60" i="7"/>
  <c r="F60" i="7"/>
  <c r="E60" i="7"/>
  <c r="W60" i="7" s="1"/>
  <c r="D60" i="7"/>
  <c r="S59" i="7"/>
  <c r="R59" i="7"/>
  <c r="Q59" i="7"/>
  <c r="P59" i="7"/>
  <c r="N59" i="7"/>
  <c r="M59" i="7"/>
  <c r="E59" i="7"/>
  <c r="D59" i="7"/>
  <c r="Z58" i="7"/>
  <c r="S58" i="7"/>
  <c r="R58" i="7"/>
  <c r="Q58" i="7"/>
  <c r="P58" i="7"/>
  <c r="N58" i="7"/>
  <c r="M58" i="7"/>
  <c r="K58" i="7"/>
  <c r="J58" i="7"/>
  <c r="G58" i="7"/>
  <c r="F58" i="7"/>
  <c r="E58" i="7"/>
  <c r="V58" i="7" s="1"/>
  <c r="D58" i="7"/>
  <c r="V57" i="7"/>
  <c r="U57" i="7"/>
  <c r="S57" i="7"/>
  <c r="R57" i="7"/>
  <c r="Q57" i="7"/>
  <c r="P57" i="7"/>
  <c r="N57" i="7"/>
  <c r="M57" i="7"/>
  <c r="L57" i="7"/>
  <c r="K57" i="7"/>
  <c r="J57" i="7"/>
  <c r="E57" i="7"/>
  <c r="G57" i="7" s="1"/>
  <c r="D57" i="7"/>
  <c r="W56" i="7"/>
  <c r="S56" i="7"/>
  <c r="R56" i="7"/>
  <c r="Q56" i="7"/>
  <c r="P56" i="7"/>
  <c r="N56" i="7"/>
  <c r="M56" i="7"/>
  <c r="G56" i="7"/>
  <c r="E56" i="7"/>
  <c r="D56" i="7"/>
  <c r="Z55" i="7"/>
  <c r="U55" i="7"/>
  <c r="S55" i="7"/>
  <c r="R55" i="7"/>
  <c r="Q55" i="7"/>
  <c r="P55" i="7"/>
  <c r="M55" i="7"/>
  <c r="N55" i="7" s="1"/>
  <c r="L55" i="7"/>
  <c r="K55" i="7"/>
  <c r="J55" i="7"/>
  <c r="G55" i="7"/>
  <c r="F55" i="7"/>
  <c r="E55" i="7"/>
  <c r="W55" i="7" s="1"/>
  <c r="D55" i="7"/>
  <c r="W54" i="7"/>
  <c r="V54" i="7"/>
  <c r="U54" i="7"/>
  <c r="S54" i="7"/>
  <c r="R54" i="7"/>
  <c r="Q54" i="7"/>
  <c r="P54" i="7"/>
  <c r="M54" i="7"/>
  <c r="N54" i="7" s="1"/>
  <c r="L54" i="7"/>
  <c r="E54" i="7"/>
  <c r="D54" i="7"/>
  <c r="S53" i="7"/>
  <c r="R53" i="7"/>
  <c r="Q53" i="7"/>
  <c r="P53" i="7"/>
  <c r="N53" i="7"/>
  <c r="M53" i="7"/>
  <c r="E53" i="7"/>
  <c r="D53" i="7"/>
  <c r="Z52" i="7"/>
  <c r="V52" i="7"/>
  <c r="U52" i="7"/>
  <c r="S52" i="7"/>
  <c r="R52" i="7"/>
  <c r="Q52" i="7"/>
  <c r="P52" i="7"/>
  <c r="M52" i="7"/>
  <c r="N52" i="7" s="1"/>
  <c r="L52" i="7"/>
  <c r="K52" i="7"/>
  <c r="J52" i="7"/>
  <c r="G52" i="7"/>
  <c r="F52" i="7"/>
  <c r="E52" i="7"/>
  <c r="W52" i="7" s="1"/>
  <c r="D52" i="7"/>
  <c r="S51" i="7"/>
  <c r="R51" i="7"/>
  <c r="Q51" i="7"/>
  <c r="P51" i="7"/>
  <c r="N51" i="7"/>
  <c r="M51" i="7"/>
  <c r="E51" i="7"/>
  <c r="D51" i="7"/>
  <c r="Z50" i="7"/>
  <c r="S50" i="7"/>
  <c r="R50" i="7"/>
  <c r="Q50" i="7"/>
  <c r="P50" i="7"/>
  <c r="N50" i="7"/>
  <c r="M50" i="7"/>
  <c r="K50" i="7"/>
  <c r="J50" i="7"/>
  <c r="G50" i="7"/>
  <c r="F50" i="7"/>
  <c r="E50" i="7"/>
  <c r="V50" i="7" s="1"/>
  <c r="D50" i="7"/>
  <c r="V49" i="7"/>
  <c r="U49" i="7"/>
  <c r="S49" i="7"/>
  <c r="R49" i="7"/>
  <c r="Q49" i="7"/>
  <c r="P49" i="7"/>
  <c r="M49" i="7"/>
  <c r="N49" i="7" s="1"/>
  <c r="L49" i="7"/>
  <c r="K49" i="7"/>
  <c r="J49" i="7"/>
  <c r="E49" i="7"/>
  <c r="G49" i="7" s="1"/>
  <c r="D49" i="7"/>
  <c r="S48" i="7"/>
  <c r="R48" i="7"/>
  <c r="Q48" i="7"/>
  <c r="P48" i="7"/>
  <c r="N48" i="7"/>
  <c r="M48" i="7"/>
  <c r="E48" i="7"/>
  <c r="D48" i="7"/>
  <c r="Z47" i="7"/>
  <c r="U47" i="7"/>
  <c r="S47" i="7"/>
  <c r="R47" i="7"/>
  <c r="Q47" i="7"/>
  <c r="P47" i="7"/>
  <c r="M47" i="7"/>
  <c r="N47" i="7" s="1"/>
  <c r="L47" i="7"/>
  <c r="K47" i="7"/>
  <c r="J47" i="7"/>
  <c r="G47" i="7"/>
  <c r="F47" i="7"/>
  <c r="E47" i="7"/>
  <c r="W47" i="7" s="1"/>
  <c r="D47" i="7"/>
  <c r="V46" i="7"/>
  <c r="S46" i="7"/>
  <c r="R46" i="7"/>
  <c r="Q46" i="7"/>
  <c r="P46" i="7"/>
  <c r="M46" i="7"/>
  <c r="N46" i="7" s="1"/>
  <c r="E46" i="7"/>
  <c r="D46" i="7"/>
  <c r="Z45" i="7"/>
  <c r="W45" i="7"/>
  <c r="S45" i="7"/>
  <c r="R45" i="7"/>
  <c r="Q45" i="7"/>
  <c r="P45" i="7"/>
  <c r="N45" i="7"/>
  <c r="M45" i="7"/>
  <c r="J45" i="7"/>
  <c r="G45" i="7"/>
  <c r="F45" i="7"/>
  <c r="E45" i="7"/>
  <c r="D45" i="7"/>
  <c r="Z44" i="7"/>
  <c r="V44" i="7"/>
  <c r="U44" i="7"/>
  <c r="S44" i="7"/>
  <c r="R44" i="7"/>
  <c r="Q44" i="7"/>
  <c r="P44" i="7"/>
  <c r="M44" i="7"/>
  <c r="N44" i="7" s="1"/>
  <c r="L44" i="7"/>
  <c r="K44" i="7"/>
  <c r="J44" i="7"/>
  <c r="G44" i="7"/>
  <c r="F44" i="7"/>
  <c r="E44" i="7"/>
  <c r="W44" i="7" s="1"/>
  <c r="D44" i="7"/>
  <c r="Z43" i="7"/>
  <c r="W43" i="7"/>
  <c r="V43" i="7"/>
  <c r="U43" i="7"/>
  <c r="S43" i="7"/>
  <c r="R43" i="7"/>
  <c r="Q43" i="7"/>
  <c r="P43" i="7"/>
  <c r="N43" i="7"/>
  <c r="M43" i="7"/>
  <c r="F43" i="7"/>
  <c r="E43" i="7"/>
  <c r="D43" i="7"/>
  <c r="Z42" i="7"/>
  <c r="S42" i="7"/>
  <c r="R42" i="7"/>
  <c r="Q42" i="7"/>
  <c r="P42" i="7"/>
  <c r="N42" i="7"/>
  <c r="M42" i="7"/>
  <c r="K42" i="7"/>
  <c r="J42" i="7"/>
  <c r="G42" i="7"/>
  <c r="F42" i="7"/>
  <c r="E42" i="7"/>
  <c r="V42" i="7" s="1"/>
  <c r="D42" i="7"/>
  <c r="V41" i="7"/>
  <c r="U41" i="7"/>
  <c r="S41" i="7"/>
  <c r="R41" i="7"/>
  <c r="Q41" i="7"/>
  <c r="P41" i="7"/>
  <c r="N41" i="7"/>
  <c r="M41" i="7"/>
  <c r="L41" i="7"/>
  <c r="K41" i="7"/>
  <c r="J41" i="7"/>
  <c r="E41" i="7"/>
  <c r="G41" i="7" s="1"/>
  <c r="D41" i="7"/>
  <c r="Z40" i="7"/>
  <c r="S40" i="7"/>
  <c r="R40" i="7"/>
  <c r="Q40" i="7"/>
  <c r="P40" i="7"/>
  <c r="N40" i="7"/>
  <c r="M40" i="7"/>
  <c r="E40" i="7"/>
  <c r="D40" i="7"/>
  <c r="Z39" i="7"/>
  <c r="U39" i="7"/>
  <c r="S39" i="7"/>
  <c r="R39" i="7"/>
  <c r="Q39" i="7"/>
  <c r="P39" i="7"/>
  <c r="M39" i="7"/>
  <c r="N39" i="7" s="1"/>
  <c r="L39" i="7"/>
  <c r="K39" i="7"/>
  <c r="J39" i="7"/>
  <c r="G39" i="7"/>
  <c r="F39" i="7"/>
  <c r="E39" i="7"/>
  <c r="W39" i="7" s="1"/>
  <c r="D39" i="7"/>
  <c r="V38" i="7"/>
  <c r="S38" i="7"/>
  <c r="R38" i="7"/>
  <c r="Q38" i="7"/>
  <c r="P38" i="7"/>
  <c r="M38" i="7"/>
  <c r="N38" i="7" s="1"/>
  <c r="L38" i="7"/>
  <c r="E38" i="7"/>
  <c r="D38" i="7"/>
  <c r="W37" i="7"/>
  <c r="S37" i="7"/>
  <c r="R37" i="7"/>
  <c r="Q37" i="7"/>
  <c r="P37" i="7"/>
  <c r="N37" i="7"/>
  <c r="M37" i="7"/>
  <c r="G37" i="7"/>
  <c r="E37" i="7"/>
  <c r="D37" i="7"/>
  <c r="Z36" i="7"/>
  <c r="V36" i="7"/>
  <c r="U36" i="7"/>
  <c r="S36" i="7"/>
  <c r="R36" i="7"/>
  <c r="Q36" i="7"/>
  <c r="P36" i="7"/>
  <c r="M36" i="7"/>
  <c r="N36" i="7" s="1"/>
  <c r="L36" i="7"/>
  <c r="K36" i="7"/>
  <c r="J36" i="7"/>
  <c r="G36" i="7"/>
  <c r="F36" i="7"/>
  <c r="E36" i="7"/>
  <c r="W36" i="7" s="1"/>
  <c r="D36" i="7"/>
  <c r="Z35" i="7"/>
  <c r="U35" i="7"/>
  <c r="S35" i="7"/>
  <c r="R35" i="7"/>
  <c r="Q35" i="7"/>
  <c r="P35" i="7"/>
  <c r="N35" i="7"/>
  <c r="M35" i="7"/>
  <c r="F35" i="7"/>
  <c r="E35" i="7"/>
  <c r="D35" i="7"/>
  <c r="Z34" i="7"/>
  <c r="S34" i="7"/>
  <c r="R34" i="7"/>
  <c r="Q34" i="7"/>
  <c r="P34" i="7"/>
  <c r="N34" i="7"/>
  <c r="M34" i="7"/>
  <c r="K34" i="7"/>
  <c r="J34" i="7"/>
  <c r="G34" i="7"/>
  <c r="F34" i="7"/>
  <c r="E34" i="7"/>
  <c r="V34" i="7" s="1"/>
  <c r="D34" i="7"/>
  <c r="V33" i="7"/>
  <c r="U33" i="7"/>
  <c r="S33" i="7"/>
  <c r="R33" i="7"/>
  <c r="Q33" i="7"/>
  <c r="P33" i="7"/>
  <c r="M33" i="7"/>
  <c r="N33" i="7" s="1"/>
  <c r="L33" i="7"/>
  <c r="K33" i="7"/>
  <c r="J33" i="7"/>
  <c r="E33" i="7"/>
  <c r="G33" i="7" s="1"/>
  <c r="D33" i="7"/>
  <c r="S32" i="7"/>
  <c r="R32" i="7"/>
  <c r="Q32" i="7"/>
  <c r="P32" i="7"/>
  <c r="N32" i="7"/>
  <c r="M32" i="7"/>
  <c r="E32" i="7"/>
  <c r="Z32" i="7" s="1"/>
  <c r="D32" i="7"/>
  <c r="Z31" i="7"/>
  <c r="U31" i="7"/>
  <c r="S31" i="7"/>
  <c r="R31" i="7"/>
  <c r="Q31" i="7"/>
  <c r="P31" i="7"/>
  <c r="M31" i="7"/>
  <c r="N31" i="7" s="1"/>
  <c r="L31" i="7"/>
  <c r="K31" i="7"/>
  <c r="J31" i="7"/>
  <c r="G31" i="7"/>
  <c r="F31" i="7"/>
  <c r="E31" i="7"/>
  <c r="W31" i="7" s="1"/>
  <c r="D31" i="7"/>
  <c r="S30" i="7"/>
  <c r="R30" i="7"/>
  <c r="Q30" i="7"/>
  <c r="P30" i="7"/>
  <c r="N30" i="7"/>
  <c r="M30" i="7"/>
  <c r="E30" i="7"/>
  <c r="D30" i="7"/>
  <c r="W29" i="7"/>
  <c r="S29" i="7"/>
  <c r="R29" i="7"/>
  <c r="Q29" i="7"/>
  <c r="P29" i="7"/>
  <c r="N29" i="7"/>
  <c r="M29" i="7"/>
  <c r="G29" i="7"/>
  <c r="F29" i="7"/>
  <c r="E29" i="7"/>
  <c r="D29" i="7"/>
  <c r="Z28" i="7"/>
  <c r="V28" i="7"/>
  <c r="U28" i="7"/>
  <c r="S28" i="7"/>
  <c r="R28" i="7"/>
  <c r="Q28" i="7"/>
  <c r="P28" i="7"/>
  <c r="M28" i="7"/>
  <c r="N28" i="7" s="1"/>
  <c r="L28" i="7"/>
  <c r="K28" i="7"/>
  <c r="J28" i="7"/>
  <c r="G28" i="7"/>
  <c r="F28" i="7"/>
  <c r="E28" i="7"/>
  <c r="W28" i="7" s="1"/>
  <c r="D28" i="7"/>
  <c r="S27" i="7"/>
  <c r="R27" i="7"/>
  <c r="Q27" i="7"/>
  <c r="P27" i="7"/>
  <c r="M27" i="7"/>
  <c r="N27" i="7" s="1"/>
  <c r="E27" i="7"/>
  <c r="D27" i="7"/>
  <c r="Z26" i="7"/>
  <c r="S26" i="7"/>
  <c r="R26" i="7"/>
  <c r="Q26" i="7"/>
  <c r="P26" i="7"/>
  <c r="N26" i="7"/>
  <c r="M26" i="7"/>
  <c r="K26" i="7"/>
  <c r="J26" i="7"/>
  <c r="G26" i="7"/>
  <c r="F26" i="7"/>
  <c r="E26" i="7"/>
  <c r="V26" i="7" s="1"/>
  <c r="D26" i="7"/>
  <c r="V25" i="7"/>
  <c r="U25" i="7"/>
  <c r="S25" i="7"/>
  <c r="R25" i="7"/>
  <c r="Q25" i="7"/>
  <c r="P25" i="7"/>
  <c r="M25" i="7"/>
  <c r="N25" i="7" s="1"/>
  <c r="L25" i="7"/>
  <c r="K25" i="7"/>
  <c r="J25" i="7"/>
  <c r="E25" i="7"/>
  <c r="G25" i="7" s="1"/>
  <c r="D25" i="7"/>
  <c r="Z24" i="7"/>
  <c r="W24" i="7"/>
  <c r="V24" i="7"/>
  <c r="S24" i="7"/>
  <c r="R24" i="7"/>
  <c r="Q24" i="7"/>
  <c r="P24" i="7"/>
  <c r="N24" i="7"/>
  <c r="M24" i="7"/>
  <c r="G24" i="7"/>
  <c r="F24" i="7"/>
  <c r="E24" i="7"/>
  <c r="D24" i="7"/>
  <c r="Z23" i="7"/>
  <c r="U23" i="7"/>
  <c r="S23" i="7"/>
  <c r="R23" i="7"/>
  <c r="Q23" i="7"/>
  <c r="P23" i="7"/>
  <c r="M23" i="7"/>
  <c r="N23" i="7" s="1"/>
  <c r="L23" i="7"/>
  <c r="K23" i="7"/>
  <c r="J23" i="7"/>
  <c r="G23" i="7"/>
  <c r="F23" i="7"/>
  <c r="E23" i="7"/>
  <c r="W23" i="7" s="1"/>
  <c r="D23" i="7"/>
  <c r="S22" i="7"/>
  <c r="R22" i="7"/>
  <c r="Q22" i="7"/>
  <c r="P22" i="7"/>
  <c r="N22" i="7"/>
  <c r="M22" i="7"/>
  <c r="E22" i="7"/>
  <c r="D22" i="7"/>
  <c r="S21" i="7"/>
  <c r="R21" i="7"/>
  <c r="Q21" i="7"/>
  <c r="P21" i="7"/>
  <c r="N21" i="7"/>
  <c r="M21" i="7"/>
  <c r="E21" i="7"/>
  <c r="D21" i="7"/>
  <c r="Z20" i="7"/>
  <c r="V20" i="7"/>
  <c r="U20" i="7"/>
  <c r="S20" i="7"/>
  <c r="R20" i="7"/>
  <c r="Q20" i="7"/>
  <c r="P20" i="7"/>
  <c r="M20" i="7"/>
  <c r="N20" i="7" s="1"/>
  <c r="L20" i="7"/>
  <c r="K20" i="7"/>
  <c r="J20" i="7"/>
  <c r="G20" i="7"/>
  <c r="F20" i="7"/>
  <c r="E20" i="7"/>
  <c r="W20" i="7" s="1"/>
  <c r="D20" i="7"/>
  <c r="Z19" i="7"/>
  <c r="W19" i="7"/>
  <c r="V19" i="7"/>
  <c r="U19" i="7"/>
  <c r="S19" i="7"/>
  <c r="R19" i="7"/>
  <c r="Q19" i="7"/>
  <c r="P19" i="7"/>
  <c r="M19" i="7"/>
  <c r="N19" i="7" s="1"/>
  <c r="F19" i="7"/>
  <c r="E19" i="7"/>
  <c r="D19" i="7"/>
  <c r="Z18" i="7"/>
  <c r="S18" i="7"/>
  <c r="R18" i="7"/>
  <c r="Q18" i="7"/>
  <c r="P18" i="7"/>
  <c r="N18" i="7"/>
  <c r="M18" i="7"/>
  <c r="K18" i="7"/>
  <c r="J18" i="7"/>
  <c r="G18" i="7"/>
  <c r="F18" i="7"/>
  <c r="E18" i="7"/>
  <c r="V18" i="7" s="1"/>
  <c r="D18" i="7"/>
  <c r="V17" i="7"/>
  <c r="U17" i="7"/>
  <c r="S17" i="7"/>
  <c r="R17" i="7"/>
  <c r="Q17" i="7"/>
  <c r="P17" i="7"/>
  <c r="M17" i="7"/>
  <c r="N17" i="7" s="1"/>
  <c r="L17" i="7"/>
  <c r="K17" i="7"/>
  <c r="J17" i="7"/>
  <c r="E17" i="7"/>
  <c r="G17" i="7" s="1"/>
  <c r="D17" i="7"/>
  <c r="V16" i="7"/>
  <c r="S16" i="7"/>
  <c r="R16" i="7"/>
  <c r="Q16" i="7"/>
  <c r="P16" i="7"/>
  <c r="N16" i="7"/>
  <c r="M16" i="7"/>
  <c r="F16" i="7"/>
  <c r="E16" i="7"/>
  <c r="D16" i="7"/>
  <c r="Z15" i="7"/>
  <c r="U15" i="7"/>
  <c r="S15" i="7"/>
  <c r="R15" i="7"/>
  <c r="Q15" i="7"/>
  <c r="P15" i="7"/>
  <c r="M15" i="7"/>
  <c r="N15" i="7" s="1"/>
  <c r="L15" i="7"/>
  <c r="K15" i="7"/>
  <c r="J15" i="7"/>
  <c r="G15" i="7"/>
  <c r="F15" i="7"/>
  <c r="E15" i="7"/>
  <c r="W15" i="7" s="1"/>
  <c r="D15" i="7"/>
  <c r="W14" i="7"/>
  <c r="V14" i="7"/>
  <c r="U14" i="7"/>
  <c r="S14" i="7"/>
  <c r="R14" i="7"/>
  <c r="Q14" i="7"/>
  <c r="P14" i="7"/>
  <c r="M14" i="7"/>
  <c r="N14" i="7" s="1"/>
  <c r="L14" i="7"/>
  <c r="E14" i="7"/>
  <c r="D14" i="7"/>
  <c r="Z13" i="7"/>
  <c r="S13" i="7"/>
  <c r="R13" i="7"/>
  <c r="Q13" i="7"/>
  <c r="P13" i="7"/>
  <c r="N13" i="7"/>
  <c r="M13" i="7"/>
  <c r="E13" i="7"/>
  <c r="D13" i="7"/>
  <c r="Z12" i="7"/>
  <c r="V12" i="7"/>
  <c r="U12" i="7"/>
  <c r="S12" i="7"/>
  <c r="R12" i="7"/>
  <c r="Q12" i="7"/>
  <c r="P12" i="7"/>
  <c r="M12" i="7"/>
  <c r="N12" i="7" s="1"/>
  <c r="L12" i="7"/>
  <c r="K12" i="7"/>
  <c r="J12" i="7"/>
  <c r="G12" i="7"/>
  <c r="F12" i="7"/>
  <c r="E12" i="7"/>
  <c r="W12" i="7" s="1"/>
  <c r="D12" i="7"/>
  <c r="V11" i="7"/>
  <c r="S11" i="7"/>
  <c r="R11" i="7"/>
  <c r="Q11" i="7"/>
  <c r="P11" i="7"/>
  <c r="M11" i="7"/>
  <c r="N11" i="7" s="1"/>
  <c r="E11" i="7"/>
  <c r="D11" i="7"/>
  <c r="Z10" i="7"/>
  <c r="S10" i="7"/>
  <c r="R10" i="7"/>
  <c r="Q10" i="7"/>
  <c r="P10" i="7"/>
  <c r="N10" i="7"/>
  <c r="M10" i="7"/>
  <c r="K10" i="7"/>
  <c r="J10" i="7"/>
  <c r="G10" i="7"/>
  <c r="F10" i="7"/>
  <c r="E10" i="7"/>
  <c r="V10" i="7" s="1"/>
  <c r="D10" i="7"/>
  <c r="V9" i="7"/>
  <c r="U9" i="7"/>
  <c r="S9" i="7"/>
  <c r="R9" i="7"/>
  <c r="Q9" i="7"/>
  <c r="P9" i="7"/>
  <c r="M9" i="7"/>
  <c r="N9" i="7" s="1"/>
  <c r="L9" i="7"/>
  <c r="K9" i="7"/>
  <c r="E9" i="7"/>
  <c r="D9" i="7"/>
  <c r="Z8" i="7"/>
  <c r="W8" i="7"/>
  <c r="S8" i="7"/>
  <c r="R8" i="7"/>
  <c r="Q8" i="7"/>
  <c r="P8" i="7"/>
  <c r="N8" i="7"/>
  <c r="M8" i="7"/>
  <c r="J8" i="7"/>
  <c r="I8" i="7"/>
  <c r="G8" i="7"/>
  <c r="F8" i="7"/>
  <c r="E8" i="7"/>
  <c r="U8" i="7" s="1"/>
  <c r="D8" i="7"/>
  <c r="S7" i="7"/>
  <c r="R7" i="7"/>
  <c r="Q7" i="7"/>
  <c r="P7" i="7"/>
  <c r="N7" i="7"/>
  <c r="M7" i="7"/>
  <c r="L7" i="7"/>
  <c r="E7" i="7"/>
  <c r="D7" i="7"/>
  <c r="S256" i="6"/>
  <c r="S255" i="6"/>
  <c r="F255" i="6"/>
  <c r="S254" i="6"/>
  <c r="M254" i="6"/>
  <c r="L254" i="6"/>
  <c r="J254" i="6"/>
  <c r="N254" i="6" s="1"/>
  <c r="H254" i="6"/>
  <c r="G254" i="6"/>
  <c r="S253" i="6"/>
  <c r="M253" i="6"/>
  <c r="L253" i="6"/>
  <c r="J253" i="6"/>
  <c r="G253" i="6"/>
  <c r="H253" i="6" s="1"/>
  <c r="N253" i="6" s="1"/>
  <c r="S252" i="6"/>
  <c r="M252" i="6"/>
  <c r="L252" i="6"/>
  <c r="J252" i="6"/>
  <c r="G252" i="6"/>
  <c r="H252" i="6" s="1"/>
  <c r="S251" i="6"/>
  <c r="N251" i="6"/>
  <c r="M251" i="6"/>
  <c r="L251" i="6"/>
  <c r="J251" i="6"/>
  <c r="G251" i="6"/>
  <c r="H251" i="6" s="1"/>
  <c r="S250" i="6"/>
  <c r="M250" i="6"/>
  <c r="L250" i="6"/>
  <c r="J250" i="6"/>
  <c r="H250" i="6"/>
  <c r="N250" i="6" s="1"/>
  <c r="G250" i="6"/>
  <c r="S249" i="6"/>
  <c r="M249" i="6"/>
  <c r="L249" i="6"/>
  <c r="J249" i="6"/>
  <c r="G249" i="6"/>
  <c r="H249" i="6" s="1"/>
  <c r="N249" i="6" s="1"/>
  <c r="S248" i="6"/>
  <c r="M248" i="6"/>
  <c r="L248" i="6"/>
  <c r="J248" i="6"/>
  <c r="H248" i="6"/>
  <c r="G248" i="6"/>
  <c r="S247" i="6"/>
  <c r="M247" i="6"/>
  <c r="L247" i="6"/>
  <c r="J247" i="6"/>
  <c r="H247" i="6"/>
  <c r="G247" i="6"/>
  <c r="S246" i="6"/>
  <c r="M246" i="6"/>
  <c r="L246" i="6"/>
  <c r="J246" i="6"/>
  <c r="H246" i="6"/>
  <c r="G246" i="6"/>
  <c r="S245" i="6"/>
  <c r="N245" i="6"/>
  <c r="M245" i="6"/>
  <c r="L245" i="6"/>
  <c r="J245" i="6"/>
  <c r="G245" i="6"/>
  <c r="H245" i="6" s="1"/>
  <c r="S244" i="6"/>
  <c r="M244" i="6"/>
  <c r="L244" i="6"/>
  <c r="J244" i="6"/>
  <c r="G244" i="6"/>
  <c r="H244" i="6" s="1"/>
  <c r="S243" i="6"/>
  <c r="M243" i="6"/>
  <c r="L243" i="6"/>
  <c r="J243" i="6"/>
  <c r="G243" i="6"/>
  <c r="H243" i="6" s="1"/>
  <c r="N243" i="6" s="1"/>
  <c r="S242" i="6"/>
  <c r="M242" i="6"/>
  <c r="L242" i="6"/>
  <c r="J242" i="6"/>
  <c r="H242" i="6"/>
  <c r="N242" i="6" s="1"/>
  <c r="G242" i="6"/>
  <c r="S241" i="6"/>
  <c r="M241" i="6"/>
  <c r="L241" i="6"/>
  <c r="J241" i="6"/>
  <c r="G241" i="6"/>
  <c r="H241" i="6" s="1"/>
  <c r="N241" i="6" s="1"/>
  <c r="S240" i="6"/>
  <c r="M240" i="6"/>
  <c r="L240" i="6"/>
  <c r="J240" i="6"/>
  <c r="H240" i="6"/>
  <c r="G240" i="6"/>
  <c r="S239" i="6"/>
  <c r="M239" i="6"/>
  <c r="L239" i="6"/>
  <c r="J239" i="6"/>
  <c r="H239" i="6"/>
  <c r="G239" i="6"/>
  <c r="S238" i="6"/>
  <c r="M238" i="6"/>
  <c r="L238" i="6"/>
  <c r="J238" i="6"/>
  <c r="H238" i="6"/>
  <c r="G238" i="6"/>
  <c r="S237" i="6"/>
  <c r="M237" i="6"/>
  <c r="N237" i="6" s="1"/>
  <c r="L237" i="6"/>
  <c r="J237" i="6"/>
  <c r="G237" i="6"/>
  <c r="H237" i="6" s="1"/>
  <c r="S236" i="6"/>
  <c r="N236" i="6"/>
  <c r="M236" i="6"/>
  <c r="L236" i="6"/>
  <c r="J236" i="6"/>
  <c r="G236" i="6"/>
  <c r="H236" i="6" s="1"/>
  <c r="S235" i="6"/>
  <c r="M235" i="6"/>
  <c r="L235" i="6"/>
  <c r="J235" i="6"/>
  <c r="H235" i="6"/>
  <c r="N235" i="6" s="1"/>
  <c r="G235" i="6"/>
  <c r="S234" i="6"/>
  <c r="M234" i="6"/>
  <c r="L234" i="6"/>
  <c r="J234" i="6"/>
  <c r="H234" i="6"/>
  <c r="N234" i="6" s="1"/>
  <c r="G234" i="6"/>
  <c r="S233" i="6"/>
  <c r="M233" i="6"/>
  <c r="L233" i="6"/>
  <c r="J233" i="6"/>
  <c r="G233" i="6"/>
  <c r="H233" i="6" s="1"/>
  <c r="N233" i="6" s="1"/>
  <c r="S232" i="6"/>
  <c r="M232" i="6"/>
  <c r="L232" i="6"/>
  <c r="J232" i="6"/>
  <c r="H232" i="6"/>
  <c r="G232" i="6"/>
  <c r="S231" i="6"/>
  <c r="M231" i="6"/>
  <c r="L231" i="6"/>
  <c r="J231" i="6"/>
  <c r="H231" i="6"/>
  <c r="G231" i="6"/>
  <c r="S230" i="6"/>
  <c r="M230" i="6"/>
  <c r="L230" i="6"/>
  <c r="J230" i="6"/>
  <c r="N230" i="6" s="1"/>
  <c r="H230" i="6"/>
  <c r="G230" i="6"/>
  <c r="S229" i="6"/>
  <c r="M229" i="6"/>
  <c r="L229" i="6"/>
  <c r="J229" i="6"/>
  <c r="G229" i="6"/>
  <c r="H229" i="6" s="1"/>
  <c r="N229" i="6" s="1"/>
  <c r="S228" i="6"/>
  <c r="N228" i="6"/>
  <c r="M228" i="6"/>
  <c r="L228" i="6"/>
  <c r="J228" i="6"/>
  <c r="G228" i="6"/>
  <c r="H228" i="6" s="1"/>
  <c r="S227" i="6"/>
  <c r="M227" i="6"/>
  <c r="N227" i="6" s="1"/>
  <c r="L227" i="6"/>
  <c r="J227" i="6"/>
  <c r="G227" i="6"/>
  <c r="H227" i="6" s="1"/>
  <c r="S226" i="6"/>
  <c r="M226" i="6"/>
  <c r="L226" i="6"/>
  <c r="J226" i="6"/>
  <c r="N226" i="6" s="1"/>
  <c r="H226" i="6"/>
  <c r="G226" i="6"/>
  <c r="S225" i="6"/>
  <c r="M225" i="6"/>
  <c r="L225" i="6"/>
  <c r="J225" i="6"/>
  <c r="H225" i="6"/>
  <c r="N225" i="6" s="1"/>
  <c r="G225" i="6"/>
  <c r="S224" i="6"/>
  <c r="M224" i="6"/>
  <c r="L224" i="6"/>
  <c r="J224" i="6"/>
  <c r="H224" i="6"/>
  <c r="N224" i="6" s="1"/>
  <c r="G224" i="6"/>
  <c r="S223" i="6"/>
  <c r="M223" i="6"/>
  <c r="L223" i="6"/>
  <c r="J223" i="6"/>
  <c r="H223" i="6"/>
  <c r="N223" i="6" s="1"/>
  <c r="G223" i="6"/>
  <c r="S222" i="6"/>
  <c r="M222" i="6"/>
  <c r="L222" i="6"/>
  <c r="J222" i="6"/>
  <c r="N222" i="6" s="1"/>
  <c r="H222" i="6"/>
  <c r="G222" i="6"/>
  <c r="S221" i="6"/>
  <c r="M221" i="6"/>
  <c r="L221" i="6"/>
  <c r="J221" i="6"/>
  <c r="G221" i="6"/>
  <c r="H221" i="6" s="1"/>
  <c r="N221" i="6" s="1"/>
  <c r="S220" i="6"/>
  <c r="M220" i="6"/>
  <c r="L220" i="6"/>
  <c r="J220" i="6"/>
  <c r="G220" i="6"/>
  <c r="H220" i="6" s="1"/>
  <c r="N220" i="6" s="1"/>
  <c r="S219" i="6"/>
  <c r="N219" i="6"/>
  <c r="M219" i="6"/>
  <c r="L219" i="6"/>
  <c r="J219" i="6"/>
  <c r="G219" i="6"/>
  <c r="H219" i="6" s="1"/>
  <c r="S218" i="6"/>
  <c r="M218" i="6"/>
  <c r="L218" i="6"/>
  <c r="J218" i="6"/>
  <c r="H218" i="6"/>
  <c r="N218" i="6" s="1"/>
  <c r="G218" i="6"/>
  <c r="S217" i="6"/>
  <c r="M217" i="6"/>
  <c r="L217" i="6"/>
  <c r="J217" i="6"/>
  <c r="G217" i="6"/>
  <c r="H217" i="6" s="1"/>
  <c r="N217" i="6" s="1"/>
  <c r="S216" i="6"/>
  <c r="M216" i="6"/>
  <c r="L216" i="6"/>
  <c r="J216" i="6"/>
  <c r="H216" i="6"/>
  <c r="G216" i="6"/>
  <c r="S215" i="6"/>
  <c r="M215" i="6"/>
  <c r="L215" i="6"/>
  <c r="J215" i="6"/>
  <c r="H215" i="6"/>
  <c r="G215" i="6"/>
  <c r="S214" i="6"/>
  <c r="M214" i="6"/>
  <c r="L214" i="6"/>
  <c r="J214" i="6"/>
  <c r="H214" i="6"/>
  <c r="G214" i="6"/>
  <c r="S213" i="6"/>
  <c r="N213" i="6"/>
  <c r="M213" i="6"/>
  <c r="L213" i="6"/>
  <c r="J213" i="6"/>
  <c r="G213" i="6"/>
  <c r="H213" i="6" s="1"/>
  <c r="S212" i="6"/>
  <c r="M212" i="6"/>
  <c r="L212" i="6"/>
  <c r="J212" i="6"/>
  <c r="G212" i="6"/>
  <c r="H212" i="6" s="1"/>
  <c r="S211" i="6"/>
  <c r="M211" i="6"/>
  <c r="L211" i="6"/>
  <c r="J211" i="6"/>
  <c r="H211" i="6"/>
  <c r="N211" i="6" s="1"/>
  <c r="G211" i="6"/>
  <c r="S210" i="6"/>
  <c r="M210" i="6"/>
  <c r="L210" i="6"/>
  <c r="J210" i="6"/>
  <c r="G210" i="6"/>
  <c r="H210" i="6" s="1"/>
  <c r="N210" i="6" s="1"/>
  <c r="S209" i="6"/>
  <c r="M209" i="6"/>
  <c r="L209" i="6"/>
  <c r="J209" i="6"/>
  <c r="G209" i="6"/>
  <c r="H209" i="6" s="1"/>
  <c r="N209" i="6" s="1"/>
  <c r="S208" i="6"/>
  <c r="M208" i="6"/>
  <c r="L208" i="6"/>
  <c r="J208" i="6"/>
  <c r="H208" i="6"/>
  <c r="G208" i="6"/>
  <c r="S207" i="6"/>
  <c r="M207" i="6"/>
  <c r="L207" i="6"/>
  <c r="J207" i="6"/>
  <c r="H207" i="6"/>
  <c r="G207" i="6"/>
  <c r="S206" i="6"/>
  <c r="M206" i="6"/>
  <c r="L206" i="6"/>
  <c r="J206" i="6"/>
  <c r="N206" i="6" s="1"/>
  <c r="H206" i="6"/>
  <c r="G206" i="6"/>
  <c r="S205" i="6"/>
  <c r="N205" i="6"/>
  <c r="M205" i="6"/>
  <c r="L205" i="6"/>
  <c r="J205" i="6"/>
  <c r="G205" i="6"/>
  <c r="H205" i="6" s="1"/>
  <c r="S204" i="6"/>
  <c r="M204" i="6"/>
  <c r="N204" i="6" s="1"/>
  <c r="L204" i="6"/>
  <c r="J204" i="6"/>
  <c r="G204" i="6"/>
  <c r="H204" i="6" s="1"/>
  <c r="S203" i="6"/>
  <c r="M203" i="6"/>
  <c r="L203" i="6"/>
  <c r="J203" i="6"/>
  <c r="H203" i="6"/>
  <c r="N203" i="6" s="1"/>
  <c r="G203" i="6"/>
  <c r="S202" i="6"/>
  <c r="M202" i="6"/>
  <c r="L202" i="6"/>
  <c r="J202" i="6"/>
  <c r="G202" i="6"/>
  <c r="H202" i="6" s="1"/>
  <c r="N202" i="6" s="1"/>
  <c r="S201" i="6"/>
  <c r="M201" i="6"/>
  <c r="L201" i="6"/>
  <c r="J201" i="6"/>
  <c r="G201" i="6"/>
  <c r="H201" i="6" s="1"/>
  <c r="N201" i="6" s="1"/>
  <c r="S200" i="6"/>
  <c r="M200" i="6"/>
  <c r="L200" i="6"/>
  <c r="J200" i="6"/>
  <c r="H200" i="6"/>
  <c r="N200" i="6" s="1"/>
  <c r="G200" i="6"/>
  <c r="S199" i="6"/>
  <c r="M199" i="6"/>
  <c r="L199" i="6"/>
  <c r="J199" i="6"/>
  <c r="H199" i="6"/>
  <c r="G199" i="6"/>
  <c r="S198" i="6"/>
  <c r="M198" i="6"/>
  <c r="L198" i="6"/>
  <c r="J198" i="6"/>
  <c r="N198" i="6" s="1"/>
  <c r="H198" i="6"/>
  <c r="G198" i="6"/>
  <c r="S197" i="6"/>
  <c r="M197" i="6"/>
  <c r="L197" i="6"/>
  <c r="J197" i="6"/>
  <c r="G197" i="6"/>
  <c r="H197" i="6" s="1"/>
  <c r="N197" i="6" s="1"/>
  <c r="S196" i="6"/>
  <c r="M196" i="6"/>
  <c r="L196" i="6"/>
  <c r="J196" i="6"/>
  <c r="G196" i="6"/>
  <c r="H196" i="6" s="1"/>
  <c r="N196" i="6" s="1"/>
  <c r="S195" i="6"/>
  <c r="M195" i="6"/>
  <c r="N195" i="6" s="1"/>
  <c r="L195" i="6"/>
  <c r="J195" i="6"/>
  <c r="G195" i="6"/>
  <c r="H195" i="6" s="1"/>
  <c r="S194" i="6"/>
  <c r="M194" i="6"/>
  <c r="L194" i="6"/>
  <c r="J194" i="6"/>
  <c r="N194" i="6" s="1"/>
  <c r="H194" i="6"/>
  <c r="G194" i="6"/>
  <c r="S193" i="6"/>
  <c r="M193" i="6"/>
  <c r="L193" i="6"/>
  <c r="J193" i="6"/>
  <c r="H193" i="6"/>
  <c r="N193" i="6" s="1"/>
  <c r="G193" i="6"/>
  <c r="S192" i="6"/>
  <c r="M192" i="6"/>
  <c r="L192" i="6"/>
  <c r="J192" i="6"/>
  <c r="H192" i="6"/>
  <c r="N192" i="6" s="1"/>
  <c r="G192" i="6"/>
  <c r="S191" i="6"/>
  <c r="M191" i="6"/>
  <c r="L191" i="6"/>
  <c r="J191" i="6"/>
  <c r="H191" i="6"/>
  <c r="N191" i="6" s="1"/>
  <c r="G191" i="6"/>
  <c r="S190" i="6"/>
  <c r="M190" i="6"/>
  <c r="L190" i="6"/>
  <c r="J190" i="6"/>
  <c r="N190" i="6" s="1"/>
  <c r="H190" i="6"/>
  <c r="G190" i="6"/>
  <c r="S189" i="6"/>
  <c r="M189" i="6"/>
  <c r="L189" i="6"/>
  <c r="J189" i="6"/>
  <c r="G189" i="6"/>
  <c r="H189" i="6" s="1"/>
  <c r="N189" i="6" s="1"/>
  <c r="S188" i="6"/>
  <c r="M188" i="6"/>
  <c r="L188" i="6"/>
  <c r="J188" i="6"/>
  <c r="G188" i="6"/>
  <c r="H188" i="6" s="1"/>
  <c r="N188" i="6" s="1"/>
  <c r="S187" i="6"/>
  <c r="M187" i="6"/>
  <c r="L187" i="6"/>
  <c r="J187" i="6"/>
  <c r="G187" i="6"/>
  <c r="H187" i="6" s="1"/>
  <c r="N187" i="6" s="1"/>
  <c r="S186" i="6"/>
  <c r="M186" i="6"/>
  <c r="L186" i="6"/>
  <c r="J186" i="6"/>
  <c r="G186" i="6"/>
  <c r="H186" i="6" s="1"/>
  <c r="N186" i="6" s="1"/>
  <c r="S185" i="6"/>
  <c r="M185" i="6"/>
  <c r="L185" i="6"/>
  <c r="J185" i="6"/>
  <c r="G185" i="6"/>
  <c r="H185" i="6" s="1"/>
  <c r="N185" i="6" s="1"/>
  <c r="S184" i="6"/>
  <c r="M184" i="6"/>
  <c r="L184" i="6"/>
  <c r="J184" i="6"/>
  <c r="H184" i="6"/>
  <c r="G184" i="6"/>
  <c r="S183" i="6"/>
  <c r="M183" i="6"/>
  <c r="L183" i="6"/>
  <c r="J183" i="6"/>
  <c r="H183" i="6"/>
  <c r="G183" i="6"/>
  <c r="S182" i="6"/>
  <c r="M182" i="6"/>
  <c r="L182" i="6"/>
  <c r="J182" i="6"/>
  <c r="H182" i="6"/>
  <c r="G182" i="6"/>
  <c r="S181" i="6"/>
  <c r="M181" i="6"/>
  <c r="N181" i="6" s="1"/>
  <c r="L181" i="6"/>
  <c r="J181" i="6"/>
  <c r="G181" i="6"/>
  <c r="H181" i="6" s="1"/>
  <c r="S180" i="6"/>
  <c r="M180" i="6"/>
  <c r="L180" i="6"/>
  <c r="J180" i="6"/>
  <c r="G180" i="6"/>
  <c r="H180" i="6" s="1"/>
  <c r="N180" i="6" s="1"/>
  <c r="S179" i="6"/>
  <c r="M179" i="6"/>
  <c r="L179" i="6"/>
  <c r="J179" i="6"/>
  <c r="G179" i="6"/>
  <c r="H179" i="6" s="1"/>
  <c r="N179" i="6" s="1"/>
  <c r="S178" i="6"/>
  <c r="M178" i="6"/>
  <c r="L178" i="6"/>
  <c r="J178" i="6"/>
  <c r="H178" i="6"/>
  <c r="G178" i="6"/>
  <c r="S177" i="6"/>
  <c r="M177" i="6"/>
  <c r="L177" i="6"/>
  <c r="J177" i="6"/>
  <c r="G177" i="6"/>
  <c r="H177" i="6" s="1"/>
  <c r="N177" i="6" s="1"/>
  <c r="S176" i="6"/>
  <c r="M176" i="6"/>
  <c r="L176" i="6"/>
  <c r="J176" i="6"/>
  <c r="H176" i="6"/>
  <c r="N176" i="6" s="1"/>
  <c r="G176" i="6"/>
  <c r="S175" i="6"/>
  <c r="M175" i="6"/>
  <c r="L175" i="6"/>
  <c r="J175" i="6"/>
  <c r="H175" i="6"/>
  <c r="N175" i="6" s="1"/>
  <c r="G175" i="6"/>
  <c r="S174" i="6"/>
  <c r="M174" i="6"/>
  <c r="L174" i="6"/>
  <c r="J174" i="6"/>
  <c r="N174" i="6" s="1"/>
  <c r="H174" i="6"/>
  <c r="G174" i="6"/>
  <c r="S173" i="6"/>
  <c r="M173" i="6"/>
  <c r="L173" i="6"/>
  <c r="J173" i="6"/>
  <c r="G173" i="6"/>
  <c r="H173" i="6" s="1"/>
  <c r="N173" i="6" s="1"/>
  <c r="S172" i="6"/>
  <c r="M172" i="6"/>
  <c r="N172" i="6" s="1"/>
  <c r="L172" i="6"/>
  <c r="J172" i="6"/>
  <c r="G172" i="6"/>
  <c r="H172" i="6" s="1"/>
  <c r="S171" i="6"/>
  <c r="N171" i="6"/>
  <c r="M171" i="6"/>
  <c r="L171" i="6"/>
  <c r="J171" i="6"/>
  <c r="H171" i="6"/>
  <c r="G171" i="6"/>
  <c r="S170" i="6"/>
  <c r="M170" i="6"/>
  <c r="L170" i="6"/>
  <c r="J170" i="6"/>
  <c r="G170" i="6"/>
  <c r="H170" i="6" s="1"/>
  <c r="N170" i="6" s="1"/>
  <c r="S169" i="6"/>
  <c r="M169" i="6"/>
  <c r="L169" i="6"/>
  <c r="J169" i="6"/>
  <c r="G169" i="6"/>
  <c r="H169" i="6" s="1"/>
  <c r="N169" i="6" s="1"/>
  <c r="S168" i="6"/>
  <c r="M168" i="6"/>
  <c r="L168" i="6"/>
  <c r="J168" i="6"/>
  <c r="H168" i="6"/>
  <c r="G168" i="6"/>
  <c r="S167" i="6"/>
  <c r="M167" i="6"/>
  <c r="L167" i="6"/>
  <c r="J167" i="6"/>
  <c r="H167" i="6"/>
  <c r="G167" i="6"/>
  <c r="S166" i="6"/>
  <c r="M166" i="6"/>
  <c r="L166" i="6"/>
  <c r="J166" i="6"/>
  <c r="N166" i="6" s="1"/>
  <c r="H166" i="6"/>
  <c r="G166" i="6"/>
  <c r="S165" i="6"/>
  <c r="M165" i="6"/>
  <c r="L165" i="6"/>
  <c r="J165" i="6"/>
  <c r="G165" i="6"/>
  <c r="H165" i="6" s="1"/>
  <c r="N165" i="6" s="1"/>
  <c r="S164" i="6"/>
  <c r="M164" i="6"/>
  <c r="L164" i="6"/>
  <c r="J164" i="6"/>
  <c r="G164" i="6"/>
  <c r="H164" i="6" s="1"/>
  <c r="N164" i="6" s="1"/>
  <c r="S163" i="6"/>
  <c r="M163" i="6"/>
  <c r="L163" i="6"/>
  <c r="J163" i="6"/>
  <c r="G163" i="6"/>
  <c r="H163" i="6" s="1"/>
  <c r="N163" i="6" s="1"/>
  <c r="S162" i="6"/>
  <c r="N162" i="6"/>
  <c r="M162" i="6"/>
  <c r="L162" i="6"/>
  <c r="J162" i="6"/>
  <c r="H162" i="6"/>
  <c r="G162" i="6"/>
  <c r="S161" i="6"/>
  <c r="M161" i="6"/>
  <c r="L161" i="6"/>
  <c r="J161" i="6"/>
  <c r="H161" i="6"/>
  <c r="G161" i="6"/>
  <c r="S160" i="6"/>
  <c r="M160" i="6"/>
  <c r="L160" i="6"/>
  <c r="J160" i="6"/>
  <c r="H160" i="6"/>
  <c r="G160" i="6"/>
  <c r="S159" i="6"/>
  <c r="M159" i="6"/>
  <c r="L159" i="6"/>
  <c r="J159" i="6"/>
  <c r="H159" i="6"/>
  <c r="G159" i="6"/>
  <c r="S158" i="6"/>
  <c r="M158" i="6"/>
  <c r="L158" i="6"/>
  <c r="J158" i="6"/>
  <c r="H158" i="6"/>
  <c r="G158" i="6"/>
  <c r="S157" i="6"/>
  <c r="N157" i="6"/>
  <c r="M157" i="6"/>
  <c r="L157" i="6"/>
  <c r="J157" i="6"/>
  <c r="G157" i="6"/>
  <c r="H157" i="6" s="1"/>
  <c r="S156" i="6"/>
  <c r="M156" i="6"/>
  <c r="L156" i="6"/>
  <c r="J156" i="6"/>
  <c r="G156" i="6"/>
  <c r="H156" i="6" s="1"/>
  <c r="N156" i="6" s="1"/>
  <c r="S155" i="6"/>
  <c r="M155" i="6"/>
  <c r="L155" i="6"/>
  <c r="J155" i="6"/>
  <c r="H155" i="6"/>
  <c r="N155" i="6" s="1"/>
  <c r="G155" i="6"/>
  <c r="S154" i="6"/>
  <c r="M154" i="6"/>
  <c r="L154" i="6"/>
  <c r="J154" i="6"/>
  <c r="G154" i="6"/>
  <c r="H154" i="6" s="1"/>
  <c r="N154" i="6" s="1"/>
  <c r="S153" i="6"/>
  <c r="M153" i="6"/>
  <c r="L153" i="6"/>
  <c r="J153" i="6"/>
  <c r="G153" i="6"/>
  <c r="H153" i="6" s="1"/>
  <c r="N153" i="6" s="1"/>
  <c r="S152" i="6"/>
  <c r="M152" i="6"/>
  <c r="L152" i="6"/>
  <c r="J152" i="6"/>
  <c r="H152" i="6"/>
  <c r="G152" i="6"/>
  <c r="S151" i="6"/>
  <c r="M151" i="6"/>
  <c r="L151" i="6"/>
  <c r="J151" i="6"/>
  <c r="H151" i="6"/>
  <c r="G151" i="6"/>
  <c r="S150" i="6"/>
  <c r="M150" i="6"/>
  <c r="L150" i="6"/>
  <c r="J150" i="6"/>
  <c r="H150" i="6"/>
  <c r="G150" i="6"/>
  <c r="S149" i="6"/>
  <c r="N149" i="6"/>
  <c r="M149" i="6"/>
  <c r="L149" i="6"/>
  <c r="J149" i="6"/>
  <c r="G149" i="6"/>
  <c r="H149" i="6" s="1"/>
  <c r="S148" i="6"/>
  <c r="M148" i="6"/>
  <c r="L148" i="6"/>
  <c r="J148" i="6"/>
  <c r="G148" i="6"/>
  <c r="H148" i="6" s="1"/>
  <c r="N148" i="6" s="1"/>
  <c r="S147" i="6"/>
  <c r="M147" i="6"/>
  <c r="L147" i="6"/>
  <c r="J147" i="6"/>
  <c r="H147" i="6"/>
  <c r="N147" i="6" s="1"/>
  <c r="G147" i="6"/>
  <c r="S146" i="6"/>
  <c r="M146" i="6"/>
  <c r="L146" i="6"/>
  <c r="J146" i="6"/>
  <c r="G146" i="6"/>
  <c r="H146" i="6" s="1"/>
  <c r="N146" i="6" s="1"/>
  <c r="S145" i="6"/>
  <c r="M145" i="6"/>
  <c r="L145" i="6"/>
  <c r="J145" i="6"/>
  <c r="H145" i="6"/>
  <c r="G145" i="6"/>
  <c r="S144" i="6"/>
  <c r="M144" i="6"/>
  <c r="L144" i="6"/>
  <c r="J144" i="6"/>
  <c r="H144" i="6"/>
  <c r="N144" i="6" s="1"/>
  <c r="G144" i="6"/>
  <c r="S143" i="6"/>
  <c r="M143" i="6"/>
  <c r="L143" i="6"/>
  <c r="J143" i="6"/>
  <c r="H143" i="6"/>
  <c r="N143" i="6" s="1"/>
  <c r="G143" i="6"/>
  <c r="S142" i="6"/>
  <c r="M142" i="6"/>
  <c r="L142" i="6"/>
  <c r="J142" i="6"/>
  <c r="H142" i="6"/>
  <c r="G142" i="6"/>
  <c r="S141" i="6"/>
  <c r="M141" i="6"/>
  <c r="N141" i="6" s="1"/>
  <c r="L141" i="6"/>
  <c r="J141" i="6"/>
  <c r="G141" i="6"/>
  <c r="H141" i="6" s="1"/>
  <c r="S140" i="6"/>
  <c r="M140" i="6"/>
  <c r="N140" i="6" s="1"/>
  <c r="L140" i="6"/>
  <c r="J140" i="6"/>
  <c r="G140" i="6"/>
  <c r="H140" i="6" s="1"/>
  <c r="S139" i="6"/>
  <c r="M139" i="6"/>
  <c r="L139" i="6"/>
  <c r="J139" i="6"/>
  <c r="H139" i="6"/>
  <c r="N139" i="6" s="1"/>
  <c r="G139" i="6"/>
  <c r="S138" i="6"/>
  <c r="M138" i="6"/>
  <c r="L138" i="6"/>
  <c r="J138" i="6"/>
  <c r="H138" i="6"/>
  <c r="N138" i="6" s="1"/>
  <c r="G138" i="6"/>
  <c r="S137" i="6"/>
  <c r="M137" i="6"/>
  <c r="L137" i="6"/>
  <c r="J137" i="6"/>
  <c r="G137" i="6"/>
  <c r="H137" i="6" s="1"/>
  <c r="N137" i="6" s="1"/>
  <c r="S136" i="6"/>
  <c r="M136" i="6"/>
  <c r="L136" i="6"/>
  <c r="J136" i="6"/>
  <c r="H136" i="6"/>
  <c r="N136" i="6" s="1"/>
  <c r="G136" i="6"/>
  <c r="S135" i="6"/>
  <c r="M135" i="6"/>
  <c r="L135" i="6"/>
  <c r="J135" i="6"/>
  <c r="H135" i="6"/>
  <c r="N135" i="6" s="1"/>
  <c r="G135" i="6"/>
  <c r="S134" i="6"/>
  <c r="M134" i="6"/>
  <c r="L134" i="6"/>
  <c r="J134" i="6"/>
  <c r="H134" i="6"/>
  <c r="N134" i="6" s="1"/>
  <c r="G134" i="6"/>
  <c r="S133" i="6"/>
  <c r="M133" i="6"/>
  <c r="L133" i="6"/>
  <c r="J133" i="6"/>
  <c r="G133" i="6"/>
  <c r="H133" i="6" s="1"/>
  <c r="N133" i="6" s="1"/>
  <c r="S132" i="6"/>
  <c r="N132" i="6"/>
  <c r="M132" i="6"/>
  <c r="L132" i="6"/>
  <c r="J132" i="6"/>
  <c r="G132" i="6"/>
  <c r="H132" i="6" s="1"/>
  <c r="S131" i="6"/>
  <c r="M131" i="6"/>
  <c r="L131" i="6"/>
  <c r="J131" i="6"/>
  <c r="G131" i="6"/>
  <c r="H131" i="6" s="1"/>
  <c r="N131" i="6" s="1"/>
  <c r="S130" i="6"/>
  <c r="M130" i="6"/>
  <c r="L130" i="6"/>
  <c r="J130" i="6"/>
  <c r="N130" i="6" s="1"/>
  <c r="H130" i="6"/>
  <c r="G130" i="6"/>
  <c r="S129" i="6"/>
  <c r="M129" i="6"/>
  <c r="L129" i="6"/>
  <c r="J129" i="6"/>
  <c r="H129" i="6"/>
  <c r="N129" i="6" s="1"/>
  <c r="G129" i="6"/>
  <c r="S128" i="6"/>
  <c r="M128" i="6"/>
  <c r="L128" i="6"/>
  <c r="J128" i="6"/>
  <c r="H128" i="6"/>
  <c r="N128" i="6" s="1"/>
  <c r="G128" i="6"/>
  <c r="S127" i="6"/>
  <c r="M127" i="6"/>
  <c r="L127" i="6"/>
  <c r="J127" i="6"/>
  <c r="H127" i="6"/>
  <c r="N127" i="6" s="1"/>
  <c r="G127" i="6"/>
  <c r="S126" i="6"/>
  <c r="M126" i="6"/>
  <c r="L126" i="6"/>
  <c r="J126" i="6"/>
  <c r="H126" i="6"/>
  <c r="G126" i="6"/>
  <c r="S125" i="6"/>
  <c r="M125" i="6"/>
  <c r="N125" i="6" s="1"/>
  <c r="L125" i="6"/>
  <c r="J125" i="6"/>
  <c r="G125" i="6"/>
  <c r="H125" i="6" s="1"/>
  <c r="S124" i="6"/>
  <c r="M124" i="6"/>
  <c r="L124" i="6"/>
  <c r="J124" i="6"/>
  <c r="G124" i="6"/>
  <c r="H124" i="6" s="1"/>
  <c r="S123" i="6"/>
  <c r="M123" i="6"/>
  <c r="L123" i="6"/>
  <c r="J123" i="6"/>
  <c r="G123" i="6"/>
  <c r="H123" i="6" s="1"/>
  <c r="N123" i="6" s="1"/>
  <c r="S122" i="6"/>
  <c r="M122" i="6"/>
  <c r="L122" i="6"/>
  <c r="J122" i="6"/>
  <c r="G122" i="6"/>
  <c r="H122" i="6" s="1"/>
  <c r="N122" i="6" s="1"/>
  <c r="S121" i="6"/>
  <c r="M121" i="6"/>
  <c r="L121" i="6"/>
  <c r="J121" i="6"/>
  <c r="G121" i="6"/>
  <c r="H121" i="6" s="1"/>
  <c r="N121" i="6" s="1"/>
  <c r="S120" i="6"/>
  <c r="M120" i="6"/>
  <c r="L120" i="6"/>
  <c r="J120" i="6"/>
  <c r="H120" i="6"/>
  <c r="G120" i="6"/>
  <c r="S119" i="6"/>
  <c r="M119" i="6"/>
  <c r="L119" i="6"/>
  <c r="J119" i="6"/>
  <c r="H119" i="6"/>
  <c r="G119" i="6"/>
  <c r="S118" i="6"/>
  <c r="M118" i="6"/>
  <c r="L118" i="6"/>
  <c r="J118" i="6"/>
  <c r="H118" i="6"/>
  <c r="G118" i="6"/>
  <c r="S117" i="6"/>
  <c r="M117" i="6"/>
  <c r="N117" i="6" s="1"/>
  <c r="L117" i="6"/>
  <c r="J117" i="6"/>
  <c r="G117" i="6"/>
  <c r="H117" i="6" s="1"/>
  <c r="S116" i="6"/>
  <c r="M116" i="6"/>
  <c r="N116" i="6" s="1"/>
  <c r="L116" i="6"/>
  <c r="J116" i="6"/>
  <c r="G116" i="6"/>
  <c r="H116" i="6" s="1"/>
  <c r="S115" i="6"/>
  <c r="M115" i="6"/>
  <c r="L115" i="6"/>
  <c r="J115" i="6"/>
  <c r="G115" i="6"/>
  <c r="H115" i="6" s="1"/>
  <c r="N115" i="6" s="1"/>
  <c r="S114" i="6"/>
  <c r="M114" i="6"/>
  <c r="L114" i="6"/>
  <c r="J114" i="6"/>
  <c r="H114" i="6"/>
  <c r="N114" i="6" s="1"/>
  <c r="G114" i="6"/>
  <c r="S113" i="6"/>
  <c r="M113" i="6"/>
  <c r="L113" i="6"/>
  <c r="J113" i="6"/>
  <c r="G113" i="6"/>
  <c r="H113" i="6" s="1"/>
  <c r="N113" i="6" s="1"/>
  <c r="S112" i="6"/>
  <c r="M112" i="6"/>
  <c r="L112" i="6"/>
  <c r="J112" i="6"/>
  <c r="H112" i="6"/>
  <c r="G112" i="6"/>
  <c r="S111" i="6"/>
  <c r="M111" i="6"/>
  <c r="L111" i="6"/>
  <c r="J111" i="6"/>
  <c r="H111" i="6"/>
  <c r="N111" i="6" s="1"/>
  <c r="G111" i="6"/>
  <c r="S110" i="6"/>
  <c r="M110" i="6"/>
  <c r="L110" i="6"/>
  <c r="J110" i="6"/>
  <c r="H110" i="6"/>
  <c r="N110" i="6" s="1"/>
  <c r="G110" i="6"/>
  <c r="S109" i="6"/>
  <c r="N109" i="6"/>
  <c r="M109" i="6"/>
  <c r="L109" i="6"/>
  <c r="J109" i="6"/>
  <c r="G109" i="6"/>
  <c r="H109" i="6" s="1"/>
  <c r="S108" i="6"/>
  <c r="M108" i="6"/>
  <c r="N108" i="6" s="1"/>
  <c r="L108" i="6"/>
  <c r="J108" i="6"/>
  <c r="G108" i="6"/>
  <c r="H108" i="6" s="1"/>
  <c r="S107" i="6"/>
  <c r="M107" i="6"/>
  <c r="L107" i="6"/>
  <c r="J107" i="6"/>
  <c r="H107" i="6"/>
  <c r="N107" i="6" s="1"/>
  <c r="G107" i="6"/>
  <c r="S106" i="6"/>
  <c r="M106" i="6"/>
  <c r="L106" i="6"/>
  <c r="J106" i="6"/>
  <c r="G106" i="6"/>
  <c r="H106" i="6" s="1"/>
  <c r="N106" i="6" s="1"/>
  <c r="S105" i="6"/>
  <c r="M105" i="6"/>
  <c r="L105" i="6"/>
  <c r="J105" i="6"/>
  <c r="G105" i="6"/>
  <c r="H105" i="6" s="1"/>
  <c r="N105" i="6" s="1"/>
  <c r="S104" i="6"/>
  <c r="M104" i="6"/>
  <c r="L104" i="6"/>
  <c r="J104" i="6"/>
  <c r="H104" i="6"/>
  <c r="G104" i="6"/>
  <c r="S103" i="6"/>
  <c r="M103" i="6"/>
  <c r="L103" i="6"/>
  <c r="J103" i="6"/>
  <c r="H103" i="6"/>
  <c r="G103" i="6"/>
  <c r="S102" i="6"/>
  <c r="M102" i="6"/>
  <c r="L102" i="6"/>
  <c r="J102" i="6"/>
  <c r="H102" i="6"/>
  <c r="N102" i="6" s="1"/>
  <c r="G102" i="6"/>
  <c r="S101" i="6"/>
  <c r="M101" i="6"/>
  <c r="L101" i="6"/>
  <c r="J101" i="6"/>
  <c r="G101" i="6"/>
  <c r="H101" i="6" s="1"/>
  <c r="N101" i="6" s="1"/>
  <c r="S100" i="6"/>
  <c r="N100" i="6"/>
  <c r="M100" i="6"/>
  <c r="L100" i="6"/>
  <c r="J100" i="6"/>
  <c r="G100" i="6"/>
  <c r="H100" i="6" s="1"/>
  <c r="S99" i="6"/>
  <c r="N99" i="6"/>
  <c r="M99" i="6"/>
  <c r="L99" i="6"/>
  <c r="J99" i="6"/>
  <c r="G99" i="6"/>
  <c r="H99" i="6" s="1"/>
  <c r="S98" i="6"/>
  <c r="M98" i="6"/>
  <c r="L98" i="6"/>
  <c r="J98" i="6"/>
  <c r="N98" i="6" s="1"/>
  <c r="H98" i="6"/>
  <c r="G98" i="6"/>
  <c r="S97" i="6"/>
  <c r="M97" i="6"/>
  <c r="L97" i="6"/>
  <c r="J97" i="6"/>
  <c r="H97" i="6"/>
  <c r="G97" i="6"/>
  <c r="S96" i="6"/>
  <c r="M96" i="6"/>
  <c r="L96" i="6"/>
  <c r="J96" i="6"/>
  <c r="H96" i="6"/>
  <c r="G96" i="6"/>
  <c r="S95" i="6"/>
  <c r="M95" i="6"/>
  <c r="L95" i="6"/>
  <c r="J95" i="6"/>
  <c r="H95" i="6"/>
  <c r="G95" i="6"/>
  <c r="S94" i="6"/>
  <c r="M94" i="6"/>
  <c r="L94" i="6"/>
  <c r="J94" i="6"/>
  <c r="H94" i="6"/>
  <c r="N94" i="6" s="1"/>
  <c r="G94" i="6"/>
  <c r="S93" i="6"/>
  <c r="M93" i="6"/>
  <c r="L93" i="6"/>
  <c r="J93" i="6"/>
  <c r="G93" i="6"/>
  <c r="H93" i="6" s="1"/>
  <c r="N93" i="6" s="1"/>
  <c r="S92" i="6"/>
  <c r="M92" i="6"/>
  <c r="L92" i="6"/>
  <c r="J92" i="6"/>
  <c r="G92" i="6"/>
  <c r="H92" i="6" s="1"/>
  <c r="S91" i="6"/>
  <c r="N91" i="6"/>
  <c r="M91" i="6"/>
  <c r="L91" i="6"/>
  <c r="J91" i="6"/>
  <c r="H91" i="6"/>
  <c r="G91" i="6"/>
  <c r="S90" i="6"/>
  <c r="M90" i="6"/>
  <c r="L90" i="6"/>
  <c r="J90" i="6"/>
  <c r="H90" i="6"/>
  <c r="N90" i="6" s="1"/>
  <c r="G90" i="6"/>
  <c r="S89" i="6"/>
  <c r="M89" i="6"/>
  <c r="L89" i="6"/>
  <c r="J89" i="6"/>
  <c r="G89" i="6"/>
  <c r="H89" i="6" s="1"/>
  <c r="N89" i="6" s="1"/>
  <c r="S88" i="6"/>
  <c r="M88" i="6"/>
  <c r="L88" i="6"/>
  <c r="J88" i="6"/>
  <c r="H88" i="6"/>
  <c r="G88" i="6"/>
  <c r="S87" i="6"/>
  <c r="M87" i="6"/>
  <c r="L87" i="6"/>
  <c r="J87" i="6"/>
  <c r="H87" i="6"/>
  <c r="G87" i="6"/>
  <c r="S86" i="6"/>
  <c r="M86" i="6"/>
  <c r="L86" i="6"/>
  <c r="J86" i="6"/>
  <c r="H86" i="6"/>
  <c r="G86" i="6"/>
  <c r="S85" i="6"/>
  <c r="N85" i="6"/>
  <c r="M85" i="6"/>
  <c r="L85" i="6"/>
  <c r="J85" i="6"/>
  <c r="G85" i="6"/>
  <c r="H85" i="6" s="1"/>
  <c r="S84" i="6"/>
  <c r="N84" i="6"/>
  <c r="M84" i="6"/>
  <c r="L84" i="6"/>
  <c r="J84" i="6"/>
  <c r="G84" i="6"/>
  <c r="H84" i="6" s="1"/>
  <c r="S83" i="6"/>
  <c r="M83" i="6"/>
  <c r="L83" i="6"/>
  <c r="J83" i="6"/>
  <c r="H83" i="6"/>
  <c r="G83" i="6"/>
  <c r="S82" i="6"/>
  <c r="M82" i="6"/>
  <c r="L82" i="6"/>
  <c r="J82" i="6"/>
  <c r="G82" i="6"/>
  <c r="H82" i="6" s="1"/>
  <c r="N82" i="6" s="1"/>
  <c r="S81" i="6"/>
  <c r="M81" i="6"/>
  <c r="L81" i="6"/>
  <c r="J81" i="6"/>
  <c r="H81" i="6"/>
  <c r="N81" i="6" s="1"/>
  <c r="G81" i="6"/>
  <c r="S80" i="6"/>
  <c r="M80" i="6"/>
  <c r="L80" i="6"/>
  <c r="J80" i="6"/>
  <c r="H80" i="6"/>
  <c r="N80" i="6" s="1"/>
  <c r="G80" i="6"/>
  <c r="S79" i="6"/>
  <c r="M79" i="6"/>
  <c r="L79" i="6"/>
  <c r="J79" i="6"/>
  <c r="H79" i="6"/>
  <c r="G79" i="6"/>
  <c r="S78" i="6"/>
  <c r="M78" i="6"/>
  <c r="L78" i="6"/>
  <c r="J78" i="6"/>
  <c r="H78" i="6"/>
  <c r="N78" i="6" s="1"/>
  <c r="G78" i="6"/>
  <c r="S77" i="6"/>
  <c r="M77" i="6"/>
  <c r="L77" i="6"/>
  <c r="J77" i="6"/>
  <c r="G77" i="6"/>
  <c r="H77" i="6" s="1"/>
  <c r="N77" i="6" s="1"/>
  <c r="S76" i="6"/>
  <c r="N76" i="6"/>
  <c r="M76" i="6"/>
  <c r="L76" i="6"/>
  <c r="J76" i="6"/>
  <c r="G76" i="6"/>
  <c r="H76" i="6" s="1"/>
  <c r="S75" i="6"/>
  <c r="M75" i="6"/>
  <c r="N75" i="6" s="1"/>
  <c r="L75" i="6"/>
  <c r="J75" i="6"/>
  <c r="H75" i="6"/>
  <c r="G75" i="6"/>
  <c r="S74" i="6"/>
  <c r="M74" i="6"/>
  <c r="L74" i="6"/>
  <c r="J74" i="6"/>
  <c r="N74" i="6" s="1"/>
  <c r="H74" i="6"/>
  <c r="G74" i="6"/>
  <c r="S73" i="6"/>
  <c r="M73" i="6"/>
  <c r="L73" i="6"/>
  <c r="J73" i="6"/>
  <c r="H73" i="6"/>
  <c r="N73" i="6" s="1"/>
  <c r="G73" i="6"/>
  <c r="S72" i="6"/>
  <c r="M72" i="6"/>
  <c r="L72" i="6"/>
  <c r="J72" i="6"/>
  <c r="H72" i="6"/>
  <c r="N72" i="6" s="1"/>
  <c r="G72" i="6"/>
  <c r="S71" i="6"/>
  <c r="M71" i="6"/>
  <c r="L71" i="6"/>
  <c r="J71" i="6"/>
  <c r="H71" i="6"/>
  <c r="N71" i="6" s="1"/>
  <c r="G71" i="6"/>
  <c r="S70" i="6"/>
  <c r="M70" i="6"/>
  <c r="L70" i="6"/>
  <c r="J70" i="6"/>
  <c r="H70" i="6"/>
  <c r="N70" i="6" s="1"/>
  <c r="G70" i="6"/>
  <c r="S69" i="6"/>
  <c r="M69" i="6"/>
  <c r="L69" i="6"/>
  <c r="J69" i="6"/>
  <c r="G69" i="6"/>
  <c r="H69" i="6" s="1"/>
  <c r="N69" i="6" s="1"/>
  <c r="S68" i="6"/>
  <c r="M68" i="6"/>
  <c r="L68" i="6"/>
  <c r="J68" i="6"/>
  <c r="G68" i="6"/>
  <c r="H68" i="6" s="1"/>
  <c r="N68" i="6" s="1"/>
  <c r="S67" i="6"/>
  <c r="M67" i="6"/>
  <c r="N67" i="6" s="1"/>
  <c r="L67" i="6"/>
  <c r="J67" i="6"/>
  <c r="G67" i="6"/>
  <c r="H67" i="6" s="1"/>
  <c r="S66" i="6"/>
  <c r="M66" i="6"/>
  <c r="L66" i="6"/>
  <c r="J66" i="6"/>
  <c r="N66" i="6" s="1"/>
  <c r="H66" i="6"/>
  <c r="G66" i="6"/>
  <c r="S65" i="6"/>
  <c r="M65" i="6"/>
  <c r="L65" i="6"/>
  <c r="J65" i="6"/>
  <c r="H65" i="6"/>
  <c r="N65" i="6" s="1"/>
  <c r="G65" i="6"/>
  <c r="S64" i="6"/>
  <c r="M64" i="6"/>
  <c r="L64" i="6"/>
  <c r="J64" i="6"/>
  <c r="H64" i="6"/>
  <c r="N64" i="6" s="1"/>
  <c r="G64" i="6"/>
  <c r="S63" i="6"/>
  <c r="M63" i="6"/>
  <c r="L63" i="6"/>
  <c r="J63" i="6"/>
  <c r="H63" i="6"/>
  <c r="N63" i="6" s="1"/>
  <c r="G63" i="6"/>
  <c r="S62" i="6"/>
  <c r="M62" i="6"/>
  <c r="L62" i="6"/>
  <c r="J62" i="6"/>
  <c r="H62" i="6"/>
  <c r="N62" i="6" s="1"/>
  <c r="G62" i="6"/>
  <c r="S61" i="6"/>
  <c r="M61" i="6"/>
  <c r="L61" i="6"/>
  <c r="J61" i="6"/>
  <c r="G61" i="6"/>
  <c r="H61" i="6" s="1"/>
  <c r="N61" i="6" s="1"/>
  <c r="S60" i="6"/>
  <c r="M60" i="6"/>
  <c r="L60" i="6"/>
  <c r="J60" i="6"/>
  <c r="G60" i="6"/>
  <c r="H60" i="6" s="1"/>
  <c r="N60" i="6" s="1"/>
  <c r="S59" i="6"/>
  <c r="M59" i="6"/>
  <c r="L59" i="6"/>
  <c r="J59" i="6"/>
  <c r="G59" i="6"/>
  <c r="H59" i="6" s="1"/>
  <c r="N59" i="6" s="1"/>
  <c r="S58" i="6"/>
  <c r="M58" i="6"/>
  <c r="L58" i="6"/>
  <c r="J58" i="6"/>
  <c r="G58" i="6"/>
  <c r="H58" i="6" s="1"/>
  <c r="N58" i="6" s="1"/>
  <c r="S57" i="6"/>
  <c r="M57" i="6"/>
  <c r="L57" i="6"/>
  <c r="J57" i="6"/>
  <c r="G57" i="6"/>
  <c r="H57" i="6" s="1"/>
  <c r="N57" i="6" s="1"/>
  <c r="S56" i="6"/>
  <c r="M56" i="6"/>
  <c r="L56" i="6"/>
  <c r="J56" i="6"/>
  <c r="H56" i="6"/>
  <c r="G56" i="6"/>
  <c r="S55" i="6"/>
  <c r="M55" i="6"/>
  <c r="L55" i="6"/>
  <c r="J55" i="6"/>
  <c r="H55" i="6"/>
  <c r="G55" i="6"/>
  <c r="S54" i="6"/>
  <c r="M54" i="6"/>
  <c r="L54" i="6"/>
  <c r="J54" i="6"/>
  <c r="H54" i="6"/>
  <c r="G54" i="6"/>
  <c r="S53" i="6"/>
  <c r="M53" i="6"/>
  <c r="N53" i="6" s="1"/>
  <c r="L53" i="6"/>
  <c r="J53" i="6"/>
  <c r="G53" i="6"/>
  <c r="H53" i="6" s="1"/>
  <c r="S52" i="6"/>
  <c r="M52" i="6"/>
  <c r="L52" i="6"/>
  <c r="J52" i="6"/>
  <c r="G52" i="6"/>
  <c r="H52" i="6" s="1"/>
  <c r="N52" i="6" s="1"/>
  <c r="S51" i="6"/>
  <c r="M51" i="6"/>
  <c r="L51" i="6"/>
  <c r="J51" i="6"/>
  <c r="G51" i="6"/>
  <c r="H51" i="6" s="1"/>
  <c r="N51" i="6" s="1"/>
  <c r="S50" i="6"/>
  <c r="M50" i="6"/>
  <c r="L50" i="6"/>
  <c r="J50" i="6"/>
  <c r="H50" i="6"/>
  <c r="G50" i="6"/>
  <c r="S49" i="6"/>
  <c r="M49" i="6"/>
  <c r="L49" i="6"/>
  <c r="J49" i="6"/>
  <c r="G49" i="6"/>
  <c r="H49" i="6" s="1"/>
  <c r="N49" i="6" s="1"/>
  <c r="S48" i="6"/>
  <c r="M48" i="6"/>
  <c r="L48" i="6"/>
  <c r="J48" i="6"/>
  <c r="H48" i="6"/>
  <c r="N48" i="6" s="1"/>
  <c r="G48" i="6"/>
  <c r="S47" i="6"/>
  <c r="M47" i="6"/>
  <c r="L47" i="6"/>
  <c r="J47" i="6"/>
  <c r="H47" i="6"/>
  <c r="N47" i="6" s="1"/>
  <c r="G47" i="6"/>
  <c r="S46" i="6"/>
  <c r="M46" i="6"/>
  <c r="L46" i="6"/>
  <c r="J46" i="6"/>
  <c r="H46" i="6"/>
  <c r="G46" i="6"/>
  <c r="S45" i="6"/>
  <c r="M45" i="6"/>
  <c r="L45" i="6"/>
  <c r="J45" i="6"/>
  <c r="G45" i="6"/>
  <c r="H45" i="6" s="1"/>
  <c r="S44" i="6"/>
  <c r="M44" i="6"/>
  <c r="N44" i="6" s="1"/>
  <c r="L44" i="6"/>
  <c r="J44" i="6"/>
  <c r="G44" i="6"/>
  <c r="H44" i="6" s="1"/>
  <c r="S43" i="6"/>
  <c r="N43" i="6"/>
  <c r="M43" i="6"/>
  <c r="L43" i="6"/>
  <c r="J43" i="6"/>
  <c r="H43" i="6"/>
  <c r="G43" i="6"/>
  <c r="S42" i="6"/>
  <c r="M42" i="6"/>
  <c r="L42" i="6"/>
  <c r="J42" i="6"/>
  <c r="G42" i="6"/>
  <c r="H42" i="6" s="1"/>
  <c r="N42" i="6" s="1"/>
  <c r="S41" i="6"/>
  <c r="M41" i="6"/>
  <c r="L41" i="6"/>
  <c r="J41" i="6"/>
  <c r="G41" i="6"/>
  <c r="H41" i="6" s="1"/>
  <c r="N41" i="6" s="1"/>
  <c r="S40" i="6"/>
  <c r="M40" i="6"/>
  <c r="L40" i="6"/>
  <c r="J40" i="6"/>
  <c r="H40" i="6"/>
  <c r="G40" i="6"/>
  <c r="S39" i="6"/>
  <c r="M39" i="6"/>
  <c r="L39" i="6"/>
  <c r="J39" i="6"/>
  <c r="H39" i="6"/>
  <c r="G39" i="6"/>
  <c r="S38" i="6"/>
  <c r="M38" i="6"/>
  <c r="L38" i="6"/>
  <c r="J38" i="6"/>
  <c r="H38" i="6"/>
  <c r="N38" i="6" s="1"/>
  <c r="G38" i="6"/>
  <c r="S37" i="6"/>
  <c r="M37" i="6"/>
  <c r="L37" i="6"/>
  <c r="J37" i="6"/>
  <c r="G37" i="6"/>
  <c r="H37" i="6" s="1"/>
  <c r="N37" i="6" s="1"/>
  <c r="S36" i="6"/>
  <c r="M36" i="6"/>
  <c r="L36" i="6"/>
  <c r="J36" i="6"/>
  <c r="G36" i="6"/>
  <c r="H36" i="6" s="1"/>
  <c r="N36" i="6" s="1"/>
  <c r="S35" i="6"/>
  <c r="M35" i="6"/>
  <c r="L35" i="6"/>
  <c r="J35" i="6"/>
  <c r="G35" i="6"/>
  <c r="H35" i="6" s="1"/>
  <c r="N35" i="6" s="1"/>
  <c r="S34" i="6"/>
  <c r="N34" i="6"/>
  <c r="M34" i="6"/>
  <c r="L34" i="6"/>
  <c r="J34" i="6"/>
  <c r="H34" i="6"/>
  <c r="G34" i="6"/>
  <c r="S33" i="6"/>
  <c r="M33" i="6"/>
  <c r="L33" i="6"/>
  <c r="J33" i="6"/>
  <c r="H33" i="6"/>
  <c r="G33" i="6"/>
  <c r="S32" i="6"/>
  <c r="M32" i="6"/>
  <c r="L32" i="6"/>
  <c r="J32" i="6"/>
  <c r="H32" i="6"/>
  <c r="G32" i="6"/>
  <c r="S31" i="6"/>
  <c r="M31" i="6"/>
  <c r="L31" i="6"/>
  <c r="J31" i="6"/>
  <c r="H31" i="6"/>
  <c r="G31" i="6"/>
  <c r="S30" i="6"/>
  <c r="M30" i="6"/>
  <c r="L30" i="6"/>
  <c r="J30" i="6"/>
  <c r="H30" i="6"/>
  <c r="G30" i="6"/>
  <c r="S29" i="6"/>
  <c r="N29" i="6"/>
  <c r="M29" i="6"/>
  <c r="L29" i="6"/>
  <c r="J29" i="6"/>
  <c r="G29" i="6"/>
  <c r="H29" i="6" s="1"/>
  <c r="S28" i="6"/>
  <c r="M28" i="6"/>
  <c r="L28" i="6"/>
  <c r="J28" i="6"/>
  <c r="G28" i="6"/>
  <c r="H28" i="6" s="1"/>
  <c r="N28" i="6" s="1"/>
  <c r="S27" i="6"/>
  <c r="M27" i="6"/>
  <c r="L27" i="6"/>
  <c r="J27" i="6"/>
  <c r="H27" i="6"/>
  <c r="N27" i="6" s="1"/>
  <c r="G27" i="6"/>
  <c r="S26" i="6"/>
  <c r="N26" i="6"/>
  <c r="M26" i="6"/>
  <c r="L26" i="6"/>
  <c r="J26" i="6"/>
  <c r="G26" i="6"/>
  <c r="H26" i="6" s="1"/>
  <c r="S25" i="6"/>
  <c r="M25" i="6"/>
  <c r="L25" i="6"/>
  <c r="J25" i="6"/>
  <c r="G25" i="6"/>
  <c r="H25" i="6" s="1"/>
  <c r="N25" i="6" s="1"/>
  <c r="S24" i="6"/>
  <c r="M24" i="6"/>
  <c r="L24" i="6"/>
  <c r="J24" i="6"/>
  <c r="H24" i="6"/>
  <c r="G24" i="6"/>
  <c r="S23" i="6"/>
  <c r="M23" i="6"/>
  <c r="L23" i="6"/>
  <c r="J23" i="6"/>
  <c r="H23" i="6"/>
  <c r="G23" i="6"/>
  <c r="S22" i="6"/>
  <c r="M22" i="6"/>
  <c r="L22" i="6"/>
  <c r="J22" i="6"/>
  <c r="H22" i="6"/>
  <c r="G22" i="6"/>
  <c r="S21" i="6"/>
  <c r="N21" i="6"/>
  <c r="M21" i="6"/>
  <c r="L21" i="6"/>
  <c r="J21" i="6"/>
  <c r="G21" i="6"/>
  <c r="H21" i="6" s="1"/>
  <c r="S20" i="6"/>
  <c r="M20" i="6"/>
  <c r="L20" i="6"/>
  <c r="J20" i="6"/>
  <c r="G20" i="6"/>
  <c r="H20" i="6" s="1"/>
  <c r="S19" i="6"/>
  <c r="M19" i="6"/>
  <c r="L19" i="6"/>
  <c r="J19" i="6"/>
  <c r="H19" i="6"/>
  <c r="N19" i="6" s="1"/>
  <c r="G19" i="6"/>
  <c r="S18" i="6"/>
  <c r="M18" i="6"/>
  <c r="L18" i="6"/>
  <c r="J18" i="6"/>
  <c r="G18" i="6"/>
  <c r="H18" i="6" s="1"/>
  <c r="N18" i="6" s="1"/>
  <c r="S17" i="6"/>
  <c r="M17" i="6"/>
  <c r="L17" i="6"/>
  <c r="J17" i="6"/>
  <c r="G17" i="6"/>
  <c r="H17" i="6" s="1"/>
  <c r="N17" i="6" s="1"/>
  <c r="S16" i="6"/>
  <c r="M16" i="6"/>
  <c r="L16" i="6"/>
  <c r="J16" i="6"/>
  <c r="H16" i="6"/>
  <c r="G16" i="6"/>
  <c r="S15" i="6"/>
  <c r="M15" i="6"/>
  <c r="L15" i="6"/>
  <c r="J15" i="6"/>
  <c r="H15" i="6"/>
  <c r="N15" i="6" s="1"/>
  <c r="G15" i="6"/>
  <c r="S14" i="6"/>
  <c r="M14" i="6"/>
  <c r="L14" i="6"/>
  <c r="J14" i="6"/>
  <c r="H14" i="6"/>
  <c r="N14" i="6" s="1"/>
  <c r="G14" i="6"/>
  <c r="S13" i="6"/>
  <c r="M13" i="6"/>
  <c r="L13" i="6"/>
  <c r="J13" i="6"/>
  <c r="G13" i="6"/>
  <c r="H13" i="6" s="1"/>
  <c r="N13" i="6" s="1"/>
  <c r="S12" i="6"/>
  <c r="N12" i="6"/>
  <c r="M12" i="6"/>
  <c r="L12" i="6"/>
  <c r="J12" i="6"/>
  <c r="G12" i="6"/>
  <c r="H12" i="6" s="1"/>
  <c r="S11" i="6"/>
  <c r="M11" i="6"/>
  <c r="L11" i="6"/>
  <c r="J11" i="6"/>
  <c r="G11" i="6"/>
  <c r="H11" i="6" s="1"/>
  <c r="N11" i="6" s="1"/>
  <c r="S10" i="6"/>
  <c r="M10" i="6"/>
  <c r="L10" i="6"/>
  <c r="J10" i="6"/>
  <c r="N10" i="6" s="1"/>
  <c r="H10" i="6"/>
  <c r="G10" i="6"/>
  <c r="S9" i="6"/>
  <c r="M9" i="6"/>
  <c r="L9" i="6"/>
  <c r="J9" i="6"/>
  <c r="H9" i="6"/>
  <c r="G9" i="6"/>
  <c r="S8" i="6"/>
  <c r="M8" i="6"/>
  <c r="L8" i="6"/>
  <c r="J8" i="6"/>
  <c r="H8" i="6"/>
  <c r="N8" i="6" s="1"/>
  <c r="G8" i="6"/>
  <c r="S7" i="6"/>
  <c r="M7" i="6"/>
  <c r="L7" i="6"/>
  <c r="J7" i="6"/>
  <c r="H7" i="6"/>
  <c r="G7" i="6"/>
  <c r="S6" i="6"/>
  <c r="O256" i="5"/>
  <c r="N256" i="5"/>
  <c r="F256" i="5"/>
  <c r="W255" i="5"/>
  <c r="R255" i="5"/>
  <c r="J255" i="5"/>
  <c r="G255" i="5"/>
  <c r="W254" i="5"/>
  <c r="R254" i="5"/>
  <c r="J254" i="5"/>
  <c r="G254" i="5"/>
  <c r="W253" i="5"/>
  <c r="R253" i="5"/>
  <c r="K253" i="5"/>
  <c r="J253" i="5"/>
  <c r="H253" i="5"/>
  <c r="G253" i="5"/>
  <c r="W252" i="5"/>
  <c r="R252" i="5"/>
  <c r="S252" i="5" s="1"/>
  <c r="Q252" i="5"/>
  <c r="P252" i="5"/>
  <c r="L252" i="5"/>
  <c r="K252" i="5"/>
  <c r="J252" i="5"/>
  <c r="H252" i="5"/>
  <c r="G252" i="5"/>
  <c r="W251" i="5"/>
  <c r="R251" i="5"/>
  <c r="J251" i="5"/>
  <c r="G251" i="5"/>
  <c r="W250" i="5"/>
  <c r="R250" i="5"/>
  <c r="J250" i="5"/>
  <c r="G250" i="5"/>
  <c r="W249" i="5"/>
  <c r="R249" i="5"/>
  <c r="K249" i="5"/>
  <c r="J249" i="5"/>
  <c r="H249" i="5"/>
  <c r="G249" i="5"/>
  <c r="W248" i="5"/>
  <c r="R248" i="5"/>
  <c r="S248" i="5" s="1"/>
  <c r="Q248" i="5"/>
  <c r="P248" i="5"/>
  <c r="L248" i="5"/>
  <c r="K248" i="5"/>
  <c r="J248" i="5"/>
  <c r="H248" i="5"/>
  <c r="G248" i="5"/>
  <c r="W247" i="5"/>
  <c r="R247" i="5"/>
  <c r="J247" i="5"/>
  <c r="G247" i="5"/>
  <c r="W246" i="5"/>
  <c r="R246" i="5"/>
  <c r="J246" i="5"/>
  <c r="G246" i="5"/>
  <c r="K246" i="5" s="1"/>
  <c r="W245" i="5"/>
  <c r="R245" i="5"/>
  <c r="L245" i="5"/>
  <c r="K245" i="5"/>
  <c r="J245" i="5"/>
  <c r="H245" i="5"/>
  <c r="G245" i="5"/>
  <c r="W244" i="5"/>
  <c r="R244" i="5"/>
  <c r="S244" i="5" s="1"/>
  <c r="Q244" i="5"/>
  <c r="P244" i="5"/>
  <c r="L244" i="5"/>
  <c r="K244" i="5"/>
  <c r="J244" i="5"/>
  <c r="H244" i="5"/>
  <c r="G244" i="5"/>
  <c r="W243" i="5"/>
  <c r="R243" i="5"/>
  <c r="J243" i="5"/>
  <c r="G243" i="5"/>
  <c r="W242" i="5"/>
  <c r="R242" i="5"/>
  <c r="J242" i="5"/>
  <c r="G242" i="5"/>
  <c r="K242" i="5" s="1"/>
  <c r="W241" i="5"/>
  <c r="R241" i="5"/>
  <c r="K241" i="5"/>
  <c r="J241" i="5"/>
  <c r="H241" i="5"/>
  <c r="G241" i="5"/>
  <c r="W240" i="5"/>
  <c r="R240" i="5"/>
  <c r="S240" i="5" s="1"/>
  <c r="Q240" i="5"/>
  <c r="P240" i="5"/>
  <c r="L240" i="5"/>
  <c r="K240" i="5"/>
  <c r="J240" i="5"/>
  <c r="H240" i="5"/>
  <c r="G240" i="5"/>
  <c r="W239" i="5"/>
  <c r="R239" i="5"/>
  <c r="J239" i="5"/>
  <c r="G239" i="5"/>
  <c r="W238" i="5"/>
  <c r="R238" i="5"/>
  <c r="J238" i="5"/>
  <c r="G238" i="5"/>
  <c r="W237" i="5"/>
  <c r="R237" i="5"/>
  <c r="L237" i="5"/>
  <c r="K237" i="5"/>
  <c r="J237" i="5"/>
  <c r="H237" i="5"/>
  <c r="G237" i="5"/>
  <c r="W236" i="5"/>
  <c r="R236" i="5"/>
  <c r="S236" i="5" s="1"/>
  <c r="Q236" i="5"/>
  <c r="P236" i="5"/>
  <c r="L236" i="5"/>
  <c r="K236" i="5"/>
  <c r="J236" i="5"/>
  <c r="H236" i="5"/>
  <c r="G236" i="5"/>
  <c r="W235" i="5"/>
  <c r="R235" i="5"/>
  <c r="J235" i="5"/>
  <c r="G235" i="5"/>
  <c r="W234" i="5"/>
  <c r="R234" i="5"/>
  <c r="S234" i="5" s="1"/>
  <c r="J234" i="5"/>
  <c r="H234" i="5"/>
  <c r="G234" i="5"/>
  <c r="K234" i="5" s="1"/>
  <c r="W233" i="5"/>
  <c r="R233" i="5"/>
  <c r="K233" i="5"/>
  <c r="J233" i="5"/>
  <c r="H233" i="5"/>
  <c r="G233" i="5"/>
  <c r="W232" i="5"/>
  <c r="R232" i="5"/>
  <c r="S232" i="5" s="1"/>
  <c r="Q232" i="5"/>
  <c r="P232" i="5"/>
  <c r="L232" i="5"/>
  <c r="K232" i="5"/>
  <c r="J232" i="5"/>
  <c r="H232" i="5"/>
  <c r="G232" i="5"/>
  <c r="W231" i="5"/>
  <c r="R231" i="5"/>
  <c r="J231" i="5"/>
  <c r="G231" i="5"/>
  <c r="W230" i="5"/>
  <c r="R230" i="5"/>
  <c r="J230" i="5"/>
  <c r="G230" i="5"/>
  <c r="K230" i="5" s="1"/>
  <c r="W229" i="5"/>
  <c r="R229" i="5"/>
  <c r="K229" i="5"/>
  <c r="J229" i="5"/>
  <c r="H229" i="5"/>
  <c r="G229" i="5"/>
  <c r="W228" i="5"/>
  <c r="R228" i="5"/>
  <c r="S228" i="5" s="1"/>
  <c r="Q228" i="5"/>
  <c r="P228" i="5"/>
  <c r="L228" i="5"/>
  <c r="K228" i="5"/>
  <c r="J228" i="5"/>
  <c r="H228" i="5"/>
  <c r="G228" i="5"/>
  <c r="W227" i="5"/>
  <c r="R227" i="5"/>
  <c r="J227" i="5"/>
  <c r="G227" i="5"/>
  <c r="W226" i="5"/>
  <c r="R226" i="5"/>
  <c r="J226" i="5"/>
  <c r="G226" i="5"/>
  <c r="K226" i="5" s="1"/>
  <c r="W225" i="5"/>
  <c r="R225" i="5"/>
  <c r="L225" i="5"/>
  <c r="K225" i="5"/>
  <c r="J225" i="5"/>
  <c r="H225" i="5"/>
  <c r="G225" i="5"/>
  <c r="W224" i="5"/>
  <c r="R224" i="5"/>
  <c r="S224" i="5" s="1"/>
  <c r="Q224" i="5"/>
  <c r="P224" i="5"/>
  <c r="L224" i="5"/>
  <c r="K224" i="5"/>
  <c r="J224" i="5"/>
  <c r="H224" i="5"/>
  <c r="G224" i="5"/>
  <c r="W223" i="5"/>
  <c r="R223" i="5"/>
  <c r="J223" i="5"/>
  <c r="G223" i="5"/>
  <c r="W222" i="5"/>
  <c r="R222" i="5"/>
  <c r="J222" i="5"/>
  <c r="H222" i="5"/>
  <c r="G222" i="5"/>
  <c r="K222" i="5" s="1"/>
  <c r="W221" i="5"/>
  <c r="R221" i="5"/>
  <c r="K221" i="5"/>
  <c r="J221" i="5"/>
  <c r="H221" i="5"/>
  <c r="G221" i="5"/>
  <c r="W220" i="5"/>
  <c r="R220" i="5"/>
  <c r="S220" i="5" s="1"/>
  <c r="Q220" i="5"/>
  <c r="P220" i="5"/>
  <c r="L220" i="5"/>
  <c r="K220" i="5"/>
  <c r="J220" i="5"/>
  <c r="H220" i="5"/>
  <c r="G220" i="5"/>
  <c r="W219" i="5"/>
  <c r="R219" i="5"/>
  <c r="J219" i="5"/>
  <c r="G219" i="5"/>
  <c r="W218" i="5"/>
  <c r="R218" i="5"/>
  <c r="J218" i="5"/>
  <c r="H218" i="5"/>
  <c r="G218" i="5"/>
  <c r="K218" i="5" s="1"/>
  <c r="W217" i="5"/>
  <c r="R217" i="5"/>
  <c r="L217" i="5"/>
  <c r="K217" i="5"/>
  <c r="J217" i="5"/>
  <c r="H217" i="5"/>
  <c r="G217" i="5"/>
  <c r="W216" i="5"/>
  <c r="R216" i="5"/>
  <c r="S216" i="5" s="1"/>
  <c r="Q216" i="5"/>
  <c r="P216" i="5"/>
  <c r="L216" i="5"/>
  <c r="K216" i="5"/>
  <c r="J216" i="5"/>
  <c r="H216" i="5"/>
  <c r="G216" i="5"/>
  <c r="W215" i="5"/>
  <c r="R215" i="5"/>
  <c r="J215" i="5"/>
  <c r="G215" i="5"/>
  <c r="W214" i="5"/>
  <c r="R214" i="5"/>
  <c r="J214" i="5"/>
  <c r="G214" i="5"/>
  <c r="K214" i="5" s="1"/>
  <c r="W213" i="5"/>
  <c r="R213" i="5"/>
  <c r="K213" i="5"/>
  <c r="J213" i="5"/>
  <c r="L213" i="5" s="1"/>
  <c r="H213" i="5"/>
  <c r="G213" i="5"/>
  <c r="W212" i="5"/>
  <c r="R212" i="5"/>
  <c r="S212" i="5" s="1"/>
  <c r="Q212" i="5"/>
  <c r="P212" i="5"/>
  <c r="L212" i="5"/>
  <c r="K212" i="5"/>
  <c r="J212" i="5"/>
  <c r="H212" i="5"/>
  <c r="G212" i="5"/>
  <c r="W211" i="5"/>
  <c r="R211" i="5"/>
  <c r="J211" i="5"/>
  <c r="G211" i="5"/>
  <c r="W210" i="5"/>
  <c r="R210" i="5"/>
  <c r="J210" i="5"/>
  <c r="H210" i="5"/>
  <c r="G210" i="5"/>
  <c r="K210" i="5" s="1"/>
  <c r="W209" i="5"/>
  <c r="R209" i="5"/>
  <c r="K209" i="5"/>
  <c r="J209" i="5"/>
  <c r="H209" i="5"/>
  <c r="G209" i="5"/>
  <c r="W208" i="5"/>
  <c r="R208" i="5"/>
  <c r="S208" i="5" s="1"/>
  <c r="Q208" i="5"/>
  <c r="P208" i="5"/>
  <c r="L208" i="5"/>
  <c r="K208" i="5"/>
  <c r="J208" i="5"/>
  <c r="H208" i="5"/>
  <c r="G208" i="5"/>
  <c r="W207" i="5"/>
  <c r="R207" i="5"/>
  <c r="J207" i="5"/>
  <c r="G207" i="5"/>
  <c r="W206" i="5"/>
  <c r="R206" i="5"/>
  <c r="J206" i="5"/>
  <c r="G206" i="5"/>
  <c r="W205" i="5"/>
  <c r="R205" i="5"/>
  <c r="L205" i="5"/>
  <c r="K205" i="5"/>
  <c r="J205" i="5"/>
  <c r="H205" i="5"/>
  <c r="G205" i="5"/>
  <c r="W204" i="5"/>
  <c r="R204" i="5"/>
  <c r="S204" i="5" s="1"/>
  <c r="Q204" i="5"/>
  <c r="P204" i="5"/>
  <c r="L204" i="5"/>
  <c r="K204" i="5"/>
  <c r="J204" i="5"/>
  <c r="H204" i="5"/>
  <c r="G204" i="5"/>
  <c r="W203" i="5"/>
  <c r="R203" i="5"/>
  <c r="J203" i="5"/>
  <c r="G203" i="5"/>
  <c r="W202" i="5"/>
  <c r="R202" i="5"/>
  <c r="J202" i="5"/>
  <c r="S202" i="5" s="1"/>
  <c r="H202" i="5"/>
  <c r="G202" i="5"/>
  <c r="K202" i="5" s="1"/>
  <c r="W201" i="5"/>
  <c r="R201" i="5"/>
  <c r="K201" i="5"/>
  <c r="J201" i="5"/>
  <c r="H201" i="5"/>
  <c r="G201" i="5"/>
  <c r="W200" i="5"/>
  <c r="R200" i="5"/>
  <c r="S200" i="5" s="1"/>
  <c r="Q200" i="5"/>
  <c r="P200" i="5"/>
  <c r="L200" i="5"/>
  <c r="K200" i="5"/>
  <c r="J200" i="5"/>
  <c r="H200" i="5"/>
  <c r="G200" i="5"/>
  <c r="W199" i="5"/>
  <c r="R199" i="5"/>
  <c r="J199" i="5"/>
  <c r="G199" i="5"/>
  <c r="W198" i="5"/>
  <c r="R198" i="5"/>
  <c r="J198" i="5"/>
  <c r="G198" i="5"/>
  <c r="K198" i="5" s="1"/>
  <c r="W197" i="5"/>
  <c r="R197" i="5"/>
  <c r="K197" i="5"/>
  <c r="J197" i="5"/>
  <c r="H197" i="5"/>
  <c r="G197" i="5"/>
  <c r="W196" i="5"/>
  <c r="R196" i="5"/>
  <c r="S196" i="5" s="1"/>
  <c r="Q196" i="5"/>
  <c r="P196" i="5"/>
  <c r="L196" i="5"/>
  <c r="K196" i="5"/>
  <c r="J196" i="5"/>
  <c r="H196" i="5"/>
  <c r="G196" i="5"/>
  <c r="W195" i="5"/>
  <c r="R195" i="5"/>
  <c r="J195" i="5"/>
  <c r="G195" i="5"/>
  <c r="W194" i="5"/>
  <c r="R194" i="5"/>
  <c r="J194" i="5"/>
  <c r="G194" i="5"/>
  <c r="K194" i="5" s="1"/>
  <c r="W193" i="5"/>
  <c r="R193" i="5"/>
  <c r="L193" i="5"/>
  <c r="K193" i="5"/>
  <c r="J193" i="5"/>
  <c r="H193" i="5"/>
  <c r="G193" i="5"/>
  <c r="W192" i="5"/>
  <c r="R192" i="5"/>
  <c r="S192" i="5" s="1"/>
  <c r="Q192" i="5"/>
  <c r="P192" i="5"/>
  <c r="L192" i="5"/>
  <c r="K192" i="5"/>
  <c r="J192" i="5"/>
  <c r="H192" i="5"/>
  <c r="G192" i="5"/>
  <c r="W191" i="5"/>
  <c r="R191" i="5"/>
  <c r="J191" i="5"/>
  <c r="G191" i="5"/>
  <c r="W190" i="5"/>
  <c r="R190" i="5"/>
  <c r="S190" i="5" s="1"/>
  <c r="J190" i="5"/>
  <c r="H190" i="5"/>
  <c r="G190" i="5"/>
  <c r="K190" i="5" s="1"/>
  <c r="W189" i="5"/>
  <c r="R189" i="5"/>
  <c r="K189" i="5"/>
  <c r="J189" i="5"/>
  <c r="H189" i="5"/>
  <c r="G189" i="5"/>
  <c r="W188" i="5"/>
  <c r="R188" i="5"/>
  <c r="S188" i="5" s="1"/>
  <c r="Q188" i="5"/>
  <c r="P188" i="5"/>
  <c r="L188" i="5"/>
  <c r="K188" i="5"/>
  <c r="J188" i="5"/>
  <c r="H188" i="5"/>
  <c r="G188" i="5"/>
  <c r="W187" i="5"/>
  <c r="R187" i="5"/>
  <c r="J187" i="5"/>
  <c r="G187" i="5"/>
  <c r="W186" i="5"/>
  <c r="R186" i="5"/>
  <c r="J186" i="5"/>
  <c r="G186" i="5"/>
  <c r="K186" i="5" s="1"/>
  <c r="W185" i="5"/>
  <c r="R185" i="5"/>
  <c r="J185" i="5"/>
  <c r="G185" i="5"/>
  <c r="W184" i="5"/>
  <c r="R184" i="5"/>
  <c r="K184" i="5"/>
  <c r="J184" i="5"/>
  <c r="H184" i="5"/>
  <c r="G184" i="5"/>
  <c r="W183" i="5"/>
  <c r="R183" i="5"/>
  <c r="J183" i="5"/>
  <c r="G183" i="5"/>
  <c r="W182" i="5"/>
  <c r="R182" i="5"/>
  <c r="J182" i="5"/>
  <c r="H182" i="5"/>
  <c r="G182" i="5"/>
  <c r="K182" i="5" s="1"/>
  <c r="W181" i="5"/>
  <c r="R181" i="5"/>
  <c r="J181" i="5"/>
  <c r="G181" i="5"/>
  <c r="K181" i="5" s="1"/>
  <c r="W180" i="5"/>
  <c r="R180" i="5"/>
  <c r="K180" i="5"/>
  <c r="J180" i="5"/>
  <c r="H180" i="5"/>
  <c r="G180" i="5"/>
  <c r="W179" i="5"/>
  <c r="R179" i="5"/>
  <c r="J179" i="5"/>
  <c r="G179" i="5"/>
  <c r="W178" i="5"/>
  <c r="R178" i="5"/>
  <c r="J178" i="5"/>
  <c r="H178" i="5"/>
  <c r="G178" i="5"/>
  <c r="K178" i="5" s="1"/>
  <c r="W177" i="5"/>
  <c r="R177" i="5"/>
  <c r="J177" i="5"/>
  <c r="H177" i="5"/>
  <c r="G177" i="5"/>
  <c r="K177" i="5" s="1"/>
  <c r="W176" i="5"/>
  <c r="R176" i="5"/>
  <c r="K176" i="5"/>
  <c r="J176" i="5"/>
  <c r="H176" i="5"/>
  <c r="G176" i="5"/>
  <c r="W175" i="5"/>
  <c r="R175" i="5"/>
  <c r="J175" i="5"/>
  <c r="G175" i="5"/>
  <c r="W174" i="5"/>
  <c r="R174" i="5"/>
  <c r="J174" i="5"/>
  <c r="G174" i="5"/>
  <c r="K174" i="5" s="1"/>
  <c r="W173" i="5"/>
  <c r="R173" i="5"/>
  <c r="J173" i="5"/>
  <c r="H173" i="5"/>
  <c r="G173" i="5"/>
  <c r="K173" i="5" s="1"/>
  <c r="W172" i="5"/>
  <c r="R172" i="5"/>
  <c r="K172" i="5"/>
  <c r="J172" i="5"/>
  <c r="H172" i="5"/>
  <c r="G172" i="5"/>
  <c r="W171" i="5"/>
  <c r="R171" i="5"/>
  <c r="J171" i="5"/>
  <c r="G171" i="5"/>
  <c r="W170" i="5"/>
  <c r="R170" i="5"/>
  <c r="J170" i="5"/>
  <c r="G170" i="5"/>
  <c r="K170" i="5" s="1"/>
  <c r="W169" i="5"/>
  <c r="R169" i="5"/>
  <c r="J169" i="5"/>
  <c r="G169" i="5"/>
  <c r="W168" i="5"/>
  <c r="R168" i="5"/>
  <c r="K168" i="5"/>
  <c r="J168" i="5"/>
  <c r="H168" i="5"/>
  <c r="G168" i="5"/>
  <c r="W167" i="5"/>
  <c r="R167" i="5"/>
  <c r="J167" i="5"/>
  <c r="G167" i="5"/>
  <c r="W166" i="5"/>
  <c r="R166" i="5"/>
  <c r="J166" i="5"/>
  <c r="H166" i="5"/>
  <c r="G166" i="5"/>
  <c r="K166" i="5" s="1"/>
  <c r="W165" i="5"/>
  <c r="R165" i="5"/>
  <c r="J165" i="5"/>
  <c r="G165" i="5"/>
  <c r="K165" i="5" s="1"/>
  <c r="W164" i="5"/>
  <c r="R164" i="5"/>
  <c r="K164" i="5"/>
  <c r="J164" i="5"/>
  <c r="H164" i="5"/>
  <c r="G164" i="5"/>
  <c r="W163" i="5"/>
  <c r="R163" i="5"/>
  <c r="J163" i="5"/>
  <c r="G163" i="5"/>
  <c r="W162" i="5"/>
  <c r="R162" i="5"/>
  <c r="J162" i="5"/>
  <c r="H162" i="5"/>
  <c r="G162" i="5"/>
  <c r="K162" i="5" s="1"/>
  <c r="W161" i="5"/>
  <c r="R161" i="5"/>
  <c r="J161" i="5"/>
  <c r="H161" i="5"/>
  <c r="G161" i="5"/>
  <c r="K161" i="5" s="1"/>
  <c r="W160" i="5"/>
  <c r="R160" i="5"/>
  <c r="K160" i="5"/>
  <c r="J160" i="5"/>
  <c r="H160" i="5"/>
  <c r="G160" i="5"/>
  <c r="W159" i="5"/>
  <c r="R159" i="5"/>
  <c r="J159" i="5"/>
  <c r="G159" i="5"/>
  <c r="W158" i="5"/>
  <c r="R158" i="5"/>
  <c r="J158" i="5"/>
  <c r="G158" i="5"/>
  <c r="K158" i="5" s="1"/>
  <c r="W157" i="5"/>
  <c r="R157" i="5"/>
  <c r="J157" i="5"/>
  <c r="H157" i="5"/>
  <c r="G157" i="5"/>
  <c r="K157" i="5" s="1"/>
  <c r="W156" i="5"/>
  <c r="R156" i="5"/>
  <c r="K156" i="5"/>
  <c r="J156" i="5"/>
  <c r="H156" i="5"/>
  <c r="G156" i="5"/>
  <c r="W155" i="5"/>
  <c r="R155" i="5"/>
  <c r="J155" i="5"/>
  <c r="G155" i="5"/>
  <c r="W154" i="5"/>
  <c r="R154" i="5"/>
  <c r="J154" i="5"/>
  <c r="G154" i="5"/>
  <c r="K154" i="5" s="1"/>
  <c r="W153" i="5"/>
  <c r="R153" i="5"/>
  <c r="J153" i="5"/>
  <c r="G153" i="5"/>
  <c r="W152" i="5"/>
  <c r="R152" i="5"/>
  <c r="K152" i="5"/>
  <c r="J152" i="5"/>
  <c r="H152" i="5"/>
  <c r="G152" i="5"/>
  <c r="W151" i="5"/>
  <c r="R151" i="5"/>
  <c r="J151" i="5"/>
  <c r="G151" i="5"/>
  <c r="W150" i="5"/>
  <c r="R150" i="5"/>
  <c r="J150" i="5"/>
  <c r="H150" i="5"/>
  <c r="G150" i="5"/>
  <c r="K150" i="5" s="1"/>
  <c r="W149" i="5"/>
  <c r="R149" i="5"/>
  <c r="J149" i="5"/>
  <c r="G149" i="5"/>
  <c r="W148" i="5"/>
  <c r="R148" i="5"/>
  <c r="K148" i="5"/>
  <c r="J148" i="5"/>
  <c r="H148" i="5"/>
  <c r="G148" i="5"/>
  <c r="W147" i="5"/>
  <c r="R147" i="5"/>
  <c r="J147" i="5"/>
  <c r="G147" i="5"/>
  <c r="W146" i="5"/>
  <c r="R146" i="5"/>
  <c r="J146" i="5"/>
  <c r="H146" i="5"/>
  <c r="G146" i="5"/>
  <c r="K146" i="5" s="1"/>
  <c r="W145" i="5"/>
  <c r="R145" i="5"/>
  <c r="J145" i="5"/>
  <c r="H145" i="5"/>
  <c r="G145" i="5"/>
  <c r="K145" i="5" s="1"/>
  <c r="W144" i="5"/>
  <c r="R144" i="5"/>
  <c r="K144" i="5"/>
  <c r="J144" i="5"/>
  <c r="H144" i="5"/>
  <c r="G144" i="5"/>
  <c r="W143" i="5"/>
  <c r="R143" i="5"/>
  <c r="J143" i="5"/>
  <c r="G143" i="5"/>
  <c r="W142" i="5"/>
  <c r="R142" i="5"/>
  <c r="J142" i="5"/>
  <c r="G142" i="5"/>
  <c r="K142" i="5" s="1"/>
  <c r="W141" i="5"/>
  <c r="R141" i="5"/>
  <c r="J141" i="5"/>
  <c r="H141" i="5"/>
  <c r="G141" i="5"/>
  <c r="K141" i="5" s="1"/>
  <c r="W140" i="5"/>
  <c r="R140" i="5"/>
  <c r="K140" i="5"/>
  <c r="J140" i="5"/>
  <c r="H140" i="5"/>
  <c r="G140" i="5"/>
  <c r="W139" i="5"/>
  <c r="R139" i="5"/>
  <c r="J139" i="5"/>
  <c r="G139" i="5"/>
  <c r="W138" i="5"/>
  <c r="R138" i="5"/>
  <c r="J138" i="5"/>
  <c r="G138" i="5"/>
  <c r="K138" i="5" s="1"/>
  <c r="W137" i="5"/>
  <c r="R137" i="5"/>
  <c r="J137" i="5"/>
  <c r="G137" i="5"/>
  <c r="W136" i="5"/>
  <c r="R136" i="5"/>
  <c r="K136" i="5"/>
  <c r="J136" i="5"/>
  <c r="H136" i="5"/>
  <c r="G136" i="5"/>
  <c r="W135" i="5"/>
  <c r="R135" i="5"/>
  <c r="J135" i="5"/>
  <c r="G135" i="5"/>
  <c r="W134" i="5"/>
  <c r="R134" i="5"/>
  <c r="J134" i="5"/>
  <c r="H134" i="5"/>
  <c r="G134" i="5"/>
  <c r="K134" i="5" s="1"/>
  <c r="W133" i="5"/>
  <c r="R133" i="5"/>
  <c r="J133" i="5"/>
  <c r="G133" i="5"/>
  <c r="W132" i="5"/>
  <c r="R132" i="5"/>
  <c r="K132" i="5"/>
  <c r="J132" i="5"/>
  <c r="H132" i="5"/>
  <c r="G132" i="5"/>
  <c r="W131" i="5"/>
  <c r="R131" i="5"/>
  <c r="J131" i="5"/>
  <c r="G131" i="5"/>
  <c r="W130" i="5"/>
  <c r="R130" i="5"/>
  <c r="J130" i="5"/>
  <c r="G130" i="5"/>
  <c r="W129" i="5"/>
  <c r="R129" i="5"/>
  <c r="J129" i="5"/>
  <c r="G129" i="5"/>
  <c r="W128" i="5"/>
  <c r="R128" i="5"/>
  <c r="K128" i="5"/>
  <c r="J128" i="5"/>
  <c r="H128" i="5"/>
  <c r="L128" i="5" s="1"/>
  <c r="G128" i="5"/>
  <c r="W127" i="5"/>
  <c r="R127" i="5"/>
  <c r="S127" i="5" s="1"/>
  <c r="Q127" i="5"/>
  <c r="P127" i="5"/>
  <c r="L127" i="5"/>
  <c r="K127" i="5"/>
  <c r="J127" i="5"/>
  <c r="G127" i="5"/>
  <c r="H127" i="5" s="1"/>
  <c r="W126" i="5"/>
  <c r="R126" i="5"/>
  <c r="S126" i="5" s="1"/>
  <c r="Q126" i="5"/>
  <c r="P126" i="5"/>
  <c r="J126" i="5"/>
  <c r="H126" i="5"/>
  <c r="G126" i="5"/>
  <c r="K126" i="5" s="1"/>
  <c r="W125" i="5"/>
  <c r="R125" i="5"/>
  <c r="S125" i="5" s="1"/>
  <c r="L125" i="5"/>
  <c r="K125" i="5"/>
  <c r="J125" i="5"/>
  <c r="H125" i="5"/>
  <c r="G125" i="5"/>
  <c r="W124" i="5"/>
  <c r="R124" i="5"/>
  <c r="Q124" i="5"/>
  <c r="P124" i="5"/>
  <c r="L124" i="5"/>
  <c r="K124" i="5"/>
  <c r="J124" i="5"/>
  <c r="H124" i="5"/>
  <c r="G124" i="5"/>
  <c r="W123" i="5"/>
  <c r="S123" i="5"/>
  <c r="R123" i="5"/>
  <c r="Q123" i="5"/>
  <c r="P123" i="5"/>
  <c r="L123" i="5"/>
  <c r="J123" i="5"/>
  <c r="G123" i="5"/>
  <c r="H123" i="5" s="1"/>
  <c r="W122" i="5"/>
  <c r="R122" i="5"/>
  <c r="J122" i="5"/>
  <c r="G122" i="5"/>
  <c r="K122" i="5" s="1"/>
  <c r="W121" i="5"/>
  <c r="R121" i="5"/>
  <c r="S121" i="5" s="1"/>
  <c r="L121" i="5"/>
  <c r="K121" i="5"/>
  <c r="J121" i="5"/>
  <c r="G121" i="5"/>
  <c r="H121" i="5" s="1"/>
  <c r="W120" i="5"/>
  <c r="R120" i="5"/>
  <c r="S120" i="5" s="1"/>
  <c r="Q120" i="5"/>
  <c r="P120" i="5"/>
  <c r="L120" i="5"/>
  <c r="K120" i="5"/>
  <c r="J120" i="5"/>
  <c r="H120" i="5"/>
  <c r="G120" i="5"/>
  <c r="W119" i="5"/>
  <c r="R119" i="5"/>
  <c r="J119" i="5"/>
  <c r="G119" i="5"/>
  <c r="W118" i="5"/>
  <c r="R118" i="5"/>
  <c r="J118" i="5"/>
  <c r="G118" i="5"/>
  <c r="K118" i="5" s="1"/>
  <c r="W117" i="5"/>
  <c r="R117" i="5"/>
  <c r="J117" i="5"/>
  <c r="G117" i="5"/>
  <c r="K117" i="5" s="1"/>
  <c r="W116" i="5"/>
  <c r="R116" i="5"/>
  <c r="K116" i="5"/>
  <c r="J116" i="5"/>
  <c r="H116" i="5"/>
  <c r="G116" i="5"/>
  <c r="W115" i="5"/>
  <c r="R115" i="5"/>
  <c r="K115" i="5"/>
  <c r="J115" i="5"/>
  <c r="G115" i="5"/>
  <c r="H115" i="5" s="1"/>
  <c r="W114" i="5"/>
  <c r="R114" i="5"/>
  <c r="J114" i="5"/>
  <c r="G114" i="5"/>
  <c r="K114" i="5" s="1"/>
  <c r="W113" i="5"/>
  <c r="R113" i="5"/>
  <c r="K113" i="5"/>
  <c r="J113" i="5"/>
  <c r="G113" i="5"/>
  <c r="H113" i="5" s="1"/>
  <c r="W112" i="5"/>
  <c r="R112" i="5"/>
  <c r="K112" i="5"/>
  <c r="J112" i="5"/>
  <c r="L112" i="5" s="1"/>
  <c r="H112" i="5"/>
  <c r="G112" i="5"/>
  <c r="W111" i="5"/>
  <c r="R111" i="5"/>
  <c r="S111" i="5" s="1"/>
  <c r="Q111" i="5"/>
  <c r="P111" i="5"/>
  <c r="L111" i="5"/>
  <c r="K111" i="5"/>
  <c r="J111" i="5"/>
  <c r="G111" i="5"/>
  <c r="H111" i="5" s="1"/>
  <c r="W110" i="5"/>
  <c r="R110" i="5"/>
  <c r="Q110" i="5"/>
  <c r="P110" i="5"/>
  <c r="J110" i="5"/>
  <c r="H110" i="5"/>
  <c r="G110" i="5"/>
  <c r="K110" i="5" s="1"/>
  <c r="W109" i="5"/>
  <c r="R109" i="5"/>
  <c r="K109" i="5"/>
  <c r="J109" i="5"/>
  <c r="L109" i="5" s="1"/>
  <c r="H109" i="5"/>
  <c r="G109" i="5"/>
  <c r="W108" i="5"/>
  <c r="R108" i="5"/>
  <c r="Q108" i="5"/>
  <c r="P108" i="5"/>
  <c r="L108" i="5"/>
  <c r="K108" i="5"/>
  <c r="J108" i="5"/>
  <c r="H108" i="5"/>
  <c r="G108" i="5"/>
  <c r="W107" i="5"/>
  <c r="S107" i="5"/>
  <c r="R107" i="5"/>
  <c r="Q107" i="5"/>
  <c r="P107" i="5"/>
  <c r="L107" i="5"/>
  <c r="J107" i="5"/>
  <c r="G107" i="5"/>
  <c r="H107" i="5" s="1"/>
  <c r="W106" i="5"/>
  <c r="R106" i="5"/>
  <c r="J106" i="5"/>
  <c r="G106" i="5"/>
  <c r="K106" i="5" s="1"/>
  <c r="W105" i="5"/>
  <c r="R105" i="5"/>
  <c r="K105" i="5"/>
  <c r="J105" i="5"/>
  <c r="G105" i="5"/>
  <c r="H105" i="5" s="1"/>
  <c r="W104" i="5"/>
  <c r="R104" i="5"/>
  <c r="S104" i="5" s="1"/>
  <c r="Q104" i="5"/>
  <c r="P104" i="5"/>
  <c r="L104" i="5"/>
  <c r="K104" i="5"/>
  <c r="J104" i="5"/>
  <c r="H104" i="5"/>
  <c r="G104" i="5"/>
  <c r="W103" i="5"/>
  <c r="R103" i="5"/>
  <c r="J103" i="5"/>
  <c r="G103" i="5"/>
  <c r="W102" i="5"/>
  <c r="S102" i="5"/>
  <c r="R102" i="5"/>
  <c r="J102" i="5"/>
  <c r="H102" i="5"/>
  <c r="G102" i="5"/>
  <c r="K102" i="5" s="1"/>
  <c r="W101" i="5"/>
  <c r="R101" i="5"/>
  <c r="J101" i="5"/>
  <c r="G101" i="5"/>
  <c r="W100" i="5"/>
  <c r="R100" i="5"/>
  <c r="K100" i="5"/>
  <c r="J100" i="5"/>
  <c r="H100" i="5"/>
  <c r="G100" i="5"/>
  <c r="W99" i="5"/>
  <c r="R99" i="5"/>
  <c r="J99" i="5"/>
  <c r="G99" i="5"/>
  <c r="H99" i="5" s="1"/>
  <c r="L99" i="5" s="1"/>
  <c r="W98" i="5"/>
  <c r="R98" i="5"/>
  <c r="S98" i="5" s="1"/>
  <c r="J98" i="5"/>
  <c r="P98" i="5" s="1"/>
  <c r="H98" i="5"/>
  <c r="G98" i="5"/>
  <c r="K98" i="5" s="1"/>
  <c r="W97" i="5"/>
  <c r="R97" i="5"/>
  <c r="K97" i="5"/>
  <c r="J97" i="5"/>
  <c r="G97" i="5"/>
  <c r="H97" i="5" s="1"/>
  <c r="W96" i="5"/>
  <c r="R96" i="5"/>
  <c r="K96" i="5"/>
  <c r="J96" i="5"/>
  <c r="H96" i="5"/>
  <c r="G96" i="5"/>
  <c r="W95" i="5"/>
  <c r="R95" i="5"/>
  <c r="S95" i="5" s="1"/>
  <c r="Q95" i="5"/>
  <c r="P95" i="5"/>
  <c r="L95" i="5"/>
  <c r="K95" i="5"/>
  <c r="J95" i="5"/>
  <c r="G95" i="5"/>
  <c r="H95" i="5" s="1"/>
  <c r="W94" i="5"/>
  <c r="R94" i="5"/>
  <c r="P94" i="5"/>
  <c r="J94" i="5"/>
  <c r="Q94" i="5" s="1"/>
  <c r="H94" i="5"/>
  <c r="G94" i="5"/>
  <c r="K94" i="5" s="1"/>
  <c r="W93" i="5"/>
  <c r="R93" i="5"/>
  <c r="S93" i="5" s="1"/>
  <c r="K93" i="5"/>
  <c r="J93" i="5"/>
  <c r="L93" i="5" s="1"/>
  <c r="H93" i="5"/>
  <c r="G93" i="5"/>
  <c r="W92" i="5"/>
  <c r="R92" i="5"/>
  <c r="Q92" i="5"/>
  <c r="P92" i="5"/>
  <c r="L92" i="5"/>
  <c r="K92" i="5"/>
  <c r="J92" i="5"/>
  <c r="H92" i="5"/>
  <c r="G92" i="5"/>
  <c r="W91" i="5"/>
  <c r="S91" i="5"/>
  <c r="R91" i="5"/>
  <c r="Q91" i="5"/>
  <c r="P91" i="5"/>
  <c r="L91" i="5"/>
  <c r="J91" i="5"/>
  <c r="G91" i="5"/>
  <c r="H91" i="5" s="1"/>
  <c r="W90" i="5"/>
  <c r="R90" i="5"/>
  <c r="J90" i="5"/>
  <c r="G90" i="5"/>
  <c r="K90" i="5" s="1"/>
  <c r="W89" i="5"/>
  <c r="S89" i="5"/>
  <c r="R89" i="5"/>
  <c r="L89" i="5"/>
  <c r="K89" i="5"/>
  <c r="J89" i="5"/>
  <c r="G89" i="5"/>
  <c r="H89" i="5" s="1"/>
  <c r="W88" i="5"/>
  <c r="R88" i="5"/>
  <c r="S88" i="5" s="1"/>
  <c r="Q88" i="5"/>
  <c r="P88" i="5"/>
  <c r="K88" i="5"/>
  <c r="J88" i="5"/>
  <c r="H88" i="5"/>
  <c r="L88" i="5" s="1"/>
  <c r="G88" i="5"/>
  <c r="W87" i="5"/>
  <c r="R87" i="5"/>
  <c r="J87" i="5"/>
  <c r="G87" i="5"/>
  <c r="W86" i="5"/>
  <c r="R86" i="5"/>
  <c r="J86" i="5"/>
  <c r="H86" i="5"/>
  <c r="G86" i="5"/>
  <c r="K86" i="5" s="1"/>
  <c r="W85" i="5"/>
  <c r="S85" i="5"/>
  <c r="R85" i="5"/>
  <c r="J85" i="5"/>
  <c r="H85" i="5"/>
  <c r="G85" i="5"/>
  <c r="K85" i="5" s="1"/>
  <c r="W84" i="5"/>
  <c r="R84" i="5"/>
  <c r="S84" i="5" s="1"/>
  <c r="K84" i="5"/>
  <c r="J84" i="5"/>
  <c r="H84" i="5"/>
  <c r="G84" i="5"/>
  <c r="W83" i="5"/>
  <c r="R83" i="5"/>
  <c r="L83" i="5"/>
  <c r="K83" i="5"/>
  <c r="J83" i="5"/>
  <c r="H83" i="5"/>
  <c r="G83" i="5"/>
  <c r="W82" i="5"/>
  <c r="R82" i="5"/>
  <c r="S82" i="5" s="1"/>
  <c r="P82" i="5"/>
  <c r="K82" i="5"/>
  <c r="J82" i="5"/>
  <c r="Q82" i="5" s="1"/>
  <c r="H82" i="5"/>
  <c r="G82" i="5"/>
  <c r="W81" i="5"/>
  <c r="R81" i="5"/>
  <c r="L81" i="5"/>
  <c r="K81" i="5"/>
  <c r="J81" i="5"/>
  <c r="G81" i="5"/>
  <c r="H81" i="5" s="1"/>
  <c r="W80" i="5"/>
  <c r="R80" i="5"/>
  <c r="S80" i="5" s="1"/>
  <c r="Q80" i="5"/>
  <c r="P80" i="5"/>
  <c r="L80" i="5"/>
  <c r="K80" i="5"/>
  <c r="J80" i="5"/>
  <c r="H80" i="5"/>
  <c r="G80" i="5"/>
  <c r="W79" i="5"/>
  <c r="R79" i="5"/>
  <c r="J79" i="5"/>
  <c r="G79" i="5"/>
  <c r="W78" i="5"/>
  <c r="R78" i="5"/>
  <c r="J78" i="5"/>
  <c r="G78" i="5"/>
  <c r="K78" i="5" s="1"/>
  <c r="W77" i="5"/>
  <c r="R77" i="5"/>
  <c r="J77" i="5"/>
  <c r="H77" i="5"/>
  <c r="G77" i="5"/>
  <c r="K77" i="5" s="1"/>
  <c r="W76" i="5"/>
  <c r="R76" i="5"/>
  <c r="L76" i="5"/>
  <c r="K76" i="5"/>
  <c r="J76" i="5"/>
  <c r="H76" i="5"/>
  <c r="G76" i="5"/>
  <c r="W75" i="5"/>
  <c r="R75" i="5"/>
  <c r="S75" i="5" s="1"/>
  <c r="Q75" i="5"/>
  <c r="L75" i="5"/>
  <c r="K75" i="5"/>
  <c r="J75" i="5"/>
  <c r="G75" i="5"/>
  <c r="H75" i="5" s="1"/>
  <c r="P75" i="5" s="1"/>
  <c r="W74" i="5"/>
  <c r="R74" i="5"/>
  <c r="J74" i="5"/>
  <c r="G74" i="5"/>
  <c r="W73" i="5"/>
  <c r="R73" i="5"/>
  <c r="J73" i="5"/>
  <c r="G73" i="5"/>
  <c r="W72" i="5"/>
  <c r="R72" i="5"/>
  <c r="K72" i="5"/>
  <c r="J72" i="5"/>
  <c r="H72" i="5"/>
  <c r="G72" i="5"/>
  <c r="W71" i="5"/>
  <c r="R71" i="5"/>
  <c r="P71" i="5"/>
  <c r="K71" i="5"/>
  <c r="J71" i="5"/>
  <c r="G71" i="5"/>
  <c r="H71" i="5" s="1"/>
  <c r="Q71" i="5" s="1"/>
  <c r="W70" i="5"/>
  <c r="R70" i="5"/>
  <c r="J70" i="5"/>
  <c r="G70" i="5"/>
  <c r="W69" i="5"/>
  <c r="S69" i="5"/>
  <c r="R69" i="5"/>
  <c r="J69" i="5"/>
  <c r="H69" i="5"/>
  <c r="G69" i="5"/>
  <c r="K69" i="5" s="1"/>
  <c r="W68" i="5"/>
  <c r="R68" i="5"/>
  <c r="L68" i="5"/>
  <c r="K68" i="5"/>
  <c r="J68" i="5"/>
  <c r="H68" i="5"/>
  <c r="G68" i="5"/>
  <c r="W67" i="5"/>
  <c r="R67" i="5"/>
  <c r="S67" i="5" s="1"/>
  <c r="Q67" i="5"/>
  <c r="L67" i="5"/>
  <c r="K67" i="5"/>
  <c r="J67" i="5"/>
  <c r="G67" i="5"/>
  <c r="H67" i="5" s="1"/>
  <c r="P67" i="5" s="1"/>
  <c r="W66" i="5"/>
  <c r="R66" i="5"/>
  <c r="J66" i="5"/>
  <c r="G66" i="5"/>
  <c r="W65" i="5"/>
  <c r="R65" i="5"/>
  <c r="J65" i="5"/>
  <c r="G65" i="5"/>
  <c r="W64" i="5"/>
  <c r="R64" i="5"/>
  <c r="K64" i="5"/>
  <c r="J64" i="5"/>
  <c r="H64" i="5"/>
  <c r="G64" i="5"/>
  <c r="W63" i="5"/>
  <c r="R63" i="5"/>
  <c r="P63" i="5"/>
  <c r="K63" i="5"/>
  <c r="J63" i="5"/>
  <c r="G63" i="5"/>
  <c r="H63" i="5" s="1"/>
  <c r="Q63" i="5" s="1"/>
  <c r="W62" i="5"/>
  <c r="R62" i="5"/>
  <c r="J62" i="5"/>
  <c r="G62" i="5"/>
  <c r="W61" i="5"/>
  <c r="S61" i="5"/>
  <c r="R61" i="5"/>
  <c r="J61" i="5"/>
  <c r="H61" i="5"/>
  <c r="G61" i="5"/>
  <c r="K61" i="5" s="1"/>
  <c r="W60" i="5"/>
  <c r="R60" i="5"/>
  <c r="L60" i="5"/>
  <c r="K60" i="5"/>
  <c r="J60" i="5"/>
  <c r="H60" i="5"/>
  <c r="G60" i="5"/>
  <c r="W59" i="5"/>
  <c r="R59" i="5"/>
  <c r="S59" i="5" s="1"/>
  <c r="Q59" i="5"/>
  <c r="L59" i="5"/>
  <c r="K59" i="5"/>
  <c r="J59" i="5"/>
  <c r="G59" i="5"/>
  <c r="H59" i="5" s="1"/>
  <c r="P59" i="5" s="1"/>
  <c r="W58" i="5"/>
  <c r="R58" i="5"/>
  <c r="J58" i="5"/>
  <c r="G58" i="5"/>
  <c r="W57" i="5"/>
  <c r="R57" i="5"/>
  <c r="J57" i="5"/>
  <c r="G57" i="5"/>
  <c r="W56" i="5"/>
  <c r="R56" i="5"/>
  <c r="K56" i="5"/>
  <c r="J56" i="5"/>
  <c r="H56" i="5"/>
  <c r="G56" i="5"/>
  <c r="W55" i="5"/>
  <c r="R55" i="5"/>
  <c r="P55" i="5"/>
  <c r="K55" i="5"/>
  <c r="J55" i="5"/>
  <c r="G55" i="5"/>
  <c r="H55" i="5" s="1"/>
  <c r="Q55" i="5" s="1"/>
  <c r="W54" i="5"/>
  <c r="R54" i="5"/>
  <c r="J54" i="5"/>
  <c r="G54" i="5"/>
  <c r="W53" i="5"/>
  <c r="S53" i="5"/>
  <c r="R53" i="5"/>
  <c r="J53" i="5"/>
  <c r="H53" i="5"/>
  <c r="G53" i="5"/>
  <c r="K53" i="5" s="1"/>
  <c r="W52" i="5"/>
  <c r="R52" i="5"/>
  <c r="L52" i="5"/>
  <c r="K52" i="5"/>
  <c r="J52" i="5"/>
  <c r="H52" i="5"/>
  <c r="G52" i="5"/>
  <c r="W51" i="5"/>
  <c r="R51" i="5"/>
  <c r="S51" i="5" s="1"/>
  <c r="Q51" i="5"/>
  <c r="L51" i="5"/>
  <c r="K51" i="5"/>
  <c r="J51" i="5"/>
  <c r="G51" i="5"/>
  <c r="H51" i="5" s="1"/>
  <c r="P51" i="5" s="1"/>
  <c r="W50" i="5"/>
  <c r="R50" i="5"/>
  <c r="J50" i="5"/>
  <c r="G50" i="5"/>
  <c r="W49" i="5"/>
  <c r="R49" i="5"/>
  <c r="J49" i="5"/>
  <c r="G49" i="5"/>
  <c r="W48" i="5"/>
  <c r="R48" i="5"/>
  <c r="K48" i="5"/>
  <c r="J48" i="5"/>
  <c r="H48" i="5"/>
  <c r="G48" i="5"/>
  <c r="W47" i="5"/>
  <c r="R47" i="5"/>
  <c r="P47" i="5"/>
  <c r="K47" i="5"/>
  <c r="J47" i="5"/>
  <c r="G47" i="5"/>
  <c r="H47" i="5" s="1"/>
  <c r="Q47" i="5" s="1"/>
  <c r="W46" i="5"/>
  <c r="R46" i="5"/>
  <c r="J46" i="5"/>
  <c r="G46" i="5"/>
  <c r="W45" i="5"/>
  <c r="S45" i="5"/>
  <c r="R45" i="5"/>
  <c r="J45" i="5"/>
  <c r="H45" i="5"/>
  <c r="G45" i="5"/>
  <c r="K45" i="5" s="1"/>
  <c r="W44" i="5"/>
  <c r="R44" i="5"/>
  <c r="L44" i="5"/>
  <c r="K44" i="5"/>
  <c r="J44" i="5"/>
  <c r="H44" i="5"/>
  <c r="G44" i="5"/>
  <c r="W43" i="5"/>
  <c r="R43" i="5"/>
  <c r="S43" i="5" s="1"/>
  <c r="Q43" i="5"/>
  <c r="L43" i="5"/>
  <c r="K43" i="5"/>
  <c r="J43" i="5"/>
  <c r="G43" i="5"/>
  <c r="H43" i="5" s="1"/>
  <c r="P43" i="5" s="1"/>
  <c r="W42" i="5"/>
  <c r="R42" i="5"/>
  <c r="J42" i="5"/>
  <c r="G42" i="5"/>
  <c r="W41" i="5"/>
  <c r="R41" i="5"/>
  <c r="J41" i="5"/>
  <c r="G41" i="5"/>
  <c r="W40" i="5"/>
  <c r="R40" i="5"/>
  <c r="K40" i="5"/>
  <c r="J40" i="5"/>
  <c r="H40" i="5"/>
  <c r="G40" i="5"/>
  <c r="W39" i="5"/>
  <c r="R39" i="5"/>
  <c r="P39" i="5"/>
  <c r="K39" i="5"/>
  <c r="J39" i="5"/>
  <c r="G39" i="5"/>
  <c r="H39" i="5" s="1"/>
  <c r="Q39" i="5" s="1"/>
  <c r="W38" i="5"/>
  <c r="R38" i="5"/>
  <c r="J38" i="5"/>
  <c r="G38" i="5"/>
  <c r="W37" i="5"/>
  <c r="S37" i="5"/>
  <c r="R37" i="5"/>
  <c r="J37" i="5"/>
  <c r="H37" i="5"/>
  <c r="G37" i="5"/>
  <c r="K37" i="5" s="1"/>
  <c r="W36" i="5"/>
  <c r="R36" i="5"/>
  <c r="L36" i="5"/>
  <c r="K36" i="5"/>
  <c r="J36" i="5"/>
  <c r="H36" i="5"/>
  <c r="G36" i="5"/>
  <c r="W35" i="5"/>
  <c r="R35" i="5"/>
  <c r="S35" i="5" s="1"/>
  <c r="Q35" i="5"/>
  <c r="L35" i="5"/>
  <c r="K35" i="5"/>
  <c r="J35" i="5"/>
  <c r="G35" i="5"/>
  <c r="H35" i="5" s="1"/>
  <c r="P35" i="5" s="1"/>
  <c r="W34" i="5"/>
  <c r="R34" i="5"/>
  <c r="J34" i="5"/>
  <c r="G34" i="5"/>
  <c r="W33" i="5"/>
  <c r="R33" i="5"/>
  <c r="J33" i="5"/>
  <c r="G33" i="5"/>
  <c r="W32" i="5"/>
  <c r="R32" i="5"/>
  <c r="K32" i="5"/>
  <c r="J32" i="5"/>
  <c r="H32" i="5"/>
  <c r="G32" i="5"/>
  <c r="W31" i="5"/>
  <c r="R31" i="5"/>
  <c r="P31" i="5"/>
  <c r="K31" i="5"/>
  <c r="J31" i="5"/>
  <c r="G31" i="5"/>
  <c r="H31" i="5" s="1"/>
  <c r="Q31" i="5" s="1"/>
  <c r="W30" i="5"/>
  <c r="R30" i="5"/>
  <c r="J30" i="5"/>
  <c r="G30" i="5"/>
  <c r="W29" i="5"/>
  <c r="S29" i="5"/>
  <c r="R29" i="5"/>
  <c r="J29" i="5"/>
  <c r="H29" i="5"/>
  <c r="G29" i="5"/>
  <c r="K29" i="5" s="1"/>
  <c r="W28" i="5"/>
  <c r="R28" i="5"/>
  <c r="L28" i="5"/>
  <c r="K28" i="5"/>
  <c r="J28" i="5"/>
  <c r="H28" i="5"/>
  <c r="G28" i="5"/>
  <c r="W27" i="5"/>
  <c r="R27" i="5"/>
  <c r="S27" i="5" s="1"/>
  <c r="Q27" i="5"/>
  <c r="L27" i="5"/>
  <c r="K27" i="5"/>
  <c r="J27" i="5"/>
  <c r="G27" i="5"/>
  <c r="H27" i="5" s="1"/>
  <c r="P27" i="5" s="1"/>
  <c r="W26" i="5"/>
  <c r="R26" i="5"/>
  <c r="J26" i="5"/>
  <c r="G26" i="5"/>
  <c r="W25" i="5"/>
  <c r="R25" i="5"/>
  <c r="J25" i="5"/>
  <c r="G25" i="5"/>
  <c r="W24" i="5"/>
  <c r="R24" i="5"/>
  <c r="K24" i="5"/>
  <c r="J24" i="5"/>
  <c r="H24" i="5"/>
  <c r="G24" i="5"/>
  <c r="W23" i="5"/>
  <c r="R23" i="5"/>
  <c r="P23" i="5"/>
  <c r="K23" i="5"/>
  <c r="J23" i="5"/>
  <c r="G23" i="5"/>
  <c r="H23" i="5" s="1"/>
  <c r="Q23" i="5" s="1"/>
  <c r="W22" i="5"/>
  <c r="R22" i="5"/>
  <c r="J22" i="5"/>
  <c r="G22" i="5"/>
  <c r="W21" i="5"/>
  <c r="R21" i="5"/>
  <c r="J21" i="5"/>
  <c r="H21" i="5"/>
  <c r="S21" i="5" s="1"/>
  <c r="G21" i="5"/>
  <c r="K21" i="5" s="1"/>
  <c r="W20" i="5"/>
  <c r="R20" i="5"/>
  <c r="L20" i="5"/>
  <c r="K20" i="5"/>
  <c r="J20" i="5"/>
  <c r="H20" i="5"/>
  <c r="G20" i="5"/>
  <c r="W19" i="5"/>
  <c r="R19" i="5"/>
  <c r="S19" i="5" s="1"/>
  <c r="Q19" i="5"/>
  <c r="L19" i="5"/>
  <c r="K19" i="5"/>
  <c r="J19" i="5"/>
  <c r="G19" i="5"/>
  <c r="H19" i="5" s="1"/>
  <c r="P19" i="5" s="1"/>
  <c r="W18" i="5"/>
  <c r="R18" i="5"/>
  <c r="J18" i="5"/>
  <c r="G18" i="5"/>
  <c r="W17" i="5"/>
  <c r="R17" i="5"/>
  <c r="J17" i="5"/>
  <c r="G17" i="5"/>
  <c r="W16" i="5"/>
  <c r="R16" i="5"/>
  <c r="L16" i="5"/>
  <c r="K16" i="5"/>
  <c r="J16" i="5"/>
  <c r="H16" i="5"/>
  <c r="G16" i="5"/>
  <c r="W15" i="5"/>
  <c r="R15" i="5"/>
  <c r="P15" i="5"/>
  <c r="K15" i="5"/>
  <c r="J15" i="5"/>
  <c r="G15" i="5"/>
  <c r="H15" i="5" s="1"/>
  <c r="Q15" i="5" s="1"/>
  <c r="W14" i="5"/>
  <c r="R14" i="5"/>
  <c r="J14" i="5"/>
  <c r="G14" i="5"/>
  <c r="W13" i="5"/>
  <c r="R13" i="5"/>
  <c r="J13" i="5"/>
  <c r="H13" i="5"/>
  <c r="S13" i="5" s="1"/>
  <c r="G13" i="5"/>
  <c r="K13" i="5" s="1"/>
  <c r="W12" i="5"/>
  <c r="R12" i="5"/>
  <c r="L12" i="5"/>
  <c r="K12" i="5"/>
  <c r="J12" i="5"/>
  <c r="H12" i="5"/>
  <c r="G12" i="5"/>
  <c r="W11" i="5"/>
  <c r="R11" i="5"/>
  <c r="S11" i="5" s="1"/>
  <c r="Q11" i="5"/>
  <c r="L11" i="5"/>
  <c r="K11" i="5"/>
  <c r="J11" i="5"/>
  <c r="G11" i="5"/>
  <c r="H11" i="5" s="1"/>
  <c r="P11" i="5" s="1"/>
  <c r="W10" i="5"/>
  <c r="R10" i="5"/>
  <c r="J10" i="5"/>
  <c r="G10" i="5"/>
  <c r="W9" i="5"/>
  <c r="R9" i="5"/>
  <c r="J9" i="5"/>
  <c r="G9" i="5"/>
  <c r="W8" i="5"/>
  <c r="R8" i="5"/>
  <c r="L8" i="5"/>
  <c r="K8" i="5"/>
  <c r="J8" i="5"/>
  <c r="H8" i="5"/>
  <c r="G8" i="5"/>
  <c r="W256" i="4"/>
  <c r="F255" i="4"/>
  <c r="W255" i="4" s="1"/>
  <c r="W254" i="4"/>
  <c r="N254" i="4"/>
  <c r="M254" i="4"/>
  <c r="L254" i="4"/>
  <c r="J254" i="4"/>
  <c r="G254" i="4"/>
  <c r="H254" i="4" s="1"/>
  <c r="W253" i="4"/>
  <c r="N253" i="4"/>
  <c r="M253" i="4"/>
  <c r="L253" i="4"/>
  <c r="J253" i="4"/>
  <c r="H253" i="4"/>
  <c r="G253" i="4"/>
  <c r="W252" i="4"/>
  <c r="N252" i="4"/>
  <c r="M252" i="4"/>
  <c r="L252" i="4"/>
  <c r="J252" i="4"/>
  <c r="H252" i="4"/>
  <c r="G252" i="4"/>
  <c r="W251" i="4"/>
  <c r="N251" i="4"/>
  <c r="M251" i="4"/>
  <c r="L251" i="4"/>
  <c r="J251" i="4"/>
  <c r="H251" i="4"/>
  <c r="G251" i="4"/>
  <c r="W250" i="4"/>
  <c r="N250" i="4"/>
  <c r="M250" i="4"/>
  <c r="L250" i="4"/>
  <c r="J250" i="4"/>
  <c r="H250" i="4"/>
  <c r="G250" i="4"/>
  <c r="W249" i="4"/>
  <c r="N249" i="4"/>
  <c r="M249" i="4"/>
  <c r="L249" i="4"/>
  <c r="J249" i="4"/>
  <c r="G249" i="4"/>
  <c r="H249" i="4" s="1"/>
  <c r="W248" i="4"/>
  <c r="N248" i="4"/>
  <c r="M248" i="4"/>
  <c r="L248" i="4"/>
  <c r="J248" i="4"/>
  <c r="G248" i="4"/>
  <c r="H248" i="4" s="1"/>
  <c r="W247" i="4"/>
  <c r="N247" i="4"/>
  <c r="M247" i="4"/>
  <c r="L247" i="4"/>
  <c r="J247" i="4"/>
  <c r="G247" i="4"/>
  <c r="H247" i="4" s="1"/>
  <c r="W246" i="4"/>
  <c r="N246" i="4"/>
  <c r="M246" i="4"/>
  <c r="L246" i="4"/>
  <c r="J246" i="4"/>
  <c r="G246" i="4"/>
  <c r="H246" i="4" s="1"/>
  <c r="W245" i="4"/>
  <c r="N245" i="4"/>
  <c r="M245" i="4"/>
  <c r="L245" i="4"/>
  <c r="J245" i="4"/>
  <c r="H245" i="4"/>
  <c r="G245" i="4"/>
  <c r="W244" i="4"/>
  <c r="N244" i="4"/>
  <c r="M244" i="4"/>
  <c r="L244" i="4"/>
  <c r="J244" i="4"/>
  <c r="H244" i="4"/>
  <c r="G244" i="4"/>
  <c r="W243" i="4"/>
  <c r="N243" i="4"/>
  <c r="M243" i="4"/>
  <c r="L243" i="4"/>
  <c r="J243" i="4"/>
  <c r="H243" i="4"/>
  <c r="G243" i="4"/>
  <c r="W242" i="4"/>
  <c r="N242" i="4"/>
  <c r="M242" i="4"/>
  <c r="L242" i="4"/>
  <c r="J242" i="4"/>
  <c r="H242" i="4"/>
  <c r="G242" i="4"/>
  <c r="W241" i="4"/>
  <c r="N241" i="4"/>
  <c r="M241" i="4"/>
  <c r="L241" i="4"/>
  <c r="J241" i="4"/>
  <c r="G241" i="4"/>
  <c r="H241" i="4" s="1"/>
  <c r="W240" i="4"/>
  <c r="N240" i="4"/>
  <c r="M240" i="4"/>
  <c r="L240" i="4"/>
  <c r="J240" i="4"/>
  <c r="G240" i="4"/>
  <c r="H240" i="4" s="1"/>
  <c r="W239" i="4"/>
  <c r="N239" i="4"/>
  <c r="M239" i="4"/>
  <c r="L239" i="4"/>
  <c r="J239" i="4"/>
  <c r="G239" i="4"/>
  <c r="H239" i="4" s="1"/>
  <c r="W238" i="4"/>
  <c r="N238" i="4"/>
  <c r="M238" i="4"/>
  <c r="L238" i="4"/>
  <c r="J238" i="4"/>
  <c r="H238" i="4"/>
  <c r="G238" i="4"/>
  <c r="W237" i="4"/>
  <c r="N237" i="4"/>
  <c r="M237" i="4"/>
  <c r="L237" i="4"/>
  <c r="J237" i="4"/>
  <c r="H237" i="4"/>
  <c r="G237" i="4"/>
  <c r="W236" i="4"/>
  <c r="N236" i="4"/>
  <c r="M236" i="4"/>
  <c r="L236" i="4"/>
  <c r="J236" i="4"/>
  <c r="H236" i="4"/>
  <c r="G236" i="4"/>
  <c r="W235" i="4"/>
  <c r="N235" i="4"/>
  <c r="M235" i="4"/>
  <c r="L235" i="4"/>
  <c r="J235" i="4"/>
  <c r="H235" i="4"/>
  <c r="G235" i="4"/>
  <c r="W234" i="4"/>
  <c r="N234" i="4"/>
  <c r="M234" i="4"/>
  <c r="L234" i="4"/>
  <c r="J234" i="4"/>
  <c r="H234" i="4"/>
  <c r="G234" i="4"/>
  <c r="W233" i="4"/>
  <c r="N233" i="4"/>
  <c r="M233" i="4"/>
  <c r="L233" i="4"/>
  <c r="J233" i="4"/>
  <c r="G233" i="4"/>
  <c r="H233" i="4" s="1"/>
  <c r="W232" i="4"/>
  <c r="N232" i="4"/>
  <c r="M232" i="4"/>
  <c r="L232" i="4"/>
  <c r="J232" i="4"/>
  <c r="G232" i="4"/>
  <c r="H232" i="4" s="1"/>
  <c r="W231" i="4"/>
  <c r="N231" i="4"/>
  <c r="M231" i="4"/>
  <c r="L231" i="4"/>
  <c r="J231" i="4"/>
  <c r="G231" i="4"/>
  <c r="H231" i="4" s="1"/>
  <c r="W230" i="4"/>
  <c r="N230" i="4"/>
  <c r="M230" i="4"/>
  <c r="L230" i="4"/>
  <c r="J230" i="4"/>
  <c r="H230" i="4"/>
  <c r="G230" i="4"/>
  <c r="W229" i="4"/>
  <c r="N229" i="4"/>
  <c r="M229" i="4"/>
  <c r="L229" i="4"/>
  <c r="J229" i="4"/>
  <c r="G229" i="4"/>
  <c r="H229" i="4" s="1"/>
  <c r="W228" i="4"/>
  <c r="N228" i="4"/>
  <c r="M228" i="4"/>
  <c r="L228" i="4"/>
  <c r="J228" i="4"/>
  <c r="G228" i="4"/>
  <c r="H228" i="4" s="1"/>
  <c r="W227" i="4"/>
  <c r="N227" i="4"/>
  <c r="M227" i="4"/>
  <c r="L227" i="4"/>
  <c r="J227" i="4"/>
  <c r="H227" i="4"/>
  <c r="G227" i="4"/>
  <c r="W226" i="4"/>
  <c r="N226" i="4"/>
  <c r="M226" i="4"/>
  <c r="L226" i="4"/>
  <c r="J226" i="4"/>
  <c r="H226" i="4"/>
  <c r="G226" i="4"/>
  <c r="W225" i="4"/>
  <c r="N225" i="4"/>
  <c r="M225" i="4"/>
  <c r="L225" i="4"/>
  <c r="J225" i="4"/>
  <c r="G225" i="4"/>
  <c r="H225" i="4" s="1"/>
  <c r="W224" i="4"/>
  <c r="N224" i="4"/>
  <c r="M224" i="4"/>
  <c r="L224" i="4"/>
  <c r="J224" i="4"/>
  <c r="G224" i="4"/>
  <c r="H224" i="4" s="1"/>
  <c r="W223" i="4"/>
  <c r="N223" i="4"/>
  <c r="M223" i="4"/>
  <c r="L223" i="4"/>
  <c r="J223" i="4"/>
  <c r="G223" i="4"/>
  <c r="H223" i="4" s="1"/>
  <c r="W222" i="4"/>
  <c r="N222" i="4"/>
  <c r="M222" i="4"/>
  <c r="L222" i="4"/>
  <c r="J222" i="4"/>
  <c r="H222" i="4"/>
  <c r="G222" i="4"/>
  <c r="W221" i="4"/>
  <c r="N221" i="4"/>
  <c r="M221" i="4"/>
  <c r="L221" i="4"/>
  <c r="J221" i="4"/>
  <c r="G221" i="4"/>
  <c r="H221" i="4" s="1"/>
  <c r="W220" i="4"/>
  <c r="N220" i="4"/>
  <c r="M220" i="4"/>
  <c r="L220" i="4"/>
  <c r="J220" i="4"/>
  <c r="G220" i="4"/>
  <c r="H220" i="4" s="1"/>
  <c r="W219" i="4"/>
  <c r="N219" i="4"/>
  <c r="M219" i="4"/>
  <c r="L219" i="4"/>
  <c r="J219" i="4"/>
  <c r="H219" i="4"/>
  <c r="G219" i="4"/>
  <c r="W218" i="4"/>
  <c r="N218" i="4"/>
  <c r="M218" i="4"/>
  <c r="L218" i="4"/>
  <c r="J218" i="4"/>
  <c r="H218" i="4"/>
  <c r="G218" i="4"/>
  <c r="W217" i="4"/>
  <c r="N217" i="4"/>
  <c r="M217" i="4"/>
  <c r="L217" i="4"/>
  <c r="J217" i="4"/>
  <c r="G217" i="4"/>
  <c r="H217" i="4" s="1"/>
  <c r="W216" i="4"/>
  <c r="N216" i="4"/>
  <c r="M216" i="4"/>
  <c r="L216" i="4"/>
  <c r="J216" i="4"/>
  <c r="G216" i="4"/>
  <c r="H216" i="4" s="1"/>
  <c r="W215" i="4"/>
  <c r="N215" i="4"/>
  <c r="M215" i="4"/>
  <c r="L215" i="4"/>
  <c r="J215" i="4"/>
  <c r="G215" i="4"/>
  <c r="H215" i="4" s="1"/>
  <c r="W214" i="4"/>
  <c r="N214" i="4"/>
  <c r="M214" i="4"/>
  <c r="L214" i="4"/>
  <c r="J214" i="4"/>
  <c r="H214" i="4"/>
  <c r="G214" i="4"/>
  <c r="W213" i="4"/>
  <c r="N213" i="4"/>
  <c r="M213" i="4"/>
  <c r="L213" i="4"/>
  <c r="J213" i="4"/>
  <c r="G213" i="4"/>
  <c r="H213" i="4" s="1"/>
  <c r="W212" i="4"/>
  <c r="N212" i="4"/>
  <c r="M212" i="4"/>
  <c r="L212" i="4"/>
  <c r="J212" i="4"/>
  <c r="G212" i="4"/>
  <c r="H212" i="4" s="1"/>
  <c r="W211" i="4"/>
  <c r="N211" i="4"/>
  <c r="M211" i="4"/>
  <c r="L211" i="4"/>
  <c r="J211" i="4"/>
  <c r="H211" i="4"/>
  <c r="G211" i="4"/>
  <c r="W210" i="4"/>
  <c r="N210" i="4"/>
  <c r="M210" i="4"/>
  <c r="L210" i="4"/>
  <c r="J210" i="4"/>
  <c r="H210" i="4"/>
  <c r="G210" i="4"/>
  <c r="W209" i="4"/>
  <c r="N209" i="4"/>
  <c r="M209" i="4"/>
  <c r="L209" i="4"/>
  <c r="J209" i="4"/>
  <c r="G209" i="4"/>
  <c r="H209" i="4" s="1"/>
  <c r="W208" i="4"/>
  <c r="N208" i="4"/>
  <c r="M208" i="4"/>
  <c r="L208" i="4"/>
  <c r="J208" i="4"/>
  <c r="G208" i="4"/>
  <c r="H208" i="4" s="1"/>
  <c r="W207" i="4"/>
  <c r="N207" i="4"/>
  <c r="M207" i="4"/>
  <c r="L207" i="4"/>
  <c r="J207" i="4"/>
  <c r="G207" i="4"/>
  <c r="H207" i="4" s="1"/>
  <c r="W206" i="4"/>
  <c r="N206" i="4"/>
  <c r="M206" i="4"/>
  <c r="L206" i="4"/>
  <c r="J206" i="4"/>
  <c r="G206" i="4"/>
  <c r="H206" i="4" s="1"/>
  <c r="W205" i="4"/>
  <c r="N205" i="4"/>
  <c r="M205" i="4"/>
  <c r="L205" i="4"/>
  <c r="J205" i="4"/>
  <c r="G205" i="4"/>
  <c r="H205" i="4" s="1"/>
  <c r="W204" i="4"/>
  <c r="N204" i="4"/>
  <c r="M204" i="4"/>
  <c r="L204" i="4"/>
  <c r="J204" i="4"/>
  <c r="G204" i="4"/>
  <c r="H204" i="4" s="1"/>
  <c r="W203" i="4"/>
  <c r="N203" i="4"/>
  <c r="M203" i="4"/>
  <c r="L203" i="4"/>
  <c r="J203" i="4"/>
  <c r="H203" i="4"/>
  <c r="G203" i="4"/>
  <c r="W202" i="4"/>
  <c r="N202" i="4"/>
  <c r="M202" i="4"/>
  <c r="L202" i="4"/>
  <c r="J202" i="4"/>
  <c r="H202" i="4"/>
  <c r="G202" i="4"/>
  <c r="W201" i="4"/>
  <c r="N201" i="4"/>
  <c r="M201" i="4"/>
  <c r="L201" i="4"/>
  <c r="J201" i="4"/>
  <c r="G201" i="4"/>
  <c r="H201" i="4" s="1"/>
  <c r="W200" i="4"/>
  <c r="N200" i="4"/>
  <c r="M200" i="4"/>
  <c r="L200" i="4"/>
  <c r="J200" i="4"/>
  <c r="G200" i="4"/>
  <c r="H200" i="4" s="1"/>
  <c r="W199" i="4"/>
  <c r="N199" i="4"/>
  <c r="M199" i="4"/>
  <c r="L199" i="4"/>
  <c r="J199" i="4"/>
  <c r="G199" i="4"/>
  <c r="H199" i="4" s="1"/>
  <c r="W198" i="4"/>
  <c r="N198" i="4"/>
  <c r="M198" i="4"/>
  <c r="L198" i="4"/>
  <c r="J198" i="4"/>
  <c r="G198" i="4"/>
  <c r="H198" i="4" s="1"/>
  <c r="W197" i="4"/>
  <c r="N197" i="4"/>
  <c r="M197" i="4"/>
  <c r="L197" i="4"/>
  <c r="J197" i="4"/>
  <c r="H197" i="4"/>
  <c r="G197" i="4"/>
  <c r="W196" i="4"/>
  <c r="N196" i="4"/>
  <c r="M196" i="4"/>
  <c r="L196" i="4"/>
  <c r="J196" i="4"/>
  <c r="H196" i="4"/>
  <c r="G196" i="4"/>
  <c r="W195" i="4"/>
  <c r="N195" i="4"/>
  <c r="M195" i="4"/>
  <c r="L195" i="4"/>
  <c r="J195" i="4"/>
  <c r="H195" i="4"/>
  <c r="G195" i="4"/>
  <c r="W194" i="4"/>
  <c r="N194" i="4"/>
  <c r="M194" i="4"/>
  <c r="L194" i="4"/>
  <c r="J194" i="4"/>
  <c r="H194" i="4"/>
  <c r="G194" i="4"/>
  <c r="W193" i="4"/>
  <c r="N193" i="4"/>
  <c r="M193" i="4"/>
  <c r="L193" i="4"/>
  <c r="J193" i="4"/>
  <c r="G193" i="4"/>
  <c r="H193" i="4" s="1"/>
  <c r="W192" i="4"/>
  <c r="N192" i="4"/>
  <c r="M192" i="4"/>
  <c r="L192" i="4"/>
  <c r="J192" i="4"/>
  <c r="G192" i="4"/>
  <c r="H192" i="4" s="1"/>
  <c r="W191" i="4"/>
  <c r="N191" i="4"/>
  <c r="M191" i="4"/>
  <c r="L191" i="4"/>
  <c r="J191" i="4"/>
  <c r="G191" i="4"/>
  <c r="H191" i="4" s="1"/>
  <c r="W190" i="4"/>
  <c r="N190" i="4"/>
  <c r="M190" i="4"/>
  <c r="L190" i="4"/>
  <c r="J190" i="4"/>
  <c r="G190" i="4"/>
  <c r="H190" i="4" s="1"/>
  <c r="W189" i="4"/>
  <c r="N189" i="4"/>
  <c r="M189" i="4"/>
  <c r="L189" i="4"/>
  <c r="J189" i="4"/>
  <c r="H189" i="4"/>
  <c r="G189" i="4"/>
  <c r="W188" i="4"/>
  <c r="N188" i="4"/>
  <c r="M188" i="4"/>
  <c r="L188" i="4"/>
  <c r="J188" i="4"/>
  <c r="H188" i="4"/>
  <c r="G188" i="4"/>
  <c r="W187" i="4"/>
  <c r="N187" i="4"/>
  <c r="M187" i="4"/>
  <c r="L187" i="4"/>
  <c r="J187" i="4"/>
  <c r="H187" i="4"/>
  <c r="G187" i="4"/>
  <c r="W186" i="4"/>
  <c r="N186" i="4"/>
  <c r="M186" i="4"/>
  <c r="L186" i="4"/>
  <c r="J186" i="4"/>
  <c r="H186" i="4"/>
  <c r="G186" i="4"/>
  <c r="W185" i="4"/>
  <c r="N185" i="4"/>
  <c r="M185" i="4"/>
  <c r="L185" i="4"/>
  <c r="J185" i="4"/>
  <c r="G185" i="4"/>
  <c r="H185" i="4" s="1"/>
  <c r="W184" i="4"/>
  <c r="N184" i="4"/>
  <c r="M184" i="4"/>
  <c r="L184" i="4"/>
  <c r="J184" i="4"/>
  <c r="G184" i="4"/>
  <c r="H184" i="4" s="1"/>
  <c r="W183" i="4"/>
  <c r="N183" i="4"/>
  <c r="M183" i="4"/>
  <c r="L183" i="4"/>
  <c r="J183" i="4"/>
  <c r="G183" i="4"/>
  <c r="H183" i="4" s="1"/>
  <c r="W182" i="4"/>
  <c r="N182" i="4"/>
  <c r="M182" i="4"/>
  <c r="L182" i="4"/>
  <c r="J182" i="4"/>
  <c r="G182" i="4"/>
  <c r="H182" i="4" s="1"/>
  <c r="W181" i="4"/>
  <c r="N181" i="4"/>
  <c r="M181" i="4"/>
  <c r="L181" i="4"/>
  <c r="J181" i="4"/>
  <c r="H181" i="4"/>
  <c r="G181" i="4"/>
  <c r="W180" i="4"/>
  <c r="N180" i="4"/>
  <c r="M180" i="4"/>
  <c r="L180" i="4"/>
  <c r="J180" i="4"/>
  <c r="H180" i="4"/>
  <c r="G180" i="4"/>
  <c r="W179" i="4"/>
  <c r="N179" i="4"/>
  <c r="M179" i="4"/>
  <c r="L179" i="4"/>
  <c r="J179" i="4"/>
  <c r="H179" i="4"/>
  <c r="G179" i="4"/>
  <c r="W178" i="4"/>
  <c r="N178" i="4"/>
  <c r="M178" i="4"/>
  <c r="L178" i="4"/>
  <c r="J178" i="4"/>
  <c r="H178" i="4"/>
  <c r="G178" i="4"/>
  <c r="W177" i="4"/>
  <c r="N177" i="4"/>
  <c r="M177" i="4"/>
  <c r="L177" i="4"/>
  <c r="J177" i="4"/>
  <c r="G177" i="4"/>
  <c r="H177" i="4" s="1"/>
  <c r="W176" i="4"/>
  <c r="N176" i="4"/>
  <c r="M176" i="4"/>
  <c r="L176" i="4"/>
  <c r="J176" i="4"/>
  <c r="G176" i="4"/>
  <c r="H176" i="4" s="1"/>
  <c r="W175" i="4"/>
  <c r="N175" i="4"/>
  <c r="M175" i="4"/>
  <c r="L175" i="4"/>
  <c r="J175" i="4"/>
  <c r="G175" i="4"/>
  <c r="H175" i="4" s="1"/>
  <c r="W174" i="4"/>
  <c r="N174" i="4"/>
  <c r="M174" i="4"/>
  <c r="L174" i="4"/>
  <c r="J174" i="4"/>
  <c r="H174" i="4"/>
  <c r="G174" i="4"/>
  <c r="W173" i="4"/>
  <c r="N173" i="4"/>
  <c r="M173" i="4"/>
  <c r="L173" i="4"/>
  <c r="J173" i="4"/>
  <c r="H173" i="4"/>
  <c r="G173" i="4"/>
  <c r="W172" i="4"/>
  <c r="N172" i="4"/>
  <c r="M172" i="4"/>
  <c r="L172" i="4"/>
  <c r="J172" i="4"/>
  <c r="H172" i="4"/>
  <c r="G172" i="4"/>
  <c r="W171" i="4"/>
  <c r="N171" i="4"/>
  <c r="M171" i="4"/>
  <c r="L171" i="4"/>
  <c r="J171" i="4"/>
  <c r="H171" i="4"/>
  <c r="G171" i="4"/>
  <c r="W170" i="4"/>
  <c r="N170" i="4"/>
  <c r="M170" i="4"/>
  <c r="L170" i="4"/>
  <c r="J170" i="4"/>
  <c r="H170" i="4"/>
  <c r="G170" i="4"/>
  <c r="W169" i="4"/>
  <c r="N169" i="4"/>
  <c r="M169" i="4"/>
  <c r="L169" i="4"/>
  <c r="J169" i="4"/>
  <c r="G169" i="4"/>
  <c r="H169" i="4" s="1"/>
  <c r="W168" i="4"/>
  <c r="N168" i="4"/>
  <c r="M168" i="4"/>
  <c r="L168" i="4"/>
  <c r="J168" i="4"/>
  <c r="G168" i="4"/>
  <c r="H168" i="4" s="1"/>
  <c r="W167" i="4"/>
  <c r="N167" i="4"/>
  <c r="M167" i="4"/>
  <c r="L167" i="4"/>
  <c r="J167" i="4"/>
  <c r="G167" i="4"/>
  <c r="H167" i="4" s="1"/>
  <c r="W166" i="4"/>
  <c r="N166" i="4"/>
  <c r="M166" i="4"/>
  <c r="L166" i="4"/>
  <c r="J166" i="4"/>
  <c r="H166" i="4"/>
  <c r="G166" i="4"/>
  <c r="W165" i="4"/>
  <c r="N165" i="4"/>
  <c r="M165" i="4"/>
  <c r="L165" i="4"/>
  <c r="J165" i="4"/>
  <c r="G165" i="4"/>
  <c r="H165" i="4" s="1"/>
  <c r="W164" i="4"/>
  <c r="N164" i="4"/>
  <c r="M164" i="4"/>
  <c r="L164" i="4"/>
  <c r="J164" i="4"/>
  <c r="G164" i="4"/>
  <c r="H164" i="4" s="1"/>
  <c r="W163" i="4"/>
  <c r="N163" i="4"/>
  <c r="M163" i="4"/>
  <c r="L163" i="4"/>
  <c r="J163" i="4"/>
  <c r="H163" i="4"/>
  <c r="G163" i="4"/>
  <c r="W162" i="4"/>
  <c r="N162" i="4"/>
  <c r="M162" i="4"/>
  <c r="L162" i="4"/>
  <c r="J162" i="4"/>
  <c r="H162" i="4"/>
  <c r="G162" i="4"/>
  <c r="W161" i="4"/>
  <c r="N161" i="4"/>
  <c r="M161" i="4"/>
  <c r="L161" i="4"/>
  <c r="J161" i="4"/>
  <c r="G161" i="4"/>
  <c r="H161" i="4" s="1"/>
  <c r="W160" i="4"/>
  <c r="N160" i="4"/>
  <c r="M160" i="4"/>
  <c r="L160" i="4"/>
  <c r="J160" i="4"/>
  <c r="G160" i="4"/>
  <c r="H160" i="4" s="1"/>
  <c r="W159" i="4"/>
  <c r="N159" i="4"/>
  <c r="M159" i="4"/>
  <c r="L159" i="4"/>
  <c r="J159" i="4"/>
  <c r="G159" i="4"/>
  <c r="H159" i="4" s="1"/>
  <c r="W158" i="4"/>
  <c r="N158" i="4"/>
  <c r="M158" i="4"/>
  <c r="L158" i="4"/>
  <c r="J158" i="4"/>
  <c r="H158" i="4"/>
  <c r="G158" i="4"/>
  <c r="W157" i="4"/>
  <c r="N157" i="4"/>
  <c r="M157" i="4"/>
  <c r="L157" i="4"/>
  <c r="J157" i="4"/>
  <c r="G157" i="4"/>
  <c r="H157" i="4" s="1"/>
  <c r="W156" i="4"/>
  <c r="N156" i="4"/>
  <c r="M156" i="4"/>
  <c r="L156" i="4"/>
  <c r="J156" i="4"/>
  <c r="G156" i="4"/>
  <c r="H156" i="4" s="1"/>
  <c r="W155" i="4"/>
  <c r="N155" i="4"/>
  <c r="M155" i="4"/>
  <c r="L155" i="4"/>
  <c r="J155" i="4"/>
  <c r="H155" i="4"/>
  <c r="G155" i="4"/>
  <c r="W154" i="4"/>
  <c r="N154" i="4"/>
  <c r="M154" i="4"/>
  <c r="L154" i="4"/>
  <c r="J154" i="4"/>
  <c r="H154" i="4"/>
  <c r="G154" i="4"/>
  <c r="W153" i="4"/>
  <c r="N153" i="4"/>
  <c r="M153" i="4"/>
  <c r="L153" i="4"/>
  <c r="J153" i="4"/>
  <c r="G153" i="4"/>
  <c r="H153" i="4" s="1"/>
  <c r="W152" i="4"/>
  <c r="N152" i="4"/>
  <c r="M152" i="4"/>
  <c r="L152" i="4"/>
  <c r="J152" i="4"/>
  <c r="G152" i="4"/>
  <c r="H152" i="4" s="1"/>
  <c r="W151" i="4"/>
  <c r="N151" i="4"/>
  <c r="M151" i="4"/>
  <c r="L151" i="4"/>
  <c r="J151" i="4"/>
  <c r="G151" i="4"/>
  <c r="H151" i="4" s="1"/>
  <c r="W150" i="4"/>
  <c r="N150" i="4"/>
  <c r="M150" i="4"/>
  <c r="L150" i="4"/>
  <c r="J150" i="4"/>
  <c r="H150" i="4"/>
  <c r="G150" i="4"/>
  <c r="W149" i="4"/>
  <c r="N149" i="4"/>
  <c r="M149" i="4"/>
  <c r="L149" i="4"/>
  <c r="J149" i="4"/>
  <c r="G149" i="4"/>
  <c r="H149" i="4" s="1"/>
  <c r="W148" i="4"/>
  <c r="N148" i="4"/>
  <c r="M148" i="4"/>
  <c r="L148" i="4"/>
  <c r="J148" i="4"/>
  <c r="G148" i="4"/>
  <c r="H148" i="4" s="1"/>
  <c r="W147" i="4"/>
  <c r="N147" i="4"/>
  <c r="M147" i="4"/>
  <c r="L147" i="4"/>
  <c r="J147" i="4"/>
  <c r="H147" i="4"/>
  <c r="G147" i="4"/>
  <c r="W146" i="4"/>
  <c r="N146" i="4"/>
  <c r="M146" i="4"/>
  <c r="L146" i="4"/>
  <c r="J146" i="4"/>
  <c r="H146" i="4"/>
  <c r="G146" i="4"/>
  <c r="W145" i="4"/>
  <c r="N145" i="4"/>
  <c r="M145" i="4"/>
  <c r="L145" i="4"/>
  <c r="J145" i="4"/>
  <c r="G145" i="4"/>
  <c r="H145" i="4" s="1"/>
  <c r="W144" i="4"/>
  <c r="N144" i="4"/>
  <c r="M144" i="4"/>
  <c r="L144" i="4"/>
  <c r="J144" i="4"/>
  <c r="G144" i="4"/>
  <c r="H144" i="4" s="1"/>
  <c r="W143" i="4"/>
  <c r="N143" i="4"/>
  <c r="M143" i="4"/>
  <c r="L143" i="4"/>
  <c r="J143" i="4"/>
  <c r="G143" i="4"/>
  <c r="H143" i="4" s="1"/>
  <c r="W142" i="4"/>
  <c r="N142" i="4"/>
  <c r="M142" i="4"/>
  <c r="L142" i="4"/>
  <c r="J142" i="4"/>
  <c r="H142" i="4"/>
  <c r="G142" i="4"/>
  <c r="W141" i="4"/>
  <c r="N141" i="4"/>
  <c r="M141" i="4"/>
  <c r="L141" i="4"/>
  <c r="J141" i="4"/>
  <c r="G141" i="4"/>
  <c r="H141" i="4" s="1"/>
  <c r="W140" i="4"/>
  <c r="N140" i="4"/>
  <c r="M140" i="4"/>
  <c r="L140" i="4"/>
  <c r="J140" i="4"/>
  <c r="G140" i="4"/>
  <c r="H140" i="4" s="1"/>
  <c r="W139" i="4"/>
  <c r="N139" i="4"/>
  <c r="M139" i="4"/>
  <c r="L139" i="4"/>
  <c r="J139" i="4"/>
  <c r="H139" i="4"/>
  <c r="G139" i="4"/>
  <c r="W138" i="4"/>
  <c r="N138" i="4"/>
  <c r="M138" i="4"/>
  <c r="L138" i="4"/>
  <c r="J138" i="4"/>
  <c r="H138" i="4"/>
  <c r="G138" i="4"/>
  <c r="W137" i="4"/>
  <c r="N137" i="4"/>
  <c r="M137" i="4"/>
  <c r="L137" i="4"/>
  <c r="J137" i="4"/>
  <c r="G137" i="4"/>
  <c r="H137" i="4" s="1"/>
  <c r="W136" i="4"/>
  <c r="N136" i="4"/>
  <c r="M136" i="4"/>
  <c r="L136" i="4"/>
  <c r="J136" i="4"/>
  <c r="G136" i="4"/>
  <c r="H136" i="4" s="1"/>
  <c r="W135" i="4"/>
  <c r="N135" i="4"/>
  <c r="M135" i="4"/>
  <c r="L135" i="4"/>
  <c r="J135" i="4"/>
  <c r="G135" i="4"/>
  <c r="H135" i="4" s="1"/>
  <c r="W134" i="4"/>
  <c r="N134" i="4"/>
  <c r="M134" i="4"/>
  <c r="L134" i="4"/>
  <c r="J134" i="4"/>
  <c r="G134" i="4"/>
  <c r="H134" i="4" s="1"/>
  <c r="W133" i="4"/>
  <c r="N133" i="4"/>
  <c r="M133" i="4"/>
  <c r="L133" i="4"/>
  <c r="J133" i="4"/>
  <c r="H133" i="4"/>
  <c r="G133" i="4"/>
  <c r="W132" i="4"/>
  <c r="N132" i="4"/>
  <c r="M132" i="4"/>
  <c r="L132" i="4"/>
  <c r="J132" i="4"/>
  <c r="H132" i="4"/>
  <c r="G132" i="4"/>
  <c r="W131" i="4"/>
  <c r="N131" i="4"/>
  <c r="M131" i="4"/>
  <c r="L131" i="4"/>
  <c r="J131" i="4"/>
  <c r="H131" i="4"/>
  <c r="G131" i="4"/>
  <c r="W130" i="4"/>
  <c r="N130" i="4"/>
  <c r="M130" i="4"/>
  <c r="L130" i="4"/>
  <c r="J130" i="4"/>
  <c r="H130" i="4"/>
  <c r="G130" i="4"/>
  <c r="W129" i="4"/>
  <c r="N129" i="4"/>
  <c r="M129" i="4"/>
  <c r="L129" i="4"/>
  <c r="J129" i="4"/>
  <c r="G129" i="4"/>
  <c r="H129" i="4" s="1"/>
  <c r="W128" i="4"/>
  <c r="N128" i="4"/>
  <c r="M128" i="4"/>
  <c r="L128" i="4"/>
  <c r="J128" i="4"/>
  <c r="G128" i="4"/>
  <c r="H128" i="4" s="1"/>
  <c r="W127" i="4"/>
  <c r="N127" i="4"/>
  <c r="M127" i="4"/>
  <c r="L127" i="4"/>
  <c r="J127" i="4"/>
  <c r="G127" i="4"/>
  <c r="H127" i="4" s="1"/>
  <c r="W126" i="4"/>
  <c r="N126" i="4"/>
  <c r="M126" i="4"/>
  <c r="L126" i="4"/>
  <c r="J126" i="4"/>
  <c r="G126" i="4"/>
  <c r="H126" i="4" s="1"/>
  <c r="W125" i="4"/>
  <c r="N125" i="4"/>
  <c r="M125" i="4"/>
  <c r="L125" i="4"/>
  <c r="J125" i="4"/>
  <c r="H125" i="4"/>
  <c r="G125" i="4"/>
  <c r="W124" i="4"/>
  <c r="N124" i="4"/>
  <c r="M124" i="4"/>
  <c r="L124" i="4"/>
  <c r="J124" i="4"/>
  <c r="H124" i="4"/>
  <c r="G124" i="4"/>
  <c r="W123" i="4"/>
  <c r="N123" i="4"/>
  <c r="M123" i="4"/>
  <c r="L123" i="4"/>
  <c r="J123" i="4"/>
  <c r="H123" i="4"/>
  <c r="G123" i="4"/>
  <c r="W122" i="4"/>
  <c r="N122" i="4"/>
  <c r="M122" i="4"/>
  <c r="L122" i="4"/>
  <c r="J122" i="4"/>
  <c r="H122" i="4"/>
  <c r="G122" i="4"/>
  <c r="W121" i="4"/>
  <c r="N121" i="4"/>
  <c r="M121" i="4"/>
  <c r="L121" i="4"/>
  <c r="J121" i="4"/>
  <c r="G121" i="4"/>
  <c r="H121" i="4" s="1"/>
  <c r="W120" i="4"/>
  <c r="N120" i="4"/>
  <c r="M120" i="4"/>
  <c r="L120" i="4"/>
  <c r="J120" i="4"/>
  <c r="G120" i="4"/>
  <c r="H120" i="4" s="1"/>
  <c r="W119" i="4"/>
  <c r="N119" i="4"/>
  <c r="M119" i="4"/>
  <c r="L119" i="4"/>
  <c r="J119" i="4"/>
  <c r="G119" i="4"/>
  <c r="H119" i="4" s="1"/>
  <c r="W118" i="4"/>
  <c r="N118" i="4"/>
  <c r="M118" i="4"/>
  <c r="L118" i="4"/>
  <c r="J118" i="4"/>
  <c r="G118" i="4"/>
  <c r="H118" i="4" s="1"/>
  <c r="W117" i="4"/>
  <c r="N117" i="4"/>
  <c r="M117" i="4"/>
  <c r="L117" i="4"/>
  <c r="J117" i="4"/>
  <c r="H117" i="4"/>
  <c r="G117" i="4"/>
  <c r="W116" i="4"/>
  <c r="N116" i="4"/>
  <c r="M116" i="4"/>
  <c r="L116" i="4"/>
  <c r="J116" i="4"/>
  <c r="H116" i="4"/>
  <c r="G116" i="4"/>
  <c r="W115" i="4"/>
  <c r="N115" i="4"/>
  <c r="M115" i="4"/>
  <c r="L115" i="4"/>
  <c r="J115" i="4"/>
  <c r="H115" i="4"/>
  <c r="G115" i="4"/>
  <c r="W114" i="4"/>
  <c r="N114" i="4"/>
  <c r="M114" i="4"/>
  <c r="L114" i="4"/>
  <c r="J114" i="4"/>
  <c r="H114" i="4"/>
  <c r="G114" i="4"/>
  <c r="W113" i="4"/>
  <c r="N113" i="4"/>
  <c r="M113" i="4"/>
  <c r="L113" i="4"/>
  <c r="J113" i="4"/>
  <c r="G113" i="4"/>
  <c r="H113" i="4" s="1"/>
  <c r="W112" i="4"/>
  <c r="N112" i="4"/>
  <c r="M112" i="4"/>
  <c r="L112" i="4"/>
  <c r="J112" i="4"/>
  <c r="G112" i="4"/>
  <c r="H112" i="4" s="1"/>
  <c r="W111" i="4"/>
  <c r="N111" i="4"/>
  <c r="M111" i="4"/>
  <c r="L111" i="4"/>
  <c r="J111" i="4"/>
  <c r="G111" i="4"/>
  <c r="H111" i="4" s="1"/>
  <c r="W110" i="4"/>
  <c r="N110" i="4"/>
  <c r="M110" i="4"/>
  <c r="L110" i="4"/>
  <c r="J110" i="4"/>
  <c r="H110" i="4"/>
  <c r="G110" i="4"/>
  <c r="W109" i="4"/>
  <c r="N109" i="4"/>
  <c r="M109" i="4"/>
  <c r="L109" i="4"/>
  <c r="J109" i="4"/>
  <c r="H109" i="4"/>
  <c r="G109" i="4"/>
  <c r="W108" i="4"/>
  <c r="N108" i="4"/>
  <c r="M108" i="4"/>
  <c r="L108" i="4"/>
  <c r="J108" i="4"/>
  <c r="H108" i="4"/>
  <c r="G108" i="4"/>
  <c r="W107" i="4"/>
  <c r="N107" i="4"/>
  <c r="M107" i="4"/>
  <c r="L107" i="4"/>
  <c r="J107" i="4"/>
  <c r="H107" i="4"/>
  <c r="G107" i="4"/>
  <c r="W106" i="4"/>
  <c r="N106" i="4"/>
  <c r="M106" i="4"/>
  <c r="L106" i="4"/>
  <c r="J106" i="4"/>
  <c r="H106" i="4"/>
  <c r="G106" i="4"/>
  <c r="W105" i="4"/>
  <c r="N105" i="4"/>
  <c r="M105" i="4"/>
  <c r="L105" i="4"/>
  <c r="J105" i="4"/>
  <c r="G105" i="4"/>
  <c r="H105" i="4" s="1"/>
  <c r="W104" i="4"/>
  <c r="N104" i="4"/>
  <c r="M104" i="4"/>
  <c r="L104" i="4"/>
  <c r="J104" i="4"/>
  <c r="G104" i="4"/>
  <c r="H104" i="4" s="1"/>
  <c r="W103" i="4"/>
  <c r="N103" i="4"/>
  <c r="M103" i="4"/>
  <c r="L103" i="4"/>
  <c r="J103" i="4"/>
  <c r="G103" i="4"/>
  <c r="H103" i="4" s="1"/>
  <c r="W102" i="4"/>
  <c r="N102" i="4"/>
  <c r="M102" i="4"/>
  <c r="L102" i="4"/>
  <c r="J102" i="4"/>
  <c r="H102" i="4"/>
  <c r="G102" i="4"/>
  <c r="W101" i="4"/>
  <c r="N101" i="4"/>
  <c r="M101" i="4"/>
  <c r="L101" i="4"/>
  <c r="J101" i="4"/>
  <c r="G101" i="4"/>
  <c r="H101" i="4" s="1"/>
  <c r="W100" i="4"/>
  <c r="N100" i="4"/>
  <c r="M100" i="4"/>
  <c r="L100" i="4"/>
  <c r="J100" i="4"/>
  <c r="G100" i="4"/>
  <c r="H100" i="4" s="1"/>
  <c r="W99" i="4"/>
  <c r="N99" i="4"/>
  <c r="M99" i="4"/>
  <c r="L99" i="4"/>
  <c r="J99" i="4"/>
  <c r="H99" i="4"/>
  <c r="G99" i="4"/>
  <c r="W98" i="4"/>
  <c r="N98" i="4"/>
  <c r="M98" i="4"/>
  <c r="L98" i="4"/>
  <c r="J98" i="4"/>
  <c r="H98" i="4"/>
  <c r="G98" i="4"/>
  <c r="W97" i="4"/>
  <c r="N97" i="4"/>
  <c r="M97" i="4"/>
  <c r="L97" i="4"/>
  <c r="J97" i="4"/>
  <c r="G97" i="4"/>
  <c r="H97" i="4" s="1"/>
  <c r="W96" i="4"/>
  <c r="N96" i="4"/>
  <c r="M96" i="4"/>
  <c r="L96" i="4"/>
  <c r="J96" i="4"/>
  <c r="G96" i="4"/>
  <c r="H96" i="4" s="1"/>
  <c r="W95" i="4"/>
  <c r="N95" i="4"/>
  <c r="M95" i="4"/>
  <c r="L95" i="4"/>
  <c r="J95" i="4"/>
  <c r="G95" i="4"/>
  <c r="H95" i="4" s="1"/>
  <c r="W94" i="4"/>
  <c r="N94" i="4"/>
  <c r="M94" i="4"/>
  <c r="L94" i="4"/>
  <c r="J94" i="4"/>
  <c r="H94" i="4"/>
  <c r="G94" i="4"/>
  <c r="W93" i="4"/>
  <c r="N93" i="4"/>
  <c r="M93" i="4"/>
  <c r="L93" i="4"/>
  <c r="J93" i="4"/>
  <c r="G93" i="4"/>
  <c r="H93" i="4" s="1"/>
  <c r="W92" i="4"/>
  <c r="N92" i="4"/>
  <c r="M92" i="4"/>
  <c r="L92" i="4"/>
  <c r="J92" i="4"/>
  <c r="G92" i="4"/>
  <c r="H92" i="4" s="1"/>
  <c r="W91" i="4"/>
  <c r="N91" i="4"/>
  <c r="M91" i="4"/>
  <c r="L91" i="4"/>
  <c r="J91" i="4"/>
  <c r="H91" i="4"/>
  <c r="G91" i="4"/>
  <c r="W90" i="4"/>
  <c r="N90" i="4"/>
  <c r="M90" i="4"/>
  <c r="L90" i="4"/>
  <c r="J90" i="4"/>
  <c r="H90" i="4"/>
  <c r="G90" i="4"/>
  <c r="W89" i="4"/>
  <c r="N89" i="4"/>
  <c r="M89" i="4"/>
  <c r="L89" i="4"/>
  <c r="J89" i="4"/>
  <c r="G89" i="4"/>
  <c r="H89" i="4" s="1"/>
  <c r="W88" i="4"/>
  <c r="N88" i="4"/>
  <c r="M88" i="4"/>
  <c r="L88" i="4"/>
  <c r="J88" i="4"/>
  <c r="G88" i="4"/>
  <c r="H88" i="4" s="1"/>
  <c r="W87" i="4"/>
  <c r="N87" i="4"/>
  <c r="M87" i="4"/>
  <c r="L87" i="4"/>
  <c r="J87" i="4"/>
  <c r="G87" i="4"/>
  <c r="H87" i="4" s="1"/>
  <c r="W86" i="4"/>
  <c r="N86" i="4"/>
  <c r="M86" i="4"/>
  <c r="L86" i="4"/>
  <c r="J86" i="4"/>
  <c r="H86" i="4"/>
  <c r="G86" i="4"/>
  <c r="W85" i="4"/>
  <c r="N85" i="4"/>
  <c r="M85" i="4"/>
  <c r="L85" i="4"/>
  <c r="J85" i="4"/>
  <c r="G85" i="4"/>
  <c r="H85" i="4" s="1"/>
  <c r="W84" i="4"/>
  <c r="N84" i="4"/>
  <c r="M84" i="4"/>
  <c r="L84" i="4"/>
  <c r="J84" i="4"/>
  <c r="G84" i="4"/>
  <c r="H84" i="4" s="1"/>
  <c r="W83" i="4"/>
  <c r="N83" i="4"/>
  <c r="M83" i="4"/>
  <c r="L83" i="4"/>
  <c r="J83" i="4"/>
  <c r="H83" i="4"/>
  <c r="G83" i="4"/>
  <c r="W82" i="4"/>
  <c r="N82" i="4"/>
  <c r="M82" i="4"/>
  <c r="L82" i="4"/>
  <c r="J82" i="4"/>
  <c r="H82" i="4"/>
  <c r="G82" i="4"/>
  <c r="W81" i="4"/>
  <c r="N81" i="4"/>
  <c r="M81" i="4"/>
  <c r="L81" i="4"/>
  <c r="J81" i="4"/>
  <c r="G81" i="4"/>
  <c r="H81" i="4" s="1"/>
  <c r="W80" i="4"/>
  <c r="N80" i="4"/>
  <c r="M80" i="4"/>
  <c r="L80" i="4"/>
  <c r="J80" i="4"/>
  <c r="G80" i="4"/>
  <c r="H80" i="4" s="1"/>
  <c r="W79" i="4"/>
  <c r="N79" i="4"/>
  <c r="M79" i="4"/>
  <c r="L79" i="4"/>
  <c r="J79" i="4"/>
  <c r="G79" i="4"/>
  <c r="H79" i="4" s="1"/>
  <c r="W78" i="4"/>
  <c r="N78" i="4"/>
  <c r="M78" i="4"/>
  <c r="L78" i="4"/>
  <c r="J78" i="4"/>
  <c r="G78" i="4"/>
  <c r="H78" i="4" s="1"/>
  <c r="W77" i="4"/>
  <c r="N77" i="4"/>
  <c r="M77" i="4"/>
  <c r="L77" i="4"/>
  <c r="J77" i="4"/>
  <c r="G77" i="4"/>
  <c r="H77" i="4" s="1"/>
  <c r="W76" i="4"/>
  <c r="N76" i="4"/>
  <c r="M76" i="4"/>
  <c r="L76" i="4"/>
  <c r="J76" i="4"/>
  <c r="G76" i="4"/>
  <c r="H76" i="4" s="1"/>
  <c r="W75" i="4"/>
  <c r="N75" i="4"/>
  <c r="M75" i="4"/>
  <c r="L75" i="4"/>
  <c r="J75" i="4"/>
  <c r="H75" i="4"/>
  <c r="G75" i="4"/>
  <c r="W74" i="4"/>
  <c r="N74" i="4"/>
  <c r="M74" i="4"/>
  <c r="L74" i="4"/>
  <c r="J74" i="4"/>
  <c r="H74" i="4"/>
  <c r="G74" i="4"/>
  <c r="W73" i="4"/>
  <c r="N73" i="4"/>
  <c r="M73" i="4"/>
  <c r="L73" i="4"/>
  <c r="J73" i="4"/>
  <c r="G73" i="4"/>
  <c r="H73" i="4" s="1"/>
  <c r="W72" i="4"/>
  <c r="N72" i="4"/>
  <c r="M72" i="4"/>
  <c r="L72" i="4"/>
  <c r="J72" i="4"/>
  <c r="G72" i="4"/>
  <c r="H72" i="4" s="1"/>
  <c r="W71" i="4"/>
  <c r="N71" i="4"/>
  <c r="M71" i="4"/>
  <c r="L71" i="4"/>
  <c r="J71" i="4"/>
  <c r="G71" i="4"/>
  <c r="H71" i="4" s="1"/>
  <c r="W70" i="4"/>
  <c r="N70" i="4"/>
  <c r="M70" i="4"/>
  <c r="L70" i="4"/>
  <c r="J70" i="4"/>
  <c r="G70" i="4"/>
  <c r="H70" i="4" s="1"/>
  <c r="W69" i="4"/>
  <c r="N69" i="4"/>
  <c r="M69" i="4"/>
  <c r="L69" i="4"/>
  <c r="J69" i="4"/>
  <c r="H69" i="4"/>
  <c r="G69" i="4"/>
  <c r="W68" i="4"/>
  <c r="N68" i="4"/>
  <c r="M68" i="4"/>
  <c r="L68" i="4"/>
  <c r="J68" i="4"/>
  <c r="H68" i="4"/>
  <c r="G68" i="4"/>
  <c r="W67" i="4"/>
  <c r="N67" i="4"/>
  <c r="M67" i="4"/>
  <c r="L67" i="4"/>
  <c r="J67" i="4"/>
  <c r="H67" i="4"/>
  <c r="G67" i="4"/>
  <c r="W66" i="4"/>
  <c r="N66" i="4"/>
  <c r="M66" i="4"/>
  <c r="L66" i="4"/>
  <c r="J66" i="4"/>
  <c r="H66" i="4"/>
  <c r="G66" i="4"/>
  <c r="W65" i="4"/>
  <c r="N65" i="4"/>
  <c r="M65" i="4"/>
  <c r="L65" i="4"/>
  <c r="J65" i="4"/>
  <c r="G65" i="4"/>
  <c r="H65" i="4" s="1"/>
  <c r="W64" i="4"/>
  <c r="N64" i="4"/>
  <c r="M64" i="4"/>
  <c r="L64" i="4"/>
  <c r="J64" i="4"/>
  <c r="G64" i="4"/>
  <c r="H64" i="4" s="1"/>
  <c r="W63" i="4"/>
  <c r="N63" i="4"/>
  <c r="M63" i="4"/>
  <c r="L63" i="4"/>
  <c r="J63" i="4"/>
  <c r="G63" i="4"/>
  <c r="H63" i="4" s="1"/>
  <c r="W62" i="4"/>
  <c r="N62" i="4"/>
  <c r="M62" i="4"/>
  <c r="L62" i="4"/>
  <c r="J62" i="4"/>
  <c r="G62" i="4"/>
  <c r="H62" i="4" s="1"/>
  <c r="W61" i="4"/>
  <c r="N61" i="4"/>
  <c r="M61" i="4"/>
  <c r="L61" i="4"/>
  <c r="J61" i="4"/>
  <c r="H61" i="4"/>
  <c r="G61" i="4"/>
  <c r="W60" i="4"/>
  <c r="N60" i="4"/>
  <c r="M60" i="4"/>
  <c r="L60" i="4"/>
  <c r="J60" i="4"/>
  <c r="G60" i="4"/>
  <c r="H60" i="4" s="1"/>
  <c r="W59" i="4"/>
  <c r="N59" i="4"/>
  <c r="M59" i="4"/>
  <c r="L59" i="4"/>
  <c r="J59" i="4"/>
  <c r="H59" i="4"/>
  <c r="G59" i="4"/>
  <c r="W58" i="4"/>
  <c r="N58" i="4"/>
  <c r="M58" i="4"/>
  <c r="L58" i="4"/>
  <c r="J58" i="4"/>
  <c r="H58" i="4"/>
  <c r="G58" i="4"/>
  <c r="W57" i="4"/>
  <c r="N57" i="4"/>
  <c r="M57" i="4"/>
  <c r="L57" i="4"/>
  <c r="J57" i="4"/>
  <c r="G57" i="4"/>
  <c r="H57" i="4" s="1"/>
  <c r="W56" i="4"/>
  <c r="N56" i="4"/>
  <c r="M56" i="4"/>
  <c r="L56" i="4"/>
  <c r="J56" i="4"/>
  <c r="G56" i="4"/>
  <c r="H56" i="4" s="1"/>
  <c r="W55" i="4"/>
  <c r="N55" i="4"/>
  <c r="M55" i="4"/>
  <c r="L55" i="4"/>
  <c r="J55" i="4"/>
  <c r="G55" i="4"/>
  <c r="H55" i="4" s="1"/>
  <c r="W54" i="4"/>
  <c r="N54" i="4"/>
  <c r="M54" i="4"/>
  <c r="L54" i="4"/>
  <c r="J54" i="4"/>
  <c r="G54" i="4"/>
  <c r="H54" i="4" s="1"/>
  <c r="W53" i="4"/>
  <c r="N53" i="4"/>
  <c r="M53" i="4"/>
  <c r="L53" i="4"/>
  <c r="J53" i="4"/>
  <c r="H53" i="4"/>
  <c r="G53" i="4"/>
  <c r="W52" i="4"/>
  <c r="N52" i="4"/>
  <c r="M52" i="4"/>
  <c r="L52" i="4"/>
  <c r="J52" i="4"/>
  <c r="H52" i="4"/>
  <c r="G52" i="4"/>
  <c r="W51" i="4"/>
  <c r="N51" i="4"/>
  <c r="M51" i="4"/>
  <c r="L51" i="4"/>
  <c r="J51" i="4"/>
  <c r="H51" i="4"/>
  <c r="G51" i="4"/>
  <c r="W50" i="4"/>
  <c r="N50" i="4"/>
  <c r="M50" i="4"/>
  <c r="L50" i="4"/>
  <c r="J50" i="4"/>
  <c r="H50" i="4"/>
  <c r="G50" i="4"/>
  <c r="W49" i="4"/>
  <c r="N49" i="4"/>
  <c r="M49" i="4"/>
  <c r="L49" i="4"/>
  <c r="J49" i="4"/>
  <c r="G49" i="4"/>
  <c r="H49" i="4" s="1"/>
  <c r="W48" i="4"/>
  <c r="N48" i="4"/>
  <c r="M48" i="4"/>
  <c r="L48" i="4"/>
  <c r="J48" i="4"/>
  <c r="G48" i="4"/>
  <c r="H48" i="4" s="1"/>
  <c r="W47" i="4"/>
  <c r="N47" i="4"/>
  <c r="M47" i="4"/>
  <c r="L47" i="4"/>
  <c r="J47" i="4"/>
  <c r="G47" i="4"/>
  <c r="H47" i="4" s="1"/>
  <c r="W46" i="4"/>
  <c r="N46" i="4"/>
  <c r="M46" i="4"/>
  <c r="L46" i="4"/>
  <c r="J46" i="4"/>
  <c r="H46" i="4"/>
  <c r="G46" i="4"/>
  <c r="W45" i="4"/>
  <c r="N45" i="4"/>
  <c r="M45" i="4"/>
  <c r="L45" i="4"/>
  <c r="J45" i="4"/>
  <c r="H45" i="4"/>
  <c r="G45" i="4"/>
  <c r="W44" i="4"/>
  <c r="N44" i="4"/>
  <c r="M44" i="4"/>
  <c r="L44" i="4"/>
  <c r="J44" i="4"/>
  <c r="H44" i="4"/>
  <c r="G44" i="4"/>
  <c r="W43" i="4"/>
  <c r="N43" i="4"/>
  <c r="M43" i="4"/>
  <c r="L43" i="4"/>
  <c r="J43" i="4"/>
  <c r="H43" i="4"/>
  <c r="G43" i="4"/>
  <c r="W42" i="4"/>
  <c r="N42" i="4"/>
  <c r="M42" i="4"/>
  <c r="L42" i="4"/>
  <c r="J42" i="4"/>
  <c r="H42" i="4"/>
  <c r="G42" i="4"/>
  <c r="W41" i="4"/>
  <c r="N41" i="4"/>
  <c r="M41" i="4"/>
  <c r="L41" i="4"/>
  <c r="J41" i="4"/>
  <c r="G41" i="4"/>
  <c r="H41" i="4" s="1"/>
  <c r="W40" i="4"/>
  <c r="N40" i="4"/>
  <c r="M40" i="4"/>
  <c r="L40" i="4"/>
  <c r="J40" i="4"/>
  <c r="G40" i="4"/>
  <c r="H40" i="4" s="1"/>
  <c r="W39" i="4"/>
  <c r="N39" i="4"/>
  <c r="M39" i="4"/>
  <c r="L39" i="4"/>
  <c r="J39" i="4"/>
  <c r="G39" i="4"/>
  <c r="H39" i="4" s="1"/>
  <c r="W38" i="4"/>
  <c r="N38" i="4"/>
  <c r="M38" i="4"/>
  <c r="L38" i="4"/>
  <c r="J38" i="4"/>
  <c r="G38" i="4"/>
  <c r="H38" i="4" s="1"/>
  <c r="W37" i="4"/>
  <c r="N37" i="4"/>
  <c r="M37" i="4"/>
  <c r="L37" i="4"/>
  <c r="J37" i="4"/>
  <c r="H37" i="4"/>
  <c r="G37" i="4"/>
  <c r="W36" i="4"/>
  <c r="N36" i="4"/>
  <c r="M36" i="4"/>
  <c r="L36" i="4"/>
  <c r="J36" i="4"/>
  <c r="H36" i="4"/>
  <c r="G36" i="4"/>
  <c r="W35" i="4"/>
  <c r="N35" i="4"/>
  <c r="M35" i="4"/>
  <c r="L35" i="4"/>
  <c r="J35" i="4"/>
  <c r="H35" i="4"/>
  <c r="G35" i="4"/>
  <c r="W34" i="4"/>
  <c r="N34" i="4"/>
  <c r="M34" i="4"/>
  <c r="L34" i="4"/>
  <c r="J34" i="4"/>
  <c r="H34" i="4"/>
  <c r="G34" i="4"/>
  <c r="W33" i="4"/>
  <c r="N33" i="4"/>
  <c r="M33" i="4"/>
  <c r="L33" i="4"/>
  <c r="J33" i="4"/>
  <c r="G33" i="4"/>
  <c r="H33" i="4" s="1"/>
  <c r="W32" i="4"/>
  <c r="N32" i="4"/>
  <c r="M32" i="4"/>
  <c r="L32" i="4"/>
  <c r="J32" i="4"/>
  <c r="G32" i="4"/>
  <c r="H32" i="4" s="1"/>
  <c r="W31" i="4"/>
  <c r="N31" i="4"/>
  <c r="M31" i="4"/>
  <c r="L31" i="4"/>
  <c r="J31" i="4"/>
  <c r="G31" i="4"/>
  <c r="H31" i="4" s="1"/>
  <c r="W30" i="4"/>
  <c r="N30" i="4"/>
  <c r="M30" i="4"/>
  <c r="L30" i="4"/>
  <c r="J30" i="4"/>
  <c r="H30" i="4"/>
  <c r="G30" i="4"/>
  <c r="W29" i="4"/>
  <c r="N29" i="4"/>
  <c r="M29" i="4"/>
  <c r="L29" i="4"/>
  <c r="J29" i="4"/>
  <c r="G29" i="4"/>
  <c r="H29" i="4" s="1"/>
  <c r="W28" i="4"/>
  <c r="N28" i="4"/>
  <c r="M28" i="4"/>
  <c r="L28" i="4"/>
  <c r="J28" i="4"/>
  <c r="G28" i="4"/>
  <c r="H28" i="4" s="1"/>
  <c r="W27" i="4"/>
  <c r="N27" i="4"/>
  <c r="M27" i="4"/>
  <c r="L27" i="4"/>
  <c r="J27" i="4"/>
  <c r="H27" i="4"/>
  <c r="G27" i="4"/>
  <c r="W26" i="4"/>
  <c r="N26" i="4"/>
  <c r="M26" i="4"/>
  <c r="L26" i="4"/>
  <c r="J26" i="4"/>
  <c r="H26" i="4"/>
  <c r="G26" i="4"/>
  <c r="W25" i="4"/>
  <c r="N25" i="4"/>
  <c r="M25" i="4"/>
  <c r="L25" i="4"/>
  <c r="J25" i="4"/>
  <c r="G25" i="4"/>
  <c r="H25" i="4" s="1"/>
  <c r="W24" i="4"/>
  <c r="N24" i="4"/>
  <c r="M24" i="4"/>
  <c r="L24" i="4"/>
  <c r="J24" i="4"/>
  <c r="G24" i="4"/>
  <c r="H24" i="4" s="1"/>
  <c r="W23" i="4"/>
  <c r="N23" i="4"/>
  <c r="M23" i="4"/>
  <c r="L23" i="4"/>
  <c r="J23" i="4"/>
  <c r="G23" i="4"/>
  <c r="H23" i="4" s="1"/>
  <c r="W22" i="4"/>
  <c r="N22" i="4"/>
  <c r="M22" i="4"/>
  <c r="L22" i="4"/>
  <c r="J22" i="4"/>
  <c r="H22" i="4"/>
  <c r="G22" i="4"/>
  <c r="W21" i="4"/>
  <c r="N21" i="4"/>
  <c r="M21" i="4"/>
  <c r="L21" i="4"/>
  <c r="J21" i="4"/>
  <c r="G21" i="4"/>
  <c r="H21" i="4" s="1"/>
  <c r="W20" i="4"/>
  <c r="N20" i="4"/>
  <c r="M20" i="4"/>
  <c r="L20" i="4"/>
  <c r="J20" i="4"/>
  <c r="G20" i="4"/>
  <c r="H20" i="4" s="1"/>
  <c r="W19" i="4"/>
  <c r="N19" i="4"/>
  <c r="M19" i="4"/>
  <c r="L19" i="4"/>
  <c r="J19" i="4"/>
  <c r="H19" i="4"/>
  <c r="G19" i="4"/>
  <c r="W18" i="4"/>
  <c r="N18" i="4"/>
  <c r="M18" i="4"/>
  <c r="L18" i="4"/>
  <c r="J18" i="4"/>
  <c r="H18" i="4"/>
  <c r="G18" i="4"/>
  <c r="W17" i="4"/>
  <c r="N17" i="4"/>
  <c r="M17" i="4"/>
  <c r="L17" i="4"/>
  <c r="J17" i="4"/>
  <c r="G17" i="4"/>
  <c r="H17" i="4" s="1"/>
  <c r="W16" i="4"/>
  <c r="N16" i="4"/>
  <c r="M16" i="4"/>
  <c r="L16" i="4"/>
  <c r="J16" i="4"/>
  <c r="G16" i="4"/>
  <c r="H16" i="4" s="1"/>
  <c r="W15" i="4"/>
  <c r="N15" i="4"/>
  <c r="M15" i="4"/>
  <c r="L15" i="4"/>
  <c r="J15" i="4"/>
  <c r="G15" i="4"/>
  <c r="H15" i="4" s="1"/>
  <c r="W14" i="4"/>
  <c r="N14" i="4"/>
  <c r="M14" i="4"/>
  <c r="L14" i="4"/>
  <c r="J14" i="4"/>
  <c r="H14" i="4"/>
  <c r="G14" i="4"/>
  <c r="W13" i="4"/>
  <c r="N13" i="4"/>
  <c r="M13" i="4"/>
  <c r="L13" i="4"/>
  <c r="J13" i="4"/>
  <c r="G13" i="4"/>
  <c r="H13" i="4" s="1"/>
  <c r="W12" i="4"/>
  <c r="N12" i="4"/>
  <c r="M12" i="4"/>
  <c r="L12" i="4"/>
  <c r="J12" i="4"/>
  <c r="G12" i="4"/>
  <c r="H12" i="4" s="1"/>
  <c r="W11" i="4"/>
  <c r="N11" i="4"/>
  <c r="M11" i="4"/>
  <c r="L11" i="4"/>
  <c r="J11" i="4"/>
  <c r="H11" i="4"/>
  <c r="G11" i="4"/>
  <c r="W10" i="4"/>
  <c r="N10" i="4"/>
  <c r="M10" i="4"/>
  <c r="L10" i="4"/>
  <c r="J10" i="4"/>
  <c r="H10" i="4"/>
  <c r="G10" i="4"/>
  <c r="W9" i="4"/>
  <c r="N9" i="4"/>
  <c r="M9" i="4"/>
  <c r="L9" i="4"/>
  <c r="J9" i="4"/>
  <c r="G9" i="4"/>
  <c r="H9" i="4" s="1"/>
  <c r="W8" i="4"/>
  <c r="N8" i="4"/>
  <c r="M8" i="4"/>
  <c r="L8" i="4"/>
  <c r="J8" i="4"/>
  <c r="G8" i="4"/>
  <c r="H8" i="4" s="1"/>
  <c r="W7" i="4"/>
  <c r="J7" i="4"/>
  <c r="G7" i="4"/>
  <c r="H7" i="4" s="1"/>
  <c r="W6" i="4"/>
  <c r="Z254" i="3"/>
  <c r="U254" i="3"/>
  <c r="S254" i="3"/>
  <c r="R254" i="3"/>
  <c r="Q254" i="3"/>
  <c r="P254" i="3"/>
  <c r="M254" i="3"/>
  <c r="N254" i="3" s="1"/>
  <c r="L254" i="3"/>
  <c r="K254" i="3"/>
  <c r="J254" i="3"/>
  <c r="I254" i="3"/>
  <c r="G254" i="3"/>
  <c r="E254" i="3"/>
  <c r="W254" i="3" s="1"/>
  <c r="D254" i="3"/>
  <c r="Z253" i="3"/>
  <c r="S253" i="3"/>
  <c r="R253" i="3"/>
  <c r="Q253" i="3"/>
  <c r="P253" i="3"/>
  <c r="N253" i="3"/>
  <c r="M253" i="3"/>
  <c r="E253" i="3"/>
  <c r="U253" i="3" s="1"/>
  <c r="D253" i="3"/>
  <c r="Z252" i="3"/>
  <c r="U252" i="3"/>
  <c r="S252" i="3"/>
  <c r="R252" i="3"/>
  <c r="Q252" i="3"/>
  <c r="P252" i="3"/>
  <c r="M252" i="3"/>
  <c r="N252" i="3" s="1"/>
  <c r="L252" i="3"/>
  <c r="K252" i="3"/>
  <c r="J252" i="3"/>
  <c r="I252" i="3"/>
  <c r="G252" i="3"/>
  <c r="E252" i="3"/>
  <c r="W252" i="3" s="1"/>
  <c r="D252" i="3"/>
  <c r="Z251" i="3"/>
  <c r="W251" i="3"/>
  <c r="S251" i="3"/>
  <c r="R251" i="3"/>
  <c r="Q251" i="3"/>
  <c r="P251" i="3"/>
  <c r="N251" i="3"/>
  <c r="M251" i="3"/>
  <c r="F251" i="3"/>
  <c r="E251" i="3"/>
  <c r="V251" i="3" s="1"/>
  <c r="D251" i="3"/>
  <c r="Z250" i="3"/>
  <c r="U250" i="3"/>
  <c r="S250" i="3"/>
  <c r="R250" i="3"/>
  <c r="Q250" i="3"/>
  <c r="P250" i="3"/>
  <c r="M250" i="3"/>
  <c r="N250" i="3" s="1"/>
  <c r="L250" i="3"/>
  <c r="K250" i="3"/>
  <c r="J250" i="3"/>
  <c r="I250" i="3"/>
  <c r="G250" i="3"/>
  <c r="E250" i="3"/>
  <c r="W250" i="3" s="1"/>
  <c r="D250" i="3"/>
  <c r="Z249" i="3"/>
  <c r="W249" i="3"/>
  <c r="S249" i="3"/>
  <c r="R249" i="3"/>
  <c r="Q249" i="3"/>
  <c r="P249" i="3"/>
  <c r="M249" i="3"/>
  <c r="N249" i="3" s="1"/>
  <c r="E249" i="3"/>
  <c r="D249" i="3"/>
  <c r="Z248" i="3"/>
  <c r="U248" i="3"/>
  <c r="S248" i="3"/>
  <c r="R248" i="3"/>
  <c r="Q248" i="3"/>
  <c r="P248" i="3"/>
  <c r="M248" i="3"/>
  <c r="N248" i="3" s="1"/>
  <c r="L248" i="3"/>
  <c r="K248" i="3"/>
  <c r="J248" i="3"/>
  <c r="I248" i="3"/>
  <c r="G248" i="3"/>
  <c r="E248" i="3"/>
  <c r="W248" i="3" s="1"/>
  <c r="D248" i="3"/>
  <c r="Z247" i="3"/>
  <c r="W247" i="3"/>
  <c r="V247" i="3"/>
  <c r="U247" i="3"/>
  <c r="S247" i="3"/>
  <c r="R247" i="3"/>
  <c r="Q247" i="3"/>
  <c r="P247" i="3"/>
  <c r="N247" i="3"/>
  <c r="M247" i="3"/>
  <c r="G247" i="3"/>
  <c r="F247" i="3"/>
  <c r="E247" i="3"/>
  <c r="D247" i="3"/>
  <c r="Z246" i="3"/>
  <c r="U246" i="3"/>
  <c r="S246" i="3"/>
  <c r="R246" i="3"/>
  <c r="Q246" i="3"/>
  <c r="P246" i="3"/>
  <c r="M246" i="3"/>
  <c r="N246" i="3" s="1"/>
  <c r="L246" i="3"/>
  <c r="K246" i="3"/>
  <c r="J246" i="3"/>
  <c r="I246" i="3"/>
  <c r="G246" i="3"/>
  <c r="E246" i="3"/>
  <c r="W246" i="3" s="1"/>
  <c r="D246" i="3"/>
  <c r="Z245" i="3"/>
  <c r="W245" i="3"/>
  <c r="V245" i="3"/>
  <c r="U245" i="3"/>
  <c r="S245" i="3"/>
  <c r="R245" i="3"/>
  <c r="Q245" i="3"/>
  <c r="P245" i="3"/>
  <c r="M245" i="3"/>
  <c r="N245" i="3" s="1"/>
  <c r="G245" i="3"/>
  <c r="F245" i="3"/>
  <c r="E245" i="3"/>
  <c r="D245" i="3"/>
  <c r="Z244" i="3"/>
  <c r="U244" i="3"/>
  <c r="S244" i="3"/>
  <c r="R244" i="3"/>
  <c r="Q244" i="3"/>
  <c r="P244" i="3"/>
  <c r="M244" i="3"/>
  <c r="N244" i="3" s="1"/>
  <c r="L244" i="3"/>
  <c r="K244" i="3"/>
  <c r="J244" i="3"/>
  <c r="I244" i="3"/>
  <c r="G244" i="3"/>
  <c r="E244" i="3"/>
  <c r="W244" i="3" s="1"/>
  <c r="D244" i="3"/>
  <c r="Z243" i="3"/>
  <c r="V243" i="3"/>
  <c r="S243" i="3"/>
  <c r="R243" i="3"/>
  <c r="Q243" i="3"/>
  <c r="P243" i="3"/>
  <c r="M243" i="3"/>
  <c r="N243" i="3" s="1"/>
  <c r="G243" i="3"/>
  <c r="E243" i="3"/>
  <c r="U243" i="3" s="1"/>
  <c r="D243" i="3"/>
  <c r="Z242" i="3"/>
  <c r="U242" i="3"/>
  <c r="S242" i="3"/>
  <c r="R242" i="3"/>
  <c r="Q242" i="3"/>
  <c r="P242" i="3"/>
  <c r="M242" i="3"/>
  <c r="N242" i="3" s="1"/>
  <c r="L242" i="3"/>
  <c r="K242" i="3"/>
  <c r="J242" i="3"/>
  <c r="I242" i="3"/>
  <c r="G242" i="3"/>
  <c r="E242" i="3"/>
  <c r="W242" i="3" s="1"/>
  <c r="D242" i="3"/>
  <c r="S241" i="3"/>
  <c r="R241" i="3"/>
  <c r="Q241" i="3"/>
  <c r="P241" i="3"/>
  <c r="N241" i="3"/>
  <c r="M241" i="3"/>
  <c r="E241" i="3"/>
  <c r="D241" i="3"/>
  <c r="Z240" i="3"/>
  <c r="U240" i="3"/>
  <c r="S240" i="3"/>
  <c r="R240" i="3"/>
  <c r="Q240" i="3"/>
  <c r="P240" i="3"/>
  <c r="M240" i="3"/>
  <c r="N240" i="3" s="1"/>
  <c r="L240" i="3"/>
  <c r="K240" i="3"/>
  <c r="J240" i="3"/>
  <c r="I240" i="3"/>
  <c r="G240" i="3"/>
  <c r="E240" i="3"/>
  <c r="W240" i="3" s="1"/>
  <c r="D240" i="3"/>
  <c r="V239" i="3"/>
  <c r="S239" i="3"/>
  <c r="R239" i="3"/>
  <c r="Q239" i="3"/>
  <c r="P239" i="3"/>
  <c r="M239" i="3"/>
  <c r="N239" i="3" s="1"/>
  <c r="E239" i="3"/>
  <c r="D239" i="3"/>
  <c r="Z238" i="3"/>
  <c r="U238" i="3"/>
  <c r="S238" i="3"/>
  <c r="R238" i="3"/>
  <c r="Q238" i="3"/>
  <c r="P238" i="3"/>
  <c r="M238" i="3"/>
  <c r="N238" i="3" s="1"/>
  <c r="L238" i="3"/>
  <c r="K238" i="3"/>
  <c r="J238" i="3"/>
  <c r="I238" i="3"/>
  <c r="G238" i="3"/>
  <c r="E238" i="3"/>
  <c r="W238" i="3" s="1"/>
  <c r="D238" i="3"/>
  <c r="Z237" i="3"/>
  <c r="S237" i="3"/>
  <c r="R237" i="3"/>
  <c r="Q237" i="3"/>
  <c r="P237" i="3"/>
  <c r="N237" i="3"/>
  <c r="M237" i="3"/>
  <c r="E237" i="3"/>
  <c r="U237" i="3" s="1"/>
  <c r="D237" i="3"/>
  <c r="Z236" i="3"/>
  <c r="U236" i="3"/>
  <c r="S236" i="3"/>
  <c r="R236" i="3"/>
  <c r="Q236" i="3"/>
  <c r="P236" i="3"/>
  <c r="M236" i="3"/>
  <c r="N236" i="3" s="1"/>
  <c r="L236" i="3"/>
  <c r="K236" i="3"/>
  <c r="J236" i="3"/>
  <c r="I236" i="3"/>
  <c r="G236" i="3"/>
  <c r="E236" i="3"/>
  <c r="W236" i="3" s="1"/>
  <c r="D236" i="3"/>
  <c r="Z235" i="3"/>
  <c r="W235" i="3"/>
  <c r="S235" i="3"/>
  <c r="R235" i="3"/>
  <c r="Q235" i="3"/>
  <c r="P235" i="3"/>
  <c r="N235" i="3"/>
  <c r="M235" i="3"/>
  <c r="F235" i="3"/>
  <c r="E235" i="3"/>
  <c r="V235" i="3" s="1"/>
  <c r="D235" i="3"/>
  <c r="Z234" i="3"/>
  <c r="U234" i="3"/>
  <c r="S234" i="3"/>
  <c r="R234" i="3"/>
  <c r="Q234" i="3"/>
  <c r="P234" i="3"/>
  <c r="M234" i="3"/>
  <c r="N234" i="3" s="1"/>
  <c r="L234" i="3"/>
  <c r="K234" i="3"/>
  <c r="J234" i="3"/>
  <c r="I234" i="3"/>
  <c r="G234" i="3"/>
  <c r="E234" i="3"/>
  <c r="W234" i="3" s="1"/>
  <c r="D234" i="3"/>
  <c r="S233" i="3"/>
  <c r="R233" i="3"/>
  <c r="Q233" i="3"/>
  <c r="P233" i="3"/>
  <c r="M233" i="3"/>
  <c r="N233" i="3" s="1"/>
  <c r="E233" i="3"/>
  <c r="D233" i="3"/>
  <c r="Z232" i="3"/>
  <c r="U232" i="3"/>
  <c r="S232" i="3"/>
  <c r="R232" i="3"/>
  <c r="Q232" i="3"/>
  <c r="P232" i="3"/>
  <c r="M232" i="3"/>
  <c r="N232" i="3" s="1"/>
  <c r="L232" i="3"/>
  <c r="K232" i="3"/>
  <c r="J232" i="3"/>
  <c r="I232" i="3"/>
  <c r="G232" i="3"/>
  <c r="E232" i="3"/>
  <c r="W232" i="3" s="1"/>
  <c r="D232" i="3"/>
  <c r="Z231" i="3"/>
  <c r="W231" i="3"/>
  <c r="V231" i="3"/>
  <c r="U231" i="3"/>
  <c r="S231" i="3"/>
  <c r="R231" i="3"/>
  <c r="Q231" i="3"/>
  <c r="P231" i="3"/>
  <c r="N231" i="3"/>
  <c r="M231" i="3"/>
  <c r="G231" i="3"/>
  <c r="F231" i="3"/>
  <c r="E231" i="3"/>
  <c r="D231" i="3"/>
  <c r="Z230" i="3"/>
  <c r="U230" i="3"/>
  <c r="S230" i="3"/>
  <c r="R230" i="3"/>
  <c r="Q230" i="3"/>
  <c r="P230" i="3"/>
  <c r="M230" i="3"/>
  <c r="N230" i="3" s="1"/>
  <c r="L230" i="3"/>
  <c r="K230" i="3"/>
  <c r="J230" i="3"/>
  <c r="I230" i="3"/>
  <c r="G230" i="3"/>
  <c r="E230" i="3"/>
  <c r="W230" i="3" s="1"/>
  <c r="D230" i="3"/>
  <c r="Z229" i="3"/>
  <c r="W229" i="3"/>
  <c r="V229" i="3"/>
  <c r="U229" i="3"/>
  <c r="S229" i="3"/>
  <c r="R229" i="3"/>
  <c r="Q229" i="3"/>
  <c r="P229" i="3"/>
  <c r="M229" i="3"/>
  <c r="N229" i="3" s="1"/>
  <c r="G229" i="3"/>
  <c r="F229" i="3"/>
  <c r="E229" i="3"/>
  <c r="D229" i="3"/>
  <c r="Z228" i="3"/>
  <c r="U228" i="3"/>
  <c r="S228" i="3"/>
  <c r="R228" i="3"/>
  <c r="Q228" i="3"/>
  <c r="P228" i="3"/>
  <c r="M228" i="3"/>
  <c r="N228" i="3" s="1"/>
  <c r="L228" i="3"/>
  <c r="K228" i="3"/>
  <c r="J228" i="3"/>
  <c r="I228" i="3"/>
  <c r="G228" i="3"/>
  <c r="E228" i="3"/>
  <c r="W228" i="3" s="1"/>
  <c r="D228" i="3"/>
  <c r="Z227" i="3"/>
  <c r="V227" i="3"/>
  <c r="S227" i="3"/>
  <c r="R227" i="3"/>
  <c r="Q227" i="3"/>
  <c r="P227" i="3"/>
  <c r="M227" i="3"/>
  <c r="N227" i="3" s="1"/>
  <c r="G227" i="3"/>
  <c r="E227" i="3"/>
  <c r="U227" i="3" s="1"/>
  <c r="D227" i="3"/>
  <c r="Z226" i="3"/>
  <c r="U226" i="3"/>
  <c r="S226" i="3"/>
  <c r="R226" i="3"/>
  <c r="Q226" i="3"/>
  <c r="P226" i="3"/>
  <c r="M226" i="3"/>
  <c r="N226" i="3" s="1"/>
  <c r="L226" i="3"/>
  <c r="K226" i="3"/>
  <c r="J226" i="3"/>
  <c r="I226" i="3"/>
  <c r="G226" i="3"/>
  <c r="E226" i="3"/>
  <c r="W226" i="3" s="1"/>
  <c r="D226" i="3"/>
  <c r="S225" i="3"/>
  <c r="R225" i="3"/>
  <c r="Q225" i="3"/>
  <c r="P225" i="3"/>
  <c r="N225" i="3"/>
  <c r="M225" i="3"/>
  <c r="F225" i="3"/>
  <c r="E225" i="3"/>
  <c r="D225" i="3"/>
  <c r="Z224" i="3"/>
  <c r="U224" i="3"/>
  <c r="S224" i="3"/>
  <c r="R224" i="3"/>
  <c r="Q224" i="3"/>
  <c r="P224" i="3"/>
  <c r="M224" i="3"/>
  <c r="N224" i="3" s="1"/>
  <c r="L224" i="3"/>
  <c r="K224" i="3"/>
  <c r="J224" i="3"/>
  <c r="I224" i="3"/>
  <c r="G224" i="3"/>
  <c r="E224" i="3"/>
  <c r="W224" i="3" s="1"/>
  <c r="D224" i="3"/>
  <c r="S223" i="3"/>
  <c r="R223" i="3"/>
  <c r="Q223" i="3"/>
  <c r="P223" i="3"/>
  <c r="M223" i="3"/>
  <c r="N223" i="3" s="1"/>
  <c r="E223" i="3"/>
  <c r="D223" i="3"/>
  <c r="Z222" i="3"/>
  <c r="U222" i="3"/>
  <c r="S222" i="3"/>
  <c r="R222" i="3"/>
  <c r="Q222" i="3"/>
  <c r="P222" i="3"/>
  <c r="M222" i="3"/>
  <c r="N222" i="3" s="1"/>
  <c r="L222" i="3"/>
  <c r="K222" i="3"/>
  <c r="J222" i="3"/>
  <c r="I222" i="3"/>
  <c r="G222" i="3"/>
  <c r="E222" i="3"/>
  <c r="W222" i="3" s="1"/>
  <c r="D222" i="3"/>
  <c r="Z221" i="3"/>
  <c r="S221" i="3"/>
  <c r="R221" i="3"/>
  <c r="Q221" i="3"/>
  <c r="P221" i="3"/>
  <c r="N221" i="3"/>
  <c r="M221" i="3"/>
  <c r="E221" i="3"/>
  <c r="U221" i="3" s="1"/>
  <c r="D221" i="3"/>
  <c r="Z220" i="3"/>
  <c r="U220" i="3"/>
  <c r="S220" i="3"/>
  <c r="R220" i="3"/>
  <c r="Q220" i="3"/>
  <c r="P220" i="3"/>
  <c r="M220" i="3"/>
  <c r="N220" i="3" s="1"/>
  <c r="L220" i="3"/>
  <c r="K220" i="3"/>
  <c r="J220" i="3"/>
  <c r="I220" i="3"/>
  <c r="G220" i="3"/>
  <c r="E220" i="3"/>
  <c r="W220" i="3" s="1"/>
  <c r="D220" i="3"/>
  <c r="Z219" i="3"/>
  <c r="W219" i="3"/>
  <c r="S219" i="3"/>
  <c r="R219" i="3"/>
  <c r="Q219" i="3"/>
  <c r="P219" i="3"/>
  <c r="N219" i="3"/>
  <c r="M219" i="3"/>
  <c r="F219" i="3"/>
  <c r="E219" i="3"/>
  <c r="V219" i="3" s="1"/>
  <c r="D219" i="3"/>
  <c r="Z218" i="3"/>
  <c r="U218" i="3"/>
  <c r="S218" i="3"/>
  <c r="R218" i="3"/>
  <c r="Q218" i="3"/>
  <c r="P218" i="3"/>
  <c r="M218" i="3"/>
  <c r="N218" i="3" s="1"/>
  <c r="L218" i="3"/>
  <c r="K218" i="3"/>
  <c r="J218" i="3"/>
  <c r="I218" i="3"/>
  <c r="G218" i="3"/>
  <c r="E218" i="3"/>
  <c r="W218" i="3" s="1"/>
  <c r="D218" i="3"/>
  <c r="Z217" i="3"/>
  <c r="W217" i="3"/>
  <c r="S217" i="3"/>
  <c r="R217" i="3"/>
  <c r="Q217" i="3"/>
  <c r="P217" i="3"/>
  <c r="M217" i="3"/>
  <c r="N217" i="3" s="1"/>
  <c r="E217" i="3"/>
  <c r="D217" i="3"/>
  <c r="Z216" i="3"/>
  <c r="U216" i="3"/>
  <c r="S216" i="3"/>
  <c r="R216" i="3"/>
  <c r="Q216" i="3"/>
  <c r="P216" i="3"/>
  <c r="M216" i="3"/>
  <c r="N216" i="3" s="1"/>
  <c r="L216" i="3"/>
  <c r="K216" i="3"/>
  <c r="J216" i="3"/>
  <c r="I216" i="3"/>
  <c r="G216" i="3"/>
  <c r="E216" i="3"/>
  <c r="W216" i="3" s="1"/>
  <c r="D216" i="3"/>
  <c r="Z215" i="3"/>
  <c r="W215" i="3"/>
  <c r="V215" i="3"/>
  <c r="U215" i="3"/>
  <c r="S215" i="3"/>
  <c r="R215" i="3"/>
  <c r="Q215" i="3"/>
  <c r="P215" i="3"/>
  <c r="N215" i="3"/>
  <c r="M215" i="3"/>
  <c r="G215" i="3"/>
  <c r="F215" i="3"/>
  <c r="E215" i="3"/>
  <c r="D215" i="3"/>
  <c r="Z214" i="3"/>
  <c r="U214" i="3"/>
  <c r="S214" i="3"/>
  <c r="R214" i="3"/>
  <c r="Q214" i="3"/>
  <c r="P214" i="3"/>
  <c r="M214" i="3"/>
  <c r="N214" i="3" s="1"/>
  <c r="L214" i="3"/>
  <c r="K214" i="3"/>
  <c r="J214" i="3"/>
  <c r="I214" i="3"/>
  <c r="G214" i="3"/>
  <c r="E214" i="3"/>
  <c r="W214" i="3" s="1"/>
  <c r="D214" i="3"/>
  <c r="Z213" i="3"/>
  <c r="W213" i="3"/>
  <c r="V213" i="3"/>
  <c r="U213" i="3"/>
  <c r="S213" i="3"/>
  <c r="R213" i="3"/>
  <c r="Q213" i="3"/>
  <c r="P213" i="3"/>
  <c r="M213" i="3"/>
  <c r="N213" i="3" s="1"/>
  <c r="G213" i="3"/>
  <c r="F213" i="3"/>
  <c r="E213" i="3"/>
  <c r="D213" i="3"/>
  <c r="Z212" i="3"/>
  <c r="U212" i="3"/>
  <c r="S212" i="3"/>
  <c r="R212" i="3"/>
  <c r="Q212" i="3"/>
  <c r="P212" i="3"/>
  <c r="M212" i="3"/>
  <c r="N212" i="3" s="1"/>
  <c r="L212" i="3"/>
  <c r="K212" i="3"/>
  <c r="J212" i="3"/>
  <c r="I212" i="3"/>
  <c r="G212" i="3"/>
  <c r="E212" i="3"/>
  <c r="W212" i="3" s="1"/>
  <c r="D212" i="3"/>
  <c r="Z211" i="3"/>
  <c r="V211" i="3"/>
  <c r="S211" i="3"/>
  <c r="R211" i="3"/>
  <c r="Q211" i="3"/>
  <c r="P211" i="3"/>
  <c r="M211" i="3"/>
  <c r="N211" i="3" s="1"/>
  <c r="G211" i="3"/>
  <c r="E211" i="3"/>
  <c r="U211" i="3" s="1"/>
  <c r="D211" i="3"/>
  <c r="Z210" i="3"/>
  <c r="U210" i="3"/>
  <c r="S210" i="3"/>
  <c r="R210" i="3"/>
  <c r="Q210" i="3"/>
  <c r="P210" i="3"/>
  <c r="M210" i="3"/>
  <c r="N210" i="3" s="1"/>
  <c r="L210" i="3"/>
  <c r="K210" i="3"/>
  <c r="J210" i="3"/>
  <c r="I210" i="3"/>
  <c r="G210" i="3"/>
  <c r="E210" i="3"/>
  <c r="W210" i="3" s="1"/>
  <c r="D210" i="3"/>
  <c r="S209" i="3"/>
  <c r="R209" i="3"/>
  <c r="Q209" i="3"/>
  <c r="P209" i="3"/>
  <c r="N209" i="3"/>
  <c r="M209" i="3"/>
  <c r="E209" i="3"/>
  <c r="D209" i="3"/>
  <c r="Z208" i="3"/>
  <c r="U208" i="3"/>
  <c r="S208" i="3"/>
  <c r="R208" i="3"/>
  <c r="Q208" i="3"/>
  <c r="P208" i="3"/>
  <c r="M208" i="3"/>
  <c r="N208" i="3" s="1"/>
  <c r="L208" i="3"/>
  <c r="K208" i="3"/>
  <c r="J208" i="3"/>
  <c r="I208" i="3"/>
  <c r="G208" i="3"/>
  <c r="E208" i="3"/>
  <c r="W208" i="3" s="1"/>
  <c r="D208" i="3"/>
  <c r="S207" i="3"/>
  <c r="R207" i="3"/>
  <c r="Q207" i="3"/>
  <c r="P207" i="3"/>
  <c r="M207" i="3"/>
  <c r="N207" i="3" s="1"/>
  <c r="E207" i="3"/>
  <c r="D207" i="3"/>
  <c r="Z206" i="3"/>
  <c r="U206" i="3"/>
  <c r="S206" i="3"/>
  <c r="R206" i="3"/>
  <c r="Q206" i="3"/>
  <c r="P206" i="3"/>
  <c r="M206" i="3"/>
  <c r="N206" i="3" s="1"/>
  <c r="L206" i="3"/>
  <c r="K206" i="3"/>
  <c r="J206" i="3"/>
  <c r="I206" i="3"/>
  <c r="G206" i="3"/>
  <c r="E206" i="3"/>
  <c r="W206" i="3" s="1"/>
  <c r="D206" i="3"/>
  <c r="Z205" i="3"/>
  <c r="S205" i="3"/>
  <c r="R205" i="3"/>
  <c r="Q205" i="3"/>
  <c r="P205" i="3"/>
  <c r="N205" i="3"/>
  <c r="M205" i="3"/>
  <c r="E205" i="3"/>
  <c r="U205" i="3" s="1"/>
  <c r="D205" i="3"/>
  <c r="Z204" i="3"/>
  <c r="U204" i="3"/>
  <c r="S204" i="3"/>
  <c r="R204" i="3"/>
  <c r="Q204" i="3"/>
  <c r="P204" i="3"/>
  <c r="M204" i="3"/>
  <c r="N204" i="3" s="1"/>
  <c r="L204" i="3"/>
  <c r="K204" i="3"/>
  <c r="J204" i="3"/>
  <c r="I204" i="3"/>
  <c r="G204" i="3"/>
  <c r="E204" i="3"/>
  <c r="W204" i="3" s="1"/>
  <c r="D204" i="3"/>
  <c r="Z203" i="3"/>
  <c r="W203" i="3"/>
  <c r="S203" i="3"/>
  <c r="R203" i="3"/>
  <c r="Q203" i="3"/>
  <c r="P203" i="3"/>
  <c r="N203" i="3"/>
  <c r="M203" i="3"/>
  <c r="F203" i="3"/>
  <c r="E203" i="3"/>
  <c r="V203" i="3" s="1"/>
  <c r="D203" i="3"/>
  <c r="Z202" i="3"/>
  <c r="U202" i="3"/>
  <c r="S202" i="3"/>
  <c r="R202" i="3"/>
  <c r="Q202" i="3"/>
  <c r="P202" i="3"/>
  <c r="M202" i="3"/>
  <c r="N202" i="3" s="1"/>
  <c r="L202" i="3"/>
  <c r="K202" i="3"/>
  <c r="J202" i="3"/>
  <c r="I202" i="3"/>
  <c r="G202" i="3"/>
  <c r="E202" i="3"/>
  <c r="W202" i="3" s="1"/>
  <c r="D202" i="3"/>
  <c r="S201" i="3"/>
  <c r="R201" i="3"/>
  <c r="Q201" i="3"/>
  <c r="P201" i="3"/>
  <c r="M201" i="3"/>
  <c r="N201" i="3" s="1"/>
  <c r="E201" i="3"/>
  <c r="D201" i="3"/>
  <c r="Z200" i="3"/>
  <c r="U200" i="3"/>
  <c r="S200" i="3"/>
  <c r="R200" i="3"/>
  <c r="Q200" i="3"/>
  <c r="P200" i="3"/>
  <c r="M200" i="3"/>
  <c r="N200" i="3" s="1"/>
  <c r="L200" i="3"/>
  <c r="K200" i="3"/>
  <c r="J200" i="3"/>
  <c r="I200" i="3"/>
  <c r="G200" i="3"/>
  <c r="E200" i="3"/>
  <c r="W200" i="3" s="1"/>
  <c r="D200" i="3"/>
  <c r="Z199" i="3"/>
  <c r="W199" i="3"/>
  <c r="V199" i="3"/>
  <c r="U199" i="3"/>
  <c r="S199" i="3"/>
  <c r="R199" i="3"/>
  <c r="Q199" i="3"/>
  <c r="P199" i="3"/>
  <c r="N199" i="3"/>
  <c r="M199" i="3"/>
  <c r="G199" i="3"/>
  <c r="F199" i="3"/>
  <c r="E199" i="3"/>
  <c r="D199" i="3"/>
  <c r="Z198" i="3"/>
  <c r="U198" i="3"/>
  <c r="S198" i="3"/>
  <c r="R198" i="3"/>
  <c r="Q198" i="3"/>
  <c r="P198" i="3"/>
  <c r="M198" i="3"/>
  <c r="N198" i="3" s="1"/>
  <c r="L198" i="3"/>
  <c r="K198" i="3"/>
  <c r="J198" i="3"/>
  <c r="I198" i="3"/>
  <c r="G198" i="3"/>
  <c r="E198" i="3"/>
  <c r="W198" i="3" s="1"/>
  <c r="D198" i="3"/>
  <c r="Z197" i="3"/>
  <c r="W197" i="3"/>
  <c r="V197" i="3"/>
  <c r="U197" i="3"/>
  <c r="S197" i="3"/>
  <c r="R197" i="3"/>
  <c r="Q197" i="3"/>
  <c r="P197" i="3"/>
  <c r="M197" i="3"/>
  <c r="N197" i="3" s="1"/>
  <c r="G197" i="3"/>
  <c r="F197" i="3"/>
  <c r="E197" i="3"/>
  <c r="D197" i="3"/>
  <c r="Z196" i="3"/>
  <c r="U196" i="3"/>
  <c r="S196" i="3"/>
  <c r="R196" i="3"/>
  <c r="Q196" i="3"/>
  <c r="P196" i="3"/>
  <c r="M196" i="3"/>
  <c r="N196" i="3" s="1"/>
  <c r="L196" i="3"/>
  <c r="K196" i="3"/>
  <c r="J196" i="3"/>
  <c r="I196" i="3"/>
  <c r="G196" i="3"/>
  <c r="E196" i="3"/>
  <c r="W196" i="3" s="1"/>
  <c r="D196" i="3"/>
  <c r="Z195" i="3"/>
  <c r="V195" i="3"/>
  <c r="S195" i="3"/>
  <c r="R195" i="3"/>
  <c r="Q195" i="3"/>
  <c r="P195" i="3"/>
  <c r="M195" i="3"/>
  <c r="N195" i="3" s="1"/>
  <c r="G195" i="3"/>
  <c r="E195" i="3"/>
  <c r="U195" i="3" s="1"/>
  <c r="D195" i="3"/>
  <c r="Z194" i="3"/>
  <c r="U194" i="3"/>
  <c r="S194" i="3"/>
  <c r="R194" i="3"/>
  <c r="Q194" i="3"/>
  <c r="P194" i="3"/>
  <c r="M194" i="3"/>
  <c r="N194" i="3" s="1"/>
  <c r="L194" i="3"/>
  <c r="K194" i="3"/>
  <c r="J194" i="3"/>
  <c r="I194" i="3"/>
  <c r="G194" i="3"/>
  <c r="E194" i="3"/>
  <c r="W194" i="3" s="1"/>
  <c r="D194" i="3"/>
  <c r="S193" i="3"/>
  <c r="R193" i="3"/>
  <c r="Q193" i="3"/>
  <c r="P193" i="3"/>
  <c r="N193" i="3"/>
  <c r="M193" i="3"/>
  <c r="F193" i="3"/>
  <c r="E193" i="3"/>
  <c r="D193" i="3"/>
  <c r="Z192" i="3"/>
  <c r="U192" i="3"/>
  <c r="S192" i="3"/>
  <c r="R192" i="3"/>
  <c r="Q192" i="3"/>
  <c r="P192" i="3"/>
  <c r="M192" i="3"/>
  <c r="N192" i="3" s="1"/>
  <c r="L192" i="3"/>
  <c r="K192" i="3"/>
  <c r="J192" i="3"/>
  <c r="I192" i="3"/>
  <c r="G192" i="3"/>
  <c r="E192" i="3"/>
  <c r="W192" i="3" s="1"/>
  <c r="D192" i="3"/>
  <c r="S191" i="3"/>
  <c r="R191" i="3"/>
  <c r="Q191" i="3"/>
  <c r="P191" i="3"/>
  <c r="M191" i="3"/>
  <c r="N191" i="3" s="1"/>
  <c r="E191" i="3"/>
  <c r="D191" i="3"/>
  <c r="Z190" i="3"/>
  <c r="U190" i="3"/>
  <c r="S190" i="3"/>
  <c r="R190" i="3"/>
  <c r="Q190" i="3"/>
  <c r="P190" i="3"/>
  <c r="M190" i="3"/>
  <c r="N190" i="3" s="1"/>
  <c r="L190" i="3"/>
  <c r="K190" i="3"/>
  <c r="J190" i="3"/>
  <c r="I190" i="3"/>
  <c r="G190" i="3"/>
  <c r="E190" i="3"/>
  <c r="W190" i="3" s="1"/>
  <c r="D190" i="3"/>
  <c r="Z189" i="3"/>
  <c r="S189" i="3"/>
  <c r="R189" i="3"/>
  <c r="Q189" i="3"/>
  <c r="P189" i="3"/>
  <c r="N189" i="3"/>
  <c r="M189" i="3"/>
  <c r="E189" i="3"/>
  <c r="U189" i="3" s="1"/>
  <c r="D189" i="3"/>
  <c r="Z188" i="3"/>
  <c r="U188" i="3"/>
  <c r="S188" i="3"/>
  <c r="R188" i="3"/>
  <c r="Q188" i="3"/>
  <c r="P188" i="3"/>
  <c r="M188" i="3"/>
  <c r="N188" i="3" s="1"/>
  <c r="L188" i="3"/>
  <c r="K188" i="3"/>
  <c r="J188" i="3"/>
  <c r="I188" i="3"/>
  <c r="G188" i="3"/>
  <c r="E188" i="3"/>
  <c r="W188" i="3" s="1"/>
  <c r="D188" i="3"/>
  <c r="Z187" i="3"/>
  <c r="W187" i="3"/>
  <c r="S187" i="3"/>
  <c r="R187" i="3"/>
  <c r="Q187" i="3"/>
  <c r="P187" i="3"/>
  <c r="N187" i="3"/>
  <c r="M187" i="3"/>
  <c r="F187" i="3"/>
  <c r="E187" i="3"/>
  <c r="V187" i="3" s="1"/>
  <c r="D187" i="3"/>
  <c r="Z186" i="3"/>
  <c r="U186" i="3"/>
  <c r="S186" i="3"/>
  <c r="R186" i="3"/>
  <c r="Q186" i="3"/>
  <c r="P186" i="3"/>
  <c r="M186" i="3"/>
  <c r="N186" i="3" s="1"/>
  <c r="L186" i="3"/>
  <c r="K186" i="3"/>
  <c r="J186" i="3"/>
  <c r="I186" i="3"/>
  <c r="G186" i="3"/>
  <c r="E186" i="3"/>
  <c r="W186" i="3" s="1"/>
  <c r="D186" i="3"/>
  <c r="Z185" i="3"/>
  <c r="W185" i="3"/>
  <c r="S185" i="3"/>
  <c r="R185" i="3"/>
  <c r="Q185" i="3"/>
  <c r="P185" i="3"/>
  <c r="M185" i="3"/>
  <c r="N185" i="3" s="1"/>
  <c r="E185" i="3"/>
  <c r="D185" i="3"/>
  <c r="Z184" i="3"/>
  <c r="U184" i="3"/>
  <c r="S184" i="3"/>
  <c r="R184" i="3"/>
  <c r="Q184" i="3"/>
  <c r="P184" i="3"/>
  <c r="M184" i="3"/>
  <c r="N184" i="3" s="1"/>
  <c r="L184" i="3"/>
  <c r="K184" i="3"/>
  <c r="J184" i="3"/>
  <c r="I184" i="3"/>
  <c r="G184" i="3"/>
  <c r="E184" i="3"/>
  <c r="W184" i="3" s="1"/>
  <c r="D184" i="3"/>
  <c r="Z183" i="3"/>
  <c r="W183" i="3"/>
  <c r="V183" i="3"/>
  <c r="U183" i="3"/>
  <c r="S183" i="3"/>
  <c r="R183" i="3"/>
  <c r="Q183" i="3"/>
  <c r="P183" i="3"/>
  <c r="N183" i="3"/>
  <c r="M183" i="3"/>
  <c r="G183" i="3"/>
  <c r="F183" i="3"/>
  <c r="E183" i="3"/>
  <c r="D183" i="3"/>
  <c r="Z182" i="3"/>
  <c r="U182" i="3"/>
  <c r="S182" i="3"/>
  <c r="R182" i="3"/>
  <c r="Q182" i="3"/>
  <c r="P182" i="3"/>
  <c r="M182" i="3"/>
  <c r="N182" i="3" s="1"/>
  <c r="L182" i="3"/>
  <c r="K182" i="3"/>
  <c r="J182" i="3"/>
  <c r="I182" i="3"/>
  <c r="G182" i="3"/>
  <c r="E182" i="3"/>
  <c r="W182" i="3" s="1"/>
  <c r="D182" i="3"/>
  <c r="Z181" i="3"/>
  <c r="W181" i="3"/>
  <c r="V181" i="3"/>
  <c r="U181" i="3"/>
  <c r="S181" i="3"/>
  <c r="R181" i="3"/>
  <c r="Q181" i="3"/>
  <c r="P181" i="3"/>
  <c r="M181" i="3"/>
  <c r="N181" i="3" s="1"/>
  <c r="G181" i="3"/>
  <c r="F181" i="3"/>
  <c r="E181" i="3"/>
  <c r="D181" i="3"/>
  <c r="Z180" i="3"/>
  <c r="U180" i="3"/>
  <c r="S180" i="3"/>
  <c r="R180" i="3"/>
  <c r="Q180" i="3"/>
  <c r="P180" i="3"/>
  <c r="M180" i="3"/>
  <c r="N180" i="3" s="1"/>
  <c r="L180" i="3"/>
  <c r="K180" i="3"/>
  <c r="J180" i="3"/>
  <c r="I180" i="3"/>
  <c r="G180" i="3"/>
  <c r="E180" i="3"/>
  <c r="W180" i="3" s="1"/>
  <c r="D180" i="3"/>
  <c r="Z179" i="3"/>
  <c r="V179" i="3"/>
  <c r="S179" i="3"/>
  <c r="R179" i="3"/>
  <c r="Q179" i="3"/>
  <c r="P179" i="3"/>
  <c r="M179" i="3"/>
  <c r="N179" i="3" s="1"/>
  <c r="G179" i="3"/>
  <c r="E179" i="3"/>
  <c r="U179" i="3" s="1"/>
  <c r="D179" i="3"/>
  <c r="Z178" i="3"/>
  <c r="U178" i="3"/>
  <c r="S178" i="3"/>
  <c r="R178" i="3"/>
  <c r="Q178" i="3"/>
  <c r="P178" i="3"/>
  <c r="M178" i="3"/>
  <c r="N178" i="3" s="1"/>
  <c r="L178" i="3"/>
  <c r="K178" i="3"/>
  <c r="J178" i="3"/>
  <c r="I178" i="3"/>
  <c r="G178" i="3"/>
  <c r="E178" i="3"/>
  <c r="W178" i="3" s="1"/>
  <c r="D178" i="3"/>
  <c r="S177" i="3"/>
  <c r="R177" i="3"/>
  <c r="Q177" i="3"/>
  <c r="P177" i="3"/>
  <c r="N177" i="3"/>
  <c r="M177" i="3"/>
  <c r="E177" i="3"/>
  <c r="D177" i="3"/>
  <c r="Z176" i="3"/>
  <c r="U176" i="3"/>
  <c r="S176" i="3"/>
  <c r="R176" i="3"/>
  <c r="Q176" i="3"/>
  <c r="P176" i="3"/>
  <c r="M176" i="3"/>
  <c r="N176" i="3" s="1"/>
  <c r="L176" i="3"/>
  <c r="K176" i="3"/>
  <c r="J176" i="3"/>
  <c r="I176" i="3"/>
  <c r="G176" i="3"/>
  <c r="E176" i="3"/>
  <c r="W176" i="3" s="1"/>
  <c r="D176" i="3"/>
  <c r="S175" i="3"/>
  <c r="R175" i="3"/>
  <c r="Q175" i="3"/>
  <c r="P175" i="3"/>
  <c r="M175" i="3"/>
  <c r="N175" i="3" s="1"/>
  <c r="E175" i="3"/>
  <c r="D175" i="3"/>
  <c r="Z174" i="3"/>
  <c r="U174" i="3"/>
  <c r="S174" i="3"/>
  <c r="R174" i="3"/>
  <c r="Q174" i="3"/>
  <c r="P174" i="3"/>
  <c r="M174" i="3"/>
  <c r="N174" i="3" s="1"/>
  <c r="L174" i="3"/>
  <c r="K174" i="3"/>
  <c r="J174" i="3"/>
  <c r="I174" i="3"/>
  <c r="G174" i="3"/>
  <c r="E174" i="3"/>
  <c r="W174" i="3" s="1"/>
  <c r="D174" i="3"/>
  <c r="Z173" i="3"/>
  <c r="S173" i="3"/>
  <c r="R173" i="3"/>
  <c r="Q173" i="3"/>
  <c r="P173" i="3"/>
  <c r="N173" i="3"/>
  <c r="M173" i="3"/>
  <c r="E173" i="3"/>
  <c r="U173" i="3" s="1"/>
  <c r="D173" i="3"/>
  <c r="Z172" i="3"/>
  <c r="U172" i="3"/>
  <c r="S172" i="3"/>
  <c r="R172" i="3"/>
  <c r="Q172" i="3"/>
  <c r="P172" i="3"/>
  <c r="M172" i="3"/>
  <c r="N172" i="3" s="1"/>
  <c r="L172" i="3"/>
  <c r="K172" i="3"/>
  <c r="J172" i="3"/>
  <c r="I172" i="3"/>
  <c r="G172" i="3"/>
  <c r="E172" i="3"/>
  <c r="W172" i="3" s="1"/>
  <c r="D172" i="3"/>
  <c r="Z171" i="3"/>
  <c r="W171" i="3"/>
  <c r="S171" i="3"/>
  <c r="R171" i="3"/>
  <c r="Q171" i="3"/>
  <c r="P171" i="3"/>
  <c r="N171" i="3"/>
  <c r="M171" i="3"/>
  <c r="F171" i="3"/>
  <c r="E171" i="3"/>
  <c r="V171" i="3" s="1"/>
  <c r="D171" i="3"/>
  <c r="Z170" i="3"/>
  <c r="U170" i="3"/>
  <c r="S170" i="3"/>
  <c r="R170" i="3"/>
  <c r="Q170" i="3"/>
  <c r="P170" i="3"/>
  <c r="M170" i="3"/>
  <c r="N170" i="3" s="1"/>
  <c r="L170" i="3"/>
  <c r="K170" i="3"/>
  <c r="J170" i="3"/>
  <c r="I170" i="3"/>
  <c r="G170" i="3"/>
  <c r="E170" i="3"/>
  <c r="W170" i="3" s="1"/>
  <c r="D170" i="3"/>
  <c r="S169" i="3"/>
  <c r="R169" i="3"/>
  <c r="Q169" i="3"/>
  <c r="P169" i="3"/>
  <c r="M169" i="3"/>
  <c r="N169" i="3" s="1"/>
  <c r="E169" i="3"/>
  <c r="D169" i="3"/>
  <c r="Z168" i="3"/>
  <c r="U168" i="3"/>
  <c r="S168" i="3"/>
  <c r="R168" i="3"/>
  <c r="Q168" i="3"/>
  <c r="P168" i="3"/>
  <c r="M168" i="3"/>
  <c r="N168" i="3" s="1"/>
  <c r="L168" i="3"/>
  <c r="K168" i="3"/>
  <c r="J168" i="3"/>
  <c r="I168" i="3"/>
  <c r="G168" i="3"/>
  <c r="E168" i="3"/>
  <c r="W168" i="3" s="1"/>
  <c r="D168" i="3"/>
  <c r="Z167" i="3"/>
  <c r="W167" i="3"/>
  <c r="V167" i="3"/>
  <c r="U167" i="3"/>
  <c r="S167" i="3"/>
  <c r="R167" i="3"/>
  <c r="Q167" i="3"/>
  <c r="P167" i="3"/>
  <c r="N167" i="3"/>
  <c r="M167" i="3"/>
  <c r="G167" i="3"/>
  <c r="F167" i="3"/>
  <c r="E167" i="3"/>
  <c r="D167" i="3"/>
  <c r="Z166" i="3"/>
  <c r="U166" i="3"/>
  <c r="S166" i="3"/>
  <c r="R166" i="3"/>
  <c r="Q166" i="3"/>
  <c r="P166" i="3"/>
  <c r="M166" i="3"/>
  <c r="N166" i="3" s="1"/>
  <c r="L166" i="3"/>
  <c r="K166" i="3"/>
  <c r="J166" i="3"/>
  <c r="I166" i="3"/>
  <c r="G166" i="3"/>
  <c r="E166" i="3"/>
  <c r="W166" i="3" s="1"/>
  <c r="D166" i="3"/>
  <c r="Z165" i="3"/>
  <c r="W165" i="3"/>
  <c r="V165" i="3"/>
  <c r="U165" i="3"/>
  <c r="S165" i="3"/>
  <c r="R165" i="3"/>
  <c r="Q165" i="3"/>
  <c r="P165" i="3"/>
  <c r="M165" i="3"/>
  <c r="N165" i="3" s="1"/>
  <c r="G165" i="3"/>
  <c r="F165" i="3"/>
  <c r="E165" i="3"/>
  <c r="D165" i="3"/>
  <c r="Z164" i="3"/>
  <c r="U164" i="3"/>
  <c r="S164" i="3"/>
  <c r="R164" i="3"/>
  <c r="Q164" i="3"/>
  <c r="P164" i="3"/>
  <c r="M164" i="3"/>
  <c r="N164" i="3" s="1"/>
  <c r="L164" i="3"/>
  <c r="K164" i="3"/>
  <c r="J164" i="3"/>
  <c r="I164" i="3"/>
  <c r="G164" i="3"/>
  <c r="E164" i="3"/>
  <c r="W164" i="3" s="1"/>
  <c r="D164" i="3"/>
  <c r="Z163" i="3"/>
  <c r="V163" i="3"/>
  <c r="S163" i="3"/>
  <c r="R163" i="3"/>
  <c r="Q163" i="3"/>
  <c r="P163" i="3"/>
  <c r="M163" i="3"/>
  <c r="N163" i="3" s="1"/>
  <c r="G163" i="3"/>
  <c r="E163" i="3"/>
  <c r="U163" i="3" s="1"/>
  <c r="D163" i="3"/>
  <c r="Z162" i="3"/>
  <c r="U162" i="3"/>
  <c r="S162" i="3"/>
  <c r="R162" i="3"/>
  <c r="Q162" i="3"/>
  <c r="P162" i="3"/>
  <c r="M162" i="3"/>
  <c r="N162" i="3" s="1"/>
  <c r="L162" i="3"/>
  <c r="K162" i="3"/>
  <c r="J162" i="3"/>
  <c r="I162" i="3"/>
  <c r="G162" i="3"/>
  <c r="E162" i="3"/>
  <c r="W162" i="3" s="1"/>
  <c r="D162" i="3"/>
  <c r="S161" i="3"/>
  <c r="R161" i="3"/>
  <c r="Q161" i="3"/>
  <c r="P161" i="3"/>
  <c r="N161" i="3"/>
  <c r="M161" i="3"/>
  <c r="F161" i="3"/>
  <c r="E161" i="3"/>
  <c r="D161" i="3"/>
  <c r="Z160" i="3"/>
  <c r="U160" i="3"/>
  <c r="S160" i="3"/>
  <c r="R160" i="3"/>
  <c r="Q160" i="3"/>
  <c r="P160" i="3"/>
  <c r="M160" i="3"/>
  <c r="N160" i="3" s="1"/>
  <c r="L160" i="3"/>
  <c r="K160" i="3"/>
  <c r="J160" i="3"/>
  <c r="I160" i="3"/>
  <c r="G160" i="3"/>
  <c r="E160" i="3"/>
  <c r="W160" i="3" s="1"/>
  <c r="D160" i="3"/>
  <c r="S159" i="3"/>
  <c r="R159" i="3"/>
  <c r="Q159" i="3"/>
  <c r="P159" i="3"/>
  <c r="M159" i="3"/>
  <c r="N159" i="3" s="1"/>
  <c r="E159" i="3"/>
  <c r="V159" i="3" s="1"/>
  <c r="D159" i="3"/>
  <c r="Z158" i="3"/>
  <c r="U158" i="3"/>
  <c r="S158" i="3"/>
  <c r="R158" i="3"/>
  <c r="Q158" i="3"/>
  <c r="P158" i="3"/>
  <c r="M158" i="3"/>
  <c r="N158" i="3" s="1"/>
  <c r="L158" i="3"/>
  <c r="K158" i="3"/>
  <c r="J158" i="3"/>
  <c r="I158" i="3"/>
  <c r="G158" i="3"/>
  <c r="E158" i="3"/>
  <c r="W158" i="3" s="1"/>
  <c r="D158" i="3"/>
  <c r="Z157" i="3"/>
  <c r="S157" i="3"/>
  <c r="R157" i="3"/>
  <c r="Q157" i="3"/>
  <c r="P157" i="3"/>
  <c r="N157" i="3"/>
  <c r="M157" i="3"/>
  <c r="E157" i="3"/>
  <c r="U157" i="3" s="1"/>
  <c r="D157" i="3"/>
  <c r="Z156" i="3"/>
  <c r="U156" i="3"/>
  <c r="S156" i="3"/>
  <c r="R156" i="3"/>
  <c r="Q156" i="3"/>
  <c r="P156" i="3"/>
  <c r="M156" i="3"/>
  <c r="N156" i="3" s="1"/>
  <c r="L156" i="3"/>
  <c r="K156" i="3"/>
  <c r="J156" i="3"/>
  <c r="I156" i="3"/>
  <c r="G156" i="3"/>
  <c r="E156" i="3"/>
  <c r="W156" i="3" s="1"/>
  <c r="D156" i="3"/>
  <c r="Z155" i="3"/>
  <c r="W155" i="3"/>
  <c r="S155" i="3"/>
  <c r="R155" i="3"/>
  <c r="Q155" i="3"/>
  <c r="P155" i="3"/>
  <c r="N155" i="3"/>
  <c r="M155" i="3"/>
  <c r="F155" i="3"/>
  <c r="E155" i="3"/>
  <c r="V155" i="3" s="1"/>
  <c r="D155" i="3"/>
  <c r="Z154" i="3"/>
  <c r="U154" i="3"/>
  <c r="S154" i="3"/>
  <c r="R154" i="3"/>
  <c r="Q154" i="3"/>
  <c r="P154" i="3"/>
  <c r="M154" i="3"/>
  <c r="N154" i="3" s="1"/>
  <c r="L154" i="3"/>
  <c r="K154" i="3"/>
  <c r="J154" i="3"/>
  <c r="I154" i="3"/>
  <c r="G154" i="3"/>
  <c r="E154" i="3"/>
  <c r="W154" i="3" s="1"/>
  <c r="D154" i="3"/>
  <c r="Z153" i="3"/>
  <c r="W153" i="3"/>
  <c r="S153" i="3"/>
  <c r="R153" i="3"/>
  <c r="Q153" i="3"/>
  <c r="P153" i="3"/>
  <c r="M153" i="3"/>
  <c r="N153" i="3" s="1"/>
  <c r="E153" i="3"/>
  <c r="D153" i="3"/>
  <c r="Z152" i="3"/>
  <c r="U152" i="3"/>
  <c r="S152" i="3"/>
  <c r="R152" i="3"/>
  <c r="Q152" i="3"/>
  <c r="P152" i="3"/>
  <c r="M152" i="3"/>
  <c r="N152" i="3" s="1"/>
  <c r="L152" i="3"/>
  <c r="K152" i="3"/>
  <c r="J152" i="3"/>
  <c r="I152" i="3"/>
  <c r="G152" i="3"/>
  <c r="E152" i="3"/>
  <c r="W152" i="3" s="1"/>
  <c r="D152" i="3"/>
  <c r="Z151" i="3"/>
  <c r="W151" i="3"/>
  <c r="V151" i="3"/>
  <c r="U151" i="3"/>
  <c r="S151" i="3"/>
  <c r="R151" i="3"/>
  <c r="Q151" i="3"/>
  <c r="P151" i="3"/>
  <c r="N151" i="3"/>
  <c r="M151" i="3"/>
  <c r="G151" i="3"/>
  <c r="F151" i="3"/>
  <c r="E151" i="3"/>
  <c r="D151" i="3"/>
  <c r="Z150" i="3"/>
  <c r="U150" i="3"/>
  <c r="S150" i="3"/>
  <c r="R150" i="3"/>
  <c r="Q150" i="3"/>
  <c r="P150" i="3"/>
  <c r="M150" i="3"/>
  <c r="N150" i="3" s="1"/>
  <c r="L150" i="3"/>
  <c r="K150" i="3"/>
  <c r="J150" i="3"/>
  <c r="I150" i="3"/>
  <c r="G150" i="3"/>
  <c r="E150" i="3"/>
  <c r="W150" i="3" s="1"/>
  <c r="D150" i="3"/>
  <c r="Z149" i="3"/>
  <c r="W149" i="3"/>
  <c r="V149" i="3"/>
  <c r="U149" i="3"/>
  <c r="S149" i="3"/>
  <c r="R149" i="3"/>
  <c r="Q149" i="3"/>
  <c r="P149" i="3"/>
  <c r="M149" i="3"/>
  <c r="N149" i="3" s="1"/>
  <c r="G149" i="3"/>
  <c r="F149" i="3"/>
  <c r="E149" i="3"/>
  <c r="D149" i="3"/>
  <c r="Z148" i="3"/>
  <c r="U148" i="3"/>
  <c r="S148" i="3"/>
  <c r="R148" i="3"/>
  <c r="Q148" i="3"/>
  <c r="P148" i="3"/>
  <c r="M148" i="3"/>
  <c r="N148" i="3" s="1"/>
  <c r="L148" i="3"/>
  <c r="K148" i="3"/>
  <c r="J148" i="3"/>
  <c r="I148" i="3"/>
  <c r="G148" i="3"/>
  <c r="E148" i="3"/>
  <c r="W148" i="3" s="1"/>
  <c r="D148" i="3"/>
  <c r="Z147" i="3"/>
  <c r="V147" i="3"/>
  <c r="S147" i="3"/>
  <c r="R147" i="3"/>
  <c r="Q147" i="3"/>
  <c r="P147" i="3"/>
  <c r="M147" i="3"/>
  <c r="N147" i="3" s="1"/>
  <c r="G147" i="3"/>
  <c r="E147" i="3"/>
  <c r="U147" i="3" s="1"/>
  <c r="D147" i="3"/>
  <c r="Z146" i="3"/>
  <c r="U146" i="3"/>
  <c r="S146" i="3"/>
  <c r="R146" i="3"/>
  <c r="Q146" i="3"/>
  <c r="P146" i="3"/>
  <c r="M146" i="3"/>
  <c r="N146" i="3" s="1"/>
  <c r="L146" i="3"/>
  <c r="K146" i="3"/>
  <c r="J146" i="3"/>
  <c r="I146" i="3"/>
  <c r="G146" i="3"/>
  <c r="E146" i="3"/>
  <c r="W146" i="3" s="1"/>
  <c r="D146" i="3"/>
  <c r="S145" i="3"/>
  <c r="R145" i="3"/>
  <c r="Q145" i="3"/>
  <c r="P145" i="3"/>
  <c r="N145" i="3"/>
  <c r="M145" i="3"/>
  <c r="F145" i="3"/>
  <c r="E145" i="3"/>
  <c r="D145" i="3"/>
  <c r="Z144" i="3"/>
  <c r="U144" i="3"/>
  <c r="S144" i="3"/>
  <c r="R144" i="3"/>
  <c r="Q144" i="3"/>
  <c r="P144" i="3"/>
  <c r="M144" i="3"/>
  <c r="N144" i="3" s="1"/>
  <c r="L144" i="3"/>
  <c r="K144" i="3"/>
  <c r="J144" i="3"/>
  <c r="I144" i="3"/>
  <c r="G144" i="3"/>
  <c r="E144" i="3"/>
  <c r="W144" i="3" s="1"/>
  <c r="D144" i="3"/>
  <c r="V143" i="3"/>
  <c r="U143" i="3"/>
  <c r="S143" i="3"/>
  <c r="R143" i="3"/>
  <c r="Q143" i="3"/>
  <c r="P143" i="3"/>
  <c r="M143" i="3"/>
  <c r="N143" i="3" s="1"/>
  <c r="G143" i="3"/>
  <c r="F143" i="3"/>
  <c r="E143" i="3"/>
  <c r="D143" i="3"/>
  <c r="Z142" i="3"/>
  <c r="U142" i="3"/>
  <c r="S142" i="3"/>
  <c r="R142" i="3"/>
  <c r="Q142" i="3"/>
  <c r="P142" i="3"/>
  <c r="M142" i="3"/>
  <c r="N142" i="3" s="1"/>
  <c r="L142" i="3"/>
  <c r="K142" i="3"/>
  <c r="J142" i="3"/>
  <c r="I142" i="3"/>
  <c r="G142" i="3"/>
  <c r="E142" i="3"/>
  <c r="W142" i="3" s="1"/>
  <c r="D142" i="3"/>
  <c r="S141" i="3"/>
  <c r="R141" i="3"/>
  <c r="Q141" i="3"/>
  <c r="P141" i="3"/>
  <c r="N141" i="3"/>
  <c r="M141" i="3"/>
  <c r="E141" i="3"/>
  <c r="D141" i="3"/>
  <c r="Z140" i="3"/>
  <c r="U140" i="3"/>
  <c r="S140" i="3"/>
  <c r="R140" i="3"/>
  <c r="Q140" i="3"/>
  <c r="P140" i="3"/>
  <c r="M140" i="3"/>
  <c r="N140" i="3" s="1"/>
  <c r="L140" i="3"/>
  <c r="K140" i="3"/>
  <c r="J140" i="3"/>
  <c r="I140" i="3"/>
  <c r="G140" i="3"/>
  <c r="E140" i="3"/>
  <c r="W140" i="3" s="1"/>
  <c r="D140" i="3"/>
  <c r="Z139" i="3"/>
  <c r="W139" i="3"/>
  <c r="S139" i="3"/>
  <c r="R139" i="3"/>
  <c r="Q139" i="3"/>
  <c r="P139" i="3"/>
  <c r="N139" i="3"/>
  <c r="M139" i="3"/>
  <c r="F139" i="3"/>
  <c r="E139" i="3"/>
  <c r="D139" i="3"/>
  <c r="Z138" i="3"/>
  <c r="U138" i="3"/>
  <c r="S138" i="3"/>
  <c r="R138" i="3"/>
  <c r="Q138" i="3"/>
  <c r="P138" i="3"/>
  <c r="M138" i="3"/>
  <c r="N138" i="3" s="1"/>
  <c r="L138" i="3"/>
  <c r="K138" i="3"/>
  <c r="J138" i="3"/>
  <c r="I138" i="3"/>
  <c r="G138" i="3"/>
  <c r="E138" i="3"/>
  <c r="W138" i="3" s="1"/>
  <c r="D138" i="3"/>
  <c r="Z137" i="3"/>
  <c r="S137" i="3"/>
  <c r="R137" i="3"/>
  <c r="Q137" i="3"/>
  <c r="P137" i="3"/>
  <c r="N137" i="3"/>
  <c r="M137" i="3"/>
  <c r="E137" i="3"/>
  <c r="W137" i="3" s="1"/>
  <c r="D137" i="3"/>
  <c r="Z136" i="3"/>
  <c r="U136" i="3"/>
  <c r="S136" i="3"/>
  <c r="R136" i="3"/>
  <c r="Q136" i="3"/>
  <c r="P136" i="3"/>
  <c r="M136" i="3"/>
  <c r="N136" i="3" s="1"/>
  <c r="L136" i="3"/>
  <c r="K136" i="3"/>
  <c r="J136" i="3"/>
  <c r="I136" i="3"/>
  <c r="G136" i="3"/>
  <c r="E136" i="3"/>
  <c r="W136" i="3" s="1"/>
  <c r="D136" i="3"/>
  <c r="Z135" i="3"/>
  <c r="W135" i="3"/>
  <c r="V135" i="3"/>
  <c r="U135" i="3"/>
  <c r="S135" i="3"/>
  <c r="R135" i="3"/>
  <c r="Q135" i="3"/>
  <c r="P135" i="3"/>
  <c r="M135" i="3"/>
  <c r="N135" i="3" s="1"/>
  <c r="G135" i="3"/>
  <c r="F135" i="3"/>
  <c r="E135" i="3"/>
  <c r="D135" i="3"/>
  <c r="Z134" i="3"/>
  <c r="U134" i="3"/>
  <c r="S134" i="3"/>
  <c r="R134" i="3"/>
  <c r="Q134" i="3"/>
  <c r="P134" i="3"/>
  <c r="M134" i="3"/>
  <c r="N134" i="3" s="1"/>
  <c r="L134" i="3"/>
  <c r="K134" i="3"/>
  <c r="J134" i="3"/>
  <c r="I134" i="3"/>
  <c r="G134" i="3"/>
  <c r="E134" i="3"/>
  <c r="W134" i="3" s="1"/>
  <c r="D134" i="3"/>
  <c r="Z133" i="3"/>
  <c r="W133" i="3"/>
  <c r="V133" i="3"/>
  <c r="U133" i="3"/>
  <c r="S133" i="3"/>
  <c r="R133" i="3"/>
  <c r="Q133" i="3"/>
  <c r="P133" i="3"/>
  <c r="M133" i="3"/>
  <c r="N133" i="3" s="1"/>
  <c r="G133" i="3"/>
  <c r="F133" i="3"/>
  <c r="E133" i="3"/>
  <c r="D133" i="3"/>
  <c r="Z132" i="3"/>
  <c r="U132" i="3"/>
  <c r="S132" i="3"/>
  <c r="R132" i="3"/>
  <c r="Q132" i="3"/>
  <c r="P132" i="3"/>
  <c r="M132" i="3"/>
  <c r="N132" i="3" s="1"/>
  <c r="L132" i="3"/>
  <c r="K132" i="3"/>
  <c r="J132" i="3"/>
  <c r="I132" i="3"/>
  <c r="G132" i="3"/>
  <c r="E132" i="3"/>
  <c r="W132" i="3" s="1"/>
  <c r="D132" i="3"/>
  <c r="U131" i="3"/>
  <c r="S131" i="3"/>
  <c r="R131" i="3"/>
  <c r="Q131" i="3"/>
  <c r="P131" i="3"/>
  <c r="N131" i="3"/>
  <c r="M131" i="3"/>
  <c r="G131" i="3"/>
  <c r="F131" i="3"/>
  <c r="E131" i="3"/>
  <c r="D131" i="3"/>
  <c r="Z130" i="3"/>
  <c r="U130" i="3"/>
  <c r="S130" i="3"/>
  <c r="R130" i="3"/>
  <c r="Q130" i="3"/>
  <c r="P130" i="3"/>
  <c r="M130" i="3"/>
  <c r="N130" i="3" s="1"/>
  <c r="L130" i="3"/>
  <c r="K130" i="3"/>
  <c r="J130" i="3"/>
  <c r="I130" i="3"/>
  <c r="G130" i="3"/>
  <c r="E130" i="3"/>
  <c r="W130" i="3" s="1"/>
  <c r="D130" i="3"/>
  <c r="S129" i="3"/>
  <c r="R129" i="3"/>
  <c r="Q129" i="3"/>
  <c r="P129" i="3"/>
  <c r="M129" i="3"/>
  <c r="N129" i="3" s="1"/>
  <c r="E129" i="3"/>
  <c r="D129" i="3"/>
  <c r="Z128" i="3"/>
  <c r="U128" i="3"/>
  <c r="S128" i="3"/>
  <c r="R128" i="3"/>
  <c r="Q128" i="3"/>
  <c r="P128" i="3"/>
  <c r="M128" i="3"/>
  <c r="N128" i="3" s="1"/>
  <c r="L128" i="3"/>
  <c r="K128" i="3"/>
  <c r="J128" i="3"/>
  <c r="I128" i="3"/>
  <c r="G128" i="3"/>
  <c r="E128" i="3"/>
  <c r="W128" i="3" s="1"/>
  <c r="D128" i="3"/>
  <c r="V127" i="3"/>
  <c r="U127" i="3"/>
  <c r="S127" i="3"/>
  <c r="R127" i="3"/>
  <c r="Q127" i="3"/>
  <c r="P127" i="3"/>
  <c r="M127" i="3"/>
  <c r="N127" i="3" s="1"/>
  <c r="G127" i="3"/>
  <c r="F127" i="3"/>
  <c r="E127" i="3"/>
  <c r="D127" i="3"/>
  <c r="Z126" i="3"/>
  <c r="U126" i="3"/>
  <c r="S126" i="3"/>
  <c r="R126" i="3"/>
  <c r="Q126" i="3"/>
  <c r="P126" i="3"/>
  <c r="M126" i="3"/>
  <c r="N126" i="3" s="1"/>
  <c r="L126" i="3"/>
  <c r="K126" i="3"/>
  <c r="J126" i="3"/>
  <c r="I126" i="3"/>
  <c r="G126" i="3"/>
  <c r="E126" i="3"/>
  <c r="W126" i="3" s="1"/>
  <c r="D126" i="3"/>
  <c r="S125" i="3"/>
  <c r="R125" i="3"/>
  <c r="Q125" i="3"/>
  <c r="P125" i="3"/>
  <c r="N125" i="3"/>
  <c r="M125" i="3"/>
  <c r="E125" i="3"/>
  <c r="D125" i="3"/>
  <c r="Z124" i="3"/>
  <c r="U124" i="3"/>
  <c r="S124" i="3"/>
  <c r="R124" i="3"/>
  <c r="Q124" i="3"/>
  <c r="P124" i="3"/>
  <c r="M124" i="3"/>
  <c r="N124" i="3" s="1"/>
  <c r="L124" i="3"/>
  <c r="K124" i="3"/>
  <c r="J124" i="3"/>
  <c r="I124" i="3"/>
  <c r="G124" i="3"/>
  <c r="E124" i="3"/>
  <c r="W124" i="3" s="1"/>
  <c r="D124" i="3"/>
  <c r="S123" i="3"/>
  <c r="R123" i="3"/>
  <c r="Q123" i="3"/>
  <c r="P123" i="3"/>
  <c r="N123" i="3"/>
  <c r="M123" i="3"/>
  <c r="E123" i="3"/>
  <c r="D123" i="3"/>
  <c r="Z122" i="3"/>
  <c r="U122" i="3"/>
  <c r="S122" i="3"/>
  <c r="R122" i="3"/>
  <c r="Q122" i="3"/>
  <c r="P122" i="3"/>
  <c r="M122" i="3"/>
  <c r="N122" i="3" s="1"/>
  <c r="L122" i="3"/>
  <c r="K122" i="3"/>
  <c r="J122" i="3"/>
  <c r="I122" i="3"/>
  <c r="G122" i="3"/>
  <c r="F122" i="3"/>
  <c r="E122" i="3"/>
  <c r="W122" i="3" s="1"/>
  <c r="D122" i="3"/>
  <c r="W121" i="3"/>
  <c r="S121" i="3"/>
  <c r="R121" i="3"/>
  <c r="Q121" i="3"/>
  <c r="P121" i="3"/>
  <c r="N121" i="3"/>
  <c r="M121" i="3"/>
  <c r="F121" i="3"/>
  <c r="E121" i="3"/>
  <c r="Z121" i="3" s="1"/>
  <c r="D121" i="3"/>
  <c r="Z120" i="3"/>
  <c r="U120" i="3"/>
  <c r="S120" i="3"/>
  <c r="R120" i="3"/>
  <c r="Q120" i="3"/>
  <c r="P120" i="3"/>
  <c r="M120" i="3"/>
  <c r="N120" i="3" s="1"/>
  <c r="L120" i="3"/>
  <c r="K120" i="3"/>
  <c r="J120" i="3"/>
  <c r="I120" i="3"/>
  <c r="G120" i="3"/>
  <c r="E120" i="3"/>
  <c r="W120" i="3" s="1"/>
  <c r="D120" i="3"/>
  <c r="W119" i="3"/>
  <c r="S119" i="3"/>
  <c r="R119" i="3"/>
  <c r="Q119" i="3"/>
  <c r="P119" i="3"/>
  <c r="M119" i="3"/>
  <c r="N119" i="3" s="1"/>
  <c r="E119" i="3"/>
  <c r="D119" i="3"/>
  <c r="Z118" i="3"/>
  <c r="U118" i="3"/>
  <c r="S118" i="3"/>
  <c r="R118" i="3"/>
  <c r="Q118" i="3"/>
  <c r="P118" i="3"/>
  <c r="M118" i="3"/>
  <c r="N118" i="3" s="1"/>
  <c r="L118" i="3"/>
  <c r="K118" i="3"/>
  <c r="J118" i="3"/>
  <c r="I118" i="3"/>
  <c r="G118" i="3"/>
  <c r="E118" i="3"/>
  <c r="W118" i="3" s="1"/>
  <c r="D118" i="3"/>
  <c r="Z117" i="3"/>
  <c r="W117" i="3"/>
  <c r="V117" i="3"/>
  <c r="U117" i="3"/>
  <c r="S117" i="3"/>
  <c r="R117" i="3"/>
  <c r="Q117" i="3"/>
  <c r="P117" i="3"/>
  <c r="M117" i="3"/>
  <c r="N117" i="3" s="1"/>
  <c r="G117" i="3"/>
  <c r="F117" i="3"/>
  <c r="E117" i="3"/>
  <c r="D117" i="3"/>
  <c r="Z116" i="3"/>
  <c r="U116" i="3"/>
  <c r="S116" i="3"/>
  <c r="R116" i="3"/>
  <c r="Q116" i="3"/>
  <c r="P116" i="3"/>
  <c r="M116" i="3"/>
  <c r="N116" i="3" s="1"/>
  <c r="L116" i="3"/>
  <c r="K116" i="3"/>
  <c r="J116" i="3"/>
  <c r="I116" i="3"/>
  <c r="G116" i="3"/>
  <c r="F116" i="3"/>
  <c r="E116" i="3"/>
  <c r="W116" i="3" s="1"/>
  <c r="D116" i="3"/>
  <c r="Z115" i="3"/>
  <c r="W115" i="3"/>
  <c r="V115" i="3"/>
  <c r="U115" i="3"/>
  <c r="S115" i="3"/>
  <c r="R115" i="3"/>
  <c r="Q115" i="3"/>
  <c r="P115" i="3"/>
  <c r="M115" i="3"/>
  <c r="N115" i="3" s="1"/>
  <c r="G115" i="3"/>
  <c r="F115" i="3"/>
  <c r="E115" i="3"/>
  <c r="D115" i="3"/>
  <c r="Z114" i="3"/>
  <c r="U114" i="3"/>
  <c r="S114" i="3"/>
  <c r="R114" i="3"/>
  <c r="Q114" i="3"/>
  <c r="P114" i="3"/>
  <c r="M114" i="3"/>
  <c r="N114" i="3" s="1"/>
  <c r="L114" i="3"/>
  <c r="K114" i="3"/>
  <c r="J114" i="3"/>
  <c r="I114" i="3"/>
  <c r="G114" i="3"/>
  <c r="F114" i="3"/>
  <c r="E114" i="3"/>
  <c r="W114" i="3" s="1"/>
  <c r="D114" i="3"/>
  <c r="Z113" i="3"/>
  <c r="W113" i="3"/>
  <c r="V113" i="3"/>
  <c r="U113" i="3"/>
  <c r="S113" i="3"/>
  <c r="R113" i="3"/>
  <c r="Q113" i="3"/>
  <c r="P113" i="3"/>
  <c r="M113" i="3"/>
  <c r="N113" i="3" s="1"/>
  <c r="G113" i="3"/>
  <c r="F113" i="3"/>
  <c r="E113" i="3"/>
  <c r="D113" i="3"/>
  <c r="Z112" i="3"/>
  <c r="U112" i="3"/>
  <c r="S112" i="3"/>
  <c r="R112" i="3"/>
  <c r="Q112" i="3"/>
  <c r="P112" i="3"/>
  <c r="M112" i="3"/>
  <c r="N112" i="3" s="1"/>
  <c r="L112" i="3"/>
  <c r="K112" i="3"/>
  <c r="J112" i="3"/>
  <c r="I112" i="3"/>
  <c r="G112" i="3"/>
  <c r="E112" i="3"/>
  <c r="W112" i="3" s="1"/>
  <c r="D112" i="3"/>
  <c r="Z111" i="3"/>
  <c r="W111" i="3"/>
  <c r="V111" i="3"/>
  <c r="U111" i="3"/>
  <c r="S111" i="3"/>
  <c r="R111" i="3"/>
  <c r="Q111" i="3"/>
  <c r="P111" i="3"/>
  <c r="N111" i="3"/>
  <c r="M111" i="3"/>
  <c r="G111" i="3"/>
  <c r="F111" i="3"/>
  <c r="E111" i="3"/>
  <c r="D111" i="3"/>
  <c r="Z110" i="3"/>
  <c r="U110" i="3"/>
  <c r="S110" i="3"/>
  <c r="R110" i="3"/>
  <c r="Q110" i="3"/>
  <c r="P110" i="3"/>
  <c r="M110" i="3"/>
  <c r="N110" i="3" s="1"/>
  <c r="L110" i="3"/>
  <c r="K110" i="3"/>
  <c r="J110" i="3"/>
  <c r="I110" i="3"/>
  <c r="G110" i="3"/>
  <c r="E110" i="3"/>
  <c r="W110" i="3" s="1"/>
  <c r="D110" i="3"/>
  <c r="Z109" i="3"/>
  <c r="W109" i="3"/>
  <c r="V109" i="3"/>
  <c r="S109" i="3"/>
  <c r="R109" i="3"/>
  <c r="Q109" i="3"/>
  <c r="P109" i="3"/>
  <c r="N109" i="3"/>
  <c r="M109" i="3"/>
  <c r="F109" i="3"/>
  <c r="E109" i="3"/>
  <c r="U109" i="3" s="1"/>
  <c r="D109" i="3"/>
  <c r="Z108" i="3"/>
  <c r="U108" i="3"/>
  <c r="S108" i="3"/>
  <c r="R108" i="3"/>
  <c r="Q108" i="3"/>
  <c r="P108" i="3"/>
  <c r="M108" i="3"/>
  <c r="N108" i="3" s="1"/>
  <c r="L108" i="3"/>
  <c r="K108" i="3"/>
  <c r="J108" i="3"/>
  <c r="I108" i="3"/>
  <c r="G108" i="3"/>
  <c r="E108" i="3"/>
  <c r="W108" i="3" s="1"/>
  <c r="D108" i="3"/>
  <c r="W107" i="3"/>
  <c r="V107" i="3"/>
  <c r="U107" i="3"/>
  <c r="S107" i="3"/>
  <c r="R107" i="3"/>
  <c r="Q107" i="3"/>
  <c r="P107" i="3"/>
  <c r="N107" i="3"/>
  <c r="M107" i="3"/>
  <c r="G107" i="3"/>
  <c r="F107" i="3"/>
  <c r="E107" i="3"/>
  <c r="D107" i="3"/>
  <c r="Z106" i="3"/>
  <c r="U106" i="3"/>
  <c r="S106" i="3"/>
  <c r="R106" i="3"/>
  <c r="Q106" i="3"/>
  <c r="P106" i="3"/>
  <c r="M106" i="3"/>
  <c r="N106" i="3" s="1"/>
  <c r="L106" i="3"/>
  <c r="K106" i="3"/>
  <c r="J106" i="3"/>
  <c r="I106" i="3"/>
  <c r="G106" i="3"/>
  <c r="E106" i="3"/>
  <c r="W106" i="3" s="1"/>
  <c r="D106" i="3"/>
  <c r="S105" i="3"/>
  <c r="R105" i="3"/>
  <c r="Q105" i="3"/>
  <c r="P105" i="3"/>
  <c r="M105" i="3"/>
  <c r="N105" i="3" s="1"/>
  <c r="E105" i="3"/>
  <c r="D105" i="3"/>
  <c r="Z104" i="3"/>
  <c r="U104" i="3"/>
  <c r="S104" i="3"/>
  <c r="R104" i="3"/>
  <c r="Q104" i="3"/>
  <c r="P104" i="3"/>
  <c r="M104" i="3"/>
  <c r="N104" i="3" s="1"/>
  <c r="L104" i="3"/>
  <c r="K104" i="3"/>
  <c r="J104" i="3"/>
  <c r="I104" i="3"/>
  <c r="G104" i="3"/>
  <c r="F104" i="3"/>
  <c r="E104" i="3"/>
  <c r="W104" i="3" s="1"/>
  <c r="D104" i="3"/>
  <c r="V103" i="3"/>
  <c r="U103" i="3"/>
  <c r="S103" i="3"/>
  <c r="R103" i="3"/>
  <c r="Q103" i="3"/>
  <c r="P103" i="3"/>
  <c r="M103" i="3"/>
  <c r="N103" i="3" s="1"/>
  <c r="L103" i="3"/>
  <c r="G103" i="3"/>
  <c r="E103" i="3"/>
  <c r="F103" i="3" s="1"/>
  <c r="D103" i="3"/>
  <c r="Z102" i="3"/>
  <c r="U102" i="3"/>
  <c r="S102" i="3"/>
  <c r="R102" i="3"/>
  <c r="Q102" i="3"/>
  <c r="P102" i="3"/>
  <c r="M102" i="3"/>
  <c r="N102" i="3" s="1"/>
  <c r="L102" i="3"/>
  <c r="K102" i="3"/>
  <c r="J102" i="3"/>
  <c r="I102" i="3"/>
  <c r="G102" i="3"/>
  <c r="E102" i="3"/>
  <c r="W102" i="3" s="1"/>
  <c r="D102" i="3"/>
  <c r="S101" i="3"/>
  <c r="R101" i="3"/>
  <c r="Q101" i="3"/>
  <c r="P101" i="3"/>
  <c r="M101" i="3"/>
  <c r="N101" i="3" s="1"/>
  <c r="E101" i="3"/>
  <c r="D101" i="3"/>
  <c r="Z100" i="3"/>
  <c r="U100" i="3"/>
  <c r="S100" i="3"/>
  <c r="R100" i="3"/>
  <c r="Q100" i="3"/>
  <c r="P100" i="3"/>
  <c r="M100" i="3"/>
  <c r="N100" i="3" s="1"/>
  <c r="L100" i="3"/>
  <c r="K100" i="3"/>
  <c r="J100" i="3"/>
  <c r="I100" i="3"/>
  <c r="G100" i="3"/>
  <c r="E100" i="3"/>
  <c r="W100" i="3" s="1"/>
  <c r="D100" i="3"/>
  <c r="V99" i="3"/>
  <c r="U99" i="3"/>
  <c r="S99" i="3"/>
  <c r="R99" i="3"/>
  <c r="Q99" i="3"/>
  <c r="P99" i="3"/>
  <c r="M99" i="3"/>
  <c r="N99" i="3" s="1"/>
  <c r="L99" i="3"/>
  <c r="G99" i="3"/>
  <c r="F99" i="3"/>
  <c r="E99" i="3"/>
  <c r="D99" i="3"/>
  <c r="Z98" i="3"/>
  <c r="U98" i="3"/>
  <c r="S98" i="3"/>
  <c r="R98" i="3"/>
  <c r="Q98" i="3"/>
  <c r="P98" i="3"/>
  <c r="M98" i="3"/>
  <c r="N98" i="3" s="1"/>
  <c r="L98" i="3"/>
  <c r="K98" i="3"/>
  <c r="J98" i="3"/>
  <c r="I98" i="3"/>
  <c r="G98" i="3"/>
  <c r="E98" i="3"/>
  <c r="W98" i="3" s="1"/>
  <c r="D98" i="3"/>
  <c r="Z97" i="3"/>
  <c r="V97" i="3"/>
  <c r="U97" i="3"/>
  <c r="S97" i="3"/>
  <c r="R97" i="3"/>
  <c r="Q97" i="3"/>
  <c r="P97" i="3"/>
  <c r="M97" i="3"/>
  <c r="N97" i="3" s="1"/>
  <c r="L97" i="3"/>
  <c r="G97" i="3"/>
  <c r="E97" i="3"/>
  <c r="F97" i="3" s="1"/>
  <c r="D97" i="3"/>
  <c r="Z96" i="3"/>
  <c r="U96" i="3"/>
  <c r="S96" i="3"/>
  <c r="R96" i="3"/>
  <c r="Q96" i="3"/>
  <c r="P96" i="3"/>
  <c r="M96" i="3"/>
  <c r="N96" i="3" s="1"/>
  <c r="L96" i="3"/>
  <c r="K96" i="3"/>
  <c r="J96" i="3"/>
  <c r="I96" i="3"/>
  <c r="G96" i="3"/>
  <c r="E96" i="3"/>
  <c r="W96" i="3" s="1"/>
  <c r="D96" i="3"/>
  <c r="S95" i="3"/>
  <c r="R95" i="3"/>
  <c r="Q95" i="3"/>
  <c r="P95" i="3"/>
  <c r="M95" i="3"/>
  <c r="N95" i="3" s="1"/>
  <c r="E95" i="3"/>
  <c r="D95" i="3"/>
  <c r="Z94" i="3"/>
  <c r="U94" i="3"/>
  <c r="S94" i="3"/>
  <c r="R94" i="3"/>
  <c r="Q94" i="3"/>
  <c r="P94" i="3"/>
  <c r="M94" i="3"/>
  <c r="N94" i="3" s="1"/>
  <c r="L94" i="3"/>
  <c r="K94" i="3"/>
  <c r="J94" i="3"/>
  <c r="I94" i="3"/>
  <c r="G94" i="3"/>
  <c r="E94" i="3"/>
  <c r="W94" i="3" s="1"/>
  <c r="D94" i="3"/>
  <c r="S93" i="3"/>
  <c r="R93" i="3"/>
  <c r="Q93" i="3"/>
  <c r="P93" i="3"/>
  <c r="M93" i="3"/>
  <c r="N93" i="3" s="1"/>
  <c r="E93" i="3"/>
  <c r="F93" i="3" s="1"/>
  <c r="D93" i="3"/>
  <c r="Z92" i="3"/>
  <c r="U92" i="3"/>
  <c r="S92" i="3"/>
  <c r="R92" i="3"/>
  <c r="Q92" i="3"/>
  <c r="P92" i="3"/>
  <c r="M92" i="3"/>
  <c r="N92" i="3" s="1"/>
  <c r="L92" i="3"/>
  <c r="K92" i="3"/>
  <c r="J92" i="3"/>
  <c r="I92" i="3"/>
  <c r="G92" i="3"/>
  <c r="E92" i="3"/>
  <c r="W92" i="3" s="1"/>
  <c r="D92" i="3"/>
  <c r="Z91" i="3"/>
  <c r="V91" i="3"/>
  <c r="U91" i="3"/>
  <c r="S91" i="3"/>
  <c r="R91" i="3"/>
  <c r="Q91" i="3"/>
  <c r="P91" i="3"/>
  <c r="M91" i="3"/>
  <c r="N91" i="3" s="1"/>
  <c r="L91" i="3"/>
  <c r="G91" i="3"/>
  <c r="F91" i="3"/>
  <c r="E91" i="3"/>
  <c r="D91" i="3"/>
  <c r="Z90" i="3"/>
  <c r="U90" i="3"/>
  <c r="S90" i="3"/>
  <c r="R90" i="3"/>
  <c r="Q90" i="3"/>
  <c r="P90" i="3"/>
  <c r="M90" i="3"/>
  <c r="N90" i="3" s="1"/>
  <c r="L90" i="3"/>
  <c r="K90" i="3"/>
  <c r="J90" i="3"/>
  <c r="I90" i="3"/>
  <c r="G90" i="3"/>
  <c r="F90" i="3"/>
  <c r="E90" i="3"/>
  <c r="W90" i="3" s="1"/>
  <c r="D90" i="3"/>
  <c r="W89" i="3"/>
  <c r="V89" i="3"/>
  <c r="U89" i="3"/>
  <c r="S89" i="3"/>
  <c r="R89" i="3"/>
  <c r="Q89" i="3"/>
  <c r="P89" i="3"/>
  <c r="M89" i="3"/>
  <c r="N89" i="3" s="1"/>
  <c r="L89" i="3"/>
  <c r="G89" i="3"/>
  <c r="F89" i="3"/>
  <c r="E89" i="3"/>
  <c r="D89" i="3"/>
  <c r="Z88" i="3"/>
  <c r="U88" i="3"/>
  <c r="S88" i="3"/>
  <c r="R88" i="3"/>
  <c r="Q88" i="3"/>
  <c r="P88" i="3"/>
  <c r="M88" i="3"/>
  <c r="N88" i="3" s="1"/>
  <c r="L88" i="3"/>
  <c r="K88" i="3"/>
  <c r="J88" i="3"/>
  <c r="I88" i="3"/>
  <c r="G88" i="3"/>
  <c r="E88" i="3"/>
  <c r="W88" i="3" s="1"/>
  <c r="D88" i="3"/>
  <c r="W87" i="3"/>
  <c r="V87" i="3"/>
  <c r="U87" i="3"/>
  <c r="S87" i="3"/>
  <c r="R87" i="3"/>
  <c r="Q87" i="3"/>
  <c r="P87" i="3"/>
  <c r="M87" i="3"/>
  <c r="N87" i="3" s="1"/>
  <c r="L87" i="3"/>
  <c r="F87" i="3"/>
  <c r="E87" i="3"/>
  <c r="G87" i="3" s="1"/>
  <c r="D87" i="3"/>
  <c r="Z86" i="3"/>
  <c r="U86" i="3"/>
  <c r="S86" i="3"/>
  <c r="R86" i="3"/>
  <c r="Q86" i="3"/>
  <c r="P86" i="3"/>
  <c r="M86" i="3"/>
  <c r="N86" i="3" s="1"/>
  <c r="L86" i="3"/>
  <c r="K86" i="3"/>
  <c r="J86" i="3"/>
  <c r="I86" i="3"/>
  <c r="G86" i="3"/>
  <c r="E86" i="3"/>
  <c r="W86" i="3" s="1"/>
  <c r="D86" i="3"/>
  <c r="W85" i="3"/>
  <c r="V85" i="3"/>
  <c r="U85" i="3"/>
  <c r="S85" i="3"/>
  <c r="R85" i="3"/>
  <c r="Q85" i="3"/>
  <c r="P85" i="3"/>
  <c r="N85" i="3"/>
  <c r="M85" i="3"/>
  <c r="L85" i="3"/>
  <c r="I85" i="3"/>
  <c r="F85" i="3"/>
  <c r="E85" i="3"/>
  <c r="G85" i="3" s="1"/>
  <c r="D85" i="3"/>
  <c r="Z84" i="3"/>
  <c r="U84" i="3"/>
  <c r="S84" i="3"/>
  <c r="R84" i="3"/>
  <c r="Q84" i="3"/>
  <c r="P84" i="3"/>
  <c r="M84" i="3"/>
  <c r="N84" i="3" s="1"/>
  <c r="L84" i="3"/>
  <c r="K84" i="3"/>
  <c r="J84" i="3"/>
  <c r="I84" i="3"/>
  <c r="G84" i="3"/>
  <c r="F84" i="3"/>
  <c r="E84" i="3"/>
  <c r="W84" i="3" s="1"/>
  <c r="D84" i="3"/>
  <c r="Z83" i="3"/>
  <c r="W83" i="3"/>
  <c r="V83" i="3"/>
  <c r="U83" i="3"/>
  <c r="S83" i="3"/>
  <c r="R83" i="3"/>
  <c r="Q83" i="3"/>
  <c r="P83" i="3"/>
  <c r="M83" i="3"/>
  <c r="N83" i="3" s="1"/>
  <c r="L83" i="3"/>
  <c r="I83" i="3"/>
  <c r="G83" i="3"/>
  <c r="E83" i="3"/>
  <c r="D83" i="3"/>
  <c r="Z82" i="3"/>
  <c r="U82" i="3"/>
  <c r="S82" i="3"/>
  <c r="R82" i="3"/>
  <c r="Q82" i="3"/>
  <c r="P82" i="3"/>
  <c r="M82" i="3"/>
  <c r="N82" i="3" s="1"/>
  <c r="L82" i="3"/>
  <c r="K82" i="3"/>
  <c r="J82" i="3"/>
  <c r="I82" i="3"/>
  <c r="G82" i="3"/>
  <c r="E82" i="3"/>
  <c r="W82" i="3" s="1"/>
  <c r="D82" i="3"/>
  <c r="Z81" i="3"/>
  <c r="W81" i="3"/>
  <c r="V81" i="3"/>
  <c r="U81" i="3"/>
  <c r="S81" i="3"/>
  <c r="R81" i="3"/>
  <c r="Q81" i="3"/>
  <c r="P81" i="3"/>
  <c r="N81" i="3"/>
  <c r="M81" i="3"/>
  <c r="L81" i="3"/>
  <c r="I81" i="3"/>
  <c r="F81" i="3"/>
  <c r="E81" i="3"/>
  <c r="D81" i="3"/>
  <c r="Z80" i="3"/>
  <c r="U80" i="3"/>
  <c r="S80" i="3"/>
  <c r="R80" i="3"/>
  <c r="Q80" i="3"/>
  <c r="P80" i="3"/>
  <c r="M80" i="3"/>
  <c r="N80" i="3" s="1"/>
  <c r="L80" i="3"/>
  <c r="K80" i="3"/>
  <c r="J80" i="3"/>
  <c r="I80" i="3"/>
  <c r="G80" i="3"/>
  <c r="E80" i="3"/>
  <c r="W80" i="3" s="1"/>
  <c r="D80" i="3"/>
  <c r="Z79" i="3"/>
  <c r="W79" i="3"/>
  <c r="V79" i="3"/>
  <c r="S79" i="3"/>
  <c r="R79" i="3"/>
  <c r="Q79" i="3"/>
  <c r="P79" i="3"/>
  <c r="M79" i="3"/>
  <c r="N79" i="3" s="1"/>
  <c r="L79" i="3"/>
  <c r="F79" i="3"/>
  <c r="E79" i="3"/>
  <c r="U79" i="3" s="1"/>
  <c r="D79" i="3"/>
  <c r="Z78" i="3"/>
  <c r="U78" i="3"/>
  <c r="S78" i="3"/>
  <c r="R78" i="3"/>
  <c r="Q78" i="3"/>
  <c r="P78" i="3"/>
  <c r="M78" i="3"/>
  <c r="N78" i="3" s="1"/>
  <c r="L78" i="3"/>
  <c r="K78" i="3"/>
  <c r="J78" i="3"/>
  <c r="I78" i="3"/>
  <c r="G78" i="3"/>
  <c r="E78" i="3"/>
  <c r="W78" i="3" s="1"/>
  <c r="D78" i="3"/>
  <c r="W77" i="3"/>
  <c r="V77" i="3"/>
  <c r="S77" i="3"/>
  <c r="R77" i="3"/>
  <c r="Q77" i="3"/>
  <c r="P77" i="3"/>
  <c r="M77" i="3"/>
  <c r="N77" i="3" s="1"/>
  <c r="I77" i="3"/>
  <c r="G77" i="3"/>
  <c r="F77" i="3"/>
  <c r="E77" i="3"/>
  <c r="D77" i="3"/>
  <c r="Z76" i="3"/>
  <c r="U76" i="3"/>
  <c r="S76" i="3"/>
  <c r="R76" i="3"/>
  <c r="Q76" i="3"/>
  <c r="P76" i="3"/>
  <c r="M76" i="3"/>
  <c r="N76" i="3" s="1"/>
  <c r="L76" i="3"/>
  <c r="K76" i="3"/>
  <c r="J76" i="3"/>
  <c r="I76" i="3"/>
  <c r="G76" i="3"/>
  <c r="E76" i="3"/>
  <c r="W76" i="3" s="1"/>
  <c r="D76" i="3"/>
  <c r="S75" i="3"/>
  <c r="R75" i="3"/>
  <c r="Q75" i="3"/>
  <c r="P75" i="3"/>
  <c r="N75" i="3"/>
  <c r="M75" i="3"/>
  <c r="I75" i="3"/>
  <c r="G75" i="3"/>
  <c r="E75" i="3"/>
  <c r="D75" i="3"/>
  <c r="Z74" i="3"/>
  <c r="U74" i="3"/>
  <c r="S74" i="3"/>
  <c r="R74" i="3"/>
  <c r="Q74" i="3"/>
  <c r="P74" i="3"/>
  <c r="M74" i="3"/>
  <c r="N74" i="3" s="1"/>
  <c r="L74" i="3"/>
  <c r="K74" i="3"/>
  <c r="J74" i="3"/>
  <c r="I74" i="3"/>
  <c r="G74" i="3"/>
  <c r="F74" i="3"/>
  <c r="E74" i="3"/>
  <c r="W74" i="3" s="1"/>
  <c r="D74" i="3"/>
  <c r="W73" i="3"/>
  <c r="U73" i="3"/>
  <c r="S73" i="3"/>
  <c r="R73" i="3"/>
  <c r="Q73" i="3"/>
  <c r="P73" i="3"/>
  <c r="N73" i="3"/>
  <c r="M73" i="3"/>
  <c r="L73" i="3"/>
  <c r="I73" i="3"/>
  <c r="G73" i="3"/>
  <c r="F73" i="3"/>
  <c r="E73" i="3"/>
  <c r="D73" i="3"/>
  <c r="Z72" i="3"/>
  <c r="U72" i="3"/>
  <c r="S72" i="3"/>
  <c r="R72" i="3"/>
  <c r="Q72" i="3"/>
  <c r="P72" i="3"/>
  <c r="M72" i="3"/>
  <c r="N72" i="3" s="1"/>
  <c r="L72" i="3"/>
  <c r="K72" i="3"/>
  <c r="J72" i="3"/>
  <c r="I72" i="3"/>
  <c r="G72" i="3"/>
  <c r="F72" i="3"/>
  <c r="E72" i="3"/>
  <c r="W72" i="3" s="1"/>
  <c r="D72" i="3"/>
  <c r="W71" i="3"/>
  <c r="V71" i="3"/>
  <c r="U71" i="3"/>
  <c r="S71" i="3"/>
  <c r="R71" i="3"/>
  <c r="Q71" i="3"/>
  <c r="P71" i="3"/>
  <c r="M71" i="3"/>
  <c r="N71" i="3" s="1"/>
  <c r="L71" i="3"/>
  <c r="I71" i="3"/>
  <c r="E71" i="3"/>
  <c r="Z71" i="3" s="1"/>
  <c r="D71" i="3"/>
  <c r="Z70" i="3"/>
  <c r="U70" i="3"/>
  <c r="S70" i="3"/>
  <c r="R70" i="3"/>
  <c r="Q70" i="3"/>
  <c r="P70" i="3"/>
  <c r="M70" i="3"/>
  <c r="N70" i="3" s="1"/>
  <c r="L70" i="3"/>
  <c r="K70" i="3"/>
  <c r="J70" i="3"/>
  <c r="I70" i="3"/>
  <c r="G70" i="3"/>
  <c r="E70" i="3"/>
  <c r="W70" i="3" s="1"/>
  <c r="D70" i="3"/>
  <c r="W69" i="3"/>
  <c r="V69" i="3"/>
  <c r="U69" i="3"/>
  <c r="S69" i="3"/>
  <c r="R69" i="3"/>
  <c r="Q69" i="3"/>
  <c r="P69" i="3"/>
  <c r="N69" i="3"/>
  <c r="M69" i="3"/>
  <c r="L69" i="3"/>
  <c r="I69" i="3"/>
  <c r="E69" i="3"/>
  <c r="Z69" i="3" s="1"/>
  <c r="D69" i="3"/>
  <c r="Z68" i="3"/>
  <c r="U68" i="3"/>
  <c r="S68" i="3"/>
  <c r="R68" i="3"/>
  <c r="Q68" i="3"/>
  <c r="P68" i="3"/>
  <c r="M68" i="3"/>
  <c r="N68" i="3" s="1"/>
  <c r="L68" i="3"/>
  <c r="K68" i="3"/>
  <c r="J68" i="3"/>
  <c r="I68" i="3"/>
  <c r="G68" i="3"/>
  <c r="E68" i="3"/>
  <c r="W68" i="3" s="1"/>
  <c r="D68" i="3"/>
  <c r="Z67" i="3"/>
  <c r="W67" i="3"/>
  <c r="V67" i="3"/>
  <c r="U67" i="3"/>
  <c r="S67" i="3"/>
  <c r="R67" i="3"/>
  <c r="Q67" i="3"/>
  <c r="P67" i="3"/>
  <c r="M67" i="3"/>
  <c r="N67" i="3" s="1"/>
  <c r="L67" i="3"/>
  <c r="G67" i="3"/>
  <c r="F67" i="3"/>
  <c r="E67" i="3"/>
  <c r="D67" i="3"/>
  <c r="Z66" i="3"/>
  <c r="U66" i="3"/>
  <c r="S66" i="3"/>
  <c r="R66" i="3"/>
  <c r="Q66" i="3"/>
  <c r="P66" i="3"/>
  <c r="M66" i="3"/>
  <c r="N66" i="3" s="1"/>
  <c r="L66" i="3"/>
  <c r="K66" i="3"/>
  <c r="J66" i="3"/>
  <c r="I66" i="3"/>
  <c r="G66" i="3"/>
  <c r="F66" i="3"/>
  <c r="E66" i="3"/>
  <c r="W66" i="3" s="1"/>
  <c r="D66" i="3"/>
  <c r="Z65" i="3"/>
  <c r="W65" i="3"/>
  <c r="U65" i="3"/>
  <c r="S65" i="3"/>
  <c r="R65" i="3"/>
  <c r="Q65" i="3"/>
  <c r="P65" i="3"/>
  <c r="N65" i="3"/>
  <c r="M65" i="3"/>
  <c r="L65" i="3"/>
  <c r="I65" i="3"/>
  <c r="G65" i="3"/>
  <c r="F65" i="3"/>
  <c r="E65" i="3"/>
  <c r="D65" i="3"/>
  <c r="Z64" i="3"/>
  <c r="U64" i="3"/>
  <c r="S64" i="3"/>
  <c r="R64" i="3"/>
  <c r="Q64" i="3"/>
  <c r="P64" i="3"/>
  <c r="M64" i="3"/>
  <c r="N64" i="3" s="1"/>
  <c r="L64" i="3"/>
  <c r="K64" i="3"/>
  <c r="J64" i="3"/>
  <c r="I64" i="3"/>
  <c r="G64" i="3"/>
  <c r="F64" i="3"/>
  <c r="E64" i="3"/>
  <c r="W64" i="3" s="1"/>
  <c r="D64" i="3"/>
  <c r="V63" i="3"/>
  <c r="U63" i="3"/>
  <c r="S63" i="3"/>
  <c r="R63" i="3"/>
  <c r="Q63" i="3"/>
  <c r="P63" i="3"/>
  <c r="M63" i="3"/>
  <c r="N63" i="3" s="1"/>
  <c r="L63" i="3"/>
  <c r="I63" i="3"/>
  <c r="G63" i="3"/>
  <c r="E63" i="3"/>
  <c r="W63" i="3" s="1"/>
  <c r="D63" i="3"/>
  <c r="Z62" i="3"/>
  <c r="U62" i="3"/>
  <c r="S62" i="3"/>
  <c r="R62" i="3"/>
  <c r="Q62" i="3"/>
  <c r="P62" i="3"/>
  <c r="M62" i="3"/>
  <c r="N62" i="3" s="1"/>
  <c r="L62" i="3"/>
  <c r="K62" i="3"/>
  <c r="J62" i="3"/>
  <c r="I62" i="3"/>
  <c r="G62" i="3"/>
  <c r="E62" i="3"/>
  <c r="W62" i="3" s="1"/>
  <c r="D62" i="3"/>
  <c r="Z61" i="3"/>
  <c r="W61" i="3"/>
  <c r="V61" i="3"/>
  <c r="U61" i="3"/>
  <c r="S61" i="3"/>
  <c r="R61" i="3"/>
  <c r="Q61" i="3"/>
  <c r="P61" i="3"/>
  <c r="N61" i="3"/>
  <c r="M61" i="3"/>
  <c r="L61" i="3"/>
  <c r="I61" i="3"/>
  <c r="G61" i="3"/>
  <c r="F61" i="3"/>
  <c r="E61" i="3"/>
  <c r="D61" i="3"/>
  <c r="Z60" i="3"/>
  <c r="U60" i="3"/>
  <c r="S60" i="3"/>
  <c r="R60" i="3"/>
  <c r="Q60" i="3"/>
  <c r="P60" i="3"/>
  <c r="M60" i="3"/>
  <c r="N60" i="3" s="1"/>
  <c r="L60" i="3"/>
  <c r="K60" i="3"/>
  <c r="J60" i="3"/>
  <c r="I60" i="3"/>
  <c r="G60" i="3"/>
  <c r="E60" i="3"/>
  <c r="W60" i="3" s="1"/>
  <c r="D60" i="3"/>
  <c r="Z59" i="3"/>
  <c r="W59" i="3"/>
  <c r="V59" i="3"/>
  <c r="U59" i="3"/>
  <c r="S59" i="3"/>
  <c r="R59" i="3"/>
  <c r="Q59" i="3"/>
  <c r="P59" i="3"/>
  <c r="M59" i="3"/>
  <c r="N59" i="3" s="1"/>
  <c r="L59" i="3"/>
  <c r="G59" i="3"/>
  <c r="E59" i="3"/>
  <c r="I59" i="3" s="1"/>
  <c r="D59" i="3"/>
  <c r="Z58" i="3"/>
  <c r="U58" i="3"/>
  <c r="S58" i="3"/>
  <c r="R58" i="3"/>
  <c r="Q58" i="3"/>
  <c r="P58" i="3"/>
  <c r="M58" i="3"/>
  <c r="N58" i="3" s="1"/>
  <c r="L58" i="3"/>
  <c r="K58" i="3"/>
  <c r="J58" i="3"/>
  <c r="I58" i="3"/>
  <c r="G58" i="3"/>
  <c r="F58" i="3"/>
  <c r="E58" i="3"/>
  <c r="W58" i="3" s="1"/>
  <c r="D58" i="3"/>
  <c r="Z57" i="3"/>
  <c r="W57" i="3"/>
  <c r="V57" i="3"/>
  <c r="S57" i="3"/>
  <c r="R57" i="3"/>
  <c r="Q57" i="3"/>
  <c r="P57" i="3"/>
  <c r="M57" i="3"/>
  <c r="N57" i="3" s="1"/>
  <c r="L57" i="3"/>
  <c r="F57" i="3"/>
  <c r="E57" i="3"/>
  <c r="U57" i="3" s="1"/>
  <c r="D57" i="3"/>
  <c r="Z56" i="3"/>
  <c r="U56" i="3"/>
  <c r="S56" i="3"/>
  <c r="R56" i="3"/>
  <c r="Q56" i="3"/>
  <c r="P56" i="3"/>
  <c r="M56" i="3"/>
  <c r="N56" i="3" s="1"/>
  <c r="L56" i="3"/>
  <c r="K56" i="3"/>
  <c r="J56" i="3"/>
  <c r="I56" i="3"/>
  <c r="G56" i="3"/>
  <c r="E56" i="3"/>
  <c r="W56" i="3" s="1"/>
  <c r="D56" i="3"/>
  <c r="Z55" i="3"/>
  <c r="W55" i="3"/>
  <c r="V55" i="3"/>
  <c r="S55" i="3"/>
  <c r="R55" i="3"/>
  <c r="Q55" i="3"/>
  <c r="P55" i="3"/>
  <c r="M55" i="3"/>
  <c r="N55" i="3" s="1"/>
  <c r="I55" i="3"/>
  <c r="G55" i="3"/>
  <c r="F55" i="3"/>
  <c r="E55" i="3"/>
  <c r="D55" i="3"/>
  <c r="Z54" i="3"/>
  <c r="U54" i="3"/>
  <c r="S54" i="3"/>
  <c r="R54" i="3"/>
  <c r="Q54" i="3"/>
  <c r="P54" i="3"/>
  <c r="M54" i="3"/>
  <c r="N54" i="3" s="1"/>
  <c r="L54" i="3"/>
  <c r="K54" i="3"/>
  <c r="J54" i="3"/>
  <c r="I54" i="3"/>
  <c r="G54" i="3"/>
  <c r="F54" i="3"/>
  <c r="E54" i="3"/>
  <c r="W54" i="3" s="1"/>
  <c r="D54" i="3"/>
  <c r="Z53" i="3"/>
  <c r="V53" i="3"/>
  <c r="U53" i="3"/>
  <c r="S53" i="3"/>
  <c r="R53" i="3"/>
  <c r="Q53" i="3"/>
  <c r="P53" i="3"/>
  <c r="M53" i="3"/>
  <c r="N53" i="3" s="1"/>
  <c r="L53" i="3"/>
  <c r="K53" i="3"/>
  <c r="I53" i="3"/>
  <c r="G53" i="3"/>
  <c r="F53" i="3"/>
  <c r="E53" i="3"/>
  <c r="D53" i="3"/>
  <c r="U52" i="3"/>
  <c r="S52" i="3"/>
  <c r="R52" i="3"/>
  <c r="Q52" i="3"/>
  <c r="P52" i="3"/>
  <c r="M52" i="3"/>
  <c r="N52" i="3" s="1"/>
  <c r="L52" i="3"/>
  <c r="K52" i="3"/>
  <c r="J52" i="3"/>
  <c r="F52" i="3"/>
  <c r="E52" i="3"/>
  <c r="W52" i="3" s="1"/>
  <c r="D52" i="3"/>
  <c r="S51" i="3"/>
  <c r="R51" i="3"/>
  <c r="Q51" i="3"/>
  <c r="P51" i="3"/>
  <c r="N51" i="3"/>
  <c r="M51" i="3"/>
  <c r="E51" i="3"/>
  <c r="D51" i="3"/>
  <c r="S50" i="3"/>
  <c r="R50" i="3"/>
  <c r="Q50" i="3"/>
  <c r="P50" i="3"/>
  <c r="N50" i="3"/>
  <c r="M50" i="3"/>
  <c r="E50" i="3"/>
  <c r="V50" i="3" s="1"/>
  <c r="D50" i="3"/>
  <c r="W49" i="3"/>
  <c r="S49" i="3"/>
  <c r="R49" i="3"/>
  <c r="Q49" i="3"/>
  <c r="P49" i="3"/>
  <c r="N49" i="3"/>
  <c r="M49" i="3"/>
  <c r="L49" i="3"/>
  <c r="K49" i="3"/>
  <c r="J49" i="3"/>
  <c r="I49" i="3"/>
  <c r="F49" i="3"/>
  <c r="E49" i="3"/>
  <c r="V49" i="3" s="1"/>
  <c r="D49" i="3"/>
  <c r="W48" i="3"/>
  <c r="V48" i="3"/>
  <c r="S48" i="3"/>
  <c r="R48" i="3"/>
  <c r="Q48" i="3"/>
  <c r="P48" i="3"/>
  <c r="M48" i="3"/>
  <c r="N48" i="3" s="1"/>
  <c r="G48" i="3"/>
  <c r="E48" i="3"/>
  <c r="Z48" i="3" s="1"/>
  <c r="D48" i="3"/>
  <c r="W47" i="3"/>
  <c r="S47" i="3"/>
  <c r="R47" i="3"/>
  <c r="Q47" i="3"/>
  <c r="P47" i="3"/>
  <c r="N47" i="3"/>
  <c r="M47" i="3"/>
  <c r="L47" i="3"/>
  <c r="K47" i="3"/>
  <c r="J47" i="3"/>
  <c r="I47" i="3"/>
  <c r="F47" i="3"/>
  <c r="E47" i="3"/>
  <c r="V47" i="3" s="1"/>
  <c r="D47" i="3"/>
  <c r="U46" i="3"/>
  <c r="S46" i="3"/>
  <c r="R46" i="3"/>
  <c r="Q46" i="3"/>
  <c r="P46" i="3"/>
  <c r="M46" i="3"/>
  <c r="N46" i="3" s="1"/>
  <c r="F46" i="3"/>
  <c r="E46" i="3"/>
  <c r="D46" i="3"/>
  <c r="W45" i="3"/>
  <c r="S45" i="3"/>
  <c r="R45" i="3"/>
  <c r="Q45" i="3"/>
  <c r="P45" i="3"/>
  <c r="N45" i="3"/>
  <c r="M45" i="3"/>
  <c r="L45" i="3"/>
  <c r="K45" i="3"/>
  <c r="J45" i="3"/>
  <c r="I45" i="3"/>
  <c r="F45" i="3"/>
  <c r="E45" i="3"/>
  <c r="V45" i="3" s="1"/>
  <c r="D45" i="3"/>
  <c r="Z44" i="3"/>
  <c r="V44" i="3"/>
  <c r="U44" i="3"/>
  <c r="S44" i="3"/>
  <c r="R44" i="3"/>
  <c r="Q44" i="3"/>
  <c r="P44" i="3"/>
  <c r="N44" i="3"/>
  <c r="M44" i="3"/>
  <c r="G44" i="3"/>
  <c r="F44" i="3"/>
  <c r="E44" i="3"/>
  <c r="D44" i="3"/>
  <c r="W43" i="3"/>
  <c r="S43" i="3"/>
  <c r="R43" i="3"/>
  <c r="Q43" i="3"/>
  <c r="P43" i="3"/>
  <c r="N43" i="3"/>
  <c r="M43" i="3"/>
  <c r="L43" i="3"/>
  <c r="K43" i="3"/>
  <c r="J43" i="3"/>
  <c r="I43" i="3"/>
  <c r="F43" i="3"/>
  <c r="E43" i="3"/>
  <c r="V43" i="3" s="1"/>
  <c r="D43" i="3"/>
  <c r="Z42" i="3"/>
  <c r="S42" i="3"/>
  <c r="R42" i="3"/>
  <c r="Q42" i="3"/>
  <c r="P42" i="3"/>
  <c r="N42" i="3"/>
  <c r="M42" i="3"/>
  <c r="E42" i="3"/>
  <c r="U42" i="3" s="1"/>
  <c r="D42" i="3"/>
  <c r="W41" i="3"/>
  <c r="S41" i="3"/>
  <c r="R41" i="3"/>
  <c r="Q41" i="3"/>
  <c r="P41" i="3"/>
  <c r="N41" i="3"/>
  <c r="M41" i="3"/>
  <c r="L41" i="3"/>
  <c r="K41" i="3"/>
  <c r="J41" i="3"/>
  <c r="I41" i="3"/>
  <c r="F41" i="3"/>
  <c r="E41" i="3"/>
  <c r="V41" i="3" s="1"/>
  <c r="D41" i="3"/>
  <c r="W40" i="3"/>
  <c r="V40" i="3"/>
  <c r="S40" i="3"/>
  <c r="R40" i="3"/>
  <c r="Q40" i="3"/>
  <c r="P40" i="3"/>
  <c r="M40" i="3"/>
  <c r="N40" i="3" s="1"/>
  <c r="G40" i="3"/>
  <c r="E40" i="3"/>
  <c r="Z40" i="3" s="1"/>
  <c r="D40" i="3"/>
  <c r="W39" i="3"/>
  <c r="S39" i="3"/>
  <c r="R39" i="3"/>
  <c r="Q39" i="3"/>
  <c r="P39" i="3"/>
  <c r="N39" i="3"/>
  <c r="M39" i="3"/>
  <c r="L39" i="3"/>
  <c r="K39" i="3"/>
  <c r="J39" i="3"/>
  <c r="I39" i="3"/>
  <c r="F39" i="3"/>
  <c r="E39" i="3"/>
  <c r="V39" i="3" s="1"/>
  <c r="D39" i="3"/>
  <c r="U38" i="3"/>
  <c r="S38" i="3"/>
  <c r="R38" i="3"/>
  <c r="Q38" i="3"/>
  <c r="P38" i="3"/>
  <c r="M38" i="3"/>
  <c r="N38" i="3" s="1"/>
  <c r="E38" i="3"/>
  <c r="D38" i="3"/>
  <c r="W37" i="3"/>
  <c r="S37" i="3"/>
  <c r="R37" i="3"/>
  <c r="Q37" i="3"/>
  <c r="P37" i="3"/>
  <c r="N37" i="3"/>
  <c r="M37" i="3"/>
  <c r="L37" i="3"/>
  <c r="K37" i="3"/>
  <c r="J37" i="3"/>
  <c r="I37" i="3"/>
  <c r="F37" i="3"/>
  <c r="E37" i="3"/>
  <c r="V37" i="3" s="1"/>
  <c r="D37" i="3"/>
  <c r="Z36" i="3"/>
  <c r="V36" i="3"/>
  <c r="U36" i="3"/>
  <c r="S36" i="3"/>
  <c r="R36" i="3"/>
  <c r="Q36" i="3"/>
  <c r="P36" i="3"/>
  <c r="N36" i="3"/>
  <c r="M36" i="3"/>
  <c r="G36" i="3"/>
  <c r="F36" i="3"/>
  <c r="E36" i="3"/>
  <c r="D36" i="3"/>
  <c r="W35" i="3"/>
  <c r="S35" i="3"/>
  <c r="R35" i="3"/>
  <c r="Q35" i="3"/>
  <c r="P35" i="3"/>
  <c r="N35" i="3"/>
  <c r="M35" i="3"/>
  <c r="L35" i="3"/>
  <c r="K35" i="3"/>
  <c r="J35" i="3"/>
  <c r="I35" i="3"/>
  <c r="F35" i="3"/>
  <c r="E35" i="3"/>
  <c r="V35" i="3" s="1"/>
  <c r="D35" i="3"/>
  <c r="Z34" i="3"/>
  <c r="S34" i="3"/>
  <c r="R34" i="3"/>
  <c r="Q34" i="3"/>
  <c r="P34" i="3"/>
  <c r="N34" i="3"/>
  <c r="M34" i="3"/>
  <c r="E34" i="3"/>
  <c r="D34" i="3"/>
  <c r="W33" i="3"/>
  <c r="S33" i="3"/>
  <c r="R33" i="3"/>
  <c r="Q33" i="3"/>
  <c r="P33" i="3"/>
  <c r="N33" i="3"/>
  <c r="M33" i="3"/>
  <c r="L33" i="3"/>
  <c r="K33" i="3"/>
  <c r="J33" i="3"/>
  <c r="I33" i="3"/>
  <c r="F33" i="3"/>
  <c r="E33" i="3"/>
  <c r="V33" i="3" s="1"/>
  <c r="D33" i="3"/>
  <c r="W32" i="3"/>
  <c r="V32" i="3"/>
  <c r="U32" i="3"/>
  <c r="S32" i="3"/>
  <c r="R32" i="3"/>
  <c r="Q32" i="3"/>
  <c r="P32" i="3"/>
  <c r="M32" i="3"/>
  <c r="N32" i="3" s="1"/>
  <c r="G32" i="3"/>
  <c r="F32" i="3"/>
  <c r="E32" i="3"/>
  <c r="Z32" i="3" s="1"/>
  <c r="D32" i="3"/>
  <c r="W31" i="3"/>
  <c r="S31" i="3"/>
  <c r="R31" i="3"/>
  <c r="Q31" i="3"/>
  <c r="P31" i="3"/>
  <c r="N31" i="3"/>
  <c r="M31" i="3"/>
  <c r="L31" i="3"/>
  <c r="K31" i="3"/>
  <c r="J31" i="3"/>
  <c r="I31" i="3"/>
  <c r="F31" i="3"/>
  <c r="E31" i="3"/>
  <c r="V31" i="3" s="1"/>
  <c r="D31" i="3"/>
  <c r="U30" i="3"/>
  <c r="S30" i="3"/>
  <c r="R30" i="3"/>
  <c r="Q30" i="3"/>
  <c r="P30" i="3"/>
  <c r="M30" i="3"/>
  <c r="N30" i="3" s="1"/>
  <c r="F30" i="3"/>
  <c r="E30" i="3"/>
  <c r="D30" i="3"/>
  <c r="W29" i="3"/>
  <c r="S29" i="3"/>
  <c r="R29" i="3"/>
  <c r="Q29" i="3"/>
  <c r="P29" i="3"/>
  <c r="N29" i="3"/>
  <c r="M29" i="3"/>
  <c r="L29" i="3"/>
  <c r="K29" i="3"/>
  <c r="J29" i="3"/>
  <c r="I29" i="3"/>
  <c r="F29" i="3"/>
  <c r="E29" i="3"/>
  <c r="V29" i="3" s="1"/>
  <c r="D29" i="3"/>
  <c r="Z28" i="3"/>
  <c r="V28" i="3"/>
  <c r="U28" i="3"/>
  <c r="S28" i="3"/>
  <c r="R28" i="3"/>
  <c r="Q28" i="3"/>
  <c r="P28" i="3"/>
  <c r="N28" i="3"/>
  <c r="M28" i="3"/>
  <c r="G28" i="3"/>
  <c r="F28" i="3"/>
  <c r="E28" i="3"/>
  <c r="D28" i="3"/>
  <c r="W27" i="3"/>
  <c r="S27" i="3"/>
  <c r="R27" i="3"/>
  <c r="Q27" i="3"/>
  <c r="P27" i="3"/>
  <c r="N27" i="3"/>
  <c r="M27" i="3"/>
  <c r="L27" i="3"/>
  <c r="K27" i="3"/>
  <c r="J27" i="3"/>
  <c r="I27" i="3"/>
  <c r="F27" i="3"/>
  <c r="E27" i="3"/>
  <c r="V27" i="3" s="1"/>
  <c r="D27" i="3"/>
  <c r="Z26" i="3"/>
  <c r="S26" i="3"/>
  <c r="R26" i="3"/>
  <c r="Q26" i="3"/>
  <c r="P26" i="3"/>
  <c r="N26" i="3"/>
  <c r="M26" i="3"/>
  <c r="E26" i="3"/>
  <c r="U26" i="3" s="1"/>
  <c r="D26" i="3"/>
  <c r="W25" i="3"/>
  <c r="S25" i="3"/>
  <c r="R25" i="3"/>
  <c r="Q25" i="3"/>
  <c r="P25" i="3"/>
  <c r="N25" i="3"/>
  <c r="M25" i="3"/>
  <c r="L25" i="3"/>
  <c r="K25" i="3"/>
  <c r="J25" i="3"/>
  <c r="I25" i="3"/>
  <c r="F25" i="3"/>
  <c r="E25" i="3"/>
  <c r="V25" i="3" s="1"/>
  <c r="D25" i="3"/>
  <c r="W24" i="3"/>
  <c r="V24" i="3"/>
  <c r="U24" i="3"/>
  <c r="S24" i="3"/>
  <c r="R24" i="3"/>
  <c r="Q24" i="3"/>
  <c r="P24" i="3"/>
  <c r="M24" i="3"/>
  <c r="N24" i="3" s="1"/>
  <c r="G24" i="3"/>
  <c r="F24" i="3"/>
  <c r="E24" i="3"/>
  <c r="Z24" i="3" s="1"/>
  <c r="D24" i="3"/>
  <c r="W23" i="3"/>
  <c r="S23" i="3"/>
  <c r="R23" i="3"/>
  <c r="Q23" i="3"/>
  <c r="P23" i="3"/>
  <c r="N23" i="3"/>
  <c r="M23" i="3"/>
  <c r="L23" i="3"/>
  <c r="K23" i="3"/>
  <c r="J23" i="3"/>
  <c r="I23" i="3"/>
  <c r="F23" i="3"/>
  <c r="E23" i="3"/>
  <c r="V23" i="3" s="1"/>
  <c r="D23" i="3"/>
  <c r="S22" i="3"/>
  <c r="R22" i="3"/>
  <c r="Q22" i="3"/>
  <c r="P22" i="3"/>
  <c r="M22" i="3"/>
  <c r="N22" i="3" s="1"/>
  <c r="E22" i="3"/>
  <c r="D22" i="3"/>
  <c r="W21" i="3"/>
  <c r="S21" i="3"/>
  <c r="R21" i="3"/>
  <c r="Q21" i="3"/>
  <c r="P21" i="3"/>
  <c r="N21" i="3"/>
  <c r="M21" i="3"/>
  <c r="L21" i="3"/>
  <c r="K21" i="3"/>
  <c r="J21" i="3"/>
  <c r="I21" i="3"/>
  <c r="F21" i="3"/>
  <c r="E21" i="3"/>
  <c r="V21" i="3" s="1"/>
  <c r="D21" i="3"/>
  <c r="Z20" i="3"/>
  <c r="V20" i="3"/>
  <c r="U20" i="3"/>
  <c r="S20" i="3"/>
  <c r="R20" i="3"/>
  <c r="Q20" i="3"/>
  <c r="P20" i="3"/>
  <c r="N20" i="3"/>
  <c r="M20" i="3"/>
  <c r="G20" i="3"/>
  <c r="F20" i="3"/>
  <c r="E20" i="3"/>
  <c r="D20" i="3"/>
  <c r="W19" i="3"/>
  <c r="S19" i="3"/>
  <c r="R19" i="3"/>
  <c r="Q19" i="3"/>
  <c r="P19" i="3"/>
  <c r="N19" i="3"/>
  <c r="M19" i="3"/>
  <c r="L19" i="3"/>
  <c r="K19" i="3"/>
  <c r="J19" i="3"/>
  <c r="I19" i="3"/>
  <c r="F19" i="3"/>
  <c r="E19" i="3"/>
  <c r="V19" i="3" s="1"/>
  <c r="D19" i="3"/>
  <c r="Z18" i="3"/>
  <c r="S18" i="3"/>
  <c r="R18" i="3"/>
  <c r="Q18" i="3"/>
  <c r="P18" i="3"/>
  <c r="N18" i="3"/>
  <c r="M18" i="3"/>
  <c r="E18" i="3"/>
  <c r="V18" i="3" s="1"/>
  <c r="D18" i="3"/>
  <c r="W17" i="3"/>
  <c r="S17" i="3"/>
  <c r="R17" i="3"/>
  <c r="Q17" i="3"/>
  <c r="P17" i="3"/>
  <c r="N17" i="3"/>
  <c r="M17" i="3"/>
  <c r="L17" i="3"/>
  <c r="K17" i="3"/>
  <c r="J17" i="3"/>
  <c r="I17" i="3"/>
  <c r="F17" i="3"/>
  <c r="E17" i="3"/>
  <c r="V17" i="3" s="1"/>
  <c r="D17" i="3"/>
  <c r="W16" i="3"/>
  <c r="V16" i="3"/>
  <c r="U16" i="3"/>
  <c r="S16" i="3"/>
  <c r="R16" i="3"/>
  <c r="Q16" i="3"/>
  <c r="P16" i="3"/>
  <c r="M16" i="3"/>
  <c r="N16" i="3" s="1"/>
  <c r="G16" i="3"/>
  <c r="F16" i="3"/>
  <c r="E16" i="3"/>
  <c r="Z16" i="3" s="1"/>
  <c r="D16" i="3"/>
  <c r="W15" i="3"/>
  <c r="S15" i="3"/>
  <c r="R15" i="3"/>
  <c r="Q15" i="3"/>
  <c r="P15" i="3"/>
  <c r="N15" i="3"/>
  <c r="M15" i="3"/>
  <c r="L15" i="3"/>
  <c r="K15" i="3"/>
  <c r="J15" i="3"/>
  <c r="I15" i="3"/>
  <c r="F15" i="3"/>
  <c r="E15" i="3"/>
  <c r="V15" i="3" s="1"/>
  <c r="D15" i="3"/>
  <c r="U14" i="3"/>
  <c r="S14" i="3"/>
  <c r="R14" i="3"/>
  <c r="Q14" i="3"/>
  <c r="P14" i="3"/>
  <c r="M14" i="3"/>
  <c r="N14" i="3" s="1"/>
  <c r="F14" i="3"/>
  <c r="E14" i="3"/>
  <c r="D14" i="3"/>
  <c r="W13" i="3"/>
  <c r="S13" i="3"/>
  <c r="R13" i="3"/>
  <c r="Q13" i="3"/>
  <c r="P13" i="3"/>
  <c r="N13" i="3"/>
  <c r="M13" i="3"/>
  <c r="L13" i="3"/>
  <c r="K13" i="3"/>
  <c r="J13" i="3"/>
  <c r="I13" i="3"/>
  <c r="F13" i="3"/>
  <c r="E13" i="3"/>
  <c r="V13" i="3" s="1"/>
  <c r="D13" i="3"/>
  <c r="Z12" i="3"/>
  <c r="V12" i="3"/>
  <c r="U12" i="3"/>
  <c r="S12" i="3"/>
  <c r="R12" i="3"/>
  <c r="Q12" i="3"/>
  <c r="P12" i="3"/>
  <c r="N12" i="3"/>
  <c r="M12" i="3"/>
  <c r="G12" i="3"/>
  <c r="F12" i="3"/>
  <c r="E12" i="3"/>
  <c r="D12" i="3"/>
  <c r="S11" i="3"/>
  <c r="R11" i="3"/>
  <c r="Q11" i="3"/>
  <c r="P11" i="3"/>
  <c r="N11" i="3"/>
  <c r="M11" i="3"/>
  <c r="F11" i="3"/>
  <c r="E11" i="3"/>
  <c r="V11" i="3" s="1"/>
  <c r="D11" i="3"/>
  <c r="Z10" i="3"/>
  <c r="S10" i="3"/>
  <c r="R10" i="3"/>
  <c r="Q10" i="3"/>
  <c r="P10" i="3"/>
  <c r="N10" i="3"/>
  <c r="M10" i="3"/>
  <c r="E10" i="3"/>
  <c r="D10" i="3"/>
  <c r="S9" i="3"/>
  <c r="R9" i="3"/>
  <c r="Q9" i="3"/>
  <c r="P9" i="3"/>
  <c r="N9" i="3"/>
  <c r="M9" i="3"/>
  <c r="E9" i="3"/>
  <c r="V9" i="3" s="1"/>
  <c r="D9" i="3"/>
  <c r="S8" i="3"/>
  <c r="R8" i="3"/>
  <c r="Q8" i="3"/>
  <c r="P8" i="3"/>
  <c r="M8" i="3"/>
  <c r="N8" i="3" s="1"/>
  <c r="E8" i="3"/>
  <c r="Z8" i="3" s="1"/>
  <c r="D8" i="3"/>
  <c r="S7" i="3"/>
  <c r="R7" i="3"/>
  <c r="Q7" i="3"/>
  <c r="P7" i="3"/>
  <c r="N7" i="3"/>
  <c r="M7" i="3"/>
  <c r="L7" i="3"/>
  <c r="E7" i="3"/>
  <c r="D7" i="3"/>
  <c r="O256" i="2"/>
  <c r="N256" i="2"/>
  <c r="F256" i="2"/>
  <c r="X256" i="2" s="1"/>
  <c r="X255" i="2"/>
  <c r="R255" i="2"/>
  <c r="J255" i="2"/>
  <c r="H255" i="2"/>
  <c r="G255" i="2"/>
  <c r="K255" i="2" s="1"/>
  <c r="X254" i="2"/>
  <c r="R254" i="2"/>
  <c r="S254" i="2" s="1"/>
  <c r="K254" i="2"/>
  <c r="J254" i="2"/>
  <c r="H254" i="2"/>
  <c r="G254" i="2"/>
  <c r="X253" i="2"/>
  <c r="R253" i="2"/>
  <c r="Q253" i="2"/>
  <c r="P253" i="2"/>
  <c r="L253" i="2"/>
  <c r="K253" i="2"/>
  <c r="J253" i="2"/>
  <c r="H253" i="2"/>
  <c r="S253" i="2" s="1"/>
  <c r="G253" i="2"/>
  <c r="X252" i="2"/>
  <c r="R252" i="2"/>
  <c r="J252" i="2"/>
  <c r="G252" i="2"/>
  <c r="X251" i="2"/>
  <c r="S251" i="2"/>
  <c r="R251" i="2"/>
  <c r="J251" i="2"/>
  <c r="H251" i="2"/>
  <c r="G251" i="2"/>
  <c r="K251" i="2" s="1"/>
  <c r="X250" i="2"/>
  <c r="R250" i="2"/>
  <c r="K250" i="2"/>
  <c r="J250" i="2"/>
  <c r="H250" i="2"/>
  <c r="G250" i="2"/>
  <c r="X249" i="2"/>
  <c r="R249" i="2"/>
  <c r="Q249" i="2"/>
  <c r="P249" i="2"/>
  <c r="L249" i="2"/>
  <c r="K249" i="2"/>
  <c r="J249" i="2"/>
  <c r="H249" i="2"/>
  <c r="S249" i="2" s="1"/>
  <c r="G249" i="2"/>
  <c r="X248" i="2"/>
  <c r="R248" i="2"/>
  <c r="J248" i="2"/>
  <c r="G248" i="2"/>
  <c r="X247" i="2"/>
  <c r="R247" i="2"/>
  <c r="J247" i="2"/>
  <c r="G247" i="2"/>
  <c r="K247" i="2" s="1"/>
  <c r="X246" i="2"/>
  <c r="R246" i="2"/>
  <c r="K246" i="2"/>
  <c r="J246" i="2"/>
  <c r="H246" i="2"/>
  <c r="G246" i="2"/>
  <c r="X245" i="2"/>
  <c r="R245" i="2"/>
  <c r="Q245" i="2"/>
  <c r="P245" i="2"/>
  <c r="L245" i="2"/>
  <c r="K245" i="2"/>
  <c r="J245" i="2"/>
  <c r="H245" i="2"/>
  <c r="S245" i="2" s="1"/>
  <c r="G245" i="2"/>
  <c r="X244" i="2"/>
  <c r="R244" i="2"/>
  <c r="J244" i="2"/>
  <c r="G244" i="2"/>
  <c r="X243" i="2"/>
  <c r="R243" i="2"/>
  <c r="J243" i="2"/>
  <c r="G243" i="2"/>
  <c r="X242" i="2"/>
  <c r="R242" i="2"/>
  <c r="S242" i="2" s="1"/>
  <c r="L242" i="2"/>
  <c r="K242" i="2"/>
  <c r="J242" i="2"/>
  <c r="H242" i="2"/>
  <c r="G242" i="2"/>
  <c r="X241" i="2"/>
  <c r="R241" i="2"/>
  <c r="Q241" i="2"/>
  <c r="P241" i="2"/>
  <c r="L241" i="2"/>
  <c r="K241" i="2"/>
  <c r="J241" i="2"/>
  <c r="H241" i="2"/>
  <c r="S241" i="2" s="1"/>
  <c r="G241" i="2"/>
  <c r="X240" i="2"/>
  <c r="R240" i="2"/>
  <c r="J240" i="2"/>
  <c r="G240" i="2"/>
  <c r="X239" i="2"/>
  <c r="R239" i="2"/>
  <c r="J239" i="2"/>
  <c r="H239" i="2"/>
  <c r="G239" i="2"/>
  <c r="K239" i="2" s="1"/>
  <c r="X238" i="2"/>
  <c r="R238" i="2"/>
  <c r="L238" i="2"/>
  <c r="K238" i="2"/>
  <c r="J238" i="2"/>
  <c r="H238" i="2"/>
  <c r="G238" i="2"/>
  <c r="X237" i="2"/>
  <c r="R237" i="2"/>
  <c r="Q237" i="2"/>
  <c r="P237" i="2"/>
  <c r="L237" i="2"/>
  <c r="K237" i="2"/>
  <c r="J237" i="2"/>
  <c r="H237" i="2"/>
  <c r="S237" i="2" s="1"/>
  <c r="G237" i="2"/>
  <c r="X236" i="2"/>
  <c r="R236" i="2"/>
  <c r="J236" i="2"/>
  <c r="G236" i="2"/>
  <c r="X235" i="2"/>
  <c r="R235" i="2"/>
  <c r="J235" i="2"/>
  <c r="G235" i="2"/>
  <c r="X234" i="2"/>
  <c r="R234" i="2"/>
  <c r="K234" i="2"/>
  <c r="J234" i="2"/>
  <c r="H234" i="2"/>
  <c r="G234" i="2"/>
  <c r="X233" i="2"/>
  <c r="R233" i="2"/>
  <c r="Q233" i="2"/>
  <c r="P233" i="2"/>
  <c r="L233" i="2"/>
  <c r="K233" i="2"/>
  <c r="J233" i="2"/>
  <c r="H233" i="2"/>
  <c r="S233" i="2" s="1"/>
  <c r="G233" i="2"/>
  <c r="X232" i="2"/>
  <c r="R232" i="2"/>
  <c r="J232" i="2"/>
  <c r="G232" i="2"/>
  <c r="X231" i="2"/>
  <c r="R231" i="2"/>
  <c r="J231" i="2"/>
  <c r="G231" i="2"/>
  <c r="K231" i="2" s="1"/>
  <c r="X230" i="2"/>
  <c r="R230" i="2"/>
  <c r="L230" i="2"/>
  <c r="K230" i="2"/>
  <c r="J230" i="2"/>
  <c r="H230" i="2"/>
  <c r="G230" i="2"/>
  <c r="X229" i="2"/>
  <c r="R229" i="2"/>
  <c r="Q229" i="2"/>
  <c r="P229" i="2"/>
  <c r="L229" i="2"/>
  <c r="K229" i="2"/>
  <c r="J229" i="2"/>
  <c r="H229" i="2"/>
  <c r="S229" i="2" s="1"/>
  <c r="G229" i="2"/>
  <c r="X228" i="2"/>
  <c r="R228" i="2"/>
  <c r="J228" i="2"/>
  <c r="G228" i="2"/>
  <c r="X227" i="2"/>
  <c r="R227" i="2"/>
  <c r="J227" i="2"/>
  <c r="H227" i="2"/>
  <c r="G227" i="2"/>
  <c r="K227" i="2" s="1"/>
  <c r="X226" i="2"/>
  <c r="R226" i="2"/>
  <c r="K226" i="2"/>
  <c r="J226" i="2"/>
  <c r="H226" i="2"/>
  <c r="G226" i="2"/>
  <c r="X225" i="2"/>
  <c r="R225" i="2"/>
  <c r="Q225" i="2"/>
  <c r="P225" i="2"/>
  <c r="L225" i="2"/>
  <c r="K225" i="2"/>
  <c r="J225" i="2"/>
  <c r="H225" i="2"/>
  <c r="S225" i="2" s="1"/>
  <c r="G225" i="2"/>
  <c r="X224" i="2"/>
  <c r="R224" i="2"/>
  <c r="J224" i="2"/>
  <c r="G224" i="2"/>
  <c r="X223" i="2"/>
  <c r="R223" i="2"/>
  <c r="J223" i="2"/>
  <c r="H223" i="2"/>
  <c r="G223" i="2"/>
  <c r="K223" i="2" s="1"/>
  <c r="X222" i="2"/>
  <c r="R222" i="2"/>
  <c r="S222" i="2" s="1"/>
  <c r="K222" i="2"/>
  <c r="J222" i="2"/>
  <c r="H222" i="2"/>
  <c r="G222" i="2"/>
  <c r="X221" i="2"/>
  <c r="R221" i="2"/>
  <c r="Q221" i="2"/>
  <c r="P221" i="2"/>
  <c r="L221" i="2"/>
  <c r="K221" i="2"/>
  <c r="J221" i="2"/>
  <c r="H221" i="2"/>
  <c r="S221" i="2" s="1"/>
  <c r="G221" i="2"/>
  <c r="X220" i="2"/>
  <c r="R220" i="2"/>
  <c r="J220" i="2"/>
  <c r="G220" i="2"/>
  <c r="X219" i="2"/>
  <c r="R219" i="2"/>
  <c r="S219" i="2" s="1"/>
  <c r="J219" i="2"/>
  <c r="H219" i="2"/>
  <c r="G219" i="2"/>
  <c r="K219" i="2" s="1"/>
  <c r="X218" i="2"/>
  <c r="R218" i="2"/>
  <c r="K218" i="2"/>
  <c r="J218" i="2"/>
  <c r="H218" i="2"/>
  <c r="L218" i="2" s="1"/>
  <c r="G218" i="2"/>
  <c r="X217" i="2"/>
  <c r="R217" i="2"/>
  <c r="Q217" i="2"/>
  <c r="P217" i="2"/>
  <c r="L217" i="2"/>
  <c r="K217" i="2"/>
  <c r="J217" i="2"/>
  <c r="H217" i="2"/>
  <c r="S217" i="2" s="1"/>
  <c r="G217" i="2"/>
  <c r="X216" i="2"/>
  <c r="R216" i="2"/>
  <c r="J216" i="2"/>
  <c r="G216" i="2"/>
  <c r="X215" i="2"/>
  <c r="R215" i="2"/>
  <c r="J215" i="2"/>
  <c r="G215" i="2"/>
  <c r="K215" i="2" s="1"/>
  <c r="X214" i="2"/>
  <c r="R214" i="2"/>
  <c r="K214" i="2"/>
  <c r="J214" i="2"/>
  <c r="H214" i="2"/>
  <c r="G214" i="2"/>
  <c r="X213" i="2"/>
  <c r="R213" i="2"/>
  <c r="Q213" i="2"/>
  <c r="P213" i="2"/>
  <c r="L213" i="2"/>
  <c r="K213" i="2"/>
  <c r="J213" i="2"/>
  <c r="H213" i="2"/>
  <c r="S213" i="2" s="1"/>
  <c r="G213" i="2"/>
  <c r="X212" i="2"/>
  <c r="R212" i="2"/>
  <c r="J212" i="2"/>
  <c r="G212" i="2"/>
  <c r="X211" i="2"/>
  <c r="R211" i="2"/>
  <c r="J211" i="2"/>
  <c r="G211" i="2"/>
  <c r="X210" i="2"/>
  <c r="R210" i="2"/>
  <c r="S210" i="2" s="1"/>
  <c r="L210" i="2"/>
  <c r="K210" i="2"/>
  <c r="J210" i="2"/>
  <c r="H210" i="2"/>
  <c r="G210" i="2"/>
  <c r="X209" i="2"/>
  <c r="R209" i="2"/>
  <c r="Q209" i="2"/>
  <c r="P209" i="2"/>
  <c r="L209" i="2"/>
  <c r="K209" i="2"/>
  <c r="J209" i="2"/>
  <c r="H209" i="2"/>
  <c r="S209" i="2" s="1"/>
  <c r="G209" i="2"/>
  <c r="X208" i="2"/>
  <c r="R208" i="2"/>
  <c r="J208" i="2"/>
  <c r="G208" i="2"/>
  <c r="X207" i="2"/>
  <c r="R207" i="2"/>
  <c r="J207" i="2"/>
  <c r="H207" i="2"/>
  <c r="G207" i="2"/>
  <c r="K207" i="2" s="1"/>
  <c r="X206" i="2"/>
  <c r="R206" i="2"/>
  <c r="K206" i="2"/>
  <c r="J206" i="2"/>
  <c r="H206" i="2"/>
  <c r="L206" i="2" s="1"/>
  <c r="G206" i="2"/>
  <c r="X205" i="2"/>
  <c r="R205" i="2"/>
  <c r="Q205" i="2"/>
  <c r="P205" i="2"/>
  <c r="L205" i="2"/>
  <c r="K205" i="2"/>
  <c r="J205" i="2"/>
  <c r="H205" i="2"/>
  <c r="S205" i="2" s="1"/>
  <c r="G205" i="2"/>
  <c r="X204" i="2"/>
  <c r="R204" i="2"/>
  <c r="J204" i="2"/>
  <c r="G204" i="2"/>
  <c r="X203" i="2"/>
  <c r="R203" i="2"/>
  <c r="J203" i="2"/>
  <c r="G203" i="2"/>
  <c r="X202" i="2"/>
  <c r="R202" i="2"/>
  <c r="K202" i="2"/>
  <c r="J202" i="2"/>
  <c r="H202" i="2"/>
  <c r="G202" i="2"/>
  <c r="X201" i="2"/>
  <c r="R201" i="2"/>
  <c r="Q201" i="2"/>
  <c r="P201" i="2"/>
  <c r="L201" i="2"/>
  <c r="K201" i="2"/>
  <c r="J201" i="2"/>
  <c r="H201" i="2"/>
  <c r="S201" i="2" s="1"/>
  <c r="G201" i="2"/>
  <c r="X200" i="2"/>
  <c r="R200" i="2"/>
  <c r="J200" i="2"/>
  <c r="G200" i="2"/>
  <c r="X199" i="2"/>
  <c r="R199" i="2"/>
  <c r="J199" i="2"/>
  <c r="G199" i="2"/>
  <c r="K199" i="2" s="1"/>
  <c r="X198" i="2"/>
  <c r="R198" i="2"/>
  <c r="L198" i="2"/>
  <c r="K198" i="2"/>
  <c r="J198" i="2"/>
  <c r="H198" i="2"/>
  <c r="G198" i="2"/>
  <c r="X197" i="2"/>
  <c r="R197" i="2"/>
  <c r="Q197" i="2"/>
  <c r="P197" i="2"/>
  <c r="L197" i="2"/>
  <c r="K197" i="2"/>
  <c r="J197" i="2"/>
  <c r="H197" i="2"/>
  <c r="S197" i="2" s="1"/>
  <c r="G197" i="2"/>
  <c r="X196" i="2"/>
  <c r="R196" i="2"/>
  <c r="J196" i="2"/>
  <c r="G196" i="2"/>
  <c r="X195" i="2"/>
  <c r="S195" i="2"/>
  <c r="R195" i="2"/>
  <c r="J195" i="2"/>
  <c r="H195" i="2"/>
  <c r="G195" i="2"/>
  <c r="K195" i="2" s="1"/>
  <c r="X194" i="2"/>
  <c r="R194" i="2"/>
  <c r="K194" i="2"/>
  <c r="J194" i="2"/>
  <c r="H194" i="2"/>
  <c r="G194" i="2"/>
  <c r="X193" i="2"/>
  <c r="R193" i="2"/>
  <c r="Q193" i="2"/>
  <c r="P193" i="2"/>
  <c r="L193" i="2"/>
  <c r="K193" i="2"/>
  <c r="J193" i="2"/>
  <c r="H193" i="2"/>
  <c r="S193" i="2" s="1"/>
  <c r="G193" i="2"/>
  <c r="X192" i="2"/>
  <c r="R192" i="2"/>
  <c r="J192" i="2"/>
  <c r="G192" i="2"/>
  <c r="X191" i="2"/>
  <c r="R191" i="2"/>
  <c r="J191" i="2"/>
  <c r="H191" i="2"/>
  <c r="G191" i="2"/>
  <c r="K191" i="2" s="1"/>
  <c r="X190" i="2"/>
  <c r="R190" i="2"/>
  <c r="S190" i="2" s="1"/>
  <c r="K190" i="2"/>
  <c r="J190" i="2"/>
  <c r="H190" i="2"/>
  <c r="G190" i="2"/>
  <c r="X189" i="2"/>
  <c r="R189" i="2"/>
  <c r="Q189" i="2"/>
  <c r="P189" i="2"/>
  <c r="L189" i="2"/>
  <c r="K189" i="2"/>
  <c r="J189" i="2"/>
  <c r="H189" i="2"/>
  <c r="S189" i="2" s="1"/>
  <c r="G189" i="2"/>
  <c r="X188" i="2"/>
  <c r="R188" i="2"/>
  <c r="J188" i="2"/>
  <c r="G188" i="2"/>
  <c r="X187" i="2"/>
  <c r="R187" i="2"/>
  <c r="S187" i="2" s="1"/>
  <c r="J187" i="2"/>
  <c r="H187" i="2"/>
  <c r="G187" i="2"/>
  <c r="K187" i="2" s="1"/>
  <c r="X186" i="2"/>
  <c r="R186" i="2"/>
  <c r="S186" i="2" s="1"/>
  <c r="K186" i="2"/>
  <c r="J186" i="2"/>
  <c r="H186" i="2"/>
  <c r="L186" i="2" s="1"/>
  <c r="G186" i="2"/>
  <c r="X185" i="2"/>
  <c r="R185" i="2"/>
  <c r="Q185" i="2"/>
  <c r="P185" i="2"/>
  <c r="L185" i="2"/>
  <c r="K185" i="2"/>
  <c r="J185" i="2"/>
  <c r="H185" i="2"/>
  <c r="S185" i="2" s="1"/>
  <c r="G185" i="2"/>
  <c r="X184" i="2"/>
  <c r="R184" i="2"/>
  <c r="J184" i="2"/>
  <c r="G184" i="2"/>
  <c r="X183" i="2"/>
  <c r="R183" i="2"/>
  <c r="J183" i="2"/>
  <c r="G183" i="2"/>
  <c r="K183" i="2" s="1"/>
  <c r="X182" i="2"/>
  <c r="R182" i="2"/>
  <c r="K182" i="2"/>
  <c r="J182" i="2"/>
  <c r="H182" i="2"/>
  <c r="G182" i="2"/>
  <c r="X181" i="2"/>
  <c r="R181" i="2"/>
  <c r="Q181" i="2"/>
  <c r="P181" i="2"/>
  <c r="L181" i="2"/>
  <c r="K181" i="2"/>
  <c r="J181" i="2"/>
  <c r="H181" i="2"/>
  <c r="S181" i="2" s="1"/>
  <c r="G181" i="2"/>
  <c r="X180" i="2"/>
  <c r="R180" i="2"/>
  <c r="J180" i="2"/>
  <c r="G180" i="2"/>
  <c r="X179" i="2"/>
  <c r="R179" i="2"/>
  <c r="J179" i="2"/>
  <c r="G179" i="2"/>
  <c r="X178" i="2"/>
  <c r="R178" i="2"/>
  <c r="S178" i="2" s="1"/>
  <c r="L178" i="2"/>
  <c r="K178" i="2"/>
  <c r="J178" i="2"/>
  <c r="H178" i="2"/>
  <c r="G178" i="2"/>
  <c r="X177" i="2"/>
  <c r="R177" i="2"/>
  <c r="Q177" i="2"/>
  <c r="P177" i="2"/>
  <c r="L177" i="2"/>
  <c r="K177" i="2"/>
  <c r="J177" i="2"/>
  <c r="H177" i="2"/>
  <c r="S177" i="2" s="1"/>
  <c r="G177" i="2"/>
  <c r="X176" i="2"/>
  <c r="R176" i="2"/>
  <c r="J176" i="2"/>
  <c r="G176" i="2"/>
  <c r="X175" i="2"/>
  <c r="R175" i="2"/>
  <c r="J175" i="2"/>
  <c r="G175" i="2"/>
  <c r="K175" i="2" s="1"/>
  <c r="X174" i="2"/>
  <c r="R174" i="2"/>
  <c r="K174" i="2"/>
  <c r="J174" i="2"/>
  <c r="L174" i="2" s="1"/>
  <c r="H174" i="2"/>
  <c r="G174" i="2"/>
  <c r="X173" i="2"/>
  <c r="R173" i="2"/>
  <c r="Q173" i="2"/>
  <c r="P173" i="2"/>
  <c r="L173" i="2"/>
  <c r="K173" i="2"/>
  <c r="J173" i="2"/>
  <c r="H173" i="2"/>
  <c r="S173" i="2" s="1"/>
  <c r="G173" i="2"/>
  <c r="X172" i="2"/>
  <c r="R172" i="2"/>
  <c r="J172" i="2"/>
  <c r="G172" i="2"/>
  <c r="X171" i="2"/>
  <c r="R171" i="2"/>
  <c r="J171" i="2"/>
  <c r="G171" i="2"/>
  <c r="X170" i="2"/>
  <c r="R170" i="2"/>
  <c r="K170" i="2"/>
  <c r="J170" i="2"/>
  <c r="H170" i="2"/>
  <c r="G170" i="2"/>
  <c r="X169" i="2"/>
  <c r="R169" i="2"/>
  <c r="Q169" i="2"/>
  <c r="P169" i="2"/>
  <c r="L169" i="2"/>
  <c r="K169" i="2"/>
  <c r="J169" i="2"/>
  <c r="H169" i="2"/>
  <c r="S169" i="2" s="1"/>
  <c r="G169" i="2"/>
  <c r="X168" i="2"/>
  <c r="R168" i="2"/>
  <c r="J168" i="2"/>
  <c r="G168" i="2"/>
  <c r="X167" i="2"/>
  <c r="R167" i="2"/>
  <c r="J167" i="2"/>
  <c r="G167" i="2"/>
  <c r="K167" i="2" s="1"/>
  <c r="X166" i="2"/>
  <c r="R166" i="2"/>
  <c r="L166" i="2"/>
  <c r="K166" i="2"/>
  <c r="J166" i="2"/>
  <c r="H166" i="2"/>
  <c r="G166" i="2"/>
  <c r="X165" i="2"/>
  <c r="R165" i="2"/>
  <c r="Q165" i="2"/>
  <c r="P165" i="2"/>
  <c r="L165" i="2"/>
  <c r="K165" i="2"/>
  <c r="J165" i="2"/>
  <c r="H165" i="2"/>
  <c r="S165" i="2" s="1"/>
  <c r="G165" i="2"/>
  <c r="X164" i="2"/>
  <c r="R164" i="2"/>
  <c r="J164" i="2"/>
  <c r="G164" i="2"/>
  <c r="X163" i="2"/>
  <c r="R163" i="2"/>
  <c r="J163" i="2"/>
  <c r="H163" i="2"/>
  <c r="S163" i="2" s="1"/>
  <c r="G163" i="2"/>
  <c r="K163" i="2" s="1"/>
  <c r="X162" i="2"/>
  <c r="R162" i="2"/>
  <c r="K162" i="2"/>
  <c r="J162" i="2"/>
  <c r="H162" i="2"/>
  <c r="G162" i="2"/>
  <c r="X161" i="2"/>
  <c r="R161" i="2"/>
  <c r="Q161" i="2"/>
  <c r="P161" i="2"/>
  <c r="L161" i="2"/>
  <c r="K161" i="2"/>
  <c r="J161" i="2"/>
  <c r="H161" i="2"/>
  <c r="S161" i="2" s="1"/>
  <c r="G161" i="2"/>
  <c r="X160" i="2"/>
  <c r="R160" i="2"/>
  <c r="J160" i="2"/>
  <c r="G160" i="2"/>
  <c r="X159" i="2"/>
  <c r="R159" i="2"/>
  <c r="J159" i="2"/>
  <c r="H159" i="2"/>
  <c r="G159" i="2"/>
  <c r="K159" i="2" s="1"/>
  <c r="X158" i="2"/>
  <c r="R158" i="2"/>
  <c r="S158" i="2" s="1"/>
  <c r="K158" i="2"/>
  <c r="J158" i="2"/>
  <c r="H158" i="2"/>
  <c r="G158" i="2"/>
  <c r="X157" i="2"/>
  <c r="R157" i="2"/>
  <c r="Q157" i="2"/>
  <c r="P157" i="2"/>
  <c r="L157" i="2"/>
  <c r="K157" i="2"/>
  <c r="J157" i="2"/>
  <c r="H157" i="2"/>
  <c r="S157" i="2" s="1"/>
  <c r="G157" i="2"/>
  <c r="X156" i="2"/>
  <c r="R156" i="2"/>
  <c r="J156" i="2"/>
  <c r="G156" i="2"/>
  <c r="X155" i="2"/>
  <c r="R155" i="2"/>
  <c r="S155" i="2" s="1"/>
  <c r="J155" i="2"/>
  <c r="H155" i="2"/>
  <c r="G155" i="2"/>
  <c r="K155" i="2" s="1"/>
  <c r="X154" i="2"/>
  <c r="R154" i="2"/>
  <c r="K154" i="2"/>
  <c r="J154" i="2"/>
  <c r="H154" i="2"/>
  <c r="L154" i="2" s="1"/>
  <c r="G154" i="2"/>
  <c r="X153" i="2"/>
  <c r="R153" i="2"/>
  <c r="Q153" i="2"/>
  <c r="P153" i="2"/>
  <c r="L153" i="2"/>
  <c r="K153" i="2"/>
  <c r="J153" i="2"/>
  <c r="H153" i="2"/>
  <c r="S153" i="2" s="1"/>
  <c r="G153" i="2"/>
  <c r="X152" i="2"/>
  <c r="R152" i="2"/>
  <c r="J152" i="2"/>
  <c r="G152" i="2"/>
  <c r="X151" i="2"/>
  <c r="R151" i="2"/>
  <c r="J151" i="2"/>
  <c r="H151" i="2"/>
  <c r="G151" i="2"/>
  <c r="K151" i="2" s="1"/>
  <c r="X150" i="2"/>
  <c r="R150" i="2"/>
  <c r="K150" i="2"/>
  <c r="J150" i="2"/>
  <c r="H150" i="2"/>
  <c r="G150" i="2"/>
  <c r="X149" i="2"/>
  <c r="R149" i="2"/>
  <c r="Q149" i="2"/>
  <c r="P149" i="2"/>
  <c r="L149" i="2"/>
  <c r="K149" i="2"/>
  <c r="J149" i="2"/>
  <c r="H149" i="2"/>
  <c r="S149" i="2" s="1"/>
  <c r="G149" i="2"/>
  <c r="X148" i="2"/>
  <c r="R148" i="2"/>
  <c r="J148" i="2"/>
  <c r="G148" i="2"/>
  <c r="X147" i="2"/>
  <c r="R147" i="2"/>
  <c r="J147" i="2"/>
  <c r="G147" i="2"/>
  <c r="X146" i="2"/>
  <c r="R146" i="2"/>
  <c r="S146" i="2" s="1"/>
  <c r="L146" i="2"/>
  <c r="K146" i="2"/>
  <c r="J146" i="2"/>
  <c r="H146" i="2"/>
  <c r="G146" i="2"/>
  <c r="X145" i="2"/>
  <c r="R145" i="2"/>
  <c r="Q145" i="2"/>
  <c r="P145" i="2"/>
  <c r="L145" i="2"/>
  <c r="K145" i="2"/>
  <c r="J145" i="2"/>
  <c r="H145" i="2"/>
  <c r="S145" i="2" s="1"/>
  <c r="G145" i="2"/>
  <c r="X144" i="2"/>
  <c r="R144" i="2"/>
  <c r="J144" i="2"/>
  <c r="G144" i="2"/>
  <c r="X143" i="2"/>
  <c r="R143" i="2"/>
  <c r="J143" i="2"/>
  <c r="G143" i="2"/>
  <c r="K143" i="2" s="1"/>
  <c r="X142" i="2"/>
  <c r="R142" i="2"/>
  <c r="K142" i="2"/>
  <c r="J142" i="2"/>
  <c r="H142" i="2"/>
  <c r="G142" i="2"/>
  <c r="X141" i="2"/>
  <c r="R141" i="2"/>
  <c r="Q141" i="2"/>
  <c r="P141" i="2"/>
  <c r="L141" i="2"/>
  <c r="K141" i="2"/>
  <c r="J141" i="2"/>
  <c r="H141" i="2"/>
  <c r="S141" i="2" s="1"/>
  <c r="G141" i="2"/>
  <c r="X140" i="2"/>
  <c r="R140" i="2"/>
  <c r="J140" i="2"/>
  <c r="G140" i="2"/>
  <c r="X139" i="2"/>
  <c r="R139" i="2"/>
  <c r="J139" i="2"/>
  <c r="G139" i="2"/>
  <c r="X138" i="2"/>
  <c r="R138" i="2"/>
  <c r="K138" i="2"/>
  <c r="J138" i="2"/>
  <c r="H138" i="2"/>
  <c r="G138" i="2"/>
  <c r="X137" i="2"/>
  <c r="R137" i="2"/>
  <c r="Q137" i="2"/>
  <c r="P137" i="2"/>
  <c r="L137" i="2"/>
  <c r="K137" i="2"/>
  <c r="J137" i="2"/>
  <c r="H137" i="2"/>
  <c r="S137" i="2" s="1"/>
  <c r="G137" i="2"/>
  <c r="X136" i="2"/>
  <c r="R136" i="2"/>
  <c r="J136" i="2"/>
  <c r="G136" i="2"/>
  <c r="X135" i="2"/>
  <c r="R135" i="2"/>
  <c r="J135" i="2"/>
  <c r="G135" i="2"/>
  <c r="K135" i="2" s="1"/>
  <c r="X134" i="2"/>
  <c r="R134" i="2"/>
  <c r="L134" i="2"/>
  <c r="K134" i="2"/>
  <c r="J134" i="2"/>
  <c r="H134" i="2"/>
  <c r="G134" i="2"/>
  <c r="X133" i="2"/>
  <c r="R133" i="2"/>
  <c r="Q133" i="2"/>
  <c r="P133" i="2"/>
  <c r="L133" i="2"/>
  <c r="K133" i="2"/>
  <c r="J133" i="2"/>
  <c r="H133" i="2"/>
  <c r="S133" i="2" s="1"/>
  <c r="G133" i="2"/>
  <c r="X132" i="2"/>
  <c r="R132" i="2"/>
  <c r="J132" i="2"/>
  <c r="G132" i="2"/>
  <c r="X131" i="2"/>
  <c r="R131" i="2"/>
  <c r="J131" i="2"/>
  <c r="S131" i="2" s="1"/>
  <c r="H131" i="2"/>
  <c r="G131" i="2"/>
  <c r="K131" i="2" s="1"/>
  <c r="X130" i="2"/>
  <c r="R130" i="2"/>
  <c r="K130" i="2"/>
  <c r="J130" i="2"/>
  <c r="H130" i="2"/>
  <c r="G130" i="2"/>
  <c r="X129" i="2"/>
  <c r="R129" i="2"/>
  <c r="Q129" i="2"/>
  <c r="P129" i="2"/>
  <c r="L129" i="2"/>
  <c r="K129" i="2"/>
  <c r="J129" i="2"/>
  <c r="H129" i="2"/>
  <c r="S129" i="2" s="1"/>
  <c r="G129" i="2"/>
  <c r="X128" i="2"/>
  <c r="R128" i="2"/>
  <c r="J128" i="2"/>
  <c r="G128" i="2"/>
  <c r="X127" i="2"/>
  <c r="R127" i="2"/>
  <c r="J127" i="2"/>
  <c r="H127" i="2"/>
  <c r="G127" i="2"/>
  <c r="K127" i="2" s="1"/>
  <c r="X126" i="2"/>
  <c r="R126" i="2"/>
  <c r="S126" i="2" s="1"/>
  <c r="K126" i="2"/>
  <c r="J126" i="2"/>
  <c r="H126" i="2"/>
  <c r="G126" i="2"/>
  <c r="X125" i="2"/>
  <c r="R125" i="2"/>
  <c r="Q125" i="2"/>
  <c r="P125" i="2"/>
  <c r="L125" i="2"/>
  <c r="K125" i="2"/>
  <c r="J125" i="2"/>
  <c r="H125" i="2"/>
  <c r="S125" i="2" s="1"/>
  <c r="G125" i="2"/>
  <c r="X124" i="2"/>
  <c r="R124" i="2"/>
  <c r="J124" i="2"/>
  <c r="G124" i="2"/>
  <c r="X123" i="2"/>
  <c r="R123" i="2"/>
  <c r="S123" i="2" s="1"/>
  <c r="J123" i="2"/>
  <c r="H123" i="2"/>
  <c r="G123" i="2"/>
  <c r="K123" i="2" s="1"/>
  <c r="X122" i="2"/>
  <c r="R122" i="2"/>
  <c r="S122" i="2" s="1"/>
  <c r="K122" i="2"/>
  <c r="J122" i="2"/>
  <c r="H122" i="2"/>
  <c r="L122" i="2" s="1"/>
  <c r="G122" i="2"/>
  <c r="X121" i="2"/>
  <c r="R121" i="2"/>
  <c r="Q121" i="2"/>
  <c r="P121" i="2"/>
  <c r="L121" i="2"/>
  <c r="K121" i="2"/>
  <c r="J121" i="2"/>
  <c r="H121" i="2"/>
  <c r="S121" i="2" s="1"/>
  <c r="G121" i="2"/>
  <c r="X120" i="2"/>
  <c r="R120" i="2"/>
  <c r="J120" i="2"/>
  <c r="G120" i="2"/>
  <c r="X119" i="2"/>
  <c r="R119" i="2"/>
  <c r="J119" i="2"/>
  <c r="G119" i="2"/>
  <c r="K119" i="2" s="1"/>
  <c r="X118" i="2"/>
  <c r="R118" i="2"/>
  <c r="K118" i="2"/>
  <c r="J118" i="2"/>
  <c r="H118" i="2"/>
  <c r="G118" i="2"/>
  <c r="X117" i="2"/>
  <c r="R117" i="2"/>
  <c r="Q117" i="2"/>
  <c r="P117" i="2"/>
  <c r="L117" i="2"/>
  <c r="K117" i="2"/>
  <c r="J117" i="2"/>
  <c r="H117" i="2"/>
  <c r="S117" i="2" s="1"/>
  <c r="G117" i="2"/>
  <c r="X116" i="2"/>
  <c r="R116" i="2"/>
  <c r="J116" i="2"/>
  <c r="G116" i="2"/>
  <c r="X115" i="2"/>
  <c r="R115" i="2"/>
  <c r="J115" i="2"/>
  <c r="G115" i="2"/>
  <c r="X114" i="2"/>
  <c r="R114" i="2"/>
  <c r="S114" i="2" s="1"/>
  <c r="L114" i="2"/>
  <c r="K114" i="2"/>
  <c r="J114" i="2"/>
  <c r="H114" i="2"/>
  <c r="G114" i="2"/>
  <c r="X113" i="2"/>
  <c r="R113" i="2"/>
  <c r="Q113" i="2"/>
  <c r="P113" i="2"/>
  <c r="L113" i="2"/>
  <c r="K113" i="2"/>
  <c r="J113" i="2"/>
  <c r="H113" i="2"/>
  <c r="S113" i="2" s="1"/>
  <c r="G113" i="2"/>
  <c r="X112" i="2"/>
  <c r="R112" i="2"/>
  <c r="J112" i="2"/>
  <c r="G112" i="2"/>
  <c r="X111" i="2"/>
  <c r="R111" i="2"/>
  <c r="J111" i="2"/>
  <c r="G111" i="2"/>
  <c r="K111" i="2" s="1"/>
  <c r="X110" i="2"/>
  <c r="R110" i="2"/>
  <c r="K110" i="2"/>
  <c r="J110" i="2"/>
  <c r="H110" i="2"/>
  <c r="G110" i="2"/>
  <c r="X109" i="2"/>
  <c r="R109" i="2"/>
  <c r="Q109" i="2"/>
  <c r="P109" i="2"/>
  <c r="K109" i="2"/>
  <c r="J109" i="2"/>
  <c r="H109" i="2"/>
  <c r="S109" i="2" s="1"/>
  <c r="G109" i="2"/>
  <c r="X108" i="2"/>
  <c r="R108" i="2"/>
  <c r="S108" i="2" s="1"/>
  <c r="P108" i="2"/>
  <c r="K108" i="2"/>
  <c r="J108" i="2"/>
  <c r="G108" i="2"/>
  <c r="H108" i="2" s="1"/>
  <c r="L108" i="2" s="1"/>
  <c r="X107" i="2"/>
  <c r="R107" i="2"/>
  <c r="S107" i="2" s="1"/>
  <c r="J107" i="2"/>
  <c r="H107" i="2"/>
  <c r="G107" i="2"/>
  <c r="K107" i="2" s="1"/>
  <c r="X106" i="2"/>
  <c r="R106" i="2"/>
  <c r="K106" i="2"/>
  <c r="J106" i="2"/>
  <c r="L106" i="2" s="1"/>
  <c r="H106" i="2"/>
  <c r="G106" i="2"/>
  <c r="X105" i="2"/>
  <c r="R105" i="2"/>
  <c r="Q105" i="2"/>
  <c r="L105" i="2"/>
  <c r="K105" i="2"/>
  <c r="J105" i="2"/>
  <c r="H105" i="2"/>
  <c r="S105" i="2" s="1"/>
  <c r="G105" i="2"/>
  <c r="X104" i="2"/>
  <c r="S104" i="2"/>
  <c r="R104" i="2"/>
  <c r="Q104" i="2"/>
  <c r="P104" i="2"/>
  <c r="K104" i="2"/>
  <c r="J104" i="2"/>
  <c r="G104" i="2"/>
  <c r="H104" i="2" s="1"/>
  <c r="X103" i="2"/>
  <c r="S103" i="2"/>
  <c r="R103" i="2"/>
  <c r="P103" i="2"/>
  <c r="L103" i="2"/>
  <c r="J103" i="2"/>
  <c r="H103" i="2"/>
  <c r="Q103" i="2" s="1"/>
  <c r="G103" i="2"/>
  <c r="K103" i="2" s="1"/>
  <c r="X102" i="2"/>
  <c r="R102" i="2"/>
  <c r="S102" i="2" s="1"/>
  <c r="L102" i="2"/>
  <c r="K102" i="2"/>
  <c r="J102" i="2"/>
  <c r="H102" i="2"/>
  <c r="P102" i="2" s="1"/>
  <c r="G102" i="2"/>
  <c r="X101" i="2"/>
  <c r="R101" i="2"/>
  <c r="J101" i="2"/>
  <c r="G101" i="2"/>
  <c r="X100" i="2"/>
  <c r="R100" i="2"/>
  <c r="J100" i="2"/>
  <c r="G100" i="2"/>
  <c r="X99" i="2"/>
  <c r="R99" i="2"/>
  <c r="J99" i="2"/>
  <c r="G99" i="2"/>
  <c r="X98" i="2"/>
  <c r="R98" i="2"/>
  <c r="S98" i="2" s="1"/>
  <c r="Q98" i="2"/>
  <c r="K98" i="2"/>
  <c r="J98" i="2"/>
  <c r="H98" i="2"/>
  <c r="P98" i="2" s="1"/>
  <c r="G98" i="2"/>
  <c r="X97" i="2"/>
  <c r="R97" i="2"/>
  <c r="J97" i="2"/>
  <c r="G97" i="2"/>
  <c r="X96" i="2"/>
  <c r="R96" i="2"/>
  <c r="S96" i="2" s="1"/>
  <c r="K96" i="2"/>
  <c r="J96" i="2"/>
  <c r="G96" i="2"/>
  <c r="H96" i="2" s="1"/>
  <c r="X95" i="2"/>
  <c r="R95" i="2"/>
  <c r="J95" i="2"/>
  <c r="G95" i="2"/>
  <c r="X94" i="2"/>
  <c r="R94" i="2"/>
  <c r="K94" i="2"/>
  <c r="J94" i="2"/>
  <c r="Q94" i="2" s="1"/>
  <c r="H94" i="2"/>
  <c r="G94" i="2"/>
  <c r="X93" i="2"/>
  <c r="R93" i="2"/>
  <c r="L93" i="2"/>
  <c r="J93" i="2"/>
  <c r="H93" i="2"/>
  <c r="G93" i="2"/>
  <c r="K93" i="2" s="1"/>
  <c r="X92" i="2"/>
  <c r="R92" i="2"/>
  <c r="K92" i="2"/>
  <c r="J92" i="2"/>
  <c r="Q92" i="2" s="1"/>
  <c r="G92" i="2"/>
  <c r="H92" i="2" s="1"/>
  <c r="X91" i="2"/>
  <c r="R91" i="2"/>
  <c r="J91" i="2"/>
  <c r="H91" i="2"/>
  <c r="G91" i="2"/>
  <c r="K91" i="2" s="1"/>
  <c r="X90" i="2"/>
  <c r="R90" i="2"/>
  <c r="K90" i="2"/>
  <c r="J90" i="2"/>
  <c r="L90" i="2" s="1"/>
  <c r="H90" i="2"/>
  <c r="G90" i="2"/>
  <c r="X89" i="2"/>
  <c r="R89" i="2"/>
  <c r="Q89" i="2"/>
  <c r="L89" i="2"/>
  <c r="K89" i="2"/>
  <c r="J89" i="2"/>
  <c r="H89" i="2"/>
  <c r="S89" i="2" s="1"/>
  <c r="G89" i="2"/>
  <c r="X88" i="2"/>
  <c r="S88" i="2"/>
  <c r="R88" i="2"/>
  <c r="Q88" i="2"/>
  <c r="P88" i="2"/>
  <c r="K88" i="2"/>
  <c r="J88" i="2"/>
  <c r="G88" i="2"/>
  <c r="H88" i="2" s="1"/>
  <c r="X87" i="2"/>
  <c r="S87" i="2"/>
  <c r="R87" i="2"/>
  <c r="P87" i="2"/>
  <c r="L87" i="2"/>
  <c r="J87" i="2"/>
  <c r="H87" i="2"/>
  <c r="Q87" i="2" s="1"/>
  <c r="G87" i="2"/>
  <c r="K87" i="2" s="1"/>
  <c r="X86" i="2"/>
  <c r="R86" i="2"/>
  <c r="S86" i="2" s="1"/>
  <c r="L86" i="2"/>
  <c r="K86" i="2"/>
  <c r="J86" i="2"/>
  <c r="H86" i="2"/>
  <c r="P86" i="2" s="1"/>
  <c r="G86" i="2"/>
  <c r="X85" i="2"/>
  <c r="R85" i="2"/>
  <c r="J85" i="2"/>
  <c r="G85" i="2"/>
  <c r="X84" i="2"/>
  <c r="R84" i="2"/>
  <c r="J84" i="2"/>
  <c r="G84" i="2"/>
  <c r="X83" i="2"/>
  <c r="R83" i="2"/>
  <c r="J83" i="2"/>
  <c r="G83" i="2"/>
  <c r="X82" i="2"/>
  <c r="R82" i="2"/>
  <c r="S82" i="2" s="1"/>
  <c r="Q82" i="2"/>
  <c r="K82" i="2"/>
  <c r="J82" i="2"/>
  <c r="H82" i="2"/>
  <c r="P82" i="2" s="1"/>
  <c r="G82" i="2"/>
  <c r="X81" i="2"/>
  <c r="R81" i="2"/>
  <c r="J81" i="2"/>
  <c r="G81" i="2"/>
  <c r="X80" i="2"/>
  <c r="R80" i="2"/>
  <c r="J80" i="2"/>
  <c r="G80" i="2"/>
  <c r="H80" i="2" s="1"/>
  <c r="X79" i="2"/>
  <c r="R79" i="2"/>
  <c r="J79" i="2"/>
  <c r="G79" i="2"/>
  <c r="X78" i="2"/>
  <c r="R78" i="2"/>
  <c r="J78" i="2"/>
  <c r="G78" i="2"/>
  <c r="X77" i="2"/>
  <c r="R77" i="2"/>
  <c r="J77" i="2"/>
  <c r="H77" i="2"/>
  <c r="G77" i="2"/>
  <c r="K77" i="2" s="1"/>
  <c r="X76" i="2"/>
  <c r="R76" i="2"/>
  <c r="S76" i="2" s="1"/>
  <c r="Q76" i="2"/>
  <c r="L76" i="2"/>
  <c r="K76" i="2"/>
  <c r="J76" i="2"/>
  <c r="G76" i="2"/>
  <c r="H76" i="2" s="1"/>
  <c r="P76" i="2" s="1"/>
  <c r="X75" i="2"/>
  <c r="R75" i="2"/>
  <c r="S75" i="2" s="1"/>
  <c r="P75" i="2"/>
  <c r="L75" i="2"/>
  <c r="J75" i="2"/>
  <c r="H75" i="2"/>
  <c r="Q75" i="2" s="1"/>
  <c r="G75" i="2"/>
  <c r="K75" i="2" s="1"/>
  <c r="X74" i="2"/>
  <c r="R74" i="2"/>
  <c r="J74" i="2"/>
  <c r="G74" i="2"/>
  <c r="K74" i="2" s="1"/>
  <c r="X73" i="2"/>
  <c r="R73" i="2"/>
  <c r="J73" i="2"/>
  <c r="H73" i="2"/>
  <c r="Q73" i="2" s="1"/>
  <c r="G73" i="2"/>
  <c r="K73" i="2" s="1"/>
  <c r="X72" i="2"/>
  <c r="R72" i="2"/>
  <c r="J72" i="2"/>
  <c r="G72" i="2"/>
  <c r="H72" i="2" s="1"/>
  <c r="X71" i="2"/>
  <c r="R71" i="2"/>
  <c r="J71" i="2"/>
  <c r="G71" i="2"/>
  <c r="K71" i="2" s="1"/>
  <c r="X70" i="2"/>
  <c r="R70" i="2"/>
  <c r="J70" i="2"/>
  <c r="L70" i="2" s="1"/>
  <c r="H70" i="2"/>
  <c r="G70" i="2"/>
  <c r="K70" i="2" s="1"/>
  <c r="X69" i="2"/>
  <c r="R69" i="2"/>
  <c r="Q69" i="2"/>
  <c r="L69" i="2"/>
  <c r="K69" i="2"/>
  <c r="J69" i="2"/>
  <c r="H69" i="2"/>
  <c r="S69" i="2" s="1"/>
  <c r="G69" i="2"/>
  <c r="X68" i="2"/>
  <c r="S68" i="2"/>
  <c r="R68" i="2"/>
  <c r="Q68" i="2"/>
  <c r="P68" i="2"/>
  <c r="J68" i="2"/>
  <c r="G68" i="2"/>
  <c r="H68" i="2" s="1"/>
  <c r="L68" i="2" s="1"/>
  <c r="X67" i="2"/>
  <c r="R67" i="2"/>
  <c r="J67" i="2"/>
  <c r="G67" i="2"/>
  <c r="X66" i="2"/>
  <c r="S66" i="2"/>
  <c r="R66" i="2"/>
  <c r="J66" i="2"/>
  <c r="H66" i="2"/>
  <c r="G66" i="2"/>
  <c r="K66" i="2" s="1"/>
  <c r="X65" i="2"/>
  <c r="S65" i="2"/>
  <c r="R65" i="2"/>
  <c r="K65" i="2"/>
  <c r="J65" i="2"/>
  <c r="H65" i="2"/>
  <c r="G65" i="2"/>
  <c r="X64" i="2"/>
  <c r="R64" i="2"/>
  <c r="K64" i="2"/>
  <c r="J64" i="2"/>
  <c r="G64" i="2"/>
  <c r="H64" i="2" s="1"/>
  <c r="X63" i="2"/>
  <c r="R63" i="2"/>
  <c r="J63" i="2"/>
  <c r="G63" i="2"/>
  <c r="K63" i="2" s="1"/>
  <c r="X62" i="2"/>
  <c r="R62" i="2"/>
  <c r="S62" i="2" s="1"/>
  <c r="L62" i="2"/>
  <c r="K62" i="2"/>
  <c r="J62" i="2"/>
  <c r="H62" i="2"/>
  <c r="P62" i="2" s="1"/>
  <c r="G62" i="2"/>
  <c r="X61" i="2"/>
  <c r="R61" i="2"/>
  <c r="J61" i="2"/>
  <c r="G61" i="2"/>
  <c r="X60" i="2"/>
  <c r="R60" i="2"/>
  <c r="S60" i="2" s="1"/>
  <c r="K60" i="2"/>
  <c r="J60" i="2"/>
  <c r="G60" i="2"/>
  <c r="H60" i="2" s="1"/>
  <c r="X59" i="2"/>
  <c r="R59" i="2"/>
  <c r="J59" i="2"/>
  <c r="G59" i="2"/>
  <c r="X58" i="2"/>
  <c r="R58" i="2"/>
  <c r="J58" i="2"/>
  <c r="G58" i="2"/>
  <c r="K58" i="2" s="1"/>
  <c r="X57" i="2"/>
  <c r="R57" i="2"/>
  <c r="K57" i="2"/>
  <c r="J57" i="2"/>
  <c r="G57" i="2"/>
  <c r="H57" i="2" s="1"/>
  <c r="X56" i="2"/>
  <c r="R56" i="2"/>
  <c r="S56" i="2" s="1"/>
  <c r="P56" i="2"/>
  <c r="L56" i="2"/>
  <c r="K56" i="2"/>
  <c r="J56" i="2"/>
  <c r="Q56" i="2" s="1"/>
  <c r="G56" i="2"/>
  <c r="H56" i="2" s="1"/>
  <c r="X55" i="2"/>
  <c r="R55" i="2"/>
  <c r="J55" i="2"/>
  <c r="G55" i="2"/>
  <c r="K55" i="2" s="1"/>
  <c r="X54" i="2"/>
  <c r="R54" i="2"/>
  <c r="J54" i="2"/>
  <c r="G54" i="2"/>
  <c r="X53" i="2"/>
  <c r="R53" i="2"/>
  <c r="J53" i="2"/>
  <c r="G53" i="2"/>
  <c r="X52" i="2"/>
  <c r="R52" i="2"/>
  <c r="J52" i="2"/>
  <c r="G52" i="2"/>
  <c r="X51" i="2"/>
  <c r="R51" i="2"/>
  <c r="J51" i="2"/>
  <c r="H51" i="2"/>
  <c r="G51" i="2"/>
  <c r="K51" i="2" s="1"/>
  <c r="X50" i="2"/>
  <c r="R50" i="2"/>
  <c r="K50" i="2"/>
  <c r="J50" i="2"/>
  <c r="Q50" i="2" s="1"/>
  <c r="G50" i="2"/>
  <c r="H50" i="2" s="1"/>
  <c r="X49" i="2"/>
  <c r="R49" i="2"/>
  <c r="J49" i="2"/>
  <c r="G49" i="2"/>
  <c r="K49" i="2" s="1"/>
  <c r="X48" i="2"/>
  <c r="R48" i="2"/>
  <c r="J48" i="2"/>
  <c r="G48" i="2"/>
  <c r="X47" i="2"/>
  <c r="S47" i="2"/>
  <c r="R47" i="2"/>
  <c r="J47" i="2"/>
  <c r="H47" i="2"/>
  <c r="G47" i="2"/>
  <c r="K47" i="2" s="1"/>
  <c r="X46" i="2"/>
  <c r="R46" i="2"/>
  <c r="J46" i="2"/>
  <c r="G46" i="2"/>
  <c r="X45" i="2"/>
  <c r="R45" i="2"/>
  <c r="J45" i="2"/>
  <c r="H45" i="2"/>
  <c r="G45" i="2"/>
  <c r="K45" i="2" s="1"/>
  <c r="X44" i="2"/>
  <c r="R44" i="2"/>
  <c r="S44" i="2" s="1"/>
  <c r="Q44" i="2"/>
  <c r="L44" i="2"/>
  <c r="K44" i="2"/>
  <c r="J44" i="2"/>
  <c r="G44" i="2"/>
  <c r="H44" i="2" s="1"/>
  <c r="P44" i="2" s="1"/>
  <c r="X43" i="2"/>
  <c r="R43" i="2"/>
  <c r="S43" i="2" s="1"/>
  <c r="P43" i="2"/>
  <c r="L43" i="2"/>
  <c r="J43" i="2"/>
  <c r="H43" i="2"/>
  <c r="Q43" i="2" s="1"/>
  <c r="G43" i="2"/>
  <c r="K43" i="2" s="1"/>
  <c r="X42" i="2"/>
  <c r="R42" i="2"/>
  <c r="J42" i="2"/>
  <c r="G42" i="2"/>
  <c r="K42" i="2" s="1"/>
  <c r="X41" i="2"/>
  <c r="R41" i="2"/>
  <c r="J41" i="2"/>
  <c r="H41" i="2"/>
  <c r="G41" i="2"/>
  <c r="K41" i="2" s="1"/>
  <c r="X40" i="2"/>
  <c r="S40" i="2"/>
  <c r="R40" i="2"/>
  <c r="K40" i="2"/>
  <c r="J40" i="2"/>
  <c r="G40" i="2"/>
  <c r="H40" i="2" s="1"/>
  <c r="X39" i="2"/>
  <c r="R39" i="2"/>
  <c r="J39" i="2"/>
  <c r="G39" i="2"/>
  <c r="K39" i="2" s="1"/>
  <c r="X38" i="2"/>
  <c r="R38" i="2"/>
  <c r="J38" i="2"/>
  <c r="L38" i="2" s="1"/>
  <c r="H38" i="2"/>
  <c r="G38" i="2"/>
  <c r="K38" i="2" s="1"/>
  <c r="X37" i="2"/>
  <c r="R37" i="2"/>
  <c r="Q37" i="2"/>
  <c r="L37" i="2"/>
  <c r="K37" i="2"/>
  <c r="J37" i="2"/>
  <c r="H37" i="2"/>
  <c r="S37" i="2" s="1"/>
  <c r="G37" i="2"/>
  <c r="X36" i="2"/>
  <c r="S36" i="2"/>
  <c r="R36" i="2"/>
  <c r="Q36" i="2"/>
  <c r="P36" i="2"/>
  <c r="J36" i="2"/>
  <c r="G36" i="2"/>
  <c r="H36" i="2" s="1"/>
  <c r="L36" i="2" s="1"/>
  <c r="X35" i="2"/>
  <c r="R35" i="2"/>
  <c r="J35" i="2"/>
  <c r="G35" i="2"/>
  <c r="X34" i="2"/>
  <c r="R34" i="2"/>
  <c r="J34" i="2"/>
  <c r="H34" i="2"/>
  <c r="G34" i="2"/>
  <c r="K34" i="2" s="1"/>
  <c r="X33" i="2"/>
  <c r="R33" i="2"/>
  <c r="J33" i="2"/>
  <c r="G33" i="2"/>
  <c r="K33" i="2" s="1"/>
  <c r="X32" i="2"/>
  <c r="R32" i="2"/>
  <c r="K32" i="2"/>
  <c r="J32" i="2"/>
  <c r="G32" i="2"/>
  <c r="H32" i="2" s="1"/>
  <c r="X31" i="2"/>
  <c r="R31" i="2"/>
  <c r="J31" i="2"/>
  <c r="G31" i="2"/>
  <c r="K31" i="2" s="1"/>
  <c r="X30" i="2"/>
  <c r="R30" i="2"/>
  <c r="S30" i="2" s="1"/>
  <c r="L30" i="2"/>
  <c r="K30" i="2"/>
  <c r="J30" i="2"/>
  <c r="H30" i="2"/>
  <c r="P30" i="2" s="1"/>
  <c r="G30" i="2"/>
  <c r="X29" i="2"/>
  <c r="R29" i="2"/>
  <c r="J29" i="2"/>
  <c r="G29" i="2"/>
  <c r="X28" i="2"/>
  <c r="R28" i="2"/>
  <c r="S28" i="2" s="1"/>
  <c r="K28" i="2"/>
  <c r="J28" i="2"/>
  <c r="G28" i="2"/>
  <c r="H28" i="2" s="1"/>
  <c r="L28" i="2" s="1"/>
  <c r="X27" i="2"/>
  <c r="R27" i="2"/>
  <c r="J27" i="2"/>
  <c r="G27" i="2"/>
  <c r="X26" i="2"/>
  <c r="R26" i="2"/>
  <c r="K26" i="2"/>
  <c r="J26" i="2"/>
  <c r="G26" i="2"/>
  <c r="H26" i="2" s="1"/>
  <c r="X25" i="2"/>
  <c r="R25" i="2"/>
  <c r="K25" i="2"/>
  <c r="J25" i="2"/>
  <c r="G25" i="2"/>
  <c r="H25" i="2" s="1"/>
  <c r="X24" i="2"/>
  <c r="R24" i="2"/>
  <c r="S24" i="2" s="1"/>
  <c r="P24" i="2"/>
  <c r="L24" i="2"/>
  <c r="K24" i="2"/>
  <c r="J24" i="2"/>
  <c r="Q24" i="2" s="1"/>
  <c r="G24" i="2"/>
  <c r="H24" i="2" s="1"/>
  <c r="X23" i="2"/>
  <c r="R23" i="2"/>
  <c r="J23" i="2"/>
  <c r="G23" i="2"/>
  <c r="K23" i="2" s="1"/>
  <c r="X22" i="2"/>
  <c r="R22" i="2"/>
  <c r="J22" i="2"/>
  <c r="G22" i="2"/>
  <c r="X21" i="2"/>
  <c r="R21" i="2"/>
  <c r="J21" i="2"/>
  <c r="G21" i="2"/>
  <c r="X20" i="2"/>
  <c r="R20" i="2"/>
  <c r="J20" i="2"/>
  <c r="G20" i="2"/>
  <c r="X19" i="2"/>
  <c r="R19" i="2"/>
  <c r="P19" i="2"/>
  <c r="J19" i="2"/>
  <c r="H19" i="2"/>
  <c r="G19" i="2"/>
  <c r="K19" i="2" s="1"/>
  <c r="X18" i="2"/>
  <c r="R18" i="2"/>
  <c r="K18" i="2"/>
  <c r="J18" i="2"/>
  <c r="Q18" i="2" s="1"/>
  <c r="G18" i="2"/>
  <c r="H18" i="2" s="1"/>
  <c r="X17" i="2"/>
  <c r="R17" i="2"/>
  <c r="J17" i="2"/>
  <c r="G17" i="2"/>
  <c r="K17" i="2" s="1"/>
  <c r="X16" i="2"/>
  <c r="R16" i="2"/>
  <c r="J16" i="2"/>
  <c r="G16" i="2"/>
  <c r="X15" i="2"/>
  <c r="R15" i="2"/>
  <c r="S15" i="2" s="1"/>
  <c r="J15" i="2"/>
  <c r="H15" i="2"/>
  <c r="G15" i="2"/>
  <c r="K15" i="2" s="1"/>
  <c r="X14" i="2"/>
  <c r="R14" i="2"/>
  <c r="J14" i="2"/>
  <c r="G14" i="2"/>
  <c r="X13" i="2"/>
  <c r="R13" i="2"/>
  <c r="J13" i="2"/>
  <c r="H13" i="2"/>
  <c r="G13" i="2"/>
  <c r="K13" i="2" s="1"/>
  <c r="X12" i="2"/>
  <c r="R12" i="2"/>
  <c r="J12" i="2"/>
  <c r="G12" i="2"/>
  <c r="H12" i="2" s="1"/>
  <c r="P12" i="2" s="1"/>
  <c r="X11" i="2"/>
  <c r="R11" i="2"/>
  <c r="J11" i="2"/>
  <c r="G11" i="2"/>
  <c r="K11" i="2" s="1"/>
  <c r="X10" i="2"/>
  <c r="R10" i="2"/>
  <c r="J10" i="2"/>
  <c r="G10" i="2"/>
  <c r="K10" i="2" s="1"/>
  <c r="X9" i="2"/>
  <c r="R9" i="2"/>
  <c r="J9" i="2"/>
  <c r="X8" i="2"/>
  <c r="R8" i="2"/>
  <c r="J8" i="2"/>
  <c r="X7" i="2"/>
  <c r="X6" i="2"/>
  <c r="H11" i="2" l="1"/>
  <c r="G8" i="3"/>
  <c r="W8" i="3"/>
  <c r="H9" i="2"/>
  <c r="Q9" i="2" s="1"/>
  <c r="U8" i="3"/>
  <c r="K11" i="3"/>
  <c r="F8" i="3"/>
  <c r="V8" i="3"/>
  <c r="L12" i="2"/>
  <c r="I11" i="3"/>
  <c r="J11" i="3"/>
  <c r="W11" i="3"/>
  <c r="K12" i="2"/>
  <c r="L11" i="3"/>
  <c r="Q12" i="2"/>
  <c r="S12" i="2"/>
  <c r="T153" i="3" a="1"/>
  <c r="T153" i="3" s="1"/>
  <c r="T210" i="10" a="1"/>
  <c r="T210" i="10" s="1"/>
  <c r="F9" i="3"/>
  <c r="I9" i="3"/>
  <c r="K9" i="3"/>
  <c r="W9" i="3"/>
  <c r="L9" i="3"/>
  <c r="J9" i="3"/>
  <c r="T204" i="10" a="1"/>
  <c r="T204" i="10" s="1"/>
  <c r="T70" i="7" a="1"/>
  <c r="T70" i="7" s="1"/>
  <c r="T118" i="7" a="1"/>
  <c r="T118" i="7" s="1"/>
  <c r="T159" i="7" a="1"/>
  <c r="T159" i="7" s="1"/>
  <c r="T27" i="3" a="1"/>
  <c r="T27" i="3" s="1"/>
  <c r="T85" i="3" a="1"/>
  <c r="T85" i="3" s="1"/>
  <c r="T141" i="3" a="1"/>
  <c r="T141" i="3" s="1"/>
  <c r="G8" i="10"/>
  <c r="I8" i="10"/>
  <c r="W8" i="10"/>
  <c r="T251" i="3" a="1"/>
  <c r="T251" i="3" s="1"/>
  <c r="T19" i="7" a="1"/>
  <c r="T19" i="7" s="1"/>
  <c r="T198" i="7" a="1"/>
  <c r="T198" i="7" s="1"/>
  <c r="T215" i="7" a="1"/>
  <c r="T215" i="7" s="1"/>
  <c r="T192" i="10" a="1"/>
  <c r="T192" i="10" s="1"/>
  <c r="T161" i="7" a="1"/>
  <c r="T161" i="7" s="1"/>
  <c r="T52" i="3" a="1"/>
  <c r="T52" i="3" s="1"/>
  <c r="T227" i="3" a="1"/>
  <c r="T227" i="3" s="1"/>
  <c r="T38" i="10" a="1"/>
  <c r="T38" i="10" s="1"/>
  <c r="T59" i="7" a="1"/>
  <c r="T59" i="7" s="1"/>
  <c r="T196" i="7" a="1"/>
  <c r="T196" i="7" s="1"/>
  <c r="T235" i="7" a="1"/>
  <c r="T235" i="7" s="1"/>
  <c r="T121" i="10" a="1"/>
  <c r="T121" i="10" s="1"/>
  <c r="T91" i="10" a="1"/>
  <c r="T91" i="10" s="1"/>
  <c r="T111" i="3" a="1"/>
  <c r="T111" i="3" s="1"/>
  <c r="T151" i="3" a="1"/>
  <c r="T151" i="3" s="1"/>
  <c r="T159" i="3" a="1"/>
  <c r="T159" i="3" s="1"/>
  <c r="T38" i="3" a="1"/>
  <c r="T38" i="3" s="1"/>
  <c r="T105" i="3" a="1"/>
  <c r="T105" i="3" s="1"/>
  <c r="T117" i="3" a="1"/>
  <c r="T117" i="3" s="1"/>
  <c r="T181" i="3" a="1"/>
  <c r="T181" i="3" s="1"/>
  <c r="T188" i="10" a="1"/>
  <c r="T188" i="10" s="1"/>
  <c r="T53" i="10" a="1"/>
  <c r="T53" i="10" s="1"/>
  <c r="T67" i="7" a="1"/>
  <c r="T67" i="7" s="1"/>
  <c r="T172" i="3" a="1"/>
  <c r="T172" i="3" s="1"/>
  <c r="T226" i="10" a="1"/>
  <c r="T226" i="10" s="1"/>
  <c r="T209" i="10" a="1"/>
  <c r="T209" i="10" s="1"/>
  <c r="T57" i="7" a="1"/>
  <c r="T57" i="7" s="1"/>
  <c r="T154" i="10" a="1"/>
  <c r="T154" i="10" s="1"/>
  <c r="T49" i="7" a="1"/>
  <c r="T49" i="7" s="1"/>
  <c r="T22" i="10" a="1"/>
  <c r="T22" i="10" s="1"/>
  <c r="T35" i="10" a="1"/>
  <c r="T35" i="10" s="1"/>
  <c r="T55" i="3" a="1"/>
  <c r="T55" i="3" s="1"/>
  <c r="T152" i="7" a="1"/>
  <c r="T152" i="7" s="1"/>
  <c r="T167" i="7" a="1"/>
  <c r="T167" i="7" s="1"/>
  <c r="T187" i="10" a="1"/>
  <c r="T187" i="10" s="1"/>
  <c r="T235" i="3" a="1"/>
  <c r="T235" i="3" s="1"/>
  <c r="T115" i="3" a="1"/>
  <c r="T115" i="3" s="1"/>
  <c r="T128" i="3" a="1"/>
  <c r="T128" i="3" s="1"/>
  <c r="T161" i="3" a="1"/>
  <c r="T161" i="3" s="1"/>
  <c r="T41" i="3" a="1"/>
  <c r="T41" i="3" s="1"/>
  <c r="T129" i="7" a="1"/>
  <c r="T129" i="7" s="1"/>
  <c r="T130" i="7" a="1"/>
  <c r="T130" i="7" s="1"/>
  <c r="T164" i="7" a="1"/>
  <c r="T164" i="7" s="1"/>
  <c r="T31" i="10" a="1"/>
  <c r="T31" i="10" s="1"/>
  <c r="T78" i="10" a="1"/>
  <c r="T78" i="10" s="1"/>
  <c r="T199" i="3" a="1"/>
  <c r="T199" i="3" s="1"/>
  <c r="T21" i="10" a="1"/>
  <c r="T21" i="10" s="1"/>
  <c r="T123" i="10" a="1"/>
  <c r="T123" i="10" s="1"/>
  <c r="T101" i="3" a="1"/>
  <c r="T101" i="3" s="1"/>
  <c r="T48" i="7" a="1"/>
  <c r="T48" i="7" s="1"/>
  <c r="T54" i="7" a="1"/>
  <c r="T54" i="7" s="1"/>
  <c r="T124" i="7" a="1"/>
  <c r="T124" i="7" s="1"/>
  <c r="T103" i="7" a="1"/>
  <c r="T103" i="7" s="1"/>
  <c r="T188" i="7" a="1"/>
  <c r="T188" i="7" s="1"/>
  <c r="T229" i="3" a="1"/>
  <c r="T229" i="3" s="1"/>
  <c r="T108" i="3" a="1"/>
  <c r="T108" i="3" s="1"/>
  <c r="T173" i="3" a="1"/>
  <c r="T173" i="3" s="1"/>
  <c r="T185" i="3" a="1"/>
  <c r="T185" i="3" s="1"/>
  <c r="T73" i="3" a="1"/>
  <c r="T73" i="3" s="1"/>
  <c r="T237" i="3" a="1"/>
  <c r="T237" i="3" s="1"/>
  <c r="T178" i="7" a="1"/>
  <c r="T178" i="7" s="1"/>
  <c r="T172" i="10" a="1"/>
  <c r="T172" i="10" s="1"/>
  <c r="T201" i="10" a="1"/>
  <c r="T201" i="10" s="1"/>
  <c r="T228" i="10" a="1"/>
  <c r="T228" i="10" s="1"/>
  <c r="T246" i="10" a="1"/>
  <c r="T246" i="10" s="1"/>
  <c r="T167" i="3" a="1"/>
  <c r="T167" i="3" s="1"/>
  <c r="T168" i="3" a="1"/>
  <c r="T168" i="3" s="1"/>
  <c r="T236" i="3" a="1"/>
  <c r="T236" i="3" s="1"/>
  <c r="T239" i="3" a="1"/>
  <c r="T239" i="3" s="1"/>
  <c r="T177" i="7" a="1"/>
  <c r="T177" i="7" s="1"/>
  <c r="T200" i="3" a="1"/>
  <c r="T200" i="3" s="1"/>
  <c r="T203" i="3" a="1"/>
  <c r="T203" i="3" s="1"/>
  <c r="T190" i="10" a="1"/>
  <c r="T190" i="10" s="1"/>
  <c r="T230" i="10" a="1"/>
  <c r="T230" i="10" s="1"/>
  <c r="T122" i="10" a="1"/>
  <c r="T122" i="10" s="1"/>
  <c r="T144" i="10" a="1"/>
  <c r="T144" i="10" s="1"/>
  <c r="T174" i="3" a="1"/>
  <c r="T174" i="3" s="1"/>
  <c r="T198" i="3" a="1"/>
  <c r="T198" i="3" s="1"/>
  <c r="T13" i="10" a="1"/>
  <c r="T13" i="10" s="1"/>
  <c r="T140" i="10" a="1"/>
  <c r="T140" i="10" s="1"/>
  <c r="T35" i="7" a="1"/>
  <c r="T35" i="7" s="1"/>
  <c r="T132" i="7" a="1"/>
  <c r="T132" i="7" s="1"/>
  <c r="T148" i="7" a="1"/>
  <c r="T148" i="7" s="1"/>
  <c r="T30" i="10" a="1"/>
  <c r="T30" i="10" s="1"/>
  <c r="T34" i="10" a="1"/>
  <c r="T34" i="10" s="1"/>
  <c r="T186" i="3" a="1"/>
  <c r="T186" i="3" s="1"/>
  <c r="T65" i="7" a="1"/>
  <c r="T65" i="7" s="1"/>
  <c r="T83" i="7" a="1"/>
  <c r="T83" i="7" s="1"/>
  <c r="T84" i="7" a="1"/>
  <c r="T84" i="7" s="1"/>
  <c r="T158" i="10" a="1"/>
  <c r="T158" i="10" s="1"/>
  <c r="T233" i="10" a="1"/>
  <c r="T233" i="10" s="1"/>
  <c r="T237" i="10" a="1"/>
  <c r="T237" i="10" s="1"/>
  <c r="T152" i="10" a="1"/>
  <c r="T152" i="10" s="1"/>
  <c r="T95" i="3" a="1"/>
  <c r="T95" i="3" s="1"/>
  <c r="T103" i="3" a="1"/>
  <c r="T103" i="3" s="1"/>
  <c r="T107" i="3" a="1"/>
  <c r="T107" i="3" s="1"/>
  <c r="T222" i="7" a="1"/>
  <c r="T222" i="7" s="1"/>
  <c r="T225" i="7" a="1"/>
  <c r="T225" i="7" s="1"/>
  <c r="T226" i="7" a="1"/>
  <c r="T226" i="7" s="1"/>
  <c r="T39" i="10" a="1"/>
  <c r="T39" i="10" s="1"/>
  <c r="T222" i="10" a="1"/>
  <c r="T222" i="10" s="1"/>
  <c r="T240" i="10" a="1"/>
  <c r="T240" i="10" s="1"/>
  <c r="T71" i="3" a="1"/>
  <c r="T71" i="3" s="1"/>
  <c r="T160" i="3" a="1"/>
  <c r="T160" i="3" s="1"/>
  <c r="T201" i="3" a="1"/>
  <c r="T201" i="3" s="1"/>
  <c r="T221" i="3" a="1"/>
  <c r="T221" i="3" s="1"/>
  <c r="T19" i="10" a="1"/>
  <c r="T19" i="10" s="1"/>
  <c r="T249" i="3" a="1"/>
  <c r="T249" i="3" s="1"/>
  <c r="T82" i="10" a="1"/>
  <c r="T82" i="10" s="1"/>
  <c r="T119" i="10" a="1"/>
  <c r="T119" i="10" s="1"/>
  <c r="T7" i="3" a="1"/>
  <c r="T7" i="3" s="1"/>
  <c r="W7" i="3" s="1"/>
  <c r="T11" i="3" a="1"/>
  <c r="T11" i="3" s="1"/>
  <c r="T32" i="3" a="1"/>
  <c r="T32" i="3" s="1"/>
  <c r="T33" i="3" a="1"/>
  <c r="T33" i="3" s="1"/>
  <c r="T68" i="3" a="1"/>
  <c r="T68" i="3" s="1"/>
  <c r="T87" i="3" a="1"/>
  <c r="T87" i="3" s="1"/>
  <c r="T96" i="3" a="1"/>
  <c r="T96" i="3" s="1"/>
  <c r="T213" i="3" a="1"/>
  <c r="T213" i="3" s="1"/>
  <c r="T214" i="3" a="1"/>
  <c r="T214" i="3" s="1"/>
  <c r="T242" i="3" a="1"/>
  <c r="T242" i="3" s="1"/>
  <c r="T140" i="7" a="1"/>
  <c r="T140" i="7" s="1"/>
  <c r="T162" i="7" a="1"/>
  <c r="T162" i="7" s="1"/>
  <c r="T180" i="7" a="1"/>
  <c r="T180" i="7" s="1"/>
  <c r="T104" i="10" a="1"/>
  <c r="T104" i="10" s="1"/>
  <c r="T238" i="10" a="1"/>
  <c r="T238" i="10" s="1"/>
  <c r="T36" i="3" a="1"/>
  <c r="T36" i="3" s="1"/>
  <c r="T37" i="3" a="1"/>
  <c r="T37" i="3" s="1"/>
  <c r="T97" i="7" a="1"/>
  <c r="T97" i="7" s="1"/>
  <c r="T120" i="7" a="1"/>
  <c r="T120" i="7" s="1"/>
  <c r="T228" i="7" a="1"/>
  <c r="T228" i="7" s="1"/>
  <c r="T67" i="10" a="1"/>
  <c r="T67" i="10" s="1"/>
  <c r="T162" i="10" a="1"/>
  <c r="T162" i="10" s="1"/>
  <c r="T184" i="10" a="1"/>
  <c r="T184" i="10" s="1"/>
  <c r="T198" i="10" a="1"/>
  <c r="T198" i="10" s="1"/>
  <c r="T199" i="10" a="1"/>
  <c r="T199" i="10" s="1"/>
  <c r="T206" i="10" a="1"/>
  <c r="T206" i="10" s="1"/>
  <c r="T246" i="3" a="1"/>
  <c r="T246" i="3" s="1"/>
  <c r="T102" i="7" a="1"/>
  <c r="T102" i="7" s="1"/>
  <c r="T103" i="10" a="1"/>
  <c r="T103" i="10" s="1"/>
  <c r="T86" i="3" a="1"/>
  <c r="T86" i="3" s="1"/>
  <c r="T113" i="3" a="1"/>
  <c r="T113" i="3" s="1"/>
  <c r="T140" i="3" a="1"/>
  <c r="T140" i="3" s="1"/>
  <c r="T147" i="3" a="1"/>
  <c r="T147" i="3" s="1"/>
  <c r="T205" i="3" a="1"/>
  <c r="T205" i="3" s="1"/>
  <c r="T212" i="3" a="1"/>
  <c r="T212" i="3" s="1"/>
  <c r="T234" i="3" a="1"/>
  <c r="T234" i="3" s="1"/>
  <c r="T47" i="7" a="1"/>
  <c r="T47" i="7" s="1"/>
  <c r="T143" i="7" a="1"/>
  <c r="T143" i="7" s="1"/>
  <c r="T151" i="7" a="1"/>
  <c r="T151" i="7" s="1"/>
  <c r="T153" i="7" a="1"/>
  <c r="T153" i="7" s="1"/>
  <c r="T212" i="7" a="1"/>
  <c r="T212" i="7" s="1"/>
  <c r="T9" i="10" a="1"/>
  <c r="T9" i="10" s="1"/>
  <c r="T23" i="10" a="1"/>
  <c r="T23" i="10" s="1"/>
  <c r="T80" i="10" a="1"/>
  <c r="T80" i="10" s="1"/>
  <c r="T112" i="10" a="1"/>
  <c r="T112" i="10" s="1"/>
  <c r="T119" i="3" a="1"/>
  <c r="T119" i="3" s="1"/>
  <c r="T123" i="3" a="1"/>
  <c r="T123" i="3" s="1"/>
  <c r="T196" i="3" a="1"/>
  <c r="T196" i="3" s="1"/>
  <c r="T250" i="3" a="1"/>
  <c r="T250" i="3" s="1"/>
  <c r="T24" i="7" a="1"/>
  <c r="T24" i="7" s="1"/>
  <c r="T96" i="7" a="1"/>
  <c r="T96" i="7" s="1"/>
  <c r="T233" i="7" a="1"/>
  <c r="T233" i="7" s="1"/>
  <c r="T30" i="3" a="1"/>
  <c r="T30" i="3" s="1"/>
  <c r="T43" i="3" a="1"/>
  <c r="T43" i="3" s="1"/>
  <c r="T83" i="3" a="1"/>
  <c r="T83" i="3" s="1"/>
  <c r="T208" i="3" a="1"/>
  <c r="T208" i="3" s="1"/>
  <c r="T211" i="3" a="1"/>
  <c r="T211" i="3" s="1"/>
  <c r="T224" i="3" a="1"/>
  <c r="T224" i="3" s="1"/>
  <c r="T233" i="3" a="1"/>
  <c r="T233" i="3" s="1"/>
  <c r="T9" i="7" a="1"/>
  <c r="T9" i="7" s="1"/>
  <c r="T137" i="7" a="1"/>
  <c r="T137" i="7" s="1"/>
  <c r="T193" i="7" a="1"/>
  <c r="T193" i="7" s="1"/>
  <c r="T194" i="7" a="1"/>
  <c r="T194" i="7" s="1"/>
  <c r="T55" i="10" a="1"/>
  <c r="T55" i="10" s="1"/>
  <c r="T98" i="10" a="1"/>
  <c r="T98" i="10" s="1"/>
  <c r="T190" i="7" a="1"/>
  <c r="T190" i="7" s="1"/>
  <c r="T15" i="10" a="1"/>
  <c r="T15" i="10" s="1"/>
  <c r="T170" i="10" a="1"/>
  <c r="T170" i="10" s="1"/>
  <c r="T27" i="7" a="1"/>
  <c r="T27" i="7" s="1"/>
  <c r="T150" i="7" a="1"/>
  <c r="T150" i="7" s="1"/>
  <c r="T53" i="3" a="1"/>
  <c r="T53" i="3" s="1"/>
  <c r="T69" i="3" a="1"/>
  <c r="T69" i="3" s="1"/>
  <c r="T82" i="3" a="1"/>
  <c r="T82" i="3" s="1"/>
  <c r="T89" i="3" a="1"/>
  <c r="T89" i="3" s="1"/>
  <c r="T90" i="3" a="1"/>
  <c r="T90" i="3" s="1"/>
  <c r="T129" i="3" a="1"/>
  <c r="T129" i="3" s="1"/>
  <c r="T142" i="3" a="1"/>
  <c r="T142" i="3" s="1"/>
  <c r="T175" i="3" a="1"/>
  <c r="T175" i="3" s="1"/>
  <c r="T191" i="3" a="1"/>
  <c r="T191" i="3" s="1"/>
  <c r="T207" i="3" a="1"/>
  <c r="T207" i="3" s="1"/>
  <c r="T30" i="7" a="1"/>
  <c r="T30" i="7" s="1"/>
  <c r="T33" i="7" a="1"/>
  <c r="T33" i="7" s="1"/>
  <c r="T204" i="7" a="1"/>
  <c r="T204" i="7" s="1"/>
  <c r="T214" i="7" a="1"/>
  <c r="T214" i="7" s="1"/>
  <c r="T124" i="10" a="1"/>
  <c r="T124" i="10" s="1"/>
  <c r="T182" i="10" a="1"/>
  <c r="T182" i="10" s="1"/>
  <c r="T215" i="3" a="1"/>
  <c r="T215" i="3" s="1"/>
  <c r="T116" i="7" a="1"/>
  <c r="T116" i="7" s="1"/>
  <c r="T174" i="7" a="1"/>
  <c r="T174" i="7" s="1"/>
  <c r="T207" i="7" a="1"/>
  <c r="T207" i="7" s="1"/>
  <c r="T93" i="10" a="1"/>
  <c r="T93" i="10" s="1"/>
  <c r="T219" i="3" a="1"/>
  <c r="T219" i="3" s="1"/>
  <c r="T11" i="7" a="1"/>
  <c r="T11" i="7" s="1"/>
  <c r="T22" i="7" a="1"/>
  <c r="T22" i="7" s="1"/>
  <c r="T71" i="7" a="1"/>
  <c r="T71" i="7" s="1"/>
  <c r="T91" i="3" a="1"/>
  <c r="T91" i="3" s="1"/>
  <c r="T144" i="3" a="1"/>
  <c r="T144" i="3" s="1"/>
  <c r="T184" i="3" a="1"/>
  <c r="T184" i="3" s="1"/>
  <c r="T218" i="3" a="1"/>
  <c r="T218" i="3" s="1"/>
  <c r="T240" i="3" a="1"/>
  <c r="T240" i="3" s="1"/>
  <c r="T243" i="3" a="1"/>
  <c r="T243" i="3" s="1"/>
  <c r="T46" i="7" a="1"/>
  <c r="T46" i="7" s="1"/>
  <c r="T51" i="7" a="1"/>
  <c r="T51" i="7" s="1"/>
  <c r="T78" i="7" a="1"/>
  <c r="T78" i="7" s="1"/>
  <c r="T171" i="7" a="1"/>
  <c r="T171" i="7" s="1"/>
  <c r="T232" i="7" a="1"/>
  <c r="T232" i="7" s="1"/>
  <c r="T238" i="7" a="1"/>
  <c r="T238" i="7" s="1"/>
  <c r="T69" i="10" a="1"/>
  <c r="T69" i="10" s="1"/>
  <c r="T72" i="10" a="1"/>
  <c r="T72" i="10" s="1"/>
  <c r="T73" i="10" a="1"/>
  <c r="T73" i="10" s="1"/>
  <c r="T128" i="10" a="1"/>
  <c r="T128" i="10" s="1"/>
  <c r="T130" i="10" a="1"/>
  <c r="T130" i="10" s="1"/>
  <c r="T145" i="10" a="1"/>
  <c r="T145" i="10" s="1"/>
  <c r="T8" i="3" a="1"/>
  <c r="T8" i="3" s="1"/>
  <c r="T9" i="3" a="1"/>
  <c r="T9" i="3" s="1"/>
  <c r="T110" i="3" a="1"/>
  <c r="T110" i="3" s="1"/>
  <c r="T114" i="3" a="1"/>
  <c r="T114" i="3" s="1"/>
  <c r="T118" i="3" a="1"/>
  <c r="T118" i="3" s="1"/>
  <c r="T130" i="3" a="1"/>
  <c r="T130" i="3" s="1"/>
  <c r="T230" i="3" a="1"/>
  <c r="T230" i="3" s="1"/>
  <c r="T195" i="7" a="1"/>
  <c r="T195" i="7" s="1"/>
  <c r="T84" i="10" a="1"/>
  <c r="T84" i="10" s="1"/>
  <c r="T105" i="10" a="1"/>
  <c r="T105" i="10" s="1"/>
  <c r="T174" i="10" a="1"/>
  <c r="T174" i="10" s="1"/>
  <c r="T215" i="10" a="1"/>
  <c r="T215" i="10" s="1"/>
  <c r="T42" i="3" a="1"/>
  <c r="T42" i="3" s="1"/>
  <c r="T47" i="3" a="1"/>
  <c r="T47" i="3" s="1"/>
  <c r="T49" i="3" a="1"/>
  <c r="T49" i="3" s="1"/>
  <c r="T163" i="3" a="1"/>
  <c r="T163" i="3" s="1"/>
  <c r="T176" i="3" a="1"/>
  <c r="T176" i="3" s="1"/>
  <c r="T179" i="3" a="1"/>
  <c r="T179" i="3" s="1"/>
  <c r="T217" i="3" a="1"/>
  <c r="T217" i="3" s="1"/>
  <c r="T223" i="3" a="1"/>
  <c r="T223" i="3" s="1"/>
  <c r="T12" i="7" a="1"/>
  <c r="T12" i="7" s="1"/>
  <c r="T20" i="7" a="1"/>
  <c r="T20" i="7" s="1"/>
  <c r="T43" i="7" a="1"/>
  <c r="T43" i="7" s="1"/>
  <c r="T51" i="10" a="1"/>
  <c r="T51" i="10" s="1"/>
  <c r="T12" i="3" a="1"/>
  <c r="T12" i="3" s="1"/>
  <c r="T13" i="3" a="1"/>
  <c r="T13" i="3" s="1"/>
  <c r="T137" i="3" a="1"/>
  <c r="T137" i="3" s="1"/>
  <c r="T82" i="7" a="1"/>
  <c r="T82" i="7" s="1"/>
  <c r="T110" i="7" a="1"/>
  <c r="T110" i="7" s="1"/>
  <c r="T144" i="7" a="1"/>
  <c r="T144" i="7" s="1"/>
  <c r="T145" i="7" a="1"/>
  <c r="T145" i="7" s="1"/>
  <c r="T146" i="7" a="1"/>
  <c r="T146" i="7" s="1"/>
  <c r="T154" i="7" a="1"/>
  <c r="T154" i="7" s="1"/>
  <c r="T199" i="7" a="1"/>
  <c r="T199" i="7" s="1"/>
  <c r="T234" i="7" a="1"/>
  <c r="T234" i="7" s="1"/>
  <c r="T237" i="7" a="1"/>
  <c r="T237" i="7" s="1"/>
  <c r="T33" i="10" a="1"/>
  <c r="T33" i="10" s="1"/>
  <c r="T54" i="10" a="1"/>
  <c r="T54" i="10" s="1"/>
  <c r="T61" i="10" a="1"/>
  <c r="T61" i="10" s="1"/>
  <c r="T64" i="10" a="1"/>
  <c r="T64" i="10" s="1"/>
  <c r="T106" i="10" a="1"/>
  <c r="T106" i="10" s="1"/>
  <c r="T108" i="10" a="1"/>
  <c r="T108" i="10" s="1"/>
  <c r="T146" i="10" a="1"/>
  <c r="T146" i="10" s="1"/>
  <c r="T214" i="10" a="1"/>
  <c r="T214" i="10" s="1"/>
  <c r="T46" i="3" a="1"/>
  <c r="T46" i="3" s="1"/>
  <c r="T59" i="3" a="1"/>
  <c r="T59" i="3" s="1"/>
  <c r="T66" i="3" a="1"/>
  <c r="T66" i="3" s="1"/>
  <c r="T97" i="3" a="1"/>
  <c r="T97" i="3" s="1"/>
  <c r="T170" i="3" a="1"/>
  <c r="T170" i="3" s="1"/>
  <c r="T17" i="7" a="1"/>
  <c r="T17" i="7" s="1"/>
  <c r="T17" i="3" a="1"/>
  <c r="T17" i="3" s="1"/>
  <c r="T64" i="3" a="1"/>
  <c r="T64" i="3" s="1"/>
  <c r="T52" i="7" a="1"/>
  <c r="T52" i="7" s="1"/>
  <c r="T81" i="7" a="1"/>
  <c r="T81" i="7" s="1"/>
  <c r="T106" i="7" a="1"/>
  <c r="T106" i="7" s="1"/>
  <c r="T138" i="7" a="1"/>
  <c r="T138" i="7" s="1"/>
  <c r="T248" i="7" a="1"/>
  <c r="T248" i="7" s="1"/>
  <c r="T117" i="10" a="1"/>
  <c r="T117" i="10" s="1"/>
  <c r="T179" i="10" a="1"/>
  <c r="T179" i="10" s="1"/>
  <c r="T244" i="10" a="1"/>
  <c r="T244" i="10" s="1"/>
  <c r="T63" i="3" a="1"/>
  <c r="T63" i="3" s="1"/>
  <c r="T77" i="3" a="1"/>
  <c r="T77" i="3" s="1"/>
  <c r="T80" i="3" a="1"/>
  <c r="T80" i="3" s="1"/>
  <c r="T231" i="3" a="1"/>
  <c r="T231" i="3" s="1"/>
  <c r="T236" i="7" a="1"/>
  <c r="T236" i="7" s="1"/>
  <c r="T115" i="10" a="1"/>
  <c r="T115" i="10" s="1"/>
  <c r="T177" i="10" a="1"/>
  <c r="T177" i="10" s="1"/>
  <c r="T122" i="3" a="1"/>
  <c r="T122" i="3" s="1"/>
  <c r="T202" i="3" a="1"/>
  <c r="T202" i="3" s="1"/>
  <c r="T104" i="7" a="1"/>
  <c r="T104" i="7" s="1"/>
  <c r="T14" i="3" a="1"/>
  <c r="T14" i="3" s="1"/>
  <c r="T16" i="3" a="1"/>
  <c r="T16" i="3" s="1"/>
  <c r="T19" i="3" a="1"/>
  <c r="T19" i="3" s="1"/>
  <c r="T44" i="3" a="1"/>
  <c r="T44" i="3" s="1"/>
  <c r="T45" i="3" a="1"/>
  <c r="T45" i="3" s="1"/>
  <c r="T48" i="3" a="1"/>
  <c r="T48" i="3" s="1"/>
  <c r="T58" i="3" a="1"/>
  <c r="T58" i="3" s="1"/>
  <c r="T61" i="3" a="1"/>
  <c r="T61" i="3" s="1"/>
  <c r="T75" i="3" a="1"/>
  <c r="T75" i="3" s="1"/>
  <c r="T79" i="3" a="1"/>
  <c r="T79" i="3" s="1"/>
  <c r="T98" i="3" a="1"/>
  <c r="T98" i="3" s="1"/>
  <c r="T109" i="3" a="1"/>
  <c r="T109" i="3" s="1"/>
  <c r="T121" i="3" a="1"/>
  <c r="T121" i="3" s="1"/>
  <c r="T143" i="3" a="1"/>
  <c r="T143" i="3" s="1"/>
  <c r="T149" i="3" a="1"/>
  <c r="T149" i="3" s="1"/>
  <c r="T150" i="3" a="1"/>
  <c r="T150" i="3" s="1"/>
  <c r="T169" i="3" a="1"/>
  <c r="T169" i="3" s="1"/>
  <c r="T171" i="3" a="1"/>
  <c r="T171" i="3" s="1"/>
  <c r="T178" i="3" a="1"/>
  <c r="T178" i="3" s="1"/>
  <c r="T183" i="3" a="1"/>
  <c r="T183" i="3" s="1"/>
  <c r="T190" i="3" a="1"/>
  <c r="T190" i="3" s="1"/>
  <c r="T193" i="3" a="1"/>
  <c r="T193" i="3" s="1"/>
  <c r="T197" i="3" a="1"/>
  <c r="T197" i="3" s="1"/>
  <c r="T209" i="3" a="1"/>
  <c r="T209" i="3" s="1"/>
  <c r="T38" i="7" a="1"/>
  <c r="T38" i="7" s="1"/>
  <c r="T60" i="7" a="1"/>
  <c r="T60" i="7" s="1"/>
  <c r="T73" i="7" a="1"/>
  <c r="T73" i="7" s="1"/>
  <c r="T85" i="7" a="1"/>
  <c r="T85" i="7" s="1"/>
  <c r="T86" i="7" a="1"/>
  <c r="T86" i="7" s="1"/>
  <c r="T126" i="7" a="1"/>
  <c r="T126" i="7" s="1"/>
  <c r="T128" i="7" a="1"/>
  <c r="T128" i="7" s="1"/>
  <c r="T203" i="7" a="1"/>
  <c r="T203" i="7" s="1"/>
  <c r="T223" i="7" a="1"/>
  <c r="T223" i="7" s="1"/>
  <c r="T240" i="7" a="1"/>
  <c r="T240" i="7" s="1"/>
  <c r="T246" i="7" a="1"/>
  <c r="T246" i="7" s="1"/>
  <c r="T252" i="7" a="1"/>
  <c r="T252" i="7" s="1"/>
  <c r="T11" i="10" a="1"/>
  <c r="T11" i="10" s="1"/>
  <c r="T26" i="10" a="1"/>
  <c r="T26" i="10" s="1"/>
  <c r="T43" i="10" a="1"/>
  <c r="T43" i="10" s="1"/>
  <c r="T94" i="10" a="1"/>
  <c r="T94" i="10" s="1"/>
  <c r="T97" i="10" a="1"/>
  <c r="T97" i="10" s="1"/>
  <c r="T109" i="10" a="1"/>
  <c r="T109" i="10" s="1"/>
  <c r="T136" i="10" a="1"/>
  <c r="T136" i="10" s="1"/>
  <c r="T137" i="10" a="1"/>
  <c r="T137" i="10" s="1"/>
  <c r="T149" i="10" a="1"/>
  <c r="T149" i="10" s="1"/>
  <c r="T156" i="10" a="1"/>
  <c r="T156" i="10" s="1"/>
  <c r="T221" i="10" a="1"/>
  <c r="T221" i="10" s="1"/>
  <c r="T224" i="10" a="1"/>
  <c r="T224" i="10" s="1"/>
  <c r="T250" i="10" a="1"/>
  <c r="T250" i="10" s="1"/>
  <c r="T118" i="10" a="1"/>
  <c r="T118" i="10" s="1"/>
  <c r="T127" i="10" a="1"/>
  <c r="T127" i="10" s="1"/>
  <c r="T18" i="3" a="1"/>
  <c r="T18" i="3" s="1"/>
  <c r="T24" i="3" a="1"/>
  <c r="T24" i="3" s="1"/>
  <c r="T25" i="3" a="1"/>
  <c r="T25" i="3" s="1"/>
  <c r="T60" i="3" a="1"/>
  <c r="T60" i="3" s="1"/>
  <c r="T139" i="3" a="1"/>
  <c r="T139" i="3" s="1"/>
  <c r="T145" i="3" a="1"/>
  <c r="T145" i="3" s="1"/>
  <c r="T232" i="3" a="1"/>
  <c r="T232" i="3" s="1"/>
  <c r="T244" i="3" a="1"/>
  <c r="T244" i="3" s="1"/>
  <c r="T247" i="3" a="1"/>
  <c r="T247" i="3" s="1"/>
  <c r="T248" i="3" a="1"/>
  <c r="T248" i="3" s="1"/>
  <c r="T25" i="7" a="1"/>
  <c r="T25" i="7" s="1"/>
  <c r="T100" i="7" a="1"/>
  <c r="T100" i="7" s="1"/>
  <c r="T134" i="7" a="1"/>
  <c r="T134" i="7" s="1"/>
  <c r="T27" i="10" a="1"/>
  <c r="T27" i="10" s="1"/>
  <c r="T89" i="10" a="1"/>
  <c r="T89" i="10" s="1"/>
  <c r="T181" i="10" a="1"/>
  <c r="T181" i="10" s="1"/>
  <c r="T248" i="10" a="1"/>
  <c r="T248" i="10" s="1"/>
  <c r="T252" i="10" a="1"/>
  <c r="T252" i="10" s="1"/>
  <c r="T20" i="3" a="1"/>
  <c r="T20" i="3" s="1"/>
  <c r="T21" i="3" a="1"/>
  <c r="T21" i="3" s="1"/>
  <c r="T22" i="3" a="1"/>
  <c r="T22" i="3" s="1"/>
  <c r="T26" i="3" a="1"/>
  <c r="T26" i="3" s="1"/>
  <c r="T31" i="3" a="1"/>
  <c r="T31" i="3" s="1"/>
  <c r="T65" i="3" a="1"/>
  <c r="T65" i="3" s="1"/>
  <c r="T70" i="3" a="1"/>
  <c r="T70" i="3" s="1"/>
  <c r="T76" i="3" a="1"/>
  <c r="T76" i="3" s="1"/>
  <c r="T84" i="3" a="1"/>
  <c r="T84" i="3" s="1"/>
  <c r="T88" i="3" a="1"/>
  <c r="T88" i="3" s="1"/>
  <c r="T92" i="3" a="1"/>
  <c r="T92" i="3" s="1"/>
  <c r="T99" i="3" a="1"/>
  <c r="T99" i="3" s="1"/>
  <c r="T116" i="3" a="1"/>
  <c r="T116" i="3" s="1"/>
  <c r="T124" i="3" a="1"/>
  <c r="T124" i="3" s="1"/>
  <c r="T131" i="3" a="1"/>
  <c r="T131" i="3" s="1"/>
  <c r="T133" i="3" a="1"/>
  <c r="T133" i="3" s="1"/>
  <c r="T154" i="3" a="1"/>
  <c r="T154" i="3" s="1"/>
  <c r="T165" i="3" a="1"/>
  <c r="T165" i="3" s="1"/>
  <c r="T166" i="3" a="1"/>
  <c r="T166" i="3" s="1"/>
  <c r="T187" i="3" a="1"/>
  <c r="T187" i="3" s="1"/>
  <c r="T189" i="3" a="1"/>
  <c r="T189" i="3" s="1"/>
  <c r="T216" i="3" a="1"/>
  <c r="T216" i="3" s="1"/>
  <c r="T254" i="3" a="1"/>
  <c r="T254" i="3" s="1"/>
  <c r="T14" i="7" a="1"/>
  <c r="T14" i="7" s="1"/>
  <c r="T36" i="7" a="1"/>
  <c r="T36" i="7" s="1"/>
  <c r="T41" i="7" a="1"/>
  <c r="T41" i="7" s="1"/>
  <c r="T44" i="7" a="1"/>
  <c r="T44" i="7" s="1"/>
  <c r="T62" i="7" a="1"/>
  <c r="T62" i="7" s="1"/>
  <c r="T64" i="7" a="1"/>
  <c r="T64" i="7" s="1"/>
  <c r="T76" i="7" a="1"/>
  <c r="T76" i="7" s="1"/>
  <c r="T92" i="7" a="1"/>
  <c r="T92" i="7" s="1"/>
  <c r="T108" i="7" a="1"/>
  <c r="T108" i="7" s="1"/>
  <c r="T113" i="7" a="1"/>
  <c r="T113" i="7" s="1"/>
  <c r="T163" i="7" a="1"/>
  <c r="T163" i="7" s="1"/>
  <c r="T166" i="7" a="1"/>
  <c r="T166" i="7" s="1"/>
  <c r="T169" i="7" a="1"/>
  <c r="T169" i="7" s="1"/>
  <c r="T206" i="7" a="1"/>
  <c r="T206" i="7" s="1"/>
  <c r="T220" i="7" a="1"/>
  <c r="T220" i="7" s="1"/>
  <c r="T239" i="7" a="1"/>
  <c r="T239" i="7" s="1"/>
  <c r="T241" i="7" a="1"/>
  <c r="T241" i="7" s="1"/>
  <c r="T242" i="7" a="1"/>
  <c r="T242" i="7" s="1"/>
  <c r="T7" i="10" a="1"/>
  <c r="T7" i="10" s="1"/>
  <c r="T25" i="10" a="1"/>
  <c r="T25" i="10" s="1"/>
  <c r="T160" i="10" a="1"/>
  <c r="T160" i="10" s="1"/>
  <c r="T173" i="10" a="1"/>
  <c r="T173" i="10" s="1"/>
  <c r="T189" i="10" a="1"/>
  <c r="T189" i="10" s="1"/>
  <c r="T47" i="10" a="1"/>
  <c r="T47" i="10" s="1"/>
  <c r="T59" i="10" a="1"/>
  <c r="T59" i="10" s="1"/>
  <c r="T62" i="10" a="1"/>
  <c r="T62" i="10" s="1"/>
  <c r="T70" i="10" a="1"/>
  <c r="T70" i="10" s="1"/>
  <c r="T71" i="10" a="1"/>
  <c r="T71" i="10" s="1"/>
  <c r="T110" i="10" a="1"/>
  <c r="T110" i="10" s="1"/>
  <c r="T205" i="10" a="1"/>
  <c r="T205" i="10" s="1"/>
  <c r="T81" i="3" a="1"/>
  <c r="T81" i="3" s="1"/>
  <c r="T93" i="3" a="1"/>
  <c r="T93" i="3" s="1"/>
  <c r="T120" i="3" a="1"/>
  <c r="T120" i="3" s="1"/>
  <c r="T127" i="3" a="1"/>
  <c r="T127" i="3" s="1"/>
  <c r="T152" i="3" a="1"/>
  <c r="T152" i="3" s="1"/>
  <c r="T177" i="3" a="1"/>
  <c r="T177" i="3" s="1"/>
  <c r="T182" i="3" a="1"/>
  <c r="T182" i="3" s="1"/>
  <c r="T192" i="3" a="1"/>
  <c r="T192" i="3" s="1"/>
  <c r="T225" i="3" a="1"/>
  <c r="T225" i="3" s="1"/>
  <c r="T7" i="7" a="1"/>
  <c r="T7" i="7" s="1"/>
  <c r="T16" i="7" a="1"/>
  <c r="T16" i="7" s="1"/>
  <c r="T39" i="7" a="1"/>
  <c r="T39" i="7" s="1"/>
  <c r="T87" i="7" a="1"/>
  <c r="T87" i="7" s="1"/>
  <c r="T90" i="7" a="1"/>
  <c r="T90" i="7" s="1"/>
  <c r="T98" i="7" a="1"/>
  <c r="T98" i="7" s="1"/>
  <c r="T185" i="7" a="1"/>
  <c r="T185" i="7" s="1"/>
  <c r="T187" i="7" a="1"/>
  <c r="T187" i="7" s="1"/>
  <c r="T247" i="7" a="1"/>
  <c r="T247" i="7" s="1"/>
  <c r="T249" i="7" a="1"/>
  <c r="T249" i="7" s="1"/>
  <c r="T251" i="7" a="1"/>
  <c r="T251" i="7" s="1"/>
  <c r="T87" i="10" a="1"/>
  <c r="T87" i="10" s="1"/>
  <c r="T129" i="10" a="1"/>
  <c r="T129" i="10" s="1"/>
  <c r="T133" i="10" a="1"/>
  <c r="T133" i="10" s="1"/>
  <c r="T178" i="10" a="1"/>
  <c r="T178" i="10" s="1"/>
  <c r="T194" i="10" a="1"/>
  <c r="T194" i="10" s="1"/>
  <c r="T202" i="10" a="1"/>
  <c r="T202" i="10" s="1"/>
  <c r="T234" i="10" a="1"/>
  <c r="T234" i="10" s="1"/>
  <c r="T242" i="10" a="1"/>
  <c r="T242" i="10" s="1"/>
  <c r="T72" i="3" a="1"/>
  <c r="T72" i="3" s="1"/>
  <c r="T78" i="3" a="1"/>
  <c r="T78" i="3" s="1"/>
  <c r="T106" i="3" a="1"/>
  <c r="T106" i="3" s="1"/>
  <c r="T125" i="3" a="1"/>
  <c r="T125" i="3" s="1"/>
  <c r="T135" i="3" a="1"/>
  <c r="T135" i="3" s="1"/>
  <c r="T136" i="3" a="1"/>
  <c r="T136" i="3" s="1"/>
  <c r="T138" i="3" a="1"/>
  <c r="T138" i="3" s="1"/>
  <c r="T155" i="3" a="1"/>
  <c r="T155" i="3" s="1"/>
  <c r="T157" i="3" a="1"/>
  <c r="T157" i="3" s="1"/>
  <c r="T195" i="3" a="1"/>
  <c r="T195" i="3" s="1"/>
  <c r="T238" i="3" a="1"/>
  <c r="T238" i="3" s="1"/>
  <c r="T241" i="3" a="1"/>
  <c r="T241" i="3" s="1"/>
  <c r="T245" i="3" a="1"/>
  <c r="T245" i="3" s="1"/>
  <c r="T253" i="3" a="1"/>
  <c r="T253" i="3" s="1"/>
  <c r="T31" i="7" a="1"/>
  <c r="T31" i="7" s="1"/>
  <c r="T68" i="7" a="1"/>
  <c r="T68" i="7" s="1"/>
  <c r="T72" i="7" a="1"/>
  <c r="T72" i="7" s="1"/>
  <c r="T75" i="7" a="1"/>
  <c r="T75" i="7" s="1"/>
  <c r="T91" i="7" a="1"/>
  <c r="T91" i="7" s="1"/>
  <c r="T105" i="7" a="1"/>
  <c r="T105" i="7" s="1"/>
  <c r="T156" i="7" a="1"/>
  <c r="T156" i="7" s="1"/>
  <c r="T172" i="7" a="1"/>
  <c r="T172" i="7" s="1"/>
  <c r="T201" i="7" a="1"/>
  <c r="T201" i="7" s="1"/>
  <c r="T202" i="7" a="1"/>
  <c r="T202" i="7" s="1"/>
  <c r="T209" i="7" a="1"/>
  <c r="T209" i="7" s="1"/>
  <c r="T217" i="7" a="1"/>
  <c r="T217" i="7" s="1"/>
  <c r="T227" i="7" a="1"/>
  <c r="T227" i="7" s="1"/>
  <c r="T254" i="7" a="1"/>
  <c r="T254" i="7" s="1"/>
  <c r="T14" i="10" a="1"/>
  <c r="T14" i="10" s="1"/>
  <c r="T17" i="10" a="1"/>
  <c r="T17" i="10" s="1"/>
  <c r="T42" i="10" a="1"/>
  <c r="T42" i="10" s="1"/>
  <c r="T56" i="10" a="1"/>
  <c r="T56" i="10" s="1"/>
  <c r="T60" i="10" a="1"/>
  <c r="T60" i="10" s="1"/>
  <c r="T65" i="10" a="1"/>
  <c r="T65" i="10" s="1"/>
  <c r="T77" i="10" a="1"/>
  <c r="T77" i="10" s="1"/>
  <c r="T113" i="10" a="1"/>
  <c r="T113" i="10" s="1"/>
  <c r="T159" i="10" a="1"/>
  <c r="T159" i="10" s="1"/>
  <c r="T166" i="10" a="1"/>
  <c r="T166" i="10" s="1"/>
  <c r="T186" i="10" a="1"/>
  <c r="T186" i="10" s="1"/>
  <c r="T211" i="10" a="1"/>
  <c r="T211" i="10" s="1"/>
  <c r="T216" i="10" a="1"/>
  <c r="T216" i="10" s="1"/>
  <c r="T236" i="10" a="1"/>
  <c r="T236" i="10" s="1"/>
  <c r="T249" i="10" a="1"/>
  <c r="T249" i="10" s="1"/>
  <c r="T162" i="3" a="1"/>
  <c r="T162" i="3" s="1"/>
  <c r="T15" i="7" a="1"/>
  <c r="T15" i="7" s="1"/>
  <c r="T109" i="7" a="1"/>
  <c r="T109" i="7" s="1"/>
  <c r="T182" i="7" a="1"/>
  <c r="T182" i="7" s="1"/>
  <c r="T189" i="7" a="1"/>
  <c r="T189" i="7" s="1"/>
  <c r="T191" i="7" a="1"/>
  <c r="T191" i="7" s="1"/>
  <c r="T192" i="7" a="1"/>
  <c r="T192" i="7" s="1"/>
  <c r="T208" i="7" a="1"/>
  <c r="T208" i="7" s="1"/>
  <c r="T221" i="7" a="1"/>
  <c r="T221" i="7" s="1"/>
  <c r="T229" i="7" a="1"/>
  <c r="T229" i="7" s="1"/>
  <c r="T231" i="7" a="1"/>
  <c r="T231" i="7" s="1"/>
  <c r="T66" i="10" a="1"/>
  <c r="T66" i="10" s="1"/>
  <c r="T92" i="10" a="1"/>
  <c r="T92" i="10" s="1"/>
  <c r="T96" i="10" a="1"/>
  <c r="T96" i="10" s="1"/>
  <c r="T99" i="10" a="1"/>
  <c r="T99" i="10" s="1"/>
  <c r="T125" i="10" a="1"/>
  <c r="T125" i="10" s="1"/>
  <c r="T153" i="10" a="1"/>
  <c r="T153" i="10" s="1"/>
  <c r="T157" i="10" a="1"/>
  <c r="T157" i="10" s="1"/>
  <c r="T165" i="10" a="1"/>
  <c r="T165" i="10" s="1"/>
  <c r="T176" i="10" a="1"/>
  <c r="T176" i="10" s="1"/>
  <c r="T207" i="10" a="1"/>
  <c r="T207" i="10" s="1"/>
  <c r="T213" i="10" a="1"/>
  <c r="T213" i="10" s="1"/>
  <c r="T220" i="10" a="1"/>
  <c r="T220" i="10" s="1"/>
  <c r="T253" i="10" a="1"/>
  <c r="T253" i="10" s="1"/>
  <c r="T56" i="3" a="1"/>
  <c r="T56" i="3" s="1"/>
  <c r="T34" i="3" a="1"/>
  <c r="T34" i="3" s="1"/>
  <c r="T40" i="3" a="1"/>
  <c r="T40" i="3" s="1"/>
  <c r="T134" i="3" a="1"/>
  <c r="T134" i="3" s="1"/>
  <c r="T158" i="3" a="1"/>
  <c r="T158" i="3" s="1"/>
  <c r="T164" i="3" a="1"/>
  <c r="T164" i="3" s="1"/>
  <c r="T204" i="3" a="1"/>
  <c r="T204" i="3" s="1"/>
  <c r="T206" i="3" a="1"/>
  <c r="T206" i="3" s="1"/>
  <c r="T170" i="7" a="1"/>
  <c r="T170" i="7" s="1"/>
  <c r="T179" i="7" a="1"/>
  <c r="T179" i="7" s="1"/>
  <c r="T186" i="7" a="1"/>
  <c r="T186" i="7" s="1"/>
  <c r="T200" i="7" a="1"/>
  <c r="T200" i="7" s="1"/>
  <c r="T205" i="7" a="1"/>
  <c r="T205" i="7" s="1"/>
  <c r="T211" i="7" a="1"/>
  <c r="T211" i="7" s="1"/>
  <c r="T218" i="7" a="1"/>
  <c r="T218" i="7" s="1"/>
  <c r="T250" i="7" a="1"/>
  <c r="T250" i="7" s="1"/>
  <c r="T10" i="10" a="1"/>
  <c r="T10" i="10" s="1"/>
  <c r="T45" i="10" a="1"/>
  <c r="T45" i="10" s="1"/>
  <c r="T46" i="10" a="1"/>
  <c r="T46" i="10" s="1"/>
  <c r="T58" i="10" a="1"/>
  <c r="T58" i="10" s="1"/>
  <c r="T63" i="10" a="1"/>
  <c r="T63" i="10" s="1"/>
  <c r="T68" i="10" a="1"/>
  <c r="T68" i="10" s="1"/>
  <c r="T83" i="10" a="1"/>
  <c r="T83" i="10" s="1"/>
  <c r="T86" i="10" a="1"/>
  <c r="T86" i="10" s="1"/>
  <c r="T90" i="10" a="1"/>
  <c r="T90" i="10" s="1"/>
  <c r="T100" i="10" a="1"/>
  <c r="T100" i="10" s="1"/>
  <c r="T102" i="10" a="1"/>
  <c r="T102" i="10" s="1"/>
  <c r="T120" i="10" a="1"/>
  <c r="T120" i="10" s="1"/>
  <c r="T132" i="10" a="1"/>
  <c r="T132" i="10" s="1"/>
  <c r="T141" i="10" a="1"/>
  <c r="T141" i="10" s="1"/>
  <c r="T167" i="10" a="1"/>
  <c r="T167" i="10" s="1"/>
  <c r="T254" i="10" a="1"/>
  <c r="T254" i="10" s="1"/>
  <c r="T8" i="7" a="1"/>
  <c r="T8" i="7" s="1"/>
  <c r="T42" i="7" a="1"/>
  <c r="T42" i="7" s="1"/>
  <c r="T56" i="7" a="1"/>
  <c r="T56" i="7" s="1"/>
  <c r="T80" i="7" a="1"/>
  <c r="T80" i="7" s="1"/>
  <c r="T101" i="7" a="1"/>
  <c r="T101" i="7" s="1"/>
  <c r="T112" i="7" a="1"/>
  <c r="T112" i="7" s="1"/>
  <c r="T121" i="7" a="1"/>
  <c r="T121" i="7" s="1"/>
  <c r="T123" i="7" a="1"/>
  <c r="T123" i="7" s="1"/>
  <c r="T125" i="7" a="1"/>
  <c r="T125" i="7" s="1"/>
  <c r="T131" i="7" a="1"/>
  <c r="T131" i="7" s="1"/>
  <c r="T139" i="7" a="1"/>
  <c r="T139" i="7" s="1"/>
  <c r="T142" i="7" a="1"/>
  <c r="T142" i="7" s="1"/>
  <c r="T155" i="7" a="1"/>
  <c r="T155" i="7" s="1"/>
  <c r="T158" i="7" a="1"/>
  <c r="T158" i="7" s="1"/>
  <c r="T219" i="7" a="1"/>
  <c r="T219" i="7" s="1"/>
  <c r="T224" i="7" a="1"/>
  <c r="T224" i="7" s="1"/>
  <c r="T244" i="7" a="1"/>
  <c r="T244" i="7" s="1"/>
  <c r="T18" i="10" a="1"/>
  <c r="T18" i="10" s="1"/>
  <c r="T107" i="10" a="1"/>
  <c r="T107" i="10" s="1"/>
  <c r="T155" i="10" a="1"/>
  <c r="T155" i="10" s="1"/>
  <c r="T185" i="10" a="1"/>
  <c r="T185" i="10" s="1"/>
  <c r="T193" i="10" a="1"/>
  <c r="T193" i="10" s="1"/>
  <c r="T195" i="10" a="1"/>
  <c r="T195" i="10" s="1"/>
  <c r="T203" i="10" a="1"/>
  <c r="T203" i="10" s="1"/>
  <c r="T208" i="10" a="1"/>
  <c r="T208" i="10" s="1"/>
  <c r="T212" i="10" a="1"/>
  <c r="T212" i="10" s="1"/>
  <c r="T245" i="10" a="1"/>
  <c r="T245" i="10" s="1"/>
  <c r="T21" i="7" a="1"/>
  <c r="T21" i="7" s="1"/>
  <c r="T32" i="7" a="1"/>
  <c r="T32" i="7" s="1"/>
  <c r="T37" i="7" a="1"/>
  <c r="T37" i="7" s="1"/>
  <c r="T94" i="7" a="1"/>
  <c r="T94" i="7" s="1"/>
  <c r="T95" i="7" a="1"/>
  <c r="T95" i="7" s="1"/>
  <c r="T107" i="7" a="1"/>
  <c r="T107" i="7" s="1"/>
  <c r="T175" i="7" a="1"/>
  <c r="T175" i="7" s="1"/>
  <c r="T52" i="10" a="1"/>
  <c r="T52" i="10" s="1"/>
  <c r="T75" i="10" a="1"/>
  <c r="T75" i="10" s="1"/>
  <c r="T95" i="10" a="1"/>
  <c r="T95" i="10" s="1"/>
  <c r="T114" i="10" a="1"/>
  <c r="T114" i="10" s="1"/>
  <c r="T116" i="10" a="1"/>
  <c r="T116" i="10" s="1"/>
  <c r="T138" i="10" a="1"/>
  <c r="T138" i="10" s="1"/>
  <c r="T150" i="10" a="1"/>
  <c r="T150" i="10" s="1"/>
  <c r="T161" i="10" a="1"/>
  <c r="T161" i="10" s="1"/>
  <c r="T163" i="10" a="1"/>
  <c r="T163" i="10" s="1"/>
  <c r="T175" i="10" a="1"/>
  <c r="T175" i="10" s="1"/>
  <c r="T180" i="10" a="1"/>
  <c r="T180" i="10" s="1"/>
  <c r="T219" i="10" a="1"/>
  <c r="T219" i="10" s="1"/>
  <c r="T225" i="10" a="1"/>
  <c r="T225" i="10" s="1"/>
  <c r="T102" i="3" a="1"/>
  <c r="T102" i="3" s="1"/>
  <c r="T112" i="3" a="1"/>
  <c r="T112" i="3" s="1"/>
  <c r="T148" i="3" a="1"/>
  <c r="T148" i="3" s="1"/>
  <c r="T10" i="3" a="1"/>
  <c r="T10" i="3" s="1"/>
  <c r="T15" i="3" a="1"/>
  <c r="T15" i="3" s="1"/>
  <c r="T28" i="3" a="1"/>
  <c r="T28" i="3" s="1"/>
  <c r="T29" i="3" a="1"/>
  <c r="T29" i="3" s="1"/>
  <c r="T50" i="3" a="1"/>
  <c r="T50" i="3" s="1"/>
  <c r="T57" i="3" a="1"/>
  <c r="T57" i="3" s="1"/>
  <c r="T62" i="3" a="1"/>
  <c r="T62" i="3" s="1"/>
  <c r="T67" i="3" a="1"/>
  <c r="T67" i="3" s="1"/>
  <c r="T180" i="3" a="1"/>
  <c r="T180" i="3" s="1"/>
  <c r="T183" i="7" a="1"/>
  <c r="T183" i="7" s="1"/>
  <c r="T210" i="7" a="1"/>
  <c r="T210" i="7" s="1"/>
  <c r="T50" i="7" a="1"/>
  <c r="T50" i="7" s="1"/>
  <c r="T63" i="7" a="1"/>
  <c r="T63" i="7" s="1"/>
  <c r="T88" i="7" a="1"/>
  <c r="T88" i="7" s="1"/>
  <c r="T111" i="7" a="1"/>
  <c r="T111" i="7" s="1"/>
  <c r="T115" i="7" a="1"/>
  <c r="T115" i="7" s="1"/>
  <c r="T135" i="7" a="1"/>
  <c r="T135" i="7" s="1"/>
  <c r="T149" i="7" a="1"/>
  <c r="T149" i="7" s="1"/>
  <c r="T160" i="7" a="1"/>
  <c r="T160" i="7" s="1"/>
  <c r="T50" i="10" a="1"/>
  <c r="T50" i="10" s="1"/>
  <c r="T74" i="10" a="1"/>
  <c r="T74" i="10" s="1"/>
  <c r="T76" i="10" a="1"/>
  <c r="T76" i="10" s="1"/>
  <c r="T85" i="10" a="1"/>
  <c r="T85" i="10" s="1"/>
  <c r="T88" i="10" a="1"/>
  <c r="T88" i="10" s="1"/>
  <c r="T101" i="10" a="1"/>
  <c r="T101" i="10" s="1"/>
  <c r="T111" i="10" a="1"/>
  <c r="T111" i="10" s="1"/>
  <c r="T142" i="10" a="1"/>
  <c r="T142" i="10" s="1"/>
  <c r="T168" i="10" a="1"/>
  <c r="T168" i="10" s="1"/>
  <c r="T169" i="10" a="1"/>
  <c r="T169" i="10" s="1"/>
  <c r="T171" i="10" a="1"/>
  <c r="T171" i="10" s="1"/>
  <c r="T183" i="10" a="1"/>
  <c r="T183" i="10" s="1"/>
  <c r="T191" i="10" a="1"/>
  <c r="T191" i="10" s="1"/>
  <c r="T196" i="10" a="1"/>
  <c r="T196" i="10" s="1"/>
  <c r="T197" i="10" a="1"/>
  <c r="T197" i="10" s="1"/>
  <c r="T200" i="10" a="1"/>
  <c r="T200" i="10" s="1"/>
  <c r="T218" i="10" a="1"/>
  <c r="T218" i="10" s="1"/>
  <c r="T232" i="10" a="1"/>
  <c r="T232" i="10" s="1"/>
  <c r="T35" i="3" a="1"/>
  <c r="T35" i="3" s="1"/>
  <c r="T210" i="3" a="1"/>
  <c r="T210" i="3" s="1"/>
  <c r="T222" i="3" a="1"/>
  <c r="T222" i="3" s="1"/>
  <c r="T228" i="3" a="1"/>
  <c r="T228" i="3" s="1"/>
  <c r="T13" i="7" a="1"/>
  <c r="T13" i="7" s="1"/>
  <c r="T28" i="7" a="1"/>
  <c r="T28" i="7" s="1"/>
  <c r="T40" i="7" a="1"/>
  <c r="T40" i="7" s="1"/>
  <c r="T66" i="7" a="1"/>
  <c r="T66" i="7" s="1"/>
  <c r="T77" i="7" a="1"/>
  <c r="T77" i="7" s="1"/>
  <c r="T79" i="7" a="1"/>
  <c r="T79" i="7" s="1"/>
  <c r="T93" i="7" a="1"/>
  <c r="T93" i="7" s="1"/>
  <c r="T99" i="7" a="1"/>
  <c r="T99" i="7" s="1"/>
  <c r="T117" i="7" a="1"/>
  <c r="T117" i="7" s="1"/>
  <c r="T133" i="7" a="1"/>
  <c r="T133" i="7" s="1"/>
  <c r="T141" i="7" a="1"/>
  <c r="T141" i="7" s="1"/>
  <c r="T147" i="7" a="1"/>
  <c r="T147" i="7" s="1"/>
  <c r="P26" i="2"/>
  <c r="L26" i="2"/>
  <c r="Q26" i="2"/>
  <c r="K21" i="2"/>
  <c r="H21" i="2"/>
  <c r="S45" i="2"/>
  <c r="P45" i="2"/>
  <c r="Q45" i="2"/>
  <c r="K115" i="2"/>
  <c r="H115" i="2"/>
  <c r="K192" i="2"/>
  <c r="H192" i="2"/>
  <c r="K239" i="3"/>
  <c r="J239" i="3"/>
  <c r="I239" i="3"/>
  <c r="L239" i="3"/>
  <c r="W239" i="3"/>
  <c r="U239" i="3"/>
  <c r="G239" i="3"/>
  <c r="Z239" i="3"/>
  <c r="S25" i="2"/>
  <c r="Q25" i="2"/>
  <c r="L25" i="2"/>
  <c r="K59" i="2"/>
  <c r="H59" i="2"/>
  <c r="K101" i="2"/>
  <c r="H101" i="2"/>
  <c r="Q64" i="2"/>
  <c r="S64" i="2"/>
  <c r="S160" i="2"/>
  <c r="H48" i="2"/>
  <c r="K48" i="2"/>
  <c r="P223" i="2"/>
  <c r="L223" i="2"/>
  <c r="Q223" i="2"/>
  <c r="S223" i="2"/>
  <c r="K22" i="3"/>
  <c r="J22" i="3"/>
  <c r="I22" i="3"/>
  <c r="L22" i="3"/>
  <c r="Z22" i="3"/>
  <c r="W22" i="3"/>
  <c r="V22" i="3"/>
  <c r="G22" i="3"/>
  <c r="K95" i="3"/>
  <c r="J95" i="3"/>
  <c r="I95" i="3"/>
  <c r="W95" i="3"/>
  <c r="Z95" i="3"/>
  <c r="V95" i="3"/>
  <c r="L95" i="3"/>
  <c r="U95" i="3"/>
  <c r="G95" i="3"/>
  <c r="S35" i="2"/>
  <c r="K54" i="2"/>
  <c r="H54" i="2"/>
  <c r="Q110" i="2"/>
  <c r="P110" i="2"/>
  <c r="Q130" i="2"/>
  <c r="P130" i="2"/>
  <c r="L130" i="2"/>
  <c r="P159" i="2"/>
  <c r="L159" i="2"/>
  <c r="Q159" i="2"/>
  <c r="S159" i="2"/>
  <c r="F22" i="3"/>
  <c r="K241" i="3"/>
  <c r="J241" i="3"/>
  <c r="I241" i="3"/>
  <c r="L241" i="3"/>
  <c r="Z241" i="3"/>
  <c r="V241" i="3"/>
  <c r="W241" i="3"/>
  <c r="U241" i="3"/>
  <c r="G241" i="3"/>
  <c r="F241" i="3"/>
  <c r="S51" i="2"/>
  <c r="Q51" i="2"/>
  <c r="L51" i="2"/>
  <c r="K67" i="2"/>
  <c r="H67" i="2"/>
  <c r="Q91" i="2"/>
  <c r="L91" i="2"/>
  <c r="K38" i="3"/>
  <c r="J38" i="3"/>
  <c r="I38" i="3"/>
  <c r="L38" i="3"/>
  <c r="Z38" i="3"/>
  <c r="W38" i="3"/>
  <c r="V38" i="3"/>
  <c r="G38" i="3"/>
  <c r="K207" i="3"/>
  <c r="J207" i="3"/>
  <c r="I207" i="3"/>
  <c r="L207" i="3"/>
  <c r="W207" i="3"/>
  <c r="U207" i="3"/>
  <c r="G207" i="3"/>
  <c r="Z207" i="3"/>
  <c r="V207" i="3"/>
  <c r="S18" i="2"/>
  <c r="H20" i="2"/>
  <c r="K20" i="2"/>
  <c r="P25" i="2"/>
  <c r="L32" i="2"/>
  <c r="P38" i="2"/>
  <c r="S38" i="2"/>
  <c r="Q38" i="2"/>
  <c r="Q47" i="2"/>
  <c r="P47" i="2"/>
  <c r="L47" i="2"/>
  <c r="P50" i="2"/>
  <c r="L50" i="2"/>
  <c r="H58" i="2"/>
  <c r="S58" i="2" s="1"/>
  <c r="K61" i="2"/>
  <c r="H61" i="2"/>
  <c r="K80" i="2"/>
  <c r="P90" i="2"/>
  <c r="Q90" i="2"/>
  <c r="S92" i="2"/>
  <c r="S95" i="2"/>
  <c r="H100" i="2"/>
  <c r="K100" i="2"/>
  <c r="K147" i="2"/>
  <c r="H147" i="2"/>
  <c r="S192" i="2"/>
  <c r="S207" i="2"/>
  <c r="H215" i="2"/>
  <c r="S218" i="2"/>
  <c r="K220" i="2"/>
  <c r="H220" i="2"/>
  <c r="Q226" i="2"/>
  <c r="P226" i="2"/>
  <c r="L226" i="2"/>
  <c r="K235" i="2"/>
  <c r="H235" i="2"/>
  <c r="L250" i="2"/>
  <c r="K14" i="3"/>
  <c r="J14" i="3"/>
  <c r="I14" i="3"/>
  <c r="L14" i="3"/>
  <c r="Z14" i="3"/>
  <c r="W14" i="3"/>
  <c r="V14" i="3"/>
  <c r="G14" i="3"/>
  <c r="T23" i="3" a="1"/>
  <c r="T23" i="3" s="1"/>
  <c r="F38" i="3"/>
  <c r="F207" i="3"/>
  <c r="K209" i="3"/>
  <c r="J209" i="3"/>
  <c r="I209" i="3"/>
  <c r="L209" i="3"/>
  <c r="Z209" i="3"/>
  <c r="V209" i="3"/>
  <c r="W209" i="3"/>
  <c r="U209" i="3"/>
  <c r="G209" i="3"/>
  <c r="F209" i="3"/>
  <c r="K83" i="2"/>
  <c r="H83" i="2"/>
  <c r="S83" i="2" s="1"/>
  <c r="K14" i="2"/>
  <c r="H14" i="2"/>
  <c r="P34" i="2"/>
  <c r="Q34" i="2"/>
  <c r="L34" i="2"/>
  <c r="P73" i="2"/>
  <c r="L73" i="2"/>
  <c r="S73" i="2"/>
  <c r="L80" i="2"/>
  <c r="Q80" i="2"/>
  <c r="P80" i="2"/>
  <c r="K95" i="2"/>
  <c r="H95" i="2"/>
  <c r="H119" i="2"/>
  <c r="P227" i="2"/>
  <c r="L227" i="2"/>
  <c r="Q227" i="2"/>
  <c r="H33" i="2"/>
  <c r="P64" i="2"/>
  <c r="S115" i="2"/>
  <c r="S34" i="2"/>
  <c r="K53" i="2"/>
  <c r="H53" i="2"/>
  <c r="S77" i="2"/>
  <c r="P77" i="2"/>
  <c r="Q77" i="2"/>
  <c r="P91" i="2"/>
  <c r="Q138" i="2"/>
  <c r="P138" i="2"/>
  <c r="L138" i="2"/>
  <c r="K171" i="2"/>
  <c r="H171" i="2"/>
  <c r="P191" i="2"/>
  <c r="L191" i="2"/>
  <c r="Q191" i="2"/>
  <c r="S191" i="2"/>
  <c r="K224" i="2"/>
  <c r="H224" i="2"/>
  <c r="K175" i="3"/>
  <c r="J175" i="3"/>
  <c r="I175" i="3"/>
  <c r="L175" i="3"/>
  <c r="W175" i="3"/>
  <c r="U175" i="3"/>
  <c r="G175" i="3"/>
  <c r="Z175" i="3"/>
  <c r="K22" i="2"/>
  <c r="H22" i="2"/>
  <c r="P41" i="2"/>
  <c r="L41" i="2"/>
  <c r="S41" i="2"/>
  <c r="K46" i="2"/>
  <c r="H46" i="2"/>
  <c r="L60" i="2"/>
  <c r="P66" i="2"/>
  <c r="Q66" i="2"/>
  <c r="L66" i="2"/>
  <c r="S67" i="2"/>
  <c r="H71" i="2"/>
  <c r="K79" i="2"/>
  <c r="H79" i="2"/>
  <c r="S91" i="2"/>
  <c r="L96" i="2"/>
  <c r="P96" i="2"/>
  <c r="Q96" i="2"/>
  <c r="S128" i="2"/>
  <c r="S147" i="2"/>
  <c r="K160" i="2"/>
  <c r="H160" i="2"/>
  <c r="P195" i="2"/>
  <c r="L195" i="2"/>
  <c r="Q195" i="2"/>
  <c r="S215" i="2"/>
  <c r="S235" i="2"/>
  <c r="K30" i="3"/>
  <c r="J30" i="3"/>
  <c r="I30" i="3"/>
  <c r="L30" i="3"/>
  <c r="Z30" i="3"/>
  <c r="W30" i="3"/>
  <c r="V30" i="3"/>
  <c r="G30" i="3"/>
  <c r="T39" i="3" a="1"/>
  <c r="T39" i="3" s="1"/>
  <c r="K46" i="3"/>
  <c r="J46" i="3"/>
  <c r="I46" i="3"/>
  <c r="L46" i="3"/>
  <c r="Z46" i="3"/>
  <c r="W46" i="3"/>
  <c r="V46" i="3"/>
  <c r="G46" i="3"/>
  <c r="K119" i="3"/>
  <c r="J119" i="3"/>
  <c r="I119" i="3"/>
  <c r="L119" i="3"/>
  <c r="F119" i="3"/>
  <c r="U119" i="3"/>
  <c r="G119" i="3"/>
  <c r="Z119" i="3"/>
  <c r="V119" i="3"/>
  <c r="F175" i="3"/>
  <c r="K177" i="3"/>
  <c r="J177" i="3"/>
  <c r="I177" i="3"/>
  <c r="L177" i="3"/>
  <c r="Z177" i="3"/>
  <c r="V177" i="3"/>
  <c r="W177" i="3"/>
  <c r="U177" i="3"/>
  <c r="G177" i="3"/>
  <c r="F177" i="3"/>
  <c r="T226" i="3" a="1"/>
  <c r="T226" i="3" s="1"/>
  <c r="H39" i="2"/>
  <c r="K78" i="2"/>
  <c r="H78" i="2"/>
  <c r="K124" i="2"/>
  <c r="H124" i="2"/>
  <c r="S183" i="2"/>
  <c r="K93" i="3"/>
  <c r="J93" i="3"/>
  <c r="I93" i="3"/>
  <c r="W93" i="3"/>
  <c r="Z93" i="3"/>
  <c r="V93" i="3"/>
  <c r="L93" i="3"/>
  <c r="U93" i="3"/>
  <c r="G93" i="3"/>
  <c r="F239" i="3"/>
  <c r="S26" i="2"/>
  <c r="L45" i="2"/>
  <c r="Q72" i="2"/>
  <c r="P72" i="2"/>
  <c r="L72" i="2"/>
  <c r="K128" i="2"/>
  <c r="H128" i="2"/>
  <c r="S164" i="2"/>
  <c r="K180" i="2"/>
  <c r="H180" i="2"/>
  <c r="Q202" i="2"/>
  <c r="P202" i="2"/>
  <c r="L202" i="2"/>
  <c r="K211" i="2"/>
  <c r="H211" i="2"/>
  <c r="K244" i="2"/>
  <c r="H244" i="2"/>
  <c r="S13" i="2"/>
  <c r="P13" i="2"/>
  <c r="Q13" i="2"/>
  <c r="S39" i="2"/>
  <c r="P51" i="2"/>
  <c r="S57" i="2"/>
  <c r="Q57" i="2"/>
  <c r="L57" i="2"/>
  <c r="K72" i="2"/>
  <c r="L110" i="2"/>
  <c r="K156" i="2"/>
  <c r="H156" i="2"/>
  <c r="S227" i="2"/>
  <c r="V175" i="3"/>
  <c r="S19" i="2"/>
  <c r="Q19" i="2"/>
  <c r="L19" i="2"/>
  <c r="K35" i="2"/>
  <c r="H35" i="2"/>
  <c r="L40" i="2"/>
  <c r="Q40" i="2"/>
  <c r="P40" i="2"/>
  <c r="Q60" i="2"/>
  <c r="P60" i="2"/>
  <c r="L65" i="2"/>
  <c r="Q65" i="2"/>
  <c r="P65" i="2"/>
  <c r="S72" i="2"/>
  <c r="L77" i="2"/>
  <c r="K81" i="2"/>
  <c r="H81" i="2"/>
  <c r="S93" i="2"/>
  <c r="P93" i="2"/>
  <c r="Q93" i="2"/>
  <c r="K99" i="2"/>
  <c r="H99" i="2"/>
  <c r="L107" i="2"/>
  <c r="Q107" i="2"/>
  <c r="P107" i="2"/>
  <c r="P127" i="2"/>
  <c r="L127" i="2"/>
  <c r="Q127" i="2"/>
  <c r="S127" i="2"/>
  <c r="S151" i="2"/>
  <c r="S171" i="2"/>
  <c r="K179" i="2"/>
  <c r="H179" i="2"/>
  <c r="K212" i="2"/>
  <c r="H212" i="2"/>
  <c r="Q234" i="2"/>
  <c r="P234" i="2"/>
  <c r="L234" i="2"/>
  <c r="Q238" i="2"/>
  <c r="P238" i="2"/>
  <c r="K243" i="2"/>
  <c r="H243" i="2"/>
  <c r="L51" i="3"/>
  <c r="I51" i="3"/>
  <c r="G51" i="3"/>
  <c r="F51" i="3"/>
  <c r="J51" i="3"/>
  <c r="Z51" i="3"/>
  <c r="W51" i="3"/>
  <c r="U51" i="3"/>
  <c r="P9" i="2"/>
  <c r="L9" i="2"/>
  <c r="S9" i="2"/>
  <c r="K139" i="2"/>
  <c r="H139" i="2"/>
  <c r="F95" i="3"/>
  <c r="R256" i="2"/>
  <c r="S11" i="2"/>
  <c r="Q28" i="2"/>
  <c r="P28" i="2"/>
  <c r="K97" i="2"/>
  <c r="H97" i="2"/>
  <c r="P163" i="2"/>
  <c r="L163" i="2"/>
  <c r="Q163" i="2"/>
  <c r="Q206" i="2"/>
  <c r="P206" i="2"/>
  <c r="S236" i="2"/>
  <c r="H16" i="2"/>
  <c r="K16" i="2"/>
  <c r="K27" i="2"/>
  <c r="H27" i="2"/>
  <c r="S32" i="2"/>
  <c r="Q32" i="2"/>
  <c r="S54" i="2"/>
  <c r="S80" i="2"/>
  <c r="K85" i="2"/>
  <c r="H85" i="2"/>
  <c r="K116" i="2"/>
  <c r="H116" i="2"/>
  <c r="Q142" i="2"/>
  <c r="P142" i="2"/>
  <c r="P151" i="2"/>
  <c r="L151" i="2"/>
  <c r="Q151" i="2"/>
  <c r="S154" i="2"/>
  <c r="Q162" i="2"/>
  <c r="P162" i="2"/>
  <c r="L162" i="2"/>
  <c r="L13" i="2"/>
  <c r="S20" i="2"/>
  <c r="P32" i="2"/>
  <c r="Q15" i="2"/>
  <c r="P15" i="2"/>
  <c r="L15" i="2"/>
  <c r="P18" i="2"/>
  <c r="L18" i="2"/>
  <c r="H29" i="2"/>
  <c r="K29" i="2"/>
  <c r="Q41" i="2"/>
  <c r="S50" i="2"/>
  <c r="H52" i="2"/>
  <c r="K52" i="2"/>
  <c r="P57" i="2"/>
  <c r="L64" i="2"/>
  <c r="P70" i="2"/>
  <c r="S70" i="2"/>
  <c r="Q70" i="2"/>
  <c r="S79" i="2"/>
  <c r="H84" i="2"/>
  <c r="S84" i="2" s="1"/>
  <c r="K84" i="2"/>
  <c r="P92" i="2"/>
  <c r="P106" i="2"/>
  <c r="Q106" i="2"/>
  <c r="P131" i="2"/>
  <c r="L131" i="2"/>
  <c r="Q131" i="2"/>
  <c r="L142" i="2"/>
  <c r="K148" i="2"/>
  <c r="H148" i="2"/>
  <c r="Q170" i="2"/>
  <c r="P170" i="2"/>
  <c r="L170" i="2"/>
  <c r="Q174" i="2"/>
  <c r="P174" i="2"/>
  <c r="H183" i="2"/>
  <c r="K188" i="2"/>
  <c r="H188" i="2"/>
  <c r="Q194" i="2"/>
  <c r="P194" i="2"/>
  <c r="L194" i="2"/>
  <c r="K203" i="2"/>
  <c r="H203" i="2"/>
  <c r="S224" i="2"/>
  <c r="S239" i="2"/>
  <c r="H247" i="2"/>
  <c r="U22" i="3"/>
  <c r="K51" i="3"/>
  <c r="V51" i="3"/>
  <c r="T74" i="3" a="1"/>
  <c r="T74" i="3" s="1"/>
  <c r="T194" i="3" a="1"/>
  <c r="T194" i="3" s="1"/>
  <c r="K30" i="5"/>
  <c r="H30" i="5"/>
  <c r="K33" i="5"/>
  <c r="H33" i="5"/>
  <c r="Q40" i="5"/>
  <c r="P40" i="5"/>
  <c r="S40" i="5"/>
  <c r="L40" i="5"/>
  <c r="K137" i="5"/>
  <c r="H137" i="5"/>
  <c r="K139" i="5"/>
  <c r="H139" i="5"/>
  <c r="Q30" i="2"/>
  <c r="P37" i="2"/>
  <c r="Q62" i="2"/>
  <c r="P69" i="2"/>
  <c r="Q86" i="2"/>
  <c r="P89" i="2"/>
  <c r="P94" i="2"/>
  <c r="Q102" i="2"/>
  <c r="P105" i="2"/>
  <c r="Q108" i="2"/>
  <c r="L109" i="2"/>
  <c r="Q118" i="2"/>
  <c r="P118" i="2"/>
  <c r="S134" i="2"/>
  <c r="K136" i="2"/>
  <c r="H136" i="2"/>
  <c r="S136" i="2" s="1"/>
  <c r="Q150" i="2"/>
  <c r="P150" i="2"/>
  <c r="S166" i="2"/>
  <c r="K168" i="2"/>
  <c r="H168" i="2"/>
  <c r="Q182" i="2"/>
  <c r="P182" i="2"/>
  <c r="S198" i="2"/>
  <c r="K200" i="2"/>
  <c r="H200" i="2"/>
  <c r="Q214" i="2"/>
  <c r="P214" i="2"/>
  <c r="S230" i="2"/>
  <c r="K232" i="2"/>
  <c r="H232" i="2"/>
  <c r="Q246" i="2"/>
  <c r="P246" i="2"/>
  <c r="K12" i="3"/>
  <c r="J12" i="3"/>
  <c r="I12" i="3"/>
  <c r="L12" i="3"/>
  <c r="K20" i="3"/>
  <c r="J20" i="3"/>
  <c r="I20" i="3"/>
  <c r="L20" i="3"/>
  <c r="K28" i="3"/>
  <c r="J28" i="3"/>
  <c r="I28" i="3"/>
  <c r="L28" i="3"/>
  <c r="K36" i="3"/>
  <c r="J36" i="3"/>
  <c r="I36" i="3"/>
  <c r="L36" i="3"/>
  <c r="K44" i="3"/>
  <c r="J44" i="3"/>
  <c r="I44" i="3"/>
  <c r="L44" i="3"/>
  <c r="T94" i="3" a="1"/>
  <c r="T94" i="3" s="1"/>
  <c r="K105" i="3"/>
  <c r="J105" i="3"/>
  <c r="I105" i="3"/>
  <c r="L105" i="3"/>
  <c r="W105" i="3"/>
  <c r="Z105" i="3"/>
  <c r="V105" i="3"/>
  <c r="G105" i="3"/>
  <c r="U105" i="3"/>
  <c r="F105" i="3"/>
  <c r="T132" i="3" a="1"/>
  <c r="T132" i="3" s="1"/>
  <c r="K145" i="3"/>
  <c r="J145" i="3"/>
  <c r="I145" i="3"/>
  <c r="L145" i="3"/>
  <c r="Z145" i="3"/>
  <c r="V145" i="3"/>
  <c r="W145" i="3"/>
  <c r="U145" i="3"/>
  <c r="G145" i="3"/>
  <c r="P255" i="2"/>
  <c r="L255" i="2"/>
  <c r="Q255" i="2"/>
  <c r="K123" i="3"/>
  <c r="J123" i="3"/>
  <c r="I123" i="3"/>
  <c r="L123" i="3"/>
  <c r="U123" i="3"/>
  <c r="G123" i="3"/>
  <c r="V123" i="3"/>
  <c r="K169" i="3"/>
  <c r="J169" i="3"/>
  <c r="I169" i="3"/>
  <c r="L169" i="3"/>
  <c r="F169" i="3"/>
  <c r="U169" i="3"/>
  <c r="G169" i="3"/>
  <c r="V169" i="3"/>
  <c r="K201" i="3"/>
  <c r="J201" i="3"/>
  <c r="I201" i="3"/>
  <c r="L201" i="3"/>
  <c r="F201" i="3"/>
  <c r="U201" i="3"/>
  <c r="G201" i="3"/>
  <c r="V201" i="3"/>
  <c r="K233" i="3"/>
  <c r="J233" i="3"/>
  <c r="I233" i="3"/>
  <c r="L233" i="3"/>
  <c r="F233" i="3"/>
  <c r="U233" i="3"/>
  <c r="G233" i="3"/>
  <c r="V233" i="3"/>
  <c r="K22" i="5"/>
  <c r="H22" i="5"/>
  <c r="K25" i="5"/>
  <c r="H25" i="5"/>
  <c r="S33" i="5"/>
  <c r="K62" i="5"/>
  <c r="H62" i="5"/>
  <c r="K65" i="5"/>
  <c r="H65" i="5"/>
  <c r="S65" i="5" s="1"/>
  <c r="Q72" i="5"/>
  <c r="P72" i="5"/>
  <c r="S72" i="5"/>
  <c r="L72" i="5"/>
  <c r="P116" i="5"/>
  <c r="L116" i="5"/>
  <c r="Q116" i="5"/>
  <c r="W123" i="3"/>
  <c r="W169" i="3"/>
  <c r="K191" i="3"/>
  <c r="J191" i="3"/>
  <c r="I191" i="3"/>
  <c r="L191" i="3"/>
  <c r="W191" i="3"/>
  <c r="U191" i="3"/>
  <c r="G191" i="3"/>
  <c r="Z191" i="3"/>
  <c r="W201" i="3"/>
  <c r="K223" i="3"/>
  <c r="J223" i="3"/>
  <c r="I223" i="3"/>
  <c r="L223" i="3"/>
  <c r="W223" i="3"/>
  <c r="U223" i="3"/>
  <c r="G223" i="3"/>
  <c r="Z223" i="3"/>
  <c r="V223" i="3"/>
  <c r="W233" i="3"/>
  <c r="Q113" i="5"/>
  <c r="P113" i="5"/>
  <c r="L113" i="5"/>
  <c r="K252" i="2"/>
  <c r="H252" i="2"/>
  <c r="K112" i="2"/>
  <c r="H112" i="2"/>
  <c r="Q126" i="2"/>
  <c r="P126" i="2"/>
  <c r="Q158" i="2"/>
  <c r="P158" i="2"/>
  <c r="S174" i="2"/>
  <c r="K240" i="2"/>
  <c r="H240" i="2"/>
  <c r="K10" i="3"/>
  <c r="J10" i="3"/>
  <c r="I10" i="3"/>
  <c r="L10" i="3"/>
  <c r="K34" i="3"/>
  <c r="J34" i="3"/>
  <c r="I34" i="3"/>
  <c r="L34" i="3"/>
  <c r="K101" i="3"/>
  <c r="J101" i="3"/>
  <c r="I101" i="3"/>
  <c r="W101" i="3"/>
  <c r="Z101" i="3"/>
  <c r="V101" i="3"/>
  <c r="L101" i="3"/>
  <c r="F123" i="3"/>
  <c r="K159" i="3"/>
  <c r="J159" i="3"/>
  <c r="I159" i="3"/>
  <c r="L159" i="3"/>
  <c r="W159" i="3"/>
  <c r="U159" i="3"/>
  <c r="G159" i="3"/>
  <c r="Z159" i="3"/>
  <c r="V191" i="3"/>
  <c r="H10" i="2"/>
  <c r="H17" i="2"/>
  <c r="H23" i="2"/>
  <c r="H42" i="2"/>
  <c r="H49" i="2"/>
  <c r="H55" i="2"/>
  <c r="H74" i="2"/>
  <c r="L88" i="2"/>
  <c r="S90" i="2"/>
  <c r="L94" i="2"/>
  <c r="L104" i="2"/>
  <c r="S106" i="2"/>
  <c r="Q114" i="2"/>
  <c r="P114" i="2"/>
  <c r="L118" i="2"/>
  <c r="S130" i="2"/>
  <c r="K132" i="2"/>
  <c r="H132" i="2"/>
  <c r="H135" i="2"/>
  <c r="Q146" i="2"/>
  <c r="P146" i="2"/>
  <c r="L150" i="2"/>
  <c r="S162" i="2"/>
  <c r="K164" i="2"/>
  <c r="H164" i="2"/>
  <c r="H167" i="2"/>
  <c r="Q178" i="2"/>
  <c r="P178" i="2"/>
  <c r="L182" i="2"/>
  <c r="S194" i="2"/>
  <c r="K196" i="2"/>
  <c r="H196" i="2"/>
  <c r="S196" i="2" s="1"/>
  <c r="H199" i="2"/>
  <c r="Q210" i="2"/>
  <c r="P210" i="2"/>
  <c r="L214" i="2"/>
  <c r="S226" i="2"/>
  <c r="K228" i="2"/>
  <c r="H228" i="2"/>
  <c r="S228" i="2" s="1"/>
  <c r="H231" i="2"/>
  <c r="Q242" i="2"/>
  <c r="P242" i="2"/>
  <c r="L246" i="2"/>
  <c r="F10" i="3"/>
  <c r="U10" i="3"/>
  <c r="W12" i="3"/>
  <c r="F18" i="3"/>
  <c r="U18" i="3"/>
  <c r="W20" i="3"/>
  <c r="F26" i="3"/>
  <c r="W28" i="3"/>
  <c r="F34" i="3"/>
  <c r="U34" i="3"/>
  <c r="W36" i="3"/>
  <c r="F42" i="3"/>
  <c r="W44" i="3"/>
  <c r="F50" i="3"/>
  <c r="T54" i="3" a="1"/>
  <c r="T54" i="3" s="1"/>
  <c r="F101" i="3"/>
  <c r="U101" i="3"/>
  <c r="Z123" i="3"/>
  <c r="K125" i="3"/>
  <c r="J125" i="3"/>
  <c r="I125" i="3"/>
  <c r="L125" i="3"/>
  <c r="V125" i="3"/>
  <c r="W125" i="3"/>
  <c r="Z125" i="3"/>
  <c r="U125" i="3"/>
  <c r="G125" i="3"/>
  <c r="F125" i="3"/>
  <c r="K131" i="3"/>
  <c r="J131" i="3"/>
  <c r="I131" i="3"/>
  <c r="L131" i="3"/>
  <c r="Z131" i="3"/>
  <c r="W131" i="3"/>
  <c r="V131" i="3"/>
  <c r="K139" i="3"/>
  <c r="J139" i="3"/>
  <c r="I139" i="3"/>
  <c r="L139" i="3"/>
  <c r="U139" i="3"/>
  <c r="G139" i="3"/>
  <c r="V139" i="3"/>
  <c r="T146" i="3" a="1"/>
  <c r="T146" i="3" s="1"/>
  <c r="F159" i="3"/>
  <c r="K161" i="3"/>
  <c r="J161" i="3"/>
  <c r="I161" i="3"/>
  <c r="L161" i="3"/>
  <c r="Z161" i="3"/>
  <c r="V161" i="3"/>
  <c r="W161" i="3"/>
  <c r="U161" i="3"/>
  <c r="G161" i="3"/>
  <c r="Z169" i="3"/>
  <c r="F191" i="3"/>
  <c r="K193" i="3"/>
  <c r="J193" i="3"/>
  <c r="I193" i="3"/>
  <c r="L193" i="3"/>
  <c r="Z193" i="3"/>
  <c r="V193" i="3"/>
  <c r="W193" i="3"/>
  <c r="U193" i="3"/>
  <c r="G193" i="3"/>
  <c r="Z201" i="3"/>
  <c r="F223" i="3"/>
  <c r="K225" i="3"/>
  <c r="J225" i="3"/>
  <c r="I225" i="3"/>
  <c r="L225" i="3"/>
  <c r="Z225" i="3"/>
  <c r="V225" i="3"/>
  <c r="W225" i="3"/>
  <c r="U225" i="3"/>
  <c r="G225" i="3"/>
  <c r="Z233" i="3"/>
  <c r="S142" i="2"/>
  <c r="Q190" i="2"/>
  <c r="P190" i="2"/>
  <c r="K208" i="2"/>
  <c r="H208" i="2"/>
  <c r="Q254" i="2"/>
  <c r="P254" i="2"/>
  <c r="K26" i="3"/>
  <c r="J26" i="3"/>
  <c r="I26" i="3"/>
  <c r="L26" i="3"/>
  <c r="K42" i="3"/>
  <c r="J42" i="3"/>
  <c r="I42" i="3"/>
  <c r="L42" i="3"/>
  <c r="Z50" i="3"/>
  <c r="G50" i="3"/>
  <c r="L50" i="3"/>
  <c r="K50" i="3"/>
  <c r="J50" i="3"/>
  <c r="U50" i="3"/>
  <c r="K36" i="2"/>
  <c r="K68" i="2"/>
  <c r="S118" i="2"/>
  <c r="K120" i="2"/>
  <c r="H120" i="2"/>
  <c r="P123" i="2"/>
  <c r="L123" i="2"/>
  <c r="Q123" i="2"/>
  <c r="Q134" i="2"/>
  <c r="P134" i="2"/>
  <c r="S150" i="2"/>
  <c r="K152" i="2"/>
  <c r="H152" i="2"/>
  <c r="P155" i="2"/>
  <c r="L155" i="2"/>
  <c r="Q155" i="2"/>
  <c r="Q166" i="2"/>
  <c r="P166" i="2"/>
  <c r="S182" i="2"/>
  <c r="K184" i="2"/>
  <c r="H184" i="2"/>
  <c r="P187" i="2"/>
  <c r="L187" i="2"/>
  <c r="Q187" i="2"/>
  <c r="Q198" i="2"/>
  <c r="P198" i="2"/>
  <c r="S214" i="2"/>
  <c r="K216" i="2"/>
  <c r="H216" i="2"/>
  <c r="P219" i="2"/>
  <c r="L219" i="2"/>
  <c r="Q219" i="2"/>
  <c r="Q230" i="2"/>
  <c r="P230" i="2"/>
  <c r="S246" i="2"/>
  <c r="K248" i="2"/>
  <c r="H248" i="2"/>
  <c r="P251" i="2"/>
  <c r="L251" i="2"/>
  <c r="Q251" i="2"/>
  <c r="S255" i="2"/>
  <c r="K8" i="3"/>
  <c r="J8" i="3"/>
  <c r="I8" i="3"/>
  <c r="L8" i="3"/>
  <c r="L255" i="3" s="1"/>
  <c r="G10" i="3"/>
  <c r="V10" i="3"/>
  <c r="K16" i="3"/>
  <c r="J16" i="3"/>
  <c r="I16" i="3"/>
  <c r="L16" i="3"/>
  <c r="G18" i="3"/>
  <c r="K24" i="3"/>
  <c r="J24" i="3"/>
  <c r="I24" i="3"/>
  <c r="L24" i="3"/>
  <c r="G26" i="3"/>
  <c r="V26" i="3"/>
  <c r="K32" i="3"/>
  <c r="J32" i="3"/>
  <c r="I32" i="3"/>
  <c r="L32" i="3"/>
  <c r="G34" i="3"/>
  <c r="V34" i="3"/>
  <c r="K40" i="3"/>
  <c r="J40" i="3"/>
  <c r="I40" i="3"/>
  <c r="L40" i="3"/>
  <c r="G42" i="3"/>
  <c r="V42" i="3"/>
  <c r="K48" i="3"/>
  <c r="J48" i="3"/>
  <c r="I48" i="3"/>
  <c r="L48" i="3"/>
  <c r="I50" i="3"/>
  <c r="W50" i="3"/>
  <c r="K75" i="3"/>
  <c r="J75" i="3"/>
  <c r="V75" i="3"/>
  <c r="Z75" i="3"/>
  <c r="W75" i="3"/>
  <c r="U75" i="3"/>
  <c r="L75" i="3"/>
  <c r="G101" i="3"/>
  <c r="K14" i="5"/>
  <c r="H14" i="5"/>
  <c r="S18" i="5"/>
  <c r="Q160" i="5"/>
  <c r="P160" i="5"/>
  <c r="L160" i="5"/>
  <c r="K185" i="5"/>
  <c r="H185" i="5"/>
  <c r="K195" i="5"/>
  <c r="H195" i="5"/>
  <c r="S250" i="2"/>
  <c r="S110" i="2"/>
  <c r="K144" i="2"/>
  <c r="H144" i="2"/>
  <c r="S144" i="2" s="1"/>
  <c r="K176" i="2"/>
  <c r="H176" i="2"/>
  <c r="S206" i="2"/>
  <c r="Q222" i="2"/>
  <c r="P222" i="2"/>
  <c r="S238" i="2"/>
  <c r="K18" i="3"/>
  <c r="J18" i="3"/>
  <c r="I18" i="3"/>
  <c r="L18" i="3"/>
  <c r="H31" i="2"/>
  <c r="S31" i="2" s="1"/>
  <c r="H63" i="2"/>
  <c r="S78" i="2"/>
  <c r="L82" i="2"/>
  <c r="L92" i="2"/>
  <c r="S94" i="2"/>
  <c r="L98" i="2"/>
  <c r="H111" i="2"/>
  <c r="S111" i="2" s="1"/>
  <c r="Q122" i="2"/>
  <c r="P122" i="2"/>
  <c r="L126" i="2"/>
  <c r="S138" i="2"/>
  <c r="K140" i="2"/>
  <c r="H140" i="2"/>
  <c r="S140" i="2" s="1"/>
  <c r="H143" i="2"/>
  <c r="Q154" i="2"/>
  <c r="P154" i="2"/>
  <c r="L158" i="2"/>
  <c r="S170" i="2"/>
  <c r="K172" i="2"/>
  <c r="H172" i="2"/>
  <c r="S172" i="2" s="1"/>
  <c r="H175" i="2"/>
  <c r="Q186" i="2"/>
  <c r="P186" i="2"/>
  <c r="L190" i="2"/>
  <c r="S202" i="2"/>
  <c r="K204" i="2"/>
  <c r="H204" i="2"/>
  <c r="S204" i="2" s="1"/>
  <c r="P207" i="2"/>
  <c r="L207" i="2"/>
  <c r="Q207" i="2"/>
  <c r="Q218" i="2"/>
  <c r="P218" i="2"/>
  <c r="L222" i="2"/>
  <c r="S234" i="2"/>
  <c r="K236" i="2"/>
  <c r="H236" i="2"/>
  <c r="P239" i="2"/>
  <c r="L239" i="2"/>
  <c r="Q239" i="2"/>
  <c r="Q250" i="2"/>
  <c r="P250" i="2"/>
  <c r="L254" i="2"/>
  <c r="W10" i="3"/>
  <c r="W18" i="3"/>
  <c r="W26" i="3"/>
  <c r="W34" i="3"/>
  <c r="F40" i="3"/>
  <c r="U40" i="3"/>
  <c r="W42" i="3"/>
  <c r="F48" i="3"/>
  <c r="U48" i="3"/>
  <c r="F75" i="3"/>
  <c r="T100" i="3" a="1"/>
  <c r="T100" i="3" s="1"/>
  <c r="T126" i="3" a="1"/>
  <c r="T126" i="3" s="1"/>
  <c r="K129" i="3"/>
  <c r="J129" i="3"/>
  <c r="I129" i="3"/>
  <c r="L129" i="3"/>
  <c r="Z129" i="3"/>
  <c r="V129" i="3"/>
  <c r="U129" i="3"/>
  <c r="G129" i="3"/>
  <c r="F129" i="3"/>
  <c r="W129" i="3"/>
  <c r="K141" i="3"/>
  <c r="J141" i="3"/>
  <c r="I141" i="3"/>
  <c r="L141" i="3"/>
  <c r="V141" i="3"/>
  <c r="W141" i="3"/>
  <c r="Z141" i="3"/>
  <c r="U141" i="3"/>
  <c r="G141" i="3"/>
  <c r="F141" i="3"/>
  <c r="K153" i="3"/>
  <c r="J153" i="3"/>
  <c r="I153" i="3"/>
  <c r="L153" i="3"/>
  <c r="F153" i="3"/>
  <c r="U153" i="3"/>
  <c r="G153" i="3"/>
  <c r="V153" i="3"/>
  <c r="T156" i="3" a="1"/>
  <c r="T156" i="3" s="1"/>
  <c r="K185" i="3"/>
  <c r="J185" i="3"/>
  <c r="I185" i="3"/>
  <c r="L185" i="3"/>
  <c r="F185" i="3"/>
  <c r="U185" i="3"/>
  <c r="G185" i="3"/>
  <c r="V185" i="3"/>
  <c r="T188" i="3" a="1"/>
  <c r="T188" i="3" s="1"/>
  <c r="K217" i="3"/>
  <c r="J217" i="3"/>
  <c r="I217" i="3"/>
  <c r="L217" i="3"/>
  <c r="F217" i="3"/>
  <c r="U217" i="3"/>
  <c r="G217" i="3"/>
  <c r="V217" i="3"/>
  <c r="T220" i="3" a="1"/>
  <c r="T220" i="3" s="1"/>
  <c r="K249" i="3"/>
  <c r="J249" i="3"/>
  <c r="I249" i="3"/>
  <c r="L249" i="3"/>
  <c r="F249" i="3"/>
  <c r="U249" i="3"/>
  <c r="G249" i="3"/>
  <c r="V249" i="3"/>
  <c r="T252" i="3" a="1"/>
  <c r="T252" i="3" s="1"/>
  <c r="K79" i="5"/>
  <c r="H79" i="5"/>
  <c r="P150" i="5"/>
  <c r="L150" i="5"/>
  <c r="Q150" i="5"/>
  <c r="G7" i="3"/>
  <c r="Z7" i="3"/>
  <c r="G9" i="3"/>
  <c r="Z9" i="3"/>
  <c r="G11" i="3"/>
  <c r="Z11" i="3"/>
  <c r="G13" i="3"/>
  <c r="Z13" i="3"/>
  <c r="G15" i="3"/>
  <c r="Z15" i="3"/>
  <c r="G17" i="3"/>
  <c r="Z17" i="3"/>
  <c r="G19" i="3"/>
  <c r="Z19" i="3"/>
  <c r="G21" i="3"/>
  <c r="Z21" i="3"/>
  <c r="G23" i="3"/>
  <c r="Z23" i="3"/>
  <c r="G25" i="3"/>
  <c r="Z25" i="3"/>
  <c r="G27" i="3"/>
  <c r="Z27" i="3"/>
  <c r="G29" i="3"/>
  <c r="Z29" i="3"/>
  <c r="G31" i="3"/>
  <c r="Z31" i="3"/>
  <c r="G33" i="3"/>
  <c r="Z33" i="3"/>
  <c r="G35" i="3"/>
  <c r="Z35" i="3"/>
  <c r="G37" i="3"/>
  <c r="Z37" i="3"/>
  <c r="G39" i="3"/>
  <c r="Z39" i="3"/>
  <c r="G41" i="3"/>
  <c r="Z41" i="3"/>
  <c r="G43" i="3"/>
  <c r="Z43" i="3"/>
  <c r="G45" i="3"/>
  <c r="Z45" i="3"/>
  <c r="G47" i="3"/>
  <c r="Z47" i="3"/>
  <c r="G49" i="3"/>
  <c r="Z49" i="3"/>
  <c r="I52" i="3"/>
  <c r="J53" i="3"/>
  <c r="W53" i="3"/>
  <c r="K55" i="3"/>
  <c r="J55" i="3"/>
  <c r="U55" i="3"/>
  <c r="L55" i="3"/>
  <c r="G57" i="3"/>
  <c r="F63" i="3"/>
  <c r="K65" i="3"/>
  <c r="J65" i="3"/>
  <c r="V65" i="3"/>
  <c r="K67" i="3"/>
  <c r="J67" i="3"/>
  <c r="I67" i="3"/>
  <c r="F69" i="3"/>
  <c r="G71" i="3"/>
  <c r="K73" i="3"/>
  <c r="J73" i="3"/>
  <c r="Z73" i="3"/>
  <c r="K77" i="3"/>
  <c r="J77" i="3"/>
  <c r="U77" i="3"/>
  <c r="L77" i="3"/>
  <c r="G79" i="3"/>
  <c r="K107" i="3"/>
  <c r="J107" i="3"/>
  <c r="I107" i="3"/>
  <c r="L107" i="3"/>
  <c r="Z107" i="3"/>
  <c r="G109" i="3"/>
  <c r="K127" i="3"/>
  <c r="J127" i="3"/>
  <c r="I127" i="3"/>
  <c r="L127" i="3"/>
  <c r="W127" i="3"/>
  <c r="Z127" i="3"/>
  <c r="K143" i="3"/>
  <c r="J143" i="3"/>
  <c r="I143" i="3"/>
  <c r="L143" i="3"/>
  <c r="W143" i="3"/>
  <c r="Z143" i="3"/>
  <c r="F147" i="3"/>
  <c r="G157" i="3"/>
  <c r="F163" i="3"/>
  <c r="G173" i="3"/>
  <c r="F179" i="3"/>
  <c r="G189" i="3"/>
  <c r="F195" i="3"/>
  <c r="G205" i="3"/>
  <c r="F211" i="3"/>
  <c r="G221" i="3"/>
  <c r="F227" i="3"/>
  <c r="G237" i="3"/>
  <c r="F243" i="3"/>
  <c r="G253" i="3"/>
  <c r="Q48" i="5"/>
  <c r="P48" i="5"/>
  <c r="S48" i="5"/>
  <c r="L48" i="5"/>
  <c r="L86" i="5"/>
  <c r="Q86" i="5"/>
  <c r="P86" i="5"/>
  <c r="S86" i="5"/>
  <c r="Q97" i="5"/>
  <c r="P97" i="5"/>
  <c r="L97" i="5"/>
  <c r="K130" i="5"/>
  <c r="H130" i="5"/>
  <c r="Q140" i="5"/>
  <c r="P140" i="5"/>
  <c r="L140" i="5"/>
  <c r="K153" i="5"/>
  <c r="H153" i="5"/>
  <c r="K175" i="5"/>
  <c r="H175" i="5"/>
  <c r="S186" i="5"/>
  <c r="Q229" i="5"/>
  <c r="P229" i="5"/>
  <c r="S229" i="5"/>
  <c r="L229" i="5"/>
  <c r="K54" i="5"/>
  <c r="H54" i="5"/>
  <c r="K57" i="5"/>
  <c r="H57" i="5"/>
  <c r="S57" i="5" s="1"/>
  <c r="Q96" i="5"/>
  <c r="P96" i="5"/>
  <c r="L96" i="5"/>
  <c r="Q105" i="5"/>
  <c r="P105" i="5"/>
  <c r="L105" i="5"/>
  <c r="S105" i="5"/>
  <c r="K159" i="5"/>
  <c r="H159" i="5"/>
  <c r="K9" i="5"/>
  <c r="H9" i="5"/>
  <c r="K17" i="5"/>
  <c r="H17" i="5"/>
  <c r="Q32" i="5"/>
  <c r="P32" i="5"/>
  <c r="S32" i="5"/>
  <c r="L32" i="5"/>
  <c r="Q64" i="5"/>
  <c r="P64" i="5"/>
  <c r="S64" i="5"/>
  <c r="L64" i="5"/>
  <c r="H87" i="5"/>
  <c r="K87" i="5"/>
  <c r="K101" i="5"/>
  <c r="H101" i="5"/>
  <c r="K129" i="5"/>
  <c r="H129" i="5"/>
  <c r="P134" i="5"/>
  <c r="L134" i="5"/>
  <c r="Q134" i="5"/>
  <c r="Q144" i="5"/>
  <c r="P144" i="5"/>
  <c r="L144" i="5"/>
  <c r="S150" i="5"/>
  <c r="P182" i="5"/>
  <c r="L182" i="5"/>
  <c r="Q182" i="5"/>
  <c r="U9" i="3"/>
  <c r="U11" i="3"/>
  <c r="U13" i="3"/>
  <c r="U15" i="3"/>
  <c r="U17" i="3"/>
  <c r="U19" i="3"/>
  <c r="U21" i="3"/>
  <c r="U23" i="3"/>
  <c r="U25" i="3"/>
  <c r="U27" i="3"/>
  <c r="U29" i="3"/>
  <c r="U31" i="3"/>
  <c r="U33" i="3"/>
  <c r="U35" i="3"/>
  <c r="U37" i="3"/>
  <c r="U39" i="3"/>
  <c r="U41" i="3"/>
  <c r="U43" i="3"/>
  <c r="U45" i="3"/>
  <c r="U47" i="3"/>
  <c r="U49" i="3"/>
  <c r="V73" i="3"/>
  <c r="Z77" i="3"/>
  <c r="K81" i="3"/>
  <c r="J81" i="3"/>
  <c r="G81" i="3"/>
  <c r="K83" i="3"/>
  <c r="J83" i="3"/>
  <c r="F83" i="3"/>
  <c r="K89" i="3"/>
  <c r="J89" i="3"/>
  <c r="I89" i="3"/>
  <c r="Z89" i="3"/>
  <c r="K91" i="3"/>
  <c r="J91" i="3"/>
  <c r="I91" i="3"/>
  <c r="W91" i="3"/>
  <c r="K99" i="3"/>
  <c r="J99" i="3"/>
  <c r="I99" i="3"/>
  <c r="W99" i="3"/>
  <c r="Z99" i="3"/>
  <c r="P13" i="5"/>
  <c r="L13" i="5"/>
  <c r="Q13" i="5"/>
  <c r="P21" i="5"/>
  <c r="L21" i="5"/>
  <c r="Q21" i="5"/>
  <c r="S25" i="5"/>
  <c r="K46" i="5"/>
  <c r="H46" i="5"/>
  <c r="K49" i="5"/>
  <c r="H49" i="5"/>
  <c r="H78" i="5"/>
  <c r="Q83" i="5"/>
  <c r="P83" i="5"/>
  <c r="S83" i="5"/>
  <c r="K143" i="5"/>
  <c r="H143" i="5"/>
  <c r="K149" i="5"/>
  <c r="H149" i="5"/>
  <c r="K169" i="5"/>
  <c r="H169" i="5"/>
  <c r="S235" i="5"/>
  <c r="T51" i="3" a="1"/>
  <c r="T51" i="3" s="1"/>
  <c r="V52" i="3"/>
  <c r="G52" i="3"/>
  <c r="Z52" i="3"/>
  <c r="K57" i="3"/>
  <c r="J57" i="3"/>
  <c r="I57" i="3"/>
  <c r="K59" i="3"/>
  <c r="J59" i="3"/>
  <c r="F59" i="3"/>
  <c r="K79" i="3"/>
  <c r="J79" i="3"/>
  <c r="I79" i="3"/>
  <c r="K85" i="3"/>
  <c r="J85" i="3"/>
  <c r="Z85" i="3"/>
  <c r="K87" i="3"/>
  <c r="J87" i="3"/>
  <c r="I87" i="3"/>
  <c r="Z87" i="3"/>
  <c r="T104" i="3" a="1"/>
  <c r="T104" i="3" s="1"/>
  <c r="K109" i="3"/>
  <c r="J109" i="3"/>
  <c r="I109" i="3"/>
  <c r="L109" i="3"/>
  <c r="K121" i="3"/>
  <c r="J121" i="3"/>
  <c r="I121" i="3"/>
  <c r="L121" i="3"/>
  <c r="U121" i="3"/>
  <c r="G121" i="3"/>
  <c r="V121" i="3"/>
  <c r="Q8" i="5"/>
  <c r="P8" i="5"/>
  <c r="S8" i="5"/>
  <c r="Q16" i="5"/>
  <c r="P16" i="5"/>
  <c r="S16" i="5"/>
  <c r="S17" i="5"/>
  <c r="Q24" i="5"/>
  <c r="P24" i="5"/>
  <c r="S24" i="5"/>
  <c r="L24" i="5"/>
  <c r="Q56" i="5"/>
  <c r="P56" i="5"/>
  <c r="S56" i="5"/>
  <c r="L56" i="5"/>
  <c r="S134" i="5"/>
  <c r="P146" i="5"/>
  <c r="L146" i="5"/>
  <c r="Q146" i="5"/>
  <c r="Q176" i="5"/>
  <c r="P176" i="5"/>
  <c r="L176" i="5"/>
  <c r="P190" i="5"/>
  <c r="L190" i="5"/>
  <c r="Q190" i="5"/>
  <c r="K63" i="3"/>
  <c r="J63" i="3"/>
  <c r="Z63" i="3"/>
  <c r="K69" i="3"/>
  <c r="J69" i="3"/>
  <c r="G69" i="3"/>
  <c r="K71" i="3"/>
  <c r="J71" i="3"/>
  <c r="F71" i="3"/>
  <c r="K97" i="3"/>
  <c r="J97" i="3"/>
  <c r="I97" i="3"/>
  <c r="W97" i="3"/>
  <c r="K103" i="3"/>
  <c r="J103" i="3"/>
  <c r="I103" i="3"/>
  <c r="W103" i="3"/>
  <c r="Z103" i="3"/>
  <c r="K137" i="3"/>
  <c r="J137" i="3"/>
  <c r="I137" i="3"/>
  <c r="L137" i="3"/>
  <c r="F137" i="3"/>
  <c r="U137" i="3"/>
  <c r="G137" i="3"/>
  <c r="V137" i="3"/>
  <c r="K147" i="3"/>
  <c r="J147" i="3"/>
  <c r="I147" i="3"/>
  <c r="L147" i="3"/>
  <c r="W147" i="3"/>
  <c r="K157" i="3"/>
  <c r="J157" i="3"/>
  <c r="I157" i="3"/>
  <c r="L157" i="3"/>
  <c r="V157" i="3"/>
  <c r="F157" i="3"/>
  <c r="W157" i="3"/>
  <c r="K163" i="3"/>
  <c r="J163" i="3"/>
  <c r="I163" i="3"/>
  <c r="L163" i="3"/>
  <c r="W163" i="3"/>
  <c r="K173" i="3"/>
  <c r="J173" i="3"/>
  <c r="I173" i="3"/>
  <c r="L173" i="3"/>
  <c r="V173" i="3"/>
  <c r="F173" i="3"/>
  <c r="W173" i="3"/>
  <c r="K179" i="3"/>
  <c r="J179" i="3"/>
  <c r="I179" i="3"/>
  <c r="L179" i="3"/>
  <c r="W179" i="3"/>
  <c r="K189" i="3"/>
  <c r="J189" i="3"/>
  <c r="I189" i="3"/>
  <c r="L189" i="3"/>
  <c r="V189" i="3"/>
  <c r="F189" i="3"/>
  <c r="W189" i="3"/>
  <c r="K195" i="3"/>
  <c r="J195" i="3"/>
  <c r="I195" i="3"/>
  <c r="L195" i="3"/>
  <c r="W195" i="3"/>
  <c r="K205" i="3"/>
  <c r="J205" i="3"/>
  <c r="I205" i="3"/>
  <c r="L205" i="3"/>
  <c r="V205" i="3"/>
  <c r="F205" i="3"/>
  <c r="W205" i="3"/>
  <c r="K211" i="3"/>
  <c r="J211" i="3"/>
  <c r="I211" i="3"/>
  <c r="L211" i="3"/>
  <c r="W211" i="3"/>
  <c r="K221" i="3"/>
  <c r="J221" i="3"/>
  <c r="I221" i="3"/>
  <c r="L221" i="3"/>
  <c r="V221" i="3"/>
  <c r="F221" i="3"/>
  <c r="W221" i="3"/>
  <c r="K227" i="3"/>
  <c r="J227" i="3"/>
  <c r="I227" i="3"/>
  <c r="L227" i="3"/>
  <c r="W227" i="3"/>
  <c r="K237" i="3"/>
  <c r="J237" i="3"/>
  <c r="I237" i="3"/>
  <c r="L237" i="3"/>
  <c r="V237" i="3"/>
  <c r="F237" i="3"/>
  <c r="W237" i="3"/>
  <c r="K243" i="3"/>
  <c r="J243" i="3"/>
  <c r="I243" i="3"/>
  <c r="L243" i="3"/>
  <c r="W243" i="3"/>
  <c r="K253" i="3"/>
  <c r="J253" i="3"/>
  <c r="I253" i="3"/>
  <c r="L253" i="3"/>
  <c r="V253" i="3"/>
  <c r="F253" i="3"/>
  <c r="W253" i="3"/>
  <c r="K38" i="5"/>
  <c r="H38" i="5"/>
  <c r="K41" i="5"/>
  <c r="H41" i="5"/>
  <c r="S41" i="5" s="1"/>
  <c r="K70" i="5"/>
  <c r="H70" i="5"/>
  <c r="K73" i="5"/>
  <c r="H73" i="5"/>
  <c r="S73" i="5" s="1"/>
  <c r="Q81" i="5"/>
  <c r="P81" i="5"/>
  <c r="P100" i="5"/>
  <c r="L100" i="5"/>
  <c r="Q100" i="5"/>
  <c r="K133" i="5"/>
  <c r="H133" i="5"/>
  <c r="P166" i="5"/>
  <c r="L166" i="5"/>
  <c r="Q166" i="5"/>
  <c r="Q201" i="5"/>
  <c r="P201" i="5"/>
  <c r="S201" i="5"/>
  <c r="L201" i="5"/>
  <c r="P218" i="5"/>
  <c r="L218" i="5"/>
  <c r="Q218" i="5"/>
  <c r="K111" i="3"/>
  <c r="J111" i="3"/>
  <c r="I111" i="3"/>
  <c r="L111" i="3"/>
  <c r="K133" i="3"/>
  <c r="J133" i="3"/>
  <c r="I133" i="3"/>
  <c r="L133" i="3"/>
  <c r="K149" i="3"/>
  <c r="J149" i="3"/>
  <c r="I149" i="3"/>
  <c r="L149" i="3"/>
  <c r="K165" i="3"/>
  <c r="J165" i="3"/>
  <c r="I165" i="3"/>
  <c r="L165" i="3"/>
  <c r="K181" i="3"/>
  <c r="J181" i="3"/>
  <c r="I181" i="3"/>
  <c r="L181" i="3"/>
  <c r="K197" i="3"/>
  <c r="J197" i="3"/>
  <c r="I197" i="3"/>
  <c r="L197" i="3"/>
  <c r="K213" i="3"/>
  <c r="J213" i="3"/>
  <c r="I213" i="3"/>
  <c r="L213" i="3"/>
  <c r="K229" i="3"/>
  <c r="J229" i="3"/>
  <c r="I229" i="3"/>
  <c r="L229" i="3"/>
  <c r="K245" i="3"/>
  <c r="J245" i="3"/>
  <c r="I245" i="3"/>
  <c r="L245" i="3"/>
  <c r="S15" i="5"/>
  <c r="S23" i="5"/>
  <c r="S31" i="5"/>
  <c r="S39" i="5"/>
  <c r="S47" i="5"/>
  <c r="S55" i="5"/>
  <c r="S63" i="5"/>
  <c r="S71" i="5"/>
  <c r="P84" i="5"/>
  <c r="L84" i="5"/>
  <c r="Q84" i="5"/>
  <c r="S94" i="5"/>
  <c r="L98" i="5"/>
  <c r="Q98" i="5"/>
  <c r="L102" i="5"/>
  <c r="Q102" i="5"/>
  <c r="P102" i="5"/>
  <c r="Q112" i="5"/>
  <c r="P112" i="5"/>
  <c r="S114" i="5"/>
  <c r="Q121" i="5"/>
  <c r="P121" i="5"/>
  <c r="Q141" i="5"/>
  <c r="P141" i="5"/>
  <c r="L141" i="5"/>
  <c r="S141" i="5"/>
  <c r="Q157" i="5"/>
  <c r="P157" i="5"/>
  <c r="L157" i="5"/>
  <c r="S157" i="5"/>
  <c r="Q173" i="5"/>
  <c r="P173" i="5"/>
  <c r="L173" i="5"/>
  <c r="S173" i="5"/>
  <c r="K239" i="5"/>
  <c r="H239" i="5"/>
  <c r="K250" i="5"/>
  <c r="H250" i="5"/>
  <c r="N45" i="6"/>
  <c r="U53" i="7"/>
  <c r="L53" i="7"/>
  <c r="K53" i="7"/>
  <c r="V53" i="7"/>
  <c r="Z53" i="7"/>
  <c r="J53" i="7"/>
  <c r="W53" i="7"/>
  <c r="G53" i="7"/>
  <c r="F53" i="7"/>
  <c r="U136" i="7"/>
  <c r="L136" i="7"/>
  <c r="K136" i="7"/>
  <c r="V136" i="7"/>
  <c r="Z136" i="7"/>
  <c r="J136" i="7"/>
  <c r="G136" i="7"/>
  <c r="W136" i="7"/>
  <c r="F136" i="7"/>
  <c r="S113" i="5"/>
  <c r="Q115" i="5"/>
  <c r="P115" i="5"/>
  <c r="S115" i="5"/>
  <c r="H119" i="5"/>
  <c r="K119" i="5"/>
  <c r="K206" i="5"/>
  <c r="H206" i="5"/>
  <c r="K155" i="5"/>
  <c r="H155" i="5"/>
  <c r="Q156" i="5"/>
  <c r="P156" i="5"/>
  <c r="L156" i="5"/>
  <c r="P162" i="5"/>
  <c r="L162" i="5"/>
  <c r="Q162" i="5"/>
  <c r="S166" i="5"/>
  <c r="K171" i="5"/>
  <c r="H171" i="5"/>
  <c r="Q172" i="5"/>
  <c r="P172" i="5"/>
  <c r="L172" i="5"/>
  <c r="P178" i="5"/>
  <c r="L178" i="5"/>
  <c r="Q178" i="5"/>
  <c r="S182" i="5"/>
  <c r="K187" i="5"/>
  <c r="H187" i="5"/>
  <c r="Q189" i="5"/>
  <c r="P189" i="5"/>
  <c r="S189" i="5"/>
  <c r="L189" i="5"/>
  <c r="P210" i="5"/>
  <c r="L210" i="5"/>
  <c r="Q210" i="5"/>
  <c r="K215" i="5"/>
  <c r="H215" i="5"/>
  <c r="S218" i="5"/>
  <c r="P222" i="5"/>
  <c r="L222" i="5"/>
  <c r="Q222" i="5"/>
  <c r="K227" i="5"/>
  <c r="H227" i="5"/>
  <c r="Q233" i="5"/>
  <c r="P233" i="5"/>
  <c r="S233" i="5"/>
  <c r="Q249" i="5"/>
  <c r="P249" i="5"/>
  <c r="S249" i="5"/>
  <c r="L249" i="5"/>
  <c r="Q253" i="5"/>
  <c r="P253" i="5"/>
  <c r="S253" i="5"/>
  <c r="S116" i="5"/>
  <c r="H165" i="5"/>
  <c r="H181" i="5"/>
  <c r="K238" i="5"/>
  <c r="H238" i="5"/>
  <c r="K155" i="3"/>
  <c r="J155" i="3"/>
  <c r="I155" i="3"/>
  <c r="L155" i="3"/>
  <c r="K171" i="3"/>
  <c r="J171" i="3"/>
  <c r="I171" i="3"/>
  <c r="L171" i="3"/>
  <c r="K187" i="3"/>
  <c r="J187" i="3"/>
  <c r="I187" i="3"/>
  <c r="L187" i="3"/>
  <c r="K203" i="3"/>
  <c r="J203" i="3"/>
  <c r="I203" i="3"/>
  <c r="L203" i="3"/>
  <c r="K219" i="3"/>
  <c r="J219" i="3"/>
  <c r="I219" i="3"/>
  <c r="L219" i="3"/>
  <c r="K235" i="3"/>
  <c r="J235" i="3"/>
  <c r="I235" i="3"/>
  <c r="L235" i="3"/>
  <c r="K251" i="3"/>
  <c r="J251" i="3"/>
  <c r="I251" i="3"/>
  <c r="L251" i="3"/>
  <c r="L15" i="5"/>
  <c r="L23" i="5"/>
  <c r="L31" i="5"/>
  <c r="L39" i="5"/>
  <c r="L47" i="5"/>
  <c r="L55" i="5"/>
  <c r="L63" i="5"/>
  <c r="L71" i="5"/>
  <c r="S97" i="5"/>
  <c r="Q99" i="5"/>
  <c r="P99" i="5"/>
  <c r="S99" i="5"/>
  <c r="H103" i="5"/>
  <c r="K103" i="5"/>
  <c r="S110" i="5"/>
  <c r="H114" i="5"/>
  <c r="L115" i="5"/>
  <c r="H118" i="5"/>
  <c r="Q128" i="5"/>
  <c r="P128" i="5"/>
  <c r="S130" i="5"/>
  <c r="K135" i="5"/>
  <c r="H135" i="5"/>
  <c r="S135" i="5" s="1"/>
  <c r="Q136" i="5"/>
  <c r="P136" i="5"/>
  <c r="L136" i="5"/>
  <c r="H142" i="5"/>
  <c r="S143" i="5"/>
  <c r="S146" i="5"/>
  <c r="K151" i="5"/>
  <c r="H151" i="5"/>
  <c r="Q152" i="5"/>
  <c r="P152" i="5"/>
  <c r="L152" i="5"/>
  <c r="H158" i="5"/>
  <c r="S159" i="5"/>
  <c r="S162" i="5"/>
  <c r="K167" i="5"/>
  <c r="H167" i="5"/>
  <c r="Q168" i="5"/>
  <c r="P168" i="5"/>
  <c r="L168" i="5"/>
  <c r="H174" i="5"/>
  <c r="S175" i="5"/>
  <c r="S178" i="5"/>
  <c r="K183" i="5"/>
  <c r="H183" i="5"/>
  <c r="S183" i="5" s="1"/>
  <c r="Q184" i="5"/>
  <c r="P184" i="5"/>
  <c r="L184" i="5"/>
  <c r="H198" i="5"/>
  <c r="S199" i="5"/>
  <c r="Q209" i="5"/>
  <c r="P209" i="5"/>
  <c r="S209" i="5"/>
  <c r="L209" i="5"/>
  <c r="S210" i="5"/>
  <c r="K219" i="5"/>
  <c r="H219" i="5"/>
  <c r="Q221" i="5"/>
  <c r="P221" i="5"/>
  <c r="S221" i="5"/>
  <c r="L221" i="5"/>
  <c r="H242" i="5"/>
  <c r="K247" i="5"/>
  <c r="H247" i="5"/>
  <c r="N9" i="6"/>
  <c r="P29" i="5"/>
  <c r="L29" i="5"/>
  <c r="Q29" i="5"/>
  <c r="P37" i="5"/>
  <c r="L37" i="5"/>
  <c r="Q37" i="5"/>
  <c r="P45" i="5"/>
  <c r="L45" i="5"/>
  <c r="Q45" i="5"/>
  <c r="P53" i="5"/>
  <c r="L53" i="5"/>
  <c r="Q53" i="5"/>
  <c r="P61" i="5"/>
  <c r="L61" i="5"/>
  <c r="Q61" i="5"/>
  <c r="P69" i="5"/>
  <c r="L69" i="5"/>
  <c r="Q69" i="5"/>
  <c r="Q77" i="5"/>
  <c r="P77" i="5"/>
  <c r="L77" i="5"/>
  <c r="S77" i="5"/>
  <c r="S81" i="5"/>
  <c r="Q85" i="5"/>
  <c r="P85" i="5"/>
  <c r="L85" i="5"/>
  <c r="Q89" i="5"/>
  <c r="P89" i="5"/>
  <c r="S109" i="5"/>
  <c r="Q145" i="5"/>
  <c r="P145" i="5"/>
  <c r="L145" i="5"/>
  <c r="S145" i="5"/>
  <c r="Q161" i="5"/>
  <c r="P161" i="5"/>
  <c r="L161" i="5"/>
  <c r="S161" i="5"/>
  <c r="Q177" i="5"/>
  <c r="P177" i="5"/>
  <c r="L177" i="5"/>
  <c r="S177" i="5"/>
  <c r="K207" i="5"/>
  <c r="H207" i="5"/>
  <c r="S207" i="5" s="1"/>
  <c r="S222" i="5"/>
  <c r="L233" i="5"/>
  <c r="L253" i="5"/>
  <c r="K255" i="5"/>
  <c r="H255" i="5"/>
  <c r="N20" i="6"/>
  <c r="L48" i="7"/>
  <c r="K48" i="7"/>
  <c r="J48" i="7"/>
  <c r="U48" i="7"/>
  <c r="Z48" i="7"/>
  <c r="W48" i="7"/>
  <c r="G48" i="7"/>
  <c r="V48" i="7"/>
  <c r="F48" i="7"/>
  <c r="K61" i="3"/>
  <c r="J61" i="3"/>
  <c r="K113" i="3"/>
  <c r="J113" i="3"/>
  <c r="I113" i="3"/>
  <c r="L113" i="3"/>
  <c r="K115" i="3"/>
  <c r="J115" i="3"/>
  <c r="I115" i="3"/>
  <c r="L115" i="3"/>
  <c r="K117" i="3"/>
  <c r="J117" i="3"/>
  <c r="I117" i="3"/>
  <c r="L117" i="3"/>
  <c r="K135" i="3"/>
  <c r="J135" i="3"/>
  <c r="I135" i="3"/>
  <c r="L135" i="3"/>
  <c r="K151" i="3"/>
  <c r="J151" i="3"/>
  <c r="I151" i="3"/>
  <c r="L151" i="3"/>
  <c r="G155" i="3"/>
  <c r="U155" i="3"/>
  <c r="K167" i="3"/>
  <c r="J167" i="3"/>
  <c r="I167" i="3"/>
  <c r="L167" i="3"/>
  <c r="G171" i="3"/>
  <c r="U171" i="3"/>
  <c r="K183" i="3"/>
  <c r="J183" i="3"/>
  <c r="I183" i="3"/>
  <c r="L183" i="3"/>
  <c r="G187" i="3"/>
  <c r="U187" i="3"/>
  <c r="K199" i="3"/>
  <c r="J199" i="3"/>
  <c r="I199" i="3"/>
  <c r="L199" i="3"/>
  <c r="G203" i="3"/>
  <c r="U203" i="3"/>
  <c r="K215" i="3"/>
  <c r="J215" i="3"/>
  <c r="I215" i="3"/>
  <c r="L215" i="3"/>
  <c r="G219" i="3"/>
  <c r="U219" i="3"/>
  <c r="K231" i="3"/>
  <c r="J231" i="3"/>
  <c r="I231" i="3"/>
  <c r="L231" i="3"/>
  <c r="G235" i="3"/>
  <c r="U235" i="3"/>
  <c r="K247" i="3"/>
  <c r="J247" i="3"/>
  <c r="I247" i="3"/>
  <c r="L247" i="3"/>
  <c r="G251" i="3"/>
  <c r="U251" i="3"/>
  <c r="R256" i="5"/>
  <c r="K10" i="5"/>
  <c r="H10" i="5"/>
  <c r="Q12" i="5"/>
  <c r="P12" i="5"/>
  <c r="S12" i="5"/>
  <c r="K18" i="5"/>
  <c r="H18" i="5"/>
  <c r="Q20" i="5"/>
  <c r="P20" i="5"/>
  <c r="S20" i="5"/>
  <c r="K26" i="5"/>
  <c r="H26" i="5"/>
  <c r="Q28" i="5"/>
  <c r="P28" i="5"/>
  <c r="S28" i="5"/>
  <c r="K34" i="5"/>
  <c r="H34" i="5"/>
  <c r="Q36" i="5"/>
  <c r="P36" i="5"/>
  <c r="S36" i="5"/>
  <c r="K42" i="5"/>
  <c r="H42" i="5"/>
  <c r="Q44" i="5"/>
  <c r="P44" i="5"/>
  <c r="S44" i="5"/>
  <c r="K50" i="5"/>
  <c r="H50" i="5"/>
  <c r="Q52" i="5"/>
  <c r="P52" i="5"/>
  <c r="S52" i="5"/>
  <c r="K58" i="5"/>
  <c r="H58" i="5"/>
  <c r="Q60" i="5"/>
  <c r="P60" i="5"/>
  <c r="S60" i="5"/>
  <c r="K66" i="5"/>
  <c r="H66" i="5"/>
  <c r="Q68" i="5"/>
  <c r="P68" i="5"/>
  <c r="S68" i="5"/>
  <c r="K74" i="5"/>
  <c r="H74" i="5"/>
  <c r="Q76" i="5"/>
  <c r="P76" i="5"/>
  <c r="K99" i="5"/>
  <c r="S100" i="5"/>
  <c r="H117" i="5"/>
  <c r="S129" i="5"/>
  <c r="K131" i="5"/>
  <c r="H131" i="5"/>
  <c r="S131" i="5" s="1"/>
  <c r="Q132" i="5"/>
  <c r="P132" i="5"/>
  <c r="L132" i="5"/>
  <c r="H138" i="5"/>
  <c r="S138" i="5" s="1"/>
  <c r="S139" i="5"/>
  <c r="S142" i="5"/>
  <c r="K147" i="5"/>
  <c r="H147" i="5"/>
  <c r="Q148" i="5"/>
  <c r="P148" i="5"/>
  <c r="L148" i="5"/>
  <c r="H154" i="5"/>
  <c r="S154" i="5" s="1"/>
  <c r="S155" i="5"/>
  <c r="S158" i="5"/>
  <c r="K163" i="5"/>
  <c r="H163" i="5"/>
  <c r="Q164" i="5"/>
  <c r="P164" i="5"/>
  <c r="L164" i="5"/>
  <c r="H170" i="5"/>
  <c r="S174" i="5"/>
  <c r="K179" i="5"/>
  <c r="H179" i="5"/>
  <c r="Q180" i="5"/>
  <c r="P180" i="5"/>
  <c r="L180" i="5"/>
  <c r="H186" i="5"/>
  <c r="S187" i="5"/>
  <c r="Q197" i="5"/>
  <c r="P197" i="5"/>
  <c r="S197" i="5"/>
  <c r="L197" i="5"/>
  <c r="H230" i="5"/>
  <c r="S230" i="5" s="1"/>
  <c r="S242" i="5"/>
  <c r="S251" i="5"/>
  <c r="N7" i="6"/>
  <c r="U13" i="7"/>
  <c r="L13" i="7"/>
  <c r="K13" i="7"/>
  <c r="V13" i="7"/>
  <c r="W13" i="7"/>
  <c r="G13" i="7"/>
  <c r="F13" i="7"/>
  <c r="J13" i="7"/>
  <c r="L82" i="5"/>
  <c r="Q93" i="5"/>
  <c r="P93" i="5"/>
  <c r="L94" i="5"/>
  <c r="Q109" i="5"/>
  <c r="P109" i="5"/>
  <c r="L110" i="5"/>
  <c r="Q125" i="5"/>
  <c r="P125" i="5"/>
  <c r="L126" i="5"/>
  <c r="S132" i="5"/>
  <c r="S136" i="5"/>
  <c r="S140" i="5"/>
  <c r="S144" i="5"/>
  <c r="S148" i="5"/>
  <c r="S152" i="5"/>
  <c r="S156" i="5"/>
  <c r="S160" i="5"/>
  <c r="S164" i="5"/>
  <c r="S168" i="5"/>
  <c r="S172" i="5"/>
  <c r="S176" i="5"/>
  <c r="S180" i="5"/>
  <c r="S184" i="5"/>
  <c r="K199" i="5"/>
  <c r="H199" i="5"/>
  <c r="P202" i="5"/>
  <c r="L202" i="5"/>
  <c r="Q202" i="5"/>
  <c r="Q213" i="5"/>
  <c r="P213" i="5"/>
  <c r="S213" i="5"/>
  <c r="K231" i="5"/>
  <c r="H231" i="5"/>
  <c r="P234" i="5"/>
  <c r="L234" i="5"/>
  <c r="Q234" i="5"/>
  <c r="Q245" i="5"/>
  <c r="P245" i="5"/>
  <c r="S245" i="5"/>
  <c r="S247" i="5"/>
  <c r="N16" i="6"/>
  <c r="N46" i="6"/>
  <c r="N50" i="6"/>
  <c r="N79" i="6"/>
  <c r="N83" i="6"/>
  <c r="N112" i="6"/>
  <c r="N124" i="6"/>
  <c r="N145" i="6"/>
  <c r="N158" i="6"/>
  <c r="N178" i="6"/>
  <c r="N231" i="6"/>
  <c r="T18" i="7" a="1"/>
  <c r="T18" i="7" s="1"/>
  <c r="U29" i="7"/>
  <c r="L29" i="7"/>
  <c r="K29" i="7"/>
  <c r="V29" i="7"/>
  <c r="Z29" i="7"/>
  <c r="J29" i="7"/>
  <c r="K51" i="7"/>
  <c r="J51" i="7"/>
  <c r="G51" i="7"/>
  <c r="L51" i="7"/>
  <c r="Z51" i="7"/>
  <c r="V51" i="7"/>
  <c r="U51" i="7"/>
  <c r="F51" i="7"/>
  <c r="W51" i="7"/>
  <c r="T55" i="7" a="1"/>
  <c r="T55" i="7" s="1"/>
  <c r="J86" i="7"/>
  <c r="G86" i="7"/>
  <c r="Z86" i="7"/>
  <c r="F86" i="7"/>
  <c r="K86" i="7"/>
  <c r="V86" i="7"/>
  <c r="U86" i="7"/>
  <c r="L86" i="7"/>
  <c r="W86" i="7"/>
  <c r="V117" i="7"/>
  <c r="L117" i="7"/>
  <c r="W117" i="7"/>
  <c r="K117" i="7"/>
  <c r="U117" i="7"/>
  <c r="J117" i="7"/>
  <c r="G117" i="7"/>
  <c r="Z117" i="7"/>
  <c r="K118" i="7"/>
  <c r="G118" i="7"/>
  <c r="W118" i="7"/>
  <c r="V118" i="7"/>
  <c r="U118" i="7"/>
  <c r="L118" i="7"/>
  <c r="Z118" i="7"/>
  <c r="T119" i="7" a="1"/>
  <c r="T119" i="7" s="1"/>
  <c r="U21" i="7"/>
  <c r="L21" i="7"/>
  <c r="K21" i="7"/>
  <c r="V21" i="7"/>
  <c r="W21" i="7"/>
  <c r="G21" i="7"/>
  <c r="F21" i="7"/>
  <c r="Z21" i="7"/>
  <c r="L40" i="7"/>
  <c r="K40" i="7"/>
  <c r="J40" i="7"/>
  <c r="U40" i="7"/>
  <c r="W40" i="7"/>
  <c r="G40" i="7"/>
  <c r="V40" i="7"/>
  <c r="F40" i="7"/>
  <c r="Q241" i="5"/>
  <c r="P241" i="5"/>
  <c r="S241" i="5"/>
  <c r="N95" i="6"/>
  <c r="N96" i="6"/>
  <c r="N97" i="6"/>
  <c r="N103" i="6"/>
  <c r="N104" i="6"/>
  <c r="J21" i="7"/>
  <c r="J30" i="7"/>
  <c r="G30" i="7"/>
  <c r="Z30" i="7"/>
  <c r="F30" i="7"/>
  <c r="K30" i="7"/>
  <c r="V30" i="7"/>
  <c r="U30" i="7"/>
  <c r="L30" i="7"/>
  <c r="W30" i="7"/>
  <c r="K67" i="7"/>
  <c r="J67" i="7"/>
  <c r="G67" i="7"/>
  <c r="L67" i="7"/>
  <c r="Z67" i="7"/>
  <c r="W67" i="7"/>
  <c r="U67" i="7"/>
  <c r="U120" i="7"/>
  <c r="K120" i="7"/>
  <c r="Z120" i="7"/>
  <c r="W120" i="7"/>
  <c r="V120" i="7"/>
  <c r="L120" i="7"/>
  <c r="G120" i="7"/>
  <c r="F120" i="7"/>
  <c r="J22" i="7"/>
  <c r="G22" i="7"/>
  <c r="Z22" i="7"/>
  <c r="F22" i="7"/>
  <c r="K22" i="7"/>
  <c r="V22" i="7"/>
  <c r="U22" i="7"/>
  <c r="L22" i="7"/>
  <c r="W22" i="7"/>
  <c r="L32" i="7"/>
  <c r="K32" i="7"/>
  <c r="J32" i="7"/>
  <c r="U32" i="7"/>
  <c r="W32" i="7"/>
  <c r="G32" i="7"/>
  <c r="V32" i="7"/>
  <c r="F32" i="7"/>
  <c r="K59" i="7"/>
  <c r="J59" i="7"/>
  <c r="G59" i="7"/>
  <c r="L59" i="7"/>
  <c r="V59" i="7"/>
  <c r="U59" i="7"/>
  <c r="F59" i="7"/>
  <c r="W59" i="7"/>
  <c r="V101" i="7"/>
  <c r="L101" i="7"/>
  <c r="Z101" i="7"/>
  <c r="W101" i="7"/>
  <c r="K101" i="7"/>
  <c r="J101" i="7"/>
  <c r="U101" i="7"/>
  <c r="G101" i="7"/>
  <c r="K110" i="7"/>
  <c r="G110" i="7"/>
  <c r="Z110" i="7"/>
  <c r="W110" i="7"/>
  <c r="V110" i="7"/>
  <c r="L110" i="7"/>
  <c r="U110" i="7"/>
  <c r="J110" i="7"/>
  <c r="J121" i="7"/>
  <c r="Z121" i="7"/>
  <c r="F121" i="7"/>
  <c r="W121" i="7"/>
  <c r="V121" i="7"/>
  <c r="U121" i="7"/>
  <c r="L121" i="7"/>
  <c r="K121" i="7"/>
  <c r="S92" i="5"/>
  <c r="S108" i="5"/>
  <c r="S124" i="5"/>
  <c r="K203" i="5"/>
  <c r="H203" i="5"/>
  <c r="Q217" i="5"/>
  <c r="P217" i="5"/>
  <c r="S217" i="5"/>
  <c r="K235" i="5"/>
  <c r="H235" i="5"/>
  <c r="N126" i="6"/>
  <c r="K27" i="7"/>
  <c r="J27" i="7"/>
  <c r="G27" i="7"/>
  <c r="L27" i="7"/>
  <c r="W27" i="7"/>
  <c r="V27" i="7"/>
  <c r="U27" i="7"/>
  <c r="Z59" i="7"/>
  <c r="U77" i="7"/>
  <c r="L77" i="7"/>
  <c r="K77" i="7"/>
  <c r="V77" i="7"/>
  <c r="W77" i="7"/>
  <c r="G77" i="7"/>
  <c r="F77" i="7"/>
  <c r="Z77" i="7"/>
  <c r="F101" i="7"/>
  <c r="F110" i="7"/>
  <c r="Z111" i="7"/>
  <c r="F111" i="7"/>
  <c r="V111" i="7"/>
  <c r="W111" i="7"/>
  <c r="U111" i="7"/>
  <c r="L111" i="7"/>
  <c r="J111" i="7"/>
  <c r="G111" i="7"/>
  <c r="G121" i="7"/>
  <c r="V54" i="3"/>
  <c r="V56" i="3"/>
  <c r="V58" i="3"/>
  <c r="V60" i="3"/>
  <c r="V62" i="3"/>
  <c r="V64" i="3"/>
  <c r="V66" i="3"/>
  <c r="V68" i="3"/>
  <c r="V70" i="3"/>
  <c r="V72" i="3"/>
  <c r="V74" i="3"/>
  <c r="V76" i="3"/>
  <c r="V78" i="3"/>
  <c r="V80" i="3"/>
  <c r="V82" i="3"/>
  <c r="V84" i="3"/>
  <c r="V86" i="3"/>
  <c r="V88" i="3"/>
  <c r="V90" i="3"/>
  <c r="V92" i="3"/>
  <c r="V94" i="3"/>
  <c r="V96" i="3"/>
  <c r="V98" i="3"/>
  <c r="V100" i="3"/>
  <c r="V102" i="3"/>
  <c r="V104" i="3"/>
  <c r="V106" i="3"/>
  <c r="V108" i="3"/>
  <c r="V110" i="3"/>
  <c r="V112" i="3"/>
  <c r="V114" i="3"/>
  <c r="V116" i="3"/>
  <c r="V118" i="3"/>
  <c r="V120" i="3"/>
  <c r="V122" i="3"/>
  <c r="V124" i="3"/>
  <c r="V126" i="3"/>
  <c r="V128" i="3"/>
  <c r="V130" i="3"/>
  <c r="V132" i="3"/>
  <c r="V134" i="3"/>
  <c r="V136" i="3"/>
  <c r="V138" i="3"/>
  <c r="V140" i="3"/>
  <c r="V142" i="3"/>
  <c r="V144" i="3"/>
  <c r="V146" i="3"/>
  <c r="V148" i="3"/>
  <c r="V150" i="3"/>
  <c r="V152" i="3"/>
  <c r="V154" i="3"/>
  <c r="V156" i="3"/>
  <c r="V158" i="3"/>
  <c r="V160" i="3"/>
  <c r="V162" i="3"/>
  <c r="V164" i="3"/>
  <c r="V166" i="3"/>
  <c r="V168" i="3"/>
  <c r="V170" i="3"/>
  <c r="V172" i="3"/>
  <c r="V174" i="3"/>
  <c r="V176" i="3"/>
  <c r="V178" i="3"/>
  <c r="V180" i="3"/>
  <c r="V182" i="3"/>
  <c r="V184" i="3"/>
  <c r="V186" i="3"/>
  <c r="V188" i="3"/>
  <c r="V190" i="3"/>
  <c r="V192" i="3"/>
  <c r="V194" i="3"/>
  <c r="V196" i="3"/>
  <c r="V198" i="3"/>
  <c r="V200" i="3"/>
  <c r="V202" i="3"/>
  <c r="V204" i="3"/>
  <c r="V206" i="3"/>
  <c r="V208" i="3"/>
  <c r="V210" i="3"/>
  <c r="V212" i="3"/>
  <c r="V214" i="3"/>
  <c r="V216" i="3"/>
  <c r="V218" i="3"/>
  <c r="V220" i="3"/>
  <c r="V222" i="3"/>
  <c r="V224" i="3"/>
  <c r="V226" i="3"/>
  <c r="V228" i="3"/>
  <c r="V230" i="3"/>
  <c r="V232" i="3"/>
  <c r="V234" i="3"/>
  <c r="V236" i="3"/>
  <c r="V238" i="3"/>
  <c r="V240" i="3"/>
  <c r="V242" i="3"/>
  <c r="V244" i="3"/>
  <c r="V246" i="3"/>
  <c r="V248" i="3"/>
  <c r="V250" i="3"/>
  <c r="V252" i="3"/>
  <c r="V254" i="3"/>
  <c r="H90" i="5"/>
  <c r="H106" i="5"/>
  <c r="H122" i="5"/>
  <c r="K191" i="5"/>
  <c r="H191" i="5"/>
  <c r="S191" i="5" s="1"/>
  <c r="H194" i="5"/>
  <c r="Q205" i="5"/>
  <c r="P205" i="5"/>
  <c r="S205" i="5"/>
  <c r="K223" i="5"/>
  <c r="H223" i="5"/>
  <c r="S223" i="5" s="1"/>
  <c r="H226" i="5"/>
  <c r="Q237" i="5"/>
  <c r="P237" i="5"/>
  <c r="S237" i="5"/>
  <c r="L241" i="5"/>
  <c r="N92" i="6"/>
  <c r="N212" i="6"/>
  <c r="N238" i="6"/>
  <c r="N252" i="6"/>
  <c r="F27" i="7"/>
  <c r="Z27" i="7"/>
  <c r="L72" i="7"/>
  <c r="K72" i="7"/>
  <c r="J72" i="7"/>
  <c r="U72" i="7"/>
  <c r="Z72" i="7"/>
  <c r="W72" i="7"/>
  <c r="G72" i="7"/>
  <c r="V72" i="7"/>
  <c r="J77" i="7"/>
  <c r="U85" i="7"/>
  <c r="L85" i="7"/>
  <c r="K85" i="7"/>
  <c r="V85" i="7"/>
  <c r="W85" i="7"/>
  <c r="G85" i="7"/>
  <c r="F85" i="7"/>
  <c r="Z85" i="7"/>
  <c r="K111" i="7"/>
  <c r="K150" i="7"/>
  <c r="J150" i="7"/>
  <c r="G150" i="7"/>
  <c r="L150" i="7"/>
  <c r="Z150" i="7"/>
  <c r="U150" i="7"/>
  <c r="W150" i="7"/>
  <c r="F56" i="3"/>
  <c r="F60" i="3"/>
  <c r="F62" i="3"/>
  <c r="F68" i="3"/>
  <c r="F70" i="3"/>
  <c r="F76" i="3"/>
  <c r="F78" i="3"/>
  <c r="F80" i="3"/>
  <c r="F82" i="3"/>
  <c r="F86" i="3"/>
  <c r="F88" i="3"/>
  <c r="F92" i="3"/>
  <c r="F94" i="3"/>
  <c r="F96" i="3"/>
  <c r="F98" i="3"/>
  <c r="F100" i="3"/>
  <c r="F102" i="3"/>
  <c r="F106" i="3"/>
  <c r="F108" i="3"/>
  <c r="F110" i="3"/>
  <c r="F112" i="3"/>
  <c r="F118" i="3"/>
  <c r="F120" i="3"/>
  <c r="F124" i="3"/>
  <c r="F126" i="3"/>
  <c r="F128" i="3"/>
  <c r="F130" i="3"/>
  <c r="F132" i="3"/>
  <c r="F134" i="3"/>
  <c r="F136" i="3"/>
  <c r="F138" i="3"/>
  <c r="F140" i="3"/>
  <c r="F142" i="3"/>
  <c r="F144" i="3"/>
  <c r="F146" i="3"/>
  <c r="F148" i="3"/>
  <c r="F150" i="3"/>
  <c r="F152" i="3"/>
  <c r="F154" i="3"/>
  <c r="F156" i="3"/>
  <c r="F158" i="3"/>
  <c r="F160" i="3"/>
  <c r="F162" i="3"/>
  <c r="F164" i="3"/>
  <c r="F166" i="3"/>
  <c r="F168" i="3"/>
  <c r="F170" i="3"/>
  <c r="F172" i="3"/>
  <c r="F174" i="3"/>
  <c r="F176" i="3"/>
  <c r="F178" i="3"/>
  <c r="F180" i="3"/>
  <c r="F182" i="3"/>
  <c r="F184" i="3"/>
  <c r="F186" i="3"/>
  <c r="F188" i="3"/>
  <c r="F190" i="3"/>
  <c r="F192" i="3"/>
  <c r="F194" i="3"/>
  <c r="F196" i="3"/>
  <c r="F198" i="3"/>
  <c r="F200" i="3"/>
  <c r="F202" i="3"/>
  <c r="F204" i="3"/>
  <c r="F206" i="3"/>
  <c r="F208" i="3"/>
  <c r="F210" i="3"/>
  <c r="F212" i="3"/>
  <c r="F214" i="3"/>
  <c r="F216" i="3"/>
  <c r="F218" i="3"/>
  <c r="F220" i="3"/>
  <c r="F222" i="3"/>
  <c r="F224" i="3"/>
  <c r="F226" i="3"/>
  <c r="F228" i="3"/>
  <c r="F230" i="3"/>
  <c r="F232" i="3"/>
  <c r="F234" i="3"/>
  <c r="F236" i="3"/>
  <c r="F238" i="3"/>
  <c r="F240" i="3"/>
  <c r="F242" i="3"/>
  <c r="F244" i="3"/>
  <c r="F246" i="3"/>
  <c r="F248" i="3"/>
  <c r="F250" i="3"/>
  <c r="F252" i="3"/>
  <c r="F254" i="3"/>
  <c r="S76" i="5"/>
  <c r="K91" i="5"/>
  <c r="S96" i="5"/>
  <c r="K107" i="5"/>
  <c r="S112" i="5"/>
  <c r="K123" i="5"/>
  <c r="S128" i="5"/>
  <c r="Q193" i="5"/>
  <c r="P193" i="5"/>
  <c r="S193" i="5"/>
  <c r="K211" i="5"/>
  <c r="H211" i="5"/>
  <c r="H214" i="5"/>
  <c r="Q225" i="5"/>
  <c r="P225" i="5"/>
  <c r="S225" i="5"/>
  <c r="K243" i="5"/>
  <c r="H243" i="5"/>
  <c r="H246" i="5"/>
  <c r="K254" i="5"/>
  <c r="H254" i="5"/>
  <c r="N30" i="6"/>
  <c r="N31" i="6"/>
  <c r="N32" i="6"/>
  <c r="N33" i="6"/>
  <c r="N39" i="6"/>
  <c r="N40" i="6"/>
  <c r="N142" i="6"/>
  <c r="N159" i="6"/>
  <c r="N160" i="6"/>
  <c r="N161" i="6"/>
  <c r="N167" i="6"/>
  <c r="N168" i="6"/>
  <c r="N199" i="6"/>
  <c r="N232" i="6"/>
  <c r="N244" i="6"/>
  <c r="T23" i="7" a="1"/>
  <c r="T23" i="7" s="1"/>
  <c r="T29" i="7" a="1"/>
  <c r="T29" i="7" s="1"/>
  <c r="J38" i="7"/>
  <c r="G38" i="7"/>
  <c r="Z38" i="7"/>
  <c r="F38" i="7"/>
  <c r="K38" i="7"/>
  <c r="W38" i="7"/>
  <c r="U38" i="7"/>
  <c r="T53" i="7" a="1"/>
  <c r="T53" i="7" s="1"/>
  <c r="T58" i="7" a="1"/>
  <c r="T58" i="7" s="1"/>
  <c r="J62" i="7"/>
  <c r="G62" i="7"/>
  <c r="Z62" i="7"/>
  <c r="F62" i="7"/>
  <c r="K62" i="7"/>
  <c r="W62" i="7"/>
  <c r="V62" i="7"/>
  <c r="U62" i="7"/>
  <c r="F72" i="7"/>
  <c r="J85" i="7"/>
  <c r="U90" i="7"/>
  <c r="L90" i="7"/>
  <c r="K90" i="7"/>
  <c r="J90" i="7"/>
  <c r="V90" i="7"/>
  <c r="Z127" i="7"/>
  <c r="F127" i="7"/>
  <c r="W127" i="7"/>
  <c r="V127" i="7"/>
  <c r="U127" i="7"/>
  <c r="L127" i="7"/>
  <c r="K127" i="7"/>
  <c r="J127" i="7"/>
  <c r="U128" i="7"/>
  <c r="L128" i="7"/>
  <c r="K128" i="7"/>
  <c r="V128" i="7"/>
  <c r="Z128" i="7"/>
  <c r="J128" i="7"/>
  <c r="W128" i="7"/>
  <c r="G128" i="7"/>
  <c r="F150" i="7"/>
  <c r="Q45" i="8"/>
  <c r="P45" i="8"/>
  <c r="S45" i="8"/>
  <c r="L45" i="8"/>
  <c r="K69" i="8"/>
  <c r="H69" i="8"/>
  <c r="J169" i="7"/>
  <c r="G169" i="7"/>
  <c r="Z169" i="7"/>
  <c r="F169" i="7"/>
  <c r="K169" i="7"/>
  <c r="W169" i="7"/>
  <c r="V169" i="7"/>
  <c r="U169" i="7"/>
  <c r="L169" i="7"/>
  <c r="Q13" i="8"/>
  <c r="P13" i="8"/>
  <c r="L13" i="8"/>
  <c r="I7" i="7"/>
  <c r="Z7" i="7"/>
  <c r="G7" i="7"/>
  <c r="W7" i="7"/>
  <c r="F7" i="7"/>
  <c r="J7" i="7"/>
  <c r="K11" i="7"/>
  <c r="J11" i="7"/>
  <c r="G11" i="7"/>
  <c r="L11" i="7"/>
  <c r="U37" i="7"/>
  <c r="L37" i="7"/>
  <c r="K37" i="7"/>
  <c r="V37" i="7"/>
  <c r="J46" i="7"/>
  <c r="G46" i="7"/>
  <c r="Z46" i="7"/>
  <c r="F46" i="7"/>
  <c r="K46" i="7"/>
  <c r="L56" i="7"/>
  <c r="K56" i="7"/>
  <c r="J56" i="7"/>
  <c r="U56" i="7"/>
  <c r="K75" i="7"/>
  <c r="J75" i="7"/>
  <c r="G75" i="7"/>
  <c r="L75" i="7"/>
  <c r="Z119" i="7"/>
  <c r="F119" i="7"/>
  <c r="V119" i="7"/>
  <c r="W119" i="7"/>
  <c r="U119" i="7"/>
  <c r="L119" i="7"/>
  <c r="K119" i="7"/>
  <c r="L131" i="7"/>
  <c r="K131" i="7"/>
  <c r="J131" i="7"/>
  <c r="U131" i="7"/>
  <c r="Z131" i="7"/>
  <c r="W131" i="7"/>
  <c r="G131" i="7"/>
  <c r="V131" i="7"/>
  <c r="F131" i="7"/>
  <c r="L171" i="7"/>
  <c r="K171" i="7"/>
  <c r="J171" i="7"/>
  <c r="U171" i="7"/>
  <c r="W171" i="7"/>
  <c r="G171" i="7"/>
  <c r="V171" i="7"/>
  <c r="P16" i="8"/>
  <c r="L16" i="8"/>
  <c r="Q16" i="8"/>
  <c r="H18" i="8"/>
  <c r="S18" i="8" s="1"/>
  <c r="K18" i="8"/>
  <c r="H34" i="8"/>
  <c r="K34" i="8"/>
  <c r="K65" i="8"/>
  <c r="H65" i="8"/>
  <c r="N207" i="6"/>
  <c r="N208" i="6"/>
  <c r="N239" i="6"/>
  <c r="N240" i="6"/>
  <c r="K7" i="7"/>
  <c r="F11" i="7"/>
  <c r="U11" i="7"/>
  <c r="L16" i="7"/>
  <c r="K16" i="7"/>
  <c r="J16" i="7"/>
  <c r="U16" i="7"/>
  <c r="T26" i="7" a="1"/>
  <c r="T26" i="7" s="1"/>
  <c r="K35" i="7"/>
  <c r="J35" i="7"/>
  <c r="G35" i="7"/>
  <c r="L35" i="7"/>
  <c r="F37" i="7"/>
  <c r="L46" i="7"/>
  <c r="U46" i="7"/>
  <c r="F56" i="7"/>
  <c r="V56" i="7"/>
  <c r="U61" i="7"/>
  <c r="L61" i="7"/>
  <c r="K61" i="7"/>
  <c r="V61" i="7"/>
  <c r="T61" i="7" a="1"/>
  <c r="T61" i="7" s="1"/>
  <c r="J70" i="7"/>
  <c r="G70" i="7"/>
  <c r="Z70" i="7"/>
  <c r="F70" i="7"/>
  <c r="K70" i="7"/>
  <c r="F75" i="7"/>
  <c r="U75" i="7"/>
  <c r="L80" i="7"/>
  <c r="K80" i="7"/>
  <c r="J80" i="7"/>
  <c r="U80" i="7"/>
  <c r="Z89" i="7"/>
  <c r="F89" i="7"/>
  <c r="V89" i="7"/>
  <c r="U89" i="7"/>
  <c r="L89" i="7"/>
  <c r="W89" i="7"/>
  <c r="T89" i="7" a="1"/>
  <c r="T89" i="7" s="1"/>
  <c r="J91" i="7"/>
  <c r="K91" i="7"/>
  <c r="G91" i="7"/>
  <c r="F91" i="7"/>
  <c r="L91" i="7"/>
  <c r="U91" i="7"/>
  <c r="V95" i="7"/>
  <c r="K95" i="7"/>
  <c r="J95" i="7"/>
  <c r="G95" i="7"/>
  <c r="U95" i="7"/>
  <c r="L95" i="7"/>
  <c r="Z95" i="7"/>
  <c r="L115" i="7"/>
  <c r="J115" i="7"/>
  <c r="Z115" i="7"/>
  <c r="W115" i="7"/>
  <c r="V115" i="7"/>
  <c r="G119" i="7"/>
  <c r="L123" i="7"/>
  <c r="J123" i="7"/>
  <c r="W123" i="7"/>
  <c r="V123" i="7"/>
  <c r="U123" i="7"/>
  <c r="K123" i="7"/>
  <c r="Z123" i="7"/>
  <c r="F171" i="7"/>
  <c r="Z171" i="7"/>
  <c r="U192" i="7"/>
  <c r="L192" i="7"/>
  <c r="K192" i="7"/>
  <c r="V192" i="7"/>
  <c r="Z192" i="7"/>
  <c r="J192" i="7"/>
  <c r="W192" i="7"/>
  <c r="G192" i="7"/>
  <c r="F192" i="7"/>
  <c r="L179" i="7"/>
  <c r="K179" i="7"/>
  <c r="J179" i="7"/>
  <c r="U179" i="7"/>
  <c r="Z179" i="7"/>
  <c r="W179" i="7"/>
  <c r="G179" i="7"/>
  <c r="V179" i="7"/>
  <c r="F179" i="7"/>
  <c r="K230" i="7"/>
  <c r="V230" i="7"/>
  <c r="U230" i="7"/>
  <c r="L230" i="7"/>
  <c r="J230" i="7"/>
  <c r="W230" i="7"/>
  <c r="G230" i="7"/>
  <c r="Z230" i="7"/>
  <c r="F230" i="7"/>
  <c r="S16" i="8"/>
  <c r="K41" i="8"/>
  <c r="H41" i="8"/>
  <c r="K251" i="5"/>
  <c r="H251" i="5"/>
  <c r="N22" i="6"/>
  <c r="N23" i="6"/>
  <c r="N24" i="6"/>
  <c r="N54" i="6"/>
  <c r="N55" i="6"/>
  <c r="N56" i="6"/>
  <c r="N86" i="6"/>
  <c r="N87" i="6"/>
  <c r="N88" i="6"/>
  <c r="N118" i="6"/>
  <c r="N119" i="6"/>
  <c r="N120" i="6"/>
  <c r="N151" i="6"/>
  <c r="N152" i="6"/>
  <c r="N183" i="6"/>
  <c r="N184" i="6"/>
  <c r="N215" i="6"/>
  <c r="N216" i="6"/>
  <c r="N247" i="6"/>
  <c r="N248" i="6"/>
  <c r="U7" i="7"/>
  <c r="T10" i="7" a="1"/>
  <c r="T10" i="7" s="1"/>
  <c r="W11" i="7"/>
  <c r="G16" i="7"/>
  <c r="W16" i="7"/>
  <c r="K19" i="7"/>
  <c r="J19" i="7"/>
  <c r="G19" i="7"/>
  <c r="L19" i="7"/>
  <c r="V35" i="7"/>
  <c r="J37" i="7"/>
  <c r="Z37" i="7"/>
  <c r="U45" i="7"/>
  <c r="L45" i="7"/>
  <c r="K45" i="7"/>
  <c r="V45" i="7"/>
  <c r="T45" i="7" a="1"/>
  <c r="T45" i="7" s="1"/>
  <c r="W46" i="7"/>
  <c r="J54" i="7"/>
  <c r="G54" i="7"/>
  <c r="Z54" i="7"/>
  <c r="F54" i="7"/>
  <c r="K54" i="7"/>
  <c r="Z56" i="7"/>
  <c r="G61" i="7"/>
  <c r="W61" i="7"/>
  <c r="L64" i="7"/>
  <c r="K64" i="7"/>
  <c r="J64" i="7"/>
  <c r="U64" i="7"/>
  <c r="V70" i="7"/>
  <c r="T74" i="7" a="1"/>
  <c r="T74" i="7" s="1"/>
  <c r="W75" i="7"/>
  <c r="G80" i="7"/>
  <c r="W80" i="7"/>
  <c r="K83" i="7"/>
  <c r="J83" i="7"/>
  <c r="G83" i="7"/>
  <c r="L83" i="7"/>
  <c r="J89" i="7"/>
  <c r="W91" i="7"/>
  <c r="K96" i="7"/>
  <c r="J96" i="7"/>
  <c r="G96" i="7"/>
  <c r="F96" i="7"/>
  <c r="U96" i="7"/>
  <c r="L96" i="7"/>
  <c r="W96" i="7"/>
  <c r="T114" i="7" a="1"/>
  <c r="T114" i="7" s="1"/>
  <c r="G115" i="7"/>
  <c r="U115" i="7"/>
  <c r="G123" i="7"/>
  <c r="T127" i="7" a="1"/>
  <c r="T127" i="7" s="1"/>
  <c r="K142" i="7"/>
  <c r="J142" i="7"/>
  <c r="G142" i="7"/>
  <c r="L142" i="7"/>
  <c r="U142" i="7"/>
  <c r="J161" i="7"/>
  <c r="G161" i="7"/>
  <c r="Z161" i="7"/>
  <c r="F161" i="7"/>
  <c r="K161" i="7"/>
  <c r="W161" i="7"/>
  <c r="U161" i="7"/>
  <c r="K166" i="7"/>
  <c r="J166" i="7"/>
  <c r="G166" i="7"/>
  <c r="L166" i="7"/>
  <c r="Z166" i="7"/>
  <c r="W166" i="7"/>
  <c r="V166" i="7"/>
  <c r="F166" i="7"/>
  <c r="T181" i="7" a="1"/>
  <c r="T181" i="7" s="1"/>
  <c r="K206" i="7"/>
  <c r="J206" i="7"/>
  <c r="G206" i="7"/>
  <c r="L206" i="7"/>
  <c r="Z206" i="7"/>
  <c r="W206" i="7"/>
  <c r="V206" i="7"/>
  <c r="U206" i="7"/>
  <c r="F206" i="7"/>
  <c r="P29" i="8"/>
  <c r="S29" i="8"/>
  <c r="Q29" i="8"/>
  <c r="L29" i="8"/>
  <c r="N150" i="6"/>
  <c r="N182" i="6"/>
  <c r="N214" i="6"/>
  <c r="N246" i="6"/>
  <c r="V7" i="7"/>
  <c r="I9" i="7"/>
  <c r="Z9" i="7"/>
  <c r="G9" i="7"/>
  <c r="W9" i="7"/>
  <c r="F9" i="7"/>
  <c r="J9" i="7"/>
  <c r="Z11" i="7"/>
  <c r="J14" i="7"/>
  <c r="G14" i="7"/>
  <c r="Z14" i="7"/>
  <c r="F14" i="7"/>
  <c r="K14" i="7"/>
  <c r="Z16" i="7"/>
  <c r="L24" i="7"/>
  <c r="K24" i="7"/>
  <c r="J24" i="7"/>
  <c r="U24" i="7"/>
  <c r="T34" i="7" a="1"/>
  <c r="T34" i="7" s="1"/>
  <c r="W35" i="7"/>
  <c r="K43" i="7"/>
  <c r="J43" i="7"/>
  <c r="G43" i="7"/>
  <c r="L43" i="7"/>
  <c r="J61" i="7"/>
  <c r="Z61" i="7"/>
  <c r="U69" i="7"/>
  <c r="L69" i="7"/>
  <c r="K69" i="7"/>
  <c r="V69" i="7"/>
  <c r="T69" i="7" a="1"/>
  <c r="T69" i="7" s="1"/>
  <c r="W70" i="7"/>
  <c r="Z75" i="7"/>
  <c r="J78" i="7"/>
  <c r="G78" i="7"/>
  <c r="Z78" i="7"/>
  <c r="F78" i="7"/>
  <c r="K78" i="7"/>
  <c r="Z80" i="7"/>
  <c r="K89" i="7"/>
  <c r="Z91" i="7"/>
  <c r="G94" i="7"/>
  <c r="V94" i="7"/>
  <c r="U94" i="7"/>
  <c r="L94" i="7"/>
  <c r="W94" i="7"/>
  <c r="V109" i="7"/>
  <c r="L109" i="7"/>
  <c r="Z109" i="7"/>
  <c r="W109" i="7"/>
  <c r="K109" i="7"/>
  <c r="U109" i="7"/>
  <c r="J109" i="7"/>
  <c r="K115" i="7"/>
  <c r="T122" i="7" a="1"/>
  <c r="T122" i="7" s="1"/>
  <c r="V125" i="7"/>
  <c r="L125" i="7"/>
  <c r="U125" i="7"/>
  <c r="J125" i="7"/>
  <c r="G125" i="7"/>
  <c r="F125" i="7"/>
  <c r="W125" i="7"/>
  <c r="K125" i="7"/>
  <c r="K126" i="7"/>
  <c r="G126" i="7"/>
  <c r="V126" i="7"/>
  <c r="U126" i="7"/>
  <c r="L126" i="7"/>
  <c r="J126" i="7"/>
  <c r="W126" i="7"/>
  <c r="Z126" i="7"/>
  <c r="T136" i="7" a="1"/>
  <c r="T136" i="7" s="1"/>
  <c r="U144" i="7"/>
  <c r="L144" i="7"/>
  <c r="K144" i="7"/>
  <c r="V144" i="7"/>
  <c r="Z144" i="7"/>
  <c r="J144" i="7"/>
  <c r="W144" i="7"/>
  <c r="G144" i="7"/>
  <c r="U152" i="7"/>
  <c r="L152" i="7"/>
  <c r="K152" i="7"/>
  <c r="V152" i="7"/>
  <c r="Z152" i="7"/>
  <c r="J152" i="7"/>
  <c r="W152" i="7"/>
  <c r="G152" i="7"/>
  <c r="F152" i="7"/>
  <c r="J153" i="7"/>
  <c r="G153" i="7"/>
  <c r="Z153" i="7"/>
  <c r="F153" i="7"/>
  <c r="K153" i="7"/>
  <c r="K158" i="7"/>
  <c r="J158" i="7"/>
  <c r="G158" i="7"/>
  <c r="L158" i="7"/>
  <c r="Z158" i="7"/>
  <c r="W158" i="7"/>
  <c r="V158" i="7"/>
  <c r="K101" i="8"/>
  <c r="H101" i="8"/>
  <c r="V8" i="7"/>
  <c r="W10" i="7"/>
  <c r="W18" i="7"/>
  <c r="W26" i="7"/>
  <c r="W34" i="7"/>
  <c r="W42" i="7"/>
  <c r="W50" i="7"/>
  <c r="W58" i="7"/>
  <c r="W66" i="7"/>
  <c r="W74" i="7"/>
  <c r="W82" i="7"/>
  <c r="K102" i="7"/>
  <c r="G102" i="7"/>
  <c r="Z103" i="7"/>
  <c r="F103" i="7"/>
  <c r="V103" i="7"/>
  <c r="L107" i="7"/>
  <c r="J107" i="7"/>
  <c r="U112" i="7"/>
  <c r="K112" i="7"/>
  <c r="J113" i="7"/>
  <c r="Z113" i="7"/>
  <c r="F113" i="7"/>
  <c r="K134" i="7"/>
  <c r="J134" i="7"/>
  <c r="G134" i="7"/>
  <c r="L134" i="7"/>
  <c r="U134" i="7"/>
  <c r="J145" i="7"/>
  <c r="G145" i="7"/>
  <c r="Z145" i="7"/>
  <c r="F145" i="7"/>
  <c r="K145" i="7"/>
  <c r="J160" i="7"/>
  <c r="L163" i="7"/>
  <c r="K163" i="7"/>
  <c r="J163" i="7"/>
  <c r="U163" i="7"/>
  <c r="T173" i="7" a="1"/>
  <c r="T173" i="7" s="1"/>
  <c r="U184" i="7"/>
  <c r="L184" i="7"/>
  <c r="K184" i="7"/>
  <c r="V184" i="7"/>
  <c r="T184" i="7" a="1"/>
  <c r="T184" i="7" s="1"/>
  <c r="K198" i="7"/>
  <c r="J198" i="7"/>
  <c r="G198" i="7"/>
  <c r="L198" i="7"/>
  <c r="U198" i="7"/>
  <c r="J208" i="7"/>
  <c r="L211" i="7"/>
  <c r="K211" i="7"/>
  <c r="J211" i="7"/>
  <c r="U211" i="7"/>
  <c r="U216" i="7"/>
  <c r="L216" i="7"/>
  <c r="K216" i="7"/>
  <c r="V216" i="7"/>
  <c r="T216" i="7" a="1"/>
  <c r="T216" i="7" s="1"/>
  <c r="J225" i="7"/>
  <c r="G225" i="7"/>
  <c r="Z225" i="7"/>
  <c r="F225" i="7"/>
  <c r="K225" i="7"/>
  <c r="T230" i="7" a="1"/>
  <c r="T230" i="7" s="1"/>
  <c r="V245" i="7"/>
  <c r="Z245" i="7"/>
  <c r="W245" i="7"/>
  <c r="U245" i="7"/>
  <c r="L245" i="7"/>
  <c r="K245" i="7"/>
  <c r="L251" i="7"/>
  <c r="W251" i="7"/>
  <c r="V251" i="7"/>
  <c r="K251" i="7"/>
  <c r="U251" i="7"/>
  <c r="J251" i="7"/>
  <c r="G251" i="7"/>
  <c r="Z251" i="7"/>
  <c r="G252" i="7"/>
  <c r="U252" i="7"/>
  <c r="V252" i="7"/>
  <c r="L252" i="7"/>
  <c r="K252" i="7"/>
  <c r="W252" i="7"/>
  <c r="T253" i="7" a="1"/>
  <c r="T253" i="7" s="1"/>
  <c r="S13" i="8"/>
  <c r="K16" i="8"/>
  <c r="H22" i="8"/>
  <c r="K22" i="8"/>
  <c r="K53" i="8"/>
  <c r="H53" i="8"/>
  <c r="Q56" i="8"/>
  <c r="P56" i="8"/>
  <c r="S56" i="8"/>
  <c r="L56" i="8"/>
  <c r="Q76" i="8"/>
  <c r="P76" i="8"/>
  <c r="L81" i="8"/>
  <c r="Q81" i="8"/>
  <c r="P81" i="8"/>
  <c r="Q96" i="8"/>
  <c r="P96" i="8"/>
  <c r="L96" i="8"/>
  <c r="S96" i="8"/>
  <c r="S99" i="8"/>
  <c r="L99" i="8"/>
  <c r="P99" i="8"/>
  <c r="Q99" i="8"/>
  <c r="H134" i="8"/>
  <c r="K134" i="8"/>
  <c r="K169" i="8"/>
  <c r="H169" i="8"/>
  <c r="K184" i="8"/>
  <c r="H184" i="8"/>
  <c r="K248" i="8"/>
  <c r="H248" i="8"/>
  <c r="Q120" i="8"/>
  <c r="P120" i="8"/>
  <c r="L120" i="8"/>
  <c r="K125" i="8"/>
  <c r="H125" i="8"/>
  <c r="Q164" i="8"/>
  <c r="P164" i="8"/>
  <c r="L164" i="8"/>
  <c r="S164" i="8"/>
  <c r="K181" i="8"/>
  <c r="H181" i="8"/>
  <c r="L217" i="8"/>
  <c r="P217" i="8"/>
  <c r="Q217" i="8"/>
  <c r="K245" i="8"/>
  <c r="H245" i="8"/>
  <c r="U200" i="7"/>
  <c r="L200" i="7"/>
  <c r="K200" i="7"/>
  <c r="V200" i="7"/>
  <c r="J209" i="7"/>
  <c r="G209" i="7"/>
  <c r="Z209" i="7"/>
  <c r="F209" i="7"/>
  <c r="K209" i="7"/>
  <c r="L235" i="7"/>
  <c r="V235" i="7"/>
  <c r="U235" i="7"/>
  <c r="K235" i="7"/>
  <c r="J235" i="7"/>
  <c r="W235" i="7"/>
  <c r="P28" i="8"/>
  <c r="Q28" i="8"/>
  <c r="S28" i="8"/>
  <c r="Q48" i="8"/>
  <c r="P48" i="8"/>
  <c r="S48" i="8"/>
  <c r="S95" i="8"/>
  <c r="P95" i="8"/>
  <c r="L95" i="8"/>
  <c r="Q95" i="8"/>
  <c r="K109" i="8"/>
  <c r="H109" i="8"/>
  <c r="H130" i="8"/>
  <c r="K130" i="8"/>
  <c r="H160" i="8"/>
  <c r="L187" i="7"/>
  <c r="K187" i="7"/>
  <c r="J187" i="7"/>
  <c r="U187" i="7"/>
  <c r="T197" i="7" a="1"/>
  <c r="T197" i="7" s="1"/>
  <c r="F200" i="7"/>
  <c r="L209" i="7"/>
  <c r="U209" i="7"/>
  <c r="L219" i="7"/>
  <c r="K219" i="7"/>
  <c r="J219" i="7"/>
  <c r="U219" i="7"/>
  <c r="U224" i="7"/>
  <c r="L224" i="7"/>
  <c r="K224" i="7"/>
  <c r="V224" i="7"/>
  <c r="F235" i="7"/>
  <c r="Z235" i="7"/>
  <c r="K246" i="7"/>
  <c r="W246" i="7"/>
  <c r="Z246" i="7"/>
  <c r="V246" i="7"/>
  <c r="L246" i="7"/>
  <c r="V253" i="7"/>
  <c r="J253" i="7"/>
  <c r="W253" i="7"/>
  <c r="L253" i="7"/>
  <c r="U253" i="7"/>
  <c r="K253" i="7"/>
  <c r="G253" i="7"/>
  <c r="Z253" i="7"/>
  <c r="K254" i="7"/>
  <c r="G254" i="7"/>
  <c r="W254" i="7"/>
  <c r="V254" i="7"/>
  <c r="U254" i="7"/>
  <c r="L254" i="7"/>
  <c r="Z254" i="7"/>
  <c r="H21" i="8"/>
  <c r="K24" i="8"/>
  <c r="H24" i="8"/>
  <c r="P40" i="8"/>
  <c r="S40" i="8"/>
  <c r="Q40" i="8"/>
  <c r="P44" i="8"/>
  <c r="Q44" i="8"/>
  <c r="L44" i="8"/>
  <c r="S55" i="8"/>
  <c r="Q55" i="8"/>
  <c r="P55" i="8"/>
  <c r="L55" i="8"/>
  <c r="Q60" i="8"/>
  <c r="P60" i="8"/>
  <c r="S60" i="8"/>
  <c r="H80" i="8"/>
  <c r="H84" i="8"/>
  <c r="K84" i="8"/>
  <c r="H114" i="8"/>
  <c r="K114" i="8"/>
  <c r="S127" i="8"/>
  <c r="P127" i="8"/>
  <c r="L127" i="8"/>
  <c r="Q127" i="8"/>
  <c r="K204" i="8"/>
  <c r="H204" i="8"/>
  <c r="P254" i="8"/>
  <c r="L254" i="8"/>
  <c r="Q254" i="8"/>
  <c r="J177" i="7"/>
  <c r="G177" i="7"/>
  <c r="Z177" i="7"/>
  <c r="F177" i="7"/>
  <c r="K177" i="7"/>
  <c r="F187" i="7"/>
  <c r="V187" i="7"/>
  <c r="L195" i="7"/>
  <c r="K195" i="7"/>
  <c r="J195" i="7"/>
  <c r="U195" i="7"/>
  <c r="G200" i="7"/>
  <c r="W200" i="7"/>
  <c r="V209" i="7"/>
  <c r="K214" i="7"/>
  <c r="J214" i="7"/>
  <c r="G214" i="7"/>
  <c r="L214" i="7"/>
  <c r="F219" i="7"/>
  <c r="V219" i="7"/>
  <c r="F224" i="7"/>
  <c r="Z231" i="7"/>
  <c r="F231" i="7"/>
  <c r="L231" i="7"/>
  <c r="K231" i="7"/>
  <c r="J231" i="7"/>
  <c r="U231" i="7"/>
  <c r="V231" i="7"/>
  <c r="G235" i="7"/>
  <c r="F246" i="7"/>
  <c r="F253" i="7"/>
  <c r="F254" i="7"/>
  <c r="H17" i="8"/>
  <c r="S47" i="8"/>
  <c r="L47" i="8"/>
  <c r="Q47" i="8"/>
  <c r="P47" i="8"/>
  <c r="L48" i="8"/>
  <c r="L54" i="8"/>
  <c r="S54" i="8"/>
  <c r="Q54" i="8"/>
  <c r="S59" i="8"/>
  <c r="Q59" i="8"/>
  <c r="P59" i="8"/>
  <c r="Q72" i="8"/>
  <c r="P72" i="8"/>
  <c r="S72" i="8"/>
  <c r="L75" i="8"/>
  <c r="S76" i="8"/>
  <c r="S101" i="8"/>
  <c r="S111" i="8"/>
  <c r="P111" i="8"/>
  <c r="L111" i="8"/>
  <c r="Q111" i="8"/>
  <c r="S130" i="8"/>
  <c r="H142" i="8"/>
  <c r="K142" i="8"/>
  <c r="H146" i="8"/>
  <c r="K146" i="8"/>
  <c r="P190" i="8"/>
  <c r="L190" i="8"/>
  <c r="Q190" i="8"/>
  <c r="L193" i="8"/>
  <c r="P193" i="8"/>
  <c r="Q193" i="8"/>
  <c r="K216" i="8"/>
  <c r="H216" i="8"/>
  <c r="K8" i="7"/>
  <c r="L10" i="7"/>
  <c r="W17" i="7"/>
  <c r="L18" i="7"/>
  <c r="W25" i="7"/>
  <c r="L26" i="7"/>
  <c r="W33" i="7"/>
  <c r="L34" i="7"/>
  <c r="W41" i="7"/>
  <c r="L42" i="7"/>
  <c r="W49" i="7"/>
  <c r="L50" i="7"/>
  <c r="W57" i="7"/>
  <c r="L58" i="7"/>
  <c r="W65" i="7"/>
  <c r="L66" i="7"/>
  <c r="W73" i="7"/>
  <c r="L74" i="7"/>
  <c r="W81" i="7"/>
  <c r="L82" i="7"/>
  <c r="V88" i="7"/>
  <c r="V93" i="7"/>
  <c r="Z97" i="7"/>
  <c r="F97" i="7"/>
  <c r="W102" i="7"/>
  <c r="W103" i="7"/>
  <c r="W107" i="7"/>
  <c r="W112" i="7"/>
  <c r="V113" i="7"/>
  <c r="L139" i="7"/>
  <c r="K139" i="7"/>
  <c r="J139" i="7"/>
  <c r="U139" i="7"/>
  <c r="U160" i="7"/>
  <c r="L160" i="7"/>
  <c r="K160" i="7"/>
  <c r="V160" i="7"/>
  <c r="K174" i="7"/>
  <c r="J174" i="7"/>
  <c r="G174" i="7"/>
  <c r="L174" i="7"/>
  <c r="U174" i="7"/>
  <c r="L177" i="7"/>
  <c r="U177" i="7"/>
  <c r="J185" i="7"/>
  <c r="G185" i="7"/>
  <c r="Z185" i="7"/>
  <c r="F185" i="7"/>
  <c r="K185" i="7"/>
  <c r="G187" i="7"/>
  <c r="W187" i="7"/>
  <c r="F195" i="7"/>
  <c r="V195" i="7"/>
  <c r="J200" i="7"/>
  <c r="Z200" i="7"/>
  <c r="L203" i="7"/>
  <c r="K203" i="7"/>
  <c r="J203" i="7"/>
  <c r="U203" i="7"/>
  <c r="U208" i="7"/>
  <c r="L208" i="7"/>
  <c r="K208" i="7"/>
  <c r="V208" i="7"/>
  <c r="W209" i="7"/>
  <c r="F214" i="7"/>
  <c r="U214" i="7"/>
  <c r="J217" i="7"/>
  <c r="G217" i="7"/>
  <c r="Z217" i="7"/>
  <c r="F217" i="7"/>
  <c r="K217" i="7"/>
  <c r="G219" i="7"/>
  <c r="W219" i="7"/>
  <c r="G224" i="7"/>
  <c r="W224" i="7"/>
  <c r="G231" i="7"/>
  <c r="W231" i="7"/>
  <c r="G236" i="7"/>
  <c r="L236" i="7"/>
  <c r="K236" i="7"/>
  <c r="J236" i="7"/>
  <c r="U236" i="7"/>
  <c r="G246" i="7"/>
  <c r="U246" i="7"/>
  <c r="J254" i="7"/>
  <c r="L28" i="8"/>
  <c r="H33" i="8"/>
  <c r="K44" i="8"/>
  <c r="K57" i="8"/>
  <c r="H57" i="8"/>
  <c r="H64" i="8"/>
  <c r="H70" i="8"/>
  <c r="K70" i="8"/>
  <c r="H94" i="8"/>
  <c r="S94" i="8" s="1"/>
  <c r="K94" i="8"/>
  <c r="H100" i="8"/>
  <c r="K100" i="8"/>
  <c r="S114" i="8"/>
  <c r="Q126" i="8"/>
  <c r="P126" i="8"/>
  <c r="L126" i="8"/>
  <c r="L185" i="8"/>
  <c r="P185" i="8"/>
  <c r="Q185" i="8"/>
  <c r="K213" i="8"/>
  <c r="H213" i="8"/>
  <c r="L249" i="8"/>
  <c r="P249" i="8"/>
  <c r="Q249" i="8"/>
  <c r="L8" i="7"/>
  <c r="L255" i="7" s="1"/>
  <c r="U10" i="7"/>
  <c r="V15" i="7"/>
  <c r="F17" i="7"/>
  <c r="Z17" i="7"/>
  <c r="U18" i="7"/>
  <c r="V23" i="7"/>
  <c r="F25" i="7"/>
  <c r="Z25" i="7"/>
  <c r="U26" i="7"/>
  <c r="V31" i="7"/>
  <c r="F33" i="7"/>
  <c r="Z33" i="7"/>
  <c r="U34" i="7"/>
  <c r="V39" i="7"/>
  <c r="F41" i="7"/>
  <c r="Z41" i="7"/>
  <c r="U42" i="7"/>
  <c r="V47" i="7"/>
  <c r="F49" i="7"/>
  <c r="Z49" i="7"/>
  <c r="U50" i="7"/>
  <c r="V55" i="7"/>
  <c r="F57" i="7"/>
  <c r="Z57" i="7"/>
  <c r="U58" i="7"/>
  <c r="V63" i="7"/>
  <c r="F65" i="7"/>
  <c r="Z65" i="7"/>
  <c r="U66" i="7"/>
  <c r="V71" i="7"/>
  <c r="F73" i="7"/>
  <c r="Z73" i="7"/>
  <c r="U74" i="7"/>
  <c r="V79" i="7"/>
  <c r="F81" i="7"/>
  <c r="Z81" i="7"/>
  <c r="U82" i="7"/>
  <c r="Z87" i="7"/>
  <c r="W88" i="7"/>
  <c r="W93" i="7"/>
  <c r="G97" i="7"/>
  <c r="W98" i="7"/>
  <c r="U98" i="7"/>
  <c r="Z102" i="7"/>
  <c r="Z107" i="7"/>
  <c r="Z112" i="7"/>
  <c r="W113" i="7"/>
  <c r="J129" i="7"/>
  <c r="G129" i="7"/>
  <c r="Z129" i="7"/>
  <c r="F129" i="7"/>
  <c r="K129" i="7"/>
  <c r="F139" i="7"/>
  <c r="V139" i="7"/>
  <c r="L147" i="7"/>
  <c r="K147" i="7"/>
  <c r="J147" i="7"/>
  <c r="U147" i="7"/>
  <c r="T157" i="7" a="1"/>
  <c r="T157" i="7" s="1"/>
  <c r="F160" i="7"/>
  <c r="U168" i="7"/>
  <c r="L168" i="7"/>
  <c r="K168" i="7"/>
  <c r="V168" i="7"/>
  <c r="T168" i="7" a="1"/>
  <c r="T168" i="7" s="1"/>
  <c r="F174" i="7"/>
  <c r="V174" i="7"/>
  <c r="V177" i="7"/>
  <c r="K182" i="7"/>
  <c r="J182" i="7"/>
  <c r="G182" i="7"/>
  <c r="L182" i="7"/>
  <c r="U182" i="7"/>
  <c r="L185" i="7"/>
  <c r="U185" i="7"/>
  <c r="Z187" i="7"/>
  <c r="J193" i="7"/>
  <c r="G193" i="7"/>
  <c r="Z193" i="7"/>
  <c r="F193" i="7"/>
  <c r="K193" i="7"/>
  <c r="G195" i="7"/>
  <c r="W195" i="7"/>
  <c r="F203" i="7"/>
  <c r="V203" i="7"/>
  <c r="F208" i="7"/>
  <c r="V214" i="7"/>
  <c r="L217" i="7"/>
  <c r="U217" i="7"/>
  <c r="Z219" i="7"/>
  <c r="J224" i="7"/>
  <c r="Z224" i="7"/>
  <c r="L227" i="7"/>
  <c r="K227" i="7"/>
  <c r="J227" i="7"/>
  <c r="U227" i="7"/>
  <c r="F236" i="7"/>
  <c r="J241" i="7"/>
  <c r="U241" i="7"/>
  <c r="L241" i="7"/>
  <c r="K241" i="7"/>
  <c r="V241" i="7"/>
  <c r="J246" i="7"/>
  <c r="H20" i="8"/>
  <c r="S20" i="8" s="1"/>
  <c r="H23" i="8"/>
  <c r="P32" i="8"/>
  <c r="Q32" i="8"/>
  <c r="L32" i="8"/>
  <c r="K35" i="8"/>
  <c r="H35" i="8"/>
  <c r="L39" i="8"/>
  <c r="L40" i="8"/>
  <c r="H43" i="8"/>
  <c r="Q46" i="8"/>
  <c r="P46" i="8"/>
  <c r="L46" i="8"/>
  <c r="K54" i="8"/>
  <c r="L60" i="8"/>
  <c r="Q110" i="8"/>
  <c r="P110" i="8"/>
  <c r="L110" i="8"/>
  <c r="K129" i="8"/>
  <c r="H129" i="8"/>
  <c r="S133" i="8"/>
  <c r="H138" i="8"/>
  <c r="K138" i="8"/>
  <c r="S142" i="8"/>
  <c r="K236" i="8"/>
  <c r="H236" i="8"/>
  <c r="Z88" i="7"/>
  <c r="Z93" i="7"/>
  <c r="J97" i="7"/>
  <c r="L99" i="7"/>
  <c r="J99" i="7"/>
  <c r="U104" i="7"/>
  <c r="K104" i="7"/>
  <c r="J105" i="7"/>
  <c r="Z105" i="7"/>
  <c r="F105" i="7"/>
  <c r="J137" i="7"/>
  <c r="G137" i="7"/>
  <c r="Z137" i="7"/>
  <c r="F137" i="7"/>
  <c r="K137" i="7"/>
  <c r="G139" i="7"/>
  <c r="W139" i="7"/>
  <c r="L155" i="7"/>
  <c r="K155" i="7"/>
  <c r="J155" i="7"/>
  <c r="U155" i="7"/>
  <c r="G160" i="7"/>
  <c r="W160" i="7"/>
  <c r="T165" i="7" a="1"/>
  <c r="T165" i="7" s="1"/>
  <c r="W174" i="7"/>
  <c r="U176" i="7"/>
  <c r="L176" i="7"/>
  <c r="K176" i="7"/>
  <c r="V176" i="7"/>
  <c r="T176" i="7" a="1"/>
  <c r="T176" i="7" s="1"/>
  <c r="W177" i="7"/>
  <c r="V185" i="7"/>
  <c r="K190" i="7"/>
  <c r="J190" i="7"/>
  <c r="G190" i="7"/>
  <c r="L190" i="7"/>
  <c r="U190" i="7"/>
  <c r="Z195" i="7"/>
  <c r="J201" i="7"/>
  <c r="G201" i="7"/>
  <c r="Z201" i="7"/>
  <c r="F201" i="7"/>
  <c r="K201" i="7"/>
  <c r="G203" i="7"/>
  <c r="W203" i="7"/>
  <c r="G208" i="7"/>
  <c r="W208" i="7"/>
  <c r="T213" i="7" a="1"/>
  <c r="T213" i="7" s="1"/>
  <c r="W214" i="7"/>
  <c r="V217" i="7"/>
  <c r="K222" i="7"/>
  <c r="J222" i="7"/>
  <c r="G222" i="7"/>
  <c r="L222" i="7"/>
  <c r="U232" i="7"/>
  <c r="J232" i="7"/>
  <c r="G232" i="7"/>
  <c r="F232" i="7"/>
  <c r="K232" i="7"/>
  <c r="V236" i="7"/>
  <c r="T245" i="7" a="1"/>
  <c r="T245" i="7" s="1"/>
  <c r="Q14" i="8"/>
  <c r="Q15" i="8"/>
  <c r="S15" i="8"/>
  <c r="P15" i="8"/>
  <c r="S17" i="8"/>
  <c r="Q19" i="8"/>
  <c r="P19" i="8"/>
  <c r="S19" i="8"/>
  <c r="Q31" i="8"/>
  <c r="P31" i="8"/>
  <c r="S31" i="8"/>
  <c r="S33" i="8"/>
  <c r="P42" i="8"/>
  <c r="S42" i="8"/>
  <c r="Q42" i="8"/>
  <c r="P54" i="8"/>
  <c r="L59" i="8"/>
  <c r="L72" i="8"/>
  <c r="K85" i="8"/>
  <c r="H85" i="8"/>
  <c r="S88" i="8"/>
  <c r="K113" i="8"/>
  <c r="H113" i="8"/>
  <c r="K126" i="8"/>
  <c r="P158" i="8"/>
  <c r="L158" i="8"/>
  <c r="Q158" i="8"/>
  <c r="L161" i="8"/>
  <c r="P161" i="8"/>
  <c r="Q161" i="8"/>
  <c r="Q172" i="8"/>
  <c r="P172" i="8"/>
  <c r="L172" i="8"/>
  <c r="S172" i="8"/>
  <c r="S185" i="8"/>
  <c r="Q192" i="8"/>
  <c r="P192" i="8"/>
  <c r="L192" i="8"/>
  <c r="S192" i="8"/>
  <c r="P222" i="8"/>
  <c r="L222" i="8"/>
  <c r="Q222" i="8"/>
  <c r="L225" i="8"/>
  <c r="P225" i="8"/>
  <c r="Q225" i="8"/>
  <c r="W133" i="7"/>
  <c r="G135" i="7"/>
  <c r="W141" i="7"/>
  <c r="G143" i="7"/>
  <c r="W149" i="7"/>
  <c r="G151" i="7"/>
  <c r="W157" i="7"/>
  <c r="G159" i="7"/>
  <c r="W165" i="7"/>
  <c r="G167" i="7"/>
  <c r="W173" i="7"/>
  <c r="G175" i="7"/>
  <c r="W181" i="7"/>
  <c r="G183" i="7"/>
  <c r="W189" i="7"/>
  <c r="G191" i="7"/>
  <c r="W197" i="7"/>
  <c r="G199" i="7"/>
  <c r="W205" i="7"/>
  <c r="W213" i="7"/>
  <c r="W221" i="7"/>
  <c r="Z229" i="7"/>
  <c r="G233" i="7"/>
  <c r="G238" i="7"/>
  <c r="Z240" i="7"/>
  <c r="G243" i="7"/>
  <c r="Z247" i="7"/>
  <c r="F247" i="7"/>
  <c r="U247" i="7"/>
  <c r="U248" i="7"/>
  <c r="K248" i="7"/>
  <c r="J249" i="7"/>
  <c r="G249" i="7"/>
  <c r="L30" i="8"/>
  <c r="K38" i="8"/>
  <c r="S39" i="8"/>
  <c r="H49" i="8"/>
  <c r="K50" i="8"/>
  <c r="H61" i="8"/>
  <c r="S75" i="8"/>
  <c r="Q75" i="8"/>
  <c r="H86" i="8"/>
  <c r="S86" i="8" s="1"/>
  <c r="K86" i="8"/>
  <c r="Q88" i="8"/>
  <c r="P88" i="8"/>
  <c r="H97" i="8"/>
  <c r="S109" i="8"/>
  <c r="S123" i="8"/>
  <c r="Q123" i="8"/>
  <c r="P123" i="8"/>
  <c r="S125" i="8"/>
  <c r="Q170" i="8"/>
  <c r="P170" i="8"/>
  <c r="L170" i="8"/>
  <c r="H173" i="8"/>
  <c r="L175" i="8"/>
  <c r="Q202" i="8"/>
  <c r="P202" i="8"/>
  <c r="L202" i="8"/>
  <c r="H205" i="8"/>
  <c r="L207" i="8"/>
  <c r="Q234" i="8"/>
  <c r="P234" i="8"/>
  <c r="L234" i="8"/>
  <c r="L237" i="8"/>
  <c r="P237" i="8"/>
  <c r="S237" i="8"/>
  <c r="L239" i="8"/>
  <c r="S190" i="8"/>
  <c r="S193" i="8"/>
  <c r="Q196" i="8"/>
  <c r="P196" i="8"/>
  <c r="L196" i="8"/>
  <c r="S196" i="8"/>
  <c r="K201" i="8"/>
  <c r="H201" i="8"/>
  <c r="S222" i="8"/>
  <c r="S225" i="8"/>
  <c r="Q228" i="8"/>
  <c r="P228" i="8"/>
  <c r="L228" i="8"/>
  <c r="S228" i="8"/>
  <c r="K233" i="8"/>
  <c r="H233" i="8"/>
  <c r="S254" i="8"/>
  <c r="S217" i="8"/>
  <c r="Q224" i="8"/>
  <c r="P224" i="8"/>
  <c r="L224" i="8"/>
  <c r="S224" i="8"/>
  <c r="S249" i="8"/>
  <c r="U106" i="7"/>
  <c r="U114" i="7"/>
  <c r="U122" i="7"/>
  <c r="U130" i="7"/>
  <c r="L133" i="7"/>
  <c r="V135" i="7"/>
  <c r="U138" i="7"/>
  <c r="L141" i="7"/>
  <c r="V143" i="7"/>
  <c r="U146" i="7"/>
  <c r="L149" i="7"/>
  <c r="V151" i="7"/>
  <c r="U154" i="7"/>
  <c r="L157" i="7"/>
  <c r="V159" i="7"/>
  <c r="U162" i="7"/>
  <c r="L165" i="7"/>
  <c r="V167" i="7"/>
  <c r="U170" i="7"/>
  <c r="L173" i="7"/>
  <c r="V175" i="7"/>
  <c r="U178" i="7"/>
  <c r="L181" i="7"/>
  <c r="V183" i="7"/>
  <c r="U186" i="7"/>
  <c r="L189" i="7"/>
  <c r="V191" i="7"/>
  <c r="U194" i="7"/>
  <c r="L197" i="7"/>
  <c r="V199" i="7"/>
  <c r="U202" i="7"/>
  <c r="L205" i="7"/>
  <c r="V207" i="7"/>
  <c r="U210" i="7"/>
  <c r="L213" i="7"/>
  <c r="V215" i="7"/>
  <c r="U218" i="7"/>
  <c r="L221" i="7"/>
  <c r="V223" i="7"/>
  <c r="U226" i="7"/>
  <c r="L229" i="7"/>
  <c r="W233" i="7"/>
  <c r="Z238" i="7"/>
  <c r="L240" i="7"/>
  <c r="Z243" i="7"/>
  <c r="V244" i="7"/>
  <c r="V247" i="7"/>
  <c r="W248" i="7"/>
  <c r="V249" i="7"/>
  <c r="K25" i="8"/>
  <c r="H25" i="8"/>
  <c r="Q39" i="8"/>
  <c r="H52" i="8"/>
  <c r="K52" i="8"/>
  <c r="H68" i="8"/>
  <c r="K68" i="8"/>
  <c r="S79" i="8"/>
  <c r="P79" i="8"/>
  <c r="L79" i="8"/>
  <c r="Q79" i="8"/>
  <c r="S83" i="8"/>
  <c r="L83" i="8"/>
  <c r="P98" i="8"/>
  <c r="L98" i="8"/>
  <c r="Q98" i="8"/>
  <c r="H150" i="8"/>
  <c r="K150" i="8"/>
  <c r="Q163" i="8"/>
  <c r="P163" i="8"/>
  <c r="S171" i="8"/>
  <c r="K180" i="8"/>
  <c r="H180" i="8"/>
  <c r="S183" i="8"/>
  <c r="Q188" i="8"/>
  <c r="P188" i="8"/>
  <c r="L188" i="8"/>
  <c r="Q195" i="8"/>
  <c r="P195" i="8"/>
  <c r="S203" i="8"/>
  <c r="K212" i="8"/>
  <c r="H212" i="8"/>
  <c r="S215" i="8"/>
  <c r="Q220" i="8"/>
  <c r="P220" i="8"/>
  <c r="L220" i="8"/>
  <c r="Q227" i="8"/>
  <c r="P227" i="8"/>
  <c r="S235" i="8"/>
  <c r="K244" i="8"/>
  <c r="H244" i="8"/>
  <c r="S247" i="8"/>
  <c r="Q252" i="8"/>
  <c r="P252" i="8"/>
  <c r="L252" i="8"/>
  <c r="U133" i="7"/>
  <c r="W135" i="7"/>
  <c r="U141" i="7"/>
  <c r="W143" i="7"/>
  <c r="U149" i="7"/>
  <c r="W151" i="7"/>
  <c r="U157" i="7"/>
  <c r="W159" i="7"/>
  <c r="U165" i="7"/>
  <c r="W167" i="7"/>
  <c r="U173" i="7"/>
  <c r="W175" i="7"/>
  <c r="U181" i="7"/>
  <c r="W183" i="7"/>
  <c r="U189" i="7"/>
  <c r="W191" i="7"/>
  <c r="U197" i="7"/>
  <c r="W199" i="7"/>
  <c r="U205" i="7"/>
  <c r="W207" i="7"/>
  <c r="U213" i="7"/>
  <c r="W215" i="7"/>
  <c r="U221" i="7"/>
  <c r="W223" i="7"/>
  <c r="U229" i="7"/>
  <c r="Z233" i="7"/>
  <c r="W247" i="7"/>
  <c r="Z248" i="7"/>
  <c r="W249" i="7"/>
  <c r="S14" i="8"/>
  <c r="P36" i="8"/>
  <c r="L50" i="8"/>
  <c r="Q50" i="8"/>
  <c r="S51" i="8"/>
  <c r="L51" i="8"/>
  <c r="S63" i="8"/>
  <c r="P63" i="8"/>
  <c r="L63" i="8"/>
  <c r="Q63" i="8"/>
  <c r="S67" i="8"/>
  <c r="L67" i="8"/>
  <c r="P82" i="8"/>
  <c r="L82" i="8"/>
  <c r="Q82" i="8"/>
  <c r="L93" i="8"/>
  <c r="S107" i="8"/>
  <c r="Q107" i="8"/>
  <c r="Q108" i="8"/>
  <c r="P108" i="8"/>
  <c r="S110" i="8"/>
  <c r="S126" i="8"/>
  <c r="Q171" i="8"/>
  <c r="P171" i="8"/>
  <c r="L171" i="8"/>
  <c r="Q183" i="8"/>
  <c r="P183" i="8"/>
  <c r="L183" i="8"/>
  <c r="Q203" i="8"/>
  <c r="P203" i="8"/>
  <c r="L203" i="8"/>
  <c r="Q215" i="8"/>
  <c r="P215" i="8"/>
  <c r="L215" i="8"/>
  <c r="Q235" i="8"/>
  <c r="P235" i="8"/>
  <c r="L235" i="8"/>
  <c r="Q247" i="8"/>
  <c r="P247" i="8"/>
  <c r="L247" i="8"/>
  <c r="F135" i="7"/>
  <c r="F143" i="7"/>
  <c r="F151" i="7"/>
  <c r="F159" i="7"/>
  <c r="F167" i="7"/>
  <c r="F175" i="7"/>
  <c r="F183" i="7"/>
  <c r="F191" i="7"/>
  <c r="F199" i="7"/>
  <c r="F207" i="7"/>
  <c r="F215" i="7"/>
  <c r="F223" i="7"/>
  <c r="W229" i="7"/>
  <c r="F233" i="7"/>
  <c r="F238" i="7"/>
  <c r="Z239" i="7"/>
  <c r="F239" i="7"/>
  <c r="W240" i="7"/>
  <c r="F243" i="7"/>
  <c r="T243" i="7" a="1"/>
  <c r="T243" i="7" s="1"/>
  <c r="Z244" i="7"/>
  <c r="Z249" i="7"/>
  <c r="H9" i="8"/>
  <c r="P12" i="8"/>
  <c r="S44" i="8"/>
  <c r="S46" i="8"/>
  <c r="P66" i="8"/>
  <c r="L66" i="8"/>
  <c r="Q66" i="8"/>
  <c r="S91" i="8"/>
  <c r="Q91" i="8"/>
  <c r="Q92" i="8"/>
  <c r="P92" i="8"/>
  <c r="H102" i="8"/>
  <c r="K102" i="8"/>
  <c r="Q104" i="8"/>
  <c r="P104" i="8"/>
  <c r="Q112" i="8"/>
  <c r="P112" i="8"/>
  <c r="L112" i="8"/>
  <c r="Q116" i="8"/>
  <c r="P116" i="8"/>
  <c r="S120" i="8"/>
  <c r="Q124" i="8"/>
  <c r="P124" i="8"/>
  <c r="L124" i="8"/>
  <c r="Q128" i="8"/>
  <c r="P128" i="8"/>
  <c r="L128" i="8"/>
  <c r="Q132" i="8"/>
  <c r="P132" i="8"/>
  <c r="Q136" i="8"/>
  <c r="P136" i="8"/>
  <c r="Q140" i="8"/>
  <c r="P140" i="8"/>
  <c r="Q144" i="8"/>
  <c r="P144" i="8"/>
  <c r="H154" i="8"/>
  <c r="K154" i="8"/>
  <c r="Q182" i="8"/>
  <c r="P182" i="8"/>
  <c r="Q214" i="8"/>
  <c r="P214" i="8"/>
  <c r="Q246" i="8"/>
  <c r="P246" i="8"/>
  <c r="R256" i="8"/>
  <c r="H73" i="8"/>
  <c r="H89" i="8"/>
  <c r="S89" i="8" s="1"/>
  <c r="H105" i="8"/>
  <c r="L115" i="8"/>
  <c r="K116" i="8"/>
  <c r="H121" i="8"/>
  <c r="S121" i="8" s="1"/>
  <c r="L131" i="8"/>
  <c r="K132" i="8"/>
  <c r="K136" i="8"/>
  <c r="K140" i="8"/>
  <c r="K144" i="8"/>
  <c r="P159" i="8"/>
  <c r="L165" i="8"/>
  <c r="P165" i="8"/>
  <c r="S170" i="8"/>
  <c r="S175" i="8"/>
  <c r="Q176" i="8"/>
  <c r="P176" i="8"/>
  <c r="L176" i="8"/>
  <c r="P178" i="8"/>
  <c r="L179" i="8"/>
  <c r="P191" i="8"/>
  <c r="L197" i="8"/>
  <c r="P197" i="8"/>
  <c r="S202" i="8"/>
  <c r="S207" i="8"/>
  <c r="Q208" i="8"/>
  <c r="P208" i="8"/>
  <c r="L208" i="8"/>
  <c r="P210" i="8"/>
  <c r="L211" i="8"/>
  <c r="P223" i="8"/>
  <c r="L229" i="8"/>
  <c r="P229" i="8"/>
  <c r="S234" i="8"/>
  <c r="S239" i="8"/>
  <c r="Q240" i="8"/>
  <c r="P240" i="8"/>
  <c r="L240" i="8"/>
  <c r="P242" i="8"/>
  <c r="L243" i="8"/>
  <c r="P255" i="8"/>
  <c r="S143" i="8"/>
  <c r="S147" i="8"/>
  <c r="S151" i="8"/>
  <c r="S155" i="8"/>
  <c r="S179" i="8"/>
  <c r="S211" i="8"/>
  <c r="S243" i="8"/>
  <c r="H117" i="8"/>
  <c r="H133" i="8"/>
  <c r="H137" i="8"/>
  <c r="H141" i="8"/>
  <c r="S141" i="8" s="1"/>
  <c r="L145" i="8"/>
  <c r="P145" i="8"/>
  <c r="Q148" i="8"/>
  <c r="P148" i="8"/>
  <c r="L149" i="8"/>
  <c r="P149" i="8"/>
  <c r="Q152" i="8"/>
  <c r="P152" i="8"/>
  <c r="L153" i="8"/>
  <c r="P153" i="8"/>
  <c r="Q156" i="8"/>
  <c r="P156" i="8"/>
  <c r="L157" i="8"/>
  <c r="P157" i="8"/>
  <c r="S162" i="8"/>
  <c r="Q168" i="8"/>
  <c r="P168" i="8"/>
  <c r="L168" i="8"/>
  <c r="L189" i="8"/>
  <c r="P189" i="8"/>
  <c r="S194" i="8"/>
  <c r="Q200" i="8"/>
  <c r="P200" i="8"/>
  <c r="L200" i="8"/>
  <c r="L221" i="8"/>
  <c r="P221" i="8"/>
  <c r="S226" i="8"/>
  <c r="Q232" i="8"/>
  <c r="P232" i="8"/>
  <c r="L232" i="8"/>
  <c r="L253" i="8"/>
  <c r="P253" i="8"/>
  <c r="N255" i="9"/>
  <c r="K118" i="8"/>
  <c r="L159" i="8"/>
  <c r="H177" i="8"/>
  <c r="S182" i="8"/>
  <c r="S187" i="8"/>
  <c r="L191" i="8"/>
  <c r="H209" i="8"/>
  <c r="S214" i="8"/>
  <c r="S219" i="8"/>
  <c r="L223" i="8"/>
  <c r="H241" i="8"/>
  <c r="S246" i="8"/>
  <c r="Q251" i="8"/>
  <c r="K158" i="8"/>
  <c r="K162" i="8"/>
  <c r="K166" i="8"/>
  <c r="K170" i="8"/>
  <c r="K174" i="8"/>
  <c r="K178" i="8"/>
  <c r="K182" i="8"/>
  <c r="K186" i="8"/>
  <c r="K190" i="8"/>
  <c r="K194" i="8"/>
  <c r="K198" i="8"/>
  <c r="K202" i="8"/>
  <c r="K206" i="8"/>
  <c r="K210" i="8"/>
  <c r="K214" i="8"/>
  <c r="K218" i="8"/>
  <c r="K222" i="8"/>
  <c r="K226" i="8"/>
  <c r="K230" i="8"/>
  <c r="K234" i="8"/>
  <c r="K238" i="8"/>
  <c r="K242" i="8"/>
  <c r="K246" i="8"/>
  <c r="K250" i="8"/>
  <c r="K254" i="8"/>
  <c r="T8" i="10" a="1"/>
  <c r="T8" i="10" s="1"/>
  <c r="T12" i="10" a="1"/>
  <c r="T12" i="10" s="1"/>
  <c r="T16" i="10" a="1"/>
  <c r="T16" i="10" s="1"/>
  <c r="T20" i="10" a="1"/>
  <c r="T20" i="10" s="1"/>
  <c r="T24" i="10" a="1"/>
  <c r="T24" i="10" s="1"/>
  <c r="Z51" i="10"/>
  <c r="G51" i="10"/>
  <c r="J51" i="10"/>
  <c r="I51" i="10"/>
  <c r="F51" i="10"/>
  <c r="K51" i="10"/>
  <c r="L76" i="10"/>
  <c r="K76" i="10"/>
  <c r="J76" i="10"/>
  <c r="V76" i="10"/>
  <c r="I76" i="10"/>
  <c r="U76" i="10"/>
  <c r="G76" i="10"/>
  <c r="F76" i="10"/>
  <c r="W76" i="10"/>
  <c r="L124" i="10"/>
  <c r="K124" i="10"/>
  <c r="J124" i="10"/>
  <c r="U124" i="10"/>
  <c r="Z124" i="10"/>
  <c r="W124" i="10"/>
  <c r="I124" i="10"/>
  <c r="V124" i="10"/>
  <c r="G124" i="10"/>
  <c r="W134" i="10"/>
  <c r="F134" i="10"/>
  <c r="Z134" i="10"/>
  <c r="G134" i="10"/>
  <c r="V134" i="10"/>
  <c r="U134" i="10"/>
  <c r="L134" i="10"/>
  <c r="W146" i="10"/>
  <c r="F146" i="10"/>
  <c r="U146" i="10"/>
  <c r="Z146" i="10"/>
  <c r="G146" i="10"/>
  <c r="K146" i="10"/>
  <c r="J146" i="10"/>
  <c r="I146" i="10"/>
  <c r="L146" i="10"/>
  <c r="V146" i="10"/>
  <c r="T147" i="10" a="1"/>
  <c r="T147" i="10" s="1"/>
  <c r="T148" i="10" a="1"/>
  <c r="T148" i="10" s="1"/>
  <c r="J204" i="10"/>
  <c r="K204" i="10"/>
  <c r="I204" i="10"/>
  <c r="G204" i="10"/>
  <c r="L204" i="10"/>
  <c r="W204" i="10"/>
  <c r="V204" i="10"/>
  <c r="U204" i="10"/>
  <c r="F204" i="10"/>
  <c r="Z204" i="10"/>
  <c r="I7" i="10"/>
  <c r="Z7" i="10"/>
  <c r="G7" i="10"/>
  <c r="W7" i="10"/>
  <c r="F7" i="10"/>
  <c r="J7" i="10"/>
  <c r="I11" i="10"/>
  <c r="Z11" i="10"/>
  <c r="G11" i="10"/>
  <c r="W11" i="10"/>
  <c r="F11" i="10"/>
  <c r="J11" i="10"/>
  <c r="I15" i="10"/>
  <c r="Z15" i="10"/>
  <c r="G15" i="10"/>
  <c r="W15" i="10"/>
  <c r="F15" i="10"/>
  <c r="J15" i="10"/>
  <c r="I19" i="10"/>
  <c r="Z19" i="10"/>
  <c r="G19" i="10"/>
  <c r="W19" i="10"/>
  <c r="F19" i="10"/>
  <c r="J19" i="10"/>
  <c r="I23" i="10"/>
  <c r="Z23" i="10"/>
  <c r="G23" i="10"/>
  <c r="W23" i="10"/>
  <c r="F23" i="10"/>
  <c r="J23" i="10"/>
  <c r="Z27" i="10"/>
  <c r="G27" i="10"/>
  <c r="J27" i="10"/>
  <c r="I27" i="10"/>
  <c r="F27" i="10"/>
  <c r="K27" i="10"/>
  <c r="Z47" i="10"/>
  <c r="G47" i="10"/>
  <c r="J47" i="10"/>
  <c r="I47" i="10"/>
  <c r="F47" i="10"/>
  <c r="K47" i="10"/>
  <c r="L58" i="10"/>
  <c r="J58" i="10"/>
  <c r="W58" i="10"/>
  <c r="V58" i="10"/>
  <c r="U58" i="10"/>
  <c r="K58" i="10"/>
  <c r="Z58" i="10"/>
  <c r="L64" i="10"/>
  <c r="K64" i="10"/>
  <c r="J64" i="10"/>
  <c r="Z64" i="10"/>
  <c r="W64" i="10"/>
  <c r="V64" i="10"/>
  <c r="I64" i="10"/>
  <c r="U64" i="10"/>
  <c r="T79" i="10" a="1"/>
  <c r="T79" i="10" s="1"/>
  <c r="T81" i="10" a="1"/>
  <c r="T81" i="10" s="1"/>
  <c r="T126" i="10" a="1"/>
  <c r="T126" i="10" s="1"/>
  <c r="W140" i="10"/>
  <c r="F140" i="10"/>
  <c r="Z140" i="10"/>
  <c r="G140" i="10"/>
  <c r="V140" i="10"/>
  <c r="U140" i="10"/>
  <c r="L140" i="10"/>
  <c r="K140" i="10"/>
  <c r="J140" i="10"/>
  <c r="W154" i="10"/>
  <c r="F154" i="10"/>
  <c r="V154" i="10"/>
  <c r="U154" i="10"/>
  <c r="Z154" i="10"/>
  <c r="G154" i="10"/>
  <c r="K154" i="10"/>
  <c r="J154" i="10"/>
  <c r="I154" i="10"/>
  <c r="L154" i="10"/>
  <c r="K7" i="10"/>
  <c r="K11" i="10"/>
  <c r="K15" i="10"/>
  <c r="K19" i="10"/>
  <c r="K23" i="10"/>
  <c r="L27" i="10"/>
  <c r="U27" i="10"/>
  <c r="L30" i="10"/>
  <c r="U30" i="10"/>
  <c r="K30" i="10"/>
  <c r="J30" i="10"/>
  <c r="I30" i="10"/>
  <c r="V30" i="10"/>
  <c r="Z35" i="10"/>
  <c r="G35" i="10"/>
  <c r="J35" i="10"/>
  <c r="I35" i="10"/>
  <c r="F35" i="10"/>
  <c r="K35" i="10"/>
  <c r="L47" i="10"/>
  <c r="U47" i="10"/>
  <c r="L66" i="10"/>
  <c r="K66" i="10"/>
  <c r="J66" i="10"/>
  <c r="Z66" i="10"/>
  <c r="W66" i="10"/>
  <c r="K147" i="10"/>
  <c r="I147" i="10"/>
  <c r="L147" i="10"/>
  <c r="W147" i="10"/>
  <c r="V147" i="10"/>
  <c r="J147" i="10"/>
  <c r="U147" i="10"/>
  <c r="G147" i="10"/>
  <c r="Z147" i="10"/>
  <c r="K155" i="10"/>
  <c r="J155" i="10"/>
  <c r="I155" i="10"/>
  <c r="L155" i="10"/>
  <c r="Z155" i="10"/>
  <c r="W155" i="10"/>
  <c r="G155" i="10"/>
  <c r="V155" i="10"/>
  <c r="L7" i="10"/>
  <c r="L11" i="10"/>
  <c r="L15" i="10"/>
  <c r="L19" i="10"/>
  <c r="L23" i="10"/>
  <c r="V27" i="10"/>
  <c r="F30" i="10"/>
  <c r="W30" i="10"/>
  <c r="L35" i="10"/>
  <c r="U35" i="10"/>
  <c r="L38" i="10"/>
  <c r="U38" i="10"/>
  <c r="K38" i="10"/>
  <c r="J38" i="10"/>
  <c r="I38" i="10"/>
  <c r="V38" i="10"/>
  <c r="T41" i="10" a="1"/>
  <c r="T41" i="10" s="1"/>
  <c r="Z43" i="10"/>
  <c r="G43" i="10"/>
  <c r="J43" i="10"/>
  <c r="I43" i="10"/>
  <c r="F43" i="10"/>
  <c r="K43" i="10"/>
  <c r="V47" i="10"/>
  <c r="T57" i="10" a="1"/>
  <c r="T57" i="10" s="1"/>
  <c r="G58" i="10"/>
  <c r="L60" i="10"/>
  <c r="J60" i="10"/>
  <c r="V60" i="10"/>
  <c r="U60" i="10"/>
  <c r="K60" i="10"/>
  <c r="I60" i="10"/>
  <c r="W60" i="10"/>
  <c r="Z60" i="10"/>
  <c r="L62" i="10"/>
  <c r="K62" i="10"/>
  <c r="J62" i="10"/>
  <c r="W62" i="10"/>
  <c r="V62" i="10"/>
  <c r="I62" i="10"/>
  <c r="U62" i="10"/>
  <c r="G62" i="10"/>
  <c r="Z62" i="10"/>
  <c r="G64" i="10"/>
  <c r="F66" i="10"/>
  <c r="U66" i="10"/>
  <c r="K135" i="10"/>
  <c r="L135" i="10"/>
  <c r="Z135" i="10"/>
  <c r="W135" i="10"/>
  <c r="V135" i="10"/>
  <c r="J135" i="10"/>
  <c r="I135" i="10"/>
  <c r="G135" i="10"/>
  <c r="U135" i="10"/>
  <c r="F135" i="10"/>
  <c r="F147" i="10"/>
  <c r="W148" i="10"/>
  <c r="F148" i="10"/>
  <c r="U148" i="10"/>
  <c r="Z148" i="10"/>
  <c r="G148" i="10"/>
  <c r="V148" i="10"/>
  <c r="L148" i="10"/>
  <c r="K148" i="10"/>
  <c r="J148" i="10"/>
  <c r="I148" i="10"/>
  <c r="F155" i="10"/>
  <c r="U7" i="10"/>
  <c r="U11" i="10"/>
  <c r="U15" i="10"/>
  <c r="U19" i="10"/>
  <c r="U23" i="10"/>
  <c r="W27" i="10"/>
  <c r="G30" i="10"/>
  <c r="Z30" i="10"/>
  <c r="V35" i="10"/>
  <c r="F38" i="10"/>
  <c r="W38" i="10"/>
  <c r="W47" i="10"/>
  <c r="L50" i="10"/>
  <c r="U50" i="10"/>
  <c r="K50" i="10"/>
  <c r="J50" i="10"/>
  <c r="I50" i="10"/>
  <c r="V50" i="10"/>
  <c r="I58" i="10"/>
  <c r="G66" i="10"/>
  <c r="V66" i="10"/>
  <c r="L92" i="10"/>
  <c r="K92" i="10"/>
  <c r="J92" i="10"/>
  <c r="U92" i="10"/>
  <c r="Z92" i="10"/>
  <c r="W92" i="10"/>
  <c r="I92" i="10"/>
  <c r="V92" i="10"/>
  <c r="G92" i="10"/>
  <c r="L94" i="10"/>
  <c r="K94" i="10"/>
  <c r="J94" i="10"/>
  <c r="U94" i="10"/>
  <c r="Z94" i="10"/>
  <c r="V7" i="10"/>
  <c r="I9" i="10"/>
  <c r="Z9" i="10"/>
  <c r="G9" i="10"/>
  <c r="W9" i="10"/>
  <c r="F9" i="10"/>
  <c r="J9" i="10"/>
  <c r="V11" i="10"/>
  <c r="I13" i="10"/>
  <c r="Z13" i="10"/>
  <c r="G13" i="10"/>
  <c r="W13" i="10"/>
  <c r="F13" i="10"/>
  <c r="J13" i="10"/>
  <c r="V15" i="10"/>
  <c r="I17" i="10"/>
  <c r="Z17" i="10"/>
  <c r="G17" i="10"/>
  <c r="W17" i="10"/>
  <c r="F17" i="10"/>
  <c r="J17" i="10"/>
  <c r="V19" i="10"/>
  <c r="I21" i="10"/>
  <c r="Z21" i="10"/>
  <c r="G21" i="10"/>
  <c r="W21" i="10"/>
  <c r="F21" i="10"/>
  <c r="J21" i="10"/>
  <c r="V23" i="10"/>
  <c r="I25" i="10"/>
  <c r="Z25" i="10"/>
  <c r="G25" i="10"/>
  <c r="W25" i="10"/>
  <c r="F25" i="10"/>
  <c r="J25" i="10"/>
  <c r="W35" i="10"/>
  <c r="G38" i="10"/>
  <c r="Z38" i="10"/>
  <c r="V43" i="10"/>
  <c r="L46" i="10"/>
  <c r="U46" i="10"/>
  <c r="K46" i="10"/>
  <c r="J46" i="10"/>
  <c r="I46" i="10"/>
  <c r="V46" i="10"/>
  <c r="F50" i="10"/>
  <c r="W50" i="10"/>
  <c r="G60" i="10"/>
  <c r="I66" i="10"/>
  <c r="F92" i="10"/>
  <c r="F94" i="10"/>
  <c r="L100" i="10"/>
  <c r="K100" i="10"/>
  <c r="J100" i="10"/>
  <c r="U100" i="10"/>
  <c r="Z100" i="10"/>
  <c r="W100" i="10"/>
  <c r="I100" i="10"/>
  <c r="V100" i="10"/>
  <c r="G100" i="10"/>
  <c r="L102" i="10"/>
  <c r="K102" i="10"/>
  <c r="J102" i="10"/>
  <c r="U102" i="10"/>
  <c r="Z102" i="10"/>
  <c r="W128" i="10"/>
  <c r="F128" i="10"/>
  <c r="J128" i="10"/>
  <c r="I128" i="10"/>
  <c r="G128" i="10"/>
  <c r="K128" i="10"/>
  <c r="K137" i="10"/>
  <c r="L137" i="10"/>
  <c r="Z137" i="10"/>
  <c r="W137" i="10"/>
  <c r="V137" i="10"/>
  <c r="J137" i="10"/>
  <c r="I137" i="10"/>
  <c r="U137" i="10"/>
  <c r="K9" i="10"/>
  <c r="K13" i="10"/>
  <c r="K17" i="10"/>
  <c r="K21" i="10"/>
  <c r="K25" i="10"/>
  <c r="T29" i="10" a="1"/>
  <c r="T29" i="10" s="1"/>
  <c r="Z31" i="10"/>
  <c r="G31" i="10"/>
  <c r="J31" i="10"/>
  <c r="I31" i="10"/>
  <c r="F31" i="10"/>
  <c r="K31" i="10"/>
  <c r="L34" i="10"/>
  <c r="U34" i="10"/>
  <c r="K34" i="10"/>
  <c r="J34" i="10"/>
  <c r="I34" i="10"/>
  <c r="V34" i="10"/>
  <c r="W43" i="10"/>
  <c r="F46" i="10"/>
  <c r="W46" i="10"/>
  <c r="G50" i="10"/>
  <c r="Z50" i="10"/>
  <c r="L80" i="10"/>
  <c r="K80" i="10"/>
  <c r="J80" i="10"/>
  <c r="Z80" i="10"/>
  <c r="W80" i="10"/>
  <c r="V80" i="10"/>
  <c r="I80" i="10"/>
  <c r="U80" i="10"/>
  <c r="G94" i="10"/>
  <c r="V94" i="10"/>
  <c r="F100" i="10"/>
  <c r="F102" i="10"/>
  <c r="L108" i="10"/>
  <c r="K108" i="10"/>
  <c r="J108" i="10"/>
  <c r="U108" i="10"/>
  <c r="Z108" i="10"/>
  <c r="W108" i="10"/>
  <c r="I108" i="10"/>
  <c r="V108" i="10"/>
  <c r="G108" i="10"/>
  <c r="L110" i="10"/>
  <c r="K110" i="10"/>
  <c r="J110" i="10"/>
  <c r="U110" i="10"/>
  <c r="Z110" i="10"/>
  <c r="L128" i="10"/>
  <c r="U128" i="10"/>
  <c r="W132" i="10"/>
  <c r="F132" i="10"/>
  <c r="Z132" i="10"/>
  <c r="G132" i="10"/>
  <c r="V132" i="10"/>
  <c r="U132" i="10"/>
  <c r="L132" i="10"/>
  <c r="K132" i="10"/>
  <c r="J132" i="10"/>
  <c r="F137" i="10"/>
  <c r="L21" i="10"/>
  <c r="L25" i="10"/>
  <c r="T37" i="10" a="1"/>
  <c r="T37" i="10" s="1"/>
  <c r="Z39" i="10"/>
  <c r="G39" i="10"/>
  <c r="J39" i="10"/>
  <c r="I39" i="10"/>
  <c r="F39" i="10"/>
  <c r="K39" i="10"/>
  <c r="L42" i="10"/>
  <c r="U42" i="10"/>
  <c r="K42" i="10"/>
  <c r="J42" i="10"/>
  <c r="I42" i="10"/>
  <c r="V42" i="10"/>
  <c r="G46" i="10"/>
  <c r="Z46" i="10"/>
  <c r="T49" i="10" a="1"/>
  <c r="T49" i="10" s="1"/>
  <c r="Z76" i="10"/>
  <c r="L78" i="10"/>
  <c r="K78" i="10"/>
  <c r="J78" i="10"/>
  <c r="W78" i="10"/>
  <c r="V78" i="10"/>
  <c r="I78" i="10"/>
  <c r="U78" i="10"/>
  <c r="G78" i="10"/>
  <c r="Z78" i="10"/>
  <c r="F80" i="10"/>
  <c r="L82" i="10"/>
  <c r="K82" i="10"/>
  <c r="J82" i="10"/>
  <c r="Z82" i="10"/>
  <c r="W82" i="10"/>
  <c r="I94" i="10"/>
  <c r="W94" i="10"/>
  <c r="G102" i="10"/>
  <c r="V102" i="10"/>
  <c r="L116" i="10"/>
  <c r="K116" i="10"/>
  <c r="J116" i="10"/>
  <c r="U116" i="10"/>
  <c r="Z116" i="10"/>
  <c r="W116" i="10"/>
  <c r="I116" i="10"/>
  <c r="V116" i="10"/>
  <c r="G116" i="10"/>
  <c r="L118" i="10"/>
  <c r="K118" i="10"/>
  <c r="J118" i="10"/>
  <c r="U118" i="10"/>
  <c r="Z118" i="10"/>
  <c r="V128" i="10"/>
  <c r="I132" i="10"/>
  <c r="T135" i="10" a="1"/>
  <c r="T135" i="10" s="1"/>
  <c r="G137" i="10"/>
  <c r="T164" i="10" a="1"/>
  <c r="T164" i="10" s="1"/>
  <c r="V8" i="10"/>
  <c r="V10" i="10"/>
  <c r="V12" i="10"/>
  <c r="V14" i="10"/>
  <c r="V16" i="10"/>
  <c r="V18" i="10"/>
  <c r="V20" i="10"/>
  <c r="V22" i="10"/>
  <c r="V24" i="10"/>
  <c r="V26" i="10"/>
  <c r="T28" i="10" a="1"/>
  <c r="T28" i="10" s="1"/>
  <c r="Z29" i="10"/>
  <c r="G29" i="10"/>
  <c r="W29" i="10"/>
  <c r="G32" i="10"/>
  <c r="T32" i="10" a="1"/>
  <c r="T32" i="10" s="1"/>
  <c r="Z33" i="10"/>
  <c r="G33" i="10"/>
  <c r="W33" i="10"/>
  <c r="T36" i="10" a="1"/>
  <c r="T36" i="10" s="1"/>
  <c r="Z37" i="10"/>
  <c r="G37" i="10"/>
  <c r="W37" i="10"/>
  <c r="G40" i="10"/>
  <c r="T40" i="10" a="1"/>
  <c r="T40" i="10" s="1"/>
  <c r="Z41" i="10"/>
  <c r="G41" i="10"/>
  <c r="W41" i="10"/>
  <c r="G44" i="10"/>
  <c r="T44" i="10" a="1"/>
  <c r="T44" i="10" s="1"/>
  <c r="Z45" i="10"/>
  <c r="G45" i="10"/>
  <c r="W45" i="10"/>
  <c r="G48" i="10"/>
  <c r="T48" i="10" a="1"/>
  <c r="T48" i="10" s="1"/>
  <c r="Z49" i="10"/>
  <c r="G49" i="10"/>
  <c r="W49" i="10"/>
  <c r="F54" i="10"/>
  <c r="L56" i="10"/>
  <c r="J56" i="10"/>
  <c r="L68" i="10"/>
  <c r="K68" i="10"/>
  <c r="J68" i="10"/>
  <c r="I74" i="10"/>
  <c r="L84" i="10"/>
  <c r="K84" i="10"/>
  <c r="J84" i="10"/>
  <c r="I90" i="10"/>
  <c r="I98" i="10"/>
  <c r="I106" i="10"/>
  <c r="I114" i="10"/>
  <c r="I122" i="10"/>
  <c r="K131" i="10"/>
  <c r="L131" i="10"/>
  <c r="Z131" i="10"/>
  <c r="W131" i="10"/>
  <c r="V131" i="10"/>
  <c r="J131" i="10"/>
  <c r="T134" i="10" a="1"/>
  <c r="T134" i="10" s="1"/>
  <c r="K139" i="10"/>
  <c r="L139" i="10"/>
  <c r="Z139" i="10"/>
  <c r="W139" i="10"/>
  <c r="V139" i="10"/>
  <c r="J139" i="10"/>
  <c r="K167" i="10"/>
  <c r="J167" i="10"/>
  <c r="I167" i="10"/>
  <c r="L167" i="10"/>
  <c r="Z167" i="10"/>
  <c r="W167" i="10"/>
  <c r="U167" i="10"/>
  <c r="K183" i="10"/>
  <c r="J183" i="10"/>
  <c r="I183" i="10"/>
  <c r="L183" i="10"/>
  <c r="Z183" i="10"/>
  <c r="W183" i="10"/>
  <c r="U183" i="10"/>
  <c r="K171" i="10"/>
  <c r="J171" i="10"/>
  <c r="I171" i="10"/>
  <c r="L171" i="10"/>
  <c r="Z171" i="10"/>
  <c r="W171" i="10"/>
  <c r="U171" i="10"/>
  <c r="K187" i="10"/>
  <c r="J187" i="10"/>
  <c r="I187" i="10"/>
  <c r="L187" i="10"/>
  <c r="Z187" i="10"/>
  <c r="W187" i="10"/>
  <c r="U187" i="10"/>
  <c r="K214" i="10"/>
  <c r="J214" i="10"/>
  <c r="I214" i="10"/>
  <c r="G214" i="10"/>
  <c r="F214" i="10"/>
  <c r="U214" i="10"/>
  <c r="L214" i="10"/>
  <c r="V214" i="10"/>
  <c r="Z214" i="10"/>
  <c r="F187" i="10"/>
  <c r="V187" i="10"/>
  <c r="Z242" i="10"/>
  <c r="G242" i="10"/>
  <c r="K242" i="10"/>
  <c r="J242" i="10"/>
  <c r="I242" i="10"/>
  <c r="U242" i="10"/>
  <c r="W242" i="10"/>
  <c r="K159" i="10"/>
  <c r="J159" i="10"/>
  <c r="I159" i="10"/>
  <c r="L159" i="10"/>
  <c r="Z159" i="10"/>
  <c r="W159" i="10"/>
  <c r="U159" i="10"/>
  <c r="G171" i="10"/>
  <c r="K175" i="10"/>
  <c r="J175" i="10"/>
  <c r="I175" i="10"/>
  <c r="L175" i="10"/>
  <c r="Z175" i="10"/>
  <c r="W175" i="10"/>
  <c r="U175" i="10"/>
  <c r="G187" i="10"/>
  <c r="K191" i="10"/>
  <c r="J191" i="10"/>
  <c r="I191" i="10"/>
  <c r="L191" i="10"/>
  <c r="Z191" i="10"/>
  <c r="W191" i="10"/>
  <c r="U191" i="10"/>
  <c r="F242" i="10"/>
  <c r="K8" i="10"/>
  <c r="K10" i="10"/>
  <c r="K12" i="10"/>
  <c r="K14" i="10"/>
  <c r="K16" i="10"/>
  <c r="K18" i="10"/>
  <c r="K20" i="10"/>
  <c r="K22" i="10"/>
  <c r="K24" i="10"/>
  <c r="K26" i="10"/>
  <c r="L74" i="10"/>
  <c r="K74" i="10"/>
  <c r="J74" i="10"/>
  <c r="L90" i="10"/>
  <c r="K90" i="10"/>
  <c r="J90" i="10"/>
  <c r="U90" i="10"/>
  <c r="L98" i="10"/>
  <c r="K98" i="10"/>
  <c r="J98" i="10"/>
  <c r="U98" i="10"/>
  <c r="L106" i="10"/>
  <c r="K106" i="10"/>
  <c r="J106" i="10"/>
  <c r="U106" i="10"/>
  <c r="L114" i="10"/>
  <c r="K114" i="10"/>
  <c r="J114" i="10"/>
  <c r="U114" i="10"/>
  <c r="L122" i="10"/>
  <c r="K122" i="10"/>
  <c r="J122" i="10"/>
  <c r="U122" i="10"/>
  <c r="K127" i="10"/>
  <c r="U127" i="10"/>
  <c r="L127" i="10"/>
  <c r="J127" i="10"/>
  <c r="I127" i="10"/>
  <c r="V127" i="10"/>
  <c r="W138" i="10"/>
  <c r="F138" i="10"/>
  <c r="Z138" i="10"/>
  <c r="G138" i="10"/>
  <c r="V138" i="10"/>
  <c r="U138" i="10"/>
  <c r="L138" i="10"/>
  <c r="F159" i="10"/>
  <c r="V159" i="10"/>
  <c r="F175" i="10"/>
  <c r="V175" i="10"/>
  <c r="F191" i="10"/>
  <c r="V191" i="10"/>
  <c r="L242" i="10"/>
  <c r="V242" i="10"/>
  <c r="L8" i="10"/>
  <c r="L10" i="10"/>
  <c r="L12" i="10"/>
  <c r="L14" i="10"/>
  <c r="L16" i="10"/>
  <c r="L18" i="10"/>
  <c r="L20" i="10"/>
  <c r="L22" i="10"/>
  <c r="L24" i="10"/>
  <c r="L26" i="10"/>
  <c r="Z28" i="10"/>
  <c r="U29" i="10"/>
  <c r="Z32" i="10"/>
  <c r="U33" i="10"/>
  <c r="Z36" i="10"/>
  <c r="U37" i="10"/>
  <c r="Z40" i="10"/>
  <c r="U41" i="10"/>
  <c r="Z44" i="10"/>
  <c r="U45" i="10"/>
  <c r="Z48" i="10"/>
  <c r="U49" i="10"/>
  <c r="L52" i="10"/>
  <c r="J52" i="10"/>
  <c r="W56" i="10"/>
  <c r="L72" i="10"/>
  <c r="K72" i="10"/>
  <c r="J72" i="10"/>
  <c r="F74" i="10"/>
  <c r="L88" i="10"/>
  <c r="K88" i="10"/>
  <c r="J88" i="10"/>
  <c r="F90" i="10"/>
  <c r="F98" i="10"/>
  <c r="F106" i="10"/>
  <c r="F114" i="10"/>
  <c r="F122" i="10"/>
  <c r="F127" i="10"/>
  <c r="W127" i="10"/>
  <c r="K133" i="10"/>
  <c r="L133" i="10"/>
  <c r="Z133" i="10"/>
  <c r="W133" i="10"/>
  <c r="V133" i="10"/>
  <c r="J133" i="10"/>
  <c r="I138" i="10"/>
  <c r="K141" i="10"/>
  <c r="I141" i="10"/>
  <c r="L141" i="10"/>
  <c r="Z141" i="10"/>
  <c r="W141" i="10"/>
  <c r="K149" i="10"/>
  <c r="I149" i="10"/>
  <c r="L149" i="10"/>
  <c r="Z149" i="10"/>
  <c r="W149" i="10"/>
  <c r="G159" i="10"/>
  <c r="K163" i="10"/>
  <c r="J163" i="10"/>
  <c r="I163" i="10"/>
  <c r="L163" i="10"/>
  <c r="Z163" i="10"/>
  <c r="W163" i="10"/>
  <c r="U163" i="10"/>
  <c r="G175" i="10"/>
  <c r="K179" i="10"/>
  <c r="J179" i="10"/>
  <c r="I179" i="10"/>
  <c r="L179" i="10"/>
  <c r="Z179" i="10"/>
  <c r="W179" i="10"/>
  <c r="U179" i="10"/>
  <c r="G191" i="10"/>
  <c r="K195" i="10"/>
  <c r="J195" i="10"/>
  <c r="I195" i="10"/>
  <c r="L195" i="10"/>
  <c r="Z195" i="10"/>
  <c r="W195" i="10"/>
  <c r="U195" i="10"/>
  <c r="K208" i="10"/>
  <c r="J208" i="10"/>
  <c r="U208" i="10"/>
  <c r="L208" i="10"/>
  <c r="I208" i="10"/>
  <c r="G208" i="10"/>
  <c r="V208" i="10"/>
  <c r="W208" i="10"/>
  <c r="F28" i="10"/>
  <c r="V29" i="10"/>
  <c r="F32" i="10"/>
  <c r="V33" i="10"/>
  <c r="F36" i="10"/>
  <c r="V37" i="10"/>
  <c r="F40" i="10"/>
  <c r="V41" i="10"/>
  <c r="V45" i="10"/>
  <c r="L54" i="10"/>
  <c r="J54" i="10"/>
  <c r="L70" i="10"/>
  <c r="K70" i="10"/>
  <c r="J70" i="10"/>
  <c r="F72" i="10"/>
  <c r="G74" i="10"/>
  <c r="U74" i="10"/>
  <c r="L86" i="10"/>
  <c r="K86" i="10"/>
  <c r="J86" i="10"/>
  <c r="F88" i="10"/>
  <c r="G90" i="10"/>
  <c r="V90" i="10"/>
  <c r="L96" i="10"/>
  <c r="K96" i="10"/>
  <c r="J96" i="10"/>
  <c r="U96" i="10"/>
  <c r="G98" i="10"/>
  <c r="V98" i="10"/>
  <c r="L104" i="10"/>
  <c r="K104" i="10"/>
  <c r="J104" i="10"/>
  <c r="U104" i="10"/>
  <c r="G106" i="10"/>
  <c r="V106" i="10"/>
  <c r="L112" i="10"/>
  <c r="K112" i="10"/>
  <c r="J112" i="10"/>
  <c r="U112" i="10"/>
  <c r="G114" i="10"/>
  <c r="V114" i="10"/>
  <c r="L120" i="10"/>
  <c r="K120" i="10"/>
  <c r="J120" i="10"/>
  <c r="U120" i="10"/>
  <c r="G122" i="10"/>
  <c r="V122" i="10"/>
  <c r="G127" i="10"/>
  <c r="Z127" i="10"/>
  <c r="T131" i="10" a="1"/>
  <c r="T131" i="10" s="1"/>
  <c r="F133" i="10"/>
  <c r="U133" i="10"/>
  <c r="W136" i="10"/>
  <c r="F136" i="10"/>
  <c r="Z136" i="10"/>
  <c r="G136" i="10"/>
  <c r="V136" i="10"/>
  <c r="U136" i="10"/>
  <c r="L136" i="10"/>
  <c r="J138" i="10"/>
  <c r="T139" i="10" a="1"/>
  <c r="T139" i="10" s="1"/>
  <c r="F141" i="10"/>
  <c r="U141" i="10"/>
  <c r="F149" i="10"/>
  <c r="U149" i="10"/>
  <c r="F163" i="10"/>
  <c r="V163" i="10"/>
  <c r="F179" i="10"/>
  <c r="V179" i="10"/>
  <c r="F195" i="10"/>
  <c r="V195" i="10"/>
  <c r="J198" i="10"/>
  <c r="I198" i="10"/>
  <c r="G198" i="10"/>
  <c r="Z198" i="10"/>
  <c r="F198" i="10"/>
  <c r="K198" i="10"/>
  <c r="F208" i="10"/>
  <c r="Z208" i="10"/>
  <c r="L225" i="10"/>
  <c r="V225" i="10"/>
  <c r="U225" i="10"/>
  <c r="K225" i="10"/>
  <c r="J225" i="10"/>
  <c r="Z225" i="10"/>
  <c r="I225" i="10"/>
  <c r="W225" i="10"/>
  <c r="G225" i="10"/>
  <c r="F225" i="10"/>
  <c r="Z226" i="10"/>
  <c r="G226" i="10"/>
  <c r="K226" i="10"/>
  <c r="J226" i="10"/>
  <c r="I226" i="10"/>
  <c r="W226" i="10"/>
  <c r="V226" i="10"/>
  <c r="L226" i="10"/>
  <c r="U226" i="10"/>
  <c r="F226" i="10"/>
  <c r="Z234" i="10"/>
  <c r="G234" i="10"/>
  <c r="K234" i="10"/>
  <c r="J234" i="10"/>
  <c r="I234" i="10"/>
  <c r="U234" i="10"/>
  <c r="W234" i="10"/>
  <c r="V234" i="10"/>
  <c r="L234" i="10"/>
  <c r="W126" i="10"/>
  <c r="F126" i="10"/>
  <c r="Z126" i="10"/>
  <c r="W130" i="10"/>
  <c r="F130" i="10"/>
  <c r="Z130" i="10"/>
  <c r="W142" i="10"/>
  <c r="F142" i="10"/>
  <c r="U142" i="10"/>
  <c r="Z142" i="10"/>
  <c r="G142" i="10"/>
  <c r="W150" i="10"/>
  <c r="F150" i="10"/>
  <c r="U150" i="10"/>
  <c r="Z150" i="10"/>
  <c r="G150" i="10"/>
  <c r="J200" i="10"/>
  <c r="U200" i="10"/>
  <c r="L200" i="10"/>
  <c r="K200" i="10"/>
  <c r="V200" i="10"/>
  <c r="T217" i="10" a="1"/>
  <c r="T217" i="10" s="1"/>
  <c r="V53" i="10"/>
  <c r="V55" i="10"/>
  <c r="V57" i="10"/>
  <c r="V59" i="10"/>
  <c r="V61" i="10"/>
  <c r="V63" i="10"/>
  <c r="V65" i="10"/>
  <c r="V67" i="10"/>
  <c r="V69" i="10"/>
  <c r="V71" i="10"/>
  <c r="V73" i="10"/>
  <c r="V75" i="10"/>
  <c r="V77" i="10"/>
  <c r="V79" i="10"/>
  <c r="V81" i="10"/>
  <c r="V83" i="10"/>
  <c r="V85" i="10"/>
  <c r="V87" i="10"/>
  <c r="V89" i="10"/>
  <c r="V91" i="10"/>
  <c r="V93" i="10"/>
  <c r="V95" i="10"/>
  <c r="V97" i="10"/>
  <c r="V99" i="10"/>
  <c r="V101" i="10"/>
  <c r="V103" i="10"/>
  <c r="V105" i="10"/>
  <c r="V107" i="10"/>
  <c r="V109" i="10"/>
  <c r="V111" i="10"/>
  <c r="V113" i="10"/>
  <c r="V115" i="10"/>
  <c r="V117" i="10"/>
  <c r="V119" i="10"/>
  <c r="V121" i="10"/>
  <c r="V123" i="10"/>
  <c r="W125" i="10"/>
  <c r="L126" i="10"/>
  <c r="W129" i="10"/>
  <c r="L130" i="10"/>
  <c r="V142" i="10"/>
  <c r="K145" i="10"/>
  <c r="I145" i="10"/>
  <c r="L145" i="10"/>
  <c r="V150" i="10"/>
  <c r="K153" i="10"/>
  <c r="I153" i="10"/>
  <c r="L153" i="10"/>
  <c r="Z238" i="10"/>
  <c r="G238" i="10"/>
  <c r="K238" i="10"/>
  <c r="J238" i="10"/>
  <c r="I238" i="10"/>
  <c r="U238" i="10"/>
  <c r="W238" i="10"/>
  <c r="U126" i="10"/>
  <c r="Z129" i="10"/>
  <c r="U130" i="10"/>
  <c r="W144" i="10"/>
  <c r="F144" i="10"/>
  <c r="U144" i="10"/>
  <c r="Z144" i="10"/>
  <c r="G144" i="10"/>
  <c r="F145" i="10"/>
  <c r="W152" i="10"/>
  <c r="F152" i="10"/>
  <c r="U152" i="10"/>
  <c r="Z152" i="10"/>
  <c r="G152" i="10"/>
  <c r="F153" i="10"/>
  <c r="K157" i="10"/>
  <c r="J157" i="10"/>
  <c r="I157" i="10"/>
  <c r="L157" i="10"/>
  <c r="K161" i="10"/>
  <c r="J161" i="10"/>
  <c r="I161" i="10"/>
  <c r="L161" i="10"/>
  <c r="K165" i="10"/>
  <c r="J165" i="10"/>
  <c r="I165" i="10"/>
  <c r="L165" i="10"/>
  <c r="K169" i="10"/>
  <c r="J169" i="10"/>
  <c r="I169" i="10"/>
  <c r="L169" i="10"/>
  <c r="K173" i="10"/>
  <c r="J173" i="10"/>
  <c r="I173" i="10"/>
  <c r="L173" i="10"/>
  <c r="K177" i="10"/>
  <c r="J177" i="10"/>
  <c r="I177" i="10"/>
  <c r="L177" i="10"/>
  <c r="K181" i="10"/>
  <c r="J181" i="10"/>
  <c r="I181" i="10"/>
  <c r="L181" i="10"/>
  <c r="K185" i="10"/>
  <c r="J185" i="10"/>
  <c r="I185" i="10"/>
  <c r="L185" i="10"/>
  <c r="K189" i="10"/>
  <c r="J189" i="10"/>
  <c r="I189" i="10"/>
  <c r="L189" i="10"/>
  <c r="K193" i="10"/>
  <c r="J193" i="10"/>
  <c r="I193" i="10"/>
  <c r="L193" i="10"/>
  <c r="V197" i="10"/>
  <c r="K197" i="10"/>
  <c r="J197" i="10"/>
  <c r="I197" i="10"/>
  <c r="U197" i="10"/>
  <c r="L197" i="10"/>
  <c r="W197" i="10"/>
  <c r="K212" i="10"/>
  <c r="J212" i="10"/>
  <c r="W212" i="10"/>
  <c r="V212" i="10"/>
  <c r="U212" i="10"/>
  <c r="L212" i="10"/>
  <c r="Z212" i="10"/>
  <c r="F238" i="10"/>
  <c r="G53" i="10"/>
  <c r="G55" i="10"/>
  <c r="G57" i="10"/>
  <c r="G59" i="10"/>
  <c r="G61" i="10"/>
  <c r="G63" i="10"/>
  <c r="G65" i="10"/>
  <c r="G67" i="10"/>
  <c r="G69" i="10"/>
  <c r="G71" i="10"/>
  <c r="G73" i="10"/>
  <c r="G75" i="10"/>
  <c r="G77" i="10"/>
  <c r="G79" i="10"/>
  <c r="G81" i="10"/>
  <c r="G83" i="10"/>
  <c r="G85" i="10"/>
  <c r="G87" i="10"/>
  <c r="G89" i="10"/>
  <c r="G91" i="10"/>
  <c r="G93" i="10"/>
  <c r="G95" i="10"/>
  <c r="G97" i="10"/>
  <c r="G99" i="10"/>
  <c r="G101" i="10"/>
  <c r="G103" i="10"/>
  <c r="G105" i="10"/>
  <c r="G107" i="10"/>
  <c r="G109" i="10"/>
  <c r="G111" i="10"/>
  <c r="G113" i="10"/>
  <c r="G115" i="10"/>
  <c r="G117" i="10"/>
  <c r="G119" i="10"/>
  <c r="G121" i="10"/>
  <c r="G123" i="10"/>
  <c r="V126" i="10"/>
  <c r="F129" i="10"/>
  <c r="V130" i="10"/>
  <c r="K143" i="10"/>
  <c r="I143" i="10"/>
  <c r="L143" i="10"/>
  <c r="T143" i="10" a="1"/>
  <c r="T143" i="10" s="1"/>
  <c r="I144" i="10"/>
  <c r="G145" i="10"/>
  <c r="U145" i="10"/>
  <c r="K151" i="10"/>
  <c r="I151" i="10"/>
  <c r="L151" i="10"/>
  <c r="T151" i="10" a="1"/>
  <c r="T151" i="10" s="1"/>
  <c r="I152" i="10"/>
  <c r="G153" i="10"/>
  <c r="U153" i="10"/>
  <c r="F157" i="10"/>
  <c r="U157" i="10"/>
  <c r="F161" i="10"/>
  <c r="U161" i="10"/>
  <c r="F165" i="10"/>
  <c r="U165" i="10"/>
  <c r="F169" i="10"/>
  <c r="U169" i="10"/>
  <c r="F173" i="10"/>
  <c r="U173" i="10"/>
  <c r="F177" i="10"/>
  <c r="U177" i="10"/>
  <c r="F181" i="10"/>
  <c r="U181" i="10"/>
  <c r="F185" i="10"/>
  <c r="U185" i="10"/>
  <c r="F189" i="10"/>
  <c r="U189" i="10"/>
  <c r="F193" i="10"/>
  <c r="U193" i="10"/>
  <c r="F197" i="10"/>
  <c r="Z197" i="10"/>
  <c r="F212" i="10"/>
  <c r="K218" i="10"/>
  <c r="J218" i="10"/>
  <c r="V218" i="10"/>
  <c r="U218" i="10"/>
  <c r="L218" i="10"/>
  <c r="I218" i="10"/>
  <c r="W218" i="10"/>
  <c r="Z230" i="10"/>
  <c r="G230" i="10"/>
  <c r="K230" i="10"/>
  <c r="J230" i="10"/>
  <c r="I230" i="10"/>
  <c r="W230" i="10"/>
  <c r="V230" i="10"/>
  <c r="L238" i="10"/>
  <c r="V238" i="10"/>
  <c r="G156" i="10"/>
  <c r="Z156" i="10"/>
  <c r="G158" i="10"/>
  <c r="Z158" i="10"/>
  <c r="G160" i="10"/>
  <c r="Z160" i="10"/>
  <c r="G162" i="10"/>
  <c r="Z162" i="10"/>
  <c r="G164" i="10"/>
  <c r="Z164" i="10"/>
  <c r="G166" i="10"/>
  <c r="Z166" i="10"/>
  <c r="G168" i="10"/>
  <c r="Z168" i="10"/>
  <c r="G170" i="10"/>
  <c r="Z170" i="10"/>
  <c r="G172" i="10"/>
  <c r="Z172" i="10"/>
  <c r="G174" i="10"/>
  <c r="Z174" i="10"/>
  <c r="G176" i="10"/>
  <c r="Z176" i="10"/>
  <c r="G178" i="10"/>
  <c r="Z178" i="10"/>
  <c r="G180" i="10"/>
  <c r="Z180" i="10"/>
  <c r="G182" i="10"/>
  <c r="Z182" i="10"/>
  <c r="G184" i="10"/>
  <c r="Z184" i="10"/>
  <c r="G186" i="10"/>
  <c r="Z186" i="10"/>
  <c r="G188" i="10"/>
  <c r="Z188" i="10"/>
  <c r="G190" i="10"/>
  <c r="Z190" i="10"/>
  <c r="G192" i="10"/>
  <c r="Z192" i="10"/>
  <c r="G194" i="10"/>
  <c r="Z194" i="10"/>
  <c r="G196" i="10"/>
  <c r="Z196" i="10"/>
  <c r="K206" i="10"/>
  <c r="J206" i="10"/>
  <c r="G210" i="10"/>
  <c r="I229" i="10"/>
  <c r="G233" i="10"/>
  <c r="U156" i="10"/>
  <c r="U158" i="10"/>
  <c r="U160" i="10"/>
  <c r="U162" i="10"/>
  <c r="U164" i="10"/>
  <c r="U166" i="10"/>
  <c r="U168" i="10"/>
  <c r="U170" i="10"/>
  <c r="U172" i="10"/>
  <c r="U174" i="10"/>
  <c r="U176" i="10"/>
  <c r="U178" i="10"/>
  <c r="U180" i="10"/>
  <c r="U182" i="10"/>
  <c r="U184" i="10"/>
  <c r="U186" i="10"/>
  <c r="U188" i="10"/>
  <c r="U190" i="10"/>
  <c r="U192" i="10"/>
  <c r="U194" i="10"/>
  <c r="U196" i="10"/>
  <c r="V202" i="10"/>
  <c r="V206" i="10"/>
  <c r="K220" i="10"/>
  <c r="J220" i="10"/>
  <c r="L229" i="10"/>
  <c r="V229" i="10"/>
  <c r="U229" i="10"/>
  <c r="K229" i="10"/>
  <c r="J229" i="10"/>
  <c r="T229" i="10" a="1"/>
  <c r="T229" i="10" s="1"/>
  <c r="T241" i="10" a="1"/>
  <c r="T241" i="10" s="1"/>
  <c r="V156" i="10"/>
  <c r="V158" i="10"/>
  <c r="V160" i="10"/>
  <c r="V162" i="10"/>
  <c r="V164" i="10"/>
  <c r="V166" i="10"/>
  <c r="V168" i="10"/>
  <c r="V170" i="10"/>
  <c r="V172" i="10"/>
  <c r="V174" i="10"/>
  <c r="V176" i="10"/>
  <c r="V178" i="10"/>
  <c r="V180" i="10"/>
  <c r="V182" i="10"/>
  <c r="V184" i="10"/>
  <c r="V186" i="10"/>
  <c r="V188" i="10"/>
  <c r="V190" i="10"/>
  <c r="V192" i="10"/>
  <c r="V194" i="10"/>
  <c r="V196" i="10"/>
  <c r="W202" i="10"/>
  <c r="W206" i="10"/>
  <c r="K210" i="10"/>
  <c r="J210" i="10"/>
  <c r="L233" i="10"/>
  <c r="V233" i="10"/>
  <c r="U233" i="10"/>
  <c r="K233" i="10"/>
  <c r="J233" i="10"/>
  <c r="F156" i="10"/>
  <c r="F158" i="10"/>
  <c r="F160" i="10"/>
  <c r="F162" i="10"/>
  <c r="F164" i="10"/>
  <c r="F166" i="10"/>
  <c r="F168" i="10"/>
  <c r="F170" i="10"/>
  <c r="F172" i="10"/>
  <c r="F174" i="10"/>
  <c r="F176" i="10"/>
  <c r="F178" i="10"/>
  <c r="F180" i="10"/>
  <c r="F182" i="10"/>
  <c r="F184" i="10"/>
  <c r="F186" i="10"/>
  <c r="F188" i="10"/>
  <c r="F190" i="10"/>
  <c r="F192" i="10"/>
  <c r="F194" i="10"/>
  <c r="F196" i="10"/>
  <c r="F202" i="10"/>
  <c r="Z202" i="10"/>
  <c r="Z206" i="10"/>
  <c r="F210" i="10"/>
  <c r="K216" i="10"/>
  <c r="J216" i="10"/>
  <c r="G220" i="10"/>
  <c r="Z222" i="10"/>
  <c r="K222" i="10"/>
  <c r="J222" i="10"/>
  <c r="I222" i="10"/>
  <c r="G229" i="10"/>
  <c r="W229" i="10"/>
  <c r="F233" i="10"/>
  <c r="Z246" i="10"/>
  <c r="G246" i="10"/>
  <c r="K246" i="10"/>
  <c r="J246" i="10"/>
  <c r="I246" i="10"/>
  <c r="F246" i="10"/>
  <c r="U246" i="10"/>
  <c r="Z237" i="10"/>
  <c r="Z241" i="10"/>
  <c r="Z245" i="10"/>
  <c r="Z249" i="10"/>
  <c r="U250" i="10"/>
  <c r="Z253" i="10"/>
  <c r="L253" i="10"/>
  <c r="L254" i="10"/>
  <c r="Z254" i="10"/>
  <c r="G254" i="10"/>
  <c r="U254" i="10"/>
  <c r="Z250" i="10"/>
  <c r="G250" i="10"/>
  <c r="W250" i="10"/>
  <c r="F254" i="10"/>
  <c r="F250" i="10"/>
  <c r="I254" i="10"/>
  <c r="Z223" i="10"/>
  <c r="Z227" i="10"/>
  <c r="Z231" i="10"/>
  <c r="Z235" i="10"/>
  <c r="J237" i="10"/>
  <c r="Z239" i="10"/>
  <c r="J241" i="10"/>
  <c r="Z243" i="10"/>
  <c r="J245" i="10"/>
  <c r="Z247" i="10"/>
  <c r="J249" i="10"/>
  <c r="I250" i="10"/>
  <c r="Z251" i="10"/>
  <c r="J253" i="10"/>
  <c r="J254" i="10"/>
  <c r="V221" i="10"/>
  <c r="F223" i="10"/>
  <c r="F227" i="10"/>
  <c r="F231" i="10"/>
  <c r="F235" i="10"/>
  <c r="K237" i="10"/>
  <c r="U237" i="10"/>
  <c r="F239" i="10"/>
  <c r="K241" i="10"/>
  <c r="U241" i="10"/>
  <c r="F243" i="10"/>
  <c r="K245" i="10"/>
  <c r="U245" i="10"/>
  <c r="F247" i="10"/>
  <c r="K249" i="10"/>
  <c r="U249" i="10"/>
  <c r="J250" i="10"/>
  <c r="F251" i="10"/>
  <c r="K253" i="10"/>
  <c r="U253" i="10"/>
  <c r="K254" i="10"/>
  <c r="V254" i="10"/>
  <c r="G223" i="10"/>
  <c r="T223" i="10" a="1"/>
  <c r="T223" i="10" s="1"/>
  <c r="Z224" i="10"/>
  <c r="G224" i="10"/>
  <c r="W224" i="10"/>
  <c r="G227" i="10"/>
  <c r="T227" i="10" a="1"/>
  <c r="T227" i="10" s="1"/>
  <c r="Z228" i="10"/>
  <c r="G228" i="10"/>
  <c r="W228" i="10"/>
  <c r="G231" i="10"/>
  <c r="T231" i="10" a="1"/>
  <c r="T231" i="10" s="1"/>
  <c r="Z232" i="10"/>
  <c r="G232" i="10"/>
  <c r="W232" i="10"/>
  <c r="G235" i="10"/>
  <c r="T235" i="10" a="1"/>
  <c r="T235" i="10" s="1"/>
  <c r="Z236" i="10"/>
  <c r="G236" i="10"/>
  <c r="W236" i="10"/>
  <c r="V237" i="10"/>
  <c r="G239" i="10"/>
  <c r="T239" i="10" a="1"/>
  <c r="T239" i="10" s="1"/>
  <c r="Z240" i="10"/>
  <c r="G240" i="10"/>
  <c r="W240" i="10"/>
  <c r="V241" i="10"/>
  <c r="G243" i="10"/>
  <c r="T243" i="10" a="1"/>
  <c r="T243" i="10" s="1"/>
  <c r="Z244" i="10"/>
  <c r="G244" i="10"/>
  <c r="W244" i="10"/>
  <c r="V245" i="10"/>
  <c r="G247" i="10"/>
  <c r="T247" i="10" a="1"/>
  <c r="T247" i="10" s="1"/>
  <c r="Z248" i="10"/>
  <c r="G248" i="10"/>
  <c r="W248" i="10"/>
  <c r="V249" i="10"/>
  <c r="K250" i="10"/>
  <c r="G251" i="10"/>
  <c r="T251" i="10" a="1"/>
  <c r="T251" i="10" s="1"/>
  <c r="Z252" i="10"/>
  <c r="G252" i="10"/>
  <c r="W252" i="10"/>
  <c r="V253" i="10"/>
  <c r="W254" i="10"/>
  <c r="D42" i="16"/>
  <c r="A42" i="16" s="1"/>
  <c r="AP4" i="16"/>
  <c r="AP1" i="16" s="1"/>
  <c r="B16" i="15"/>
  <c r="K16" i="15" s="1"/>
  <c r="AC16" i="15" s="1"/>
  <c r="BB4" i="16"/>
  <c r="BB1" i="16" s="1"/>
  <c r="D54" i="16"/>
  <c r="A54" i="16" s="1"/>
  <c r="B19" i="15"/>
  <c r="K19" i="15" s="1"/>
  <c r="AC19" i="15" s="1"/>
  <c r="G38" i="12"/>
  <c r="D82" i="16"/>
  <c r="A82" i="16" s="1"/>
  <c r="CD4" i="16"/>
  <c r="CD1" i="16" s="1"/>
  <c r="B26" i="15"/>
  <c r="K26" i="15" s="1"/>
  <c r="AC26" i="15" s="1"/>
  <c r="H63" i="12"/>
  <c r="E41" i="11" s="1"/>
  <c r="H41" i="11" s="1"/>
  <c r="F41" i="11" a="1"/>
  <c r="F41" i="11" s="1"/>
  <c r="B5" i="14"/>
  <c r="G5" i="14" s="1"/>
  <c r="FH9" i="16" s="1"/>
  <c r="D14" i="16"/>
  <c r="A14" i="16" s="1"/>
  <c r="N4" i="16"/>
  <c r="N1" i="16" s="1"/>
  <c r="D26" i="16"/>
  <c r="A26" i="16" s="1"/>
  <c r="Z4" i="16"/>
  <c r="Z1" i="16" s="1"/>
  <c r="B10" i="15"/>
  <c r="K10" i="15" s="1"/>
  <c r="AC10" i="15" s="1"/>
  <c r="B8" i="14"/>
  <c r="G8" i="14" s="1"/>
  <c r="FH12" i="16" s="1"/>
  <c r="G31" i="12"/>
  <c r="BF4" i="16"/>
  <c r="BF1" i="16" s="1"/>
  <c r="D58" i="16"/>
  <c r="A58" i="16" s="1"/>
  <c r="B20" i="15"/>
  <c r="K20" i="15" s="1"/>
  <c r="AC20" i="15" s="1"/>
  <c r="D70" i="16"/>
  <c r="A70" i="16" s="1"/>
  <c r="B23" i="15"/>
  <c r="K23" i="15" s="1"/>
  <c r="AC23" i="15" s="1"/>
  <c r="G42" i="12"/>
  <c r="BR4" i="16"/>
  <c r="BR1" i="16" s="1"/>
  <c r="G28" i="12"/>
  <c r="G39" i="12"/>
  <c r="D74" i="16"/>
  <c r="A74" i="16" s="1"/>
  <c r="BV4" i="16"/>
  <c r="BV1" i="16" s="1"/>
  <c r="B24" i="15"/>
  <c r="K24" i="15" s="1"/>
  <c r="AC24" i="15" s="1"/>
  <c r="B98" i="16"/>
  <c r="A99" i="16"/>
  <c r="A115" i="16"/>
  <c r="B114" i="16"/>
  <c r="H59" i="12"/>
  <c r="E37" i="11" s="1"/>
  <c r="H37" i="11" s="1"/>
  <c r="F37" i="11" a="1"/>
  <c r="F37" i="11" s="1"/>
  <c r="B15" i="14"/>
  <c r="G15" i="14" s="1"/>
  <c r="FH19" i="16" s="1"/>
  <c r="B19" i="14"/>
  <c r="G19" i="14" s="1"/>
  <c r="FH23" i="16" s="1"/>
  <c r="A19" i="16"/>
  <c r="B18" i="16"/>
  <c r="BM1" i="16"/>
  <c r="BM2" i="16" s="1"/>
  <c r="BL2" i="16"/>
  <c r="F43" i="11" a="1"/>
  <c r="F43" i="11" s="1"/>
  <c r="H65" i="12"/>
  <c r="E43" i="11" s="1"/>
  <c r="H43" i="11" s="1"/>
  <c r="B23" i="14"/>
  <c r="G23" i="14" s="1"/>
  <c r="FH27" i="16" s="1"/>
  <c r="F2" i="16"/>
  <c r="G1" i="16"/>
  <c r="CH4" i="16"/>
  <c r="CH1" i="16" s="1"/>
  <c r="G48" i="12"/>
  <c r="D86" i="16"/>
  <c r="A86" i="16" s="1"/>
  <c r="B25" i="14"/>
  <c r="G25" i="14" s="1"/>
  <c r="FH29" i="16" s="1"/>
  <c r="D102" i="16"/>
  <c r="A102" i="16" s="1"/>
  <c r="CX4" i="16"/>
  <c r="CX1" i="16" s="1"/>
  <c r="B29" i="14"/>
  <c r="G29" i="14" s="1"/>
  <c r="FH33" i="16" s="1"/>
  <c r="G52" i="12"/>
  <c r="B12" i="14"/>
  <c r="G12" i="14" s="1"/>
  <c r="FH16" i="16" s="1"/>
  <c r="B16" i="14"/>
  <c r="G16" i="14" s="1"/>
  <c r="FH20" i="16" s="1"/>
  <c r="B20" i="14"/>
  <c r="G20" i="14" s="1"/>
  <c r="FH24" i="16" s="1"/>
  <c r="B7" i="15"/>
  <c r="K7" i="15" s="1"/>
  <c r="AC7" i="15" s="1"/>
  <c r="B50" i="16"/>
  <c r="A51" i="16"/>
  <c r="CL4" i="16"/>
  <c r="CL1" i="16" s="1"/>
  <c r="D90" i="16"/>
  <c r="A90" i="16" s="1"/>
  <c r="B26" i="14"/>
  <c r="G26" i="14" s="1"/>
  <c r="FH30" i="16" s="1"/>
  <c r="B28" i="15"/>
  <c r="K28" i="15" s="1"/>
  <c r="AC28" i="15" s="1"/>
  <c r="D106" i="16"/>
  <c r="A106" i="16" s="1"/>
  <c r="B32" i="15"/>
  <c r="K32" i="15" s="1"/>
  <c r="AC32" i="15" s="1"/>
  <c r="DB4" i="16"/>
  <c r="DB1" i="16" s="1"/>
  <c r="B30" i="14"/>
  <c r="G30" i="14" s="1"/>
  <c r="FH34" i="16" s="1"/>
  <c r="DN4" i="16"/>
  <c r="DN1" i="16" s="1"/>
  <c r="D118" i="16"/>
  <c r="A118" i="16" s="1"/>
  <c r="B35" i="15"/>
  <c r="K35" i="15" s="1"/>
  <c r="AC35" i="15" s="1"/>
  <c r="G56" i="12"/>
  <c r="B33" i="14"/>
  <c r="G33" i="14" s="1"/>
  <c r="FH37" i="16" s="1"/>
  <c r="F39" i="11" a="1"/>
  <c r="F39" i="11" s="1"/>
  <c r="H61" i="12"/>
  <c r="E39" i="11" s="1"/>
  <c r="H39" i="11" s="1"/>
  <c r="EW1" i="16"/>
  <c r="EW2" i="16" s="1"/>
  <c r="EV2" i="16"/>
  <c r="A67" i="16"/>
  <c r="B66" i="16"/>
  <c r="H67" i="12"/>
  <c r="E45" i="11" s="1"/>
  <c r="H45" i="11" s="1"/>
  <c r="F45" i="11" a="1"/>
  <c r="F45" i="11" s="1"/>
  <c r="DY1" i="16"/>
  <c r="DY2" i="16" s="1"/>
  <c r="DX2" i="16"/>
  <c r="F24" i="11" a="1"/>
  <c r="F24" i="11" s="1"/>
  <c r="D10" i="16"/>
  <c r="A10" i="16" s="1"/>
  <c r="B6" i="15"/>
  <c r="K6" i="15" s="1"/>
  <c r="AC6" i="15" s="1"/>
  <c r="B4" i="14"/>
  <c r="J4" i="16"/>
  <c r="J1" i="16" s="1"/>
  <c r="G27" i="12"/>
  <c r="D38" i="16"/>
  <c r="A38" i="16" s="1"/>
  <c r="AL4" i="16"/>
  <c r="AL1" i="16" s="1"/>
  <c r="G34" i="12"/>
  <c r="A111" i="16"/>
  <c r="B110" i="16"/>
  <c r="G57" i="12"/>
  <c r="B31" i="15"/>
  <c r="K31" i="15" s="1"/>
  <c r="AC31" i="15" s="1"/>
  <c r="EN2" i="16"/>
  <c r="EO1" i="16"/>
  <c r="EO2" i="16" s="1"/>
  <c r="V4" i="16"/>
  <c r="V1" i="16" s="1"/>
  <c r="D22" i="16"/>
  <c r="A22" i="16" s="1"/>
  <c r="B14" i="14"/>
  <c r="G14" i="14" s="1"/>
  <c r="FH18" i="16" s="1"/>
  <c r="B9" i="15"/>
  <c r="K9" i="15" s="1"/>
  <c r="AC9" i="15" s="1"/>
  <c r="B22" i="15"/>
  <c r="K22" i="15" s="1"/>
  <c r="AC22" i="15" s="1"/>
  <c r="B25" i="15"/>
  <c r="K25" i="15" s="1"/>
  <c r="AC25" i="15" s="1"/>
  <c r="BJ2" i="16"/>
  <c r="AX4" i="16"/>
  <c r="AX1" i="16" s="1"/>
  <c r="D6" i="16"/>
  <c r="A6" i="16" s="1"/>
  <c r="A47" i="16"/>
  <c r="A147" i="16"/>
  <c r="B146" i="16"/>
  <c r="D94" i="16"/>
  <c r="A94" i="16" s="1"/>
  <c r="CP4" i="16"/>
  <c r="CP1" i="16" s="1"/>
  <c r="B17" i="14"/>
  <c r="G17" i="14" s="1"/>
  <c r="FH21" i="16" s="1"/>
  <c r="EB1" i="16"/>
  <c r="EZ1" i="16"/>
  <c r="BK2" i="16"/>
  <c r="DW2" i="16"/>
  <c r="BN4" i="16"/>
  <c r="BN1" i="16" s="1"/>
  <c r="DF4" i="16"/>
  <c r="DF1" i="16" s="1"/>
  <c r="B31" i="16"/>
  <c r="A32" i="16"/>
  <c r="B122" i="16"/>
  <c r="A123" i="16"/>
  <c r="B127" i="16"/>
  <c r="R4" i="16"/>
  <c r="R1" i="16" s="1"/>
  <c r="DJ4" i="16"/>
  <c r="DJ1" i="16" s="1"/>
  <c r="D34" i="16"/>
  <c r="A34" i="16" s="1"/>
  <c r="D62" i="16"/>
  <c r="A62" i="16" s="1"/>
  <c r="A79" i="16"/>
  <c r="B150" i="16"/>
  <c r="A151" i="16"/>
  <c r="DT1" i="16"/>
  <c r="EG1" i="16"/>
  <c r="EG2" i="16" s="1"/>
  <c r="ER1" i="16"/>
  <c r="FD1" i="16"/>
  <c r="EM2" i="16"/>
  <c r="B10" i="14"/>
  <c r="G10" i="14" s="1"/>
  <c r="FH14" i="16" s="1"/>
  <c r="B18" i="14"/>
  <c r="G18" i="14" s="1"/>
  <c r="FH22" i="16" s="1"/>
  <c r="AH4" i="16"/>
  <c r="AH1" i="16" s="1"/>
  <c r="BZ4" i="16"/>
  <c r="BZ1" i="16" s="1"/>
  <c r="A131" i="16"/>
  <c r="A140" i="16"/>
  <c r="B139" i="16"/>
  <c r="G51" i="12"/>
  <c r="B13" i="14"/>
  <c r="G13" i="14" s="1"/>
  <c r="FH17" i="16" s="1"/>
  <c r="B21" i="14"/>
  <c r="G21" i="14" s="1"/>
  <c r="FH25" i="16" s="1"/>
  <c r="B17" i="15"/>
  <c r="K17" i="15" s="1"/>
  <c r="AC17" i="15" s="1"/>
  <c r="B29" i="15"/>
  <c r="K29" i="15" s="1"/>
  <c r="AC29" i="15" s="1"/>
  <c r="AF1" i="16"/>
  <c r="EI1" i="16"/>
  <c r="A143" i="16"/>
  <c r="B142" i="16"/>
  <c r="CT4" i="16"/>
  <c r="CT1" i="16" s="1"/>
  <c r="B134" i="16"/>
  <c r="AT4" i="16"/>
  <c r="AT1" i="16" s="1"/>
  <c r="B136" i="16"/>
  <c r="A137" i="16"/>
  <c r="B137" i="16" s="1"/>
  <c r="A159" i="16"/>
  <c r="B158" i="16"/>
  <c r="A155" i="16"/>
  <c r="W255" i="3" l="1"/>
  <c r="Q11" i="2"/>
  <c r="P11" i="2"/>
  <c r="L11" i="2"/>
  <c r="F5" i="11" a="1"/>
  <c r="F5" i="11" s="1"/>
  <c r="H27" i="12"/>
  <c r="E5" i="11" s="1"/>
  <c r="B106" i="16"/>
  <c r="A107" i="16"/>
  <c r="A87" i="16"/>
  <c r="B86" i="16"/>
  <c r="H28" i="12"/>
  <c r="E6" i="11" s="1"/>
  <c r="H6" i="11" s="1"/>
  <c r="F6" i="11" a="1"/>
  <c r="F6" i="11" s="1"/>
  <c r="BC1" i="16"/>
  <c r="BB2" i="16"/>
  <c r="Q9" i="8"/>
  <c r="P9" i="8"/>
  <c r="L9" i="8"/>
  <c r="B155" i="16"/>
  <c r="A156" i="16"/>
  <c r="H51" i="12"/>
  <c r="E29" i="11" s="1"/>
  <c r="H29" i="11" s="1"/>
  <c r="F29" i="11" a="1"/>
  <c r="F29" i="11" s="1"/>
  <c r="CQ1" i="16"/>
  <c r="CP2" i="16"/>
  <c r="J2" i="16"/>
  <c r="K1" i="16"/>
  <c r="H56" i="12"/>
  <c r="E34" i="11" s="1"/>
  <c r="H34" i="11" s="1"/>
  <c r="F34" i="11" a="1"/>
  <c r="F34" i="11" s="1"/>
  <c r="L137" i="8"/>
  <c r="P137" i="8"/>
  <c r="Q137" i="8"/>
  <c r="Q244" i="8"/>
  <c r="P244" i="8"/>
  <c r="L244" i="8"/>
  <c r="S244" i="8"/>
  <c r="P150" i="8"/>
  <c r="L150" i="8"/>
  <c r="Q150" i="8"/>
  <c r="L25" i="8"/>
  <c r="P25" i="8"/>
  <c r="Q25" i="8"/>
  <c r="L97" i="8"/>
  <c r="Q97" i="8"/>
  <c r="P97" i="8"/>
  <c r="S97" i="8"/>
  <c r="B143" i="16"/>
  <c r="A144" i="16"/>
  <c r="FD2" i="16"/>
  <c r="FE1" i="16"/>
  <c r="FE2" i="16" s="1"/>
  <c r="A35" i="16"/>
  <c r="B34" i="16"/>
  <c r="DG1" i="16"/>
  <c r="DF2" i="16"/>
  <c r="A95" i="16"/>
  <c r="B94" i="16"/>
  <c r="H57" i="12"/>
  <c r="E35" i="11" s="1"/>
  <c r="H35" i="11" s="1"/>
  <c r="F35" i="11" a="1"/>
  <c r="F35" i="11" s="1"/>
  <c r="G4" i="14"/>
  <c r="K251" i="9" a="1"/>
  <c r="K251" i="9" s="1"/>
  <c r="K243" i="9" a="1"/>
  <c r="K243" i="9" s="1"/>
  <c r="K235" i="9" a="1"/>
  <c r="K235" i="9" s="1"/>
  <c r="K227" i="9" a="1"/>
  <c r="K227" i="9" s="1"/>
  <c r="K219" i="9" a="1"/>
  <c r="K219" i="9" s="1"/>
  <c r="K211" i="9" a="1"/>
  <c r="K211" i="9" s="1"/>
  <c r="K203" i="9" a="1"/>
  <c r="K203" i="9" s="1"/>
  <c r="K195" i="9" a="1"/>
  <c r="K195" i="9" s="1"/>
  <c r="K187" i="9" a="1"/>
  <c r="K187" i="9" s="1"/>
  <c r="K179" i="9" a="1"/>
  <c r="K179" i="9" s="1"/>
  <c r="K250" i="9" a="1"/>
  <c r="K250" i="9" s="1"/>
  <c r="K242" i="9" a="1"/>
  <c r="K242" i="9" s="1"/>
  <c r="K234" i="9" a="1"/>
  <c r="K234" i="9" s="1"/>
  <c r="K226" i="9" a="1"/>
  <c r="K226" i="9" s="1"/>
  <c r="K218" i="9" a="1"/>
  <c r="K218" i="9" s="1"/>
  <c r="K210" i="9" a="1"/>
  <c r="K210" i="9" s="1"/>
  <c r="K202" i="9" a="1"/>
  <c r="K202" i="9" s="1"/>
  <c r="K194" i="9" a="1"/>
  <c r="K194" i="9" s="1"/>
  <c r="K186" i="9" a="1"/>
  <c r="K186" i="9" s="1"/>
  <c r="K178" i="9" a="1"/>
  <c r="K178" i="9" s="1"/>
  <c r="K249" i="9" a="1"/>
  <c r="K249" i="9" s="1"/>
  <c r="K241" i="9" a="1"/>
  <c r="K241" i="9" s="1"/>
  <c r="K233" i="9" a="1"/>
  <c r="K233" i="9" s="1"/>
  <c r="K225" i="9" a="1"/>
  <c r="K225" i="9" s="1"/>
  <c r="K217" i="9" a="1"/>
  <c r="K217" i="9" s="1"/>
  <c r="K209" i="9" a="1"/>
  <c r="K209" i="9" s="1"/>
  <c r="K201" i="9" a="1"/>
  <c r="K201" i="9" s="1"/>
  <c r="K193" i="9" a="1"/>
  <c r="K193" i="9" s="1"/>
  <c r="K185" i="9" a="1"/>
  <c r="K185" i="9" s="1"/>
  <c r="K177" i="9" a="1"/>
  <c r="K177" i="9" s="1"/>
  <c r="K252" i="9" a="1"/>
  <c r="K252" i="9" s="1"/>
  <c r="K244" i="9" a="1"/>
  <c r="K244" i="9" s="1"/>
  <c r="K236" i="9" a="1"/>
  <c r="K236" i="9" s="1"/>
  <c r="K228" i="9" a="1"/>
  <c r="K228" i="9" s="1"/>
  <c r="K220" i="9" a="1"/>
  <c r="K220" i="9" s="1"/>
  <c r="K212" i="9" a="1"/>
  <c r="K212" i="9" s="1"/>
  <c r="K204" i="9" a="1"/>
  <c r="K204" i="9" s="1"/>
  <c r="K196" i="9" a="1"/>
  <c r="K196" i="9" s="1"/>
  <c r="K188" i="9" a="1"/>
  <c r="K188" i="9" s="1"/>
  <c r="K180" i="9" a="1"/>
  <c r="K180" i="9" s="1"/>
  <c r="K172" i="9" a="1"/>
  <c r="K172" i="9" s="1"/>
  <c r="K253" i="9" a="1"/>
  <c r="K253" i="9" s="1"/>
  <c r="K231" i="9" a="1"/>
  <c r="K231" i="9" s="1"/>
  <c r="K230" i="9" a="1"/>
  <c r="K230" i="9" s="1"/>
  <c r="K229" i="9" a="1"/>
  <c r="K229" i="9" s="1"/>
  <c r="K216" i="9" a="1"/>
  <c r="K216" i="9" s="1"/>
  <c r="K200" i="9" a="1"/>
  <c r="K200" i="9" s="1"/>
  <c r="K184" i="9" a="1"/>
  <c r="K184" i="9" s="1"/>
  <c r="K167" i="9" a="1"/>
  <c r="K167" i="9" s="1"/>
  <c r="K159" i="9" a="1"/>
  <c r="K159" i="9" s="1"/>
  <c r="K151" i="9" a="1"/>
  <c r="K151" i="9" s="1"/>
  <c r="K143" i="9" a="1"/>
  <c r="K143" i="9" s="1"/>
  <c r="K135" i="9" a="1"/>
  <c r="K135" i="9" s="1"/>
  <c r="K127" i="9" a="1"/>
  <c r="K127" i="9" s="1"/>
  <c r="K119" i="9" a="1"/>
  <c r="K119" i="9" s="1"/>
  <c r="K111" i="9" a="1"/>
  <c r="K111" i="9" s="1"/>
  <c r="K103" i="9" a="1"/>
  <c r="K103" i="9" s="1"/>
  <c r="K95" i="9" a="1"/>
  <c r="K95" i="9" s="1"/>
  <c r="K87" i="9" a="1"/>
  <c r="K87" i="9" s="1"/>
  <c r="K79" i="9" a="1"/>
  <c r="K79" i="9" s="1"/>
  <c r="K71" i="9" a="1"/>
  <c r="K71" i="9" s="1"/>
  <c r="K63" i="9" a="1"/>
  <c r="K63" i="9" s="1"/>
  <c r="K55" i="9" a="1"/>
  <c r="K55" i="9" s="1"/>
  <c r="K47" i="9" a="1"/>
  <c r="K47" i="9" s="1"/>
  <c r="K39" i="9" a="1"/>
  <c r="K39" i="9" s="1"/>
  <c r="K31" i="9" a="1"/>
  <c r="K31" i="9" s="1"/>
  <c r="K23" i="9" a="1"/>
  <c r="K23" i="9" s="1"/>
  <c r="K15" i="9" a="1"/>
  <c r="K15" i="9" s="1"/>
  <c r="K7" i="9" a="1"/>
  <c r="K7" i="9" s="1"/>
  <c r="K240" i="9" a="1"/>
  <c r="K240" i="9" s="1"/>
  <c r="K215" i="9" a="1"/>
  <c r="K215" i="9" s="1"/>
  <c r="K214" i="9" a="1"/>
  <c r="K214" i="9" s="1"/>
  <c r="K213" i="9" a="1"/>
  <c r="K213" i="9" s="1"/>
  <c r="K199" i="9" a="1"/>
  <c r="K199" i="9" s="1"/>
  <c r="K198" i="9" a="1"/>
  <c r="K198" i="9" s="1"/>
  <c r="K197" i="9" a="1"/>
  <c r="K197" i="9" s="1"/>
  <c r="K183" i="9" a="1"/>
  <c r="K183" i="9" s="1"/>
  <c r="K182" i="9" a="1"/>
  <c r="K182" i="9" s="1"/>
  <c r="K181" i="9" a="1"/>
  <c r="K181" i="9" s="1"/>
  <c r="K166" i="9" a="1"/>
  <c r="K166" i="9" s="1"/>
  <c r="K158" i="9" a="1"/>
  <c r="K158" i="9" s="1"/>
  <c r="K150" i="9" a="1"/>
  <c r="K150" i="9" s="1"/>
  <c r="K142" i="9" a="1"/>
  <c r="K142" i="9" s="1"/>
  <c r="K134" i="9" a="1"/>
  <c r="K134" i="9" s="1"/>
  <c r="K126" i="9" a="1"/>
  <c r="K126" i="9" s="1"/>
  <c r="K118" i="9" a="1"/>
  <c r="K118" i="9" s="1"/>
  <c r="K110" i="9" a="1"/>
  <c r="K110" i="9" s="1"/>
  <c r="K102" i="9" a="1"/>
  <c r="K102" i="9" s="1"/>
  <c r="K94" i="9" a="1"/>
  <c r="K94" i="9" s="1"/>
  <c r="K86" i="9" a="1"/>
  <c r="K86" i="9" s="1"/>
  <c r="K78" i="9" a="1"/>
  <c r="K78" i="9" s="1"/>
  <c r="K70" i="9" a="1"/>
  <c r="K70" i="9" s="1"/>
  <c r="K62" i="9" a="1"/>
  <c r="K62" i="9" s="1"/>
  <c r="K54" i="9" a="1"/>
  <c r="K54" i="9" s="1"/>
  <c r="K46" i="9" a="1"/>
  <c r="K46" i="9" s="1"/>
  <c r="K38" i="9" a="1"/>
  <c r="K38" i="9" s="1"/>
  <c r="K30" i="9" a="1"/>
  <c r="K30" i="9" s="1"/>
  <c r="K22" i="9" a="1"/>
  <c r="K22" i="9" s="1"/>
  <c r="K14" i="9" a="1"/>
  <c r="K14" i="9" s="1"/>
  <c r="K239" i="9" a="1"/>
  <c r="K239" i="9" s="1"/>
  <c r="K238" i="9" a="1"/>
  <c r="K238" i="9" s="1"/>
  <c r="K165" i="9" a="1"/>
  <c r="K165" i="9" s="1"/>
  <c r="K157" i="9" a="1"/>
  <c r="K157" i="9" s="1"/>
  <c r="K149" i="9" a="1"/>
  <c r="K149" i="9" s="1"/>
  <c r="K141" i="9" a="1"/>
  <c r="K141" i="9" s="1"/>
  <c r="K133" i="9" a="1"/>
  <c r="K133" i="9" s="1"/>
  <c r="K125" i="9" a="1"/>
  <c r="K125" i="9" s="1"/>
  <c r="K117" i="9" a="1"/>
  <c r="K117" i="9" s="1"/>
  <c r="K109" i="9" a="1"/>
  <c r="K109" i="9" s="1"/>
  <c r="K101" i="9" a="1"/>
  <c r="K101" i="9" s="1"/>
  <c r="K93" i="9" a="1"/>
  <c r="K93" i="9" s="1"/>
  <c r="K85" i="9" a="1"/>
  <c r="K85" i="9" s="1"/>
  <c r="K77" i="9" a="1"/>
  <c r="K77" i="9" s="1"/>
  <c r="K69" i="9" a="1"/>
  <c r="K69" i="9" s="1"/>
  <c r="K61" i="9" a="1"/>
  <c r="K61" i="9" s="1"/>
  <c r="K53" i="9" a="1"/>
  <c r="K53" i="9" s="1"/>
  <c r="K45" i="9" a="1"/>
  <c r="K45" i="9" s="1"/>
  <c r="K37" i="9" a="1"/>
  <c r="K37" i="9" s="1"/>
  <c r="K29" i="9" a="1"/>
  <c r="K29" i="9" s="1"/>
  <c r="K21" i="9" a="1"/>
  <c r="K21" i="9" s="1"/>
  <c r="K13" i="9" a="1"/>
  <c r="K13" i="9" s="1"/>
  <c r="K248" i="9" a="1"/>
  <c r="K248" i="9" s="1"/>
  <c r="K237" i="9" a="1"/>
  <c r="K237" i="9" s="1"/>
  <c r="K247" i="9" a="1"/>
  <c r="K247" i="9" s="1"/>
  <c r="K246" i="9" a="1"/>
  <c r="K246" i="9" s="1"/>
  <c r="K224" i="9" a="1"/>
  <c r="K224" i="9" s="1"/>
  <c r="K208" i="9" a="1"/>
  <c r="K208" i="9" s="1"/>
  <c r="K192" i="9" a="1"/>
  <c r="K192" i="9" s="1"/>
  <c r="K245" i="9" a="1"/>
  <c r="K245" i="9" s="1"/>
  <c r="K223" i="9" a="1"/>
  <c r="K223" i="9" s="1"/>
  <c r="K222" i="9" a="1"/>
  <c r="K222" i="9" s="1"/>
  <c r="K221" i="9" a="1"/>
  <c r="K221" i="9" s="1"/>
  <c r="K207" i="9" a="1"/>
  <c r="K207" i="9" s="1"/>
  <c r="K206" i="9" a="1"/>
  <c r="K206" i="9" s="1"/>
  <c r="K205" i="9" a="1"/>
  <c r="K205" i="9" s="1"/>
  <c r="K191" i="9" a="1"/>
  <c r="K191" i="9" s="1"/>
  <c r="K190" i="9" a="1"/>
  <c r="K190" i="9" s="1"/>
  <c r="K189" i="9" a="1"/>
  <c r="K189" i="9" s="1"/>
  <c r="K175" i="9" a="1"/>
  <c r="K175" i="9" s="1"/>
  <c r="K174" i="9" a="1"/>
  <c r="K174" i="9" s="1"/>
  <c r="K173" i="9" a="1"/>
  <c r="K173" i="9" s="1"/>
  <c r="K170" i="9" a="1"/>
  <c r="K170" i="9" s="1"/>
  <c r="K162" i="9" a="1"/>
  <c r="K162" i="9" s="1"/>
  <c r="K169" i="9" a="1"/>
  <c r="K169" i="9" s="1"/>
  <c r="K161" i="9" a="1"/>
  <c r="K161" i="9" s="1"/>
  <c r="K254" i="9" a="1"/>
  <c r="K254" i="9" s="1"/>
  <c r="K232" i="9" a="1"/>
  <c r="K232" i="9" s="1"/>
  <c r="K168" i="9" a="1"/>
  <c r="K168" i="9" s="1"/>
  <c r="K160" i="9" a="1"/>
  <c r="K160" i="9" s="1"/>
  <c r="K152" i="9" a="1"/>
  <c r="K152" i="9" s="1"/>
  <c r="K144" i="9" a="1"/>
  <c r="K144" i="9" s="1"/>
  <c r="K136" i="9" a="1"/>
  <c r="K136" i="9" s="1"/>
  <c r="K128" i="9" a="1"/>
  <c r="K128" i="9" s="1"/>
  <c r="K120" i="9" a="1"/>
  <c r="K120" i="9" s="1"/>
  <c r="K112" i="9" a="1"/>
  <c r="K112" i="9" s="1"/>
  <c r="K104" i="9" a="1"/>
  <c r="K104" i="9" s="1"/>
  <c r="K96" i="9" a="1"/>
  <c r="K96" i="9" s="1"/>
  <c r="K88" i="9" a="1"/>
  <c r="K88" i="9" s="1"/>
  <c r="K80" i="9" a="1"/>
  <c r="K80" i="9" s="1"/>
  <c r="K72" i="9" a="1"/>
  <c r="K72" i="9" s="1"/>
  <c r="K64" i="9" a="1"/>
  <c r="K64" i="9" s="1"/>
  <c r="K56" i="9" a="1"/>
  <c r="K56" i="9" s="1"/>
  <c r="K48" i="9" a="1"/>
  <c r="K48" i="9" s="1"/>
  <c r="K40" i="9" a="1"/>
  <c r="K40" i="9" s="1"/>
  <c r="K32" i="9" a="1"/>
  <c r="K32" i="9" s="1"/>
  <c r="K24" i="9" a="1"/>
  <c r="K24" i="9" s="1"/>
  <c r="K16" i="9" a="1"/>
  <c r="K16" i="9" s="1"/>
  <c r="K8" i="9" a="1"/>
  <c r="K8" i="9" s="1"/>
  <c r="K176" i="9" a="1"/>
  <c r="K176" i="9" s="1"/>
  <c r="K148" i="9" a="1"/>
  <c r="K148" i="9" s="1"/>
  <c r="K123" i="9" a="1"/>
  <c r="K123" i="9" s="1"/>
  <c r="K122" i="9" a="1"/>
  <c r="K122" i="9" s="1"/>
  <c r="K97" i="9" a="1"/>
  <c r="K97" i="9" s="1"/>
  <c r="K84" i="9" a="1"/>
  <c r="K84" i="9" s="1"/>
  <c r="K59" i="9" a="1"/>
  <c r="K59" i="9" s="1"/>
  <c r="K58" i="9" a="1"/>
  <c r="K58" i="9" s="1"/>
  <c r="K33" i="9" a="1"/>
  <c r="K33" i="9" s="1"/>
  <c r="K20" i="9" a="1"/>
  <c r="K20" i="9" s="1"/>
  <c r="K147" i="9" a="1"/>
  <c r="K147" i="9" s="1"/>
  <c r="K146" i="9" a="1"/>
  <c r="K146" i="9" s="1"/>
  <c r="K121" i="9" a="1"/>
  <c r="K121" i="9" s="1"/>
  <c r="K108" i="9" a="1"/>
  <c r="K108" i="9" s="1"/>
  <c r="K83" i="9" a="1"/>
  <c r="K83" i="9" s="1"/>
  <c r="K82" i="9" a="1"/>
  <c r="K82" i="9" s="1"/>
  <c r="K57" i="9" a="1"/>
  <c r="K57" i="9" s="1"/>
  <c r="K44" i="9" a="1"/>
  <c r="K44" i="9" s="1"/>
  <c r="K19" i="9" a="1"/>
  <c r="K19" i="9" s="1"/>
  <c r="K18" i="9" a="1"/>
  <c r="K18" i="9" s="1"/>
  <c r="K171" i="9" a="1"/>
  <c r="K171" i="9" s="1"/>
  <c r="K164" i="9" a="1"/>
  <c r="K164" i="9" s="1"/>
  <c r="K145" i="9" a="1"/>
  <c r="K145" i="9" s="1"/>
  <c r="K132" i="9" a="1"/>
  <c r="K132" i="9" s="1"/>
  <c r="K107" i="9" a="1"/>
  <c r="K107" i="9" s="1"/>
  <c r="K106" i="9" a="1"/>
  <c r="K106" i="9" s="1"/>
  <c r="K81" i="9" a="1"/>
  <c r="K81" i="9" s="1"/>
  <c r="K68" i="9" a="1"/>
  <c r="K68" i="9" s="1"/>
  <c r="K43" i="9" a="1"/>
  <c r="K43" i="9" s="1"/>
  <c r="K42" i="9" a="1"/>
  <c r="K42" i="9" s="1"/>
  <c r="K17" i="9" a="1"/>
  <c r="K17" i="9" s="1"/>
  <c r="K137" i="9" a="1"/>
  <c r="K137" i="9" s="1"/>
  <c r="K124" i="9" a="1"/>
  <c r="K124" i="9" s="1"/>
  <c r="K99" i="9" a="1"/>
  <c r="K99" i="9" s="1"/>
  <c r="K98" i="9" a="1"/>
  <c r="K98" i="9" s="1"/>
  <c r="K73" i="9" a="1"/>
  <c r="K73" i="9" s="1"/>
  <c r="K60" i="9" a="1"/>
  <c r="K60" i="9" s="1"/>
  <c r="K35" i="9" a="1"/>
  <c r="K35" i="9" s="1"/>
  <c r="K34" i="9" a="1"/>
  <c r="K34" i="9" s="1"/>
  <c r="K9" i="9" a="1"/>
  <c r="K9" i="9" s="1"/>
  <c r="K153" i="9" a="1"/>
  <c r="K153" i="9" s="1"/>
  <c r="K113" i="9" a="1"/>
  <c r="K113" i="9" s="1"/>
  <c r="K105" i="9" a="1"/>
  <c r="K105" i="9" s="1"/>
  <c r="K92" i="9" a="1"/>
  <c r="K92" i="9" s="1"/>
  <c r="K75" i="9" a="1"/>
  <c r="K75" i="9" s="1"/>
  <c r="K67" i="9" a="1"/>
  <c r="K67" i="9" s="1"/>
  <c r="K66" i="9" a="1"/>
  <c r="K66" i="9" s="1"/>
  <c r="K52" i="9" a="1"/>
  <c r="K52" i="9" s="1"/>
  <c r="K100" i="9" a="1"/>
  <c r="K100" i="9" s="1"/>
  <c r="K91" i="9" a="1"/>
  <c r="K91" i="9" s="1"/>
  <c r="K90" i="9" a="1"/>
  <c r="K90" i="9" s="1"/>
  <c r="K65" i="9" a="1"/>
  <c r="K65" i="9" s="1"/>
  <c r="K51" i="9" a="1"/>
  <c r="K51" i="9" s="1"/>
  <c r="K50" i="9" a="1"/>
  <c r="K50" i="9" s="1"/>
  <c r="K12" i="9" a="1"/>
  <c r="K12" i="9" s="1"/>
  <c r="K10" i="9" a="1"/>
  <c r="K10" i="9" s="1"/>
  <c r="K89" i="9" a="1"/>
  <c r="K89" i="9" s="1"/>
  <c r="K49" i="9" a="1"/>
  <c r="K49" i="9" s="1"/>
  <c r="K41" i="9" a="1"/>
  <c r="K41" i="9" s="1"/>
  <c r="K28" i="9" a="1"/>
  <c r="K28" i="9" s="1"/>
  <c r="K11" i="9" a="1"/>
  <c r="K11" i="9" s="1"/>
  <c r="K36" i="9" a="1"/>
  <c r="K36" i="9" s="1"/>
  <c r="K27" i="9" a="1"/>
  <c r="K27" i="9" s="1"/>
  <c r="K26" i="9" a="1"/>
  <c r="K26" i="9" s="1"/>
  <c r="K25" i="9" a="1"/>
  <c r="K25" i="9" s="1"/>
  <c r="K155" i="9" a="1"/>
  <c r="K155" i="9" s="1"/>
  <c r="K154" i="9" a="1"/>
  <c r="K154" i="9" s="1"/>
  <c r="K129" i="9" a="1"/>
  <c r="K129" i="9" s="1"/>
  <c r="K115" i="9" a="1"/>
  <c r="K115" i="9" s="1"/>
  <c r="K114" i="9" a="1"/>
  <c r="K114" i="9" s="1"/>
  <c r="K76" i="9" a="1"/>
  <c r="K76" i="9" s="1"/>
  <c r="K74" i="9" a="1"/>
  <c r="K74" i="9" s="1"/>
  <c r="K116" i="9" a="1"/>
  <c r="K116" i="9" s="1"/>
  <c r="K251" i="6" a="1"/>
  <c r="K251" i="6" s="1"/>
  <c r="K243" i="6" a="1"/>
  <c r="K243" i="6" s="1"/>
  <c r="K235" i="6" a="1"/>
  <c r="K235" i="6" s="1"/>
  <c r="K227" i="6" a="1"/>
  <c r="K227" i="6" s="1"/>
  <c r="K219" i="6" a="1"/>
  <c r="K219" i="6" s="1"/>
  <c r="K211" i="6" a="1"/>
  <c r="K211" i="6" s="1"/>
  <c r="K203" i="6" a="1"/>
  <c r="K203" i="6" s="1"/>
  <c r="K195" i="6" a="1"/>
  <c r="K195" i="6" s="1"/>
  <c r="K187" i="6" a="1"/>
  <c r="K187" i="6" s="1"/>
  <c r="K179" i="6" a="1"/>
  <c r="K179" i="6" s="1"/>
  <c r="K171" i="6" a="1"/>
  <c r="K171" i="6" s="1"/>
  <c r="K163" i="6" a="1"/>
  <c r="K163" i="6" s="1"/>
  <c r="K155" i="6" a="1"/>
  <c r="K155" i="6" s="1"/>
  <c r="K147" i="6" a="1"/>
  <c r="K147" i="6" s="1"/>
  <c r="K139" i="6" a="1"/>
  <c r="K139" i="6" s="1"/>
  <c r="K131" i="6" a="1"/>
  <c r="K131" i="6" s="1"/>
  <c r="K123" i="6" a="1"/>
  <c r="K123" i="6" s="1"/>
  <c r="K115" i="6" a="1"/>
  <c r="K115" i="6" s="1"/>
  <c r="K107" i="6" a="1"/>
  <c r="K107" i="6" s="1"/>
  <c r="K99" i="6" a="1"/>
  <c r="K99" i="6" s="1"/>
  <c r="K91" i="6" a="1"/>
  <c r="K91" i="6" s="1"/>
  <c r="K83" i="6" a="1"/>
  <c r="K83" i="6" s="1"/>
  <c r="K75" i="6" a="1"/>
  <c r="K75" i="6" s="1"/>
  <c r="K67" i="6" a="1"/>
  <c r="K67" i="6" s="1"/>
  <c r="K59" i="6" a="1"/>
  <c r="K59" i="6" s="1"/>
  <c r="K51" i="6" a="1"/>
  <c r="K51" i="6" s="1"/>
  <c r="K43" i="6" a="1"/>
  <c r="K43" i="6" s="1"/>
  <c r="K35" i="6" a="1"/>
  <c r="K35" i="6" s="1"/>
  <c r="K27" i="6" a="1"/>
  <c r="K27" i="6" s="1"/>
  <c r="K19" i="6" a="1"/>
  <c r="K19" i="6" s="1"/>
  <c r="K11" i="6" a="1"/>
  <c r="K11" i="6" s="1"/>
  <c r="K250" i="6" a="1"/>
  <c r="K250" i="6" s="1"/>
  <c r="K242" i="6" a="1"/>
  <c r="K242" i="6" s="1"/>
  <c r="K234" i="6" a="1"/>
  <c r="K234" i="6" s="1"/>
  <c r="K226" i="6" a="1"/>
  <c r="K226" i="6" s="1"/>
  <c r="K218" i="6" a="1"/>
  <c r="K218" i="6" s="1"/>
  <c r="K210" i="6" a="1"/>
  <c r="K210" i="6" s="1"/>
  <c r="K202" i="6" a="1"/>
  <c r="K202" i="6" s="1"/>
  <c r="K194" i="6" a="1"/>
  <c r="K194" i="6" s="1"/>
  <c r="K186" i="6" a="1"/>
  <c r="K186" i="6" s="1"/>
  <c r="K178" i="6" a="1"/>
  <c r="K178" i="6" s="1"/>
  <c r="K170" i="6" a="1"/>
  <c r="K170" i="6" s="1"/>
  <c r="K162" i="6" a="1"/>
  <c r="K162" i="6" s="1"/>
  <c r="K154" i="6" a="1"/>
  <c r="K154" i="6" s="1"/>
  <c r="K146" i="6" a="1"/>
  <c r="K146" i="6" s="1"/>
  <c r="K138" i="6" a="1"/>
  <c r="K138" i="6" s="1"/>
  <c r="K130" i="6" a="1"/>
  <c r="K130" i="6" s="1"/>
  <c r="K122" i="6" a="1"/>
  <c r="K122" i="6" s="1"/>
  <c r="K114" i="6" a="1"/>
  <c r="K114" i="6" s="1"/>
  <c r="K106" i="6" a="1"/>
  <c r="K106" i="6" s="1"/>
  <c r="K98" i="6" a="1"/>
  <c r="K98" i="6" s="1"/>
  <c r="K90" i="6" a="1"/>
  <c r="K90" i="6" s="1"/>
  <c r="K82" i="6" a="1"/>
  <c r="K82" i="6" s="1"/>
  <c r="K74" i="6" a="1"/>
  <c r="K74" i="6" s="1"/>
  <c r="K66" i="6" a="1"/>
  <c r="K66" i="6" s="1"/>
  <c r="K58" i="6" a="1"/>
  <c r="K58" i="6" s="1"/>
  <c r="K50" i="6" a="1"/>
  <c r="K50" i="6" s="1"/>
  <c r="K42" i="6" a="1"/>
  <c r="K42" i="6" s="1"/>
  <c r="K34" i="6" a="1"/>
  <c r="K34" i="6" s="1"/>
  <c r="K26" i="6" a="1"/>
  <c r="K26" i="6" s="1"/>
  <c r="K18" i="6" a="1"/>
  <c r="K18" i="6" s="1"/>
  <c r="K10" i="6" a="1"/>
  <c r="K10" i="6" s="1"/>
  <c r="K130" i="9" a="1"/>
  <c r="K130" i="9" s="1"/>
  <c r="K249" i="6" a="1"/>
  <c r="K249" i="6" s="1"/>
  <c r="K241" i="6" a="1"/>
  <c r="K241" i="6" s="1"/>
  <c r="K233" i="6" a="1"/>
  <c r="K233" i="6" s="1"/>
  <c r="K225" i="6" a="1"/>
  <c r="K225" i="6" s="1"/>
  <c r="K217" i="6" a="1"/>
  <c r="K217" i="6" s="1"/>
  <c r="K209" i="6" a="1"/>
  <c r="K209" i="6" s="1"/>
  <c r="K201" i="6" a="1"/>
  <c r="K201" i="6" s="1"/>
  <c r="K193" i="6" a="1"/>
  <c r="K193" i="6" s="1"/>
  <c r="K185" i="6" a="1"/>
  <c r="K185" i="6" s="1"/>
  <c r="K177" i="6" a="1"/>
  <c r="K177" i="6" s="1"/>
  <c r="K169" i="6" a="1"/>
  <c r="K169" i="6" s="1"/>
  <c r="K161" i="6" a="1"/>
  <c r="K161" i="6" s="1"/>
  <c r="K153" i="6" a="1"/>
  <c r="K153" i="6" s="1"/>
  <c r="K145" i="6" a="1"/>
  <c r="K145" i="6" s="1"/>
  <c r="K137" i="6" a="1"/>
  <c r="K137" i="6" s="1"/>
  <c r="K129" i="6" a="1"/>
  <c r="K129" i="6" s="1"/>
  <c r="K121" i="6" a="1"/>
  <c r="K121" i="6" s="1"/>
  <c r="K113" i="6" a="1"/>
  <c r="K113" i="6" s="1"/>
  <c r="K105" i="6" a="1"/>
  <c r="K105" i="6" s="1"/>
  <c r="K97" i="6" a="1"/>
  <c r="K97" i="6" s="1"/>
  <c r="K89" i="6" a="1"/>
  <c r="K89" i="6" s="1"/>
  <c r="K81" i="6" a="1"/>
  <c r="K81" i="6" s="1"/>
  <c r="K73" i="6" a="1"/>
  <c r="K73" i="6" s="1"/>
  <c r="K65" i="6" a="1"/>
  <c r="K65" i="6" s="1"/>
  <c r="K57" i="6" a="1"/>
  <c r="K57" i="6" s="1"/>
  <c r="K49" i="6" a="1"/>
  <c r="K49" i="6" s="1"/>
  <c r="K41" i="6" a="1"/>
  <c r="K41" i="6" s="1"/>
  <c r="K33" i="6" a="1"/>
  <c r="K33" i="6" s="1"/>
  <c r="K25" i="6" a="1"/>
  <c r="K25" i="6" s="1"/>
  <c r="K17" i="6" a="1"/>
  <c r="K17" i="6" s="1"/>
  <c r="K9" i="6" a="1"/>
  <c r="K9" i="6" s="1"/>
  <c r="K156" i="9" a="1"/>
  <c r="K156" i="9" s="1"/>
  <c r="K131" i="9" a="1"/>
  <c r="K131" i="9" s="1"/>
  <c r="K140" i="9" a="1"/>
  <c r="K140" i="9" s="1"/>
  <c r="K138" i="9" a="1"/>
  <c r="K138" i="9" s="1"/>
  <c r="K163" i="9" a="1"/>
  <c r="K163" i="9" s="1"/>
  <c r="K139" i="9" a="1"/>
  <c r="K139" i="9" s="1"/>
  <c r="K252" i="6" a="1"/>
  <c r="K252" i="6" s="1"/>
  <c r="K244" i="6" a="1"/>
  <c r="K244" i="6" s="1"/>
  <c r="K236" i="6" a="1"/>
  <c r="K236" i="6" s="1"/>
  <c r="K228" i="6" a="1"/>
  <c r="K228" i="6" s="1"/>
  <c r="K220" i="6" a="1"/>
  <c r="K220" i="6" s="1"/>
  <c r="K212" i="6" a="1"/>
  <c r="K212" i="6" s="1"/>
  <c r="K204" i="6" a="1"/>
  <c r="K204" i="6" s="1"/>
  <c r="K196" i="6" a="1"/>
  <c r="K196" i="6" s="1"/>
  <c r="K188" i="6" a="1"/>
  <c r="K188" i="6" s="1"/>
  <c r="K180" i="6" a="1"/>
  <c r="K180" i="6" s="1"/>
  <c r="K172" i="6" a="1"/>
  <c r="K172" i="6" s="1"/>
  <c r="K164" i="6" a="1"/>
  <c r="K164" i="6" s="1"/>
  <c r="K156" i="6" a="1"/>
  <c r="K156" i="6" s="1"/>
  <c r="K148" i="6" a="1"/>
  <c r="K148" i="6" s="1"/>
  <c r="K140" i="6" a="1"/>
  <c r="K140" i="6" s="1"/>
  <c r="K132" i="6" a="1"/>
  <c r="K132" i="6" s="1"/>
  <c r="K124" i="6" a="1"/>
  <c r="K124" i="6" s="1"/>
  <c r="K116" i="6" a="1"/>
  <c r="K116" i="6" s="1"/>
  <c r="K108" i="6" a="1"/>
  <c r="K108" i="6" s="1"/>
  <c r="K100" i="6" a="1"/>
  <c r="K100" i="6" s="1"/>
  <c r="K92" i="6" a="1"/>
  <c r="K92" i="6" s="1"/>
  <c r="K84" i="6" a="1"/>
  <c r="K84" i="6" s="1"/>
  <c r="K76" i="6" a="1"/>
  <c r="K76" i="6" s="1"/>
  <c r="K68" i="6" a="1"/>
  <c r="K68" i="6" s="1"/>
  <c r="K60" i="6" a="1"/>
  <c r="K60" i="6" s="1"/>
  <c r="K52" i="6" a="1"/>
  <c r="K52" i="6" s="1"/>
  <c r="K44" i="6" a="1"/>
  <c r="K44" i="6" s="1"/>
  <c r="K36" i="6" a="1"/>
  <c r="K36" i="6" s="1"/>
  <c r="K28" i="6" a="1"/>
  <c r="K28" i="6" s="1"/>
  <c r="K20" i="6" a="1"/>
  <c r="K20" i="6" s="1"/>
  <c r="K12" i="6" a="1"/>
  <c r="K12" i="6" s="1"/>
  <c r="K240" i="6" a="1"/>
  <c r="K240" i="6" s="1"/>
  <c r="K239" i="6" a="1"/>
  <c r="K239" i="6" s="1"/>
  <c r="K238" i="6" a="1"/>
  <c r="K238" i="6" s="1"/>
  <c r="K208" i="6" a="1"/>
  <c r="K208" i="6" s="1"/>
  <c r="K207" i="6" a="1"/>
  <c r="K207" i="6" s="1"/>
  <c r="K206" i="6" a="1"/>
  <c r="K206" i="6" s="1"/>
  <c r="K176" i="6" a="1"/>
  <c r="K176" i="6" s="1"/>
  <c r="K175" i="6" a="1"/>
  <c r="K175" i="6" s="1"/>
  <c r="K174" i="6" a="1"/>
  <c r="K174" i="6" s="1"/>
  <c r="K144" i="6" a="1"/>
  <c r="K144" i="6" s="1"/>
  <c r="K143" i="6" a="1"/>
  <c r="K143" i="6" s="1"/>
  <c r="K142" i="6" a="1"/>
  <c r="K142" i="6" s="1"/>
  <c r="K112" i="6" a="1"/>
  <c r="K112" i="6" s="1"/>
  <c r="K111" i="6" a="1"/>
  <c r="K111" i="6" s="1"/>
  <c r="K110" i="6" a="1"/>
  <c r="K110" i="6" s="1"/>
  <c r="K80" i="6" a="1"/>
  <c r="K80" i="6" s="1"/>
  <c r="K79" i="6" a="1"/>
  <c r="K79" i="6" s="1"/>
  <c r="K78" i="6" a="1"/>
  <c r="K78" i="6" s="1"/>
  <c r="K48" i="6" a="1"/>
  <c r="K48" i="6" s="1"/>
  <c r="K47" i="6" a="1"/>
  <c r="K47" i="6" s="1"/>
  <c r="K46" i="6" a="1"/>
  <c r="K46" i="6" s="1"/>
  <c r="K237" i="6" a="1"/>
  <c r="K237" i="6" s="1"/>
  <c r="K205" i="6" a="1"/>
  <c r="K205" i="6" s="1"/>
  <c r="K173" i="6" a="1"/>
  <c r="K173" i="6" s="1"/>
  <c r="K141" i="6" a="1"/>
  <c r="K141" i="6" s="1"/>
  <c r="K109" i="6" a="1"/>
  <c r="K109" i="6" s="1"/>
  <c r="K77" i="6" a="1"/>
  <c r="K77" i="6" s="1"/>
  <c r="K45" i="6" a="1"/>
  <c r="K45" i="6" s="1"/>
  <c r="K13" i="6" a="1"/>
  <c r="K13" i="6" s="1"/>
  <c r="K229" i="6" a="1"/>
  <c r="K229" i="6" s="1"/>
  <c r="K197" i="6" a="1"/>
  <c r="K197" i="6" s="1"/>
  <c r="K254" i="6" a="1"/>
  <c r="K254" i="6" s="1"/>
  <c r="K248" i="6" a="1"/>
  <c r="K248" i="6" s="1"/>
  <c r="K247" i="6" a="1"/>
  <c r="K247" i="6" s="1"/>
  <c r="K246" i="6" a="1"/>
  <c r="K246" i="6" s="1"/>
  <c r="K125" i="6" a="1"/>
  <c r="K125" i="6" s="1"/>
  <c r="K117" i="6" a="1"/>
  <c r="K117" i="6" s="1"/>
  <c r="K254" i="4" a="1"/>
  <c r="K254" i="4" s="1"/>
  <c r="K246" i="4" a="1"/>
  <c r="K246" i="4" s="1"/>
  <c r="K238" i="4" a="1"/>
  <c r="K238" i="4" s="1"/>
  <c r="K230" i="4" a="1"/>
  <c r="K230" i="4" s="1"/>
  <c r="K222" i="4" a="1"/>
  <c r="K222" i="4" s="1"/>
  <c r="K214" i="4" a="1"/>
  <c r="K214" i="4" s="1"/>
  <c r="K206" i="4" a="1"/>
  <c r="K206" i="4" s="1"/>
  <c r="K198" i="4" a="1"/>
  <c r="K198" i="4" s="1"/>
  <c r="K190" i="4" a="1"/>
  <c r="K190" i="4" s="1"/>
  <c r="K182" i="4" a="1"/>
  <c r="K182" i="4" s="1"/>
  <c r="K174" i="4" a="1"/>
  <c r="K174" i="4" s="1"/>
  <c r="K166" i="4" a="1"/>
  <c r="K166" i="4" s="1"/>
  <c r="K158" i="4" a="1"/>
  <c r="K158" i="4" s="1"/>
  <c r="K150" i="4" a="1"/>
  <c r="K150" i="4" s="1"/>
  <c r="K142" i="4" a="1"/>
  <c r="K142" i="4" s="1"/>
  <c r="K134" i="4" a="1"/>
  <c r="K134" i="4" s="1"/>
  <c r="K126" i="4" a="1"/>
  <c r="K126" i="4" s="1"/>
  <c r="K118" i="4" a="1"/>
  <c r="K118" i="4" s="1"/>
  <c r="K110" i="4" a="1"/>
  <c r="K110" i="4" s="1"/>
  <c r="K102" i="4" a="1"/>
  <c r="K102" i="4" s="1"/>
  <c r="K94" i="4" a="1"/>
  <c r="K94" i="4" s="1"/>
  <c r="K86" i="4" a="1"/>
  <c r="K86" i="4" s="1"/>
  <c r="K78" i="4" a="1"/>
  <c r="K78" i="4" s="1"/>
  <c r="K70" i="4" a="1"/>
  <c r="K70" i="4" s="1"/>
  <c r="K62" i="4" a="1"/>
  <c r="K62" i="4" s="1"/>
  <c r="K54" i="4" a="1"/>
  <c r="K54" i="4" s="1"/>
  <c r="K46" i="4" a="1"/>
  <c r="K46" i="4" s="1"/>
  <c r="K38" i="4" a="1"/>
  <c r="K38" i="4" s="1"/>
  <c r="K30" i="4" a="1"/>
  <c r="K30" i="4" s="1"/>
  <c r="K22" i="4" a="1"/>
  <c r="K22" i="4" s="1"/>
  <c r="K14" i="4" a="1"/>
  <c r="K14" i="4" s="1"/>
  <c r="K245" i="6" a="1"/>
  <c r="K245" i="6" s="1"/>
  <c r="K216" i="6" a="1"/>
  <c r="K216" i="6" s="1"/>
  <c r="K215" i="6" a="1"/>
  <c r="K215" i="6" s="1"/>
  <c r="K214" i="6" a="1"/>
  <c r="K214" i="6" s="1"/>
  <c r="K104" i="6" a="1"/>
  <c r="K104" i="6" s="1"/>
  <c r="K103" i="6" a="1"/>
  <c r="K103" i="6" s="1"/>
  <c r="K102" i="6" a="1"/>
  <c r="K102" i="6" s="1"/>
  <c r="K101" i="6" a="1"/>
  <c r="K101" i="6" s="1"/>
  <c r="K96" i="6" a="1"/>
  <c r="K96" i="6" s="1"/>
  <c r="K95" i="6" a="1"/>
  <c r="K95" i="6" s="1"/>
  <c r="K94" i="6" a="1"/>
  <c r="K94" i="6" s="1"/>
  <c r="K88" i="6" a="1"/>
  <c r="K88" i="6" s="1"/>
  <c r="K87" i="6" a="1"/>
  <c r="K87" i="6" s="1"/>
  <c r="K86" i="6" a="1"/>
  <c r="K86" i="6" s="1"/>
  <c r="K253" i="4" a="1"/>
  <c r="K253" i="4" s="1"/>
  <c r="K245" i="4" a="1"/>
  <c r="K245" i="4" s="1"/>
  <c r="K237" i="4" a="1"/>
  <c r="K237" i="4" s="1"/>
  <c r="K229" i="4" a="1"/>
  <c r="K229" i="4" s="1"/>
  <c r="K221" i="4" a="1"/>
  <c r="K221" i="4" s="1"/>
  <c r="K213" i="4" a="1"/>
  <c r="K213" i="4" s="1"/>
  <c r="K205" i="4" a="1"/>
  <c r="K205" i="4" s="1"/>
  <c r="K197" i="4" a="1"/>
  <c r="K197" i="4" s="1"/>
  <c r="K189" i="4" a="1"/>
  <c r="K189" i="4" s="1"/>
  <c r="K181" i="4" a="1"/>
  <c r="K181" i="4" s="1"/>
  <c r="K173" i="4" a="1"/>
  <c r="K173" i="4" s="1"/>
  <c r="K165" i="4" a="1"/>
  <c r="K165" i="4" s="1"/>
  <c r="K157" i="4" a="1"/>
  <c r="K157" i="4" s="1"/>
  <c r="K149" i="4" a="1"/>
  <c r="K149" i="4" s="1"/>
  <c r="K141" i="4" a="1"/>
  <c r="K141" i="4" s="1"/>
  <c r="K133" i="4" a="1"/>
  <c r="K133" i="4" s="1"/>
  <c r="K125" i="4" a="1"/>
  <c r="K125" i="4" s="1"/>
  <c r="K117" i="4" a="1"/>
  <c r="K117" i="4" s="1"/>
  <c r="K109" i="4" a="1"/>
  <c r="K109" i="4" s="1"/>
  <c r="K101" i="4" a="1"/>
  <c r="K101" i="4" s="1"/>
  <c r="K93" i="4" a="1"/>
  <c r="K93" i="4" s="1"/>
  <c r="K85" i="4" a="1"/>
  <c r="K85" i="4" s="1"/>
  <c r="K77" i="4" a="1"/>
  <c r="K77" i="4" s="1"/>
  <c r="K69" i="4" a="1"/>
  <c r="K69" i="4" s="1"/>
  <c r="K61" i="4" a="1"/>
  <c r="K61" i="4" s="1"/>
  <c r="K53" i="4" a="1"/>
  <c r="K53" i="4" s="1"/>
  <c r="K45" i="4" a="1"/>
  <c r="K45" i="4" s="1"/>
  <c r="K37" i="4" a="1"/>
  <c r="K37" i="4" s="1"/>
  <c r="K29" i="4" a="1"/>
  <c r="K29" i="4" s="1"/>
  <c r="K21" i="4" a="1"/>
  <c r="K21" i="4" s="1"/>
  <c r="K13" i="4" a="1"/>
  <c r="K13" i="4" s="1"/>
  <c r="K253" i="6" a="1"/>
  <c r="K253" i="6" s="1"/>
  <c r="K224" i="6" a="1"/>
  <c r="K224" i="6" s="1"/>
  <c r="K223" i="6" a="1"/>
  <c r="K223" i="6" s="1"/>
  <c r="K222" i="6" a="1"/>
  <c r="K222" i="6" s="1"/>
  <c r="K213" i="6" a="1"/>
  <c r="K213" i="6" s="1"/>
  <c r="K93" i="6" a="1"/>
  <c r="K93" i="6" s="1"/>
  <c r="K85" i="6" a="1"/>
  <c r="K85" i="6" s="1"/>
  <c r="K252" i="4" a="1"/>
  <c r="K252" i="4" s="1"/>
  <c r="K244" i="4" a="1"/>
  <c r="K244" i="4" s="1"/>
  <c r="K236" i="4" a="1"/>
  <c r="K236" i="4" s="1"/>
  <c r="K228" i="4" a="1"/>
  <c r="K228" i="4" s="1"/>
  <c r="K220" i="4" a="1"/>
  <c r="K220" i="4" s="1"/>
  <c r="K212" i="4" a="1"/>
  <c r="K212" i="4" s="1"/>
  <c r="K204" i="4" a="1"/>
  <c r="K204" i="4" s="1"/>
  <c r="K196" i="4" a="1"/>
  <c r="K196" i="4" s="1"/>
  <c r="K188" i="4" a="1"/>
  <c r="K188" i="4" s="1"/>
  <c r="K180" i="4" a="1"/>
  <c r="K180" i="4" s="1"/>
  <c r="K172" i="4" a="1"/>
  <c r="K172" i="4" s="1"/>
  <c r="K164" i="4" a="1"/>
  <c r="K164" i="4" s="1"/>
  <c r="K156" i="4" a="1"/>
  <c r="K156" i="4" s="1"/>
  <c r="K148" i="4" a="1"/>
  <c r="K148" i="4" s="1"/>
  <c r="K140" i="4" a="1"/>
  <c r="K140" i="4" s="1"/>
  <c r="K132" i="4" a="1"/>
  <c r="K132" i="4" s="1"/>
  <c r="K124" i="4" a="1"/>
  <c r="K124" i="4" s="1"/>
  <c r="K116" i="4" a="1"/>
  <c r="K116" i="4" s="1"/>
  <c r="K108" i="4" a="1"/>
  <c r="K108" i="4" s="1"/>
  <c r="K100" i="4" a="1"/>
  <c r="K100" i="4" s="1"/>
  <c r="K92" i="4" a="1"/>
  <c r="K92" i="4" s="1"/>
  <c r="K84" i="4" a="1"/>
  <c r="K84" i="4" s="1"/>
  <c r="K76" i="4" a="1"/>
  <c r="K76" i="4" s="1"/>
  <c r="K68" i="4" a="1"/>
  <c r="K68" i="4" s="1"/>
  <c r="K60" i="4" a="1"/>
  <c r="K60" i="4" s="1"/>
  <c r="K52" i="4" a="1"/>
  <c r="K52" i="4" s="1"/>
  <c r="K44" i="4" a="1"/>
  <c r="K44" i="4" s="1"/>
  <c r="K36" i="4" a="1"/>
  <c r="K36" i="4" s="1"/>
  <c r="K28" i="4" a="1"/>
  <c r="K28" i="4" s="1"/>
  <c r="K20" i="4" a="1"/>
  <c r="K20" i="4" s="1"/>
  <c r="K12" i="4" a="1"/>
  <c r="K12" i="4" s="1"/>
  <c r="K221" i="6" a="1"/>
  <c r="K221" i="6" s="1"/>
  <c r="K192" i="6" a="1"/>
  <c r="K192" i="6" s="1"/>
  <c r="K191" i="6" a="1"/>
  <c r="K191" i="6" s="1"/>
  <c r="K190" i="6" a="1"/>
  <c r="K190" i="6" s="1"/>
  <c r="K184" i="6" a="1"/>
  <c r="K184" i="6" s="1"/>
  <c r="K183" i="6" a="1"/>
  <c r="K183" i="6" s="1"/>
  <c r="K182" i="6" a="1"/>
  <c r="K182" i="6" s="1"/>
  <c r="K72" i="6" a="1"/>
  <c r="K72" i="6" s="1"/>
  <c r="K71" i="6" a="1"/>
  <c r="K71" i="6" s="1"/>
  <c r="K70" i="6" a="1"/>
  <c r="K70" i="6" s="1"/>
  <c r="K69" i="6" a="1"/>
  <c r="K69" i="6" s="1"/>
  <c r="K64" i="6" a="1"/>
  <c r="K64" i="6" s="1"/>
  <c r="K63" i="6" a="1"/>
  <c r="K63" i="6" s="1"/>
  <c r="K62" i="6" a="1"/>
  <c r="K62" i="6" s="1"/>
  <c r="K56" i="6" a="1"/>
  <c r="K56" i="6" s="1"/>
  <c r="K55" i="6" a="1"/>
  <c r="K55" i="6" s="1"/>
  <c r="K54" i="6" a="1"/>
  <c r="K54" i="6" s="1"/>
  <c r="K230" i="6" a="1"/>
  <c r="K230" i="6" s="1"/>
  <c r="K189" i="6" a="1"/>
  <c r="K189" i="6" s="1"/>
  <c r="K181" i="6" a="1"/>
  <c r="K181" i="6" s="1"/>
  <c r="K61" i="6" a="1"/>
  <c r="K61" i="6" s="1"/>
  <c r="K53" i="6" a="1"/>
  <c r="K53" i="6" s="1"/>
  <c r="K15" i="6" a="1"/>
  <c r="K15" i="6" s="1"/>
  <c r="K231" i="6" a="1"/>
  <c r="K231" i="6" s="1"/>
  <c r="K198" i="6" a="1"/>
  <c r="K198" i="6" s="1"/>
  <c r="K168" i="6" a="1"/>
  <c r="K168" i="6" s="1"/>
  <c r="K167" i="6" a="1"/>
  <c r="K167" i="6" s="1"/>
  <c r="K166" i="6" a="1"/>
  <c r="K166" i="6" s="1"/>
  <c r="K165" i="6" a="1"/>
  <c r="K165" i="6" s="1"/>
  <c r="K160" i="6" a="1"/>
  <c r="K160" i="6" s="1"/>
  <c r="K159" i="6" a="1"/>
  <c r="K159" i="6" s="1"/>
  <c r="K158" i="6" a="1"/>
  <c r="K158" i="6" s="1"/>
  <c r="K152" i="6" a="1"/>
  <c r="K152" i="6" s="1"/>
  <c r="K151" i="6" a="1"/>
  <c r="K151" i="6" s="1"/>
  <c r="K150" i="6" a="1"/>
  <c r="K150" i="6" s="1"/>
  <c r="K40" i="6" a="1"/>
  <c r="K40" i="6" s="1"/>
  <c r="K39" i="6" a="1"/>
  <c r="K39" i="6" s="1"/>
  <c r="K38" i="6" a="1"/>
  <c r="K38" i="6" s="1"/>
  <c r="K37" i="6" a="1"/>
  <c r="K37" i="6" s="1"/>
  <c r="K200" i="6" a="1"/>
  <c r="K200" i="6" s="1"/>
  <c r="K136" i="6" a="1"/>
  <c r="K136" i="6" s="1"/>
  <c r="K135" i="6" a="1"/>
  <c r="K135" i="6" s="1"/>
  <c r="K134" i="6" a="1"/>
  <c r="K134" i="6" s="1"/>
  <c r="K133" i="6" a="1"/>
  <c r="K133" i="6" s="1"/>
  <c r="K128" i="6" a="1"/>
  <c r="K128" i="6" s="1"/>
  <c r="K127" i="6" a="1"/>
  <c r="K127" i="6" s="1"/>
  <c r="K126" i="6" a="1"/>
  <c r="K126" i="6" s="1"/>
  <c r="K120" i="6" a="1"/>
  <c r="K120" i="6" s="1"/>
  <c r="K119" i="6" a="1"/>
  <c r="K119" i="6" s="1"/>
  <c r="K118" i="6" a="1"/>
  <c r="K118" i="6" s="1"/>
  <c r="K247" i="4" a="1"/>
  <c r="K247" i="4" s="1"/>
  <c r="K239" i="4" a="1"/>
  <c r="K239" i="4" s="1"/>
  <c r="K231" i="4" a="1"/>
  <c r="K231" i="4" s="1"/>
  <c r="K223" i="4" a="1"/>
  <c r="K223" i="4" s="1"/>
  <c r="K215" i="4" a="1"/>
  <c r="K215" i="4" s="1"/>
  <c r="K207" i="4" a="1"/>
  <c r="K207" i="4" s="1"/>
  <c r="K199" i="4" a="1"/>
  <c r="K199" i="4" s="1"/>
  <c r="K191" i="4" a="1"/>
  <c r="K191" i="4" s="1"/>
  <c r="K183" i="4" a="1"/>
  <c r="K183" i="4" s="1"/>
  <c r="K175" i="4" a="1"/>
  <c r="K175" i="4" s="1"/>
  <c r="K167" i="4" a="1"/>
  <c r="K167" i="4" s="1"/>
  <c r="K159" i="4" a="1"/>
  <c r="K159" i="4" s="1"/>
  <c r="K151" i="4" a="1"/>
  <c r="K151" i="4" s="1"/>
  <c r="K143" i="4" a="1"/>
  <c r="K143" i="4" s="1"/>
  <c r="K135" i="4" a="1"/>
  <c r="K135" i="4" s="1"/>
  <c r="K127" i="4" a="1"/>
  <c r="K127" i="4" s="1"/>
  <c r="K119" i="4" a="1"/>
  <c r="K119" i="4" s="1"/>
  <c r="K111" i="4" a="1"/>
  <c r="K111" i="4" s="1"/>
  <c r="K103" i="4" a="1"/>
  <c r="K103" i="4" s="1"/>
  <c r="K95" i="4" a="1"/>
  <c r="K95" i="4" s="1"/>
  <c r="K87" i="4" a="1"/>
  <c r="K87" i="4" s="1"/>
  <c r="K79" i="4" a="1"/>
  <c r="K79" i="4" s="1"/>
  <c r="K71" i="4" a="1"/>
  <c r="K71" i="4" s="1"/>
  <c r="K63" i="4" a="1"/>
  <c r="K63" i="4" s="1"/>
  <c r="K55" i="4" a="1"/>
  <c r="K55" i="4" s="1"/>
  <c r="K47" i="4" a="1"/>
  <c r="K47" i="4" s="1"/>
  <c r="K39" i="4" a="1"/>
  <c r="K39" i="4" s="1"/>
  <c r="K31" i="4" a="1"/>
  <c r="K31" i="4" s="1"/>
  <c r="K23" i="4" a="1"/>
  <c r="K23" i="4" s="1"/>
  <c r="K15" i="4" a="1"/>
  <c r="K15" i="4" s="1"/>
  <c r="K7" i="4" a="1"/>
  <c r="K7" i="4" s="1"/>
  <c r="K157" i="6" a="1"/>
  <c r="K157" i="6" s="1"/>
  <c r="K242" i="4" a="1"/>
  <c r="K242" i="4" s="1"/>
  <c r="K217" i="4" a="1"/>
  <c r="K217" i="4" s="1"/>
  <c r="K216" i="4" a="1"/>
  <c r="K216" i="4" s="1"/>
  <c r="K203" i="4" a="1"/>
  <c r="K203" i="4" s="1"/>
  <c r="K178" i="4" a="1"/>
  <c r="K178" i="4" s="1"/>
  <c r="K153" i="4" a="1"/>
  <c r="K153" i="4" s="1"/>
  <c r="K152" i="4" a="1"/>
  <c r="K152" i="4" s="1"/>
  <c r="K139" i="4" a="1"/>
  <c r="K139" i="4" s="1"/>
  <c r="K114" i="4" a="1"/>
  <c r="K114" i="4" s="1"/>
  <c r="K89" i="4" a="1"/>
  <c r="K89" i="4" s="1"/>
  <c r="K88" i="4" a="1"/>
  <c r="K88" i="4" s="1"/>
  <c r="K75" i="4" a="1"/>
  <c r="K75" i="4" s="1"/>
  <c r="K50" i="4" a="1"/>
  <c r="K50" i="4" s="1"/>
  <c r="K25" i="4" a="1"/>
  <c r="K25" i="4" s="1"/>
  <c r="K24" i="4" a="1"/>
  <c r="K24" i="4" s="1"/>
  <c r="K11" i="4" a="1"/>
  <c r="K11" i="4" s="1"/>
  <c r="K24" i="6" a="1"/>
  <c r="K24" i="6" s="1"/>
  <c r="K23" i="6" a="1"/>
  <c r="K23" i="6" s="1"/>
  <c r="K22" i="6" a="1"/>
  <c r="K22" i="6" s="1"/>
  <c r="K149" i="6" a="1"/>
  <c r="K149" i="6" s="1"/>
  <c r="K21" i="6" a="1"/>
  <c r="K21" i="6" s="1"/>
  <c r="K251" i="4" a="1"/>
  <c r="K251" i="4" s="1"/>
  <c r="K226" i="4" a="1"/>
  <c r="K226" i="4" s="1"/>
  <c r="K201" i="4" a="1"/>
  <c r="K201" i="4" s="1"/>
  <c r="K200" i="4" a="1"/>
  <c r="K200" i="4" s="1"/>
  <c r="K187" i="4" a="1"/>
  <c r="K187" i="4" s="1"/>
  <c r="K162" i="4" a="1"/>
  <c r="K162" i="4" s="1"/>
  <c r="K137" i="4" a="1"/>
  <c r="K137" i="4" s="1"/>
  <c r="K136" i="4" a="1"/>
  <c r="K136" i="4" s="1"/>
  <c r="K123" i="4" a="1"/>
  <c r="K123" i="4" s="1"/>
  <c r="K98" i="4" a="1"/>
  <c r="K98" i="4" s="1"/>
  <c r="K73" i="4" a="1"/>
  <c r="K73" i="4" s="1"/>
  <c r="K72" i="4" a="1"/>
  <c r="K72" i="4" s="1"/>
  <c r="K59" i="4" a="1"/>
  <c r="K59" i="4" s="1"/>
  <c r="K34" i="4" a="1"/>
  <c r="K34" i="4" s="1"/>
  <c r="K9" i="4" a="1"/>
  <c r="K9" i="4" s="1"/>
  <c r="K8" i="4" a="1"/>
  <c r="K8" i="4" s="1"/>
  <c r="K199" i="6" a="1"/>
  <c r="K199" i="6" s="1"/>
  <c r="K14" i="6" a="1"/>
  <c r="K14" i="6" s="1"/>
  <c r="K32" i="6" a="1"/>
  <c r="K32" i="6" s="1"/>
  <c r="K31" i="6" a="1"/>
  <c r="K31" i="6" s="1"/>
  <c r="K30" i="6" a="1"/>
  <c r="K30" i="6" s="1"/>
  <c r="K29" i="6" a="1"/>
  <c r="K29" i="6" s="1"/>
  <c r="K234" i="4" a="1"/>
  <c r="K234" i="4" s="1"/>
  <c r="K209" i="4" a="1"/>
  <c r="K209" i="4" s="1"/>
  <c r="K208" i="4" a="1"/>
  <c r="K208" i="4" s="1"/>
  <c r="K195" i="4" a="1"/>
  <c r="K195" i="4" s="1"/>
  <c r="K170" i="4" a="1"/>
  <c r="K170" i="4" s="1"/>
  <c r="K145" i="4" a="1"/>
  <c r="K145" i="4" s="1"/>
  <c r="K144" i="4" a="1"/>
  <c r="K144" i="4" s="1"/>
  <c r="K131" i="4" a="1"/>
  <c r="K131" i="4" s="1"/>
  <c r="K106" i="4" a="1"/>
  <c r="K106" i="4" s="1"/>
  <c r="K81" i="4" a="1"/>
  <c r="K81" i="4" s="1"/>
  <c r="K80" i="4" a="1"/>
  <c r="K80" i="4" s="1"/>
  <c r="K232" i="6" a="1"/>
  <c r="K232" i="6" s="1"/>
  <c r="K8" i="6" a="1"/>
  <c r="K8" i="6" s="1"/>
  <c r="K243" i="4" a="1"/>
  <c r="K243" i="4" s="1"/>
  <c r="K218" i="4" a="1"/>
  <c r="K218" i="4" s="1"/>
  <c r="K193" i="4" a="1"/>
  <c r="K193" i="4" s="1"/>
  <c r="K192" i="4" a="1"/>
  <c r="K192" i="4" s="1"/>
  <c r="K179" i="4" a="1"/>
  <c r="K179" i="4" s="1"/>
  <c r="K154" i="4" a="1"/>
  <c r="K154" i="4" s="1"/>
  <c r="K129" i="4" a="1"/>
  <c r="K129" i="4" s="1"/>
  <c r="K128" i="4" a="1"/>
  <c r="K128" i="4" s="1"/>
  <c r="K115" i="4" a="1"/>
  <c r="K115" i="4" s="1"/>
  <c r="K90" i="4" a="1"/>
  <c r="K90" i="4" s="1"/>
  <c r="K65" i="4" a="1"/>
  <c r="K65" i="4" s="1"/>
  <c r="K64" i="4" a="1"/>
  <c r="K64" i="4" s="1"/>
  <c r="K51" i="4" a="1"/>
  <c r="K51" i="4" s="1"/>
  <c r="K26" i="4" a="1"/>
  <c r="K26" i="4" s="1"/>
  <c r="K211" i="4" a="1"/>
  <c r="K211" i="4" s="1"/>
  <c r="K163" i="4" a="1"/>
  <c r="K163" i="4" s="1"/>
  <c r="K161" i="4" a="1"/>
  <c r="K161" i="4" s="1"/>
  <c r="K160" i="4" a="1"/>
  <c r="K160" i="4" s="1"/>
  <c r="K146" i="4" a="1"/>
  <c r="K146" i="4" s="1"/>
  <c r="K91" i="4" a="1"/>
  <c r="K91" i="4" s="1"/>
  <c r="K43" i="4" a="1"/>
  <c r="K43" i="4" s="1"/>
  <c r="K227" i="4" a="1"/>
  <c r="K227" i="4" s="1"/>
  <c r="K225" i="4" a="1"/>
  <c r="K225" i="4" s="1"/>
  <c r="K224" i="4" a="1"/>
  <c r="K224" i="4" s="1"/>
  <c r="K210" i="4" a="1"/>
  <c r="K210" i="4" s="1"/>
  <c r="K155" i="4" a="1"/>
  <c r="K155" i="4" s="1"/>
  <c r="K42" i="4" a="1"/>
  <c r="K42" i="4" s="1"/>
  <c r="K40" i="4" a="1"/>
  <c r="K40" i="4" s="1"/>
  <c r="K219" i="4" a="1"/>
  <c r="K219" i="4" s="1"/>
  <c r="K112" i="4" a="1"/>
  <c r="K112" i="4" s="1"/>
  <c r="K41" i="4" a="1"/>
  <c r="K41" i="4" s="1"/>
  <c r="K7" i="6" a="1"/>
  <c r="K7" i="6" s="1"/>
  <c r="K16" i="6" a="1"/>
  <c r="K16" i="6" s="1"/>
  <c r="K235" i="4" a="1"/>
  <c r="K235" i="4" s="1"/>
  <c r="K233" i="4" a="1"/>
  <c r="K233" i="4" s="1"/>
  <c r="K202" i="4" a="1"/>
  <c r="K202" i="4" s="1"/>
  <c r="K147" i="4" a="1"/>
  <c r="K147" i="4" s="1"/>
  <c r="K99" i="4" a="1"/>
  <c r="K99" i="4" s="1"/>
  <c r="K97" i="4" a="1"/>
  <c r="K97" i="4" s="1"/>
  <c r="K96" i="4" a="1"/>
  <c r="K96" i="4" s="1"/>
  <c r="K82" i="4" a="1"/>
  <c r="K82" i="4" s="1"/>
  <c r="K17" i="4" a="1"/>
  <c r="K17" i="4" s="1"/>
  <c r="K16" i="4" a="1"/>
  <c r="K16" i="4" s="1"/>
  <c r="K10" i="4" a="1"/>
  <c r="K10" i="4" s="1"/>
  <c r="K249" i="4" a="1"/>
  <c r="K249" i="4" s="1"/>
  <c r="K185" i="4" a="1"/>
  <c r="K185" i="4" s="1"/>
  <c r="K168" i="4" a="1"/>
  <c r="K168" i="4" s="1"/>
  <c r="K130" i="4" a="1"/>
  <c r="K130" i="4" s="1"/>
  <c r="K74" i="4" a="1"/>
  <c r="K74" i="4" s="1"/>
  <c r="K67" i="4" a="1"/>
  <c r="K67" i="4" s="1"/>
  <c r="K194" i="4" a="1"/>
  <c r="K194" i="4" s="1"/>
  <c r="K171" i="4" a="1"/>
  <c r="K171" i="4" s="1"/>
  <c r="K169" i="4" a="1"/>
  <c r="K169" i="4" s="1"/>
  <c r="K138" i="4" a="1"/>
  <c r="K138" i="4" s="1"/>
  <c r="K66" i="4" a="1"/>
  <c r="K66" i="4" s="1"/>
  <c r="K19" i="4" a="1"/>
  <c r="K19" i="4" s="1"/>
  <c r="K232" i="4" a="1"/>
  <c r="K232" i="4" s="1"/>
  <c r="K83" i="4" a="1"/>
  <c r="K83" i="4" s="1"/>
  <c r="K35" i="4" a="1"/>
  <c r="K35" i="4" s="1"/>
  <c r="K33" i="4" a="1"/>
  <c r="K33" i="4" s="1"/>
  <c r="K32" i="4" a="1"/>
  <c r="K32" i="4" s="1"/>
  <c r="K18" i="4" a="1"/>
  <c r="K18" i="4" s="1"/>
  <c r="K48" i="4" a="1"/>
  <c r="K48" i="4" s="1"/>
  <c r="K27" i="4" a="1"/>
  <c r="K27" i="4" s="1"/>
  <c r="K240" i="4" a="1"/>
  <c r="K240" i="4" s="1"/>
  <c r="K176" i="4" a="1"/>
  <c r="K176" i="4" s="1"/>
  <c r="K122" i="4" a="1"/>
  <c r="K122" i="4" s="1"/>
  <c r="K120" i="4" a="1"/>
  <c r="K120" i="4" s="1"/>
  <c r="K113" i="4" a="1"/>
  <c r="K113" i="4" s="1"/>
  <c r="K104" i="4" a="1"/>
  <c r="K104" i="4" s="1"/>
  <c r="K58" i="4" a="1"/>
  <c r="K58" i="4" s="1"/>
  <c r="K56" i="4" a="1"/>
  <c r="K56" i="4" s="1"/>
  <c r="K186" i="4" a="1"/>
  <c r="K186" i="4" s="1"/>
  <c r="K49" i="4" a="1"/>
  <c r="K49" i="4" s="1"/>
  <c r="K177" i="4" a="1"/>
  <c r="K177" i="4" s="1"/>
  <c r="K107" i="4" a="1"/>
  <c r="K107" i="4" s="1"/>
  <c r="K121" i="4" a="1"/>
  <c r="K121" i="4" s="1"/>
  <c r="K57" i="4" a="1"/>
  <c r="K57" i="4" s="1"/>
  <c r="K248" i="4" a="1"/>
  <c r="K248" i="4" s="1"/>
  <c r="K241" i="4" a="1"/>
  <c r="K241" i="4" s="1"/>
  <c r="K184" i="4" a="1"/>
  <c r="K184" i="4" s="1"/>
  <c r="K105" i="4" a="1"/>
  <c r="K105" i="4" s="1"/>
  <c r="K250" i="4" a="1"/>
  <c r="K250" i="4" s="1"/>
  <c r="CI1" i="16"/>
  <c r="CH2" i="16"/>
  <c r="B99" i="16"/>
  <c r="A100" i="16"/>
  <c r="H42" i="12"/>
  <c r="E20" i="11" s="1"/>
  <c r="H20" i="11" s="1"/>
  <c r="F20" i="11" a="1"/>
  <c r="F20" i="11" s="1"/>
  <c r="AP2" i="16"/>
  <c r="AQ1" i="16"/>
  <c r="L133" i="8"/>
  <c r="P133" i="8"/>
  <c r="Q133" i="8"/>
  <c r="L105" i="8"/>
  <c r="P105" i="8"/>
  <c r="Q105" i="8"/>
  <c r="S105" i="8"/>
  <c r="Q212" i="8"/>
  <c r="P212" i="8"/>
  <c r="L212" i="8"/>
  <c r="S212" i="8"/>
  <c r="L49" i="8"/>
  <c r="P49" i="8"/>
  <c r="S49" i="8"/>
  <c r="Q49" i="8"/>
  <c r="P138" i="8"/>
  <c r="L138" i="8"/>
  <c r="Q138" i="8"/>
  <c r="P35" i="8"/>
  <c r="L35" i="8"/>
  <c r="S35" i="8"/>
  <c r="Q35" i="8"/>
  <c r="P146" i="8"/>
  <c r="L146" i="8"/>
  <c r="Q146" i="8"/>
  <c r="S146" i="8"/>
  <c r="Q204" i="8"/>
  <c r="P204" i="8"/>
  <c r="L204" i="8"/>
  <c r="S204" i="8"/>
  <c r="P24" i="8"/>
  <c r="L24" i="8"/>
  <c r="S24" i="8"/>
  <c r="Q24" i="8"/>
  <c r="L101" i="8"/>
  <c r="P101" i="8"/>
  <c r="Q101" i="8"/>
  <c r="W255" i="7"/>
  <c r="L69" i="8"/>
  <c r="P69" i="8"/>
  <c r="S69" i="8"/>
  <c r="Q69" i="8"/>
  <c r="L235" i="5"/>
  <c r="P235" i="5"/>
  <c r="Q235" i="5"/>
  <c r="L231" i="5"/>
  <c r="Q231" i="5"/>
  <c r="P231" i="5"/>
  <c r="L199" i="5"/>
  <c r="Q199" i="5"/>
  <c r="P199" i="5"/>
  <c r="L50" i="5"/>
  <c r="Q50" i="5"/>
  <c r="P50" i="5"/>
  <c r="P103" i="5"/>
  <c r="L103" i="5"/>
  <c r="Q103" i="5"/>
  <c r="S103" i="5"/>
  <c r="L187" i="5"/>
  <c r="Q187" i="5"/>
  <c r="P187" i="5"/>
  <c r="L70" i="5"/>
  <c r="Q70" i="5"/>
  <c r="P70" i="5"/>
  <c r="S70" i="5"/>
  <c r="P87" i="5"/>
  <c r="L87" i="5"/>
  <c r="Q87" i="5"/>
  <c r="S87" i="5"/>
  <c r="L208" i="2"/>
  <c r="Q208" i="2"/>
  <c r="P208" i="2"/>
  <c r="S208" i="2"/>
  <c r="S49" i="2"/>
  <c r="Q49" i="2"/>
  <c r="L49" i="2"/>
  <c r="P49" i="2"/>
  <c r="L22" i="5"/>
  <c r="P22" i="5"/>
  <c r="S22" i="5"/>
  <c r="Q22" i="5"/>
  <c r="L232" i="2"/>
  <c r="S232" i="2"/>
  <c r="P232" i="2"/>
  <c r="Q232" i="2"/>
  <c r="P33" i="5"/>
  <c r="L33" i="5"/>
  <c r="Q33" i="5"/>
  <c r="P16" i="2"/>
  <c r="L16" i="2"/>
  <c r="Q16" i="2"/>
  <c r="L244" i="2"/>
  <c r="S244" i="2"/>
  <c r="Q244" i="2"/>
  <c r="P244" i="2"/>
  <c r="P39" i="2"/>
  <c r="Q39" i="2"/>
  <c r="L39" i="2"/>
  <c r="L160" i="2"/>
  <c r="P160" i="2"/>
  <c r="Q160" i="2"/>
  <c r="Q79" i="2"/>
  <c r="L79" i="2"/>
  <c r="P79" i="2"/>
  <c r="L224" i="2"/>
  <c r="P224" i="2"/>
  <c r="Q224" i="2"/>
  <c r="P119" i="2"/>
  <c r="L119" i="2"/>
  <c r="Q119" i="2"/>
  <c r="P235" i="2"/>
  <c r="L235" i="2"/>
  <c r="Q235" i="2"/>
  <c r="P215" i="2"/>
  <c r="L215" i="2"/>
  <c r="Q215" i="2"/>
  <c r="S119" i="2"/>
  <c r="L61" i="2"/>
  <c r="Q61" i="2"/>
  <c r="P61" i="2"/>
  <c r="S61" i="2"/>
  <c r="P54" i="2"/>
  <c r="L54" i="2"/>
  <c r="Q54" i="2"/>
  <c r="L101" i="2"/>
  <c r="P101" i="2"/>
  <c r="S101" i="2"/>
  <c r="Q101" i="2"/>
  <c r="L70" i="8"/>
  <c r="S70" i="8"/>
  <c r="P70" i="8"/>
  <c r="Q70" i="8"/>
  <c r="Q84" i="8"/>
  <c r="P84" i="8"/>
  <c r="L84" i="8"/>
  <c r="Q160" i="8"/>
  <c r="P160" i="8"/>
  <c r="L160" i="8"/>
  <c r="S160" i="8"/>
  <c r="L245" i="8"/>
  <c r="P245" i="8"/>
  <c r="Q245" i="8"/>
  <c r="S245" i="8"/>
  <c r="Q248" i="8"/>
  <c r="P248" i="8"/>
  <c r="L248" i="8"/>
  <c r="S248" i="8"/>
  <c r="P134" i="8"/>
  <c r="L134" i="8"/>
  <c r="Q134" i="8"/>
  <c r="L65" i="8"/>
  <c r="Q65" i="8"/>
  <c r="P65" i="8"/>
  <c r="S65" i="8"/>
  <c r="P254" i="5"/>
  <c r="L254" i="5"/>
  <c r="Q254" i="5"/>
  <c r="P214" i="5"/>
  <c r="L214" i="5"/>
  <c r="Q214" i="5"/>
  <c r="S214" i="5"/>
  <c r="P194" i="5"/>
  <c r="L194" i="5"/>
  <c r="Q194" i="5"/>
  <c r="S194" i="5"/>
  <c r="Q179" i="5"/>
  <c r="P179" i="5"/>
  <c r="L179" i="5"/>
  <c r="Q163" i="5"/>
  <c r="P163" i="5"/>
  <c r="L163" i="5"/>
  <c r="Q147" i="5"/>
  <c r="P147" i="5"/>
  <c r="L147" i="5"/>
  <c r="Q131" i="5"/>
  <c r="P131" i="5"/>
  <c r="L131" i="5"/>
  <c r="L74" i="5"/>
  <c r="Q74" i="5"/>
  <c r="S74" i="5"/>
  <c r="P74" i="5"/>
  <c r="L10" i="5"/>
  <c r="Q10" i="5"/>
  <c r="P10" i="5"/>
  <c r="P238" i="5"/>
  <c r="L238" i="5"/>
  <c r="Q238" i="5"/>
  <c r="S238" i="5"/>
  <c r="L227" i="5"/>
  <c r="Q227" i="5"/>
  <c r="P227" i="5"/>
  <c r="S227" i="5"/>
  <c r="S147" i="5"/>
  <c r="P49" i="5"/>
  <c r="L49" i="5"/>
  <c r="Q49" i="5"/>
  <c r="P17" i="5"/>
  <c r="L17" i="5"/>
  <c r="Q17" i="5"/>
  <c r="P57" i="5"/>
  <c r="L57" i="5"/>
  <c r="Q57" i="5"/>
  <c r="L79" i="5"/>
  <c r="P79" i="5"/>
  <c r="S79" i="5"/>
  <c r="Q79" i="5"/>
  <c r="P63" i="2"/>
  <c r="Q63" i="2"/>
  <c r="L63" i="2"/>
  <c r="L195" i="5"/>
  <c r="Q195" i="5"/>
  <c r="P195" i="5"/>
  <c r="S195" i="5"/>
  <c r="P42" i="2"/>
  <c r="S42" i="2"/>
  <c r="L42" i="2"/>
  <c r="Q42" i="2"/>
  <c r="P65" i="5"/>
  <c r="L65" i="5"/>
  <c r="Q65" i="5"/>
  <c r="Q137" i="5"/>
  <c r="P137" i="5"/>
  <c r="L137" i="5"/>
  <c r="S137" i="5"/>
  <c r="S50" i="5"/>
  <c r="P46" i="2"/>
  <c r="Q46" i="2"/>
  <c r="L46" i="2"/>
  <c r="S46" i="2"/>
  <c r="P115" i="2"/>
  <c r="L115" i="2"/>
  <c r="Q115" i="2"/>
  <c r="L85" i="8"/>
  <c r="P85" i="8"/>
  <c r="S85" i="8"/>
  <c r="Q85" i="8"/>
  <c r="L129" i="8"/>
  <c r="Q129" i="8"/>
  <c r="P129" i="8"/>
  <c r="S129" i="8"/>
  <c r="L213" i="8"/>
  <c r="P213" i="8"/>
  <c r="Q213" i="8"/>
  <c r="S213" i="8"/>
  <c r="Q64" i="8"/>
  <c r="P64" i="8"/>
  <c r="L64" i="8"/>
  <c r="S64" i="8"/>
  <c r="P142" i="8"/>
  <c r="L142" i="8"/>
  <c r="Q142" i="8"/>
  <c r="L17" i="8"/>
  <c r="Q17" i="8"/>
  <c r="P17" i="8"/>
  <c r="Q80" i="8"/>
  <c r="P80" i="8"/>
  <c r="L80" i="8"/>
  <c r="S80" i="8"/>
  <c r="Q21" i="8"/>
  <c r="P21" i="8"/>
  <c r="L21" i="8"/>
  <c r="S21" i="8"/>
  <c r="Q41" i="8"/>
  <c r="S41" i="8"/>
  <c r="P41" i="8"/>
  <c r="L41" i="8"/>
  <c r="L211" i="5"/>
  <c r="Q211" i="5"/>
  <c r="P211" i="5"/>
  <c r="L191" i="5"/>
  <c r="P191" i="5"/>
  <c r="Q191" i="5"/>
  <c r="N255" i="6"/>
  <c r="L34" i="5"/>
  <c r="Q34" i="5"/>
  <c r="P34" i="5"/>
  <c r="S34" i="5"/>
  <c r="L255" i="5"/>
  <c r="Q255" i="5"/>
  <c r="P255" i="5"/>
  <c r="S255" i="5"/>
  <c r="L219" i="5"/>
  <c r="P219" i="5"/>
  <c r="Q219" i="5"/>
  <c r="P198" i="5"/>
  <c r="L198" i="5"/>
  <c r="Q198" i="5"/>
  <c r="P174" i="5"/>
  <c r="L174" i="5"/>
  <c r="Q174" i="5"/>
  <c r="P158" i="5"/>
  <c r="L158" i="5"/>
  <c r="Q158" i="5"/>
  <c r="P142" i="5"/>
  <c r="L142" i="5"/>
  <c r="Q142" i="5"/>
  <c r="Q171" i="5"/>
  <c r="P171" i="5"/>
  <c r="L171" i="5"/>
  <c r="P119" i="5"/>
  <c r="L119" i="5"/>
  <c r="Q119" i="5"/>
  <c r="P250" i="5"/>
  <c r="L250" i="5"/>
  <c r="Q250" i="5"/>
  <c r="S49" i="5"/>
  <c r="Q143" i="5"/>
  <c r="P143" i="5"/>
  <c r="L143" i="5"/>
  <c r="Q175" i="5"/>
  <c r="P175" i="5"/>
  <c r="L175" i="5"/>
  <c r="P31" i="2"/>
  <c r="L31" i="2"/>
  <c r="Q31" i="2"/>
  <c r="L14" i="5"/>
  <c r="P14" i="5"/>
  <c r="S14" i="5"/>
  <c r="S256" i="5" s="1"/>
  <c r="Q14" i="5"/>
  <c r="P135" i="2"/>
  <c r="L135" i="2"/>
  <c r="Q135" i="2"/>
  <c r="S135" i="2"/>
  <c r="L23" i="2"/>
  <c r="S23" i="2"/>
  <c r="Q23" i="2"/>
  <c r="P23" i="2"/>
  <c r="L168" i="2"/>
  <c r="Q168" i="2"/>
  <c r="P168" i="2"/>
  <c r="L30" i="5"/>
  <c r="Q30" i="5"/>
  <c r="P30" i="5"/>
  <c r="S30" i="5"/>
  <c r="P247" i="2"/>
  <c r="L247" i="2"/>
  <c r="Q247" i="2"/>
  <c r="L188" i="2"/>
  <c r="Q188" i="2"/>
  <c r="P188" i="2"/>
  <c r="S188" i="2"/>
  <c r="L29" i="2"/>
  <c r="S29" i="2"/>
  <c r="Q29" i="2"/>
  <c r="P29" i="2"/>
  <c r="Q99" i="2"/>
  <c r="P99" i="2"/>
  <c r="L99" i="2"/>
  <c r="P211" i="2"/>
  <c r="L211" i="2"/>
  <c r="Q211" i="2"/>
  <c r="S211" i="2"/>
  <c r="L128" i="2"/>
  <c r="P128" i="2"/>
  <c r="Q128" i="2"/>
  <c r="P71" i="2"/>
  <c r="Q71" i="2"/>
  <c r="L71" i="2"/>
  <c r="Q95" i="2"/>
  <c r="L95" i="2"/>
  <c r="P95" i="2"/>
  <c r="L100" i="2"/>
  <c r="Q100" i="2"/>
  <c r="P100" i="2"/>
  <c r="S100" i="2"/>
  <c r="P58" i="2"/>
  <c r="Q58" i="2"/>
  <c r="L58" i="2"/>
  <c r="P48" i="2"/>
  <c r="L48" i="2"/>
  <c r="Q48" i="2"/>
  <c r="L59" i="2"/>
  <c r="Q59" i="2"/>
  <c r="P59" i="2"/>
  <c r="S59" i="2"/>
  <c r="A160" i="16"/>
  <c r="B159" i="16"/>
  <c r="A141" i="16"/>
  <c r="B141" i="16" s="1"/>
  <c r="B140" i="16"/>
  <c r="Z2" i="16"/>
  <c r="AA1" i="16"/>
  <c r="L117" i="8"/>
  <c r="P117" i="8"/>
  <c r="Q117" i="8"/>
  <c r="S117" i="8"/>
  <c r="L89" i="8"/>
  <c r="Q89" i="8"/>
  <c r="P89" i="8"/>
  <c r="A112" i="16"/>
  <c r="B111" i="16"/>
  <c r="A11" i="16"/>
  <c r="B10" i="16"/>
  <c r="CL2" i="16"/>
  <c r="CM1" i="16"/>
  <c r="B82" i="16"/>
  <c r="A83" i="16"/>
  <c r="L255" i="10"/>
  <c r="L241" i="8"/>
  <c r="P241" i="8"/>
  <c r="Q241" i="8"/>
  <c r="L177" i="8"/>
  <c r="P177" i="8"/>
  <c r="S177" i="8"/>
  <c r="Q177" i="8"/>
  <c r="L73" i="8"/>
  <c r="Q73" i="8"/>
  <c r="P73" i="8"/>
  <c r="CA1" i="16"/>
  <c r="BZ2" i="16"/>
  <c r="DU1" i="16"/>
  <c r="DU2" i="16" s="1"/>
  <c r="DT2" i="16"/>
  <c r="A48" i="16"/>
  <c r="B47" i="16"/>
  <c r="B22" i="16"/>
  <c r="A23" i="16"/>
  <c r="H34" i="12"/>
  <c r="E12" i="11" s="1"/>
  <c r="H12" i="11" s="1"/>
  <c r="F12" i="11" a="1"/>
  <c r="F12" i="11" s="1"/>
  <c r="A52" i="16"/>
  <c r="B51" i="16"/>
  <c r="CY1" i="16"/>
  <c r="CX2" i="16"/>
  <c r="O1" i="16"/>
  <c r="N2" i="16"/>
  <c r="S134" i="8"/>
  <c r="P246" i="5"/>
  <c r="L246" i="5"/>
  <c r="Q246" i="5"/>
  <c r="S246" i="5"/>
  <c r="P226" i="5"/>
  <c r="L226" i="5"/>
  <c r="Q226" i="5"/>
  <c r="S226" i="5"/>
  <c r="L58" i="5"/>
  <c r="Q58" i="5"/>
  <c r="P58" i="5"/>
  <c r="G31" i="1"/>
  <c r="E31" i="1"/>
  <c r="L247" i="5"/>
  <c r="Q247" i="5"/>
  <c r="P247" i="5"/>
  <c r="L118" i="5"/>
  <c r="Q118" i="5"/>
  <c r="P118" i="5"/>
  <c r="S118" i="5"/>
  <c r="Q181" i="5"/>
  <c r="P181" i="5"/>
  <c r="L181" i="5"/>
  <c r="S181" i="5"/>
  <c r="S179" i="5"/>
  <c r="P41" i="5"/>
  <c r="L41" i="5"/>
  <c r="Q41" i="5"/>
  <c r="S219" i="5"/>
  <c r="L46" i="5"/>
  <c r="Q46" i="5"/>
  <c r="P46" i="5"/>
  <c r="S46" i="5"/>
  <c r="Q129" i="5"/>
  <c r="P129" i="5"/>
  <c r="L129" i="5"/>
  <c r="P9" i="5"/>
  <c r="L9" i="5"/>
  <c r="Q9" i="5"/>
  <c r="Q256" i="5" s="1"/>
  <c r="L54" i="5"/>
  <c r="Q54" i="5"/>
  <c r="P54" i="5"/>
  <c r="S54" i="5"/>
  <c r="L130" i="5"/>
  <c r="Q130" i="5"/>
  <c r="P130" i="5"/>
  <c r="P111" i="2"/>
  <c r="L111" i="2"/>
  <c r="Q111" i="2"/>
  <c r="L176" i="2"/>
  <c r="Q176" i="2"/>
  <c r="P176" i="2"/>
  <c r="S176" i="2"/>
  <c r="Q185" i="5"/>
  <c r="P185" i="5"/>
  <c r="L185" i="5"/>
  <c r="S185" i="5"/>
  <c r="L248" i="2"/>
  <c r="S248" i="2"/>
  <c r="Q248" i="2"/>
  <c r="P248" i="2"/>
  <c r="L216" i="2"/>
  <c r="S216" i="2"/>
  <c r="Q216" i="2"/>
  <c r="P216" i="2"/>
  <c r="L184" i="2"/>
  <c r="Q184" i="2"/>
  <c r="P184" i="2"/>
  <c r="S184" i="2"/>
  <c r="L152" i="2"/>
  <c r="S152" i="2"/>
  <c r="P152" i="2"/>
  <c r="Q152" i="2"/>
  <c r="L120" i="2"/>
  <c r="P120" i="2"/>
  <c r="S120" i="2"/>
  <c r="Q120" i="2"/>
  <c r="P167" i="2"/>
  <c r="L167" i="2"/>
  <c r="Q167" i="2"/>
  <c r="S167" i="2"/>
  <c r="L132" i="2"/>
  <c r="P132" i="2"/>
  <c r="Q132" i="2"/>
  <c r="S17" i="2"/>
  <c r="Q17" i="2"/>
  <c r="P17" i="2"/>
  <c r="L17" i="2"/>
  <c r="L62" i="5"/>
  <c r="Q62" i="5"/>
  <c r="P62" i="5"/>
  <c r="S62" i="5"/>
  <c r="L148" i="2"/>
  <c r="S148" i="2"/>
  <c r="Q148" i="2"/>
  <c r="P148" i="2"/>
  <c r="L156" i="2"/>
  <c r="Q156" i="2"/>
  <c r="P156" i="2"/>
  <c r="S156" i="2"/>
  <c r="S71" i="2"/>
  <c r="EI2" i="16"/>
  <c r="EJ1" i="16"/>
  <c r="DJ2" i="16"/>
  <c r="DK1" i="16"/>
  <c r="BN2" i="16"/>
  <c r="BO1" i="16"/>
  <c r="B67" i="16"/>
  <c r="A68" i="16"/>
  <c r="A119" i="16"/>
  <c r="B118" i="16"/>
  <c r="A91" i="16"/>
  <c r="B90" i="16"/>
  <c r="H52" i="12"/>
  <c r="E30" i="11" s="1"/>
  <c r="H30" i="11" s="1"/>
  <c r="F30" i="11" a="1"/>
  <c r="F30" i="11" s="1"/>
  <c r="G2" i="16"/>
  <c r="H1" i="16"/>
  <c r="A20" i="16"/>
  <c r="B19" i="16"/>
  <c r="CD2" i="16"/>
  <c r="CE1" i="16"/>
  <c r="A71" i="16"/>
  <c r="B70" i="16"/>
  <c r="BV2" i="16"/>
  <c r="BW1" i="16"/>
  <c r="H38" i="12"/>
  <c r="E16" i="11" s="1"/>
  <c r="H16" i="11" s="1"/>
  <c r="F16" i="11" a="1"/>
  <c r="F16" i="11" s="1"/>
  <c r="G32" i="1"/>
  <c r="E32" i="1"/>
  <c r="P154" i="8"/>
  <c r="L154" i="8"/>
  <c r="Q154" i="8"/>
  <c r="S154" i="8"/>
  <c r="L102" i="8"/>
  <c r="P102" i="8"/>
  <c r="Q102" i="8"/>
  <c r="Q68" i="8"/>
  <c r="P68" i="8"/>
  <c r="L68" i="8"/>
  <c r="S68" i="8"/>
  <c r="L86" i="8"/>
  <c r="Q86" i="8"/>
  <c r="P86" i="8"/>
  <c r="L57" i="8"/>
  <c r="S57" i="8"/>
  <c r="P57" i="8"/>
  <c r="Q57" i="8"/>
  <c r="S137" i="8"/>
  <c r="Q184" i="8"/>
  <c r="P184" i="8"/>
  <c r="L184" i="8"/>
  <c r="S184" i="8"/>
  <c r="S102" i="8"/>
  <c r="AU1" i="16"/>
  <c r="AT2" i="16"/>
  <c r="AH2" i="16"/>
  <c r="AI1" i="16"/>
  <c r="A152" i="16"/>
  <c r="B151" i="16"/>
  <c r="A124" i="16"/>
  <c r="B123" i="16"/>
  <c r="FA1" i="16"/>
  <c r="FA2" i="16" s="1"/>
  <c r="EZ2" i="16"/>
  <c r="B6" i="16"/>
  <c r="A7" i="16"/>
  <c r="V2" i="16"/>
  <c r="W1" i="16"/>
  <c r="AM1" i="16"/>
  <c r="AL2" i="16"/>
  <c r="DB2" i="16"/>
  <c r="DC1" i="16"/>
  <c r="B102" i="16"/>
  <c r="A103" i="16"/>
  <c r="B74" i="16"/>
  <c r="A75" i="16"/>
  <c r="B58" i="16"/>
  <c r="A59" i="16"/>
  <c r="A15" i="16"/>
  <c r="B14" i="16"/>
  <c r="S150" i="8"/>
  <c r="Q236" i="8"/>
  <c r="P236" i="8"/>
  <c r="L236" i="8"/>
  <c r="S236" i="8"/>
  <c r="Q100" i="8"/>
  <c r="P100" i="8"/>
  <c r="S100" i="8"/>
  <c r="L100" i="8"/>
  <c r="L125" i="8"/>
  <c r="Q125" i="8"/>
  <c r="P125" i="8"/>
  <c r="L53" i="8"/>
  <c r="P53" i="8"/>
  <c r="S53" i="8"/>
  <c r="Q53" i="8"/>
  <c r="P34" i="8"/>
  <c r="L34" i="8"/>
  <c r="Q34" i="8"/>
  <c r="S34" i="8"/>
  <c r="L243" i="5"/>
  <c r="S243" i="5"/>
  <c r="Q243" i="5"/>
  <c r="P243" i="5"/>
  <c r="L223" i="5"/>
  <c r="P223" i="5"/>
  <c r="Q223" i="5"/>
  <c r="L122" i="5"/>
  <c r="P122" i="5"/>
  <c r="S122" i="5"/>
  <c r="Q122" i="5"/>
  <c r="S171" i="5"/>
  <c r="Q117" i="5"/>
  <c r="P117" i="5"/>
  <c r="L117" i="5"/>
  <c r="S117" i="5"/>
  <c r="L18" i="5"/>
  <c r="Q18" i="5"/>
  <c r="P18" i="5"/>
  <c r="Q165" i="5"/>
  <c r="P165" i="5"/>
  <c r="L165" i="5"/>
  <c r="S165" i="5"/>
  <c r="Q155" i="5"/>
  <c r="P155" i="5"/>
  <c r="L155" i="5"/>
  <c r="L239" i="5"/>
  <c r="Q239" i="5"/>
  <c r="P239" i="5"/>
  <c r="Q169" i="5"/>
  <c r="P169" i="5"/>
  <c r="L169" i="5"/>
  <c r="S169" i="5"/>
  <c r="Q153" i="5"/>
  <c r="P153" i="5"/>
  <c r="L153" i="5"/>
  <c r="S153" i="5"/>
  <c r="P143" i="2"/>
  <c r="L143" i="2"/>
  <c r="Q143" i="2"/>
  <c r="P199" i="2"/>
  <c r="L199" i="2"/>
  <c r="Q199" i="2"/>
  <c r="S199" i="2"/>
  <c r="L164" i="2"/>
  <c r="P164" i="2"/>
  <c r="Q164" i="2"/>
  <c r="P10" i="2"/>
  <c r="Q10" i="2"/>
  <c r="S10" i="2"/>
  <c r="L10" i="2"/>
  <c r="S10" i="5"/>
  <c r="P183" i="2"/>
  <c r="L183" i="2"/>
  <c r="Q183" i="2"/>
  <c r="G30" i="1"/>
  <c r="G33" i="1" s="1"/>
  <c r="E33" i="1" s="1"/>
  <c r="E30" i="1"/>
  <c r="L212" i="2"/>
  <c r="S212" i="2"/>
  <c r="Q212" i="2"/>
  <c r="P212" i="2"/>
  <c r="P35" i="2"/>
  <c r="L35" i="2"/>
  <c r="Q35" i="2"/>
  <c r="L124" i="2"/>
  <c r="Q124" i="2"/>
  <c r="P124" i="2"/>
  <c r="S124" i="2"/>
  <c r="Q33" i="2"/>
  <c r="L33" i="2"/>
  <c r="P33" i="2"/>
  <c r="S33" i="2"/>
  <c r="S168" i="2"/>
  <c r="P67" i="2"/>
  <c r="L67" i="2"/>
  <c r="Q67" i="2"/>
  <c r="A43" i="16"/>
  <c r="B42" i="16"/>
  <c r="W255" i="10"/>
  <c r="Q180" i="8"/>
  <c r="P180" i="8"/>
  <c r="L180" i="8"/>
  <c r="S180" i="8"/>
  <c r="L233" i="8"/>
  <c r="P233" i="8"/>
  <c r="Q233" i="8"/>
  <c r="S233" i="8"/>
  <c r="L201" i="8"/>
  <c r="P201" i="8"/>
  <c r="Q201" i="8"/>
  <c r="S201" i="8"/>
  <c r="AF2" i="16"/>
  <c r="AG1" i="16"/>
  <c r="AG2" i="16" s="1"/>
  <c r="B131" i="16"/>
  <c r="A132" i="16"/>
  <c r="R2" i="16"/>
  <c r="S1" i="16"/>
  <c r="A148" i="16"/>
  <c r="B147" i="16"/>
  <c r="DO1" i="16"/>
  <c r="DN2" i="16"/>
  <c r="EC1" i="16"/>
  <c r="EC2" i="16" s="1"/>
  <c r="EB2" i="16"/>
  <c r="AX2" i="16"/>
  <c r="AY1" i="16"/>
  <c r="A39" i="16"/>
  <c r="B38" i="16"/>
  <c r="H39" i="12"/>
  <c r="E17" i="11" s="1"/>
  <c r="H17" i="11" s="1"/>
  <c r="F17" i="11" a="1"/>
  <c r="F17" i="11" s="1"/>
  <c r="BF2" i="16"/>
  <c r="BG1" i="16"/>
  <c r="B54" i="16"/>
  <c r="A55" i="16"/>
  <c r="L121" i="8"/>
  <c r="Q121" i="8"/>
  <c r="P121" i="8"/>
  <c r="Q52" i="8"/>
  <c r="P52" i="8"/>
  <c r="L52" i="8"/>
  <c r="S52" i="8"/>
  <c r="Q43" i="8"/>
  <c r="P43" i="8"/>
  <c r="S43" i="8"/>
  <c r="L43" i="8"/>
  <c r="L23" i="8"/>
  <c r="P23" i="8"/>
  <c r="Q23" i="8"/>
  <c r="S23" i="8"/>
  <c r="P130" i="8"/>
  <c r="L130" i="8"/>
  <c r="Q130" i="8"/>
  <c r="L169" i="8"/>
  <c r="P169" i="8"/>
  <c r="Q169" i="8"/>
  <c r="S169" i="8"/>
  <c r="L106" i="5"/>
  <c r="P106" i="5"/>
  <c r="S106" i="5"/>
  <c r="Q106" i="5"/>
  <c r="L203" i="5"/>
  <c r="P203" i="5"/>
  <c r="Q203" i="5"/>
  <c r="S203" i="5"/>
  <c r="S231" i="5"/>
  <c r="P186" i="5"/>
  <c r="L186" i="5"/>
  <c r="Q186" i="5"/>
  <c r="P170" i="5"/>
  <c r="L170" i="5"/>
  <c r="Q170" i="5"/>
  <c r="P154" i="5"/>
  <c r="L154" i="5"/>
  <c r="Q154" i="5"/>
  <c r="P138" i="5"/>
  <c r="L138" i="5"/>
  <c r="Q138" i="5"/>
  <c r="L42" i="5"/>
  <c r="Q42" i="5"/>
  <c r="S42" i="5"/>
  <c r="P42" i="5"/>
  <c r="P242" i="5"/>
  <c r="L242" i="5"/>
  <c r="Q242" i="5"/>
  <c r="L114" i="5"/>
  <c r="Q114" i="5"/>
  <c r="P114" i="5"/>
  <c r="S239" i="5"/>
  <c r="S163" i="5"/>
  <c r="L38" i="5"/>
  <c r="Q38" i="5"/>
  <c r="P38" i="5"/>
  <c r="S38" i="5"/>
  <c r="S254" i="5"/>
  <c r="S9" i="5"/>
  <c r="Q101" i="5"/>
  <c r="P101" i="5"/>
  <c r="L101" i="5"/>
  <c r="S101" i="5"/>
  <c r="S119" i="5"/>
  <c r="P175" i="2"/>
  <c r="L175" i="2"/>
  <c r="Q175" i="2"/>
  <c r="L140" i="2"/>
  <c r="Q140" i="2"/>
  <c r="P140" i="2"/>
  <c r="L144" i="2"/>
  <c r="Q144" i="2"/>
  <c r="P144" i="2"/>
  <c r="S58" i="5"/>
  <c r="P231" i="2"/>
  <c r="L231" i="2"/>
  <c r="Q231" i="2"/>
  <c r="S231" i="2"/>
  <c r="L196" i="2"/>
  <c r="P196" i="2"/>
  <c r="Q196" i="2"/>
  <c r="L112" i="2"/>
  <c r="Q112" i="2"/>
  <c r="P112" i="2"/>
  <c r="S112" i="2"/>
  <c r="L200" i="2"/>
  <c r="S200" i="2"/>
  <c r="P200" i="2"/>
  <c r="Q200" i="2"/>
  <c r="P203" i="2"/>
  <c r="L203" i="2"/>
  <c r="Q203" i="2"/>
  <c r="S175" i="2"/>
  <c r="S16" i="2"/>
  <c r="L116" i="2"/>
  <c r="Q116" i="2"/>
  <c r="S116" i="2"/>
  <c r="P116" i="2"/>
  <c r="L27" i="2"/>
  <c r="Q27" i="2"/>
  <c r="P27" i="2"/>
  <c r="S27" i="2"/>
  <c r="P243" i="2"/>
  <c r="L243" i="2"/>
  <c r="Q243" i="2"/>
  <c r="S243" i="2"/>
  <c r="S143" i="2"/>
  <c r="P14" i="2"/>
  <c r="Q14" i="2"/>
  <c r="L14" i="2"/>
  <c r="S14" i="2"/>
  <c r="L220" i="2"/>
  <c r="Q220" i="2"/>
  <c r="P220" i="2"/>
  <c r="S220" i="2"/>
  <c r="P147" i="2"/>
  <c r="L147" i="2"/>
  <c r="Q147" i="2"/>
  <c r="S48" i="2"/>
  <c r="ES1" i="16"/>
  <c r="ES2" i="16" s="1"/>
  <c r="ER2" i="16"/>
  <c r="CT2" i="16"/>
  <c r="CU1" i="16"/>
  <c r="A80" i="16"/>
  <c r="B79" i="16"/>
  <c r="H31" i="12"/>
  <c r="E9" i="11" s="1"/>
  <c r="H9" i="11" s="1"/>
  <c r="F9" i="11" a="1"/>
  <c r="F9" i="11" s="1"/>
  <c r="L173" i="8"/>
  <c r="P173" i="8"/>
  <c r="S173" i="8"/>
  <c r="Q173" i="8"/>
  <c r="L61" i="8"/>
  <c r="S61" i="8"/>
  <c r="Q61" i="8"/>
  <c r="P61" i="8"/>
  <c r="S241" i="8"/>
  <c r="L113" i="8"/>
  <c r="Q113" i="8"/>
  <c r="P113" i="8"/>
  <c r="S113" i="8"/>
  <c r="P20" i="8"/>
  <c r="Q20" i="8"/>
  <c r="L20" i="8"/>
  <c r="Q94" i="8"/>
  <c r="L94" i="8"/>
  <c r="P94" i="8"/>
  <c r="P33" i="8"/>
  <c r="L33" i="8"/>
  <c r="Q33" i="8"/>
  <c r="L109" i="8"/>
  <c r="Q109" i="8"/>
  <c r="P109" i="8"/>
  <c r="L181" i="8"/>
  <c r="P181" i="8"/>
  <c r="Q181" i="8"/>
  <c r="S181" i="8"/>
  <c r="Q18" i="8"/>
  <c r="P18" i="8"/>
  <c r="L18" i="8"/>
  <c r="S9" i="8"/>
  <c r="L90" i="5"/>
  <c r="P90" i="5"/>
  <c r="Q90" i="5"/>
  <c r="S90" i="5"/>
  <c r="P230" i="5"/>
  <c r="L230" i="5"/>
  <c r="Q230" i="5"/>
  <c r="L66" i="5"/>
  <c r="Q66" i="5"/>
  <c r="P66" i="5"/>
  <c r="S66" i="5"/>
  <c r="Q183" i="5"/>
  <c r="L183" i="5"/>
  <c r="P183" i="5"/>
  <c r="Q167" i="5"/>
  <c r="L167" i="5"/>
  <c r="P167" i="5"/>
  <c r="Q151" i="5"/>
  <c r="L151" i="5"/>
  <c r="P151" i="5"/>
  <c r="Q135" i="5"/>
  <c r="L135" i="5"/>
  <c r="P135" i="5"/>
  <c r="S250" i="5"/>
  <c r="Q133" i="5"/>
  <c r="P133" i="5"/>
  <c r="L133" i="5"/>
  <c r="S133" i="5"/>
  <c r="P73" i="5"/>
  <c r="L73" i="5"/>
  <c r="Q73" i="5"/>
  <c r="S167" i="5"/>
  <c r="S170" i="5"/>
  <c r="S151" i="5"/>
  <c r="L236" i="2"/>
  <c r="Q236" i="2"/>
  <c r="P236" i="2"/>
  <c r="L172" i="2"/>
  <c r="Q172" i="2"/>
  <c r="P172" i="2"/>
  <c r="L228" i="2"/>
  <c r="P228" i="2"/>
  <c r="Q228" i="2"/>
  <c r="P74" i="2"/>
  <c r="S74" i="2"/>
  <c r="Q74" i="2"/>
  <c r="L74" i="2"/>
  <c r="L240" i="2"/>
  <c r="Q240" i="2"/>
  <c r="P240" i="2"/>
  <c r="S240" i="2"/>
  <c r="P25" i="5"/>
  <c r="L25" i="5"/>
  <c r="Q25" i="5"/>
  <c r="S132" i="2"/>
  <c r="L84" i="2"/>
  <c r="Q84" i="2"/>
  <c r="P84" i="2"/>
  <c r="Q52" i="2"/>
  <c r="P52" i="2"/>
  <c r="L52" i="2"/>
  <c r="S247" i="2"/>
  <c r="P78" i="2"/>
  <c r="Q78" i="2"/>
  <c r="L78" i="2"/>
  <c r="P22" i="2"/>
  <c r="L22" i="2"/>
  <c r="Q22" i="2"/>
  <c r="P171" i="2"/>
  <c r="L171" i="2"/>
  <c r="Q171" i="2"/>
  <c r="S52" i="2"/>
  <c r="S203" i="2"/>
  <c r="L205" i="8"/>
  <c r="P205" i="8"/>
  <c r="S205" i="8"/>
  <c r="Q205" i="8"/>
  <c r="B26" i="16"/>
  <c r="A27" i="16"/>
  <c r="A33" i="16"/>
  <c r="B33" i="16" s="1"/>
  <c r="B32" i="16"/>
  <c r="L209" i="8"/>
  <c r="P209" i="8"/>
  <c r="Q209" i="8"/>
  <c r="L141" i="8"/>
  <c r="P141" i="8"/>
  <c r="Q141" i="8"/>
  <c r="A63" i="16"/>
  <c r="B62" i="16"/>
  <c r="H48" i="12"/>
  <c r="E26" i="11" s="1"/>
  <c r="H26" i="11" s="1"/>
  <c r="F26" i="11" a="1"/>
  <c r="F26" i="11" s="1"/>
  <c r="A116" i="16"/>
  <c r="B115" i="16"/>
  <c r="BS1" i="16"/>
  <c r="BR2" i="16"/>
  <c r="S73" i="8"/>
  <c r="S84" i="8"/>
  <c r="Q216" i="8"/>
  <c r="P216" i="8"/>
  <c r="L216" i="8"/>
  <c r="S216" i="8"/>
  <c r="S209" i="8"/>
  <c r="P114" i="8"/>
  <c r="L114" i="8"/>
  <c r="Q114" i="8"/>
  <c r="S138" i="8"/>
  <c r="Q22" i="8"/>
  <c r="P22" i="8"/>
  <c r="L22" i="8"/>
  <c r="S22" i="8"/>
  <c r="L251" i="5"/>
  <c r="Q251" i="5"/>
  <c r="P251" i="5"/>
  <c r="S25" i="8"/>
  <c r="S198" i="5"/>
  <c r="L26" i="5"/>
  <c r="Q26" i="5"/>
  <c r="S26" i="5"/>
  <c r="P26" i="5"/>
  <c r="L207" i="5"/>
  <c r="Q207" i="5"/>
  <c r="P207" i="5"/>
  <c r="L215" i="5"/>
  <c r="Q215" i="5"/>
  <c r="P215" i="5"/>
  <c r="S215" i="5"/>
  <c r="P206" i="5"/>
  <c r="L206" i="5"/>
  <c r="Q206" i="5"/>
  <c r="S206" i="5"/>
  <c r="P256" i="5"/>
  <c r="F16" i="1" s="1"/>
  <c r="Q149" i="5"/>
  <c r="P149" i="5"/>
  <c r="L149" i="5"/>
  <c r="S149" i="5"/>
  <c r="L78" i="5"/>
  <c r="Q78" i="5"/>
  <c r="P78" i="5"/>
  <c r="S78" i="5"/>
  <c r="S211" i="5"/>
  <c r="Q159" i="5"/>
  <c r="P159" i="5"/>
  <c r="L159" i="5"/>
  <c r="L204" i="2"/>
  <c r="Q204" i="2"/>
  <c r="P204" i="2"/>
  <c r="L55" i="2"/>
  <c r="Q55" i="2"/>
  <c r="S55" i="2"/>
  <c r="P55" i="2"/>
  <c r="L252" i="2"/>
  <c r="Q252" i="2"/>
  <c r="P252" i="2"/>
  <c r="S252" i="2"/>
  <c r="L136" i="2"/>
  <c r="P136" i="2"/>
  <c r="Q136" i="2"/>
  <c r="Q139" i="5"/>
  <c r="P139" i="5"/>
  <c r="L139" i="5"/>
  <c r="L85" i="2"/>
  <c r="Q85" i="2"/>
  <c r="S85" i="2"/>
  <c r="P85" i="2"/>
  <c r="Q97" i="2"/>
  <c r="P97" i="2"/>
  <c r="L97" i="2"/>
  <c r="S97" i="2"/>
  <c r="P139" i="2"/>
  <c r="L139" i="2"/>
  <c r="Q139" i="2"/>
  <c r="P179" i="2"/>
  <c r="L179" i="2"/>
  <c r="Q179" i="2"/>
  <c r="S179" i="2"/>
  <c r="Q81" i="2"/>
  <c r="P81" i="2"/>
  <c r="L81" i="2"/>
  <c r="S81" i="2"/>
  <c r="L180" i="2"/>
  <c r="Q180" i="2"/>
  <c r="S180" i="2"/>
  <c r="P180" i="2"/>
  <c r="S63" i="2"/>
  <c r="Q53" i="2"/>
  <c r="P53" i="2"/>
  <c r="L53" i="2"/>
  <c r="S53" i="2"/>
  <c r="Q83" i="2"/>
  <c r="P83" i="2"/>
  <c r="L83" i="2"/>
  <c r="S139" i="2"/>
  <c r="Q20" i="2"/>
  <c r="P20" i="2"/>
  <c r="L20" i="2"/>
  <c r="S22" i="2"/>
  <c r="L192" i="2"/>
  <c r="P192" i="2"/>
  <c r="Q192" i="2"/>
  <c r="Q21" i="2"/>
  <c r="P21" i="2"/>
  <c r="L21" i="2"/>
  <c r="S21" i="2"/>
  <c r="S99" i="2"/>
  <c r="A81" i="16" l="1"/>
  <c r="B81" i="16" s="1"/>
  <c r="B80" i="16"/>
  <c r="A153" i="16"/>
  <c r="B153" i="16" s="1"/>
  <c r="B152" i="16"/>
  <c r="L256" i="5"/>
  <c r="F13" i="1" s="1"/>
  <c r="F22" i="1" s="1"/>
  <c r="P1" i="16"/>
  <c r="O2" i="16"/>
  <c r="BS2" i="16"/>
  <c r="BT1" i="16"/>
  <c r="A16" i="16"/>
  <c r="B15" i="16"/>
  <c r="AU2" i="16"/>
  <c r="AV1" i="16"/>
  <c r="A72" i="16"/>
  <c r="B71" i="16"/>
  <c r="B52" i="16"/>
  <c r="A53" i="16"/>
  <c r="B53" i="16" s="1"/>
  <c r="CM2" i="16"/>
  <c r="CN1" i="16"/>
  <c r="S2" i="16"/>
  <c r="T1" i="16"/>
  <c r="A117" i="16"/>
  <c r="B117" i="16" s="1"/>
  <c r="B116" i="16"/>
  <c r="B39" i="16"/>
  <c r="A40" i="16"/>
  <c r="B148" i="16"/>
  <c r="A149" i="16"/>
  <c r="B149" i="16" s="1"/>
  <c r="B59" i="16"/>
  <c r="A60" i="16"/>
  <c r="CE2" i="16"/>
  <c r="CF1" i="16"/>
  <c r="DK2" i="16"/>
  <c r="DL1" i="16"/>
  <c r="DG2" i="16"/>
  <c r="DH1" i="16"/>
  <c r="A157" i="16"/>
  <c r="B157" i="16" s="1"/>
  <c r="B156" i="16"/>
  <c r="B124" i="16"/>
  <c r="A125" i="16"/>
  <c r="B125" i="16" s="1"/>
  <c r="B91" i="16"/>
  <c r="A92" i="16"/>
  <c r="CB1" i="16"/>
  <c r="CA2" i="16"/>
  <c r="A161" i="16"/>
  <c r="B161" i="16" s="1"/>
  <c r="B160" i="16"/>
  <c r="CJ1" i="16"/>
  <c r="CI2" i="16"/>
  <c r="AY2" i="16"/>
  <c r="AZ1" i="16"/>
  <c r="B75" i="16"/>
  <c r="A76" i="16"/>
  <c r="A24" i="16"/>
  <c r="B23" i="16"/>
  <c r="B11" i="16"/>
  <c r="A12" i="16"/>
  <c r="AQ2" i="16"/>
  <c r="AR1" i="16"/>
  <c r="FH8" i="16"/>
  <c r="L7" i="4"/>
  <c r="M7" i="4"/>
  <c r="B35" i="16"/>
  <c r="A36" i="16"/>
  <c r="K2" i="16"/>
  <c r="L1" i="16"/>
  <c r="L256" i="8"/>
  <c r="F14" i="1" s="1"/>
  <c r="A88" i="16"/>
  <c r="B87" i="16"/>
  <c r="BG2" i="16"/>
  <c r="BH1" i="16"/>
  <c r="A133" i="16"/>
  <c r="B133" i="16" s="1"/>
  <c r="B132" i="16"/>
  <c r="B20" i="16"/>
  <c r="A21" i="16"/>
  <c r="B21" i="16" s="1"/>
  <c r="A120" i="16"/>
  <c r="B119" i="16"/>
  <c r="P256" i="8"/>
  <c r="F17" i="1" s="1"/>
  <c r="A108" i="16"/>
  <c r="B107" i="16"/>
  <c r="AN1" i="16"/>
  <c r="AM2" i="16"/>
  <c r="A64" i="16"/>
  <c r="B63" i="16"/>
  <c r="A104" i="16"/>
  <c r="B103" i="16"/>
  <c r="B7" i="16"/>
  <c r="A8" i="16"/>
  <c r="AI2" i="16"/>
  <c r="AJ1" i="16"/>
  <c r="BW2" i="16"/>
  <c r="BX1" i="16"/>
  <c r="H2" i="16"/>
  <c r="I1" i="16"/>
  <c r="I2" i="16" s="1"/>
  <c r="B68" i="16"/>
  <c r="A69" i="16"/>
  <c r="B69" i="16" s="1"/>
  <c r="B112" i="16"/>
  <c r="A113" i="16"/>
  <c r="B113" i="16" s="1"/>
  <c r="AA2" i="16"/>
  <c r="AB1" i="16"/>
  <c r="Q256" i="8"/>
  <c r="A56" i="16"/>
  <c r="B55" i="16"/>
  <c r="CZ1" i="16"/>
  <c r="CY2" i="16"/>
  <c r="B48" i="16"/>
  <c r="A49" i="16"/>
  <c r="B49" i="16" s="1"/>
  <c r="B83" i="16"/>
  <c r="A84" i="16"/>
  <c r="A145" i="16"/>
  <c r="B145" i="16" s="1"/>
  <c r="B144" i="16"/>
  <c r="CQ2" i="16"/>
  <c r="CR1" i="16"/>
  <c r="H5" i="11"/>
  <c r="G8" i="2"/>
  <c r="CU2" i="16"/>
  <c r="CV1" i="16"/>
  <c r="X1" i="16"/>
  <c r="W2" i="16"/>
  <c r="EK1" i="16"/>
  <c r="EK2" i="16" s="1"/>
  <c r="EJ2" i="16"/>
  <c r="A28" i="16"/>
  <c r="B27" i="16"/>
  <c r="S256" i="8"/>
  <c r="A44" i="16"/>
  <c r="B43" i="16"/>
  <c r="DP1" i="16"/>
  <c r="DO2" i="16"/>
  <c r="DC2" i="16"/>
  <c r="DD1" i="16"/>
  <c r="BO2" i="16"/>
  <c r="BP1" i="16"/>
  <c r="A101" i="16"/>
  <c r="B101" i="16" s="1"/>
  <c r="B100" i="16"/>
  <c r="N7" i="4"/>
  <c r="N255" i="4" s="1"/>
  <c r="A96" i="16"/>
  <c r="B95" i="16"/>
  <c r="BD1" i="16"/>
  <c r="BC2" i="16"/>
  <c r="CG1" i="16" l="1"/>
  <c r="CG2" i="16" s="1"/>
  <c r="CF2" i="16"/>
  <c r="BQ1" i="16"/>
  <c r="BQ2" i="16" s="1"/>
  <c r="BP2" i="16"/>
  <c r="A57" i="16"/>
  <c r="B57" i="16" s="1"/>
  <c r="B56" i="16"/>
  <c r="B24" i="16"/>
  <c r="A25" i="16"/>
  <c r="B25" i="16" s="1"/>
  <c r="H8" i="2"/>
  <c r="K8" i="2"/>
  <c r="I7" i="3" s="1"/>
  <c r="A97" i="16"/>
  <c r="B97" i="16" s="1"/>
  <c r="B96" i="16"/>
  <c r="AJ2" i="16"/>
  <c r="AK1" i="16"/>
  <c r="AK2" i="16" s="1"/>
  <c r="M1" i="16"/>
  <c r="M2" i="16" s="1"/>
  <c r="L2" i="16"/>
  <c r="CR2" i="16"/>
  <c r="CS1" i="16"/>
  <c r="CS2" i="16" s="1"/>
  <c r="AO1" i="16"/>
  <c r="AO2" i="16" s="1"/>
  <c r="AN2" i="16"/>
  <c r="A13" i="16"/>
  <c r="B13" i="16" s="1"/>
  <c r="B12" i="16"/>
  <c r="Y1" i="16"/>
  <c r="Y2" i="16" s="1"/>
  <c r="X2" i="16"/>
  <c r="Q1" i="16"/>
  <c r="Q2" i="16" s="1"/>
  <c r="P2" i="16"/>
  <c r="B104" i="16"/>
  <c r="A105" i="16"/>
  <c r="B105" i="16" s="1"/>
  <c r="B76" i="16"/>
  <c r="A77" i="16"/>
  <c r="B77" i="16" s="1"/>
  <c r="DI1" i="16"/>
  <c r="DI2" i="16" s="1"/>
  <c r="DH2" i="16"/>
  <c r="CO1" i="16"/>
  <c r="CO2" i="16" s="1"/>
  <c r="CN2" i="16"/>
  <c r="DA1" i="16"/>
  <c r="DA2" i="16" s="1"/>
  <c r="CZ2" i="16"/>
  <c r="B44" i="16"/>
  <c r="A45" i="16"/>
  <c r="B45" i="16" s="1"/>
  <c r="A109" i="16"/>
  <c r="B109" i="16" s="1"/>
  <c r="B108" i="16"/>
  <c r="BI1" i="16"/>
  <c r="BI2" i="16" s="1"/>
  <c r="BH2" i="16"/>
  <c r="A61" i="16"/>
  <c r="B61" i="16" s="1"/>
  <c r="B60" i="16"/>
  <c r="T2" i="16"/>
  <c r="U1" i="16"/>
  <c r="U2" i="16" s="1"/>
  <c r="AW1" i="16"/>
  <c r="AW2" i="16" s="1"/>
  <c r="AV2" i="16"/>
  <c r="F19" i="1"/>
  <c r="A85" i="16"/>
  <c r="B85" i="16" s="1"/>
  <c r="B84" i="16"/>
  <c r="BD2" i="16"/>
  <c r="BE1" i="16"/>
  <c r="BE2" i="16" s="1"/>
  <c r="DE1" i="16"/>
  <c r="DE2" i="16" s="1"/>
  <c r="DD2" i="16"/>
  <c r="B28" i="16"/>
  <c r="A29" i="16"/>
  <c r="B29" i="16" s="1"/>
  <c r="AB2" i="16"/>
  <c r="AC1" i="16"/>
  <c r="AC2" i="16" s="1"/>
  <c r="BY1" i="16"/>
  <c r="BY2" i="16" s="1"/>
  <c r="BX2" i="16"/>
  <c r="B120" i="16"/>
  <c r="A121" i="16"/>
  <c r="B121" i="16" s="1"/>
  <c r="B88" i="16"/>
  <c r="A89" i="16"/>
  <c r="B89" i="16" s="1"/>
  <c r="V7" i="3"/>
  <c r="U7" i="3"/>
  <c r="CC1" i="16"/>
  <c r="CC2" i="16" s="1"/>
  <c r="CB2" i="16"/>
  <c r="A17" i="16"/>
  <c r="B17" i="16" s="1"/>
  <c r="B16" i="16"/>
  <c r="DP2" i="16"/>
  <c r="DQ1" i="16"/>
  <c r="DQ2" i="16" s="1"/>
  <c r="A9" i="16"/>
  <c r="B9" i="16" s="1"/>
  <c r="B8" i="16"/>
  <c r="A37" i="16"/>
  <c r="B37" i="16" s="1"/>
  <c r="B36" i="16"/>
  <c r="CK1" i="16"/>
  <c r="CK2" i="16" s="1"/>
  <c r="CJ2" i="16"/>
  <c r="A73" i="16"/>
  <c r="B73" i="16" s="1"/>
  <c r="B72" i="16"/>
  <c r="CW1" i="16"/>
  <c r="CW2" i="16" s="1"/>
  <c r="CV2" i="16"/>
  <c r="F23" i="1"/>
  <c r="F20" i="1"/>
  <c r="B64" i="16"/>
  <c r="A65" i="16"/>
  <c r="B65" i="16" s="1"/>
  <c r="AR2" i="16"/>
  <c r="AS1" i="16"/>
  <c r="AS2" i="16" s="1"/>
  <c r="BA1" i="16"/>
  <c r="BA2" i="16" s="1"/>
  <c r="AZ2" i="16"/>
  <c r="B92" i="16"/>
  <c r="A93" i="16"/>
  <c r="B93" i="16" s="1"/>
  <c r="DM1" i="16"/>
  <c r="DM2" i="16" s="1"/>
  <c r="DL2" i="16"/>
  <c r="A41" i="16"/>
  <c r="B41" i="16" s="1"/>
  <c r="B40" i="16"/>
  <c r="BT2" i="16"/>
  <c r="BU1" i="16"/>
  <c r="BU2" i="16" s="1"/>
  <c r="F7" i="3" l="1"/>
  <c r="Q8" i="2"/>
  <c r="Q256" i="2" s="1"/>
  <c r="P8" i="2"/>
  <c r="P256" i="2" s="1"/>
  <c r="F15" i="1" s="1"/>
  <c r="L8" i="2"/>
  <c r="L256" i="2" s="1"/>
  <c r="F12" i="1" s="1"/>
  <c r="G14" i="1" s="1"/>
  <c r="S8" i="2"/>
  <c r="S256" i="2" s="1"/>
  <c r="F21" i="1" l="1"/>
  <c r="F18" i="1"/>
  <c r="E24" i="1" s="1"/>
  <c r="G17" i="1"/>
  <c r="E25" i="1" s="1"/>
  <c r="K7" i="3"/>
  <c r="J7" i="3"/>
</calcChain>
</file>

<file path=xl/sharedStrings.xml><?xml version="1.0" encoding="utf-8"?>
<sst xmlns="http://schemas.openxmlformats.org/spreadsheetml/2006/main" count="25663" uniqueCount="425">
  <si>
    <t>SINGAPORE BIODIVERSITY ACCOUNTING METRIC 1.1</t>
  </si>
  <si>
    <t>RESULTS</t>
  </si>
  <si>
    <t>PROJECT NAME:</t>
  </si>
  <si>
    <t xml:space="preserve">PROJECT STAGE: </t>
  </si>
  <si>
    <t>ASSESSOR:</t>
  </si>
  <si>
    <t>REVIEWER:</t>
  </si>
  <si>
    <t>DATE OF ASSESSMENT:</t>
  </si>
  <si>
    <t>BASELINE</t>
  </si>
  <si>
    <t>TERRESTRIAL UNITS</t>
  </si>
  <si>
    <t>TOTAL</t>
  </si>
  <si>
    <t>FRESHWATER UNITS</t>
  </si>
  <si>
    <t>MARINE UNITS</t>
  </si>
  <si>
    <t>POST DEVELOPMENT</t>
  </si>
  <si>
    <t>NET CHANGE - BIODIVERSITY UNITS</t>
  </si>
  <si>
    <t>NET % CHANGE - BIODIVERSITY UNITS</t>
  </si>
  <si>
    <t>NET CHANGE - COMBINED</t>
  </si>
  <si>
    <t>NET % CHANGE - COMBINED</t>
  </si>
  <si>
    <t>HABITAT TRADING SATISFIED?</t>
  </si>
  <si>
    <t>TO BE CONFIGURED IN FUTURE VERSION</t>
  </si>
  <si>
    <t>ERROR CHECK</t>
  </si>
  <si>
    <t>BASELINE HABITAT LOSS = HABITAT CREATED</t>
  </si>
  <si>
    <t>DIFFERENCE IN AREA 
(NET INCREASE: CREATION - LOSS)</t>
  </si>
  <si>
    <t>COMMENTARY</t>
  </si>
  <si>
    <t>TERRESTRIAL</t>
  </si>
  <si>
    <t>FRESHWATER</t>
  </si>
  <si>
    <t>MARINE</t>
  </si>
  <si>
    <t>COMBINED</t>
  </si>
  <si>
    <t>Habitats and Areas</t>
  </si>
  <si>
    <t>Distinctiveness</t>
  </si>
  <si>
    <t>Condition</t>
  </si>
  <si>
    <t>Habitat Trading (compensation requirement)</t>
  </si>
  <si>
    <t>Ecological Baseline</t>
  </si>
  <si>
    <t>Lost, Retained and Enhanced Biodiversity Units</t>
  </si>
  <si>
    <t>Justifications and Comments</t>
  </si>
  <si>
    <t>Ref</t>
  </si>
  <si>
    <t>Habitat Type</t>
  </si>
  <si>
    <t>Area (hectares)</t>
  </si>
  <si>
    <t>Score</t>
  </si>
  <si>
    <t>Total Terrestrial Units</t>
  </si>
  <si>
    <t>Area Retained (ha)</t>
  </si>
  <si>
    <t>Area Enhanced (ha)</t>
  </si>
  <si>
    <t>Baseline Units Retained</t>
  </si>
  <si>
    <t>Baseline Units Enhanced</t>
  </si>
  <si>
    <t>Area Lost (ha)</t>
  </si>
  <si>
    <t>Terrestrial Units Lost</t>
  </si>
  <si>
    <t>Native dominated secondary forest</t>
  </si>
  <si>
    <t>Poor</t>
  </si>
  <si>
    <t>Abandoned land forest</t>
  </si>
  <si>
    <t>Moderate</t>
  </si>
  <si>
    <t>POST-DEVELOPMENT</t>
  </si>
  <si>
    <t>ENHANCEMENT - TERRESTRIAL HABITATS</t>
  </si>
  <si>
    <t>Change</t>
  </si>
  <si>
    <t>Post-Development</t>
  </si>
  <si>
    <t>Change in Habitat Summary</t>
  </si>
  <si>
    <t>Time to Target Condition</t>
  </si>
  <si>
    <t>Difficulty of Enhancement</t>
  </si>
  <si>
    <t>Difficulty Multiplier</t>
  </si>
  <si>
    <t>Terrestrial Units Delivered</t>
  </si>
  <si>
    <t>Comments and justification</t>
  </si>
  <si>
    <t>Baseline Ref</t>
  </si>
  <si>
    <t>Baseline Habitat</t>
  </si>
  <si>
    <t>Distinctiveness Score</t>
  </si>
  <si>
    <t>Condition Score</t>
  </si>
  <si>
    <t>Proposed Habitat</t>
  </si>
  <si>
    <t>Area (ha)</t>
  </si>
  <si>
    <t>Target Condition</t>
  </si>
  <si>
    <t>Existing Condition</t>
  </si>
  <si>
    <t>Existing Habitat/Condition</t>
  </si>
  <si>
    <t>Proposed Habitat/Condition</t>
  </si>
  <si>
    <t>No. Years</t>
  </si>
  <si>
    <t>Total area</t>
  </si>
  <si>
    <t>Total units</t>
  </si>
  <si>
    <t>CREATION - TERRESTRIAL HABITATS</t>
  </si>
  <si>
    <t>Difficulty of Creation</t>
  </si>
  <si>
    <t>Turf</t>
  </si>
  <si>
    <t>Good</t>
  </si>
  <si>
    <t>Total Freshwater Units</t>
  </si>
  <si>
    <t>Area lost (ha)</t>
  </si>
  <si>
    <t>Freshwater Units Lost</t>
  </si>
  <si>
    <t>Total Length</t>
  </si>
  <si>
    <t>CREATION - FRESHWATER UNITS</t>
  </si>
  <si>
    <t>Freshwater Units Delivered</t>
  </si>
  <si>
    <t>Total</t>
  </si>
  <si>
    <t>ENHANCEMENT - FRESHWATER UNITS</t>
  </si>
  <si>
    <t>Post-development</t>
  </si>
  <si>
    <t>Habitat Units Delivered</t>
  </si>
  <si>
    <t>Habitat trading (compensation requirement)</t>
  </si>
  <si>
    <t>Ecological baseline</t>
  </si>
  <si>
    <t>Habitat type</t>
  </si>
  <si>
    <t>Total marine units</t>
  </si>
  <si>
    <t>Area retained (ha)</t>
  </si>
  <si>
    <t>Area enhanced (ha)</t>
  </si>
  <si>
    <t>Baseline units retained</t>
  </si>
  <si>
    <t>Baseline units enhanced</t>
  </si>
  <si>
    <t>Marine units lost</t>
  </si>
  <si>
    <t>CREATION - MARINE HABITATS</t>
  </si>
  <si>
    <t>Marine Units Delivered</t>
  </si>
  <si>
    <t>ENHANCEMENT - MARINE HABITATS</t>
  </si>
  <si>
    <t>Comments and Justification</t>
  </si>
  <si>
    <t>HABITAT CLASSIFICATION</t>
  </si>
  <si>
    <t>DISTINCTINESS</t>
  </si>
  <si>
    <t>EXAMPLES</t>
  </si>
  <si>
    <t>HABITAT TRADING</t>
  </si>
  <si>
    <t>DIFFICULTY MULTIPLIERS</t>
  </si>
  <si>
    <t>DISTINCTIVENESS LOOKUP TABLE</t>
  </si>
  <si>
    <t>Ecosystem</t>
  </si>
  <si>
    <t>Broad habitat</t>
  </si>
  <si>
    <t>Habitat</t>
  </si>
  <si>
    <t>Sub habitat</t>
  </si>
  <si>
    <t>Category</t>
  </si>
  <si>
    <t>Definition &amp; Examples</t>
  </si>
  <si>
    <t>Trading acceptable? Tradiung and Offset Requirement</t>
  </si>
  <si>
    <t>Difficulty creation</t>
  </si>
  <si>
    <t>Difficulty enhancement</t>
  </si>
  <si>
    <t>CLASS</t>
  </si>
  <si>
    <t>VALUE</t>
  </si>
  <si>
    <t>TRADING AND OFFSET REQUIREMENT</t>
  </si>
  <si>
    <t>Terrestrial</t>
  </si>
  <si>
    <t>Forest</t>
  </si>
  <si>
    <t>Primary rainforest</t>
  </si>
  <si>
    <t>Lowland dipterocarp primary forest</t>
  </si>
  <si>
    <t>Primeval forest that has never been cleared (e.g., BTNR, CCNR).</t>
  </si>
  <si>
    <t>VERY HIGH</t>
  </si>
  <si>
    <t>Irreplaceable - Avoid at all costs.</t>
  </si>
  <si>
    <t>Secondary rainforest</t>
  </si>
  <si>
    <t>Regrowth (including pioneer, intermediate, early-successional, mature) forest that is dominated by native plant species.</t>
  </si>
  <si>
    <t>HIGH</t>
  </si>
  <si>
    <t>Like-for-like habitat replacement</t>
  </si>
  <si>
    <t>Coastal forest</t>
  </si>
  <si>
    <t>Forest along coasts where the substrate is sandy or rocky, dominated by hardy plants that can withstand higher temperatures, strong winds, and salt sprays (e.g., Southern Islands, Sentosa, Pulau Ubin).</t>
  </si>
  <si>
    <t>MODERATE</t>
  </si>
  <si>
    <t>Same broad habitat or higher distinctiveness habitat required</t>
  </si>
  <si>
    <t>Regrowth forest developed from abandoned villages, orchards, or plantations, usually dominated by fruit trees, cultivated crops, or ornamental plants.</t>
  </si>
  <si>
    <t>LOW</t>
  </si>
  <si>
    <t>Replace habitat with low or above distinctiveness habitat</t>
  </si>
  <si>
    <t>Casuarina-dominated coastal forest</t>
  </si>
  <si>
    <t>Forest along coasts where the substrate is sandy dominated Casuarina equisetifolia (e.g., Coney Island, East Coast Park)</t>
  </si>
  <si>
    <t>VERY LOW</t>
  </si>
  <si>
    <t>Compensation required according to unit deficit only.</t>
  </si>
  <si>
    <t>Exotic-dominated secondary forest</t>
  </si>
  <si>
    <t>Exotic-dominated inland secondary forest arising from land clearance, including exotic tree species such as Falcataria moluccana, Acacia auriculiformis, and Leucaena leucocephala.</t>
  </si>
  <si>
    <t>EXTREMELY LOW</t>
  </si>
  <si>
    <t>Compensation not required.</t>
  </si>
  <si>
    <t>Scrubland/ Grassland</t>
  </si>
  <si>
    <t>Open canopy vegetation dominated by grasses.</t>
  </si>
  <si>
    <t>No value</t>
  </si>
  <si>
    <t>Farmland</t>
  </si>
  <si>
    <t>Outdoor commercial farm</t>
  </si>
  <si>
    <t>Outdoor farm that is on/above ground level with commercial crops; typically large-scale.</t>
  </si>
  <si>
    <t>Outdoor community farm</t>
  </si>
  <si>
    <t>Outdoor farm that is on/above ground level with edible crops cultivated by members of the community; typically small-scale.</t>
  </si>
  <si>
    <t>Urban Vegetation</t>
  </si>
  <si>
    <t>Living roofs and walls</t>
  </si>
  <si>
    <t>Outdoor rooftop greenery</t>
  </si>
  <si>
    <t>Outdoor planted vegetation on buildings or other structures above the ground level, including roof gardens, green roofs, terrace planting.</t>
  </si>
  <si>
    <t>Outdoor vertical greenery</t>
  </si>
  <si>
    <t>Outdoor planted vegetation growing on the façade of a building or on separate structural systems.</t>
  </si>
  <si>
    <t>Urban vegetation</t>
  </si>
  <si>
    <t>Land covered with grass that is regularly maintained and mown shortly.</t>
  </si>
  <si>
    <t>Streetscape</t>
  </si>
  <si>
    <t>Planted linear vegetation along roadsides.</t>
  </si>
  <si>
    <t>Urban park/garden</t>
  </si>
  <si>
    <t>Outdoor planted vegetation in parks and gardens typcially designated for public use.</t>
  </si>
  <si>
    <t>Golf course</t>
  </si>
  <si>
    <t xml:space="preserve">Planted vegetation within a golf course. Includes all features of a golfcourse, including bunkers and ponds. Does not include buildings, hardstanding. </t>
  </si>
  <si>
    <t>Hardstanding and buildings</t>
  </si>
  <si>
    <t>Developed land</t>
  </si>
  <si>
    <t>Areas of land developed on, typically associated with urban areas, such as roads and buildings.</t>
  </si>
  <si>
    <t>Bare ground</t>
  </si>
  <si>
    <t>Areas of exposed soil or ground. This does not include exposed sediments associated with wetlands and coastal environments.</t>
  </si>
  <si>
    <t>Freshwater</t>
  </si>
  <si>
    <t>Rivers</t>
  </si>
  <si>
    <t>Rivers and streams</t>
  </si>
  <si>
    <t>Hill stream</t>
  </si>
  <si>
    <t>Riverine stream associated with elevated terrain, generally enclosed by forest e.g. BTNR.</t>
  </si>
  <si>
    <t>Forest or rural stream</t>
  </si>
  <si>
    <t>A stream enclosed by a canopy, present within a forest or present within a rural location e.g. not present within an urban setting or naturalised. Naturally formed soft-bank stream (wetted width =&lt;3 m) flowing through an area of spontaneous vegetation</t>
  </si>
  <si>
    <t>Forest or rural river</t>
  </si>
  <si>
    <t>A river enclosed by a canopy, present within a forest or present within a rural location e.g. not present within an urban setting or naturalised. Naturally formed soft-bank river (wetted width &gt;3 m) flowing through an area of spontaneous vegetation (e.g., Clementi Forest, Tengah South)</t>
  </si>
  <si>
    <t>Naturalised stream</t>
  </si>
  <si>
    <t>A river that has been re-engineered or partially re-engineered that mimics the dynamics of a natural river system e.g. AMK-Bishan Park. Previously concrete-lined drain that was converted into a soft-bank stream (wetted width =&lt;3 m), concrete-lined drain (wetted width =&lt;3 m) with a layer of substrate deposited on top of the concrete and vegetation growing on it.</t>
  </si>
  <si>
    <t>Naturalised river</t>
  </si>
  <si>
    <t>A river that has been re-engineered or partially re-engineered that mimics the dynamics of a natural river system e.g. AMK-Bishan Park. Previously concrete-lined drain that was converted into a soft-bank stream (wetted width &gt;3 m), concrete-lined drain (wetted width &gt;3 m) with a layer of substrate deposited on top of the concrete and vegetation growing on it.</t>
  </si>
  <si>
    <t>Concrete drain/ canal</t>
  </si>
  <si>
    <t>Fully concrete-lined channels that enable drainage of water. Includes channelised rivers with an active flow and drains which support water drainage during high rainfall events but which are otherwise periodically wet.</t>
  </si>
  <si>
    <t>Wetlands</t>
  </si>
  <si>
    <t>Ponds and lakes</t>
  </si>
  <si>
    <t>Unmanaged soft bank pond</t>
  </si>
  <si>
    <t>Naturally formed depression in the ground that is filled with water; typically irregularly shaped. Not managed/maintained by people.</t>
  </si>
  <si>
    <t>Managed soft bank pond</t>
  </si>
  <si>
    <t>Man-made pond with porous substrate. (Previously) planted/managed/maintained by people.</t>
  </si>
  <si>
    <t>Hard bank pond</t>
  </si>
  <si>
    <t>Man-made pond with impervious substrate.</t>
  </si>
  <si>
    <t>Quarry lake</t>
  </si>
  <si>
    <t>A lake that has formed as a result of quarry excavation e.g. Little Guilin, Hindhede Quarry, and Singapore Quarry.</t>
  </si>
  <si>
    <t>Reservoir</t>
  </si>
  <si>
    <t>A large waterbody that acts as a source of freshwater. This includes marine or brakish water sources that have been closed off to form reservoirs e.g. Lower Seletar  Reservoir, Kranji Reservoir, Marina Reservoir, MacRitchie, Pandan.</t>
  </si>
  <si>
    <t>Other wetland</t>
  </si>
  <si>
    <t>Freshwater swamp forest</t>
  </si>
  <si>
    <t>Forest formed where slow-flowing streams drain into shallow valleys. The swamp is flooded periodically or semi-permanently, resulting in waterlogged soils that are anaerobic and unstable (e.g., NSSF).</t>
  </si>
  <si>
    <t>Freshwater marsh</t>
  </si>
  <si>
    <t>Wetland that is covered by water and typically dominated by grasses, sedges, and other herbaceous plants or hydrophytes that are able to tolerate flooding (e.g., Kranji Marshes).</t>
  </si>
  <si>
    <t>Urban wetland</t>
  </si>
  <si>
    <t>Rain garden, swale, biotope</t>
  </si>
  <si>
    <t>Rainwater detention feature that holds rainwater for up to 4 h.</t>
  </si>
  <si>
    <t>Mangroves</t>
  </si>
  <si>
    <t>Mangrove forest</t>
  </si>
  <si>
    <t>Intertidal habitat dominated by mangroves species, defined as a group of shrub and tree species that live along shores, rivers, and estuaries.</t>
  </si>
  <si>
    <t>Marine</t>
  </si>
  <si>
    <t>Intertidal Communities</t>
  </si>
  <si>
    <t>Seagrass meadow</t>
  </si>
  <si>
    <t xml:space="preserve">Intertidal habitat with a contiguous seagrass patch of at least 0.2 ha (Yakub et al, 2013). Typically found in shallow coastal waters, comprising seagrass species occupying soft sediment seabed. Seagrasses are flowering plants, which differents them from seaweed. </t>
  </si>
  <si>
    <t>Coral reef</t>
  </si>
  <si>
    <t>Intertidal habitat with a diverse community of invertebrates and coral species. Coral species present can withstand high wave action and requires a good amount of sunlight. This habitat type typically occurs at 0-10m depth.</t>
  </si>
  <si>
    <t>Mudflats</t>
  </si>
  <si>
    <t xml:space="preserve">Soft-sediment seabed without any woody plant structure present and found between the mean high-water and mean low-water spring tide datums. </t>
  </si>
  <si>
    <t>Rocky shore</t>
  </si>
  <si>
    <t>Intertidal habitat with loose natural rock fragments or coral rubble forming the basis of the habitat's structure (e.g., Labrador Rocky Shore, Tanjong Rimau).</t>
  </si>
  <si>
    <t>Artificial marine structures</t>
  </si>
  <si>
    <t>Man-made structures such as headlands, seawalls, pillars, jetties found between the mean high-water and mean low-water spring tide datums.</t>
  </si>
  <si>
    <t>Sandy beach</t>
  </si>
  <si>
    <t>Intertidal habitat with loose deposits of sand, gravel and/or shells (e.g., East Coast Park) found between the mean high-water and mean low-water spring tide datums.</t>
  </si>
  <si>
    <t>Subtidal Communities</t>
  </si>
  <si>
    <t>Lower reef</t>
  </si>
  <si>
    <t>Subtidal habitat with a diverse community of invertebrates and coral species. Coral species present can tolerate lower light levels. This habitat typically occurs at 10-20m depth.</t>
  </si>
  <si>
    <t>Deep zone</t>
  </si>
  <si>
    <t>The communities here are not well known, but recent studies indicate the presence of a diverse community of sessile and infaunal organisms not usually found in the shallow coral reef areas. These subtidal habitat typically occurs at 20-200m depth.</t>
  </si>
  <si>
    <t>Soft-sediment seabed</t>
  </si>
  <si>
    <t>Soft-sediment seabed without any woody plant structure present and are never exposed; can have macroalgae present.</t>
  </si>
  <si>
    <t>DISTINCTIVENESS DEFINITIONS</t>
  </si>
  <si>
    <r>
      <rPr>
        <b/>
        <sz val="12"/>
        <color rgb="FF000000"/>
        <rFont val="Calibri"/>
        <family val="2"/>
      </rPr>
      <t xml:space="preserve">Distinctiveness: </t>
    </r>
    <r>
      <rPr>
        <sz val="12"/>
        <color rgb="FF000000"/>
        <rFont val="Calibri"/>
        <family val="2"/>
      </rPr>
      <t>metric which assesses the generalised value of a given habitat type for biodiversity. Considers habitat naturalness, flora/fauna species richness, irreplaceability, local rarity of habitat and the habitats ability to support unique species. Distinctiveness is a generalised absolute value that is applied to all known parcels of a habitat type. See 'Condition' for a relative scoring.</t>
    </r>
  </si>
  <si>
    <t>Distinctiveness category</t>
  </si>
  <si>
    <t>Description</t>
  </si>
  <si>
    <t>Distinctiveness score</t>
  </si>
  <si>
    <t>Suggested Action</t>
  </si>
  <si>
    <t>V. High</t>
  </si>
  <si>
    <t>Habitats that are rare and/or are impossible to recreate within 50 years, with very high species richness of non-invasive and/or unique species.</t>
  </si>
  <si>
    <t>Bespoke compensation likely to be required</t>
  </si>
  <si>
    <t>High</t>
  </si>
  <si>
    <t>Habitats that are moderately rare and very difficult to recreate, with high species richness of non-invasive and/or unique species.</t>
  </si>
  <si>
    <t>Same habitat required</t>
  </si>
  <si>
    <t>Habitats that are uncommon and moderately difficult to recreate, with moderate species richness of non-invasive and/or unique species.</t>
  </si>
  <si>
    <t>Same habitat or a higher distinctiveness habitat required</t>
  </si>
  <si>
    <t>Low</t>
  </si>
  <si>
    <t>Habitats that are common and/or easy to recreate, with low species richness of non-invasive and/or unique species. Typically habitats urban in nature but on the better end of the spectrum for species richness, or habitats which are transitional by nature in the tropics of South East Asia e.g. scrubland.</t>
  </si>
  <si>
    <t>V. Low</t>
  </si>
  <si>
    <t>Habitats that are very common and/or very easy to recreate, with low species richness of non-invasive and/or unique species. The majority of urban habitat types (i.e., outdoor vertical greenery, streetscape, urban park/garden, outdoor community farm, outdoor commercial farm, golf course, turf, outdoor rooftop greenery) fall into this category.</t>
  </si>
  <si>
    <t>Extremely Low</t>
  </si>
  <si>
    <t>Habitats that comprise very little value to biodiversity which are not desireable to create for biodiversity; typically low species richness e.g., turf.</t>
  </si>
  <si>
    <t>Unvegetated/built-up areas that are common and/or not desirable to recreate for biodiversity with very low species richness of non-invasive and/or unique species.</t>
  </si>
  <si>
    <t>DISTINCTIVENESS CRITERIA</t>
  </si>
  <si>
    <t>DISTINCTIVENESS SCORING RANGE</t>
  </si>
  <si>
    <t>Criteria</t>
  </si>
  <si>
    <t>Definition</t>
  </si>
  <si>
    <t>CRITERIA SCORING</t>
  </si>
  <si>
    <t>CATEGORY</t>
  </si>
  <si>
    <t>SCORING RANGE</t>
  </si>
  <si>
    <t>HABITATS</t>
  </si>
  <si>
    <t>High (3)</t>
  </si>
  <si>
    <t>Medium (2)</t>
  </si>
  <si>
    <t>Low (1)</t>
  </si>
  <si>
    <t>Zero (0)</t>
  </si>
  <si>
    <t>Assigned Score</t>
  </si>
  <si>
    <t>Flora and fauna species richness</t>
  </si>
  <si>
    <t>The total number of flora (vascular plant) and fauna (bird, butterfly, odonate, amphibian, reptile, mammal) species that can be expected to occur in the habitat, excluding introduced fauna species.</t>
  </si>
  <si>
    <t>High flora and fauna species richness 
(900 or more species)</t>
  </si>
  <si>
    <t>Moderate flora and fauna species richness
(600 to 899 species)</t>
  </si>
  <si>
    <t>Low flora and fauna species richness
(300 to 599 species)</t>
  </si>
  <si>
    <t>Very low flora and fauna species richness
(Less than 300 species)</t>
  </si>
  <si>
    <t>Very high</t>
  </si>
  <si>
    <t>&gt;=10</t>
  </si>
  <si>
    <t>Primary forest, freshwater swamp forest, freshwater marsh, mangrove, rocky shore, seagrass, coral reef</t>
  </si>
  <si>
    <t>Irreplaceability</t>
  </si>
  <si>
    <t>The difficulty of recreating, or replacing the habitat to its ecologically optimal structure and species composition via human intervention, natural or accelerated succesion within 30 years. This also takes into account re-establishing of habitat or ecosystem health, and ecological (biotic and abiotic) dynamics required to establish an effectively functioning habitat.</t>
  </si>
  <si>
    <t>Impossible to recreate/replace (e.g., lowland dipterocarp primary forest)</t>
  </si>
  <si>
    <t>Difficult to recreate/replace (e.g., native-dominated secondary forest, coastal forest)</t>
  </si>
  <si>
    <t>Easy to recreate/replace</t>
  </si>
  <si>
    <t>Not ideal to recreate/replace for biodiversity</t>
  </si>
  <si>
    <t>8 to 9</t>
  </si>
  <si>
    <t>Native dominated secondary forest, coastal forest, grassland, hill stream, forest or rural stream/river, sandy beach, soft sediment seabed (mudflat)</t>
  </si>
  <si>
    <t>Local rarity of habitat</t>
  </si>
  <si>
    <t>Area of a particular habitat type remaining as a percentage of all terrestrial land mass in Singapore.
For intertidal and marine habitats, this is taken as the proportion of land to sea surface area that the habitat covers across Singapore's total coastal area.</t>
  </si>
  <si>
    <t>Habitat is rare in Singapore (e.g., lowland dipterocarp primary forest, native-dominated secondary forest, coastal forest, casuarina-dominated forest)
(&lt;5%)</t>
  </si>
  <si>
    <t>Habitat is uncommon in Singapore (e.g., abandoned-land forest, exotic dominated forest)
(5% to 30%)</t>
  </si>
  <si>
    <t>Habitat is common Singapore (e.g.,vertical greenery, streetscape, urban park/garden, community farm, commercial farm, golf course, turf, skyrise greenery).
(&gt;30%). 
Habitats  which support &lt;300 species, are asumed to be least priority for biodiversity and therefore automatically fall under this category e.g. farms.
Distinct transitional habitats that comprise spontaneous vegetation, such as Scrubland/Grassland, are also considered low despite the habitat's uncommon frequency in Singapore. This habitat type acts as a transitional precurser to forest habitats which produce climax communities and as such are unlikely to remain in perpetual stasis as a natural habitat. Exposure or disturbance to land will enable this habitat to establish, and is therefore unlikely to ever be at risk due to rarity.</t>
  </si>
  <si>
    <t>Habitat is ubiquitous in Singapore (e.g., buildings).</t>
  </si>
  <si>
    <t>6 to 7</t>
  </si>
  <si>
    <t>Abandoned land forest, causarina-dominated coastal forest, waste woodland, naturalised stream/river, soft bank pond, reservoir</t>
  </si>
  <si>
    <t>Unique flora and fauna species</t>
  </si>
  <si>
    <t>The total number of unique flora (vascular plant) and  fauna (bird, butterfly, odonate, amphibian, reptile, mammal) species that can be expected to occur in the habitat. Unique species are those that are not typically found in other habitats.</t>
  </si>
  <si>
    <t>Supports a high number of unique flora and fauna species
(15 or more unique species)</t>
  </si>
  <si>
    <t>Supports some unique flora and fauna species
(10 to 14 unique species)</t>
  </si>
  <si>
    <t>Supports few unique flora and fauna species
(Less than 10 species)</t>
  </si>
  <si>
    <t>Does not support any unique flora and fauna species</t>
  </si>
  <si>
    <t>4 to 5</t>
  </si>
  <si>
    <t xml:space="preserve">Fern fominated vegetation, scrubland, hard-bank pond, quarry lake, </t>
  </si>
  <si>
    <t>Very low</t>
  </si>
  <si>
    <t>2 to 3</t>
  </si>
  <si>
    <t>Farm habitat, vegetated urban habitats, rain garden, bioswale, biotope, rooftop and vertical greenery, golf course.</t>
  </si>
  <si>
    <t>Extremely low</t>
  </si>
  <si>
    <t>&lt;1</t>
  </si>
  <si>
    <t>Developed land, bare ground.</t>
  </si>
  <si>
    <t>HABITAT SCORING - DISINCTIVENESS</t>
  </si>
  <si>
    <t>Broad Habitat</t>
  </si>
  <si>
    <t>Total score</t>
  </si>
  <si>
    <t xml:space="preserve">Attributed distinctiveness </t>
  </si>
  <si>
    <t xml:space="preserve">HABITAT CONDITION </t>
  </si>
  <si>
    <t>Value</t>
  </si>
  <si>
    <t>TIME TO TARGET CONDITION (YEARS)</t>
  </si>
  <si>
    <t>DIFFICULTY OF CREATION</t>
  </si>
  <si>
    <t>NA</t>
  </si>
  <si>
    <t>Creation</t>
  </si>
  <si>
    <t>Not possible</t>
  </si>
  <si>
    <t>&gt;30</t>
  </si>
  <si>
    <t>11 to 25</t>
  </si>
  <si>
    <t>6 to 10</t>
  </si>
  <si>
    <t>21 to 25</t>
  </si>
  <si>
    <t>11 to 15</t>
  </si>
  <si>
    <t>Start Condition</t>
  </si>
  <si>
    <t>Lower Distinctiveness Habitat</t>
  </si>
  <si>
    <t>ASSOCIATED MULTIPLIERS</t>
  </si>
  <si>
    <t>ELEVATION: LOWER TO HIGHER DISTINCTIVENESS HABITAT</t>
  </si>
  <si>
    <t>CHANGE IN CONDITION</t>
  </si>
  <si>
    <t>DIFFICULTY OF ENHANCEMENT</t>
  </si>
  <si>
    <t>Enhancement Values</t>
  </si>
  <si>
    <t>SUB HABITAT</t>
  </si>
  <si>
    <t>SUB HAB BY CONDITION SCORE</t>
  </si>
  <si>
    <t>SUB HABITAT BY CONDITION SCORE</t>
  </si>
  <si>
    <t>EXISTING HABITAT</t>
  </si>
  <si>
    <t>EXISTING SUB HAB</t>
  </si>
  <si>
    <t>EXISTING CONDITION</t>
  </si>
  <si>
    <t>POOR</t>
  </si>
  <si>
    <t>GOOD</t>
  </si>
  <si>
    <t>Enhancement</t>
  </si>
  <si>
    <t>16 to 20</t>
  </si>
  <si>
    <t>&gt;26</t>
  </si>
  <si>
    <t>Lowland dipterocarp primary forest/POOR</t>
  </si>
  <si>
    <t>Lowland dipterocarp primary forest/MODERATE</t>
  </si>
  <si>
    <t>Lowland dipterocarp primary forest/GOOD</t>
  </si>
  <si>
    <t>Native dominated secondary forest/POOR</t>
  </si>
  <si>
    <t>Native dominated secondary forest/MODERATE</t>
  </si>
  <si>
    <t>Native dominated secondary forest/GOOD</t>
  </si>
  <si>
    <t>Coastal forest/POOR</t>
  </si>
  <si>
    <t>Coastal forest/MODERATE</t>
  </si>
  <si>
    <t>Coastal forest/GOOD</t>
  </si>
  <si>
    <t>Abandoned land forest/POOR</t>
  </si>
  <si>
    <t>Abandoned land forest/MODERATE</t>
  </si>
  <si>
    <t>Abandoned land forest/GOOD</t>
  </si>
  <si>
    <t>Casuarina-dominated coastal forest/POOR</t>
  </si>
  <si>
    <t>Casuarina-dominated coastal forest/MODERATE</t>
  </si>
  <si>
    <t>Casuarina-dominated coastal forest/GOOD</t>
  </si>
  <si>
    <t>Exotic-dominated secondary forest/POOR</t>
  </si>
  <si>
    <t>Exotic-dominated secondary forest/MODERATE</t>
  </si>
  <si>
    <t>Exotic-dominated secondary forest/GOOD</t>
  </si>
  <si>
    <t>Scrubland/ Grassland/POOR</t>
  </si>
  <si>
    <t>Scrubland/ Grassland/MODERATE</t>
  </si>
  <si>
    <t>Scrubland/ Grassland/GOOD</t>
  </si>
  <si>
    <t>Outdoor commercial farm/POOR</t>
  </si>
  <si>
    <t>Outdoor commercial farm/MODERATE</t>
  </si>
  <si>
    <t>Outdoor commercial farm/GOOD</t>
  </si>
  <si>
    <t>Outdoor community farm/POOR</t>
  </si>
  <si>
    <t>Outdoor community farm/MODERATE</t>
  </si>
  <si>
    <t>Outdoor community farm/GOOD</t>
  </si>
  <si>
    <t>Outdoor rooftop greenery/POOR</t>
  </si>
  <si>
    <t>Outdoor rooftop greenery/MODERATE</t>
  </si>
  <si>
    <t>Outdoor rooftop greenery/GOOD</t>
  </si>
  <si>
    <t>Outdoor vertical greenery/POOR</t>
  </si>
  <si>
    <t>Outdoor vertical greenery/MODERATE</t>
  </si>
  <si>
    <t>Outdoor vertical greenery/GOOD</t>
  </si>
  <si>
    <t>Turf/POOR</t>
  </si>
  <si>
    <t>Turf/MODERATE</t>
  </si>
  <si>
    <t>Turf/GOOD</t>
  </si>
  <si>
    <t>Urban park/garden/POOR</t>
  </si>
  <si>
    <t>Urban park/garden/MODERATE</t>
  </si>
  <si>
    <t>Urban park/garden/GOOD</t>
  </si>
  <si>
    <t>Streetscape/POOR</t>
  </si>
  <si>
    <t>Streetscape/MODERATE</t>
  </si>
  <si>
    <t>Streetscape/GOOD</t>
  </si>
  <si>
    <t>Golf course/POOR</t>
  </si>
  <si>
    <t>Golf course/MODERATE</t>
  </si>
  <si>
    <t>Golf course/GOOD</t>
  </si>
  <si>
    <t>Hill stream/POOR</t>
  </si>
  <si>
    <t>Hill stream/MODERATE</t>
  </si>
  <si>
    <t>Hill stream/GOOD</t>
  </si>
  <si>
    <t>Forest or rural stream/POOR</t>
  </si>
  <si>
    <t>Forest or rural stream/MODERATE</t>
  </si>
  <si>
    <t>Forest or rural stream/GOOD</t>
  </si>
  <si>
    <t>Naturalised stream/POOR</t>
  </si>
  <si>
    <t>Naturalised stream/MODERATE</t>
  </si>
  <si>
    <t>Naturalised stream/GOOD</t>
  </si>
  <si>
    <t>Concrete drain/ canal/POOR</t>
  </si>
  <si>
    <t>Concrete drain/ canal/MODERATE</t>
  </si>
  <si>
    <t>Concrete drain/ canal/GOOD</t>
  </si>
  <si>
    <t>Unmanaged soft bank pond/POOR</t>
  </si>
  <si>
    <t>Unmanaged soft bank pond/MODERATE</t>
  </si>
  <si>
    <t>Unmanaged soft bank pond/GOOD</t>
  </si>
  <si>
    <t>Managed soft bank pond/POOR</t>
  </si>
  <si>
    <t>Managed soft bank pond/MODERATE</t>
  </si>
  <si>
    <t>Managed soft bank pond/GOOD</t>
  </si>
  <si>
    <t>Hard bank pond/POOR</t>
  </si>
  <si>
    <t>Hard bank pond/MODERATE</t>
  </si>
  <si>
    <t>Hard bank pond/GOOD</t>
  </si>
  <si>
    <t>Coral reef/POOR</t>
  </si>
  <si>
    <t>Coral reef/MODERATE</t>
  </si>
  <si>
    <t>Coral reef/GOOD</t>
  </si>
  <si>
    <t>Mudflats/POOR</t>
  </si>
  <si>
    <t>Mudflats/MODERATE</t>
  </si>
  <si>
    <t>Mudflats/GOOD</t>
  </si>
  <si>
    <t>Rocky shore/POOR</t>
  </si>
  <si>
    <t>Rocky shore/MODERATE</t>
  </si>
  <si>
    <t>Rocky shore/GOOD</t>
  </si>
  <si>
    <t>Artificial marine structures/POOR</t>
  </si>
  <si>
    <t>Artificial marine structures/MODERATE</t>
  </si>
  <si>
    <t>Artificial marine structures/GOOD</t>
  </si>
  <si>
    <t>Sandy beach/POOR</t>
  </si>
  <si>
    <t>Sandy beach/MODERATE</t>
  </si>
  <si>
    <t>Sandy beach/GOOD</t>
  </si>
  <si>
    <t>Lower reef/POOR</t>
  </si>
  <si>
    <t>Lower reef/MODERATE</t>
  </si>
  <si>
    <t>Lower reef/GOOD</t>
  </si>
  <si>
    <t>Soft-sediment seabed/POOR</t>
  </si>
  <si>
    <t>Soft-sediment seabed/MODERATE</t>
  </si>
  <si>
    <t>Soft-sediment seabed/GOOD</t>
  </si>
  <si>
    <t>Baseline</t>
  </si>
  <si>
    <t>Post_Con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</si>
</sst>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scheme val="minor"/>
    </font>
    <font>
      <sz val="11"/>
      <color theme="1"/>
      <name val="Calibri"/>
      <family val="2"/>
    </font>
    <font>
      <b/>
      <sz val="11"/>
      <color theme="0"/>
      <name val="Calibri"/>
      <family val="2"/>
    </font>
    <font>
      <sz val="11"/>
      <name val="Calibri"/>
      <family val="2"/>
    </font>
    <font>
      <b/>
      <sz val="11"/>
      <color theme="1"/>
      <name val="Calibri"/>
      <family val="2"/>
    </font>
    <font>
      <b/>
      <sz val="11"/>
      <color rgb="FFC00000"/>
      <name val="Calibri"/>
      <family val="2"/>
    </font>
    <font>
      <b/>
      <sz val="11"/>
      <color theme="1"/>
      <name val="Arial"/>
      <family val="2"/>
    </font>
    <font>
      <u/>
      <sz val="11"/>
      <color theme="1"/>
      <name val="Calibri"/>
      <family val="2"/>
    </font>
    <font>
      <b/>
      <sz val="11"/>
      <color rgb="FFFFFFFF"/>
      <name val="Calibri"/>
      <family val="2"/>
    </font>
    <font>
      <sz val="10"/>
      <color theme="1"/>
      <name val="Calibri"/>
      <family val="2"/>
    </font>
    <font>
      <sz val="14"/>
      <color rgb="FF000000"/>
      <name val="Calibri"/>
      <family val="2"/>
    </font>
    <font>
      <b/>
      <sz val="14"/>
      <color theme="1"/>
      <name val="Calibri"/>
      <family val="2"/>
    </font>
    <font>
      <b/>
      <sz val="12"/>
      <color rgb="FF000000"/>
      <name val="Calibri"/>
      <family val="2"/>
    </font>
    <font>
      <b/>
      <sz val="12"/>
      <color theme="0"/>
      <name val="Calibri"/>
      <family val="2"/>
    </font>
    <font>
      <sz val="12"/>
      <color theme="1"/>
      <name val="Calibri"/>
      <family val="2"/>
    </font>
    <font>
      <b/>
      <sz val="14"/>
      <color rgb="FF000000"/>
      <name val="Calibri"/>
      <family val="2"/>
    </font>
    <font>
      <b/>
      <sz val="9"/>
      <color rgb="FFFFFFFF"/>
      <name val="Arial"/>
      <family val="2"/>
    </font>
    <font>
      <b/>
      <sz val="9"/>
      <color theme="1"/>
      <name val="Arial"/>
      <family val="2"/>
    </font>
    <font>
      <b/>
      <sz val="10"/>
      <color rgb="FF000000"/>
      <name val="Calibri"/>
      <family val="2"/>
    </font>
    <font>
      <sz val="10"/>
      <color rgb="FF000000"/>
      <name val="Calibri"/>
      <family val="2"/>
    </font>
    <font>
      <sz val="9"/>
      <color rgb="FF000000"/>
      <name val="Arial"/>
      <family val="2"/>
    </font>
    <font>
      <sz val="10"/>
      <color theme="1"/>
      <name val="Arial"/>
      <family val="2"/>
    </font>
    <font>
      <sz val="9"/>
      <color theme="1"/>
      <name val="Arial"/>
      <family val="2"/>
    </font>
    <font>
      <sz val="9"/>
      <color theme="1"/>
      <name val="Calibri"/>
      <family val="2"/>
    </font>
    <font>
      <sz val="11"/>
      <color rgb="FFFF0000"/>
      <name val="Calibri"/>
      <family val="2"/>
    </font>
    <font>
      <b/>
      <sz val="9"/>
      <color theme="1"/>
      <name val="Calibri"/>
      <family val="2"/>
    </font>
    <font>
      <sz val="12"/>
      <color rgb="FF000000"/>
      <name val="Calibri"/>
      <family val="2"/>
    </font>
    <font>
      <b/>
      <sz val="11"/>
      <color rgb="FF1F1F1F"/>
      <name val="Arial"/>
      <family val="2"/>
    </font>
    <font>
      <sz val="11"/>
      <color rgb="FF1F1F1F"/>
      <name val="Arial"/>
      <family val="2"/>
    </font>
  </fonts>
  <fills count="54">
    <fill>
      <patternFill patternType="none"/>
    </fill>
    <fill>
      <patternFill patternType="gray125"/>
    </fill>
    <fill>
      <patternFill patternType="solid">
        <fgColor theme="0"/>
        <bgColor theme="0"/>
      </patternFill>
    </fill>
    <fill>
      <patternFill patternType="solid">
        <fgColor rgb="FF479F82"/>
        <bgColor rgb="FF479F82"/>
      </patternFill>
    </fill>
    <fill>
      <patternFill patternType="solid">
        <fgColor rgb="FFD0CECE"/>
        <bgColor rgb="FFD0CECE"/>
      </patternFill>
    </fill>
    <fill>
      <patternFill patternType="solid">
        <fgColor rgb="FFECECEC"/>
        <bgColor rgb="FFECECEC"/>
      </patternFill>
    </fill>
    <fill>
      <patternFill patternType="solid">
        <fgColor rgb="FF008768"/>
        <bgColor rgb="FF008768"/>
      </patternFill>
    </fill>
    <fill>
      <patternFill patternType="solid">
        <fgColor rgb="FFF2F2F2"/>
        <bgColor rgb="FFF2F2F2"/>
      </patternFill>
    </fill>
    <fill>
      <patternFill patternType="solid">
        <fgColor rgb="FF0091C4"/>
        <bgColor rgb="FF0091C4"/>
      </patternFill>
    </fill>
    <fill>
      <patternFill patternType="solid">
        <fgColor rgb="FFD6AE04"/>
        <bgColor rgb="FFD6AE04"/>
      </patternFill>
    </fill>
    <fill>
      <patternFill patternType="solid">
        <fgColor rgb="FFBFBFBF"/>
        <bgColor rgb="FFBFBFBF"/>
      </patternFill>
    </fill>
    <fill>
      <patternFill patternType="solid">
        <fgColor rgb="FFA5A5A5"/>
        <bgColor rgb="FFA5A5A5"/>
      </patternFill>
    </fill>
    <fill>
      <patternFill patternType="solid">
        <fgColor rgb="FF92D050"/>
        <bgColor rgb="FF92D050"/>
      </patternFill>
    </fill>
    <fill>
      <patternFill patternType="solid">
        <fgColor rgb="FF30AA64"/>
        <bgColor rgb="FF30AA64"/>
      </patternFill>
    </fill>
    <fill>
      <patternFill patternType="solid">
        <fgColor rgb="FFCCFFCC"/>
        <bgColor rgb="FFCCFFCC"/>
      </patternFill>
    </fill>
    <fill>
      <patternFill patternType="solid">
        <fgColor rgb="FFFBE4D5"/>
        <bgColor rgb="FFFBE4D5"/>
      </patternFill>
    </fill>
    <fill>
      <patternFill patternType="solid">
        <fgColor rgb="FFF4B083"/>
        <bgColor rgb="FFF4B083"/>
      </patternFill>
    </fill>
    <fill>
      <patternFill patternType="solid">
        <fgColor rgb="FFFFE598"/>
        <bgColor rgb="FFFFE598"/>
      </patternFill>
    </fill>
    <fill>
      <patternFill patternType="solid">
        <fgColor rgb="FFFFD965"/>
        <bgColor rgb="FFFFD965"/>
      </patternFill>
    </fill>
    <fill>
      <patternFill patternType="solid">
        <fgColor rgb="FF00B0F0"/>
        <bgColor rgb="FF00B0F0"/>
      </patternFill>
    </fill>
    <fill>
      <patternFill patternType="solid">
        <fgColor rgb="FF0063E6"/>
        <bgColor rgb="FF0063E6"/>
      </patternFill>
    </fill>
    <fill>
      <patternFill patternType="solid">
        <fgColor rgb="FFB4C6E7"/>
        <bgColor rgb="FFB4C6E7"/>
      </patternFill>
    </fill>
    <fill>
      <patternFill patternType="solid">
        <fgColor rgb="FFFEF2CB"/>
        <bgColor rgb="FFFEF2CB"/>
      </patternFill>
    </fill>
    <fill>
      <patternFill patternType="solid">
        <fgColor rgb="FFFFFF00"/>
        <bgColor rgb="FFFFFF00"/>
      </patternFill>
    </fill>
    <fill>
      <patternFill patternType="solid">
        <fgColor rgb="FFFF9859"/>
        <bgColor rgb="FFFF9859"/>
      </patternFill>
    </fill>
    <fill>
      <patternFill patternType="solid">
        <fgColor rgb="FF8EAADB"/>
        <bgColor rgb="FF8EAADB"/>
      </patternFill>
    </fill>
    <fill>
      <patternFill patternType="solid">
        <fgColor rgb="FF8496B0"/>
        <bgColor rgb="FF8496B0"/>
      </patternFill>
    </fill>
    <fill>
      <patternFill patternType="solid">
        <fgColor rgb="FF7030A0"/>
        <bgColor rgb="FF7030A0"/>
      </patternFill>
    </fill>
    <fill>
      <patternFill patternType="solid">
        <fgColor rgb="FFF7CAAC"/>
        <bgColor rgb="FFF7CAAC"/>
      </patternFill>
    </fill>
    <fill>
      <patternFill patternType="solid">
        <fgColor rgb="FFADB9CA"/>
        <bgColor rgb="FFADB9CA"/>
      </patternFill>
    </fill>
    <fill>
      <patternFill patternType="solid">
        <fgColor rgb="FF00B050"/>
        <bgColor rgb="FF00B050"/>
      </patternFill>
    </fill>
    <fill>
      <patternFill patternType="solid">
        <fgColor rgb="FFFF0000"/>
        <bgColor rgb="FFFF0000"/>
      </patternFill>
    </fill>
    <fill>
      <patternFill patternType="solid">
        <fgColor rgb="FFFFC000"/>
        <bgColor rgb="FFFFC000"/>
      </patternFill>
    </fill>
    <fill>
      <patternFill patternType="solid">
        <fgColor rgb="FFFDFD8D"/>
        <bgColor rgb="FFFDFD8D"/>
      </patternFill>
    </fill>
    <fill>
      <patternFill patternType="solid">
        <fgColor rgb="FFFFD966"/>
        <bgColor rgb="FFFFD966"/>
      </patternFill>
    </fill>
    <fill>
      <patternFill patternType="solid">
        <fgColor rgb="FFE2EFD9"/>
        <bgColor rgb="FFE2EFD9"/>
      </patternFill>
    </fill>
    <fill>
      <patternFill patternType="solid">
        <fgColor rgb="FFFF8C2D"/>
        <bgColor rgb="FFFF8C2D"/>
      </patternFill>
    </fill>
    <fill>
      <patternFill patternType="solid">
        <fgColor rgb="FFA8D08D"/>
        <bgColor rgb="FFA8D08D"/>
      </patternFill>
    </fill>
    <fill>
      <patternFill patternType="solid">
        <fgColor rgb="FFFF7C80"/>
        <bgColor rgb="FFFF7C80"/>
      </patternFill>
    </fill>
    <fill>
      <patternFill patternType="solid">
        <fgColor rgb="FF548135"/>
        <bgColor rgb="FF548135"/>
      </patternFill>
    </fill>
    <fill>
      <patternFill patternType="solid">
        <fgColor rgb="FFFF5B5B"/>
        <bgColor rgb="FFFF5B5B"/>
      </patternFill>
    </fill>
    <fill>
      <patternFill patternType="solid">
        <fgColor rgb="FFAFEAFF"/>
        <bgColor rgb="FFAFEAFF"/>
      </patternFill>
    </fill>
    <fill>
      <patternFill patternType="solid">
        <fgColor rgb="FFFCFC68"/>
        <bgColor rgb="FFFCFC68"/>
      </patternFill>
    </fill>
    <fill>
      <patternFill patternType="solid">
        <fgColor rgb="FFC55A11"/>
        <bgColor rgb="FFC55A11"/>
      </patternFill>
    </fill>
    <fill>
      <patternFill patternType="solid">
        <fgColor rgb="FFFC8C10"/>
        <bgColor rgb="FFFC8C10"/>
      </patternFill>
    </fill>
    <fill>
      <patternFill patternType="solid">
        <fgColor rgb="FFF76363"/>
        <bgColor rgb="FFF76363"/>
      </patternFill>
    </fill>
    <fill>
      <patternFill patternType="solid">
        <fgColor rgb="FFFFFF66"/>
        <bgColor rgb="FFFFFF66"/>
      </patternFill>
    </fill>
    <fill>
      <patternFill patternType="solid">
        <fgColor rgb="FF002060"/>
        <bgColor rgb="FF002060"/>
      </patternFill>
    </fill>
    <fill>
      <patternFill patternType="solid">
        <fgColor rgb="FFD9E2F3"/>
        <bgColor rgb="FFD9E2F3"/>
      </patternFill>
    </fill>
    <fill>
      <patternFill patternType="solid">
        <fgColor rgb="FFDEEAF6"/>
        <bgColor rgb="FFDEEAF6"/>
      </patternFill>
    </fill>
    <fill>
      <patternFill patternType="solid">
        <fgColor rgb="FFFFCC66"/>
        <bgColor rgb="FFFFCC66"/>
      </patternFill>
    </fill>
    <fill>
      <patternFill patternType="solid">
        <fgColor rgb="FF0070C0"/>
        <bgColor rgb="FF0070C0"/>
      </patternFill>
    </fill>
    <fill>
      <patternFill patternType="solid">
        <fgColor theme="1"/>
        <bgColor theme="1"/>
      </patternFill>
    </fill>
    <fill>
      <patternFill patternType="solid">
        <fgColor rgb="FFBDD6EE"/>
        <bgColor rgb="FFBDD6EE"/>
      </patternFill>
    </fill>
  </fills>
  <borders count="177">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medium">
        <color rgb="FF000000"/>
      </right>
      <top/>
      <bottom style="thin">
        <color rgb="FF000000"/>
      </bottom>
      <diagonal/>
    </border>
    <border>
      <left/>
      <right/>
      <top style="medium">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rgb="FF000000"/>
      </left>
      <right/>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top/>
      <bottom style="thin">
        <color rgb="FF000000"/>
      </bottom>
      <diagonal/>
    </border>
    <border>
      <left style="medium">
        <color rgb="FF000000"/>
      </left>
      <right/>
      <top/>
      <bottom/>
      <diagonal/>
    </border>
    <border>
      <left/>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medium">
        <color rgb="FF000000"/>
      </top>
      <bottom/>
      <diagonal/>
    </border>
    <border>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style="medium">
        <color rgb="FF000000"/>
      </left>
      <right style="thin">
        <color rgb="FF000000"/>
      </right>
      <top/>
      <bottom/>
      <diagonal/>
    </border>
    <border>
      <left/>
      <right/>
      <top style="thin">
        <color rgb="FF000000"/>
      </top>
      <bottom/>
      <diagonal/>
    </border>
    <border>
      <left style="medium">
        <color rgb="FF000000"/>
      </left>
      <right style="thin">
        <color rgb="FF000000"/>
      </right>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thin">
        <color rgb="FF000000"/>
      </right>
      <top/>
      <bottom/>
      <diagonal/>
    </border>
    <border>
      <left/>
      <right/>
      <top/>
      <bottom style="thin">
        <color rgb="FF000000"/>
      </bottom>
      <diagonal/>
    </border>
    <border>
      <left/>
      <right style="thin">
        <color rgb="FF000000"/>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top style="thin">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style="medium">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bottom/>
      <diagonal/>
    </border>
    <border>
      <left/>
      <right/>
      <top style="medium">
        <color rgb="FF000000"/>
      </top>
      <bottom/>
      <diagonal/>
    </border>
    <border>
      <left/>
      <right/>
      <top style="medium">
        <color rgb="FF000000"/>
      </top>
      <bottom style="thin">
        <color rgb="FF000000"/>
      </bottom>
      <diagonal/>
    </border>
    <border>
      <left/>
      <right/>
      <top style="thin">
        <color rgb="FF000000"/>
      </top>
      <bottom/>
      <diagonal/>
    </border>
    <border>
      <left/>
      <right/>
      <top style="thin">
        <color rgb="FF000000"/>
      </top>
      <bottom style="medium">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diagonal/>
    </border>
    <border>
      <left/>
      <right/>
      <top/>
      <bottom/>
      <diagonal/>
    </border>
    <border>
      <left/>
      <right style="medium">
        <color rgb="FF000000"/>
      </right>
      <top/>
      <bottom/>
      <diagonal/>
    </border>
    <border>
      <left/>
      <right/>
      <top/>
      <bottom/>
      <diagonal/>
    </border>
    <border>
      <left/>
      <right/>
      <top/>
      <bottom style="thin">
        <color rgb="FF000000"/>
      </bottom>
      <diagonal/>
    </border>
    <border>
      <left/>
      <right/>
      <top style="thin">
        <color rgb="FF000000"/>
      </top>
      <bottom/>
      <diagonal/>
    </border>
    <border>
      <left/>
      <right/>
      <top/>
      <bottom/>
      <diagonal/>
    </border>
    <border>
      <left/>
      <right/>
      <top/>
      <bottom style="medium">
        <color rgb="FF000000"/>
      </bottom>
      <diagonal/>
    </border>
  </borders>
  <cellStyleXfs count="1">
    <xf numFmtId="0" fontId="0" fillId="0" borderId="0"/>
  </cellStyleXfs>
  <cellXfs count="801">
    <xf numFmtId="0" fontId="0" fillId="0" borderId="0" xfId="0"/>
    <xf numFmtId="0" fontId="1" fillId="2" borderId="1" xfId="0" applyFont="1" applyFill="1" applyBorder="1"/>
    <xf numFmtId="0" fontId="1" fillId="2" borderId="1" xfId="0" applyFont="1" applyFill="1" applyBorder="1" applyAlignment="1">
      <alignment horizontal="center"/>
    </xf>
    <xf numFmtId="0" fontId="4" fillId="2" borderId="1" xfId="0" applyFont="1" applyFill="1" applyBorder="1" applyAlignment="1">
      <alignment horizontal="center" vertical="center"/>
    </xf>
    <xf numFmtId="0" fontId="2" fillId="6" borderId="15" xfId="0" applyFont="1" applyFill="1" applyBorder="1" applyAlignment="1">
      <alignment horizontal="center" vertical="center"/>
    </xf>
    <xf numFmtId="2" fontId="4" fillId="0" borderId="16" xfId="0" applyNumberFormat="1" applyFont="1" applyBorder="1" applyAlignment="1">
      <alignment horizontal="center"/>
    </xf>
    <xf numFmtId="0" fontId="2" fillId="8" borderId="20" xfId="0" applyFont="1" applyFill="1" applyBorder="1" applyAlignment="1">
      <alignment horizontal="center" vertical="center"/>
    </xf>
    <xf numFmtId="2" fontId="4" fillId="0" borderId="21" xfId="0" applyNumberFormat="1" applyFont="1" applyBorder="1" applyAlignment="1">
      <alignment horizontal="center"/>
    </xf>
    <xf numFmtId="0" fontId="2" fillId="9" borderId="25" xfId="0" applyFont="1" applyFill="1" applyBorder="1" applyAlignment="1">
      <alignment horizontal="center" vertical="center"/>
    </xf>
    <xf numFmtId="2" fontId="4" fillId="0" borderId="26" xfId="0" applyNumberFormat="1" applyFont="1" applyBorder="1" applyAlignment="1">
      <alignment horizontal="center"/>
    </xf>
    <xf numFmtId="2" fontId="1" fillId="2" borderId="25" xfId="0" applyNumberFormat="1" applyFont="1" applyFill="1" applyBorder="1" applyAlignment="1">
      <alignment horizontal="center" vertical="center"/>
    </xf>
    <xf numFmtId="2" fontId="1" fillId="2" borderId="25" xfId="0" applyNumberFormat="1" applyFont="1" applyFill="1" applyBorder="1" applyAlignment="1">
      <alignment horizontal="center"/>
    </xf>
    <xf numFmtId="0" fontId="2" fillId="9" borderId="27" xfId="0" applyFont="1" applyFill="1" applyBorder="1" applyAlignment="1">
      <alignment horizontal="center" vertical="center"/>
    </xf>
    <xf numFmtId="2" fontId="4" fillId="0" borderId="28" xfId="0" applyNumberFormat="1" applyFont="1" applyBorder="1" applyAlignment="1">
      <alignment horizontal="center"/>
    </xf>
    <xf numFmtId="10" fontId="4" fillId="0" borderId="16" xfId="0" applyNumberFormat="1" applyFont="1" applyBorder="1" applyAlignment="1">
      <alignment horizontal="center"/>
    </xf>
    <xf numFmtId="10" fontId="4" fillId="0" borderId="21" xfId="0" applyNumberFormat="1" applyFont="1" applyBorder="1" applyAlignment="1">
      <alignment horizontal="center"/>
    </xf>
    <xf numFmtId="10" fontId="4" fillId="0" borderId="26" xfId="0" applyNumberFormat="1" applyFont="1" applyBorder="1" applyAlignment="1">
      <alignment horizontal="center"/>
    </xf>
    <xf numFmtId="0" fontId="4" fillId="10" borderId="30" xfId="0" applyFont="1" applyFill="1" applyBorder="1" applyAlignment="1">
      <alignment horizontal="center" vertical="center" wrapText="1"/>
    </xf>
    <xf numFmtId="2" fontId="1" fillId="2" borderId="33" xfId="0" applyNumberFormat="1" applyFont="1" applyFill="1" applyBorder="1" applyAlignment="1">
      <alignment horizontal="center"/>
    </xf>
    <xf numFmtId="2" fontId="1" fillId="2" borderId="37" xfId="0" applyNumberFormat="1" applyFont="1" applyFill="1" applyBorder="1" applyAlignment="1">
      <alignment horizontal="center"/>
    </xf>
    <xf numFmtId="2" fontId="1" fillId="2" borderId="42" xfId="0" applyNumberFormat="1" applyFont="1" applyFill="1" applyBorder="1" applyAlignment="1">
      <alignment horizontal="center"/>
    </xf>
    <xf numFmtId="2" fontId="4" fillId="2" borderId="43" xfId="0" applyNumberFormat="1" applyFont="1" applyFill="1" applyBorder="1" applyAlignment="1">
      <alignment horizontal="center"/>
    </xf>
    <xf numFmtId="0" fontId="1" fillId="0" borderId="0" xfId="0" applyFont="1"/>
    <xf numFmtId="0" fontId="1" fillId="2" borderId="1" xfId="0" applyFont="1" applyFill="1" applyBorder="1" applyAlignment="1">
      <alignment horizontal="center" wrapText="1"/>
    </xf>
    <xf numFmtId="0" fontId="1" fillId="2" borderId="1" xfId="0" applyFont="1" applyFill="1" applyBorder="1" applyAlignment="1">
      <alignment horizontal="center" vertical="center"/>
    </xf>
    <xf numFmtId="0" fontId="1" fillId="2" borderId="1" xfId="0" applyFont="1" applyFill="1" applyBorder="1" applyAlignment="1">
      <alignment wrapText="1"/>
    </xf>
    <xf numFmtId="0" fontId="4" fillId="13" borderId="46" xfId="0" applyFont="1" applyFill="1" applyBorder="1" applyAlignment="1">
      <alignment horizontal="center" vertical="center"/>
    </xf>
    <xf numFmtId="0" fontId="4" fillId="13" borderId="48" xfId="0" applyFont="1" applyFill="1" applyBorder="1" applyAlignment="1">
      <alignment horizontal="center" vertical="center" wrapText="1"/>
    </xf>
    <xf numFmtId="0" fontId="4" fillId="13" borderId="50" xfId="0" applyFont="1" applyFill="1" applyBorder="1" applyAlignment="1">
      <alignment horizontal="center" vertical="center"/>
    </xf>
    <xf numFmtId="0" fontId="4" fillId="13" borderId="51" xfId="0" applyFont="1" applyFill="1" applyBorder="1" applyAlignment="1">
      <alignment horizontal="center" vertical="center" wrapText="1"/>
    </xf>
    <xf numFmtId="0" fontId="4" fillId="13" borderId="52" xfId="0" applyFont="1" applyFill="1" applyBorder="1" applyAlignment="1">
      <alignment horizontal="center" vertical="center" wrapText="1"/>
    </xf>
    <xf numFmtId="0" fontId="4" fillId="13" borderId="50" xfId="0" applyFont="1" applyFill="1" applyBorder="1" applyAlignment="1">
      <alignment horizontal="center" vertical="center" wrapText="1"/>
    </xf>
    <xf numFmtId="0" fontId="4" fillId="13" borderId="30" xfId="0" applyFont="1" applyFill="1" applyBorder="1" applyAlignment="1">
      <alignment horizontal="center" vertical="center" wrapText="1"/>
    </xf>
    <xf numFmtId="0" fontId="4" fillId="13" borderId="54" xfId="0" applyFont="1" applyFill="1" applyBorder="1" applyAlignment="1">
      <alignment horizontal="center" vertical="center" wrapText="1"/>
    </xf>
    <xf numFmtId="0" fontId="4" fillId="13" borderId="55" xfId="0" applyFont="1" applyFill="1" applyBorder="1" applyAlignment="1">
      <alignment horizontal="center" vertical="center" wrapText="1"/>
    </xf>
    <xf numFmtId="0" fontId="4" fillId="13" borderId="56" xfId="0" applyFont="1" applyFill="1" applyBorder="1" applyAlignment="1">
      <alignment horizontal="center" vertical="center" wrapText="1"/>
    </xf>
    <xf numFmtId="0" fontId="1" fillId="14" borderId="57" xfId="0" applyFont="1" applyFill="1" applyBorder="1" applyAlignment="1">
      <alignment horizontal="center"/>
    </xf>
    <xf numFmtId="0" fontId="1" fillId="0" borderId="58" xfId="0" applyFont="1" applyBorder="1"/>
    <xf numFmtId="0" fontId="1" fillId="0" borderId="59" xfId="0" applyFont="1" applyBorder="1" applyAlignment="1">
      <alignment horizontal="center"/>
    </xf>
    <xf numFmtId="0" fontId="1" fillId="15" borderId="57" xfId="0" applyFont="1" applyFill="1" applyBorder="1" applyAlignment="1">
      <alignment horizontal="center"/>
    </xf>
    <xf numFmtId="0" fontId="1" fillId="15" borderId="33" xfId="0" applyFont="1" applyFill="1" applyBorder="1" applyAlignment="1">
      <alignment horizontal="center"/>
    </xf>
    <xf numFmtId="0" fontId="1" fillId="0" borderId="60" xfId="0" applyFont="1" applyBorder="1" applyAlignment="1">
      <alignment horizontal="center"/>
    </xf>
    <xf numFmtId="0" fontId="1" fillId="15" borderId="61" xfId="0" applyFont="1" applyFill="1" applyBorder="1" applyAlignment="1">
      <alignment horizontal="center" wrapText="1"/>
    </xf>
    <xf numFmtId="2" fontId="1" fillId="16" borderId="61" xfId="0" applyNumberFormat="1" applyFont="1" applyFill="1" applyBorder="1" applyAlignment="1">
      <alignment horizontal="center"/>
    </xf>
    <xf numFmtId="2" fontId="1" fillId="0" borderId="62" xfId="0" applyNumberFormat="1" applyFont="1" applyBorder="1" applyAlignment="1">
      <alignment horizontal="center" vertical="center"/>
    </xf>
    <xf numFmtId="2" fontId="1" fillId="0" borderId="63" xfId="0" applyNumberFormat="1" applyFont="1" applyBorder="1" applyAlignment="1">
      <alignment horizontal="center" vertical="center"/>
    </xf>
    <xf numFmtId="2" fontId="1" fillId="15" borderId="63" xfId="0" applyNumberFormat="1" applyFont="1" applyFill="1" applyBorder="1" applyAlignment="1">
      <alignment horizontal="center" vertical="center"/>
    </xf>
    <xf numFmtId="2" fontId="1" fillId="15" borderId="64" xfId="0" applyNumberFormat="1" applyFont="1" applyFill="1" applyBorder="1" applyAlignment="1">
      <alignment horizontal="center" vertical="center"/>
    </xf>
    <xf numFmtId="0" fontId="1" fillId="0" borderId="16" xfId="0" applyFont="1" applyBorder="1" applyAlignment="1">
      <alignment wrapText="1"/>
    </xf>
    <xf numFmtId="0" fontId="1" fillId="14" borderId="65" xfId="0" applyFont="1" applyFill="1" applyBorder="1" applyAlignment="1">
      <alignment horizontal="center"/>
    </xf>
    <xf numFmtId="0" fontId="1" fillId="0" borderId="37" xfId="0" applyFont="1" applyBorder="1" applyAlignment="1">
      <alignment horizontal="center"/>
    </xf>
    <xf numFmtId="2" fontId="1" fillId="0" borderId="65" xfId="0" applyNumberFormat="1" applyFont="1" applyBorder="1" applyAlignment="1">
      <alignment horizontal="center" vertical="center"/>
    </xf>
    <xf numFmtId="2" fontId="1" fillId="0" borderId="66" xfId="0" applyNumberFormat="1" applyFont="1" applyBorder="1" applyAlignment="1">
      <alignment horizontal="center" vertical="center"/>
    </xf>
    <xf numFmtId="2" fontId="1" fillId="15" borderId="66" xfId="0" applyNumberFormat="1" applyFont="1" applyFill="1" applyBorder="1" applyAlignment="1">
      <alignment horizontal="center" vertical="center"/>
    </xf>
    <xf numFmtId="2" fontId="1" fillId="15" borderId="37" xfId="0" applyNumberFormat="1" applyFont="1" applyFill="1" applyBorder="1" applyAlignment="1">
      <alignment horizontal="center" vertical="center"/>
    </xf>
    <xf numFmtId="0" fontId="1" fillId="0" borderId="21" xfId="0" applyFont="1" applyBorder="1" applyAlignment="1">
      <alignment wrapText="1"/>
    </xf>
    <xf numFmtId="0" fontId="1" fillId="14" borderId="67" xfId="0" applyFont="1" applyFill="1" applyBorder="1" applyAlignment="1">
      <alignment horizontal="center"/>
    </xf>
    <xf numFmtId="0" fontId="1" fillId="0" borderId="68" xfId="0" applyFont="1" applyBorder="1" applyAlignment="1">
      <alignment horizontal="center"/>
    </xf>
    <xf numFmtId="2" fontId="1" fillId="0" borderId="67" xfId="0" applyNumberFormat="1" applyFont="1" applyBorder="1" applyAlignment="1">
      <alignment horizontal="center" vertical="center"/>
    </xf>
    <xf numFmtId="2" fontId="1" fillId="0" borderId="69" xfId="0" applyNumberFormat="1" applyFont="1" applyBorder="1" applyAlignment="1">
      <alignment horizontal="center" vertical="center"/>
    </xf>
    <xf numFmtId="0" fontId="1" fillId="0" borderId="26" xfId="0" applyFont="1" applyBorder="1" applyAlignment="1">
      <alignment wrapText="1"/>
    </xf>
    <xf numFmtId="0" fontId="4" fillId="17" borderId="30" xfId="0" applyFont="1" applyFill="1" applyBorder="1" applyAlignment="1">
      <alignment horizontal="center"/>
    </xf>
    <xf numFmtId="2" fontId="4" fillId="17" borderId="30" xfId="0" applyNumberFormat="1" applyFont="1" applyFill="1" applyBorder="1" applyAlignment="1">
      <alignment horizontal="center"/>
    </xf>
    <xf numFmtId="2" fontId="4" fillId="17" borderId="70" xfId="0" applyNumberFormat="1" applyFont="1" applyFill="1" applyBorder="1" applyAlignment="1">
      <alignment horizontal="center" vertical="center"/>
    </xf>
    <xf numFmtId="2" fontId="4" fillId="17" borderId="71" xfId="0" applyNumberFormat="1" applyFont="1" applyFill="1" applyBorder="1" applyAlignment="1">
      <alignment horizontal="center" vertical="center"/>
    </xf>
    <xf numFmtId="2" fontId="4" fillId="17" borderId="72" xfId="0" applyNumberFormat="1" applyFont="1" applyFill="1" applyBorder="1" applyAlignment="1">
      <alignment horizontal="center" vertical="center"/>
    </xf>
    <xf numFmtId="0" fontId="1"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horizontal="center" vertical="center"/>
    </xf>
    <xf numFmtId="0" fontId="1" fillId="2" borderId="1" xfId="0" applyFont="1" applyFill="1" applyBorder="1" applyAlignment="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13" borderId="46" xfId="0" applyFont="1" applyFill="1" applyBorder="1" applyAlignment="1">
      <alignment horizontal="center" vertical="center" wrapText="1"/>
    </xf>
    <xf numFmtId="0" fontId="4" fillId="13" borderId="73" xfId="0" applyFont="1" applyFill="1" applyBorder="1" applyAlignment="1">
      <alignment horizontal="center" vertical="center" wrapText="1"/>
    </xf>
    <xf numFmtId="0" fontId="4" fillId="13" borderId="43" xfId="0" applyFont="1" applyFill="1" applyBorder="1" applyAlignment="1">
      <alignment horizontal="center" vertical="center" wrapText="1"/>
    </xf>
    <xf numFmtId="0" fontId="4" fillId="13" borderId="74" xfId="0" applyFont="1" applyFill="1" applyBorder="1" applyAlignment="1">
      <alignment horizontal="center" vertical="center" wrapText="1"/>
    </xf>
    <xf numFmtId="0" fontId="4" fillId="13" borderId="75" xfId="0" applyFont="1" applyFill="1" applyBorder="1" applyAlignment="1">
      <alignment horizontal="center" vertical="center" wrapText="1"/>
    </xf>
    <xf numFmtId="0" fontId="1" fillId="14" borderId="15" xfId="0" applyFont="1" applyFill="1" applyBorder="1" applyAlignment="1">
      <alignment horizontal="center" vertical="center"/>
    </xf>
    <xf numFmtId="0" fontId="1" fillId="15" borderId="57" xfId="0" applyFont="1" applyFill="1" applyBorder="1" applyAlignment="1">
      <alignment horizontal="center" vertical="center"/>
    </xf>
    <xf numFmtId="0" fontId="1" fillId="15" borderId="37" xfId="0" applyFont="1" applyFill="1" applyBorder="1" applyAlignment="1">
      <alignment horizontal="center" vertical="center"/>
    </xf>
    <xf numFmtId="0" fontId="1" fillId="15" borderId="76" xfId="0" applyFont="1" applyFill="1" applyBorder="1" applyAlignment="1">
      <alignment horizontal="center" vertical="center"/>
    </xf>
    <xf numFmtId="0" fontId="1" fillId="0" borderId="15" xfId="0" applyFont="1" applyBorder="1" applyAlignment="1">
      <alignment horizontal="center" vertical="center"/>
    </xf>
    <xf numFmtId="0" fontId="1" fillId="15" borderId="77" xfId="0" applyFont="1" applyFill="1" applyBorder="1" applyAlignment="1">
      <alignment horizontal="center" vertical="center" wrapText="1"/>
    </xf>
    <xf numFmtId="0" fontId="1" fillId="15" borderId="57" xfId="0" applyFont="1" applyFill="1" applyBorder="1" applyAlignment="1">
      <alignment horizontal="center" vertical="center" wrapText="1"/>
    </xf>
    <xf numFmtId="0" fontId="1" fillId="15" borderId="64" xfId="0" applyFont="1" applyFill="1" applyBorder="1" applyAlignment="1">
      <alignment horizontal="center" vertical="center"/>
    </xf>
    <xf numFmtId="2" fontId="1" fillId="15" borderId="62" xfId="0" applyNumberFormat="1" applyFont="1" applyFill="1" applyBorder="1" applyAlignment="1">
      <alignment horizontal="center" vertical="center"/>
    </xf>
    <xf numFmtId="0" fontId="1" fillId="15" borderId="63" xfId="0" applyFont="1" applyFill="1" applyBorder="1" applyAlignment="1">
      <alignment horizontal="center" vertical="center"/>
    </xf>
    <xf numFmtId="0" fontId="1" fillId="15" borderId="55" xfId="0" applyFont="1" applyFill="1" applyBorder="1" applyAlignment="1">
      <alignment horizontal="center" vertical="center"/>
    </xf>
    <xf numFmtId="0" fontId="1" fillId="0" borderId="63" xfId="0" applyFont="1" applyBorder="1" applyAlignment="1">
      <alignment horizontal="center" vertical="center"/>
    </xf>
    <xf numFmtId="0" fontId="7" fillId="15" borderId="64" xfId="0" applyFont="1" applyFill="1" applyBorder="1" applyAlignment="1">
      <alignment horizontal="center" vertical="center"/>
    </xf>
    <xf numFmtId="0" fontId="1" fillId="15" borderId="78" xfId="0" applyFont="1" applyFill="1" applyBorder="1" applyAlignment="1">
      <alignment horizontal="center" vertical="center"/>
    </xf>
    <xf numFmtId="0" fontId="1" fillId="15" borderId="63" xfId="0" applyFont="1" applyFill="1" applyBorder="1" applyAlignment="1">
      <alignment horizontal="center" vertical="center" wrapText="1"/>
    </xf>
    <xf numFmtId="0" fontId="1" fillId="15" borderId="15" xfId="0" applyFont="1" applyFill="1" applyBorder="1" applyAlignment="1">
      <alignment horizontal="center" vertical="center"/>
    </xf>
    <xf numFmtId="2" fontId="1" fillId="16" borderId="15" xfId="0" applyNumberFormat="1" applyFont="1" applyFill="1" applyBorder="1" applyAlignment="1">
      <alignment horizontal="center" vertical="center"/>
    </xf>
    <xf numFmtId="0" fontId="1" fillId="0" borderId="15" xfId="0" applyFont="1" applyBorder="1" applyAlignment="1">
      <alignment vertical="center" wrapText="1"/>
    </xf>
    <xf numFmtId="0" fontId="1" fillId="14" borderId="61" xfId="0" applyFont="1" applyFill="1" applyBorder="1" applyAlignment="1">
      <alignment horizontal="center" vertical="center"/>
    </xf>
    <xf numFmtId="0" fontId="1" fillId="0" borderId="20" xfId="0" applyFont="1" applyBorder="1" applyAlignment="1">
      <alignment horizontal="center" vertical="center"/>
    </xf>
    <xf numFmtId="0" fontId="1" fillId="15" borderId="79" xfId="0" applyFont="1" applyFill="1" applyBorder="1" applyAlignment="1">
      <alignment horizontal="center" vertical="center" wrapText="1"/>
    </xf>
    <xf numFmtId="0" fontId="1" fillId="15" borderId="33" xfId="0" applyFont="1" applyFill="1" applyBorder="1" applyAlignment="1">
      <alignment horizontal="center" vertical="center"/>
    </xf>
    <xf numFmtId="2" fontId="1" fillId="15" borderId="57" xfId="0" applyNumberFormat="1" applyFont="1" applyFill="1" applyBorder="1" applyAlignment="1">
      <alignment horizontal="center" vertical="center"/>
    </xf>
    <xf numFmtId="0" fontId="1" fillId="15" borderId="80" xfId="0" applyFont="1" applyFill="1" applyBorder="1" applyAlignment="1">
      <alignment horizontal="center" vertical="center"/>
    </xf>
    <xf numFmtId="0" fontId="1" fillId="15" borderId="66" xfId="0" applyFont="1" applyFill="1" applyBorder="1" applyAlignment="1">
      <alignment horizontal="center" vertical="center"/>
    </xf>
    <xf numFmtId="0" fontId="1" fillId="0" borderId="58" xfId="0" applyFont="1" applyBorder="1" applyAlignment="1">
      <alignment horizontal="center" vertical="center"/>
    </xf>
    <xf numFmtId="0" fontId="1" fillId="15" borderId="66" xfId="0" applyFont="1" applyFill="1" applyBorder="1" applyAlignment="1">
      <alignment horizontal="center" vertical="center" wrapText="1"/>
    </xf>
    <xf numFmtId="0" fontId="1" fillId="15" borderId="61" xfId="0" applyFont="1" applyFill="1" applyBorder="1" applyAlignment="1">
      <alignment horizontal="center" vertical="center"/>
    </xf>
    <xf numFmtId="2" fontId="1" fillId="16" borderId="61" xfId="0" applyNumberFormat="1" applyFont="1" applyFill="1" applyBorder="1" applyAlignment="1">
      <alignment horizontal="center" vertical="center"/>
    </xf>
    <xf numFmtId="0" fontId="1" fillId="0" borderId="20" xfId="0" applyFont="1" applyBorder="1" applyAlignment="1">
      <alignment vertical="center" wrapText="1"/>
    </xf>
    <xf numFmtId="0" fontId="1" fillId="14" borderId="81" xfId="0" applyFont="1" applyFill="1" applyBorder="1" applyAlignment="1">
      <alignment horizontal="center" vertical="center"/>
    </xf>
    <xf numFmtId="0" fontId="1" fillId="15" borderId="70" xfId="0" applyFont="1" applyFill="1" applyBorder="1" applyAlignment="1">
      <alignment horizontal="center" vertical="center"/>
    </xf>
    <xf numFmtId="0" fontId="1" fillId="15" borderId="68" xfId="0" applyFont="1" applyFill="1" applyBorder="1" applyAlignment="1">
      <alignment horizontal="center" vertical="center"/>
    </xf>
    <xf numFmtId="0" fontId="1" fillId="0" borderId="25" xfId="0" applyFont="1" applyBorder="1" applyAlignment="1">
      <alignment horizontal="center" vertical="center"/>
    </xf>
    <xf numFmtId="0" fontId="1" fillId="15" borderId="82" xfId="0" applyFont="1" applyFill="1" applyBorder="1" applyAlignment="1">
      <alignment horizontal="center" vertical="center" wrapText="1"/>
    </xf>
    <xf numFmtId="0" fontId="1" fillId="15" borderId="72" xfId="0" applyFont="1" applyFill="1" applyBorder="1" applyAlignment="1">
      <alignment horizontal="center" vertical="center"/>
    </xf>
    <xf numFmtId="2" fontId="1" fillId="15" borderId="70" xfId="0" applyNumberFormat="1" applyFont="1" applyFill="1" applyBorder="1" applyAlignment="1">
      <alignment horizontal="center" vertical="center"/>
    </xf>
    <xf numFmtId="0" fontId="1" fillId="15" borderId="71" xfId="0" applyFont="1" applyFill="1" applyBorder="1" applyAlignment="1">
      <alignment horizontal="center" vertical="center"/>
    </xf>
    <xf numFmtId="0" fontId="1" fillId="0" borderId="83" xfId="0" applyFont="1" applyBorder="1" applyAlignment="1">
      <alignment horizontal="center" vertical="center"/>
    </xf>
    <xf numFmtId="0" fontId="1" fillId="15" borderId="74" xfId="0" applyFont="1" applyFill="1" applyBorder="1" applyAlignment="1">
      <alignment horizontal="center" vertical="center"/>
    </xf>
    <xf numFmtId="0" fontId="1" fillId="15" borderId="69" xfId="0" applyFont="1" applyFill="1" applyBorder="1" applyAlignment="1">
      <alignment horizontal="center" vertical="center" wrapText="1"/>
    </xf>
    <xf numFmtId="0" fontId="1" fillId="15" borderId="81" xfId="0" applyFont="1" applyFill="1" applyBorder="1" applyAlignment="1">
      <alignment horizontal="center" vertical="center"/>
    </xf>
    <xf numFmtId="0" fontId="1" fillId="0" borderId="25" xfId="0" applyFont="1" applyBorder="1" applyAlignment="1">
      <alignment vertical="center" wrapText="1"/>
    </xf>
    <xf numFmtId="0" fontId="4" fillId="18" borderId="74" xfId="0" applyFont="1" applyFill="1" applyBorder="1" applyAlignment="1">
      <alignment horizontal="center" vertical="center"/>
    </xf>
    <xf numFmtId="2" fontId="4" fillId="18" borderId="82" xfId="0" applyNumberFormat="1" applyFont="1" applyFill="1" applyBorder="1" applyAlignment="1">
      <alignment horizontal="center" vertical="center"/>
    </xf>
    <xf numFmtId="0" fontId="4" fillId="18" borderId="73" xfId="0" applyFont="1" applyFill="1" applyBorder="1" applyAlignment="1">
      <alignment horizontal="center" vertical="center"/>
    </xf>
    <xf numFmtId="0" fontId="4" fillId="18" borderId="75" xfId="0" applyFont="1" applyFill="1" applyBorder="1" applyAlignment="1">
      <alignment horizontal="center" vertical="center"/>
    </xf>
    <xf numFmtId="2" fontId="4" fillId="18" borderId="43" xfId="0" applyNumberFormat="1" applyFont="1" applyFill="1" applyBorder="1" applyAlignment="1">
      <alignment horizontal="center" vertical="center"/>
    </xf>
    <xf numFmtId="0" fontId="1" fillId="7" borderId="1" xfId="0" applyFont="1" applyFill="1" applyBorder="1" applyAlignment="1">
      <alignment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7" borderId="1" xfId="0" applyFont="1" applyFill="1" applyBorder="1"/>
    <xf numFmtId="0" fontId="4" fillId="13" borderId="46" xfId="0" applyFont="1" applyFill="1" applyBorder="1" applyAlignment="1">
      <alignment horizontal="center"/>
    </xf>
    <xf numFmtId="0" fontId="4" fillId="13" borderId="73" xfId="0" applyFont="1" applyFill="1" applyBorder="1" applyAlignment="1">
      <alignment horizontal="center" vertical="center"/>
    </xf>
    <xf numFmtId="0" fontId="1" fillId="0" borderId="84" xfId="0" applyFont="1" applyBorder="1" applyAlignment="1">
      <alignment horizontal="center"/>
    </xf>
    <xf numFmtId="0" fontId="1" fillId="15" borderId="62" xfId="0" applyFont="1" applyFill="1" applyBorder="1" applyAlignment="1">
      <alignment horizontal="center"/>
    </xf>
    <xf numFmtId="0" fontId="1" fillId="15" borderId="62" xfId="0" applyFont="1" applyFill="1" applyBorder="1" applyAlignment="1">
      <alignment horizontal="center" wrapText="1"/>
    </xf>
    <xf numFmtId="0" fontId="1" fillId="15" borderId="64" xfId="0" applyFont="1" applyFill="1" applyBorder="1" applyAlignment="1">
      <alignment horizontal="center"/>
    </xf>
    <xf numFmtId="2" fontId="1" fillId="16" borderId="15" xfId="0" applyNumberFormat="1" applyFont="1" applyFill="1" applyBorder="1" applyAlignment="1">
      <alignment horizontal="center"/>
    </xf>
    <xf numFmtId="0" fontId="1" fillId="0" borderId="15" xfId="0" applyFont="1" applyBorder="1" applyAlignment="1">
      <alignment wrapText="1"/>
    </xf>
    <xf numFmtId="0" fontId="1" fillId="0" borderId="85" xfId="0" applyFont="1" applyBorder="1" applyAlignment="1">
      <alignment horizontal="center"/>
    </xf>
    <xf numFmtId="0" fontId="1" fillId="15" borderId="57" xfId="0" applyFont="1" applyFill="1" applyBorder="1" applyAlignment="1">
      <alignment horizontal="center" wrapText="1"/>
    </xf>
    <xf numFmtId="0" fontId="1" fillId="0" borderId="20" xfId="0" applyFont="1" applyBorder="1" applyAlignment="1">
      <alignment wrapText="1"/>
    </xf>
    <xf numFmtId="0" fontId="1" fillId="0" borderId="86" xfId="0" applyFont="1" applyBorder="1" applyAlignment="1">
      <alignment horizontal="center"/>
    </xf>
    <xf numFmtId="0" fontId="1" fillId="15" borderId="70" xfId="0" applyFont="1" applyFill="1" applyBorder="1" applyAlignment="1">
      <alignment horizontal="center"/>
    </xf>
    <xf numFmtId="0" fontId="1" fillId="15" borderId="72" xfId="0" applyFont="1" applyFill="1" applyBorder="1" applyAlignment="1">
      <alignment horizontal="center"/>
    </xf>
    <xf numFmtId="0" fontId="1" fillId="0" borderId="87" xfId="0" applyFont="1" applyBorder="1" applyAlignment="1">
      <alignment horizontal="center"/>
    </xf>
    <xf numFmtId="0" fontId="1" fillId="15" borderId="70" xfId="0" applyFont="1" applyFill="1" applyBorder="1" applyAlignment="1">
      <alignment horizontal="center" wrapText="1"/>
    </xf>
    <xf numFmtId="0" fontId="1" fillId="0" borderId="25" xfId="0" applyFont="1" applyBorder="1" applyAlignment="1">
      <alignment wrapText="1"/>
    </xf>
    <xf numFmtId="0" fontId="4" fillId="18" borderId="73" xfId="0" applyFont="1" applyFill="1" applyBorder="1" applyAlignment="1">
      <alignment horizontal="center"/>
    </xf>
    <xf numFmtId="2" fontId="4" fillId="18" borderId="43" xfId="0" applyNumberFormat="1" applyFont="1" applyFill="1" applyBorder="1" applyAlignment="1">
      <alignment horizontal="center"/>
    </xf>
    <xf numFmtId="0" fontId="4" fillId="18" borderId="74" xfId="0" applyFont="1" applyFill="1" applyBorder="1" applyAlignment="1">
      <alignment horizontal="center"/>
    </xf>
    <xf numFmtId="0" fontId="2" fillId="20" borderId="46" xfId="0" applyFont="1" applyFill="1" applyBorder="1" applyAlignment="1">
      <alignment horizontal="center" vertical="center"/>
    </xf>
    <xf numFmtId="0" fontId="2" fillId="20" borderId="48" xfId="0" applyFont="1" applyFill="1" applyBorder="1" applyAlignment="1">
      <alignment horizontal="center" vertical="center" wrapText="1"/>
    </xf>
    <xf numFmtId="0" fontId="2" fillId="20" borderId="50" xfId="0" applyFont="1" applyFill="1" applyBorder="1" applyAlignment="1">
      <alignment horizontal="center" vertical="center"/>
    </xf>
    <xf numFmtId="0" fontId="2" fillId="20" borderId="51" xfId="0" applyFont="1" applyFill="1" applyBorder="1" applyAlignment="1">
      <alignment horizontal="center" vertical="center" wrapText="1"/>
    </xf>
    <xf numFmtId="0" fontId="2" fillId="20" borderId="52" xfId="0" applyFont="1" applyFill="1" applyBorder="1" applyAlignment="1">
      <alignment horizontal="center" vertical="center" wrapText="1"/>
    </xf>
    <xf numFmtId="0" fontId="2" fillId="20" borderId="50" xfId="0" applyFont="1" applyFill="1" applyBorder="1" applyAlignment="1">
      <alignment horizontal="center" vertical="center" wrapText="1"/>
    </xf>
    <xf numFmtId="0" fontId="2" fillId="20" borderId="30" xfId="0" applyFont="1" applyFill="1" applyBorder="1" applyAlignment="1">
      <alignment horizontal="center" vertical="center" wrapText="1"/>
    </xf>
    <xf numFmtId="0" fontId="1" fillId="21" borderId="15" xfId="0" applyFont="1" applyFill="1" applyBorder="1" applyAlignment="1">
      <alignment horizontal="center"/>
    </xf>
    <xf numFmtId="0" fontId="1" fillId="0" borderId="88" xfId="0" applyFont="1" applyBorder="1"/>
    <xf numFmtId="0" fontId="1" fillId="0" borderId="62" xfId="0" applyFont="1" applyBorder="1" applyAlignment="1">
      <alignment horizontal="center"/>
    </xf>
    <xf numFmtId="0" fontId="1" fillId="0" borderId="60" xfId="0" applyFont="1" applyBorder="1" applyAlignment="1">
      <alignment horizontal="center" vertical="center"/>
    </xf>
    <xf numFmtId="0" fontId="1" fillId="0" borderId="84" xfId="0" applyFont="1" applyBorder="1" applyAlignment="1">
      <alignment horizontal="center" vertical="center"/>
    </xf>
    <xf numFmtId="2" fontId="1" fillId="15" borderId="80" xfId="0" applyNumberFormat="1" applyFont="1" applyFill="1" applyBorder="1" applyAlignment="1">
      <alignment horizontal="center" vertical="center"/>
    </xf>
    <xf numFmtId="2" fontId="1" fillId="15" borderId="33" xfId="0" applyNumberFormat="1" applyFont="1" applyFill="1" applyBorder="1" applyAlignment="1">
      <alignment horizontal="center" vertical="center"/>
    </xf>
    <xf numFmtId="0" fontId="1" fillId="21" borderId="20" xfId="0" applyFont="1" applyFill="1" applyBorder="1" applyAlignment="1">
      <alignment horizontal="center"/>
    </xf>
    <xf numFmtId="0" fontId="1" fillId="0" borderId="65" xfId="0" applyFont="1" applyBorder="1" applyAlignment="1">
      <alignment horizontal="center" vertical="center"/>
    </xf>
    <xf numFmtId="0" fontId="1" fillId="0" borderId="85" xfId="0" applyFont="1" applyBorder="1" applyAlignment="1">
      <alignment horizontal="center" vertical="center"/>
    </xf>
    <xf numFmtId="0" fontId="1" fillId="21" borderId="25" xfId="0" applyFont="1" applyFill="1" applyBorder="1" applyAlignment="1">
      <alignment horizontal="center"/>
    </xf>
    <xf numFmtId="0" fontId="1" fillId="0" borderId="89" xfId="0" applyFont="1" applyBorder="1" applyAlignment="1">
      <alignment horizontal="center" vertical="center"/>
    </xf>
    <xf numFmtId="0" fontId="1" fillId="0" borderId="90" xfId="0" applyFont="1" applyBorder="1" applyAlignment="1">
      <alignment horizontal="center" vertical="center"/>
    </xf>
    <xf numFmtId="0" fontId="4" fillId="22" borderId="30" xfId="0" applyFont="1" applyFill="1" applyBorder="1" applyAlignment="1">
      <alignment horizontal="right"/>
    </xf>
    <xf numFmtId="2" fontId="4" fillId="17" borderId="50" xfId="0" applyNumberFormat="1" applyFont="1" applyFill="1" applyBorder="1" applyAlignment="1">
      <alignment horizontal="center" vertical="center"/>
    </xf>
    <xf numFmtId="2" fontId="4" fillId="17" borderId="51" xfId="0" applyNumberFormat="1" applyFont="1" applyFill="1" applyBorder="1" applyAlignment="1">
      <alignment horizontal="center" vertical="center"/>
    </xf>
    <xf numFmtId="2" fontId="4" fillId="17" borderId="52" xfId="0" applyNumberFormat="1" applyFont="1" applyFill="1" applyBorder="1" applyAlignment="1">
      <alignment horizontal="center" vertical="center"/>
    </xf>
    <xf numFmtId="0" fontId="8" fillId="20" borderId="50" xfId="0" applyFont="1" applyFill="1" applyBorder="1" applyAlignment="1">
      <alignment horizontal="center" vertical="center" wrapText="1"/>
    </xf>
    <xf numFmtId="0" fontId="1" fillId="0" borderId="88" xfId="0" applyFont="1" applyBorder="1" applyAlignment="1">
      <alignment horizontal="center"/>
    </xf>
    <xf numFmtId="2" fontId="1" fillId="16" borderId="94" xfId="0" applyNumberFormat="1" applyFont="1" applyFill="1" applyBorder="1" applyAlignment="1">
      <alignment horizontal="center"/>
    </xf>
    <xf numFmtId="0" fontId="4" fillId="2" borderId="74" xfId="0" applyFont="1" applyFill="1" applyBorder="1" applyAlignment="1">
      <alignment horizontal="center"/>
    </xf>
    <xf numFmtId="0" fontId="2" fillId="20" borderId="73" xfId="0" applyFont="1" applyFill="1" applyBorder="1" applyAlignment="1">
      <alignment horizontal="center" vertical="center" wrapText="1"/>
    </xf>
    <xf numFmtId="0" fontId="2" fillId="20" borderId="43" xfId="0" applyFont="1" applyFill="1" applyBorder="1" applyAlignment="1">
      <alignment horizontal="center" vertical="center" wrapText="1"/>
    </xf>
    <xf numFmtId="0" fontId="2" fillId="20" borderId="95" xfId="0" applyFont="1" applyFill="1" applyBorder="1" applyAlignment="1">
      <alignment horizontal="center" vertical="center" wrapText="1"/>
    </xf>
    <xf numFmtId="0" fontId="2" fillId="20" borderId="75" xfId="0" applyFont="1" applyFill="1" applyBorder="1" applyAlignment="1">
      <alignment horizontal="center" vertical="center" wrapText="1"/>
    </xf>
    <xf numFmtId="0" fontId="8" fillId="20" borderId="54" xfId="0" applyFont="1" applyFill="1" applyBorder="1" applyAlignment="1">
      <alignment horizontal="center" vertical="center" wrapText="1"/>
    </xf>
    <xf numFmtId="0" fontId="1" fillId="15" borderId="15" xfId="0" applyFont="1" applyFill="1" applyBorder="1" applyAlignment="1">
      <alignment horizontal="center" vertical="center" wrapText="1"/>
    </xf>
    <xf numFmtId="0" fontId="1" fillId="15" borderId="64"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15" borderId="96" xfId="0" applyFont="1" applyFill="1" applyBorder="1" applyAlignment="1">
      <alignment vertical="center" wrapText="1"/>
    </xf>
    <xf numFmtId="2" fontId="1" fillId="15" borderId="62" xfId="0" applyNumberFormat="1" applyFont="1" applyFill="1" applyBorder="1" applyAlignment="1">
      <alignment horizontal="center" vertical="center" wrapText="1"/>
    </xf>
    <xf numFmtId="0" fontId="1" fillId="0" borderId="63" xfId="0" applyFont="1" applyBorder="1" applyAlignment="1">
      <alignment horizontal="center" vertical="center" wrapText="1"/>
    </xf>
    <xf numFmtId="0" fontId="1" fillId="15" borderId="78" xfId="0" applyFont="1" applyFill="1" applyBorder="1" applyAlignment="1">
      <alignment horizontal="center" vertical="center" wrapText="1"/>
    </xf>
    <xf numFmtId="2" fontId="1" fillId="16" borderId="48" xfId="0" applyNumberFormat="1" applyFont="1" applyFill="1" applyBorder="1" applyAlignment="1">
      <alignment horizontal="center" vertical="center" wrapText="1"/>
    </xf>
    <xf numFmtId="0" fontId="1" fillId="0" borderId="16" xfId="0" applyFont="1" applyBorder="1" applyAlignment="1">
      <alignment vertical="center" wrapText="1"/>
    </xf>
    <xf numFmtId="0" fontId="1" fillId="15" borderId="61" xfId="0" applyFont="1" applyFill="1" applyBorder="1" applyAlignment="1">
      <alignment horizontal="center" vertical="center" wrapText="1"/>
    </xf>
    <xf numFmtId="0" fontId="1" fillId="15" borderId="80" xfId="0" applyFont="1" applyFill="1" applyBorder="1" applyAlignment="1">
      <alignment horizontal="center" vertical="center" wrapText="1"/>
    </xf>
    <xf numFmtId="0" fontId="1" fillId="15" borderId="33"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15" borderId="94" xfId="0" applyFont="1" applyFill="1" applyBorder="1" applyAlignment="1">
      <alignment vertical="center" wrapText="1"/>
    </xf>
    <xf numFmtId="0" fontId="1" fillId="15" borderId="20" xfId="0" applyFont="1" applyFill="1" applyBorder="1" applyAlignment="1">
      <alignment horizontal="center" vertical="center" wrapText="1"/>
    </xf>
    <xf numFmtId="2" fontId="1" fillId="15" borderId="57" xfId="0" applyNumberFormat="1" applyFont="1" applyFill="1" applyBorder="1" applyAlignment="1">
      <alignment horizontal="center" vertical="center" wrapText="1"/>
    </xf>
    <xf numFmtId="0" fontId="1" fillId="0" borderId="58" xfId="0" applyFont="1" applyBorder="1" applyAlignment="1">
      <alignment horizontal="center" vertical="center" wrapText="1"/>
    </xf>
    <xf numFmtId="0" fontId="1" fillId="15" borderId="76" xfId="0" applyFont="1" applyFill="1" applyBorder="1" applyAlignment="1">
      <alignment horizontal="center" vertical="center" wrapText="1"/>
    </xf>
    <xf numFmtId="2" fontId="1" fillId="16" borderId="20" xfId="0" applyNumberFormat="1" applyFont="1" applyFill="1" applyBorder="1" applyAlignment="1">
      <alignment horizontal="center" vertical="center" wrapText="1"/>
    </xf>
    <xf numFmtId="0" fontId="1" fillId="0" borderId="21" xfId="0" applyFont="1" applyBorder="1" applyAlignment="1">
      <alignment vertical="center" wrapText="1"/>
    </xf>
    <xf numFmtId="0" fontId="1" fillId="15" borderId="97" xfId="0" applyFont="1" applyFill="1" applyBorder="1" applyAlignment="1">
      <alignment vertical="center" wrapText="1"/>
    </xf>
    <xf numFmtId="0" fontId="1" fillId="15" borderId="71" xfId="0" applyFont="1" applyFill="1" applyBorder="1" applyAlignment="1">
      <alignment horizontal="center" vertical="center" wrapText="1"/>
    </xf>
    <xf numFmtId="0" fontId="1" fillId="15" borderId="72"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15" borderId="98" xfId="0" applyFont="1" applyFill="1" applyBorder="1" applyAlignment="1">
      <alignment vertical="center" wrapText="1"/>
    </xf>
    <xf numFmtId="0" fontId="1" fillId="15" borderId="25" xfId="0" applyFont="1" applyFill="1" applyBorder="1" applyAlignment="1">
      <alignment horizontal="center" vertical="center" wrapText="1"/>
    </xf>
    <xf numFmtId="2" fontId="1" fillId="15" borderId="70" xfId="0" applyNumberFormat="1" applyFont="1" applyFill="1" applyBorder="1" applyAlignment="1">
      <alignment horizontal="center" vertical="center" wrapText="1"/>
    </xf>
    <xf numFmtId="0" fontId="1" fillId="0" borderId="83" xfId="0" applyFont="1" applyBorder="1" applyAlignment="1">
      <alignment horizontal="center" vertical="center" wrapText="1"/>
    </xf>
    <xf numFmtId="0" fontId="1" fillId="15" borderId="74" xfId="0" applyFont="1" applyFill="1" applyBorder="1" applyAlignment="1">
      <alignment horizontal="center" vertical="center" wrapText="1"/>
    </xf>
    <xf numFmtId="2" fontId="1" fillId="16" borderId="25" xfId="0" applyNumberFormat="1" applyFont="1" applyFill="1" applyBorder="1" applyAlignment="1">
      <alignment horizontal="center" vertical="center" wrapText="1"/>
    </xf>
    <xf numFmtId="0" fontId="1" fillId="0" borderId="26" xfId="0" applyFont="1" applyBorder="1" applyAlignment="1">
      <alignment vertical="center" wrapText="1"/>
    </xf>
    <xf numFmtId="0" fontId="4" fillId="18" borderId="74" xfId="0" applyFont="1" applyFill="1" applyBorder="1" applyAlignment="1">
      <alignment horizontal="center" vertical="center" wrapText="1"/>
    </xf>
    <xf numFmtId="2" fontId="4" fillId="18" borderId="82" xfId="0" applyNumberFormat="1" applyFont="1" applyFill="1" applyBorder="1" applyAlignment="1">
      <alignment horizontal="center" vertical="center" wrapText="1"/>
    </xf>
    <xf numFmtId="0" fontId="4" fillId="18" borderId="73" xfId="0" applyFont="1" applyFill="1" applyBorder="1" applyAlignment="1">
      <alignment horizontal="center" vertical="center" wrapText="1"/>
    </xf>
    <xf numFmtId="0" fontId="4" fillId="18" borderId="75" xfId="0"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23" borderId="1" xfId="0" applyFont="1" applyFill="1" applyBorder="1" applyAlignment="1">
      <alignment vertical="center" wrapText="1"/>
    </xf>
    <xf numFmtId="0" fontId="4" fillId="24" borderId="46" xfId="0" applyFont="1" applyFill="1" applyBorder="1" applyAlignment="1">
      <alignment horizontal="center" vertical="center"/>
    </xf>
    <xf numFmtId="0" fontId="4" fillId="24" borderId="48" xfId="0" applyFont="1" applyFill="1" applyBorder="1" applyAlignment="1">
      <alignment horizontal="center" vertical="center" wrapText="1"/>
    </xf>
    <xf numFmtId="0" fontId="4" fillId="24" borderId="50" xfId="0" applyFont="1" applyFill="1" applyBorder="1" applyAlignment="1">
      <alignment horizontal="center" vertical="center"/>
    </xf>
    <xf numFmtId="0" fontId="4" fillId="24" borderId="51" xfId="0" applyFont="1" applyFill="1" applyBorder="1" applyAlignment="1">
      <alignment horizontal="center" vertical="center" wrapText="1"/>
    </xf>
    <xf numFmtId="0" fontId="4" fillId="24" borderId="52" xfId="0" applyFont="1" applyFill="1" applyBorder="1" applyAlignment="1">
      <alignment horizontal="center" vertical="center" wrapText="1"/>
    </xf>
    <xf numFmtId="0" fontId="4" fillId="24" borderId="50" xfId="0" applyFont="1" applyFill="1" applyBorder="1" applyAlignment="1">
      <alignment horizontal="center" vertical="center" wrapText="1"/>
    </xf>
    <xf numFmtId="0" fontId="4" fillId="24" borderId="30" xfId="0" applyFont="1" applyFill="1" applyBorder="1" applyAlignment="1">
      <alignment horizontal="center" vertical="center" wrapText="1"/>
    </xf>
    <xf numFmtId="0" fontId="4" fillId="24" borderId="54" xfId="0" applyFont="1" applyFill="1" applyBorder="1" applyAlignment="1">
      <alignment horizontal="center" vertical="center" wrapText="1"/>
    </xf>
    <xf numFmtId="0" fontId="4" fillId="24" borderId="55" xfId="0" applyFont="1" applyFill="1" applyBorder="1" applyAlignment="1">
      <alignment horizontal="center" vertical="center" wrapText="1"/>
    </xf>
    <xf numFmtId="0" fontId="4" fillId="24" borderId="56" xfId="0" applyFont="1" applyFill="1" applyBorder="1" applyAlignment="1">
      <alignment horizontal="center" vertical="center" wrapText="1"/>
    </xf>
    <xf numFmtId="0" fontId="1" fillId="17" borderId="76" xfId="0" applyFont="1" applyFill="1" applyBorder="1" applyAlignment="1">
      <alignment horizontal="center"/>
    </xf>
    <xf numFmtId="0" fontId="1" fillId="0" borderId="62" xfId="0" applyFont="1" applyBorder="1"/>
    <xf numFmtId="0" fontId="1" fillId="0" borderId="64" xfId="0" applyFont="1" applyBorder="1" applyAlignment="1">
      <alignment horizontal="center"/>
    </xf>
    <xf numFmtId="0" fontId="1" fillId="15" borderId="15" xfId="0" applyFont="1" applyFill="1" applyBorder="1" applyAlignment="1">
      <alignment horizontal="center" wrapText="1"/>
    </xf>
    <xf numFmtId="0" fontId="1" fillId="17" borderId="99" xfId="0" applyFont="1" applyFill="1" applyBorder="1" applyAlignment="1">
      <alignment horizontal="center"/>
    </xf>
    <xf numFmtId="0" fontId="1" fillId="0" borderId="60" xfId="0" applyFont="1" applyBorder="1"/>
    <xf numFmtId="0" fontId="1" fillId="17" borderId="100" xfId="0" applyFont="1" applyFill="1" applyBorder="1" applyAlignment="1">
      <alignment horizontal="center"/>
    </xf>
    <xf numFmtId="0" fontId="1" fillId="0" borderId="87" xfId="0" applyFont="1" applyBorder="1"/>
    <xf numFmtId="0" fontId="1" fillId="15" borderId="81" xfId="0" applyFont="1" applyFill="1" applyBorder="1" applyAlignment="1">
      <alignment horizontal="center" wrapText="1"/>
    </xf>
    <xf numFmtId="2" fontId="4" fillId="17" borderId="81" xfId="0" applyNumberFormat="1" applyFont="1" applyFill="1" applyBorder="1" applyAlignment="1">
      <alignment horizontal="center"/>
    </xf>
    <xf numFmtId="0" fontId="4" fillId="24" borderId="48" xfId="0" applyFont="1" applyFill="1" applyBorder="1" applyAlignment="1">
      <alignment horizontal="center" vertical="center"/>
    </xf>
    <xf numFmtId="0" fontId="4" fillId="24" borderId="46" xfId="0" applyFont="1" applyFill="1" applyBorder="1" applyAlignment="1">
      <alignment horizontal="center"/>
    </xf>
    <xf numFmtId="0" fontId="4" fillId="24" borderId="30" xfId="0" applyFont="1" applyFill="1" applyBorder="1" applyAlignment="1">
      <alignment horizontal="center" vertical="center"/>
    </xf>
    <xf numFmtId="0" fontId="4" fillId="24" borderId="102" xfId="0" applyFont="1" applyFill="1" applyBorder="1" applyAlignment="1">
      <alignment horizontal="center" vertical="center" wrapText="1"/>
    </xf>
    <xf numFmtId="0" fontId="4" fillId="24" borderId="43" xfId="0" applyFont="1" applyFill="1" applyBorder="1" applyAlignment="1">
      <alignment horizontal="center" vertical="center" wrapText="1"/>
    </xf>
    <xf numFmtId="0" fontId="1" fillId="17" borderId="61" xfId="0" applyFont="1" applyFill="1" applyBorder="1" applyAlignment="1">
      <alignment horizontal="center"/>
    </xf>
    <xf numFmtId="0" fontId="1" fillId="0" borderId="22" xfId="0" applyFont="1" applyBorder="1" applyAlignment="1">
      <alignment wrapText="1"/>
    </xf>
    <xf numFmtId="0" fontId="1" fillId="17" borderId="20" xfId="0" applyFont="1" applyFill="1" applyBorder="1" applyAlignment="1">
      <alignment horizontal="center"/>
    </xf>
    <xf numFmtId="0" fontId="1" fillId="17" borderId="25" xfId="0" applyFont="1" applyFill="1" applyBorder="1" applyAlignment="1">
      <alignment horizontal="center"/>
    </xf>
    <xf numFmtId="2" fontId="4" fillId="18" borderId="82" xfId="0" applyNumberFormat="1" applyFont="1" applyFill="1" applyBorder="1" applyAlignment="1">
      <alignment horizontal="center"/>
    </xf>
    <xf numFmtId="0" fontId="4" fillId="24" borderId="74" xfId="0" applyFont="1" applyFill="1" applyBorder="1" applyAlignment="1">
      <alignment horizontal="center" vertical="center" wrapText="1"/>
    </xf>
    <xf numFmtId="0" fontId="4" fillId="24" borderId="75" xfId="0" applyFont="1" applyFill="1" applyBorder="1" applyAlignment="1">
      <alignment horizontal="center" vertical="center" wrapText="1"/>
    </xf>
    <xf numFmtId="0" fontId="1" fillId="17" borderId="61" xfId="0" applyFont="1" applyFill="1" applyBorder="1" applyAlignment="1">
      <alignment horizontal="center" vertical="center"/>
    </xf>
    <xf numFmtId="0" fontId="1" fillId="15" borderId="62" xfId="0" applyFont="1" applyFill="1" applyBorder="1" applyAlignment="1">
      <alignment horizontal="center" vertical="center"/>
    </xf>
    <xf numFmtId="0" fontId="1" fillId="15" borderId="62" xfId="0" applyFont="1" applyFill="1" applyBorder="1" applyAlignment="1">
      <alignment horizontal="center" vertical="center" wrapText="1"/>
    </xf>
    <xf numFmtId="0" fontId="1" fillId="15" borderId="103" xfId="0" applyFont="1" applyFill="1" applyBorder="1" applyAlignment="1">
      <alignment horizontal="center" vertical="center"/>
    </xf>
    <xf numFmtId="0" fontId="1" fillId="15" borderId="20" xfId="0" applyFont="1" applyFill="1" applyBorder="1" applyAlignment="1">
      <alignment horizontal="center" vertical="center"/>
    </xf>
    <xf numFmtId="2" fontId="1" fillId="16" borderId="20" xfId="0" applyNumberFormat="1" applyFont="1" applyFill="1" applyBorder="1" applyAlignment="1">
      <alignment horizontal="center" vertical="center"/>
    </xf>
    <xf numFmtId="0" fontId="1" fillId="17" borderId="81" xfId="0" applyFont="1" applyFill="1" applyBorder="1" applyAlignment="1">
      <alignment horizontal="center" vertical="center"/>
    </xf>
    <xf numFmtId="0" fontId="1" fillId="15" borderId="70" xfId="0" applyFont="1" applyFill="1" applyBorder="1" applyAlignment="1">
      <alignment horizontal="center" vertical="center" wrapText="1"/>
    </xf>
    <xf numFmtId="0" fontId="1" fillId="15" borderId="69" xfId="0" applyFont="1" applyFill="1" applyBorder="1" applyAlignment="1">
      <alignment horizontal="center" vertical="center"/>
    </xf>
    <xf numFmtId="0" fontId="1" fillId="15" borderId="25" xfId="0" applyFont="1" applyFill="1" applyBorder="1" applyAlignment="1">
      <alignment horizontal="center" vertical="center"/>
    </xf>
    <xf numFmtId="2" fontId="1" fillId="16" borderId="25" xfId="0" applyNumberFormat="1" applyFont="1" applyFill="1" applyBorder="1" applyAlignment="1">
      <alignment horizontal="center" vertical="center"/>
    </xf>
    <xf numFmtId="0" fontId="1" fillId="0" borderId="0" xfId="0" applyFont="1" applyAlignment="1">
      <alignment vertical="center"/>
    </xf>
    <xf numFmtId="0" fontId="1" fillId="23" borderId="1" xfId="0" applyFont="1" applyFill="1" applyBorder="1" applyAlignment="1">
      <alignment vertical="center"/>
    </xf>
    <xf numFmtId="0" fontId="4" fillId="18" borderId="43" xfId="0" applyFont="1" applyFill="1" applyBorder="1" applyAlignment="1">
      <alignment horizontal="center" vertical="center" wrapText="1"/>
    </xf>
    <xf numFmtId="0" fontId="4" fillId="25" borderId="30" xfId="0" applyFont="1" applyFill="1" applyBorder="1" applyAlignment="1">
      <alignment horizontal="center" vertical="center"/>
    </xf>
    <xf numFmtId="0" fontId="4" fillId="2" borderId="1" xfId="0" applyFont="1" applyFill="1" applyBorder="1" applyAlignment="1">
      <alignment horizontal="center"/>
    </xf>
    <xf numFmtId="0" fontId="4" fillId="17" borderId="70" xfId="0" applyFont="1" applyFill="1" applyBorder="1" applyAlignment="1">
      <alignment vertical="center"/>
    </xf>
    <xf numFmtId="0" fontId="4" fillId="17" borderId="71" xfId="0" applyFont="1" applyFill="1" applyBorder="1" applyAlignment="1">
      <alignment vertical="center"/>
    </xf>
    <xf numFmtId="0" fontId="4" fillId="17" borderId="71" xfId="0" applyFont="1" applyFill="1" applyBorder="1" applyAlignment="1">
      <alignment horizontal="center" vertical="center"/>
    </xf>
    <xf numFmtId="0" fontId="4" fillId="17" borderId="105" xfId="0" applyFont="1" applyFill="1" applyBorder="1" applyAlignment="1">
      <alignment horizontal="center" vertical="center"/>
    </xf>
    <xf numFmtId="0" fontId="4" fillId="28" borderId="50" xfId="0" applyFont="1" applyFill="1" applyBorder="1" applyAlignment="1">
      <alignment horizontal="center" vertical="center"/>
    </xf>
    <xf numFmtId="0" fontId="4" fillId="28" borderId="52" xfId="0" applyFont="1" applyFill="1" applyBorder="1" applyAlignment="1">
      <alignment horizontal="center" vertical="center"/>
    </xf>
    <xf numFmtId="0" fontId="4" fillId="17" borderId="106" xfId="0" applyFont="1" applyFill="1" applyBorder="1" applyAlignment="1">
      <alignment horizontal="center" vertical="center" wrapText="1"/>
    </xf>
    <xf numFmtId="0" fontId="4" fillId="21" borderId="30" xfId="0" applyFont="1" applyFill="1" applyBorder="1" applyAlignment="1">
      <alignment horizontal="center" vertical="center" wrapText="1"/>
    </xf>
    <xf numFmtId="0" fontId="4" fillId="29" borderId="107" xfId="0" applyFont="1" applyFill="1" applyBorder="1" applyAlignment="1">
      <alignment horizontal="center" vertical="center"/>
    </xf>
    <xf numFmtId="0" fontId="4" fillId="29" borderId="72" xfId="0" applyFont="1" applyFill="1" applyBorder="1" applyAlignment="1">
      <alignment horizontal="center" vertical="center"/>
    </xf>
    <xf numFmtId="0" fontId="4" fillId="2" borderId="1" xfId="0" applyFont="1" applyFill="1" applyBorder="1"/>
    <xf numFmtId="0" fontId="4" fillId="0" borderId="30" xfId="0" applyFont="1" applyBorder="1" applyAlignment="1">
      <alignment horizontal="center" vertical="center"/>
    </xf>
    <xf numFmtId="0" fontId="1" fillId="0" borderId="110" xfId="0" applyFont="1" applyBorder="1" applyAlignment="1">
      <alignment horizontal="center" vertical="center"/>
    </xf>
    <xf numFmtId="0" fontId="1" fillId="0" borderId="59" xfId="0" applyFont="1" applyBorder="1" applyAlignment="1">
      <alignment horizontal="center" vertical="center"/>
    </xf>
    <xf numFmtId="0" fontId="1" fillId="0" borderId="111" xfId="0" applyFont="1" applyBorder="1" applyAlignment="1">
      <alignment horizontal="center" vertical="center" wrapText="1"/>
    </xf>
    <xf numFmtId="0" fontId="1" fillId="5" borderId="62" xfId="0" applyFont="1" applyFill="1" applyBorder="1" applyAlignment="1">
      <alignment horizontal="center" vertical="center"/>
    </xf>
    <xf numFmtId="0" fontId="1" fillId="5" borderId="56" xfId="0" applyFont="1" applyFill="1" applyBorder="1" applyAlignment="1">
      <alignment horizontal="center" vertical="center"/>
    </xf>
    <xf numFmtId="0" fontId="1" fillId="30" borderId="61" xfId="0" applyFont="1" applyFill="1" applyBorder="1" applyAlignment="1">
      <alignment horizontal="center" vertical="center"/>
    </xf>
    <xf numFmtId="0" fontId="1" fillId="0" borderId="22" xfId="0" applyFont="1" applyBorder="1" applyAlignment="1">
      <alignment horizontal="center" vertical="center"/>
    </xf>
    <xf numFmtId="0" fontId="1" fillId="31" borderId="61" xfId="0" applyFont="1" applyFill="1" applyBorder="1" applyAlignment="1">
      <alignment horizontal="center" vertical="center"/>
    </xf>
    <xf numFmtId="0" fontId="1" fillId="0" borderId="114" xfId="0" applyFont="1" applyBorder="1" applyAlignment="1">
      <alignment horizontal="center" vertical="center" wrapText="1"/>
    </xf>
    <xf numFmtId="0" fontId="1" fillId="5" borderId="57" xfId="0" applyFont="1" applyFill="1" applyBorder="1" applyAlignment="1">
      <alignment horizontal="center" vertical="center"/>
    </xf>
    <xf numFmtId="0" fontId="1" fillId="5" borderId="37" xfId="0" applyFont="1" applyFill="1" applyBorder="1" applyAlignment="1">
      <alignment horizontal="center" vertical="center"/>
    </xf>
    <xf numFmtId="0" fontId="1" fillId="12" borderId="20" xfId="0" applyFont="1" applyFill="1" applyBorder="1" applyAlignment="1">
      <alignment horizontal="center" vertical="center"/>
    </xf>
    <xf numFmtId="0" fontId="1" fillId="32" borderId="20" xfId="0" applyFont="1" applyFill="1" applyBorder="1" applyAlignment="1">
      <alignment horizontal="center" vertical="center"/>
    </xf>
    <xf numFmtId="0" fontId="1" fillId="33" borderId="20" xfId="0" applyFont="1" applyFill="1" applyBorder="1" applyAlignment="1">
      <alignment horizontal="center" vertical="center"/>
    </xf>
    <xf numFmtId="0" fontId="1" fillId="18" borderId="20" xfId="0" applyFont="1" applyFill="1" applyBorder="1" applyAlignment="1">
      <alignment horizontal="center" vertical="center"/>
    </xf>
    <xf numFmtId="0" fontId="1" fillId="34" borderId="20" xfId="0" applyFont="1" applyFill="1" applyBorder="1" applyAlignment="1">
      <alignment horizontal="center" vertical="center"/>
    </xf>
    <xf numFmtId="0" fontId="1" fillId="35" borderId="20" xfId="0" applyFont="1" applyFill="1" applyBorder="1" applyAlignment="1">
      <alignment horizontal="center" vertical="center"/>
    </xf>
    <xf numFmtId="0" fontId="1" fillId="36" borderId="20" xfId="0" applyFont="1" applyFill="1" applyBorder="1" applyAlignment="1">
      <alignment horizontal="center" vertical="center"/>
    </xf>
    <xf numFmtId="0" fontId="1" fillId="37" borderId="20" xfId="0" applyFont="1" applyFill="1" applyBorder="1" applyAlignment="1">
      <alignment horizontal="center" vertical="center"/>
    </xf>
    <xf numFmtId="0" fontId="1" fillId="38" borderId="20" xfId="0" applyFont="1" applyFill="1" applyBorder="1" applyAlignment="1">
      <alignment horizontal="center" vertical="center"/>
    </xf>
    <xf numFmtId="0" fontId="1" fillId="39" borderId="20" xfId="0" applyFont="1" applyFill="1" applyBorder="1" applyAlignment="1">
      <alignment horizontal="center" vertical="center"/>
    </xf>
    <xf numFmtId="0" fontId="1" fillId="0" borderId="66" xfId="0" applyFont="1" applyBorder="1" applyAlignment="1">
      <alignment horizontal="center" vertical="center" wrapText="1"/>
    </xf>
    <xf numFmtId="0" fontId="9" fillId="40" borderId="25" xfId="0" applyFont="1" applyFill="1" applyBorder="1" applyAlignment="1">
      <alignment horizontal="center" vertical="center"/>
    </xf>
    <xf numFmtId="0" fontId="1" fillId="39" borderId="25" xfId="0" applyFont="1" applyFill="1" applyBorder="1" applyAlignment="1">
      <alignment horizontal="center" vertical="center"/>
    </xf>
    <xf numFmtId="0" fontId="9" fillId="0" borderId="0" xfId="0" applyFont="1" applyAlignment="1">
      <alignment horizontal="center" vertical="center"/>
    </xf>
    <xf numFmtId="0" fontId="1" fillId="0" borderId="85" xfId="0" applyFont="1" applyBorder="1" applyAlignment="1">
      <alignment horizontal="center" vertical="center" wrapText="1"/>
    </xf>
    <xf numFmtId="0" fontId="1" fillId="0" borderId="86" xfId="0" applyFont="1" applyBorder="1" applyAlignment="1">
      <alignment horizontal="center" vertical="center" wrapText="1"/>
    </xf>
    <xf numFmtId="0" fontId="1" fillId="0" borderId="116" xfId="0" applyFont="1" applyBorder="1" applyAlignment="1">
      <alignment horizontal="center" vertical="center" wrapText="1"/>
    </xf>
    <xf numFmtId="0" fontId="1" fillId="5" borderId="117" xfId="0" applyFont="1" applyFill="1" applyBorder="1" applyAlignment="1">
      <alignment horizontal="center" vertical="center"/>
    </xf>
    <xf numFmtId="0" fontId="1" fillId="5" borderId="42" xfId="0" applyFont="1" applyFill="1" applyBorder="1" applyAlignment="1">
      <alignment horizontal="center" vertical="center"/>
    </xf>
    <xf numFmtId="0" fontId="1" fillId="0" borderId="62" xfId="0" applyFont="1" applyBorder="1" applyAlignment="1">
      <alignment horizontal="center" vertical="center"/>
    </xf>
    <xf numFmtId="0" fontId="1" fillId="5" borderId="64" xfId="0" applyFont="1" applyFill="1" applyBorder="1" applyAlignment="1">
      <alignment horizontal="center" vertical="center"/>
    </xf>
    <xf numFmtId="0" fontId="1" fillId="0" borderId="66" xfId="0" applyFont="1" applyBorder="1" applyAlignment="1">
      <alignment horizontal="center" vertical="center"/>
    </xf>
    <xf numFmtId="0" fontId="1" fillId="0" borderId="69" xfId="0" applyFont="1" applyBorder="1" applyAlignment="1">
      <alignment horizontal="center" vertical="center"/>
    </xf>
    <xf numFmtId="0" fontId="1" fillId="0" borderId="118" xfId="0" applyFont="1" applyBorder="1" applyAlignment="1">
      <alignment horizontal="center" vertical="center"/>
    </xf>
    <xf numFmtId="0" fontId="1" fillId="0" borderId="67" xfId="0" applyFont="1" applyBorder="1" applyAlignment="1">
      <alignment horizontal="center" vertical="center"/>
    </xf>
    <xf numFmtId="0" fontId="1" fillId="0" borderId="119" xfId="0" applyFont="1" applyBorder="1" applyAlignment="1">
      <alignment horizontal="center" vertical="center" wrapText="1"/>
    </xf>
    <xf numFmtId="0" fontId="1" fillId="5" borderId="70" xfId="0" applyFont="1" applyFill="1" applyBorder="1" applyAlignment="1">
      <alignment horizontal="center" vertical="center"/>
    </xf>
    <xf numFmtId="0" fontId="1" fillId="5" borderId="68" xfId="0" applyFont="1" applyFill="1" applyBorder="1" applyAlignment="1">
      <alignment horizontal="center" vertical="center"/>
    </xf>
    <xf numFmtId="0" fontId="1" fillId="0" borderId="121" xfId="0" applyFont="1" applyBorder="1" applyAlignment="1">
      <alignment horizontal="center" vertical="center" wrapText="1"/>
    </xf>
    <xf numFmtId="0" fontId="10" fillId="2" borderId="1" xfId="0" applyFont="1" applyFill="1" applyBorder="1" applyAlignment="1">
      <alignment horizontal="left" vertical="center" readingOrder="1"/>
    </xf>
    <xf numFmtId="0" fontId="13" fillId="6" borderId="46" xfId="0" applyFont="1" applyFill="1" applyBorder="1" applyAlignment="1">
      <alignment horizontal="center" vertical="center" wrapText="1"/>
    </xf>
    <xf numFmtId="0" fontId="13" fillId="6" borderId="55" xfId="0" applyFont="1" applyFill="1" applyBorder="1" applyAlignment="1">
      <alignment horizontal="center" vertical="center" wrapText="1"/>
    </xf>
    <xf numFmtId="0" fontId="13" fillId="6" borderId="123" xfId="0" applyFont="1" applyFill="1" applyBorder="1" applyAlignment="1">
      <alignment horizontal="center" vertical="center" wrapText="1"/>
    </xf>
    <xf numFmtId="0" fontId="14" fillId="0" borderId="31" xfId="0" applyFont="1" applyBorder="1" applyAlignment="1">
      <alignment horizontal="center" vertical="center"/>
    </xf>
    <xf numFmtId="0" fontId="14" fillId="0" borderId="63" xfId="0" applyFont="1" applyBorder="1" applyAlignment="1">
      <alignment horizontal="center" vertical="center"/>
    </xf>
    <xf numFmtId="0" fontId="14" fillId="0" borderId="16" xfId="0" applyFont="1" applyBorder="1" applyAlignment="1">
      <alignment horizontal="center" vertical="center" wrapText="1"/>
    </xf>
    <xf numFmtId="0" fontId="14" fillId="0" borderId="35" xfId="0" applyFont="1" applyBorder="1" applyAlignment="1">
      <alignment horizontal="center" vertical="center"/>
    </xf>
    <xf numFmtId="16" fontId="14" fillId="0" borderId="66" xfId="0" applyNumberFormat="1" applyFont="1" applyBorder="1" applyAlignment="1">
      <alignment horizontal="center" vertical="center"/>
    </xf>
    <xf numFmtId="0" fontId="14" fillId="0" borderId="21" xfId="0" applyFont="1" applyBorder="1" applyAlignment="1">
      <alignment horizontal="center" vertical="center" wrapText="1"/>
    </xf>
    <xf numFmtId="0" fontId="14" fillId="0" borderId="126" xfId="0" applyFont="1" applyBorder="1" applyAlignment="1">
      <alignment horizontal="center" vertical="center"/>
    </xf>
    <xf numFmtId="0" fontId="14" fillId="0" borderId="28" xfId="0" applyFont="1" applyBorder="1" applyAlignment="1">
      <alignment horizontal="center" vertical="center" wrapText="1"/>
    </xf>
    <xf numFmtId="0" fontId="14" fillId="0" borderId="66" xfId="0" applyFont="1" applyBorder="1" applyAlignment="1">
      <alignment horizontal="center" vertical="center"/>
    </xf>
    <xf numFmtId="0" fontId="14" fillId="0" borderId="37" xfId="0" applyFont="1" applyBorder="1" applyAlignment="1">
      <alignment horizontal="center" vertical="center" wrapText="1"/>
    </xf>
    <xf numFmtId="0" fontId="14" fillId="0" borderId="87" xfId="0" applyFont="1" applyBorder="1" applyAlignment="1">
      <alignment horizontal="center" vertical="center"/>
    </xf>
    <xf numFmtId="16" fontId="14" fillId="0" borderId="69" xfId="0" applyNumberFormat="1" applyFont="1" applyBorder="1" applyAlignment="1">
      <alignment horizontal="center" vertical="center"/>
    </xf>
    <xf numFmtId="0" fontId="14" fillId="0" borderId="45" xfId="0" applyFont="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7" fillId="6" borderId="48" xfId="0" applyFont="1" applyFill="1" applyBorder="1" applyAlignment="1">
      <alignment horizontal="center" vertical="center" wrapText="1"/>
    </xf>
    <xf numFmtId="0" fontId="4" fillId="6" borderId="48" xfId="0" applyFont="1" applyFill="1" applyBorder="1" applyAlignment="1">
      <alignment horizontal="center" vertical="center"/>
    </xf>
    <xf numFmtId="0" fontId="17" fillId="2" borderId="1" xfId="0" applyFont="1" applyFill="1" applyBorder="1"/>
    <xf numFmtId="0" fontId="16" fillId="6" borderId="67" xfId="0" applyFont="1" applyFill="1" applyBorder="1" applyAlignment="1">
      <alignment horizontal="center" vertical="center" wrapText="1"/>
    </xf>
    <xf numFmtId="0" fontId="16" fillId="6" borderId="69" xfId="0" applyFont="1" applyFill="1" applyBorder="1" applyAlignment="1">
      <alignment horizontal="center" vertical="center" wrapText="1"/>
    </xf>
    <xf numFmtId="0" fontId="16" fillId="6" borderId="131" xfId="0" applyFont="1" applyFill="1" applyBorder="1" applyAlignment="1">
      <alignment horizontal="center" vertical="center" wrapText="1"/>
    </xf>
    <xf numFmtId="0" fontId="16" fillId="6" borderId="68" xfId="0" applyFont="1" applyFill="1" applyBorder="1" applyAlignment="1">
      <alignment horizontal="center" vertical="center" wrapText="1"/>
    </xf>
    <xf numFmtId="0" fontId="17" fillId="6" borderId="81" xfId="0" applyFont="1" applyFill="1" applyBorder="1" applyAlignment="1">
      <alignment horizontal="center" vertical="center" wrapText="1"/>
    </xf>
    <xf numFmtId="0" fontId="4" fillId="6" borderId="81" xfId="0" applyFont="1" applyFill="1" applyBorder="1" applyAlignment="1">
      <alignment horizontal="center" vertical="center"/>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35" borderId="99" xfId="0" applyFont="1" applyFill="1" applyBorder="1" applyAlignment="1">
      <alignment horizontal="center" vertical="center" wrapText="1"/>
    </xf>
    <xf numFmtId="0" fontId="19" fillId="0" borderId="20" xfId="0" applyFont="1" applyBorder="1" applyAlignment="1">
      <alignment horizontal="center" vertical="center" wrapText="1"/>
    </xf>
    <xf numFmtId="0" fontId="19" fillId="0" borderId="65" xfId="0" applyFont="1" applyBorder="1" applyAlignment="1">
      <alignment horizontal="center" vertical="center" wrapText="1"/>
    </xf>
    <xf numFmtId="0" fontId="19" fillId="0" borderId="66" xfId="0" applyFont="1" applyBorder="1" applyAlignment="1">
      <alignment horizontal="center" vertical="center" wrapText="1"/>
    </xf>
    <xf numFmtId="0" fontId="19" fillId="0" borderId="85" xfId="0" applyFont="1" applyBorder="1" applyAlignment="1">
      <alignment horizontal="center" vertical="center" wrapText="1"/>
    </xf>
    <xf numFmtId="0" fontId="20" fillId="0" borderId="37" xfId="0" applyFont="1" applyBorder="1" applyAlignment="1">
      <alignment vertical="center" wrapText="1"/>
    </xf>
    <xf numFmtId="0" fontId="21" fillId="30" borderId="78" xfId="0" applyFont="1" applyFill="1" applyBorder="1" applyAlignment="1">
      <alignment horizontal="center" vertical="center" wrapText="1"/>
    </xf>
    <xf numFmtId="0" fontId="21" fillId="0" borderId="15" xfId="0" applyFont="1" applyBorder="1" applyAlignment="1">
      <alignment horizontal="center" vertical="center" wrapText="1"/>
    </xf>
    <xf numFmtId="0" fontId="9" fillId="0" borderId="15" xfId="0" applyFont="1" applyBorder="1" applyAlignment="1">
      <alignment horizontal="center" vertical="center" wrapText="1"/>
    </xf>
    <xf numFmtId="0" fontId="21" fillId="30" borderId="15"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2" borderId="1" xfId="0" applyFont="1" applyFill="1" applyBorder="1" applyAlignment="1">
      <alignment horizontal="center" vertical="center"/>
    </xf>
    <xf numFmtId="0" fontId="23" fillId="2" borderId="1" xfId="0" applyFont="1" applyFill="1" applyBorder="1" applyAlignment="1">
      <alignment wrapText="1"/>
    </xf>
    <xf numFmtId="0" fontId="9" fillId="0" borderId="65" xfId="0" applyFont="1" applyBorder="1" applyAlignment="1">
      <alignment horizontal="center" vertical="center" wrapText="1"/>
    </xf>
    <xf numFmtId="0" fontId="9" fillId="0" borderId="66" xfId="0" applyFont="1" applyBorder="1" applyAlignment="1">
      <alignment horizontal="center" vertical="center" wrapText="1"/>
    </xf>
    <xf numFmtId="0" fontId="9" fillId="0" borderId="85" xfId="0" applyFont="1" applyBorder="1" applyAlignment="1">
      <alignment horizontal="center" vertical="center" wrapText="1"/>
    </xf>
    <xf numFmtId="0" fontId="22" fillId="0" borderId="37" xfId="0" applyFont="1" applyBorder="1" applyAlignment="1">
      <alignment vertical="center" wrapText="1"/>
    </xf>
    <xf numFmtId="0" fontId="21" fillId="12" borderId="99" xfId="0" applyFont="1" applyFill="1" applyBorder="1" applyAlignment="1">
      <alignment horizontal="center" vertical="center" wrapText="1"/>
    </xf>
    <xf numFmtId="16" fontId="9" fillId="0" borderId="20" xfId="0" applyNumberFormat="1" applyFont="1" applyBorder="1" applyAlignment="1">
      <alignment horizontal="center" vertical="center"/>
    </xf>
    <xf numFmtId="0" fontId="9" fillId="0" borderId="20" xfId="0" applyFont="1" applyBorder="1" applyAlignment="1">
      <alignment horizontal="center" vertical="center" wrapText="1"/>
    </xf>
    <xf numFmtId="0" fontId="21" fillId="12" borderId="20" xfId="0" applyFont="1" applyFill="1" applyBorder="1" applyAlignment="1">
      <alignment horizontal="center" vertical="center" wrapText="1"/>
    </xf>
    <xf numFmtId="16" fontId="23" fillId="2" borderId="1" xfId="0" applyNumberFormat="1" applyFont="1" applyFill="1" applyBorder="1" applyAlignment="1">
      <alignment horizontal="center" vertical="center"/>
    </xf>
    <xf numFmtId="0" fontId="9" fillId="33" borderId="99" xfId="0" applyFont="1" applyFill="1" applyBorder="1" applyAlignment="1">
      <alignment horizontal="center" vertical="center"/>
    </xf>
    <xf numFmtId="0" fontId="9" fillId="42" borderId="20" xfId="0" applyFont="1" applyFill="1" applyBorder="1" applyAlignment="1">
      <alignment horizontal="center" vertical="center"/>
    </xf>
    <xf numFmtId="0" fontId="18" fillId="35" borderId="100" xfId="0" applyFont="1" applyFill="1" applyBorder="1" applyAlignment="1">
      <alignment horizontal="center" vertical="center" wrapText="1"/>
    </xf>
    <xf numFmtId="0" fontId="19" fillId="0" borderId="25" xfId="0" applyFont="1" applyBorder="1" applyAlignment="1">
      <alignment horizontal="center" vertical="center" wrapText="1"/>
    </xf>
    <xf numFmtId="0" fontId="9" fillId="0" borderId="67" xfId="0" applyFont="1" applyBorder="1" applyAlignment="1">
      <alignment horizontal="center" vertical="center" wrapText="1"/>
    </xf>
    <xf numFmtId="0" fontId="9" fillId="0" borderId="69" xfId="0" applyFont="1" applyBorder="1" applyAlignment="1">
      <alignment horizontal="center" vertical="center" wrapText="1"/>
    </xf>
    <xf numFmtId="0" fontId="19" fillId="0" borderId="118" xfId="0" applyFont="1" applyBorder="1" applyAlignment="1">
      <alignment horizontal="center" vertical="center" wrapText="1"/>
    </xf>
    <xf numFmtId="0" fontId="20" fillId="0" borderId="68" xfId="0" applyFont="1" applyBorder="1" applyAlignment="1">
      <alignment vertical="center" wrapText="1"/>
    </xf>
    <xf numFmtId="0" fontId="21" fillId="18" borderId="99" xfId="0" applyFont="1" applyFill="1" applyBorder="1" applyAlignment="1">
      <alignment horizontal="center" vertical="center" wrapText="1"/>
    </xf>
    <xf numFmtId="0" fontId="9" fillId="0" borderId="20" xfId="0" applyFont="1" applyBorder="1" applyAlignment="1">
      <alignment horizontal="center" vertical="center"/>
    </xf>
    <xf numFmtId="0" fontId="21" fillId="34" borderId="20" xfId="0" applyFont="1" applyFill="1" applyBorder="1" applyAlignment="1">
      <alignment horizontal="center" vertical="center" wrapText="1"/>
    </xf>
    <xf numFmtId="0" fontId="2" fillId="6" borderId="52" xfId="0" applyFont="1" applyFill="1" applyBorder="1" applyAlignment="1">
      <alignment horizontal="center" vertical="center"/>
    </xf>
    <xf numFmtId="0" fontId="9" fillId="36" borderId="99" xfId="0" applyFont="1" applyFill="1" applyBorder="1" applyAlignment="1">
      <alignment horizontal="center" vertical="center"/>
    </xf>
    <xf numFmtId="0" fontId="9" fillId="36" borderId="20" xfId="0" applyFont="1" applyFill="1" applyBorder="1" applyAlignment="1">
      <alignment horizontal="center" vertical="center"/>
    </xf>
    <xf numFmtId="0" fontId="9" fillId="43" borderId="99" xfId="0" applyFont="1" applyFill="1" applyBorder="1" applyAlignment="1">
      <alignment horizontal="center" vertical="center"/>
    </xf>
    <xf numFmtId="0" fontId="9" fillId="43" borderId="20" xfId="0" applyFont="1" applyFill="1" applyBorder="1" applyAlignment="1">
      <alignment horizontal="center" vertical="center"/>
    </xf>
    <xf numFmtId="0" fontId="9" fillId="40" borderId="100" xfId="0" applyFont="1" applyFill="1" applyBorder="1" applyAlignment="1">
      <alignment horizontal="center" vertical="center"/>
    </xf>
    <xf numFmtId="0" fontId="9" fillId="0" borderId="25" xfId="0" applyFont="1" applyBorder="1" applyAlignment="1">
      <alignment horizontal="center" vertical="center"/>
    </xf>
    <xf numFmtId="0" fontId="9" fillId="0" borderId="25" xfId="0" applyFont="1" applyBorder="1" applyAlignment="1">
      <alignment horizontal="center" vertical="center" wrapText="1"/>
    </xf>
    <xf numFmtId="0" fontId="4" fillId="18" borderId="50" xfId="0" applyFont="1" applyFill="1" applyBorder="1" applyAlignment="1">
      <alignment wrapText="1"/>
    </xf>
    <xf numFmtId="0" fontId="4" fillId="18" borderId="51" xfId="0" applyFont="1" applyFill="1" applyBorder="1"/>
    <xf numFmtId="0" fontId="4" fillId="18" borderId="51" xfId="0" applyFont="1" applyFill="1" applyBorder="1" applyAlignment="1">
      <alignment horizontal="center" wrapText="1"/>
    </xf>
    <xf numFmtId="0" fontId="4" fillId="18" borderId="133" xfId="0" applyFont="1" applyFill="1" applyBorder="1" applyAlignment="1">
      <alignment horizontal="center" wrapText="1"/>
    </xf>
    <xf numFmtId="0" fontId="4" fillId="18" borderId="52" xfId="0" applyFont="1" applyFill="1" applyBorder="1" applyAlignment="1">
      <alignment horizontal="center" wrapText="1"/>
    </xf>
    <xf numFmtId="0" fontId="4" fillId="2" borderId="1" xfId="0" applyFont="1" applyFill="1" applyBorder="1" applyAlignment="1">
      <alignment horizontal="center" wrapText="1"/>
    </xf>
    <xf numFmtId="0" fontId="1" fillId="30" borderId="57" xfId="0" applyFont="1" applyFill="1" applyBorder="1" applyAlignment="1">
      <alignment horizontal="center" vertical="center" wrapText="1"/>
    </xf>
    <xf numFmtId="0" fontId="1" fillId="0" borderId="58" xfId="0" applyFont="1" applyBorder="1" applyAlignment="1">
      <alignment horizontal="center"/>
    </xf>
    <xf numFmtId="0" fontId="1" fillId="30" borderId="15" xfId="0" applyFont="1" applyFill="1" applyBorder="1" applyAlignment="1">
      <alignment horizontal="center"/>
    </xf>
    <xf numFmtId="0" fontId="1" fillId="0" borderId="66" xfId="0" applyFont="1" applyBorder="1"/>
    <xf numFmtId="0" fontId="1" fillId="0" borderId="66" xfId="0" applyFont="1" applyBorder="1" applyAlignment="1">
      <alignment horizontal="center"/>
    </xf>
    <xf numFmtId="0" fontId="1" fillId="12" borderId="61" xfId="0" applyFont="1" applyFill="1" applyBorder="1" applyAlignment="1">
      <alignment horizontal="center"/>
    </xf>
    <xf numFmtId="0" fontId="1" fillId="30" borderId="65" xfId="0" applyFont="1" applyFill="1" applyBorder="1" applyAlignment="1">
      <alignment horizontal="center" vertical="center" wrapText="1"/>
    </xf>
    <xf numFmtId="0" fontId="1" fillId="0" borderId="66" xfId="0" applyFont="1" applyBorder="1" applyAlignment="1">
      <alignment wrapText="1"/>
    </xf>
    <xf numFmtId="0" fontId="1" fillId="18" borderId="61" xfId="0" applyFont="1" applyFill="1" applyBorder="1" applyAlignment="1">
      <alignment horizontal="center"/>
    </xf>
    <xf numFmtId="0" fontId="24" fillId="0" borderId="66" xfId="0" applyFont="1" applyBorder="1" applyAlignment="1">
      <alignment horizontal="center"/>
    </xf>
    <xf numFmtId="0" fontId="1" fillId="44" borderId="61" xfId="0" applyFont="1" applyFill="1" applyBorder="1" applyAlignment="1">
      <alignment horizontal="center"/>
    </xf>
    <xf numFmtId="0" fontId="1" fillId="43" borderId="61" xfId="0" applyFont="1" applyFill="1" applyBorder="1" applyAlignment="1">
      <alignment horizontal="center"/>
    </xf>
    <xf numFmtId="0" fontId="1" fillId="2" borderId="66" xfId="0" applyFont="1" applyFill="1" applyBorder="1"/>
    <xf numFmtId="0" fontId="1" fillId="45" borderId="61" xfId="0" applyFont="1" applyFill="1" applyBorder="1" applyAlignment="1">
      <alignment horizontal="center"/>
    </xf>
    <xf numFmtId="0" fontId="1" fillId="30" borderId="61" xfId="0" applyFont="1" applyFill="1" applyBorder="1" applyAlignment="1">
      <alignment horizontal="center"/>
    </xf>
    <xf numFmtId="0" fontId="1" fillId="41" borderId="65" xfId="0" applyFont="1" applyFill="1" applyBorder="1" applyAlignment="1">
      <alignment horizontal="center" vertical="center" wrapText="1"/>
    </xf>
    <xf numFmtId="0" fontId="1" fillId="0" borderId="85" xfId="0" applyFont="1" applyBorder="1" applyAlignment="1">
      <alignment horizontal="left" vertical="center"/>
    </xf>
    <xf numFmtId="0" fontId="1" fillId="0" borderId="66" xfId="0" applyFont="1" applyBorder="1" applyAlignment="1">
      <alignment horizontal="left" vertical="center"/>
    </xf>
    <xf numFmtId="0" fontId="1" fillId="0" borderId="118" xfId="0" applyFont="1" applyBorder="1" applyAlignment="1">
      <alignment horizontal="left" vertical="center"/>
    </xf>
    <xf numFmtId="0" fontId="24" fillId="0" borderId="69" xfId="0" applyFont="1" applyBorder="1" applyAlignment="1">
      <alignment horizontal="center"/>
    </xf>
    <xf numFmtId="0" fontId="1" fillId="0" borderId="118" xfId="0" applyFont="1" applyBorder="1" applyAlignment="1">
      <alignment horizontal="center"/>
    </xf>
    <xf numFmtId="0" fontId="1" fillId="17" borderId="81" xfId="0" applyFont="1" applyFill="1" applyBorder="1" applyAlignment="1">
      <alignment horizontal="center"/>
    </xf>
    <xf numFmtId="0" fontId="4" fillId="5" borderId="54" xfId="0" applyFont="1" applyFill="1" applyBorder="1" applyAlignment="1">
      <alignment horizontal="center"/>
    </xf>
    <xf numFmtId="0" fontId="4" fillId="5" borderId="56" xfId="0" applyFont="1" applyFill="1" applyBorder="1" applyAlignment="1">
      <alignment horizontal="center"/>
    </xf>
    <xf numFmtId="0" fontId="1" fillId="2" borderId="54" xfId="0" applyFont="1" applyFill="1" applyBorder="1" applyAlignment="1">
      <alignment horizontal="center"/>
    </xf>
    <xf numFmtId="0" fontId="1" fillId="2" borderId="56" xfId="0" applyFont="1" applyFill="1" applyBorder="1" applyAlignment="1">
      <alignment horizontal="center" vertical="center"/>
    </xf>
    <xf numFmtId="0" fontId="1" fillId="2" borderId="65" xfId="0" applyFont="1" applyFill="1" applyBorder="1" applyAlignment="1">
      <alignment horizontal="center"/>
    </xf>
    <xf numFmtId="0" fontId="1" fillId="2" borderId="37" xfId="0" applyFont="1" applyFill="1" applyBorder="1" applyAlignment="1">
      <alignment horizontal="center" vertical="center"/>
    </xf>
    <xf numFmtId="0" fontId="1" fillId="2" borderId="70" xfId="0" applyFont="1" applyFill="1" applyBorder="1" applyAlignment="1">
      <alignment horizontal="center"/>
    </xf>
    <xf numFmtId="0" fontId="1" fillId="2" borderId="72" xfId="0" applyFont="1" applyFill="1" applyBorder="1" applyAlignment="1">
      <alignment horizontal="center" vertical="center"/>
    </xf>
    <xf numFmtId="0" fontId="4" fillId="48" borderId="54" xfId="0" applyFont="1" applyFill="1" applyBorder="1"/>
    <xf numFmtId="0" fontId="4" fillId="48" borderId="139" xfId="0" applyFont="1" applyFill="1" applyBorder="1"/>
    <xf numFmtId="0" fontId="4" fillId="48" borderId="55" xfId="0" applyFont="1" applyFill="1" applyBorder="1" applyAlignment="1">
      <alignment horizontal="center"/>
    </xf>
    <xf numFmtId="0" fontId="4" fillId="48" borderId="56" xfId="0" applyFont="1" applyFill="1" applyBorder="1" applyAlignment="1">
      <alignment horizontal="center"/>
    </xf>
    <xf numFmtId="0" fontId="4" fillId="22" borderId="46" xfId="0" applyFont="1" applyFill="1" applyBorder="1"/>
    <xf numFmtId="0" fontId="1" fillId="30" borderId="62" xfId="0" applyFont="1" applyFill="1" applyBorder="1" applyAlignment="1">
      <alignment horizontal="center" vertical="center"/>
    </xf>
    <xf numFmtId="0" fontId="1" fillId="35" borderId="63" xfId="0" applyFont="1" applyFill="1" applyBorder="1"/>
    <xf numFmtId="0" fontId="1" fillId="0" borderId="63" xfId="0" applyFont="1" applyBorder="1" applyAlignment="1">
      <alignment horizontal="center"/>
    </xf>
    <xf numFmtId="0" fontId="1" fillId="35" borderId="78" xfId="0" applyFont="1" applyFill="1" applyBorder="1"/>
    <xf numFmtId="0" fontId="1" fillId="35" borderId="66" xfId="0" applyFont="1" applyFill="1" applyBorder="1"/>
    <xf numFmtId="0" fontId="1" fillId="35" borderId="99" xfId="0" applyFont="1" applyFill="1" applyBorder="1"/>
    <xf numFmtId="0" fontId="1" fillId="0" borderId="65" xfId="0" applyFont="1" applyBorder="1" applyAlignment="1">
      <alignment horizontal="center"/>
    </xf>
    <xf numFmtId="0" fontId="1" fillId="35" borderId="66" xfId="0" applyFont="1" applyFill="1" applyBorder="1" applyAlignment="1">
      <alignment wrapText="1"/>
    </xf>
    <xf numFmtId="0" fontId="1" fillId="0" borderId="37" xfId="0" applyFont="1" applyBorder="1" applyAlignment="1">
      <alignment horizontal="center" vertical="center"/>
    </xf>
    <xf numFmtId="0" fontId="1" fillId="35" borderId="99" xfId="0" applyFont="1" applyFill="1" applyBorder="1" applyAlignment="1">
      <alignment vertical="center" wrapText="1"/>
    </xf>
    <xf numFmtId="0" fontId="1" fillId="35" borderId="140" xfId="0" applyFont="1" applyFill="1" applyBorder="1"/>
    <xf numFmtId="0" fontId="1" fillId="0" borderId="90" xfId="0" applyFont="1" applyBorder="1" applyAlignment="1">
      <alignment horizontal="center"/>
    </xf>
    <xf numFmtId="0" fontId="1" fillId="0" borderId="141" xfId="0" applyFont="1" applyBorder="1" applyAlignment="1">
      <alignment horizontal="center"/>
    </xf>
    <xf numFmtId="0" fontId="1" fillId="35" borderId="100" xfId="0" applyFont="1" applyFill="1" applyBorder="1"/>
    <xf numFmtId="0" fontId="1" fillId="0" borderId="67" xfId="0" applyFont="1" applyBorder="1" applyAlignment="1">
      <alignment horizontal="center"/>
    </xf>
    <xf numFmtId="0" fontId="1" fillId="49" borderId="63" xfId="0" applyFont="1" applyFill="1" applyBorder="1"/>
    <xf numFmtId="0" fontId="1" fillId="49" borderId="78" xfId="0" applyFont="1" applyFill="1" applyBorder="1"/>
    <xf numFmtId="0" fontId="1" fillId="49" borderId="66" xfId="0" applyFont="1" applyFill="1" applyBorder="1"/>
    <xf numFmtId="0" fontId="1" fillId="49" borderId="99" xfId="0" applyFont="1" applyFill="1" applyBorder="1"/>
    <xf numFmtId="0" fontId="1" fillId="41" borderId="65" xfId="0" applyFont="1" applyFill="1" applyBorder="1" applyAlignment="1">
      <alignment horizontal="center" vertical="center"/>
    </xf>
    <xf numFmtId="0" fontId="1" fillId="41" borderId="67" xfId="0" applyFont="1" applyFill="1" applyBorder="1" applyAlignment="1">
      <alignment horizontal="center" vertical="center"/>
    </xf>
    <xf numFmtId="0" fontId="1" fillId="49" borderId="69" xfId="0" applyFont="1" applyFill="1" applyBorder="1"/>
    <xf numFmtId="0" fontId="1" fillId="0" borderId="69" xfId="0" applyFont="1" applyBorder="1" applyAlignment="1">
      <alignment horizontal="center"/>
    </xf>
    <xf numFmtId="0" fontId="1" fillId="49" borderId="100" xfId="0" applyFont="1" applyFill="1" applyBorder="1"/>
    <xf numFmtId="0" fontId="1" fillId="50" borderId="63" xfId="0" applyFont="1" applyFill="1" applyBorder="1" applyAlignment="1">
      <alignment horizontal="left" vertical="center"/>
    </xf>
    <xf numFmtId="0" fontId="1" fillId="50" borderId="78" xfId="0" applyFont="1" applyFill="1" applyBorder="1" applyAlignment="1">
      <alignment horizontal="left" vertical="center"/>
    </xf>
    <xf numFmtId="0" fontId="1" fillId="50" borderId="66" xfId="0" applyFont="1" applyFill="1" applyBorder="1" applyAlignment="1">
      <alignment horizontal="left" vertical="center"/>
    </xf>
    <xf numFmtId="0" fontId="1" fillId="50" borderId="99" xfId="0" applyFont="1" applyFill="1" applyBorder="1" applyAlignment="1">
      <alignment horizontal="left" vertical="center"/>
    </xf>
    <xf numFmtId="0" fontId="24" fillId="0" borderId="90" xfId="0" applyFont="1" applyBorder="1" applyAlignment="1">
      <alignment horizontal="center"/>
    </xf>
    <xf numFmtId="0" fontId="1" fillId="50" borderId="69" xfId="0" applyFont="1" applyFill="1" applyBorder="1" applyAlignment="1">
      <alignment horizontal="left" vertical="center"/>
    </xf>
    <xf numFmtId="0" fontId="1" fillId="50" borderId="100" xfId="0" applyFont="1" applyFill="1" applyBorder="1" applyAlignment="1">
      <alignment horizontal="left" vertical="center"/>
    </xf>
    <xf numFmtId="0" fontId="1" fillId="2" borderId="95" xfId="0" applyFont="1" applyFill="1" applyBorder="1"/>
    <xf numFmtId="0" fontId="4" fillId="19" borderId="62" xfId="0" applyFont="1" applyFill="1" applyBorder="1" applyAlignment="1">
      <alignment horizontal="right"/>
    </xf>
    <xf numFmtId="0" fontId="1" fillId="19" borderId="63" xfId="0" applyFont="1" applyFill="1" applyBorder="1" applyAlignment="1">
      <alignment horizontal="center" vertical="center" wrapText="1"/>
    </xf>
    <xf numFmtId="0" fontId="1" fillId="19" borderId="63" xfId="0" applyFont="1" applyFill="1" applyBorder="1" applyAlignment="1">
      <alignment horizontal="center" vertical="center"/>
    </xf>
    <xf numFmtId="0" fontId="1" fillId="19" borderId="64" xfId="0" applyFont="1" applyFill="1" applyBorder="1" applyAlignment="1">
      <alignment horizontal="center" vertical="center" wrapText="1"/>
    </xf>
    <xf numFmtId="0" fontId="4" fillId="2" borderId="1" xfId="0" applyFont="1" applyFill="1" applyBorder="1" applyAlignment="1">
      <alignment horizontal="right"/>
    </xf>
    <xf numFmtId="0" fontId="4" fillId="19" borderId="67" xfId="0" applyFont="1" applyFill="1" applyBorder="1" applyAlignment="1">
      <alignment horizontal="right"/>
    </xf>
    <xf numFmtId="0" fontId="1" fillId="19" borderId="69" xfId="0" applyFont="1" applyFill="1" applyBorder="1" applyAlignment="1">
      <alignment horizontal="center" vertical="center"/>
    </xf>
    <xf numFmtId="0" fontId="1" fillId="19" borderId="68" xfId="0" applyFont="1" applyFill="1" applyBorder="1" applyAlignment="1">
      <alignment horizontal="center" vertical="center"/>
    </xf>
    <xf numFmtId="0" fontId="4" fillId="49" borderId="50" xfId="0" applyFont="1" applyFill="1" applyBorder="1" applyAlignment="1">
      <alignment horizontal="center" vertical="center"/>
    </xf>
    <xf numFmtId="0" fontId="4" fillId="49" borderId="51" xfId="0" applyFont="1" applyFill="1" applyBorder="1" applyAlignment="1">
      <alignment horizontal="center" vertical="center"/>
    </xf>
    <xf numFmtId="0" fontId="1" fillId="49" borderId="51" xfId="0" applyFont="1" applyFill="1" applyBorder="1" applyAlignment="1">
      <alignment horizontal="center" vertical="center" wrapText="1"/>
    </xf>
    <xf numFmtId="0" fontId="1" fillId="49" borderId="52" xfId="0" applyFont="1" applyFill="1" applyBorder="1" applyAlignment="1">
      <alignment horizontal="center" vertical="center" wrapText="1"/>
    </xf>
    <xf numFmtId="0" fontId="4" fillId="49" borderId="54" xfId="0" applyFont="1" applyFill="1" applyBorder="1" applyAlignment="1">
      <alignment horizontal="center" vertical="center"/>
    </xf>
    <xf numFmtId="0" fontId="1" fillId="49" borderId="55" xfId="0" applyFont="1" applyFill="1" applyBorder="1" applyAlignment="1">
      <alignment horizontal="center" vertical="center" wrapText="1"/>
    </xf>
    <xf numFmtId="0" fontId="1" fillId="49" borderId="56" xfId="0" applyFont="1" applyFill="1" applyBorder="1" applyAlignment="1">
      <alignment horizontal="center" vertical="center" wrapText="1"/>
    </xf>
    <xf numFmtId="0" fontId="4" fillId="22" borderId="73" xfId="0" applyFont="1" applyFill="1" applyBorder="1" applyAlignment="1">
      <alignment horizontal="center" vertical="center"/>
    </xf>
    <xf numFmtId="0" fontId="1" fillId="35" borderId="80" xfId="0" applyFont="1" applyFill="1" applyBorder="1" applyAlignment="1">
      <alignment horizontal="center"/>
    </xf>
    <xf numFmtId="0" fontId="24" fillId="0" borderId="58" xfId="0" applyFont="1" applyBorder="1" applyAlignment="1">
      <alignment horizontal="center"/>
    </xf>
    <xf numFmtId="0" fontId="1" fillId="35" borderId="78" xfId="0" applyFont="1" applyFill="1" applyBorder="1" applyAlignment="1">
      <alignment horizontal="center"/>
    </xf>
    <xf numFmtId="0" fontId="1" fillId="2" borderId="63" xfId="0" applyFont="1" applyFill="1" applyBorder="1" applyAlignment="1">
      <alignment horizontal="center"/>
    </xf>
    <xf numFmtId="0" fontId="1" fillId="2" borderId="64" xfId="0" applyFont="1" applyFill="1" applyBorder="1" applyAlignment="1">
      <alignment horizontal="center"/>
    </xf>
    <xf numFmtId="0" fontId="1" fillId="35" borderId="57" xfId="0" applyFont="1" applyFill="1" applyBorder="1" applyAlignment="1">
      <alignment horizontal="center"/>
    </xf>
    <xf numFmtId="0" fontId="1" fillId="35" borderId="66" xfId="0" applyFont="1" applyFill="1" applyBorder="1" applyAlignment="1">
      <alignment horizontal="center"/>
    </xf>
    <xf numFmtId="0" fontId="1" fillId="35" borderId="99" xfId="0" applyFont="1" applyFill="1" applyBorder="1" applyAlignment="1">
      <alignment horizontal="center"/>
    </xf>
    <xf numFmtId="0" fontId="1" fillId="2" borderId="66" xfId="0" applyFont="1" applyFill="1" applyBorder="1" applyAlignment="1">
      <alignment horizontal="center"/>
    </xf>
    <xf numFmtId="0" fontId="1" fillId="2" borderId="37" xfId="0" applyFont="1" applyFill="1" applyBorder="1" applyAlignment="1">
      <alignment horizontal="center"/>
    </xf>
    <xf numFmtId="0" fontId="1" fillId="35" borderId="65" xfId="0" applyFont="1" applyFill="1" applyBorder="1" applyAlignment="1">
      <alignment horizontal="center"/>
    </xf>
    <xf numFmtId="0" fontId="1" fillId="49" borderId="66" xfId="0" applyFont="1" applyFill="1" applyBorder="1" applyAlignment="1">
      <alignment horizontal="center"/>
    </xf>
    <xf numFmtId="0" fontId="1" fillId="49" borderId="99" xfId="0" applyFont="1" applyFill="1" applyBorder="1" applyAlignment="1">
      <alignment horizontal="center"/>
    </xf>
    <xf numFmtId="0" fontId="1" fillId="33" borderId="65" xfId="0" applyFont="1" applyFill="1" applyBorder="1" applyAlignment="1">
      <alignment horizontal="center" vertical="center" wrapText="1"/>
    </xf>
    <xf numFmtId="0" fontId="1" fillId="22" borderId="66" xfId="0" applyFont="1" applyFill="1" applyBorder="1" applyAlignment="1">
      <alignment horizontal="center"/>
    </xf>
    <xf numFmtId="0" fontId="1" fillId="22" borderId="99" xfId="0" applyFont="1" applyFill="1" applyBorder="1" applyAlignment="1">
      <alignment horizontal="center"/>
    </xf>
    <xf numFmtId="0" fontId="1" fillId="22" borderId="69" xfId="0" applyFont="1" applyFill="1" applyBorder="1" applyAlignment="1">
      <alignment horizontal="center"/>
    </xf>
    <xf numFmtId="0" fontId="1" fillId="22" borderId="100" xfId="0" applyFont="1" applyFill="1" applyBorder="1" applyAlignment="1">
      <alignment horizontal="center"/>
    </xf>
    <xf numFmtId="0" fontId="1" fillId="2" borderId="69" xfId="0" applyFont="1" applyFill="1" applyBorder="1" applyAlignment="1">
      <alignment horizontal="center"/>
    </xf>
    <xf numFmtId="0" fontId="1" fillId="2" borderId="68" xfId="0" applyFont="1" applyFill="1" applyBorder="1" applyAlignment="1">
      <alignment horizontal="center"/>
    </xf>
    <xf numFmtId="0" fontId="1" fillId="35" borderId="67" xfId="0" applyFont="1" applyFill="1" applyBorder="1" applyAlignment="1">
      <alignment horizontal="center"/>
    </xf>
    <xf numFmtId="0" fontId="1" fillId="2" borderId="145" xfId="0" applyFont="1" applyFill="1" applyBorder="1"/>
    <xf numFmtId="0" fontId="1" fillId="35" borderId="46" xfId="0" applyFont="1" applyFill="1" applyBorder="1"/>
    <xf numFmtId="0" fontId="1" fillId="35" borderId="146" xfId="0" applyFont="1" applyFill="1" applyBorder="1"/>
    <xf numFmtId="0" fontId="1" fillId="35" borderId="123" xfId="0" applyFont="1" applyFill="1" applyBorder="1"/>
    <xf numFmtId="0" fontId="1" fillId="48" borderId="46" xfId="0" applyFont="1" applyFill="1" applyBorder="1"/>
    <xf numFmtId="0" fontId="1" fillId="48" borderId="146" xfId="0" applyFont="1" applyFill="1" applyBorder="1"/>
    <xf numFmtId="0" fontId="1" fillId="48" borderId="123" xfId="0" applyFont="1" applyFill="1" applyBorder="1"/>
    <xf numFmtId="0" fontId="1" fillId="22" borderId="46" xfId="0" applyFont="1" applyFill="1" applyBorder="1"/>
    <xf numFmtId="0" fontId="1" fillId="22" borderId="146" xfId="0" applyFont="1" applyFill="1" applyBorder="1"/>
    <xf numFmtId="0" fontId="1" fillId="22" borderId="123" xfId="0" applyFont="1" applyFill="1" applyBorder="1"/>
    <xf numFmtId="0" fontId="1" fillId="35" borderId="74" xfId="0" applyFont="1" applyFill="1" applyBorder="1"/>
    <xf numFmtId="0" fontId="1" fillId="35" borderId="106" xfId="0" applyFont="1" applyFill="1" applyBorder="1"/>
    <xf numFmtId="0" fontId="1" fillId="35" borderId="82" xfId="0" applyFont="1" applyFill="1" applyBorder="1"/>
    <xf numFmtId="0" fontId="1" fillId="48" borderId="74" xfId="0" applyFont="1" applyFill="1" applyBorder="1"/>
    <xf numFmtId="0" fontId="1" fillId="48" borderId="106" xfId="0" applyFont="1" applyFill="1" applyBorder="1"/>
    <xf numFmtId="0" fontId="1" fillId="48" borderId="82" xfId="0" applyFont="1" applyFill="1" applyBorder="1"/>
    <xf numFmtId="0" fontId="1" fillId="22" borderId="74" xfId="0" applyFont="1" applyFill="1" applyBorder="1"/>
    <xf numFmtId="0" fontId="1" fillId="22" borderId="106" xfId="0" applyFont="1" applyFill="1" applyBorder="1"/>
    <xf numFmtId="0" fontId="1" fillId="22" borderId="82" xfId="0" applyFont="1" applyFill="1" applyBorder="1"/>
    <xf numFmtId="0" fontId="1" fillId="52" borderId="46" xfId="0" applyFont="1" applyFill="1" applyBorder="1"/>
    <xf numFmtId="0" fontId="1" fillId="52" borderId="123" xfId="0" applyFont="1" applyFill="1" applyBorder="1"/>
    <xf numFmtId="0" fontId="23" fillId="2" borderId="1" xfId="0" applyFont="1" applyFill="1" applyBorder="1"/>
    <xf numFmtId="0" fontId="23" fillId="52" borderId="74" xfId="0" applyFont="1" applyFill="1" applyBorder="1"/>
    <xf numFmtId="0" fontId="23" fillId="52" borderId="82" xfId="0" applyFont="1" applyFill="1" applyBorder="1"/>
    <xf numFmtId="0" fontId="25" fillId="16" borderId="48" xfId="0" applyFont="1" applyFill="1" applyBorder="1" applyAlignment="1">
      <alignment horizontal="center" wrapText="1"/>
    </xf>
    <xf numFmtId="0" fontId="25" fillId="16" borderId="123" xfId="0" applyFont="1" applyFill="1" applyBorder="1" applyAlignment="1">
      <alignment horizontal="center" wrapText="1"/>
    </xf>
    <xf numFmtId="0" fontId="25" fillId="16" borderId="54" xfId="0" applyFont="1" applyFill="1" applyBorder="1" applyAlignment="1">
      <alignment horizontal="center" wrapText="1"/>
    </xf>
    <xf numFmtId="0" fontId="25" fillId="16" borderId="150" xfId="0" applyFont="1" applyFill="1" applyBorder="1" applyAlignment="1">
      <alignment horizontal="center" wrapText="1"/>
    </xf>
    <xf numFmtId="0" fontId="25" fillId="16" borderId="95" xfId="0" applyFont="1" applyFill="1" applyBorder="1" applyAlignment="1">
      <alignment horizontal="right" wrapText="1"/>
    </xf>
    <xf numFmtId="0" fontId="25" fillId="2" borderId="50" xfId="0" applyFont="1" applyFill="1" applyBorder="1" applyAlignment="1">
      <alignment horizontal="center" vertical="center" textRotation="180"/>
    </xf>
    <xf numFmtId="0" fontId="25" fillId="2" borderId="51" xfId="0" applyFont="1" applyFill="1" applyBorder="1" applyAlignment="1">
      <alignment horizontal="center" vertical="center" textRotation="180"/>
    </xf>
    <xf numFmtId="0" fontId="25" fillId="2" borderId="51" xfId="0" applyFont="1" applyFill="1" applyBorder="1" applyAlignment="1">
      <alignment horizontal="center" vertical="center" textRotation="180" wrapText="1"/>
    </xf>
    <xf numFmtId="0" fontId="25" fillId="2" borderId="133" xfId="0" applyFont="1" applyFill="1" applyBorder="1" applyAlignment="1">
      <alignment horizontal="center" vertical="center" textRotation="180" wrapText="1"/>
    </xf>
    <xf numFmtId="0" fontId="25" fillId="2" borderId="50" xfId="0" applyFont="1" applyFill="1" applyBorder="1" applyAlignment="1">
      <alignment horizontal="center" vertical="center" textRotation="180" wrapText="1"/>
    </xf>
    <xf numFmtId="0" fontId="25" fillId="2" borderId="52" xfId="0" applyFont="1" applyFill="1" applyBorder="1" applyAlignment="1">
      <alignment horizontal="center" vertical="center" textRotation="180" wrapText="1"/>
    </xf>
    <xf numFmtId="0" fontId="25" fillId="2" borderId="117" xfId="0" applyFont="1" applyFill="1" applyBorder="1" applyAlignment="1">
      <alignment horizontal="center" vertical="center" textRotation="180" wrapText="1"/>
    </xf>
    <xf numFmtId="0" fontId="25" fillId="2" borderId="151" xfId="0" applyFont="1" applyFill="1" applyBorder="1" applyAlignment="1">
      <alignment horizontal="center" vertical="center" textRotation="180" wrapText="1"/>
    </xf>
    <xf numFmtId="0" fontId="25" fillId="2" borderId="152" xfId="0" applyFont="1" applyFill="1" applyBorder="1" applyAlignment="1">
      <alignment horizontal="center" vertical="center" textRotation="180" wrapText="1"/>
    </xf>
    <xf numFmtId="0" fontId="1" fillId="35" borderId="62" xfId="0" applyFont="1" applyFill="1" applyBorder="1"/>
    <xf numFmtId="0" fontId="1" fillId="35" borderId="64" xfId="0" applyFont="1" applyFill="1" applyBorder="1"/>
    <xf numFmtId="0" fontId="25" fillId="2" borderId="15" xfId="0" applyFont="1" applyFill="1" applyBorder="1" applyAlignment="1">
      <alignment horizontal="right"/>
    </xf>
    <xf numFmtId="0" fontId="23" fillId="2" borderId="62" xfId="0" applyFont="1" applyFill="1" applyBorder="1" applyAlignment="1">
      <alignment horizontal="right"/>
    </xf>
    <xf numFmtId="0" fontId="23" fillId="2" borderId="63" xfId="0" applyFont="1" applyFill="1" applyBorder="1" applyAlignment="1">
      <alignment horizontal="right"/>
    </xf>
    <xf numFmtId="0" fontId="23" fillId="2" borderId="103" xfId="0" applyFont="1" applyFill="1" applyBorder="1" applyAlignment="1">
      <alignment horizontal="right"/>
    </xf>
    <xf numFmtId="0" fontId="23" fillId="2" borderId="64" xfId="0" applyFont="1" applyFill="1" applyBorder="1" applyAlignment="1">
      <alignment horizontal="right"/>
    </xf>
    <xf numFmtId="0" fontId="1" fillId="35" borderId="65" xfId="0" applyFont="1" applyFill="1" applyBorder="1"/>
    <xf numFmtId="0" fontId="1" fillId="35" borderId="37" xfId="0" applyFont="1" applyFill="1" applyBorder="1"/>
    <xf numFmtId="0" fontId="25" fillId="2" borderId="20" xfId="0" applyFont="1" applyFill="1" applyBorder="1" applyAlignment="1">
      <alignment horizontal="right"/>
    </xf>
    <xf numFmtId="0" fontId="23" fillId="2" borderId="65" xfId="0" applyFont="1" applyFill="1" applyBorder="1" applyAlignment="1">
      <alignment horizontal="right"/>
    </xf>
    <xf numFmtId="0" fontId="23" fillId="2" borderId="66" xfId="0" applyFont="1" applyFill="1" applyBorder="1" applyAlignment="1">
      <alignment horizontal="right"/>
    </xf>
    <xf numFmtId="0" fontId="23" fillId="23" borderId="66" xfId="0" applyFont="1" applyFill="1" applyBorder="1" applyAlignment="1">
      <alignment horizontal="center"/>
    </xf>
    <xf numFmtId="0" fontId="23" fillId="2" borderId="157" xfId="0" applyFont="1" applyFill="1" applyBorder="1" applyAlignment="1">
      <alignment horizontal="right"/>
    </xf>
    <xf numFmtId="0" fontId="23" fillId="2" borderId="37" xfId="0" applyFont="1" applyFill="1" applyBorder="1" applyAlignment="1">
      <alignment horizontal="right"/>
    </xf>
    <xf numFmtId="0" fontId="1" fillId="0" borderId="15" xfId="0" applyFont="1" applyBorder="1" applyAlignment="1">
      <alignment horizontal="center"/>
    </xf>
    <xf numFmtId="0" fontId="1" fillId="0" borderId="16"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23" fillId="2" borderId="162" xfId="0" applyFont="1" applyFill="1" applyBorder="1" applyAlignment="1">
      <alignment horizontal="right"/>
    </xf>
    <xf numFmtId="0" fontId="23" fillId="2" borderId="80" xfId="0" applyFont="1" applyFill="1" applyBorder="1" applyAlignment="1">
      <alignment horizontal="right"/>
    </xf>
    <xf numFmtId="0" fontId="23" fillId="2" borderId="163" xfId="0" applyFont="1" applyFill="1" applyBorder="1" applyAlignment="1">
      <alignment horizontal="right"/>
    </xf>
    <xf numFmtId="0" fontId="23" fillId="2" borderId="57" xfId="0" applyFont="1" applyFill="1" applyBorder="1" applyAlignment="1">
      <alignment horizontal="right"/>
    </xf>
    <xf numFmtId="0" fontId="23" fillId="2" borderId="1" xfId="0" applyFont="1" applyFill="1" applyBorder="1" applyAlignment="1">
      <alignment horizontal="right"/>
    </xf>
    <xf numFmtId="0" fontId="23" fillId="2" borderId="164" xfId="0" applyFont="1" applyFill="1" applyBorder="1" applyAlignment="1">
      <alignment horizontal="right"/>
    </xf>
    <xf numFmtId="0" fontId="23" fillId="31" borderId="66" xfId="0" applyFont="1" applyFill="1" applyBorder="1" applyAlignment="1">
      <alignment horizontal="center"/>
    </xf>
    <xf numFmtId="0" fontId="1" fillId="0" borderId="25" xfId="0" applyFont="1" applyBorder="1" applyAlignment="1">
      <alignment horizontal="center"/>
    </xf>
    <xf numFmtId="0" fontId="1" fillId="0" borderId="28" xfId="0" applyFont="1" applyBorder="1" applyAlignment="1">
      <alignment horizontal="center"/>
    </xf>
    <xf numFmtId="0" fontId="1" fillId="48" borderId="78" xfId="0" applyFont="1" applyFill="1" applyBorder="1"/>
    <xf numFmtId="0" fontId="1" fillId="0" borderId="35" xfId="0" applyFont="1" applyBorder="1" applyAlignment="1">
      <alignment horizontal="center"/>
    </xf>
    <xf numFmtId="0" fontId="1" fillId="48" borderId="99" xfId="0" applyFont="1" applyFill="1" applyBorder="1"/>
    <xf numFmtId="0" fontId="23" fillId="31" borderId="80" xfId="0" applyFont="1" applyFill="1" applyBorder="1" applyAlignment="1">
      <alignment horizontal="right"/>
    </xf>
    <xf numFmtId="0" fontId="9" fillId="23" borderId="66" xfId="0" applyFont="1" applyFill="1" applyBorder="1" applyAlignment="1">
      <alignment horizontal="center"/>
    </xf>
    <xf numFmtId="0" fontId="23" fillId="31" borderId="80" xfId="0" applyFont="1" applyFill="1" applyBorder="1" applyAlignment="1">
      <alignment horizontal="center"/>
    </xf>
    <xf numFmtId="0" fontId="1" fillId="48" borderId="100" xfId="0" applyFont="1" applyFill="1" applyBorder="1"/>
    <xf numFmtId="0" fontId="1" fillId="0" borderId="142" xfId="0" applyFont="1" applyBorder="1" applyAlignment="1">
      <alignment horizontal="center"/>
    </xf>
    <xf numFmtId="0" fontId="1" fillId="18" borderId="78" xfId="0" applyFont="1" applyFill="1" applyBorder="1"/>
    <xf numFmtId="0" fontId="1" fillId="0" borderId="165" xfId="0" applyFont="1" applyBorder="1" applyAlignment="1">
      <alignment horizontal="center"/>
    </xf>
    <xf numFmtId="0" fontId="1" fillId="18" borderId="99" xfId="0" applyFont="1" applyFill="1" applyBorder="1"/>
    <xf numFmtId="0" fontId="1" fillId="2" borderId="20" xfId="0" applyFont="1" applyFill="1" applyBorder="1" applyAlignment="1">
      <alignment horizontal="center"/>
    </xf>
    <xf numFmtId="0" fontId="1" fillId="18" borderId="100" xfId="0" applyFont="1" applyFill="1" applyBorder="1"/>
    <xf numFmtId="0" fontId="1" fillId="2" borderId="25" xfId="0" applyFont="1" applyFill="1" applyBorder="1" applyAlignment="1">
      <alignment horizontal="center"/>
    </xf>
    <xf numFmtId="0" fontId="1" fillId="0" borderId="26" xfId="0" applyFont="1" applyBorder="1" applyAlignment="1">
      <alignment horizontal="center"/>
    </xf>
    <xf numFmtId="0" fontId="23" fillId="2" borderId="66" xfId="0" applyFont="1" applyFill="1" applyBorder="1" applyAlignment="1">
      <alignment horizontal="center"/>
    </xf>
    <xf numFmtId="0" fontId="23" fillId="2" borderId="80" xfId="0" applyFont="1" applyFill="1" applyBorder="1" applyAlignment="1">
      <alignment horizontal="center"/>
    </xf>
    <xf numFmtId="0" fontId="23" fillId="23" borderId="80" xfId="0" applyFont="1" applyFill="1" applyBorder="1" applyAlignment="1">
      <alignment horizontal="center"/>
    </xf>
    <xf numFmtId="0" fontId="1" fillId="35" borderId="166" xfId="0" applyFont="1" applyFill="1" applyBorder="1"/>
    <xf numFmtId="0" fontId="1" fillId="35" borderId="42" xfId="0" applyFont="1" applyFill="1" applyBorder="1"/>
    <xf numFmtId="0" fontId="25" fillId="2" borderId="25" xfId="0" applyFont="1" applyFill="1" applyBorder="1" applyAlignment="1">
      <alignment horizontal="right"/>
    </xf>
    <xf numFmtId="0" fontId="1" fillId="49" borderId="62" xfId="0" applyFont="1" applyFill="1" applyBorder="1"/>
    <xf numFmtId="0" fontId="1" fillId="49" borderId="64" xfId="0" applyFont="1" applyFill="1" applyBorder="1"/>
    <xf numFmtId="0" fontId="1" fillId="49" borderId="65" xfId="0" applyFont="1" applyFill="1" applyBorder="1"/>
    <xf numFmtId="0" fontId="1" fillId="49" borderId="37" xfId="0" applyFont="1" applyFill="1" applyBorder="1"/>
    <xf numFmtId="0" fontId="23" fillId="2" borderId="66" xfId="0" applyFont="1" applyFill="1" applyBorder="1"/>
    <xf numFmtId="0" fontId="9" fillId="23" borderId="157" xfId="0" applyFont="1" applyFill="1" applyBorder="1" applyAlignment="1">
      <alignment horizontal="center"/>
    </xf>
    <xf numFmtId="0" fontId="1" fillId="49" borderId="67" xfId="0" applyFont="1" applyFill="1" applyBorder="1"/>
    <xf numFmtId="0" fontId="1" fillId="49" borderId="68" xfId="0" applyFont="1" applyFill="1" applyBorder="1"/>
    <xf numFmtId="0" fontId="1" fillId="33" borderId="62" xfId="0" applyFont="1" applyFill="1" applyBorder="1"/>
    <xf numFmtId="0" fontId="1" fillId="33" borderId="64" xfId="0" applyFont="1" applyFill="1" applyBorder="1"/>
    <xf numFmtId="0" fontId="25" fillId="2" borderId="61" xfId="0" applyFont="1" applyFill="1" applyBorder="1" applyAlignment="1">
      <alignment horizontal="right"/>
    </xf>
    <xf numFmtId="0" fontId="1" fillId="33" borderId="65" xfId="0" applyFont="1" applyFill="1" applyBorder="1"/>
    <xf numFmtId="0" fontId="1" fillId="33" borderId="37" xfId="0" applyFont="1" applyFill="1" applyBorder="1"/>
    <xf numFmtId="0" fontId="25" fillId="2" borderId="27" xfId="0" applyFont="1" applyFill="1" applyBorder="1" applyAlignment="1">
      <alignment horizontal="right"/>
    </xf>
    <xf numFmtId="0" fontId="1" fillId="33" borderId="67" xfId="0" applyFont="1" applyFill="1" applyBorder="1"/>
    <xf numFmtId="0" fontId="1" fillId="33" borderId="68" xfId="0" applyFont="1" applyFill="1" applyBorder="1"/>
    <xf numFmtId="0" fontId="23" fillId="2" borderId="67" xfId="0" applyFont="1" applyFill="1" applyBorder="1" applyAlignment="1">
      <alignment horizontal="right"/>
    </xf>
    <xf numFmtId="0" fontId="23" fillId="2" borderId="69" xfId="0" applyFont="1" applyFill="1" applyBorder="1" applyAlignment="1">
      <alignment horizontal="right"/>
    </xf>
    <xf numFmtId="0" fontId="23" fillId="2" borderId="131" xfId="0" applyFont="1" applyFill="1" applyBorder="1" applyAlignment="1">
      <alignment horizontal="right"/>
    </xf>
    <xf numFmtId="0" fontId="23" fillId="2" borderId="68" xfId="0" applyFont="1" applyFill="1" applyBorder="1" applyAlignment="1">
      <alignment horizontal="right"/>
    </xf>
    <xf numFmtId="0" fontId="23" fillId="2" borderId="1" xfId="0" applyFont="1" applyFill="1" applyBorder="1" applyAlignment="1">
      <alignment horizontal="center" vertical="center" wrapText="1"/>
    </xf>
    <xf numFmtId="0" fontId="27" fillId="0" borderId="0" xfId="0" applyFont="1"/>
    <xf numFmtId="0" fontId="28" fillId="0" borderId="0" xfId="0" applyFont="1"/>
    <xf numFmtId="0" fontId="4" fillId="10" borderId="2" xfId="0" applyFont="1" applyFill="1" applyBorder="1" applyAlignment="1">
      <alignment horizontal="center"/>
    </xf>
    <xf numFmtId="0" fontId="3" fillId="0" borderId="12" xfId="0" applyFont="1" applyBorder="1"/>
    <xf numFmtId="0" fontId="5" fillId="0" borderId="2" xfId="0" applyFont="1" applyBorder="1" applyAlignment="1">
      <alignment horizontal="center"/>
    </xf>
    <xf numFmtId="0" fontId="3" fillId="0" borderId="4" xfId="0" applyFont="1" applyBorder="1"/>
    <xf numFmtId="0" fontId="4" fillId="10" borderId="10" xfId="0" applyFont="1" applyFill="1" applyBorder="1" applyAlignment="1">
      <alignment horizontal="center" vertical="center"/>
    </xf>
    <xf numFmtId="0" fontId="3" fillId="0" borderId="11" xfId="0" applyFont="1" applyBorder="1"/>
    <xf numFmtId="0" fontId="4" fillId="0" borderId="13" xfId="0" applyFont="1" applyBorder="1" applyAlignment="1">
      <alignment horizontal="center" vertical="center"/>
    </xf>
    <xf numFmtId="0" fontId="3" fillId="0" borderId="29" xfId="0" applyFont="1" applyBorder="1"/>
    <xf numFmtId="0" fontId="2" fillId="6" borderId="31" xfId="0" applyFont="1" applyFill="1" applyBorder="1" applyAlignment="1">
      <alignment horizontal="center"/>
    </xf>
    <xf numFmtId="0" fontId="3" fillId="0" borderId="32" xfId="0" applyFont="1" applyBorder="1"/>
    <xf numFmtId="0" fontId="4" fillId="2" borderId="31" xfId="0" applyFont="1" applyFill="1" applyBorder="1" applyAlignment="1">
      <alignment horizontal="center"/>
    </xf>
    <xf numFmtId="0" fontId="3" fillId="0" borderId="16" xfId="0" applyFont="1" applyBorder="1"/>
    <xf numFmtId="0" fontId="4" fillId="10" borderId="2" xfId="0" applyFont="1" applyFill="1" applyBorder="1" applyAlignment="1">
      <alignment horizontal="center" vertical="center"/>
    </xf>
    <xf numFmtId="0" fontId="3" fillId="0" borderId="3" xfId="0" applyFont="1" applyBorder="1"/>
    <xf numFmtId="0" fontId="1" fillId="2" borderId="13" xfId="0" applyFont="1" applyFill="1" applyBorder="1" applyAlignment="1">
      <alignment horizontal="center" vertical="center" wrapText="1"/>
    </xf>
    <xf numFmtId="0" fontId="3" fillId="0" borderId="34" xfId="0" applyFont="1" applyBorder="1"/>
    <xf numFmtId="0" fontId="3" fillId="0" borderId="18" xfId="0" applyFont="1" applyBorder="1"/>
    <xf numFmtId="0" fontId="0" fillId="0" borderId="0" xfId="0"/>
    <xf numFmtId="0" fontId="3" fillId="0" borderId="38" xfId="0" applyFont="1" applyBorder="1"/>
    <xf numFmtId="0" fontId="3" fillId="0" borderId="23" xfId="0" applyFont="1" applyBorder="1"/>
    <xf numFmtId="0" fontId="3" fillId="0" borderId="44" xfId="0" applyFont="1" applyBorder="1"/>
    <xf numFmtId="0" fontId="3" fillId="0" borderId="45" xfId="0" applyFont="1" applyBorder="1"/>
    <xf numFmtId="0" fontId="2" fillId="8" borderId="35" xfId="0" applyFont="1" applyFill="1" applyBorder="1" applyAlignment="1">
      <alignment horizontal="center"/>
    </xf>
    <xf numFmtId="0" fontId="3" fillId="0" borderId="36" xfId="0" applyFont="1" applyBorder="1"/>
    <xf numFmtId="0" fontId="4" fillId="2" borderId="35" xfId="0" applyFont="1" applyFill="1" applyBorder="1" applyAlignment="1">
      <alignment horizontal="center"/>
    </xf>
    <xf numFmtId="0" fontId="3" fillId="0" borderId="21" xfId="0" applyFont="1" applyBorder="1"/>
    <xf numFmtId="0" fontId="2" fillId="9" borderId="39" xfId="0" applyFont="1" applyFill="1" applyBorder="1" applyAlignment="1">
      <alignment horizontal="center"/>
    </xf>
    <xf numFmtId="0" fontId="3" fillId="0" borderId="40" xfId="0" applyFont="1" applyBorder="1"/>
    <xf numFmtId="0" fontId="4" fillId="2" borderId="39" xfId="0" applyFont="1" applyFill="1" applyBorder="1" applyAlignment="1">
      <alignment horizontal="center"/>
    </xf>
    <xf numFmtId="0" fontId="3" fillId="0" borderId="41" xfId="0" applyFont="1" applyBorder="1"/>
    <xf numFmtId="0" fontId="4" fillId="2" borderId="2" xfId="0" applyFont="1" applyFill="1" applyBorder="1" applyAlignment="1">
      <alignment horizontal="center"/>
    </xf>
    <xf numFmtId="0" fontId="4" fillId="10" borderId="13" xfId="0" applyFont="1" applyFill="1" applyBorder="1" applyAlignment="1">
      <alignment horizontal="center" vertical="center"/>
    </xf>
    <xf numFmtId="0" fontId="3" fillId="0" borderId="14" xfId="0" applyFont="1" applyBorder="1"/>
    <xf numFmtId="0" fontId="3" fillId="0" borderId="19" xfId="0" applyFont="1" applyBorder="1"/>
    <xf numFmtId="0" fontId="3" fillId="0" borderId="24" xfId="0" applyFont="1" applyBorder="1"/>
    <xf numFmtId="0" fontId="4" fillId="11" borderId="2" xfId="0" applyFont="1" applyFill="1" applyBorder="1" applyAlignment="1">
      <alignment horizontal="center" vertical="center"/>
    </xf>
    <xf numFmtId="2" fontId="4" fillId="2" borderId="2" xfId="0" applyNumberFormat="1" applyFont="1" applyFill="1" applyBorder="1" applyAlignment="1">
      <alignment horizontal="center" vertical="center"/>
    </xf>
    <xf numFmtId="10" fontId="4" fillId="2" borderId="2" xfId="0" applyNumberFormat="1" applyFont="1" applyFill="1" applyBorder="1" applyAlignment="1">
      <alignment horizontal="center" vertical="center"/>
    </xf>
    <xf numFmtId="0" fontId="4" fillId="4" borderId="2" xfId="0" applyFont="1" applyFill="1" applyBorder="1" applyAlignment="1">
      <alignment horizontal="right"/>
    </xf>
    <xf numFmtId="14" fontId="1" fillId="2" borderId="2" xfId="0" applyNumberFormat="1" applyFont="1" applyFill="1" applyBorder="1" applyAlignment="1">
      <alignment horizontal="center"/>
    </xf>
    <xf numFmtId="0" fontId="4" fillId="7" borderId="17" xfId="0" applyFont="1" applyFill="1" applyBorder="1" applyAlignment="1">
      <alignment horizontal="center" vertical="center"/>
    </xf>
    <xf numFmtId="0" fontId="3" fillId="0" borderId="22" xfId="0" applyFont="1" applyBorder="1"/>
    <xf numFmtId="0" fontId="4" fillId="5" borderId="13" xfId="0" applyFont="1" applyFill="1" applyBorder="1" applyAlignment="1">
      <alignment horizontal="center" vertical="center"/>
    </xf>
    <xf numFmtId="0" fontId="1" fillId="2" borderId="2" xfId="0" applyFont="1" applyFill="1" applyBorder="1" applyAlignment="1">
      <alignment horizontal="center"/>
    </xf>
    <xf numFmtId="0" fontId="1" fillId="2" borderId="10" xfId="0" applyFont="1" applyFill="1" applyBorder="1" applyAlignment="1">
      <alignment horizontal="center"/>
    </xf>
    <xf numFmtId="0" fontId="2" fillId="3" borderId="2" xfId="0" applyFont="1" applyFill="1" applyBorder="1" applyAlignment="1">
      <alignment horizontal="center" vertical="center"/>
    </xf>
    <xf numFmtId="0" fontId="4" fillId="3" borderId="5" xfId="0" applyFont="1" applyFill="1" applyBorder="1" applyAlignment="1">
      <alignment horizontal="center" vertical="center"/>
    </xf>
    <xf numFmtId="0" fontId="3" fillId="0" borderId="6" xfId="0" applyFont="1" applyBorder="1"/>
    <xf numFmtId="0" fontId="3" fillId="0" borderId="7" xfId="0" applyFont="1" applyBorder="1"/>
    <xf numFmtId="0" fontId="4" fillId="2" borderId="8" xfId="0" applyFont="1" applyFill="1" applyBorder="1" applyAlignment="1">
      <alignment horizontal="right"/>
    </xf>
    <xf numFmtId="0" fontId="3" fillId="0" borderId="9" xfId="0" applyFont="1" applyBorder="1"/>
    <xf numFmtId="0" fontId="4" fillId="13" borderId="17" xfId="0" applyFont="1" applyFill="1" applyBorder="1" applyAlignment="1">
      <alignment horizontal="center" vertical="center" wrapText="1"/>
    </xf>
    <xf numFmtId="0" fontId="3" fillId="0" borderId="53" xfId="0" applyFont="1" applyBorder="1"/>
    <xf numFmtId="0" fontId="4" fillId="13" borderId="10" xfId="0" applyFont="1" applyFill="1" applyBorder="1" applyAlignment="1">
      <alignment horizontal="center" vertical="center"/>
    </xf>
    <xf numFmtId="0" fontId="3" fillId="0" borderId="49" xfId="0" applyFont="1" applyBorder="1"/>
    <xf numFmtId="0" fontId="6" fillId="4" borderId="2" xfId="0" applyFont="1" applyFill="1" applyBorder="1" applyAlignment="1">
      <alignment horizontal="center"/>
    </xf>
    <xf numFmtId="0" fontId="2" fillId="12" borderId="5" xfId="0" applyFont="1" applyFill="1" applyBorder="1" applyAlignment="1">
      <alignment horizontal="center" vertical="center"/>
    </xf>
    <xf numFmtId="0" fontId="4" fillId="13" borderId="47" xfId="0" applyFont="1" applyFill="1" applyBorder="1" applyAlignment="1">
      <alignment horizontal="center" vertical="center" wrapText="1"/>
    </xf>
    <xf numFmtId="0" fontId="4" fillId="13" borderId="10" xfId="0" applyFont="1" applyFill="1" applyBorder="1" applyAlignment="1">
      <alignment horizontal="center" vertical="center" wrapText="1"/>
    </xf>
    <xf numFmtId="0" fontId="4" fillId="4" borderId="10" xfId="0" applyFont="1" applyFill="1" applyBorder="1" applyAlignment="1">
      <alignment horizontal="center" vertical="center"/>
    </xf>
    <xf numFmtId="0" fontId="4" fillId="12" borderId="2" xfId="0" applyFont="1" applyFill="1" applyBorder="1" applyAlignment="1">
      <alignment horizontal="center" vertical="center"/>
    </xf>
    <xf numFmtId="0" fontId="4" fillId="13" borderId="2" xfId="0" applyFont="1" applyFill="1" applyBorder="1" applyAlignment="1">
      <alignment horizontal="center" vertical="center" wrapText="1"/>
    </xf>
    <xf numFmtId="0" fontId="4" fillId="13" borderId="2" xfId="0" applyFont="1" applyFill="1" applyBorder="1" applyAlignment="1">
      <alignment horizontal="center"/>
    </xf>
    <xf numFmtId="0" fontId="4" fillId="4" borderId="2" xfId="0" applyFont="1" applyFill="1" applyBorder="1" applyAlignment="1">
      <alignment horizontal="center"/>
    </xf>
    <xf numFmtId="0" fontId="4" fillId="12" borderId="5" xfId="0" applyFont="1" applyFill="1" applyBorder="1" applyAlignment="1">
      <alignment horizontal="center" vertical="center"/>
    </xf>
    <xf numFmtId="0" fontId="2" fillId="20" borderId="17" xfId="0" applyFont="1" applyFill="1" applyBorder="1" applyAlignment="1">
      <alignment horizontal="center" vertical="center" wrapText="1"/>
    </xf>
    <xf numFmtId="0" fontId="2" fillId="20" borderId="10" xfId="0" applyFont="1" applyFill="1" applyBorder="1" applyAlignment="1">
      <alignment horizontal="center" vertical="center"/>
    </xf>
    <xf numFmtId="0" fontId="2" fillId="19" borderId="5" xfId="0" applyFont="1" applyFill="1" applyBorder="1" applyAlignment="1">
      <alignment horizontal="center" vertical="center"/>
    </xf>
    <xf numFmtId="0" fontId="2" fillId="20" borderId="47" xfId="0" applyFont="1" applyFill="1" applyBorder="1" applyAlignment="1">
      <alignment horizontal="center" vertical="center" wrapText="1"/>
    </xf>
    <xf numFmtId="0" fontId="2" fillId="20" borderId="10" xfId="0" applyFont="1" applyFill="1" applyBorder="1" applyAlignment="1">
      <alignment horizontal="center" vertical="center" wrapText="1"/>
    </xf>
    <xf numFmtId="0" fontId="2" fillId="20" borderId="2" xfId="0" applyFont="1" applyFill="1" applyBorder="1" applyAlignment="1">
      <alignment horizontal="center"/>
    </xf>
    <xf numFmtId="0" fontId="2" fillId="20" borderId="91" xfId="0" applyFont="1" applyFill="1" applyBorder="1" applyAlignment="1">
      <alignment horizontal="center" vertical="center" wrapText="1"/>
    </xf>
    <xf numFmtId="0" fontId="3" fillId="0" borderId="92" xfId="0" applyFont="1" applyBorder="1"/>
    <xf numFmtId="0" fontId="3" fillId="0" borderId="93" xfId="0" applyFont="1" applyBorder="1"/>
    <xf numFmtId="0" fontId="2" fillId="20" borderId="2" xfId="0" applyFont="1" applyFill="1" applyBorder="1" applyAlignment="1">
      <alignment horizontal="center" vertical="center" wrapText="1"/>
    </xf>
    <xf numFmtId="0" fontId="4" fillId="4" borderId="10" xfId="0" applyFont="1" applyFill="1" applyBorder="1" applyAlignment="1">
      <alignment horizontal="center"/>
    </xf>
    <xf numFmtId="0" fontId="2" fillId="19" borderId="2" xfId="0" applyFont="1" applyFill="1" applyBorder="1" applyAlignment="1">
      <alignment horizontal="center" vertical="center"/>
    </xf>
    <xf numFmtId="0" fontId="4" fillId="24" borderId="17" xfId="0" applyFont="1" applyFill="1" applyBorder="1" applyAlignment="1">
      <alignment horizontal="center" vertical="center" wrapText="1"/>
    </xf>
    <xf numFmtId="0" fontId="4" fillId="24" borderId="10" xfId="0" applyFont="1" applyFill="1" applyBorder="1" applyAlignment="1">
      <alignment horizontal="center" vertical="center"/>
    </xf>
    <xf numFmtId="0" fontId="4" fillId="18" borderId="5" xfId="0" applyFont="1" applyFill="1" applyBorder="1" applyAlignment="1">
      <alignment horizontal="center" vertical="center"/>
    </xf>
    <xf numFmtId="0" fontId="4" fillId="24" borderId="47" xfId="0" applyFont="1" applyFill="1" applyBorder="1" applyAlignment="1">
      <alignment horizontal="center" vertical="center" wrapText="1"/>
    </xf>
    <xf numFmtId="0" fontId="4" fillId="24" borderId="10" xfId="0" applyFont="1" applyFill="1" applyBorder="1" applyAlignment="1">
      <alignment horizontal="center" vertical="center" wrapText="1"/>
    </xf>
    <xf numFmtId="0" fontId="4" fillId="24" borderId="2" xfId="0" applyFont="1" applyFill="1" applyBorder="1" applyAlignment="1">
      <alignment horizontal="center"/>
    </xf>
    <xf numFmtId="0" fontId="4" fillId="24" borderId="101" xfId="0" applyFont="1" applyFill="1" applyBorder="1" applyAlignment="1">
      <alignment horizontal="center" vertical="center" wrapText="1"/>
    </xf>
    <xf numFmtId="0" fontId="4" fillId="18" borderId="2" xfId="0" applyFont="1" applyFill="1" applyBorder="1" applyAlignment="1">
      <alignment horizontal="center" vertical="center"/>
    </xf>
    <xf numFmtId="0" fontId="4" fillId="24" borderId="2" xfId="0" applyFont="1" applyFill="1" applyBorder="1" applyAlignment="1">
      <alignment horizontal="center" vertical="center" wrapText="1"/>
    </xf>
    <xf numFmtId="0" fontId="1" fillId="41" borderId="108" xfId="0" applyFont="1" applyFill="1" applyBorder="1" applyAlignment="1">
      <alignment horizontal="center" vertical="center"/>
    </xf>
    <xf numFmtId="0" fontId="3" fillId="0" borderId="112" xfId="0" applyFont="1" applyBorder="1"/>
    <xf numFmtId="0" fontId="3" fillId="0" borderId="87" xfId="0" applyFont="1" applyBorder="1"/>
    <xf numFmtId="0" fontId="1" fillId="42" borderId="120" xfId="0" applyFont="1" applyFill="1" applyBorder="1" applyAlignment="1">
      <alignment horizontal="center" vertical="center"/>
    </xf>
    <xf numFmtId="0" fontId="1" fillId="0" borderId="113" xfId="0" applyFont="1" applyBorder="1" applyAlignment="1">
      <alignment horizontal="center" vertical="center" wrapText="1"/>
    </xf>
    <xf numFmtId="0" fontId="3" fillId="0" borderId="113" xfId="0" applyFont="1" applyBorder="1"/>
    <xf numFmtId="0" fontId="3" fillId="0" borderId="58" xfId="0" applyFont="1" applyBorder="1"/>
    <xf numFmtId="0" fontId="1" fillId="0" borderId="90" xfId="0" applyFont="1" applyBorder="1" applyAlignment="1">
      <alignment horizontal="center" vertical="center" wrapText="1"/>
    </xf>
    <xf numFmtId="0" fontId="3" fillId="0" borderId="83" xfId="0" applyFont="1" applyBorder="1"/>
    <xf numFmtId="0" fontId="1" fillId="0" borderId="109" xfId="0" applyFont="1" applyBorder="1" applyAlignment="1">
      <alignment horizontal="center" vertical="center"/>
    </xf>
    <xf numFmtId="0" fontId="1" fillId="0" borderId="90" xfId="0" applyFont="1" applyBorder="1" applyAlignment="1">
      <alignment horizontal="center" vertical="center"/>
    </xf>
    <xf numFmtId="0" fontId="4" fillId="16" borderId="2" xfId="0" applyFont="1" applyFill="1" applyBorder="1" applyAlignment="1">
      <alignment horizontal="center"/>
    </xf>
    <xf numFmtId="0" fontId="4" fillId="26" borderId="104" xfId="0" applyFont="1" applyFill="1" applyBorder="1" applyAlignment="1">
      <alignment horizontal="center" vertical="center"/>
    </xf>
    <xf numFmtId="0" fontId="2" fillId="27" borderId="2" xfId="0" applyFont="1" applyFill="1" applyBorder="1" applyAlignment="1">
      <alignment horizontal="center"/>
    </xf>
    <xf numFmtId="0" fontId="1" fillId="30" borderId="108" xfId="0" applyFont="1" applyFill="1" applyBorder="1" applyAlignment="1">
      <alignment horizontal="center" vertical="center"/>
    </xf>
    <xf numFmtId="0" fontId="3" fillId="0" borderId="115" xfId="0" applyFont="1" applyBorder="1"/>
    <xf numFmtId="0" fontId="1" fillId="0" borderId="109" xfId="0" applyFont="1" applyBorder="1" applyAlignment="1">
      <alignment horizontal="center" vertical="center" wrapText="1"/>
    </xf>
    <xf numFmtId="0" fontId="4" fillId="18" borderId="2" xfId="0" applyFont="1" applyFill="1" applyBorder="1" applyAlignment="1">
      <alignment horizontal="center"/>
    </xf>
    <xf numFmtId="0" fontId="1" fillId="41" borderId="89" xfId="0" applyFont="1" applyFill="1" applyBorder="1" applyAlignment="1">
      <alignment horizontal="center" vertical="center" wrapText="1"/>
    </xf>
    <xf numFmtId="0" fontId="3" fillId="0" borderId="60" xfId="0" applyFont="1" applyBorder="1"/>
    <xf numFmtId="0" fontId="1" fillId="46" borderId="89" xfId="0" applyFont="1" applyFill="1" applyBorder="1" applyAlignment="1">
      <alignment horizontal="center" vertical="center" wrapText="1"/>
    </xf>
    <xf numFmtId="0" fontId="15" fillId="12" borderId="2" xfId="0" applyFont="1" applyFill="1" applyBorder="1" applyAlignment="1">
      <alignment horizontal="center" vertical="center" readingOrder="1"/>
    </xf>
    <xf numFmtId="0" fontId="16" fillId="6" borderId="129" xfId="0" applyFont="1" applyFill="1" applyBorder="1" applyAlignment="1">
      <alignment horizontal="center" vertical="center" wrapText="1"/>
    </xf>
    <xf numFmtId="0" fontId="3" fillId="0" borderId="130" xfId="0" applyFont="1" applyBorder="1"/>
    <xf numFmtId="0" fontId="16" fillId="6" borderId="17" xfId="0" applyFont="1" applyFill="1" applyBorder="1" applyAlignment="1">
      <alignment horizontal="center" vertical="center" wrapText="1"/>
    </xf>
    <xf numFmtId="0" fontId="1" fillId="30" borderId="89"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3" fillId="0" borderId="111" xfId="0" applyFont="1" applyBorder="1"/>
    <xf numFmtId="0" fontId="2" fillId="6" borderId="2" xfId="0" applyFont="1" applyFill="1" applyBorder="1" applyAlignment="1">
      <alignment horizontal="right" vertical="center"/>
    </xf>
    <xf numFmtId="0" fontId="3" fillId="0" borderId="132" xfId="0" applyFont="1" applyBorder="1"/>
    <xf numFmtId="0" fontId="4" fillId="12" borderId="2" xfId="0" applyFont="1" applyFill="1" applyBorder="1" applyAlignment="1">
      <alignment horizontal="center"/>
    </xf>
    <xf numFmtId="0" fontId="14" fillId="0" borderId="85" xfId="0" applyFont="1" applyBorder="1" applyAlignment="1">
      <alignment horizontal="center" vertical="center" wrapText="1"/>
    </xf>
    <xf numFmtId="0" fontId="3" fillId="0" borderId="114" xfId="0" applyFont="1" applyBorder="1"/>
    <xf numFmtId="0" fontId="3" fillId="0" borderId="125" xfId="0" applyFont="1" applyBorder="1"/>
    <xf numFmtId="0" fontId="14" fillId="0" borderId="127" xfId="0" applyFont="1" applyBorder="1" applyAlignment="1">
      <alignment horizontal="center" vertical="center" wrapText="1"/>
    </xf>
    <xf numFmtId="0" fontId="3" fillId="0" borderId="128" xfId="0" applyFont="1" applyBorder="1"/>
    <xf numFmtId="0" fontId="11" fillId="12" borderId="10" xfId="0" applyFont="1" applyFill="1" applyBorder="1" applyAlignment="1">
      <alignment horizontal="center" vertical="center" readingOrder="1"/>
    </xf>
    <xf numFmtId="0" fontId="12" fillId="12" borderId="2" xfId="0" applyFont="1" applyFill="1" applyBorder="1" applyAlignment="1">
      <alignment horizontal="center" vertical="center" wrapText="1" readingOrder="1"/>
    </xf>
    <xf numFmtId="0" fontId="13" fillId="6" borderId="47" xfId="0" applyFont="1" applyFill="1" applyBorder="1" applyAlignment="1">
      <alignment horizontal="center" vertical="center" wrapText="1"/>
    </xf>
    <xf numFmtId="0" fontId="3" fillId="0" borderId="122" xfId="0" applyFont="1" applyBorder="1"/>
    <xf numFmtId="0" fontId="14" fillId="0" borderId="110" xfId="0" applyFont="1" applyBorder="1" applyAlignment="1">
      <alignment horizontal="center" vertical="center" wrapText="1"/>
    </xf>
    <xf numFmtId="0" fontId="3" fillId="0" borderId="124" xfId="0" applyFont="1" applyBorder="1"/>
    <xf numFmtId="0" fontId="2" fillId="43" borderId="2" xfId="0" applyFont="1" applyFill="1" applyBorder="1" applyAlignment="1">
      <alignment horizontal="center"/>
    </xf>
    <xf numFmtId="0" fontId="2" fillId="47" borderId="134" xfId="0" applyFont="1" applyFill="1" applyBorder="1" applyAlignment="1">
      <alignment horizontal="center"/>
    </xf>
    <xf numFmtId="0" fontId="3" fillId="0" borderId="135" xfId="0" applyFont="1" applyBorder="1"/>
    <xf numFmtId="0" fontId="3" fillId="0" borderId="136" xfId="0" applyFont="1" applyBorder="1"/>
    <xf numFmtId="0" fontId="2" fillId="47" borderId="137" xfId="0" applyFont="1" applyFill="1" applyBorder="1" applyAlignment="1">
      <alignment horizontal="center"/>
    </xf>
    <xf numFmtId="0" fontId="3" fillId="0" borderId="138" xfId="0" applyFont="1" applyBorder="1"/>
    <xf numFmtId="0" fontId="4" fillId="22" borderId="47" xfId="0" applyFont="1" applyFill="1" applyBorder="1" applyAlignment="1">
      <alignment horizontal="center"/>
    </xf>
    <xf numFmtId="0" fontId="1" fillId="30" borderId="89" xfId="0" applyFont="1" applyFill="1" applyBorder="1" applyAlignment="1">
      <alignment horizontal="center" vertical="center"/>
    </xf>
    <xf numFmtId="0" fontId="1" fillId="41" borderId="89" xfId="0" applyFont="1" applyFill="1" applyBorder="1" applyAlignment="1">
      <alignment horizontal="center" vertical="center"/>
    </xf>
    <xf numFmtId="0" fontId="1" fillId="46" borderId="108" xfId="0" applyFont="1" applyFill="1" applyBorder="1" applyAlignment="1">
      <alignment horizontal="center" vertical="center" wrapText="1"/>
    </xf>
    <xf numFmtId="0" fontId="4" fillId="22" borderId="144" xfId="0" applyFont="1" applyFill="1" applyBorder="1" applyAlignment="1">
      <alignment horizontal="center" vertical="center"/>
    </xf>
    <xf numFmtId="0" fontId="1" fillId="33" borderId="89" xfId="0" applyFont="1" applyFill="1" applyBorder="1" applyAlignment="1">
      <alignment horizontal="center" vertical="center" wrapText="1"/>
    </xf>
    <xf numFmtId="0" fontId="2" fillId="51" borderId="2" xfId="0" applyFont="1" applyFill="1" applyBorder="1" applyAlignment="1">
      <alignment horizontal="center"/>
    </xf>
    <xf numFmtId="0" fontId="2" fillId="51" borderId="31" xfId="0" applyFont="1" applyFill="1" applyBorder="1" applyAlignment="1">
      <alignment horizontal="center" vertical="center"/>
    </xf>
    <xf numFmtId="0" fontId="4" fillId="19" borderId="142" xfId="0" applyFont="1" applyFill="1" applyBorder="1" applyAlignment="1">
      <alignment horizontal="center" vertical="center"/>
    </xf>
    <xf numFmtId="0" fontId="3" fillId="0" borderId="119" xfId="0" applyFont="1" applyBorder="1"/>
    <xf numFmtId="0" fontId="3" fillId="0" borderId="143" xfId="0" applyFont="1" applyBorder="1"/>
    <xf numFmtId="0" fontId="4" fillId="19" borderId="118" xfId="0" applyFont="1" applyFill="1" applyBorder="1" applyAlignment="1">
      <alignment horizontal="center" vertical="center"/>
    </xf>
    <xf numFmtId="0" fontId="3" fillId="0" borderId="26" xfId="0" applyFont="1" applyBorder="1"/>
    <xf numFmtId="0" fontId="2" fillId="47" borderId="5" xfId="0" applyFont="1" applyFill="1" applyBorder="1" applyAlignment="1">
      <alignment horizontal="center"/>
    </xf>
    <xf numFmtId="0" fontId="1" fillId="41" borderId="160" xfId="0" applyFont="1" applyFill="1" applyBorder="1" applyAlignment="1">
      <alignment horizontal="center" vertical="center" wrapText="1"/>
    </xf>
    <xf numFmtId="0" fontId="3" fillId="0" borderId="155" xfId="0" applyFont="1" applyBorder="1"/>
    <xf numFmtId="0" fontId="3" fillId="0" borderId="158" xfId="0" applyFont="1" applyBorder="1"/>
    <xf numFmtId="0" fontId="1" fillId="22" borderId="174" xfId="0" applyFont="1" applyFill="1" applyBorder="1" applyAlignment="1">
      <alignment horizontal="center" vertical="center" wrapText="1"/>
    </xf>
    <xf numFmtId="0" fontId="3" fillId="0" borderId="172" xfId="0" applyFont="1" applyBorder="1"/>
    <xf numFmtId="0" fontId="3" fillId="0" borderId="176" xfId="0" applyFont="1" applyBorder="1"/>
    <xf numFmtId="0" fontId="3" fillId="0" borderId="169" xfId="0" applyFont="1" applyBorder="1"/>
    <xf numFmtId="0" fontId="3" fillId="0" borderId="167" xfId="0" applyFont="1" applyBorder="1"/>
    <xf numFmtId="0" fontId="1" fillId="33" borderId="91" xfId="0" applyFont="1" applyFill="1" applyBorder="1" applyAlignment="1">
      <alignment horizontal="center" vertical="center" wrapText="1"/>
    </xf>
    <xf numFmtId="0" fontId="3" fillId="0" borderId="171" xfId="0" applyFont="1" applyBorder="1"/>
    <xf numFmtId="0" fontId="3" fillId="0" borderId="175" xfId="0" applyFont="1" applyBorder="1"/>
    <xf numFmtId="0" fontId="3" fillId="0" borderId="173" xfId="0" applyFont="1" applyBorder="1"/>
    <xf numFmtId="0" fontId="1" fillId="49" borderId="161" xfId="0" applyFont="1" applyFill="1" applyBorder="1" applyAlignment="1">
      <alignment horizontal="center" vertical="center" wrapText="1"/>
    </xf>
    <xf numFmtId="0" fontId="3" fillId="0" borderId="156" xfId="0" applyFont="1" applyBorder="1"/>
    <xf numFmtId="0" fontId="3" fillId="0" borderId="159" xfId="0" applyFont="1" applyBorder="1"/>
    <xf numFmtId="0" fontId="1" fillId="30" borderId="160" xfId="0" applyFont="1" applyFill="1" applyBorder="1" applyAlignment="1">
      <alignment horizontal="center" vertical="center" wrapText="1"/>
    </xf>
    <xf numFmtId="0" fontId="1" fillId="41" borderId="153" xfId="0" applyFont="1" applyFill="1" applyBorder="1" applyAlignment="1">
      <alignment horizontal="center" vertical="center" wrapText="1"/>
    </xf>
    <xf numFmtId="0" fontId="1" fillId="35" borderId="161" xfId="0" applyFont="1" applyFill="1" applyBorder="1" applyAlignment="1">
      <alignment horizontal="center" vertical="center" wrapText="1"/>
    </xf>
    <xf numFmtId="0" fontId="3" fillId="0" borderId="168" xfId="0" applyFont="1" applyBorder="1"/>
    <xf numFmtId="0" fontId="1" fillId="49" borderId="154" xfId="0" applyFont="1" applyFill="1" applyBorder="1" applyAlignment="1">
      <alignment horizontal="center" vertical="center" wrapText="1"/>
    </xf>
    <xf numFmtId="0" fontId="1" fillId="35" borderId="134" xfId="0" applyFont="1" applyFill="1" applyBorder="1" applyAlignment="1">
      <alignment horizontal="center" vertical="center" wrapText="1"/>
    </xf>
    <xf numFmtId="0" fontId="1" fillId="35" borderId="148" xfId="0" applyFont="1" applyFill="1" applyBorder="1" applyAlignment="1">
      <alignment horizontal="center" vertical="center" wrapText="1"/>
    </xf>
    <xf numFmtId="0" fontId="1" fillId="30" borderId="153" xfId="0" applyFont="1" applyFill="1" applyBorder="1" applyAlignment="1">
      <alignment horizontal="center" vertical="center" wrapText="1"/>
    </xf>
    <xf numFmtId="0" fontId="1" fillId="35" borderId="154" xfId="0" applyFont="1" applyFill="1" applyBorder="1" applyAlignment="1">
      <alignment horizontal="center" vertical="center" wrapText="1"/>
    </xf>
    <xf numFmtId="0" fontId="1" fillId="22" borderId="170" xfId="0" applyFont="1" applyFill="1" applyBorder="1" applyAlignment="1">
      <alignment horizontal="center" vertical="center" wrapText="1"/>
    </xf>
    <xf numFmtId="0" fontId="4" fillId="22" borderId="10" xfId="0" applyFont="1" applyFill="1" applyBorder="1" applyAlignment="1">
      <alignment horizontal="center"/>
    </xf>
    <xf numFmtId="0" fontId="1" fillId="53" borderId="134" xfId="0" applyFont="1" applyFill="1" applyBorder="1" applyAlignment="1">
      <alignment horizontal="center" vertical="center" wrapText="1"/>
    </xf>
    <xf numFmtId="0" fontId="1" fillId="22" borderId="142" xfId="0" applyFont="1" applyFill="1" applyBorder="1" applyAlignment="1">
      <alignment horizontal="center" vertical="center" wrapText="1"/>
    </xf>
    <xf numFmtId="0" fontId="1" fillId="22" borderId="118" xfId="0" applyFont="1" applyFill="1" applyBorder="1" applyAlignment="1">
      <alignment horizontal="center" vertical="center" wrapText="1"/>
    </xf>
    <xf numFmtId="0" fontId="3" fillId="0" borderId="149" xfId="0" applyFont="1" applyBorder="1"/>
    <xf numFmtId="0" fontId="1" fillId="53" borderId="39" xfId="0" applyFont="1" applyFill="1" applyBorder="1" applyAlignment="1">
      <alignment horizontal="center" vertical="center" wrapText="1"/>
    </xf>
    <xf numFmtId="0" fontId="1" fillId="30" borderId="110" xfId="0" applyFont="1" applyFill="1" applyBorder="1" applyAlignment="1">
      <alignment horizontal="center" vertical="center" wrapText="1"/>
    </xf>
    <xf numFmtId="0" fontId="1" fillId="41" borderId="110" xfId="0" applyFont="1" applyFill="1" applyBorder="1" applyAlignment="1">
      <alignment horizontal="center" vertical="center" wrapText="1"/>
    </xf>
    <xf numFmtId="0" fontId="1" fillId="41" borderId="31" xfId="0" applyFont="1" applyFill="1" applyBorder="1" applyAlignment="1">
      <alignment horizontal="center" vertical="center" wrapText="1"/>
    </xf>
    <xf numFmtId="0" fontId="1" fillId="33" borderId="31" xfId="0" applyFont="1" applyFill="1" applyBorder="1" applyAlignment="1">
      <alignment horizontal="center" vertical="center" wrapText="1"/>
    </xf>
    <xf numFmtId="0" fontId="1" fillId="33" borderId="110" xfId="0" applyFont="1" applyFill="1" applyBorder="1" applyAlignment="1">
      <alignment horizontal="center" vertical="center" wrapText="1"/>
    </xf>
    <xf numFmtId="0" fontId="25" fillId="16" borderId="2" xfId="0" applyFont="1" applyFill="1" applyBorder="1" applyAlignment="1">
      <alignment horizontal="center"/>
    </xf>
    <xf numFmtId="0" fontId="25" fillId="16" borderId="10" xfId="0" applyFont="1" applyFill="1" applyBorder="1" applyAlignment="1">
      <alignment horizontal="center" wrapText="1"/>
    </xf>
    <xf numFmtId="0" fontId="1" fillId="30" borderId="147" xfId="0" applyFont="1" applyFill="1" applyBorder="1" applyAlignment="1">
      <alignment horizontal="center" vertical="center" wrapText="1"/>
    </xf>
  </cellXfs>
  <cellStyles count="1">
    <cellStyle name="Normal" xfId="0" builtinId="0"/>
  </cellStyles>
  <dxfs count="49">
    <dxf>
      <fill>
        <patternFill patternType="solid">
          <fgColor rgb="FF92D050"/>
          <bgColor rgb="FF92D050"/>
        </patternFill>
      </fill>
    </dxf>
    <dxf>
      <fill>
        <patternFill patternType="solid">
          <fgColor rgb="FF00B050"/>
          <bgColor rgb="FF00B050"/>
        </patternFill>
      </fill>
    </dxf>
    <dxf>
      <fill>
        <patternFill patternType="solid">
          <fgColor rgb="FFFFC000"/>
          <bgColor rgb="FFFFC000"/>
        </patternFill>
      </fill>
    </dxf>
    <dxf>
      <fill>
        <patternFill patternType="solid">
          <fgColor theme="5"/>
          <bgColor theme="5"/>
        </patternFill>
      </fill>
    </dxf>
    <dxf>
      <fill>
        <patternFill patternType="solid">
          <fgColor rgb="FFC00000"/>
          <bgColor rgb="FFC00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E2EFD9"/>
          <bgColor rgb="FFE2EFD9"/>
        </patternFill>
      </fill>
    </dxf>
    <dxf>
      <fill>
        <patternFill patternType="solid">
          <fgColor rgb="FF92D050"/>
          <bgColor rgb="FF92D050"/>
        </patternFill>
      </fill>
    </dxf>
    <dxf>
      <font>
        <color rgb="FF9C0006"/>
      </font>
      <fill>
        <patternFill patternType="solid">
          <fgColor rgb="FFFFC7CE"/>
          <bgColor rgb="FFFFC7CE"/>
        </patternFill>
      </fill>
    </dxf>
    <dxf>
      <fill>
        <patternFill patternType="solid">
          <fgColor rgb="FF92D050"/>
          <bgColor rgb="FF92D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92D050"/>
          <bgColor rgb="FF92D05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C000"/>
          <bgColor rgb="FFFFC000"/>
        </patternFill>
      </fill>
    </dxf>
    <dxf>
      <fill>
        <patternFill patternType="solid">
          <fgColor rgb="FFFF0000"/>
          <bgColor rgb="FFFF0000"/>
        </patternFill>
      </fill>
    </dxf>
    <dxf>
      <font>
        <color rgb="FF9C0006"/>
      </font>
      <fill>
        <patternFill patternType="solid">
          <fgColor rgb="FFFFC7CE"/>
          <bgColor rgb="FFFFC7CE"/>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FF0000"/>
          <bgColor rgb="FFFF0000"/>
        </patternFill>
      </fill>
    </dxf>
    <dxf>
      <fill>
        <patternFill patternType="solid">
          <fgColor rgb="FFFFC000"/>
          <bgColor rgb="FFFFC000"/>
        </patternFill>
      </fill>
    </dxf>
    <dxf>
      <fill>
        <patternFill patternType="solid">
          <fgColor rgb="FFFFFF00"/>
          <bgColor rgb="FFFFFF00"/>
        </patternFill>
      </fill>
    </dxf>
    <dxf>
      <fill>
        <patternFill patternType="solid">
          <fgColor rgb="FFE2EFD9"/>
          <bgColor rgb="FFE2EFD9"/>
        </patternFill>
      </fill>
    </dxf>
    <dxf>
      <fill>
        <patternFill patternType="solid">
          <fgColor rgb="FF92D050"/>
          <bgColor rgb="FF92D05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theme="1"/>
      </font>
      <fill>
        <patternFill patternType="solid">
          <fgColor rgb="FFFFFFCC"/>
          <bgColor rgb="FFFFFFCC"/>
        </patternFill>
      </fill>
    </dxf>
    <dxf>
      <font>
        <color rgb="FF006100"/>
      </font>
      <fill>
        <patternFill patternType="solid">
          <fgColor rgb="FFC6EFCE"/>
          <bgColor rgb="FFC6EFCE"/>
        </patternFill>
      </fill>
    </dxf>
    <dxf>
      <font>
        <color rgb="FF9C0006"/>
      </font>
      <fill>
        <patternFill patternType="none"/>
      </fill>
    </dxf>
    <dxf>
      <font>
        <color rgb="FF00B050"/>
      </font>
      <fill>
        <patternFill patternType="none"/>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6</xdr:col>
      <xdr:colOff>66675</xdr:colOff>
      <xdr:row>0</xdr:row>
      <xdr:rowOff>180975</xdr:rowOff>
    </xdr:from>
    <xdr:ext cx="1409700" cy="400050"/>
    <xdr:sp macro="" textlink="">
      <xdr:nvSpPr>
        <xdr:cNvPr id="3" name="Shape 3">
          <a:extLst>
            <a:ext uri="{FF2B5EF4-FFF2-40B4-BE49-F238E27FC236}">
              <a16:creationId xmlns:a16="http://schemas.microsoft.com/office/drawing/2014/main" id="{00000000-0008-0000-0100-000003000000}"/>
            </a:ext>
          </a:extLst>
        </xdr:cNvPr>
        <xdr:cNvSpPr/>
      </xdr:nvSpPr>
      <xdr:spPr>
        <a:xfrm>
          <a:off x="4641150" y="3584738"/>
          <a:ext cx="1409700" cy="390525"/>
        </a:xfrm>
        <a:prstGeom prst="rect">
          <a:avLst/>
        </a:prstGeom>
        <a:solidFill>
          <a:srgbClr val="92D05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Arial"/>
              <a:ea typeface="Arial"/>
              <a:cs typeface="Arial"/>
              <a:sym typeface="Arial"/>
            </a:rPr>
            <a:t>Hide</a:t>
          </a:r>
          <a:endParaRPr sz="1400"/>
        </a:p>
      </xdr:txBody>
    </xdr:sp>
    <xdr:clientData fLocksWithSheet="0"/>
  </xdr:oneCellAnchor>
  <xdr:oneCellAnchor>
    <xdr:from>
      <xdr:col>7</xdr:col>
      <xdr:colOff>257175</xdr:colOff>
      <xdr:row>0</xdr:row>
      <xdr:rowOff>171450</xdr:rowOff>
    </xdr:from>
    <xdr:ext cx="1323975" cy="400050"/>
    <xdr:sp macro="" textlink="">
      <xdr:nvSpPr>
        <xdr:cNvPr id="4" name="Shape 4">
          <a:extLst>
            <a:ext uri="{FF2B5EF4-FFF2-40B4-BE49-F238E27FC236}">
              <a16:creationId xmlns:a16="http://schemas.microsoft.com/office/drawing/2014/main" id="{00000000-0008-0000-0100-000004000000}"/>
            </a:ext>
          </a:extLst>
        </xdr:cNvPr>
        <xdr:cNvSpPr/>
      </xdr:nvSpPr>
      <xdr:spPr>
        <a:xfrm>
          <a:off x="4684013" y="3584738"/>
          <a:ext cx="1323975" cy="390525"/>
        </a:xfrm>
        <a:prstGeom prst="rect">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Arial"/>
              <a:ea typeface="Arial"/>
              <a:cs typeface="Arial"/>
              <a:sym typeface="Arial"/>
            </a:rPr>
            <a:t>Unhide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600075</xdr:colOff>
      <xdr:row>1</xdr:row>
      <xdr:rowOff>47625</xdr:rowOff>
    </xdr:from>
    <xdr:ext cx="885825" cy="533400"/>
    <xdr:sp macro="" textlink="">
      <xdr:nvSpPr>
        <xdr:cNvPr id="5" name="Shape 5">
          <a:extLst>
            <a:ext uri="{FF2B5EF4-FFF2-40B4-BE49-F238E27FC236}">
              <a16:creationId xmlns:a16="http://schemas.microsoft.com/office/drawing/2014/main" id="{00000000-0008-0000-0200-000005000000}"/>
            </a:ext>
          </a:extLst>
        </xdr:cNvPr>
        <xdr:cNvSpPr/>
      </xdr:nvSpPr>
      <xdr:spPr>
        <a:xfrm>
          <a:off x="4907850" y="3518063"/>
          <a:ext cx="876300" cy="523875"/>
        </a:xfrm>
        <a:prstGeom prst="rect">
          <a:avLst/>
        </a:prstGeom>
        <a:solidFill>
          <a:srgbClr val="92D05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400"/>
        </a:p>
      </xdr:txBody>
    </xdr:sp>
    <xdr:clientData fLocksWithSheet="0"/>
  </xdr:oneCellAnchor>
  <xdr:oneCellAnchor>
    <xdr:from>
      <xdr:col>8</xdr:col>
      <xdr:colOff>1628775</xdr:colOff>
      <xdr:row>1</xdr:row>
      <xdr:rowOff>47625</xdr:rowOff>
    </xdr:from>
    <xdr:ext cx="885825" cy="533400"/>
    <xdr:sp macro="" textlink="">
      <xdr:nvSpPr>
        <xdr:cNvPr id="6" name="Shape 6">
          <a:extLst>
            <a:ext uri="{FF2B5EF4-FFF2-40B4-BE49-F238E27FC236}">
              <a16:creationId xmlns:a16="http://schemas.microsoft.com/office/drawing/2014/main" id="{00000000-0008-0000-0200-000006000000}"/>
            </a:ext>
          </a:extLst>
        </xdr:cNvPr>
        <xdr:cNvSpPr/>
      </xdr:nvSpPr>
      <xdr:spPr>
        <a:xfrm>
          <a:off x="4907850" y="3518063"/>
          <a:ext cx="876300" cy="523875"/>
        </a:xfrm>
        <a:prstGeom prst="rect">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638175</xdr:colOff>
      <xdr:row>1</xdr:row>
      <xdr:rowOff>0</xdr:rowOff>
    </xdr:from>
    <xdr:ext cx="1057275" cy="352425"/>
    <xdr:sp macro="" textlink="">
      <xdr:nvSpPr>
        <xdr:cNvPr id="7" name="Shape 7">
          <a:extLst>
            <a:ext uri="{FF2B5EF4-FFF2-40B4-BE49-F238E27FC236}">
              <a16:creationId xmlns:a16="http://schemas.microsoft.com/office/drawing/2014/main" id="{00000000-0008-0000-0300-000007000000}"/>
            </a:ext>
          </a:extLst>
        </xdr:cNvPr>
        <xdr:cNvSpPr/>
      </xdr:nvSpPr>
      <xdr:spPr>
        <a:xfrm>
          <a:off x="4822125" y="3608550"/>
          <a:ext cx="1047750" cy="342900"/>
        </a:xfrm>
        <a:prstGeom prst="rect">
          <a:avLst/>
        </a:prstGeom>
        <a:solidFill>
          <a:srgbClr val="92D05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800" b="1">
            <a:latin typeface="Arial"/>
            <a:ea typeface="Arial"/>
            <a:cs typeface="Arial"/>
            <a:sym typeface="Arial"/>
          </a:endParaRPr>
        </a:p>
      </xdr:txBody>
    </xdr:sp>
    <xdr:clientData fLocksWithSheet="0"/>
  </xdr:oneCellAnchor>
  <xdr:oneCellAnchor>
    <xdr:from>
      <xdr:col>7</xdr:col>
      <xdr:colOff>28575</xdr:colOff>
      <xdr:row>1</xdr:row>
      <xdr:rowOff>0</xdr:rowOff>
    </xdr:from>
    <xdr:ext cx="904875" cy="352425"/>
    <xdr:sp macro="" textlink="">
      <xdr:nvSpPr>
        <xdr:cNvPr id="8" name="Shape 8">
          <a:extLst>
            <a:ext uri="{FF2B5EF4-FFF2-40B4-BE49-F238E27FC236}">
              <a16:creationId xmlns:a16="http://schemas.microsoft.com/office/drawing/2014/main" id="{00000000-0008-0000-0300-000008000000}"/>
            </a:ext>
          </a:extLst>
        </xdr:cNvPr>
        <xdr:cNvSpPr/>
      </xdr:nvSpPr>
      <xdr:spPr>
        <a:xfrm>
          <a:off x="4898325" y="3608550"/>
          <a:ext cx="895350" cy="342900"/>
        </a:xfrm>
        <a:prstGeom prst="rect">
          <a:avLst/>
        </a:prstGeom>
        <a:solidFill>
          <a:srgbClr val="548135"/>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942975</xdr:colOff>
      <xdr:row>1</xdr:row>
      <xdr:rowOff>19050</xdr:rowOff>
    </xdr:from>
    <xdr:ext cx="904875" cy="352425"/>
    <xdr:sp macro="" textlink="">
      <xdr:nvSpPr>
        <xdr:cNvPr id="9" name="Shape 9">
          <a:extLst>
            <a:ext uri="{FF2B5EF4-FFF2-40B4-BE49-F238E27FC236}">
              <a16:creationId xmlns:a16="http://schemas.microsoft.com/office/drawing/2014/main" id="{00000000-0008-0000-0400-000009000000}"/>
            </a:ext>
          </a:extLst>
        </xdr:cNvPr>
        <xdr:cNvSpPr/>
      </xdr:nvSpPr>
      <xdr:spPr>
        <a:xfrm>
          <a:off x="4898325" y="3608550"/>
          <a:ext cx="895350" cy="342900"/>
        </a:xfrm>
        <a:prstGeom prst="rect">
          <a:avLst/>
        </a:prstGeom>
        <a:solidFill>
          <a:srgbClr val="00B0F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400"/>
        </a:p>
      </xdr:txBody>
    </xdr:sp>
    <xdr:clientData fLocksWithSheet="0"/>
  </xdr:oneCellAnchor>
  <xdr:oneCellAnchor>
    <xdr:from>
      <xdr:col>6</xdr:col>
      <xdr:colOff>647700</xdr:colOff>
      <xdr:row>1</xdr:row>
      <xdr:rowOff>19050</xdr:rowOff>
    </xdr:from>
    <xdr:ext cx="904875" cy="352425"/>
    <xdr:sp macro="" textlink="">
      <xdr:nvSpPr>
        <xdr:cNvPr id="10" name="Shape 10">
          <a:extLst>
            <a:ext uri="{FF2B5EF4-FFF2-40B4-BE49-F238E27FC236}">
              <a16:creationId xmlns:a16="http://schemas.microsoft.com/office/drawing/2014/main" id="{00000000-0008-0000-0400-00000A000000}"/>
            </a:ext>
          </a:extLst>
        </xdr:cNvPr>
        <xdr:cNvSpPr/>
      </xdr:nvSpPr>
      <xdr:spPr>
        <a:xfrm>
          <a:off x="4898325" y="3608550"/>
          <a:ext cx="895350" cy="34290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1</xdr:row>
      <xdr:rowOff>0</xdr:rowOff>
    </xdr:from>
    <xdr:ext cx="885825" cy="352425"/>
    <xdr:sp macro="" textlink="">
      <xdr:nvSpPr>
        <xdr:cNvPr id="11" name="Shape 11">
          <a:extLst>
            <a:ext uri="{FF2B5EF4-FFF2-40B4-BE49-F238E27FC236}">
              <a16:creationId xmlns:a16="http://schemas.microsoft.com/office/drawing/2014/main" id="{00000000-0008-0000-0500-00000B000000}"/>
            </a:ext>
          </a:extLst>
        </xdr:cNvPr>
        <xdr:cNvSpPr/>
      </xdr:nvSpPr>
      <xdr:spPr>
        <a:xfrm>
          <a:off x="4907850" y="3608550"/>
          <a:ext cx="876300" cy="342900"/>
        </a:xfrm>
        <a:prstGeom prst="rect">
          <a:avLst/>
        </a:prstGeom>
        <a:solidFill>
          <a:srgbClr val="00B0F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400"/>
        </a:p>
      </xdr:txBody>
    </xdr:sp>
    <xdr:clientData fLocksWithSheet="0"/>
  </xdr:oneCellAnchor>
  <xdr:oneCellAnchor>
    <xdr:from>
      <xdr:col>7</xdr:col>
      <xdr:colOff>104775</xdr:colOff>
      <xdr:row>1</xdr:row>
      <xdr:rowOff>0</xdr:rowOff>
    </xdr:from>
    <xdr:ext cx="895350" cy="352425"/>
    <xdr:sp macro="" textlink="">
      <xdr:nvSpPr>
        <xdr:cNvPr id="12" name="Shape 12">
          <a:extLst>
            <a:ext uri="{FF2B5EF4-FFF2-40B4-BE49-F238E27FC236}">
              <a16:creationId xmlns:a16="http://schemas.microsoft.com/office/drawing/2014/main" id="{00000000-0008-0000-0500-00000C000000}"/>
            </a:ext>
          </a:extLst>
        </xdr:cNvPr>
        <xdr:cNvSpPr/>
      </xdr:nvSpPr>
      <xdr:spPr>
        <a:xfrm>
          <a:off x="4903088" y="3608550"/>
          <a:ext cx="885825" cy="34290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7</xdr:col>
      <xdr:colOff>0</xdr:colOff>
      <xdr:row>1</xdr:row>
      <xdr:rowOff>0</xdr:rowOff>
    </xdr:from>
    <xdr:ext cx="885825" cy="523875"/>
    <xdr:sp macro="" textlink="">
      <xdr:nvSpPr>
        <xdr:cNvPr id="13" name="Shape 13">
          <a:extLst>
            <a:ext uri="{FF2B5EF4-FFF2-40B4-BE49-F238E27FC236}">
              <a16:creationId xmlns:a16="http://schemas.microsoft.com/office/drawing/2014/main" id="{00000000-0008-0000-0600-00000D000000}"/>
            </a:ext>
          </a:extLst>
        </xdr:cNvPr>
        <xdr:cNvSpPr/>
      </xdr:nvSpPr>
      <xdr:spPr>
        <a:xfrm>
          <a:off x="4907850" y="3522825"/>
          <a:ext cx="876300" cy="514350"/>
        </a:xfrm>
        <a:prstGeom prst="rect">
          <a:avLst/>
        </a:prstGeom>
        <a:solidFill>
          <a:srgbClr val="00B0F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400"/>
        </a:p>
      </xdr:txBody>
    </xdr:sp>
    <xdr:clientData fLocksWithSheet="0"/>
  </xdr:oneCellAnchor>
  <xdr:oneCellAnchor>
    <xdr:from>
      <xdr:col>7</xdr:col>
      <xdr:colOff>1019175</xdr:colOff>
      <xdr:row>1</xdr:row>
      <xdr:rowOff>0</xdr:rowOff>
    </xdr:from>
    <xdr:ext cx="885825" cy="523875"/>
    <xdr:sp macro="" textlink="">
      <xdr:nvSpPr>
        <xdr:cNvPr id="14" name="Shape 14">
          <a:extLst>
            <a:ext uri="{FF2B5EF4-FFF2-40B4-BE49-F238E27FC236}">
              <a16:creationId xmlns:a16="http://schemas.microsoft.com/office/drawing/2014/main" id="{00000000-0008-0000-0600-00000E000000}"/>
            </a:ext>
          </a:extLst>
        </xdr:cNvPr>
        <xdr:cNvSpPr/>
      </xdr:nvSpPr>
      <xdr:spPr>
        <a:xfrm>
          <a:off x="4907850" y="3522825"/>
          <a:ext cx="876300" cy="51435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6</xdr:col>
      <xdr:colOff>66675</xdr:colOff>
      <xdr:row>0</xdr:row>
      <xdr:rowOff>180975</xdr:rowOff>
    </xdr:from>
    <xdr:ext cx="1323975" cy="400050"/>
    <xdr:sp macro="" textlink="">
      <xdr:nvSpPr>
        <xdr:cNvPr id="15" name="Shape 15">
          <a:extLst>
            <a:ext uri="{FF2B5EF4-FFF2-40B4-BE49-F238E27FC236}">
              <a16:creationId xmlns:a16="http://schemas.microsoft.com/office/drawing/2014/main" id="{00000000-0008-0000-0700-00000F000000}"/>
            </a:ext>
          </a:extLst>
        </xdr:cNvPr>
        <xdr:cNvSpPr/>
      </xdr:nvSpPr>
      <xdr:spPr>
        <a:xfrm>
          <a:off x="4684013" y="3584738"/>
          <a:ext cx="1323975" cy="390525"/>
        </a:xfrm>
        <a:prstGeom prst="rect">
          <a:avLst/>
        </a:prstGeom>
        <a:solidFill>
          <a:srgbClr val="FFC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Arial"/>
              <a:ea typeface="Arial"/>
              <a:cs typeface="Arial"/>
              <a:sym typeface="Arial"/>
            </a:rPr>
            <a:t>Hide</a:t>
          </a:r>
          <a:endParaRPr sz="1400"/>
        </a:p>
      </xdr:txBody>
    </xdr:sp>
    <xdr:clientData fLocksWithSheet="0"/>
  </xdr:oneCellAnchor>
  <xdr:oneCellAnchor>
    <xdr:from>
      <xdr:col>7</xdr:col>
      <xdr:colOff>257175</xdr:colOff>
      <xdr:row>0</xdr:row>
      <xdr:rowOff>171450</xdr:rowOff>
    </xdr:from>
    <xdr:ext cx="1323975" cy="400050"/>
    <xdr:sp macro="" textlink="">
      <xdr:nvSpPr>
        <xdr:cNvPr id="16" name="Shape 16">
          <a:extLst>
            <a:ext uri="{FF2B5EF4-FFF2-40B4-BE49-F238E27FC236}">
              <a16:creationId xmlns:a16="http://schemas.microsoft.com/office/drawing/2014/main" id="{00000000-0008-0000-0700-000010000000}"/>
            </a:ext>
          </a:extLst>
        </xdr:cNvPr>
        <xdr:cNvSpPr/>
      </xdr:nvSpPr>
      <xdr:spPr>
        <a:xfrm>
          <a:off x="4684013" y="3584738"/>
          <a:ext cx="1323975" cy="390525"/>
        </a:xfrm>
        <a:prstGeom prst="rect">
          <a:avLst/>
        </a:prstGeom>
        <a:solidFill>
          <a:srgbClr val="C55A1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Arial"/>
              <a:ea typeface="Arial"/>
              <a:cs typeface="Arial"/>
              <a:sym typeface="Arial"/>
            </a:rPr>
            <a:t>Unhide</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5</xdr:col>
      <xdr:colOff>638175</xdr:colOff>
      <xdr:row>1</xdr:row>
      <xdr:rowOff>0</xdr:rowOff>
    </xdr:from>
    <xdr:ext cx="914400" cy="352425"/>
    <xdr:sp macro="" textlink="">
      <xdr:nvSpPr>
        <xdr:cNvPr id="17" name="Shape 17">
          <a:extLst>
            <a:ext uri="{FF2B5EF4-FFF2-40B4-BE49-F238E27FC236}">
              <a16:creationId xmlns:a16="http://schemas.microsoft.com/office/drawing/2014/main" id="{00000000-0008-0000-0800-000011000000}"/>
            </a:ext>
          </a:extLst>
        </xdr:cNvPr>
        <xdr:cNvSpPr/>
      </xdr:nvSpPr>
      <xdr:spPr>
        <a:xfrm>
          <a:off x="4893563" y="3608550"/>
          <a:ext cx="904875" cy="342900"/>
        </a:xfrm>
        <a:prstGeom prst="rect">
          <a:avLst/>
        </a:prstGeom>
        <a:solidFill>
          <a:srgbClr val="FFC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800" b="1">
            <a:latin typeface="Arial"/>
            <a:ea typeface="Arial"/>
            <a:cs typeface="Arial"/>
            <a:sym typeface="Arial"/>
          </a:endParaRPr>
        </a:p>
      </xdr:txBody>
    </xdr:sp>
    <xdr:clientData fLocksWithSheet="0"/>
  </xdr:oneCellAnchor>
  <xdr:oneCellAnchor>
    <xdr:from>
      <xdr:col>7</xdr:col>
      <xdr:colOff>28575</xdr:colOff>
      <xdr:row>1</xdr:row>
      <xdr:rowOff>0</xdr:rowOff>
    </xdr:from>
    <xdr:ext cx="904875" cy="352425"/>
    <xdr:sp macro="" textlink="">
      <xdr:nvSpPr>
        <xdr:cNvPr id="18" name="Shape 18">
          <a:extLst>
            <a:ext uri="{FF2B5EF4-FFF2-40B4-BE49-F238E27FC236}">
              <a16:creationId xmlns:a16="http://schemas.microsoft.com/office/drawing/2014/main" id="{00000000-0008-0000-0800-000012000000}"/>
            </a:ext>
          </a:extLst>
        </xdr:cNvPr>
        <xdr:cNvSpPr/>
      </xdr:nvSpPr>
      <xdr:spPr>
        <a:xfrm>
          <a:off x="4898325" y="3608550"/>
          <a:ext cx="895350" cy="342900"/>
        </a:xfrm>
        <a:prstGeom prst="rect">
          <a:avLst/>
        </a:prstGeom>
        <a:solidFill>
          <a:srgbClr val="C55A1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8</xdr:col>
      <xdr:colOff>600075</xdr:colOff>
      <xdr:row>1</xdr:row>
      <xdr:rowOff>47625</xdr:rowOff>
    </xdr:from>
    <xdr:ext cx="885825" cy="533400"/>
    <xdr:sp macro="" textlink="">
      <xdr:nvSpPr>
        <xdr:cNvPr id="19" name="Shape 19">
          <a:extLst>
            <a:ext uri="{FF2B5EF4-FFF2-40B4-BE49-F238E27FC236}">
              <a16:creationId xmlns:a16="http://schemas.microsoft.com/office/drawing/2014/main" id="{00000000-0008-0000-0900-000013000000}"/>
            </a:ext>
          </a:extLst>
        </xdr:cNvPr>
        <xdr:cNvSpPr/>
      </xdr:nvSpPr>
      <xdr:spPr>
        <a:xfrm>
          <a:off x="4907850" y="3518063"/>
          <a:ext cx="876300" cy="523875"/>
        </a:xfrm>
        <a:prstGeom prst="rect">
          <a:avLst/>
        </a:prstGeom>
        <a:solidFill>
          <a:srgbClr val="FFC0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Hide</a:t>
          </a:r>
          <a:endParaRPr sz="1400"/>
        </a:p>
      </xdr:txBody>
    </xdr:sp>
    <xdr:clientData fLocksWithSheet="0"/>
  </xdr:oneCellAnchor>
  <xdr:oneCellAnchor>
    <xdr:from>
      <xdr:col>8</xdr:col>
      <xdr:colOff>1628775</xdr:colOff>
      <xdr:row>1</xdr:row>
      <xdr:rowOff>47625</xdr:rowOff>
    </xdr:from>
    <xdr:ext cx="885825" cy="533400"/>
    <xdr:sp macro="" textlink="">
      <xdr:nvSpPr>
        <xdr:cNvPr id="20" name="Shape 20">
          <a:extLst>
            <a:ext uri="{FF2B5EF4-FFF2-40B4-BE49-F238E27FC236}">
              <a16:creationId xmlns:a16="http://schemas.microsoft.com/office/drawing/2014/main" id="{00000000-0008-0000-0900-000014000000}"/>
            </a:ext>
          </a:extLst>
        </xdr:cNvPr>
        <xdr:cNvSpPr/>
      </xdr:nvSpPr>
      <xdr:spPr>
        <a:xfrm>
          <a:off x="4907850" y="3518063"/>
          <a:ext cx="876300" cy="523875"/>
        </a:xfrm>
        <a:prstGeom prst="rect">
          <a:avLst/>
        </a:prstGeom>
        <a:solidFill>
          <a:srgbClr val="C55A1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Arial"/>
              <a:ea typeface="Arial"/>
              <a:cs typeface="Arial"/>
              <a:sym typeface="Arial"/>
            </a:rPr>
            <a:t>Unhide</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A7" workbookViewId="0"/>
  </sheetViews>
  <sheetFormatPr baseColWidth="10" defaultColWidth="14.5" defaultRowHeight="15" customHeight="1" x14ac:dyDescent="0.2"/>
  <cols>
    <col min="1" max="1" width="2.5" customWidth="1"/>
    <col min="2" max="2" width="1.6640625" customWidth="1"/>
    <col min="3" max="3" width="20.5" customWidth="1"/>
    <col min="4" max="4" width="24" customWidth="1"/>
    <col min="5" max="5" width="22.33203125" customWidth="1"/>
    <col min="6" max="6" width="23.83203125" customWidth="1"/>
    <col min="7" max="7" width="39.5" customWidth="1"/>
    <col min="8" max="28" width="9.1640625" customWidth="1"/>
  </cols>
  <sheetData>
    <row r="1" spans="1:28" x14ac:dyDescent="0.2">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
      <c r="A2" s="1"/>
      <c r="B2" s="1"/>
      <c r="C2" s="2"/>
      <c r="D2" s="1"/>
      <c r="E2" s="1"/>
      <c r="F2" s="1"/>
      <c r="G2" s="1"/>
      <c r="H2" s="1"/>
      <c r="I2" s="1"/>
      <c r="J2" s="1"/>
      <c r="K2" s="1"/>
      <c r="L2" s="1"/>
      <c r="M2" s="1"/>
      <c r="N2" s="1"/>
      <c r="O2" s="1"/>
      <c r="P2" s="1"/>
      <c r="Q2" s="1"/>
      <c r="R2" s="1"/>
      <c r="S2" s="1"/>
      <c r="T2" s="1"/>
      <c r="U2" s="1"/>
      <c r="V2" s="1"/>
      <c r="W2" s="1"/>
      <c r="X2" s="1"/>
      <c r="Y2" s="1"/>
      <c r="Z2" s="1"/>
      <c r="AA2" s="1"/>
      <c r="AB2" s="1"/>
    </row>
    <row r="3" spans="1:28" x14ac:dyDescent="0.2">
      <c r="A3" s="1"/>
      <c r="B3" s="1"/>
      <c r="C3" s="659" t="s">
        <v>0</v>
      </c>
      <c r="D3" s="627"/>
      <c r="E3" s="627"/>
      <c r="F3" s="617"/>
      <c r="G3" s="1"/>
      <c r="H3" s="1"/>
      <c r="I3" s="1"/>
      <c r="J3" s="1"/>
      <c r="K3" s="1"/>
      <c r="L3" s="1"/>
      <c r="M3" s="1"/>
      <c r="N3" s="1"/>
      <c r="O3" s="1"/>
      <c r="P3" s="1"/>
      <c r="Q3" s="1"/>
      <c r="R3" s="1"/>
      <c r="S3" s="1"/>
      <c r="T3" s="1"/>
      <c r="U3" s="1"/>
      <c r="V3" s="1"/>
      <c r="W3" s="1"/>
      <c r="X3" s="1"/>
      <c r="Y3" s="1"/>
      <c r="Z3" s="1"/>
      <c r="AA3" s="1"/>
      <c r="AB3" s="1"/>
    </row>
    <row r="4" spans="1:28" x14ac:dyDescent="0.2">
      <c r="A4" s="1"/>
      <c r="B4" s="1"/>
      <c r="C4" s="660" t="s">
        <v>1</v>
      </c>
      <c r="D4" s="661"/>
      <c r="E4" s="661"/>
      <c r="F4" s="662"/>
      <c r="G4" s="1"/>
      <c r="H4" s="1"/>
      <c r="I4" s="1"/>
      <c r="J4" s="1"/>
      <c r="K4" s="1"/>
      <c r="L4" s="1"/>
      <c r="M4" s="1"/>
      <c r="N4" s="1"/>
      <c r="O4" s="1"/>
      <c r="P4" s="1"/>
      <c r="Q4" s="1"/>
      <c r="R4" s="1"/>
      <c r="S4" s="1"/>
      <c r="T4" s="1"/>
      <c r="U4" s="1"/>
      <c r="V4" s="1"/>
      <c r="W4" s="1"/>
      <c r="X4" s="1"/>
      <c r="Y4" s="1"/>
      <c r="Z4" s="1"/>
      <c r="AA4" s="1"/>
      <c r="AB4" s="1"/>
    </row>
    <row r="5" spans="1:28" x14ac:dyDescent="0.2">
      <c r="A5" s="1"/>
      <c r="B5" s="1"/>
      <c r="C5" s="3"/>
      <c r="D5" s="3"/>
      <c r="E5" s="663"/>
      <c r="F5" s="664"/>
      <c r="G5" s="1"/>
      <c r="H5" s="1"/>
      <c r="I5" s="1"/>
      <c r="J5" s="1"/>
      <c r="K5" s="1"/>
      <c r="L5" s="1"/>
      <c r="M5" s="1"/>
      <c r="N5" s="1"/>
      <c r="O5" s="1"/>
      <c r="P5" s="1"/>
      <c r="Q5" s="1"/>
      <c r="R5" s="1"/>
      <c r="S5" s="1"/>
      <c r="T5" s="1"/>
      <c r="U5" s="1"/>
      <c r="V5" s="1"/>
      <c r="W5" s="1"/>
      <c r="X5" s="1"/>
      <c r="Y5" s="1"/>
      <c r="Z5" s="1"/>
      <c r="AA5" s="1"/>
      <c r="AB5" s="1"/>
    </row>
    <row r="6" spans="1:28" x14ac:dyDescent="0.2">
      <c r="A6" s="1"/>
      <c r="B6" s="1"/>
      <c r="C6" s="652" t="s">
        <v>2</v>
      </c>
      <c r="D6" s="617"/>
      <c r="E6" s="658"/>
      <c r="F6" s="619"/>
      <c r="G6" s="1"/>
      <c r="H6" s="1"/>
      <c r="I6" s="1"/>
      <c r="J6" s="1"/>
      <c r="K6" s="1"/>
      <c r="L6" s="1"/>
      <c r="M6" s="1"/>
      <c r="N6" s="1"/>
      <c r="O6" s="1"/>
      <c r="P6" s="1"/>
      <c r="Q6" s="1"/>
      <c r="R6" s="1"/>
      <c r="S6" s="1"/>
      <c r="T6" s="1"/>
      <c r="U6" s="1"/>
      <c r="V6" s="1"/>
      <c r="W6" s="1"/>
      <c r="X6" s="1"/>
      <c r="Y6" s="1"/>
      <c r="Z6" s="1"/>
      <c r="AA6" s="1"/>
      <c r="AB6" s="1"/>
    </row>
    <row r="7" spans="1:28" x14ac:dyDescent="0.2">
      <c r="A7" s="1"/>
      <c r="B7" s="1"/>
      <c r="C7" s="652" t="s">
        <v>3</v>
      </c>
      <c r="D7" s="617"/>
      <c r="E7" s="657"/>
      <c r="F7" s="617"/>
      <c r="G7" s="1"/>
      <c r="H7" s="1"/>
      <c r="I7" s="1"/>
      <c r="J7" s="1"/>
      <c r="K7" s="1"/>
      <c r="L7" s="1"/>
      <c r="M7" s="1"/>
      <c r="N7" s="1"/>
      <c r="O7" s="1"/>
      <c r="P7" s="1"/>
      <c r="Q7" s="1"/>
      <c r="R7" s="1"/>
      <c r="S7" s="1"/>
      <c r="T7" s="1"/>
      <c r="U7" s="1"/>
      <c r="V7" s="1"/>
      <c r="W7" s="1"/>
      <c r="X7" s="1"/>
      <c r="Y7" s="1"/>
      <c r="Z7" s="1"/>
      <c r="AA7" s="1"/>
      <c r="AB7" s="1"/>
    </row>
    <row r="8" spans="1:28" x14ac:dyDescent="0.2">
      <c r="A8" s="1"/>
      <c r="B8" s="1"/>
      <c r="C8" s="652" t="s">
        <v>4</v>
      </c>
      <c r="D8" s="617"/>
      <c r="E8" s="658"/>
      <c r="F8" s="619"/>
      <c r="G8" s="1"/>
      <c r="H8" s="1"/>
      <c r="I8" s="1"/>
      <c r="J8" s="1"/>
      <c r="K8" s="1"/>
      <c r="L8" s="1"/>
      <c r="M8" s="1"/>
      <c r="N8" s="1"/>
      <c r="O8" s="1"/>
      <c r="P8" s="1"/>
      <c r="Q8" s="1"/>
      <c r="R8" s="1"/>
      <c r="S8" s="1"/>
      <c r="T8" s="1"/>
      <c r="U8" s="1"/>
      <c r="V8" s="1"/>
      <c r="W8" s="1"/>
      <c r="X8" s="1"/>
      <c r="Y8" s="1"/>
      <c r="Z8" s="1"/>
      <c r="AA8" s="1"/>
      <c r="AB8" s="1"/>
    </row>
    <row r="9" spans="1:28" x14ac:dyDescent="0.2">
      <c r="A9" s="1"/>
      <c r="B9" s="1"/>
      <c r="C9" s="652" t="s">
        <v>5</v>
      </c>
      <c r="D9" s="617"/>
      <c r="E9" s="657"/>
      <c r="F9" s="617"/>
      <c r="G9" s="1"/>
      <c r="H9" s="1"/>
      <c r="I9" s="1"/>
      <c r="J9" s="1"/>
      <c r="K9" s="1"/>
      <c r="L9" s="1"/>
      <c r="M9" s="1"/>
      <c r="N9" s="1"/>
      <c r="O9" s="1"/>
      <c r="P9" s="1"/>
      <c r="Q9" s="1"/>
      <c r="R9" s="1"/>
      <c r="S9" s="1"/>
      <c r="T9" s="1"/>
      <c r="U9" s="1"/>
      <c r="V9" s="1"/>
      <c r="W9" s="1"/>
      <c r="X9" s="1"/>
      <c r="Y9" s="1"/>
      <c r="Z9" s="1"/>
      <c r="AA9" s="1"/>
      <c r="AB9" s="1"/>
    </row>
    <row r="10" spans="1:28" x14ac:dyDescent="0.2">
      <c r="A10" s="1"/>
      <c r="B10" s="1"/>
      <c r="C10" s="652" t="s">
        <v>6</v>
      </c>
      <c r="D10" s="615"/>
      <c r="E10" s="653"/>
      <c r="F10" s="617"/>
      <c r="G10" s="1"/>
      <c r="H10" s="1"/>
      <c r="I10" s="1"/>
      <c r="J10" s="1"/>
      <c r="K10" s="1"/>
      <c r="L10" s="1"/>
      <c r="M10" s="1"/>
      <c r="N10" s="1"/>
      <c r="O10" s="1"/>
      <c r="P10" s="1"/>
      <c r="Q10" s="1"/>
      <c r="R10" s="1"/>
      <c r="S10" s="1"/>
      <c r="T10" s="1"/>
      <c r="U10" s="1"/>
      <c r="V10" s="1"/>
      <c r="W10" s="1"/>
      <c r="X10" s="1"/>
      <c r="Y10" s="1"/>
      <c r="Z10" s="1"/>
      <c r="AA10" s="1"/>
      <c r="AB10" s="1"/>
    </row>
    <row r="11" spans="1:28" x14ac:dyDescent="0.2">
      <c r="A11" s="1"/>
      <c r="B11" s="1"/>
      <c r="C11" s="2"/>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2">
      <c r="A12" s="1"/>
      <c r="B12" s="1"/>
      <c r="C12" s="656" t="s">
        <v>7</v>
      </c>
      <c r="D12" s="646"/>
      <c r="E12" s="4" t="s">
        <v>8</v>
      </c>
      <c r="F12" s="5">
        <f>'A1 Baseline - Terrestrial'!L256</f>
        <v>0</v>
      </c>
      <c r="G12" s="654" t="s">
        <v>9</v>
      </c>
      <c r="H12" s="1"/>
      <c r="I12" s="1"/>
      <c r="J12" s="1"/>
      <c r="K12" s="1"/>
      <c r="L12" s="1"/>
      <c r="M12" s="1"/>
      <c r="N12" s="1"/>
      <c r="O12" s="1"/>
      <c r="P12" s="1"/>
      <c r="Q12" s="1"/>
      <c r="R12" s="1"/>
      <c r="S12" s="1"/>
      <c r="T12" s="1"/>
      <c r="U12" s="1"/>
      <c r="V12" s="1"/>
      <c r="W12" s="1"/>
      <c r="X12" s="1"/>
      <c r="Y12" s="1"/>
      <c r="Z12" s="1"/>
      <c r="AA12" s="1"/>
      <c r="AB12" s="1"/>
    </row>
    <row r="13" spans="1:28" x14ac:dyDescent="0.2">
      <c r="A13" s="1"/>
      <c r="B13" s="1"/>
      <c r="C13" s="630"/>
      <c r="D13" s="647"/>
      <c r="E13" s="6" t="s">
        <v>10</v>
      </c>
      <c r="F13" s="7">
        <f>'B1 Baseline - FW'!L256</f>
        <v>0</v>
      </c>
      <c r="G13" s="655"/>
      <c r="H13" s="1"/>
      <c r="I13" s="1"/>
      <c r="J13" s="1"/>
      <c r="K13" s="1"/>
      <c r="L13" s="1"/>
      <c r="M13" s="1"/>
      <c r="N13" s="1"/>
      <c r="O13" s="1"/>
      <c r="P13" s="1"/>
      <c r="Q13" s="1"/>
      <c r="R13" s="1"/>
      <c r="S13" s="1"/>
      <c r="T13" s="1"/>
      <c r="U13" s="1"/>
      <c r="V13" s="1"/>
      <c r="W13" s="1"/>
      <c r="X13" s="1"/>
      <c r="Y13" s="1"/>
      <c r="Z13" s="1"/>
      <c r="AA13" s="1"/>
      <c r="AB13" s="1"/>
    </row>
    <row r="14" spans="1:28" x14ac:dyDescent="0.2">
      <c r="A14" s="1"/>
      <c r="B14" s="1"/>
      <c r="C14" s="633"/>
      <c r="D14" s="648"/>
      <c r="E14" s="8" t="s">
        <v>11</v>
      </c>
      <c r="F14" s="9">
        <f>'C1 Baseline - Marine'!L256</f>
        <v>0</v>
      </c>
      <c r="G14" s="10">
        <f>SUM(F12:F14)</f>
        <v>0</v>
      </c>
      <c r="H14" s="1"/>
      <c r="I14" s="1"/>
      <c r="J14" s="1"/>
      <c r="K14" s="1"/>
      <c r="L14" s="1"/>
      <c r="M14" s="1"/>
      <c r="N14" s="1"/>
      <c r="O14" s="1"/>
      <c r="P14" s="1"/>
      <c r="Q14" s="1"/>
      <c r="R14" s="1"/>
      <c r="S14" s="1"/>
      <c r="T14" s="1"/>
      <c r="U14" s="1"/>
      <c r="V14" s="1"/>
      <c r="W14" s="1"/>
      <c r="X14" s="1"/>
      <c r="Y14" s="1"/>
      <c r="Z14" s="1"/>
      <c r="AA14" s="1"/>
      <c r="AB14" s="1"/>
    </row>
    <row r="15" spans="1:28" x14ac:dyDescent="0.2">
      <c r="A15" s="1"/>
      <c r="B15" s="1"/>
      <c r="C15" s="656" t="s">
        <v>12</v>
      </c>
      <c r="D15" s="646"/>
      <c r="E15" s="4" t="s">
        <v>8</v>
      </c>
      <c r="F15" s="5">
        <f>'A1 Baseline - Terrestrial'!P256+'A2 Creation - Terrestrial'!N255+'A3 Enhancement - Terrestrial'!W255</f>
        <v>6</v>
      </c>
      <c r="G15" s="654" t="s">
        <v>9</v>
      </c>
      <c r="H15" s="1"/>
      <c r="I15" s="1"/>
      <c r="J15" s="1"/>
      <c r="K15" s="1"/>
      <c r="L15" s="1"/>
      <c r="M15" s="1"/>
      <c r="N15" s="1"/>
      <c r="O15" s="1"/>
      <c r="P15" s="1"/>
      <c r="Q15" s="1"/>
      <c r="R15" s="1"/>
      <c r="S15" s="1"/>
      <c r="T15" s="1"/>
      <c r="U15" s="1"/>
      <c r="V15" s="1"/>
      <c r="W15" s="1"/>
      <c r="X15" s="1"/>
      <c r="Y15" s="1"/>
      <c r="Z15" s="1"/>
      <c r="AA15" s="1"/>
      <c r="AB15" s="1"/>
    </row>
    <row r="16" spans="1:28" x14ac:dyDescent="0.2">
      <c r="A16" s="1"/>
      <c r="B16" s="1"/>
      <c r="C16" s="630"/>
      <c r="D16" s="647"/>
      <c r="E16" s="6" t="s">
        <v>10</v>
      </c>
      <c r="F16" s="7">
        <f>'B1 Baseline - FW'!P256+'B2 Creation - FW'!N255+'B3 Enhancement - FW'!W255</f>
        <v>0</v>
      </c>
      <c r="G16" s="655"/>
      <c r="H16" s="1"/>
      <c r="I16" s="1"/>
      <c r="J16" s="1"/>
      <c r="K16" s="1"/>
      <c r="L16" s="1"/>
      <c r="M16" s="1"/>
      <c r="N16" s="1"/>
      <c r="O16" s="1"/>
      <c r="P16" s="1"/>
      <c r="Q16" s="1"/>
      <c r="R16" s="1"/>
      <c r="S16" s="1"/>
      <c r="T16" s="1"/>
      <c r="U16" s="1"/>
      <c r="V16" s="1"/>
      <c r="W16" s="1"/>
      <c r="X16" s="1"/>
      <c r="Y16" s="1"/>
      <c r="Z16" s="1"/>
      <c r="AA16" s="1"/>
      <c r="AB16" s="1"/>
    </row>
    <row r="17" spans="1:28" x14ac:dyDescent="0.2">
      <c r="A17" s="1"/>
      <c r="B17" s="1"/>
      <c r="C17" s="633"/>
      <c r="D17" s="648"/>
      <c r="E17" s="8" t="s">
        <v>11</v>
      </c>
      <c r="F17" s="9">
        <f>'C1 Baseline - Marine'!P256+'C2 Creation - Marine'!N255+'C3 Enhancement - Marine'!W255</f>
        <v>0</v>
      </c>
      <c r="G17" s="11">
        <f>SUM(F15:F17)</f>
        <v>6</v>
      </c>
      <c r="H17" s="1"/>
      <c r="I17" s="1"/>
      <c r="J17" s="1"/>
      <c r="K17" s="1"/>
      <c r="L17" s="1"/>
      <c r="M17" s="1"/>
      <c r="N17" s="1"/>
      <c r="O17" s="1"/>
      <c r="P17" s="1"/>
      <c r="Q17" s="1"/>
      <c r="R17" s="1"/>
      <c r="S17" s="1"/>
      <c r="T17" s="1"/>
      <c r="U17" s="1"/>
      <c r="V17" s="1"/>
      <c r="W17" s="1"/>
      <c r="X17" s="1"/>
      <c r="Y17" s="1"/>
      <c r="Z17" s="1"/>
      <c r="AA17" s="1"/>
      <c r="AB17" s="1"/>
    </row>
    <row r="18" spans="1:28" x14ac:dyDescent="0.2">
      <c r="A18" s="1"/>
      <c r="B18" s="1"/>
      <c r="C18" s="645" t="s">
        <v>13</v>
      </c>
      <c r="D18" s="646"/>
      <c r="E18" s="4" t="s">
        <v>8</v>
      </c>
      <c r="F18" s="5">
        <f t="shared" ref="F18:F20" si="0">F15-F12</f>
        <v>6</v>
      </c>
      <c r="G18" s="1"/>
      <c r="H18" s="1"/>
      <c r="I18" s="1"/>
      <c r="J18" s="1"/>
      <c r="K18" s="1"/>
      <c r="L18" s="1"/>
      <c r="M18" s="1"/>
      <c r="N18" s="1"/>
      <c r="O18" s="1"/>
      <c r="P18" s="1"/>
      <c r="Q18" s="1"/>
      <c r="R18" s="1"/>
      <c r="S18" s="1"/>
      <c r="T18" s="1"/>
      <c r="U18" s="1"/>
      <c r="V18" s="1"/>
      <c r="W18" s="1"/>
      <c r="X18" s="1"/>
      <c r="Y18" s="1"/>
      <c r="Z18" s="1"/>
      <c r="AA18" s="1"/>
      <c r="AB18" s="1"/>
    </row>
    <row r="19" spans="1:28" x14ac:dyDescent="0.2">
      <c r="A19" s="1"/>
      <c r="B19" s="1"/>
      <c r="C19" s="630"/>
      <c r="D19" s="647"/>
      <c r="E19" s="6" t="s">
        <v>10</v>
      </c>
      <c r="F19" s="7">
        <f t="shared" si="0"/>
        <v>0</v>
      </c>
      <c r="G19" s="1"/>
      <c r="H19" s="1"/>
      <c r="I19" s="1"/>
      <c r="J19" s="1"/>
      <c r="K19" s="1"/>
      <c r="L19" s="1"/>
      <c r="M19" s="1"/>
      <c r="N19" s="1"/>
      <c r="O19" s="1"/>
      <c r="P19" s="1"/>
      <c r="Q19" s="1"/>
      <c r="R19" s="1"/>
      <c r="S19" s="1"/>
      <c r="T19" s="1"/>
      <c r="U19" s="1"/>
      <c r="V19" s="1"/>
      <c r="W19" s="1"/>
      <c r="X19" s="1"/>
      <c r="Y19" s="1"/>
      <c r="Z19" s="1"/>
      <c r="AA19" s="1"/>
      <c r="AB19" s="1"/>
    </row>
    <row r="20" spans="1:28" x14ac:dyDescent="0.2">
      <c r="A20" s="1"/>
      <c r="B20" s="1"/>
      <c r="C20" s="633"/>
      <c r="D20" s="648"/>
      <c r="E20" s="12" t="s">
        <v>11</v>
      </c>
      <c r="F20" s="13">
        <f t="shared" si="0"/>
        <v>0</v>
      </c>
      <c r="G20" s="1"/>
      <c r="H20" s="1"/>
      <c r="I20" s="1"/>
      <c r="J20" s="1"/>
      <c r="K20" s="1"/>
      <c r="L20" s="1"/>
      <c r="M20" s="1"/>
      <c r="N20" s="1"/>
      <c r="O20" s="1"/>
      <c r="P20" s="1"/>
      <c r="Q20" s="1"/>
      <c r="R20" s="1"/>
      <c r="S20" s="1"/>
      <c r="T20" s="1"/>
      <c r="U20" s="1"/>
      <c r="V20" s="1"/>
      <c r="W20" s="1"/>
      <c r="X20" s="1"/>
      <c r="Y20" s="1"/>
      <c r="Z20" s="1"/>
      <c r="AA20" s="1"/>
      <c r="AB20" s="1"/>
    </row>
    <row r="21" spans="1:28" ht="15.75" customHeight="1" x14ac:dyDescent="0.2">
      <c r="A21" s="1"/>
      <c r="B21" s="1"/>
      <c r="C21" s="645" t="s">
        <v>14</v>
      </c>
      <c r="D21" s="646"/>
      <c r="E21" s="4" t="s">
        <v>8</v>
      </c>
      <c r="F21" s="14" t="str">
        <f t="shared" ref="F21:F23" si="1">IFERROR(((F15-F12)/F12),"0")</f>
        <v>0</v>
      </c>
      <c r="G21" s="1"/>
      <c r="H21" s="1"/>
      <c r="I21" s="1"/>
      <c r="J21" s="1"/>
      <c r="K21" s="1"/>
      <c r="L21" s="1"/>
      <c r="M21" s="1"/>
      <c r="N21" s="1"/>
      <c r="O21" s="1"/>
      <c r="P21" s="1"/>
      <c r="Q21" s="1"/>
      <c r="R21" s="1"/>
      <c r="S21" s="1"/>
      <c r="T21" s="1"/>
      <c r="U21" s="1"/>
      <c r="V21" s="1"/>
      <c r="W21" s="1"/>
      <c r="X21" s="1"/>
      <c r="Y21" s="1"/>
      <c r="Z21" s="1"/>
      <c r="AA21" s="1"/>
      <c r="AB21" s="1"/>
    </row>
    <row r="22" spans="1:28" ht="15.75" customHeight="1" x14ac:dyDescent="0.2">
      <c r="A22" s="1"/>
      <c r="B22" s="1"/>
      <c r="C22" s="630"/>
      <c r="D22" s="647"/>
      <c r="E22" s="6" t="s">
        <v>10</v>
      </c>
      <c r="F22" s="15" t="str">
        <f t="shared" si="1"/>
        <v>0</v>
      </c>
      <c r="G22" s="1"/>
      <c r="H22" s="1"/>
      <c r="I22" s="1"/>
      <c r="J22" s="1"/>
      <c r="K22" s="1"/>
      <c r="L22" s="1"/>
      <c r="M22" s="1"/>
      <c r="N22" s="1"/>
      <c r="O22" s="1"/>
      <c r="P22" s="1"/>
      <c r="Q22" s="1"/>
      <c r="R22" s="1"/>
      <c r="S22" s="1"/>
      <c r="T22" s="1"/>
      <c r="U22" s="1"/>
      <c r="V22" s="1"/>
      <c r="W22" s="1"/>
      <c r="X22" s="1"/>
      <c r="Y22" s="1"/>
      <c r="Z22" s="1"/>
      <c r="AA22" s="1"/>
      <c r="AB22" s="1"/>
    </row>
    <row r="23" spans="1:28" ht="15.75" customHeight="1" x14ac:dyDescent="0.2">
      <c r="A23" s="1"/>
      <c r="B23" s="1"/>
      <c r="C23" s="633"/>
      <c r="D23" s="648"/>
      <c r="E23" s="8" t="s">
        <v>11</v>
      </c>
      <c r="F23" s="16" t="str">
        <f t="shared" si="1"/>
        <v>0</v>
      </c>
      <c r="G23" s="1"/>
      <c r="H23" s="1"/>
      <c r="I23" s="1"/>
      <c r="J23" s="1"/>
      <c r="K23" s="1"/>
      <c r="L23" s="1"/>
      <c r="M23" s="1"/>
      <c r="N23" s="1"/>
      <c r="O23" s="1"/>
      <c r="P23" s="1"/>
      <c r="Q23" s="1"/>
      <c r="R23" s="1"/>
      <c r="S23" s="1"/>
      <c r="T23" s="1"/>
      <c r="U23" s="1"/>
      <c r="V23" s="1"/>
      <c r="W23" s="1"/>
      <c r="X23" s="1"/>
      <c r="Y23" s="1"/>
      <c r="Z23" s="1"/>
      <c r="AA23" s="1"/>
      <c r="AB23" s="1"/>
    </row>
    <row r="24" spans="1:28" ht="15.75" customHeight="1" x14ac:dyDescent="0.2">
      <c r="A24" s="1"/>
      <c r="B24" s="1"/>
      <c r="C24" s="649" t="s">
        <v>15</v>
      </c>
      <c r="D24" s="617"/>
      <c r="E24" s="650">
        <f>F18+F19+F20</f>
        <v>6</v>
      </c>
      <c r="F24" s="617"/>
      <c r="G24" s="1"/>
      <c r="H24" s="1"/>
      <c r="I24" s="1"/>
      <c r="J24" s="1"/>
      <c r="K24" s="1"/>
      <c r="L24" s="1"/>
      <c r="M24" s="1"/>
      <c r="N24" s="1"/>
      <c r="O24" s="1"/>
      <c r="P24" s="1"/>
      <c r="Q24" s="1"/>
      <c r="R24" s="1"/>
      <c r="S24" s="1"/>
      <c r="T24" s="1"/>
      <c r="U24" s="1"/>
      <c r="V24" s="1"/>
      <c r="W24" s="1"/>
      <c r="X24" s="1"/>
      <c r="Y24" s="1"/>
      <c r="Z24" s="1"/>
      <c r="AA24" s="1"/>
      <c r="AB24" s="1"/>
    </row>
    <row r="25" spans="1:28" ht="15.75" customHeight="1" x14ac:dyDescent="0.2">
      <c r="A25" s="1"/>
      <c r="B25" s="1"/>
      <c r="C25" s="649" t="s">
        <v>16</v>
      </c>
      <c r="D25" s="617"/>
      <c r="E25" s="651" t="str">
        <f>IFERROR(((G17-G14)/G14),"COMPLETE ASSESSMENT")</f>
        <v>COMPLETE ASSESSMENT</v>
      </c>
      <c r="F25" s="617"/>
      <c r="G25" s="1"/>
      <c r="H25" s="1"/>
      <c r="I25" s="1"/>
      <c r="J25" s="1"/>
      <c r="K25" s="1"/>
      <c r="L25" s="1"/>
      <c r="M25" s="1"/>
      <c r="N25" s="1"/>
      <c r="O25" s="1"/>
      <c r="P25" s="1"/>
      <c r="Q25" s="1"/>
      <c r="R25" s="1"/>
      <c r="S25" s="1"/>
      <c r="T25" s="1"/>
      <c r="U25" s="1"/>
      <c r="V25" s="1"/>
      <c r="W25" s="1"/>
      <c r="X25" s="1"/>
      <c r="Y25" s="1"/>
      <c r="Z25" s="1"/>
      <c r="AA25" s="1"/>
      <c r="AB25" s="1"/>
    </row>
    <row r="26" spans="1:28"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ht="15.75" customHeight="1" x14ac:dyDescent="0.2">
      <c r="A27" s="1"/>
      <c r="B27" s="1"/>
      <c r="C27" s="614" t="s">
        <v>17</v>
      </c>
      <c r="D27" s="615"/>
      <c r="E27" s="616" t="s">
        <v>18</v>
      </c>
      <c r="F27" s="617"/>
      <c r="G27" s="1"/>
      <c r="H27" s="1"/>
      <c r="I27" s="1"/>
      <c r="J27" s="1"/>
      <c r="K27" s="1"/>
      <c r="L27" s="1"/>
      <c r="M27" s="1"/>
      <c r="N27" s="1"/>
      <c r="O27" s="1"/>
      <c r="P27" s="1"/>
      <c r="Q27" s="1"/>
      <c r="R27" s="1"/>
      <c r="S27" s="1"/>
      <c r="T27" s="1"/>
      <c r="U27" s="1"/>
      <c r="V27" s="1"/>
      <c r="W27" s="1"/>
      <c r="X27" s="1"/>
      <c r="Y27" s="1"/>
      <c r="Z27" s="1"/>
      <c r="AA27" s="1"/>
      <c r="AB27" s="1"/>
    </row>
    <row r="28" spans="1:28"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ht="15.75" customHeight="1" x14ac:dyDescent="0.2">
      <c r="A29" s="1"/>
      <c r="B29" s="1"/>
      <c r="C29" s="618" t="s">
        <v>19</v>
      </c>
      <c r="D29" s="619"/>
      <c r="E29" s="620" t="s">
        <v>20</v>
      </c>
      <c r="F29" s="621"/>
      <c r="G29" s="17" t="s">
        <v>21</v>
      </c>
      <c r="H29" s="626" t="s">
        <v>22</v>
      </c>
      <c r="I29" s="627"/>
      <c r="J29" s="627"/>
      <c r="K29" s="627"/>
      <c r="L29" s="617"/>
      <c r="M29" s="1"/>
      <c r="N29" s="1"/>
      <c r="O29" s="1"/>
      <c r="P29" s="1"/>
      <c r="Q29" s="1"/>
      <c r="R29" s="1"/>
      <c r="S29" s="1"/>
      <c r="T29" s="1"/>
      <c r="U29" s="1"/>
      <c r="V29" s="1"/>
      <c r="W29" s="1"/>
      <c r="X29" s="1"/>
      <c r="Y29" s="1"/>
      <c r="Z29" s="1"/>
      <c r="AA29" s="1"/>
      <c r="AB29" s="1"/>
    </row>
    <row r="30" spans="1:28" ht="15.75" customHeight="1" x14ac:dyDescent="0.2">
      <c r="A30" s="1"/>
      <c r="B30" s="1"/>
      <c r="C30" s="622" t="s">
        <v>23</v>
      </c>
      <c r="D30" s="623"/>
      <c r="E30" s="624" t="str">
        <f>IFERROR(IF(OR(('A2 Creation - Terrestrial'!F255-'A1 Baseline - Terrestrial'!R256)&gt;0.01,('A2 Creation - Terrestrial'!F255-'A1 Baseline - Terrestrial'!R256)&lt;-0.01),"N","Y"),"")</f>
        <v>N</v>
      </c>
      <c r="F30" s="625"/>
      <c r="G30" s="18">
        <f>'A2 Creation - Terrestrial'!F255-'A1 Baseline - Terrestrial'!R256</f>
        <v>4</v>
      </c>
      <c r="H30" s="628"/>
      <c r="I30" s="629"/>
      <c r="J30" s="629"/>
      <c r="K30" s="629"/>
      <c r="L30" s="621"/>
      <c r="M30" s="1"/>
      <c r="N30" s="1"/>
      <c r="O30" s="1"/>
      <c r="P30" s="1"/>
      <c r="Q30" s="1"/>
      <c r="R30" s="1"/>
      <c r="S30" s="1"/>
      <c r="T30" s="1"/>
      <c r="U30" s="1"/>
      <c r="V30" s="1"/>
      <c r="W30" s="1"/>
      <c r="X30" s="1"/>
      <c r="Y30" s="1"/>
      <c r="Z30" s="1"/>
      <c r="AA30" s="1"/>
      <c r="AB30" s="1"/>
    </row>
    <row r="31" spans="1:28" ht="15.75" customHeight="1" x14ac:dyDescent="0.2">
      <c r="A31" s="1"/>
      <c r="B31" s="1"/>
      <c r="C31" s="636" t="s">
        <v>24</v>
      </c>
      <c r="D31" s="637"/>
      <c r="E31" s="638" t="str">
        <f>IFERROR(IF(OR(('B2 Creation - FW'!F255-'B1 Baseline - FW'!R256)&gt;0.01,('B2 Creation - FW'!F255-'B1 Baseline - FW'!R256)&lt;-0.01),"N","Y"),"")</f>
        <v>Y</v>
      </c>
      <c r="F31" s="639"/>
      <c r="G31" s="19">
        <f>'B2 Creation - FW'!F255-'B1 Baseline - FW'!R256</f>
        <v>0</v>
      </c>
      <c r="H31" s="630"/>
      <c r="I31" s="631"/>
      <c r="J31" s="631"/>
      <c r="K31" s="631"/>
      <c r="L31" s="632"/>
      <c r="M31" s="1"/>
      <c r="N31" s="1"/>
      <c r="O31" s="1"/>
      <c r="P31" s="1"/>
      <c r="Q31" s="1"/>
      <c r="R31" s="1"/>
      <c r="S31" s="1"/>
      <c r="T31" s="1"/>
      <c r="U31" s="1"/>
      <c r="V31" s="1"/>
      <c r="W31" s="1"/>
      <c r="X31" s="1"/>
      <c r="Y31" s="1"/>
      <c r="Z31" s="1"/>
      <c r="AA31" s="1"/>
      <c r="AB31" s="1"/>
    </row>
    <row r="32" spans="1:28" ht="15.75" customHeight="1" x14ac:dyDescent="0.2">
      <c r="A32" s="1"/>
      <c r="B32" s="1"/>
      <c r="C32" s="640" t="s">
        <v>25</v>
      </c>
      <c r="D32" s="641"/>
      <c r="E32" s="642" t="str">
        <f>IFERROR(IF(OR(('C2 Creation - Marine'!F255-'C1 Baseline - Marine'!R256)&gt;0.01,('C2 Creation - Marine'!F255-'C1 Baseline - Marine'!R256)&lt;-0.01),"N","Y"),"")</f>
        <v>Y</v>
      </c>
      <c r="F32" s="643"/>
      <c r="G32" s="20">
        <f>'C2 Creation - Marine'!F255-'C1 Baseline - Marine'!R256</f>
        <v>0</v>
      </c>
      <c r="H32" s="630"/>
      <c r="I32" s="631"/>
      <c r="J32" s="631"/>
      <c r="K32" s="631"/>
      <c r="L32" s="632"/>
      <c r="M32" s="1"/>
      <c r="N32" s="1"/>
      <c r="O32" s="1"/>
      <c r="P32" s="1"/>
      <c r="Q32" s="1"/>
      <c r="R32" s="1"/>
      <c r="S32" s="1"/>
      <c r="T32" s="1"/>
      <c r="U32" s="1"/>
      <c r="V32" s="1"/>
      <c r="W32" s="1"/>
      <c r="X32" s="1"/>
      <c r="Y32" s="1"/>
      <c r="Z32" s="1"/>
      <c r="AA32" s="1"/>
      <c r="AB32" s="1"/>
    </row>
    <row r="33" spans="1:28" ht="15.75" customHeight="1" x14ac:dyDescent="0.2">
      <c r="A33" s="1"/>
      <c r="B33" s="1"/>
      <c r="C33" s="644" t="s">
        <v>26</v>
      </c>
      <c r="D33" s="615"/>
      <c r="E33" s="644" t="str">
        <f>IFERROR(IF(OR((G33)&gt;0,(G33)&lt;0),"N","Y"),"")</f>
        <v>N</v>
      </c>
      <c r="F33" s="617"/>
      <c r="G33" s="21">
        <f>SUM(G30:G32)</f>
        <v>4</v>
      </c>
      <c r="H33" s="633"/>
      <c r="I33" s="634"/>
      <c r="J33" s="634"/>
      <c r="K33" s="634"/>
      <c r="L33" s="635"/>
      <c r="M33" s="1"/>
      <c r="N33" s="1"/>
      <c r="O33" s="1"/>
      <c r="P33" s="1"/>
      <c r="Q33" s="1"/>
      <c r="R33" s="1"/>
      <c r="S33" s="1"/>
      <c r="T33" s="1"/>
      <c r="U33" s="1"/>
      <c r="V33" s="1"/>
      <c r="W33" s="1"/>
      <c r="X33" s="1"/>
      <c r="Y33" s="1"/>
      <c r="Z33" s="1"/>
      <c r="AA33" s="1"/>
      <c r="AB33" s="1"/>
    </row>
    <row r="34" spans="1:28"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
      <c r="A63" s="1"/>
      <c r="B63" s="2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
      <c r="A64" s="1"/>
      <c r="B64" s="2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
      <c r="A65" s="1"/>
      <c r="B65" s="2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
      <c r="A66" s="1"/>
      <c r="B66" s="2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
      <c r="A67" s="1"/>
      <c r="B67" s="2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
      <c r="A68" s="1"/>
      <c r="B68" s="2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
      <c r="A69" s="1"/>
      <c r="B69" s="2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
      <c r="A70" s="1"/>
      <c r="B70" s="2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
      <c r="A71" s="1"/>
      <c r="B71" s="2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
      <c r="A72" s="1"/>
      <c r="B72" s="2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
      <c r="A73" s="1"/>
      <c r="B73" s="2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
      <c r="A74" s="1"/>
      <c r="B74" s="2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
      <c r="A75" s="1"/>
      <c r="B75" s="2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
      <c r="A76" s="1"/>
      <c r="B76" s="2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
      <c r="A77" s="1"/>
      <c r="B77" s="2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
      <c r="A78" s="1"/>
      <c r="B78" s="2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
      <c r="A79" s="1"/>
      <c r="B79" s="2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
      <c r="A80" s="1"/>
      <c r="B80" s="2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
      <c r="A81" s="1"/>
      <c r="B81" s="2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
      <c r="A82" s="1"/>
      <c r="B82" s="2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
      <c r="A83" s="1"/>
      <c r="B83" s="2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
      <c r="A84" s="1"/>
      <c r="B84" s="2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
      <c r="A85" s="1"/>
      <c r="B85" s="2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
      <c r="A86" s="1"/>
      <c r="B86" s="2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
      <c r="A87" s="1"/>
      <c r="B87" s="2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
      <c r="A88" s="1"/>
      <c r="B88" s="2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
      <c r="A89" s="1"/>
      <c r="B89" s="2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
      <c r="A90" s="1"/>
      <c r="B90" s="2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
      <c r="A91" s="1"/>
      <c r="B91" s="2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
      <c r="A92" s="1"/>
      <c r="B92" s="2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
      <c r="A93" s="1"/>
      <c r="B93" s="2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
      <c r="A94" s="1"/>
      <c r="B94" s="2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
      <c r="A95" s="1"/>
      <c r="B95" s="2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
      <c r="A96" s="1"/>
      <c r="B96" s="2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
      <c r="A97" s="1"/>
      <c r="B97" s="2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
      <c r="A98" s="1"/>
      <c r="B98" s="2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
      <c r="A99" s="1"/>
      <c r="B99" s="2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
      <c r="A100" s="1"/>
      <c r="B100" s="2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
      <c r="A101" s="1"/>
      <c r="B101" s="2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
      <c r="A102" s="1"/>
      <c r="B102" s="2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
      <c r="A103" s="1"/>
      <c r="B103" s="2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
      <c r="A104" s="1"/>
      <c r="B104" s="2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
      <c r="A105" s="1"/>
      <c r="B105" s="2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
      <c r="A106" s="1"/>
      <c r="B106" s="2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
      <c r="A107" s="1"/>
      <c r="B107" s="2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
      <c r="A108" s="1"/>
      <c r="B108" s="2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
      <c r="A109" s="1"/>
      <c r="B109" s="2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
      <c r="A110" s="1"/>
      <c r="B110" s="2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
      <c r="A111" s="1"/>
      <c r="B111" s="2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
      <c r="A112" s="1"/>
      <c r="B112" s="2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
      <c r="A113" s="1"/>
      <c r="B113" s="2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
      <c r="A114" s="1"/>
      <c r="B114" s="2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
      <c r="A115" s="1"/>
      <c r="B115" s="2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
      <c r="A116" s="1"/>
      <c r="B116" s="2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
      <c r="A117" s="1"/>
      <c r="B117" s="2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
      <c r="A118" s="1"/>
      <c r="B118" s="2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
      <c r="A119" s="1"/>
      <c r="B119" s="2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
      <c r="A120" s="1"/>
      <c r="B120" s="2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
      <c r="A121" s="1"/>
      <c r="B121" s="2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
      <c r="A122" s="1"/>
      <c r="B122" s="2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
      <c r="A123" s="1"/>
      <c r="B123" s="2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
      <c r="A124" s="1"/>
      <c r="B124" s="2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
      <c r="A125" s="1"/>
      <c r="B125" s="2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
      <c r="A126" s="1"/>
      <c r="B126" s="2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
      <c r="A127" s="1"/>
      <c r="B127" s="2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
      <c r="A128" s="1"/>
      <c r="B128" s="2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
      <c r="A129" s="1"/>
      <c r="B129" s="2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
      <c r="A130" s="1"/>
      <c r="B130" s="2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
      <c r="A131" s="1"/>
      <c r="B131" s="2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
      <c r="A132" s="1"/>
      <c r="B132" s="2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
      <c r="A133" s="1"/>
      <c r="B133" s="2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
      <c r="A134" s="1"/>
      <c r="B134" s="2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
      <c r="A135" s="1"/>
      <c r="B135" s="2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
      <c r="A136" s="1"/>
      <c r="B136" s="2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
      <c r="A137" s="1"/>
      <c r="B137" s="2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
      <c r="A138" s="1"/>
      <c r="B138" s="2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
      <c r="A139" s="1"/>
      <c r="B139" s="2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
      <c r="A140" s="1"/>
      <c r="B140" s="2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
      <c r="A141" s="1"/>
      <c r="B141" s="2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
      <c r="A142" s="1"/>
      <c r="B142" s="2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
      <c r="A143" s="1"/>
      <c r="B143" s="2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
      <c r="A144" s="1"/>
      <c r="B144" s="2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
      <c r="A145" s="1"/>
      <c r="B145" s="2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
      <c r="A146" s="1"/>
      <c r="B146" s="2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
      <c r="A147" s="1"/>
      <c r="B147" s="2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
      <c r="A148" s="1"/>
      <c r="B148" s="2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
      <c r="A149" s="1"/>
      <c r="B149" s="2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
      <c r="A150" s="1"/>
      <c r="B150" s="2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
      <c r="A151" s="1"/>
      <c r="B151" s="2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75" customHeight="1" x14ac:dyDescent="0.2">
      <c r="A152" s="1"/>
      <c r="B152" s="2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75" customHeight="1" x14ac:dyDescent="0.2">
      <c r="A153" s="1"/>
      <c r="B153" s="2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75" customHeight="1" x14ac:dyDescent="0.2">
      <c r="A154" s="1"/>
      <c r="B154" s="2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75" customHeight="1" x14ac:dyDescent="0.2">
      <c r="A155" s="1"/>
      <c r="B155" s="2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75" customHeight="1" x14ac:dyDescent="0.2">
      <c r="A156" s="1"/>
      <c r="B156" s="2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75" customHeight="1" x14ac:dyDescent="0.2">
      <c r="A157" s="1"/>
      <c r="B157" s="2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75" customHeight="1" x14ac:dyDescent="0.2">
      <c r="A158" s="1"/>
      <c r="B158" s="2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75" customHeight="1" x14ac:dyDescent="0.2">
      <c r="A159" s="1"/>
      <c r="B159" s="2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75" customHeight="1" x14ac:dyDescent="0.2">
      <c r="A160" s="1"/>
      <c r="B160" s="2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75" customHeight="1" x14ac:dyDescent="0.2">
      <c r="A161" s="1"/>
      <c r="B161" s="2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75" customHeight="1" x14ac:dyDescent="0.2">
      <c r="A162" s="1"/>
      <c r="B162" s="2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75" customHeight="1" x14ac:dyDescent="0.2">
      <c r="A163" s="1"/>
      <c r="B163" s="2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75" customHeight="1" x14ac:dyDescent="0.2">
      <c r="A164" s="1"/>
      <c r="B164" s="2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75" customHeight="1" x14ac:dyDescent="0.2">
      <c r="A165" s="1"/>
      <c r="B165" s="2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75" customHeight="1" x14ac:dyDescent="0.2">
      <c r="A166" s="1"/>
      <c r="B166" s="2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75" customHeight="1" x14ac:dyDescent="0.2">
      <c r="A167" s="1"/>
      <c r="B167" s="2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75" customHeight="1" x14ac:dyDescent="0.2">
      <c r="A168" s="1"/>
      <c r="B168" s="2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75" customHeight="1" x14ac:dyDescent="0.2">
      <c r="A169" s="1"/>
      <c r="B169" s="2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75" customHeight="1" x14ac:dyDescent="0.2">
      <c r="A170" s="1"/>
      <c r="B170" s="2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75" customHeight="1" x14ac:dyDescent="0.2">
      <c r="A171" s="1"/>
      <c r="B171" s="2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75" customHeight="1" x14ac:dyDescent="0.2">
      <c r="A172" s="1"/>
      <c r="B172" s="2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75" customHeight="1" x14ac:dyDescent="0.2">
      <c r="A173" s="1"/>
      <c r="B173" s="2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75" customHeight="1" x14ac:dyDescent="0.2">
      <c r="A174" s="1"/>
      <c r="B174" s="2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75" customHeight="1" x14ac:dyDescent="0.2">
      <c r="A175" s="1"/>
      <c r="B175" s="2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75" customHeight="1" x14ac:dyDescent="0.2">
      <c r="A176" s="1"/>
      <c r="B176" s="2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75" customHeight="1" x14ac:dyDescent="0.2">
      <c r="A177" s="1"/>
      <c r="B177" s="2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75" customHeight="1" x14ac:dyDescent="0.2">
      <c r="A178" s="1"/>
      <c r="B178" s="2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75" customHeight="1" x14ac:dyDescent="0.2">
      <c r="A179" s="1"/>
      <c r="B179" s="2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75" customHeight="1" x14ac:dyDescent="0.2">
      <c r="A180" s="1"/>
      <c r="B180" s="2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75" customHeight="1" x14ac:dyDescent="0.2">
      <c r="A181" s="1"/>
      <c r="B181" s="2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75" customHeight="1" x14ac:dyDescent="0.2">
      <c r="A182" s="1"/>
      <c r="B182" s="2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75" customHeight="1" x14ac:dyDescent="0.2">
      <c r="A183" s="1"/>
      <c r="B183" s="2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75" customHeight="1" x14ac:dyDescent="0.2">
      <c r="A184" s="1"/>
      <c r="B184" s="2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75" customHeight="1" x14ac:dyDescent="0.2">
      <c r="A185" s="1"/>
      <c r="B185" s="2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75" customHeight="1" x14ac:dyDescent="0.2">
      <c r="A186" s="1"/>
      <c r="B186" s="2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75" customHeight="1" x14ac:dyDescent="0.2">
      <c r="A187" s="1"/>
      <c r="B187" s="2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75" customHeight="1" x14ac:dyDescent="0.2">
      <c r="A188" s="1"/>
      <c r="B188" s="2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75" customHeight="1" x14ac:dyDescent="0.2">
      <c r="A189" s="1"/>
      <c r="B189" s="2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75" customHeight="1" x14ac:dyDescent="0.2">
      <c r="A190" s="1"/>
      <c r="B190" s="2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75" customHeight="1" x14ac:dyDescent="0.2">
      <c r="A191" s="1"/>
      <c r="B191" s="2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75" customHeight="1" x14ac:dyDescent="0.2">
      <c r="A192" s="1"/>
      <c r="B192" s="2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75" customHeight="1" x14ac:dyDescent="0.2">
      <c r="A193" s="1"/>
      <c r="B193" s="2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75" customHeight="1" x14ac:dyDescent="0.2">
      <c r="A194" s="1"/>
      <c r="B194" s="2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75" customHeight="1" x14ac:dyDescent="0.2">
      <c r="A195" s="1"/>
      <c r="B195" s="2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75" customHeight="1" x14ac:dyDescent="0.2">
      <c r="A196" s="1"/>
      <c r="B196" s="2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75" customHeight="1" x14ac:dyDescent="0.2">
      <c r="A197" s="1"/>
      <c r="B197" s="2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75" customHeight="1" x14ac:dyDescent="0.2">
      <c r="A198" s="1"/>
      <c r="B198" s="2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75" customHeight="1" x14ac:dyDescent="0.2">
      <c r="A199" s="1"/>
      <c r="B199" s="2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75" customHeight="1" x14ac:dyDescent="0.2">
      <c r="A200" s="1"/>
      <c r="B200" s="2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75" customHeight="1" x14ac:dyDescent="0.2">
      <c r="A201" s="1"/>
      <c r="B201" s="2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75" customHeight="1" x14ac:dyDescent="0.2">
      <c r="A202" s="1"/>
      <c r="B202" s="2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75" customHeight="1" x14ac:dyDescent="0.2">
      <c r="A203" s="1"/>
      <c r="B203" s="2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75" customHeight="1" x14ac:dyDescent="0.2">
      <c r="A204" s="1"/>
      <c r="B204" s="2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75" customHeight="1" x14ac:dyDescent="0.2">
      <c r="A205" s="1"/>
      <c r="B205" s="2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75" customHeight="1" x14ac:dyDescent="0.2">
      <c r="A206" s="1"/>
      <c r="B206" s="2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75" customHeight="1" x14ac:dyDescent="0.2">
      <c r="A207" s="1"/>
      <c r="B207" s="2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75" customHeight="1" x14ac:dyDescent="0.2">
      <c r="A208" s="1"/>
      <c r="B208" s="2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75" customHeight="1" x14ac:dyDescent="0.2">
      <c r="A209" s="1"/>
      <c r="B209" s="2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75" customHeight="1" x14ac:dyDescent="0.2">
      <c r="A210" s="1"/>
      <c r="B210" s="2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75" customHeight="1" x14ac:dyDescent="0.2">
      <c r="A211" s="1"/>
      <c r="B211" s="2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75" customHeight="1" x14ac:dyDescent="0.2">
      <c r="A212" s="1"/>
      <c r="B212" s="2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75" customHeight="1" x14ac:dyDescent="0.2">
      <c r="A213" s="1"/>
      <c r="B213" s="2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75" customHeight="1" x14ac:dyDescent="0.2">
      <c r="A214" s="1"/>
      <c r="B214" s="2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75" customHeight="1" x14ac:dyDescent="0.2">
      <c r="A215" s="1"/>
      <c r="B215" s="2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75" customHeight="1" x14ac:dyDescent="0.2">
      <c r="A216" s="1"/>
      <c r="B216" s="2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75" customHeight="1" x14ac:dyDescent="0.2">
      <c r="A217" s="1"/>
      <c r="B217" s="2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75" customHeight="1" x14ac:dyDescent="0.2">
      <c r="A218" s="1"/>
      <c r="B218" s="2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75" customHeight="1" x14ac:dyDescent="0.2">
      <c r="A219" s="1"/>
      <c r="B219" s="2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75" customHeight="1" x14ac:dyDescent="0.2">
      <c r="A220" s="1"/>
      <c r="B220" s="2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x14ac:dyDescent="0.2">
      <c r="A221" s="1"/>
      <c r="B221" s="2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75" customHeight="1" x14ac:dyDescent="0.2">
      <c r="A222" s="1"/>
      <c r="B222" s="2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75" customHeight="1" x14ac:dyDescent="0.2">
      <c r="A223" s="1"/>
      <c r="B223" s="2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75" customHeight="1" x14ac:dyDescent="0.2">
      <c r="A224" s="1"/>
      <c r="B224" s="2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75" customHeight="1" x14ac:dyDescent="0.2">
      <c r="A225" s="1"/>
      <c r="B225" s="2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75" customHeight="1" x14ac:dyDescent="0.2">
      <c r="A226" s="1"/>
      <c r="B226" s="2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75" customHeight="1" x14ac:dyDescent="0.2">
      <c r="A227" s="1"/>
      <c r="B227" s="2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75" customHeight="1" x14ac:dyDescent="0.2">
      <c r="A228" s="1"/>
      <c r="B228" s="2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75" customHeight="1" x14ac:dyDescent="0.2">
      <c r="A229" s="1"/>
      <c r="B229" s="2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75" customHeight="1" x14ac:dyDescent="0.2">
      <c r="A230" s="1"/>
      <c r="B230" s="2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75" customHeight="1" x14ac:dyDescent="0.2">
      <c r="A231" s="1"/>
      <c r="B231" s="2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75" customHeight="1" x14ac:dyDescent="0.2">
      <c r="A232" s="1"/>
      <c r="B232" s="2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75" customHeight="1" x14ac:dyDescent="0.2">
      <c r="A233" s="1"/>
      <c r="B233" s="2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75" customHeight="1" x14ac:dyDescent="0.2">
      <c r="A234" s="1"/>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spans="1:28" ht="15.75" customHeight="1" x14ac:dyDescent="0.2">
      <c r="A235" s="1"/>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spans="1:28" ht="15.75" customHeight="1" x14ac:dyDescent="0.2">
      <c r="A236" s="1"/>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spans="1:28" ht="15.75" customHeight="1" x14ac:dyDescent="0.2">
      <c r="A237" s="1"/>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spans="1:28" ht="15.75" customHeight="1" x14ac:dyDescent="0.2">
      <c r="A238" s="1"/>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spans="1:28" ht="15.75" customHeight="1" x14ac:dyDescent="0.2">
      <c r="A239" s="1"/>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spans="1:28" ht="15.75" customHeight="1" x14ac:dyDescent="0.2">
      <c r="A240" s="1"/>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spans="1:28" ht="15.75" customHeight="1" x14ac:dyDescent="0.2">
      <c r="A241" s="1"/>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spans="1:28" ht="15.75" customHeight="1" x14ac:dyDescent="0.2">
      <c r="A242" s="1"/>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spans="1:28" ht="15.75" customHeight="1" x14ac:dyDescent="0.2">
      <c r="A243" s="1"/>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spans="1:28" ht="15.75" customHeight="1" x14ac:dyDescent="0.2">
      <c r="A244" s="1"/>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spans="1:28" ht="15.75" customHeight="1" x14ac:dyDescent="0.2">
      <c r="A245" s="1"/>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spans="1:28" ht="15.75" customHeight="1" x14ac:dyDescent="0.2">
      <c r="A246" s="1"/>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spans="1:28" ht="15.75" customHeight="1" x14ac:dyDescent="0.2">
      <c r="A247" s="1"/>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spans="1:28" ht="15.75" customHeight="1" x14ac:dyDescent="0.2">
      <c r="A248" s="1"/>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spans="1:28" ht="15.75" customHeight="1" x14ac:dyDescent="0.2">
      <c r="A249" s="1"/>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spans="1:28" ht="15.75" customHeight="1" x14ac:dyDescent="0.2">
      <c r="A250" s="1"/>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spans="1:28" ht="15.75" customHeight="1" x14ac:dyDescent="0.2">
      <c r="A251" s="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spans="1:28" ht="15.75" customHeight="1" x14ac:dyDescent="0.2">
      <c r="A252" s="1"/>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spans="1:28" ht="15.75" customHeight="1" x14ac:dyDescent="0.2">
      <c r="A253" s="1"/>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spans="1:28" ht="15.75" customHeight="1" x14ac:dyDescent="0.2">
      <c r="A254" s="1"/>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spans="1:28" ht="15.75" customHeight="1" x14ac:dyDescent="0.2">
      <c r="A255" s="1"/>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spans="1:28" ht="15.75" customHeight="1" x14ac:dyDescent="0.2">
      <c r="A256" s="1"/>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spans="1:28" ht="15.75" customHeight="1" x14ac:dyDescent="0.2">
      <c r="A257" s="1"/>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spans="1:28" ht="15.75" customHeight="1" x14ac:dyDescent="0.2">
      <c r="A258" s="1"/>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spans="1:28" ht="15.75" customHeight="1" x14ac:dyDescent="0.2">
      <c r="A259" s="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spans="1:28" ht="15.75" customHeight="1" x14ac:dyDescent="0.2">
      <c r="A260" s="1"/>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spans="1:28" ht="15.75" customHeight="1" x14ac:dyDescent="0.2">
      <c r="A261" s="1"/>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spans="1:28" ht="15.75" customHeight="1" x14ac:dyDescent="0.2">
      <c r="A262" s="1"/>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spans="1:28" ht="15.75" customHeight="1" x14ac:dyDescent="0.2">
      <c r="A263" s="1"/>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spans="1:28" ht="15.75" customHeight="1" x14ac:dyDescent="0.2">
      <c r="A264" s="1"/>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spans="1:28" ht="15.75" customHeight="1" x14ac:dyDescent="0.2">
      <c r="A265" s="1"/>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spans="1:28" ht="15.75" customHeight="1" x14ac:dyDescent="0.2">
      <c r="A266" s="1"/>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spans="1:28" ht="15.75" customHeight="1" x14ac:dyDescent="0.2">
      <c r="A267" s="1"/>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spans="1:28" ht="15.75" customHeight="1" x14ac:dyDescent="0.2">
      <c r="A268" s="1"/>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spans="1:28" ht="15.75" customHeight="1" x14ac:dyDescent="0.2">
      <c r="A269" s="1"/>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spans="1:28" ht="15.75" customHeight="1" x14ac:dyDescent="0.2">
      <c r="A270" s="1"/>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spans="1:28" ht="15.75" customHeight="1" x14ac:dyDescent="0.2">
      <c r="A271" s="1"/>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spans="1:28" ht="15.75" customHeight="1" x14ac:dyDescent="0.2">
      <c r="A272" s="1"/>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spans="1:28" ht="15.75" customHeight="1" x14ac:dyDescent="0.2">
      <c r="A273" s="1"/>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spans="1:28" ht="15.75" customHeight="1" x14ac:dyDescent="0.2">
      <c r="A274" s="1"/>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spans="1:28" ht="15.75" customHeight="1" x14ac:dyDescent="0.2">
      <c r="A275" s="1"/>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spans="1:28" ht="15.75" customHeight="1" x14ac:dyDescent="0.2">
      <c r="A276" s="1"/>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spans="1:28" ht="15.75" customHeight="1" x14ac:dyDescent="0.2">
      <c r="A277" s="1"/>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spans="1:28" ht="15.75" customHeight="1" x14ac:dyDescent="0.2">
      <c r="A278" s="1"/>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spans="1:28" ht="15.75" customHeight="1" x14ac:dyDescent="0.2">
      <c r="A279" s="1"/>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spans="1:28" ht="15.75" customHeight="1" x14ac:dyDescent="0.2">
      <c r="A280" s="1"/>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spans="1:28" ht="15.75" customHeight="1" x14ac:dyDescent="0.2">
      <c r="A281" s="1"/>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spans="1:28" ht="15.75" customHeight="1" x14ac:dyDescent="0.2">
      <c r="A282" s="1"/>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spans="1:28" ht="15.75" customHeight="1" x14ac:dyDescent="0.2">
      <c r="A283" s="1"/>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spans="1:28" ht="15.75" customHeight="1" x14ac:dyDescent="0.2">
      <c r="A284" s="1"/>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spans="1:28" ht="15.75" customHeight="1" x14ac:dyDescent="0.2">
      <c r="A285" s="1"/>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spans="1:28" ht="15.75" customHeight="1" x14ac:dyDescent="0.2">
      <c r="A286" s="1"/>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spans="1:28" ht="15.75" customHeight="1" x14ac:dyDescent="0.2">
      <c r="A287" s="1"/>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spans="1:28" ht="15.75" customHeight="1" x14ac:dyDescent="0.2">
      <c r="A288" s="1"/>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spans="1:28" ht="15.75" customHeight="1" x14ac:dyDescent="0.2">
      <c r="A289" s="1"/>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spans="1:28" ht="15.75" customHeight="1" x14ac:dyDescent="0.2">
      <c r="A290" s="1"/>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spans="1:28" ht="15.75" customHeight="1" x14ac:dyDescent="0.2">
      <c r="A291" s="1"/>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spans="1:28" ht="15.75" customHeight="1" x14ac:dyDescent="0.2">
      <c r="A292" s="1"/>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spans="1:28" ht="15.75" customHeight="1" x14ac:dyDescent="0.2">
      <c r="A293" s="1"/>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spans="1:28" ht="15.75" customHeight="1" x14ac:dyDescent="0.2">
      <c r="A294" s="1"/>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spans="1:28" ht="15.75" customHeight="1" x14ac:dyDescent="0.2">
      <c r="A295" s="1"/>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spans="1:28" ht="15.75" customHeight="1" x14ac:dyDescent="0.2">
      <c r="A296" s="1"/>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spans="1:28" ht="15.75" customHeight="1" x14ac:dyDescent="0.2">
      <c r="A297" s="1"/>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spans="1:28" ht="15.75" customHeight="1" x14ac:dyDescent="0.2">
      <c r="A298" s="1"/>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spans="1:28" ht="15.75" customHeight="1" x14ac:dyDescent="0.2">
      <c r="A299" s="1"/>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spans="1:28" ht="15.75" customHeight="1" x14ac:dyDescent="0.2">
      <c r="A300" s="1"/>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spans="1:28" ht="15.75" customHeight="1" x14ac:dyDescent="0.2">
      <c r="A301" s="1"/>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spans="1:28" ht="15.75" customHeight="1" x14ac:dyDescent="0.2">
      <c r="A302" s="1"/>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spans="1:28" ht="15.75" customHeight="1" x14ac:dyDescent="0.2">
      <c r="A303" s="1"/>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spans="1:28" ht="15.75" customHeight="1" x14ac:dyDescent="0.2">
      <c r="A304" s="1"/>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spans="1:28" ht="15.75" customHeight="1" x14ac:dyDescent="0.2">
      <c r="A305" s="1"/>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spans="1:28" ht="15.75" customHeight="1" x14ac:dyDescent="0.2">
      <c r="A306" s="1"/>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spans="1:28" ht="15.75" customHeight="1" x14ac:dyDescent="0.2">
      <c r="A307" s="1"/>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spans="1:28" ht="15.75" customHeight="1" x14ac:dyDescent="0.2">
      <c r="A308" s="1"/>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spans="1:28" ht="15.75" customHeight="1" x14ac:dyDescent="0.2">
      <c r="A309" s="1"/>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spans="1:28" ht="15.75" customHeight="1" x14ac:dyDescent="0.2">
      <c r="A310" s="1"/>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spans="1:28" ht="15.75" customHeight="1" x14ac:dyDescent="0.2">
      <c r="A311" s="1"/>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spans="1:28" ht="15.75" customHeight="1" x14ac:dyDescent="0.2">
      <c r="A312" s="1"/>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spans="1:28" ht="15.75" customHeight="1" x14ac:dyDescent="0.2">
      <c r="A313" s="1"/>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spans="1:28" ht="15.75" customHeight="1" x14ac:dyDescent="0.2">
      <c r="A314" s="1"/>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spans="1:28" ht="15.75" customHeight="1" x14ac:dyDescent="0.2">
      <c r="A315" s="1"/>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spans="1:28" ht="15.75" customHeight="1" x14ac:dyDescent="0.2">
      <c r="A316" s="1"/>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spans="1:28" ht="15.75" customHeight="1" x14ac:dyDescent="0.2">
      <c r="A317" s="1"/>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spans="1:28" ht="15.75" customHeight="1" x14ac:dyDescent="0.2">
      <c r="A318" s="1"/>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spans="1:28" ht="15.75" customHeight="1" x14ac:dyDescent="0.2">
      <c r="A319" s="1"/>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spans="1:28" ht="15.75" customHeight="1" x14ac:dyDescent="0.2">
      <c r="A320" s="1"/>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spans="1:28" ht="15.75" customHeight="1" x14ac:dyDescent="0.2">
      <c r="A321" s="1"/>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spans="1:28" ht="15.75" customHeight="1" x14ac:dyDescent="0.2">
      <c r="A322" s="1"/>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spans="1:28" ht="15.75" customHeight="1" x14ac:dyDescent="0.2">
      <c r="A323" s="1"/>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spans="1:28" ht="15.75" customHeight="1" x14ac:dyDescent="0.2">
      <c r="A324" s="1"/>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spans="1:28" ht="15.75" customHeight="1" x14ac:dyDescent="0.2">
      <c r="A325" s="1"/>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spans="1:28" ht="15.75" customHeight="1" x14ac:dyDescent="0.2">
      <c r="A326" s="1"/>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spans="1:28" ht="15.75" customHeight="1" x14ac:dyDescent="0.2">
      <c r="A327" s="1"/>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spans="1:28" ht="15.75" customHeight="1" x14ac:dyDescent="0.2">
      <c r="A328" s="1"/>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spans="1:28" ht="15.75" customHeight="1" x14ac:dyDescent="0.2">
      <c r="A329" s="1"/>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spans="1:28" ht="15.75" customHeight="1" x14ac:dyDescent="0.2">
      <c r="A330" s="1"/>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spans="1:28" ht="15.75" customHeight="1" x14ac:dyDescent="0.2">
      <c r="A331" s="1"/>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spans="1:28" ht="15.75" customHeight="1" x14ac:dyDescent="0.2">
      <c r="A332" s="1"/>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spans="1:28" ht="15.75" customHeight="1" x14ac:dyDescent="0.2">
      <c r="A333" s="1"/>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spans="1:28" ht="15.75" customHeight="1" x14ac:dyDescent="0.2">
      <c r="A334" s="1"/>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spans="1:28" ht="15.75" customHeight="1" x14ac:dyDescent="0.2">
      <c r="A335" s="1"/>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spans="1:28" ht="15.75" customHeight="1" x14ac:dyDescent="0.2">
      <c r="A336" s="1"/>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spans="1:28" ht="15.75" customHeight="1" x14ac:dyDescent="0.2">
      <c r="A337" s="1"/>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spans="1:28" ht="15.75" customHeight="1" x14ac:dyDescent="0.2">
      <c r="A338" s="1"/>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spans="1:28" ht="15.75" customHeight="1" x14ac:dyDescent="0.2">
      <c r="A339" s="1"/>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spans="1:28" ht="15.75" customHeight="1" x14ac:dyDescent="0.2">
      <c r="A340" s="1"/>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spans="1:28" ht="15.75" customHeight="1" x14ac:dyDescent="0.2">
      <c r="A341" s="1"/>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spans="1:28" ht="15.75" customHeight="1" x14ac:dyDescent="0.2">
      <c r="A342" s="1"/>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spans="1:28" ht="15.75" customHeight="1" x14ac:dyDescent="0.2">
      <c r="A343" s="1"/>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spans="1:28" ht="15.75" customHeight="1" x14ac:dyDescent="0.2">
      <c r="A344" s="1"/>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spans="1:28" ht="15.75" customHeight="1" x14ac:dyDescent="0.2">
      <c r="A345" s="1"/>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spans="1:28" ht="15.75" customHeight="1" x14ac:dyDescent="0.2">
      <c r="A346" s="1"/>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spans="1:28" ht="15.75" customHeight="1" x14ac:dyDescent="0.2">
      <c r="A347" s="1"/>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spans="1:28" ht="15.75" customHeight="1" x14ac:dyDescent="0.2">
      <c r="A348" s="1"/>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spans="1:28" ht="15.75" customHeight="1" x14ac:dyDescent="0.2">
      <c r="A349" s="1"/>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spans="1:28" ht="15.75" customHeight="1" x14ac:dyDescent="0.2">
      <c r="A350" s="1"/>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spans="1:28" ht="15.75" customHeight="1" x14ac:dyDescent="0.2">
      <c r="A351" s="1"/>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spans="1:28" ht="15.75" customHeight="1" x14ac:dyDescent="0.2">
      <c r="A352" s="1"/>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spans="1:28" ht="15.75" customHeight="1" x14ac:dyDescent="0.2">
      <c r="A353" s="1"/>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spans="1:28" ht="15.75" customHeight="1" x14ac:dyDescent="0.2">
      <c r="A354" s="1"/>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spans="1:28" ht="15.75" customHeight="1" x14ac:dyDescent="0.2">
      <c r="A355" s="1"/>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spans="1:28" ht="15.75" customHeight="1" x14ac:dyDescent="0.2">
      <c r="A356" s="1"/>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spans="1:28" ht="15.75" customHeight="1" x14ac:dyDescent="0.2">
      <c r="A357" s="1"/>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spans="1:28" ht="15.75" customHeight="1" x14ac:dyDescent="0.2">
      <c r="A358" s="1"/>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spans="1:28" ht="15.75" customHeight="1" x14ac:dyDescent="0.2">
      <c r="A359" s="1"/>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spans="1:28" ht="15.75" customHeight="1" x14ac:dyDescent="0.2">
      <c r="A360" s="1"/>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spans="1:28" ht="15.75" customHeight="1" x14ac:dyDescent="0.2">
      <c r="A361" s="1"/>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spans="1:28" ht="15.75" customHeight="1" x14ac:dyDescent="0.2">
      <c r="A362" s="1"/>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spans="1:28" ht="15.75" customHeight="1" x14ac:dyDescent="0.2">
      <c r="A363" s="1"/>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spans="1:28" ht="15.75" customHeight="1" x14ac:dyDescent="0.2">
      <c r="A364" s="1"/>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spans="1:28" ht="15.75" customHeight="1" x14ac:dyDescent="0.2">
      <c r="A365" s="1"/>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spans="1:28" ht="15.75" customHeight="1" x14ac:dyDescent="0.2">
      <c r="A366" s="1"/>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spans="1:28" ht="15.75" customHeight="1" x14ac:dyDescent="0.2">
      <c r="A367" s="1"/>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spans="1:28" ht="15.75" customHeight="1" x14ac:dyDescent="0.2">
      <c r="A368" s="1"/>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spans="1:28" ht="15.75" customHeight="1" x14ac:dyDescent="0.2">
      <c r="A369" s="1"/>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spans="1:28" ht="15.75" customHeight="1" x14ac:dyDescent="0.2">
      <c r="A370" s="1"/>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spans="1:28" ht="15.75" customHeight="1" x14ac:dyDescent="0.2">
      <c r="A371" s="1"/>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spans="1:28" ht="15.75" customHeight="1" x14ac:dyDescent="0.2">
      <c r="A372" s="1"/>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spans="1:28" ht="15.75" customHeight="1" x14ac:dyDescent="0.2">
      <c r="A373" s="1"/>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spans="1:28" ht="15.75" customHeight="1" x14ac:dyDescent="0.2">
      <c r="A374" s="1"/>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spans="1:28" ht="15.75" customHeight="1" x14ac:dyDescent="0.2">
      <c r="A375" s="1"/>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spans="1:28" ht="15.75" customHeight="1" x14ac:dyDescent="0.2">
      <c r="A376" s="1"/>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spans="1:28" ht="15.75" customHeight="1" x14ac:dyDescent="0.2">
      <c r="A377" s="1"/>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spans="1:28" ht="15.75" customHeight="1" x14ac:dyDescent="0.2">
      <c r="A378" s="1"/>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spans="1:28" ht="15.75" customHeight="1" x14ac:dyDescent="0.2">
      <c r="A379" s="1"/>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spans="1:28" ht="15.75" customHeight="1" x14ac:dyDescent="0.2">
      <c r="A380" s="1"/>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spans="1:28" ht="15.75" customHeight="1" x14ac:dyDescent="0.2">
      <c r="A381" s="1"/>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spans="1:28" ht="15.75" customHeight="1" x14ac:dyDescent="0.2">
      <c r="A382" s="1"/>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spans="1:28" ht="15.75" customHeight="1" x14ac:dyDescent="0.2">
      <c r="A383" s="1"/>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spans="1:28" ht="15.75" customHeight="1" x14ac:dyDescent="0.2">
      <c r="A384" s="1"/>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spans="1:28" ht="15.75" customHeight="1" x14ac:dyDescent="0.2">
      <c r="A385" s="1"/>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spans="1:28" ht="15.75" customHeight="1" x14ac:dyDescent="0.2">
      <c r="A386" s="1"/>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spans="1:28" ht="15.75" customHeight="1" x14ac:dyDescent="0.2">
      <c r="A387" s="1"/>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spans="1:28" ht="15.75" customHeight="1" x14ac:dyDescent="0.2">
      <c r="A388" s="1"/>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spans="1:28" ht="15.75" customHeight="1" x14ac:dyDescent="0.2">
      <c r="A389" s="1"/>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spans="1:28" ht="15.75" customHeight="1" x14ac:dyDescent="0.2">
      <c r="A390" s="1"/>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spans="1:28" ht="15.75" customHeight="1" x14ac:dyDescent="0.2">
      <c r="A391" s="1"/>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spans="1:28" ht="15.75" customHeight="1" x14ac:dyDescent="0.2">
      <c r="A392" s="1"/>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spans="1:28" ht="15.75" customHeight="1" x14ac:dyDescent="0.2">
      <c r="A393" s="1"/>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spans="1:28" ht="15.75" customHeight="1" x14ac:dyDescent="0.2">
      <c r="A394" s="1"/>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spans="1:28" ht="15.75" customHeight="1" x14ac:dyDescent="0.2">
      <c r="A395" s="1"/>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spans="1:28" ht="15.75" customHeight="1" x14ac:dyDescent="0.2">
      <c r="A396" s="1"/>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spans="1:28" ht="15.75" customHeight="1" x14ac:dyDescent="0.2">
      <c r="A397" s="1"/>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spans="1:28" ht="15.75" customHeight="1" x14ac:dyDescent="0.2">
      <c r="A398" s="1"/>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spans="1:28" ht="15.75" customHeight="1" x14ac:dyDescent="0.2">
      <c r="A399" s="1"/>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spans="1:28" ht="15.75" customHeight="1" x14ac:dyDescent="0.2">
      <c r="A400" s="1"/>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spans="1:28" ht="15.75" customHeight="1" x14ac:dyDescent="0.2">
      <c r="A401" s="1"/>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spans="1:28" ht="15.75" customHeight="1" x14ac:dyDescent="0.2">
      <c r="A402" s="1"/>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spans="1:28" ht="15.75" customHeight="1" x14ac:dyDescent="0.2">
      <c r="A403" s="1"/>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spans="1:28" ht="15.75" customHeight="1" x14ac:dyDescent="0.2">
      <c r="A404" s="1"/>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spans="1:28" ht="15.75" customHeight="1" x14ac:dyDescent="0.2">
      <c r="A405" s="1"/>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spans="1:28" ht="15.75" customHeight="1" x14ac:dyDescent="0.2">
      <c r="A406" s="1"/>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spans="1:28" ht="15.75" customHeight="1" x14ac:dyDescent="0.2">
      <c r="A407" s="1"/>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spans="1:28" ht="15.75" customHeight="1" x14ac:dyDescent="0.2">
      <c r="A408" s="1"/>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spans="1:28" ht="15.75" customHeight="1" x14ac:dyDescent="0.2">
      <c r="A409" s="1"/>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spans="1:28" ht="15.75" customHeight="1" x14ac:dyDescent="0.2">
      <c r="A410" s="1"/>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spans="1:28" ht="15.75" customHeight="1" x14ac:dyDescent="0.2">
      <c r="A411" s="1"/>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spans="1:28" ht="15.75" customHeight="1" x14ac:dyDescent="0.2">
      <c r="A412" s="1"/>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spans="1:28" ht="15.75" customHeight="1" x14ac:dyDescent="0.2">
      <c r="A413" s="1"/>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spans="1:28" ht="15.75" customHeight="1" x14ac:dyDescent="0.2">
      <c r="A414" s="1"/>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spans="1:28" ht="15.75" customHeight="1" x14ac:dyDescent="0.2">
      <c r="A415" s="1"/>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spans="1:28" ht="15.75" customHeight="1" x14ac:dyDescent="0.2">
      <c r="A416" s="1"/>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spans="1:28" ht="15.75" customHeight="1" x14ac:dyDescent="0.2">
      <c r="A417" s="1"/>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spans="1:28" ht="15.75" customHeight="1" x14ac:dyDescent="0.2">
      <c r="A418" s="1"/>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spans="1:28" ht="15.75" customHeight="1" x14ac:dyDescent="0.2">
      <c r="A419" s="1"/>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spans="1:28" ht="15.75" customHeight="1" x14ac:dyDescent="0.2">
      <c r="A420" s="1"/>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spans="1:28" ht="15.75" customHeight="1" x14ac:dyDescent="0.2">
      <c r="A421" s="1"/>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spans="1:28" ht="15.75" customHeight="1" x14ac:dyDescent="0.2">
      <c r="A422" s="1"/>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spans="1:28" ht="15.75" customHeight="1" x14ac:dyDescent="0.2">
      <c r="A423" s="1"/>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spans="1:28" ht="15.75" customHeight="1" x14ac:dyDescent="0.2">
      <c r="A424" s="1"/>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spans="1:28" ht="15.75" customHeight="1" x14ac:dyDescent="0.2">
      <c r="A425" s="1"/>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spans="1:28" ht="15.75" customHeight="1" x14ac:dyDescent="0.2">
      <c r="A426" s="1"/>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spans="1:28" ht="15.75" customHeight="1" x14ac:dyDescent="0.2">
      <c r="A427" s="1"/>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spans="1:28" ht="15.75" customHeight="1" x14ac:dyDescent="0.2">
      <c r="A428" s="1"/>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spans="1:28" ht="15.75" customHeight="1" x14ac:dyDescent="0.2">
      <c r="A429" s="1"/>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spans="1:28" ht="15.75" customHeight="1" x14ac:dyDescent="0.2">
      <c r="A430" s="1"/>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spans="1:28" ht="15.75" customHeight="1" x14ac:dyDescent="0.2">
      <c r="A431" s="1"/>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spans="1:28" ht="15.75" customHeight="1" x14ac:dyDescent="0.2">
      <c r="A432" s="1"/>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spans="1:28" ht="15.75" customHeight="1" x14ac:dyDescent="0.2">
      <c r="A433" s="1"/>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spans="1:28" ht="15.75" customHeight="1" x14ac:dyDescent="0.2">
      <c r="A434" s="1"/>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spans="1:28" ht="15.75" customHeight="1" x14ac:dyDescent="0.2">
      <c r="A435" s="1"/>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spans="1:28" ht="15.75" customHeight="1" x14ac:dyDescent="0.2">
      <c r="A436" s="1"/>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spans="1:28" ht="15.75" customHeight="1" x14ac:dyDescent="0.2">
      <c r="A437" s="1"/>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spans="1:28" ht="15.75" customHeight="1" x14ac:dyDescent="0.2">
      <c r="A438" s="1"/>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spans="1:28" ht="15.75" customHeight="1" x14ac:dyDescent="0.2">
      <c r="A439" s="1"/>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spans="1:28" ht="15.75" customHeight="1" x14ac:dyDescent="0.2">
      <c r="A440" s="1"/>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spans="1:28" ht="15.75" customHeight="1" x14ac:dyDescent="0.2">
      <c r="A441" s="1"/>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spans="1:28" ht="15.75" customHeight="1" x14ac:dyDescent="0.2">
      <c r="A442" s="1"/>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spans="1:28" ht="15.75" customHeight="1" x14ac:dyDescent="0.2">
      <c r="A443" s="1"/>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spans="1:28" ht="15.75" customHeight="1" x14ac:dyDescent="0.2">
      <c r="A444" s="1"/>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spans="1:28" ht="15.75" customHeight="1" x14ac:dyDescent="0.2">
      <c r="A445" s="1"/>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spans="1:28" ht="15.75" customHeight="1" x14ac:dyDescent="0.2">
      <c r="A446" s="1"/>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spans="1:28" ht="15.75" customHeight="1" x14ac:dyDescent="0.2">
      <c r="A447" s="1"/>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spans="1:28" ht="15.75" customHeight="1" x14ac:dyDescent="0.2">
      <c r="A448" s="1"/>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spans="1:28" ht="15.75" customHeight="1" x14ac:dyDescent="0.2">
      <c r="A449" s="1"/>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spans="1:28" ht="15.75" customHeight="1" x14ac:dyDescent="0.2">
      <c r="A450" s="1"/>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spans="1:28" ht="15.75" customHeight="1" x14ac:dyDescent="0.2">
      <c r="A451" s="1"/>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spans="1:28" ht="15.75" customHeight="1" x14ac:dyDescent="0.2">
      <c r="A452" s="1"/>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spans="1:28" ht="15.75" customHeight="1" x14ac:dyDescent="0.2">
      <c r="A453" s="1"/>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spans="1:28" ht="15.75" customHeight="1" x14ac:dyDescent="0.2">
      <c r="A454" s="1"/>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spans="1:28" ht="15.75" customHeight="1" x14ac:dyDescent="0.2">
      <c r="A455" s="1"/>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spans="1:28" ht="15.75" customHeight="1" x14ac:dyDescent="0.2">
      <c r="A456" s="1"/>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spans="1:28" ht="15.75" customHeight="1" x14ac:dyDescent="0.2">
      <c r="A457" s="1"/>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spans="1:28" ht="15.75" customHeight="1" x14ac:dyDescent="0.2">
      <c r="A458" s="1"/>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spans="1:28" ht="15.75" customHeight="1" x14ac:dyDescent="0.2">
      <c r="A459" s="1"/>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spans="1:28" ht="15.75" customHeight="1" x14ac:dyDescent="0.2">
      <c r="A460" s="1"/>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spans="1:28" ht="15.75" customHeight="1" x14ac:dyDescent="0.2">
      <c r="A461" s="1"/>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spans="1:28" ht="15.75" customHeight="1" x14ac:dyDescent="0.2">
      <c r="A462" s="1"/>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spans="1:28" ht="15.75" customHeight="1" x14ac:dyDescent="0.2">
      <c r="A463" s="1"/>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spans="1:28" ht="15.75" customHeight="1" x14ac:dyDescent="0.2">
      <c r="A464" s="1"/>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spans="1:28" ht="15.75" customHeight="1" x14ac:dyDescent="0.2">
      <c r="A465" s="1"/>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spans="1:28" ht="15.75" customHeight="1" x14ac:dyDescent="0.2">
      <c r="A466" s="1"/>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spans="1:28" ht="15.75" customHeight="1" x14ac:dyDescent="0.2">
      <c r="A467" s="1"/>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spans="1:28" ht="15.75" customHeight="1" x14ac:dyDescent="0.2">
      <c r="A468" s="1"/>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spans="1:28" ht="15.75" customHeight="1" x14ac:dyDescent="0.2">
      <c r="A469" s="1"/>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spans="1:28" ht="15.75" customHeight="1" x14ac:dyDescent="0.2">
      <c r="A470" s="1"/>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spans="1:28" ht="15.75" customHeight="1" x14ac:dyDescent="0.2">
      <c r="A471" s="1"/>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spans="1:28" ht="15.75" customHeight="1" x14ac:dyDescent="0.2">
      <c r="A472" s="1"/>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spans="1:28" ht="15.75" customHeight="1" x14ac:dyDescent="0.2">
      <c r="A473" s="1"/>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spans="1:28" ht="15.75" customHeight="1" x14ac:dyDescent="0.2">
      <c r="A474" s="1"/>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spans="1:28" ht="15.75" customHeight="1" x14ac:dyDescent="0.2">
      <c r="A475" s="1"/>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spans="1:28" ht="15.75" customHeight="1" x14ac:dyDescent="0.2">
      <c r="A476" s="1"/>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spans="1:28" ht="15.75" customHeight="1" x14ac:dyDescent="0.2">
      <c r="A477" s="1"/>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spans="1:28" ht="15.75" customHeight="1" x14ac:dyDescent="0.2">
      <c r="A478" s="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spans="1:28" ht="15.75" customHeight="1" x14ac:dyDescent="0.2">
      <c r="A479" s="1"/>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spans="1:28" ht="15.75" customHeight="1" x14ac:dyDescent="0.2">
      <c r="A480" s="1"/>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spans="1:28" ht="15.75" customHeight="1" x14ac:dyDescent="0.2">
      <c r="A481" s="1"/>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spans="1:28" ht="15.75" customHeight="1" x14ac:dyDescent="0.2">
      <c r="A482" s="1"/>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spans="1:28" ht="15.75" customHeight="1" x14ac:dyDescent="0.2">
      <c r="A483" s="1"/>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spans="1:28" ht="15.75" customHeight="1" x14ac:dyDescent="0.2">
      <c r="A484" s="1"/>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spans="1:28" ht="15.75" customHeight="1" x14ac:dyDescent="0.2">
      <c r="A485" s="1"/>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spans="1:28" ht="15.75" customHeight="1" x14ac:dyDescent="0.2">
      <c r="A486" s="1"/>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spans="1:28" ht="15.75" customHeight="1" x14ac:dyDescent="0.2">
      <c r="A487" s="1"/>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spans="1:28" ht="15.75" customHeight="1" x14ac:dyDescent="0.2">
      <c r="A488" s="1"/>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spans="1:28" ht="15.75" customHeight="1" x14ac:dyDescent="0.2">
      <c r="A489" s="1"/>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spans="1:28" ht="15.75" customHeight="1" x14ac:dyDescent="0.2">
      <c r="A490" s="1"/>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spans="1:28" ht="15.75" customHeight="1" x14ac:dyDescent="0.2">
      <c r="A491" s="1"/>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spans="1:28" ht="15.75" customHeight="1" x14ac:dyDescent="0.2">
      <c r="A492" s="1"/>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spans="1:28" ht="15.75" customHeight="1" x14ac:dyDescent="0.2">
      <c r="A493" s="1"/>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spans="1:28" ht="15.75" customHeight="1" x14ac:dyDescent="0.2">
      <c r="A494" s="1"/>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spans="1:28" ht="15.75" customHeight="1" x14ac:dyDescent="0.2">
      <c r="A495" s="1"/>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spans="1:28" ht="15.75" customHeight="1" x14ac:dyDescent="0.2">
      <c r="A496" s="1"/>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spans="1:28" ht="15.75" customHeight="1" x14ac:dyDescent="0.2">
      <c r="A497" s="1"/>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spans="1:28" ht="15.75" customHeight="1" x14ac:dyDescent="0.2">
      <c r="A498" s="1"/>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spans="1:28" ht="15.75" customHeight="1" x14ac:dyDescent="0.2">
      <c r="A499" s="1"/>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spans="1:28" ht="15.75" customHeight="1" x14ac:dyDescent="0.2">
      <c r="A500" s="1"/>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spans="1:28" ht="15.75" customHeight="1" x14ac:dyDescent="0.2">
      <c r="A501" s="1"/>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spans="1:28" ht="15.75" customHeight="1" x14ac:dyDescent="0.2">
      <c r="A502" s="1"/>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spans="1:28" ht="15.75" customHeight="1" x14ac:dyDescent="0.2">
      <c r="A503" s="1"/>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spans="1:28" ht="15.75" customHeight="1" x14ac:dyDescent="0.2">
      <c r="A504" s="1"/>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spans="1:28" ht="15.75" customHeight="1" x14ac:dyDescent="0.2">
      <c r="A505" s="1"/>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spans="1:28" ht="15.75" customHeight="1" x14ac:dyDescent="0.2">
      <c r="A506" s="1"/>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spans="1:28" ht="15.75" customHeight="1" x14ac:dyDescent="0.2">
      <c r="A507" s="1"/>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spans="1:28" ht="15.75" customHeight="1" x14ac:dyDescent="0.2">
      <c r="A508" s="1"/>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spans="1:28" ht="15.75" customHeight="1" x14ac:dyDescent="0.2">
      <c r="A509" s="1"/>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spans="1:28" ht="15.75" customHeight="1" x14ac:dyDescent="0.2">
      <c r="A510" s="1"/>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spans="1:28" ht="15.75" customHeight="1" x14ac:dyDescent="0.2">
      <c r="A511" s="1"/>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spans="1:28" ht="15.75" customHeight="1" x14ac:dyDescent="0.2">
      <c r="A512" s="1"/>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spans="1:28" ht="15.75" customHeight="1" x14ac:dyDescent="0.2">
      <c r="A513" s="1"/>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spans="1:28" ht="15.75" customHeight="1" x14ac:dyDescent="0.2">
      <c r="A514" s="1"/>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spans="1:28" ht="15.75" customHeight="1" x14ac:dyDescent="0.2">
      <c r="A515" s="1"/>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spans="1:28" ht="15.75" customHeight="1" x14ac:dyDescent="0.2">
      <c r="A516" s="1"/>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spans="1:28" ht="15.75" customHeight="1" x14ac:dyDescent="0.2">
      <c r="A517" s="1"/>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spans="1:28" ht="15.75" customHeight="1" x14ac:dyDescent="0.2">
      <c r="A518" s="1"/>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spans="1:28" ht="15.75" customHeight="1" x14ac:dyDescent="0.2">
      <c r="A519" s="1"/>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spans="1:28" ht="15.75" customHeight="1" x14ac:dyDescent="0.2">
      <c r="A520" s="1"/>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spans="1:28" ht="15.75" customHeight="1" x14ac:dyDescent="0.2">
      <c r="A521" s="1"/>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spans="1:28" ht="15.75" customHeight="1" x14ac:dyDescent="0.2">
      <c r="A522" s="1"/>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spans="1:28" ht="15.75" customHeight="1" x14ac:dyDescent="0.2">
      <c r="A523" s="1"/>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spans="1:28" ht="15.75" customHeight="1" x14ac:dyDescent="0.2">
      <c r="A524" s="1"/>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spans="1:28" ht="15.75" customHeight="1" x14ac:dyDescent="0.2">
      <c r="A525" s="1"/>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spans="1:28" ht="15.75" customHeight="1" x14ac:dyDescent="0.2">
      <c r="A526" s="1"/>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spans="1:28" ht="15.75" customHeight="1" x14ac:dyDescent="0.2">
      <c r="A527" s="1"/>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spans="1:28" ht="15.75" customHeight="1" x14ac:dyDescent="0.2">
      <c r="A528" s="1"/>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spans="1:28" ht="15.75" customHeight="1" x14ac:dyDescent="0.2">
      <c r="A529" s="1"/>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spans="1:28" ht="15.75" customHeight="1" x14ac:dyDescent="0.2">
      <c r="A530" s="1"/>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spans="1:28" ht="15.75" customHeight="1" x14ac:dyDescent="0.2">
      <c r="A531" s="1"/>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spans="1:28" ht="15.75" customHeight="1" x14ac:dyDescent="0.2">
      <c r="A532" s="1"/>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spans="1:28" ht="15.75" customHeight="1" x14ac:dyDescent="0.2">
      <c r="A533" s="1"/>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spans="1:28" ht="15.75" customHeight="1" x14ac:dyDescent="0.2">
      <c r="A534" s="1"/>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spans="1:28" ht="15.75" customHeight="1" x14ac:dyDescent="0.2">
      <c r="A535" s="1"/>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spans="1:28" ht="15.75" customHeight="1" x14ac:dyDescent="0.2">
      <c r="A536" s="1"/>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spans="1:28" ht="15.75" customHeight="1" x14ac:dyDescent="0.2">
      <c r="A537" s="1"/>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spans="1:28" ht="15.75" customHeight="1" x14ac:dyDescent="0.2">
      <c r="A538" s="1"/>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spans="1:28" ht="15.75" customHeight="1" x14ac:dyDescent="0.2">
      <c r="A539" s="1"/>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spans="1:28" ht="15.75" customHeight="1" x14ac:dyDescent="0.2">
      <c r="A540" s="1"/>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spans="1:28" ht="15.75" customHeight="1" x14ac:dyDescent="0.2">
      <c r="A541" s="1"/>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spans="1:28" ht="15.75" customHeight="1" x14ac:dyDescent="0.2">
      <c r="A542" s="1"/>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spans="1:28" ht="15.75" customHeight="1" x14ac:dyDescent="0.2">
      <c r="A543" s="1"/>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spans="1:28" ht="15.75" customHeight="1" x14ac:dyDescent="0.2">
      <c r="A544" s="1"/>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spans="1:28" ht="15.75" customHeight="1" x14ac:dyDescent="0.2">
      <c r="A545" s="1"/>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spans="1:28" ht="15.75" customHeight="1" x14ac:dyDescent="0.2">
      <c r="A546" s="1"/>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spans="1:28" ht="15.75" customHeight="1" x14ac:dyDescent="0.2">
      <c r="A547" s="1"/>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spans="1:28" ht="15.75" customHeight="1" x14ac:dyDescent="0.2">
      <c r="A548" s="1"/>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spans="1:28" ht="15.75" customHeight="1" x14ac:dyDescent="0.2">
      <c r="A549" s="1"/>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spans="1:28" ht="15.75" customHeight="1" x14ac:dyDescent="0.2">
      <c r="A550" s="1"/>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spans="1:28" ht="15.75" customHeight="1" x14ac:dyDescent="0.2">
      <c r="A551" s="1"/>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spans="1:28" ht="15.75" customHeight="1" x14ac:dyDescent="0.2">
      <c r="A552" s="1"/>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spans="1:28" ht="15.75" customHeight="1" x14ac:dyDescent="0.2">
      <c r="A553" s="1"/>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spans="1:28" ht="15.75" customHeight="1" x14ac:dyDescent="0.2">
      <c r="A554" s="1"/>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spans="1:28" ht="15.75" customHeight="1" x14ac:dyDescent="0.2">
      <c r="A555" s="1"/>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spans="1:28" ht="15.75" customHeight="1" x14ac:dyDescent="0.2">
      <c r="A556" s="1"/>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spans="1:28" ht="15.75" customHeight="1" x14ac:dyDescent="0.2">
      <c r="A557" s="1"/>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spans="1:28" ht="15.75" customHeight="1" x14ac:dyDescent="0.2">
      <c r="A558" s="1"/>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spans="1:28" ht="15.75" customHeight="1" x14ac:dyDescent="0.2">
      <c r="A559" s="1"/>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spans="1:28" ht="15.75" customHeight="1" x14ac:dyDescent="0.2">
      <c r="A560" s="1"/>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spans="1:28" ht="15.75" customHeight="1" x14ac:dyDescent="0.2">
      <c r="A561" s="1"/>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spans="1:28" ht="15.75" customHeight="1" x14ac:dyDescent="0.2">
      <c r="A562" s="1"/>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spans="1:28" ht="15.75" customHeight="1" x14ac:dyDescent="0.2">
      <c r="A563" s="1"/>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spans="1:28" ht="15.75" customHeight="1" x14ac:dyDescent="0.2">
      <c r="A564" s="1"/>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spans="1:28" ht="15.75" customHeight="1" x14ac:dyDescent="0.2">
      <c r="A565" s="1"/>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spans="1:28" ht="15.75" customHeight="1" x14ac:dyDescent="0.2">
      <c r="A566" s="1"/>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spans="1:28" ht="15.75" customHeight="1" x14ac:dyDescent="0.2">
      <c r="A567" s="1"/>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spans="1:28" ht="15.75" customHeight="1" x14ac:dyDescent="0.2">
      <c r="A568" s="1"/>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spans="1:28" ht="15.75" customHeight="1" x14ac:dyDescent="0.2">
      <c r="A569" s="1"/>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spans="1:28" ht="15.75" customHeight="1" x14ac:dyDescent="0.2">
      <c r="A570" s="1"/>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spans="1:28" ht="15.75" customHeight="1" x14ac:dyDescent="0.2">
      <c r="A571" s="1"/>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spans="1:28" ht="15.75" customHeight="1" x14ac:dyDescent="0.2">
      <c r="A572" s="1"/>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spans="1:28" ht="15.75" customHeight="1" x14ac:dyDescent="0.2">
      <c r="A573" s="1"/>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spans="1:28" ht="15.75" customHeight="1" x14ac:dyDescent="0.2">
      <c r="A574" s="1"/>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spans="1:28" ht="15.75" customHeight="1" x14ac:dyDescent="0.2">
      <c r="A575" s="1"/>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spans="1:28" ht="15.75" customHeight="1" x14ac:dyDescent="0.2">
      <c r="A576" s="1"/>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spans="1:28" ht="15.75" customHeight="1" x14ac:dyDescent="0.2">
      <c r="A577" s="1"/>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spans="1:28" ht="15.75" customHeight="1" x14ac:dyDescent="0.2">
      <c r="A578" s="1"/>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spans="1:28" ht="15.75" customHeight="1" x14ac:dyDescent="0.2">
      <c r="A579" s="1"/>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spans="1:28" ht="15.75" customHeight="1" x14ac:dyDescent="0.2">
      <c r="A580" s="1"/>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spans="1:28" ht="15.75" customHeight="1" x14ac:dyDescent="0.2">
      <c r="A581" s="1"/>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spans="1:28" ht="15.75" customHeight="1" x14ac:dyDescent="0.2">
      <c r="A582" s="1"/>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spans="1:28" ht="15.75" customHeight="1" x14ac:dyDescent="0.2">
      <c r="A583" s="1"/>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spans="1:28" ht="15.75" customHeight="1" x14ac:dyDescent="0.2">
      <c r="A584" s="1"/>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spans="1:28" ht="15.75" customHeight="1" x14ac:dyDescent="0.2">
      <c r="A585" s="1"/>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spans="1:28" ht="15.75" customHeight="1" x14ac:dyDescent="0.2">
      <c r="A586" s="1"/>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spans="1:28" ht="15.75" customHeight="1" x14ac:dyDescent="0.2">
      <c r="A587" s="1"/>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spans="1:28" ht="15.75" customHeight="1" x14ac:dyDescent="0.2">
      <c r="A588" s="1"/>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spans="1:28" ht="15.75" customHeight="1" x14ac:dyDescent="0.2">
      <c r="A589" s="1"/>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spans="1:28" ht="15.75" customHeight="1" x14ac:dyDescent="0.2">
      <c r="A590" s="1"/>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spans="1:28" ht="15.75" customHeight="1" x14ac:dyDescent="0.2">
      <c r="A591" s="1"/>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spans="1:28" ht="15.75" customHeight="1" x14ac:dyDescent="0.2">
      <c r="A592" s="1"/>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spans="1:28" ht="15.75" customHeight="1" x14ac:dyDescent="0.2">
      <c r="A593" s="1"/>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spans="1:28" ht="15.75" customHeight="1" x14ac:dyDescent="0.2">
      <c r="A594" s="1"/>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spans="1:28" ht="15.75" customHeight="1" x14ac:dyDescent="0.2">
      <c r="A595" s="1"/>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spans="1:28" ht="15.75" customHeight="1" x14ac:dyDescent="0.2">
      <c r="A596" s="1"/>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spans="1:28" ht="15.75" customHeight="1" x14ac:dyDescent="0.2">
      <c r="A597" s="1"/>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spans="1:28" ht="15.75" customHeight="1" x14ac:dyDescent="0.2">
      <c r="A598" s="1"/>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spans="1:28" ht="15.75" customHeight="1" x14ac:dyDescent="0.2">
      <c r="A599" s="1"/>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spans="1:28" ht="15.75" customHeight="1" x14ac:dyDescent="0.2">
      <c r="A600" s="1"/>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spans="1:28" ht="15.75" customHeight="1" x14ac:dyDescent="0.2">
      <c r="A601" s="1"/>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spans="1:28" ht="15.75" customHeight="1" x14ac:dyDescent="0.2">
      <c r="A602" s="1"/>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spans="1:28" ht="15.75" customHeight="1" x14ac:dyDescent="0.2">
      <c r="A603" s="1"/>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spans="1:28" ht="15.75" customHeight="1" x14ac:dyDescent="0.2">
      <c r="A604" s="1"/>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spans="1:28" ht="15.75" customHeight="1" x14ac:dyDescent="0.2">
      <c r="A605" s="1"/>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spans="1:28" ht="15.75" customHeight="1" x14ac:dyDescent="0.2">
      <c r="A606" s="1"/>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spans="1:28" ht="15.75" customHeight="1" x14ac:dyDescent="0.2">
      <c r="A607" s="1"/>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spans="1:28" ht="15.75" customHeight="1" x14ac:dyDescent="0.2">
      <c r="A608" s="1"/>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spans="1:28" ht="15.75" customHeight="1" x14ac:dyDescent="0.2">
      <c r="A609" s="1"/>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spans="1:28" ht="15.75" customHeight="1" x14ac:dyDescent="0.2">
      <c r="A610" s="1"/>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spans="1:28" ht="15.75" customHeight="1" x14ac:dyDescent="0.2">
      <c r="A611" s="1"/>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spans="1:28" ht="15.75" customHeight="1" x14ac:dyDescent="0.2">
      <c r="A612" s="1"/>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spans="1:28" ht="15.75" customHeight="1" x14ac:dyDescent="0.2">
      <c r="A613" s="1"/>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spans="1:28" ht="15.75" customHeight="1" x14ac:dyDescent="0.2">
      <c r="A614" s="1"/>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spans="1:28" ht="15.75" customHeight="1" x14ac:dyDescent="0.2">
      <c r="A615" s="1"/>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spans="1:28" ht="15.75" customHeight="1" x14ac:dyDescent="0.2">
      <c r="A616" s="1"/>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spans="1:28" ht="15.75" customHeight="1" x14ac:dyDescent="0.2">
      <c r="A617" s="1"/>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spans="1:28" ht="15.75" customHeight="1" x14ac:dyDescent="0.2">
      <c r="A618" s="1"/>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spans="1:28" ht="15.75" customHeight="1" x14ac:dyDescent="0.2">
      <c r="A619" s="1"/>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spans="1:28" ht="15.75" customHeight="1" x14ac:dyDescent="0.2">
      <c r="A620" s="1"/>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spans="1:28" ht="15.75" customHeight="1" x14ac:dyDescent="0.2">
      <c r="A621" s="1"/>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spans="1:28" ht="15.75" customHeight="1" x14ac:dyDescent="0.2">
      <c r="A622" s="1"/>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spans="1:28" ht="15.75" customHeight="1" x14ac:dyDescent="0.2">
      <c r="A623" s="1"/>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spans="1:28" ht="15.75" customHeight="1" x14ac:dyDescent="0.2">
      <c r="A624" s="1"/>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spans="1:28" ht="15.75" customHeight="1" x14ac:dyDescent="0.2">
      <c r="A625" s="1"/>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spans="1:28" ht="15.75" customHeight="1" x14ac:dyDescent="0.2">
      <c r="A626" s="1"/>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spans="1:28" ht="15.75" customHeight="1" x14ac:dyDescent="0.2">
      <c r="A627" s="1"/>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spans="1:28" ht="15.75" customHeight="1" x14ac:dyDescent="0.2">
      <c r="A628" s="1"/>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spans="1:28" ht="15.75" customHeight="1" x14ac:dyDescent="0.2">
      <c r="A629" s="1"/>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spans="1:28" ht="15.75" customHeight="1" x14ac:dyDescent="0.2">
      <c r="A630" s="1"/>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spans="1:28" ht="15.75" customHeight="1" x14ac:dyDescent="0.2">
      <c r="A631" s="1"/>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spans="1:28" ht="15.75" customHeight="1" x14ac:dyDescent="0.2">
      <c r="A632" s="1"/>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spans="1:28" ht="15.75" customHeight="1" x14ac:dyDescent="0.2">
      <c r="A633" s="1"/>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spans="1:28" ht="15.75" customHeight="1" x14ac:dyDescent="0.2">
      <c r="A634" s="1"/>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spans="1:28" ht="15.75" customHeight="1" x14ac:dyDescent="0.2">
      <c r="A635" s="1"/>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spans="1:28" ht="15.75" customHeight="1" x14ac:dyDescent="0.2">
      <c r="A636" s="1"/>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spans="1:28" ht="15.75" customHeight="1" x14ac:dyDescent="0.2">
      <c r="A637" s="1"/>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spans="1:28" ht="15.75" customHeight="1" x14ac:dyDescent="0.2">
      <c r="A638" s="1"/>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spans="1:28" ht="15.75" customHeight="1" x14ac:dyDescent="0.2">
      <c r="A639" s="1"/>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spans="1:28" ht="15.75" customHeight="1" x14ac:dyDescent="0.2">
      <c r="A640" s="1"/>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spans="1:28" ht="15.75" customHeight="1" x14ac:dyDescent="0.2">
      <c r="A641" s="1"/>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spans="1:28" ht="15.75" customHeight="1" x14ac:dyDescent="0.2">
      <c r="A642" s="1"/>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spans="1:28" ht="15.75" customHeight="1" x14ac:dyDescent="0.2">
      <c r="A643" s="1"/>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spans="1:28" ht="15.75" customHeight="1" x14ac:dyDescent="0.2">
      <c r="A644" s="1"/>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spans="1:28" ht="15.75" customHeight="1" x14ac:dyDescent="0.2">
      <c r="A645" s="1"/>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spans="1:28" ht="15.75" customHeight="1" x14ac:dyDescent="0.2">
      <c r="A646" s="1"/>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spans="1:28" ht="15.75" customHeight="1" x14ac:dyDescent="0.2">
      <c r="A647" s="1"/>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spans="1:28" ht="15.75" customHeight="1" x14ac:dyDescent="0.2">
      <c r="A648" s="1"/>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spans="1:28" ht="15.75" customHeight="1" x14ac:dyDescent="0.2">
      <c r="A649" s="1"/>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spans="1:28" ht="15.75" customHeight="1" x14ac:dyDescent="0.2">
      <c r="A650" s="1"/>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spans="1:28" ht="15.75" customHeight="1" x14ac:dyDescent="0.2">
      <c r="A651" s="1"/>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spans="1:28" ht="15.75" customHeight="1" x14ac:dyDescent="0.2">
      <c r="A652" s="1"/>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spans="1:28" ht="15.75" customHeight="1" x14ac:dyDescent="0.2">
      <c r="A653" s="1"/>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spans="1:28" ht="15.75" customHeight="1" x14ac:dyDescent="0.2">
      <c r="A654" s="1"/>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spans="1:28" ht="15.75" customHeight="1" x14ac:dyDescent="0.2">
      <c r="A655" s="1"/>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spans="1:28" ht="15.75" customHeight="1" x14ac:dyDescent="0.2">
      <c r="A656" s="1"/>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spans="1:28" ht="15.75" customHeight="1" x14ac:dyDescent="0.2">
      <c r="A657" s="1"/>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spans="1:28" ht="15.75" customHeight="1" x14ac:dyDescent="0.2">
      <c r="A658" s="1"/>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spans="1:28" ht="15.75" customHeight="1" x14ac:dyDescent="0.2">
      <c r="A659" s="1"/>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spans="1:28" ht="15.75" customHeight="1" x14ac:dyDescent="0.2">
      <c r="A660" s="1"/>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spans="1:28" ht="15.75" customHeight="1" x14ac:dyDescent="0.2">
      <c r="A661" s="1"/>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spans="1:28" ht="15.75" customHeight="1" x14ac:dyDescent="0.2">
      <c r="A662" s="1"/>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spans="1:28" ht="15.75" customHeight="1" x14ac:dyDescent="0.2">
      <c r="A663" s="1"/>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spans="1:28" ht="15.75" customHeight="1" x14ac:dyDescent="0.2">
      <c r="A664" s="1"/>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spans="1:28" ht="15.75" customHeight="1" x14ac:dyDescent="0.2">
      <c r="A665" s="1"/>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spans="1:28" ht="15.75" customHeight="1" x14ac:dyDescent="0.2">
      <c r="A666" s="1"/>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spans="1:28" ht="15.75" customHeight="1" x14ac:dyDescent="0.2">
      <c r="A667" s="1"/>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spans="1:28" ht="15.75" customHeight="1" x14ac:dyDescent="0.2">
      <c r="A668" s="1"/>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spans="1:28" ht="15.75" customHeight="1" x14ac:dyDescent="0.2">
      <c r="A669" s="1"/>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spans="1:28" ht="15.75" customHeight="1" x14ac:dyDescent="0.2">
      <c r="A670" s="1"/>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spans="1:28" ht="15.75" customHeight="1" x14ac:dyDescent="0.2">
      <c r="A671" s="1"/>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spans="1:28" ht="15.75" customHeight="1" x14ac:dyDescent="0.2">
      <c r="A672" s="1"/>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spans="1:28" ht="15.75" customHeight="1" x14ac:dyDescent="0.2">
      <c r="A673" s="1"/>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spans="1:28" ht="15.75" customHeight="1" x14ac:dyDescent="0.2">
      <c r="A674" s="1"/>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spans="1:28" ht="15.75" customHeight="1" x14ac:dyDescent="0.2">
      <c r="A675" s="1"/>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spans="1:28" ht="15.75" customHeight="1" x14ac:dyDescent="0.2">
      <c r="A676" s="1"/>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spans="1:28" ht="15.75" customHeight="1" x14ac:dyDescent="0.2">
      <c r="A677" s="1"/>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spans="1:28" ht="15.75" customHeight="1" x14ac:dyDescent="0.2">
      <c r="A678" s="1"/>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spans="1:28" ht="15.75" customHeight="1" x14ac:dyDescent="0.2">
      <c r="A679" s="1"/>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spans="1:28" ht="15.75" customHeight="1" x14ac:dyDescent="0.2">
      <c r="A680" s="1"/>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spans="1:28" ht="15.75" customHeight="1" x14ac:dyDescent="0.2">
      <c r="A681" s="1"/>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spans="1:28" ht="15.75" customHeight="1" x14ac:dyDescent="0.2">
      <c r="A682" s="1"/>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spans="1:28" ht="15.75" customHeight="1" x14ac:dyDescent="0.2">
      <c r="A683" s="1"/>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spans="1:28" ht="15.75" customHeight="1" x14ac:dyDescent="0.2">
      <c r="A684" s="1"/>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spans="1:28" ht="15.75" customHeight="1" x14ac:dyDescent="0.2">
      <c r="A685" s="1"/>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spans="1:28" ht="15.75" customHeight="1" x14ac:dyDescent="0.2">
      <c r="A686" s="1"/>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spans="1:28" ht="15.75" customHeight="1" x14ac:dyDescent="0.2">
      <c r="A687" s="1"/>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spans="1:28" ht="15.75" customHeight="1" x14ac:dyDescent="0.2">
      <c r="A688" s="1"/>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spans="1:28" ht="15.75" customHeight="1" x14ac:dyDescent="0.2">
      <c r="A689" s="1"/>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spans="1:28" ht="15.75" customHeight="1" x14ac:dyDescent="0.2">
      <c r="A690" s="1"/>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spans="1:28" ht="15.75" customHeight="1" x14ac:dyDescent="0.2">
      <c r="A691" s="1"/>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spans="1:28" ht="15.75" customHeight="1" x14ac:dyDescent="0.2">
      <c r="A692" s="1"/>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spans="1:28" ht="15.75" customHeight="1" x14ac:dyDescent="0.2">
      <c r="A693" s="1"/>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spans="1:28" ht="15.75" customHeight="1" x14ac:dyDescent="0.2">
      <c r="A694" s="1"/>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spans="1:28" ht="15.75" customHeight="1" x14ac:dyDescent="0.2">
      <c r="A695" s="1"/>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spans="1:28" ht="15.75" customHeight="1" x14ac:dyDescent="0.2">
      <c r="A696" s="1"/>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spans="1:28" ht="15.75" customHeight="1" x14ac:dyDescent="0.2">
      <c r="A697" s="1"/>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spans="1:28" ht="15.75" customHeight="1" x14ac:dyDescent="0.2">
      <c r="A698" s="1"/>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spans="1:28" ht="15.75" customHeight="1" x14ac:dyDescent="0.2">
      <c r="A699" s="1"/>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spans="1:28" ht="15.75" customHeight="1" x14ac:dyDescent="0.2">
      <c r="A700" s="1"/>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spans="1:28" ht="15.75" customHeight="1" x14ac:dyDescent="0.2">
      <c r="A701" s="1"/>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spans="1:28" ht="15.75" customHeight="1" x14ac:dyDescent="0.2">
      <c r="A702" s="1"/>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spans="1:28" ht="15.75" customHeight="1" x14ac:dyDescent="0.2">
      <c r="A703" s="1"/>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spans="1:28" ht="15.75" customHeight="1" x14ac:dyDescent="0.2">
      <c r="A704" s="1"/>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spans="1:28" ht="15.75" customHeight="1" x14ac:dyDescent="0.2">
      <c r="A705" s="1"/>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spans="1:28" ht="15.75" customHeight="1" x14ac:dyDescent="0.2">
      <c r="A706" s="1"/>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spans="1:28" ht="15.75" customHeight="1" x14ac:dyDescent="0.2">
      <c r="A707" s="1"/>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spans="1:28" ht="15.75" customHeight="1" x14ac:dyDescent="0.2">
      <c r="A708" s="1"/>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spans="1:28" ht="15.75" customHeight="1" x14ac:dyDescent="0.2">
      <c r="A709" s="1"/>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spans="1:28" ht="15.75" customHeight="1" x14ac:dyDescent="0.2">
      <c r="A710" s="1"/>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spans="1:28" ht="15.75" customHeight="1" x14ac:dyDescent="0.2">
      <c r="A711" s="1"/>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spans="1:28" ht="15.75" customHeight="1" x14ac:dyDescent="0.2">
      <c r="A712" s="1"/>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spans="1:28" ht="15.75" customHeight="1" x14ac:dyDescent="0.2">
      <c r="A713" s="1"/>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spans="1:28" ht="15.75" customHeight="1" x14ac:dyDescent="0.2">
      <c r="A714" s="1"/>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spans="1:28" ht="15.75" customHeight="1" x14ac:dyDescent="0.2">
      <c r="A715" s="1"/>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spans="1:28" ht="15.75" customHeight="1" x14ac:dyDescent="0.2">
      <c r="A716" s="1"/>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spans="1:28" ht="15.75" customHeight="1" x14ac:dyDescent="0.2">
      <c r="A717" s="1"/>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spans="1:28" ht="15.75" customHeight="1" x14ac:dyDescent="0.2">
      <c r="A718" s="1"/>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spans="1:28" ht="15.75" customHeight="1" x14ac:dyDescent="0.2">
      <c r="A719" s="1"/>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spans="1:28" ht="15.75" customHeight="1" x14ac:dyDescent="0.2">
      <c r="A720" s="1"/>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spans="1:28" ht="15.75" customHeight="1" x14ac:dyDescent="0.2">
      <c r="A721" s="1"/>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spans="1:28" ht="15.75" customHeight="1" x14ac:dyDescent="0.2">
      <c r="A722" s="1"/>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spans="1:28" ht="15.75" customHeight="1" x14ac:dyDescent="0.2">
      <c r="A723" s="1"/>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spans="1:28" ht="15.75" customHeight="1" x14ac:dyDescent="0.2">
      <c r="A724" s="1"/>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spans="1:28" ht="15.75" customHeight="1" x14ac:dyDescent="0.2">
      <c r="A725" s="1"/>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spans="1:28" ht="15.75" customHeight="1" x14ac:dyDescent="0.2">
      <c r="A726" s="1"/>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spans="1:28" ht="15.75" customHeight="1" x14ac:dyDescent="0.2">
      <c r="A727" s="1"/>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spans="1:28" ht="15.75" customHeight="1" x14ac:dyDescent="0.2">
      <c r="A728" s="1"/>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spans="1:28" ht="15.75" customHeight="1" x14ac:dyDescent="0.2">
      <c r="A729" s="1"/>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spans="1:28" ht="15.75" customHeight="1" x14ac:dyDescent="0.2">
      <c r="A730" s="1"/>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spans="1:28" ht="15.75" customHeight="1" x14ac:dyDescent="0.2">
      <c r="A731" s="1"/>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spans="1:28" ht="15.75" customHeight="1" x14ac:dyDescent="0.2">
      <c r="A732" s="1"/>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spans="1:28" ht="15.75" customHeight="1" x14ac:dyDescent="0.2">
      <c r="A733" s="1"/>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spans="1:28" ht="15.75" customHeight="1" x14ac:dyDescent="0.2">
      <c r="A734" s="1"/>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spans="1:28" ht="15.75" customHeight="1" x14ac:dyDescent="0.2">
      <c r="A735" s="1"/>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spans="1:28" ht="15.75" customHeight="1" x14ac:dyDescent="0.2">
      <c r="A736" s="1"/>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spans="1:28" ht="15.75" customHeight="1" x14ac:dyDescent="0.2">
      <c r="A737" s="1"/>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spans="1:28" ht="15.75" customHeight="1" x14ac:dyDescent="0.2">
      <c r="A738" s="1"/>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spans="1:28" ht="15.75" customHeight="1" x14ac:dyDescent="0.2">
      <c r="A739" s="1"/>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spans="1:28" ht="15.75" customHeight="1" x14ac:dyDescent="0.2">
      <c r="A740" s="1"/>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spans="1:28" ht="15.75" customHeight="1" x14ac:dyDescent="0.2">
      <c r="A741" s="1"/>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spans="1:28" ht="15.75" customHeight="1" x14ac:dyDescent="0.2">
      <c r="A742" s="1"/>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spans="1:28" ht="15.75" customHeight="1" x14ac:dyDescent="0.2">
      <c r="A743" s="1"/>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spans="1:28" ht="15.75" customHeight="1" x14ac:dyDescent="0.2">
      <c r="A744" s="1"/>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spans="1:28" ht="15.75" customHeight="1" x14ac:dyDescent="0.2">
      <c r="A745" s="1"/>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spans="1:28" ht="15.75" customHeight="1" x14ac:dyDescent="0.2">
      <c r="A746" s="1"/>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spans="1:28" ht="15.75" customHeight="1" x14ac:dyDescent="0.2">
      <c r="A747" s="1"/>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spans="1:28" ht="15.75" customHeight="1" x14ac:dyDescent="0.2">
      <c r="A748" s="1"/>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spans="1:28" ht="15.75" customHeight="1" x14ac:dyDescent="0.2">
      <c r="A749" s="1"/>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spans="1:28" ht="15.75" customHeight="1" x14ac:dyDescent="0.2">
      <c r="A750" s="1"/>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spans="1:28" ht="15.75" customHeight="1" x14ac:dyDescent="0.2">
      <c r="A751" s="1"/>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spans="1:28" ht="15.75" customHeight="1" x14ac:dyDescent="0.2">
      <c r="A752" s="1"/>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spans="1:28" ht="15.75" customHeight="1" x14ac:dyDescent="0.2">
      <c r="A753" s="1"/>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spans="1:28" ht="15.75" customHeight="1" x14ac:dyDescent="0.2">
      <c r="A754" s="1"/>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spans="1:28" ht="15.75" customHeight="1" x14ac:dyDescent="0.2">
      <c r="A755" s="1"/>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spans="1:28" ht="15.75" customHeight="1" x14ac:dyDescent="0.2">
      <c r="A756" s="1"/>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spans="1:28" ht="15.75" customHeight="1" x14ac:dyDescent="0.2">
      <c r="A757" s="1"/>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spans="1:28" ht="15.75" customHeight="1" x14ac:dyDescent="0.2">
      <c r="A758" s="1"/>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spans="1:28" ht="15.75" customHeight="1" x14ac:dyDescent="0.2">
      <c r="A759" s="1"/>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spans="1:28" ht="15.75" customHeight="1" x14ac:dyDescent="0.2">
      <c r="A760" s="1"/>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spans="1:28" ht="15.75" customHeight="1" x14ac:dyDescent="0.2">
      <c r="A761" s="1"/>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spans="1:28" ht="15.75" customHeight="1" x14ac:dyDescent="0.2">
      <c r="A762" s="1"/>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spans="1:28" ht="15.75" customHeight="1" x14ac:dyDescent="0.2">
      <c r="A763" s="1"/>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spans="1:28" ht="15.75" customHeight="1" x14ac:dyDescent="0.2">
      <c r="A764" s="1"/>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spans="1:28" ht="15.75" customHeight="1" x14ac:dyDescent="0.2">
      <c r="A765" s="1"/>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spans="1:28" ht="15.75" customHeight="1" x14ac:dyDescent="0.2">
      <c r="A766" s="1"/>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spans="1:28" ht="15.75" customHeight="1" x14ac:dyDescent="0.2">
      <c r="A767" s="1"/>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spans="1:28" ht="15.75" customHeight="1" x14ac:dyDescent="0.2">
      <c r="A768" s="1"/>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spans="1:28" ht="15.75" customHeight="1" x14ac:dyDescent="0.2">
      <c r="A769" s="1"/>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spans="1:28" ht="15.75" customHeight="1" x14ac:dyDescent="0.2">
      <c r="A770" s="1"/>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spans="1:28" ht="15.75" customHeight="1" x14ac:dyDescent="0.2">
      <c r="A771" s="1"/>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spans="1:28" ht="15.75" customHeight="1" x14ac:dyDescent="0.2">
      <c r="A772" s="1"/>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spans="1:28" ht="15.75" customHeight="1" x14ac:dyDescent="0.2">
      <c r="A773" s="1"/>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spans="1:28" ht="15.75" customHeight="1" x14ac:dyDescent="0.2">
      <c r="A774" s="1"/>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spans="1:28" ht="15.75" customHeight="1" x14ac:dyDescent="0.2">
      <c r="A775" s="1"/>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spans="1:28" ht="15.75" customHeight="1" x14ac:dyDescent="0.2">
      <c r="A776" s="1"/>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spans="1:28" ht="15.75" customHeight="1" x14ac:dyDescent="0.2">
      <c r="A777" s="1"/>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spans="1:28" ht="15.75" customHeight="1" x14ac:dyDescent="0.2">
      <c r="A778" s="1"/>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spans="1:28" ht="15.75" customHeight="1" x14ac:dyDescent="0.2">
      <c r="A779" s="1"/>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spans="1:28" ht="15.75" customHeight="1" x14ac:dyDescent="0.2">
      <c r="A780" s="1"/>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spans="1:28" ht="15.75" customHeight="1" x14ac:dyDescent="0.2">
      <c r="A781" s="1"/>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spans="1:28" ht="15.75" customHeight="1" x14ac:dyDescent="0.2">
      <c r="A782" s="1"/>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spans="1:28" ht="15.75" customHeight="1" x14ac:dyDescent="0.2">
      <c r="A783" s="1"/>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spans="1:28" ht="15.75" customHeight="1" x14ac:dyDescent="0.2">
      <c r="A784" s="1"/>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spans="1:28" ht="15.75" customHeight="1" x14ac:dyDescent="0.2">
      <c r="A785" s="1"/>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spans="1:28" ht="15.75" customHeight="1" x14ac:dyDescent="0.2">
      <c r="A786" s="1"/>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spans="1:28" ht="15.75" customHeight="1" x14ac:dyDescent="0.2">
      <c r="A787" s="1"/>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spans="1:28" ht="15.75" customHeight="1" x14ac:dyDescent="0.2">
      <c r="A788" s="1"/>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spans="1:28" ht="15.75" customHeight="1" x14ac:dyDescent="0.2">
      <c r="A789" s="1"/>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spans="1:28" ht="15.75" customHeight="1" x14ac:dyDescent="0.2">
      <c r="A790" s="1"/>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spans="1:28" ht="15.75" customHeight="1" x14ac:dyDescent="0.2">
      <c r="A791" s="1"/>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spans="1:28" ht="15.75" customHeight="1" x14ac:dyDescent="0.2">
      <c r="A792" s="1"/>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spans="1:28" ht="15.75" customHeight="1" x14ac:dyDescent="0.2">
      <c r="A793" s="1"/>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spans="1:28" ht="15.75" customHeight="1" x14ac:dyDescent="0.2">
      <c r="A794" s="1"/>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spans="1:28" ht="15.75" customHeight="1" x14ac:dyDescent="0.2">
      <c r="A795" s="1"/>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spans="1:28" ht="15.75" customHeight="1" x14ac:dyDescent="0.2">
      <c r="A796" s="1"/>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spans="1:28" ht="15.75" customHeight="1" x14ac:dyDescent="0.2">
      <c r="A797" s="1"/>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spans="1:28" ht="15.75" customHeight="1" x14ac:dyDescent="0.2">
      <c r="A798" s="1"/>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spans="1:28" ht="15.75" customHeight="1" x14ac:dyDescent="0.2">
      <c r="A799" s="1"/>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spans="1:28" ht="15.75" customHeight="1" x14ac:dyDescent="0.2">
      <c r="A800" s="1"/>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spans="1:28" ht="15.75" customHeight="1" x14ac:dyDescent="0.2">
      <c r="A801" s="1"/>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spans="1:28" ht="15.75" customHeight="1" x14ac:dyDescent="0.2">
      <c r="A802" s="1"/>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spans="1:28" ht="15.75" customHeight="1" x14ac:dyDescent="0.2">
      <c r="A803" s="1"/>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spans="1:28" ht="15.75" customHeight="1" x14ac:dyDescent="0.2">
      <c r="A804" s="1"/>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spans="1:28" ht="15.75" customHeight="1" x14ac:dyDescent="0.2">
      <c r="A805" s="1"/>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spans="1:28" ht="15.75" customHeight="1" x14ac:dyDescent="0.2">
      <c r="A806" s="1"/>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spans="1:28" ht="15.75" customHeight="1" x14ac:dyDescent="0.2">
      <c r="A807" s="1"/>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spans="1:28" ht="15.75" customHeight="1" x14ac:dyDescent="0.2">
      <c r="A808" s="1"/>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spans="1:28" ht="15.75" customHeight="1" x14ac:dyDescent="0.2">
      <c r="A809" s="1"/>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spans="1:28" ht="15.75" customHeight="1" x14ac:dyDescent="0.2">
      <c r="A810" s="1"/>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spans="1:28" ht="15.75" customHeight="1" x14ac:dyDescent="0.2">
      <c r="A811" s="1"/>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spans="1:28" ht="15.75" customHeight="1" x14ac:dyDescent="0.2">
      <c r="A812" s="1"/>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spans="1:28" ht="15.75" customHeight="1" x14ac:dyDescent="0.2">
      <c r="A813" s="1"/>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spans="1:28" ht="15.75" customHeight="1" x14ac:dyDescent="0.2">
      <c r="A814" s="1"/>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spans="1:28" ht="15.75" customHeight="1" x14ac:dyDescent="0.2">
      <c r="A815" s="1"/>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spans="1:28" ht="15.75" customHeight="1" x14ac:dyDescent="0.2">
      <c r="A816" s="1"/>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spans="1:28" ht="15.75" customHeight="1" x14ac:dyDescent="0.2">
      <c r="A817" s="1"/>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spans="1:28" ht="15.75" customHeight="1" x14ac:dyDescent="0.2">
      <c r="A818" s="1"/>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spans="1:28" ht="15.75" customHeight="1" x14ac:dyDescent="0.2">
      <c r="A819" s="1"/>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spans="1:28" ht="15.75" customHeight="1" x14ac:dyDescent="0.2">
      <c r="A820" s="1"/>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spans="1:28" ht="15.75" customHeight="1" x14ac:dyDescent="0.2">
      <c r="A821" s="1"/>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spans="1:28" ht="15.75" customHeight="1" x14ac:dyDescent="0.2">
      <c r="A822" s="1"/>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spans="1:28" ht="15.75" customHeight="1" x14ac:dyDescent="0.2">
      <c r="A823" s="1"/>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spans="1:28" ht="15.75" customHeight="1" x14ac:dyDescent="0.2">
      <c r="A824" s="1"/>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spans="1:28" ht="15.75" customHeight="1" x14ac:dyDescent="0.2">
      <c r="A825" s="1"/>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spans="1:28" ht="15.75" customHeight="1" x14ac:dyDescent="0.2">
      <c r="A826" s="1"/>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spans="1:28" ht="15.75" customHeight="1" x14ac:dyDescent="0.2">
      <c r="A827" s="1"/>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spans="1:28" ht="15.75" customHeight="1" x14ac:dyDescent="0.2">
      <c r="A828" s="1"/>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spans="1:28" ht="15.75" customHeight="1" x14ac:dyDescent="0.2">
      <c r="A829" s="1"/>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spans="1:28" ht="15.75" customHeight="1" x14ac:dyDescent="0.2">
      <c r="A830" s="1"/>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spans="1:28" ht="15.75" customHeight="1" x14ac:dyDescent="0.2">
      <c r="A831" s="1"/>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spans="1:28" ht="15.75" customHeight="1" x14ac:dyDescent="0.2">
      <c r="A832" s="1"/>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spans="1:28" ht="15.75" customHeight="1" x14ac:dyDescent="0.2">
      <c r="A833" s="1"/>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spans="1:28" ht="15.75" customHeight="1" x14ac:dyDescent="0.2">
      <c r="A834" s="1"/>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spans="1:28" ht="15.75" customHeight="1" x14ac:dyDescent="0.2">
      <c r="A835" s="1"/>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spans="1:28" ht="15.75" customHeight="1" x14ac:dyDescent="0.2">
      <c r="A836" s="1"/>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spans="1:28" ht="15.75" customHeight="1" x14ac:dyDescent="0.2">
      <c r="A837" s="1"/>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spans="1:28" ht="15.75" customHeight="1" x14ac:dyDescent="0.2">
      <c r="A838" s="1"/>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spans="1:28" ht="15.75" customHeight="1" x14ac:dyDescent="0.2">
      <c r="A839" s="1"/>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spans="1:28" ht="15.75" customHeight="1" x14ac:dyDescent="0.2">
      <c r="A840" s="1"/>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spans="1:28" ht="15.75" customHeight="1" x14ac:dyDescent="0.2">
      <c r="A841" s="1"/>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spans="1:28" ht="15.75" customHeight="1" x14ac:dyDescent="0.2">
      <c r="A842" s="1"/>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spans="1:28" ht="15.75" customHeight="1" x14ac:dyDescent="0.2">
      <c r="A843" s="1"/>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spans="1:28" ht="15.75" customHeight="1" x14ac:dyDescent="0.2">
      <c r="A844" s="1"/>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spans="1:28" ht="15.75" customHeight="1" x14ac:dyDescent="0.2">
      <c r="A845" s="1"/>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spans="1:28" ht="15.75" customHeight="1" x14ac:dyDescent="0.2">
      <c r="A846" s="1"/>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spans="1:28" ht="15.75" customHeight="1" x14ac:dyDescent="0.2">
      <c r="A847" s="1"/>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spans="1:28" ht="15.75" customHeight="1" x14ac:dyDescent="0.2">
      <c r="A848" s="1"/>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spans="1:28" ht="15.75" customHeight="1" x14ac:dyDescent="0.2">
      <c r="A849" s="1"/>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spans="1:28" ht="15.75" customHeight="1" x14ac:dyDescent="0.2">
      <c r="A850" s="1"/>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spans="1:28" ht="15.75" customHeight="1" x14ac:dyDescent="0.2">
      <c r="A851" s="1"/>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spans="1:28" ht="15.75" customHeight="1" x14ac:dyDescent="0.2">
      <c r="A852" s="1"/>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spans="1:28" ht="15.75" customHeight="1" x14ac:dyDescent="0.2">
      <c r="A853" s="1"/>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spans="1:28" ht="15.75" customHeight="1" x14ac:dyDescent="0.2">
      <c r="A854" s="1"/>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spans="1:28" ht="15.75" customHeight="1" x14ac:dyDescent="0.2">
      <c r="A855" s="1"/>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spans="1:28" ht="15.75" customHeight="1" x14ac:dyDescent="0.2">
      <c r="A856" s="1"/>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spans="1:28" ht="15.75" customHeight="1" x14ac:dyDescent="0.2">
      <c r="A857" s="1"/>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spans="1:28" ht="15.75" customHeight="1" x14ac:dyDescent="0.2">
      <c r="A858" s="1"/>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spans="1:28" ht="15.75" customHeight="1" x14ac:dyDescent="0.2">
      <c r="A859" s="1"/>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spans="1:28" ht="15.75" customHeight="1" x14ac:dyDescent="0.2">
      <c r="A860" s="1"/>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spans="1:28" ht="15.75" customHeight="1" x14ac:dyDescent="0.2">
      <c r="A861" s="1"/>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spans="1:28" ht="15.75" customHeight="1" x14ac:dyDescent="0.2">
      <c r="A862" s="1"/>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spans="1:28" ht="15.75" customHeight="1" x14ac:dyDescent="0.2">
      <c r="A863" s="1"/>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spans="1:28" ht="15.75" customHeight="1" x14ac:dyDescent="0.2">
      <c r="A864" s="1"/>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spans="1:28" ht="15.75" customHeight="1" x14ac:dyDescent="0.2">
      <c r="A865" s="1"/>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spans="1:28" ht="15.75" customHeight="1" x14ac:dyDescent="0.2">
      <c r="A866" s="1"/>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spans="1:28" ht="15.75" customHeight="1" x14ac:dyDescent="0.2">
      <c r="A867" s="1"/>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spans="1:28" ht="15.75" customHeight="1" x14ac:dyDescent="0.2">
      <c r="A868" s="1"/>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spans="1:28" ht="15.75" customHeight="1" x14ac:dyDescent="0.2">
      <c r="A869" s="1"/>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spans="1:28" ht="15.75" customHeight="1" x14ac:dyDescent="0.2">
      <c r="A870" s="1"/>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spans="1:28" ht="15.75" customHeight="1" x14ac:dyDescent="0.2">
      <c r="A871" s="1"/>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spans="1:28" ht="15.75" customHeight="1" x14ac:dyDescent="0.2">
      <c r="A872" s="1"/>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spans="1:28" ht="15.75" customHeight="1" x14ac:dyDescent="0.2">
      <c r="A873" s="1"/>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spans="1:28" ht="15.75" customHeight="1" x14ac:dyDescent="0.2">
      <c r="A874" s="1"/>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spans="1:28" ht="15.75" customHeight="1" x14ac:dyDescent="0.2">
      <c r="A875" s="1"/>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spans="1:28" ht="15.75" customHeight="1" x14ac:dyDescent="0.2">
      <c r="A876" s="1"/>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spans="1:28" ht="15.75" customHeight="1" x14ac:dyDescent="0.2">
      <c r="A877" s="1"/>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spans="1:28" ht="15.75" customHeight="1" x14ac:dyDescent="0.2">
      <c r="A878" s="1"/>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spans="1:28" ht="15.75" customHeight="1" x14ac:dyDescent="0.2">
      <c r="A879" s="1"/>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spans="1:28" ht="15.75" customHeight="1" x14ac:dyDescent="0.2">
      <c r="A880" s="1"/>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spans="1:28" ht="15.75" customHeight="1" x14ac:dyDescent="0.2">
      <c r="A881" s="1"/>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spans="1:28" ht="15.75" customHeight="1" x14ac:dyDescent="0.2">
      <c r="A882" s="1"/>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spans="1:28" ht="15.75" customHeight="1" x14ac:dyDescent="0.2">
      <c r="A883" s="1"/>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spans="1:28" ht="15.75" customHeight="1" x14ac:dyDescent="0.2">
      <c r="A884" s="1"/>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spans="1:28" ht="15.75" customHeight="1" x14ac:dyDescent="0.2">
      <c r="A885" s="1"/>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spans="1:28" ht="15.75" customHeight="1" x14ac:dyDescent="0.2">
      <c r="A886" s="1"/>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spans="1:28" ht="15.75" customHeight="1" x14ac:dyDescent="0.2">
      <c r="A887" s="1"/>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spans="1:28" ht="15.75" customHeight="1" x14ac:dyDescent="0.2">
      <c r="A888" s="1"/>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spans="1:28" ht="15.75" customHeight="1" x14ac:dyDescent="0.2">
      <c r="A889" s="1"/>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spans="1:28" ht="15.75" customHeight="1" x14ac:dyDescent="0.2">
      <c r="A890" s="1"/>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spans="1:28" ht="15.75" customHeight="1" x14ac:dyDescent="0.2">
      <c r="A891" s="1"/>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spans="1:28" ht="15.75" customHeight="1" x14ac:dyDescent="0.2">
      <c r="A892" s="1"/>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spans="1:28" ht="15.75" customHeight="1" x14ac:dyDescent="0.2">
      <c r="A893" s="1"/>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spans="1:28" ht="15.75" customHeight="1" x14ac:dyDescent="0.2">
      <c r="A894" s="1"/>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spans="1:28" ht="15.75" customHeight="1" x14ac:dyDescent="0.2">
      <c r="A895" s="1"/>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spans="1:28" ht="15.75" customHeight="1" x14ac:dyDescent="0.2">
      <c r="A896" s="1"/>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spans="1:28" ht="15.75" customHeight="1" x14ac:dyDescent="0.2">
      <c r="A897" s="1"/>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spans="1:28" ht="15.75" customHeight="1" x14ac:dyDescent="0.2">
      <c r="A898" s="1"/>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spans="1:28" ht="15.75" customHeight="1" x14ac:dyDescent="0.2">
      <c r="A899" s="1"/>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spans="1:28" ht="15.75" customHeight="1" x14ac:dyDescent="0.2">
      <c r="A900" s="1"/>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spans="1:28" ht="15.75" customHeight="1" x14ac:dyDescent="0.2">
      <c r="A901" s="1"/>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spans="1:28" ht="15.75" customHeight="1" x14ac:dyDescent="0.2">
      <c r="A902" s="1"/>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spans="1:28" ht="15.75" customHeight="1" x14ac:dyDescent="0.2">
      <c r="A903" s="1"/>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spans="1:28" ht="15.75" customHeight="1" x14ac:dyDescent="0.2">
      <c r="A904" s="1"/>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spans="1:28" ht="15.75" customHeight="1" x14ac:dyDescent="0.2">
      <c r="A905" s="1"/>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spans="1:28" ht="15.75" customHeight="1" x14ac:dyDescent="0.2">
      <c r="A906" s="1"/>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spans="1:28" ht="15.75" customHeight="1" x14ac:dyDescent="0.2">
      <c r="A907" s="1"/>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spans="1:28" ht="15.75" customHeight="1" x14ac:dyDescent="0.2">
      <c r="A908" s="1"/>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spans="1:28" ht="15.75" customHeight="1" x14ac:dyDescent="0.2">
      <c r="A909" s="1"/>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spans="1:28" ht="15.75" customHeight="1" x14ac:dyDescent="0.2">
      <c r="A910" s="1"/>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spans="1:28" ht="15.75" customHeight="1" x14ac:dyDescent="0.2">
      <c r="A911" s="1"/>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spans="1:28" ht="15.75" customHeight="1" x14ac:dyDescent="0.2">
      <c r="A912" s="1"/>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spans="1:28" ht="15.75" customHeight="1" x14ac:dyDescent="0.2">
      <c r="A913" s="1"/>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spans="1:28" ht="15.75" customHeight="1" x14ac:dyDescent="0.2">
      <c r="A914" s="1"/>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spans="1:28" ht="15.75" customHeight="1" x14ac:dyDescent="0.2">
      <c r="A915" s="1"/>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spans="1:28" ht="15.75" customHeight="1" x14ac:dyDescent="0.2">
      <c r="A916" s="1"/>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spans="1:28" ht="15.75" customHeight="1" x14ac:dyDescent="0.2">
      <c r="A917" s="1"/>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spans="1:28" ht="15.75" customHeight="1" x14ac:dyDescent="0.2">
      <c r="A918" s="1"/>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spans="1:28" ht="15.75" customHeight="1" x14ac:dyDescent="0.2">
      <c r="A919" s="1"/>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spans="1:28" ht="15.75" customHeight="1" x14ac:dyDescent="0.2">
      <c r="A920" s="1"/>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spans="1:28" ht="15.75" customHeight="1" x14ac:dyDescent="0.2">
      <c r="A921" s="1"/>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spans="1:28" ht="15.75" customHeight="1" x14ac:dyDescent="0.2">
      <c r="A922" s="1"/>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spans="1:28" ht="15.75" customHeight="1" x14ac:dyDescent="0.2">
      <c r="A923" s="1"/>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spans="1:28" ht="15.75" customHeight="1" x14ac:dyDescent="0.2">
      <c r="A924" s="1"/>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spans="1:28" ht="15.75" customHeight="1" x14ac:dyDescent="0.2">
      <c r="A925" s="1"/>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spans="1:28" ht="15.75" customHeight="1" x14ac:dyDescent="0.2">
      <c r="A926" s="1"/>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spans="1:28" ht="15.75" customHeight="1" x14ac:dyDescent="0.2">
      <c r="A927" s="1"/>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spans="1:28" ht="15.75" customHeight="1" x14ac:dyDescent="0.2">
      <c r="A928" s="1"/>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spans="1:28" ht="15.75" customHeight="1" x14ac:dyDescent="0.2">
      <c r="A929" s="1"/>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spans="1:28" ht="15.75" customHeight="1" x14ac:dyDescent="0.2">
      <c r="A930" s="1"/>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spans="1:28" ht="15.75" customHeight="1" x14ac:dyDescent="0.2">
      <c r="A931" s="1"/>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spans="1:28" ht="15.75" customHeight="1" x14ac:dyDescent="0.2">
      <c r="A932" s="1"/>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spans="1:28" ht="15.75" customHeight="1" x14ac:dyDescent="0.2">
      <c r="A933" s="1"/>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spans="1:28" ht="15.75" customHeight="1" x14ac:dyDescent="0.2">
      <c r="A934" s="1"/>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spans="1:28" ht="15.75" customHeight="1" x14ac:dyDescent="0.2">
      <c r="A935" s="1"/>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spans="1:28" ht="15.75" customHeight="1" x14ac:dyDescent="0.2">
      <c r="A936" s="1"/>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spans="1:28" ht="15.75" customHeight="1" x14ac:dyDescent="0.2">
      <c r="A937" s="1"/>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spans="1:28" ht="15.75" customHeight="1" x14ac:dyDescent="0.2">
      <c r="A938" s="1"/>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spans="1:28" ht="15.75" customHeight="1" x14ac:dyDescent="0.2">
      <c r="A939" s="1"/>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spans="1:28" ht="15.75" customHeight="1" x14ac:dyDescent="0.2">
      <c r="A940" s="1"/>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spans="1:28" ht="15.75" customHeight="1" x14ac:dyDescent="0.2">
      <c r="A941" s="1"/>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spans="1:28" ht="15.75" customHeight="1" x14ac:dyDescent="0.2">
      <c r="A942" s="1"/>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spans="1:28" ht="15.75" customHeight="1" x14ac:dyDescent="0.2">
      <c r="A943" s="1"/>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spans="1:28" ht="15.75" customHeight="1" x14ac:dyDescent="0.2">
      <c r="A944" s="1"/>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spans="1:28" ht="15.75" customHeight="1" x14ac:dyDescent="0.2">
      <c r="A945" s="1"/>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spans="1:28" ht="15.75" customHeight="1" x14ac:dyDescent="0.2">
      <c r="A946" s="1"/>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spans="1:28" ht="15.75" customHeight="1" x14ac:dyDescent="0.2">
      <c r="A947" s="1"/>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spans="1:28" ht="15.75" customHeight="1" x14ac:dyDescent="0.2">
      <c r="A948" s="1"/>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spans="1:28" ht="15.75" customHeight="1" x14ac:dyDescent="0.2">
      <c r="A949" s="1"/>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spans="1:28" ht="15.75" customHeight="1" x14ac:dyDescent="0.2">
      <c r="A950" s="1"/>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spans="1:28" ht="15.75" customHeight="1" x14ac:dyDescent="0.2">
      <c r="A951" s="1"/>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spans="1:28" ht="15.75" customHeight="1" x14ac:dyDescent="0.2">
      <c r="A952" s="1"/>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spans="1:28" ht="15.75" customHeight="1" x14ac:dyDescent="0.2">
      <c r="A953" s="1"/>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spans="1:28" ht="15.75" customHeight="1" x14ac:dyDescent="0.2">
      <c r="A954" s="1"/>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spans="1:28" ht="15.75" customHeight="1" x14ac:dyDescent="0.2">
      <c r="A955" s="1"/>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spans="1:28" ht="15.75" customHeight="1" x14ac:dyDescent="0.2">
      <c r="A956" s="1"/>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spans="1:28" ht="15.75" customHeight="1" x14ac:dyDescent="0.2">
      <c r="A957" s="1"/>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spans="1:28" ht="15.75" customHeight="1" x14ac:dyDescent="0.2">
      <c r="A958" s="1"/>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spans="1:28" ht="15.75" customHeight="1" x14ac:dyDescent="0.2">
      <c r="A959" s="1"/>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spans="1:28" ht="15.75" customHeight="1" x14ac:dyDescent="0.2">
      <c r="A960" s="1"/>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spans="1:28" ht="15.75" customHeight="1" x14ac:dyDescent="0.2">
      <c r="A961" s="1"/>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spans="1:28" ht="15.75" customHeight="1" x14ac:dyDescent="0.2">
      <c r="A962" s="1"/>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spans="1:28" ht="15.75" customHeight="1" x14ac:dyDescent="0.2">
      <c r="A963" s="1"/>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spans="1:28" ht="15.75" customHeight="1" x14ac:dyDescent="0.2">
      <c r="A964" s="1"/>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spans="1:28" ht="15.75" customHeight="1" x14ac:dyDescent="0.2">
      <c r="A965" s="1"/>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spans="1:28" ht="15.75" customHeight="1" x14ac:dyDescent="0.2">
      <c r="A966" s="1"/>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spans="1:28" ht="15.75" customHeight="1" x14ac:dyDescent="0.2">
      <c r="A967" s="1"/>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spans="1:28" ht="15.75" customHeight="1" x14ac:dyDescent="0.2">
      <c r="A968" s="1"/>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spans="1:28" ht="15.75" customHeight="1" x14ac:dyDescent="0.2">
      <c r="A969" s="1"/>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spans="1:28" ht="15.75" customHeight="1" x14ac:dyDescent="0.2">
      <c r="A970" s="1"/>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spans="1:28" ht="15.75" customHeight="1" x14ac:dyDescent="0.2">
      <c r="A971" s="1"/>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spans="1:28" ht="15.75" customHeight="1" x14ac:dyDescent="0.2">
      <c r="A972" s="1"/>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spans="1:28" ht="15.75" customHeight="1" x14ac:dyDescent="0.2">
      <c r="A973" s="1"/>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spans="1:28" ht="15.75" customHeight="1" x14ac:dyDescent="0.2">
      <c r="A974" s="1"/>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spans="1:28" ht="15.75" customHeight="1" x14ac:dyDescent="0.2">
      <c r="A975" s="1"/>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spans="1:28" ht="15.75" customHeight="1" x14ac:dyDescent="0.2">
      <c r="A976" s="1"/>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spans="1:28" ht="15.75" customHeight="1" x14ac:dyDescent="0.2">
      <c r="A977" s="1"/>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spans="1:28" ht="15.75" customHeight="1" x14ac:dyDescent="0.2">
      <c r="A978" s="1"/>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spans="1:28" ht="15.75" customHeight="1" x14ac:dyDescent="0.2">
      <c r="A979" s="1"/>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spans="1:28" ht="15.75" customHeight="1" x14ac:dyDescent="0.2">
      <c r="A980" s="1"/>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spans="1:28" ht="15.75" customHeight="1" x14ac:dyDescent="0.2">
      <c r="A981" s="1"/>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spans="1:28" ht="15.75" customHeight="1" x14ac:dyDescent="0.2">
      <c r="A982" s="1"/>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spans="1:28" ht="15.75" customHeight="1" x14ac:dyDescent="0.2">
      <c r="A983" s="1"/>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spans="1:28" ht="15.75" customHeight="1" x14ac:dyDescent="0.2">
      <c r="A984" s="1"/>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spans="1:28" ht="15.75" customHeight="1" x14ac:dyDescent="0.2">
      <c r="A985" s="1"/>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spans="1:28" ht="15.75" customHeight="1" x14ac:dyDescent="0.2">
      <c r="A986" s="1"/>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spans="1:28" ht="15.75" customHeight="1" x14ac:dyDescent="0.2">
      <c r="A987" s="1"/>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spans="1:28" ht="15.75" customHeight="1" x14ac:dyDescent="0.2">
      <c r="A988" s="1"/>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spans="1:28" ht="15.75" customHeight="1" x14ac:dyDescent="0.2">
      <c r="A989" s="1"/>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spans="1:28" ht="15.75" customHeight="1" x14ac:dyDescent="0.2">
      <c r="A990" s="1"/>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spans="1:28" ht="15.75" customHeight="1" x14ac:dyDescent="0.2">
      <c r="A991" s="1"/>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spans="1:28" ht="15.75" customHeight="1" x14ac:dyDescent="0.2">
      <c r="A992" s="1"/>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spans="1:28" ht="15.75" customHeight="1" x14ac:dyDescent="0.2">
      <c r="A993" s="1"/>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spans="1:28" ht="15.75" customHeight="1" x14ac:dyDescent="0.2">
      <c r="A994" s="1"/>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spans="1:28" ht="15.75" customHeight="1" x14ac:dyDescent="0.2">
      <c r="A995" s="1"/>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spans="1:28" ht="15.75" customHeight="1" x14ac:dyDescent="0.2">
      <c r="A996" s="1"/>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spans="1:28" ht="15.75" customHeight="1" x14ac:dyDescent="0.2">
      <c r="A997" s="1"/>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spans="1:28" ht="15.75" customHeight="1" x14ac:dyDescent="0.2">
      <c r="A998" s="1"/>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spans="1:28" ht="15.75" customHeight="1" x14ac:dyDescent="0.2">
      <c r="A999" s="1"/>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spans="1:28" ht="15.75" customHeight="1" x14ac:dyDescent="0.2">
      <c r="A1000" s="1"/>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mergeCells count="37">
    <mergeCell ref="C3:F3"/>
    <mergeCell ref="C4:F4"/>
    <mergeCell ref="E5:F5"/>
    <mergeCell ref="C6:D6"/>
    <mergeCell ref="E6:F6"/>
    <mergeCell ref="C7:D7"/>
    <mergeCell ref="E7:F7"/>
    <mergeCell ref="C8:D8"/>
    <mergeCell ref="E8:F8"/>
    <mergeCell ref="C9:D9"/>
    <mergeCell ref="E9:F9"/>
    <mergeCell ref="C10:D10"/>
    <mergeCell ref="E10:F10"/>
    <mergeCell ref="G12:G13"/>
    <mergeCell ref="G15:G16"/>
    <mergeCell ref="C12:D14"/>
    <mergeCell ref="C15:D17"/>
    <mergeCell ref="C18:D20"/>
    <mergeCell ref="C21:D23"/>
    <mergeCell ref="C24:D24"/>
    <mergeCell ref="E24:F24"/>
    <mergeCell ref="E25:F25"/>
    <mergeCell ref="C25:D25"/>
    <mergeCell ref="H29:L29"/>
    <mergeCell ref="H30:L33"/>
    <mergeCell ref="C31:D31"/>
    <mergeCell ref="E31:F31"/>
    <mergeCell ref="C32:D32"/>
    <mergeCell ref="E32:F32"/>
    <mergeCell ref="C33:D33"/>
    <mergeCell ref="E33:F33"/>
    <mergeCell ref="C27:D27"/>
    <mergeCell ref="E27:F27"/>
    <mergeCell ref="C29:D29"/>
    <mergeCell ref="E29:F29"/>
    <mergeCell ref="C30:D30"/>
    <mergeCell ref="E30:F30"/>
  </mergeCells>
  <conditionalFormatting sqref="E30:F33">
    <cfRule type="cellIs" dxfId="48" priority="1" operator="equal">
      <formula>"N"</formula>
    </cfRule>
    <cfRule type="cellIs" dxfId="47" priority="2" operator="equal">
      <formula>"Y"</formula>
    </cfRule>
    <cfRule type="cellIs" dxfId="46" priority="3" operator="equal">
      <formula>"N"</formula>
    </cfRule>
    <cfRule type="cellIs" dxfId="45" priority="4" operator="equal">
      <formula>"Y"</formula>
    </cfRule>
  </conditionalFormatting>
  <conditionalFormatting sqref="F21:F23">
    <cfRule type="cellIs" dxfId="44" priority="5" operator="equal">
      <formula>"COMPLETE ASSESSMENT"</formula>
    </cfRule>
    <cfRule type="cellIs" dxfId="43" priority="6" operator="equal">
      <formula>"COMPLETE ASSESSMENT"</formula>
    </cfRule>
    <cfRule type="cellIs" dxfId="42" priority="7" operator="lessThan">
      <formula>0</formula>
    </cfRule>
    <cfRule type="cellIs" dxfId="41" priority="8" operator="greaterThan">
      <formula>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7" workbookViewId="0">
      <selection activeCell="E8" sqref="E8:E12"/>
    </sheetView>
  </sheetViews>
  <sheetFormatPr baseColWidth="10" defaultColWidth="14.5" defaultRowHeight="15" customHeight="1" x14ac:dyDescent="0.2"/>
  <cols>
    <col min="1" max="2" width="2.5" customWidth="1"/>
    <col min="3" max="3" width="2.33203125" customWidth="1"/>
    <col min="4" max="4" width="17" customWidth="1"/>
    <col min="5" max="5" width="48.33203125" customWidth="1"/>
    <col min="6" max="6" width="19.83203125" customWidth="1"/>
    <col min="7" max="7" width="21.1640625" customWidth="1"/>
    <col min="8" max="10" width="19.83203125" customWidth="1"/>
    <col min="11" max="11" width="65.5" customWidth="1"/>
    <col min="12" max="12" width="15.5" customWidth="1"/>
    <col min="13" max="13" width="9.1640625" customWidth="1"/>
    <col min="14" max="14" width="13.1640625" customWidth="1"/>
    <col min="15" max="15" width="13.83203125" customWidth="1"/>
    <col min="16" max="16" width="13.6640625" customWidth="1"/>
    <col min="17" max="17" width="12.5" customWidth="1"/>
    <col min="18" max="18" width="13.5" customWidth="1"/>
    <col min="19" max="19" width="14.5" customWidth="1"/>
    <col min="20" max="20" width="53.1640625" customWidth="1"/>
    <col min="21" max="23" width="9.1640625" customWidth="1"/>
    <col min="24" max="24" width="2.6640625" hidden="1" customWidth="1"/>
    <col min="25" max="26" width="9.1640625" customWidth="1"/>
  </cols>
  <sheetData>
    <row r="1" spans="1:26" x14ac:dyDescent="0.2">
      <c r="A1" s="1"/>
      <c r="B1" s="1"/>
      <c r="C1" s="1"/>
      <c r="D1" s="2"/>
      <c r="E1" s="2"/>
      <c r="F1" s="2"/>
      <c r="G1" s="2"/>
      <c r="H1" s="2"/>
      <c r="I1" s="2"/>
      <c r="J1" s="2"/>
      <c r="K1" s="23"/>
      <c r="L1" s="2"/>
      <c r="M1" s="1"/>
      <c r="N1" s="24"/>
      <c r="O1" s="24"/>
      <c r="P1" s="24"/>
      <c r="Q1" s="24"/>
      <c r="R1" s="24"/>
      <c r="S1" s="24"/>
      <c r="T1" s="25"/>
      <c r="U1" s="1"/>
      <c r="V1" s="1"/>
      <c r="W1" s="1"/>
      <c r="X1" s="1">
        <v>1</v>
      </c>
      <c r="Y1" s="1"/>
      <c r="Z1" s="1"/>
    </row>
    <row r="2" spans="1:26" x14ac:dyDescent="0.2">
      <c r="A2" s="1"/>
      <c r="B2" s="1"/>
      <c r="C2" s="1"/>
      <c r="D2" s="669" t="s">
        <v>7</v>
      </c>
      <c r="E2" s="617"/>
      <c r="F2" s="2"/>
      <c r="G2" s="2"/>
      <c r="H2" s="2"/>
      <c r="I2" s="2"/>
      <c r="J2" s="2"/>
      <c r="K2" s="23"/>
      <c r="L2" s="2"/>
      <c r="M2" s="1"/>
      <c r="N2" s="24"/>
      <c r="O2" s="24"/>
      <c r="P2" s="24"/>
      <c r="Q2" s="24"/>
      <c r="R2" s="24"/>
      <c r="S2" s="24"/>
      <c r="T2" s="25"/>
      <c r="U2" s="1"/>
      <c r="V2" s="1"/>
      <c r="W2" s="1"/>
      <c r="X2" s="1">
        <v>1</v>
      </c>
      <c r="Y2" s="1"/>
      <c r="Z2" s="1"/>
    </row>
    <row r="3" spans="1:26" x14ac:dyDescent="0.2">
      <c r="A3" s="1"/>
      <c r="B3" s="1"/>
      <c r="C3" s="1"/>
      <c r="D3" s="670" t="s">
        <v>8</v>
      </c>
      <c r="E3" s="662"/>
      <c r="F3" s="2"/>
      <c r="G3" s="2"/>
      <c r="H3" s="2"/>
      <c r="I3" s="2"/>
      <c r="J3" s="2"/>
      <c r="K3" s="23"/>
      <c r="L3" s="2"/>
      <c r="M3" s="1"/>
      <c r="N3" s="24"/>
      <c r="O3" s="24"/>
      <c r="P3" s="24"/>
      <c r="Q3" s="24"/>
      <c r="R3" s="24"/>
      <c r="S3" s="24"/>
      <c r="T3" s="25"/>
      <c r="U3" s="1"/>
      <c r="V3" s="1"/>
      <c r="W3" s="1"/>
      <c r="X3" s="1">
        <v>1</v>
      </c>
      <c r="Y3" s="1"/>
      <c r="Z3" s="1"/>
    </row>
    <row r="4" spans="1:26" x14ac:dyDescent="0.2">
      <c r="A4" s="1"/>
      <c r="B4" s="1"/>
      <c r="C4" s="1"/>
      <c r="D4" s="2"/>
      <c r="E4" s="2"/>
      <c r="F4" s="2"/>
      <c r="G4" s="2"/>
      <c r="H4" s="2"/>
      <c r="I4" s="2"/>
      <c r="J4" s="2"/>
      <c r="K4" s="23"/>
      <c r="L4" s="2"/>
      <c r="M4" s="1"/>
      <c r="N4" s="24"/>
      <c r="O4" s="24"/>
      <c r="P4" s="24"/>
      <c r="Q4" s="24"/>
      <c r="R4" s="24"/>
      <c r="S4" s="24"/>
      <c r="T4" s="25"/>
      <c r="U4" s="1"/>
      <c r="V4" s="1"/>
      <c r="W4" s="1"/>
      <c r="X4" s="1">
        <v>1</v>
      </c>
      <c r="Y4" s="1"/>
      <c r="Z4" s="1"/>
    </row>
    <row r="5" spans="1:26" x14ac:dyDescent="0.2">
      <c r="A5" s="1"/>
      <c r="B5" s="1"/>
      <c r="C5" s="1"/>
      <c r="D5" s="2"/>
      <c r="E5" s="2"/>
      <c r="F5" s="2"/>
      <c r="G5" s="2"/>
      <c r="H5" s="2"/>
      <c r="I5" s="2"/>
      <c r="J5" s="2"/>
      <c r="K5" s="23"/>
      <c r="L5" s="2"/>
      <c r="M5" s="1"/>
      <c r="N5" s="24"/>
      <c r="O5" s="24"/>
      <c r="P5" s="24"/>
      <c r="Q5" s="24"/>
      <c r="R5" s="24"/>
      <c r="S5" s="24"/>
      <c r="T5" s="25"/>
      <c r="U5" s="1"/>
      <c r="V5" s="1"/>
      <c r="W5" s="1"/>
      <c r="X5" s="1">
        <v>1</v>
      </c>
      <c r="Y5" s="1"/>
      <c r="Z5" s="1"/>
    </row>
    <row r="6" spans="1:26" ht="32" x14ac:dyDescent="0.2">
      <c r="A6" s="1"/>
      <c r="B6" s="1"/>
      <c r="C6" s="1"/>
      <c r="D6" s="26"/>
      <c r="E6" s="671" t="s">
        <v>27</v>
      </c>
      <c r="F6" s="619"/>
      <c r="G6" s="672" t="s">
        <v>28</v>
      </c>
      <c r="H6" s="619"/>
      <c r="I6" s="672" t="s">
        <v>29</v>
      </c>
      <c r="J6" s="619"/>
      <c r="K6" s="665" t="s">
        <v>30</v>
      </c>
      <c r="L6" s="27" t="s">
        <v>31</v>
      </c>
      <c r="M6" s="25"/>
      <c r="N6" s="667" t="s">
        <v>32</v>
      </c>
      <c r="O6" s="668"/>
      <c r="P6" s="668"/>
      <c r="Q6" s="668"/>
      <c r="R6" s="668"/>
      <c r="S6" s="619"/>
      <c r="T6" s="665" t="s">
        <v>33</v>
      </c>
      <c r="U6" s="1"/>
      <c r="V6" s="1"/>
      <c r="W6" s="1"/>
      <c r="X6" s="1">
        <f t="shared" ref="X6:X256" si="0">IF(F6="",0,1)</f>
        <v>0</v>
      </c>
      <c r="Y6" s="1"/>
      <c r="Z6" s="1"/>
    </row>
    <row r="7" spans="1:26" ht="45" customHeight="1" x14ac:dyDescent="0.2">
      <c r="A7" s="1"/>
      <c r="B7" s="1"/>
      <c r="C7" s="1"/>
      <c r="D7" s="28" t="s">
        <v>34</v>
      </c>
      <c r="E7" s="29" t="s">
        <v>35</v>
      </c>
      <c r="F7" s="30" t="s">
        <v>36</v>
      </c>
      <c r="G7" s="31" t="s">
        <v>28</v>
      </c>
      <c r="H7" s="30" t="s">
        <v>37</v>
      </c>
      <c r="I7" s="31" t="s">
        <v>29</v>
      </c>
      <c r="J7" s="30" t="s">
        <v>37</v>
      </c>
      <c r="K7" s="666"/>
      <c r="L7" s="32" t="s">
        <v>38</v>
      </c>
      <c r="M7" s="25"/>
      <c r="N7" s="33" t="s">
        <v>39</v>
      </c>
      <c r="O7" s="34" t="s">
        <v>40</v>
      </c>
      <c r="P7" s="34" t="s">
        <v>41</v>
      </c>
      <c r="Q7" s="34" t="s">
        <v>42</v>
      </c>
      <c r="R7" s="34" t="s">
        <v>43</v>
      </c>
      <c r="S7" s="35" t="s">
        <v>44</v>
      </c>
      <c r="T7" s="666"/>
      <c r="U7" s="1"/>
      <c r="V7" s="1"/>
      <c r="W7" s="1"/>
      <c r="X7" s="1">
        <f t="shared" si="0"/>
        <v>1</v>
      </c>
      <c r="Y7" s="1"/>
      <c r="Z7" s="1"/>
    </row>
    <row r="8" spans="1:26" ht="16" x14ac:dyDescent="0.2">
      <c r="A8" s="1"/>
      <c r="B8" s="1"/>
      <c r="C8" s="1"/>
      <c r="D8" s="36">
        <v>1</v>
      </c>
      <c r="E8" s="37"/>
      <c r="F8" s="38">
        <v>6</v>
      </c>
      <c r="G8" s="39" t="str">
        <f>IFERROR(VLOOKUP(E8,'Z1 HAB CLASS'!$D$4:$E$45,2,FALSE)," ")</f>
        <v xml:space="preserve"> </v>
      </c>
      <c r="H8" s="40" t="str">
        <f>IFERROR(VLOOKUP(G8,'Z1 HAB CLASS'!$L$3:$N$9,2,FALSE)," ")</f>
        <v xml:space="preserve"> </v>
      </c>
      <c r="I8" s="41" t="s">
        <v>46</v>
      </c>
      <c r="J8" s="40">
        <f>IFERROR(VLOOKUP(I8,'Z3 CONDITION VALUE'!$A$3:$B$5,2,FALSE)," ")</f>
        <v>1</v>
      </c>
      <c r="K8" s="42" t="str">
        <f>IFERROR(VLOOKUP(G8,'Z1 HAB CLASS'!$L$4:$N$9,3,FALSE)," ")</f>
        <v xml:space="preserve"> </v>
      </c>
      <c r="L8" s="43" t="str">
        <f t="shared" ref="L8:L255" si="1">IFERROR(F8*H8*J8," ")</f>
        <v xml:space="preserve"> </v>
      </c>
      <c r="M8" s="1"/>
      <c r="N8" s="44">
        <v>3</v>
      </c>
      <c r="O8" s="45">
        <v>2</v>
      </c>
      <c r="P8" s="46" t="str">
        <f t="shared" ref="P8:P255" si="2">IFERROR(N8*H8*J8," ")</f>
        <v xml:space="preserve"> </v>
      </c>
      <c r="Q8" s="46" t="str">
        <f t="shared" ref="Q8:Q255" si="3">IFERROR(O8*H8*J8, " ")</f>
        <v xml:space="preserve"> </v>
      </c>
      <c r="R8" s="46" t="str">
        <f t="shared" ref="R8:R255" si="4">IF(E8="","",IF(F8&lt;N8+O8, "Errors in Areas",F8-(N8+O8)))</f>
        <v/>
      </c>
      <c r="S8" s="47" t="str">
        <f t="shared" ref="S8:S255" si="5">IFERROR(R8*H8*J8," ")</f>
        <v xml:space="preserve"> </v>
      </c>
      <c r="T8" s="48"/>
      <c r="U8" s="1"/>
      <c r="V8" s="1"/>
      <c r="W8" s="1"/>
      <c r="X8" s="1">
        <f t="shared" si="0"/>
        <v>1</v>
      </c>
      <c r="Y8" s="1"/>
      <c r="Z8" s="1"/>
    </row>
    <row r="9" spans="1:26" ht="16" x14ac:dyDescent="0.2">
      <c r="A9" s="1"/>
      <c r="B9" s="1"/>
      <c r="C9" s="1"/>
      <c r="D9" s="49">
        <v>2</v>
      </c>
      <c r="E9" s="37"/>
      <c r="F9" s="50">
        <v>3</v>
      </c>
      <c r="G9" s="39" t="str">
        <f>IFERROR(VLOOKUP(E9,'Z1 HAB CLASS'!$D$4:$E$45,2,FALSE)," ")</f>
        <v xml:space="preserve"> </v>
      </c>
      <c r="H9" s="40" t="str">
        <f>IFERROR(VLOOKUP(G9,'Z1 HAB CLASS'!$L$3:$N$9,2,FALSE)," ")</f>
        <v xml:space="preserve"> </v>
      </c>
      <c r="I9" s="41" t="s">
        <v>48</v>
      </c>
      <c r="J9" s="40">
        <f>IFERROR(VLOOKUP(I9,'Z3 CONDITION VALUE'!$A$3:$B$5,2,FALSE)," ")</f>
        <v>2</v>
      </c>
      <c r="K9" s="42" t="str">
        <f>IFERROR(VLOOKUP(G9,'Z1 HAB CLASS'!$L$4:$N$9,3,FALSE)," ")</f>
        <v xml:space="preserve"> </v>
      </c>
      <c r="L9" s="43" t="str">
        <f t="shared" si="1"/>
        <v xml:space="preserve"> </v>
      </c>
      <c r="M9" s="1"/>
      <c r="N9" s="51"/>
      <c r="O9" s="52"/>
      <c r="P9" s="53" t="str">
        <f t="shared" si="2"/>
        <v xml:space="preserve"> </v>
      </c>
      <c r="Q9" s="53" t="str">
        <f t="shared" si="3"/>
        <v xml:space="preserve"> </v>
      </c>
      <c r="R9" s="53" t="str">
        <f t="shared" si="4"/>
        <v/>
      </c>
      <c r="S9" s="54" t="str">
        <f t="shared" si="5"/>
        <v xml:space="preserve"> </v>
      </c>
      <c r="T9" s="55"/>
      <c r="U9" s="1"/>
      <c r="V9" s="1"/>
      <c r="W9" s="1"/>
      <c r="X9" s="1">
        <f t="shared" si="0"/>
        <v>1</v>
      </c>
      <c r="Y9" s="1"/>
      <c r="Z9" s="1"/>
    </row>
    <row r="10" spans="1:26" ht="16" x14ac:dyDescent="0.2">
      <c r="A10" s="1"/>
      <c r="B10" s="1"/>
      <c r="C10" s="1"/>
      <c r="D10" s="49">
        <v>3</v>
      </c>
      <c r="E10" s="37"/>
      <c r="F10" s="50">
        <v>2</v>
      </c>
      <c r="G10" s="39" t="str">
        <f>IFERROR(VLOOKUP(E10,'Z1 HAB CLASS'!$D$4:$E$45,2,FALSE)," ")</f>
        <v xml:space="preserve"> </v>
      </c>
      <c r="H10" s="40" t="str">
        <f>IFERROR(VLOOKUP(G10,'Z1 HAB CLASS'!$L$3:$N$9,2,FALSE)," ")</f>
        <v xml:space="preserve"> </v>
      </c>
      <c r="I10" s="41" t="s">
        <v>48</v>
      </c>
      <c r="J10" s="40">
        <f>IFERROR(VLOOKUP(I10,'Z3 CONDITION VALUE'!$A$3:$B$5,2,FALSE)," ")</f>
        <v>2</v>
      </c>
      <c r="K10" s="42" t="str">
        <f>IFERROR(VLOOKUP(G10,'Z1 HAB CLASS'!$L$4:$N$9,3,FALSE)," ")</f>
        <v xml:space="preserve"> </v>
      </c>
      <c r="L10" s="43" t="str">
        <f t="shared" si="1"/>
        <v xml:space="preserve"> </v>
      </c>
      <c r="M10" s="1"/>
      <c r="N10" s="51"/>
      <c r="O10" s="52"/>
      <c r="P10" s="53" t="str">
        <f t="shared" si="2"/>
        <v xml:space="preserve"> </v>
      </c>
      <c r="Q10" s="53" t="str">
        <f t="shared" si="3"/>
        <v xml:space="preserve"> </v>
      </c>
      <c r="R10" s="53" t="str">
        <f t="shared" si="4"/>
        <v/>
      </c>
      <c r="S10" s="54" t="str">
        <f t="shared" si="5"/>
        <v xml:space="preserve"> </v>
      </c>
      <c r="T10" s="55"/>
      <c r="U10" s="1"/>
      <c r="V10" s="1"/>
      <c r="W10" s="1"/>
      <c r="X10" s="1">
        <f t="shared" si="0"/>
        <v>1</v>
      </c>
      <c r="Y10" s="1"/>
      <c r="Z10" s="1"/>
    </row>
    <row r="11" spans="1:26" ht="16" x14ac:dyDescent="0.2">
      <c r="A11" s="1"/>
      <c r="B11" s="1"/>
      <c r="C11" s="1"/>
      <c r="D11" s="49">
        <v>4</v>
      </c>
      <c r="E11" s="37"/>
      <c r="F11" s="50"/>
      <c r="G11" s="39" t="str">
        <f>IFERROR(VLOOKUP(E11,'Z1 HAB CLASS'!$D$4:$E$45,2,FALSE)," ")</f>
        <v xml:space="preserve"> </v>
      </c>
      <c r="H11" s="40" t="str">
        <f>IFERROR(VLOOKUP(G11,'Z1 HAB CLASS'!$L$3:$N$9,2,FALSE)," ")</f>
        <v xml:space="preserve"> </v>
      </c>
      <c r="I11" s="41"/>
      <c r="J11" s="40" t="str">
        <f>IFERROR(VLOOKUP(I11,'Z3 CONDITION VALUE'!$A$3:$B$5,2,FALSE)," ")</f>
        <v xml:space="preserve"> </v>
      </c>
      <c r="K11" s="42" t="str">
        <f>IFERROR(VLOOKUP(G11,'Z1 HAB CLASS'!$L$4:$N$9,3,FALSE)," ")</f>
        <v xml:space="preserve"> </v>
      </c>
      <c r="L11" s="43" t="str">
        <f t="shared" si="1"/>
        <v xml:space="preserve"> </v>
      </c>
      <c r="M11" s="1"/>
      <c r="N11" s="51"/>
      <c r="O11" s="52"/>
      <c r="P11" s="53" t="str">
        <f t="shared" si="2"/>
        <v xml:space="preserve"> </v>
      </c>
      <c r="Q11" s="53" t="str">
        <f t="shared" si="3"/>
        <v xml:space="preserve"> </v>
      </c>
      <c r="R11" s="53" t="str">
        <f t="shared" si="4"/>
        <v/>
      </c>
      <c r="S11" s="54" t="str">
        <f t="shared" si="5"/>
        <v xml:space="preserve"> </v>
      </c>
      <c r="T11" s="55"/>
      <c r="U11" s="1"/>
      <c r="V11" s="1"/>
      <c r="W11" s="1"/>
      <c r="X11" s="1">
        <f t="shared" si="0"/>
        <v>0</v>
      </c>
      <c r="Y11" s="1"/>
      <c r="Z11" s="1"/>
    </row>
    <row r="12" spans="1:26" ht="16" x14ac:dyDescent="0.2">
      <c r="A12" s="1"/>
      <c r="B12" s="1"/>
      <c r="C12" s="1"/>
      <c r="D12" s="49">
        <v>5</v>
      </c>
      <c r="E12" s="37"/>
      <c r="F12" s="50"/>
      <c r="G12" s="39" t="str">
        <f>IFERROR(VLOOKUP(E12,'Z1 HAB CLASS'!$D$4:$E$45,2,FALSE)," ")</f>
        <v xml:space="preserve"> </v>
      </c>
      <c r="H12" s="40" t="str">
        <f>IFERROR(VLOOKUP(G12,'Z1 HAB CLASS'!$L$3:$N$9,2,FALSE)," ")</f>
        <v xml:space="preserve"> </v>
      </c>
      <c r="I12" s="41"/>
      <c r="J12" s="40" t="str">
        <f>IFERROR(VLOOKUP(I12,'Z3 CONDITION VALUE'!$A$3:$B$5,2,FALSE)," ")</f>
        <v xml:space="preserve"> </v>
      </c>
      <c r="K12" s="42" t="str">
        <f>IFERROR(VLOOKUP(G12,'Z1 HAB CLASS'!$L$4:$N$9,3,FALSE)," ")</f>
        <v xml:space="preserve"> </v>
      </c>
      <c r="L12" s="43" t="str">
        <f t="shared" si="1"/>
        <v xml:space="preserve"> </v>
      </c>
      <c r="M12" s="1"/>
      <c r="N12" s="51"/>
      <c r="O12" s="52"/>
      <c r="P12" s="53" t="str">
        <f t="shared" si="2"/>
        <v xml:space="preserve"> </v>
      </c>
      <c r="Q12" s="53" t="str">
        <f t="shared" si="3"/>
        <v xml:space="preserve"> </v>
      </c>
      <c r="R12" s="53" t="str">
        <f t="shared" si="4"/>
        <v/>
      </c>
      <c r="S12" s="54" t="str">
        <f t="shared" si="5"/>
        <v xml:space="preserve"> </v>
      </c>
      <c r="T12" s="55"/>
      <c r="U12" s="1"/>
      <c r="V12" s="1"/>
      <c r="W12" s="1"/>
      <c r="X12" s="1">
        <f t="shared" si="0"/>
        <v>0</v>
      </c>
      <c r="Y12" s="1"/>
      <c r="Z12" s="1"/>
    </row>
    <row r="13" spans="1:26" ht="16" x14ac:dyDescent="0.2">
      <c r="A13" s="1"/>
      <c r="B13" s="1"/>
      <c r="C13" s="1"/>
      <c r="D13" s="49">
        <v>6</v>
      </c>
      <c r="E13" s="37"/>
      <c r="F13" s="50"/>
      <c r="G13" s="39" t="str">
        <f>IFERROR(VLOOKUP(E13,'Z1 HAB CLASS'!$D$4:$E$45,2,FALSE)," ")</f>
        <v xml:space="preserve"> </v>
      </c>
      <c r="H13" s="40" t="str">
        <f>IFERROR(VLOOKUP(G13,'Z1 HAB CLASS'!$L$3:$N$9,2,FALSE)," ")</f>
        <v xml:space="preserve"> </v>
      </c>
      <c r="I13" s="41"/>
      <c r="J13" s="40" t="str">
        <f>IFERROR(VLOOKUP(I13,'Z3 CONDITION VALUE'!$A$3:$B$5,2,FALSE)," ")</f>
        <v xml:space="preserve"> </v>
      </c>
      <c r="K13" s="42" t="str">
        <f>IFERROR(VLOOKUP(G13,'Z1 HAB CLASS'!$L$4:$N$9,3,FALSE)," ")</f>
        <v xml:space="preserve"> </v>
      </c>
      <c r="L13" s="43" t="str">
        <f t="shared" si="1"/>
        <v xml:space="preserve"> </v>
      </c>
      <c r="M13" s="1"/>
      <c r="N13" s="51"/>
      <c r="O13" s="52"/>
      <c r="P13" s="53" t="str">
        <f t="shared" si="2"/>
        <v xml:space="preserve"> </v>
      </c>
      <c r="Q13" s="53" t="str">
        <f t="shared" si="3"/>
        <v xml:space="preserve"> </v>
      </c>
      <c r="R13" s="53" t="str">
        <f t="shared" si="4"/>
        <v/>
      </c>
      <c r="S13" s="54" t="str">
        <f t="shared" si="5"/>
        <v xml:space="preserve"> </v>
      </c>
      <c r="T13" s="55"/>
      <c r="U13" s="1"/>
      <c r="V13" s="1"/>
      <c r="W13" s="1"/>
      <c r="X13" s="1">
        <f t="shared" si="0"/>
        <v>0</v>
      </c>
      <c r="Y13" s="1"/>
      <c r="Z13" s="1"/>
    </row>
    <row r="14" spans="1:26" ht="16" x14ac:dyDescent="0.2">
      <c r="A14" s="1"/>
      <c r="B14" s="1"/>
      <c r="C14" s="1"/>
      <c r="D14" s="49">
        <v>7</v>
      </c>
      <c r="E14" s="37"/>
      <c r="F14" s="50"/>
      <c r="G14" s="39" t="str">
        <f>IFERROR(VLOOKUP(E14,'Z1 HAB CLASS'!$D$4:$E$45,2,FALSE)," ")</f>
        <v xml:space="preserve"> </v>
      </c>
      <c r="H14" s="40" t="str">
        <f>IFERROR(VLOOKUP(G14,'Z1 HAB CLASS'!$L$3:$N$9,2,FALSE)," ")</f>
        <v xml:space="preserve"> </v>
      </c>
      <c r="I14" s="41"/>
      <c r="J14" s="40" t="str">
        <f>IFERROR(VLOOKUP(I14,'Z3 CONDITION VALUE'!$A$3:$B$5,2,FALSE)," ")</f>
        <v xml:space="preserve"> </v>
      </c>
      <c r="K14" s="42" t="str">
        <f>IFERROR(VLOOKUP(G14,'Z1 HAB CLASS'!$L$4:$N$9,3,FALSE)," ")</f>
        <v xml:space="preserve"> </v>
      </c>
      <c r="L14" s="43" t="str">
        <f t="shared" si="1"/>
        <v xml:space="preserve"> </v>
      </c>
      <c r="M14" s="1"/>
      <c r="N14" s="51"/>
      <c r="O14" s="52"/>
      <c r="P14" s="53" t="str">
        <f t="shared" si="2"/>
        <v xml:space="preserve"> </v>
      </c>
      <c r="Q14" s="53" t="str">
        <f t="shared" si="3"/>
        <v xml:space="preserve"> </v>
      </c>
      <c r="R14" s="53" t="str">
        <f t="shared" si="4"/>
        <v/>
      </c>
      <c r="S14" s="54" t="str">
        <f t="shared" si="5"/>
        <v xml:space="preserve"> </v>
      </c>
      <c r="T14" s="55"/>
      <c r="U14" s="1"/>
      <c r="V14" s="1"/>
      <c r="W14" s="1"/>
      <c r="X14" s="1">
        <f t="shared" si="0"/>
        <v>0</v>
      </c>
      <c r="Y14" s="1"/>
      <c r="Z14" s="1"/>
    </row>
    <row r="15" spans="1:26" ht="16" x14ac:dyDescent="0.2">
      <c r="A15" s="1"/>
      <c r="B15" s="1"/>
      <c r="C15" s="1"/>
      <c r="D15" s="49">
        <v>8</v>
      </c>
      <c r="E15" s="37"/>
      <c r="F15" s="50"/>
      <c r="G15" s="39" t="str">
        <f>IFERROR(VLOOKUP(E15,'Z1 HAB CLASS'!$D$4:$E$45,2,FALSE)," ")</f>
        <v xml:space="preserve"> </v>
      </c>
      <c r="H15" s="40" t="str">
        <f>IFERROR(VLOOKUP(G15,'Z1 HAB CLASS'!$L$3:$N$9,2,FALSE)," ")</f>
        <v xml:space="preserve"> </v>
      </c>
      <c r="I15" s="41"/>
      <c r="J15" s="40" t="str">
        <f>IFERROR(VLOOKUP(I15,'Z3 CONDITION VALUE'!$A$3:$B$5,2,FALSE)," ")</f>
        <v xml:space="preserve"> </v>
      </c>
      <c r="K15" s="42" t="str">
        <f>IFERROR(VLOOKUP(G15,'Z1 HAB CLASS'!$L$4:$N$9,3,FALSE)," ")</f>
        <v xml:space="preserve"> </v>
      </c>
      <c r="L15" s="43" t="str">
        <f t="shared" si="1"/>
        <v xml:space="preserve"> </v>
      </c>
      <c r="M15" s="1"/>
      <c r="N15" s="51"/>
      <c r="O15" s="52"/>
      <c r="P15" s="53" t="str">
        <f t="shared" si="2"/>
        <v xml:space="preserve"> </v>
      </c>
      <c r="Q15" s="53" t="str">
        <f t="shared" si="3"/>
        <v xml:space="preserve"> </v>
      </c>
      <c r="R15" s="53" t="str">
        <f t="shared" si="4"/>
        <v/>
      </c>
      <c r="S15" s="54" t="str">
        <f t="shared" si="5"/>
        <v xml:space="preserve"> </v>
      </c>
      <c r="T15" s="55"/>
      <c r="U15" s="1"/>
      <c r="V15" s="1"/>
      <c r="W15" s="1"/>
      <c r="X15" s="1">
        <f t="shared" si="0"/>
        <v>0</v>
      </c>
      <c r="Y15" s="1"/>
      <c r="Z15" s="1"/>
    </row>
    <row r="16" spans="1:26" ht="16" x14ac:dyDescent="0.2">
      <c r="A16" s="1"/>
      <c r="B16" s="1"/>
      <c r="C16" s="1"/>
      <c r="D16" s="49">
        <v>9</v>
      </c>
      <c r="E16" s="37"/>
      <c r="F16" s="50"/>
      <c r="G16" s="39" t="str">
        <f>IFERROR(VLOOKUP(E16,'Z1 HAB CLASS'!$D$4:$E$45,2,FALSE)," ")</f>
        <v xml:space="preserve"> </v>
      </c>
      <c r="H16" s="40" t="str">
        <f>IFERROR(VLOOKUP(G16,'Z1 HAB CLASS'!$L$3:$N$9,2,FALSE)," ")</f>
        <v xml:space="preserve"> </v>
      </c>
      <c r="I16" s="41"/>
      <c r="J16" s="40" t="str">
        <f>IFERROR(VLOOKUP(I16,'Z3 CONDITION VALUE'!$A$3:$B$5,2,FALSE)," ")</f>
        <v xml:space="preserve"> </v>
      </c>
      <c r="K16" s="42" t="str">
        <f>IFERROR(VLOOKUP(G16,'Z1 HAB CLASS'!$L$4:$N$9,3,FALSE)," ")</f>
        <v xml:space="preserve"> </v>
      </c>
      <c r="L16" s="43" t="str">
        <f t="shared" si="1"/>
        <v xml:space="preserve"> </v>
      </c>
      <c r="M16" s="1"/>
      <c r="N16" s="51"/>
      <c r="O16" s="52"/>
      <c r="P16" s="53" t="str">
        <f t="shared" si="2"/>
        <v xml:space="preserve"> </v>
      </c>
      <c r="Q16" s="53" t="str">
        <f t="shared" si="3"/>
        <v xml:space="preserve"> </v>
      </c>
      <c r="R16" s="53" t="str">
        <f t="shared" si="4"/>
        <v/>
      </c>
      <c r="S16" s="54" t="str">
        <f t="shared" si="5"/>
        <v xml:space="preserve"> </v>
      </c>
      <c r="T16" s="55"/>
      <c r="U16" s="1"/>
      <c r="V16" s="1"/>
      <c r="W16" s="1"/>
      <c r="X16" s="1">
        <f t="shared" si="0"/>
        <v>0</v>
      </c>
      <c r="Y16" s="1"/>
      <c r="Z16" s="1"/>
    </row>
    <row r="17" spans="1:26" ht="16" x14ac:dyDescent="0.2">
      <c r="A17" s="1"/>
      <c r="B17" s="1"/>
      <c r="C17" s="1"/>
      <c r="D17" s="49">
        <v>10</v>
      </c>
      <c r="E17" s="37"/>
      <c r="F17" s="50"/>
      <c r="G17" s="39" t="str">
        <f>IFERROR(VLOOKUP(E17,'Z1 HAB CLASS'!$D$4:$E$45,2,FALSE)," ")</f>
        <v xml:space="preserve"> </v>
      </c>
      <c r="H17" s="40" t="str">
        <f>IFERROR(VLOOKUP(G17,'Z1 HAB CLASS'!$L$3:$N$9,2,FALSE)," ")</f>
        <v xml:space="preserve"> </v>
      </c>
      <c r="I17" s="41"/>
      <c r="J17" s="40" t="str">
        <f>IFERROR(VLOOKUP(I17,'Z3 CONDITION VALUE'!$A$3:$B$5,2,FALSE)," ")</f>
        <v xml:space="preserve"> </v>
      </c>
      <c r="K17" s="42" t="str">
        <f>IFERROR(VLOOKUP(G17,'Z1 HAB CLASS'!$L$4:$N$9,3,FALSE)," ")</f>
        <v xml:space="preserve"> </v>
      </c>
      <c r="L17" s="43" t="str">
        <f t="shared" si="1"/>
        <v xml:space="preserve"> </v>
      </c>
      <c r="M17" s="1"/>
      <c r="N17" s="51"/>
      <c r="O17" s="52"/>
      <c r="P17" s="53" t="str">
        <f t="shared" si="2"/>
        <v xml:space="preserve"> </v>
      </c>
      <c r="Q17" s="53" t="str">
        <f t="shared" si="3"/>
        <v xml:space="preserve"> </v>
      </c>
      <c r="R17" s="53" t="str">
        <f t="shared" si="4"/>
        <v/>
      </c>
      <c r="S17" s="54" t="str">
        <f t="shared" si="5"/>
        <v xml:space="preserve"> </v>
      </c>
      <c r="T17" s="55"/>
      <c r="U17" s="1"/>
      <c r="V17" s="1"/>
      <c r="W17" s="1"/>
      <c r="X17" s="1">
        <f t="shared" si="0"/>
        <v>0</v>
      </c>
      <c r="Y17" s="1"/>
      <c r="Z17" s="1"/>
    </row>
    <row r="18" spans="1:26" ht="16" x14ac:dyDescent="0.2">
      <c r="A18" s="1"/>
      <c r="B18" s="1"/>
      <c r="C18" s="1"/>
      <c r="D18" s="49">
        <v>11</v>
      </c>
      <c r="E18" s="37"/>
      <c r="F18" s="50"/>
      <c r="G18" s="39" t="str">
        <f>IFERROR(VLOOKUP(E18,'Z1 HAB CLASS'!$D$4:$E$45,2,FALSE)," ")</f>
        <v xml:space="preserve"> </v>
      </c>
      <c r="H18" s="40" t="str">
        <f>IFERROR(VLOOKUP(G18,'Z1 HAB CLASS'!$L$3:$N$9,2,FALSE)," ")</f>
        <v xml:space="preserve"> </v>
      </c>
      <c r="I18" s="41"/>
      <c r="J18" s="40" t="str">
        <f>IFERROR(VLOOKUP(I18,'Z3 CONDITION VALUE'!$A$3:$B$5,2,FALSE)," ")</f>
        <v xml:space="preserve"> </v>
      </c>
      <c r="K18" s="42" t="str">
        <f>IFERROR(VLOOKUP(G18,'Z1 HAB CLASS'!$L$4:$N$9,3,FALSE)," ")</f>
        <v xml:space="preserve"> </v>
      </c>
      <c r="L18" s="43" t="str">
        <f t="shared" si="1"/>
        <v xml:space="preserve"> </v>
      </c>
      <c r="M18" s="1"/>
      <c r="N18" s="51"/>
      <c r="O18" s="52"/>
      <c r="P18" s="53" t="str">
        <f t="shared" si="2"/>
        <v xml:space="preserve"> </v>
      </c>
      <c r="Q18" s="53" t="str">
        <f t="shared" si="3"/>
        <v xml:space="preserve"> </v>
      </c>
      <c r="R18" s="53" t="str">
        <f t="shared" si="4"/>
        <v/>
      </c>
      <c r="S18" s="54" t="str">
        <f t="shared" si="5"/>
        <v xml:space="preserve"> </v>
      </c>
      <c r="T18" s="55"/>
      <c r="U18" s="1"/>
      <c r="V18" s="1"/>
      <c r="W18" s="1"/>
      <c r="X18" s="1">
        <f t="shared" si="0"/>
        <v>0</v>
      </c>
      <c r="Y18" s="1"/>
      <c r="Z18" s="1"/>
    </row>
    <row r="19" spans="1:26" ht="16" x14ac:dyDescent="0.2">
      <c r="A19" s="1"/>
      <c r="B19" s="1"/>
      <c r="C19" s="1"/>
      <c r="D19" s="49">
        <v>12</v>
      </c>
      <c r="E19" s="37"/>
      <c r="F19" s="50"/>
      <c r="G19" s="39" t="str">
        <f>IFERROR(VLOOKUP(E19,'Z1 HAB CLASS'!$D$4:$E$45,2,FALSE)," ")</f>
        <v xml:space="preserve"> </v>
      </c>
      <c r="H19" s="40" t="str">
        <f>IFERROR(VLOOKUP(G19,'Z1 HAB CLASS'!$L$3:$N$9,2,FALSE)," ")</f>
        <v xml:space="preserve"> </v>
      </c>
      <c r="I19" s="41"/>
      <c r="J19" s="40" t="str">
        <f>IFERROR(VLOOKUP(I19,'Z3 CONDITION VALUE'!$A$3:$B$5,2,FALSE)," ")</f>
        <v xml:space="preserve"> </v>
      </c>
      <c r="K19" s="42" t="str">
        <f>IFERROR(VLOOKUP(G19,'Z1 HAB CLASS'!$L$4:$N$9,3,FALSE)," ")</f>
        <v xml:space="preserve"> </v>
      </c>
      <c r="L19" s="43" t="str">
        <f t="shared" si="1"/>
        <v xml:space="preserve"> </v>
      </c>
      <c r="M19" s="1"/>
      <c r="N19" s="51"/>
      <c r="O19" s="52"/>
      <c r="P19" s="53" t="str">
        <f t="shared" si="2"/>
        <v xml:space="preserve"> </v>
      </c>
      <c r="Q19" s="53" t="str">
        <f t="shared" si="3"/>
        <v xml:space="preserve"> </v>
      </c>
      <c r="R19" s="53" t="str">
        <f t="shared" si="4"/>
        <v/>
      </c>
      <c r="S19" s="54" t="str">
        <f t="shared" si="5"/>
        <v xml:space="preserve"> </v>
      </c>
      <c r="T19" s="55"/>
      <c r="U19" s="1"/>
      <c r="V19" s="1"/>
      <c r="W19" s="1"/>
      <c r="X19" s="1">
        <f t="shared" si="0"/>
        <v>0</v>
      </c>
      <c r="Y19" s="1"/>
      <c r="Z19" s="1"/>
    </row>
    <row r="20" spans="1:26" ht="16" x14ac:dyDescent="0.2">
      <c r="A20" s="1"/>
      <c r="B20" s="1"/>
      <c r="C20" s="1"/>
      <c r="D20" s="49">
        <v>13</v>
      </c>
      <c r="E20" s="37"/>
      <c r="F20" s="50"/>
      <c r="G20" s="39" t="str">
        <f>IFERROR(VLOOKUP(E20,'Z1 HAB CLASS'!$D$4:$E$45,2,FALSE)," ")</f>
        <v xml:space="preserve"> </v>
      </c>
      <c r="H20" s="40" t="str">
        <f>IFERROR(VLOOKUP(G20,'Z1 HAB CLASS'!$L$3:$N$9,2,FALSE)," ")</f>
        <v xml:space="preserve"> </v>
      </c>
      <c r="I20" s="41"/>
      <c r="J20" s="40" t="str">
        <f>IFERROR(VLOOKUP(I20,'Z3 CONDITION VALUE'!$A$3:$B$5,2,FALSE)," ")</f>
        <v xml:space="preserve"> </v>
      </c>
      <c r="K20" s="42" t="str">
        <f>IFERROR(VLOOKUP(G20,'Z1 HAB CLASS'!$L$4:$N$9,3,FALSE)," ")</f>
        <v xml:space="preserve"> </v>
      </c>
      <c r="L20" s="43" t="str">
        <f t="shared" si="1"/>
        <v xml:space="preserve"> </v>
      </c>
      <c r="M20" s="1"/>
      <c r="N20" s="51"/>
      <c r="O20" s="52"/>
      <c r="P20" s="53" t="str">
        <f t="shared" si="2"/>
        <v xml:space="preserve"> </v>
      </c>
      <c r="Q20" s="53" t="str">
        <f t="shared" si="3"/>
        <v xml:space="preserve"> </v>
      </c>
      <c r="R20" s="53" t="str">
        <f t="shared" si="4"/>
        <v/>
      </c>
      <c r="S20" s="54" t="str">
        <f t="shared" si="5"/>
        <v xml:space="preserve"> </v>
      </c>
      <c r="T20" s="55"/>
      <c r="U20" s="1"/>
      <c r="V20" s="1"/>
      <c r="W20" s="1"/>
      <c r="X20" s="1">
        <f t="shared" si="0"/>
        <v>0</v>
      </c>
      <c r="Y20" s="1"/>
      <c r="Z20" s="1"/>
    </row>
    <row r="21" spans="1:26" ht="15.75" customHeight="1" x14ac:dyDescent="0.2">
      <c r="A21" s="1"/>
      <c r="B21" s="1"/>
      <c r="C21" s="1"/>
      <c r="D21" s="49">
        <v>14</v>
      </c>
      <c r="E21" s="37"/>
      <c r="F21" s="50"/>
      <c r="G21" s="39" t="str">
        <f>IFERROR(VLOOKUP(E21,'Z1 HAB CLASS'!$D$4:$E$45,2,FALSE)," ")</f>
        <v xml:space="preserve"> </v>
      </c>
      <c r="H21" s="40" t="str">
        <f>IFERROR(VLOOKUP(G21,'Z1 HAB CLASS'!$L$3:$N$9,2,FALSE)," ")</f>
        <v xml:space="preserve"> </v>
      </c>
      <c r="I21" s="41"/>
      <c r="J21" s="40" t="str">
        <f>IFERROR(VLOOKUP(I21,'Z3 CONDITION VALUE'!$A$3:$B$5,2,FALSE)," ")</f>
        <v xml:space="preserve"> </v>
      </c>
      <c r="K21" s="42" t="str">
        <f>IFERROR(VLOOKUP(G21,'Z1 HAB CLASS'!$L$4:$N$9,3,FALSE)," ")</f>
        <v xml:space="preserve"> </v>
      </c>
      <c r="L21" s="43" t="str">
        <f t="shared" si="1"/>
        <v xml:space="preserve"> </v>
      </c>
      <c r="M21" s="1"/>
      <c r="N21" s="51"/>
      <c r="O21" s="52"/>
      <c r="P21" s="53" t="str">
        <f t="shared" si="2"/>
        <v xml:space="preserve"> </v>
      </c>
      <c r="Q21" s="53" t="str">
        <f t="shared" si="3"/>
        <v xml:space="preserve"> </v>
      </c>
      <c r="R21" s="53" t="str">
        <f t="shared" si="4"/>
        <v/>
      </c>
      <c r="S21" s="54" t="str">
        <f t="shared" si="5"/>
        <v xml:space="preserve"> </v>
      </c>
      <c r="T21" s="55"/>
      <c r="U21" s="1"/>
      <c r="V21" s="1"/>
      <c r="W21" s="1"/>
      <c r="X21" s="1">
        <f t="shared" si="0"/>
        <v>0</v>
      </c>
      <c r="Y21" s="1"/>
      <c r="Z21" s="1"/>
    </row>
    <row r="22" spans="1:26" ht="15.75" customHeight="1" x14ac:dyDescent="0.2">
      <c r="A22" s="1"/>
      <c r="B22" s="1"/>
      <c r="C22" s="1"/>
      <c r="D22" s="49">
        <v>15</v>
      </c>
      <c r="E22" s="37"/>
      <c r="F22" s="50"/>
      <c r="G22" s="39" t="str">
        <f>IFERROR(VLOOKUP(E22,'Z1 HAB CLASS'!$D$4:$E$45,2,FALSE)," ")</f>
        <v xml:space="preserve"> </v>
      </c>
      <c r="H22" s="40" t="str">
        <f>IFERROR(VLOOKUP(G22,'Z1 HAB CLASS'!$L$3:$N$9,2,FALSE)," ")</f>
        <v xml:space="preserve"> </v>
      </c>
      <c r="I22" s="41"/>
      <c r="J22" s="40" t="str">
        <f>IFERROR(VLOOKUP(I22,'Z3 CONDITION VALUE'!$A$3:$B$5,2,FALSE)," ")</f>
        <v xml:space="preserve"> </v>
      </c>
      <c r="K22" s="42" t="str">
        <f>IFERROR(VLOOKUP(G22,'Z1 HAB CLASS'!$L$4:$N$9,3,FALSE)," ")</f>
        <v xml:space="preserve"> </v>
      </c>
      <c r="L22" s="43" t="str">
        <f t="shared" si="1"/>
        <v xml:space="preserve"> </v>
      </c>
      <c r="M22" s="1"/>
      <c r="N22" s="51"/>
      <c r="O22" s="52"/>
      <c r="P22" s="53" t="str">
        <f t="shared" si="2"/>
        <v xml:space="preserve"> </v>
      </c>
      <c r="Q22" s="53" t="str">
        <f t="shared" si="3"/>
        <v xml:space="preserve"> </v>
      </c>
      <c r="R22" s="53" t="str">
        <f t="shared" si="4"/>
        <v/>
      </c>
      <c r="S22" s="54" t="str">
        <f t="shared" si="5"/>
        <v xml:space="preserve"> </v>
      </c>
      <c r="T22" s="55"/>
      <c r="U22" s="1"/>
      <c r="V22" s="1"/>
      <c r="W22" s="1"/>
      <c r="X22" s="1">
        <f t="shared" si="0"/>
        <v>0</v>
      </c>
      <c r="Y22" s="1"/>
      <c r="Z22" s="1"/>
    </row>
    <row r="23" spans="1:26" ht="15.75" customHeight="1" x14ac:dyDescent="0.2">
      <c r="A23" s="1"/>
      <c r="B23" s="1"/>
      <c r="C23" s="1"/>
      <c r="D23" s="49">
        <v>16</v>
      </c>
      <c r="E23" s="37"/>
      <c r="F23" s="50"/>
      <c r="G23" s="39" t="str">
        <f>IFERROR(VLOOKUP(E23,'Z1 HAB CLASS'!$D$4:$E$45,2,FALSE)," ")</f>
        <v xml:space="preserve"> </v>
      </c>
      <c r="H23" s="40" t="str">
        <f>IFERROR(VLOOKUP(G23,'Z1 HAB CLASS'!$L$3:$N$9,2,FALSE)," ")</f>
        <v xml:space="preserve"> </v>
      </c>
      <c r="I23" s="41"/>
      <c r="J23" s="40" t="str">
        <f>IFERROR(VLOOKUP(I23,'Z3 CONDITION VALUE'!$A$3:$B$5,2,FALSE)," ")</f>
        <v xml:space="preserve"> </v>
      </c>
      <c r="K23" s="42" t="str">
        <f>IFERROR(VLOOKUP(G23,'Z1 HAB CLASS'!$L$4:$N$9,3,FALSE)," ")</f>
        <v xml:space="preserve"> </v>
      </c>
      <c r="L23" s="43" t="str">
        <f t="shared" si="1"/>
        <v xml:space="preserve"> </v>
      </c>
      <c r="M23" s="1"/>
      <c r="N23" s="51"/>
      <c r="O23" s="52"/>
      <c r="P23" s="53" t="str">
        <f t="shared" si="2"/>
        <v xml:space="preserve"> </v>
      </c>
      <c r="Q23" s="53" t="str">
        <f t="shared" si="3"/>
        <v xml:space="preserve"> </v>
      </c>
      <c r="R23" s="53" t="str">
        <f t="shared" si="4"/>
        <v/>
      </c>
      <c r="S23" s="54" t="str">
        <f t="shared" si="5"/>
        <v xml:space="preserve"> </v>
      </c>
      <c r="T23" s="55"/>
      <c r="U23" s="1"/>
      <c r="V23" s="1"/>
      <c r="W23" s="1"/>
      <c r="X23" s="1">
        <f t="shared" si="0"/>
        <v>0</v>
      </c>
      <c r="Y23" s="1"/>
      <c r="Z23" s="1"/>
    </row>
    <row r="24" spans="1:26" ht="15.75" customHeight="1" x14ac:dyDescent="0.2">
      <c r="A24" s="1"/>
      <c r="B24" s="1"/>
      <c r="C24" s="1"/>
      <c r="D24" s="49">
        <v>17</v>
      </c>
      <c r="E24" s="37"/>
      <c r="F24" s="50"/>
      <c r="G24" s="39" t="str">
        <f>IFERROR(VLOOKUP(E24,'Z1 HAB CLASS'!$D$4:$E$45,2,FALSE)," ")</f>
        <v xml:space="preserve"> </v>
      </c>
      <c r="H24" s="40" t="str">
        <f>IFERROR(VLOOKUP(G24,'Z1 HAB CLASS'!$L$3:$N$9,2,FALSE)," ")</f>
        <v xml:space="preserve"> </v>
      </c>
      <c r="I24" s="41"/>
      <c r="J24" s="40" t="str">
        <f>IFERROR(VLOOKUP(I24,'Z3 CONDITION VALUE'!$A$3:$B$5,2,FALSE)," ")</f>
        <v xml:space="preserve"> </v>
      </c>
      <c r="K24" s="42" t="str">
        <f>IFERROR(VLOOKUP(G24,'Z1 HAB CLASS'!$L$4:$N$9,3,FALSE)," ")</f>
        <v xml:space="preserve"> </v>
      </c>
      <c r="L24" s="43" t="str">
        <f t="shared" si="1"/>
        <v xml:space="preserve"> </v>
      </c>
      <c r="M24" s="1"/>
      <c r="N24" s="51"/>
      <c r="O24" s="52"/>
      <c r="P24" s="53" t="str">
        <f t="shared" si="2"/>
        <v xml:space="preserve"> </v>
      </c>
      <c r="Q24" s="53" t="str">
        <f t="shared" si="3"/>
        <v xml:space="preserve"> </v>
      </c>
      <c r="R24" s="53" t="str">
        <f t="shared" si="4"/>
        <v/>
      </c>
      <c r="S24" s="54" t="str">
        <f t="shared" si="5"/>
        <v xml:space="preserve"> </v>
      </c>
      <c r="T24" s="55"/>
      <c r="U24" s="1"/>
      <c r="V24" s="1"/>
      <c r="W24" s="1"/>
      <c r="X24" s="1">
        <f t="shared" si="0"/>
        <v>0</v>
      </c>
      <c r="Y24" s="1"/>
      <c r="Z24" s="1"/>
    </row>
    <row r="25" spans="1:26" ht="15.75" customHeight="1" x14ac:dyDescent="0.2">
      <c r="A25" s="1"/>
      <c r="B25" s="1"/>
      <c r="C25" s="1"/>
      <c r="D25" s="49">
        <v>18</v>
      </c>
      <c r="E25" s="37"/>
      <c r="F25" s="50"/>
      <c r="G25" s="39" t="str">
        <f>IFERROR(VLOOKUP(E25,'Z1 HAB CLASS'!$D$4:$E$45,2,FALSE)," ")</f>
        <v xml:space="preserve"> </v>
      </c>
      <c r="H25" s="40" t="str">
        <f>IFERROR(VLOOKUP(G25,'Z1 HAB CLASS'!$L$3:$N$9,2,FALSE)," ")</f>
        <v xml:space="preserve"> </v>
      </c>
      <c r="I25" s="41"/>
      <c r="J25" s="40" t="str">
        <f>IFERROR(VLOOKUP(I25,'Z3 CONDITION VALUE'!$A$3:$B$5,2,FALSE)," ")</f>
        <v xml:space="preserve"> </v>
      </c>
      <c r="K25" s="42" t="str">
        <f>IFERROR(VLOOKUP(G25,'Z1 HAB CLASS'!$L$4:$N$9,3,FALSE)," ")</f>
        <v xml:space="preserve"> </v>
      </c>
      <c r="L25" s="43" t="str">
        <f t="shared" si="1"/>
        <v xml:space="preserve"> </v>
      </c>
      <c r="M25" s="1"/>
      <c r="N25" s="51"/>
      <c r="O25" s="52"/>
      <c r="P25" s="53" t="str">
        <f t="shared" si="2"/>
        <v xml:space="preserve"> </v>
      </c>
      <c r="Q25" s="53" t="str">
        <f t="shared" si="3"/>
        <v xml:space="preserve"> </v>
      </c>
      <c r="R25" s="53" t="str">
        <f t="shared" si="4"/>
        <v/>
      </c>
      <c r="S25" s="54" t="str">
        <f t="shared" si="5"/>
        <v xml:space="preserve"> </v>
      </c>
      <c r="T25" s="55"/>
      <c r="U25" s="1"/>
      <c r="V25" s="1"/>
      <c r="W25" s="1"/>
      <c r="X25" s="1">
        <f t="shared" si="0"/>
        <v>0</v>
      </c>
      <c r="Y25" s="1"/>
      <c r="Z25" s="1"/>
    </row>
    <row r="26" spans="1:26" ht="15.75" customHeight="1" x14ac:dyDescent="0.2">
      <c r="A26" s="1"/>
      <c r="B26" s="1"/>
      <c r="C26" s="1"/>
      <c r="D26" s="49">
        <v>19</v>
      </c>
      <c r="E26" s="37"/>
      <c r="F26" s="50"/>
      <c r="G26" s="39" t="str">
        <f>IFERROR(VLOOKUP(E26,'Z1 HAB CLASS'!$D$4:$E$45,2,FALSE)," ")</f>
        <v xml:space="preserve"> </v>
      </c>
      <c r="H26" s="40" t="str">
        <f>IFERROR(VLOOKUP(G26,'Z1 HAB CLASS'!$L$3:$N$9,2,FALSE)," ")</f>
        <v xml:space="preserve"> </v>
      </c>
      <c r="I26" s="41"/>
      <c r="J26" s="40" t="str">
        <f>IFERROR(VLOOKUP(I26,'Z3 CONDITION VALUE'!$A$3:$B$5,2,FALSE)," ")</f>
        <v xml:space="preserve"> </v>
      </c>
      <c r="K26" s="42" t="str">
        <f>IFERROR(VLOOKUP(G26,'Z1 HAB CLASS'!$L$4:$N$9,3,FALSE)," ")</f>
        <v xml:space="preserve"> </v>
      </c>
      <c r="L26" s="43" t="str">
        <f t="shared" si="1"/>
        <v xml:space="preserve"> </v>
      </c>
      <c r="M26" s="1"/>
      <c r="N26" s="51"/>
      <c r="O26" s="52"/>
      <c r="P26" s="53" t="str">
        <f t="shared" si="2"/>
        <v xml:space="preserve"> </v>
      </c>
      <c r="Q26" s="53" t="str">
        <f t="shared" si="3"/>
        <v xml:space="preserve"> </v>
      </c>
      <c r="R26" s="53" t="str">
        <f t="shared" si="4"/>
        <v/>
      </c>
      <c r="S26" s="54" t="str">
        <f t="shared" si="5"/>
        <v xml:space="preserve"> </v>
      </c>
      <c r="T26" s="55"/>
      <c r="U26" s="1"/>
      <c r="V26" s="1"/>
      <c r="W26" s="1"/>
      <c r="X26" s="1">
        <f t="shared" si="0"/>
        <v>0</v>
      </c>
      <c r="Y26" s="1"/>
      <c r="Z26" s="1"/>
    </row>
    <row r="27" spans="1:26" ht="15.75" customHeight="1" x14ac:dyDescent="0.2">
      <c r="A27" s="1"/>
      <c r="B27" s="1"/>
      <c r="C27" s="1"/>
      <c r="D27" s="49">
        <v>20</v>
      </c>
      <c r="E27" s="37"/>
      <c r="F27" s="50"/>
      <c r="G27" s="39" t="str">
        <f>IFERROR(VLOOKUP(E27,'Z1 HAB CLASS'!$D$4:$E$45,2,FALSE)," ")</f>
        <v xml:space="preserve"> </v>
      </c>
      <c r="H27" s="40" t="str">
        <f>IFERROR(VLOOKUP(G27,'Z1 HAB CLASS'!$L$3:$N$9,2,FALSE)," ")</f>
        <v xml:space="preserve"> </v>
      </c>
      <c r="I27" s="41"/>
      <c r="J27" s="40" t="str">
        <f>IFERROR(VLOOKUP(I27,'Z3 CONDITION VALUE'!$A$3:$B$5,2,FALSE)," ")</f>
        <v xml:space="preserve"> </v>
      </c>
      <c r="K27" s="42" t="str">
        <f>IFERROR(VLOOKUP(G27,'Z1 HAB CLASS'!$L$4:$N$9,3,FALSE)," ")</f>
        <v xml:space="preserve"> </v>
      </c>
      <c r="L27" s="43" t="str">
        <f t="shared" si="1"/>
        <v xml:space="preserve"> </v>
      </c>
      <c r="M27" s="1"/>
      <c r="N27" s="51"/>
      <c r="O27" s="52"/>
      <c r="P27" s="53" t="str">
        <f t="shared" si="2"/>
        <v xml:space="preserve"> </v>
      </c>
      <c r="Q27" s="53" t="str">
        <f t="shared" si="3"/>
        <v xml:space="preserve"> </v>
      </c>
      <c r="R27" s="53" t="str">
        <f t="shared" si="4"/>
        <v/>
      </c>
      <c r="S27" s="54" t="str">
        <f t="shared" si="5"/>
        <v xml:space="preserve"> </v>
      </c>
      <c r="T27" s="55"/>
      <c r="U27" s="1"/>
      <c r="V27" s="1"/>
      <c r="W27" s="1"/>
      <c r="X27" s="1">
        <f t="shared" si="0"/>
        <v>0</v>
      </c>
      <c r="Y27" s="1"/>
      <c r="Z27" s="1"/>
    </row>
    <row r="28" spans="1:26" ht="15.75" customHeight="1" x14ac:dyDescent="0.2">
      <c r="A28" s="1"/>
      <c r="B28" s="1"/>
      <c r="C28" s="1"/>
      <c r="D28" s="49">
        <v>21</v>
      </c>
      <c r="E28" s="37"/>
      <c r="F28" s="50"/>
      <c r="G28" s="39" t="str">
        <f>IFERROR(VLOOKUP(E28,'Z1 HAB CLASS'!$D$4:$E$45,2,FALSE)," ")</f>
        <v xml:space="preserve"> </v>
      </c>
      <c r="H28" s="40" t="str">
        <f>IFERROR(VLOOKUP(G28,'Z1 HAB CLASS'!$L$3:$N$9,2,FALSE)," ")</f>
        <v xml:space="preserve"> </v>
      </c>
      <c r="I28" s="41"/>
      <c r="J28" s="40" t="str">
        <f>IFERROR(VLOOKUP(I28,'Z3 CONDITION VALUE'!$A$3:$B$5,2,FALSE)," ")</f>
        <v xml:space="preserve"> </v>
      </c>
      <c r="K28" s="42" t="str">
        <f>IFERROR(VLOOKUP(G28,'Z1 HAB CLASS'!$L$4:$N$9,3,FALSE)," ")</f>
        <v xml:space="preserve"> </v>
      </c>
      <c r="L28" s="43" t="str">
        <f t="shared" si="1"/>
        <v xml:space="preserve"> </v>
      </c>
      <c r="M28" s="1"/>
      <c r="N28" s="51"/>
      <c r="O28" s="52"/>
      <c r="P28" s="53" t="str">
        <f t="shared" si="2"/>
        <v xml:space="preserve"> </v>
      </c>
      <c r="Q28" s="53" t="str">
        <f t="shared" si="3"/>
        <v xml:space="preserve"> </v>
      </c>
      <c r="R28" s="53" t="str">
        <f t="shared" si="4"/>
        <v/>
      </c>
      <c r="S28" s="54" t="str">
        <f t="shared" si="5"/>
        <v xml:space="preserve"> </v>
      </c>
      <c r="T28" s="55"/>
      <c r="U28" s="1"/>
      <c r="V28" s="1"/>
      <c r="W28" s="1"/>
      <c r="X28" s="1">
        <f t="shared" si="0"/>
        <v>0</v>
      </c>
      <c r="Y28" s="1"/>
      <c r="Z28" s="1"/>
    </row>
    <row r="29" spans="1:26" ht="15.75" customHeight="1" x14ac:dyDescent="0.2">
      <c r="A29" s="1"/>
      <c r="B29" s="1"/>
      <c r="C29" s="1"/>
      <c r="D29" s="49">
        <v>22</v>
      </c>
      <c r="E29" s="37"/>
      <c r="F29" s="50"/>
      <c r="G29" s="39" t="str">
        <f>IFERROR(VLOOKUP(E29,'Z1 HAB CLASS'!$D$4:$E$45,2,FALSE)," ")</f>
        <v xml:space="preserve"> </v>
      </c>
      <c r="H29" s="40" t="str">
        <f>IFERROR(VLOOKUP(G29,'Z1 HAB CLASS'!$L$3:$N$9,2,FALSE)," ")</f>
        <v xml:space="preserve"> </v>
      </c>
      <c r="I29" s="41"/>
      <c r="J29" s="40" t="str">
        <f>IFERROR(VLOOKUP(I29,'Z3 CONDITION VALUE'!$A$3:$B$5,2,FALSE)," ")</f>
        <v xml:space="preserve"> </v>
      </c>
      <c r="K29" s="42" t="str">
        <f>IFERROR(VLOOKUP(G29,'Z1 HAB CLASS'!$L$4:$N$9,3,FALSE)," ")</f>
        <v xml:space="preserve"> </v>
      </c>
      <c r="L29" s="43" t="str">
        <f t="shared" si="1"/>
        <v xml:space="preserve"> </v>
      </c>
      <c r="M29" s="1"/>
      <c r="N29" s="51"/>
      <c r="O29" s="52"/>
      <c r="P29" s="53" t="str">
        <f t="shared" si="2"/>
        <v xml:space="preserve"> </v>
      </c>
      <c r="Q29" s="53" t="str">
        <f t="shared" si="3"/>
        <v xml:space="preserve"> </v>
      </c>
      <c r="R29" s="53" t="str">
        <f t="shared" si="4"/>
        <v/>
      </c>
      <c r="S29" s="54" t="str">
        <f t="shared" si="5"/>
        <v xml:space="preserve"> </v>
      </c>
      <c r="T29" s="55"/>
      <c r="U29" s="1"/>
      <c r="V29" s="1"/>
      <c r="W29" s="1"/>
      <c r="X29" s="1">
        <f t="shared" si="0"/>
        <v>0</v>
      </c>
      <c r="Y29" s="1"/>
      <c r="Z29" s="1"/>
    </row>
    <row r="30" spans="1:26" ht="15.75" customHeight="1" x14ac:dyDescent="0.2">
      <c r="A30" s="1"/>
      <c r="B30" s="1"/>
      <c r="C30" s="1"/>
      <c r="D30" s="49">
        <v>23</v>
      </c>
      <c r="E30" s="37"/>
      <c r="F30" s="50"/>
      <c r="G30" s="39" t="str">
        <f>IFERROR(VLOOKUP(E30,'Z1 HAB CLASS'!$D$4:$E$45,2,FALSE)," ")</f>
        <v xml:space="preserve"> </v>
      </c>
      <c r="H30" s="40" t="str">
        <f>IFERROR(VLOOKUP(G30,'Z1 HAB CLASS'!$L$3:$N$9,2,FALSE)," ")</f>
        <v xml:space="preserve"> </v>
      </c>
      <c r="I30" s="41"/>
      <c r="J30" s="40" t="str">
        <f>IFERROR(VLOOKUP(I30,'Z3 CONDITION VALUE'!$A$3:$B$5,2,FALSE)," ")</f>
        <v xml:space="preserve"> </v>
      </c>
      <c r="K30" s="42" t="str">
        <f>IFERROR(VLOOKUP(G30,'Z1 HAB CLASS'!$L$4:$N$9,3,FALSE)," ")</f>
        <v xml:space="preserve"> </v>
      </c>
      <c r="L30" s="43" t="str">
        <f t="shared" si="1"/>
        <v xml:space="preserve"> </v>
      </c>
      <c r="M30" s="1"/>
      <c r="N30" s="51"/>
      <c r="O30" s="52"/>
      <c r="P30" s="53" t="str">
        <f t="shared" si="2"/>
        <v xml:space="preserve"> </v>
      </c>
      <c r="Q30" s="53" t="str">
        <f t="shared" si="3"/>
        <v xml:space="preserve"> </v>
      </c>
      <c r="R30" s="53" t="str">
        <f t="shared" si="4"/>
        <v/>
      </c>
      <c r="S30" s="54" t="str">
        <f t="shared" si="5"/>
        <v xml:space="preserve"> </v>
      </c>
      <c r="T30" s="55"/>
      <c r="U30" s="1"/>
      <c r="V30" s="1"/>
      <c r="W30" s="1"/>
      <c r="X30" s="1">
        <f t="shared" si="0"/>
        <v>0</v>
      </c>
      <c r="Y30" s="1"/>
      <c r="Z30" s="1"/>
    </row>
    <row r="31" spans="1:26" ht="15.75" customHeight="1" x14ac:dyDescent="0.2">
      <c r="A31" s="1"/>
      <c r="B31" s="1"/>
      <c r="C31" s="1"/>
      <c r="D31" s="49">
        <v>24</v>
      </c>
      <c r="E31" s="37"/>
      <c r="F31" s="50"/>
      <c r="G31" s="39" t="str">
        <f>IFERROR(VLOOKUP(E31,'Z1 HAB CLASS'!$D$4:$E$45,2,FALSE)," ")</f>
        <v xml:space="preserve"> </v>
      </c>
      <c r="H31" s="40" t="str">
        <f>IFERROR(VLOOKUP(G31,'Z1 HAB CLASS'!$L$3:$N$9,2,FALSE)," ")</f>
        <v xml:space="preserve"> </v>
      </c>
      <c r="I31" s="41"/>
      <c r="J31" s="40" t="str">
        <f>IFERROR(VLOOKUP(I31,'Z3 CONDITION VALUE'!$A$3:$B$5,2,FALSE)," ")</f>
        <v xml:space="preserve"> </v>
      </c>
      <c r="K31" s="42" t="str">
        <f>IFERROR(VLOOKUP(G31,'Z1 HAB CLASS'!$L$4:$N$9,3,FALSE)," ")</f>
        <v xml:space="preserve"> </v>
      </c>
      <c r="L31" s="43" t="str">
        <f t="shared" si="1"/>
        <v xml:space="preserve"> </v>
      </c>
      <c r="M31" s="1"/>
      <c r="N31" s="51"/>
      <c r="O31" s="52"/>
      <c r="P31" s="53" t="str">
        <f t="shared" si="2"/>
        <v xml:space="preserve"> </v>
      </c>
      <c r="Q31" s="53" t="str">
        <f t="shared" si="3"/>
        <v xml:space="preserve"> </v>
      </c>
      <c r="R31" s="53" t="str">
        <f t="shared" si="4"/>
        <v/>
      </c>
      <c r="S31" s="54" t="str">
        <f t="shared" si="5"/>
        <v xml:space="preserve"> </v>
      </c>
      <c r="T31" s="55"/>
      <c r="U31" s="1"/>
      <c r="V31" s="1"/>
      <c r="W31" s="1"/>
      <c r="X31" s="1">
        <f t="shared" si="0"/>
        <v>0</v>
      </c>
      <c r="Y31" s="1"/>
      <c r="Z31" s="1"/>
    </row>
    <row r="32" spans="1:26" ht="15.75" customHeight="1" x14ac:dyDescent="0.2">
      <c r="A32" s="1"/>
      <c r="B32" s="1"/>
      <c r="C32" s="1"/>
      <c r="D32" s="49">
        <v>25</v>
      </c>
      <c r="E32" s="37"/>
      <c r="F32" s="50"/>
      <c r="G32" s="39" t="str">
        <f>IFERROR(VLOOKUP(E32,'Z1 HAB CLASS'!$D$4:$E$45,2,FALSE)," ")</f>
        <v xml:space="preserve"> </v>
      </c>
      <c r="H32" s="40" t="str">
        <f>IFERROR(VLOOKUP(G32,'Z1 HAB CLASS'!$L$3:$N$9,2,FALSE)," ")</f>
        <v xml:space="preserve"> </v>
      </c>
      <c r="I32" s="41"/>
      <c r="J32" s="40" t="str">
        <f>IFERROR(VLOOKUP(I32,'Z3 CONDITION VALUE'!$A$3:$B$5,2,FALSE)," ")</f>
        <v xml:space="preserve"> </v>
      </c>
      <c r="K32" s="42" t="str">
        <f>IFERROR(VLOOKUP(G32,'Z1 HAB CLASS'!$L$4:$N$9,3,FALSE)," ")</f>
        <v xml:space="preserve"> </v>
      </c>
      <c r="L32" s="43" t="str">
        <f t="shared" si="1"/>
        <v xml:space="preserve"> </v>
      </c>
      <c r="M32" s="1"/>
      <c r="N32" s="51"/>
      <c r="O32" s="52"/>
      <c r="P32" s="53" t="str">
        <f t="shared" si="2"/>
        <v xml:space="preserve"> </v>
      </c>
      <c r="Q32" s="53" t="str">
        <f t="shared" si="3"/>
        <v xml:space="preserve"> </v>
      </c>
      <c r="R32" s="53" t="str">
        <f t="shared" si="4"/>
        <v/>
      </c>
      <c r="S32" s="54" t="str">
        <f t="shared" si="5"/>
        <v xml:space="preserve"> </v>
      </c>
      <c r="T32" s="55"/>
      <c r="U32" s="1"/>
      <c r="V32" s="1"/>
      <c r="W32" s="1"/>
      <c r="X32" s="1">
        <f t="shared" si="0"/>
        <v>0</v>
      </c>
      <c r="Y32" s="1"/>
      <c r="Z32" s="1"/>
    </row>
    <row r="33" spans="1:26" ht="15.75" customHeight="1" x14ac:dyDescent="0.2">
      <c r="A33" s="1"/>
      <c r="B33" s="1"/>
      <c r="C33" s="1"/>
      <c r="D33" s="49">
        <v>26</v>
      </c>
      <c r="E33" s="37"/>
      <c r="F33" s="50"/>
      <c r="G33" s="39" t="str">
        <f>IFERROR(VLOOKUP(E33,'Z1 HAB CLASS'!$D$4:$E$45,2,FALSE)," ")</f>
        <v xml:space="preserve"> </v>
      </c>
      <c r="H33" s="40" t="str">
        <f>IFERROR(VLOOKUP(G33,'Z1 HAB CLASS'!$L$3:$N$9,2,FALSE)," ")</f>
        <v xml:space="preserve"> </v>
      </c>
      <c r="I33" s="41"/>
      <c r="J33" s="40" t="str">
        <f>IFERROR(VLOOKUP(I33,'Z3 CONDITION VALUE'!$A$3:$B$5,2,FALSE)," ")</f>
        <v xml:space="preserve"> </v>
      </c>
      <c r="K33" s="42" t="str">
        <f>IFERROR(VLOOKUP(G33,'Z1 HAB CLASS'!$L$4:$N$9,3,FALSE)," ")</f>
        <v xml:space="preserve"> </v>
      </c>
      <c r="L33" s="43" t="str">
        <f t="shared" si="1"/>
        <v xml:space="preserve"> </v>
      </c>
      <c r="M33" s="1"/>
      <c r="N33" s="51"/>
      <c r="O33" s="52"/>
      <c r="P33" s="53" t="str">
        <f t="shared" si="2"/>
        <v xml:space="preserve"> </v>
      </c>
      <c r="Q33" s="53" t="str">
        <f t="shared" si="3"/>
        <v xml:space="preserve"> </v>
      </c>
      <c r="R33" s="53" t="str">
        <f t="shared" si="4"/>
        <v/>
      </c>
      <c r="S33" s="54" t="str">
        <f t="shared" si="5"/>
        <v xml:space="preserve"> </v>
      </c>
      <c r="T33" s="55"/>
      <c r="U33" s="1"/>
      <c r="V33" s="1"/>
      <c r="W33" s="1"/>
      <c r="X33" s="1">
        <f t="shared" si="0"/>
        <v>0</v>
      </c>
      <c r="Y33" s="1"/>
      <c r="Z33" s="1"/>
    </row>
    <row r="34" spans="1:26" ht="15.75" customHeight="1" x14ac:dyDescent="0.2">
      <c r="A34" s="1"/>
      <c r="B34" s="1"/>
      <c r="C34" s="1"/>
      <c r="D34" s="49">
        <v>27</v>
      </c>
      <c r="E34" s="37"/>
      <c r="F34" s="50"/>
      <c r="G34" s="39" t="str">
        <f>IFERROR(VLOOKUP(E34,'Z1 HAB CLASS'!$D$4:$E$45,2,FALSE)," ")</f>
        <v xml:space="preserve"> </v>
      </c>
      <c r="H34" s="40" t="str">
        <f>IFERROR(VLOOKUP(G34,'Z1 HAB CLASS'!$L$3:$N$9,2,FALSE)," ")</f>
        <v xml:space="preserve"> </v>
      </c>
      <c r="I34" s="41"/>
      <c r="J34" s="40" t="str">
        <f>IFERROR(VLOOKUP(I34,'Z3 CONDITION VALUE'!$A$3:$B$5,2,FALSE)," ")</f>
        <v xml:space="preserve"> </v>
      </c>
      <c r="K34" s="42" t="str">
        <f>IFERROR(VLOOKUP(G34,'Z1 HAB CLASS'!$L$4:$N$9,3,FALSE)," ")</f>
        <v xml:space="preserve"> </v>
      </c>
      <c r="L34" s="43" t="str">
        <f t="shared" si="1"/>
        <v xml:space="preserve"> </v>
      </c>
      <c r="M34" s="1"/>
      <c r="N34" s="51"/>
      <c r="O34" s="52"/>
      <c r="P34" s="53" t="str">
        <f t="shared" si="2"/>
        <v xml:space="preserve"> </v>
      </c>
      <c r="Q34" s="53" t="str">
        <f t="shared" si="3"/>
        <v xml:space="preserve"> </v>
      </c>
      <c r="R34" s="53" t="str">
        <f t="shared" si="4"/>
        <v/>
      </c>
      <c r="S34" s="54" t="str">
        <f t="shared" si="5"/>
        <v xml:space="preserve"> </v>
      </c>
      <c r="T34" s="55"/>
      <c r="U34" s="1"/>
      <c r="V34" s="1"/>
      <c r="W34" s="1"/>
      <c r="X34" s="1">
        <f t="shared" si="0"/>
        <v>0</v>
      </c>
      <c r="Y34" s="1"/>
      <c r="Z34" s="1"/>
    </row>
    <row r="35" spans="1:26" ht="15.75" customHeight="1" x14ac:dyDescent="0.2">
      <c r="A35" s="1"/>
      <c r="B35" s="1"/>
      <c r="C35" s="1"/>
      <c r="D35" s="49">
        <v>28</v>
      </c>
      <c r="E35" s="37"/>
      <c r="F35" s="50"/>
      <c r="G35" s="39" t="str">
        <f>IFERROR(VLOOKUP(E35,'Z1 HAB CLASS'!$D$4:$E$45,2,FALSE)," ")</f>
        <v xml:space="preserve"> </v>
      </c>
      <c r="H35" s="40" t="str">
        <f>IFERROR(VLOOKUP(G35,'Z1 HAB CLASS'!$L$3:$N$9,2,FALSE)," ")</f>
        <v xml:space="preserve"> </v>
      </c>
      <c r="I35" s="41"/>
      <c r="J35" s="40" t="str">
        <f>IFERROR(VLOOKUP(I35,'Z3 CONDITION VALUE'!$A$3:$B$5,2,FALSE)," ")</f>
        <v xml:space="preserve"> </v>
      </c>
      <c r="K35" s="42" t="str">
        <f>IFERROR(VLOOKUP(G35,'Z1 HAB CLASS'!$L$4:$N$9,3,FALSE)," ")</f>
        <v xml:space="preserve"> </v>
      </c>
      <c r="L35" s="43" t="str">
        <f t="shared" si="1"/>
        <v xml:space="preserve"> </v>
      </c>
      <c r="M35" s="1"/>
      <c r="N35" s="51"/>
      <c r="O35" s="52"/>
      <c r="P35" s="53" t="str">
        <f t="shared" si="2"/>
        <v xml:space="preserve"> </v>
      </c>
      <c r="Q35" s="53" t="str">
        <f t="shared" si="3"/>
        <v xml:space="preserve"> </v>
      </c>
      <c r="R35" s="53" t="str">
        <f t="shared" si="4"/>
        <v/>
      </c>
      <c r="S35" s="54" t="str">
        <f t="shared" si="5"/>
        <v xml:space="preserve"> </v>
      </c>
      <c r="T35" s="55"/>
      <c r="U35" s="1"/>
      <c r="V35" s="1"/>
      <c r="W35" s="1"/>
      <c r="X35" s="1">
        <f t="shared" si="0"/>
        <v>0</v>
      </c>
      <c r="Y35" s="1"/>
      <c r="Z35" s="1"/>
    </row>
    <row r="36" spans="1:26" ht="15.75" customHeight="1" x14ac:dyDescent="0.2">
      <c r="A36" s="1"/>
      <c r="B36" s="1"/>
      <c r="C36" s="1"/>
      <c r="D36" s="49">
        <v>29</v>
      </c>
      <c r="E36" s="37"/>
      <c r="F36" s="50"/>
      <c r="G36" s="39" t="str">
        <f>IFERROR(VLOOKUP(E36,'Z1 HAB CLASS'!$D$4:$E$45,2,FALSE)," ")</f>
        <v xml:space="preserve"> </v>
      </c>
      <c r="H36" s="40" t="str">
        <f>IFERROR(VLOOKUP(G36,'Z1 HAB CLASS'!$L$3:$N$9,2,FALSE)," ")</f>
        <v xml:space="preserve"> </v>
      </c>
      <c r="I36" s="41"/>
      <c r="J36" s="40" t="str">
        <f>IFERROR(VLOOKUP(I36,'Z3 CONDITION VALUE'!$A$3:$B$5,2,FALSE)," ")</f>
        <v xml:space="preserve"> </v>
      </c>
      <c r="K36" s="42" t="str">
        <f>IFERROR(VLOOKUP(G36,'Z1 HAB CLASS'!$L$4:$N$9,3,FALSE)," ")</f>
        <v xml:space="preserve"> </v>
      </c>
      <c r="L36" s="43" t="str">
        <f t="shared" si="1"/>
        <v xml:space="preserve"> </v>
      </c>
      <c r="M36" s="1"/>
      <c r="N36" s="51"/>
      <c r="O36" s="52"/>
      <c r="P36" s="53" t="str">
        <f t="shared" si="2"/>
        <v xml:space="preserve"> </v>
      </c>
      <c r="Q36" s="53" t="str">
        <f t="shared" si="3"/>
        <v xml:space="preserve"> </v>
      </c>
      <c r="R36" s="53" t="str">
        <f t="shared" si="4"/>
        <v/>
      </c>
      <c r="S36" s="54" t="str">
        <f t="shared" si="5"/>
        <v xml:space="preserve"> </v>
      </c>
      <c r="T36" s="55"/>
      <c r="U36" s="1"/>
      <c r="V36" s="1"/>
      <c r="W36" s="1"/>
      <c r="X36" s="1">
        <f t="shared" si="0"/>
        <v>0</v>
      </c>
      <c r="Y36" s="1"/>
      <c r="Z36" s="1"/>
    </row>
    <row r="37" spans="1:26" ht="15.75" customHeight="1" x14ac:dyDescent="0.2">
      <c r="A37" s="1"/>
      <c r="B37" s="1"/>
      <c r="C37" s="1"/>
      <c r="D37" s="49">
        <v>30</v>
      </c>
      <c r="E37" s="37"/>
      <c r="F37" s="50"/>
      <c r="G37" s="39" t="str">
        <f>IFERROR(VLOOKUP(E37,'Z1 HAB CLASS'!$D$4:$E$45,2,FALSE)," ")</f>
        <v xml:space="preserve"> </v>
      </c>
      <c r="H37" s="40" t="str">
        <f>IFERROR(VLOOKUP(G37,'Z1 HAB CLASS'!$L$3:$N$9,2,FALSE)," ")</f>
        <v xml:space="preserve"> </v>
      </c>
      <c r="I37" s="41"/>
      <c r="J37" s="40" t="str">
        <f>IFERROR(VLOOKUP(I37,'Z3 CONDITION VALUE'!$A$3:$B$5,2,FALSE)," ")</f>
        <v xml:space="preserve"> </v>
      </c>
      <c r="K37" s="42" t="str">
        <f>IFERROR(VLOOKUP(G37,'Z1 HAB CLASS'!$L$4:$N$9,3,FALSE)," ")</f>
        <v xml:space="preserve"> </v>
      </c>
      <c r="L37" s="43" t="str">
        <f t="shared" si="1"/>
        <v xml:space="preserve"> </v>
      </c>
      <c r="M37" s="1"/>
      <c r="N37" s="51"/>
      <c r="O37" s="52"/>
      <c r="P37" s="53" t="str">
        <f t="shared" si="2"/>
        <v xml:space="preserve"> </v>
      </c>
      <c r="Q37" s="53" t="str">
        <f t="shared" si="3"/>
        <v xml:space="preserve"> </v>
      </c>
      <c r="R37" s="53" t="str">
        <f t="shared" si="4"/>
        <v/>
      </c>
      <c r="S37" s="54" t="str">
        <f t="shared" si="5"/>
        <v xml:space="preserve"> </v>
      </c>
      <c r="T37" s="55"/>
      <c r="U37" s="1"/>
      <c r="V37" s="1"/>
      <c r="W37" s="1"/>
      <c r="X37" s="1">
        <f t="shared" si="0"/>
        <v>0</v>
      </c>
      <c r="Y37" s="1"/>
      <c r="Z37" s="1"/>
    </row>
    <row r="38" spans="1:26" ht="15.75" customHeight="1" x14ac:dyDescent="0.2">
      <c r="A38" s="1"/>
      <c r="B38" s="1"/>
      <c r="C38" s="1"/>
      <c r="D38" s="49">
        <v>31</v>
      </c>
      <c r="E38" s="37"/>
      <c r="F38" s="50"/>
      <c r="G38" s="39" t="str">
        <f>IFERROR(VLOOKUP(E38,'Z1 HAB CLASS'!$D$4:$E$45,2,FALSE)," ")</f>
        <v xml:space="preserve"> </v>
      </c>
      <c r="H38" s="40" t="str">
        <f>IFERROR(VLOOKUP(G38,'Z1 HAB CLASS'!$L$3:$N$9,2,FALSE)," ")</f>
        <v xml:space="preserve"> </v>
      </c>
      <c r="I38" s="41"/>
      <c r="J38" s="40" t="str">
        <f>IFERROR(VLOOKUP(I38,'Z3 CONDITION VALUE'!$A$3:$B$5,2,FALSE)," ")</f>
        <v xml:space="preserve"> </v>
      </c>
      <c r="K38" s="42" t="str">
        <f>IFERROR(VLOOKUP(G38,'Z1 HAB CLASS'!$L$4:$N$9,3,FALSE)," ")</f>
        <v xml:space="preserve"> </v>
      </c>
      <c r="L38" s="43" t="str">
        <f t="shared" si="1"/>
        <v xml:space="preserve"> </v>
      </c>
      <c r="M38" s="1"/>
      <c r="N38" s="51"/>
      <c r="O38" s="52"/>
      <c r="P38" s="53" t="str">
        <f t="shared" si="2"/>
        <v xml:space="preserve"> </v>
      </c>
      <c r="Q38" s="53" t="str">
        <f t="shared" si="3"/>
        <v xml:space="preserve"> </v>
      </c>
      <c r="R38" s="53" t="str">
        <f t="shared" si="4"/>
        <v/>
      </c>
      <c r="S38" s="54" t="str">
        <f t="shared" si="5"/>
        <v xml:space="preserve"> </v>
      </c>
      <c r="T38" s="55"/>
      <c r="U38" s="1"/>
      <c r="V38" s="1"/>
      <c r="W38" s="1"/>
      <c r="X38" s="1">
        <f t="shared" si="0"/>
        <v>0</v>
      </c>
      <c r="Y38" s="1"/>
      <c r="Z38" s="1"/>
    </row>
    <row r="39" spans="1:26" ht="15.75" customHeight="1" x14ac:dyDescent="0.2">
      <c r="A39" s="1"/>
      <c r="B39" s="1"/>
      <c r="C39" s="1"/>
      <c r="D39" s="49">
        <v>32</v>
      </c>
      <c r="E39" s="37"/>
      <c r="F39" s="50"/>
      <c r="G39" s="39" t="str">
        <f>IFERROR(VLOOKUP(E39,'Z1 HAB CLASS'!$D$4:$E$45,2,FALSE)," ")</f>
        <v xml:space="preserve"> </v>
      </c>
      <c r="H39" s="40" t="str">
        <f>IFERROR(VLOOKUP(G39,'Z1 HAB CLASS'!$L$3:$N$9,2,FALSE)," ")</f>
        <v xml:space="preserve"> </v>
      </c>
      <c r="I39" s="41"/>
      <c r="J39" s="40" t="str">
        <f>IFERROR(VLOOKUP(I39,'Z3 CONDITION VALUE'!$A$3:$B$5,2,FALSE)," ")</f>
        <v xml:space="preserve"> </v>
      </c>
      <c r="K39" s="42" t="str">
        <f>IFERROR(VLOOKUP(G39,'Z1 HAB CLASS'!$L$4:$N$9,3,FALSE)," ")</f>
        <v xml:space="preserve"> </v>
      </c>
      <c r="L39" s="43" t="str">
        <f t="shared" si="1"/>
        <v xml:space="preserve"> </v>
      </c>
      <c r="M39" s="1"/>
      <c r="N39" s="51"/>
      <c r="O39" s="52"/>
      <c r="P39" s="53" t="str">
        <f t="shared" si="2"/>
        <v xml:space="preserve"> </v>
      </c>
      <c r="Q39" s="53" t="str">
        <f t="shared" si="3"/>
        <v xml:space="preserve"> </v>
      </c>
      <c r="R39" s="53" t="str">
        <f t="shared" si="4"/>
        <v/>
      </c>
      <c r="S39" s="54" t="str">
        <f t="shared" si="5"/>
        <v xml:space="preserve"> </v>
      </c>
      <c r="T39" s="55"/>
      <c r="U39" s="1"/>
      <c r="V39" s="1"/>
      <c r="W39" s="1"/>
      <c r="X39" s="1">
        <f t="shared" si="0"/>
        <v>0</v>
      </c>
      <c r="Y39" s="1"/>
      <c r="Z39" s="1"/>
    </row>
    <row r="40" spans="1:26" ht="15.75" customHeight="1" x14ac:dyDescent="0.2">
      <c r="A40" s="1"/>
      <c r="B40" s="1"/>
      <c r="C40" s="1"/>
      <c r="D40" s="49">
        <v>33</v>
      </c>
      <c r="E40" s="37"/>
      <c r="F40" s="50"/>
      <c r="G40" s="39" t="str">
        <f>IFERROR(VLOOKUP(E40,'Z1 HAB CLASS'!$D$4:$E$45,2,FALSE)," ")</f>
        <v xml:space="preserve"> </v>
      </c>
      <c r="H40" s="40" t="str">
        <f>IFERROR(VLOOKUP(G40,'Z1 HAB CLASS'!$L$3:$N$9,2,FALSE)," ")</f>
        <v xml:space="preserve"> </v>
      </c>
      <c r="I40" s="41"/>
      <c r="J40" s="40" t="str">
        <f>IFERROR(VLOOKUP(I40,'Z3 CONDITION VALUE'!$A$3:$B$5,2,FALSE)," ")</f>
        <v xml:space="preserve"> </v>
      </c>
      <c r="K40" s="42" t="str">
        <f>IFERROR(VLOOKUP(G40,'Z1 HAB CLASS'!$L$4:$N$9,3,FALSE)," ")</f>
        <v xml:space="preserve"> </v>
      </c>
      <c r="L40" s="43" t="str">
        <f t="shared" si="1"/>
        <v xml:space="preserve"> </v>
      </c>
      <c r="M40" s="1"/>
      <c r="N40" s="51"/>
      <c r="O40" s="52"/>
      <c r="P40" s="53" t="str">
        <f t="shared" si="2"/>
        <v xml:space="preserve"> </v>
      </c>
      <c r="Q40" s="53" t="str">
        <f t="shared" si="3"/>
        <v xml:space="preserve"> </v>
      </c>
      <c r="R40" s="53" t="str">
        <f t="shared" si="4"/>
        <v/>
      </c>
      <c r="S40" s="54" t="str">
        <f t="shared" si="5"/>
        <v xml:space="preserve"> </v>
      </c>
      <c r="T40" s="55"/>
      <c r="U40" s="1"/>
      <c r="V40" s="1"/>
      <c r="W40" s="1"/>
      <c r="X40" s="1">
        <f t="shared" si="0"/>
        <v>0</v>
      </c>
      <c r="Y40" s="1"/>
      <c r="Z40" s="1"/>
    </row>
    <row r="41" spans="1:26" ht="15.75" customHeight="1" x14ac:dyDescent="0.2">
      <c r="A41" s="1"/>
      <c r="B41" s="1"/>
      <c r="C41" s="1"/>
      <c r="D41" s="49">
        <v>34</v>
      </c>
      <c r="E41" s="37"/>
      <c r="F41" s="50"/>
      <c r="G41" s="39" t="str">
        <f>IFERROR(VLOOKUP(E41,'Z1 HAB CLASS'!$D$4:$E$45,2,FALSE)," ")</f>
        <v xml:space="preserve"> </v>
      </c>
      <c r="H41" s="40" t="str">
        <f>IFERROR(VLOOKUP(G41,'Z1 HAB CLASS'!$L$3:$N$9,2,FALSE)," ")</f>
        <v xml:space="preserve"> </v>
      </c>
      <c r="I41" s="41"/>
      <c r="J41" s="40" t="str">
        <f>IFERROR(VLOOKUP(I41,'Z3 CONDITION VALUE'!$A$3:$B$5,2,FALSE)," ")</f>
        <v xml:space="preserve"> </v>
      </c>
      <c r="K41" s="42" t="str">
        <f>IFERROR(VLOOKUP(G41,'Z1 HAB CLASS'!$L$4:$N$9,3,FALSE)," ")</f>
        <v xml:space="preserve"> </v>
      </c>
      <c r="L41" s="43" t="str">
        <f t="shared" si="1"/>
        <v xml:space="preserve"> </v>
      </c>
      <c r="M41" s="1"/>
      <c r="N41" s="51"/>
      <c r="O41" s="52"/>
      <c r="P41" s="53" t="str">
        <f t="shared" si="2"/>
        <v xml:space="preserve"> </v>
      </c>
      <c r="Q41" s="53" t="str">
        <f t="shared" si="3"/>
        <v xml:space="preserve"> </v>
      </c>
      <c r="R41" s="53" t="str">
        <f t="shared" si="4"/>
        <v/>
      </c>
      <c r="S41" s="54" t="str">
        <f t="shared" si="5"/>
        <v xml:space="preserve"> </v>
      </c>
      <c r="T41" s="55"/>
      <c r="U41" s="1"/>
      <c r="V41" s="1"/>
      <c r="W41" s="1"/>
      <c r="X41" s="1">
        <f t="shared" si="0"/>
        <v>0</v>
      </c>
      <c r="Y41" s="1"/>
      <c r="Z41" s="1"/>
    </row>
    <row r="42" spans="1:26" ht="15.75" customHeight="1" x14ac:dyDescent="0.2">
      <c r="A42" s="1"/>
      <c r="B42" s="1"/>
      <c r="C42" s="1"/>
      <c r="D42" s="49">
        <v>35</v>
      </c>
      <c r="E42" s="37"/>
      <c r="F42" s="50"/>
      <c r="G42" s="39" t="str">
        <f>IFERROR(VLOOKUP(E42,'Z1 HAB CLASS'!$D$4:$E$45,2,FALSE)," ")</f>
        <v xml:space="preserve"> </v>
      </c>
      <c r="H42" s="40" t="str">
        <f>IFERROR(VLOOKUP(G42,'Z1 HAB CLASS'!$L$3:$N$9,2,FALSE)," ")</f>
        <v xml:space="preserve"> </v>
      </c>
      <c r="I42" s="41"/>
      <c r="J42" s="40" t="str">
        <f>IFERROR(VLOOKUP(I42,'Z3 CONDITION VALUE'!$A$3:$B$5,2,FALSE)," ")</f>
        <v xml:space="preserve"> </v>
      </c>
      <c r="K42" s="42" t="str">
        <f>IFERROR(VLOOKUP(G42,'Z1 HAB CLASS'!$L$4:$N$9,3,FALSE)," ")</f>
        <v xml:space="preserve"> </v>
      </c>
      <c r="L42" s="43" t="str">
        <f t="shared" si="1"/>
        <v xml:space="preserve"> </v>
      </c>
      <c r="M42" s="1"/>
      <c r="N42" s="51"/>
      <c r="O42" s="52"/>
      <c r="P42" s="53" t="str">
        <f t="shared" si="2"/>
        <v xml:space="preserve"> </v>
      </c>
      <c r="Q42" s="53" t="str">
        <f t="shared" si="3"/>
        <v xml:space="preserve"> </v>
      </c>
      <c r="R42" s="53" t="str">
        <f t="shared" si="4"/>
        <v/>
      </c>
      <c r="S42" s="54" t="str">
        <f t="shared" si="5"/>
        <v xml:space="preserve"> </v>
      </c>
      <c r="T42" s="55"/>
      <c r="U42" s="1"/>
      <c r="V42" s="1"/>
      <c r="W42" s="1"/>
      <c r="X42" s="1">
        <f t="shared" si="0"/>
        <v>0</v>
      </c>
      <c r="Y42" s="1"/>
      <c r="Z42" s="1"/>
    </row>
    <row r="43" spans="1:26" ht="15.75" customHeight="1" x14ac:dyDescent="0.2">
      <c r="A43" s="1"/>
      <c r="B43" s="1"/>
      <c r="C43" s="1"/>
      <c r="D43" s="49">
        <v>36</v>
      </c>
      <c r="E43" s="37"/>
      <c r="F43" s="50"/>
      <c r="G43" s="39" t="str">
        <f>IFERROR(VLOOKUP(E43,'Z1 HAB CLASS'!$D$4:$E$45,2,FALSE)," ")</f>
        <v xml:space="preserve"> </v>
      </c>
      <c r="H43" s="40" t="str">
        <f>IFERROR(VLOOKUP(G43,'Z1 HAB CLASS'!$L$3:$N$9,2,FALSE)," ")</f>
        <v xml:space="preserve"> </v>
      </c>
      <c r="I43" s="41"/>
      <c r="J43" s="40" t="str">
        <f>IFERROR(VLOOKUP(I43,'Z3 CONDITION VALUE'!$A$3:$B$5,2,FALSE)," ")</f>
        <v xml:space="preserve"> </v>
      </c>
      <c r="K43" s="42" t="str">
        <f>IFERROR(VLOOKUP(G43,'Z1 HAB CLASS'!$L$4:$N$9,3,FALSE)," ")</f>
        <v xml:space="preserve"> </v>
      </c>
      <c r="L43" s="43" t="str">
        <f t="shared" si="1"/>
        <v xml:space="preserve"> </v>
      </c>
      <c r="M43" s="1"/>
      <c r="N43" s="51"/>
      <c r="O43" s="52"/>
      <c r="P43" s="53" t="str">
        <f t="shared" si="2"/>
        <v xml:space="preserve"> </v>
      </c>
      <c r="Q43" s="53" t="str">
        <f t="shared" si="3"/>
        <v xml:space="preserve"> </v>
      </c>
      <c r="R43" s="53" t="str">
        <f t="shared" si="4"/>
        <v/>
      </c>
      <c r="S43" s="54" t="str">
        <f t="shared" si="5"/>
        <v xml:space="preserve"> </v>
      </c>
      <c r="T43" s="55"/>
      <c r="U43" s="1"/>
      <c r="V43" s="1"/>
      <c r="W43" s="1"/>
      <c r="X43" s="1">
        <f t="shared" si="0"/>
        <v>0</v>
      </c>
      <c r="Y43" s="1"/>
      <c r="Z43" s="1"/>
    </row>
    <row r="44" spans="1:26" ht="15.75" customHeight="1" x14ac:dyDescent="0.2">
      <c r="A44" s="1"/>
      <c r="B44" s="1"/>
      <c r="C44" s="1"/>
      <c r="D44" s="49">
        <v>37</v>
      </c>
      <c r="E44" s="37"/>
      <c r="F44" s="50"/>
      <c r="G44" s="39" t="str">
        <f>IFERROR(VLOOKUP(E44,'Z1 HAB CLASS'!$D$4:$E$45,2,FALSE)," ")</f>
        <v xml:space="preserve"> </v>
      </c>
      <c r="H44" s="40" t="str">
        <f>IFERROR(VLOOKUP(G44,'Z1 HAB CLASS'!$L$3:$N$9,2,FALSE)," ")</f>
        <v xml:space="preserve"> </v>
      </c>
      <c r="I44" s="41"/>
      <c r="J44" s="40" t="str">
        <f>IFERROR(VLOOKUP(I44,'Z3 CONDITION VALUE'!$A$3:$B$5,2,FALSE)," ")</f>
        <v xml:space="preserve"> </v>
      </c>
      <c r="K44" s="42" t="str">
        <f>IFERROR(VLOOKUP(G44,'Z1 HAB CLASS'!$L$4:$N$9,3,FALSE)," ")</f>
        <v xml:space="preserve"> </v>
      </c>
      <c r="L44" s="43" t="str">
        <f t="shared" si="1"/>
        <v xml:space="preserve"> </v>
      </c>
      <c r="M44" s="1"/>
      <c r="N44" s="51"/>
      <c r="O44" s="52"/>
      <c r="P44" s="53" t="str">
        <f t="shared" si="2"/>
        <v xml:space="preserve"> </v>
      </c>
      <c r="Q44" s="53" t="str">
        <f t="shared" si="3"/>
        <v xml:space="preserve"> </v>
      </c>
      <c r="R44" s="53" t="str">
        <f t="shared" si="4"/>
        <v/>
      </c>
      <c r="S44" s="54" t="str">
        <f t="shared" si="5"/>
        <v xml:space="preserve"> </v>
      </c>
      <c r="T44" s="55"/>
      <c r="U44" s="1"/>
      <c r="V44" s="1"/>
      <c r="W44" s="1"/>
      <c r="X44" s="1">
        <f t="shared" si="0"/>
        <v>0</v>
      </c>
      <c r="Y44" s="1"/>
      <c r="Z44" s="1"/>
    </row>
    <row r="45" spans="1:26" ht="15.75" customHeight="1" x14ac:dyDescent="0.2">
      <c r="A45" s="1"/>
      <c r="B45" s="1"/>
      <c r="C45" s="1"/>
      <c r="D45" s="49">
        <v>38</v>
      </c>
      <c r="E45" s="37"/>
      <c r="F45" s="50"/>
      <c r="G45" s="39" t="str">
        <f>IFERROR(VLOOKUP(E45,'Z1 HAB CLASS'!$D$4:$E$45,2,FALSE)," ")</f>
        <v xml:space="preserve"> </v>
      </c>
      <c r="H45" s="40" t="str">
        <f>IFERROR(VLOOKUP(G45,'Z1 HAB CLASS'!$L$3:$N$9,2,FALSE)," ")</f>
        <v xml:space="preserve"> </v>
      </c>
      <c r="I45" s="41"/>
      <c r="J45" s="40" t="str">
        <f>IFERROR(VLOOKUP(I45,'Z3 CONDITION VALUE'!$A$3:$B$5,2,FALSE)," ")</f>
        <v xml:space="preserve"> </v>
      </c>
      <c r="K45" s="42" t="str">
        <f>IFERROR(VLOOKUP(G45,'Z1 HAB CLASS'!$L$4:$N$9,3,FALSE)," ")</f>
        <v xml:space="preserve"> </v>
      </c>
      <c r="L45" s="43" t="str">
        <f t="shared" si="1"/>
        <v xml:space="preserve"> </v>
      </c>
      <c r="M45" s="1"/>
      <c r="N45" s="51"/>
      <c r="O45" s="52"/>
      <c r="P45" s="53" t="str">
        <f t="shared" si="2"/>
        <v xml:space="preserve"> </v>
      </c>
      <c r="Q45" s="53" t="str">
        <f t="shared" si="3"/>
        <v xml:space="preserve"> </v>
      </c>
      <c r="R45" s="53" t="str">
        <f t="shared" si="4"/>
        <v/>
      </c>
      <c r="S45" s="54" t="str">
        <f t="shared" si="5"/>
        <v xml:space="preserve"> </v>
      </c>
      <c r="T45" s="55"/>
      <c r="U45" s="1"/>
      <c r="V45" s="1"/>
      <c r="W45" s="1"/>
      <c r="X45" s="1">
        <f t="shared" si="0"/>
        <v>0</v>
      </c>
      <c r="Y45" s="1"/>
      <c r="Z45" s="1"/>
    </row>
    <row r="46" spans="1:26" ht="15.75" customHeight="1" x14ac:dyDescent="0.2">
      <c r="A46" s="1"/>
      <c r="B46" s="1"/>
      <c r="C46" s="1"/>
      <c r="D46" s="49">
        <v>39</v>
      </c>
      <c r="E46" s="37"/>
      <c r="F46" s="50"/>
      <c r="G46" s="39" t="str">
        <f>IFERROR(VLOOKUP(E46,'Z1 HAB CLASS'!$D$4:$E$45,2,FALSE)," ")</f>
        <v xml:space="preserve"> </v>
      </c>
      <c r="H46" s="40" t="str">
        <f>IFERROR(VLOOKUP(G46,'Z1 HAB CLASS'!$L$3:$N$9,2,FALSE)," ")</f>
        <v xml:space="preserve"> </v>
      </c>
      <c r="I46" s="41"/>
      <c r="J46" s="40" t="str">
        <f>IFERROR(VLOOKUP(I46,'Z3 CONDITION VALUE'!$A$3:$B$5,2,FALSE)," ")</f>
        <v xml:space="preserve"> </v>
      </c>
      <c r="K46" s="42" t="str">
        <f>IFERROR(VLOOKUP(G46,'Z1 HAB CLASS'!$L$4:$N$9,3,FALSE)," ")</f>
        <v xml:space="preserve"> </v>
      </c>
      <c r="L46" s="43" t="str">
        <f t="shared" si="1"/>
        <v xml:space="preserve"> </v>
      </c>
      <c r="M46" s="1"/>
      <c r="N46" s="51"/>
      <c r="O46" s="52"/>
      <c r="P46" s="53" t="str">
        <f t="shared" si="2"/>
        <v xml:space="preserve"> </v>
      </c>
      <c r="Q46" s="53" t="str">
        <f t="shared" si="3"/>
        <v xml:space="preserve"> </v>
      </c>
      <c r="R46" s="53" t="str">
        <f t="shared" si="4"/>
        <v/>
      </c>
      <c r="S46" s="54" t="str">
        <f t="shared" si="5"/>
        <v xml:space="preserve"> </v>
      </c>
      <c r="T46" s="55"/>
      <c r="U46" s="1"/>
      <c r="V46" s="1"/>
      <c r="W46" s="1"/>
      <c r="X46" s="1">
        <f t="shared" si="0"/>
        <v>0</v>
      </c>
      <c r="Y46" s="1"/>
      <c r="Z46" s="1"/>
    </row>
    <row r="47" spans="1:26" ht="15.75" customHeight="1" x14ac:dyDescent="0.2">
      <c r="A47" s="1"/>
      <c r="B47" s="1"/>
      <c r="C47" s="1"/>
      <c r="D47" s="49">
        <v>40</v>
      </c>
      <c r="E47" s="37"/>
      <c r="F47" s="50"/>
      <c r="G47" s="39" t="str">
        <f>IFERROR(VLOOKUP(E47,'Z1 HAB CLASS'!$D$4:$E$45,2,FALSE)," ")</f>
        <v xml:space="preserve"> </v>
      </c>
      <c r="H47" s="40" t="str">
        <f>IFERROR(VLOOKUP(G47,'Z1 HAB CLASS'!$L$3:$N$9,2,FALSE)," ")</f>
        <v xml:space="preserve"> </v>
      </c>
      <c r="I47" s="41"/>
      <c r="J47" s="40" t="str">
        <f>IFERROR(VLOOKUP(I47,'Z3 CONDITION VALUE'!$A$3:$B$5,2,FALSE)," ")</f>
        <v xml:space="preserve"> </v>
      </c>
      <c r="K47" s="42" t="str">
        <f>IFERROR(VLOOKUP(G47,'Z1 HAB CLASS'!$L$4:$N$9,3,FALSE)," ")</f>
        <v xml:space="preserve"> </v>
      </c>
      <c r="L47" s="43" t="str">
        <f t="shared" si="1"/>
        <v xml:space="preserve"> </v>
      </c>
      <c r="M47" s="1"/>
      <c r="N47" s="51"/>
      <c r="O47" s="52"/>
      <c r="P47" s="53" t="str">
        <f t="shared" si="2"/>
        <v xml:space="preserve"> </v>
      </c>
      <c r="Q47" s="53" t="str">
        <f t="shared" si="3"/>
        <v xml:space="preserve"> </v>
      </c>
      <c r="R47" s="53" t="str">
        <f t="shared" si="4"/>
        <v/>
      </c>
      <c r="S47" s="54" t="str">
        <f t="shared" si="5"/>
        <v xml:space="preserve"> </v>
      </c>
      <c r="T47" s="55"/>
      <c r="U47" s="1"/>
      <c r="V47" s="1"/>
      <c r="W47" s="1"/>
      <c r="X47" s="1">
        <f t="shared" si="0"/>
        <v>0</v>
      </c>
      <c r="Y47" s="1"/>
      <c r="Z47" s="1"/>
    </row>
    <row r="48" spans="1:26" ht="15.75" customHeight="1" x14ac:dyDescent="0.2">
      <c r="A48" s="1"/>
      <c r="B48" s="1"/>
      <c r="C48" s="1"/>
      <c r="D48" s="49">
        <v>41</v>
      </c>
      <c r="E48" s="37"/>
      <c r="F48" s="50"/>
      <c r="G48" s="39" t="str">
        <f>IFERROR(VLOOKUP(E48,'Z1 HAB CLASS'!$D$4:$E$45,2,FALSE)," ")</f>
        <v xml:space="preserve"> </v>
      </c>
      <c r="H48" s="40" t="str">
        <f>IFERROR(VLOOKUP(G48,'Z1 HAB CLASS'!$L$3:$N$9,2,FALSE)," ")</f>
        <v xml:space="preserve"> </v>
      </c>
      <c r="I48" s="41"/>
      <c r="J48" s="40" t="str">
        <f>IFERROR(VLOOKUP(I48,'Z3 CONDITION VALUE'!$A$3:$B$5,2,FALSE)," ")</f>
        <v xml:space="preserve"> </v>
      </c>
      <c r="K48" s="42" t="str">
        <f>IFERROR(VLOOKUP(G48,'Z1 HAB CLASS'!$L$4:$N$9,3,FALSE)," ")</f>
        <v xml:space="preserve"> </v>
      </c>
      <c r="L48" s="43" t="str">
        <f t="shared" si="1"/>
        <v xml:space="preserve"> </v>
      </c>
      <c r="M48" s="1"/>
      <c r="N48" s="51"/>
      <c r="O48" s="52"/>
      <c r="P48" s="53" t="str">
        <f t="shared" si="2"/>
        <v xml:space="preserve"> </v>
      </c>
      <c r="Q48" s="53" t="str">
        <f t="shared" si="3"/>
        <v xml:space="preserve"> </v>
      </c>
      <c r="R48" s="53" t="str">
        <f t="shared" si="4"/>
        <v/>
      </c>
      <c r="S48" s="54" t="str">
        <f t="shared" si="5"/>
        <v xml:space="preserve"> </v>
      </c>
      <c r="T48" s="55"/>
      <c r="U48" s="1"/>
      <c r="V48" s="1"/>
      <c r="W48" s="1"/>
      <c r="X48" s="1">
        <f t="shared" si="0"/>
        <v>0</v>
      </c>
      <c r="Y48" s="1"/>
      <c r="Z48" s="1"/>
    </row>
    <row r="49" spans="1:26" ht="15.75" customHeight="1" x14ac:dyDescent="0.2">
      <c r="A49" s="1"/>
      <c r="B49" s="1"/>
      <c r="C49" s="1"/>
      <c r="D49" s="49">
        <v>42</v>
      </c>
      <c r="E49" s="37"/>
      <c r="F49" s="50"/>
      <c r="G49" s="39" t="str">
        <f>IFERROR(VLOOKUP(E49,'Z1 HAB CLASS'!$D$4:$E$45,2,FALSE)," ")</f>
        <v xml:space="preserve"> </v>
      </c>
      <c r="H49" s="40" t="str">
        <f>IFERROR(VLOOKUP(G49,'Z1 HAB CLASS'!$L$3:$N$9,2,FALSE)," ")</f>
        <v xml:space="preserve"> </v>
      </c>
      <c r="I49" s="41"/>
      <c r="J49" s="40" t="str">
        <f>IFERROR(VLOOKUP(I49,'Z3 CONDITION VALUE'!$A$3:$B$5,2,FALSE)," ")</f>
        <v xml:space="preserve"> </v>
      </c>
      <c r="K49" s="42" t="str">
        <f>IFERROR(VLOOKUP(G49,'Z1 HAB CLASS'!$L$4:$N$9,3,FALSE)," ")</f>
        <v xml:space="preserve"> </v>
      </c>
      <c r="L49" s="43" t="str">
        <f t="shared" si="1"/>
        <v xml:space="preserve"> </v>
      </c>
      <c r="M49" s="1"/>
      <c r="N49" s="51"/>
      <c r="O49" s="52"/>
      <c r="P49" s="53" t="str">
        <f t="shared" si="2"/>
        <v xml:space="preserve"> </v>
      </c>
      <c r="Q49" s="53" t="str">
        <f t="shared" si="3"/>
        <v xml:space="preserve"> </v>
      </c>
      <c r="R49" s="53" t="str">
        <f t="shared" si="4"/>
        <v/>
      </c>
      <c r="S49" s="54" t="str">
        <f t="shared" si="5"/>
        <v xml:space="preserve"> </v>
      </c>
      <c r="T49" s="55"/>
      <c r="U49" s="1"/>
      <c r="V49" s="1"/>
      <c r="W49" s="1"/>
      <c r="X49" s="1">
        <f t="shared" si="0"/>
        <v>0</v>
      </c>
      <c r="Y49" s="1"/>
      <c r="Z49" s="1"/>
    </row>
    <row r="50" spans="1:26" ht="15.75" customHeight="1" x14ac:dyDescent="0.2">
      <c r="A50" s="1"/>
      <c r="B50" s="1"/>
      <c r="C50" s="1"/>
      <c r="D50" s="49">
        <v>43</v>
      </c>
      <c r="E50" s="37"/>
      <c r="F50" s="50"/>
      <c r="G50" s="39" t="str">
        <f>IFERROR(VLOOKUP(E50,'Z1 HAB CLASS'!$D$4:$E$45,2,FALSE)," ")</f>
        <v xml:space="preserve"> </v>
      </c>
      <c r="H50" s="40" t="str">
        <f>IFERROR(VLOOKUP(G50,'Z1 HAB CLASS'!$L$3:$N$9,2,FALSE)," ")</f>
        <v xml:space="preserve"> </v>
      </c>
      <c r="I50" s="41"/>
      <c r="J50" s="40" t="str">
        <f>IFERROR(VLOOKUP(I50,'Z3 CONDITION VALUE'!$A$3:$B$5,2,FALSE)," ")</f>
        <v xml:space="preserve"> </v>
      </c>
      <c r="K50" s="42" t="str">
        <f>IFERROR(VLOOKUP(G50,'Z1 HAB CLASS'!$L$4:$N$9,3,FALSE)," ")</f>
        <v xml:space="preserve"> </v>
      </c>
      <c r="L50" s="43" t="str">
        <f t="shared" si="1"/>
        <v xml:space="preserve"> </v>
      </c>
      <c r="M50" s="1"/>
      <c r="N50" s="51"/>
      <c r="O50" s="52"/>
      <c r="P50" s="53" t="str">
        <f t="shared" si="2"/>
        <v xml:space="preserve"> </v>
      </c>
      <c r="Q50" s="53" t="str">
        <f t="shared" si="3"/>
        <v xml:space="preserve"> </v>
      </c>
      <c r="R50" s="53" t="str">
        <f t="shared" si="4"/>
        <v/>
      </c>
      <c r="S50" s="54" t="str">
        <f t="shared" si="5"/>
        <v xml:space="preserve"> </v>
      </c>
      <c r="T50" s="55"/>
      <c r="U50" s="1"/>
      <c r="V50" s="1"/>
      <c r="W50" s="1"/>
      <c r="X50" s="1">
        <f t="shared" si="0"/>
        <v>0</v>
      </c>
      <c r="Y50" s="1"/>
      <c r="Z50" s="1"/>
    </row>
    <row r="51" spans="1:26" ht="15.75" customHeight="1" x14ac:dyDescent="0.2">
      <c r="A51" s="1"/>
      <c r="B51" s="1"/>
      <c r="C51" s="1"/>
      <c r="D51" s="49">
        <v>44</v>
      </c>
      <c r="E51" s="37"/>
      <c r="F51" s="50"/>
      <c r="G51" s="39" t="str">
        <f>IFERROR(VLOOKUP(E51,'Z1 HAB CLASS'!$D$4:$E$45,2,FALSE)," ")</f>
        <v xml:space="preserve"> </v>
      </c>
      <c r="H51" s="40" t="str">
        <f>IFERROR(VLOOKUP(G51,'Z1 HAB CLASS'!$L$3:$N$9,2,FALSE)," ")</f>
        <v xml:space="preserve"> </v>
      </c>
      <c r="I51" s="41"/>
      <c r="J51" s="40" t="str">
        <f>IFERROR(VLOOKUP(I51,'Z3 CONDITION VALUE'!$A$3:$B$5,2,FALSE)," ")</f>
        <v xml:space="preserve"> </v>
      </c>
      <c r="K51" s="42" t="str">
        <f>IFERROR(VLOOKUP(G51,'Z1 HAB CLASS'!$L$4:$N$9,3,FALSE)," ")</f>
        <v xml:space="preserve"> </v>
      </c>
      <c r="L51" s="43" t="str">
        <f t="shared" si="1"/>
        <v xml:space="preserve"> </v>
      </c>
      <c r="M51" s="1"/>
      <c r="N51" s="51"/>
      <c r="O51" s="52"/>
      <c r="P51" s="53" t="str">
        <f t="shared" si="2"/>
        <v xml:space="preserve"> </v>
      </c>
      <c r="Q51" s="53" t="str">
        <f t="shared" si="3"/>
        <v xml:space="preserve"> </v>
      </c>
      <c r="R51" s="53" t="str">
        <f t="shared" si="4"/>
        <v/>
      </c>
      <c r="S51" s="54" t="str">
        <f t="shared" si="5"/>
        <v xml:space="preserve"> </v>
      </c>
      <c r="T51" s="55"/>
      <c r="U51" s="1"/>
      <c r="V51" s="1"/>
      <c r="W51" s="1"/>
      <c r="X51" s="1">
        <f t="shared" si="0"/>
        <v>0</v>
      </c>
      <c r="Y51" s="1"/>
      <c r="Z51" s="1"/>
    </row>
    <row r="52" spans="1:26" ht="15.75" customHeight="1" x14ac:dyDescent="0.2">
      <c r="A52" s="1"/>
      <c r="B52" s="1"/>
      <c r="C52" s="1"/>
      <c r="D52" s="49">
        <v>45</v>
      </c>
      <c r="E52" s="37"/>
      <c r="F52" s="50"/>
      <c r="G52" s="39" t="str">
        <f>IFERROR(VLOOKUP(E52,'Z1 HAB CLASS'!$D$4:$E$45,2,FALSE)," ")</f>
        <v xml:space="preserve"> </v>
      </c>
      <c r="H52" s="40" t="str">
        <f>IFERROR(VLOOKUP(G52,'Z1 HAB CLASS'!$L$3:$N$9,2,FALSE)," ")</f>
        <v xml:space="preserve"> </v>
      </c>
      <c r="I52" s="41"/>
      <c r="J52" s="40" t="str">
        <f>IFERROR(VLOOKUP(I52,'Z3 CONDITION VALUE'!$A$3:$B$5,2,FALSE)," ")</f>
        <v xml:space="preserve"> </v>
      </c>
      <c r="K52" s="42" t="str">
        <f>IFERROR(VLOOKUP(G52,'Z1 HAB CLASS'!$L$4:$N$9,3,FALSE)," ")</f>
        <v xml:space="preserve"> </v>
      </c>
      <c r="L52" s="43" t="str">
        <f t="shared" si="1"/>
        <v xml:space="preserve"> </v>
      </c>
      <c r="M52" s="1"/>
      <c r="N52" s="51"/>
      <c r="O52" s="52"/>
      <c r="P52" s="53" t="str">
        <f t="shared" si="2"/>
        <v xml:space="preserve"> </v>
      </c>
      <c r="Q52" s="53" t="str">
        <f t="shared" si="3"/>
        <v xml:space="preserve"> </v>
      </c>
      <c r="R52" s="53" t="str">
        <f t="shared" si="4"/>
        <v/>
      </c>
      <c r="S52" s="54" t="str">
        <f t="shared" si="5"/>
        <v xml:space="preserve"> </v>
      </c>
      <c r="T52" s="55"/>
      <c r="U52" s="1"/>
      <c r="V52" s="1"/>
      <c r="W52" s="1"/>
      <c r="X52" s="1">
        <f t="shared" si="0"/>
        <v>0</v>
      </c>
      <c r="Y52" s="1"/>
      <c r="Z52" s="1"/>
    </row>
    <row r="53" spans="1:26" ht="15.75" customHeight="1" x14ac:dyDescent="0.2">
      <c r="A53" s="1"/>
      <c r="B53" s="1"/>
      <c r="C53" s="1"/>
      <c r="D53" s="49">
        <v>46</v>
      </c>
      <c r="E53" s="37"/>
      <c r="F53" s="50"/>
      <c r="G53" s="39" t="str">
        <f>IFERROR(VLOOKUP(E53,'Z1 HAB CLASS'!$D$4:$E$45,2,FALSE)," ")</f>
        <v xml:space="preserve"> </v>
      </c>
      <c r="H53" s="40" t="str">
        <f>IFERROR(VLOOKUP(G53,'Z1 HAB CLASS'!$L$3:$N$9,2,FALSE)," ")</f>
        <v xml:space="preserve"> </v>
      </c>
      <c r="I53" s="41"/>
      <c r="J53" s="40" t="str">
        <f>IFERROR(VLOOKUP(I53,'Z3 CONDITION VALUE'!$A$3:$B$5,2,FALSE)," ")</f>
        <v xml:space="preserve"> </v>
      </c>
      <c r="K53" s="42" t="str">
        <f>IFERROR(VLOOKUP(G53,'Z1 HAB CLASS'!$L$4:$N$9,3,FALSE)," ")</f>
        <v xml:space="preserve"> </v>
      </c>
      <c r="L53" s="43" t="str">
        <f t="shared" si="1"/>
        <v xml:space="preserve"> </v>
      </c>
      <c r="M53" s="1"/>
      <c r="N53" s="51"/>
      <c r="O53" s="52"/>
      <c r="P53" s="53" t="str">
        <f t="shared" si="2"/>
        <v xml:space="preserve"> </v>
      </c>
      <c r="Q53" s="53" t="str">
        <f t="shared" si="3"/>
        <v xml:space="preserve"> </v>
      </c>
      <c r="R53" s="53" t="str">
        <f t="shared" si="4"/>
        <v/>
      </c>
      <c r="S53" s="54" t="str">
        <f t="shared" si="5"/>
        <v xml:space="preserve"> </v>
      </c>
      <c r="T53" s="55"/>
      <c r="U53" s="1"/>
      <c r="V53" s="1"/>
      <c r="W53" s="1"/>
      <c r="X53" s="1">
        <f t="shared" si="0"/>
        <v>0</v>
      </c>
      <c r="Y53" s="1"/>
      <c r="Z53" s="1"/>
    </row>
    <row r="54" spans="1:26" ht="15.75" customHeight="1" x14ac:dyDescent="0.2">
      <c r="A54" s="1"/>
      <c r="B54" s="1"/>
      <c r="C54" s="1"/>
      <c r="D54" s="49">
        <v>47</v>
      </c>
      <c r="E54" s="37"/>
      <c r="F54" s="50"/>
      <c r="G54" s="39" t="str">
        <f>IFERROR(VLOOKUP(E54,'Z1 HAB CLASS'!$D$4:$E$45,2,FALSE)," ")</f>
        <v xml:space="preserve"> </v>
      </c>
      <c r="H54" s="40" t="str">
        <f>IFERROR(VLOOKUP(G54,'Z1 HAB CLASS'!$L$3:$N$9,2,FALSE)," ")</f>
        <v xml:space="preserve"> </v>
      </c>
      <c r="I54" s="41"/>
      <c r="J54" s="40" t="str">
        <f>IFERROR(VLOOKUP(I54,'Z3 CONDITION VALUE'!$A$3:$B$5,2,FALSE)," ")</f>
        <v xml:space="preserve"> </v>
      </c>
      <c r="K54" s="42" t="str">
        <f>IFERROR(VLOOKUP(G54,'Z1 HAB CLASS'!$L$4:$N$9,3,FALSE)," ")</f>
        <v xml:space="preserve"> </v>
      </c>
      <c r="L54" s="43" t="str">
        <f t="shared" si="1"/>
        <v xml:space="preserve"> </v>
      </c>
      <c r="M54" s="1"/>
      <c r="N54" s="51"/>
      <c r="O54" s="52"/>
      <c r="P54" s="53" t="str">
        <f t="shared" si="2"/>
        <v xml:space="preserve"> </v>
      </c>
      <c r="Q54" s="53" t="str">
        <f t="shared" si="3"/>
        <v xml:space="preserve"> </v>
      </c>
      <c r="R54" s="53" t="str">
        <f t="shared" si="4"/>
        <v/>
      </c>
      <c r="S54" s="54" t="str">
        <f t="shared" si="5"/>
        <v xml:space="preserve"> </v>
      </c>
      <c r="T54" s="55"/>
      <c r="U54" s="1"/>
      <c r="V54" s="1"/>
      <c r="W54" s="1"/>
      <c r="X54" s="1">
        <f t="shared" si="0"/>
        <v>0</v>
      </c>
      <c r="Y54" s="1"/>
      <c r="Z54" s="1"/>
    </row>
    <row r="55" spans="1:26" ht="15.75" customHeight="1" x14ac:dyDescent="0.2">
      <c r="A55" s="1"/>
      <c r="B55" s="1"/>
      <c r="C55" s="1"/>
      <c r="D55" s="49">
        <v>48</v>
      </c>
      <c r="E55" s="37"/>
      <c r="F55" s="50"/>
      <c r="G55" s="39" t="str">
        <f>IFERROR(VLOOKUP(E55,'Z1 HAB CLASS'!$D$4:$E$45,2,FALSE)," ")</f>
        <v xml:space="preserve"> </v>
      </c>
      <c r="H55" s="40" t="str">
        <f>IFERROR(VLOOKUP(G55,'Z1 HAB CLASS'!$L$3:$N$9,2,FALSE)," ")</f>
        <v xml:space="preserve"> </v>
      </c>
      <c r="I55" s="41"/>
      <c r="J55" s="40" t="str">
        <f>IFERROR(VLOOKUP(I55,'Z3 CONDITION VALUE'!$A$3:$B$5,2,FALSE)," ")</f>
        <v xml:space="preserve"> </v>
      </c>
      <c r="K55" s="42" t="str">
        <f>IFERROR(VLOOKUP(G55,'Z1 HAB CLASS'!$L$4:$N$9,3,FALSE)," ")</f>
        <v xml:space="preserve"> </v>
      </c>
      <c r="L55" s="43" t="str">
        <f t="shared" si="1"/>
        <v xml:space="preserve"> </v>
      </c>
      <c r="M55" s="1"/>
      <c r="N55" s="51"/>
      <c r="O55" s="52"/>
      <c r="P55" s="53" t="str">
        <f t="shared" si="2"/>
        <v xml:space="preserve"> </v>
      </c>
      <c r="Q55" s="53" t="str">
        <f t="shared" si="3"/>
        <v xml:space="preserve"> </v>
      </c>
      <c r="R55" s="53" t="str">
        <f t="shared" si="4"/>
        <v/>
      </c>
      <c r="S55" s="54" t="str">
        <f t="shared" si="5"/>
        <v xml:space="preserve"> </v>
      </c>
      <c r="T55" s="55"/>
      <c r="U55" s="1"/>
      <c r="V55" s="1"/>
      <c r="W55" s="1"/>
      <c r="X55" s="1">
        <f t="shared" si="0"/>
        <v>0</v>
      </c>
      <c r="Y55" s="1"/>
      <c r="Z55" s="1"/>
    </row>
    <row r="56" spans="1:26" ht="15.75" customHeight="1" x14ac:dyDescent="0.2">
      <c r="A56" s="1"/>
      <c r="B56" s="1"/>
      <c r="C56" s="1"/>
      <c r="D56" s="49">
        <v>49</v>
      </c>
      <c r="E56" s="37"/>
      <c r="F56" s="50"/>
      <c r="G56" s="39" t="str">
        <f>IFERROR(VLOOKUP(E56,'Z1 HAB CLASS'!$D$4:$E$45,2,FALSE)," ")</f>
        <v xml:space="preserve"> </v>
      </c>
      <c r="H56" s="40" t="str">
        <f>IFERROR(VLOOKUP(G56,'Z1 HAB CLASS'!$L$3:$N$9,2,FALSE)," ")</f>
        <v xml:space="preserve"> </v>
      </c>
      <c r="I56" s="41"/>
      <c r="J56" s="40" t="str">
        <f>IFERROR(VLOOKUP(I56,'Z3 CONDITION VALUE'!$A$3:$B$5,2,FALSE)," ")</f>
        <v xml:space="preserve"> </v>
      </c>
      <c r="K56" s="42" t="str">
        <f>IFERROR(VLOOKUP(G56,'Z1 HAB CLASS'!$L$4:$N$9,3,FALSE)," ")</f>
        <v xml:space="preserve"> </v>
      </c>
      <c r="L56" s="43" t="str">
        <f t="shared" si="1"/>
        <v xml:space="preserve"> </v>
      </c>
      <c r="M56" s="1"/>
      <c r="N56" s="51"/>
      <c r="O56" s="52"/>
      <c r="P56" s="53" t="str">
        <f t="shared" si="2"/>
        <v xml:space="preserve"> </v>
      </c>
      <c r="Q56" s="53" t="str">
        <f t="shared" si="3"/>
        <v xml:space="preserve"> </v>
      </c>
      <c r="R56" s="53" t="str">
        <f t="shared" si="4"/>
        <v/>
      </c>
      <c r="S56" s="54" t="str">
        <f t="shared" si="5"/>
        <v xml:space="preserve"> </v>
      </c>
      <c r="T56" s="55"/>
      <c r="U56" s="1"/>
      <c r="V56" s="1"/>
      <c r="W56" s="1"/>
      <c r="X56" s="1">
        <f t="shared" si="0"/>
        <v>0</v>
      </c>
      <c r="Y56" s="1"/>
      <c r="Z56" s="1"/>
    </row>
    <row r="57" spans="1:26" ht="15.75" customHeight="1" x14ac:dyDescent="0.2">
      <c r="A57" s="1"/>
      <c r="B57" s="1"/>
      <c r="C57" s="1"/>
      <c r="D57" s="49">
        <v>50</v>
      </c>
      <c r="E57" s="37"/>
      <c r="F57" s="50"/>
      <c r="G57" s="39" t="str">
        <f>IFERROR(VLOOKUP(E57,'Z1 HAB CLASS'!$D$4:$E$45,2,FALSE)," ")</f>
        <v xml:space="preserve"> </v>
      </c>
      <c r="H57" s="40" t="str">
        <f>IFERROR(VLOOKUP(G57,'Z1 HAB CLASS'!$L$3:$N$9,2,FALSE)," ")</f>
        <v xml:space="preserve"> </v>
      </c>
      <c r="I57" s="41"/>
      <c r="J57" s="40" t="str">
        <f>IFERROR(VLOOKUP(I57,'Z3 CONDITION VALUE'!$A$3:$B$5,2,FALSE)," ")</f>
        <v xml:space="preserve"> </v>
      </c>
      <c r="K57" s="42" t="str">
        <f>IFERROR(VLOOKUP(G57,'Z1 HAB CLASS'!$L$4:$N$9,3,FALSE)," ")</f>
        <v xml:space="preserve"> </v>
      </c>
      <c r="L57" s="43" t="str">
        <f t="shared" si="1"/>
        <v xml:space="preserve"> </v>
      </c>
      <c r="M57" s="1"/>
      <c r="N57" s="51"/>
      <c r="O57" s="52"/>
      <c r="P57" s="53" t="str">
        <f t="shared" si="2"/>
        <v xml:space="preserve"> </v>
      </c>
      <c r="Q57" s="53" t="str">
        <f t="shared" si="3"/>
        <v xml:space="preserve"> </v>
      </c>
      <c r="R57" s="53" t="str">
        <f t="shared" si="4"/>
        <v/>
      </c>
      <c r="S57" s="54" t="str">
        <f t="shared" si="5"/>
        <v xml:space="preserve"> </v>
      </c>
      <c r="T57" s="55"/>
      <c r="U57" s="1"/>
      <c r="V57" s="1"/>
      <c r="W57" s="1"/>
      <c r="X57" s="1">
        <f t="shared" si="0"/>
        <v>0</v>
      </c>
      <c r="Y57" s="1"/>
      <c r="Z57" s="1"/>
    </row>
    <row r="58" spans="1:26" ht="15.75" customHeight="1" x14ac:dyDescent="0.2">
      <c r="A58" s="1"/>
      <c r="B58" s="1"/>
      <c r="C58" s="1"/>
      <c r="D58" s="49">
        <v>51</v>
      </c>
      <c r="E58" s="37"/>
      <c r="F58" s="50"/>
      <c r="G58" s="39" t="str">
        <f>IFERROR(VLOOKUP(E58,'Z1 HAB CLASS'!$D$4:$E$45,2,FALSE)," ")</f>
        <v xml:space="preserve"> </v>
      </c>
      <c r="H58" s="40" t="str">
        <f>IFERROR(VLOOKUP(G58,'Z1 HAB CLASS'!$L$3:$N$9,2,FALSE)," ")</f>
        <v xml:space="preserve"> </v>
      </c>
      <c r="I58" s="41"/>
      <c r="J58" s="40" t="str">
        <f>IFERROR(VLOOKUP(I58,'Z3 CONDITION VALUE'!$A$3:$B$5,2,FALSE)," ")</f>
        <v xml:space="preserve"> </v>
      </c>
      <c r="K58" s="42" t="str">
        <f>IFERROR(VLOOKUP(G58,'Z1 HAB CLASS'!$L$4:$N$9,3,FALSE)," ")</f>
        <v xml:space="preserve"> </v>
      </c>
      <c r="L58" s="43" t="str">
        <f t="shared" si="1"/>
        <v xml:space="preserve"> </v>
      </c>
      <c r="M58" s="1"/>
      <c r="N58" s="51"/>
      <c r="O58" s="52"/>
      <c r="P58" s="53" t="str">
        <f t="shared" si="2"/>
        <v xml:space="preserve"> </v>
      </c>
      <c r="Q58" s="53" t="str">
        <f t="shared" si="3"/>
        <v xml:space="preserve"> </v>
      </c>
      <c r="R58" s="53" t="str">
        <f t="shared" si="4"/>
        <v/>
      </c>
      <c r="S58" s="54" t="str">
        <f t="shared" si="5"/>
        <v xml:space="preserve"> </v>
      </c>
      <c r="T58" s="55"/>
      <c r="U58" s="1"/>
      <c r="V58" s="1"/>
      <c r="W58" s="1"/>
      <c r="X58" s="1">
        <f t="shared" si="0"/>
        <v>0</v>
      </c>
      <c r="Y58" s="1"/>
      <c r="Z58" s="1"/>
    </row>
    <row r="59" spans="1:26" ht="15.75" customHeight="1" x14ac:dyDescent="0.2">
      <c r="A59" s="1"/>
      <c r="B59" s="1"/>
      <c r="C59" s="1"/>
      <c r="D59" s="49">
        <v>52</v>
      </c>
      <c r="E59" s="37"/>
      <c r="F59" s="50"/>
      <c r="G59" s="39" t="str">
        <f>IFERROR(VLOOKUP(E59,'Z1 HAB CLASS'!$D$4:$E$45,2,FALSE)," ")</f>
        <v xml:space="preserve"> </v>
      </c>
      <c r="H59" s="40" t="str">
        <f>IFERROR(VLOOKUP(G59,'Z1 HAB CLASS'!$L$3:$N$9,2,FALSE)," ")</f>
        <v xml:space="preserve"> </v>
      </c>
      <c r="I59" s="41"/>
      <c r="J59" s="40" t="str">
        <f>IFERROR(VLOOKUP(I59,'Z3 CONDITION VALUE'!$A$3:$B$5,2,FALSE)," ")</f>
        <v xml:space="preserve"> </v>
      </c>
      <c r="K59" s="42" t="str">
        <f>IFERROR(VLOOKUP(G59,'Z1 HAB CLASS'!$L$4:$N$9,3,FALSE)," ")</f>
        <v xml:space="preserve"> </v>
      </c>
      <c r="L59" s="43" t="str">
        <f t="shared" si="1"/>
        <v xml:space="preserve"> </v>
      </c>
      <c r="M59" s="1"/>
      <c r="N59" s="51"/>
      <c r="O59" s="52"/>
      <c r="P59" s="53" t="str">
        <f t="shared" si="2"/>
        <v xml:space="preserve"> </v>
      </c>
      <c r="Q59" s="53" t="str">
        <f t="shared" si="3"/>
        <v xml:space="preserve"> </v>
      </c>
      <c r="R59" s="53" t="str">
        <f t="shared" si="4"/>
        <v/>
      </c>
      <c r="S59" s="54" t="str">
        <f t="shared" si="5"/>
        <v xml:space="preserve"> </v>
      </c>
      <c r="T59" s="55"/>
      <c r="U59" s="1"/>
      <c r="V59" s="1"/>
      <c r="W59" s="1"/>
      <c r="X59" s="1">
        <f t="shared" si="0"/>
        <v>0</v>
      </c>
      <c r="Y59" s="1"/>
      <c r="Z59" s="1"/>
    </row>
    <row r="60" spans="1:26" ht="15.75" customHeight="1" x14ac:dyDescent="0.2">
      <c r="A60" s="1"/>
      <c r="B60" s="1"/>
      <c r="C60" s="1"/>
      <c r="D60" s="49">
        <v>53</v>
      </c>
      <c r="E60" s="37"/>
      <c r="F60" s="50"/>
      <c r="G60" s="39" t="str">
        <f>IFERROR(VLOOKUP(E60,'Z1 HAB CLASS'!$D$4:$E$45,2,FALSE)," ")</f>
        <v xml:space="preserve"> </v>
      </c>
      <c r="H60" s="40" t="str">
        <f>IFERROR(VLOOKUP(G60,'Z1 HAB CLASS'!$L$3:$N$9,2,FALSE)," ")</f>
        <v xml:space="preserve"> </v>
      </c>
      <c r="I60" s="41"/>
      <c r="J60" s="40" t="str">
        <f>IFERROR(VLOOKUP(I60,'Z3 CONDITION VALUE'!$A$3:$B$5,2,FALSE)," ")</f>
        <v xml:space="preserve"> </v>
      </c>
      <c r="K60" s="42" t="str">
        <f>IFERROR(VLOOKUP(G60,'Z1 HAB CLASS'!$L$4:$N$9,3,FALSE)," ")</f>
        <v xml:space="preserve"> </v>
      </c>
      <c r="L60" s="43" t="str">
        <f t="shared" si="1"/>
        <v xml:space="preserve"> </v>
      </c>
      <c r="M60" s="1"/>
      <c r="N60" s="51"/>
      <c r="O60" s="52"/>
      <c r="P60" s="53" t="str">
        <f t="shared" si="2"/>
        <v xml:space="preserve"> </v>
      </c>
      <c r="Q60" s="53" t="str">
        <f t="shared" si="3"/>
        <v xml:space="preserve"> </v>
      </c>
      <c r="R60" s="53" t="str">
        <f t="shared" si="4"/>
        <v/>
      </c>
      <c r="S60" s="54" t="str">
        <f t="shared" si="5"/>
        <v xml:space="preserve"> </v>
      </c>
      <c r="T60" s="55"/>
      <c r="U60" s="1"/>
      <c r="V60" s="1"/>
      <c r="W60" s="1"/>
      <c r="X60" s="1">
        <f t="shared" si="0"/>
        <v>0</v>
      </c>
      <c r="Y60" s="1"/>
      <c r="Z60" s="1"/>
    </row>
    <row r="61" spans="1:26" ht="15.75" customHeight="1" x14ac:dyDescent="0.2">
      <c r="A61" s="1"/>
      <c r="B61" s="1"/>
      <c r="C61" s="1"/>
      <c r="D61" s="49">
        <v>54</v>
      </c>
      <c r="E61" s="37"/>
      <c r="F61" s="50"/>
      <c r="G61" s="39" t="str">
        <f>IFERROR(VLOOKUP(E61,'Z1 HAB CLASS'!$D$4:$E$45,2,FALSE)," ")</f>
        <v xml:space="preserve"> </v>
      </c>
      <c r="H61" s="40" t="str">
        <f>IFERROR(VLOOKUP(G61,'Z1 HAB CLASS'!$L$3:$N$9,2,FALSE)," ")</f>
        <v xml:space="preserve"> </v>
      </c>
      <c r="I61" s="41"/>
      <c r="J61" s="40" t="str">
        <f>IFERROR(VLOOKUP(I61,'Z3 CONDITION VALUE'!$A$3:$B$5,2,FALSE)," ")</f>
        <v xml:space="preserve"> </v>
      </c>
      <c r="K61" s="42" t="str">
        <f>IFERROR(VLOOKUP(G61,'Z1 HAB CLASS'!$L$4:$N$9,3,FALSE)," ")</f>
        <v xml:space="preserve"> </v>
      </c>
      <c r="L61" s="43" t="str">
        <f t="shared" si="1"/>
        <v xml:space="preserve"> </v>
      </c>
      <c r="M61" s="1"/>
      <c r="N61" s="51"/>
      <c r="O61" s="52"/>
      <c r="P61" s="53" t="str">
        <f t="shared" si="2"/>
        <v xml:space="preserve"> </v>
      </c>
      <c r="Q61" s="53" t="str">
        <f t="shared" si="3"/>
        <v xml:space="preserve"> </v>
      </c>
      <c r="R61" s="53" t="str">
        <f t="shared" si="4"/>
        <v/>
      </c>
      <c r="S61" s="54" t="str">
        <f t="shared" si="5"/>
        <v xml:space="preserve"> </v>
      </c>
      <c r="T61" s="55"/>
      <c r="U61" s="1"/>
      <c r="V61" s="1"/>
      <c r="W61" s="1"/>
      <c r="X61" s="1">
        <f t="shared" si="0"/>
        <v>0</v>
      </c>
      <c r="Y61" s="1"/>
      <c r="Z61" s="1"/>
    </row>
    <row r="62" spans="1:26" ht="15.75" customHeight="1" x14ac:dyDescent="0.2">
      <c r="A62" s="1"/>
      <c r="B62" s="1"/>
      <c r="C62" s="1"/>
      <c r="D62" s="49">
        <v>55</v>
      </c>
      <c r="E62" s="37"/>
      <c r="F62" s="50"/>
      <c r="G62" s="39" t="str">
        <f>IFERROR(VLOOKUP(E62,'Z1 HAB CLASS'!$D$4:$E$45,2,FALSE)," ")</f>
        <v xml:space="preserve"> </v>
      </c>
      <c r="H62" s="40" t="str">
        <f>IFERROR(VLOOKUP(G62,'Z1 HAB CLASS'!$L$3:$N$9,2,FALSE)," ")</f>
        <v xml:space="preserve"> </v>
      </c>
      <c r="I62" s="41"/>
      <c r="J62" s="40" t="str">
        <f>IFERROR(VLOOKUP(I62,'Z3 CONDITION VALUE'!$A$3:$B$5,2,FALSE)," ")</f>
        <v xml:space="preserve"> </v>
      </c>
      <c r="K62" s="42" t="str">
        <f>IFERROR(VLOOKUP(G62,'Z1 HAB CLASS'!$L$4:$N$9,3,FALSE)," ")</f>
        <v xml:space="preserve"> </v>
      </c>
      <c r="L62" s="43" t="str">
        <f t="shared" si="1"/>
        <v xml:space="preserve"> </v>
      </c>
      <c r="M62" s="1"/>
      <c r="N62" s="51"/>
      <c r="O62" s="52"/>
      <c r="P62" s="53" t="str">
        <f t="shared" si="2"/>
        <v xml:space="preserve"> </v>
      </c>
      <c r="Q62" s="53" t="str">
        <f t="shared" si="3"/>
        <v xml:space="preserve"> </v>
      </c>
      <c r="R62" s="53" t="str">
        <f t="shared" si="4"/>
        <v/>
      </c>
      <c r="S62" s="54" t="str">
        <f t="shared" si="5"/>
        <v xml:space="preserve"> </v>
      </c>
      <c r="T62" s="55"/>
      <c r="U62" s="1"/>
      <c r="V62" s="1"/>
      <c r="W62" s="1"/>
      <c r="X62" s="1">
        <f t="shared" si="0"/>
        <v>0</v>
      </c>
      <c r="Y62" s="1"/>
      <c r="Z62" s="1"/>
    </row>
    <row r="63" spans="1:26" ht="15.75" customHeight="1" x14ac:dyDescent="0.2">
      <c r="A63" s="1"/>
      <c r="B63" s="1"/>
      <c r="C63" s="1"/>
      <c r="D63" s="49">
        <v>56</v>
      </c>
      <c r="E63" s="37"/>
      <c r="F63" s="50"/>
      <c r="G63" s="39" t="str">
        <f>IFERROR(VLOOKUP(E63,'Z1 HAB CLASS'!$D$4:$E$45,2,FALSE)," ")</f>
        <v xml:space="preserve"> </v>
      </c>
      <c r="H63" s="40" t="str">
        <f>IFERROR(VLOOKUP(G63,'Z1 HAB CLASS'!$L$3:$N$9,2,FALSE)," ")</f>
        <v xml:space="preserve"> </v>
      </c>
      <c r="I63" s="41"/>
      <c r="J63" s="40" t="str">
        <f>IFERROR(VLOOKUP(I63,'Z3 CONDITION VALUE'!$A$3:$B$5,2,FALSE)," ")</f>
        <v xml:space="preserve"> </v>
      </c>
      <c r="K63" s="42" t="str">
        <f>IFERROR(VLOOKUP(G63,'Z1 HAB CLASS'!$L$4:$N$9,3,FALSE)," ")</f>
        <v xml:space="preserve"> </v>
      </c>
      <c r="L63" s="43" t="str">
        <f t="shared" si="1"/>
        <v xml:space="preserve"> </v>
      </c>
      <c r="M63" s="1"/>
      <c r="N63" s="51"/>
      <c r="O63" s="52"/>
      <c r="P63" s="53" t="str">
        <f t="shared" si="2"/>
        <v xml:space="preserve"> </v>
      </c>
      <c r="Q63" s="53" t="str">
        <f t="shared" si="3"/>
        <v xml:space="preserve"> </v>
      </c>
      <c r="R63" s="53" t="str">
        <f t="shared" si="4"/>
        <v/>
      </c>
      <c r="S63" s="54" t="str">
        <f t="shared" si="5"/>
        <v xml:space="preserve"> </v>
      </c>
      <c r="T63" s="55"/>
      <c r="U63" s="1"/>
      <c r="V63" s="1"/>
      <c r="W63" s="1"/>
      <c r="X63" s="1">
        <f t="shared" si="0"/>
        <v>0</v>
      </c>
      <c r="Y63" s="1"/>
      <c r="Z63" s="1"/>
    </row>
    <row r="64" spans="1:26" ht="15.75" customHeight="1" x14ac:dyDescent="0.2">
      <c r="A64" s="1"/>
      <c r="B64" s="1"/>
      <c r="C64" s="1"/>
      <c r="D64" s="49">
        <v>57</v>
      </c>
      <c r="E64" s="37"/>
      <c r="F64" s="50"/>
      <c r="G64" s="39" t="str">
        <f>IFERROR(VLOOKUP(E64,'Z1 HAB CLASS'!$D$4:$E$45,2,FALSE)," ")</f>
        <v xml:space="preserve"> </v>
      </c>
      <c r="H64" s="40" t="str">
        <f>IFERROR(VLOOKUP(G64,'Z1 HAB CLASS'!$L$3:$N$9,2,FALSE)," ")</f>
        <v xml:space="preserve"> </v>
      </c>
      <c r="I64" s="41"/>
      <c r="J64" s="40" t="str">
        <f>IFERROR(VLOOKUP(I64,'Z3 CONDITION VALUE'!$A$3:$B$5,2,FALSE)," ")</f>
        <v xml:space="preserve"> </v>
      </c>
      <c r="K64" s="42" t="str">
        <f>IFERROR(VLOOKUP(G64,'Z1 HAB CLASS'!$L$4:$N$9,3,FALSE)," ")</f>
        <v xml:space="preserve"> </v>
      </c>
      <c r="L64" s="43" t="str">
        <f t="shared" si="1"/>
        <v xml:space="preserve"> </v>
      </c>
      <c r="M64" s="1"/>
      <c r="N64" s="51"/>
      <c r="O64" s="52"/>
      <c r="P64" s="53" t="str">
        <f t="shared" si="2"/>
        <v xml:space="preserve"> </v>
      </c>
      <c r="Q64" s="53" t="str">
        <f t="shared" si="3"/>
        <v xml:space="preserve"> </v>
      </c>
      <c r="R64" s="53" t="str">
        <f t="shared" si="4"/>
        <v/>
      </c>
      <c r="S64" s="54" t="str">
        <f t="shared" si="5"/>
        <v xml:space="preserve"> </v>
      </c>
      <c r="T64" s="55"/>
      <c r="U64" s="1"/>
      <c r="V64" s="1"/>
      <c r="W64" s="1"/>
      <c r="X64" s="1">
        <f t="shared" si="0"/>
        <v>0</v>
      </c>
      <c r="Y64" s="1"/>
      <c r="Z64" s="1"/>
    </row>
    <row r="65" spans="1:26" ht="15.75" customHeight="1" x14ac:dyDescent="0.2">
      <c r="A65" s="1"/>
      <c r="B65" s="1"/>
      <c r="C65" s="1"/>
      <c r="D65" s="49">
        <v>58</v>
      </c>
      <c r="E65" s="37"/>
      <c r="F65" s="50"/>
      <c r="G65" s="39" t="str">
        <f>IFERROR(VLOOKUP(E65,'Z1 HAB CLASS'!$D$4:$E$45,2,FALSE)," ")</f>
        <v xml:space="preserve"> </v>
      </c>
      <c r="H65" s="40" t="str">
        <f>IFERROR(VLOOKUP(G65,'Z1 HAB CLASS'!$L$3:$N$9,2,FALSE)," ")</f>
        <v xml:space="preserve"> </v>
      </c>
      <c r="I65" s="41"/>
      <c r="J65" s="40" t="str">
        <f>IFERROR(VLOOKUP(I65,'Z3 CONDITION VALUE'!$A$3:$B$5,2,FALSE)," ")</f>
        <v xml:space="preserve"> </v>
      </c>
      <c r="K65" s="42" t="str">
        <f>IFERROR(VLOOKUP(G65,'Z1 HAB CLASS'!$L$4:$N$9,3,FALSE)," ")</f>
        <v xml:space="preserve"> </v>
      </c>
      <c r="L65" s="43" t="str">
        <f t="shared" si="1"/>
        <v xml:space="preserve"> </v>
      </c>
      <c r="M65" s="1"/>
      <c r="N65" s="51"/>
      <c r="O65" s="52"/>
      <c r="P65" s="53" t="str">
        <f t="shared" si="2"/>
        <v xml:space="preserve"> </v>
      </c>
      <c r="Q65" s="53" t="str">
        <f t="shared" si="3"/>
        <v xml:space="preserve"> </v>
      </c>
      <c r="R65" s="53" t="str">
        <f t="shared" si="4"/>
        <v/>
      </c>
      <c r="S65" s="54" t="str">
        <f t="shared" si="5"/>
        <v xml:space="preserve"> </v>
      </c>
      <c r="T65" s="55"/>
      <c r="U65" s="1"/>
      <c r="V65" s="1"/>
      <c r="W65" s="1"/>
      <c r="X65" s="1">
        <f t="shared" si="0"/>
        <v>0</v>
      </c>
      <c r="Y65" s="1"/>
      <c r="Z65" s="1"/>
    </row>
    <row r="66" spans="1:26" ht="15.75" customHeight="1" x14ac:dyDescent="0.2">
      <c r="A66" s="1"/>
      <c r="B66" s="1"/>
      <c r="C66" s="1"/>
      <c r="D66" s="49">
        <v>59</v>
      </c>
      <c r="E66" s="37"/>
      <c r="F66" s="50"/>
      <c r="G66" s="39" t="str">
        <f>IFERROR(VLOOKUP(E66,'Z1 HAB CLASS'!$D$4:$E$45,2,FALSE)," ")</f>
        <v xml:space="preserve"> </v>
      </c>
      <c r="H66" s="40" t="str">
        <f>IFERROR(VLOOKUP(G66,'Z1 HAB CLASS'!$L$3:$N$9,2,FALSE)," ")</f>
        <v xml:space="preserve"> </v>
      </c>
      <c r="I66" s="41"/>
      <c r="J66" s="40" t="str">
        <f>IFERROR(VLOOKUP(I66,'Z3 CONDITION VALUE'!$A$3:$B$5,2,FALSE)," ")</f>
        <v xml:space="preserve"> </v>
      </c>
      <c r="K66" s="42" t="str">
        <f>IFERROR(VLOOKUP(G66,'Z1 HAB CLASS'!$L$4:$N$9,3,FALSE)," ")</f>
        <v xml:space="preserve"> </v>
      </c>
      <c r="L66" s="43" t="str">
        <f t="shared" si="1"/>
        <v xml:space="preserve"> </v>
      </c>
      <c r="M66" s="1"/>
      <c r="N66" s="51"/>
      <c r="O66" s="52"/>
      <c r="P66" s="53" t="str">
        <f t="shared" si="2"/>
        <v xml:space="preserve"> </v>
      </c>
      <c r="Q66" s="53" t="str">
        <f t="shared" si="3"/>
        <v xml:space="preserve"> </v>
      </c>
      <c r="R66" s="53" t="str">
        <f t="shared" si="4"/>
        <v/>
      </c>
      <c r="S66" s="54" t="str">
        <f t="shared" si="5"/>
        <v xml:space="preserve"> </v>
      </c>
      <c r="T66" s="55"/>
      <c r="U66" s="1"/>
      <c r="V66" s="1"/>
      <c r="W66" s="1"/>
      <c r="X66" s="1">
        <f t="shared" si="0"/>
        <v>0</v>
      </c>
      <c r="Y66" s="1"/>
      <c r="Z66" s="1"/>
    </row>
    <row r="67" spans="1:26" ht="15.75" customHeight="1" x14ac:dyDescent="0.2">
      <c r="A67" s="1"/>
      <c r="B67" s="1"/>
      <c r="C67" s="1"/>
      <c r="D67" s="49">
        <v>60</v>
      </c>
      <c r="E67" s="37"/>
      <c r="F67" s="50"/>
      <c r="G67" s="39" t="str">
        <f>IFERROR(VLOOKUP(E67,'Z1 HAB CLASS'!$D$4:$E$45,2,FALSE)," ")</f>
        <v xml:space="preserve"> </v>
      </c>
      <c r="H67" s="40" t="str">
        <f>IFERROR(VLOOKUP(G67,'Z1 HAB CLASS'!$L$3:$N$9,2,FALSE)," ")</f>
        <v xml:space="preserve"> </v>
      </c>
      <c r="I67" s="41"/>
      <c r="J67" s="40" t="str">
        <f>IFERROR(VLOOKUP(I67,'Z3 CONDITION VALUE'!$A$3:$B$5,2,FALSE)," ")</f>
        <v xml:space="preserve"> </v>
      </c>
      <c r="K67" s="42" t="str">
        <f>IFERROR(VLOOKUP(G67,'Z1 HAB CLASS'!$L$4:$N$9,3,FALSE)," ")</f>
        <v xml:space="preserve"> </v>
      </c>
      <c r="L67" s="43" t="str">
        <f t="shared" si="1"/>
        <v xml:space="preserve"> </v>
      </c>
      <c r="M67" s="1"/>
      <c r="N67" s="51"/>
      <c r="O67" s="52"/>
      <c r="P67" s="53" t="str">
        <f t="shared" si="2"/>
        <v xml:space="preserve"> </v>
      </c>
      <c r="Q67" s="53" t="str">
        <f t="shared" si="3"/>
        <v xml:space="preserve"> </v>
      </c>
      <c r="R67" s="53" t="str">
        <f t="shared" si="4"/>
        <v/>
      </c>
      <c r="S67" s="54" t="str">
        <f t="shared" si="5"/>
        <v xml:space="preserve"> </v>
      </c>
      <c r="T67" s="55"/>
      <c r="U67" s="1"/>
      <c r="V67" s="1"/>
      <c r="W67" s="1"/>
      <c r="X67" s="1">
        <f t="shared" si="0"/>
        <v>0</v>
      </c>
      <c r="Y67" s="1"/>
      <c r="Z67" s="1"/>
    </row>
    <row r="68" spans="1:26" ht="15.75" customHeight="1" x14ac:dyDescent="0.2">
      <c r="A68" s="1"/>
      <c r="B68" s="1"/>
      <c r="C68" s="1"/>
      <c r="D68" s="49">
        <v>61</v>
      </c>
      <c r="E68" s="37"/>
      <c r="F68" s="50"/>
      <c r="G68" s="39" t="str">
        <f>IFERROR(VLOOKUP(E68,'Z1 HAB CLASS'!$D$4:$E$45,2,FALSE)," ")</f>
        <v xml:space="preserve"> </v>
      </c>
      <c r="H68" s="40" t="str">
        <f>IFERROR(VLOOKUP(G68,'Z1 HAB CLASS'!$L$3:$N$9,2,FALSE)," ")</f>
        <v xml:space="preserve"> </v>
      </c>
      <c r="I68" s="41"/>
      <c r="J68" s="40" t="str">
        <f>IFERROR(VLOOKUP(I68,'Z3 CONDITION VALUE'!$A$3:$B$5,2,FALSE)," ")</f>
        <v xml:space="preserve"> </v>
      </c>
      <c r="K68" s="42" t="str">
        <f>IFERROR(VLOOKUP(G68,'Z1 HAB CLASS'!$L$4:$N$9,3,FALSE)," ")</f>
        <v xml:space="preserve"> </v>
      </c>
      <c r="L68" s="43" t="str">
        <f t="shared" si="1"/>
        <v xml:space="preserve"> </v>
      </c>
      <c r="M68" s="1"/>
      <c r="N68" s="51"/>
      <c r="O68" s="52"/>
      <c r="P68" s="53" t="str">
        <f t="shared" si="2"/>
        <v xml:space="preserve"> </v>
      </c>
      <c r="Q68" s="53" t="str">
        <f t="shared" si="3"/>
        <v xml:space="preserve"> </v>
      </c>
      <c r="R68" s="53" t="str">
        <f t="shared" si="4"/>
        <v/>
      </c>
      <c r="S68" s="54" t="str">
        <f t="shared" si="5"/>
        <v xml:space="preserve"> </v>
      </c>
      <c r="T68" s="55"/>
      <c r="U68" s="1"/>
      <c r="V68" s="1"/>
      <c r="W68" s="1"/>
      <c r="X68" s="1">
        <f t="shared" si="0"/>
        <v>0</v>
      </c>
      <c r="Y68" s="1"/>
      <c r="Z68" s="1"/>
    </row>
    <row r="69" spans="1:26" ht="15.75" customHeight="1" x14ac:dyDescent="0.2">
      <c r="A69" s="1"/>
      <c r="B69" s="1"/>
      <c r="C69" s="1"/>
      <c r="D69" s="49">
        <v>62</v>
      </c>
      <c r="E69" s="37"/>
      <c r="F69" s="50"/>
      <c r="G69" s="39" t="str">
        <f>IFERROR(VLOOKUP(E69,'Z1 HAB CLASS'!$D$4:$E$45,2,FALSE)," ")</f>
        <v xml:space="preserve"> </v>
      </c>
      <c r="H69" s="40" t="str">
        <f>IFERROR(VLOOKUP(G69,'Z1 HAB CLASS'!$L$3:$N$9,2,FALSE)," ")</f>
        <v xml:space="preserve"> </v>
      </c>
      <c r="I69" s="41"/>
      <c r="J69" s="40" t="str">
        <f>IFERROR(VLOOKUP(I69,'Z3 CONDITION VALUE'!$A$3:$B$5,2,FALSE)," ")</f>
        <v xml:space="preserve"> </v>
      </c>
      <c r="K69" s="42" t="str">
        <f>IFERROR(VLOOKUP(G69,'Z1 HAB CLASS'!$L$4:$N$9,3,FALSE)," ")</f>
        <v xml:space="preserve"> </v>
      </c>
      <c r="L69" s="43" t="str">
        <f t="shared" si="1"/>
        <v xml:space="preserve"> </v>
      </c>
      <c r="M69" s="1"/>
      <c r="N69" s="51"/>
      <c r="O69" s="52"/>
      <c r="P69" s="53" t="str">
        <f t="shared" si="2"/>
        <v xml:space="preserve"> </v>
      </c>
      <c r="Q69" s="53" t="str">
        <f t="shared" si="3"/>
        <v xml:space="preserve"> </v>
      </c>
      <c r="R69" s="53" t="str">
        <f t="shared" si="4"/>
        <v/>
      </c>
      <c r="S69" s="54" t="str">
        <f t="shared" si="5"/>
        <v xml:space="preserve"> </v>
      </c>
      <c r="T69" s="55"/>
      <c r="U69" s="1"/>
      <c r="V69" s="1"/>
      <c r="W69" s="1"/>
      <c r="X69" s="1">
        <f t="shared" si="0"/>
        <v>0</v>
      </c>
      <c r="Y69" s="1"/>
      <c r="Z69" s="1"/>
    </row>
    <row r="70" spans="1:26" ht="15.75" customHeight="1" x14ac:dyDescent="0.2">
      <c r="A70" s="1"/>
      <c r="B70" s="1"/>
      <c r="C70" s="1"/>
      <c r="D70" s="49">
        <v>63</v>
      </c>
      <c r="E70" s="37"/>
      <c r="F70" s="50"/>
      <c r="G70" s="39" t="str">
        <f>IFERROR(VLOOKUP(E70,'Z1 HAB CLASS'!$D$4:$E$45,2,FALSE)," ")</f>
        <v xml:space="preserve"> </v>
      </c>
      <c r="H70" s="40" t="str">
        <f>IFERROR(VLOOKUP(G70,'Z1 HAB CLASS'!$L$3:$N$9,2,FALSE)," ")</f>
        <v xml:space="preserve"> </v>
      </c>
      <c r="I70" s="41"/>
      <c r="J70" s="40" t="str">
        <f>IFERROR(VLOOKUP(I70,'Z3 CONDITION VALUE'!$A$3:$B$5,2,FALSE)," ")</f>
        <v xml:space="preserve"> </v>
      </c>
      <c r="K70" s="42" t="str">
        <f>IFERROR(VLOOKUP(G70,'Z1 HAB CLASS'!$L$4:$N$9,3,FALSE)," ")</f>
        <v xml:space="preserve"> </v>
      </c>
      <c r="L70" s="43" t="str">
        <f t="shared" si="1"/>
        <v xml:space="preserve"> </v>
      </c>
      <c r="M70" s="1"/>
      <c r="N70" s="51"/>
      <c r="O70" s="52"/>
      <c r="P70" s="53" t="str">
        <f t="shared" si="2"/>
        <v xml:space="preserve"> </v>
      </c>
      <c r="Q70" s="53" t="str">
        <f t="shared" si="3"/>
        <v xml:space="preserve"> </v>
      </c>
      <c r="R70" s="53" t="str">
        <f t="shared" si="4"/>
        <v/>
      </c>
      <c r="S70" s="54" t="str">
        <f t="shared" si="5"/>
        <v xml:space="preserve"> </v>
      </c>
      <c r="T70" s="55"/>
      <c r="U70" s="1"/>
      <c r="V70" s="1"/>
      <c r="W70" s="1"/>
      <c r="X70" s="1">
        <f t="shared" si="0"/>
        <v>0</v>
      </c>
      <c r="Y70" s="1"/>
      <c r="Z70" s="1"/>
    </row>
    <row r="71" spans="1:26" ht="15.75" customHeight="1" x14ac:dyDescent="0.2">
      <c r="A71" s="1"/>
      <c r="B71" s="1"/>
      <c r="C71" s="1"/>
      <c r="D71" s="49">
        <v>64</v>
      </c>
      <c r="E71" s="37"/>
      <c r="F71" s="50"/>
      <c r="G71" s="39" t="str">
        <f>IFERROR(VLOOKUP(E71,'Z1 HAB CLASS'!$D$4:$E$45,2,FALSE)," ")</f>
        <v xml:space="preserve"> </v>
      </c>
      <c r="H71" s="40" t="str">
        <f>IFERROR(VLOOKUP(G71,'Z1 HAB CLASS'!$L$3:$N$9,2,FALSE)," ")</f>
        <v xml:space="preserve"> </v>
      </c>
      <c r="I71" s="41"/>
      <c r="J71" s="40" t="str">
        <f>IFERROR(VLOOKUP(I71,'Z3 CONDITION VALUE'!$A$3:$B$5,2,FALSE)," ")</f>
        <v xml:space="preserve"> </v>
      </c>
      <c r="K71" s="42" t="str">
        <f>IFERROR(VLOOKUP(G71,'Z1 HAB CLASS'!$L$4:$N$9,3,FALSE)," ")</f>
        <v xml:space="preserve"> </v>
      </c>
      <c r="L71" s="43" t="str">
        <f t="shared" si="1"/>
        <v xml:space="preserve"> </v>
      </c>
      <c r="M71" s="1"/>
      <c r="N71" s="51"/>
      <c r="O71" s="52"/>
      <c r="P71" s="53" t="str">
        <f t="shared" si="2"/>
        <v xml:space="preserve"> </v>
      </c>
      <c r="Q71" s="53" t="str">
        <f t="shared" si="3"/>
        <v xml:space="preserve"> </v>
      </c>
      <c r="R71" s="53" t="str">
        <f t="shared" si="4"/>
        <v/>
      </c>
      <c r="S71" s="54" t="str">
        <f t="shared" si="5"/>
        <v xml:space="preserve"> </v>
      </c>
      <c r="T71" s="55"/>
      <c r="U71" s="1"/>
      <c r="V71" s="1"/>
      <c r="W71" s="1"/>
      <c r="X71" s="1">
        <f t="shared" si="0"/>
        <v>0</v>
      </c>
      <c r="Y71" s="1"/>
      <c r="Z71" s="1"/>
    </row>
    <row r="72" spans="1:26" ht="15.75" customHeight="1" x14ac:dyDescent="0.2">
      <c r="A72" s="1"/>
      <c r="B72" s="1"/>
      <c r="C72" s="1"/>
      <c r="D72" s="49">
        <v>65</v>
      </c>
      <c r="E72" s="37"/>
      <c r="F72" s="50"/>
      <c r="G72" s="39" t="str">
        <f>IFERROR(VLOOKUP(E72,'Z1 HAB CLASS'!$D$4:$E$45,2,FALSE)," ")</f>
        <v xml:space="preserve"> </v>
      </c>
      <c r="H72" s="40" t="str">
        <f>IFERROR(VLOOKUP(G72,'Z1 HAB CLASS'!$L$3:$N$9,2,FALSE)," ")</f>
        <v xml:space="preserve"> </v>
      </c>
      <c r="I72" s="41"/>
      <c r="J72" s="40" t="str">
        <f>IFERROR(VLOOKUP(I72,'Z3 CONDITION VALUE'!$A$3:$B$5,2,FALSE)," ")</f>
        <v xml:space="preserve"> </v>
      </c>
      <c r="K72" s="42" t="str">
        <f>IFERROR(VLOOKUP(G72,'Z1 HAB CLASS'!$L$4:$N$9,3,FALSE)," ")</f>
        <v xml:space="preserve"> </v>
      </c>
      <c r="L72" s="43" t="str">
        <f t="shared" si="1"/>
        <v xml:space="preserve"> </v>
      </c>
      <c r="M72" s="1"/>
      <c r="N72" s="51"/>
      <c r="O72" s="52"/>
      <c r="P72" s="53" t="str">
        <f t="shared" si="2"/>
        <v xml:space="preserve"> </v>
      </c>
      <c r="Q72" s="53" t="str">
        <f t="shared" si="3"/>
        <v xml:space="preserve"> </v>
      </c>
      <c r="R72" s="53" t="str">
        <f t="shared" si="4"/>
        <v/>
      </c>
      <c r="S72" s="54" t="str">
        <f t="shared" si="5"/>
        <v xml:space="preserve"> </v>
      </c>
      <c r="T72" s="55"/>
      <c r="U72" s="1"/>
      <c r="V72" s="1"/>
      <c r="W72" s="1"/>
      <c r="X72" s="1">
        <f t="shared" si="0"/>
        <v>0</v>
      </c>
      <c r="Y72" s="1"/>
      <c r="Z72" s="1"/>
    </row>
    <row r="73" spans="1:26" ht="15.75" customHeight="1" x14ac:dyDescent="0.2">
      <c r="A73" s="1"/>
      <c r="B73" s="1"/>
      <c r="C73" s="1"/>
      <c r="D73" s="49">
        <v>66</v>
      </c>
      <c r="E73" s="37"/>
      <c r="F73" s="50"/>
      <c r="G73" s="39" t="str">
        <f>IFERROR(VLOOKUP(E73,'Z1 HAB CLASS'!$D$4:$E$45,2,FALSE)," ")</f>
        <v xml:space="preserve"> </v>
      </c>
      <c r="H73" s="40" t="str">
        <f>IFERROR(VLOOKUP(G73,'Z1 HAB CLASS'!$L$3:$N$9,2,FALSE)," ")</f>
        <v xml:space="preserve"> </v>
      </c>
      <c r="I73" s="41"/>
      <c r="J73" s="40" t="str">
        <f>IFERROR(VLOOKUP(I73,'Z3 CONDITION VALUE'!$A$3:$B$5,2,FALSE)," ")</f>
        <v xml:space="preserve"> </v>
      </c>
      <c r="K73" s="42" t="str">
        <f>IFERROR(VLOOKUP(G73,'Z1 HAB CLASS'!$L$4:$N$9,3,FALSE)," ")</f>
        <v xml:space="preserve"> </v>
      </c>
      <c r="L73" s="43" t="str">
        <f t="shared" si="1"/>
        <v xml:space="preserve"> </v>
      </c>
      <c r="M73" s="1"/>
      <c r="N73" s="51"/>
      <c r="O73" s="52"/>
      <c r="P73" s="53" t="str">
        <f t="shared" si="2"/>
        <v xml:space="preserve"> </v>
      </c>
      <c r="Q73" s="53" t="str">
        <f t="shared" si="3"/>
        <v xml:space="preserve"> </v>
      </c>
      <c r="R73" s="53" t="str">
        <f t="shared" si="4"/>
        <v/>
      </c>
      <c r="S73" s="54" t="str">
        <f t="shared" si="5"/>
        <v xml:space="preserve"> </v>
      </c>
      <c r="T73" s="55"/>
      <c r="U73" s="1"/>
      <c r="V73" s="1"/>
      <c r="W73" s="1"/>
      <c r="X73" s="1">
        <f t="shared" si="0"/>
        <v>0</v>
      </c>
      <c r="Y73" s="1"/>
      <c r="Z73" s="1"/>
    </row>
    <row r="74" spans="1:26" ht="15.75" customHeight="1" x14ac:dyDescent="0.2">
      <c r="A74" s="1"/>
      <c r="B74" s="1"/>
      <c r="C74" s="1"/>
      <c r="D74" s="49">
        <v>67</v>
      </c>
      <c r="E74" s="37"/>
      <c r="F74" s="50"/>
      <c r="G74" s="39" t="str">
        <f>IFERROR(VLOOKUP(E74,'Z1 HAB CLASS'!$D$4:$E$45,2,FALSE)," ")</f>
        <v xml:space="preserve"> </v>
      </c>
      <c r="H74" s="40" t="str">
        <f>IFERROR(VLOOKUP(G74,'Z1 HAB CLASS'!$L$3:$N$9,2,FALSE)," ")</f>
        <v xml:space="preserve"> </v>
      </c>
      <c r="I74" s="41"/>
      <c r="J74" s="40" t="str">
        <f>IFERROR(VLOOKUP(I74,'Z3 CONDITION VALUE'!$A$3:$B$5,2,FALSE)," ")</f>
        <v xml:space="preserve"> </v>
      </c>
      <c r="K74" s="42" t="str">
        <f>IFERROR(VLOOKUP(G74,'Z1 HAB CLASS'!$L$4:$N$9,3,FALSE)," ")</f>
        <v xml:space="preserve"> </v>
      </c>
      <c r="L74" s="43" t="str">
        <f t="shared" si="1"/>
        <v xml:space="preserve"> </v>
      </c>
      <c r="M74" s="1"/>
      <c r="N74" s="51"/>
      <c r="O74" s="52"/>
      <c r="P74" s="53" t="str">
        <f t="shared" si="2"/>
        <v xml:space="preserve"> </v>
      </c>
      <c r="Q74" s="53" t="str">
        <f t="shared" si="3"/>
        <v xml:space="preserve"> </v>
      </c>
      <c r="R74" s="53" t="str">
        <f t="shared" si="4"/>
        <v/>
      </c>
      <c r="S74" s="54" t="str">
        <f t="shared" si="5"/>
        <v xml:space="preserve"> </v>
      </c>
      <c r="T74" s="55"/>
      <c r="U74" s="1"/>
      <c r="V74" s="1"/>
      <c r="W74" s="1"/>
      <c r="X74" s="1">
        <f t="shared" si="0"/>
        <v>0</v>
      </c>
      <c r="Y74" s="1"/>
      <c r="Z74" s="1"/>
    </row>
    <row r="75" spans="1:26" ht="15.75" customHeight="1" x14ac:dyDescent="0.2">
      <c r="A75" s="1"/>
      <c r="B75" s="1"/>
      <c r="C75" s="1"/>
      <c r="D75" s="49">
        <v>68</v>
      </c>
      <c r="E75" s="37"/>
      <c r="F75" s="50"/>
      <c r="G75" s="39" t="str">
        <f>IFERROR(VLOOKUP(E75,'Z1 HAB CLASS'!$D$4:$E$45,2,FALSE)," ")</f>
        <v xml:space="preserve"> </v>
      </c>
      <c r="H75" s="40" t="str">
        <f>IFERROR(VLOOKUP(G75,'Z1 HAB CLASS'!$L$3:$N$9,2,FALSE)," ")</f>
        <v xml:space="preserve"> </v>
      </c>
      <c r="I75" s="41"/>
      <c r="J75" s="40" t="str">
        <f>IFERROR(VLOOKUP(I75,'Z3 CONDITION VALUE'!$A$3:$B$5,2,FALSE)," ")</f>
        <v xml:space="preserve"> </v>
      </c>
      <c r="K75" s="42" t="str">
        <f>IFERROR(VLOOKUP(G75,'Z1 HAB CLASS'!$L$4:$N$9,3,FALSE)," ")</f>
        <v xml:space="preserve"> </v>
      </c>
      <c r="L75" s="43" t="str">
        <f t="shared" si="1"/>
        <v xml:space="preserve"> </v>
      </c>
      <c r="M75" s="1"/>
      <c r="N75" s="51"/>
      <c r="O75" s="52"/>
      <c r="P75" s="53" t="str">
        <f t="shared" si="2"/>
        <v xml:space="preserve"> </v>
      </c>
      <c r="Q75" s="53" t="str">
        <f t="shared" si="3"/>
        <v xml:space="preserve"> </v>
      </c>
      <c r="R75" s="53" t="str">
        <f t="shared" si="4"/>
        <v/>
      </c>
      <c r="S75" s="54" t="str">
        <f t="shared" si="5"/>
        <v xml:space="preserve"> </v>
      </c>
      <c r="T75" s="55"/>
      <c r="U75" s="1"/>
      <c r="V75" s="1"/>
      <c r="W75" s="1"/>
      <c r="X75" s="1">
        <f t="shared" si="0"/>
        <v>0</v>
      </c>
      <c r="Y75" s="1"/>
      <c r="Z75" s="1"/>
    </row>
    <row r="76" spans="1:26" ht="15.75" customHeight="1" x14ac:dyDescent="0.2">
      <c r="A76" s="1"/>
      <c r="B76" s="1"/>
      <c r="C76" s="1"/>
      <c r="D76" s="49">
        <v>69</v>
      </c>
      <c r="E76" s="37"/>
      <c r="F76" s="50"/>
      <c r="G76" s="39" t="str">
        <f>IFERROR(VLOOKUP(E76,'Z1 HAB CLASS'!$D$4:$E$45,2,FALSE)," ")</f>
        <v xml:space="preserve"> </v>
      </c>
      <c r="H76" s="40" t="str">
        <f>IFERROR(VLOOKUP(G76,'Z1 HAB CLASS'!$L$3:$N$9,2,FALSE)," ")</f>
        <v xml:space="preserve"> </v>
      </c>
      <c r="I76" s="41"/>
      <c r="J76" s="40" t="str">
        <f>IFERROR(VLOOKUP(I76,'Z3 CONDITION VALUE'!$A$3:$B$5,2,FALSE)," ")</f>
        <v xml:space="preserve"> </v>
      </c>
      <c r="K76" s="42" t="str">
        <f>IFERROR(VLOOKUP(G76,'Z1 HAB CLASS'!$L$4:$N$9,3,FALSE)," ")</f>
        <v xml:space="preserve"> </v>
      </c>
      <c r="L76" s="43" t="str">
        <f t="shared" si="1"/>
        <v xml:space="preserve"> </v>
      </c>
      <c r="M76" s="1"/>
      <c r="N76" s="51"/>
      <c r="O76" s="52"/>
      <c r="P76" s="53" t="str">
        <f t="shared" si="2"/>
        <v xml:space="preserve"> </v>
      </c>
      <c r="Q76" s="53" t="str">
        <f t="shared" si="3"/>
        <v xml:space="preserve"> </v>
      </c>
      <c r="R76" s="53" t="str">
        <f t="shared" si="4"/>
        <v/>
      </c>
      <c r="S76" s="54" t="str">
        <f t="shared" si="5"/>
        <v xml:space="preserve"> </v>
      </c>
      <c r="T76" s="55"/>
      <c r="U76" s="1"/>
      <c r="V76" s="1"/>
      <c r="W76" s="1"/>
      <c r="X76" s="1">
        <f t="shared" si="0"/>
        <v>0</v>
      </c>
      <c r="Y76" s="1"/>
      <c r="Z76" s="1"/>
    </row>
    <row r="77" spans="1:26" ht="15.75" customHeight="1" x14ac:dyDescent="0.2">
      <c r="A77" s="1"/>
      <c r="B77" s="1"/>
      <c r="C77" s="1"/>
      <c r="D77" s="49">
        <v>70</v>
      </c>
      <c r="E77" s="37"/>
      <c r="F77" s="50"/>
      <c r="G77" s="39" t="str">
        <f>IFERROR(VLOOKUP(E77,'Z1 HAB CLASS'!$D$4:$E$45,2,FALSE)," ")</f>
        <v xml:space="preserve"> </v>
      </c>
      <c r="H77" s="40" t="str">
        <f>IFERROR(VLOOKUP(G77,'Z1 HAB CLASS'!$L$3:$N$9,2,FALSE)," ")</f>
        <v xml:space="preserve"> </v>
      </c>
      <c r="I77" s="41"/>
      <c r="J77" s="40" t="str">
        <f>IFERROR(VLOOKUP(I77,'Z3 CONDITION VALUE'!$A$3:$B$5,2,FALSE)," ")</f>
        <v xml:space="preserve"> </v>
      </c>
      <c r="K77" s="42" t="str">
        <f>IFERROR(VLOOKUP(G77,'Z1 HAB CLASS'!$L$4:$N$9,3,FALSE)," ")</f>
        <v xml:space="preserve"> </v>
      </c>
      <c r="L77" s="43" t="str">
        <f t="shared" si="1"/>
        <v xml:space="preserve"> </v>
      </c>
      <c r="M77" s="1"/>
      <c r="N77" s="51"/>
      <c r="O77" s="52"/>
      <c r="P77" s="53" t="str">
        <f t="shared" si="2"/>
        <v xml:space="preserve"> </v>
      </c>
      <c r="Q77" s="53" t="str">
        <f t="shared" si="3"/>
        <v xml:space="preserve"> </v>
      </c>
      <c r="R77" s="53" t="str">
        <f t="shared" si="4"/>
        <v/>
      </c>
      <c r="S77" s="54" t="str">
        <f t="shared" si="5"/>
        <v xml:space="preserve"> </v>
      </c>
      <c r="T77" s="55"/>
      <c r="U77" s="1"/>
      <c r="V77" s="1"/>
      <c r="W77" s="1"/>
      <c r="X77" s="1">
        <f t="shared" si="0"/>
        <v>0</v>
      </c>
      <c r="Y77" s="1"/>
      <c r="Z77" s="1"/>
    </row>
    <row r="78" spans="1:26" ht="15.75" customHeight="1" x14ac:dyDescent="0.2">
      <c r="A78" s="1"/>
      <c r="B78" s="1"/>
      <c r="C78" s="1"/>
      <c r="D78" s="49">
        <v>71</v>
      </c>
      <c r="E78" s="37"/>
      <c r="F78" s="50"/>
      <c r="G78" s="39" t="str">
        <f>IFERROR(VLOOKUP(E78,'Z1 HAB CLASS'!$D$4:$E$45,2,FALSE)," ")</f>
        <v xml:space="preserve"> </v>
      </c>
      <c r="H78" s="40" t="str">
        <f>IFERROR(VLOOKUP(G78,'Z1 HAB CLASS'!$L$3:$N$9,2,FALSE)," ")</f>
        <v xml:space="preserve"> </v>
      </c>
      <c r="I78" s="41"/>
      <c r="J78" s="40" t="str">
        <f>IFERROR(VLOOKUP(I78,'Z3 CONDITION VALUE'!$A$3:$B$5,2,FALSE)," ")</f>
        <v xml:space="preserve"> </v>
      </c>
      <c r="K78" s="42" t="str">
        <f>IFERROR(VLOOKUP(G78,'Z1 HAB CLASS'!$L$4:$N$9,3,FALSE)," ")</f>
        <v xml:space="preserve"> </v>
      </c>
      <c r="L78" s="43" t="str">
        <f t="shared" si="1"/>
        <v xml:space="preserve"> </v>
      </c>
      <c r="M78" s="1"/>
      <c r="N78" s="51"/>
      <c r="O78" s="52"/>
      <c r="P78" s="53" t="str">
        <f t="shared" si="2"/>
        <v xml:space="preserve"> </v>
      </c>
      <c r="Q78" s="53" t="str">
        <f t="shared" si="3"/>
        <v xml:space="preserve"> </v>
      </c>
      <c r="R78" s="53" t="str">
        <f t="shared" si="4"/>
        <v/>
      </c>
      <c r="S78" s="54" t="str">
        <f t="shared" si="5"/>
        <v xml:space="preserve"> </v>
      </c>
      <c r="T78" s="55"/>
      <c r="U78" s="1"/>
      <c r="V78" s="1"/>
      <c r="W78" s="1"/>
      <c r="X78" s="1">
        <f t="shared" si="0"/>
        <v>0</v>
      </c>
      <c r="Y78" s="1"/>
      <c r="Z78" s="1"/>
    </row>
    <row r="79" spans="1:26" ht="15.75" customHeight="1" x14ac:dyDescent="0.2">
      <c r="A79" s="1"/>
      <c r="B79" s="1"/>
      <c r="C79" s="1"/>
      <c r="D79" s="49">
        <v>72</v>
      </c>
      <c r="E79" s="37"/>
      <c r="F79" s="50"/>
      <c r="G79" s="39" t="str">
        <f>IFERROR(VLOOKUP(E79,'Z1 HAB CLASS'!$D$4:$E$45,2,FALSE)," ")</f>
        <v xml:space="preserve"> </v>
      </c>
      <c r="H79" s="40" t="str">
        <f>IFERROR(VLOOKUP(G79,'Z1 HAB CLASS'!$L$3:$N$9,2,FALSE)," ")</f>
        <v xml:space="preserve"> </v>
      </c>
      <c r="I79" s="41"/>
      <c r="J79" s="40" t="str">
        <f>IFERROR(VLOOKUP(I79,'Z3 CONDITION VALUE'!$A$3:$B$5,2,FALSE)," ")</f>
        <v xml:space="preserve"> </v>
      </c>
      <c r="K79" s="42" t="str">
        <f>IFERROR(VLOOKUP(G79,'Z1 HAB CLASS'!$L$4:$N$9,3,FALSE)," ")</f>
        <v xml:space="preserve"> </v>
      </c>
      <c r="L79" s="43" t="str">
        <f t="shared" si="1"/>
        <v xml:space="preserve"> </v>
      </c>
      <c r="M79" s="1"/>
      <c r="N79" s="51"/>
      <c r="O79" s="52"/>
      <c r="P79" s="53" t="str">
        <f t="shared" si="2"/>
        <v xml:space="preserve"> </v>
      </c>
      <c r="Q79" s="53" t="str">
        <f t="shared" si="3"/>
        <v xml:space="preserve"> </v>
      </c>
      <c r="R79" s="53" t="str">
        <f t="shared" si="4"/>
        <v/>
      </c>
      <c r="S79" s="54" t="str">
        <f t="shared" si="5"/>
        <v xml:space="preserve"> </v>
      </c>
      <c r="T79" s="55"/>
      <c r="U79" s="1"/>
      <c r="V79" s="1"/>
      <c r="W79" s="1"/>
      <c r="X79" s="1">
        <f t="shared" si="0"/>
        <v>0</v>
      </c>
      <c r="Y79" s="1"/>
      <c r="Z79" s="1"/>
    </row>
    <row r="80" spans="1:26" ht="15.75" customHeight="1" x14ac:dyDescent="0.2">
      <c r="A80" s="1"/>
      <c r="B80" s="1"/>
      <c r="C80" s="1"/>
      <c r="D80" s="49">
        <v>73</v>
      </c>
      <c r="E80" s="37"/>
      <c r="F80" s="50"/>
      <c r="G80" s="39" t="str">
        <f>IFERROR(VLOOKUP(E80,'Z1 HAB CLASS'!$D$4:$E$45,2,FALSE)," ")</f>
        <v xml:space="preserve"> </v>
      </c>
      <c r="H80" s="40" t="str">
        <f>IFERROR(VLOOKUP(G80,'Z1 HAB CLASS'!$L$3:$N$9,2,FALSE)," ")</f>
        <v xml:space="preserve"> </v>
      </c>
      <c r="I80" s="41"/>
      <c r="J80" s="40" t="str">
        <f>IFERROR(VLOOKUP(I80,'Z3 CONDITION VALUE'!$A$3:$B$5,2,FALSE)," ")</f>
        <v xml:space="preserve"> </v>
      </c>
      <c r="K80" s="42" t="str">
        <f>IFERROR(VLOOKUP(G80,'Z1 HAB CLASS'!$L$4:$N$9,3,FALSE)," ")</f>
        <v xml:space="preserve"> </v>
      </c>
      <c r="L80" s="43" t="str">
        <f t="shared" si="1"/>
        <v xml:space="preserve"> </v>
      </c>
      <c r="M80" s="1"/>
      <c r="N80" s="51"/>
      <c r="O80" s="52"/>
      <c r="P80" s="53" t="str">
        <f t="shared" si="2"/>
        <v xml:space="preserve"> </v>
      </c>
      <c r="Q80" s="53" t="str">
        <f t="shared" si="3"/>
        <v xml:space="preserve"> </v>
      </c>
      <c r="R80" s="53" t="str">
        <f t="shared" si="4"/>
        <v/>
      </c>
      <c r="S80" s="54" t="str">
        <f t="shared" si="5"/>
        <v xml:space="preserve"> </v>
      </c>
      <c r="T80" s="55"/>
      <c r="U80" s="1"/>
      <c r="V80" s="1"/>
      <c r="W80" s="1"/>
      <c r="X80" s="1">
        <f t="shared" si="0"/>
        <v>0</v>
      </c>
      <c r="Y80" s="1"/>
      <c r="Z80" s="1"/>
    </row>
    <row r="81" spans="1:26" ht="15.75" customHeight="1" x14ac:dyDescent="0.2">
      <c r="A81" s="1"/>
      <c r="B81" s="1"/>
      <c r="C81" s="1"/>
      <c r="D81" s="49">
        <v>74</v>
      </c>
      <c r="E81" s="37"/>
      <c r="F81" s="50"/>
      <c r="G81" s="39" t="str">
        <f>IFERROR(VLOOKUP(E81,'Z1 HAB CLASS'!$D$4:$E$45,2,FALSE)," ")</f>
        <v xml:space="preserve"> </v>
      </c>
      <c r="H81" s="40" t="str">
        <f>IFERROR(VLOOKUP(G81,'Z1 HAB CLASS'!$L$3:$N$9,2,FALSE)," ")</f>
        <v xml:space="preserve"> </v>
      </c>
      <c r="I81" s="41"/>
      <c r="J81" s="40" t="str">
        <f>IFERROR(VLOOKUP(I81,'Z3 CONDITION VALUE'!$A$3:$B$5,2,FALSE)," ")</f>
        <v xml:space="preserve"> </v>
      </c>
      <c r="K81" s="42" t="str">
        <f>IFERROR(VLOOKUP(G81,'Z1 HAB CLASS'!$L$4:$N$9,3,FALSE)," ")</f>
        <v xml:space="preserve"> </v>
      </c>
      <c r="L81" s="43" t="str">
        <f t="shared" si="1"/>
        <v xml:space="preserve"> </v>
      </c>
      <c r="M81" s="1"/>
      <c r="N81" s="51"/>
      <c r="O81" s="52"/>
      <c r="P81" s="53" t="str">
        <f t="shared" si="2"/>
        <v xml:space="preserve"> </v>
      </c>
      <c r="Q81" s="53" t="str">
        <f t="shared" si="3"/>
        <v xml:space="preserve"> </v>
      </c>
      <c r="R81" s="53" t="str">
        <f t="shared" si="4"/>
        <v/>
      </c>
      <c r="S81" s="54" t="str">
        <f t="shared" si="5"/>
        <v xml:space="preserve"> </v>
      </c>
      <c r="T81" s="55"/>
      <c r="U81" s="1"/>
      <c r="V81" s="1"/>
      <c r="W81" s="1"/>
      <c r="X81" s="1">
        <f t="shared" si="0"/>
        <v>0</v>
      </c>
      <c r="Y81" s="1"/>
      <c r="Z81" s="1"/>
    </row>
    <row r="82" spans="1:26" ht="15.75" customHeight="1" x14ac:dyDescent="0.2">
      <c r="A82" s="1"/>
      <c r="B82" s="1"/>
      <c r="C82" s="1"/>
      <c r="D82" s="49">
        <v>75</v>
      </c>
      <c r="E82" s="37"/>
      <c r="F82" s="50"/>
      <c r="G82" s="39" t="str">
        <f>IFERROR(VLOOKUP(E82,'Z1 HAB CLASS'!$D$4:$E$45,2,FALSE)," ")</f>
        <v xml:space="preserve"> </v>
      </c>
      <c r="H82" s="40" t="str">
        <f>IFERROR(VLOOKUP(G82,'Z1 HAB CLASS'!$L$3:$N$9,2,FALSE)," ")</f>
        <v xml:space="preserve"> </v>
      </c>
      <c r="I82" s="41"/>
      <c r="J82" s="40" t="str">
        <f>IFERROR(VLOOKUP(I82,'Z3 CONDITION VALUE'!$A$3:$B$5,2,FALSE)," ")</f>
        <v xml:space="preserve"> </v>
      </c>
      <c r="K82" s="42" t="str">
        <f>IFERROR(VLOOKUP(G82,'Z1 HAB CLASS'!$L$4:$N$9,3,FALSE)," ")</f>
        <v xml:space="preserve"> </v>
      </c>
      <c r="L82" s="43" t="str">
        <f t="shared" si="1"/>
        <v xml:space="preserve"> </v>
      </c>
      <c r="M82" s="1"/>
      <c r="N82" s="51"/>
      <c r="O82" s="52"/>
      <c r="P82" s="53" t="str">
        <f t="shared" si="2"/>
        <v xml:space="preserve"> </v>
      </c>
      <c r="Q82" s="53" t="str">
        <f t="shared" si="3"/>
        <v xml:space="preserve"> </v>
      </c>
      <c r="R82" s="53" t="str">
        <f t="shared" si="4"/>
        <v/>
      </c>
      <c r="S82" s="54" t="str">
        <f t="shared" si="5"/>
        <v xml:space="preserve"> </v>
      </c>
      <c r="T82" s="55"/>
      <c r="U82" s="1"/>
      <c r="V82" s="1"/>
      <c r="W82" s="1"/>
      <c r="X82" s="1">
        <f t="shared" si="0"/>
        <v>0</v>
      </c>
      <c r="Y82" s="1"/>
      <c r="Z82" s="1"/>
    </row>
    <row r="83" spans="1:26" ht="15.75" customHeight="1" x14ac:dyDescent="0.2">
      <c r="A83" s="1"/>
      <c r="B83" s="1"/>
      <c r="C83" s="1"/>
      <c r="D83" s="49">
        <v>76</v>
      </c>
      <c r="E83" s="37"/>
      <c r="F83" s="50"/>
      <c r="G83" s="39" t="str">
        <f>IFERROR(VLOOKUP(E83,'Z1 HAB CLASS'!$D$4:$E$45,2,FALSE)," ")</f>
        <v xml:space="preserve"> </v>
      </c>
      <c r="H83" s="40" t="str">
        <f>IFERROR(VLOOKUP(G83,'Z1 HAB CLASS'!$L$3:$N$9,2,FALSE)," ")</f>
        <v xml:space="preserve"> </v>
      </c>
      <c r="I83" s="41"/>
      <c r="J83" s="40" t="str">
        <f>IFERROR(VLOOKUP(I83,'Z3 CONDITION VALUE'!$A$3:$B$5,2,FALSE)," ")</f>
        <v xml:space="preserve"> </v>
      </c>
      <c r="K83" s="42" t="str">
        <f>IFERROR(VLOOKUP(G83,'Z1 HAB CLASS'!$L$4:$N$9,3,FALSE)," ")</f>
        <v xml:space="preserve"> </v>
      </c>
      <c r="L83" s="43" t="str">
        <f t="shared" si="1"/>
        <v xml:space="preserve"> </v>
      </c>
      <c r="M83" s="1"/>
      <c r="N83" s="51"/>
      <c r="O83" s="52"/>
      <c r="P83" s="53" t="str">
        <f t="shared" si="2"/>
        <v xml:space="preserve"> </v>
      </c>
      <c r="Q83" s="53" t="str">
        <f t="shared" si="3"/>
        <v xml:space="preserve"> </v>
      </c>
      <c r="R83" s="53" t="str">
        <f t="shared" si="4"/>
        <v/>
      </c>
      <c r="S83" s="54" t="str">
        <f t="shared" si="5"/>
        <v xml:space="preserve"> </v>
      </c>
      <c r="T83" s="55"/>
      <c r="U83" s="1"/>
      <c r="V83" s="1"/>
      <c r="W83" s="1"/>
      <c r="X83" s="1">
        <f t="shared" si="0"/>
        <v>0</v>
      </c>
      <c r="Y83" s="1"/>
      <c r="Z83" s="1"/>
    </row>
    <row r="84" spans="1:26" ht="15.75" customHeight="1" x14ac:dyDescent="0.2">
      <c r="A84" s="1"/>
      <c r="B84" s="1"/>
      <c r="C84" s="1"/>
      <c r="D84" s="49">
        <v>77</v>
      </c>
      <c r="E84" s="37"/>
      <c r="F84" s="50"/>
      <c r="G84" s="39" t="str">
        <f>IFERROR(VLOOKUP(E84,'Z1 HAB CLASS'!$D$4:$E$45,2,FALSE)," ")</f>
        <v xml:space="preserve"> </v>
      </c>
      <c r="H84" s="40" t="str">
        <f>IFERROR(VLOOKUP(G84,'Z1 HAB CLASS'!$L$3:$N$9,2,FALSE)," ")</f>
        <v xml:space="preserve"> </v>
      </c>
      <c r="I84" s="41"/>
      <c r="J84" s="40" t="str">
        <f>IFERROR(VLOOKUP(I84,'Z3 CONDITION VALUE'!$A$3:$B$5,2,FALSE)," ")</f>
        <v xml:space="preserve"> </v>
      </c>
      <c r="K84" s="42" t="str">
        <f>IFERROR(VLOOKUP(G84,'Z1 HAB CLASS'!$L$4:$N$9,3,FALSE)," ")</f>
        <v xml:space="preserve"> </v>
      </c>
      <c r="L84" s="43" t="str">
        <f t="shared" si="1"/>
        <v xml:space="preserve"> </v>
      </c>
      <c r="M84" s="1"/>
      <c r="N84" s="51"/>
      <c r="O84" s="52"/>
      <c r="P84" s="53" t="str">
        <f t="shared" si="2"/>
        <v xml:space="preserve"> </v>
      </c>
      <c r="Q84" s="53" t="str">
        <f t="shared" si="3"/>
        <v xml:space="preserve"> </v>
      </c>
      <c r="R84" s="53" t="str">
        <f t="shared" si="4"/>
        <v/>
      </c>
      <c r="S84" s="54" t="str">
        <f t="shared" si="5"/>
        <v xml:space="preserve"> </v>
      </c>
      <c r="T84" s="55"/>
      <c r="U84" s="1"/>
      <c r="V84" s="1"/>
      <c r="W84" s="1"/>
      <c r="X84" s="1">
        <f t="shared" si="0"/>
        <v>0</v>
      </c>
      <c r="Y84" s="1"/>
      <c r="Z84" s="1"/>
    </row>
    <row r="85" spans="1:26" ht="15.75" customHeight="1" x14ac:dyDescent="0.2">
      <c r="A85" s="1"/>
      <c r="B85" s="1"/>
      <c r="C85" s="1"/>
      <c r="D85" s="49">
        <v>78</v>
      </c>
      <c r="E85" s="37"/>
      <c r="F85" s="50"/>
      <c r="G85" s="39" t="str">
        <f>IFERROR(VLOOKUP(E85,'Z1 HAB CLASS'!$D$4:$E$45,2,FALSE)," ")</f>
        <v xml:space="preserve"> </v>
      </c>
      <c r="H85" s="40" t="str">
        <f>IFERROR(VLOOKUP(G85,'Z1 HAB CLASS'!$L$3:$N$9,2,FALSE)," ")</f>
        <v xml:space="preserve"> </v>
      </c>
      <c r="I85" s="41"/>
      <c r="J85" s="40" t="str">
        <f>IFERROR(VLOOKUP(I85,'Z3 CONDITION VALUE'!$A$3:$B$5,2,FALSE)," ")</f>
        <v xml:space="preserve"> </v>
      </c>
      <c r="K85" s="42" t="str">
        <f>IFERROR(VLOOKUP(G85,'Z1 HAB CLASS'!$L$4:$N$9,3,FALSE)," ")</f>
        <v xml:space="preserve"> </v>
      </c>
      <c r="L85" s="43" t="str">
        <f t="shared" si="1"/>
        <v xml:space="preserve"> </v>
      </c>
      <c r="M85" s="1"/>
      <c r="N85" s="51"/>
      <c r="O85" s="52"/>
      <c r="P85" s="53" t="str">
        <f t="shared" si="2"/>
        <v xml:space="preserve"> </v>
      </c>
      <c r="Q85" s="53" t="str">
        <f t="shared" si="3"/>
        <v xml:space="preserve"> </v>
      </c>
      <c r="R85" s="53" t="str">
        <f t="shared" si="4"/>
        <v/>
      </c>
      <c r="S85" s="54" t="str">
        <f t="shared" si="5"/>
        <v xml:space="preserve"> </v>
      </c>
      <c r="T85" s="55"/>
      <c r="U85" s="1"/>
      <c r="V85" s="1"/>
      <c r="W85" s="1"/>
      <c r="X85" s="1">
        <f t="shared" si="0"/>
        <v>0</v>
      </c>
      <c r="Y85" s="1"/>
      <c r="Z85" s="1"/>
    </row>
    <row r="86" spans="1:26" ht="15.75" customHeight="1" x14ac:dyDescent="0.2">
      <c r="A86" s="1"/>
      <c r="B86" s="1"/>
      <c r="C86" s="1"/>
      <c r="D86" s="49">
        <v>79</v>
      </c>
      <c r="E86" s="37"/>
      <c r="F86" s="50"/>
      <c r="G86" s="39" t="str">
        <f>IFERROR(VLOOKUP(E86,'Z1 HAB CLASS'!$D$4:$E$45,2,FALSE)," ")</f>
        <v xml:space="preserve"> </v>
      </c>
      <c r="H86" s="40" t="str">
        <f>IFERROR(VLOOKUP(G86,'Z1 HAB CLASS'!$L$3:$N$9,2,FALSE)," ")</f>
        <v xml:space="preserve"> </v>
      </c>
      <c r="I86" s="41"/>
      <c r="J86" s="40" t="str">
        <f>IFERROR(VLOOKUP(I86,'Z3 CONDITION VALUE'!$A$3:$B$5,2,FALSE)," ")</f>
        <v xml:space="preserve"> </v>
      </c>
      <c r="K86" s="42" t="str">
        <f>IFERROR(VLOOKUP(G86,'Z1 HAB CLASS'!$L$4:$N$9,3,FALSE)," ")</f>
        <v xml:space="preserve"> </v>
      </c>
      <c r="L86" s="43" t="str">
        <f t="shared" si="1"/>
        <v xml:space="preserve"> </v>
      </c>
      <c r="M86" s="1"/>
      <c r="N86" s="51"/>
      <c r="O86" s="52"/>
      <c r="P86" s="53" t="str">
        <f t="shared" si="2"/>
        <v xml:space="preserve"> </v>
      </c>
      <c r="Q86" s="53" t="str">
        <f t="shared" si="3"/>
        <v xml:space="preserve"> </v>
      </c>
      <c r="R86" s="53" t="str">
        <f t="shared" si="4"/>
        <v/>
      </c>
      <c r="S86" s="54" t="str">
        <f t="shared" si="5"/>
        <v xml:space="preserve"> </v>
      </c>
      <c r="T86" s="55"/>
      <c r="U86" s="1"/>
      <c r="V86" s="1"/>
      <c r="W86" s="1"/>
      <c r="X86" s="1">
        <f t="shared" si="0"/>
        <v>0</v>
      </c>
      <c r="Y86" s="1"/>
      <c r="Z86" s="1"/>
    </row>
    <row r="87" spans="1:26" ht="15.75" customHeight="1" x14ac:dyDescent="0.2">
      <c r="A87" s="1"/>
      <c r="B87" s="1"/>
      <c r="C87" s="1"/>
      <c r="D87" s="49">
        <v>80</v>
      </c>
      <c r="E87" s="37"/>
      <c r="F87" s="50"/>
      <c r="G87" s="39" t="str">
        <f>IFERROR(VLOOKUP(E87,'Z1 HAB CLASS'!$D$4:$E$45,2,FALSE)," ")</f>
        <v xml:space="preserve"> </v>
      </c>
      <c r="H87" s="40" t="str">
        <f>IFERROR(VLOOKUP(G87,'Z1 HAB CLASS'!$L$3:$N$9,2,FALSE)," ")</f>
        <v xml:space="preserve"> </v>
      </c>
      <c r="I87" s="41"/>
      <c r="J87" s="40" t="str">
        <f>IFERROR(VLOOKUP(I87,'Z3 CONDITION VALUE'!$A$3:$B$5,2,FALSE)," ")</f>
        <v xml:space="preserve"> </v>
      </c>
      <c r="K87" s="42" t="str">
        <f>IFERROR(VLOOKUP(G87,'Z1 HAB CLASS'!$L$4:$N$9,3,FALSE)," ")</f>
        <v xml:space="preserve"> </v>
      </c>
      <c r="L87" s="43" t="str">
        <f t="shared" si="1"/>
        <v xml:space="preserve"> </v>
      </c>
      <c r="M87" s="1"/>
      <c r="N87" s="51"/>
      <c r="O87" s="52"/>
      <c r="P87" s="53" t="str">
        <f t="shared" si="2"/>
        <v xml:space="preserve"> </v>
      </c>
      <c r="Q87" s="53" t="str">
        <f t="shared" si="3"/>
        <v xml:space="preserve"> </v>
      </c>
      <c r="R87" s="53" t="str">
        <f t="shared" si="4"/>
        <v/>
      </c>
      <c r="S87" s="54" t="str">
        <f t="shared" si="5"/>
        <v xml:space="preserve"> </v>
      </c>
      <c r="T87" s="55"/>
      <c r="U87" s="1"/>
      <c r="V87" s="1"/>
      <c r="W87" s="1"/>
      <c r="X87" s="1">
        <f t="shared" si="0"/>
        <v>0</v>
      </c>
      <c r="Y87" s="1"/>
      <c r="Z87" s="1"/>
    </row>
    <row r="88" spans="1:26" ht="15.75" customHeight="1" x14ac:dyDescent="0.2">
      <c r="A88" s="1"/>
      <c r="B88" s="1"/>
      <c r="C88" s="1"/>
      <c r="D88" s="49">
        <v>81</v>
      </c>
      <c r="E88" s="37"/>
      <c r="F88" s="50"/>
      <c r="G88" s="39" t="str">
        <f>IFERROR(VLOOKUP(E88,'Z1 HAB CLASS'!$D$4:$E$45,2,FALSE)," ")</f>
        <v xml:space="preserve"> </v>
      </c>
      <c r="H88" s="40" t="str">
        <f>IFERROR(VLOOKUP(G88,'Z1 HAB CLASS'!$L$3:$N$9,2,FALSE)," ")</f>
        <v xml:space="preserve"> </v>
      </c>
      <c r="I88" s="41"/>
      <c r="J88" s="40" t="str">
        <f>IFERROR(VLOOKUP(I88,'Z3 CONDITION VALUE'!$A$3:$B$5,2,FALSE)," ")</f>
        <v xml:space="preserve"> </v>
      </c>
      <c r="K88" s="42" t="str">
        <f>IFERROR(VLOOKUP(G88,'Z1 HAB CLASS'!$L$4:$N$9,3,FALSE)," ")</f>
        <v xml:space="preserve"> </v>
      </c>
      <c r="L88" s="43" t="str">
        <f t="shared" si="1"/>
        <v xml:space="preserve"> </v>
      </c>
      <c r="M88" s="1"/>
      <c r="N88" s="51"/>
      <c r="O88" s="52"/>
      <c r="P88" s="53" t="str">
        <f t="shared" si="2"/>
        <v xml:space="preserve"> </v>
      </c>
      <c r="Q88" s="53" t="str">
        <f t="shared" si="3"/>
        <v xml:space="preserve"> </v>
      </c>
      <c r="R88" s="53" t="str">
        <f t="shared" si="4"/>
        <v/>
      </c>
      <c r="S88" s="54" t="str">
        <f t="shared" si="5"/>
        <v xml:space="preserve"> </v>
      </c>
      <c r="T88" s="55"/>
      <c r="U88" s="1"/>
      <c r="V88" s="1"/>
      <c r="W88" s="1"/>
      <c r="X88" s="1">
        <f t="shared" si="0"/>
        <v>0</v>
      </c>
      <c r="Y88" s="1"/>
      <c r="Z88" s="1"/>
    </row>
    <row r="89" spans="1:26" ht="15.75" customHeight="1" x14ac:dyDescent="0.2">
      <c r="A89" s="1"/>
      <c r="B89" s="1"/>
      <c r="C89" s="1"/>
      <c r="D89" s="49">
        <v>82</v>
      </c>
      <c r="E89" s="37"/>
      <c r="F89" s="50"/>
      <c r="G89" s="39" t="str">
        <f>IFERROR(VLOOKUP(E89,'Z1 HAB CLASS'!$D$4:$E$45,2,FALSE)," ")</f>
        <v xml:space="preserve"> </v>
      </c>
      <c r="H89" s="40" t="str">
        <f>IFERROR(VLOOKUP(G89,'Z1 HAB CLASS'!$L$3:$N$9,2,FALSE)," ")</f>
        <v xml:space="preserve"> </v>
      </c>
      <c r="I89" s="41"/>
      <c r="J89" s="40" t="str">
        <f>IFERROR(VLOOKUP(I89,'Z3 CONDITION VALUE'!$A$3:$B$5,2,FALSE)," ")</f>
        <v xml:space="preserve"> </v>
      </c>
      <c r="K89" s="42" t="str">
        <f>IFERROR(VLOOKUP(G89,'Z1 HAB CLASS'!$L$4:$N$9,3,FALSE)," ")</f>
        <v xml:space="preserve"> </v>
      </c>
      <c r="L89" s="43" t="str">
        <f t="shared" si="1"/>
        <v xml:space="preserve"> </v>
      </c>
      <c r="M89" s="1"/>
      <c r="N89" s="51"/>
      <c r="O89" s="52"/>
      <c r="P89" s="53" t="str">
        <f t="shared" si="2"/>
        <v xml:space="preserve"> </v>
      </c>
      <c r="Q89" s="53" t="str">
        <f t="shared" si="3"/>
        <v xml:space="preserve"> </v>
      </c>
      <c r="R89" s="53" t="str">
        <f t="shared" si="4"/>
        <v/>
      </c>
      <c r="S89" s="54" t="str">
        <f t="shared" si="5"/>
        <v xml:space="preserve"> </v>
      </c>
      <c r="T89" s="55"/>
      <c r="U89" s="1"/>
      <c r="V89" s="1"/>
      <c r="W89" s="1"/>
      <c r="X89" s="1">
        <f t="shared" si="0"/>
        <v>0</v>
      </c>
      <c r="Y89" s="1"/>
      <c r="Z89" s="1"/>
    </row>
    <row r="90" spans="1:26" ht="15.75" customHeight="1" x14ac:dyDescent="0.2">
      <c r="A90" s="1"/>
      <c r="B90" s="1"/>
      <c r="C90" s="1"/>
      <c r="D90" s="49">
        <v>83</v>
      </c>
      <c r="E90" s="37"/>
      <c r="F90" s="50"/>
      <c r="G90" s="39" t="str">
        <f>IFERROR(VLOOKUP(E90,'Z1 HAB CLASS'!$D$4:$E$45,2,FALSE)," ")</f>
        <v xml:space="preserve"> </v>
      </c>
      <c r="H90" s="40" t="str">
        <f>IFERROR(VLOOKUP(G90,'Z1 HAB CLASS'!$L$3:$N$9,2,FALSE)," ")</f>
        <v xml:space="preserve"> </v>
      </c>
      <c r="I90" s="41"/>
      <c r="J90" s="40" t="str">
        <f>IFERROR(VLOOKUP(I90,'Z3 CONDITION VALUE'!$A$3:$B$5,2,FALSE)," ")</f>
        <v xml:space="preserve"> </v>
      </c>
      <c r="K90" s="42" t="str">
        <f>IFERROR(VLOOKUP(G90,'Z1 HAB CLASS'!$L$4:$N$9,3,FALSE)," ")</f>
        <v xml:space="preserve"> </v>
      </c>
      <c r="L90" s="43" t="str">
        <f t="shared" si="1"/>
        <v xml:space="preserve"> </v>
      </c>
      <c r="M90" s="1"/>
      <c r="N90" s="51"/>
      <c r="O90" s="52"/>
      <c r="P90" s="53" t="str">
        <f t="shared" si="2"/>
        <v xml:space="preserve"> </v>
      </c>
      <c r="Q90" s="53" t="str">
        <f t="shared" si="3"/>
        <v xml:space="preserve"> </v>
      </c>
      <c r="R90" s="53" t="str">
        <f t="shared" si="4"/>
        <v/>
      </c>
      <c r="S90" s="54" t="str">
        <f t="shared" si="5"/>
        <v xml:space="preserve"> </v>
      </c>
      <c r="T90" s="55"/>
      <c r="U90" s="1"/>
      <c r="V90" s="1"/>
      <c r="W90" s="1"/>
      <c r="X90" s="1">
        <f t="shared" si="0"/>
        <v>0</v>
      </c>
      <c r="Y90" s="1"/>
      <c r="Z90" s="1"/>
    </row>
    <row r="91" spans="1:26" ht="15.75" customHeight="1" x14ac:dyDescent="0.2">
      <c r="A91" s="1"/>
      <c r="B91" s="1"/>
      <c r="C91" s="1"/>
      <c r="D91" s="49">
        <v>84</v>
      </c>
      <c r="E91" s="37"/>
      <c r="F91" s="50"/>
      <c r="G91" s="39" t="str">
        <f>IFERROR(VLOOKUP(E91,'Z1 HAB CLASS'!$D$4:$E$45,2,FALSE)," ")</f>
        <v xml:space="preserve"> </v>
      </c>
      <c r="H91" s="40" t="str">
        <f>IFERROR(VLOOKUP(G91,'Z1 HAB CLASS'!$L$3:$N$9,2,FALSE)," ")</f>
        <v xml:space="preserve"> </v>
      </c>
      <c r="I91" s="41"/>
      <c r="J91" s="40" t="str">
        <f>IFERROR(VLOOKUP(I91,'Z3 CONDITION VALUE'!$A$3:$B$5,2,FALSE)," ")</f>
        <v xml:space="preserve"> </v>
      </c>
      <c r="K91" s="42" t="str">
        <f>IFERROR(VLOOKUP(G91,'Z1 HAB CLASS'!$L$4:$N$9,3,FALSE)," ")</f>
        <v xml:space="preserve"> </v>
      </c>
      <c r="L91" s="43" t="str">
        <f t="shared" si="1"/>
        <v xml:space="preserve"> </v>
      </c>
      <c r="M91" s="1"/>
      <c r="N91" s="51"/>
      <c r="O91" s="52"/>
      <c r="P91" s="53" t="str">
        <f t="shared" si="2"/>
        <v xml:space="preserve"> </v>
      </c>
      <c r="Q91" s="53" t="str">
        <f t="shared" si="3"/>
        <v xml:space="preserve"> </v>
      </c>
      <c r="R91" s="53" t="str">
        <f t="shared" si="4"/>
        <v/>
      </c>
      <c r="S91" s="54" t="str">
        <f t="shared" si="5"/>
        <v xml:space="preserve"> </v>
      </c>
      <c r="T91" s="55"/>
      <c r="U91" s="1"/>
      <c r="V91" s="1"/>
      <c r="W91" s="1"/>
      <c r="X91" s="1">
        <f t="shared" si="0"/>
        <v>0</v>
      </c>
      <c r="Y91" s="1"/>
      <c r="Z91" s="1"/>
    </row>
    <row r="92" spans="1:26" ht="15.75" customHeight="1" x14ac:dyDescent="0.2">
      <c r="A92" s="1"/>
      <c r="B92" s="1"/>
      <c r="C92" s="1"/>
      <c r="D92" s="49">
        <v>85</v>
      </c>
      <c r="E92" s="37"/>
      <c r="F92" s="50"/>
      <c r="G92" s="39" t="str">
        <f>IFERROR(VLOOKUP(E92,'Z1 HAB CLASS'!$D$4:$E$45,2,FALSE)," ")</f>
        <v xml:space="preserve"> </v>
      </c>
      <c r="H92" s="40" t="str">
        <f>IFERROR(VLOOKUP(G92,'Z1 HAB CLASS'!$L$3:$N$9,2,FALSE)," ")</f>
        <v xml:space="preserve"> </v>
      </c>
      <c r="I92" s="41"/>
      <c r="J92" s="40" t="str">
        <f>IFERROR(VLOOKUP(I92,'Z3 CONDITION VALUE'!$A$3:$B$5,2,FALSE)," ")</f>
        <v xml:space="preserve"> </v>
      </c>
      <c r="K92" s="42" t="str">
        <f>IFERROR(VLOOKUP(G92,'Z1 HAB CLASS'!$L$4:$N$9,3,FALSE)," ")</f>
        <v xml:space="preserve"> </v>
      </c>
      <c r="L92" s="43" t="str">
        <f t="shared" si="1"/>
        <v xml:space="preserve"> </v>
      </c>
      <c r="M92" s="1"/>
      <c r="N92" s="51"/>
      <c r="O92" s="52"/>
      <c r="P92" s="53" t="str">
        <f t="shared" si="2"/>
        <v xml:space="preserve"> </v>
      </c>
      <c r="Q92" s="53" t="str">
        <f t="shared" si="3"/>
        <v xml:space="preserve"> </v>
      </c>
      <c r="R92" s="53" t="str">
        <f t="shared" si="4"/>
        <v/>
      </c>
      <c r="S92" s="54" t="str">
        <f t="shared" si="5"/>
        <v xml:space="preserve"> </v>
      </c>
      <c r="T92" s="55"/>
      <c r="U92" s="1"/>
      <c r="V92" s="1"/>
      <c r="W92" s="1"/>
      <c r="X92" s="1">
        <f t="shared" si="0"/>
        <v>0</v>
      </c>
      <c r="Y92" s="1"/>
      <c r="Z92" s="1"/>
    </row>
    <row r="93" spans="1:26" ht="15.75" customHeight="1" x14ac:dyDescent="0.2">
      <c r="A93" s="1"/>
      <c r="B93" s="1"/>
      <c r="C93" s="1"/>
      <c r="D93" s="49">
        <v>86</v>
      </c>
      <c r="E93" s="37"/>
      <c r="F93" s="50"/>
      <c r="G93" s="39" t="str">
        <f>IFERROR(VLOOKUP(E93,'Z1 HAB CLASS'!$D$4:$E$45,2,FALSE)," ")</f>
        <v xml:space="preserve"> </v>
      </c>
      <c r="H93" s="40" t="str">
        <f>IFERROR(VLOOKUP(G93,'Z1 HAB CLASS'!$L$3:$N$9,2,FALSE)," ")</f>
        <v xml:space="preserve"> </v>
      </c>
      <c r="I93" s="41"/>
      <c r="J93" s="40" t="str">
        <f>IFERROR(VLOOKUP(I93,'Z3 CONDITION VALUE'!$A$3:$B$5,2,FALSE)," ")</f>
        <v xml:space="preserve"> </v>
      </c>
      <c r="K93" s="42" t="str">
        <f>IFERROR(VLOOKUP(G93,'Z1 HAB CLASS'!$L$4:$N$9,3,FALSE)," ")</f>
        <v xml:space="preserve"> </v>
      </c>
      <c r="L93" s="43" t="str">
        <f t="shared" si="1"/>
        <v xml:space="preserve"> </v>
      </c>
      <c r="M93" s="1"/>
      <c r="N93" s="51"/>
      <c r="O93" s="52"/>
      <c r="P93" s="53" t="str">
        <f t="shared" si="2"/>
        <v xml:space="preserve"> </v>
      </c>
      <c r="Q93" s="53" t="str">
        <f t="shared" si="3"/>
        <v xml:space="preserve"> </v>
      </c>
      <c r="R93" s="53" t="str">
        <f t="shared" si="4"/>
        <v/>
      </c>
      <c r="S93" s="54" t="str">
        <f t="shared" si="5"/>
        <v xml:space="preserve"> </v>
      </c>
      <c r="T93" s="55"/>
      <c r="U93" s="1"/>
      <c r="V93" s="1"/>
      <c r="W93" s="1"/>
      <c r="X93" s="1">
        <f t="shared" si="0"/>
        <v>0</v>
      </c>
      <c r="Y93" s="1"/>
      <c r="Z93" s="1"/>
    </row>
    <row r="94" spans="1:26" ht="15.75" customHeight="1" x14ac:dyDescent="0.2">
      <c r="A94" s="1"/>
      <c r="B94" s="1"/>
      <c r="C94" s="1"/>
      <c r="D94" s="49">
        <v>87</v>
      </c>
      <c r="E94" s="37"/>
      <c r="F94" s="50"/>
      <c r="G94" s="39" t="str">
        <f>IFERROR(VLOOKUP(E94,'Z1 HAB CLASS'!$D$4:$E$45,2,FALSE)," ")</f>
        <v xml:space="preserve"> </v>
      </c>
      <c r="H94" s="40" t="str">
        <f>IFERROR(VLOOKUP(G94,'Z1 HAB CLASS'!$L$3:$N$9,2,FALSE)," ")</f>
        <v xml:space="preserve"> </v>
      </c>
      <c r="I94" s="41"/>
      <c r="J94" s="40" t="str">
        <f>IFERROR(VLOOKUP(I94,'Z3 CONDITION VALUE'!$A$3:$B$5,2,FALSE)," ")</f>
        <v xml:space="preserve"> </v>
      </c>
      <c r="K94" s="42" t="str">
        <f>IFERROR(VLOOKUP(G94,'Z1 HAB CLASS'!$L$4:$N$9,3,FALSE)," ")</f>
        <v xml:space="preserve"> </v>
      </c>
      <c r="L94" s="43" t="str">
        <f t="shared" si="1"/>
        <v xml:space="preserve"> </v>
      </c>
      <c r="M94" s="1"/>
      <c r="N94" s="51"/>
      <c r="O94" s="52"/>
      <c r="P94" s="53" t="str">
        <f t="shared" si="2"/>
        <v xml:space="preserve"> </v>
      </c>
      <c r="Q94" s="53" t="str">
        <f t="shared" si="3"/>
        <v xml:space="preserve"> </v>
      </c>
      <c r="R94" s="53" t="str">
        <f t="shared" si="4"/>
        <v/>
      </c>
      <c r="S94" s="54" t="str">
        <f t="shared" si="5"/>
        <v xml:space="preserve"> </v>
      </c>
      <c r="T94" s="55"/>
      <c r="U94" s="1"/>
      <c r="V94" s="1"/>
      <c r="W94" s="1"/>
      <c r="X94" s="1">
        <f t="shared" si="0"/>
        <v>0</v>
      </c>
      <c r="Y94" s="1"/>
      <c r="Z94" s="1"/>
    </row>
    <row r="95" spans="1:26" ht="15.75" customHeight="1" x14ac:dyDescent="0.2">
      <c r="A95" s="1"/>
      <c r="B95" s="1"/>
      <c r="C95" s="1"/>
      <c r="D95" s="49">
        <v>88</v>
      </c>
      <c r="E95" s="37"/>
      <c r="F95" s="50"/>
      <c r="G95" s="39" t="str">
        <f>IFERROR(VLOOKUP(E95,'Z1 HAB CLASS'!$D$4:$E$45,2,FALSE)," ")</f>
        <v xml:space="preserve"> </v>
      </c>
      <c r="H95" s="40" t="str">
        <f>IFERROR(VLOOKUP(G95,'Z1 HAB CLASS'!$L$3:$N$9,2,FALSE)," ")</f>
        <v xml:space="preserve"> </v>
      </c>
      <c r="I95" s="41"/>
      <c r="J95" s="40" t="str">
        <f>IFERROR(VLOOKUP(I95,'Z3 CONDITION VALUE'!$A$3:$B$5,2,FALSE)," ")</f>
        <v xml:space="preserve"> </v>
      </c>
      <c r="K95" s="42" t="str">
        <f>IFERROR(VLOOKUP(G95,'Z1 HAB CLASS'!$L$4:$N$9,3,FALSE)," ")</f>
        <v xml:space="preserve"> </v>
      </c>
      <c r="L95" s="43" t="str">
        <f t="shared" si="1"/>
        <v xml:space="preserve"> </v>
      </c>
      <c r="M95" s="1"/>
      <c r="N95" s="51"/>
      <c r="O95" s="52"/>
      <c r="P95" s="53" t="str">
        <f t="shared" si="2"/>
        <v xml:space="preserve"> </v>
      </c>
      <c r="Q95" s="53" t="str">
        <f t="shared" si="3"/>
        <v xml:space="preserve"> </v>
      </c>
      <c r="R95" s="53" t="str">
        <f t="shared" si="4"/>
        <v/>
      </c>
      <c r="S95" s="54" t="str">
        <f t="shared" si="5"/>
        <v xml:space="preserve"> </v>
      </c>
      <c r="T95" s="55"/>
      <c r="U95" s="1"/>
      <c r="V95" s="1"/>
      <c r="W95" s="1"/>
      <c r="X95" s="1">
        <f t="shared" si="0"/>
        <v>0</v>
      </c>
      <c r="Y95" s="1"/>
      <c r="Z95" s="1"/>
    </row>
    <row r="96" spans="1:26" ht="15.75" customHeight="1" x14ac:dyDescent="0.2">
      <c r="A96" s="1"/>
      <c r="B96" s="1"/>
      <c r="C96" s="1"/>
      <c r="D96" s="49">
        <v>89</v>
      </c>
      <c r="E96" s="37"/>
      <c r="F96" s="50"/>
      <c r="G96" s="39" t="str">
        <f>IFERROR(VLOOKUP(E96,'Z1 HAB CLASS'!$D$4:$E$45,2,FALSE)," ")</f>
        <v xml:space="preserve"> </v>
      </c>
      <c r="H96" s="40" t="str">
        <f>IFERROR(VLOOKUP(G96,'Z1 HAB CLASS'!$L$3:$N$9,2,FALSE)," ")</f>
        <v xml:space="preserve"> </v>
      </c>
      <c r="I96" s="41"/>
      <c r="J96" s="40" t="str">
        <f>IFERROR(VLOOKUP(I96,'Z3 CONDITION VALUE'!$A$3:$B$5,2,FALSE)," ")</f>
        <v xml:space="preserve"> </v>
      </c>
      <c r="K96" s="42" t="str">
        <f>IFERROR(VLOOKUP(G96,'Z1 HAB CLASS'!$L$4:$N$9,3,FALSE)," ")</f>
        <v xml:space="preserve"> </v>
      </c>
      <c r="L96" s="43" t="str">
        <f t="shared" si="1"/>
        <v xml:space="preserve"> </v>
      </c>
      <c r="M96" s="1"/>
      <c r="N96" s="51"/>
      <c r="O96" s="52"/>
      <c r="P96" s="53" t="str">
        <f t="shared" si="2"/>
        <v xml:space="preserve"> </v>
      </c>
      <c r="Q96" s="53" t="str">
        <f t="shared" si="3"/>
        <v xml:space="preserve"> </v>
      </c>
      <c r="R96" s="53" t="str">
        <f t="shared" si="4"/>
        <v/>
      </c>
      <c r="S96" s="54" t="str">
        <f t="shared" si="5"/>
        <v xml:space="preserve"> </v>
      </c>
      <c r="T96" s="55"/>
      <c r="U96" s="1"/>
      <c r="V96" s="1"/>
      <c r="W96" s="1"/>
      <c r="X96" s="1">
        <f t="shared" si="0"/>
        <v>0</v>
      </c>
      <c r="Y96" s="1"/>
      <c r="Z96" s="1"/>
    </row>
    <row r="97" spans="1:26" ht="15.75" customHeight="1" x14ac:dyDescent="0.2">
      <c r="A97" s="1"/>
      <c r="B97" s="1"/>
      <c r="C97" s="1"/>
      <c r="D97" s="49">
        <v>90</v>
      </c>
      <c r="E97" s="37"/>
      <c r="F97" s="50"/>
      <c r="G97" s="39" t="str">
        <f>IFERROR(VLOOKUP(E97,'Z1 HAB CLASS'!$D$4:$E$45,2,FALSE)," ")</f>
        <v xml:space="preserve"> </v>
      </c>
      <c r="H97" s="40" t="str">
        <f>IFERROR(VLOOKUP(G97,'Z1 HAB CLASS'!$L$3:$N$9,2,FALSE)," ")</f>
        <v xml:space="preserve"> </v>
      </c>
      <c r="I97" s="41"/>
      <c r="J97" s="40" t="str">
        <f>IFERROR(VLOOKUP(I97,'Z3 CONDITION VALUE'!$A$3:$B$5,2,FALSE)," ")</f>
        <v xml:space="preserve"> </v>
      </c>
      <c r="K97" s="42" t="str">
        <f>IFERROR(VLOOKUP(G97,'Z1 HAB CLASS'!$L$4:$N$9,3,FALSE)," ")</f>
        <v xml:space="preserve"> </v>
      </c>
      <c r="L97" s="43" t="str">
        <f t="shared" si="1"/>
        <v xml:space="preserve"> </v>
      </c>
      <c r="M97" s="1"/>
      <c r="N97" s="51"/>
      <c r="O97" s="52"/>
      <c r="P97" s="53" t="str">
        <f t="shared" si="2"/>
        <v xml:space="preserve"> </v>
      </c>
      <c r="Q97" s="53" t="str">
        <f t="shared" si="3"/>
        <v xml:space="preserve"> </v>
      </c>
      <c r="R97" s="53" t="str">
        <f t="shared" si="4"/>
        <v/>
      </c>
      <c r="S97" s="54" t="str">
        <f t="shared" si="5"/>
        <v xml:space="preserve"> </v>
      </c>
      <c r="T97" s="55"/>
      <c r="U97" s="1"/>
      <c r="V97" s="1"/>
      <c r="W97" s="1"/>
      <c r="X97" s="1">
        <f t="shared" si="0"/>
        <v>0</v>
      </c>
      <c r="Y97" s="1"/>
      <c r="Z97" s="1"/>
    </row>
    <row r="98" spans="1:26" ht="15.75" customHeight="1" x14ac:dyDescent="0.2">
      <c r="A98" s="1"/>
      <c r="B98" s="1"/>
      <c r="C98" s="1"/>
      <c r="D98" s="49">
        <v>91</v>
      </c>
      <c r="E98" s="37"/>
      <c r="F98" s="50"/>
      <c r="G98" s="39" t="str">
        <f>IFERROR(VLOOKUP(E98,'Z1 HAB CLASS'!$D$4:$E$45,2,FALSE)," ")</f>
        <v xml:space="preserve"> </v>
      </c>
      <c r="H98" s="40" t="str">
        <f>IFERROR(VLOOKUP(G98,'Z1 HAB CLASS'!$L$3:$N$9,2,FALSE)," ")</f>
        <v xml:space="preserve"> </v>
      </c>
      <c r="I98" s="41"/>
      <c r="J98" s="40" t="str">
        <f>IFERROR(VLOOKUP(I98,'Z3 CONDITION VALUE'!$A$3:$B$5,2,FALSE)," ")</f>
        <v xml:space="preserve"> </v>
      </c>
      <c r="K98" s="42" t="str">
        <f>IFERROR(VLOOKUP(G98,'Z1 HAB CLASS'!$L$4:$N$9,3,FALSE)," ")</f>
        <v xml:space="preserve"> </v>
      </c>
      <c r="L98" s="43" t="str">
        <f t="shared" si="1"/>
        <v xml:space="preserve"> </v>
      </c>
      <c r="M98" s="1"/>
      <c r="N98" s="51"/>
      <c r="O98" s="52"/>
      <c r="P98" s="53" t="str">
        <f t="shared" si="2"/>
        <v xml:space="preserve"> </v>
      </c>
      <c r="Q98" s="53" t="str">
        <f t="shared" si="3"/>
        <v xml:space="preserve"> </v>
      </c>
      <c r="R98" s="53" t="str">
        <f t="shared" si="4"/>
        <v/>
      </c>
      <c r="S98" s="54" t="str">
        <f t="shared" si="5"/>
        <v xml:space="preserve"> </v>
      </c>
      <c r="T98" s="55"/>
      <c r="U98" s="1"/>
      <c r="V98" s="1"/>
      <c r="W98" s="1"/>
      <c r="X98" s="1">
        <f t="shared" si="0"/>
        <v>0</v>
      </c>
      <c r="Y98" s="1"/>
      <c r="Z98" s="1"/>
    </row>
    <row r="99" spans="1:26" ht="15.75" customHeight="1" x14ac:dyDescent="0.2">
      <c r="A99" s="1"/>
      <c r="B99" s="1"/>
      <c r="C99" s="1"/>
      <c r="D99" s="49">
        <v>92</v>
      </c>
      <c r="E99" s="37"/>
      <c r="F99" s="50"/>
      <c r="G99" s="39" t="str">
        <f>IFERROR(VLOOKUP(E99,'Z1 HAB CLASS'!$D$4:$E$45,2,FALSE)," ")</f>
        <v xml:space="preserve"> </v>
      </c>
      <c r="H99" s="40" t="str">
        <f>IFERROR(VLOOKUP(G99,'Z1 HAB CLASS'!$L$3:$N$9,2,FALSE)," ")</f>
        <v xml:space="preserve"> </v>
      </c>
      <c r="I99" s="41"/>
      <c r="J99" s="40" t="str">
        <f>IFERROR(VLOOKUP(I99,'Z3 CONDITION VALUE'!$A$3:$B$5,2,FALSE)," ")</f>
        <v xml:space="preserve"> </v>
      </c>
      <c r="K99" s="42" t="str">
        <f>IFERROR(VLOOKUP(G99,'Z1 HAB CLASS'!$L$4:$N$9,3,FALSE)," ")</f>
        <v xml:space="preserve"> </v>
      </c>
      <c r="L99" s="43" t="str">
        <f t="shared" si="1"/>
        <v xml:space="preserve"> </v>
      </c>
      <c r="M99" s="1"/>
      <c r="N99" s="51"/>
      <c r="O99" s="52"/>
      <c r="P99" s="53" t="str">
        <f t="shared" si="2"/>
        <v xml:space="preserve"> </v>
      </c>
      <c r="Q99" s="53" t="str">
        <f t="shared" si="3"/>
        <v xml:space="preserve"> </v>
      </c>
      <c r="R99" s="53" t="str">
        <f t="shared" si="4"/>
        <v/>
      </c>
      <c r="S99" s="54" t="str">
        <f t="shared" si="5"/>
        <v xml:space="preserve"> </v>
      </c>
      <c r="T99" s="55"/>
      <c r="U99" s="1"/>
      <c r="V99" s="1"/>
      <c r="W99" s="1"/>
      <c r="X99" s="1">
        <f t="shared" si="0"/>
        <v>0</v>
      </c>
      <c r="Y99" s="1"/>
      <c r="Z99" s="1"/>
    </row>
    <row r="100" spans="1:26" ht="15.75" customHeight="1" x14ac:dyDescent="0.2">
      <c r="A100" s="1"/>
      <c r="B100" s="1"/>
      <c r="C100" s="1"/>
      <c r="D100" s="49">
        <v>93</v>
      </c>
      <c r="E100" s="37"/>
      <c r="F100" s="5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42" t="str">
        <f>IFERROR(VLOOKUP(G100,'Z1 HAB CLASS'!$L$4:$N$9,3,FALSE)," ")</f>
        <v xml:space="preserve"> </v>
      </c>
      <c r="L100" s="43" t="str">
        <f t="shared" si="1"/>
        <v xml:space="preserve"> </v>
      </c>
      <c r="M100" s="1"/>
      <c r="N100" s="51"/>
      <c r="O100" s="52"/>
      <c r="P100" s="53" t="str">
        <f t="shared" si="2"/>
        <v xml:space="preserve"> </v>
      </c>
      <c r="Q100" s="53" t="str">
        <f t="shared" si="3"/>
        <v xml:space="preserve"> </v>
      </c>
      <c r="R100" s="53" t="str">
        <f t="shared" si="4"/>
        <v/>
      </c>
      <c r="S100" s="54" t="str">
        <f t="shared" si="5"/>
        <v xml:space="preserve"> </v>
      </c>
      <c r="T100" s="55"/>
      <c r="U100" s="1"/>
      <c r="V100" s="1"/>
      <c r="W100" s="1"/>
      <c r="X100" s="1">
        <f t="shared" si="0"/>
        <v>0</v>
      </c>
      <c r="Y100" s="1"/>
      <c r="Z100" s="1"/>
    </row>
    <row r="101" spans="1:26" ht="15.75" customHeight="1" x14ac:dyDescent="0.2">
      <c r="A101" s="1"/>
      <c r="B101" s="1"/>
      <c r="C101" s="1"/>
      <c r="D101" s="49">
        <v>94</v>
      </c>
      <c r="E101" s="37"/>
      <c r="F101" s="5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42" t="str">
        <f>IFERROR(VLOOKUP(G101,'Z1 HAB CLASS'!$L$4:$N$9,3,FALSE)," ")</f>
        <v xml:space="preserve"> </v>
      </c>
      <c r="L101" s="43" t="str">
        <f t="shared" si="1"/>
        <v xml:space="preserve"> </v>
      </c>
      <c r="M101" s="1"/>
      <c r="N101" s="51"/>
      <c r="O101" s="52"/>
      <c r="P101" s="53" t="str">
        <f t="shared" si="2"/>
        <v xml:space="preserve"> </v>
      </c>
      <c r="Q101" s="53" t="str">
        <f t="shared" si="3"/>
        <v xml:space="preserve"> </v>
      </c>
      <c r="R101" s="53" t="str">
        <f t="shared" si="4"/>
        <v/>
      </c>
      <c r="S101" s="54" t="str">
        <f t="shared" si="5"/>
        <v xml:space="preserve"> </v>
      </c>
      <c r="T101" s="55"/>
      <c r="U101" s="1"/>
      <c r="V101" s="1"/>
      <c r="W101" s="1"/>
      <c r="X101" s="1">
        <f t="shared" si="0"/>
        <v>0</v>
      </c>
      <c r="Y101" s="1"/>
      <c r="Z101" s="1"/>
    </row>
    <row r="102" spans="1:26" ht="15.75" customHeight="1" x14ac:dyDescent="0.2">
      <c r="A102" s="1"/>
      <c r="B102" s="1"/>
      <c r="C102" s="1"/>
      <c r="D102" s="49">
        <v>95</v>
      </c>
      <c r="E102" s="37"/>
      <c r="F102" s="5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42" t="str">
        <f>IFERROR(VLOOKUP(G102,'Z1 HAB CLASS'!$L$4:$N$9,3,FALSE)," ")</f>
        <v xml:space="preserve"> </v>
      </c>
      <c r="L102" s="43" t="str">
        <f t="shared" si="1"/>
        <v xml:space="preserve"> </v>
      </c>
      <c r="M102" s="1"/>
      <c r="N102" s="51"/>
      <c r="O102" s="52"/>
      <c r="P102" s="53" t="str">
        <f t="shared" si="2"/>
        <v xml:space="preserve"> </v>
      </c>
      <c r="Q102" s="53" t="str">
        <f t="shared" si="3"/>
        <v xml:space="preserve"> </v>
      </c>
      <c r="R102" s="53" t="str">
        <f t="shared" si="4"/>
        <v/>
      </c>
      <c r="S102" s="54" t="str">
        <f t="shared" si="5"/>
        <v xml:space="preserve"> </v>
      </c>
      <c r="T102" s="55"/>
      <c r="U102" s="1"/>
      <c r="V102" s="1"/>
      <c r="W102" s="1"/>
      <c r="X102" s="1">
        <f t="shared" si="0"/>
        <v>0</v>
      </c>
      <c r="Y102" s="1"/>
      <c r="Z102" s="1"/>
    </row>
    <row r="103" spans="1:26" ht="15.75" customHeight="1" x14ac:dyDescent="0.2">
      <c r="A103" s="1"/>
      <c r="B103" s="1"/>
      <c r="C103" s="1"/>
      <c r="D103" s="49">
        <v>96</v>
      </c>
      <c r="E103" s="37"/>
      <c r="F103" s="5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42" t="str">
        <f>IFERROR(VLOOKUP(G103,'Z1 HAB CLASS'!$L$4:$N$9,3,FALSE)," ")</f>
        <v xml:space="preserve"> </v>
      </c>
      <c r="L103" s="43" t="str">
        <f t="shared" si="1"/>
        <v xml:space="preserve"> </v>
      </c>
      <c r="M103" s="1"/>
      <c r="N103" s="51"/>
      <c r="O103" s="52"/>
      <c r="P103" s="53" t="str">
        <f t="shared" si="2"/>
        <v xml:space="preserve"> </v>
      </c>
      <c r="Q103" s="53" t="str">
        <f t="shared" si="3"/>
        <v xml:space="preserve"> </v>
      </c>
      <c r="R103" s="53" t="str">
        <f t="shared" si="4"/>
        <v/>
      </c>
      <c r="S103" s="54" t="str">
        <f t="shared" si="5"/>
        <v xml:space="preserve"> </v>
      </c>
      <c r="T103" s="55"/>
      <c r="U103" s="1"/>
      <c r="V103" s="1"/>
      <c r="W103" s="1"/>
      <c r="X103" s="1">
        <f t="shared" si="0"/>
        <v>0</v>
      </c>
      <c r="Y103" s="1"/>
      <c r="Z103" s="1"/>
    </row>
    <row r="104" spans="1:26" ht="15.75" customHeight="1" x14ac:dyDescent="0.2">
      <c r="A104" s="1"/>
      <c r="B104" s="1"/>
      <c r="C104" s="1"/>
      <c r="D104" s="49">
        <v>97</v>
      </c>
      <c r="E104" s="37"/>
      <c r="F104" s="5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42" t="str">
        <f>IFERROR(VLOOKUP(G104,'Z1 HAB CLASS'!$L$4:$N$9,3,FALSE)," ")</f>
        <v xml:space="preserve"> </v>
      </c>
      <c r="L104" s="43" t="str">
        <f t="shared" si="1"/>
        <v xml:space="preserve"> </v>
      </c>
      <c r="M104" s="1"/>
      <c r="N104" s="51"/>
      <c r="O104" s="52"/>
      <c r="P104" s="53" t="str">
        <f t="shared" si="2"/>
        <v xml:space="preserve"> </v>
      </c>
      <c r="Q104" s="53" t="str">
        <f t="shared" si="3"/>
        <v xml:space="preserve"> </v>
      </c>
      <c r="R104" s="53" t="str">
        <f t="shared" si="4"/>
        <v/>
      </c>
      <c r="S104" s="54" t="str">
        <f t="shared" si="5"/>
        <v xml:space="preserve"> </v>
      </c>
      <c r="T104" s="55"/>
      <c r="U104" s="1"/>
      <c r="V104" s="1"/>
      <c r="W104" s="1"/>
      <c r="X104" s="1">
        <f t="shared" si="0"/>
        <v>0</v>
      </c>
      <c r="Y104" s="1"/>
      <c r="Z104" s="1"/>
    </row>
    <row r="105" spans="1:26" ht="15.75" customHeight="1" x14ac:dyDescent="0.2">
      <c r="A105" s="1"/>
      <c r="B105" s="1"/>
      <c r="C105" s="1"/>
      <c r="D105" s="49">
        <v>98</v>
      </c>
      <c r="E105" s="37"/>
      <c r="F105" s="5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42" t="str">
        <f>IFERROR(VLOOKUP(G105,'Z1 HAB CLASS'!$L$4:$N$9,3,FALSE)," ")</f>
        <v xml:space="preserve"> </v>
      </c>
      <c r="L105" s="43" t="str">
        <f t="shared" si="1"/>
        <v xml:space="preserve"> </v>
      </c>
      <c r="M105" s="1"/>
      <c r="N105" s="51"/>
      <c r="O105" s="52"/>
      <c r="P105" s="53" t="str">
        <f t="shared" si="2"/>
        <v xml:space="preserve"> </v>
      </c>
      <c r="Q105" s="53" t="str">
        <f t="shared" si="3"/>
        <v xml:space="preserve"> </v>
      </c>
      <c r="R105" s="53" t="str">
        <f t="shared" si="4"/>
        <v/>
      </c>
      <c r="S105" s="54" t="str">
        <f t="shared" si="5"/>
        <v xml:space="preserve"> </v>
      </c>
      <c r="T105" s="55"/>
      <c r="U105" s="1"/>
      <c r="V105" s="1"/>
      <c r="W105" s="1"/>
      <c r="X105" s="1">
        <f t="shared" si="0"/>
        <v>0</v>
      </c>
      <c r="Y105" s="1"/>
      <c r="Z105" s="1"/>
    </row>
    <row r="106" spans="1:26" ht="15.75" customHeight="1" x14ac:dyDescent="0.2">
      <c r="A106" s="1"/>
      <c r="B106" s="1"/>
      <c r="C106" s="1"/>
      <c r="D106" s="49">
        <v>99</v>
      </c>
      <c r="E106" s="37"/>
      <c r="F106" s="5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42" t="str">
        <f>IFERROR(VLOOKUP(G106,'Z1 HAB CLASS'!$L$4:$N$9,3,FALSE)," ")</f>
        <v xml:space="preserve"> </v>
      </c>
      <c r="L106" s="43" t="str">
        <f t="shared" si="1"/>
        <v xml:space="preserve"> </v>
      </c>
      <c r="M106" s="1"/>
      <c r="N106" s="51"/>
      <c r="O106" s="52"/>
      <c r="P106" s="53" t="str">
        <f t="shared" si="2"/>
        <v xml:space="preserve"> </v>
      </c>
      <c r="Q106" s="53" t="str">
        <f t="shared" si="3"/>
        <v xml:space="preserve"> </v>
      </c>
      <c r="R106" s="53" t="str">
        <f t="shared" si="4"/>
        <v/>
      </c>
      <c r="S106" s="54" t="str">
        <f t="shared" si="5"/>
        <v xml:space="preserve"> </v>
      </c>
      <c r="T106" s="55"/>
      <c r="U106" s="1"/>
      <c r="V106" s="1"/>
      <c r="W106" s="1"/>
      <c r="X106" s="1">
        <f t="shared" si="0"/>
        <v>0</v>
      </c>
      <c r="Y106" s="1"/>
      <c r="Z106" s="1"/>
    </row>
    <row r="107" spans="1:26" ht="15.75" customHeight="1" x14ac:dyDescent="0.2">
      <c r="A107" s="1"/>
      <c r="B107" s="1"/>
      <c r="C107" s="1"/>
      <c r="D107" s="49">
        <v>100</v>
      </c>
      <c r="E107" s="37"/>
      <c r="F107" s="5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42" t="str">
        <f>IFERROR(VLOOKUP(G107,'Z1 HAB CLASS'!$L$4:$N$9,3,FALSE)," ")</f>
        <v xml:space="preserve"> </v>
      </c>
      <c r="L107" s="43" t="str">
        <f t="shared" si="1"/>
        <v xml:space="preserve"> </v>
      </c>
      <c r="M107" s="1"/>
      <c r="N107" s="51"/>
      <c r="O107" s="52"/>
      <c r="P107" s="53" t="str">
        <f t="shared" si="2"/>
        <v xml:space="preserve"> </v>
      </c>
      <c r="Q107" s="53" t="str">
        <f t="shared" si="3"/>
        <v xml:space="preserve"> </v>
      </c>
      <c r="R107" s="53" t="str">
        <f t="shared" si="4"/>
        <v/>
      </c>
      <c r="S107" s="54" t="str">
        <f t="shared" si="5"/>
        <v xml:space="preserve"> </v>
      </c>
      <c r="T107" s="55"/>
      <c r="U107" s="1"/>
      <c r="V107" s="1"/>
      <c r="W107" s="1"/>
      <c r="X107" s="1">
        <f t="shared" si="0"/>
        <v>0</v>
      </c>
      <c r="Y107" s="1"/>
      <c r="Z107" s="1"/>
    </row>
    <row r="108" spans="1:26" ht="15.75" customHeight="1" x14ac:dyDescent="0.2">
      <c r="A108" s="1"/>
      <c r="B108" s="1"/>
      <c r="C108" s="1"/>
      <c r="D108" s="49">
        <v>101</v>
      </c>
      <c r="E108" s="37"/>
      <c r="F108" s="5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42" t="str">
        <f>IFERROR(VLOOKUP(G108,'Z1 HAB CLASS'!$L$4:$N$9,3,FALSE)," ")</f>
        <v xml:space="preserve"> </v>
      </c>
      <c r="L108" s="43" t="str">
        <f t="shared" si="1"/>
        <v xml:space="preserve"> </v>
      </c>
      <c r="M108" s="1"/>
      <c r="N108" s="51"/>
      <c r="O108" s="52"/>
      <c r="P108" s="53" t="str">
        <f t="shared" si="2"/>
        <v xml:space="preserve"> </v>
      </c>
      <c r="Q108" s="53" t="str">
        <f t="shared" si="3"/>
        <v xml:space="preserve"> </v>
      </c>
      <c r="R108" s="53" t="str">
        <f t="shared" si="4"/>
        <v/>
      </c>
      <c r="S108" s="54" t="str">
        <f t="shared" si="5"/>
        <v xml:space="preserve"> </v>
      </c>
      <c r="T108" s="55"/>
      <c r="U108" s="1"/>
      <c r="V108" s="1"/>
      <c r="W108" s="1"/>
      <c r="X108" s="1">
        <f t="shared" si="0"/>
        <v>0</v>
      </c>
      <c r="Y108" s="1"/>
      <c r="Z108" s="1"/>
    </row>
    <row r="109" spans="1:26" ht="15.75" customHeight="1" x14ac:dyDescent="0.2">
      <c r="A109" s="1"/>
      <c r="B109" s="1"/>
      <c r="C109" s="1"/>
      <c r="D109" s="49">
        <v>102</v>
      </c>
      <c r="E109" s="37"/>
      <c r="F109" s="5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42" t="str">
        <f>IFERROR(VLOOKUP(G109,'Z1 HAB CLASS'!$L$4:$N$9,3,FALSE)," ")</f>
        <v xml:space="preserve"> </v>
      </c>
      <c r="L109" s="43" t="str">
        <f t="shared" si="1"/>
        <v xml:space="preserve"> </v>
      </c>
      <c r="M109" s="1"/>
      <c r="N109" s="51"/>
      <c r="O109" s="52"/>
      <c r="P109" s="53" t="str">
        <f t="shared" si="2"/>
        <v xml:space="preserve"> </v>
      </c>
      <c r="Q109" s="53" t="str">
        <f t="shared" si="3"/>
        <v xml:space="preserve"> </v>
      </c>
      <c r="R109" s="53" t="str">
        <f t="shared" si="4"/>
        <v/>
      </c>
      <c r="S109" s="54" t="str">
        <f t="shared" si="5"/>
        <v xml:space="preserve"> </v>
      </c>
      <c r="T109" s="55"/>
      <c r="U109" s="1"/>
      <c r="V109" s="1"/>
      <c r="W109" s="1"/>
      <c r="X109" s="1">
        <f t="shared" si="0"/>
        <v>0</v>
      </c>
      <c r="Y109" s="1"/>
      <c r="Z109" s="1"/>
    </row>
    <row r="110" spans="1:26" ht="15.75" customHeight="1" x14ac:dyDescent="0.2">
      <c r="A110" s="1"/>
      <c r="B110" s="1"/>
      <c r="C110" s="1"/>
      <c r="D110" s="49">
        <v>103</v>
      </c>
      <c r="E110" s="37"/>
      <c r="F110" s="5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42" t="str">
        <f>IFERROR(VLOOKUP(G110,'Z1 HAB CLASS'!$L$4:$N$9,3,FALSE)," ")</f>
        <v xml:space="preserve"> </v>
      </c>
      <c r="L110" s="43" t="str">
        <f t="shared" si="1"/>
        <v xml:space="preserve"> </v>
      </c>
      <c r="M110" s="1"/>
      <c r="N110" s="51"/>
      <c r="O110" s="52"/>
      <c r="P110" s="53" t="str">
        <f t="shared" si="2"/>
        <v xml:space="preserve"> </v>
      </c>
      <c r="Q110" s="53" t="str">
        <f t="shared" si="3"/>
        <v xml:space="preserve"> </v>
      </c>
      <c r="R110" s="53" t="str">
        <f t="shared" si="4"/>
        <v/>
      </c>
      <c r="S110" s="54" t="str">
        <f t="shared" si="5"/>
        <v xml:space="preserve"> </v>
      </c>
      <c r="T110" s="55"/>
      <c r="U110" s="1"/>
      <c r="V110" s="1"/>
      <c r="W110" s="1"/>
      <c r="X110" s="1">
        <f t="shared" si="0"/>
        <v>0</v>
      </c>
      <c r="Y110" s="1"/>
      <c r="Z110" s="1"/>
    </row>
    <row r="111" spans="1:26" ht="15.75" customHeight="1" x14ac:dyDescent="0.2">
      <c r="A111" s="1"/>
      <c r="B111" s="1"/>
      <c r="C111" s="1"/>
      <c r="D111" s="49">
        <v>104</v>
      </c>
      <c r="E111" s="37"/>
      <c r="F111" s="5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42" t="str">
        <f>IFERROR(VLOOKUP(G111,'Z1 HAB CLASS'!$L$4:$N$9,3,FALSE)," ")</f>
        <v xml:space="preserve"> </v>
      </c>
      <c r="L111" s="43" t="str">
        <f t="shared" si="1"/>
        <v xml:space="preserve"> </v>
      </c>
      <c r="M111" s="1"/>
      <c r="N111" s="51"/>
      <c r="O111" s="52"/>
      <c r="P111" s="53" t="str">
        <f t="shared" si="2"/>
        <v xml:space="preserve"> </v>
      </c>
      <c r="Q111" s="53" t="str">
        <f t="shared" si="3"/>
        <v xml:space="preserve"> </v>
      </c>
      <c r="R111" s="53" t="str">
        <f t="shared" si="4"/>
        <v/>
      </c>
      <c r="S111" s="54" t="str">
        <f t="shared" si="5"/>
        <v xml:space="preserve"> </v>
      </c>
      <c r="T111" s="55"/>
      <c r="U111" s="1"/>
      <c r="V111" s="1"/>
      <c r="W111" s="1"/>
      <c r="X111" s="1">
        <f t="shared" si="0"/>
        <v>0</v>
      </c>
      <c r="Y111" s="1"/>
      <c r="Z111" s="1"/>
    </row>
    <row r="112" spans="1:26" ht="15.75" customHeight="1" x14ac:dyDescent="0.2">
      <c r="A112" s="1"/>
      <c r="B112" s="1"/>
      <c r="C112" s="1"/>
      <c r="D112" s="49">
        <v>105</v>
      </c>
      <c r="E112" s="37"/>
      <c r="F112" s="5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42" t="str">
        <f>IFERROR(VLOOKUP(G112,'Z1 HAB CLASS'!$L$4:$N$9,3,FALSE)," ")</f>
        <v xml:space="preserve"> </v>
      </c>
      <c r="L112" s="43" t="str">
        <f t="shared" si="1"/>
        <v xml:space="preserve"> </v>
      </c>
      <c r="M112" s="1"/>
      <c r="N112" s="51"/>
      <c r="O112" s="52"/>
      <c r="P112" s="53" t="str">
        <f t="shared" si="2"/>
        <v xml:space="preserve"> </v>
      </c>
      <c r="Q112" s="53" t="str">
        <f t="shared" si="3"/>
        <v xml:space="preserve"> </v>
      </c>
      <c r="R112" s="53" t="str">
        <f t="shared" si="4"/>
        <v/>
      </c>
      <c r="S112" s="54" t="str">
        <f t="shared" si="5"/>
        <v xml:space="preserve"> </v>
      </c>
      <c r="T112" s="55"/>
      <c r="U112" s="1"/>
      <c r="V112" s="1"/>
      <c r="W112" s="1"/>
      <c r="X112" s="1">
        <f t="shared" si="0"/>
        <v>0</v>
      </c>
      <c r="Y112" s="1"/>
      <c r="Z112" s="1"/>
    </row>
    <row r="113" spans="1:26" ht="15.75" customHeight="1" x14ac:dyDescent="0.2">
      <c r="A113" s="1"/>
      <c r="B113" s="1"/>
      <c r="C113" s="1"/>
      <c r="D113" s="49">
        <v>106</v>
      </c>
      <c r="E113" s="37"/>
      <c r="F113" s="5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42" t="str">
        <f>IFERROR(VLOOKUP(G113,'Z1 HAB CLASS'!$L$4:$N$9,3,FALSE)," ")</f>
        <v xml:space="preserve"> </v>
      </c>
      <c r="L113" s="43" t="str">
        <f t="shared" si="1"/>
        <v xml:space="preserve"> </v>
      </c>
      <c r="M113" s="1"/>
      <c r="N113" s="51"/>
      <c r="O113" s="52"/>
      <c r="P113" s="53" t="str">
        <f t="shared" si="2"/>
        <v xml:space="preserve"> </v>
      </c>
      <c r="Q113" s="53" t="str">
        <f t="shared" si="3"/>
        <v xml:space="preserve"> </v>
      </c>
      <c r="R113" s="53" t="str">
        <f t="shared" si="4"/>
        <v/>
      </c>
      <c r="S113" s="54" t="str">
        <f t="shared" si="5"/>
        <v xml:space="preserve"> </v>
      </c>
      <c r="T113" s="55"/>
      <c r="U113" s="1"/>
      <c r="V113" s="1"/>
      <c r="W113" s="1"/>
      <c r="X113" s="1">
        <f t="shared" si="0"/>
        <v>0</v>
      </c>
      <c r="Y113" s="1"/>
      <c r="Z113" s="1"/>
    </row>
    <row r="114" spans="1:26" ht="15.75" customHeight="1" x14ac:dyDescent="0.2">
      <c r="A114" s="1"/>
      <c r="B114" s="1"/>
      <c r="C114" s="1"/>
      <c r="D114" s="49">
        <v>107</v>
      </c>
      <c r="E114" s="37"/>
      <c r="F114" s="5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42" t="str">
        <f>IFERROR(VLOOKUP(G114,'Z1 HAB CLASS'!$L$4:$N$9,3,FALSE)," ")</f>
        <v xml:space="preserve"> </v>
      </c>
      <c r="L114" s="43" t="str">
        <f t="shared" si="1"/>
        <v xml:space="preserve"> </v>
      </c>
      <c r="M114" s="1"/>
      <c r="N114" s="51"/>
      <c r="O114" s="52"/>
      <c r="P114" s="53" t="str">
        <f t="shared" si="2"/>
        <v xml:space="preserve"> </v>
      </c>
      <c r="Q114" s="53" t="str">
        <f t="shared" si="3"/>
        <v xml:space="preserve"> </v>
      </c>
      <c r="R114" s="53" t="str">
        <f t="shared" si="4"/>
        <v/>
      </c>
      <c r="S114" s="54" t="str">
        <f t="shared" si="5"/>
        <v xml:space="preserve"> </v>
      </c>
      <c r="T114" s="55"/>
      <c r="U114" s="1"/>
      <c r="V114" s="1"/>
      <c r="W114" s="1"/>
      <c r="X114" s="1">
        <f t="shared" si="0"/>
        <v>0</v>
      </c>
      <c r="Y114" s="1"/>
      <c r="Z114" s="1"/>
    </row>
    <row r="115" spans="1:26" ht="15.75" customHeight="1" x14ac:dyDescent="0.2">
      <c r="A115" s="1"/>
      <c r="B115" s="1"/>
      <c r="C115" s="1"/>
      <c r="D115" s="49">
        <v>108</v>
      </c>
      <c r="E115" s="37"/>
      <c r="F115" s="5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42" t="str">
        <f>IFERROR(VLOOKUP(G115,'Z1 HAB CLASS'!$L$4:$N$9,3,FALSE)," ")</f>
        <v xml:space="preserve"> </v>
      </c>
      <c r="L115" s="43" t="str">
        <f t="shared" si="1"/>
        <v xml:space="preserve"> </v>
      </c>
      <c r="M115" s="1"/>
      <c r="N115" s="51"/>
      <c r="O115" s="52"/>
      <c r="P115" s="53" t="str">
        <f t="shared" si="2"/>
        <v xml:space="preserve"> </v>
      </c>
      <c r="Q115" s="53" t="str">
        <f t="shared" si="3"/>
        <v xml:space="preserve"> </v>
      </c>
      <c r="R115" s="53" t="str">
        <f t="shared" si="4"/>
        <v/>
      </c>
      <c r="S115" s="54" t="str">
        <f t="shared" si="5"/>
        <v xml:space="preserve"> </v>
      </c>
      <c r="T115" s="55"/>
      <c r="U115" s="1"/>
      <c r="V115" s="1"/>
      <c r="W115" s="1"/>
      <c r="X115" s="1">
        <f t="shared" si="0"/>
        <v>0</v>
      </c>
      <c r="Y115" s="1"/>
      <c r="Z115" s="1"/>
    </row>
    <row r="116" spans="1:26" ht="15.75" customHeight="1" x14ac:dyDescent="0.2">
      <c r="A116" s="1"/>
      <c r="B116" s="1"/>
      <c r="C116" s="1"/>
      <c r="D116" s="49">
        <v>109</v>
      </c>
      <c r="E116" s="37"/>
      <c r="F116" s="5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42" t="str">
        <f>IFERROR(VLOOKUP(G116,'Z1 HAB CLASS'!$L$4:$N$9,3,FALSE)," ")</f>
        <v xml:space="preserve"> </v>
      </c>
      <c r="L116" s="43" t="str">
        <f t="shared" si="1"/>
        <v xml:space="preserve"> </v>
      </c>
      <c r="M116" s="1"/>
      <c r="N116" s="51"/>
      <c r="O116" s="52"/>
      <c r="P116" s="53" t="str">
        <f t="shared" si="2"/>
        <v xml:space="preserve"> </v>
      </c>
      <c r="Q116" s="53" t="str">
        <f t="shared" si="3"/>
        <v xml:space="preserve"> </v>
      </c>
      <c r="R116" s="53" t="str">
        <f t="shared" si="4"/>
        <v/>
      </c>
      <c r="S116" s="54" t="str">
        <f t="shared" si="5"/>
        <v xml:space="preserve"> </v>
      </c>
      <c r="T116" s="55"/>
      <c r="U116" s="1"/>
      <c r="V116" s="1"/>
      <c r="W116" s="1"/>
      <c r="X116" s="1">
        <f t="shared" si="0"/>
        <v>0</v>
      </c>
      <c r="Y116" s="1"/>
      <c r="Z116" s="1"/>
    </row>
    <row r="117" spans="1:26" ht="15.75" customHeight="1" x14ac:dyDescent="0.2">
      <c r="A117" s="1"/>
      <c r="B117" s="1"/>
      <c r="C117" s="1"/>
      <c r="D117" s="49">
        <v>110</v>
      </c>
      <c r="E117" s="37"/>
      <c r="F117" s="5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42" t="str">
        <f>IFERROR(VLOOKUP(G117,'Z1 HAB CLASS'!$L$4:$N$9,3,FALSE)," ")</f>
        <v xml:space="preserve"> </v>
      </c>
      <c r="L117" s="43" t="str">
        <f t="shared" si="1"/>
        <v xml:space="preserve"> </v>
      </c>
      <c r="M117" s="1"/>
      <c r="N117" s="51"/>
      <c r="O117" s="52"/>
      <c r="P117" s="53" t="str">
        <f t="shared" si="2"/>
        <v xml:space="preserve"> </v>
      </c>
      <c r="Q117" s="53" t="str">
        <f t="shared" si="3"/>
        <v xml:space="preserve"> </v>
      </c>
      <c r="R117" s="53" t="str">
        <f t="shared" si="4"/>
        <v/>
      </c>
      <c r="S117" s="54" t="str">
        <f t="shared" si="5"/>
        <v xml:space="preserve"> </v>
      </c>
      <c r="T117" s="55"/>
      <c r="U117" s="1"/>
      <c r="V117" s="1"/>
      <c r="W117" s="1"/>
      <c r="X117" s="1">
        <f t="shared" si="0"/>
        <v>0</v>
      </c>
      <c r="Y117" s="1"/>
      <c r="Z117" s="1"/>
    </row>
    <row r="118" spans="1:26" ht="15.75" customHeight="1" x14ac:dyDescent="0.2">
      <c r="A118" s="1"/>
      <c r="B118" s="1"/>
      <c r="C118" s="1"/>
      <c r="D118" s="49">
        <v>111</v>
      </c>
      <c r="E118" s="37"/>
      <c r="F118" s="5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42" t="str">
        <f>IFERROR(VLOOKUP(G118,'Z1 HAB CLASS'!$L$4:$N$9,3,FALSE)," ")</f>
        <v xml:space="preserve"> </v>
      </c>
      <c r="L118" s="43" t="str">
        <f t="shared" si="1"/>
        <v xml:space="preserve"> </v>
      </c>
      <c r="M118" s="1"/>
      <c r="N118" s="51"/>
      <c r="O118" s="52"/>
      <c r="P118" s="53" t="str">
        <f t="shared" si="2"/>
        <v xml:space="preserve"> </v>
      </c>
      <c r="Q118" s="53" t="str">
        <f t="shared" si="3"/>
        <v xml:space="preserve"> </v>
      </c>
      <c r="R118" s="53" t="str">
        <f t="shared" si="4"/>
        <v/>
      </c>
      <c r="S118" s="54" t="str">
        <f t="shared" si="5"/>
        <v xml:space="preserve"> </v>
      </c>
      <c r="T118" s="55"/>
      <c r="U118" s="1"/>
      <c r="V118" s="1"/>
      <c r="W118" s="1"/>
      <c r="X118" s="1">
        <f t="shared" si="0"/>
        <v>0</v>
      </c>
      <c r="Y118" s="1"/>
      <c r="Z118" s="1"/>
    </row>
    <row r="119" spans="1:26" ht="15.75" customHeight="1" x14ac:dyDescent="0.2">
      <c r="A119" s="1"/>
      <c r="B119" s="1"/>
      <c r="C119" s="1"/>
      <c r="D119" s="49">
        <v>112</v>
      </c>
      <c r="E119" s="37"/>
      <c r="F119" s="5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42" t="str">
        <f>IFERROR(VLOOKUP(G119,'Z1 HAB CLASS'!$L$4:$N$9,3,FALSE)," ")</f>
        <v xml:space="preserve"> </v>
      </c>
      <c r="L119" s="43" t="str">
        <f t="shared" si="1"/>
        <v xml:space="preserve"> </v>
      </c>
      <c r="M119" s="1"/>
      <c r="N119" s="51"/>
      <c r="O119" s="52"/>
      <c r="P119" s="53" t="str">
        <f t="shared" si="2"/>
        <v xml:space="preserve"> </v>
      </c>
      <c r="Q119" s="53" t="str">
        <f t="shared" si="3"/>
        <v xml:space="preserve"> </v>
      </c>
      <c r="R119" s="53" t="str">
        <f t="shared" si="4"/>
        <v/>
      </c>
      <c r="S119" s="54" t="str">
        <f t="shared" si="5"/>
        <v xml:space="preserve"> </v>
      </c>
      <c r="T119" s="55"/>
      <c r="U119" s="1"/>
      <c r="V119" s="1"/>
      <c r="W119" s="1"/>
      <c r="X119" s="1">
        <f t="shared" si="0"/>
        <v>0</v>
      </c>
      <c r="Y119" s="1"/>
      <c r="Z119" s="1"/>
    </row>
    <row r="120" spans="1:26" ht="15.75" customHeight="1" x14ac:dyDescent="0.2">
      <c r="A120" s="1"/>
      <c r="B120" s="1"/>
      <c r="C120" s="1"/>
      <c r="D120" s="49">
        <v>113</v>
      </c>
      <c r="E120" s="37"/>
      <c r="F120" s="5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42" t="str">
        <f>IFERROR(VLOOKUP(G120,'Z1 HAB CLASS'!$L$4:$N$9,3,FALSE)," ")</f>
        <v xml:space="preserve"> </v>
      </c>
      <c r="L120" s="43" t="str">
        <f t="shared" si="1"/>
        <v xml:space="preserve"> </v>
      </c>
      <c r="M120" s="1"/>
      <c r="N120" s="51"/>
      <c r="O120" s="52"/>
      <c r="P120" s="53" t="str">
        <f t="shared" si="2"/>
        <v xml:space="preserve"> </v>
      </c>
      <c r="Q120" s="53" t="str">
        <f t="shared" si="3"/>
        <v xml:space="preserve"> </v>
      </c>
      <c r="R120" s="53" t="str">
        <f t="shared" si="4"/>
        <v/>
      </c>
      <c r="S120" s="54" t="str">
        <f t="shared" si="5"/>
        <v xml:space="preserve"> </v>
      </c>
      <c r="T120" s="55"/>
      <c r="U120" s="1"/>
      <c r="V120" s="1"/>
      <c r="W120" s="1"/>
      <c r="X120" s="1">
        <f t="shared" si="0"/>
        <v>0</v>
      </c>
      <c r="Y120" s="1"/>
      <c r="Z120" s="1"/>
    </row>
    <row r="121" spans="1:26" ht="15.75" customHeight="1" x14ac:dyDescent="0.2">
      <c r="A121" s="1"/>
      <c r="B121" s="1"/>
      <c r="C121" s="1"/>
      <c r="D121" s="49">
        <v>114</v>
      </c>
      <c r="E121" s="37"/>
      <c r="F121" s="5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42" t="str">
        <f>IFERROR(VLOOKUP(G121,'Z1 HAB CLASS'!$L$4:$N$9,3,FALSE)," ")</f>
        <v xml:space="preserve"> </v>
      </c>
      <c r="L121" s="43" t="str">
        <f t="shared" si="1"/>
        <v xml:space="preserve"> </v>
      </c>
      <c r="M121" s="1"/>
      <c r="N121" s="51"/>
      <c r="O121" s="52"/>
      <c r="P121" s="53" t="str">
        <f t="shared" si="2"/>
        <v xml:space="preserve"> </v>
      </c>
      <c r="Q121" s="53" t="str">
        <f t="shared" si="3"/>
        <v xml:space="preserve"> </v>
      </c>
      <c r="R121" s="53" t="str">
        <f t="shared" si="4"/>
        <v/>
      </c>
      <c r="S121" s="54" t="str">
        <f t="shared" si="5"/>
        <v xml:space="preserve"> </v>
      </c>
      <c r="T121" s="55"/>
      <c r="U121" s="1"/>
      <c r="V121" s="1"/>
      <c r="W121" s="1"/>
      <c r="X121" s="1">
        <f t="shared" si="0"/>
        <v>0</v>
      </c>
      <c r="Y121" s="1"/>
      <c r="Z121" s="1"/>
    </row>
    <row r="122" spans="1:26" ht="15.75" customHeight="1" x14ac:dyDescent="0.2">
      <c r="A122" s="1"/>
      <c r="B122" s="1"/>
      <c r="C122" s="1"/>
      <c r="D122" s="49">
        <v>115</v>
      </c>
      <c r="E122" s="37"/>
      <c r="F122" s="5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42" t="str">
        <f>IFERROR(VLOOKUP(G122,'Z1 HAB CLASS'!$L$4:$N$9,3,FALSE)," ")</f>
        <v xml:space="preserve"> </v>
      </c>
      <c r="L122" s="43" t="str">
        <f t="shared" si="1"/>
        <v xml:space="preserve"> </v>
      </c>
      <c r="M122" s="1"/>
      <c r="N122" s="51"/>
      <c r="O122" s="52"/>
      <c r="P122" s="53" t="str">
        <f t="shared" si="2"/>
        <v xml:space="preserve"> </v>
      </c>
      <c r="Q122" s="53" t="str">
        <f t="shared" si="3"/>
        <v xml:space="preserve"> </v>
      </c>
      <c r="R122" s="53" t="str">
        <f t="shared" si="4"/>
        <v/>
      </c>
      <c r="S122" s="54" t="str">
        <f t="shared" si="5"/>
        <v xml:space="preserve"> </v>
      </c>
      <c r="T122" s="55"/>
      <c r="U122" s="1"/>
      <c r="V122" s="1"/>
      <c r="W122" s="1"/>
      <c r="X122" s="1">
        <f t="shared" si="0"/>
        <v>0</v>
      </c>
      <c r="Y122" s="1"/>
      <c r="Z122" s="1"/>
    </row>
    <row r="123" spans="1:26" ht="15.75" customHeight="1" x14ac:dyDescent="0.2">
      <c r="A123" s="1"/>
      <c r="B123" s="1"/>
      <c r="C123" s="1"/>
      <c r="D123" s="49">
        <v>116</v>
      </c>
      <c r="E123" s="37"/>
      <c r="F123" s="5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42" t="str">
        <f>IFERROR(VLOOKUP(G123,'Z1 HAB CLASS'!$L$4:$N$9,3,FALSE)," ")</f>
        <v xml:space="preserve"> </v>
      </c>
      <c r="L123" s="43" t="str">
        <f t="shared" si="1"/>
        <v xml:space="preserve"> </v>
      </c>
      <c r="M123" s="1"/>
      <c r="N123" s="51"/>
      <c r="O123" s="52"/>
      <c r="P123" s="53" t="str">
        <f t="shared" si="2"/>
        <v xml:space="preserve"> </v>
      </c>
      <c r="Q123" s="53" t="str">
        <f t="shared" si="3"/>
        <v xml:space="preserve"> </v>
      </c>
      <c r="R123" s="53" t="str">
        <f t="shared" si="4"/>
        <v/>
      </c>
      <c r="S123" s="54" t="str">
        <f t="shared" si="5"/>
        <v xml:space="preserve"> </v>
      </c>
      <c r="T123" s="55"/>
      <c r="U123" s="1"/>
      <c r="V123" s="1"/>
      <c r="W123" s="1"/>
      <c r="X123" s="1">
        <f t="shared" si="0"/>
        <v>0</v>
      </c>
      <c r="Y123" s="1"/>
      <c r="Z123" s="1"/>
    </row>
    <row r="124" spans="1:26" ht="15.75" customHeight="1" x14ac:dyDescent="0.2">
      <c r="A124" s="1"/>
      <c r="B124" s="1"/>
      <c r="C124" s="1"/>
      <c r="D124" s="49">
        <v>117</v>
      </c>
      <c r="E124" s="37"/>
      <c r="F124" s="5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42" t="str">
        <f>IFERROR(VLOOKUP(G124,'Z1 HAB CLASS'!$L$4:$N$9,3,FALSE)," ")</f>
        <v xml:space="preserve"> </v>
      </c>
      <c r="L124" s="43" t="str">
        <f t="shared" si="1"/>
        <v xml:space="preserve"> </v>
      </c>
      <c r="M124" s="1"/>
      <c r="N124" s="51"/>
      <c r="O124" s="52"/>
      <c r="P124" s="53" t="str">
        <f t="shared" si="2"/>
        <v xml:space="preserve"> </v>
      </c>
      <c r="Q124" s="53" t="str">
        <f t="shared" si="3"/>
        <v xml:space="preserve"> </v>
      </c>
      <c r="R124" s="53" t="str">
        <f t="shared" si="4"/>
        <v/>
      </c>
      <c r="S124" s="54" t="str">
        <f t="shared" si="5"/>
        <v xml:space="preserve"> </v>
      </c>
      <c r="T124" s="55"/>
      <c r="U124" s="1"/>
      <c r="V124" s="1"/>
      <c r="W124" s="1"/>
      <c r="X124" s="1">
        <f t="shared" si="0"/>
        <v>0</v>
      </c>
      <c r="Y124" s="1"/>
      <c r="Z124" s="1"/>
    </row>
    <row r="125" spans="1:26" ht="15.75" customHeight="1" x14ac:dyDescent="0.2">
      <c r="A125" s="1"/>
      <c r="B125" s="1"/>
      <c r="C125" s="1"/>
      <c r="D125" s="49">
        <v>118</v>
      </c>
      <c r="E125" s="37"/>
      <c r="F125" s="5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42" t="str">
        <f>IFERROR(VLOOKUP(G125,'Z1 HAB CLASS'!$L$4:$N$9,3,FALSE)," ")</f>
        <v xml:space="preserve"> </v>
      </c>
      <c r="L125" s="43" t="str">
        <f t="shared" si="1"/>
        <v xml:space="preserve"> </v>
      </c>
      <c r="M125" s="1"/>
      <c r="N125" s="51"/>
      <c r="O125" s="52"/>
      <c r="P125" s="53" t="str">
        <f t="shared" si="2"/>
        <v xml:space="preserve"> </v>
      </c>
      <c r="Q125" s="53" t="str">
        <f t="shared" si="3"/>
        <v xml:space="preserve"> </v>
      </c>
      <c r="R125" s="53" t="str">
        <f t="shared" si="4"/>
        <v/>
      </c>
      <c r="S125" s="54" t="str">
        <f t="shared" si="5"/>
        <v xml:space="preserve"> </v>
      </c>
      <c r="T125" s="55"/>
      <c r="U125" s="1"/>
      <c r="V125" s="1"/>
      <c r="W125" s="1"/>
      <c r="X125" s="1">
        <f t="shared" si="0"/>
        <v>0</v>
      </c>
      <c r="Y125" s="1"/>
      <c r="Z125" s="1"/>
    </row>
    <row r="126" spans="1:26" ht="15.75" customHeight="1" x14ac:dyDescent="0.2">
      <c r="A126" s="1"/>
      <c r="B126" s="1"/>
      <c r="C126" s="1"/>
      <c r="D126" s="49">
        <v>119</v>
      </c>
      <c r="E126" s="37"/>
      <c r="F126" s="5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42" t="str">
        <f>IFERROR(VLOOKUP(G126,'Z1 HAB CLASS'!$L$4:$N$9,3,FALSE)," ")</f>
        <v xml:space="preserve"> </v>
      </c>
      <c r="L126" s="43" t="str">
        <f t="shared" si="1"/>
        <v xml:space="preserve"> </v>
      </c>
      <c r="M126" s="1"/>
      <c r="N126" s="51"/>
      <c r="O126" s="52"/>
      <c r="P126" s="53" t="str">
        <f t="shared" si="2"/>
        <v xml:space="preserve"> </v>
      </c>
      <c r="Q126" s="53" t="str">
        <f t="shared" si="3"/>
        <v xml:space="preserve"> </v>
      </c>
      <c r="R126" s="53" t="str">
        <f t="shared" si="4"/>
        <v/>
      </c>
      <c r="S126" s="54" t="str">
        <f t="shared" si="5"/>
        <v xml:space="preserve"> </v>
      </c>
      <c r="T126" s="55"/>
      <c r="U126" s="1"/>
      <c r="V126" s="1"/>
      <c r="W126" s="1"/>
      <c r="X126" s="1">
        <f t="shared" si="0"/>
        <v>0</v>
      </c>
      <c r="Y126" s="1"/>
      <c r="Z126" s="1"/>
    </row>
    <row r="127" spans="1:26" ht="15.75" customHeight="1" x14ac:dyDescent="0.2">
      <c r="A127" s="1"/>
      <c r="B127" s="1"/>
      <c r="C127" s="1"/>
      <c r="D127" s="49">
        <v>120</v>
      </c>
      <c r="E127" s="37"/>
      <c r="F127" s="5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42" t="str">
        <f>IFERROR(VLOOKUP(G127,'Z1 HAB CLASS'!$L$4:$N$9,3,FALSE)," ")</f>
        <v xml:space="preserve"> </v>
      </c>
      <c r="L127" s="43" t="str">
        <f t="shared" si="1"/>
        <v xml:space="preserve"> </v>
      </c>
      <c r="M127" s="1"/>
      <c r="N127" s="51"/>
      <c r="O127" s="52"/>
      <c r="P127" s="53" t="str">
        <f t="shared" si="2"/>
        <v xml:space="preserve"> </v>
      </c>
      <c r="Q127" s="53" t="str">
        <f t="shared" si="3"/>
        <v xml:space="preserve"> </v>
      </c>
      <c r="R127" s="53" t="str">
        <f t="shared" si="4"/>
        <v/>
      </c>
      <c r="S127" s="54" t="str">
        <f t="shared" si="5"/>
        <v xml:space="preserve"> </v>
      </c>
      <c r="T127" s="55"/>
      <c r="U127" s="1"/>
      <c r="V127" s="1"/>
      <c r="W127" s="1"/>
      <c r="X127" s="1">
        <f t="shared" si="0"/>
        <v>0</v>
      </c>
      <c r="Y127" s="1"/>
      <c r="Z127" s="1"/>
    </row>
    <row r="128" spans="1:26" ht="15.75" customHeight="1" x14ac:dyDescent="0.2">
      <c r="A128" s="1"/>
      <c r="B128" s="1"/>
      <c r="C128" s="1"/>
      <c r="D128" s="49">
        <v>121</v>
      </c>
      <c r="E128" s="37"/>
      <c r="F128" s="5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42" t="str">
        <f>IFERROR(VLOOKUP(G128,'Z1 HAB CLASS'!$L$4:$N$9,3,FALSE)," ")</f>
        <v xml:space="preserve"> </v>
      </c>
      <c r="L128" s="43" t="str">
        <f t="shared" si="1"/>
        <v xml:space="preserve"> </v>
      </c>
      <c r="M128" s="1"/>
      <c r="N128" s="51"/>
      <c r="O128" s="52"/>
      <c r="P128" s="53" t="str">
        <f t="shared" si="2"/>
        <v xml:space="preserve"> </v>
      </c>
      <c r="Q128" s="53" t="str">
        <f t="shared" si="3"/>
        <v xml:space="preserve"> </v>
      </c>
      <c r="R128" s="53" t="str">
        <f t="shared" si="4"/>
        <v/>
      </c>
      <c r="S128" s="54" t="str">
        <f t="shared" si="5"/>
        <v xml:space="preserve"> </v>
      </c>
      <c r="T128" s="55"/>
      <c r="U128" s="1"/>
      <c r="V128" s="1"/>
      <c r="W128" s="1"/>
      <c r="X128" s="1">
        <f t="shared" si="0"/>
        <v>0</v>
      </c>
      <c r="Y128" s="1"/>
      <c r="Z128" s="1"/>
    </row>
    <row r="129" spans="1:26" ht="15.75" customHeight="1" x14ac:dyDescent="0.2">
      <c r="A129" s="1"/>
      <c r="B129" s="1"/>
      <c r="C129" s="1"/>
      <c r="D129" s="49">
        <v>122</v>
      </c>
      <c r="E129" s="37"/>
      <c r="F129" s="5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42" t="str">
        <f>IFERROR(VLOOKUP(G129,'Z1 HAB CLASS'!$L$4:$N$9,3,FALSE)," ")</f>
        <v xml:space="preserve"> </v>
      </c>
      <c r="L129" s="43" t="str">
        <f t="shared" si="1"/>
        <v xml:space="preserve"> </v>
      </c>
      <c r="M129" s="1"/>
      <c r="N129" s="51"/>
      <c r="O129" s="52"/>
      <c r="P129" s="53" t="str">
        <f t="shared" si="2"/>
        <v xml:space="preserve"> </v>
      </c>
      <c r="Q129" s="53" t="str">
        <f t="shared" si="3"/>
        <v xml:space="preserve"> </v>
      </c>
      <c r="R129" s="53" t="str">
        <f t="shared" si="4"/>
        <v/>
      </c>
      <c r="S129" s="54" t="str">
        <f t="shared" si="5"/>
        <v xml:space="preserve"> </v>
      </c>
      <c r="T129" s="55"/>
      <c r="U129" s="1"/>
      <c r="V129" s="1"/>
      <c r="W129" s="1"/>
      <c r="X129" s="1">
        <f t="shared" si="0"/>
        <v>0</v>
      </c>
      <c r="Y129" s="1"/>
      <c r="Z129" s="1"/>
    </row>
    <row r="130" spans="1:26" ht="15.75" customHeight="1" x14ac:dyDescent="0.2">
      <c r="A130" s="1"/>
      <c r="B130" s="1"/>
      <c r="C130" s="1"/>
      <c r="D130" s="49">
        <v>123</v>
      </c>
      <c r="E130" s="37"/>
      <c r="F130" s="5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42" t="str">
        <f>IFERROR(VLOOKUP(G130,'Z1 HAB CLASS'!$L$4:$N$9,3,FALSE)," ")</f>
        <v xml:space="preserve"> </v>
      </c>
      <c r="L130" s="43" t="str">
        <f t="shared" si="1"/>
        <v xml:space="preserve"> </v>
      </c>
      <c r="M130" s="1"/>
      <c r="N130" s="51"/>
      <c r="O130" s="52"/>
      <c r="P130" s="53" t="str">
        <f t="shared" si="2"/>
        <v xml:space="preserve"> </v>
      </c>
      <c r="Q130" s="53" t="str">
        <f t="shared" si="3"/>
        <v xml:space="preserve"> </v>
      </c>
      <c r="R130" s="53" t="str">
        <f t="shared" si="4"/>
        <v/>
      </c>
      <c r="S130" s="54" t="str">
        <f t="shared" si="5"/>
        <v xml:space="preserve"> </v>
      </c>
      <c r="T130" s="55"/>
      <c r="U130" s="1"/>
      <c r="V130" s="1"/>
      <c r="W130" s="1"/>
      <c r="X130" s="1">
        <f t="shared" si="0"/>
        <v>0</v>
      </c>
      <c r="Y130" s="1"/>
      <c r="Z130" s="1"/>
    </row>
    <row r="131" spans="1:26" ht="15.75" customHeight="1" x14ac:dyDescent="0.2">
      <c r="A131" s="1"/>
      <c r="B131" s="1"/>
      <c r="C131" s="1"/>
      <c r="D131" s="49">
        <v>124</v>
      </c>
      <c r="E131" s="37"/>
      <c r="F131" s="5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42" t="str">
        <f>IFERROR(VLOOKUP(G131,'Z1 HAB CLASS'!$L$4:$N$9,3,FALSE)," ")</f>
        <v xml:space="preserve"> </v>
      </c>
      <c r="L131" s="43" t="str">
        <f t="shared" si="1"/>
        <v xml:space="preserve"> </v>
      </c>
      <c r="M131" s="1"/>
      <c r="N131" s="51"/>
      <c r="O131" s="52"/>
      <c r="P131" s="53" t="str">
        <f t="shared" si="2"/>
        <v xml:space="preserve"> </v>
      </c>
      <c r="Q131" s="53" t="str">
        <f t="shared" si="3"/>
        <v xml:space="preserve"> </v>
      </c>
      <c r="R131" s="53" t="str">
        <f t="shared" si="4"/>
        <v/>
      </c>
      <c r="S131" s="54" t="str">
        <f t="shared" si="5"/>
        <v xml:space="preserve"> </v>
      </c>
      <c r="T131" s="55"/>
      <c r="U131" s="1"/>
      <c r="V131" s="1"/>
      <c r="W131" s="1"/>
      <c r="X131" s="1">
        <f t="shared" si="0"/>
        <v>0</v>
      </c>
      <c r="Y131" s="1"/>
      <c r="Z131" s="1"/>
    </row>
    <row r="132" spans="1:26" ht="15.75" customHeight="1" x14ac:dyDescent="0.2">
      <c r="A132" s="1"/>
      <c r="B132" s="1"/>
      <c r="C132" s="1"/>
      <c r="D132" s="49">
        <v>125</v>
      </c>
      <c r="E132" s="37"/>
      <c r="F132" s="5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42" t="str">
        <f>IFERROR(VLOOKUP(G132,'Z1 HAB CLASS'!$L$4:$N$9,3,FALSE)," ")</f>
        <v xml:space="preserve"> </v>
      </c>
      <c r="L132" s="43" t="str">
        <f t="shared" si="1"/>
        <v xml:space="preserve"> </v>
      </c>
      <c r="M132" s="1"/>
      <c r="N132" s="51"/>
      <c r="O132" s="52"/>
      <c r="P132" s="53" t="str">
        <f t="shared" si="2"/>
        <v xml:space="preserve"> </v>
      </c>
      <c r="Q132" s="53" t="str">
        <f t="shared" si="3"/>
        <v xml:space="preserve"> </v>
      </c>
      <c r="R132" s="53" t="str">
        <f t="shared" si="4"/>
        <v/>
      </c>
      <c r="S132" s="54" t="str">
        <f t="shared" si="5"/>
        <v xml:space="preserve"> </v>
      </c>
      <c r="T132" s="55"/>
      <c r="U132" s="1"/>
      <c r="V132" s="1"/>
      <c r="W132" s="1"/>
      <c r="X132" s="1">
        <f t="shared" si="0"/>
        <v>0</v>
      </c>
      <c r="Y132" s="1"/>
      <c r="Z132" s="1"/>
    </row>
    <row r="133" spans="1:26" ht="15.75" customHeight="1" x14ac:dyDescent="0.2">
      <c r="A133" s="1"/>
      <c r="B133" s="1"/>
      <c r="C133" s="1"/>
      <c r="D133" s="49">
        <v>126</v>
      </c>
      <c r="E133" s="37"/>
      <c r="F133" s="5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42" t="str">
        <f>IFERROR(VLOOKUP(G133,'Z1 HAB CLASS'!$L$4:$N$9,3,FALSE)," ")</f>
        <v xml:space="preserve"> </v>
      </c>
      <c r="L133" s="43" t="str">
        <f t="shared" si="1"/>
        <v xml:space="preserve"> </v>
      </c>
      <c r="M133" s="1"/>
      <c r="N133" s="51"/>
      <c r="O133" s="52"/>
      <c r="P133" s="53" t="str">
        <f t="shared" si="2"/>
        <v xml:space="preserve"> </v>
      </c>
      <c r="Q133" s="53" t="str">
        <f t="shared" si="3"/>
        <v xml:space="preserve"> </v>
      </c>
      <c r="R133" s="53" t="str">
        <f t="shared" si="4"/>
        <v/>
      </c>
      <c r="S133" s="54" t="str">
        <f t="shared" si="5"/>
        <v xml:space="preserve"> </v>
      </c>
      <c r="T133" s="55"/>
      <c r="U133" s="1"/>
      <c r="V133" s="1"/>
      <c r="W133" s="1"/>
      <c r="X133" s="1">
        <f t="shared" si="0"/>
        <v>0</v>
      </c>
      <c r="Y133" s="1"/>
      <c r="Z133" s="1"/>
    </row>
    <row r="134" spans="1:26" ht="15.75" customHeight="1" x14ac:dyDescent="0.2">
      <c r="A134" s="1"/>
      <c r="B134" s="1"/>
      <c r="C134" s="1"/>
      <c r="D134" s="49">
        <v>127</v>
      </c>
      <c r="E134" s="37"/>
      <c r="F134" s="5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42" t="str">
        <f>IFERROR(VLOOKUP(G134,'Z1 HAB CLASS'!$L$4:$N$9,3,FALSE)," ")</f>
        <v xml:space="preserve"> </v>
      </c>
      <c r="L134" s="43" t="str">
        <f t="shared" si="1"/>
        <v xml:space="preserve"> </v>
      </c>
      <c r="M134" s="1"/>
      <c r="N134" s="51"/>
      <c r="O134" s="52"/>
      <c r="P134" s="53" t="str">
        <f t="shared" si="2"/>
        <v xml:space="preserve"> </v>
      </c>
      <c r="Q134" s="53" t="str">
        <f t="shared" si="3"/>
        <v xml:space="preserve"> </v>
      </c>
      <c r="R134" s="53" t="str">
        <f t="shared" si="4"/>
        <v/>
      </c>
      <c r="S134" s="54" t="str">
        <f t="shared" si="5"/>
        <v xml:space="preserve"> </v>
      </c>
      <c r="T134" s="55"/>
      <c r="U134" s="1"/>
      <c r="V134" s="1"/>
      <c r="W134" s="1"/>
      <c r="X134" s="1">
        <f t="shared" si="0"/>
        <v>0</v>
      </c>
      <c r="Y134" s="1"/>
      <c r="Z134" s="1"/>
    </row>
    <row r="135" spans="1:26" ht="15.75" customHeight="1" x14ac:dyDescent="0.2">
      <c r="A135" s="1"/>
      <c r="B135" s="1"/>
      <c r="C135" s="1"/>
      <c r="D135" s="49">
        <v>128</v>
      </c>
      <c r="E135" s="37"/>
      <c r="F135" s="5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42" t="str">
        <f>IFERROR(VLOOKUP(G135,'Z1 HAB CLASS'!$L$4:$N$9,3,FALSE)," ")</f>
        <v xml:space="preserve"> </v>
      </c>
      <c r="L135" s="43" t="str">
        <f t="shared" si="1"/>
        <v xml:space="preserve"> </v>
      </c>
      <c r="M135" s="1"/>
      <c r="N135" s="51"/>
      <c r="O135" s="52"/>
      <c r="P135" s="53" t="str">
        <f t="shared" si="2"/>
        <v xml:space="preserve"> </v>
      </c>
      <c r="Q135" s="53" t="str">
        <f t="shared" si="3"/>
        <v xml:space="preserve"> </v>
      </c>
      <c r="R135" s="53" t="str">
        <f t="shared" si="4"/>
        <v/>
      </c>
      <c r="S135" s="54" t="str">
        <f t="shared" si="5"/>
        <v xml:space="preserve"> </v>
      </c>
      <c r="T135" s="55"/>
      <c r="U135" s="1"/>
      <c r="V135" s="1"/>
      <c r="W135" s="1"/>
      <c r="X135" s="1">
        <f t="shared" si="0"/>
        <v>0</v>
      </c>
      <c r="Y135" s="1"/>
      <c r="Z135" s="1"/>
    </row>
    <row r="136" spans="1:26" ht="15.75" customHeight="1" x14ac:dyDescent="0.2">
      <c r="A136" s="1"/>
      <c r="B136" s="1"/>
      <c r="C136" s="1"/>
      <c r="D136" s="49">
        <v>129</v>
      </c>
      <c r="E136" s="37"/>
      <c r="F136" s="5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42" t="str">
        <f>IFERROR(VLOOKUP(G136,'Z1 HAB CLASS'!$L$4:$N$9,3,FALSE)," ")</f>
        <v xml:space="preserve"> </v>
      </c>
      <c r="L136" s="43" t="str">
        <f t="shared" si="1"/>
        <v xml:space="preserve"> </v>
      </c>
      <c r="M136" s="1"/>
      <c r="N136" s="51"/>
      <c r="O136" s="52"/>
      <c r="P136" s="53" t="str">
        <f t="shared" si="2"/>
        <v xml:space="preserve"> </v>
      </c>
      <c r="Q136" s="53" t="str">
        <f t="shared" si="3"/>
        <v xml:space="preserve"> </v>
      </c>
      <c r="R136" s="53" t="str">
        <f t="shared" si="4"/>
        <v/>
      </c>
      <c r="S136" s="54" t="str">
        <f t="shared" si="5"/>
        <v xml:space="preserve"> </v>
      </c>
      <c r="T136" s="55"/>
      <c r="U136" s="1"/>
      <c r="V136" s="1"/>
      <c r="W136" s="1"/>
      <c r="X136" s="1">
        <f t="shared" si="0"/>
        <v>0</v>
      </c>
      <c r="Y136" s="1"/>
      <c r="Z136" s="1"/>
    </row>
    <row r="137" spans="1:26" ht="15.75" customHeight="1" x14ac:dyDescent="0.2">
      <c r="A137" s="1"/>
      <c r="B137" s="1"/>
      <c r="C137" s="1"/>
      <c r="D137" s="49">
        <v>130</v>
      </c>
      <c r="E137" s="37"/>
      <c r="F137" s="5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42" t="str">
        <f>IFERROR(VLOOKUP(G137,'Z1 HAB CLASS'!$L$4:$N$9,3,FALSE)," ")</f>
        <v xml:space="preserve"> </v>
      </c>
      <c r="L137" s="43" t="str">
        <f t="shared" si="1"/>
        <v xml:space="preserve"> </v>
      </c>
      <c r="M137" s="1"/>
      <c r="N137" s="51"/>
      <c r="O137" s="52"/>
      <c r="P137" s="53" t="str">
        <f t="shared" si="2"/>
        <v xml:space="preserve"> </v>
      </c>
      <c r="Q137" s="53" t="str">
        <f t="shared" si="3"/>
        <v xml:space="preserve"> </v>
      </c>
      <c r="R137" s="53" t="str">
        <f t="shared" si="4"/>
        <v/>
      </c>
      <c r="S137" s="54" t="str">
        <f t="shared" si="5"/>
        <v xml:space="preserve"> </v>
      </c>
      <c r="T137" s="55"/>
      <c r="U137" s="1"/>
      <c r="V137" s="1"/>
      <c r="W137" s="1"/>
      <c r="X137" s="1">
        <f t="shared" si="0"/>
        <v>0</v>
      </c>
      <c r="Y137" s="1"/>
      <c r="Z137" s="1"/>
    </row>
    <row r="138" spans="1:26" ht="15.75" customHeight="1" x14ac:dyDescent="0.2">
      <c r="A138" s="1"/>
      <c r="B138" s="1"/>
      <c r="C138" s="1"/>
      <c r="D138" s="49">
        <v>131</v>
      </c>
      <c r="E138" s="37"/>
      <c r="F138" s="5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42" t="str">
        <f>IFERROR(VLOOKUP(G138,'Z1 HAB CLASS'!$L$4:$N$9,3,FALSE)," ")</f>
        <v xml:space="preserve"> </v>
      </c>
      <c r="L138" s="43" t="str">
        <f t="shared" si="1"/>
        <v xml:space="preserve"> </v>
      </c>
      <c r="M138" s="1"/>
      <c r="N138" s="51"/>
      <c r="O138" s="52"/>
      <c r="P138" s="53" t="str">
        <f t="shared" si="2"/>
        <v xml:space="preserve"> </v>
      </c>
      <c r="Q138" s="53" t="str">
        <f t="shared" si="3"/>
        <v xml:space="preserve"> </v>
      </c>
      <c r="R138" s="53" t="str">
        <f t="shared" si="4"/>
        <v/>
      </c>
      <c r="S138" s="54" t="str">
        <f t="shared" si="5"/>
        <v xml:space="preserve"> </v>
      </c>
      <c r="T138" s="55"/>
      <c r="U138" s="1"/>
      <c r="V138" s="1"/>
      <c r="W138" s="1"/>
      <c r="X138" s="1">
        <f t="shared" si="0"/>
        <v>0</v>
      </c>
      <c r="Y138" s="1"/>
      <c r="Z138" s="1"/>
    </row>
    <row r="139" spans="1:26" ht="15.75" customHeight="1" x14ac:dyDescent="0.2">
      <c r="A139" s="1"/>
      <c r="B139" s="1"/>
      <c r="C139" s="1"/>
      <c r="D139" s="49">
        <v>132</v>
      </c>
      <c r="E139" s="37"/>
      <c r="F139" s="5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42" t="str">
        <f>IFERROR(VLOOKUP(G139,'Z1 HAB CLASS'!$L$4:$N$9,3,FALSE)," ")</f>
        <v xml:space="preserve"> </v>
      </c>
      <c r="L139" s="43" t="str">
        <f t="shared" si="1"/>
        <v xml:space="preserve"> </v>
      </c>
      <c r="M139" s="1"/>
      <c r="N139" s="51"/>
      <c r="O139" s="52"/>
      <c r="P139" s="53" t="str">
        <f t="shared" si="2"/>
        <v xml:space="preserve"> </v>
      </c>
      <c r="Q139" s="53" t="str">
        <f t="shared" si="3"/>
        <v xml:space="preserve"> </v>
      </c>
      <c r="R139" s="53" t="str">
        <f t="shared" si="4"/>
        <v/>
      </c>
      <c r="S139" s="54" t="str">
        <f t="shared" si="5"/>
        <v xml:space="preserve"> </v>
      </c>
      <c r="T139" s="55"/>
      <c r="U139" s="1"/>
      <c r="V139" s="1"/>
      <c r="W139" s="1"/>
      <c r="X139" s="1">
        <f t="shared" si="0"/>
        <v>0</v>
      </c>
      <c r="Y139" s="1"/>
      <c r="Z139" s="1"/>
    </row>
    <row r="140" spans="1:26" ht="15.75" customHeight="1" x14ac:dyDescent="0.2">
      <c r="A140" s="1"/>
      <c r="B140" s="1"/>
      <c r="C140" s="1"/>
      <c r="D140" s="49">
        <v>133</v>
      </c>
      <c r="E140" s="37"/>
      <c r="F140" s="5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42" t="str">
        <f>IFERROR(VLOOKUP(G140,'Z1 HAB CLASS'!$L$4:$N$9,3,FALSE)," ")</f>
        <v xml:space="preserve"> </v>
      </c>
      <c r="L140" s="43" t="str">
        <f t="shared" si="1"/>
        <v xml:space="preserve"> </v>
      </c>
      <c r="M140" s="1"/>
      <c r="N140" s="51"/>
      <c r="O140" s="52"/>
      <c r="P140" s="53" t="str">
        <f t="shared" si="2"/>
        <v xml:space="preserve"> </v>
      </c>
      <c r="Q140" s="53" t="str">
        <f t="shared" si="3"/>
        <v xml:space="preserve"> </v>
      </c>
      <c r="R140" s="53" t="str">
        <f t="shared" si="4"/>
        <v/>
      </c>
      <c r="S140" s="54" t="str">
        <f t="shared" si="5"/>
        <v xml:space="preserve"> </v>
      </c>
      <c r="T140" s="55"/>
      <c r="U140" s="1"/>
      <c r="V140" s="1"/>
      <c r="W140" s="1"/>
      <c r="X140" s="1">
        <f t="shared" si="0"/>
        <v>0</v>
      </c>
      <c r="Y140" s="1"/>
      <c r="Z140" s="1"/>
    </row>
    <row r="141" spans="1:26" ht="15.75" customHeight="1" x14ac:dyDescent="0.2">
      <c r="A141" s="1"/>
      <c r="B141" s="1"/>
      <c r="C141" s="1"/>
      <c r="D141" s="49">
        <v>134</v>
      </c>
      <c r="E141" s="37"/>
      <c r="F141" s="5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42" t="str">
        <f>IFERROR(VLOOKUP(G141,'Z1 HAB CLASS'!$L$4:$N$9,3,FALSE)," ")</f>
        <v xml:space="preserve"> </v>
      </c>
      <c r="L141" s="43" t="str">
        <f t="shared" si="1"/>
        <v xml:space="preserve"> </v>
      </c>
      <c r="M141" s="1"/>
      <c r="N141" s="51"/>
      <c r="O141" s="52"/>
      <c r="P141" s="53" t="str">
        <f t="shared" si="2"/>
        <v xml:space="preserve"> </v>
      </c>
      <c r="Q141" s="53" t="str">
        <f t="shared" si="3"/>
        <v xml:space="preserve"> </v>
      </c>
      <c r="R141" s="53" t="str">
        <f t="shared" si="4"/>
        <v/>
      </c>
      <c r="S141" s="54" t="str">
        <f t="shared" si="5"/>
        <v xml:space="preserve"> </v>
      </c>
      <c r="T141" s="55"/>
      <c r="U141" s="1"/>
      <c r="V141" s="1"/>
      <c r="W141" s="1"/>
      <c r="X141" s="1">
        <f t="shared" si="0"/>
        <v>0</v>
      </c>
      <c r="Y141" s="1"/>
      <c r="Z141" s="1"/>
    </row>
    <row r="142" spans="1:26" ht="15.75" customHeight="1" x14ac:dyDescent="0.2">
      <c r="A142" s="1"/>
      <c r="B142" s="1"/>
      <c r="C142" s="1"/>
      <c r="D142" s="49">
        <v>135</v>
      </c>
      <c r="E142" s="37"/>
      <c r="F142" s="5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42" t="str">
        <f>IFERROR(VLOOKUP(G142,'Z1 HAB CLASS'!$L$4:$N$9,3,FALSE)," ")</f>
        <v xml:space="preserve"> </v>
      </c>
      <c r="L142" s="43" t="str">
        <f t="shared" si="1"/>
        <v xml:space="preserve"> </v>
      </c>
      <c r="M142" s="1"/>
      <c r="N142" s="51"/>
      <c r="O142" s="52"/>
      <c r="P142" s="53" t="str">
        <f t="shared" si="2"/>
        <v xml:space="preserve"> </v>
      </c>
      <c r="Q142" s="53" t="str">
        <f t="shared" si="3"/>
        <v xml:space="preserve"> </v>
      </c>
      <c r="R142" s="53" t="str">
        <f t="shared" si="4"/>
        <v/>
      </c>
      <c r="S142" s="54" t="str">
        <f t="shared" si="5"/>
        <v xml:space="preserve"> </v>
      </c>
      <c r="T142" s="55"/>
      <c r="U142" s="1"/>
      <c r="V142" s="1"/>
      <c r="W142" s="1"/>
      <c r="X142" s="1">
        <f t="shared" si="0"/>
        <v>0</v>
      </c>
      <c r="Y142" s="1"/>
      <c r="Z142" s="1"/>
    </row>
    <row r="143" spans="1:26" ht="15.75" customHeight="1" x14ac:dyDescent="0.2">
      <c r="A143" s="1"/>
      <c r="B143" s="1"/>
      <c r="C143" s="1"/>
      <c r="D143" s="49">
        <v>136</v>
      </c>
      <c r="E143" s="37"/>
      <c r="F143" s="5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42" t="str">
        <f>IFERROR(VLOOKUP(G143,'Z1 HAB CLASS'!$L$4:$N$9,3,FALSE)," ")</f>
        <v xml:space="preserve"> </v>
      </c>
      <c r="L143" s="43" t="str">
        <f t="shared" si="1"/>
        <v xml:space="preserve"> </v>
      </c>
      <c r="M143" s="1"/>
      <c r="N143" s="51"/>
      <c r="O143" s="52"/>
      <c r="P143" s="53" t="str">
        <f t="shared" si="2"/>
        <v xml:space="preserve"> </v>
      </c>
      <c r="Q143" s="53" t="str">
        <f t="shared" si="3"/>
        <v xml:space="preserve"> </v>
      </c>
      <c r="R143" s="53" t="str">
        <f t="shared" si="4"/>
        <v/>
      </c>
      <c r="S143" s="54" t="str">
        <f t="shared" si="5"/>
        <v xml:space="preserve"> </v>
      </c>
      <c r="T143" s="55"/>
      <c r="U143" s="1"/>
      <c r="V143" s="1"/>
      <c r="W143" s="1"/>
      <c r="X143" s="1">
        <f t="shared" si="0"/>
        <v>0</v>
      </c>
      <c r="Y143" s="1"/>
      <c r="Z143" s="1"/>
    </row>
    <row r="144" spans="1:26" ht="15.75" customHeight="1" x14ac:dyDescent="0.2">
      <c r="A144" s="1"/>
      <c r="B144" s="1"/>
      <c r="C144" s="1"/>
      <c r="D144" s="49">
        <v>137</v>
      </c>
      <c r="E144" s="37"/>
      <c r="F144" s="5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42" t="str">
        <f>IFERROR(VLOOKUP(G144,'Z1 HAB CLASS'!$L$4:$N$9,3,FALSE)," ")</f>
        <v xml:space="preserve"> </v>
      </c>
      <c r="L144" s="43" t="str">
        <f t="shared" si="1"/>
        <v xml:space="preserve"> </v>
      </c>
      <c r="M144" s="1"/>
      <c r="N144" s="51"/>
      <c r="O144" s="52"/>
      <c r="P144" s="53" t="str">
        <f t="shared" si="2"/>
        <v xml:space="preserve"> </v>
      </c>
      <c r="Q144" s="53" t="str">
        <f t="shared" si="3"/>
        <v xml:space="preserve"> </v>
      </c>
      <c r="R144" s="53" t="str">
        <f t="shared" si="4"/>
        <v/>
      </c>
      <c r="S144" s="54" t="str">
        <f t="shared" si="5"/>
        <v xml:space="preserve"> </v>
      </c>
      <c r="T144" s="55"/>
      <c r="U144" s="1"/>
      <c r="V144" s="1"/>
      <c r="W144" s="1"/>
      <c r="X144" s="1">
        <f t="shared" si="0"/>
        <v>0</v>
      </c>
      <c r="Y144" s="1"/>
      <c r="Z144" s="1"/>
    </row>
    <row r="145" spans="1:26" ht="15.75" customHeight="1" x14ac:dyDescent="0.2">
      <c r="A145" s="1"/>
      <c r="B145" s="1"/>
      <c r="C145" s="1"/>
      <c r="D145" s="49">
        <v>138</v>
      </c>
      <c r="E145" s="37"/>
      <c r="F145" s="5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42" t="str">
        <f>IFERROR(VLOOKUP(G145,'Z1 HAB CLASS'!$L$4:$N$9,3,FALSE)," ")</f>
        <v xml:space="preserve"> </v>
      </c>
      <c r="L145" s="43" t="str">
        <f t="shared" si="1"/>
        <v xml:space="preserve"> </v>
      </c>
      <c r="M145" s="1"/>
      <c r="N145" s="51"/>
      <c r="O145" s="52"/>
      <c r="P145" s="53" t="str">
        <f t="shared" si="2"/>
        <v xml:space="preserve"> </v>
      </c>
      <c r="Q145" s="53" t="str">
        <f t="shared" si="3"/>
        <v xml:space="preserve"> </v>
      </c>
      <c r="R145" s="53" t="str">
        <f t="shared" si="4"/>
        <v/>
      </c>
      <c r="S145" s="54" t="str">
        <f t="shared" si="5"/>
        <v xml:space="preserve"> </v>
      </c>
      <c r="T145" s="55"/>
      <c r="U145" s="1"/>
      <c r="V145" s="1"/>
      <c r="W145" s="1"/>
      <c r="X145" s="1">
        <f t="shared" si="0"/>
        <v>0</v>
      </c>
      <c r="Y145" s="1"/>
      <c r="Z145" s="1"/>
    </row>
    <row r="146" spans="1:26" ht="15.75" customHeight="1" x14ac:dyDescent="0.2">
      <c r="A146" s="1"/>
      <c r="B146" s="1"/>
      <c r="C146" s="1"/>
      <c r="D146" s="49">
        <v>139</v>
      </c>
      <c r="E146" s="37"/>
      <c r="F146" s="5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42" t="str">
        <f>IFERROR(VLOOKUP(G146,'Z1 HAB CLASS'!$L$4:$N$9,3,FALSE)," ")</f>
        <v xml:space="preserve"> </v>
      </c>
      <c r="L146" s="43" t="str">
        <f t="shared" si="1"/>
        <v xml:space="preserve"> </v>
      </c>
      <c r="M146" s="1"/>
      <c r="N146" s="51"/>
      <c r="O146" s="52"/>
      <c r="P146" s="53" t="str">
        <f t="shared" si="2"/>
        <v xml:space="preserve"> </v>
      </c>
      <c r="Q146" s="53" t="str">
        <f t="shared" si="3"/>
        <v xml:space="preserve"> </v>
      </c>
      <c r="R146" s="53" t="str">
        <f t="shared" si="4"/>
        <v/>
      </c>
      <c r="S146" s="54" t="str">
        <f t="shared" si="5"/>
        <v xml:space="preserve"> </v>
      </c>
      <c r="T146" s="55"/>
      <c r="U146" s="1"/>
      <c r="V146" s="1"/>
      <c r="W146" s="1"/>
      <c r="X146" s="1">
        <f t="shared" si="0"/>
        <v>0</v>
      </c>
      <c r="Y146" s="1"/>
      <c r="Z146" s="1"/>
    </row>
    <row r="147" spans="1:26" ht="15.75" customHeight="1" x14ac:dyDescent="0.2">
      <c r="A147" s="1"/>
      <c r="B147" s="1"/>
      <c r="C147" s="1"/>
      <c r="D147" s="49">
        <v>140</v>
      </c>
      <c r="E147" s="37"/>
      <c r="F147" s="5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42" t="str">
        <f>IFERROR(VLOOKUP(G147,'Z1 HAB CLASS'!$L$4:$N$9,3,FALSE)," ")</f>
        <v xml:space="preserve"> </v>
      </c>
      <c r="L147" s="43" t="str">
        <f t="shared" si="1"/>
        <v xml:space="preserve"> </v>
      </c>
      <c r="M147" s="1"/>
      <c r="N147" s="51"/>
      <c r="O147" s="52"/>
      <c r="P147" s="53" t="str">
        <f t="shared" si="2"/>
        <v xml:space="preserve"> </v>
      </c>
      <c r="Q147" s="53" t="str">
        <f t="shared" si="3"/>
        <v xml:space="preserve"> </v>
      </c>
      <c r="R147" s="53" t="str">
        <f t="shared" si="4"/>
        <v/>
      </c>
      <c r="S147" s="54" t="str">
        <f t="shared" si="5"/>
        <v xml:space="preserve"> </v>
      </c>
      <c r="T147" s="55"/>
      <c r="U147" s="1"/>
      <c r="V147" s="1"/>
      <c r="W147" s="1"/>
      <c r="X147" s="1">
        <f t="shared" si="0"/>
        <v>0</v>
      </c>
      <c r="Y147" s="1"/>
      <c r="Z147" s="1"/>
    </row>
    <row r="148" spans="1:26" ht="15.75" customHeight="1" x14ac:dyDescent="0.2">
      <c r="A148" s="1"/>
      <c r="B148" s="1"/>
      <c r="C148" s="1"/>
      <c r="D148" s="49">
        <v>141</v>
      </c>
      <c r="E148" s="37"/>
      <c r="F148" s="5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42" t="str">
        <f>IFERROR(VLOOKUP(G148,'Z1 HAB CLASS'!$L$4:$N$9,3,FALSE)," ")</f>
        <v xml:space="preserve"> </v>
      </c>
      <c r="L148" s="43" t="str">
        <f t="shared" si="1"/>
        <v xml:space="preserve"> </v>
      </c>
      <c r="M148" s="1"/>
      <c r="N148" s="51"/>
      <c r="O148" s="52"/>
      <c r="P148" s="53" t="str">
        <f t="shared" si="2"/>
        <v xml:space="preserve"> </v>
      </c>
      <c r="Q148" s="53" t="str">
        <f t="shared" si="3"/>
        <v xml:space="preserve"> </v>
      </c>
      <c r="R148" s="53" t="str">
        <f t="shared" si="4"/>
        <v/>
      </c>
      <c r="S148" s="54" t="str">
        <f t="shared" si="5"/>
        <v xml:space="preserve"> </v>
      </c>
      <c r="T148" s="55"/>
      <c r="U148" s="1"/>
      <c r="V148" s="1"/>
      <c r="W148" s="1"/>
      <c r="X148" s="1">
        <f t="shared" si="0"/>
        <v>0</v>
      </c>
      <c r="Y148" s="1"/>
      <c r="Z148" s="1"/>
    </row>
    <row r="149" spans="1:26" ht="15.75" customHeight="1" x14ac:dyDescent="0.2">
      <c r="A149" s="1"/>
      <c r="B149" s="1"/>
      <c r="C149" s="1"/>
      <c r="D149" s="49">
        <v>142</v>
      </c>
      <c r="E149" s="37"/>
      <c r="F149" s="5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42" t="str">
        <f>IFERROR(VLOOKUP(G149,'Z1 HAB CLASS'!$L$4:$N$9,3,FALSE)," ")</f>
        <v xml:space="preserve"> </v>
      </c>
      <c r="L149" s="43" t="str">
        <f t="shared" si="1"/>
        <v xml:space="preserve"> </v>
      </c>
      <c r="M149" s="1"/>
      <c r="N149" s="51"/>
      <c r="O149" s="52"/>
      <c r="P149" s="53" t="str">
        <f t="shared" si="2"/>
        <v xml:space="preserve"> </v>
      </c>
      <c r="Q149" s="53" t="str">
        <f t="shared" si="3"/>
        <v xml:space="preserve"> </v>
      </c>
      <c r="R149" s="53" t="str">
        <f t="shared" si="4"/>
        <v/>
      </c>
      <c r="S149" s="54" t="str">
        <f t="shared" si="5"/>
        <v xml:space="preserve"> </v>
      </c>
      <c r="T149" s="55"/>
      <c r="U149" s="1"/>
      <c r="V149" s="1"/>
      <c r="W149" s="1"/>
      <c r="X149" s="1">
        <f t="shared" si="0"/>
        <v>0</v>
      </c>
      <c r="Y149" s="1"/>
      <c r="Z149" s="1"/>
    </row>
    <row r="150" spans="1:26" ht="15.75" customHeight="1" x14ac:dyDescent="0.2">
      <c r="A150" s="1"/>
      <c r="B150" s="1"/>
      <c r="C150" s="1"/>
      <c r="D150" s="49">
        <v>143</v>
      </c>
      <c r="E150" s="37"/>
      <c r="F150" s="5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42" t="str">
        <f>IFERROR(VLOOKUP(G150,'Z1 HAB CLASS'!$L$4:$N$9,3,FALSE)," ")</f>
        <v xml:space="preserve"> </v>
      </c>
      <c r="L150" s="43" t="str">
        <f t="shared" si="1"/>
        <v xml:space="preserve"> </v>
      </c>
      <c r="M150" s="1"/>
      <c r="N150" s="51"/>
      <c r="O150" s="52"/>
      <c r="P150" s="53" t="str">
        <f t="shared" si="2"/>
        <v xml:space="preserve"> </v>
      </c>
      <c r="Q150" s="53" t="str">
        <f t="shared" si="3"/>
        <v xml:space="preserve"> </v>
      </c>
      <c r="R150" s="53" t="str">
        <f t="shared" si="4"/>
        <v/>
      </c>
      <c r="S150" s="54" t="str">
        <f t="shared" si="5"/>
        <v xml:space="preserve"> </v>
      </c>
      <c r="T150" s="55"/>
      <c r="U150" s="1"/>
      <c r="V150" s="1"/>
      <c r="W150" s="1"/>
      <c r="X150" s="1">
        <f t="shared" si="0"/>
        <v>0</v>
      </c>
      <c r="Y150" s="1"/>
      <c r="Z150" s="1"/>
    </row>
    <row r="151" spans="1:26" ht="15.75" customHeight="1" x14ac:dyDescent="0.2">
      <c r="A151" s="1"/>
      <c r="B151" s="1"/>
      <c r="C151" s="1"/>
      <c r="D151" s="49">
        <v>144</v>
      </c>
      <c r="E151" s="37"/>
      <c r="F151" s="5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42" t="str">
        <f>IFERROR(VLOOKUP(G151,'Z1 HAB CLASS'!$L$4:$N$9,3,FALSE)," ")</f>
        <v xml:space="preserve"> </v>
      </c>
      <c r="L151" s="43" t="str">
        <f t="shared" si="1"/>
        <v xml:space="preserve"> </v>
      </c>
      <c r="M151" s="1"/>
      <c r="N151" s="51"/>
      <c r="O151" s="52"/>
      <c r="P151" s="53" t="str">
        <f t="shared" si="2"/>
        <v xml:space="preserve"> </v>
      </c>
      <c r="Q151" s="53" t="str">
        <f t="shared" si="3"/>
        <v xml:space="preserve"> </v>
      </c>
      <c r="R151" s="53" t="str">
        <f t="shared" si="4"/>
        <v/>
      </c>
      <c r="S151" s="54" t="str">
        <f t="shared" si="5"/>
        <v xml:space="preserve"> </v>
      </c>
      <c r="T151" s="55"/>
      <c r="U151" s="1"/>
      <c r="V151" s="1"/>
      <c r="W151" s="1"/>
      <c r="X151" s="1">
        <f t="shared" si="0"/>
        <v>0</v>
      </c>
      <c r="Y151" s="1"/>
      <c r="Z151" s="1"/>
    </row>
    <row r="152" spans="1:26" ht="15.75" customHeight="1" x14ac:dyDescent="0.2">
      <c r="A152" s="1"/>
      <c r="B152" s="1"/>
      <c r="C152" s="1"/>
      <c r="D152" s="49">
        <v>145</v>
      </c>
      <c r="E152" s="37"/>
      <c r="F152" s="5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42" t="str">
        <f>IFERROR(VLOOKUP(G152,'Z1 HAB CLASS'!$L$4:$N$9,3,FALSE)," ")</f>
        <v xml:space="preserve"> </v>
      </c>
      <c r="L152" s="43" t="str">
        <f t="shared" si="1"/>
        <v xml:space="preserve"> </v>
      </c>
      <c r="M152" s="1"/>
      <c r="N152" s="51"/>
      <c r="O152" s="52"/>
      <c r="P152" s="53" t="str">
        <f t="shared" si="2"/>
        <v xml:space="preserve"> </v>
      </c>
      <c r="Q152" s="53" t="str">
        <f t="shared" si="3"/>
        <v xml:space="preserve"> </v>
      </c>
      <c r="R152" s="53" t="str">
        <f t="shared" si="4"/>
        <v/>
      </c>
      <c r="S152" s="54" t="str">
        <f t="shared" si="5"/>
        <v xml:space="preserve"> </v>
      </c>
      <c r="T152" s="55"/>
      <c r="U152" s="1"/>
      <c r="V152" s="1"/>
      <c r="W152" s="1"/>
      <c r="X152" s="1">
        <f t="shared" si="0"/>
        <v>0</v>
      </c>
      <c r="Y152" s="1"/>
      <c r="Z152" s="1"/>
    </row>
    <row r="153" spans="1:26" ht="15.75" customHeight="1" x14ac:dyDescent="0.2">
      <c r="A153" s="1"/>
      <c r="B153" s="1"/>
      <c r="C153" s="1"/>
      <c r="D153" s="49">
        <v>146</v>
      </c>
      <c r="E153" s="37"/>
      <c r="F153" s="5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42" t="str">
        <f>IFERROR(VLOOKUP(G153,'Z1 HAB CLASS'!$L$4:$N$9,3,FALSE)," ")</f>
        <v xml:space="preserve"> </v>
      </c>
      <c r="L153" s="43" t="str">
        <f t="shared" si="1"/>
        <v xml:space="preserve"> </v>
      </c>
      <c r="M153" s="1"/>
      <c r="N153" s="51"/>
      <c r="O153" s="52"/>
      <c r="P153" s="53" t="str">
        <f t="shared" si="2"/>
        <v xml:space="preserve"> </v>
      </c>
      <c r="Q153" s="53" t="str">
        <f t="shared" si="3"/>
        <v xml:space="preserve"> </v>
      </c>
      <c r="R153" s="53" t="str">
        <f t="shared" si="4"/>
        <v/>
      </c>
      <c r="S153" s="54" t="str">
        <f t="shared" si="5"/>
        <v xml:space="preserve"> </v>
      </c>
      <c r="T153" s="55"/>
      <c r="U153" s="1"/>
      <c r="V153" s="1"/>
      <c r="W153" s="1"/>
      <c r="X153" s="1">
        <f t="shared" si="0"/>
        <v>0</v>
      </c>
      <c r="Y153" s="1"/>
      <c r="Z153" s="1"/>
    </row>
    <row r="154" spans="1:26" ht="15.75" customHeight="1" x14ac:dyDescent="0.2">
      <c r="A154" s="1"/>
      <c r="B154" s="1"/>
      <c r="C154" s="1"/>
      <c r="D154" s="49">
        <v>147</v>
      </c>
      <c r="E154" s="37"/>
      <c r="F154" s="5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42" t="str">
        <f>IFERROR(VLOOKUP(G154,'Z1 HAB CLASS'!$L$4:$N$9,3,FALSE)," ")</f>
        <v xml:space="preserve"> </v>
      </c>
      <c r="L154" s="43" t="str">
        <f t="shared" si="1"/>
        <v xml:space="preserve"> </v>
      </c>
      <c r="M154" s="1"/>
      <c r="N154" s="51"/>
      <c r="O154" s="52"/>
      <c r="P154" s="53" t="str">
        <f t="shared" si="2"/>
        <v xml:space="preserve"> </v>
      </c>
      <c r="Q154" s="53" t="str">
        <f t="shared" si="3"/>
        <v xml:space="preserve"> </v>
      </c>
      <c r="R154" s="53" t="str">
        <f t="shared" si="4"/>
        <v/>
      </c>
      <c r="S154" s="54" t="str">
        <f t="shared" si="5"/>
        <v xml:space="preserve"> </v>
      </c>
      <c r="T154" s="55"/>
      <c r="U154" s="1"/>
      <c r="V154" s="1"/>
      <c r="W154" s="1"/>
      <c r="X154" s="1">
        <f t="shared" si="0"/>
        <v>0</v>
      </c>
      <c r="Y154" s="1"/>
      <c r="Z154" s="1"/>
    </row>
    <row r="155" spans="1:26" ht="15.75" customHeight="1" x14ac:dyDescent="0.2">
      <c r="A155" s="1"/>
      <c r="B155" s="1"/>
      <c r="C155" s="1"/>
      <c r="D155" s="49">
        <v>148</v>
      </c>
      <c r="E155" s="37"/>
      <c r="F155" s="5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42" t="str">
        <f>IFERROR(VLOOKUP(G155,'Z1 HAB CLASS'!$L$4:$N$9,3,FALSE)," ")</f>
        <v xml:space="preserve"> </v>
      </c>
      <c r="L155" s="43" t="str">
        <f t="shared" si="1"/>
        <v xml:space="preserve"> </v>
      </c>
      <c r="M155" s="1"/>
      <c r="N155" s="51"/>
      <c r="O155" s="52"/>
      <c r="P155" s="53" t="str">
        <f t="shared" si="2"/>
        <v xml:space="preserve"> </v>
      </c>
      <c r="Q155" s="53" t="str">
        <f t="shared" si="3"/>
        <v xml:space="preserve"> </v>
      </c>
      <c r="R155" s="53" t="str">
        <f t="shared" si="4"/>
        <v/>
      </c>
      <c r="S155" s="54" t="str">
        <f t="shared" si="5"/>
        <v xml:space="preserve"> </v>
      </c>
      <c r="T155" s="55"/>
      <c r="U155" s="1"/>
      <c r="V155" s="1"/>
      <c r="W155" s="1"/>
      <c r="X155" s="1">
        <f t="shared" si="0"/>
        <v>0</v>
      </c>
      <c r="Y155" s="1"/>
      <c r="Z155" s="1"/>
    </row>
    <row r="156" spans="1:26" ht="15.75" customHeight="1" x14ac:dyDescent="0.2">
      <c r="A156" s="1"/>
      <c r="B156" s="1"/>
      <c r="C156" s="1"/>
      <c r="D156" s="49">
        <v>149</v>
      </c>
      <c r="E156" s="37"/>
      <c r="F156" s="5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42" t="str">
        <f>IFERROR(VLOOKUP(G156,'Z1 HAB CLASS'!$L$4:$N$9,3,FALSE)," ")</f>
        <v xml:space="preserve"> </v>
      </c>
      <c r="L156" s="43" t="str">
        <f t="shared" si="1"/>
        <v xml:space="preserve"> </v>
      </c>
      <c r="M156" s="1"/>
      <c r="N156" s="51"/>
      <c r="O156" s="52"/>
      <c r="P156" s="53" t="str">
        <f t="shared" si="2"/>
        <v xml:space="preserve"> </v>
      </c>
      <c r="Q156" s="53" t="str">
        <f t="shared" si="3"/>
        <v xml:space="preserve"> </v>
      </c>
      <c r="R156" s="53" t="str">
        <f t="shared" si="4"/>
        <v/>
      </c>
      <c r="S156" s="54" t="str">
        <f t="shared" si="5"/>
        <v xml:space="preserve"> </v>
      </c>
      <c r="T156" s="55"/>
      <c r="U156" s="1"/>
      <c r="V156" s="1"/>
      <c r="W156" s="1"/>
      <c r="X156" s="1">
        <f t="shared" si="0"/>
        <v>0</v>
      </c>
      <c r="Y156" s="1"/>
      <c r="Z156" s="1"/>
    </row>
    <row r="157" spans="1:26" ht="15.75" customHeight="1" x14ac:dyDescent="0.2">
      <c r="A157" s="1"/>
      <c r="B157" s="1"/>
      <c r="C157" s="1"/>
      <c r="D157" s="49">
        <v>150</v>
      </c>
      <c r="E157" s="37"/>
      <c r="F157" s="5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42" t="str">
        <f>IFERROR(VLOOKUP(G157,'Z1 HAB CLASS'!$L$4:$N$9,3,FALSE)," ")</f>
        <v xml:space="preserve"> </v>
      </c>
      <c r="L157" s="43" t="str">
        <f t="shared" si="1"/>
        <v xml:space="preserve"> </v>
      </c>
      <c r="M157" s="1"/>
      <c r="N157" s="51"/>
      <c r="O157" s="52"/>
      <c r="P157" s="53" t="str">
        <f t="shared" si="2"/>
        <v xml:space="preserve"> </v>
      </c>
      <c r="Q157" s="53" t="str">
        <f t="shared" si="3"/>
        <v xml:space="preserve"> </v>
      </c>
      <c r="R157" s="53" t="str">
        <f t="shared" si="4"/>
        <v/>
      </c>
      <c r="S157" s="54" t="str">
        <f t="shared" si="5"/>
        <v xml:space="preserve"> </v>
      </c>
      <c r="T157" s="55"/>
      <c r="U157" s="1"/>
      <c r="V157" s="1"/>
      <c r="W157" s="1"/>
      <c r="X157" s="1">
        <f t="shared" si="0"/>
        <v>0</v>
      </c>
      <c r="Y157" s="1"/>
      <c r="Z157" s="1"/>
    </row>
    <row r="158" spans="1:26" ht="15.75" customHeight="1" x14ac:dyDescent="0.2">
      <c r="A158" s="1"/>
      <c r="B158" s="1"/>
      <c r="C158" s="1"/>
      <c r="D158" s="49">
        <v>151</v>
      </c>
      <c r="E158" s="37"/>
      <c r="F158" s="5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42" t="str">
        <f>IFERROR(VLOOKUP(G158,'Z1 HAB CLASS'!$L$4:$N$9,3,FALSE)," ")</f>
        <v xml:space="preserve"> </v>
      </c>
      <c r="L158" s="43" t="str">
        <f t="shared" si="1"/>
        <v xml:space="preserve"> </v>
      </c>
      <c r="M158" s="1"/>
      <c r="N158" s="51"/>
      <c r="O158" s="52"/>
      <c r="P158" s="53" t="str">
        <f t="shared" si="2"/>
        <v xml:space="preserve"> </v>
      </c>
      <c r="Q158" s="53" t="str">
        <f t="shared" si="3"/>
        <v xml:space="preserve"> </v>
      </c>
      <c r="R158" s="53" t="str">
        <f t="shared" si="4"/>
        <v/>
      </c>
      <c r="S158" s="54" t="str">
        <f t="shared" si="5"/>
        <v xml:space="preserve"> </v>
      </c>
      <c r="T158" s="55"/>
      <c r="U158" s="1"/>
      <c r="V158" s="1"/>
      <c r="W158" s="1"/>
      <c r="X158" s="1">
        <f t="shared" si="0"/>
        <v>0</v>
      </c>
      <c r="Y158" s="1"/>
      <c r="Z158" s="1"/>
    </row>
    <row r="159" spans="1:26" ht="15.75" customHeight="1" x14ac:dyDescent="0.2">
      <c r="A159" s="1"/>
      <c r="B159" s="1"/>
      <c r="C159" s="1"/>
      <c r="D159" s="49">
        <v>152</v>
      </c>
      <c r="E159" s="37"/>
      <c r="F159" s="5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42" t="str">
        <f>IFERROR(VLOOKUP(G159,'Z1 HAB CLASS'!$L$4:$N$9,3,FALSE)," ")</f>
        <v xml:space="preserve"> </v>
      </c>
      <c r="L159" s="43" t="str">
        <f t="shared" si="1"/>
        <v xml:space="preserve"> </v>
      </c>
      <c r="M159" s="1"/>
      <c r="N159" s="51"/>
      <c r="O159" s="52"/>
      <c r="P159" s="53" t="str">
        <f t="shared" si="2"/>
        <v xml:space="preserve"> </v>
      </c>
      <c r="Q159" s="53" t="str">
        <f t="shared" si="3"/>
        <v xml:space="preserve"> </v>
      </c>
      <c r="R159" s="53" t="str">
        <f t="shared" si="4"/>
        <v/>
      </c>
      <c r="S159" s="54" t="str">
        <f t="shared" si="5"/>
        <v xml:space="preserve"> </v>
      </c>
      <c r="T159" s="55"/>
      <c r="U159" s="1"/>
      <c r="V159" s="1"/>
      <c r="W159" s="1"/>
      <c r="X159" s="1">
        <f t="shared" si="0"/>
        <v>0</v>
      </c>
      <c r="Y159" s="1"/>
      <c r="Z159" s="1"/>
    </row>
    <row r="160" spans="1:26" ht="15.75" customHeight="1" x14ac:dyDescent="0.2">
      <c r="A160" s="1"/>
      <c r="B160" s="1"/>
      <c r="C160" s="1"/>
      <c r="D160" s="49">
        <v>153</v>
      </c>
      <c r="E160" s="37"/>
      <c r="F160" s="5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42" t="str">
        <f>IFERROR(VLOOKUP(G160,'Z1 HAB CLASS'!$L$4:$N$9,3,FALSE)," ")</f>
        <v xml:space="preserve"> </v>
      </c>
      <c r="L160" s="43" t="str">
        <f t="shared" si="1"/>
        <v xml:space="preserve"> </v>
      </c>
      <c r="M160" s="1"/>
      <c r="N160" s="51"/>
      <c r="O160" s="52"/>
      <c r="P160" s="53" t="str">
        <f t="shared" si="2"/>
        <v xml:space="preserve"> </v>
      </c>
      <c r="Q160" s="53" t="str">
        <f t="shared" si="3"/>
        <v xml:space="preserve"> </v>
      </c>
      <c r="R160" s="53" t="str">
        <f t="shared" si="4"/>
        <v/>
      </c>
      <c r="S160" s="54" t="str">
        <f t="shared" si="5"/>
        <v xml:space="preserve"> </v>
      </c>
      <c r="T160" s="55"/>
      <c r="U160" s="1"/>
      <c r="V160" s="1"/>
      <c r="W160" s="1"/>
      <c r="X160" s="1">
        <f t="shared" si="0"/>
        <v>0</v>
      </c>
      <c r="Y160" s="1"/>
      <c r="Z160" s="1"/>
    </row>
    <row r="161" spans="1:26" ht="15.75" customHeight="1" x14ac:dyDescent="0.2">
      <c r="A161" s="1"/>
      <c r="B161" s="1"/>
      <c r="C161" s="1"/>
      <c r="D161" s="49">
        <v>154</v>
      </c>
      <c r="E161" s="37"/>
      <c r="F161" s="5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42" t="str">
        <f>IFERROR(VLOOKUP(G161,'Z1 HAB CLASS'!$L$4:$N$9,3,FALSE)," ")</f>
        <v xml:space="preserve"> </v>
      </c>
      <c r="L161" s="43" t="str">
        <f t="shared" si="1"/>
        <v xml:space="preserve"> </v>
      </c>
      <c r="M161" s="1"/>
      <c r="N161" s="51"/>
      <c r="O161" s="52"/>
      <c r="P161" s="53" t="str">
        <f t="shared" si="2"/>
        <v xml:space="preserve"> </v>
      </c>
      <c r="Q161" s="53" t="str">
        <f t="shared" si="3"/>
        <v xml:space="preserve"> </v>
      </c>
      <c r="R161" s="53" t="str">
        <f t="shared" si="4"/>
        <v/>
      </c>
      <c r="S161" s="54" t="str">
        <f t="shared" si="5"/>
        <v xml:space="preserve"> </v>
      </c>
      <c r="T161" s="55"/>
      <c r="U161" s="1"/>
      <c r="V161" s="1"/>
      <c r="W161" s="1"/>
      <c r="X161" s="1">
        <f t="shared" si="0"/>
        <v>0</v>
      </c>
      <c r="Y161" s="1"/>
      <c r="Z161" s="1"/>
    </row>
    <row r="162" spans="1:26" ht="15.75" customHeight="1" x14ac:dyDescent="0.2">
      <c r="A162" s="1"/>
      <c r="B162" s="1"/>
      <c r="C162" s="1"/>
      <c r="D162" s="49">
        <v>155</v>
      </c>
      <c r="E162" s="37"/>
      <c r="F162" s="5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42" t="str">
        <f>IFERROR(VLOOKUP(G162,'Z1 HAB CLASS'!$L$4:$N$9,3,FALSE)," ")</f>
        <v xml:space="preserve"> </v>
      </c>
      <c r="L162" s="43" t="str">
        <f t="shared" si="1"/>
        <v xml:space="preserve"> </v>
      </c>
      <c r="M162" s="1"/>
      <c r="N162" s="51"/>
      <c r="O162" s="52"/>
      <c r="P162" s="53" t="str">
        <f t="shared" si="2"/>
        <v xml:space="preserve"> </v>
      </c>
      <c r="Q162" s="53" t="str">
        <f t="shared" si="3"/>
        <v xml:space="preserve"> </v>
      </c>
      <c r="R162" s="53" t="str">
        <f t="shared" si="4"/>
        <v/>
      </c>
      <c r="S162" s="54" t="str">
        <f t="shared" si="5"/>
        <v xml:space="preserve"> </v>
      </c>
      <c r="T162" s="55"/>
      <c r="U162" s="1"/>
      <c r="V162" s="1"/>
      <c r="W162" s="1"/>
      <c r="X162" s="1">
        <f t="shared" si="0"/>
        <v>0</v>
      </c>
      <c r="Y162" s="1"/>
      <c r="Z162" s="1"/>
    </row>
    <row r="163" spans="1:26" ht="15.75" customHeight="1" x14ac:dyDescent="0.2">
      <c r="A163" s="1"/>
      <c r="B163" s="1"/>
      <c r="C163" s="1"/>
      <c r="D163" s="49">
        <v>156</v>
      </c>
      <c r="E163" s="37"/>
      <c r="F163" s="5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42" t="str">
        <f>IFERROR(VLOOKUP(G163,'Z1 HAB CLASS'!$L$4:$N$9,3,FALSE)," ")</f>
        <v xml:space="preserve"> </v>
      </c>
      <c r="L163" s="43" t="str">
        <f t="shared" si="1"/>
        <v xml:space="preserve"> </v>
      </c>
      <c r="M163" s="1"/>
      <c r="N163" s="51"/>
      <c r="O163" s="52"/>
      <c r="P163" s="53" t="str">
        <f t="shared" si="2"/>
        <v xml:space="preserve"> </v>
      </c>
      <c r="Q163" s="53" t="str">
        <f t="shared" si="3"/>
        <v xml:space="preserve"> </v>
      </c>
      <c r="R163" s="53" t="str">
        <f t="shared" si="4"/>
        <v/>
      </c>
      <c r="S163" s="54" t="str">
        <f t="shared" si="5"/>
        <v xml:space="preserve"> </v>
      </c>
      <c r="T163" s="55"/>
      <c r="U163" s="1"/>
      <c r="V163" s="1"/>
      <c r="W163" s="1"/>
      <c r="X163" s="1">
        <f t="shared" si="0"/>
        <v>0</v>
      </c>
      <c r="Y163" s="1"/>
      <c r="Z163" s="1"/>
    </row>
    <row r="164" spans="1:26" ht="15.75" customHeight="1" x14ac:dyDescent="0.2">
      <c r="A164" s="1"/>
      <c r="B164" s="1"/>
      <c r="C164" s="1"/>
      <c r="D164" s="49">
        <v>157</v>
      </c>
      <c r="E164" s="37"/>
      <c r="F164" s="5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42" t="str">
        <f>IFERROR(VLOOKUP(G164,'Z1 HAB CLASS'!$L$4:$N$9,3,FALSE)," ")</f>
        <v xml:space="preserve"> </v>
      </c>
      <c r="L164" s="43" t="str">
        <f t="shared" si="1"/>
        <v xml:space="preserve"> </v>
      </c>
      <c r="M164" s="1"/>
      <c r="N164" s="51"/>
      <c r="O164" s="52"/>
      <c r="P164" s="53" t="str">
        <f t="shared" si="2"/>
        <v xml:space="preserve"> </v>
      </c>
      <c r="Q164" s="53" t="str">
        <f t="shared" si="3"/>
        <v xml:space="preserve"> </v>
      </c>
      <c r="R164" s="53" t="str">
        <f t="shared" si="4"/>
        <v/>
      </c>
      <c r="S164" s="54" t="str">
        <f t="shared" si="5"/>
        <v xml:space="preserve"> </v>
      </c>
      <c r="T164" s="55"/>
      <c r="U164" s="1"/>
      <c r="V164" s="1"/>
      <c r="W164" s="1"/>
      <c r="X164" s="1">
        <f t="shared" si="0"/>
        <v>0</v>
      </c>
      <c r="Y164" s="1"/>
      <c r="Z164" s="1"/>
    </row>
    <row r="165" spans="1:26" ht="15.75" customHeight="1" x14ac:dyDescent="0.2">
      <c r="A165" s="1"/>
      <c r="B165" s="1"/>
      <c r="C165" s="1"/>
      <c r="D165" s="49">
        <v>158</v>
      </c>
      <c r="E165" s="37"/>
      <c r="F165" s="5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42" t="str">
        <f>IFERROR(VLOOKUP(G165,'Z1 HAB CLASS'!$L$4:$N$9,3,FALSE)," ")</f>
        <v xml:space="preserve"> </v>
      </c>
      <c r="L165" s="43" t="str">
        <f t="shared" si="1"/>
        <v xml:space="preserve"> </v>
      </c>
      <c r="M165" s="1"/>
      <c r="N165" s="51"/>
      <c r="O165" s="52"/>
      <c r="P165" s="53" t="str">
        <f t="shared" si="2"/>
        <v xml:space="preserve"> </v>
      </c>
      <c r="Q165" s="53" t="str">
        <f t="shared" si="3"/>
        <v xml:space="preserve"> </v>
      </c>
      <c r="R165" s="53" t="str">
        <f t="shared" si="4"/>
        <v/>
      </c>
      <c r="S165" s="54" t="str">
        <f t="shared" si="5"/>
        <v xml:space="preserve"> </v>
      </c>
      <c r="T165" s="55"/>
      <c r="U165" s="1"/>
      <c r="V165" s="1"/>
      <c r="W165" s="1"/>
      <c r="X165" s="1">
        <f t="shared" si="0"/>
        <v>0</v>
      </c>
      <c r="Y165" s="1"/>
      <c r="Z165" s="1"/>
    </row>
    <row r="166" spans="1:26" ht="15.75" customHeight="1" x14ac:dyDescent="0.2">
      <c r="A166" s="1"/>
      <c r="B166" s="1"/>
      <c r="C166" s="1"/>
      <c r="D166" s="49">
        <v>159</v>
      </c>
      <c r="E166" s="37"/>
      <c r="F166" s="5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42" t="str">
        <f>IFERROR(VLOOKUP(G166,'Z1 HAB CLASS'!$L$4:$N$9,3,FALSE)," ")</f>
        <v xml:space="preserve"> </v>
      </c>
      <c r="L166" s="43" t="str">
        <f t="shared" si="1"/>
        <v xml:space="preserve"> </v>
      </c>
      <c r="M166" s="1"/>
      <c r="N166" s="51"/>
      <c r="O166" s="52"/>
      <c r="P166" s="53" t="str">
        <f t="shared" si="2"/>
        <v xml:space="preserve"> </v>
      </c>
      <c r="Q166" s="53" t="str">
        <f t="shared" si="3"/>
        <v xml:space="preserve"> </v>
      </c>
      <c r="R166" s="53" t="str">
        <f t="shared" si="4"/>
        <v/>
      </c>
      <c r="S166" s="54" t="str">
        <f t="shared" si="5"/>
        <v xml:space="preserve"> </v>
      </c>
      <c r="T166" s="55"/>
      <c r="U166" s="1"/>
      <c r="V166" s="1"/>
      <c r="W166" s="1"/>
      <c r="X166" s="1">
        <f t="shared" si="0"/>
        <v>0</v>
      </c>
      <c r="Y166" s="1"/>
      <c r="Z166" s="1"/>
    </row>
    <row r="167" spans="1:26" ht="15.75" customHeight="1" x14ac:dyDescent="0.2">
      <c r="A167" s="1"/>
      <c r="B167" s="1"/>
      <c r="C167" s="1"/>
      <c r="D167" s="49">
        <v>160</v>
      </c>
      <c r="E167" s="37"/>
      <c r="F167" s="5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42" t="str">
        <f>IFERROR(VLOOKUP(G167,'Z1 HAB CLASS'!$L$4:$N$9,3,FALSE)," ")</f>
        <v xml:space="preserve"> </v>
      </c>
      <c r="L167" s="43" t="str">
        <f t="shared" si="1"/>
        <v xml:space="preserve"> </v>
      </c>
      <c r="M167" s="1"/>
      <c r="N167" s="51"/>
      <c r="O167" s="52"/>
      <c r="P167" s="53" t="str">
        <f t="shared" si="2"/>
        <v xml:space="preserve"> </v>
      </c>
      <c r="Q167" s="53" t="str">
        <f t="shared" si="3"/>
        <v xml:space="preserve"> </v>
      </c>
      <c r="R167" s="53" t="str">
        <f t="shared" si="4"/>
        <v/>
      </c>
      <c r="S167" s="54" t="str">
        <f t="shared" si="5"/>
        <v xml:space="preserve"> </v>
      </c>
      <c r="T167" s="55"/>
      <c r="U167" s="1"/>
      <c r="V167" s="1"/>
      <c r="W167" s="1"/>
      <c r="X167" s="1">
        <f t="shared" si="0"/>
        <v>0</v>
      </c>
      <c r="Y167" s="1"/>
      <c r="Z167" s="1"/>
    </row>
    <row r="168" spans="1:26" ht="15.75" customHeight="1" x14ac:dyDescent="0.2">
      <c r="A168" s="1"/>
      <c r="B168" s="1"/>
      <c r="C168" s="1"/>
      <c r="D168" s="49">
        <v>161</v>
      </c>
      <c r="E168" s="37"/>
      <c r="F168" s="5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42" t="str">
        <f>IFERROR(VLOOKUP(G168,'Z1 HAB CLASS'!$L$4:$N$9,3,FALSE)," ")</f>
        <v xml:space="preserve"> </v>
      </c>
      <c r="L168" s="43" t="str">
        <f t="shared" si="1"/>
        <v xml:space="preserve"> </v>
      </c>
      <c r="M168" s="1"/>
      <c r="N168" s="51"/>
      <c r="O168" s="52"/>
      <c r="P168" s="53" t="str">
        <f t="shared" si="2"/>
        <v xml:space="preserve"> </v>
      </c>
      <c r="Q168" s="53" t="str">
        <f t="shared" si="3"/>
        <v xml:space="preserve"> </v>
      </c>
      <c r="R168" s="53" t="str">
        <f t="shared" si="4"/>
        <v/>
      </c>
      <c r="S168" s="54" t="str">
        <f t="shared" si="5"/>
        <v xml:space="preserve"> </v>
      </c>
      <c r="T168" s="55"/>
      <c r="U168" s="1"/>
      <c r="V168" s="1"/>
      <c r="W168" s="1"/>
      <c r="X168" s="1">
        <f t="shared" si="0"/>
        <v>0</v>
      </c>
      <c r="Y168" s="1"/>
      <c r="Z168" s="1"/>
    </row>
    <row r="169" spans="1:26" ht="15.75" customHeight="1" x14ac:dyDescent="0.2">
      <c r="A169" s="1"/>
      <c r="B169" s="1"/>
      <c r="C169" s="1"/>
      <c r="D169" s="49">
        <v>162</v>
      </c>
      <c r="E169" s="37"/>
      <c r="F169" s="5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42" t="str">
        <f>IFERROR(VLOOKUP(G169,'Z1 HAB CLASS'!$L$4:$N$9,3,FALSE)," ")</f>
        <v xml:space="preserve"> </v>
      </c>
      <c r="L169" s="43" t="str">
        <f t="shared" si="1"/>
        <v xml:space="preserve"> </v>
      </c>
      <c r="M169" s="1"/>
      <c r="N169" s="51"/>
      <c r="O169" s="52"/>
      <c r="P169" s="53" t="str">
        <f t="shared" si="2"/>
        <v xml:space="preserve"> </v>
      </c>
      <c r="Q169" s="53" t="str">
        <f t="shared" si="3"/>
        <v xml:space="preserve"> </v>
      </c>
      <c r="R169" s="53" t="str">
        <f t="shared" si="4"/>
        <v/>
      </c>
      <c r="S169" s="54" t="str">
        <f t="shared" si="5"/>
        <v xml:space="preserve"> </v>
      </c>
      <c r="T169" s="55"/>
      <c r="U169" s="1"/>
      <c r="V169" s="1"/>
      <c r="W169" s="1"/>
      <c r="X169" s="1">
        <f t="shared" si="0"/>
        <v>0</v>
      </c>
      <c r="Y169" s="1"/>
      <c r="Z169" s="1"/>
    </row>
    <row r="170" spans="1:26" ht="15.75" customHeight="1" x14ac:dyDescent="0.2">
      <c r="A170" s="1"/>
      <c r="B170" s="1"/>
      <c r="C170" s="1"/>
      <c r="D170" s="49">
        <v>163</v>
      </c>
      <c r="E170" s="37"/>
      <c r="F170" s="5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42" t="str">
        <f>IFERROR(VLOOKUP(G170,'Z1 HAB CLASS'!$L$4:$N$9,3,FALSE)," ")</f>
        <v xml:space="preserve"> </v>
      </c>
      <c r="L170" s="43" t="str">
        <f t="shared" si="1"/>
        <v xml:space="preserve"> </v>
      </c>
      <c r="M170" s="1"/>
      <c r="N170" s="51"/>
      <c r="O170" s="52"/>
      <c r="P170" s="53" t="str">
        <f t="shared" si="2"/>
        <v xml:space="preserve"> </v>
      </c>
      <c r="Q170" s="53" t="str">
        <f t="shared" si="3"/>
        <v xml:space="preserve"> </v>
      </c>
      <c r="R170" s="53" t="str">
        <f t="shared" si="4"/>
        <v/>
      </c>
      <c r="S170" s="54" t="str">
        <f t="shared" si="5"/>
        <v xml:space="preserve"> </v>
      </c>
      <c r="T170" s="55"/>
      <c r="U170" s="1"/>
      <c r="V170" s="1"/>
      <c r="W170" s="1"/>
      <c r="X170" s="1">
        <f t="shared" si="0"/>
        <v>0</v>
      </c>
      <c r="Y170" s="1"/>
      <c r="Z170" s="1"/>
    </row>
    <row r="171" spans="1:26" ht="15.75" customHeight="1" x14ac:dyDescent="0.2">
      <c r="A171" s="1"/>
      <c r="B171" s="1"/>
      <c r="C171" s="1"/>
      <c r="D171" s="49">
        <v>164</v>
      </c>
      <c r="E171" s="37"/>
      <c r="F171" s="5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42" t="str">
        <f>IFERROR(VLOOKUP(G171,'Z1 HAB CLASS'!$L$4:$N$9,3,FALSE)," ")</f>
        <v xml:space="preserve"> </v>
      </c>
      <c r="L171" s="43" t="str">
        <f t="shared" si="1"/>
        <v xml:space="preserve"> </v>
      </c>
      <c r="M171" s="1"/>
      <c r="N171" s="51"/>
      <c r="O171" s="52"/>
      <c r="P171" s="53" t="str">
        <f t="shared" si="2"/>
        <v xml:space="preserve"> </v>
      </c>
      <c r="Q171" s="53" t="str">
        <f t="shared" si="3"/>
        <v xml:space="preserve"> </v>
      </c>
      <c r="R171" s="53" t="str">
        <f t="shared" si="4"/>
        <v/>
      </c>
      <c r="S171" s="54" t="str">
        <f t="shared" si="5"/>
        <v xml:space="preserve"> </v>
      </c>
      <c r="T171" s="55"/>
      <c r="U171" s="1"/>
      <c r="V171" s="1"/>
      <c r="W171" s="1"/>
      <c r="X171" s="1">
        <f t="shared" si="0"/>
        <v>0</v>
      </c>
      <c r="Y171" s="1"/>
      <c r="Z171" s="1"/>
    </row>
    <row r="172" spans="1:26" ht="15.75" customHeight="1" x14ac:dyDescent="0.2">
      <c r="A172" s="1"/>
      <c r="B172" s="1"/>
      <c r="C172" s="1"/>
      <c r="D172" s="49">
        <v>165</v>
      </c>
      <c r="E172" s="37"/>
      <c r="F172" s="5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42" t="str">
        <f>IFERROR(VLOOKUP(G172,'Z1 HAB CLASS'!$L$4:$N$9,3,FALSE)," ")</f>
        <v xml:space="preserve"> </v>
      </c>
      <c r="L172" s="43" t="str">
        <f t="shared" si="1"/>
        <v xml:space="preserve"> </v>
      </c>
      <c r="M172" s="1"/>
      <c r="N172" s="51"/>
      <c r="O172" s="52"/>
      <c r="P172" s="53" t="str">
        <f t="shared" si="2"/>
        <v xml:space="preserve"> </v>
      </c>
      <c r="Q172" s="53" t="str">
        <f t="shared" si="3"/>
        <v xml:space="preserve"> </v>
      </c>
      <c r="R172" s="53" t="str">
        <f t="shared" si="4"/>
        <v/>
      </c>
      <c r="S172" s="54" t="str">
        <f t="shared" si="5"/>
        <v xml:space="preserve"> </v>
      </c>
      <c r="T172" s="55"/>
      <c r="U172" s="1"/>
      <c r="V172" s="1"/>
      <c r="W172" s="1"/>
      <c r="X172" s="1">
        <f t="shared" si="0"/>
        <v>0</v>
      </c>
      <c r="Y172" s="1"/>
      <c r="Z172" s="1"/>
    </row>
    <row r="173" spans="1:26" ht="15.75" customHeight="1" x14ac:dyDescent="0.2">
      <c r="A173" s="1"/>
      <c r="B173" s="1"/>
      <c r="C173" s="1"/>
      <c r="D173" s="49">
        <v>166</v>
      </c>
      <c r="E173" s="37"/>
      <c r="F173" s="5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42" t="str">
        <f>IFERROR(VLOOKUP(G173,'Z1 HAB CLASS'!$L$4:$N$9,3,FALSE)," ")</f>
        <v xml:space="preserve"> </v>
      </c>
      <c r="L173" s="43" t="str">
        <f t="shared" si="1"/>
        <v xml:space="preserve"> </v>
      </c>
      <c r="M173" s="1"/>
      <c r="N173" s="51"/>
      <c r="O173" s="52"/>
      <c r="P173" s="53" t="str">
        <f t="shared" si="2"/>
        <v xml:space="preserve"> </v>
      </c>
      <c r="Q173" s="53" t="str">
        <f t="shared" si="3"/>
        <v xml:space="preserve"> </v>
      </c>
      <c r="R173" s="53" t="str">
        <f t="shared" si="4"/>
        <v/>
      </c>
      <c r="S173" s="54" t="str">
        <f t="shared" si="5"/>
        <v xml:space="preserve"> </v>
      </c>
      <c r="T173" s="55"/>
      <c r="U173" s="1"/>
      <c r="V173" s="1"/>
      <c r="W173" s="1"/>
      <c r="X173" s="1">
        <f t="shared" si="0"/>
        <v>0</v>
      </c>
      <c r="Y173" s="1"/>
      <c r="Z173" s="1"/>
    </row>
    <row r="174" spans="1:26" ht="15.75" customHeight="1" x14ac:dyDescent="0.2">
      <c r="A174" s="1"/>
      <c r="B174" s="1"/>
      <c r="C174" s="1"/>
      <c r="D174" s="49">
        <v>167</v>
      </c>
      <c r="E174" s="37"/>
      <c r="F174" s="5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42" t="str">
        <f>IFERROR(VLOOKUP(G174,'Z1 HAB CLASS'!$L$4:$N$9,3,FALSE)," ")</f>
        <v xml:space="preserve"> </v>
      </c>
      <c r="L174" s="43" t="str">
        <f t="shared" si="1"/>
        <v xml:space="preserve"> </v>
      </c>
      <c r="M174" s="1"/>
      <c r="N174" s="51"/>
      <c r="O174" s="52"/>
      <c r="P174" s="53" t="str">
        <f t="shared" si="2"/>
        <v xml:space="preserve"> </v>
      </c>
      <c r="Q174" s="53" t="str">
        <f t="shared" si="3"/>
        <v xml:space="preserve"> </v>
      </c>
      <c r="R174" s="53" t="str">
        <f t="shared" si="4"/>
        <v/>
      </c>
      <c r="S174" s="54" t="str">
        <f t="shared" si="5"/>
        <v xml:space="preserve"> </v>
      </c>
      <c r="T174" s="55"/>
      <c r="U174" s="1"/>
      <c r="V174" s="1"/>
      <c r="W174" s="1"/>
      <c r="X174" s="1">
        <f t="shared" si="0"/>
        <v>0</v>
      </c>
      <c r="Y174" s="1"/>
      <c r="Z174" s="1"/>
    </row>
    <row r="175" spans="1:26" ht="15.75" customHeight="1" x14ac:dyDescent="0.2">
      <c r="A175" s="1"/>
      <c r="B175" s="1"/>
      <c r="C175" s="1"/>
      <c r="D175" s="49">
        <v>168</v>
      </c>
      <c r="E175" s="37"/>
      <c r="F175" s="5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42" t="str">
        <f>IFERROR(VLOOKUP(G175,'Z1 HAB CLASS'!$L$4:$N$9,3,FALSE)," ")</f>
        <v xml:space="preserve"> </v>
      </c>
      <c r="L175" s="43" t="str">
        <f t="shared" si="1"/>
        <v xml:space="preserve"> </v>
      </c>
      <c r="M175" s="1"/>
      <c r="N175" s="51"/>
      <c r="O175" s="52"/>
      <c r="P175" s="53" t="str">
        <f t="shared" si="2"/>
        <v xml:space="preserve"> </v>
      </c>
      <c r="Q175" s="53" t="str">
        <f t="shared" si="3"/>
        <v xml:space="preserve"> </v>
      </c>
      <c r="R175" s="53" t="str">
        <f t="shared" si="4"/>
        <v/>
      </c>
      <c r="S175" s="54" t="str">
        <f t="shared" si="5"/>
        <v xml:space="preserve"> </v>
      </c>
      <c r="T175" s="55"/>
      <c r="U175" s="1"/>
      <c r="V175" s="1"/>
      <c r="W175" s="1"/>
      <c r="X175" s="1">
        <f t="shared" si="0"/>
        <v>0</v>
      </c>
      <c r="Y175" s="1"/>
      <c r="Z175" s="1"/>
    </row>
    <row r="176" spans="1:26" ht="15.75" customHeight="1" x14ac:dyDescent="0.2">
      <c r="A176" s="1"/>
      <c r="B176" s="1"/>
      <c r="C176" s="1"/>
      <c r="D176" s="49">
        <v>169</v>
      </c>
      <c r="E176" s="37"/>
      <c r="F176" s="5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42" t="str">
        <f>IFERROR(VLOOKUP(G176,'Z1 HAB CLASS'!$L$4:$N$9,3,FALSE)," ")</f>
        <v xml:space="preserve"> </v>
      </c>
      <c r="L176" s="43" t="str">
        <f t="shared" si="1"/>
        <v xml:space="preserve"> </v>
      </c>
      <c r="M176" s="1"/>
      <c r="N176" s="51"/>
      <c r="O176" s="52"/>
      <c r="P176" s="53" t="str">
        <f t="shared" si="2"/>
        <v xml:space="preserve"> </v>
      </c>
      <c r="Q176" s="53" t="str">
        <f t="shared" si="3"/>
        <v xml:space="preserve"> </v>
      </c>
      <c r="R176" s="53" t="str">
        <f t="shared" si="4"/>
        <v/>
      </c>
      <c r="S176" s="54" t="str">
        <f t="shared" si="5"/>
        <v xml:space="preserve"> </v>
      </c>
      <c r="T176" s="55"/>
      <c r="U176" s="1"/>
      <c r="V176" s="1"/>
      <c r="W176" s="1"/>
      <c r="X176" s="1">
        <f t="shared" si="0"/>
        <v>0</v>
      </c>
      <c r="Y176" s="1"/>
      <c r="Z176" s="1"/>
    </row>
    <row r="177" spans="1:26" ht="15.75" customHeight="1" x14ac:dyDescent="0.2">
      <c r="A177" s="1"/>
      <c r="B177" s="1"/>
      <c r="C177" s="1"/>
      <c r="D177" s="49">
        <v>170</v>
      </c>
      <c r="E177" s="37"/>
      <c r="F177" s="5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42" t="str">
        <f>IFERROR(VLOOKUP(G177,'Z1 HAB CLASS'!$L$4:$N$9,3,FALSE)," ")</f>
        <v xml:space="preserve"> </v>
      </c>
      <c r="L177" s="43" t="str">
        <f t="shared" si="1"/>
        <v xml:space="preserve"> </v>
      </c>
      <c r="M177" s="1"/>
      <c r="N177" s="51"/>
      <c r="O177" s="52"/>
      <c r="P177" s="53" t="str">
        <f t="shared" si="2"/>
        <v xml:space="preserve"> </v>
      </c>
      <c r="Q177" s="53" t="str">
        <f t="shared" si="3"/>
        <v xml:space="preserve"> </v>
      </c>
      <c r="R177" s="53" t="str">
        <f t="shared" si="4"/>
        <v/>
      </c>
      <c r="S177" s="54" t="str">
        <f t="shared" si="5"/>
        <v xml:space="preserve"> </v>
      </c>
      <c r="T177" s="55"/>
      <c r="U177" s="1"/>
      <c r="V177" s="1"/>
      <c r="W177" s="1"/>
      <c r="X177" s="1">
        <f t="shared" si="0"/>
        <v>0</v>
      </c>
      <c r="Y177" s="1"/>
      <c r="Z177" s="1"/>
    </row>
    <row r="178" spans="1:26" ht="15.75" customHeight="1" x14ac:dyDescent="0.2">
      <c r="A178" s="1"/>
      <c r="B178" s="1"/>
      <c r="C178" s="1"/>
      <c r="D178" s="49">
        <v>171</v>
      </c>
      <c r="E178" s="37"/>
      <c r="F178" s="5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42" t="str">
        <f>IFERROR(VLOOKUP(G178,'Z1 HAB CLASS'!$L$4:$N$9,3,FALSE)," ")</f>
        <v xml:space="preserve"> </v>
      </c>
      <c r="L178" s="43" t="str">
        <f t="shared" si="1"/>
        <v xml:space="preserve"> </v>
      </c>
      <c r="M178" s="1"/>
      <c r="N178" s="51"/>
      <c r="O178" s="52"/>
      <c r="P178" s="53" t="str">
        <f t="shared" si="2"/>
        <v xml:space="preserve"> </v>
      </c>
      <c r="Q178" s="53" t="str">
        <f t="shared" si="3"/>
        <v xml:space="preserve"> </v>
      </c>
      <c r="R178" s="53" t="str">
        <f t="shared" si="4"/>
        <v/>
      </c>
      <c r="S178" s="54" t="str">
        <f t="shared" si="5"/>
        <v xml:space="preserve"> </v>
      </c>
      <c r="T178" s="55"/>
      <c r="U178" s="1"/>
      <c r="V178" s="1"/>
      <c r="W178" s="1"/>
      <c r="X178" s="1">
        <f t="shared" si="0"/>
        <v>0</v>
      </c>
      <c r="Y178" s="1"/>
      <c r="Z178" s="1"/>
    </row>
    <row r="179" spans="1:26" ht="15.75" customHeight="1" x14ac:dyDescent="0.2">
      <c r="A179" s="1"/>
      <c r="B179" s="1"/>
      <c r="C179" s="1"/>
      <c r="D179" s="49">
        <v>172</v>
      </c>
      <c r="E179" s="37"/>
      <c r="F179" s="5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42" t="str">
        <f>IFERROR(VLOOKUP(G179,'Z1 HAB CLASS'!$L$4:$N$9,3,FALSE)," ")</f>
        <v xml:space="preserve"> </v>
      </c>
      <c r="L179" s="43" t="str">
        <f t="shared" si="1"/>
        <v xml:space="preserve"> </v>
      </c>
      <c r="M179" s="1"/>
      <c r="N179" s="51"/>
      <c r="O179" s="52"/>
      <c r="P179" s="53" t="str">
        <f t="shared" si="2"/>
        <v xml:space="preserve"> </v>
      </c>
      <c r="Q179" s="53" t="str">
        <f t="shared" si="3"/>
        <v xml:space="preserve"> </v>
      </c>
      <c r="R179" s="53" t="str">
        <f t="shared" si="4"/>
        <v/>
      </c>
      <c r="S179" s="54" t="str">
        <f t="shared" si="5"/>
        <v xml:space="preserve"> </v>
      </c>
      <c r="T179" s="55"/>
      <c r="U179" s="1"/>
      <c r="V179" s="1"/>
      <c r="W179" s="1"/>
      <c r="X179" s="1">
        <f t="shared" si="0"/>
        <v>0</v>
      </c>
      <c r="Y179" s="1"/>
      <c r="Z179" s="1"/>
    </row>
    <row r="180" spans="1:26" ht="15.75" customHeight="1" x14ac:dyDescent="0.2">
      <c r="A180" s="1"/>
      <c r="B180" s="1"/>
      <c r="C180" s="1"/>
      <c r="D180" s="49">
        <v>173</v>
      </c>
      <c r="E180" s="37"/>
      <c r="F180" s="5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42" t="str">
        <f>IFERROR(VLOOKUP(G180,'Z1 HAB CLASS'!$L$4:$N$9,3,FALSE)," ")</f>
        <v xml:space="preserve"> </v>
      </c>
      <c r="L180" s="43" t="str">
        <f t="shared" si="1"/>
        <v xml:space="preserve"> </v>
      </c>
      <c r="M180" s="1"/>
      <c r="N180" s="51"/>
      <c r="O180" s="52"/>
      <c r="P180" s="53" t="str">
        <f t="shared" si="2"/>
        <v xml:space="preserve"> </v>
      </c>
      <c r="Q180" s="53" t="str">
        <f t="shared" si="3"/>
        <v xml:space="preserve"> </v>
      </c>
      <c r="R180" s="53" t="str">
        <f t="shared" si="4"/>
        <v/>
      </c>
      <c r="S180" s="54" t="str">
        <f t="shared" si="5"/>
        <v xml:space="preserve"> </v>
      </c>
      <c r="T180" s="55"/>
      <c r="U180" s="1"/>
      <c r="V180" s="1"/>
      <c r="W180" s="1"/>
      <c r="X180" s="1">
        <f t="shared" si="0"/>
        <v>0</v>
      </c>
      <c r="Y180" s="1"/>
      <c r="Z180" s="1"/>
    </row>
    <row r="181" spans="1:26" ht="15.75" customHeight="1" x14ac:dyDescent="0.2">
      <c r="A181" s="1"/>
      <c r="B181" s="1"/>
      <c r="C181" s="1"/>
      <c r="D181" s="49">
        <v>174</v>
      </c>
      <c r="E181" s="37"/>
      <c r="F181" s="5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42" t="str">
        <f>IFERROR(VLOOKUP(G181,'Z1 HAB CLASS'!$L$4:$N$9,3,FALSE)," ")</f>
        <v xml:space="preserve"> </v>
      </c>
      <c r="L181" s="43" t="str">
        <f t="shared" si="1"/>
        <v xml:space="preserve"> </v>
      </c>
      <c r="M181" s="1"/>
      <c r="N181" s="51"/>
      <c r="O181" s="52"/>
      <c r="P181" s="53" t="str">
        <f t="shared" si="2"/>
        <v xml:space="preserve"> </v>
      </c>
      <c r="Q181" s="53" t="str">
        <f t="shared" si="3"/>
        <v xml:space="preserve"> </v>
      </c>
      <c r="R181" s="53" t="str">
        <f t="shared" si="4"/>
        <v/>
      </c>
      <c r="S181" s="54" t="str">
        <f t="shared" si="5"/>
        <v xml:space="preserve"> </v>
      </c>
      <c r="T181" s="55"/>
      <c r="U181" s="1"/>
      <c r="V181" s="1"/>
      <c r="W181" s="1"/>
      <c r="X181" s="1">
        <f t="shared" si="0"/>
        <v>0</v>
      </c>
      <c r="Y181" s="1"/>
      <c r="Z181" s="1"/>
    </row>
    <row r="182" spans="1:26" ht="15.75" customHeight="1" x14ac:dyDescent="0.2">
      <c r="A182" s="1"/>
      <c r="B182" s="1"/>
      <c r="C182" s="1"/>
      <c r="D182" s="49">
        <v>175</v>
      </c>
      <c r="E182" s="37"/>
      <c r="F182" s="5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42" t="str">
        <f>IFERROR(VLOOKUP(G182,'Z1 HAB CLASS'!$L$4:$N$9,3,FALSE)," ")</f>
        <v xml:space="preserve"> </v>
      </c>
      <c r="L182" s="43" t="str">
        <f t="shared" si="1"/>
        <v xml:space="preserve"> </v>
      </c>
      <c r="M182" s="1"/>
      <c r="N182" s="51"/>
      <c r="O182" s="52"/>
      <c r="P182" s="53" t="str">
        <f t="shared" si="2"/>
        <v xml:space="preserve"> </v>
      </c>
      <c r="Q182" s="53" t="str">
        <f t="shared" si="3"/>
        <v xml:space="preserve"> </v>
      </c>
      <c r="R182" s="53" t="str">
        <f t="shared" si="4"/>
        <v/>
      </c>
      <c r="S182" s="54" t="str">
        <f t="shared" si="5"/>
        <v xml:space="preserve"> </v>
      </c>
      <c r="T182" s="55"/>
      <c r="U182" s="1"/>
      <c r="V182" s="1"/>
      <c r="W182" s="1"/>
      <c r="X182" s="1">
        <f t="shared" si="0"/>
        <v>0</v>
      </c>
      <c r="Y182" s="1"/>
      <c r="Z182" s="1"/>
    </row>
    <row r="183" spans="1:26" ht="15.75" customHeight="1" x14ac:dyDescent="0.2">
      <c r="A183" s="1"/>
      <c r="B183" s="1"/>
      <c r="C183" s="1"/>
      <c r="D183" s="49">
        <v>176</v>
      </c>
      <c r="E183" s="37"/>
      <c r="F183" s="5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42" t="str">
        <f>IFERROR(VLOOKUP(G183,'Z1 HAB CLASS'!$L$4:$N$9,3,FALSE)," ")</f>
        <v xml:space="preserve"> </v>
      </c>
      <c r="L183" s="43" t="str">
        <f t="shared" si="1"/>
        <v xml:space="preserve"> </v>
      </c>
      <c r="M183" s="1"/>
      <c r="N183" s="51"/>
      <c r="O183" s="52"/>
      <c r="P183" s="53" t="str">
        <f t="shared" si="2"/>
        <v xml:space="preserve"> </v>
      </c>
      <c r="Q183" s="53" t="str">
        <f t="shared" si="3"/>
        <v xml:space="preserve"> </v>
      </c>
      <c r="R183" s="53" t="str">
        <f t="shared" si="4"/>
        <v/>
      </c>
      <c r="S183" s="54" t="str">
        <f t="shared" si="5"/>
        <v xml:space="preserve"> </v>
      </c>
      <c r="T183" s="55"/>
      <c r="U183" s="1"/>
      <c r="V183" s="1"/>
      <c r="W183" s="1"/>
      <c r="X183" s="1">
        <f t="shared" si="0"/>
        <v>0</v>
      </c>
      <c r="Y183" s="1"/>
      <c r="Z183" s="1"/>
    </row>
    <row r="184" spans="1:26" ht="15.75" customHeight="1" x14ac:dyDescent="0.2">
      <c r="A184" s="1"/>
      <c r="B184" s="1"/>
      <c r="C184" s="1"/>
      <c r="D184" s="49">
        <v>177</v>
      </c>
      <c r="E184" s="37"/>
      <c r="F184" s="5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42" t="str">
        <f>IFERROR(VLOOKUP(G184,'Z1 HAB CLASS'!$L$4:$N$9,3,FALSE)," ")</f>
        <v xml:space="preserve"> </v>
      </c>
      <c r="L184" s="43" t="str">
        <f t="shared" si="1"/>
        <v xml:space="preserve"> </v>
      </c>
      <c r="M184" s="1"/>
      <c r="N184" s="51"/>
      <c r="O184" s="52"/>
      <c r="P184" s="53" t="str">
        <f t="shared" si="2"/>
        <v xml:space="preserve"> </v>
      </c>
      <c r="Q184" s="53" t="str">
        <f t="shared" si="3"/>
        <v xml:space="preserve"> </v>
      </c>
      <c r="R184" s="53" t="str">
        <f t="shared" si="4"/>
        <v/>
      </c>
      <c r="S184" s="54" t="str">
        <f t="shared" si="5"/>
        <v xml:space="preserve"> </v>
      </c>
      <c r="T184" s="55"/>
      <c r="U184" s="1"/>
      <c r="V184" s="1"/>
      <c r="W184" s="1"/>
      <c r="X184" s="1">
        <f t="shared" si="0"/>
        <v>0</v>
      </c>
      <c r="Y184" s="1"/>
      <c r="Z184" s="1"/>
    </row>
    <row r="185" spans="1:26" ht="15.75" customHeight="1" x14ac:dyDescent="0.2">
      <c r="A185" s="1"/>
      <c r="B185" s="1"/>
      <c r="C185" s="1"/>
      <c r="D185" s="49">
        <v>178</v>
      </c>
      <c r="E185" s="37"/>
      <c r="F185" s="5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42" t="str">
        <f>IFERROR(VLOOKUP(G185,'Z1 HAB CLASS'!$L$4:$N$9,3,FALSE)," ")</f>
        <v xml:space="preserve"> </v>
      </c>
      <c r="L185" s="43" t="str">
        <f t="shared" si="1"/>
        <v xml:space="preserve"> </v>
      </c>
      <c r="M185" s="1"/>
      <c r="N185" s="51"/>
      <c r="O185" s="52"/>
      <c r="P185" s="53" t="str">
        <f t="shared" si="2"/>
        <v xml:space="preserve"> </v>
      </c>
      <c r="Q185" s="53" t="str">
        <f t="shared" si="3"/>
        <v xml:space="preserve"> </v>
      </c>
      <c r="R185" s="53" t="str">
        <f t="shared" si="4"/>
        <v/>
      </c>
      <c r="S185" s="54" t="str">
        <f t="shared" si="5"/>
        <v xml:space="preserve"> </v>
      </c>
      <c r="T185" s="55"/>
      <c r="U185" s="1"/>
      <c r="V185" s="1"/>
      <c r="W185" s="1"/>
      <c r="X185" s="1">
        <f t="shared" si="0"/>
        <v>0</v>
      </c>
      <c r="Y185" s="1"/>
      <c r="Z185" s="1"/>
    </row>
    <row r="186" spans="1:26" ht="15.75" customHeight="1" x14ac:dyDescent="0.2">
      <c r="A186" s="1"/>
      <c r="B186" s="1"/>
      <c r="C186" s="1"/>
      <c r="D186" s="49">
        <v>179</v>
      </c>
      <c r="E186" s="37"/>
      <c r="F186" s="5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42" t="str">
        <f>IFERROR(VLOOKUP(G186,'Z1 HAB CLASS'!$L$4:$N$9,3,FALSE)," ")</f>
        <v xml:space="preserve"> </v>
      </c>
      <c r="L186" s="43" t="str">
        <f t="shared" si="1"/>
        <v xml:space="preserve"> </v>
      </c>
      <c r="M186" s="1"/>
      <c r="N186" s="51"/>
      <c r="O186" s="52"/>
      <c r="P186" s="53" t="str">
        <f t="shared" si="2"/>
        <v xml:space="preserve"> </v>
      </c>
      <c r="Q186" s="53" t="str">
        <f t="shared" si="3"/>
        <v xml:space="preserve"> </v>
      </c>
      <c r="R186" s="53" t="str">
        <f t="shared" si="4"/>
        <v/>
      </c>
      <c r="S186" s="54" t="str">
        <f t="shared" si="5"/>
        <v xml:space="preserve"> </v>
      </c>
      <c r="T186" s="55"/>
      <c r="U186" s="1"/>
      <c r="V186" s="1"/>
      <c r="W186" s="1"/>
      <c r="X186" s="1">
        <f t="shared" si="0"/>
        <v>0</v>
      </c>
      <c r="Y186" s="1"/>
      <c r="Z186" s="1"/>
    </row>
    <row r="187" spans="1:26" ht="15.75" customHeight="1" x14ac:dyDescent="0.2">
      <c r="A187" s="1"/>
      <c r="B187" s="1"/>
      <c r="C187" s="1"/>
      <c r="D187" s="49">
        <v>180</v>
      </c>
      <c r="E187" s="37"/>
      <c r="F187" s="5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42" t="str">
        <f>IFERROR(VLOOKUP(G187,'Z1 HAB CLASS'!$L$4:$N$9,3,FALSE)," ")</f>
        <v xml:space="preserve"> </v>
      </c>
      <c r="L187" s="43" t="str">
        <f t="shared" si="1"/>
        <v xml:space="preserve"> </v>
      </c>
      <c r="M187" s="1"/>
      <c r="N187" s="51"/>
      <c r="O187" s="52"/>
      <c r="P187" s="53" t="str">
        <f t="shared" si="2"/>
        <v xml:space="preserve"> </v>
      </c>
      <c r="Q187" s="53" t="str">
        <f t="shared" si="3"/>
        <v xml:space="preserve"> </v>
      </c>
      <c r="R187" s="53" t="str">
        <f t="shared" si="4"/>
        <v/>
      </c>
      <c r="S187" s="54" t="str">
        <f t="shared" si="5"/>
        <v xml:space="preserve"> </v>
      </c>
      <c r="T187" s="55"/>
      <c r="U187" s="1"/>
      <c r="V187" s="1"/>
      <c r="W187" s="1"/>
      <c r="X187" s="1">
        <f t="shared" si="0"/>
        <v>0</v>
      </c>
      <c r="Y187" s="1"/>
      <c r="Z187" s="1"/>
    </row>
    <row r="188" spans="1:26" ht="15.75" customHeight="1" x14ac:dyDescent="0.2">
      <c r="A188" s="1"/>
      <c r="B188" s="1"/>
      <c r="C188" s="1"/>
      <c r="D188" s="49">
        <v>181</v>
      </c>
      <c r="E188" s="37"/>
      <c r="F188" s="5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42" t="str">
        <f>IFERROR(VLOOKUP(G188,'Z1 HAB CLASS'!$L$4:$N$9,3,FALSE)," ")</f>
        <v xml:space="preserve"> </v>
      </c>
      <c r="L188" s="43" t="str">
        <f t="shared" si="1"/>
        <v xml:space="preserve"> </v>
      </c>
      <c r="M188" s="1"/>
      <c r="N188" s="51"/>
      <c r="O188" s="52"/>
      <c r="P188" s="53" t="str">
        <f t="shared" si="2"/>
        <v xml:space="preserve"> </v>
      </c>
      <c r="Q188" s="53" t="str">
        <f t="shared" si="3"/>
        <v xml:space="preserve"> </v>
      </c>
      <c r="R188" s="53" t="str">
        <f t="shared" si="4"/>
        <v/>
      </c>
      <c r="S188" s="54" t="str">
        <f t="shared" si="5"/>
        <v xml:space="preserve"> </v>
      </c>
      <c r="T188" s="55"/>
      <c r="U188" s="1"/>
      <c r="V188" s="1"/>
      <c r="W188" s="1"/>
      <c r="X188" s="1">
        <f t="shared" si="0"/>
        <v>0</v>
      </c>
      <c r="Y188" s="1"/>
      <c r="Z188" s="1"/>
    </row>
    <row r="189" spans="1:26" ht="15.75" customHeight="1" x14ac:dyDescent="0.2">
      <c r="A189" s="1"/>
      <c r="B189" s="1"/>
      <c r="C189" s="1"/>
      <c r="D189" s="49">
        <v>182</v>
      </c>
      <c r="E189" s="37"/>
      <c r="F189" s="5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42" t="str">
        <f>IFERROR(VLOOKUP(G189,'Z1 HAB CLASS'!$L$4:$N$9,3,FALSE)," ")</f>
        <v xml:space="preserve"> </v>
      </c>
      <c r="L189" s="43" t="str">
        <f t="shared" si="1"/>
        <v xml:space="preserve"> </v>
      </c>
      <c r="M189" s="1"/>
      <c r="N189" s="51"/>
      <c r="O189" s="52"/>
      <c r="P189" s="53" t="str">
        <f t="shared" si="2"/>
        <v xml:space="preserve"> </v>
      </c>
      <c r="Q189" s="53" t="str">
        <f t="shared" si="3"/>
        <v xml:space="preserve"> </v>
      </c>
      <c r="R189" s="53" t="str">
        <f t="shared" si="4"/>
        <v/>
      </c>
      <c r="S189" s="54" t="str">
        <f t="shared" si="5"/>
        <v xml:space="preserve"> </v>
      </c>
      <c r="T189" s="55"/>
      <c r="U189" s="1"/>
      <c r="V189" s="1"/>
      <c r="W189" s="1"/>
      <c r="X189" s="1">
        <f t="shared" si="0"/>
        <v>0</v>
      </c>
      <c r="Y189" s="1"/>
      <c r="Z189" s="1"/>
    </row>
    <row r="190" spans="1:26" ht="15.75" customHeight="1" x14ac:dyDescent="0.2">
      <c r="A190" s="1"/>
      <c r="B190" s="1"/>
      <c r="C190" s="1"/>
      <c r="D190" s="49">
        <v>183</v>
      </c>
      <c r="E190" s="37"/>
      <c r="F190" s="5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42" t="str">
        <f>IFERROR(VLOOKUP(G190,'Z1 HAB CLASS'!$L$4:$N$9,3,FALSE)," ")</f>
        <v xml:space="preserve"> </v>
      </c>
      <c r="L190" s="43" t="str">
        <f t="shared" si="1"/>
        <v xml:space="preserve"> </v>
      </c>
      <c r="M190" s="1"/>
      <c r="N190" s="51"/>
      <c r="O190" s="52"/>
      <c r="P190" s="53" t="str">
        <f t="shared" si="2"/>
        <v xml:space="preserve"> </v>
      </c>
      <c r="Q190" s="53" t="str">
        <f t="shared" si="3"/>
        <v xml:space="preserve"> </v>
      </c>
      <c r="R190" s="53" t="str">
        <f t="shared" si="4"/>
        <v/>
      </c>
      <c r="S190" s="54" t="str">
        <f t="shared" si="5"/>
        <v xml:space="preserve"> </v>
      </c>
      <c r="T190" s="55"/>
      <c r="U190" s="1"/>
      <c r="V190" s="1"/>
      <c r="W190" s="1"/>
      <c r="X190" s="1">
        <f t="shared" si="0"/>
        <v>0</v>
      </c>
      <c r="Y190" s="1"/>
      <c r="Z190" s="1"/>
    </row>
    <row r="191" spans="1:26" ht="15.75" customHeight="1" x14ac:dyDescent="0.2">
      <c r="A191" s="1"/>
      <c r="B191" s="1"/>
      <c r="C191" s="1"/>
      <c r="D191" s="49">
        <v>184</v>
      </c>
      <c r="E191" s="37"/>
      <c r="F191" s="5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42" t="str">
        <f>IFERROR(VLOOKUP(G191,'Z1 HAB CLASS'!$L$4:$N$9,3,FALSE)," ")</f>
        <v xml:space="preserve"> </v>
      </c>
      <c r="L191" s="43" t="str">
        <f t="shared" si="1"/>
        <v xml:space="preserve"> </v>
      </c>
      <c r="M191" s="1"/>
      <c r="N191" s="51"/>
      <c r="O191" s="52"/>
      <c r="P191" s="53" t="str">
        <f t="shared" si="2"/>
        <v xml:space="preserve"> </v>
      </c>
      <c r="Q191" s="53" t="str">
        <f t="shared" si="3"/>
        <v xml:space="preserve"> </v>
      </c>
      <c r="R191" s="53" t="str">
        <f t="shared" si="4"/>
        <v/>
      </c>
      <c r="S191" s="54" t="str">
        <f t="shared" si="5"/>
        <v xml:space="preserve"> </v>
      </c>
      <c r="T191" s="55"/>
      <c r="U191" s="1"/>
      <c r="V191" s="1"/>
      <c r="W191" s="1"/>
      <c r="X191" s="1">
        <f t="shared" si="0"/>
        <v>0</v>
      </c>
      <c r="Y191" s="1"/>
      <c r="Z191" s="1"/>
    </row>
    <row r="192" spans="1:26" ht="15.75" customHeight="1" x14ac:dyDescent="0.2">
      <c r="A192" s="1"/>
      <c r="B192" s="1"/>
      <c r="C192" s="1"/>
      <c r="D192" s="49">
        <v>185</v>
      </c>
      <c r="E192" s="37"/>
      <c r="F192" s="5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42" t="str">
        <f>IFERROR(VLOOKUP(G192,'Z1 HAB CLASS'!$L$4:$N$9,3,FALSE)," ")</f>
        <v xml:space="preserve"> </v>
      </c>
      <c r="L192" s="43" t="str">
        <f t="shared" si="1"/>
        <v xml:space="preserve"> </v>
      </c>
      <c r="M192" s="1"/>
      <c r="N192" s="51"/>
      <c r="O192" s="52"/>
      <c r="P192" s="53" t="str">
        <f t="shared" si="2"/>
        <v xml:space="preserve"> </v>
      </c>
      <c r="Q192" s="53" t="str">
        <f t="shared" si="3"/>
        <v xml:space="preserve"> </v>
      </c>
      <c r="R192" s="53" t="str">
        <f t="shared" si="4"/>
        <v/>
      </c>
      <c r="S192" s="54" t="str">
        <f t="shared" si="5"/>
        <v xml:space="preserve"> </v>
      </c>
      <c r="T192" s="55"/>
      <c r="U192" s="1"/>
      <c r="V192" s="1"/>
      <c r="W192" s="1"/>
      <c r="X192" s="1">
        <f t="shared" si="0"/>
        <v>0</v>
      </c>
      <c r="Y192" s="1"/>
      <c r="Z192" s="1"/>
    </row>
    <row r="193" spans="1:26" ht="15.75" customHeight="1" x14ac:dyDescent="0.2">
      <c r="A193" s="1"/>
      <c r="B193" s="1"/>
      <c r="C193" s="1"/>
      <c r="D193" s="49">
        <v>186</v>
      </c>
      <c r="E193" s="37"/>
      <c r="F193" s="5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42" t="str">
        <f>IFERROR(VLOOKUP(G193,'Z1 HAB CLASS'!$L$4:$N$9,3,FALSE)," ")</f>
        <v xml:space="preserve"> </v>
      </c>
      <c r="L193" s="43" t="str">
        <f t="shared" si="1"/>
        <v xml:space="preserve"> </v>
      </c>
      <c r="M193" s="1"/>
      <c r="N193" s="51"/>
      <c r="O193" s="52"/>
      <c r="P193" s="53" t="str">
        <f t="shared" si="2"/>
        <v xml:space="preserve"> </v>
      </c>
      <c r="Q193" s="53" t="str">
        <f t="shared" si="3"/>
        <v xml:space="preserve"> </v>
      </c>
      <c r="R193" s="53" t="str">
        <f t="shared" si="4"/>
        <v/>
      </c>
      <c r="S193" s="54" t="str">
        <f t="shared" si="5"/>
        <v xml:space="preserve"> </v>
      </c>
      <c r="T193" s="55"/>
      <c r="U193" s="1"/>
      <c r="V193" s="1"/>
      <c r="W193" s="1"/>
      <c r="X193" s="1">
        <f t="shared" si="0"/>
        <v>0</v>
      </c>
      <c r="Y193" s="1"/>
      <c r="Z193" s="1"/>
    </row>
    <row r="194" spans="1:26" ht="15.75" customHeight="1" x14ac:dyDescent="0.2">
      <c r="A194" s="1"/>
      <c r="B194" s="1"/>
      <c r="C194" s="1"/>
      <c r="D194" s="49">
        <v>187</v>
      </c>
      <c r="E194" s="37"/>
      <c r="F194" s="5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42" t="str">
        <f>IFERROR(VLOOKUP(G194,'Z1 HAB CLASS'!$L$4:$N$9,3,FALSE)," ")</f>
        <v xml:space="preserve"> </v>
      </c>
      <c r="L194" s="43" t="str">
        <f t="shared" si="1"/>
        <v xml:space="preserve"> </v>
      </c>
      <c r="M194" s="1"/>
      <c r="N194" s="51"/>
      <c r="O194" s="52"/>
      <c r="P194" s="53" t="str">
        <f t="shared" si="2"/>
        <v xml:space="preserve"> </v>
      </c>
      <c r="Q194" s="53" t="str">
        <f t="shared" si="3"/>
        <v xml:space="preserve"> </v>
      </c>
      <c r="R194" s="53" t="str">
        <f t="shared" si="4"/>
        <v/>
      </c>
      <c r="S194" s="54" t="str">
        <f t="shared" si="5"/>
        <v xml:space="preserve"> </v>
      </c>
      <c r="T194" s="55"/>
      <c r="U194" s="1"/>
      <c r="V194" s="1"/>
      <c r="W194" s="1"/>
      <c r="X194" s="1">
        <f t="shared" si="0"/>
        <v>0</v>
      </c>
      <c r="Y194" s="1"/>
      <c r="Z194" s="1"/>
    </row>
    <row r="195" spans="1:26" ht="15.75" customHeight="1" x14ac:dyDescent="0.2">
      <c r="A195" s="1"/>
      <c r="B195" s="1"/>
      <c r="C195" s="1"/>
      <c r="D195" s="49">
        <v>188</v>
      </c>
      <c r="E195" s="37"/>
      <c r="F195" s="5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42" t="str">
        <f>IFERROR(VLOOKUP(G195,'Z1 HAB CLASS'!$L$4:$N$9,3,FALSE)," ")</f>
        <v xml:space="preserve"> </v>
      </c>
      <c r="L195" s="43" t="str">
        <f t="shared" si="1"/>
        <v xml:space="preserve"> </v>
      </c>
      <c r="M195" s="1"/>
      <c r="N195" s="51"/>
      <c r="O195" s="52"/>
      <c r="P195" s="53" t="str">
        <f t="shared" si="2"/>
        <v xml:space="preserve"> </v>
      </c>
      <c r="Q195" s="53" t="str">
        <f t="shared" si="3"/>
        <v xml:space="preserve"> </v>
      </c>
      <c r="R195" s="53" t="str">
        <f t="shared" si="4"/>
        <v/>
      </c>
      <c r="S195" s="54" t="str">
        <f t="shared" si="5"/>
        <v xml:space="preserve"> </v>
      </c>
      <c r="T195" s="55"/>
      <c r="U195" s="1"/>
      <c r="V195" s="1"/>
      <c r="W195" s="1"/>
      <c r="X195" s="1">
        <f t="shared" si="0"/>
        <v>0</v>
      </c>
      <c r="Y195" s="1"/>
      <c r="Z195" s="1"/>
    </row>
    <row r="196" spans="1:26" ht="15.75" customHeight="1" x14ac:dyDescent="0.2">
      <c r="A196" s="1"/>
      <c r="B196" s="1"/>
      <c r="C196" s="1"/>
      <c r="D196" s="49">
        <v>189</v>
      </c>
      <c r="E196" s="37"/>
      <c r="F196" s="5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42" t="str">
        <f>IFERROR(VLOOKUP(G196,'Z1 HAB CLASS'!$L$4:$N$9,3,FALSE)," ")</f>
        <v xml:space="preserve"> </v>
      </c>
      <c r="L196" s="43" t="str">
        <f t="shared" si="1"/>
        <v xml:space="preserve"> </v>
      </c>
      <c r="M196" s="1"/>
      <c r="N196" s="51"/>
      <c r="O196" s="52"/>
      <c r="P196" s="53" t="str">
        <f t="shared" si="2"/>
        <v xml:space="preserve"> </v>
      </c>
      <c r="Q196" s="53" t="str">
        <f t="shared" si="3"/>
        <v xml:space="preserve"> </v>
      </c>
      <c r="R196" s="53" t="str">
        <f t="shared" si="4"/>
        <v/>
      </c>
      <c r="S196" s="54" t="str">
        <f t="shared" si="5"/>
        <v xml:space="preserve"> </v>
      </c>
      <c r="T196" s="55"/>
      <c r="U196" s="1"/>
      <c r="V196" s="1"/>
      <c r="W196" s="1"/>
      <c r="X196" s="1">
        <f t="shared" si="0"/>
        <v>0</v>
      </c>
      <c r="Y196" s="1"/>
      <c r="Z196" s="1"/>
    </row>
    <row r="197" spans="1:26" ht="15.75" customHeight="1" x14ac:dyDescent="0.2">
      <c r="A197" s="1"/>
      <c r="B197" s="1"/>
      <c r="C197" s="1"/>
      <c r="D197" s="49">
        <v>190</v>
      </c>
      <c r="E197" s="37"/>
      <c r="F197" s="5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42" t="str">
        <f>IFERROR(VLOOKUP(G197,'Z1 HAB CLASS'!$L$4:$N$9,3,FALSE)," ")</f>
        <v xml:space="preserve"> </v>
      </c>
      <c r="L197" s="43" t="str">
        <f t="shared" si="1"/>
        <v xml:space="preserve"> </v>
      </c>
      <c r="M197" s="1"/>
      <c r="N197" s="51"/>
      <c r="O197" s="52"/>
      <c r="P197" s="53" t="str">
        <f t="shared" si="2"/>
        <v xml:space="preserve"> </v>
      </c>
      <c r="Q197" s="53" t="str">
        <f t="shared" si="3"/>
        <v xml:space="preserve"> </v>
      </c>
      <c r="R197" s="53" t="str">
        <f t="shared" si="4"/>
        <v/>
      </c>
      <c r="S197" s="54" t="str">
        <f t="shared" si="5"/>
        <v xml:space="preserve"> </v>
      </c>
      <c r="T197" s="55"/>
      <c r="U197" s="1"/>
      <c r="V197" s="1"/>
      <c r="W197" s="1"/>
      <c r="X197" s="1">
        <f t="shared" si="0"/>
        <v>0</v>
      </c>
      <c r="Y197" s="1"/>
      <c r="Z197" s="1"/>
    </row>
    <row r="198" spans="1:26" ht="15.75" customHeight="1" x14ac:dyDescent="0.2">
      <c r="A198" s="1"/>
      <c r="B198" s="1"/>
      <c r="C198" s="1"/>
      <c r="D198" s="49">
        <v>191</v>
      </c>
      <c r="E198" s="37"/>
      <c r="F198" s="5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42" t="str">
        <f>IFERROR(VLOOKUP(G198,'Z1 HAB CLASS'!$L$4:$N$9,3,FALSE)," ")</f>
        <v xml:space="preserve"> </v>
      </c>
      <c r="L198" s="43" t="str">
        <f t="shared" si="1"/>
        <v xml:space="preserve"> </v>
      </c>
      <c r="M198" s="1"/>
      <c r="N198" s="51"/>
      <c r="O198" s="52"/>
      <c r="P198" s="53" t="str">
        <f t="shared" si="2"/>
        <v xml:space="preserve"> </v>
      </c>
      <c r="Q198" s="53" t="str">
        <f t="shared" si="3"/>
        <v xml:space="preserve"> </v>
      </c>
      <c r="R198" s="53" t="str">
        <f t="shared" si="4"/>
        <v/>
      </c>
      <c r="S198" s="54" t="str">
        <f t="shared" si="5"/>
        <v xml:space="preserve"> </v>
      </c>
      <c r="T198" s="55"/>
      <c r="U198" s="1"/>
      <c r="V198" s="1"/>
      <c r="W198" s="1"/>
      <c r="X198" s="1">
        <f t="shared" si="0"/>
        <v>0</v>
      </c>
      <c r="Y198" s="1"/>
      <c r="Z198" s="1"/>
    </row>
    <row r="199" spans="1:26" ht="15.75" customHeight="1" x14ac:dyDescent="0.2">
      <c r="A199" s="1"/>
      <c r="B199" s="1"/>
      <c r="C199" s="1"/>
      <c r="D199" s="49">
        <v>192</v>
      </c>
      <c r="E199" s="37"/>
      <c r="F199" s="5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42" t="str">
        <f>IFERROR(VLOOKUP(G199,'Z1 HAB CLASS'!$L$4:$N$9,3,FALSE)," ")</f>
        <v xml:space="preserve"> </v>
      </c>
      <c r="L199" s="43" t="str">
        <f t="shared" si="1"/>
        <v xml:space="preserve"> </v>
      </c>
      <c r="M199" s="1"/>
      <c r="N199" s="51"/>
      <c r="O199" s="52"/>
      <c r="P199" s="53" t="str">
        <f t="shared" si="2"/>
        <v xml:space="preserve"> </v>
      </c>
      <c r="Q199" s="53" t="str">
        <f t="shared" si="3"/>
        <v xml:space="preserve"> </v>
      </c>
      <c r="R199" s="53" t="str">
        <f t="shared" si="4"/>
        <v/>
      </c>
      <c r="S199" s="54" t="str">
        <f t="shared" si="5"/>
        <v xml:space="preserve"> </v>
      </c>
      <c r="T199" s="55"/>
      <c r="U199" s="1"/>
      <c r="V199" s="1"/>
      <c r="W199" s="1"/>
      <c r="X199" s="1">
        <f t="shared" si="0"/>
        <v>0</v>
      </c>
      <c r="Y199" s="1"/>
      <c r="Z199" s="1"/>
    </row>
    <row r="200" spans="1:26" ht="15.75" customHeight="1" x14ac:dyDescent="0.2">
      <c r="A200" s="1"/>
      <c r="B200" s="1"/>
      <c r="C200" s="1"/>
      <c r="D200" s="49">
        <v>193</v>
      </c>
      <c r="E200" s="37"/>
      <c r="F200" s="5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42" t="str">
        <f>IFERROR(VLOOKUP(G200,'Z1 HAB CLASS'!$L$4:$N$9,3,FALSE)," ")</f>
        <v xml:space="preserve"> </v>
      </c>
      <c r="L200" s="43" t="str">
        <f t="shared" si="1"/>
        <v xml:space="preserve"> </v>
      </c>
      <c r="M200" s="1"/>
      <c r="N200" s="51"/>
      <c r="O200" s="52"/>
      <c r="P200" s="53" t="str">
        <f t="shared" si="2"/>
        <v xml:space="preserve"> </v>
      </c>
      <c r="Q200" s="53" t="str">
        <f t="shared" si="3"/>
        <v xml:space="preserve"> </v>
      </c>
      <c r="R200" s="53" t="str">
        <f t="shared" si="4"/>
        <v/>
      </c>
      <c r="S200" s="54" t="str">
        <f t="shared" si="5"/>
        <v xml:space="preserve"> </v>
      </c>
      <c r="T200" s="55"/>
      <c r="U200" s="1"/>
      <c r="V200" s="1"/>
      <c r="W200" s="1"/>
      <c r="X200" s="1">
        <f t="shared" si="0"/>
        <v>0</v>
      </c>
      <c r="Y200" s="1"/>
      <c r="Z200" s="1"/>
    </row>
    <row r="201" spans="1:26" ht="15.75" customHeight="1" x14ac:dyDescent="0.2">
      <c r="A201" s="1"/>
      <c r="B201" s="1"/>
      <c r="C201" s="1"/>
      <c r="D201" s="49">
        <v>194</v>
      </c>
      <c r="E201" s="37"/>
      <c r="F201" s="5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42" t="str">
        <f>IFERROR(VLOOKUP(G201,'Z1 HAB CLASS'!$L$4:$N$9,3,FALSE)," ")</f>
        <v xml:space="preserve"> </v>
      </c>
      <c r="L201" s="43" t="str">
        <f t="shared" si="1"/>
        <v xml:space="preserve"> </v>
      </c>
      <c r="M201" s="1"/>
      <c r="N201" s="51"/>
      <c r="O201" s="52"/>
      <c r="P201" s="53" t="str">
        <f t="shared" si="2"/>
        <v xml:space="preserve"> </v>
      </c>
      <c r="Q201" s="53" t="str">
        <f t="shared" si="3"/>
        <v xml:space="preserve"> </v>
      </c>
      <c r="R201" s="53" t="str">
        <f t="shared" si="4"/>
        <v/>
      </c>
      <c r="S201" s="54" t="str">
        <f t="shared" si="5"/>
        <v xml:space="preserve"> </v>
      </c>
      <c r="T201" s="55"/>
      <c r="U201" s="1"/>
      <c r="V201" s="1"/>
      <c r="W201" s="1"/>
      <c r="X201" s="1">
        <f t="shared" si="0"/>
        <v>0</v>
      </c>
      <c r="Y201" s="1"/>
      <c r="Z201" s="1"/>
    </row>
    <row r="202" spans="1:26" ht="15.75" customHeight="1" x14ac:dyDescent="0.2">
      <c r="A202" s="1"/>
      <c r="B202" s="1"/>
      <c r="C202" s="1"/>
      <c r="D202" s="49">
        <v>195</v>
      </c>
      <c r="E202" s="37"/>
      <c r="F202" s="5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42" t="str">
        <f>IFERROR(VLOOKUP(G202,'Z1 HAB CLASS'!$L$4:$N$9,3,FALSE)," ")</f>
        <v xml:space="preserve"> </v>
      </c>
      <c r="L202" s="43" t="str">
        <f t="shared" si="1"/>
        <v xml:space="preserve"> </v>
      </c>
      <c r="M202" s="1"/>
      <c r="N202" s="51"/>
      <c r="O202" s="52"/>
      <c r="P202" s="53" t="str">
        <f t="shared" si="2"/>
        <v xml:space="preserve"> </v>
      </c>
      <c r="Q202" s="53" t="str">
        <f t="shared" si="3"/>
        <v xml:space="preserve"> </v>
      </c>
      <c r="R202" s="53" t="str">
        <f t="shared" si="4"/>
        <v/>
      </c>
      <c r="S202" s="54" t="str">
        <f t="shared" si="5"/>
        <v xml:space="preserve"> </v>
      </c>
      <c r="T202" s="55"/>
      <c r="U202" s="1"/>
      <c r="V202" s="1"/>
      <c r="W202" s="1"/>
      <c r="X202" s="1">
        <f t="shared" si="0"/>
        <v>0</v>
      </c>
      <c r="Y202" s="1"/>
      <c r="Z202" s="1"/>
    </row>
    <row r="203" spans="1:26" ht="15.75" customHeight="1" x14ac:dyDescent="0.2">
      <c r="A203" s="1"/>
      <c r="B203" s="1"/>
      <c r="C203" s="1"/>
      <c r="D203" s="49">
        <v>196</v>
      </c>
      <c r="E203" s="37"/>
      <c r="F203" s="5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42" t="str">
        <f>IFERROR(VLOOKUP(G203,'Z1 HAB CLASS'!$L$4:$N$9,3,FALSE)," ")</f>
        <v xml:space="preserve"> </v>
      </c>
      <c r="L203" s="43" t="str">
        <f t="shared" si="1"/>
        <v xml:space="preserve"> </v>
      </c>
      <c r="M203" s="1"/>
      <c r="N203" s="51"/>
      <c r="O203" s="52"/>
      <c r="P203" s="53" t="str">
        <f t="shared" si="2"/>
        <v xml:space="preserve"> </v>
      </c>
      <c r="Q203" s="53" t="str">
        <f t="shared" si="3"/>
        <v xml:space="preserve"> </v>
      </c>
      <c r="R203" s="53" t="str">
        <f t="shared" si="4"/>
        <v/>
      </c>
      <c r="S203" s="54" t="str">
        <f t="shared" si="5"/>
        <v xml:space="preserve"> </v>
      </c>
      <c r="T203" s="55"/>
      <c r="U203" s="1"/>
      <c r="V203" s="1"/>
      <c r="W203" s="1"/>
      <c r="X203" s="1">
        <f t="shared" si="0"/>
        <v>0</v>
      </c>
      <c r="Y203" s="1"/>
      <c r="Z203" s="1"/>
    </row>
    <row r="204" spans="1:26" ht="15.75" customHeight="1" x14ac:dyDescent="0.2">
      <c r="A204" s="1"/>
      <c r="B204" s="1"/>
      <c r="C204" s="1"/>
      <c r="D204" s="49">
        <v>197</v>
      </c>
      <c r="E204" s="37"/>
      <c r="F204" s="5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42" t="str">
        <f>IFERROR(VLOOKUP(G204,'Z1 HAB CLASS'!$L$4:$N$9,3,FALSE)," ")</f>
        <v xml:space="preserve"> </v>
      </c>
      <c r="L204" s="43" t="str">
        <f t="shared" si="1"/>
        <v xml:space="preserve"> </v>
      </c>
      <c r="M204" s="1"/>
      <c r="N204" s="51"/>
      <c r="O204" s="52"/>
      <c r="P204" s="53" t="str">
        <f t="shared" si="2"/>
        <v xml:space="preserve"> </v>
      </c>
      <c r="Q204" s="53" t="str">
        <f t="shared" si="3"/>
        <v xml:space="preserve"> </v>
      </c>
      <c r="R204" s="53" t="str">
        <f t="shared" si="4"/>
        <v/>
      </c>
      <c r="S204" s="54" t="str">
        <f t="shared" si="5"/>
        <v xml:space="preserve"> </v>
      </c>
      <c r="T204" s="55"/>
      <c r="U204" s="1"/>
      <c r="V204" s="1"/>
      <c r="W204" s="1"/>
      <c r="X204" s="1">
        <f t="shared" si="0"/>
        <v>0</v>
      </c>
      <c r="Y204" s="1"/>
      <c r="Z204" s="1"/>
    </row>
    <row r="205" spans="1:26" ht="15.75" customHeight="1" x14ac:dyDescent="0.2">
      <c r="A205" s="1"/>
      <c r="B205" s="1"/>
      <c r="C205" s="1"/>
      <c r="D205" s="49">
        <v>198</v>
      </c>
      <c r="E205" s="37"/>
      <c r="F205" s="5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42" t="str">
        <f>IFERROR(VLOOKUP(G205,'Z1 HAB CLASS'!$L$4:$N$9,3,FALSE)," ")</f>
        <v xml:space="preserve"> </v>
      </c>
      <c r="L205" s="43" t="str">
        <f t="shared" si="1"/>
        <v xml:space="preserve"> </v>
      </c>
      <c r="M205" s="1"/>
      <c r="N205" s="51"/>
      <c r="O205" s="52"/>
      <c r="P205" s="53" t="str">
        <f t="shared" si="2"/>
        <v xml:space="preserve"> </v>
      </c>
      <c r="Q205" s="53" t="str">
        <f t="shared" si="3"/>
        <v xml:space="preserve"> </v>
      </c>
      <c r="R205" s="53" t="str">
        <f t="shared" si="4"/>
        <v/>
      </c>
      <c r="S205" s="54" t="str">
        <f t="shared" si="5"/>
        <v xml:space="preserve"> </v>
      </c>
      <c r="T205" s="55"/>
      <c r="U205" s="1"/>
      <c r="V205" s="1"/>
      <c r="W205" s="1"/>
      <c r="X205" s="1">
        <f t="shared" si="0"/>
        <v>0</v>
      </c>
      <c r="Y205" s="1"/>
      <c r="Z205" s="1"/>
    </row>
    <row r="206" spans="1:26" ht="15.75" customHeight="1" x14ac:dyDescent="0.2">
      <c r="A206" s="1"/>
      <c r="B206" s="1"/>
      <c r="C206" s="1"/>
      <c r="D206" s="49">
        <v>199</v>
      </c>
      <c r="E206" s="37"/>
      <c r="F206" s="5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42" t="str">
        <f>IFERROR(VLOOKUP(G206,'Z1 HAB CLASS'!$L$4:$N$9,3,FALSE)," ")</f>
        <v xml:space="preserve"> </v>
      </c>
      <c r="L206" s="43" t="str">
        <f t="shared" si="1"/>
        <v xml:space="preserve"> </v>
      </c>
      <c r="M206" s="1"/>
      <c r="N206" s="51"/>
      <c r="O206" s="52"/>
      <c r="P206" s="53" t="str">
        <f t="shared" si="2"/>
        <v xml:space="preserve"> </v>
      </c>
      <c r="Q206" s="53" t="str">
        <f t="shared" si="3"/>
        <v xml:space="preserve"> </v>
      </c>
      <c r="R206" s="53" t="str">
        <f t="shared" si="4"/>
        <v/>
      </c>
      <c r="S206" s="54" t="str">
        <f t="shared" si="5"/>
        <v xml:space="preserve"> </v>
      </c>
      <c r="T206" s="55"/>
      <c r="U206" s="1"/>
      <c r="V206" s="1"/>
      <c r="W206" s="1"/>
      <c r="X206" s="1">
        <f t="shared" si="0"/>
        <v>0</v>
      </c>
      <c r="Y206" s="1"/>
      <c r="Z206" s="1"/>
    </row>
    <row r="207" spans="1:26" ht="15.75" customHeight="1" x14ac:dyDescent="0.2">
      <c r="A207" s="1"/>
      <c r="B207" s="1"/>
      <c r="C207" s="1"/>
      <c r="D207" s="49">
        <v>200</v>
      </c>
      <c r="E207" s="37"/>
      <c r="F207" s="5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42" t="str">
        <f>IFERROR(VLOOKUP(G207,'Z1 HAB CLASS'!$L$4:$N$9,3,FALSE)," ")</f>
        <v xml:space="preserve"> </v>
      </c>
      <c r="L207" s="43" t="str">
        <f t="shared" si="1"/>
        <v xml:space="preserve"> </v>
      </c>
      <c r="M207" s="1"/>
      <c r="N207" s="51"/>
      <c r="O207" s="52"/>
      <c r="P207" s="53" t="str">
        <f t="shared" si="2"/>
        <v xml:space="preserve"> </v>
      </c>
      <c r="Q207" s="53" t="str">
        <f t="shared" si="3"/>
        <v xml:space="preserve"> </v>
      </c>
      <c r="R207" s="53" t="str">
        <f t="shared" si="4"/>
        <v/>
      </c>
      <c r="S207" s="54" t="str">
        <f t="shared" si="5"/>
        <v xml:space="preserve"> </v>
      </c>
      <c r="T207" s="55"/>
      <c r="U207" s="1"/>
      <c r="V207" s="1"/>
      <c r="W207" s="1"/>
      <c r="X207" s="1">
        <f t="shared" si="0"/>
        <v>0</v>
      </c>
      <c r="Y207" s="1"/>
      <c r="Z207" s="1"/>
    </row>
    <row r="208" spans="1:26" ht="15.75" customHeight="1" x14ac:dyDescent="0.2">
      <c r="A208" s="1"/>
      <c r="B208" s="1"/>
      <c r="C208" s="1"/>
      <c r="D208" s="49">
        <v>201</v>
      </c>
      <c r="E208" s="37"/>
      <c r="F208" s="5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42" t="str">
        <f>IFERROR(VLOOKUP(G208,'Z1 HAB CLASS'!$L$4:$N$9,3,FALSE)," ")</f>
        <v xml:space="preserve"> </v>
      </c>
      <c r="L208" s="43" t="str">
        <f t="shared" si="1"/>
        <v xml:space="preserve"> </v>
      </c>
      <c r="M208" s="1"/>
      <c r="N208" s="51"/>
      <c r="O208" s="52"/>
      <c r="P208" s="53" t="str">
        <f t="shared" si="2"/>
        <v xml:space="preserve"> </v>
      </c>
      <c r="Q208" s="53" t="str">
        <f t="shared" si="3"/>
        <v xml:space="preserve"> </v>
      </c>
      <c r="R208" s="53" t="str">
        <f t="shared" si="4"/>
        <v/>
      </c>
      <c r="S208" s="54" t="str">
        <f t="shared" si="5"/>
        <v xml:space="preserve"> </v>
      </c>
      <c r="T208" s="55"/>
      <c r="U208" s="1"/>
      <c r="V208" s="1"/>
      <c r="W208" s="1"/>
      <c r="X208" s="1">
        <f t="shared" si="0"/>
        <v>0</v>
      </c>
      <c r="Y208" s="1"/>
      <c r="Z208" s="1"/>
    </row>
    <row r="209" spans="1:26" ht="15.75" customHeight="1" x14ac:dyDescent="0.2">
      <c r="A209" s="1"/>
      <c r="B209" s="1"/>
      <c r="C209" s="1"/>
      <c r="D209" s="49">
        <v>202</v>
      </c>
      <c r="E209" s="37"/>
      <c r="F209" s="5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42" t="str">
        <f>IFERROR(VLOOKUP(G209,'Z1 HAB CLASS'!$L$4:$N$9,3,FALSE)," ")</f>
        <v xml:space="preserve"> </v>
      </c>
      <c r="L209" s="43" t="str">
        <f t="shared" si="1"/>
        <v xml:space="preserve"> </v>
      </c>
      <c r="M209" s="1"/>
      <c r="N209" s="51"/>
      <c r="O209" s="52"/>
      <c r="P209" s="53" t="str">
        <f t="shared" si="2"/>
        <v xml:space="preserve"> </v>
      </c>
      <c r="Q209" s="53" t="str">
        <f t="shared" si="3"/>
        <v xml:space="preserve"> </v>
      </c>
      <c r="R209" s="53" t="str">
        <f t="shared" si="4"/>
        <v/>
      </c>
      <c r="S209" s="54" t="str">
        <f t="shared" si="5"/>
        <v xml:space="preserve"> </v>
      </c>
      <c r="T209" s="55"/>
      <c r="U209" s="1"/>
      <c r="V209" s="1"/>
      <c r="W209" s="1"/>
      <c r="X209" s="1">
        <f t="shared" si="0"/>
        <v>0</v>
      </c>
      <c r="Y209" s="1"/>
      <c r="Z209" s="1"/>
    </row>
    <row r="210" spans="1:26" ht="15.75" customHeight="1" x14ac:dyDescent="0.2">
      <c r="A210" s="1"/>
      <c r="B210" s="1"/>
      <c r="C210" s="1"/>
      <c r="D210" s="49">
        <v>203</v>
      </c>
      <c r="E210" s="37"/>
      <c r="F210" s="5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42" t="str">
        <f>IFERROR(VLOOKUP(G210,'Z1 HAB CLASS'!$L$4:$N$9,3,FALSE)," ")</f>
        <v xml:space="preserve"> </v>
      </c>
      <c r="L210" s="43" t="str">
        <f t="shared" si="1"/>
        <v xml:space="preserve"> </v>
      </c>
      <c r="M210" s="1"/>
      <c r="N210" s="51"/>
      <c r="O210" s="52"/>
      <c r="P210" s="53" t="str">
        <f t="shared" si="2"/>
        <v xml:space="preserve"> </v>
      </c>
      <c r="Q210" s="53" t="str">
        <f t="shared" si="3"/>
        <v xml:space="preserve"> </v>
      </c>
      <c r="R210" s="53" t="str">
        <f t="shared" si="4"/>
        <v/>
      </c>
      <c r="S210" s="54" t="str">
        <f t="shared" si="5"/>
        <v xml:space="preserve"> </v>
      </c>
      <c r="T210" s="55"/>
      <c r="U210" s="1"/>
      <c r="V210" s="1"/>
      <c r="W210" s="1"/>
      <c r="X210" s="1">
        <f t="shared" si="0"/>
        <v>0</v>
      </c>
      <c r="Y210" s="1"/>
      <c r="Z210" s="1"/>
    </row>
    <row r="211" spans="1:26" ht="15.75" customHeight="1" x14ac:dyDescent="0.2">
      <c r="A211" s="1"/>
      <c r="B211" s="1"/>
      <c r="C211" s="1"/>
      <c r="D211" s="49">
        <v>204</v>
      </c>
      <c r="E211" s="37"/>
      <c r="F211" s="5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42" t="str">
        <f>IFERROR(VLOOKUP(G211,'Z1 HAB CLASS'!$L$4:$N$9,3,FALSE)," ")</f>
        <v xml:space="preserve"> </v>
      </c>
      <c r="L211" s="43" t="str">
        <f t="shared" si="1"/>
        <v xml:space="preserve"> </v>
      </c>
      <c r="M211" s="1"/>
      <c r="N211" s="51"/>
      <c r="O211" s="52"/>
      <c r="P211" s="53" t="str">
        <f t="shared" si="2"/>
        <v xml:space="preserve"> </v>
      </c>
      <c r="Q211" s="53" t="str">
        <f t="shared" si="3"/>
        <v xml:space="preserve"> </v>
      </c>
      <c r="R211" s="53" t="str">
        <f t="shared" si="4"/>
        <v/>
      </c>
      <c r="S211" s="54" t="str">
        <f t="shared" si="5"/>
        <v xml:space="preserve"> </v>
      </c>
      <c r="T211" s="55"/>
      <c r="U211" s="1"/>
      <c r="V211" s="1"/>
      <c r="W211" s="1"/>
      <c r="X211" s="1">
        <f t="shared" si="0"/>
        <v>0</v>
      </c>
      <c r="Y211" s="1"/>
      <c r="Z211" s="1"/>
    </row>
    <row r="212" spans="1:26" ht="15.75" customHeight="1" x14ac:dyDescent="0.2">
      <c r="A212" s="1"/>
      <c r="B212" s="1"/>
      <c r="C212" s="1"/>
      <c r="D212" s="49">
        <v>205</v>
      </c>
      <c r="E212" s="37"/>
      <c r="F212" s="5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42" t="str">
        <f>IFERROR(VLOOKUP(G212,'Z1 HAB CLASS'!$L$4:$N$9,3,FALSE)," ")</f>
        <v xml:space="preserve"> </v>
      </c>
      <c r="L212" s="43" t="str">
        <f t="shared" si="1"/>
        <v xml:space="preserve"> </v>
      </c>
      <c r="M212" s="1"/>
      <c r="N212" s="51"/>
      <c r="O212" s="52"/>
      <c r="P212" s="53" t="str">
        <f t="shared" si="2"/>
        <v xml:space="preserve"> </v>
      </c>
      <c r="Q212" s="53" t="str">
        <f t="shared" si="3"/>
        <v xml:space="preserve"> </v>
      </c>
      <c r="R212" s="53" t="str">
        <f t="shared" si="4"/>
        <v/>
      </c>
      <c r="S212" s="54" t="str">
        <f t="shared" si="5"/>
        <v xml:space="preserve"> </v>
      </c>
      <c r="T212" s="55"/>
      <c r="U212" s="1"/>
      <c r="V212" s="1"/>
      <c r="W212" s="1"/>
      <c r="X212" s="1">
        <f t="shared" si="0"/>
        <v>0</v>
      </c>
      <c r="Y212" s="1"/>
      <c r="Z212" s="1"/>
    </row>
    <row r="213" spans="1:26" ht="15.75" customHeight="1" x14ac:dyDescent="0.2">
      <c r="A213" s="1"/>
      <c r="B213" s="1"/>
      <c r="C213" s="1"/>
      <c r="D213" s="49">
        <v>206</v>
      </c>
      <c r="E213" s="37"/>
      <c r="F213" s="5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42" t="str">
        <f>IFERROR(VLOOKUP(G213,'Z1 HAB CLASS'!$L$4:$N$9,3,FALSE)," ")</f>
        <v xml:space="preserve"> </v>
      </c>
      <c r="L213" s="43" t="str">
        <f t="shared" si="1"/>
        <v xml:space="preserve"> </v>
      </c>
      <c r="M213" s="1"/>
      <c r="N213" s="51"/>
      <c r="O213" s="52"/>
      <c r="P213" s="53" t="str">
        <f t="shared" si="2"/>
        <v xml:space="preserve"> </v>
      </c>
      <c r="Q213" s="53" t="str">
        <f t="shared" si="3"/>
        <v xml:space="preserve"> </v>
      </c>
      <c r="R213" s="53" t="str">
        <f t="shared" si="4"/>
        <v/>
      </c>
      <c r="S213" s="54" t="str">
        <f t="shared" si="5"/>
        <v xml:space="preserve"> </v>
      </c>
      <c r="T213" s="55"/>
      <c r="U213" s="1"/>
      <c r="V213" s="1"/>
      <c r="W213" s="1"/>
      <c r="X213" s="1">
        <f t="shared" si="0"/>
        <v>0</v>
      </c>
      <c r="Y213" s="1"/>
      <c r="Z213" s="1"/>
    </row>
    <row r="214" spans="1:26" ht="15.75" customHeight="1" x14ac:dyDescent="0.2">
      <c r="A214" s="1"/>
      <c r="B214" s="1"/>
      <c r="C214" s="1"/>
      <c r="D214" s="49">
        <v>207</v>
      </c>
      <c r="E214" s="37"/>
      <c r="F214" s="5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42" t="str">
        <f>IFERROR(VLOOKUP(G214,'Z1 HAB CLASS'!$L$4:$N$9,3,FALSE)," ")</f>
        <v xml:space="preserve"> </v>
      </c>
      <c r="L214" s="43" t="str">
        <f t="shared" si="1"/>
        <v xml:space="preserve"> </v>
      </c>
      <c r="M214" s="1"/>
      <c r="N214" s="51"/>
      <c r="O214" s="52"/>
      <c r="P214" s="53" t="str">
        <f t="shared" si="2"/>
        <v xml:space="preserve"> </v>
      </c>
      <c r="Q214" s="53" t="str">
        <f t="shared" si="3"/>
        <v xml:space="preserve"> </v>
      </c>
      <c r="R214" s="53" t="str">
        <f t="shared" si="4"/>
        <v/>
      </c>
      <c r="S214" s="54" t="str">
        <f t="shared" si="5"/>
        <v xml:space="preserve"> </v>
      </c>
      <c r="T214" s="55"/>
      <c r="U214" s="1"/>
      <c r="V214" s="1"/>
      <c r="W214" s="1"/>
      <c r="X214" s="1">
        <f t="shared" si="0"/>
        <v>0</v>
      </c>
      <c r="Y214" s="1"/>
      <c r="Z214" s="1"/>
    </row>
    <row r="215" spans="1:26" ht="15.75" customHeight="1" x14ac:dyDescent="0.2">
      <c r="A215" s="1"/>
      <c r="B215" s="1"/>
      <c r="C215" s="1"/>
      <c r="D215" s="49">
        <v>208</v>
      </c>
      <c r="E215" s="37"/>
      <c r="F215" s="5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42" t="str">
        <f>IFERROR(VLOOKUP(G215,'Z1 HAB CLASS'!$L$4:$N$9,3,FALSE)," ")</f>
        <v xml:space="preserve"> </v>
      </c>
      <c r="L215" s="43" t="str">
        <f t="shared" si="1"/>
        <v xml:space="preserve"> </v>
      </c>
      <c r="M215" s="1"/>
      <c r="N215" s="51"/>
      <c r="O215" s="52"/>
      <c r="P215" s="53" t="str">
        <f t="shared" si="2"/>
        <v xml:space="preserve"> </v>
      </c>
      <c r="Q215" s="53" t="str">
        <f t="shared" si="3"/>
        <v xml:space="preserve"> </v>
      </c>
      <c r="R215" s="53" t="str">
        <f t="shared" si="4"/>
        <v/>
      </c>
      <c r="S215" s="54" t="str">
        <f t="shared" si="5"/>
        <v xml:space="preserve"> </v>
      </c>
      <c r="T215" s="55"/>
      <c r="U215" s="1"/>
      <c r="V215" s="1"/>
      <c r="W215" s="1"/>
      <c r="X215" s="1">
        <f t="shared" si="0"/>
        <v>0</v>
      </c>
      <c r="Y215" s="1"/>
      <c r="Z215" s="1"/>
    </row>
    <row r="216" spans="1:26" ht="15.75" customHeight="1" x14ac:dyDescent="0.2">
      <c r="A216" s="1"/>
      <c r="B216" s="1"/>
      <c r="C216" s="1"/>
      <c r="D216" s="49">
        <v>209</v>
      </c>
      <c r="E216" s="37"/>
      <c r="F216" s="5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42" t="str">
        <f>IFERROR(VLOOKUP(G216,'Z1 HAB CLASS'!$L$4:$N$9,3,FALSE)," ")</f>
        <v xml:space="preserve"> </v>
      </c>
      <c r="L216" s="43" t="str">
        <f t="shared" si="1"/>
        <v xml:space="preserve"> </v>
      </c>
      <c r="M216" s="1"/>
      <c r="N216" s="51"/>
      <c r="O216" s="52"/>
      <c r="P216" s="53" t="str">
        <f t="shared" si="2"/>
        <v xml:space="preserve"> </v>
      </c>
      <c r="Q216" s="53" t="str">
        <f t="shared" si="3"/>
        <v xml:space="preserve"> </v>
      </c>
      <c r="R216" s="53" t="str">
        <f t="shared" si="4"/>
        <v/>
      </c>
      <c r="S216" s="54" t="str">
        <f t="shared" si="5"/>
        <v xml:space="preserve"> </v>
      </c>
      <c r="T216" s="55"/>
      <c r="U216" s="1"/>
      <c r="V216" s="1"/>
      <c r="W216" s="1"/>
      <c r="X216" s="1">
        <f t="shared" si="0"/>
        <v>0</v>
      </c>
      <c r="Y216" s="1"/>
      <c r="Z216" s="1"/>
    </row>
    <row r="217" spans="1:26" ht="15.75" customHeight="1" x14ac:dyDescent="0.2">
      <c r="A217" s="1"/>
      <c r="B217" s="1"/>
      <c r="C217" s="1"/>
      <c r="D217" s="49">
        <v>210</v>
      </c>
      <c r="E217" s="37"/>
      <c r="F217" s="5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42" t="str">
        <f>IFERROR(VLOOKUP(G217,'Z1 HAB CLASS'!$L$4:$N$9,3,FALSE)," ")</f>
        <v xml:space="preserve"> </v>
      </c>
      <c r="L217" s="43" t="str">
        <f t="shared" si="1"/>
        <v xml:space="preserve"> </v>
      </c>
      <c r="M217" s="1"/>
      <c r="N217" s="51"/>
      <c r="O217" s="52"/>
      <c r="P217" s="53" t="str">
        <f t="shared" si="2"/>
        <v xml:space="preserve"> </v>
      </c>
      <c r="Q217" s="53" t="str">
        <f t="shared" si="3"/>
        <v xml:space="preserve"> </v>
      </c>
      <c r="R217" s="53" t="str">
        <f t="shared" si="4"/>
        <v/>
      </c>
      <c r="S217" s="54" t="str">
        <f t="shared" si="5"/>
        <v xml:space="preserve"> </v>
      </c>
      <c r="T217" s="55"/>
      <c r="U217" s="1"/>
      <c r="V217" s="1"/>
      <c r="W217" s="1"/>
      <c r="X217" s="1">
        <f t="shared" si="0"/>
        <v>0</v>
      </c>
      <c r="Y217" s="1"/>
      <c r="Z217" s="1"/>
    </row>
    <row r="218" spans="1:26" ht="15.75" customHeight="1" x14ac:dyDescent="0.2">
      <c r="A218" s="1"/>
      <c r="B218" s="1"/>
      <c r="C218" s="1"/>
      <c r="D218" s="49">
        <v>211</v>
      </c>
      <c r="E218" s="37"/>
      <c r="F218" s="5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42" t="str">
        <f>IFERROR(VLOOKUP(G218,'Z1 HAB CLASS'!$L$4:$N$9,3,FALSE)," ")</f>
        <v xml:space="preserve"> </v>
      </c>
      <c r="L218" s="43" t="str">
        <f t="shared" si="1"/>
        <v xml:space="preserve"> </v>
      </c>
      <c r="M218" s="1"/>
      <c r="N218" s="51"/>
      <c r="O218" s="52"/>
      <c r="P218" s="53" t="str">
        <f t="shared" si="2"/>
        <v xml:space="preserve"> </v>
      </c>
      <c r="Q218" s="53" t="str">
        <f t="shared" si="3"/>
        <v xml:space="preserve"> </v>
      </c>
      <c r="R218" s="53" t="str">
        <f t="shared" si="4"/>
        <v/>
      </c>
      <c r="S218" s="54" t="str">
        <f t="shared" si="5"/>
        <v xml:space="preserve"> </v>
      </c>
      <c r="T218" s="55"/>
      <c r="U218" s="1"/>
      <c r="V218" s="1"/>
      <c r="W218" s="1"/>
      <c r="X218" s="1">
        <f t="shared" si="0"/>
        <v>0</v>
      </c>
      <c r="Y218" s="1"/>
      <c r="Z218" s="1"/>
    </row>
    <row r="219" spans="1:26" ht="15.75" customHeight="1" x14ac:dyDescent="0.2">
      <c r="A219" s="1"/>
      <c r="B219" s="1"/>
      <c r="C219" s="1"/>
      <c r="D219" s="49">
        <v>212</v>
      </c>
      <c r="E219" s="37"/>
      <c r="F219" s="5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42" t="str">
        <f>IFERROR(VLOOKUP(G219,'Z1 HAB CLASS'!$L$4:$N$9,3,FALSE)," ")</f>
        <v xml:space="preserve"> </v>
      </c>
      <c r="L219" s="43" t="str">
        <f t="shared" si="1"/>
        <v xml:space="preserve"> </v>
      </c>
      <c r="M219" s="1"/>
      <c r="N219" s="51"/>
      <c r="O219" s="52"/>
      <c r="P219" s="53" t="str">
        <f t="shared" si="2"/>
        <v xml:space="preserve"> </v>
      </c>
      <c r="Q219" s="53" t="str">
        <f t="shared" si="3"/>
        <v xml:space="preserve"> </v>
      </c>
      <c r="R219" s="53" t="str">
        <f t="shared" si="4"/>
        <v/>
      </c>
      <c r="S219" s="54" t="str">
        <f t="shared" si="5"/>
        <v xml:space="preserve"> </v>
      </c>
      <c r="T219" s="55"/>
      <c r="U219" s="1"/>
      <c r="V219" s="1"/>
      <c r="W219" s="1"/>
      <c r="X219" s="1">
        <f t="shared" si="0"/>
        <v>0</v>
      </c>
      <c r="Y219" s="1"/>
      <c r="Z219" s="1"/>
    </row>
    <row r="220" spans="1:26" ht="15.75" customHeight="1" x14ac:dyDescent="0.2">
      <c r="A220" s="1"/>
      <c r="B220" s="1"/>
      <c r="C220" s="1"/>
      <c r="D220" s="49">
        <v>213</v>
      </c>
      <c r="E220" s="37"/>
      <c r="F220" s="5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42" t="str">
        <f>IFERROR(VLOOKUP(G220,'Z1 HAB CLASS'!$L$4:$N$9,3,FALSE)," ")</f>
        <v xml:space="preserve"> </v>
      </c>
      <c r="L220" s="43" t="str">
        <f t="shared" si="1"/>
        <v xml:space="preserve"> </v>
      </c>
      <c r="M220" s="1"/>
      <c r="N220" s="51"/>
      <c r="O220" s="52"/>
      <c r="P220" s="53" t="str">
        <f t="shared" si="2"/>
        <v xml:space="preserve"> </v>
      </c>
      <c r="Q220" s="53" t="str">
        <f t="shared" si="3"/>
        <v xml:space="preserve"> </v>
      </c>
      <c r="R220" s="53" t="str">
        <f t="shared" si="4"/>
        <v/>
      </c>
      <c r="S220" s="54" t="str">
        <f t="shared" si="5"/>
        <v xml:space="preserve"> </v>
      </c>
      <c r="T220" s="55"/>
      <c r="U220" s="1"/>
      <c r="V220" s="1"/>
      <c r="W220" s="1"/>
      <c r="X220" s="1">
        <f t="shared" si="0"/>
        <v>0</v>
      </c>
      <c r="Y220" s="1"/>
      <c r="Z220" s="1"/>
    </row>
    <row r="221" spans="1:26" ht="15.75" customHeight="1" x14ac:dyDescent="0.2">
      <c r="A221" s="1"/>
      <c r="B221" s="1"/>
      <c r="C221" s="1"/>
      <c r="D221" s="49">
        <v>214</v>
      </c>
      <c r="E221" s="37"/>
      <c r="F221" s="5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42" t="str">
        <f>IFERROR(VLOOKUP(G221,'Z1 HAB CLASS'!$L$4:$N$9,3,FALSE)," ")</f>
        <v xml:space="preserve"> </v>
      </c>
      <c r="L221" s="43" t="str">
        <f t="shared" si="1"/>
        <v xml:space="preserve"> </v>
      </c>
      <c r="M221" s="1"/>
      <c r="N221" s="51"/>
      <c r="O221" s="52"/>
      <c r="P221" s="53" t="str">
        <f t="shared" si="2"/>
        <v xml:space="preserve"> </v>
      </c>
      <c r="Q221" s="53" t="str">
        <f t="shared" si="3"/>
        <v xml:space="preserve"> </v>
      </c>
      <c r="R221" s="53" t="str">
        <f t="shared" si="4"/>
        <v/>
      </c>
      <c r="S221" s="54" t="str">
        <f t="shared" si="5"/>
        <v xml:space="preserve"> </v>
      </c>
      <c r="T221" s="55"/>
      <c r="U221" s="1"/>
      <c r="V221" s="1"/>
      <c r="W221" s="1"/>
      <c r="X221" s="1">
        <f t="shared" si="0"/>
        <v>0</v>
      </c>
      <c r="Y221" s="1"/>
      <c r="Z221" s="1"/>
    </row>
    <row r="222" spans="1:26" ht="15.75" customHeight="1" x14ac:dyDescent="0.2">
      <c r="A222" s="1"/>
      <c r="B222" s="1"/>
      <c r="C222" s="1"/>
      <c r="D222" s="49">
        <v>215</v>
      </c>
      <c r="E222" s="37"/>
      <c r="F222" s="5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42" t="str">
        <f>IFERROR(VLOOKUP(G222,'Z1 HAB CLASS'!$L$4:$N$9,3,FALSE)," ")</f>
        <v xml:space="preserve"> </v>
      </c>
      <c r="L222" s="43" t="str">
        <f t="shared" si="1"/>
        <v xml:space="preserve"> </v>
      </c>
      <c r="M222" s="1"/>
      <c r="N222" s="51"/>
      <c r="O222" s="52"/>
      <c r="P222" s="53" t="str">
        <f t="shared" si="2"/>
        <v xml:space="preserve"> </v>
      </c>
      <c r="Q222" s="53" t="str">
        <f t="shared" si="3"/>
        <v xml:space="preserve"> </v>
      </c>
      <c r="R222" s="53" t="str">
        <f t="shared" si="4"/>
        <v/>
      </c>
      <c r="S222" s="54" t="str">
        <f t="shared" si="5"/>
        <v xml:space="preserve"> </v>
      </c>
      <c r="T222" s="55"/>
      <c r="U222" s="1"/>
      <c r="V222" s="1"/>
      <c r="W222" s="1"/>
      <c r="X222" s="1">
        <f t="shared" si="0"/>
        <v>0</v>
      </c>
      <c r="Y222" s="1"/>
      <c r="Z222" s="1"/>
    </row>
    <row r="223" spans="1:26" ht="15.75" customHeight="1" x14ac:dyDescent="0.2">
      <c r="A223" s="1"/>
      <c r="B223" s="1"/>
      <c r="C223" s="1"/>
      <c r="D223" s="49">
        <v>216</v>
      </c>
      <c r="E223" s="37"/>
      <c r="F223" s="5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42" t="str">
        <f>IFERROR(VLOOKUP(G223,'Z1 HAB CLASS'!$L$4:$N$9,3,FALSE)," ")</f>
        <v xml:space="preserve"> </v>
      </c>
      <c r="L223" s="43" t="str">
        <f t="shared" si="1"/>
        <v xml:space="preserve"> </v>
      </c>
      <c r="M223" s="1"/>
      <c r="N223" s="51"/>
      <c r="O223" s="52"/>
      <c r="P223" s="53" t="str">
        <f t="shared" si="2"/>
        <v xml:space="preserve"> </v>
      </c>
      <c r="Q223" s="53" t="str">
        <f t="shared" si="3"/>
        <v xml:space="preserve"> </v>
      </c>
      <c r="R223" s="53" t="str">
        <f t="shared" si="4"/>
        <v/>
      </c>
      <c r="S223" s="54" t="str">
        <f t="shared" si="5"/>
        <v xml:space="preserve"> </v>
      </c>
      <c r="T223" s="55"/>
      <c r="U223" s="1"/>
      <c r="V223" s="1"/>
      <c r="W223" s="1"/>
      <c r="X223" s="1">
        <f t="shared" si="0"/>
        <v>0</v>
      </c>
      <c r="Y223" s="1"/>
      <c r="Z223" s="1"/>
    </row>
    <row r="224" spans="1:26" ht="15.75" customHeight="1" x14ac:dyDescent="0.2">
      <c r="A224" s="1"/>
      <c r="B224" s="1"/>
      <c r="C224" s="1"/>
      <c r="D224" s="49">
        <v>217</v>
      </c>
      <c r="E224" s="37"/>
      <c r="F224" s="5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42" t="str">
        <f>IFERROR(VLOOKUP(G224,'Z1 HAB CLASS'!$L$4:$N$9,3,FALSE)," ")</f>
        <v xml:space="preserve"> </v>
      </c>
      <c r="L224" s="43" t="str">
        <f t="shared" si="1"/>
        <v xml:space="preserve"> </v>
      </c>
      <c r="M224" s="1"/>
      <c r="N224" s="51"/>
      <c r="O224" s="52"/>
      <c r="P224" s="53" t="str">
        <f t="shared" si="2"/>
        <v xml:space="preserve"> </v>
      </c>
      <c r="Q224" s="53" t="str">
        <f t="shared" si="3"/>
        <v xml:space="preserve"> </v>
      </c>
      <c r="R224" s="53" t="str">
        <f t="shared" si="4"/>
        <v/>
      </c>
      <c r="S224" s="54" t="str">
        <f t="shared" si="5"/>
        <v xml:space="preserve"> </v>
      </c>
      <c r="T224" s="55"/>
      <c r="U224" s="1"/>
      <c r="V224" s="1"/>
      <c r="W224" s="1"/>
      <c r="X224" s="1">
        <f t="shared" si="0"/>
        <v>0</v>
      </c>
      <c r="Y224" s="1"/>
      <c r="Z224" s="1"/>
    </row>
    <row r="225" spans="1:26" ht="15.75" customHeight="1" x14ac:dyDescent="0.2">
      <c r="A225" s="1"/>
      <c r="B225" s="1"/>
      <c r="C225" s="1"/>
      <c r="D225" s="49">
        <v>218</v>
      </c>
      <c r="E225" s="37"/>
      <c r="F225" s="5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42" t="str">
        <f>IFERROR(VLOOKUP(G225,'Z1 HAB CLASS'!$L$4:$N$9,3,FALSE)," ")</f>
        <v xml:space="preserve"> </v>
      </c>
      <c r="L225" s="43" t="str">
        <f t="shared" si="1"/>
        <v xml:space="preserve"> </v>
      </c>
      <c r="M225" s="1"/>
      <c r="N225" s="51"/>
      <c r="O225" s="52"/>
      <c r="P225" s="53" t="str">
        <f t="shared" si="2"/>
        <v xml:space="preserve"> </v>
      </c>
      <c r="Q225" s="53" t="str">
        <f t="shared" si="3"/>
        <v xml:space="preserve"> </v>
      </c>
      <c r="R225" s="53" t="str">
        <f t="shared" si="4"/>
        <v/>
      </c>
      <c r="S225" s="54" t="str">
        <f t="shared" si="5"/>
        <v xml:space="preserve"> </v>
      </c>
      <c r="T225" s="55"/>
      <c r="U225" s="1"/>
      <c r="V225" s="1"/>
      <c r="W225" s="1"/>
      <c r="X225" s="1">
        <f t="shared" si="0"/>
        <v>0</v>
      </c>
      <c r="Y225" s="1"/>
      <c r="Z225" s="1"/>
    </row>
    <row r="226" spans="1:26" ht="15.75" customHeight="1" x14ac:dyDescent="0.2">
      <c r="A226" s="1"/>
      <c r="B226" s="1"/>
      <c r="C226" s="1"/>
      <c r="D226" s="49">
        <v>219</v>
      </c>
      <c r="E226" s="37"/>
      <c r="F226" s="5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42" t="str">
        <f>IFERROR(VLOOKUP(G226,'Z1 HAB CLASS'!$L$4:$N$9,3,FALSE)," ")</f>
        <v xml:space="preserve"> </v>
      </c>
      <c r="L226" s="43" t="str">
        <f t="shared" si="1"/>
        <v xml:space="preserve"> </v>
      </c>
      <c r="M226" s="1"/>
      <c r="N226" s="51"/>
      <c r="O226" s="52"/>
      <c r="P226" s="53" t="str">
        <f t="shared" si="2"/>
        <v xml:space="preserve"> </v>
      </c>
      <c r="Q226" s="53" t="str">
        <f t="shared" si="3"/>
        <v xml:space="preserve"> </v>
      </c>
      <c r="R226" s="53" t="str">
        <f t="shared" si="4"/>
        <v/>
      </c>
      <c r="S226" s="54" t="str">
        <f t="shared" si="5"/>
        <v xml:space="preserve"> </v>
      </c>
      <c r="T226" s="55"/>
      <c r="U226" s="1"/>
      <c r="V226" s="1"/>
      <c r="W226" s="1"/>
      <c r="X226" s="1">
        <f t="shared" si="0"/>
        <v>0</v>
      </c>
      <c r="Y226" s="1"/>
      <c r="Z226" s="1"/>
    </row>
    <row r="227" spans="1:26" ht="15.75" customHeight="1" x14ac:dyDescent="0.2">
      <c r="A227" s="1"/>
      <c r="B227" s="1"/>
      <c r="C227" s="1"/>
      <c r="D227" s="49">
        <v>220</v>
      </c>
      <c r="E227" s="37"/>
      <c r="F227" s="5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42" t="str">
        <f>IFERROR(VLOOKUP(G227,'Z1 HAB CLASS'!$L$4:$N$9,3,FALSE)," ")</f>
        <v xml:space="preserve"> </v>
      </c>
      <c r="L227" s="43" t="str">
        <f t="shared" si="1"/>
        <v xml:space="preserve"> </v>
      </c>
      <c r="M227" s="1"/>
      <c r="N227" s="51"/>
      <c r="O227" s="52"/>
      <c r="P227" s="53" t="str">
        <f t="shared" si="2"/>
        <v xml:space="preserve"> </v>
      </c>
      <c r="Q227" s="53" t="str">
        <f t="shared" si="3"/>
        <v xml:space="preserve"> </v>
      </c>
      <c r="R227" s="53" t="str">
        <f t="shared" si="4"/>
        <v/>
      </c>
      <c r="S227" s="54" t="str">
        <f t="shared" si="5"/>
        <v xml:space="preserve"> </v>
      </c>
      <c r="T227" s="55"/>
      <c r="U227" s="1"/>
      <c r="V227" s="1"/>
      <c r="W227" s="1"/>
      <c r="X227" s="1">
        <f t="shared" si="0"/>
        <v>0</v>
      </c>
      <c r="Y227" s="1"/>
      <c r="Z227" s="1"/>
    </row>
    <row r="228" spans="1:26" ht="15.75" customHeight="1" x14ac:dyDescent="0.2">
      <c r="A228" s="1"/>
      <c r="B228" s="1"/>
      <c r="C228" s="1"/>
      <c r="D228" s="49">
        <v>221</v>
      </c>
      <c r="E228" s="37"/>
      <c r="F228" s="5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42" t="str">
        <f>IFERROR(VLOOKUP(G228,'Z1 HAB CLASS'!$L$4:$N$9,3,FALSE)," ")</f>
        <v xml:space="preserve"> </v>
      </c>
      <c r="L228" s="43" t="str">
        <f t="shared" si="1"/>
        <v xml:space="preserve"> </v>
      </c>
      <c r="M228" s="1"/>
      <c r="N228" s="51"/>
      <c r="O228" s="52"/>
      <c r="P228" s="53" t="str">
        <f t="shared" si="2"/>
        <v xml:space="preserve"> </v>
      </c>
      <c r="Q228" s="53" t="str">
        <f t="shared" si="3"/>
        <v xml:space="preserve"> </v>
      </c>
      <c r="R228" s="53" t="str">
        <f t="shared" si="4"/>
        <v/>
      </c>
      <c r="S228" s="54" t="str">
        <f t="shared" si="5"/>
        <v xml:space="preserve"> </v>
      </c>
      <c r="T228" s="55"/>
      <c r="U228" s="1"/>
      <c r="V228" s="1"/>
      <c r="W228" s="1"/>
      <c r="X228" s="1">
        <f t="shared" si="0"/>
        <v>0</v>
      </c>
      <c r="Y228" s="1"/>
      <c r="Z228" s="1"/>
    </row>
    <row r="229" spans="1:26" ht="15.75" customHeight="1" x14ac:dyDescent="0.2">
      <c r="A229" s="1"/>
      <c r="B229" s="1"/>
      <c r="C229" s="1"/>
      <c r="D229" s="49">
        <v>222</v>
      </c>
      <c r="E229" s="37"/>
      <c r="F229" s="5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42" t="str">
        <f>IFERROR(VLOOKUP(G229,'Z1 HAB CLASS'!$L$4:$N$9,3,FALSE)," ")</f>
        <v xml:space="preserve"> </v>
      </c>
      <c r="L229" s="43" t="str">
        <f t="shared" si="1"/>
        <v xml:space="preserve"> </v>
      </c>
      <c r="M229" s="1"/>
      <c r="N229" s="51"/>
      <c r="O229" s="52"/>
      <c r="P229" s="53" t="str">
        <f t="shared" si="2"/>
        <v xml:space="preserve"> </v>
      </c>
      <c r="Q229" s="53" t="str">
        <f t="shared" si="3"/>
        <v xml:space="preserve"> </v>
      </c>
      <c r="R229" s="53" t="str">
        <f t="shared" si="4"/>
        <v/>
      </c>
      <c r="S229" s="54" t="str">
        <f t="shared" si="5"/>
        <v xml:space="preserve"> </v>
      </c>
      <c r="T229" s="55"/>
      <c r="U229" s="1"/>
      <c r="V229" s="1"/>
      <c r="W229" s="1"/>
      <c r="X229" s="1">
        <f t="shared" si="0"/>
        <v>0</v>
      </c>
      <c r="Y229" s="1"/>
      <c r="Z229" s="1"/>
    </row>
    <row r="230" spans="1:26" ht="15.75" customHeight="1" x14ac:dyDescent="0.2">
      <c r="A230" s="1"/>
      <c r="B230" s="1"/>
      <c r="C230" s="1"/>
      <c r="D230" s="49">
        <v>223</v>
      </c>
      <c r="E230" s="37"/>
      <c r="F230" s="5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42" t="str">
        <f>IFERROR(VLOOKUP(G230,'Z1 HAB CLASS'!$L$4:$N$9,3,FALSE)," ")</f>
        <v xml:space="preserve"> </v>
      </c>
      <c r="L230" s="43" t="str">
        <f t="shared" si="1"/>
        <v xml:space="preserve"> </v>
      </c>
      <c r="M230" s="1"/>
      <c r="N230" s="51"/>
      <c r="O230" s="52"/>
      <c r="P230" s="53" t="str">
        <f t="shared" si="2"/>
        <v xml:space="preserve"> </v>
      </c>
      <c r="Q230" s="53" t="str">
        <f t="shared" si="3"/>
        <v xml:space="preserve"> </v>
      </c>
      <c r="R230" s="53" t="str">
        <f t="shared" si="4"/>
        <v/>
      </c>
      <c r="S230" s="54" t="str">
        <f t="shared" si="5"/>
        <v xml:space="preserve"> </v>
      </c>
      <c r="T230" s="55"/>
      <c r="U230" s="1"/>
      <c r="V230" s="1"/>
      <c r="W230" s="1"/>
      <c r="X230" s="1">
        <f t="shared" si="0"/>
        <v>0</v>
      </c>
      <c r="Y230" s="1"/>
      <c r="Z230" s="1"/>
    </row>
    <row r="231" spans="1:26" ht="15.75" customHeight="1" x14ac:dyDescent="0.2">
      <c r="A231" s="1"/>
      <c r="B231" s="1"/>
      <c r="C231" s="1"/>
      <c r="D231" s="49">
        <v>224</v>
      </c>
      <c r="E231" s="37"/>
      <c r="F231" s="5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42" t="str">
        <f>IFERROR(VLOOKUP(G231,'Z1 HAB CLASS'!$L$4:$N$9,3,FALSE)," ")</f>
        <v xml:space="preserve"> </v>
      </c>
      <c r="L231" s="43" t="str">
        <f t="shared" si="1"/>
        <v xml:space="preserve"> </v>
      </c>
      <c r="M231" s="1"/>
      <c r="N231" s="51"/>
      <c r="O231" s="52"/>
      <c r="P231" s="53" t="str">
        <f t="shared" si="2"/>
        <v xml:space="preserve"> </v>
      </c>
      <c r="Q231" s="53" t="str">
        <f t="shared" si="3"/>
        <v xml:space="preserve"> </v>
      </c>
      <c r="R231" s="53" t="str">
        <f t="shared" si="4"/>
        <v/>
      </c>
      <c r="S231" s="54" t="str">
        <f t="shared" si="5"/>
        <v xml:space="preserve"> </v>
      </c>
      <c r="T231" s="55"/>
      <c r="U231" s="1"/>
      <c r="V231" s="1"/>
      <c r="W231" s="1"/>
      <c r="X231" s="1">
        <f t="shared" si="0"/>
        <v>0</v>
      </c>
      <c r="Y231" s="1"/>
      <c r="Z231" s="1"/>
    </row>
    <row r="232" spans="1:26" ht="15.75" customHeight="1" x14ac:dyDescent="0.2">
      <c r="A232" s="1"/>
      <c r="B232" s="1"/>
      <c r="C232" s="1"/>
      <c r="D232" s="49">
        <v>225</v>
      </c>
      <c r="E232" s="37"/>
      <c r="F232" s="5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42" t="str">
        <f>IFERROR(VLOOKUP(G232,'Z1 HAB CLASS'!$L$4:$N$9,3,FALSE)," ")</f>
        <v xml:space="preserve"> </v>
      </c>
      <c r="L232" s="43" t="str">
        <f t="shared" si="1"/>
        <v xml:space="preserve"> </v>
      </c>
      <c r="M232" s="1"/>
      <c r="N232" s="51"/>
      <c r="O232" s="52"/>
      <c r="P232" s="53" t="str">
        <f t="shared" si="2"/>
        <v xml:space="preserve"> </v>
      </c>
      <c r="Q232" s="53" t="str">
        <f t="shared" si="3"/>
        <v xml:space="preserve"> </v>
      </c>
      <c r="R232" s="53" t="str">
        <f t="shared" si="4"/>
        <v/>
      </c>
      <c r="S232" s="54" t="str">
        <f t="shared" si="5"/>
        <v xml:space="preserve"> </v>
      </c>
      <c r="T232" s="55"/>
      <c r="U232" s="1"/>
      <c r="V232" s="1"/>
      <c r="W232" s="1"/>
      <c r="X232" s="1">
        <f t="shared" si="0"/>
        <v>0</v>
      </c>
      <c r="Y232" s="1"/>
      <c r="Z232" s="1"/>
    </row>
    <row r="233" spans="1:26" ht="15.75" customHeight="1" x14ac:dyDescent="0.2">
      <c r="A233" s="1"/>
      <c r="B233" s="1"/>
      <c r="C233" s="1"/>
      <c r="D233" s="49">
        <v>226</v>
      </c>
      <c r="E233" s="37"/>
      <c r="F233" s="5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42" t="str">
        <f>IFERROR(VLOOKUP(G233,'Z1 HAB CLASS'!$L$4:$N$9,3,FALSE)," ")</f>
        <v xml:space="preserve"> </v>
      </c>
      <c r="L233" s="43" t="str">
        <f t="shared" si="1"/>
        <v xml:space="preserve"> </v>
      </c>
      <c r="M233" s="1"/>
      <c r="N233" s="51"/>
      <c r="O233" s="52"/>
      <c r="P233" s="53" t="str">
        <f t="shared" si="2"/>
        <v xml:space="preserve"> </v>
      </c>
      <c r="Q233" s="53" t="str">
        <f t="shared" si="3"/>
        <v xml:space="preserve"> </v>
      </c>
      <c r="R233" s="53" t="str">
        <f t="shared" si="4"/>
        <v/>
      </c>
      <c r="S233" s="54" t="str">
        <f t="shared" si="5"/>
        <v xml:space="preserve"> </v>
      </c>
      <c r="T233" s="55"/>
      <c r="U233" s="1"/>
      <c r="V233" s="1"/>
      <c r="W233" s="1"/>
      <c r="X233" s="1">
        <f t="shared" si="0"/>
        <v>0</v>
      </c>
      <c r="Y233" s="1"/>
      <c r="Z233" s="1"/>
    </row>
    <row r="234" spans="1:26" ht="15.75" customHeight="1" x14ac:dyDescent="0.2">
      <c r="A234" s="1"/>
      <c r="B234" s="1"/>
      <c r="C234" s="1"/>
      <c r="D234" s="49">
        <v>227</v>
      </c>
      <c r="E234" s="37"/>
      <c r="F234" s="5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42" t="str">
        <f>IFERROR(VLOOKUP(G234,'Z1 HAB CLASS'!$L$4:$N$9,3,FALSE)," ")</f>
        <v xml:space="preserve"> </v>
      </c>
      <c r="L234" s="43" t="str">
        <f t="shared" si="1"/>
        <v xml:space="preserve"> </v>
      </c>
      <c r="M234" s="1"/>
      <c r="N234" s="51"/>
      <c r="O234" s="52"/>
      <c r="P234" s="53" t="str">
        <f t="shared" si="2"/>
        <v xml:space="preserve"> </v>
      </c>
      <c r="Q234" s="53" t="str">
        <f t="shared" si="3"/>
        <v xml:space="preserve"> </v>
      </c>
      <c r="R234" s="53" t="str">
        <f t="shared" si="4"/>
        <v/>
      </c>
      <c r="S234" s="54" t="str">
        <f t="shared" si="5"/>
        <v xml:space="preserve"> </v>
      </c>
      <c r="T234" s="55"/>
      <c r="U234" s="1"/>
      <c r="V234" s="1"/>
      <c r="W234" s="1"/>
      <c r="X234" s="1">
        <f t="shared" si="0"/>
        <v>0</v>
      </c>
      <c r="Y234" s="1"/>
      <c r="Z234" s="1"/>
    </row>
    <row r="235" spans="1:26" ht="15.75" customHeight="1" x14ac:dyDescent="0.2">
      <c r="A235" s="1"/>
      <c r="B235" s="1"/>
      <c r="C235" s="1"/>
      <c r="D235" s="49">
        <v>228</v>
      </c>
      <c r="E235" s="37"/>
      <c r="F235" s="5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42" t="str">
        <f>IFERROR(VLOOKUP(G235,'Z1 HAB CLASS'!$L$4:$N$9,3,FALSE)," ")</f>
        <v xml:space="preserve"> </v>
      </c>
      <c r="L235" s="43" t="str">
        <f t="shared" si="1"/>
        <v xml:space="preserve"> </v>
      </c>
      <c r="M235" s="1"/>
      <c r="N235" s="51"/>
      <c r="O235" s="52"/>
      <c r="P235" s="53" t="str">
        <f t="shared" si="2"/>
        <v xml:space="preserve"> </v>
      </c>
      <c r="Q235" s="53" t="str">
        <f t="shared" si="3"/>
        <v xml:space="preserve"> </v>
      </c>
      <c r="R235" s="53" t="str">
        <f t="shared" si="4"/>
        <v/>
      </c>
      <c r="S235" s="54" t="str">
        <f t="shared" si="5"/>
        <v xml:space="preserve"> </v>
      </c>
      <c r="T235" s="55"/>
      <c r="U235" s="1"/>
      <c r="V235" s="1"/>
      <c r="W235" s="1"/>
      <c r="X235" s="1">
        <f t="shared" si="0"/>
        <v>0</v>
      </c>
      <c r="Y235" s="1"/>
      <c r="Z235" s="1"/>
    </row>
    <row r="236" spans="1:26" ht="15.75" customHeight="1" x14ac:dyDescent="0.2">
      <c r="A236" s="1"/>
      <c r="B236" s="1"/>
      <c r="C236" s="1"/>
      <c r="D236" s="49">
        <v>229</v>
      </c>
      <c r="E236" s="37"/>
      <c r="F236" s="5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42" t="str">
        <f>IFERROR(VLOOKUP(G236,'Z1 HAB CLASS'!$L$4:$N$9,3,FALSE)," ")</f>
        <v xml:space="preserve"> </v>
      </c>
      <c r="L236" s="43" t="str">
        <f t="shared" si="1"/>
        <v xml:space="preserve"> </v>
      </c>
      <c r="M236" s="1"/>
      <c r="N236" s="51"/>
      <c r="O236" s="52"/>
      <c r="P236" s="53" t="str">
        <f t="shared" si="2"/>
        <v xml:space="preserve"> </v>
      </c>
      <c r="Q236" s="53" t="str">
        <f t="shared" si="3"/>
        <v xml:space="preserve"> </v>
      </c>
      <c r="R236" s="53" t="str">
        <f t="shared" si="4"/>
        <v/>
      </c>
      <c r="S236" s="54" t="str">
        <f t="shared" si="5"/>
        <v xml:space="preserve"> </v>
      </c>
      <c r="T236" s="55"/>
      <c r="U236" s="1"/>
      <c r="V236" s="1"/>
      <c r="W236" s="1"/>
      <c r="X236" s="1">
        <f t="shared" si="0"/>
        <v>0</v>
      </c>
      <c r="Y236" s="1"/>
      <c r="Z236" s="1"/>
    </row>
    <row r="237" spans="1:26" ht="15.75" customHeight="1" x14ac:dyDescent="0.2">
      <c r="A237" s="1"/>
      <c r="B237" s="1"/>
      <c r="C237" s="1"/>
      <c r="D237" s="49">
        <v>230</v>
      </c>
      <c r="E237" s="37"/>
      <c r="F237" s="5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42" t="str">
        <f>IFERROR(VLOOKUP(G237,'Z1 HAB CLASS'!$L$4:$N$9,3,FALSE)," ")</f>
        <v xml:space="preserve"> </v>
      </c>
      <c r="L237" s="43" t="str">
        <f t="shared" si="1"/>
        <v xml:space="preserve"> </v>
      </c>
      <c r="M237" s="1"/>
      <c r="N237" s="51"/>
      <c r="O237" s="52"/>
      <c r="P237" s="53" t="str">
        <f t="shared" si="2"/>
        <v xml:space="preserve"> </v>
      </c>
      <c r="Q237" s="53" t="str">
        <f t="shared" si="3"/>
        <v xml:space="preserve"> </v>
      </c>
      <c r="R237" s="53" t="str">
        <f t="shared" si="4"/>
        <v/>
      </c>
      <c r="S237" s="54" t="str">
        <f t="shared" si="5"/>
        <v xml:space="preserve"> </v>
      </c>
      <c r="T237" s="55"/>
      <c r="U237" s="1"/>
      <c r="V237" s="1"/>
      <c r="W237" s="1"/>
      <c r="X237" s="1">
        <f t="shared" si="0"/>
        <v>0</v>
      </c>
      <c r="Y237" s="1"/>
      <c r="Z237" s="1"/>
    </row>
    <row r="238" spans="1:26" ht="15.75" customHeight="1" x14ac:dyDescent="0.2">
      <c r="A238" s="1"/>
      <c r="B238" s="1"/>
      <c r="C238" s="1"/>
      <c r="D238" s="49">
        <v>231</v>
      </c>
      <c r="E238" s="37"/>
      <c r="F238" s="5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42" t="str">
        <f>IFERROR(VLOOKUP(G238,'Z1 HAB CLASS'!$L$4:$N$9,3,FALSE)," ")</f>
        <v xml:space="preserve"> </v>
      </c>
      <c r="L238" s="43" t="str">
        <f t="shared" si="1"/>
        <v xml:space="preserve"> </v>
      </c>
      <c r="M238" s="1"/>
      <c r="N238" s="51"/>
      <c r="O238" s="52"/>
      <c r="P238" s="53" t="str">
        <f t="shared" si="2"/>
        <v xml:space="preserve"> </v>
      </c>
      <c r="Q238" s="53" t="str">
        <f t="shared" si="3"/>
        <v xml:space="preserve"> </v>
      </c>
      <c r="R238" s="53" t="str">
        <f t="shared" si="4"/>
        <v/>
      </c>
      <c r="S238" s="54" t="str">
        <f t="shared" si="5"/>
        <v xml:space="preserve"> </v>
      </c>
      <c r="T238" s="55"/>
      <c r="U238" s="1"/>
      <c r="V238" s="1"/>
      <c r="W238" s="1"/>
      <c r="X238" s="1">
        <f t="shared" si="0"/>
        <v>0</v>
      </c>
      <c r="Y238" s="1"/>
      <c r="Z238" s="1"/>
    </row>
    <row r="239" spans="1:26" ht="15.75" customHeight="1" x14ac:dyDescent="0.2">
      <c r="A239" s="1"/>
      <c r="B239" s="1"/>
      <c r="C239" s="1"/>
      <c r="D239" s="49">
        <v>232</v>
      </c>
      <c r="E239" s="37"/>
      <c r="F239" s="5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42" t="str">
        <f>IFERROR(VLOOKUP(G239,'Z1 HAB CLASS'!$L$4:$N$9,3,FALSE)," ")</f>
        <v xml:space="preserve"> </v>
      </c>
      <c r="L239" s="43" t="str">
        <f t="shared" si="1"/>
        <v xml:space="preserve"> </v>
      </c>
      <c r="M239" s="1"/>
      <c r="N239" s="51"/>
      <c r="O239" s="52"/>
      <c r="P239" s="53" t="str">
        <f t="shared" si="2"/>
        <v xml:space="preserve"> </v>
      </c>
      <c r="Q239" s="53" t="str">
        <f t="shared" si="3"/>
        <v xml:space="preserve"> </v>
      </c>
      <c r="R239" s="53" t="str">
        <f t="shared" si="4"/>
        <v/>
      </c>
      <c r="S239" s="54" t="str">
        <f t="shared" si="5"/>
        <v xml:space="preserve"> </v>
      </c>
      <c r="T239" s="55"/>
      <c r="U239" s="1"/>
      <c r="V239" s="1"/>
      <c r="W239" s="1"/>
      <c r="X239" s="1">
        <f t="shared" si="0"/>
        <v>0</v>
      </c>
      <c r="Y239" s="1"/>
      <c r="Z239" s="1"/>
    </row>
    <row r="240" spans="1:26" ht="15.75" customHeight="1" x14ac:dyDescent="0.2">
      <c r="A240" s="1"/>
      <c r="B240" s="1"/>
      <c r="C240" s="1"/>
      <c r="D240" s="49">
        <v>233</v>
      </c>
      <c r="E240" s="37"/>
      <c r="F240" s="5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42" t="str">
        <f>IFERROR(VLOOKUP(G240,'Z1 HAB CLASS'!$L$4:$N$9,3,FALSE)," ")</f>
        <v xml:space="preserve"> </v>
      </c>
      <c r="L240" s="43" t="str">
        <f t="shared" si="1"/>
        <v xml:space="preserve"> </v>
      </c>
      <c r="M240" s="1"/>
      <c r="N240" s="51"/>
      <c r="O240" s="52"/>
      <c r="P240" s="53" t="str">
        <f t="shared" si="2"/>
        <v xml:space="preserve"> </v>
      </c>
      <c r="Q240" s="53" t="str">
        <f t="shared" si="3"/>
        <v xml:space="preserve"> </v>
      </c>
      <c r="R240" s="53" t="str">
        <f t="shared" si="4"/>
        <v/>
      </c>
      <c r="S240" s="54" t="str">
        <f t="shared" si="5"/>
        <v xml:space="preserve"> </v>
      </c>
      <c r="T240" s="55"/>
      <c r="U240" s="1"/>
      <c r="V240" s="1"/>
      <c r="W240" s="1"/>
      <c r="X240" s="1">
        <f t="shared" si="0"/>
        <v>0</v>
      </c>
      <c r="Y240" s="1"/>
      <c r="Z240" s="1"/>
    </row>
    <row r="241" spans="1:26" ht="15.75" customHeight="1" x14ac:dyDescent="0.2">
      <c r="A241" s="1"/>
      <c r="B241" s="1"/>
      <c r="C241" s="1"/>
      <c r="D241" s="49">
        <v>234</v>
      </c>
      <c r="E241" s="37"/>
      <c r="F241" s="5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42" t="str">
        <f>IFERROR(VLOOKUP(G241,'Z1 HAB CLASS'!$L$4:$N$9,3,FALSE)," ")</f>
        <v xml:space="preserve"> </v>
      </c>
      <c r="L241" s="43" t="str">
        <f t="shared" si="1"/>
        <v xml:space="preserve"> </v>
      </c>
      <c r="M241" s="1"/>
      <c r="N241" s="51"/>
      <c r="O241" s="52"/>
      <c r="P241" s="53" t="str">
        <f t="shared" si="2"/>
        <v xml:space="preserve"> </v>
      </c>
      <c r="Q241" s="53" t="str">
        <f t="shared" si="3"/>
        <v xml:space="preserve"> </v>
      </c>
      <c r="R241" s="53" t="str">
        <f t="shared" si="4"/>
        <v/>
      </c>
      <c r="S241" s="54" t="str">
        <f t="shared" si="5"/>
        <v xml:space="preserve"> </v>
      </c>
      <c r="T241" s="55"/>
      <c r="U241" s="1"/>
      <c r="V241" s="1"/>
      <c r="W241" s="1"/>
      <c r="X241" s="1">
        <f t="shared" si="0"/>
        <v>0</v>
      </c>
      <c r="Y241" s="1"/>
      <c r="Z241" s="1"/>
    </row>
    <row r="242" spans="1:26" ht="15.75" customHeight="1" x14ac:dyDescent="0.2">
      <c r="A242" s="1"/>
      <c r="B242" s="1"/>
      <c r="C242" s="1"/>
      <c r="D242" s="49">
        <v>235</v>
      </c>
      <c r="E242" s="37"/>
      <c r="F242" s="5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42" t="str">
        <f>IFERROR(VLOOKUP(G242,'Z1 HAB CLASS'!$L$4:$N$9,3,FALSE)," ")</f>
        <v xml:space="preserve"> </v>
      </c>
      <c r="L242" s="43" t="str">
        <f t="shared" si="1"/>
        <v xml:space="preserve"> </v>
      </c>
      <c r="M242" s="1"/>
      <c r="N242" s="51"/>
      <c r="O242" s="52"/>
      <c r="P242" s="53" t="str">
        <f t="shared" si="2"/>
        <v xml:space="preserve"> </v>
      </c>
      <c r="Q242" s="53" t="str">
        <f t="shared" si="3"/>
        <v xml:space="preserve"> </v>
      </c>
      <c r="R242" s="53" t="str">
        <f t="shared" si="4"/>
        <v/>
      </c>
      <c r="S242" s="54" t="str">
        <f t="shared" si="5"/>
        <v xml:space="preserve"> </v>
      </c>
      <c r="T242" s="55"/>
      <c r="U242" s="1"/>
      <c r="V242" s="1"/>
      <c r="W242" s="1"/>
      <c r="X242" s="1">
        <f t="shared" si="0"/>
        <v>0</v>
      </c>
      <c r="Y242" s="1"/>
      <c r="Z242" s="1"/>
    </row>
    <row r="243" spans="1:26" ht="15.75" customHeight="1" x14ac:dyDescent="0.2">
      <c r="A243" s="1"/>
      <c r="B243" s="1"/>
      <c r="C243" s="1"/>
      <c r="D243" s="49">
        <v>236</v>
      </c>
      <c r="E243" s="37"/>
      <c r="F243" s="5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42" t="str">
        <f>IFERROR(VLOOKUP(G243,'Z1 HAB CLASS'!$L$4:$N$9,3,FALSE)," ")</f>
        <v xml:space="preserve"> </v>
      </c>
      <c r="L243" s="43" t="str">
        <f t="shared" si="1"/>
        <v xml:space="preserve"> </v>
      </c>
      <c r="M243" s="1"/>
      <c r="N243" s="51"/>
      <c r="O243" s="52"/>
      <c r="P243" s="53" t="str">
        <f t="shared" si="2"/>
        <v xml:space="preserve"> </v>
      </c>
      <c r="Q243" s="53" t="str">
        <f t="shared" si="3"/>
        <v xml:space="preserve"> </v>
      </c>
      <c r="R243" s="53" t="str">
        <f t="shared" si="4"/>
        <v/>
      </c>
      <c r="S243" s="54" t="str">
        <f t="shared" si="5"/>
        <v xml:space="preserve"> </v>
      </c>
      <c r="T243" s="55"/>
      <c r="U243" s="1"/>
      <c r="V243" s="1"/>
      <c r="W243" s="1"/>
      <c r="X243" s="1">
        <f t="shared" si="0"/>
        <v>0</v>
      </c>
      <c r="Y243" s="1"/>
      <c r="Z243" s="1"/>
    </row>
    <row r="244" spans="1:26" ht="15.75" customHeight="1" x14ac:dyDescent="0.2">
      <c r="A244" s="1"/>
      <c r="B244" s="1"/>
      <c r="C244" s="1"/>
      <c r="D244" s="49">
        <v>237</v>
      </c>
      <c r="E244" s="37"/>
      <c r="F244" s="5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42" t="str">
        <f>IFERROR(VLOOKUP(G244,'Z1 HAB CLASS'!$L$4:$N$9,3,FALSE)," ")</f>
        <v xml:space="preserve"> </v>
      </c>
      <c r="L244" s="43" t="str">
        <f t="shared" si="1"/>
        <v xml:space="preserve"> </v>
      </c>
      <c r="M244" s="1"/>
      <c r="N244" s="51"/>
      <c r="O244" s="52"/>
      <c r="P244" s="53" t="str">
        <f t="shared" si="2"/>
        <v xml:space="preserve"> </v>
      </c>
      <c r="Q244" s="53" t="str">
        <f t="shared" si="3"/>
        <v xml:space="preserve"> </v>
      </c>
      <c r="R244" s="53" t="str">
        <f t="shared" si="4"/>
        <v/>
      </c>
      <c r="S244" s="54" t="str">
        <f t="shared" si="5"/>
        <v xml:space="preserve"> </v>
      </c>
      <c r="T244" s="55"/>
      <c r="U244" s="1"/>
      <c r="V244" s="1"/>
      <c r="W244" s="1"/>
      <c r="X244" s="1">
        <f t="shared" si="0"/>
        <v>0</v>
      </c>
      <c r="Y244" s="1"/>
      <c r="Z244" s="1"/>
    </row>
    <row r="245" spans="1:26" ht="15.75" customHeight="1" x14ac:dyDescent="0.2">
      <c r="A245" s="1"/>
      <c r="B245" s="1"/>
      <c r="C245" s="1"/>
      <c r="D245" s="49">
        <v>238</v>
      </c>
      <c r="E245" s="37"/>
      <c r="F245" s="5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42" t="str">
        <f>IFERROR(VLOOKUP(G245,'Z1 HAB CLASS'!$L$4:$N$9,3,FALSE)," ")</f>
        <v xml:space="preserve"> </v>
      </c>
      <c r="L245" s="43" t="str">
        <f t="shared" si="1"/>
        <v xml:space="preserve"> </v>
      </c>
      <c r="M245" s="1"/>
      <c r="N245" s="51"/>
      <c r="O245" s="52"/>
      <c r="P245" s="53" t="str">
        <f t="shared" si="2"/>
        <v xml:space="preserve"> </v>
      </c>
      <c r="Q245" s="53" t="str">
        <f t="shared" si="3"/>
        <v xml:space="preserve"> </v>
      </c>
      <c r="R245" s="53" t="str">
        <f t="shared" si="4"/>
        <v/>
      </c>
      <c r="S245" s="54" t="str">
        <f t="shared" si="5"/>
        <v xml:space="preserve"> </v>
      </c>
      <c r="T245" s="55"/>
      <c r="U245" s="1"/>
      <c r="V245" s="1"/>
      <c r="W245" s="1"/>
      <c r="X245" s="1">
        <f t="shared" si="0"/>
        <v>0</v>
      </c>
      <c r="Y245" s="1"/>
      <c r="Z245" s="1"/>
    </row>
    <row r="246" spans="1:26" ht="15.75" customHeight="1" x14ac:dyDescent="0.2">
      <c r="A246" s="1"/>
      <c r="B246" s="1"/>
      <c r="C246" s="1"/>
      <c r="D246" s="49">
        <v>239</v>
      </c>
      <c r="E246" s="37"/>
      <c r="F246" s="5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42" t="str">
        <f>IFERROR(VLOOKUP(G246,'Z1 HAB CLASS'!$L$4:$N$9,3,FALSE)," ")</f>
        <v xml:space="preserve"> </v>
      </c>
      <c r="L246" s="43" t="str">
        <f t="shared" si="1"/>
        <v xml:space="preserve"> </v>
      </c>
      <c r="M246" s="1"/>
      <c r="N246" s="51"/>
      <c r="O246" s="52"/>
      <c r="P246" s="53" t="str">
        <f t="shared" si="2"/>
        <v xml:space="preserve"> </v>
      </c>
      <c r="Q246" s="53" t="str">
        <f t="shared" si="3"/>
        <v xml:space="preserve"> </v>
      </c>
      <c r="R246" s="53" t="str">
        <f t="shared" si="4"/>
        <v/>
      </c>
      <c r="S246" s="54" t="str">
        <f t="shared" si="5"/>
        <v xml:space="preserve"> </v>
      </c>
      <c r="T246" s="55"/>
      <c r="U246" s="1"/>
      <c r="V246" s="1"/>
      <c r="W246" s="1"/>
      <c r="X246" s="1">
        <f t="shared" si="0"/>
        <v>0</v>
      </c>
      <c r="Y246" s="1"/>
      <c r="Z246" s="1"/>
    </row>
    <row r="247" spans="1:26" ht="15.75" customHeight="1" x14ac:dyDescent="0.2">
      <c r="A247" s="1"/>
      <c r="B247" s="1"/>
      <c r="C247" s="1"/>
      <c r="D247" s="49">
        <v>240</v>
      </c>
      <c r="E247" s="37"/>
      <c r="F247" s="5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42" t="str">
        <f>IFERROR(VLOOKUP(G247,'Z1 HAB CLASS'!$L$4:$N$9,3,FALSE)," ")</f>
        <v xml:space="preserve"> </v>
      </c>
      <c r="L247" s="43" t="str">
        <f t="shared" si="1"/>
        <v xml:space="preserve"> </v>
      </c>
      <c r="M247" s="1"/>
      <c r="N247" s="51"/>
      <c r="O247" s="52"/>
      <c r="P247" s="53" t="str">
        <f t="shared" si="2"/>
        <v xml:space="preserve"> </v>
      </c>
      <c r="Q247" s="53" t="str">
        <f t="shared" si="3"/>
        <v xml:space="preserve"> </v>
      </c>
      <c r="R247" s="53" t="str">
        <f t="shared" si="4"/>
        <v/>
      </c>
      <c r="S247" s="54" t="str">
        <f t="shared" si="5"/>
        <v xml:space="preserve"> </v>
      </c>
      <c r="T247" s="55"/>
      <c r="U247" s="1"/>
      <c r="V247" s="1"/>
      <c r="W247" s="1"/>
      <c r="X247" s="1">
        <f t="shared" si="0"/>
        <v>0</v>
      </c>
      <c r="Y247" s="1"/>
      <c r="Z247" s="1"/>
    </row>
    <row r="248" spans="1:26" ht="15.75" customHeight="1" x14ac:dyDescent="0.2">
      <c r="A248" s="1"/>
      <c r="B248" s="1"/>
      <c r="C248" s="1"/>
      <c r="D248" s="49">
        <v>241</v>
      </c>
      <c r="E248" s="37"/>
      <c r="F248" s="5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42" t="str">
        <f>IFERROR(VLOOKUP(G248,'Z1 HAB CLASS'!$L$4:$N$9,3,FALSE)," ")</f>
        <v xml:space="preserve"> </v>
      </c>
      <c r="L248" s="43" t="str">
        <f t="shared" si="1"/>
        <v xml:space="preserve"> </v>
      </c>
      <c r="M248" s="1"/>
      <c r="N248" s="51"/>
      <c r="O248" s="52"/>
      <c r="P248" s="53" t="str">
        <f t="shared" si="2"/>
        <v xml:space="preserve"> </v>
      </c>
      <c r="Q248" s="53" t="str">
        <f t="shared" si="3"/>
        <v xml:space="preserve"> </v>
      </c>
      <c r="R248" s="53" t="str">
        <f t="shared" si="4"/>
        <v/>
      </c>
      <c r="S248" s="54" t="str">
        <f t="shared" si="5"/>
        <v xml:space="preserve"> </v>
      </c>
      <c r="T248" s="55"/>
      <c r="U248" s="1"/>
      <c r="V248" s="1"/>
      <c r="W248" s="1"/>
      <c r="X248" s="1">
        <f t="shared" si="0"/>
        <v>0</v>
      </c>
      <c r="Y248" s="1"/>
      <c r="Z248" s="1"/>
    </row>
    <row r="249" spans="1:26" ht="15.75" customHeight="1" x14ac:dyDescent="0.2">
      <c r="A249" s="1"/>
      <c r="B249" s="1"/>
      <c r="C249" s="1"/>
      <c r="D249" s="49">
        <v>242</v>
      </c>
      <c r="E249" s="37"/>
      <c r="F249" s="5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42" t="str">
        <f>IFERROR(VLOOKUP(G249,'Z1 HAB CLASS'!$L$4:$N$9,3,FALSE)," ")</f>
        <v xml:space="preserve"> </v>
      </c>
      <c r="L249" s="43" t="str">
        <f t="shared" si="1"/>
        <v xml:space="preserve"> </v>
      </c>
      <c r="M249" s="1"/>
      <c r="N249" s="51"/>
      <c r="O249" s="52"/>
      <c r="P249" s="53" t="str">
        <f t="shared" si="2"/>
        <v xml:space="preserve"> </v>
      </c>
      <c r="Q249" s="53" t="str">
        <f t="shared" si="3"/>
        <v xml:space="preserve"> </v>
      </c>
      <c r="R249" s="53" t="str">
        <f t="shared" si="4"/>
        <v/>
      </c>
      <c r="S249" s="54" t="str">
        <f t="shared" si="5"/>
        <v xml:space="preserve"> </v>
      </c>
      <c r="T249" s="55"/>
      <c r="U249" s="1"/>
      <c r="V249" s="1"/>
      <c r="W249" s="1"/>
      <c r="X249" s="1">
        <f t="shared" si="0"/>
        <v>0</v>
      </c>
      <c r="Y249" s="1"/>
      <c r="Z249" s="1"/>
    </row>
    <row r="250" spans="1:26" ht="15.75" customHeight="1" x14ac:dyDescent="0.2">
      <c r="A250" s="1"/>
      <c r="B250" s="1"/>
      <c r="C250" s="1"/>
      <c r="D250" s="49">
        <v>243</v>
      </c>
      <c r="E250" s="37"/>
      <c r="F250" s="5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42" t="str">
        <f>IFERROR(VLOOKUP(G250,'Z1 HAB CLASS'!$L$4:$N$9,3,FALSE)," ")</f>
        <v xml:space="preserve"> </v>
      </c>
      <c r="L250" s="43" t="str">
        <f t="shared" si="1"/>
        <v xml:space="preserve"> </v>
      </c>
      <c r="M250" s="1"/>
      <c r="N250" s="51"/>
      <c r="O250" s="52"/>
      <c r="P250" s="53" t="str">
        <f t="shared" si="2"/>
        <v xml:space="preserve"> </v>
      </c>
      <c r="Q250" s="53" t="str">
        <f t="shared" si="3"/>
        <v xml:space="preserve"> </v>
      </c>
      <c r="R250" s="53" t="str">
        <f t="shared" si="4"/>
        <v/>
      </c>
      <c r="S250" s="54" t="str">
        <f t="shared" si="5"/>
        <v xml:space="preserve"> </v>
      </c>
      <c r="T250" s="55"/>
      <c r="U250" s="1"/>
      <c r="V250" s="1"/>
      <c r="W250" s="1"/>
      <c r="X250" s="1">
        <f t="shared" si="0"/>
        <v>0</v>
      </c>
      <c r="Y250" s="1"/>
      <c r="Z250" s="1"/>
    </row>
    <row r="251" spans="1:26" ht="15.75" customHeight="1" x14ac:dyDescent="0.2">
      <c r="A251" s="1"/>
      <c r="B251" s="1"/>
      <c r="C251" s="1"/>
      <c r="D251" s="49">
        <v>244</v>
      </c>
      <c r="E251" s="37"/>
      <c r="F251" s="5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42" t="str">
        <f>IFERROR(VLOOKUP(G251,'Z1 HAB CLASS'!$L$4:$N$9,3,FALSE)," ")</f>
        <v xml:space="preserve"> </v>
      </c>
      <c r="L251" s="43" t="str">
        <f t="shared" si="1"/>
        <v xml:space="preserve"> </v>
      </c>
      <c r="M251" s="1"/>
      <c r="N251" s="51"/>
      <c r="O251" s="52"/>
      <c r="P251" s="53" t="str">
        <f t="shared" si="2"/>
        <v xml:space="preserve"> </v>
      </c>
      <c r="Q251" s="53" t="str">
        <f t="shared" si="3"/>
        <v xml:space="preserve"> </v>
      </c>
      <c r="R251" s="53" t="str">
        <f t="shared" si="4"/>
        <v/>
      </c>
      <c r="S251" s="54" t="str">
        <f t="shared" si="5"/>
        <v xml:space="preserve"> </v>
      </c>
      <c r="T251" s="55"/>
      <c r="U251" s="1"/>
      <c r="V251" s="1"/>
      <c r="W251" s="1"/>
      <c r="X251" s="1">
        <f t="shared" si="0"/>
        <v>0</v>
      </c>
      <c r="Y251" s="1"/>
      <c r="Z251" s="1"/>
    </row>
    <row r="252" spans="1:26" ht="15.75" customHeight="1" x14ac:dyDescent="0.2">
      <c r="A252" s="1"/>
      <c r="B252" s="1"/>
      <c r="C252" s="1"/>
      <c r="D252" s="49">
        <v>245</v>
      </c>
      <c r="E252" s="37"/>
      <c r="F252" s="5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42" t="str">
        <f>IFERROR(VLOOKUP(G252,'Z1 HAB CLASS'!$L$4:$N$9,3,FALSE)," ")</f>
        <v xml:space="preserve"> </v>
      </c>
      <c r="L252" s="43" t="str">
        <f t="shared" si="1"/>
        <v xml:space="preserve"> </v>
      </c>
      <c r="M252" s="1"/>
      <c r="N252" s="51"/>
      <c r="O252" s="52"/>
      <c r="P252" s="53" t="str">
        <f t="shared" si="2"/>
        <v xml:space="preserve"> </v>
      </c>
      <c r="Q252" s="53" t="str">
        <f t="shared" si="3"/>
        <v xml:space="preserve"> </v>
      </c>
      <c r="R252" s="53" t="str">
        <f t="shared" si="4"/>
        <v/>
      </c>
      <c r="S252" s="54" t="str">
        <f t="shared" si="5"/>
        <v xml:space="preserve"> </v>
      </c>
      <c r="T252" s="55"/>
      <c r="U252" s="1"/>
      <c r="V252" s="1"/>
      <c r="W252" s="1"/>
      <c r="X252" s="1">
        <f t="shared" si="0"/>
        <v>0</v>
      </c>
      <c r="Y252" s="1"/>
      <c r="Z252" s="1"/>
    </row>
    <row r="253" spans="1:26" ht="15.75" customHeight="1" x14ac:dyDescent="0.2">
      <c r="A253" s="1"/>
      <c r="B253" s="1"/>
      <c r="C253" s="1"/>
      <c r="D253" s="49">
        <v>246</v>
      </c>
      <c r="E253" s="37"/>
      <c r="F253" s="5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42" t="str">
        <f>IFERROR(VLOOKUP(G253,'Z1 HAB CLASS'!$L$4:$N$9,3,FALSE)," ")</f>
        <v xml:space="preserve"> </v>
      </c>
      <c r="L253" s="43" t="str">
        <f t="shared" si="1"/>
        <v xml:space="preserve"> </v>
      </c>
      <c r="M253" s="1"/>
      <c r="N253" s="51"/>
      <c r="O253" s="52"/>
      <c r="P253" s="53" t="str">
        <f t="shared" si="2"/>
        <v xml:space="preserve"> </v>
      </c>
      <c r="Q253" s="53" t="str">
        <f t="shared" si="3"/>
        <v xml:space="preserve"> </v>
      </c>
      <c r="R253" s="53" t="str">
        <f t="shared" si="4"/>
        <v/>
      </c>
      <c r="S253" s="54" t="str">
        <f t="shared" si="5"/>
        <v xml:space="preserve"> </v>
      </c>
      <c r="T253" s="55"/>
      <c r="U253" s="1"/>
      <c r="V253" s="1"/>
      <c r="W253" s="1"/>
      <c r="X253" s="1">
        <f t="shared" si="0"/>
        <v>0</v>
      </c>
      <c r="Y253" s="1"/>
      <c r="Z253" s="1"/>
    </row>
    <row r="254" spans="1:26" ht="15.75" customHeight="1" x14ac:dyDescent="0.2">
      <c r="A254" s="1"/>
      <c r="B254" s="1"/>
      <c r="C254" s="1"/>
      <c r="D254" s="49">
        <v>247</v>
      </c>
      <c r="E254" s="37"/>
      <c r="F254" s="50"/>
      <c r="G254" s="39" t="str">
        <f>IFERROR(VLOOKUP(E254,'Z1 HAB CLASS'!$D$4:$E$45,2,FALSE)," ")</f>
        <v xml:space="preserve"> </v>
      </c>
      <c r="H254" s="40" t="str">
        <f>IFERROR(VLOOKUP(G254,'Z1 HAB CLASS'!$L$3:$N$9,2,FALSE)," ")</f>
        <v xml:space="preserve"> </v>
      </c>
      <c r="I254" s="41"/>
      <c r="J254" s="40" t="str">
        <f>IFERROR(VLOOKUP(I254,'Z3 CONDITION VALUE'!$A$3:$B$5,2,FALSE)," ")</f>
        <v xml:space="preserve"> </v>
      </c>
      <c r="K254" s="42" t="str">
        <f>IFERROR(VLOOKUP(G254,'Z1 HAB CLASS'!$L$4:$N$9,3,FALSE)," ")</f>
        <v xml:space="preserve"> </v>
      </c>
      <c r="L254" s="43" t="str">
        <f t="shared" si="1"/>
        <v xml:space="preserve"> </v>
      </c>
      <c r="M254" s="1"/>
      <c r="N254" s="51"/>
      <c r="O254" s="52"/>
      <c r="P254" s="53" t="str">
        <f t="shared" si="2"/>
        <v xml:space="preserve"> </v>
      </c>
      <c r="Q254" s="53" t="str">
        <f t="shared" si="3"/>
        <v xml:space="preserve"> </v>
      </c>
      <c r="R254" s="53" t="str">
        <f t="shared" si="4"/>
        <v/>
      </c>
      <c r="S254" s="54" t="str">
        <f t="shared" si="5"/>
        <v xml:space="preserve"> </v>
      </c>
      <c r="T254" s="55"/>
      <c r="U254" s="1"/>
      <c r="V254" s="1"/>
      <c r="W254" s="1"/>
      <c r="X254" s="1">
        <f t="shared" si="0"/>
        <v>0</v>
      </c>
      <c r="Y254" s="1"/>
      <c r="Z254" s="1"/>
    </row>
    <row r="255" spans="1:26" ht="15.75" customHeight="1" x14ac:dyDescent="0.2">
      <c r="A255" s="1"/>
      <c r="B255" s="1"/>
      <c r="C255" s="1"/>
      <c r="D255" s="56">
        <v>248</v>
      </c>
      <c r="E255" s="37"/>
      <c r="F255" s="57"/>
      <c r="G255" s="39" t="str">
        <f>IFERROR(VLOOKUP(E255,'Z1 HAB CLASS'!$D$4:$E$45,2,FALSE)," ")</f>
        <v xml:space="preserve"> </v>
      </c>
      <c r="H255" s="40" t="str">
        <f>IFERROR(VLOOKUP(G255,'Z1 HAB CLASS'!$L$3:$N$9,2,FALSE)," ")</f>
        <v xml:space="preserve"> </v>
      </c>
      <c r="I255" s="41"/>
      <c r="J255" s="40" t="str">
        <f>IFERROR(VLOOKUP(I255,'Z3 CONDITION VALUE'!$A$3:$B$5,2,FALSE)," ")</f>
        <v xml:space="preserve"> </v>
      </c>
      <c r="K255" s="42" t="str">
        <f>IFERROR(VLOOKUP(G255,'Z1 HAB CLASS'!$L$4:$N$9,3,FALSE)," ")</f>
        <v xml:space="preserve"> </v>
      </c>
      <c r="L255" s="43" t="str">
        <f t="shared" si="1"/>
        <v xml:space="preserve"> </v>
      </c>
      <c r="M255" s="1"/>
      <c r="N255" s="58"/>
      <c r="O255" s="59"/>
      <c r="P255" s="53" t="str">
        <f t="shared" si="2"/>
        <v xml:space="preserve"> </v>
      </c>
      <c r="Q255" s="53" t="str">
        <f t="shared" si="3"/>
        <v xml:space="preserve"> </v>
      </c>
      <c r="R255" s="53" t="str">
        <f t="shared" si="4"/>
        <v/>
      </c>
      <c r="S255" s="54" t="str">
        <f t="shared" si="5"/>
        <v xml:space="preserve"> </v>
      </c>
      <c r="T255" s="60"/>
      <c r="U255" s="1"/>
      <c r="V255" s="1"/>
      <c r="W255" s="1"/>
      <c r="X255" s="1">
        <f t="shared" si="0"/>
        <v>0</v>
      </c>
      <c r="Y255" s="1"/>
      <c r="Z255" s="1"/>
    </row>
    <row r="256" spans="1:26" ht="15.75" customHeight="1" x14ac:dyDescent="0.2">
      <c r="A256" s="1"/>
      <c r="B256" s="1"/>
      <c r="C256" s="1"/>
      <c r="D256" s="2"/>
      <c r="E256" s="2"/>
      <c r="F256" s="61">
        <f>SUM(F8:F254)</f>
        <v>11</v>
      </c>
      <c r="G256" s="2"/>
      <c r="H256" s="2"/>
      <c r="I256" s="2"/>
      <c r="J256" s="2"/>
      <c r="K256" s="23"/>
      <c r="L256" s="62">
        <f>SUMIF(L8:L255,"&lt;&gt;#N/A")</f>
        <v>0</v>
      </c>
      <c r="M256" s="1"/>
      <c r="N256" s="63">
        <f t="shared" ref="N256:S256" si="6">SUMIF(N8:N255,"&lt;&gt;#N/A")</f>
        <v>3</v>
      </c>
      <c r="O256" s="64">
        <f t="shared" si="6"/>
        <v>2</v>
      </c>
      <c r="P256" s="64">
        <f t="shared" si="6"/>
        <v>0</v>
      </c>
      <c r="Q256" s="64">
        <f t="shared" si="6"/>
        <v>0</v>
      </c>
      <c r="R256" s="64">
        <f t="shared" si="6"/>
        <v>0</v>
      </c>
      <c r="S256" s="65">
        <f t="shared" si="6"/>
        <v>0</v>
      </c>
      <c r="T256" s="66"/>
      <c r="U256" s="1"/>
      <c r="V256" s="1"/>
      <c r="W256" s="1"/>
      <c r="X256" s="1">
        <f t="shared" si="0"/>
        <v>1</v>
      </c>
      <c r="Y256" s="1"/>
      <c r="Z256" s="1"/>
    </row>
    <row r="257" spans="1:26" ht="15.75" customHeight="1" x14ac:dyDescent="0.2">
      <c r="A257" s="1"/>
      <c r="B257" s="1"/>
      <c r="C257" s="1"/>
      <c r="D257" s="2"/>
      <c r="E257" s="2"/>
      <c r="F257" s="2"/>
      <c r="G257" s="2"/>
      <c r="H257" s="2"/>
      <c r="I257" s="2"/>
      <c r="J257" s="2"/>
      <c r="K257" s="23"/>
      <c r="L257" s="2"/>
      <c r="M257" s="1"/>
      <c r="N257" s="24"/>
      <c r="O257" s="24"/>
      <c r="P257" s="24"/>
      <c r="Q257" s="24"/>
      <c r="R257" s="24"/>
      <c r="S257" s="24"/>
      <c r="T257" s="25"/>
      <c r="U257" s="1"/>
      <c r="V257" s="1"/>
      <c r="W257" s="1"/>
      <c r="X257" s="1"/>
      <c r="Y257" s="1"/>
      <c r="Z257" s="1"/>
    </row>
    <row r="258" spans="1:26" ht="15.75" customHeight="1" x14ac:dyDescent="0.2">
      <c r="A258" s="1"/>
      <c r="B258" s="1"/>
      <c r="C258" s="1"/>
      <c r="D258" s="2"/>
      <c r="E258" s="2"/>
      <c r="F258" s="2"/>
      <c r="G258" s="2"/>
      <c r="H258" s="2"/>
      <c r="I258" s="2"/>
      <c r="J258" s="2"/>
      <c r="K258" s="23"/>
      <c r="L258" s="2"/>
      <c r="M258" s="1"/>
      <c r="N258" s="24"/>
      <c r="O258" s="24"/>
      <c r="P258" s="24"/>
      <c r="Q258" s="24"/>
      <c r="R258" s="24"/>
      <c r="S258" s="24"/>
      <c r="T258" s="25"/>
      <c r="U258" s="1"/>
      <c r="V258" s="1"/>
      <c r="W258" s="1"/>
      <c r="X258" s="1"/>
      <c r="Y258" s="1"/>
      <c r="Z258" s="1"/>
    </row>
    <row r="259" spans="1:26" ht="15.75" customHeight="1" x14ac:dyDescent="0.2">
      <c r="A259" s="1"/>
      <c r="B259" s="1"/>
      <c r="C259" s="1"/>
      <c r="D259" s="2"/>
      <c r="E259" s="2"/>
      <c r="F259" s="2"/>
      <c r="G259" s="2"/>
      <c r="H259" s="2"/>
      <c r="I259" s="2"/>
      <c r="J259" s="2"/>
      <c r="K259" s="23"/>
      <c r="L259" s="2"/>
      <c r="M259" s="1"/>
      <c r="N259" s="24"/>
      <c r="O259" s="24"/>
      <c r="P259" s="24"/>
      <c r="Q259" s="24"/>
      <c r="R259" s="24"/>
      <c r="S259" s="24"/>
      <c r="T259" s="25"/>
      <c r="U259" s="1"/>
      <c r="V259" s="1"/>
      <c r="W259" s="1"/>
      <c r="X259" s="1"/>
      <c r="Y259" s="1"/>
      <c r="Z259" s="1"/>
    </row>
    <row r="260" spans="1:26" ht="15.75" customHeight="1" x14ac:dyDescent="0.2">
      <c r="A260" s="1"/>
      <c r="B260" s="1"/>
      <c r="C260" s="1"/>
      <c r="D260" s="2"/>
      <c r="E260" s="2"/>
      <c r="F260" s="2"/>
      <c r="G260" s="2"/>
      <c r="H260" s="2"/>
      <c r="I260" s="2"/>
      <c r="J260" s="2"/>
      <c r="K260" s="23"/>
      <c r="L260" s="2"/>
      <c r="M260" s="1"/>
      <c r="N260" s="24"/>
      <c r="O260" s="24"/>
      <c r="P260" s="24"/>
      <c r="Q260" s="24"/>
      <c r="R260" s="24"/>
      <c r="S260" s="24"/>
      <c r="T260" s="25"/>
      <c r="U260" s="1"/>
      <c r="V260" s="1"/>
      <c r="W260" s="1"/>
      <c r="X260" s="1"/>
      <c r="Y260" s="1"/>
      <c r="Z260" s="1"/>
    </row>
    <row r="261" spans="1:26" ht="15.75" customHeight="1" x14ac:dyDescent="0.2">
      <c r="A261" s="1"/>
      <c r="B261" s="1"/>
      <c r="C261" s="1"/>
      <c r="D261" s="2"/>
      <c r="E261" s="2"/>
      <c r="F261" s="2"/>
      <c r="G261" s="2"/>
      <c r="H261" s="2"/>
      <c r="I261" s="2"/>
      <c r="J261" s="2"/>
      <c r="K261" s="23"/>
      <c r="L261" s="2"/>
      <c r="M261" s="1"/>
      <c r="N261" s="24"/>
      <c r="O261" s="24"/>
      <c r="P261" s="24"/>
      <c r="Q261" s="24"/>
      <c r="R261" s="24"/>
      <c r="S261" s="24"/>
      <c r="T261" s="25"/>
      <c r="U261" s="1"/>
      <c r="V261" s="1"/>
      <c r="W261" s="1"/>
      <c r="X261" s="1"/>
      <c r="Y261" s="1"/>
      <c r="Z261" s="1"/>
    </row>
    <row r="262" spans="1:26" ht="15.75" customHeight="1" x14ac:dyDescent="0.2">
      <c r="A262" s="1"/>
      <c r="B262" s="1"/>
      <c r="C262" s="1"/>
      <c r="D262" s="2"/>
      <c r="E262" s="2"/>
      <c r="F262" s="2"/>
      <c r="G262" s="2"/>
      <c r="H262" s="2"/>
      <c r="I262" s="2"/>
      <c r="J262" s="2"/>
      <c r="K262" s="23"/>
      <c r="L262" s="2"/>
      <c r="M262" s="1"/>
      <c r="N262" s="24"/>
      <c r="O262" s="24"/>
      <c r="P262" s="24"/>
      <c r="Q262" s="24"/>
      <c r="R262" s="24"/>
      <c r="S262" s="24"/>
      <c r="T262" s="25"/>
      <c r="U262" s="1"/>
      <c r="V262" s="1"/>
      <c r="W262" s="1"/>
      <c r="X262" s="1"/>
      <c r="Y262" s="1"/>
      <c r="Z262" s="1"/>
    </row>
    <row r="263" spans="1:26" ht="15.75" customHeight="1" x14ac:dyDescent="0.2">
      <c r="A263" s="1"/>
      <c r="B263" s="1"/>
      <c r="C263" s="1"/>
      <c r="D263" s="2"/>
      <c r="E263" s="2"/>
      <c r="F263" s="2"/>
      <c r="G263" s="2"/>
      <c r="H263" s="2"/>
      <c r="I263" s="2"/>
      <c r="J263" s="2"/>
      <c r="K263" s="23"/>
      <c r="L263" s="2"/>
      <c r="M263" s="1"/>
      <c r="N263" s="24"/>
      <c r="O263" s="24"/>
      <c r="P263" s="24"/>
      <c r="Q263" s="24"/>
      <c r="R263" s="24"/>
      <c r="S263" s="24"/>
      <c r="T263" s="25"/>
      <c r="U263" s="1"/>
      <c r="V263" s="1"/>
      <c r="W263" s="1"/>
      <c r="X263" s="1"/>
      <c r="Y263" s="1"/>
      <c r="Z263" s="1"/>
    </row>
    <row r="264" spans="1:26" ht="15.75" customHeight="1" x14ac:dyDescent="0.2">
      <c r="A264" s="1"/>
      <c r="B264" s="1"/>
      <c r="C264" s="1"/>
      <c r="D264" s="2"/>
      <c r="E264" s="2"/>
      <c r="F264" s="2"/>
      <c r="G264" s="2"/>
      <c r="H264" s="2"/>
      <c r="I264" s="2"/>
      <c r="J264" s="2"/>
      <c r="K264" s="23"/>
      <c r="L264" s="2"/>
      <c r="M264" s="1"/>
      <c r="N264" s="24"/>
      <c r="O264" s="24"/>
      <c r="P264" s="24"/>
      <c r="Q264" s="24"/>
      <c r="R264" s="24"/>
      <c r="S264" s="24"/>
      <c r="T264" s="25"/>
      <c r="U264" s="1"/>
      <c r="V264" s="1"/>
      <c r="W264" s="1"/>
      <c r="X264" s="1"/>
      <c r="Y264" s="1"/>
      <c r="Z264" s="1"/>
    </row>
    <row r="265" spans="1:26" ht="15.75" customHeight="1" x14ac:dyDescent="0.2">
      <c r="A265" s="1"/>
      <c r="B265" s="1"/>
      <c r="C265" s="1"/>
      <c r="D265" s="2"/>
      <c r="E265" s="2"/>
      <c r="F265" s="2"/>
      <c r="G265" s="2"/>
      <c r="H265" s="2"/>
      <c r="I265" s="2"/>
      <c r="J265" s="2"/>
      <c r="K265" s="23"/>
      <c r="L265" s="2"/>
      <c r="M265" s="1"/>
      <c r="N265" s="24"/>
      <c r="O265" s="24"/>
      <c r="P265" s="24"/>
      <c r="Q265" s="24"/>
      <c r="R265" s="24"/>
      <c r="S265" s="24"/>
      <c r="T265" s="25"/>
      <c r="U265" s="1"/>
      <c r="V265" s="1"/>
      <c r="W265" s="1"/>
      <c r="X265" s="1"/>
      <c r="Y265" s="1"/>
      <c r="Z265" s="1"/>
    </row>
    <row r="266" spans="1:26" ht="15.75" customHeight="1" x14ac:dyDescent="0.2">
      <c r="A266" s="1"/>
      <c r="B266" s="1"/>
      <c r="C266" s="1"/>
      <c r="D266" s="2"/>
      <c r="E266" s="2"/>
      <c r="F266" s="2"/>
      <c r="G266" s="2"/>
      <c r="H266" s="2"/>
      <c r="I266" s="2"/>
      <c r="J266" s="2"/>
      <c r="K266" s="23"/>
      <c r="L266" s="2"/>
      <c r="M266" s="1"/>
      <c r="N266" s="24"/>
      <c r="O266" s="24"/>
      <c r="P266" s="24"/>
      <c r="Q266" s="24"/>
      <c r="R266" s="24"/>
      <c r="S266" s="24"/>
      <c r="T266" s="25"/>
      <c r="U266" s="1"/>
      <c r="V266" s="1"/>
      <c r="W266" s="1"/>
      <c r="X266" s="1"/>
      <c r="Y266" s="1"/>
      <c r="Z266" s="1"/>
    </row>
    <row r="267" spans="1:26" ht="15.75" customHeight="1" x14ac:dyDescent="0.2">
      <c r="A267" s="1"/>
      <c r="B267" s="1"/>
      <c r="C267" s="1"/>
      <c r="D267" s="2"/>
      <c r="E267" s="2"/>
      <c r="F267" s="2"/>
      <c r="G267" s="2"/>
      <c r="H267" s="2"/>
      <c r="I267" s="2"/>
      <c r="J267" s="2"/>
      <c r="K267" s="23"/>
      <c r="L267" s="2"/>
      <c r="M267" s="1"/>
      <c r="N267" s="24"/>
      <c r="O267" s="24"/>
      <c r="P267" s="24"/>
      <c r="Q267" s="24"/>
      <c r="R267" s="24"/>
      <c r="S267" s="24"/>
      <c r="T267" s="25"/>
      <c r="U267" s="1"/>
      <c r="V267" s="1"/>
      <c r="W267" s="1"/>
      <c r="X267" s="1"/>
      <c r="Y267" s="1"/>
      <c r="Z267" s="1"/>
    </row>
    <row r="268" spans="1:26" ht="15.75" customHeight="1" x14ac:dyDescent="0.2">
      <c r="A268" s="1"/>
      <c r="B268" s="1"/>
      <c r="C268" s="1"/>
      <c r="D268" s="2"/>
      <c r="E268" s="2"/>
      <c r="F268" s="2"/>
      <c r="G268" s="2"/>
      <c r="H268" s="2"/>
      <c r="I268" s="2"/>
      <c r="J268" s="2"/>
      <c r="K268" s="23"/>
      <c r="L268" s="2"/>
      <c r="M268" s="1"/>
      <c r="N268" s="24"/>
      <c r="O268" s="24"/>
      <c r="P268" s="24"/>
      <c r="Q268" s="24"/>
      <c r="R268" s="24"/>
      <c r="S268" s="24"/>
      <c r="T268" s="25"/>
      <c r="U268" s="1"/>
      <c r="V268" s="1"/>
      <c r="W268" s="1"/>
      <c r="X268" s="1"/>
      <c r="Y268" s="1"/>
      <c r="Z268" s="1"/>
    </row>
    <row r="269" spans="1:26" ht="15.75" customHeight="1" x14ac:dyDescent="0.2">
      <c r="A269" s="1"/>
      <c r="B269" s="1"/>
      <c r="C269" s="1"/>
      <c r="D269" s="2"/>
      <c r="E269" s="2"/>
      <c r="F269" s="2"/>
      <c r="G269" s="2"/>
      <c r="H269" s="2"/>
      <c r="I269" s="2"/>
      <c r="J269" s="2"/>
      <c r="K269" s="23"/>
      <c r="L269" s="2"/>
      <c r="M269" s="1"/>
      <c r="N269" s="24"/>
      <c r="O269" s="24"/>
      <c r="P269" s="24"/>
      <c r="Q269" s="24"/>
      <c r="R269" s="24"/>
      <c r="S269" s="24"/>
      <c r="T269" s="25"/>
      <c r="U269" s="1"/>
      <c r="V269" s="1"/>
      <c r="W269" s="1"/>
      <c r="X269" s="1"/>
      <c r="Y269" s="1"/>
      <c r="Z269" s="1"/>
    </row>
    <row r="270" spans="1:26" ht="15.75" customHeight="1" x14ac:dyDescent="0.2">
      <c r="A270" s="1"/>
      <c r="B270" s="1"/>
      <c r="C270" s="1"/>
      <c r="D270" s="2"/>
      <c r="E270" s="2"/>
      <c r="F270" s="2"/>
      <c r="G270" s="2"/>
      <c r="H270" s="2"/>
      <c r="I270" s="2"/>
      <c r="J270" s="2"/>
      <c r="K270" s="23"/>
      <c r="L270" s="2"/>
      <c r="M270" s="1"/>
      <c r="N270" s="24"/>
      <c r="O270" s="24"/>
      <c r="P270" s="24"/>
      <c r="Q270" s="24"/>
      <c r="R270" s="24"/>
      <c r="S270" s="24"/>
      <c r="T270" s="25"/>
      <c r="U270" s="1"/>
      <c r="V270" s="1"/>
      <c r="W270" s="1"/>
      <c r="X270" s="1"/>
      <c r="Y270" s="1"/>
      <c r="Z270" s="1"/>
    </row>
    <row r="271" spans="1:26" ht="15.75" customHeight="1" x14ac:dyDescent="0.2">
      <c r="A271" s="1"/>
      <c r="B271" s="1"/>
      <c r="C271" s="1"/>
      <c r="D271" s="2"/>
      <c r="E271" s="2"/>
      <c r="F271" s="2"/>
      <c r="G271" s="2"/>
      <c r="H271" s="2"/>
      <c r="I271" s="2"/>
      <c r="J271" s="2"/>
      <c r="K271" s="23"/>
      <c r="L271" s="2"/>
      <c r="M271" s="1"/>
      <c r="N271" s="24"/>
      <c r="O271" s="24"/>
      <c r="P271" s="24"/>
      <c r="Q271" s="24"/>
      <c r="R271" s="24"/>
      <c r="S271" s="24"/>
      <c r="T271" s="25"/>
      <c r="U271" s="1"/>
      <c r="V271" s="1"/>
      <c r="W271" s="1"/>
      <c r="X271" s="1"/>
      <c r="Y271" s="1"/>
      <c r="Z271" s="1"/>
    </row>
    <row r="272" spans="1:26" ht="15.75" customHeight="1" x14ac:dyDescent="0.2">
      <c r="A272" s="1"/>
      <c r="B272" s="1"/>
      <c r="C272" s="1"/>
      <c r="D272" s="2"/>
      <c r="E272" s="2"/>
      <c r="F272" s="2"/>
      <c r="G272" s="2"/>
      <c r="H272" s="2"/>
      <c r="I272" s="2"/>
      <c r="J272" s="2"/>
      <c r="K272" s="23"/>
      <c r="L272" s="2"/>
      <c r="M272" s="1"/>
      <c r="N272" s="24"/>
      <c r="O272" s="24"/>
      <c r="P272" s="24"/>
      <c r="Q272" s="24"/>
      <c r="R272" s="24"/>
      <c r="S272" s="24"/>
      <c r="T272" s="25"/>
      <c r="U272" s="1"/>
      <c r="V272" s="1"/>
      <c r="W272" s="1"/>
      <c r="X272" s="1"/>
      <c r="Y272" s="1"/>
      <c r="Z272" s="1"/>
    </row>
    <row r="273" spans="1:26" ht="15.75" customHeight="1" x14ac:dyDescent="0.2">
      <c r="A273" s="1"/>
      <c r="B273" s="1"/>
      <c r="C273" s="1"/>
      <c r="D273" s="2"/>
      <c r="E273" s="2"/>
      <c r="F273" s="2"/>
      <c r="G273" s="2"/>
      <c r="H273" s="2"/>
      <c r="I273" s="2"/>
      <c r="J273" s="2"/>
      <c r="K273" s="23"/>
      <c r="L273" s="2"/>
      <c r="M273" s="1"/>
      <c r="N273" s="24"/>
      <c r="O273" s="24"/>
      <c r="P273" s="24"/>
      <c r="Q273" s="24"/>
      <c r="R273" s="24"/>
      <c r="S273" s="24"/>
      <c r="T273" s="25"/>
      <c r="U273" s="1"/>
      <c r="V273" s="1"/>
      <c r="W273" s="1"/>
      <c r="X273" s="1"/>
      <c r="Y273" s="1"/>
      <c r="Z273" s="1"/>
    </row>
    <row r="274" spans="1:26" ht="15.75" customHeight="1" x14ac:dyDescent="0.2">
      <c r="A274" s="1"/>
      <c r="B274" s="1"/>
      <c r="C274" s="1"/>
      <c r="D274" s="2"/>
      <c r="E274" s="2"/>
      <c r="F274" s="2"/>
      <c r="G274" s="2"/>
      <c r="H274" s="2"/>
      <c r="I274" s="2"/>
      <c r="J274" s="2"/>
      <c r="K274" s="23"/>
      <c r="L274" s="2"/>
      <c r="M274" s="1"/>
      <c r="N274" s="24"/>
      <c r="O274" s="24"/>
      <c r="P274" s="24"/>
      <c r="Q274" s="24"/>
      <c r="R274" s="24"/>
      <c r="S274" s="24"/>
      <c r="T274" s="25"/>
      <c r="U274" s="1"/>
      <c r="V274" s="1"/>
      <c r="W274" s="1"/>
      <c r="X274" s="1"/>
      <c r="Y274" s="1"/>
      <c r="Z274" s="1"/>
    </row>
    <row r="275" spans="1:26" ht="15.75" customHeight="1" x14ac:dyDescent="0.2">
      <c r="A275" s="1"/>
      <c r="B275" s="1"/>
      <c r="C275" s="1"/>
      <c r="D275" s="2"/>
      <c r="E275" s="2"/>
      <c r="F275" s="2"/>
      <c r="G275" s="2"/>
      <c r="H275" s="2"/>
      <c r="I275" s="2"/>
      <c r="J275" s="2"/>
      <c r="K275" s="23"/>
      <c r="L275" s="2"/>
      <c r="M275" s="1"/>
      <c r="N275" s="24"/>
      <c r="O275" s="24"/>
      <c r="P275" s="24"/>
      <c r="Q275" s="24"/>
      <c r="R275" s="24"/>
      <c r="S275" s="24"/>
      <c r="T275" s="25"/>
      <c r="U275" s="1"/>
      <c r="V275" s="1"/>
      <c r="W275" s="1"/>
      <c r="X275" s="1"/>
      <c r="Y275" s="1"/>
      <c r="Z275" s="1"/>
    </row>
    <row r="276" spans="1:26" ht="15.75" customHeight="1" x14ac:dyDescent="0.2">
      <c r="A276" s="1"/>
      <c r="B276" s="1"/>
      <c r="C276" s="1"/>
      <c r="D276" s="2"/>
      <c r="E276" s="2"/>
      <c r="F276" s="2"/>
      <c r="G276" s="2"/>
      <c r="H276" s="2"/>
      <c r="I276" s="2"/>
      <c r="J276" s="2"/>
      <c r="K276" s="23"/>
      <c r="L276" s="2"/>
      <c r="M276" s="1"/>
      <c r="N276" s="24"/>
      <c r="O276" s="24"/>
      <c r="P276" s="24"/>
      <c r="Q276" s="24"/>
      <c r="R276" s="24"/>
      <c r="S276" s="24"/>
      <c r="T276" s="25"/>
      <c r="U276" s="1"/>
      <c r="V276" s="1"/>
      <c r="W276" s="1"/>
      <c r="X276" s="1"/>
      <c r="Y276" s="1"/>
      <c r="Z276" s="1"/>
    </row>
    <row r="277" spans="1:26" ht="15.75" customHeight="1" x14ac:dyDescent="0.2">
      <c r="A277" s="1"/>
      <c r="B277" s="1"/>
      <c r="C277" s="1"/>
      <c r="D277" s="2"/>
      <c r="E277" s="2"/>
      <c r="F277" s="2"/>
      <c r="G277" s="2"/>
      <c r="H277" s="2"/>
      <c r="I277" s="2"/>
      <c r="J277" s="2"/>
      <c r="K277" s="23"/>
      <c r="L277" s="2"/>
      <c r="M277" s="1"/>
      <c r="N277" s="24"/>
      <c r="O277" s="24"/>
      <c r="P277" s="24"/>
      <c r="Q277" s="24"/>
      <c r="R277" s="24"/>
      <c r="S277" s="24"/>
      <c r="T277" s="25"/>
      <c r="U277" s="1"/>
      <c r="V277" s="1"/>
      <c r="W277" s="1"/>
      <c r="X277" s="1"/>
      <c r="Y277" s="1"/>
      <c r="Z277" s="1"/>
    </row>
    <row r="278" spans="1:26" ht="15.75" customHeight="1" x14ac:dyDescent="0.2">
      <c r="A278" s="1"/>
      <c r="B278" s="1"/>
      <c r="C278" s="1"/>
      <c r="D278" s="2"/>
      <c r="E278" s="2"/>
      <c r="F278" s="2"/>
      <c r="G278" s="2"/>
      <c r="H278" s="2"/>
      <c r="I278" s="2"/>
      <c r="J278" s="2"/>
      <c r="K278" s="23"/>
      <c r="L278" s="2"/>
      <c r="M278" s="1"/>
      <c r="N278" s="24"/>
      <c r="O278" s="24"/>
      <c r="P278" s="24"/>
      <c r="Q278" s="24"/>
      <c r="R278" s="24"/>
      <c r="S278" s="24"/>
      <c r="T278" s="25"/>
      <c r="U278" s="1"/>
      <c r="V278" s="1"/>
      <c r="W278" s="1"/>
      <c r="X278" s="1"/>
      <c r="Y278" s="1"/>
      <c r="Z278" s="1"/>
    </row>
    <row r="279" spans="1:26" ht="15.75" customHeight="1" x14ac:dyDescent="0.2">
      <c r="A279" s="1"/>
      <c r="B279" s="1"/>
      <c r="C279" s="1"/>
      <c r="D279" s="2"/>
      <c r="E279" s="2"/>
      <c r="F279" s="2"/>
      <c r="G279" s="2"/>
      <c r="H279" s="2"/>
      <c r="I279" s="2"/>
      <c r="J279" s="2"/>
      <c r="K279" s="23"/>
      <c r="L279" s="2"/>
      <c r="M279" s="1"/>
      <c r="N279" s="24"/>
      <c r="O279" s="24"/>
      <c r="P279" s="24"/>
      <c r="Q279" s="24"/>
      <c r="R279" s="24"/>
      <c r="S279" s="24"/>
      <c r="T279" s="25"/>
      <c r="U279" s="1"/>
      <c r="V279" s="1"/>
      <c r="W279" s="1"/>
      <c r="X279" s="1"/>
      <c r="Y279" s="1"/>
      <c r="Z279" s="1"/>
    </row>
    <row r="280" spans="1:26" ht="15.75" customHeight="1" x14ac:dyDescent="0.2">
      <c r="A280" s="1"/>
      <c r="B280" s="1"/>
      <c r="C280" s="1"/>
      <c r="D280" s="2"/>
      <c r="E280" s="2"/>
      <c r="F280" s="2"/>
      <c r="G280" s="2"/>
      <c r="H280" s="2"/>
      <c r="I280" s="2"/>
      <c r="J280" s="2"/>
      <c r="K280" s="23"/>
      <c r="L280" s="2"/>
      <c r="M280" s="1"/>
      <c r="N280" s="24"/>
      <c r="O280" s="24"/>
      <c r="P280" s="24"/>
      <c r="Q280" s="24"/>
      <c r="R280" s="24"/>
      <c r="S280" s="24"/>
      <c r="T280" s="25"/>
      <c r="U280" s="1"/>
      <c r="V280" s="1"/>
      <c r="W280" s="1"/>
      <c r="X280" s="1"/>
      <c r="Y280" s="1"/>
      <c r="Z280" s="1"/>
    </row>
    <row r="281" spans="1:26" ht="15.75" customHeight="1" x14ac:dyDescent="0.2">
      <c r="A281" s="1"/>
      <c r="B281" s="1"/>
      <c r="C281" s="1"/>
      <c r="D281" s="2"/>
      <c r="E281" s="2"/>
      <c r="F281" s="2"/>
      <c r="G281" s="2"/>
      <c r="H281" s="2"/>
      <c r="I281" s="2"/>
      <c r="J281" s="2"/>
      <c r="K281" s="23"/>
      <c r="L281" s="2"/>
      <c r="M281" s="1"/>
      <c r="N281" s="24"/>
      <c r="O281" s="24"/>
      <c r="P281" s="24"/>
      <c r="Q281" s="24"/>
      <c r="R281" s="24"/>
      <c r="S281" s="24"/>
      <c r="T281" s="25"/>
      <c r="U281" s="1"/>
      <c r="V281" s="1"/>
      <c r="W281" s="1"/>
      <c r="X281" s="1"/>
      <c r="Y281" s="1"/>
      <c r="Z281" s="1"/>
    </row>
    <row r="282" spans="1:26" ht="15.75" customHeight="1" x14ac:dyDescent="0.2">
      <c r="A282" s="1"/>
      <c r="B282" s="1"/>
      <c r="C282" s="1"/>
      <c r="D282" s="2"/>
      <c r="E282" s="2"/>
      <c r="F282" s="2"/>
      <c r="G282" s="2"/>
      <c r="H282" s="2"/>
      <c r="I282" s="2"/>
      <c r="J282" s="2"/>
      <c r="K282" s="23"/>
      <c r="L282" s="2"/>
      <c r="M282" s="1"/>
      <c r="N282" s="24"/>
      <c r="O282" s="24"/>
      <c r="P282" s="24"/>
      <c r="Q282" s="24"/>
      <c r="R282" s="24"/>
      <c r="S282" s="24"/>
      <c r="T282" s="25"/>
      <c r="U282" s="1"/>
      <c r="V282" s="1"/>
      <c r="W282" s="1"/>
      <c r="X282" s="1"/>
      <c r="Y282" s="1"/>
      <c r="Z282" s="1"/>
    </row>
    <row r="283" spans="1:26" ht="15.75" customHeight="1" x14ac:dyDescent="0.2">
      <c r="A283" s="1"/>
      <c r="B283" s="1"/>
      <c r="C283" s="1"/>
      <c r="D283" s="2"/>
      <c r="E283" s="2"/>
      <c r="F283" s="2"/>
      <c r="G283" s="2"/>
      <c r="H283" s="2"/>
      <c r="I283" s="2"/>
      <c r="J283" s="2"/>
      <c r="K283" s="23"/>
      <c r="L283" s="2"/>
      <c r="M283" s="1"/>
      <c r="N283" s="24"/>
      <c r="O283" s="24"/>
      <c r="P283" s="24"/>
      <c r="Q283" s="24"/>
      <c r="R283" s="24"/>
      <c r="S283" s="24"/>
      <c r="T283" s="25"/>
      <c r="U283" s="1"/>
      <c r="V283" s="1"/>
      <c r="W283" s="1"/>
      <c r="X283" s="1"/>
      <c r="Y283" s="1"/>
      <c r="Z283" s="1"/>
    </row>
    <row r="284" spans="1:26" ht="15.75" customHeight="1" x14ac:dyDescent="0.2">
      <c r="A284" s="1"/>
      <c r="B284" s="1"/>
      <c r="C284" s="1"/>
      <c r="D284" s="2"/>
      <c r="E284" s="2"/>
      <c r="F284" s="2"/>
      <c r="G284" s="2"/>
      <c r="H284" s="2"/>
      <c r="I284" s="2"/>
      <c r="J284" s="2"/>
      <c r="K284" s="23"/>
      <c r="L284" s="2"/>
      <c r="M284" s="1"/>
      <c r="N284" s="24"/>
      <c r="O284" s="24"/>
      <c r="P284" s="24"/>
      <c r="Q284" s="24"/>
      <c r="R284" s="24"/>
      <c r="S284" s="24"/>
      <c r="T284" s="25"/>
      <c r="U284" s="1"/>
      <c r="V284" s="1"/>
      <c r="W284" s="1"/>
      <c r="X284" s="1"/>
      <c r="Y284" s="1"/>
      <c r="Z284" s="1"/>
    </row>
    <row r="285" spans="1:26" ht="15.75" customHeight="1" x14ac:dyDescent="0.2">
      <c r="A285" s="1"/>
      <c r="B285" s="1"/>
      <c r="C285" s="1"/>
      <c r="D285" s="2"/>
      <c r="E285" s="2"/>
      <c r="F285" s="2"/>
      <c r="G285" s="2"/>
      <c r="H285" s="2"/>
      <c r="I285" s="2"/>
      <c r="J285" s="2"/>
      <c r="K285" s="23"/>
      <c r="L285" s="2"/>
      <c r="M285" s="1"/>
      <c r="N285" s="24"/>
      <c r="O285" s="24"/>
      <c r="P285" s="24"/>
      <c r="Q285" s="24"/>
      <c r="R285" s="24"/>
      <c r="S285" s="24"/>
      <c r="T285" s="25"/>
      <c r="U285" s="1"/>
      <c r="V285" s="1"/>
      <c r="W285" s="1"/>
      <c r="X285" s="1"/>
      <c r="Y285" s="1"/>
      <c r="Z285" s="1"/>
    </row>
    <row r="286" spans="1:26" ht="15.75" customHeight="1" x14ac:dyDescent="0.2">
      <c r="A286" s="1"/>
      <c r="B286" s="1"/>
      <c r="C286" s="1"/>
      <c r="D286" s="2"/>
      <c r="E286" s="2"/>
      <c r="F286" s="2"/>
      <c r="G286" s="2"/>
      <c r="H286" s="2"/>
      <c r="I286" s="2"/>
      <c r="J286" s="2"/>
      <c r="K286" s="23"/>
      <c r="L286" s="2"/>
      <c r="M286" s="1"/>
      <c r="N286" s="24"/>
      <c r="O286" s="24"/>
      <c r="P286" s="24"/>
      <c r="Q286" s="24"/>
      <c r="R286" s="24"/>
      <c r="S286" s="24"/>
      <c r="T286" s="25"/>
      <c r="U286" s="1"/>
      <c r="V286" s="1"/>
      <c r="W286" s="1"/>
      <c r="X286" s="1"/>
      <c r="Y286" s="1"/>
      <c r="Z286" s="1"/>
    </row>
    <row r="287" spans="1:26" ht="15.75" customHeight="1" x14ac:dyDescent="0.2">
      <c r="A287" s="1"/>
      <c r="B287" s="1"/>
      <c r="C287" s="1"/>
      <c r="D287" s="2"/>
      <c r="E287" s="2"/>
      <c r="F287" s="2"/>
      <c r="G287" s="2"/>
      <c r="H287" s="2"/>
      <c r="I287" s="2"/>
      <c r="J287" s="2"/>
      <c r="K287" s="23"/>
      <c r="L287" s="2"/>
      <c r="M287" s="1"/>
      <c r="N287" s="24"/>
      <c r="O287" s="24"/>
      <c r="P287" s="24"/>
      <c r="Q287" s="24"/>
      <c r="R287" s="24"/>
      <c r="S287" s="24"/>
      <c r="T287" s="25"/>
      <c r="U287" s="1"/>
      <c r="V287" s="1"/>
      <c r="W287" s="1"/>
      <c r="X287" s="1"/>
      <c r="Y287" s="1"/>
      <c r="Z287" s="1"/>
    </row>
    <row r="288" spans="1:26" ht="15.75" customHeight="1" x14ac:dyDescent="0.2">
      <c r="A288" s="1"/>
      <c r="B288" s="1"/>
      <c r="C288" s="1"/>
      <c r="D288" s="2"/>
      <c r="E288" s="2"/>
      <c r="F288" s="2"/>
      <c r="G288" s="2"/>
      <c r="H288" s="2"/>
      <c r="I288" s="2"/>
      <c r="J288" s="2"/>
      <c r="K288" s="23"/>
      <c r="L288" s="2"/>
      <c r="M288" s="1"/>
      <c r="N288" s="24"/>
      <c r="O288" s="24"/>
      <c r="P288" s="24"/>
      <c r="Q288" s="24"/>
      <c r="R288" s="24"/>
      <c r="S288" s="24"/>
      <c r="T288" s="25"/>
      <c r="U288" s="1"/>
      <c r="V288" s="1"/>
      <c r="W288" s="1"/>
      <c r="X288" s="1"/>
      <c r="Y288" s="1"/>
      <c r="Z288" s="1"/>
    </row>
    <row r="289" spans="1:26" ht="15.75" customHeight="1" x14ac:dyDescent="0.2">
      <c r="A289" s="1"/>
      <c r="B289" s="1"/>
      <c r="C289" s="1"/>
      <c r="D289" s="2"/>
      <c r="E289" s="2"/>
      <c r="F289" s="2"/>
      <c r="G289" s="2"/>
      <c r="H289" s="2"/>
      <c r="I289" s="2"/>
      <c r="J289" s="2"/>
      <c r="K289" s="23"/>
      <c r="L289" s="2"/>
      <c r="M289" s="1"/>
      <c r="N289" s="24"/>
      <c r="O289" s="24"/>
      <c r="P289" s="24"/>
      <c r="Q289" s="24"/>
      <c r="R289" s="24"/>
      <c r="S289" s="24"/>
      <c r="T289" s="25"/>
      <c r="U289" s="1"/>
      <c r="V289" s="1"/>
      <c r="W289" s="1"/>
      <c r="X289" s="1"/>
      <c r="Y289" s="1"/>
      <c r="Z289" s="1"/>
    </row>
    <row r="290" spans="1:26" ht="15.75" customHeight="1" x14ac:dyDescent="0.2">
      <c r="A290" s="1"/>
      <c r="B290" s="1"/>
      <c r="C290" s="1"/>
      <c r="D290" s="2"/>
      <c r="E290" s="2"/>
      <c r="F290" s="2"/>
      <c r="G290" s="2"/>
      <c r="H290" s="2"/>
      <c r="I290" s="2"/>
      <c r="J290" s="2"/>
      <c r="K290" s="23"/>
      <c r="L290" s="2"/>
      <c r="M290" s="1"/>
      <c r="N290" s="24"/>
      <c r="O290" s="24"/>
      <c r="P290" s="24"/>
      <c r="Q290" s="24"/>
      <c r="R290" s="24"/>
      <c r="S290" s="24"/>
      <c r="T290" s="25"/>
      <c r="U290" s="1"/>
      <c r="V290" s="1"/>
      <c r="W290" s="1"/>
      <c r="X290" s="1"/>
      <c r="Y290" s="1"/>
      <c r="Z290" s="1"/>
    </row>
    <row r="291" spans="1:26" ht="15.75" customHeight="1" x14ac:dyDescent="0.2">
      <c r="A291" s="1"/>
      <c r="B291" s="1"/>
      <c r="C291" s="1"/>
      <c r="D291" s="2"/>
      <c r="E291" s="2"/>
      <c r="F291" s="2"/>
      <c r="G291" s="2"/>
      <c r="H291" s="2"/>
      <c r="I291" s="2"/>
      <c r="J291" s="2"/>
      <c r="K291" s="23"/>
      <c r="L291" s="2"/>
      <c r="M291" s="1"/>
      <c r="N291" s="24"/>
      <c r="O291" s="24"/>
      <c r="P291" s="24"/>
      <c r="Q291" s="24"/>
      <c r="R291" s="24"/>
      <c r="S291" s="24"/>
      <c r="T291" s="25"/>
      <c r="U291" s="1"/>
      <c r="V291" s="1"/>
      <c r="W291" s="1"/>
      <c r="X291" s="1"/>
      <c r="Y291" s="1"/>
      <c r="Z291" s="1"/>
    </row>
    <row r="292" spans="1:26" ht="15.75" customHeight="1" x14ac:dyDescent="0.2">
      <c r="A292" s="1"/>
      <c r="B292" s="1"/>
      <c r="C292" s="1"/>
      <c r="D292" s="2"/>
      <c r="E292" s="2"/>
      <c r="F292" s="2"/>
      <c r="G292" s="2"/>
      <c r="H292" s="2"/>
      <c r="I292" s="2"/>
      <c r="J292" s="2"/>
      <c r="K292" s="23"/>
      <c r="L292" s="2"/>
      <c r="M292" s="1"/>
      <c r="N292" s="24"/>
      <c r="O292" s="24"/>
      <c r="P292" s="24"/>
      <c r="Q292" s="24"/>
      <c r="R292" s="24"/>
      <c r="S292" s="24"/>
      <c r="T292" s="25"/>
      <c r="U292" s="1"/>
      <c r="V292" s="1"/>
      <c r="W292" s="1"/>
      <c r="X292" s="1"/>
      <c r="Y292" s="1"/>
      <c r="Z292" s="1"/>
    </row>
    <row r="293" spans="1:26" ht="15.75" customHeight="1" x14ac:dyDescent="0.2">
      <c r="A293" s="1"/>
      <c r="B293" s="1"/>
      <c r="C293" s="1"/>
      <c r="D293" s="2"/>
      <c r="E293" s="2"/>
      <c r="F293" s="2"/>
      <c r="G293" s="2"/>
      <c r="H293" s="2"/>
      <c r="I293" s="2"/>
      <c r="J293" s="2"/>
      <c r="K293" s="23"/>
      <c r="L293" s="2"/>
      <c r="M293" s="1"/>
      <c r="N293" s="24"/>
      <c r="O293" s="24"/>
      <c r="P293" s="24"/>
      <c r="Q293" s="24"/>
      <c r="R293" s="24"/>
      <c r="S293" s="24"/>
      <c r="T293" s="25"/>
      <c r="U293" s="1"/>
      <c r="V293" s="1"/>
      <c r="W293" s="1"/>
      <c r="X293" s="1"/>
      <c r="Y293" s="1"/>
      <c r="Z293" s="1"/>
    </row>
    <row r="294" spans="1:26" ht="15.75" customHeight="1" x14ac:dyDescent="0.2">
      <c r="A294" s="1"/>
      <c r="B294" s="1"/>
      <c r="C294" s="1"/>
      <c r="D294" s="2"/>
      <c r="E294" s="2"/>
      <c r="F294" s="2"/>
      <c r="G294" s="2"/>
      <c r="H294" s="2"/>
      <c r="I294" s="2"/>
      <c r="J294" s="2"/>
      <c r="K294" s="23"/>
      <c r="L294" s="2"/>
      <c r="M294" s="1"/>
      <c r="N294" s="24"/>
      <c r="O294" s="24"/>
      <c r="P294" s="24"/>
      <c r="Q294" s="24"/>
      <c r="R294" s="24"/>
      <c r="S294" s="24"/>
      <c r="T294" s="25"/>
      <c r="U294" s="1"/>
      <c r="V294" s="1"/>
      <c r="W294" s="1"/>
      <c r="X294" s="1"/>
      <c r="Y294" s="1"/>
      <c r="Z294" s="1"/>
    </row>
    <row r="295" spans="1:26" ht="15.75" customHeight="1" x14ac:dyDescent="0.2">
      <c r="A295" s="1"/>
      <c r="B295" s="1"/>
      <c r="C295" s="1"/>
      <c r="D295" s="2"/>
      <c r="E295" s="2"/>
      <c r="F295" s="2"/>
      <c r="G295" s="2"/>
      <c r="H295" s="2"/>
      <c r="I295" s="2"/>
      <c r="J295" s="2"/>
      <c r="K295" s="23"/>
      <c r="L295" s="2"/>
      <c r="M295" s="1"/>
      <c r="N295" s="24"/>
      <c r="O295" s="24"/>
      <c r="P295" s="24"/>
      <c r="Q295" s="24"/>
      <c r="R295" s="24"/>
      <c r="S295" s="24"/>
      <c r="T295" s="25"/>
      <c r="U295" s="1"/>
      <c r="V295" s="1"/>
      <c r="W295" s="1"/>
      <c r="X295" s="1"/>
      <c r="Y295" s="1"/>
      <c r="Z295" s="1"/>
    </row>
    <row r="296" spans="1:26" ht="15.75" customHeight="1" x14ac:dyDescent="0.2">
      <c r="A296" s="1"/>
      <c r="B296" s="1"/>
      <c r="C296" s="1"/>
      <c r="D296" s="2"/>
      <c r="E296" s="2"/>
      <c r="F296" s="2"/>
      <c r="G296" s="2"/>
      <c r="H296" s="2"/>
      <c r="I296" s="2"/>
      <c r="J296" s="2"/>
      <c r="K296" s="23"/>
      <c r="L296" s="2"/>
      <c r="M296" s="1"/>
      <c r="N296" s="24"/>
      <c r="O296" s="24"/>
      <c r="P296" s="24"/>
      <c r="Q296" s="24"/>
      <c r="R296" s="24"/>
      <c r="S296" s="24"/>
      <c r="T296" s="25"/>
      <c r="U296" s="1"/>
      <c r="V296" s="1"/>
      <c r="W296" s="1"/>
      <c r="X296" s="1"/>
      <c r="Y296" s="1"/>
      <c r="Z296" s="1"/>
    </row>
    <row r="297" spans="1:26" ht="15.75" customHeight="1" x14ac:dyDescent="0.2">
      <c r="A297" s="1"/>
      <c r="B297" s="1"/>
      <c r="C297" s="1"/>
      <c r="D297" s="2"/>
      <c r="E297" s="2"/>
      <c r="F297" s="2"/>
      <c r="G297" s="2"/>
      <c r="H297" s="2"/>
      <c r="I297" s="2"/>
      <c r="J297" s="2"/>
      <c r="K297" s="23"/>
      <c r="L297" s="2"/>
      <c r="M297" s="1"/>
      <c r="N297" s="24"/>
      <c r="O297" s="24"/>
      <c r="P297" s="24"/>
      <c r="Q297" s="24"/>
      <c r="R297" s="24"/>
      <c r="S297" s="24"/>
      <c r="T297" s="25"/>
      <c r="U297" s="1"/>
      <c r="V297" s="1"/>
      <c r="W297" s="1"/>
      <c r="X297" s="1"/>
      <c r="Y297" s="1"/>
      <c r="Z297" s="1"/>
    </row>
    <row r="298" spans="1:26" ht="15.75" customHeight="1" x14ac:dyDescent="0.2">
      <c r="A298" s="1"/>
      <c r="B298" s="1"/>
      <c r="C298" s="1"/>
      <c r="D298" s="2"/>
      <c r="E298" s="2"/>
      <c r="F298" s="2"/>
      <c r="G298" s="2"/>
      <c r="H298" s="2"/>
      <c r="I298" s="2"/>
      <c r="J298" s="2"/>
      <c r="K298" s="23"/>
      <c r="L298" s="2"/>
      <c r="M298" s="1"/>
      <c r="N298" s="24"/>
      <c r="O298" s="24"/>
      <c r="P298" s="24"/>
      <c r="Q298" s="24"/>
      <c r="R298" s="24"/>
      <c r="S298" s="24"/>
      <c r="T298" s="25"/>
      <c r="U298" s="1"/>
      <c r="V298" s="1"/>
      <c r="W298" s="1"/>
      <c r="X298" s="1"/>
      <c r="Y298" s="1"/>
      <c r="Z298" s="1"/>
    </row>
    <row r="299" spans="1:26" ht="15.75" customHeight="1" x14ac:dyDescent="0.2">
      <c r="A299" s="1"/>
      <c r="B299" s="1"/>
      <c r="C299" s="1"/>
      <c r="D299" s="2"/>
      <c r="E299" s="2"/>
      <c r="F299" s="2"/>
      <c r="G299" s="2"/>
      <c r="H299" s="2"/>
      <c r="I299" s="2"/>
      <c r="J299" s="2"/>
      <c r="K299" s="23"/>
      <c r="L299" s="2"/>
      <c r="M299" s="1"/>
      <c r="N299" s="24"/>
      <c r="O299" s="24"/>
      <c r="P299" s="24"/>
      <c r="Q299" s="24"/>
      <c r="R299" s="24"/>
      <c r="S299" s="24"/>
      <c r="T299" s="25"/>
      <c r="U299" s="1"/>
      <c r="V299" s="1"/>
      <c r="W299" s="1"/>
      <c r="X299" s="1"/>
      <c r="Y299" s="1"/>
      <c r="Z299" s="1"/>
    </row>
    <row r="300" spans="1:26" ht="15.75" customHeight="1" x14ac:dyDescent="0.2">
      <c r="A300" s="1"/>
      <c r="B300" s="1"/>
      <c r="C300" s="1"/>
      <c r="D300" s="2"/>
      <c r="E300" s="2"/>
      <c r="F300" s="2"/>
      <c r="G300" s="2"/>
      <c r="H300" s="2"/>
      <c r="I300" s="2"/>
      <c r="J300" s="2"/>
      <c r="K300" s="23"/>
      <c r="L300" s="2"/>
      <c r="M300" s="1"/>
      <c r="N300" s="24"/>
      <c r="O300" s="24"/>
      <c r="P300" s="24"/>
      <c r="Q300" s="24"/>
      <c r="R300" s="24"/>
      <c r="S300" s="24"/>
      <c r="T300" s="25"/>
      <c r="U300" s="1"/>
      <c r="V300" s="1"/>
      <c r="W300" s="1"/>
      <c r="X300" s="1"/>
      <c r="Y300" s="1"/>
      <c r="Z300" s="1"/>
    </row>
    <row r="301" spans="1:26" ht="15.75" customHeight="1" x14ac:dyDescent="0.2">
      <c r="A301" s="1"/>
      <c r="B301" s="1"/>
      <c r="C301" s="1"/>
      <c r="D301" s="2"/>
      <c r="E301" s="2"/>
      <c r="F301" s="2"/>
      <c r="G301" s="2"/>
      <c r="H301" s="2"/>
      <c r="I301" s="2"/>
      <c r="J301" s="2"/>
      <c r="K301" s="23"/>
      <c r="L301" s="2"/>
      <c r="M301" s="1"/>
      <c r="N301" s="24"/>
      <c r="O301" s="24"/>
      <c r="P301" s="24"/>
      <c r="Q301" s="24"/>
      <c r="R301" s="24"/>
      <c r="S301" s="24"/>
      <c r="T301" s="25"/>
      <c r="U301" s="1"/>
      <c r="V301" s="1"/>
      <c r="W301" s="1"/>
      <c r="X301" s="1"/>
      <c r="Y301" s="1"/>
      <c r="Z301" s="1"/>
    </row>
    <row r="302" spans="1:26" ht="15.75" customHeight="1" x14ac:dyDescent="0.2">
      <c r="A302" s="1"/>
      <c r="B302" s="1"/>
      <c r="C302" s="1"/>
      <c r="D302" s="2"/>
      <c r="E302" s="2"/>
      <c r="F302" s="2"/>
      <c r="G302" s="2"/>
      <c r="H302" s="2"/>
      <c r="I302" s="2"/>
      <c r="J302" s="2"/>
      <c r="K302" s="23"/>
      <c r="L302" s="2"/>
      <c r="M302" s="1"/>
      <c r="N302" s="24"/>
      <c r="O302" s="24"/>
      <c r="P302" s="24"/>
      <c r="Q302" s="24"/>
      <c r="R302" s="24"/>
      <c r="S302" s="24"/>
      <c r="T302" s="25"/>
      <c r="U302" s="1"/>
      <c r="V302" s="1"/>
      <c r="W302" s="1"/>
      <c r="X302" s="1"/>
      <c r="Y302" s="1"/>
      <c r="Z302" s="1"/>
    </row>
    <row r="303" spans="1:26" ht="15.75" customHeight="1" x14ac:dyDescent="0.2">
      <c r="A303" s="1"/>
      <c r="B303" s="1"/>
      <c r="C303" s="1"/>
      <c r="D303" s="2"/>
      <c r="E303" s="2"/>
      <c r="F303" s="2"/>
      <c r="G303" s="2"/>
      <c r="H303" s="2"/>
      <c r="I303" s="2"/>
      <c r="J303" s="2"/>
      <c r="K303" s="23"/>
      <c r="L303" s="2"/>
      <c r="M303" s="1"/>
      <c r="N303" s="24"/>
      <c r="O303" s="24"/>
      <c r="P303" s="24"/>
      <c r="Q303" s="24"/>
      <c r="R303" s="24"/>
      <c r="S303" s="24"/>
      <c r="T303" s="25"/>
      <c r="U303" s="1"/>
      <c r="V303" s="1"/>
      <c r="W303" s="1"/>
      <c r="X303" s="1"/>
      <c r="Y303" s="1"/>
      <c r="Z303" s="1"/>
    </row>
    <row r="304" spans="1:26" ht="15.75" customHeight="1" x14ac:dyDescent="0.2">
      <c r="A304" s="1"/>
      <c r="B304" s="1"/>
      <c r="C304" s="1"/>
      <c r="D304" s="2"/>
      <c r="E304" s="2"/>
      <c r="F304" s="2"/>
      <c r="G304" s="2"/>
      <c r="H304" s="2"/>
      <c r="I304" s="2"/>
      <c r="J304" s="2"/>
      <c r="K304" s="23"/>
      <c r="L304" s="2"/>
      <c r="M304" s="1"/>
      <c r="N304" s="24"/>
      <c r="O304" s="24"/>
      <c r="P304" s="24"/>
      <c r="Q304" s="24"/>
      <c r="R304" s="24"/>
      <c r="S304" s="24"/>
      <c r="T304" s="25"/>
      <c r="U304" s="1"/>
      <c r="V304" s="1"/>
      <c r="W304" s="1"/>
      <c r="X304" s="1"/>
      <c r="Y304" s="1"/>
      <c r="Z304" s="1"/>
    </row>
    <row r="305" spans="1:26" ht="15.75" customHeight="1" x14ac:dyDescent="0.2">
      <c r="A305" s="1"/>
      <c r="B305" s="1"/>
      <c r="C305" s="1"/>
      <c r="D305" s="2"/>
      <c r="E305" s="2"/>
      <c r="F305" s="2"/>
      <c r="G305" s="2"/>
      <c r="H305" s="2"/>
      <c r="I305" s="2"/>
      <c r="J305" s="2"/>
      <c r="K305" s="23"/>
      <c r="L305" s="2"/>
      <c r="M305" s="1"/>
      <c r="N305" s="24"/>
      <c r="O305" s="24"/>
      <c r="P305" s="24"/>
      <c r="Q305" s="24"/>
      <c r="R305" s="24"/>
      <c r="S305" s="24"/>
      <c r="T305" s="25"/>
      <c r="U305" s="1"/>
      <c r="V305" s="1"/>
      <c r="W305" s="1"/>
      <c r="X305" s="1"/>
      <c r="Y305" s="1"/>
      <c r="Z305" s="1"/>
    </row>
    <row r="306" spans="1:26" ht="15.75" customHeight="1" x14ac:dyDescent="0.2">
      <c r="A306" s="1"/>
      <c r="B306" s="1"/>
      <c r="C306" s="1"/>
      <c r="D306" s="2"/>
      <c r="E306" s="2"/>
      <c r="F306" s="2"/>
      <c r="G306" s="2"/>
      <c r="H306" s="2"/>
      <c r="I306" s="2"/>
      <c r="J306" s="2"/>
      <c r="K306" s="23"/>
      <c r="L306" s="2"/>
      <c r="M306" s="1"/>
      <c r="N306" s="24"/>
      <c r="O306" s="24"/>
      <c r="P306" s="24"/>
      <c r="Q306" s="24"/>
      <c r="R306" s="24"/>
      <c r="S306" s="24"/>
      <c r="T306" s="25"/>
      <c r="U306" s="1"/>
      <c r="V306" s="1"/>
      <c r="W306" s="1"/>
      <c r="X306" s="1"/>
      <c r="Y306" s="1"/>
      <c r="Z306" s="1"/>
    </row>
    <row r="307" spans="1:26" ht="15.75" customHeight="1" x14ac:dyDescent="0.2">
      <c r="A307" s="1"/>
      <c r="B307" s="1"/>
      <c r="C307" s="1"/>
      <c r="D307" s="2"/>
      <c r="E307" s="2"/>
      <c r="F307" s="2"/>
      <c r="G307" s="2"/>
      <c r="H307" s="2"/>
      <c r="I307" s="2"/>
      <c r="J307" s="2"/>
      <c r="K307" s="23"/>
      <c r="L307" s="2"/>
      <c r="M307" s="1"/>
      <c r="N307" s="24"/>
      <c r="O307" s="24"/>
      <c r="P307" s="24"/>
      <c r="Q307" s="24"/>
      <c r="R307" s="24"/>
      <c r="S307" s="24"/>
      <c r="T307" s="25"/>
      <c r="U307" s="1"/>
      <c r="V307" s="1"/>
      <c r="W307" s="1"/>
      <c r="X307" s="1"/>
      <c r="Y307" s="1"/>
      <c r="Z307" s="1"/>
    </row>
    <row r="308" spans="1:26" ht="15.75" customHeight="1" x14ac:dyDescent="0.2">
      <c r="A308" s="1"/>
      <c r="B308" s="1"/>
      <c r="C308" s="1"/>
      <c r="D308" s="2"/>
      <c r="E308" s="2"/>
      <c r="F308" s="2"/>
      <c r="G308" s="2"/>
      <c r="H308" s="2"/>
      <c r="I308" s="2"/>
      <c r="J308" s="2"/>
      <c r="K308" s="23"/>
      <c r="L308" s="2"/>
      <c r="M308" s="1"/>
      <c r="N308" s="24"/>
      <c r="O308" s="24"/>
      <c r="P308" s="24"/>
      <c r="Q308" s="24"/>
      <c r="R308" s="24"/>
      <c r="S308" s="24"/>
      <c r="T308" s="25"/>
      <c r="U308" s="1"/>
      <c r="V308" s="1"/>
      <c r="W308" s="1"/>
      <c r="X308" s="1"/>
      <c r="Y308" s="1"/>
      <c r="Z308" s="1"/>
    </row>
    <row r="309" spans="1:26" ht="15.75" customHeight="1" x14ac:dyDescent="0.2">
      <c r="A309" s="1"/>
      <c r="B309" s="1"/>
      <c r="C309" s="1"/>
      <c r="D309" s="2"/>
      <c r="E309" s="2"/>
      <c r="F309" s="2"/>
      <c r="G309" s="2"/>
      <c r="H309" s="2"/>
      <c r="I309" s="2"/>
      <c r="J309" s="2"/>
      <c r="K309" s="23"/>
      <c r="L309" s="2"/>
      <c r="M309" s="1"/>
      <c r="N309" s="24"/>
      <c r="O309" s="24"/>
      <c r="P309" s="24"/>
      <c r="Q309" s="24"/>
      <c r="R309" s="24"/>
      <c r="S309" s="24"/>
      <c r="T309" s="25"/>
      <c r="U309" s="1"/>
      <c r="V309" s="1"/>
      <c r="W309" s="1"/>
      <c r="X309" s="1"/>
      <c r="Y309" s="1"/>
      <c r="Z309" s="1"/>
    </row>
    <row r="310" spans="1:26" ht="15.75" customHeight="1" x14ac:dyDescent="0.2">
      <c r="A310" s="1"/>
      <c r="B310" s="1"/>
      <c r="C310" s="1"/>
      <c r="D310" s="2"/>
      <c r="E310" s="2"/>
      <c r="F310" s="2"/>
      <c r="G310" s="2"/>
      <c r="H310" s="2"/>
      <c r="I310" s="2"/>
      <c r="J310" s="2"/>
      <c r="K310" s="23"/>
      <c r="L310" s="2"/>
      <c r="M310" s="1"/>
      <c r="N310" s="24"/>
      <c r="O310" s="24"/>
      <c r="P310" s="24"/>
      <c r="Q310" s="24"/>
      <c r="R310" s="24"/>
      <c r="S310" s="24"/>
      <c r="T310" s="25"/>
      <c r="U310" s="1"/>
      <c r="V310" s="1"/>
      <c r="W310" s="1"/>
      <c r="X310" s="1"/>
      <c r="Y310" s="1"/>
      <c r="Z310" s="1"/>
    </row>
    <row r="311" spans="1:26" ht="15.75" customHeight="1" x14ac:dyDescent="0.2">
      <c r="A311" s="1"/>
      <c r="B311" s="1"/>
      <c r="C311" s="1"/>
      <c r="D311" s="2"/>
      <c r="E311" s="2"/>
      <c r="F311" s="2"/>
      <c r="G311" s="2"/>
      <c r="H311" s="2"/>
      <c r="I311" s="2"/>
      <c r="J311" s="2"/>
      <c r="K311" s="23"/>
      <c r="L311" s="2"/>
      <c r="M311" s="1"/>
      <c r="N311" s="24"/>
      <c r="O311" s="24"/>
      <c r="P311" s="24"/>
      <c r="Q311" s="24"/>
      <c r="R311" s="24"/>
      <c r="S311" s="24"/>
      <c r="T311" s="25"/>
      <c r="U311" s="1"/>
      <c r="V311" s="1"/>
      <c r="W311" s="1"/>
      <c r="X311" s="1"/>
      <c r="Y311" s="1"/>
      <c r="Z311" s="1"/>
    </row>
    <row r="312" spans="1:26" ht="15.75" customHeight="1" x14ac:dyDescent="0.2">
      <c r="A312" s="1"/>
      <c r="B312" s="1"/>
      <c r="C312" s="1"/>
      <c r="D312" s="2"/>
      <c r="E312" s="2"/>
      <c r="F312" s="2"/>
      <c r="G312" s="2"/>
      <c r="H312" s="2"/>
      <c r="I312" s="2"/>
      <c r="J312" s="2"/>
      <c r="K312" s="23"/>
      <c r="L312" s="2"/>
      <c r="M312" s="1"/>
      <c r="N312" s="24"/>
      <c r="O312" s="24"/>
      <c r="P312" s="24"/>
      <c r="Q312" s="24"/>
      <c r="R312" s="24"/>
      <c r="S312" s="24"/>
      <c r="T312" s="25"/>
      <c r="U312" s="1"/>
      <c r="V312" s="1"/>
      <c r="W312" s="1"/>
      <c r="X312" s="1"/>
      <c r="Y312" s="1"/>
      <c r="Z312" s="1"/>
    </row>
    <row r="313" spans="1:26" ht="15.75" customHeight="1" x14ac:dyDescent="0.2">
      <c r="A313" s="1"/>
      <c r="B313" s="1"/>
      <c r="C313" s="1"/>
      <c r="D313" s="2"/>
      <c r="E313" s="2"/>
      <c r="F313" s="2"/>
      <c r="G313" s="2"/>
      <c r="H313" s="2"/>
      <c r="I313" s="2"/>
      <c r="J313" s="2"/>
      <c r="K313" s="23"/>
      <c r="L313" s="2"/>
      <c r="M313" s="1"/>
      <c r="N313" s="24"/>
      <c r="O313" s="24"/>
      <c r="P313" s="24"/>
      <c r="Q313" s="24"/>
      <c r="R313" s="24"/>
      <c r="S313" s="24"/>
      <c r="T313" s="25"/>
      <c r="U313" s="1"/>
      <c r="V313" s="1"/>
      <c r="W313" s="1"/>
      <c r="X313" s="1"/>
      <c r="Y313" s="1"/>
      <c r="Z313" s="1"/>
    </row>
    <row r="314" spans="1:26" ht="15.75" customHeight="1" x14ac:dyDescent="0.2">
      <c r="A314" s="1"/>
      <c r="B314" s="1"/>
      <c r="C314" s="1"/>
      <c r="D314" s="2"/>
      <c r="E314" s="2"/>
      <c r="F314" s="2"/>
      <c r="G314" s="2"/>
      <c r="H314" s="2"/>
      <c r="I314" s="2"/>
      <c r="J314" s="2"/>
      <c r="K314" s="23"/>
      <c r="L314" s="2"/>
      <c r="M314" s="1"/>
      <c r="N314" s="24"/>
      <c r="O314" s="24"/>
      <c r="P314" s="24"/>
      <c r="Q314" s="24"/>
      <c r="R314" s="24"/>
      <c r="S314" s="24"/>
      <c r="T314" s="25"/>
      <c r="U314" s="1"/>
      <c r="V314" s="1"/>
      <c r="W314" s="1"/>
      <c r="X314" s="1"/>
      <c r="Y314" s="1"/>
      <c r="Z314" s="1"/>
    </row>
    <row r="315" spans="1:26" ht="15.75" customHeight="1" x14ac:dyDescent="0.2">
      <c r="A315" s="1"/>
      <c r="B315" s="1"/>
      <c r="C315" s="1"/>
      <c r="D315" s="2"/>
      <c r="E315" s="2"/>
      <c r="F315" s="2"/>
      <c r="G315" s="2"/>
      <c r="H315" s="2"/>
      <c r="I315" s="2"/>
      <c r="J315" s="2"/>
      <c r="K315" s="23"/>
      <c r="L315" s="2"/>
      <c r="M315" s="1"/>
      <c r="N315" s="24"/>
      <c r="O315" s="24"/>
      <c r="P315" s="24"/>
      <c r="Q315" s="24"/>
      <c r="R315" s="24"/>
      <c r="S315" s="24"/>
      <c r="T315" s="25"/>
      <c r="U315" s="1"/>
      <c r="V315" s="1"/>
      <c r="W315" s="1"/>
      <c r="X315" s="1"/>
      <c r="Y315" s="1"/>
      <c r="Z315" s="1"/>
    </row>
    <row r="316" spans="1:26" ht="15.75" customHeight="1" x14ac:dyDescent="0.2">
      <c r="A316" s="1"/>
      <c r="B316" s="1"/>
      <c r="C316" s="1"/>
      <c r="D316" s="2"/>
      <c r="E316" s="2"/>
      <c r="F316" s="2"/>
      <c r="G316" s="2"/>
      <c r="H316" s="2"/>
      <c r="I316" s="2"/>
      <c r="J316" s="2"/>
      <c r="K316" s="23"/>
      <c r="L316" s="2"/>
      <c r="M316" s="1"/>
      <c r="N316" s="24"/>
      <c r="O316" s="24"/>
      <c r="P316" s="24"/>
      <c r="Q316" s="24"/>
      <c r="R316" s="24"/>
      <c r="S316" s="24"/>
      <c r="T316" s="25"/>
      <c r="U316" s="1"/>
      <c r="V316" s="1"/>
      <c r="W316" s="1"/>
      <c r="X316" s="1"/>
      <c r="Y316" s="1"/>
      <c r="Z316" s="1"/>
    </row>
    <row r="317" spans="1:26" ht="15.75" customHeight="1" x14ac:dyDescent="0.2">
      <c r="A317" s="1"/>
      <c r="B317" s="1"/>
      <c r="C317" s="1"/>
      <c r="D317" s="2"/>
      <c r="E317" s="2"/>
      <c r="F317" s="2"/>
      <c r="G317" s="2"/>
      <c r="H317" s="2"/>
      <c r="I317" s="2"/>
      <c r="J317" s="2"/>
      <c r="K317" s="23"/>
      <c r="L317" s="2"/>
      <c r="M317" s="1"/>
      <c r="N317" s="24"/>
      <c r="O317" s="24"/>
      <c r="P317" s="24"/>
      <c r="Q317" s="24"/>
      <c r="R317" s="24"/>
      <c r="S317" s="24"/>
      <c r="T317" s="25"/>
      <c r="U317" s="1"/>
      <c r="V317" s="1"/>
      <c r="W317" s="1"/>
      <c r="X317" s="1"/>
      <c r="Y317" s="1"/>
      <c r="Z317" s="1"/>
    </row>
    <row r="318" spans="1:26" ht="15.75" customHeight="1" x14ac:dyDescent="0.2">
      <c r="A318" s="1"/>
      <c r="B318" s="1"/>
      <c r="C318" s="1"/>
      <c r="D318" s="2"/>
      <c r="E318" s="2"/>
      <c r="F318" s="2"/>
      <c r="G318" s="2"/>
      <c r="H318" s="2"/>
      <c r="I318" s="2"/>
      <c r="J318" s="2"/>
      <c r="K318" s="23"/>
      <c r="L318" s="2"/>
      <c r="M318" s="1"/>
      <c r="N318" s="24"/>
      <c r="O318" s="24"/>
      <c r="P318" s="24"/>
      <c r="Q318" s="24"/>
      <c r="R318" s="24"/>
      <c r="S318" s="24"/>
      <c r="T318" s="25"/>
      <c r="U318" s="1"/>
      <c r="V318" s="1"/>
      <c r="W318" s="1"/>
      <c r="X318" s="1"/>
      <c r="Y318" s="1"/>
      <c r="Z318" s="1"/>
    </row>
    <row r="319" spans="1:26" ht="15.75" customHeight="1" x14ac:dyDescent="0.2">
      <c r="A319" s="1"/>
      <c r="B319" s="1"/>
      <c r="C319" s="1"/>
      <c r="D319" s="2"/>
      <c r="E319" s="2"/>
      <c r="F319" s="2"/>
      <c r="G319" s="2"/>
      <c r="H319" s="2"/>
      <c r="I319" s="2"/>
      <c r="J319" s="2"/>
      <c r="K319" s="23"/>
      <c r="L319" s="2"/>
      <c r="M319" s="1"/>
      <c r="N319" s="24"/>
      <c r="O319" s="24"/>
      <c r="P319" s="24"/>
      <c r="Q319" s="24"/>
      <c r="R319" s="24"/>
      <c r="S319" s="24"/>
      <c r="T319" s="25"/>
      <c r="U319" s="1"/>
      <c r="V319" s="1"/>
      <c r="W319" s="1"/>
      <c r="X319" s="1"/>
      <c r="Y319" s="1"/>
      <c r="Z319" s="1"/>
    </row>
    <row r="320" spans="1:26" ht="15.75" customHeight="1" x14ac:dyDescent="0.2">
      <c r="A320" s="1"/>
      <c r="B320" s="1"/>
      <c r="C320" s="1"/>
      <c r="D320" s="2"/>
      <c r="E320" s="2"/>
      <c r="F320" s="2"/>
      <c r="G320" s="2"/>
      <c r="H320" s="2"/>
      <c r="I320" s="2"/>
      <c r="J320" s="2"/>
      <c r="K320" s="23"/>
      <c r="L320" s="2"/>
      <c r="M320" s="1"/>
      <c r="N320" s="24"/>
      <c r="O320" s="24"/>
      <c r="P320" s="24"/>
      <c r="Q320" s="24"/>
      <c r="R320" s="24"/>
      <c r="S320" s="24"/>
      <c r="T320" s="25"/>
      <c r="U320" s="1"/>
      <c r="V320" s="1"/>
      <c r="W320" s="1"/>
      <c r="X320" s="1"/>
      <c r="Y320" s="1"/>
      <c r="Z320" s="1"/>
    </row>
    <row r="321" spans="1:26" ht="15.75" customHeight="1" x14ac:dyDescent="0.2">
      <c r="A321" s="1"/>
      <c r="B321" s="1"/>
      <c r="C321" s="1"/>
      <c r="D321" s="2"/>
      <c r="E321" s="2"/>
      <c r="F321" s="2"/>
      <c r="G321" s="2"/>
      <c r="H321" s="2"/>
      <c r="I321" s="2"/>
      <c r="J321" s="2"/>
      <c r="K321" s="23"/>
      <c r="L321" s="2"/>
      <c r="M321" s="1"/>
      <c r="N321" s="24"/>
      <c r="O321" s="24"/>
      <c r="P321" s="24"/>
      <c r="Q321" s="24"/>
      <c r="R321" s="24"/>
      <c r="S321" s="24"/>
      <c r="T321" s="25"/>
      <c r="U321" s="1"/>
      <c r="V321" s="1"/>
      <c r="W321" s="1"/>
      <c r="X321" s="1"/>
      <c r="Y321" s="1"/>
      <c r="Z321" s="1"/>
    </row>
    <row r="322" spans="1:26" ht="15.75" customHeight="1" x14ac:dyDescent="0.2">
      <c r="A322" s="1"/>
      <c r="B322" s="1"/>
      <c r="C322" s="1"/>
      <c r="D322" s="2"/>
      <c r="E322" s="2"/>
      <c r="F322" s="2"/>
      <c r="G322" s="2"/>
      <c r="H322" s="2"/>
      <c r="I322" s="2"/>
      <c r="J322" s="2"/>
      <c r="K322" s="23"/>
      <c r="L322" s="2"/>
      <c r="M322" s="1"/>
      <c r="N322" s="24"/>
      <c r="O322" s="24"/>
      <c r="P322" s="24"/>
      <c r="Q322" s="24"/>
      <c r="R322" s="24"/>
      <c r="S322" s="24"/>
      <c r="T322" s="25"/>
      <c r="U322" s="1"/>
      <c r="V322" s="1"/>
      <c r="W322" s="1"/>
      <c r="X322" s="1"/>
      <c r="Y322" s="1"/>
      <c r="Z322" s="1"/>
    </row>
    <row r="323" spans="1:26" ht="15.75" customHeight="1" x14ac:dyDescent="0.2">
      <c r="A323" s="1"/>
      <c r="B323" s="1"/>
      <c r="C323" s="1"/>
      <c r="D323" s="2"/>
      <c r="E323" s="2"/>
      <c r="F323" s="2"/>
      <c r="G323" s="2"/>
      <c r="H323" s="2"/>
      <c r="I323" s="2"/>
      <c r="J323" s="2"/>
      <c r="K323" s="23"/>
      <c r="L323" s="2"/>
      <c r="M323" s="1"/>
      <c r="N323" s="24"/>
      <c r="O323" s="24"/>
      <c r="P323" s="24"/>
      <c r="Q323" s="24"/>
      <c r="R323" s="24"/>
      <c r="S323" s="24"/>
      <c r="T323" s="25"/>
      <c r="U323" s="1"/>
      <c r="V323" s="1"/>
      <c r="W323" s="1"/>
      <c r="X323" s="1"/>
      <c r="Y323" s="1"/>
      <c r="Z323" s="1"/>
    </row>
    <row r="324" spans="1:26" ht="15.75" customHeight="1" x14ac:dyDescent="0.2">
      <c r="A324" s="1"/>
      <c r="B324" s="1"/>
      <c r="C324" s="1"/>
      <c r="D324" s="2"/>
      <c r="E324" s="2"/>
      <c r="F324" s="2"/>
      <c r="G324" s="2"/>
      <c r="H324" s="2"/>
      <c r="I324" s="2"/>
      <c r="J324" s="2"/>
      <c r="K324" s="23"/>
      <c r="L324" s="2"/>
      <c r="M324" s="1"/>
      <c r="N324" s="24"/>
      <c r="O324" s="24"/>
      <c r="P324" s="24"/>
      <c r="Q324" s="24"/>
      <c r="R324" s="24"/>
      <c r="S324" s="24"/>
      <c r="T324" s="25"/>
      <c r="U324" s="1"/>
      <c r="V324" s="1"/>
      <c r="W324" s="1"/>
      <c r="X324" s="1"/>
      <c r="Y324" s="1"/>
      <c r="Z324" s="1"/>
    </row>
    <row r="325" spans="1:26" ht="15.75" customHeight="1" x14ac:dyDescent="0.2">
      <c r="A325" s="1"/>
      <c r="B325" s="1"/>
      <c r="C325" s="1"/>
      <c r="D325" s="2"/>
      <c r="E325" s="2"/>
      <c r="F325" s="2"/>
      <c r="G325" s="2"/>
      <c r="H325" s="2"/>
      <c r="I325" s="2"/>
      <c r="J325" s="2"/>
      <c r="K325" s="23"/>
      <c r="L325" s="2"/>
      <c r="M325" s="1"/>
      <c r="N325" s="24"/>
      <c r="O325" s="24"/>
      <c r="P325" s="24"/>
      <c r="Q325" s="24"/>
      <c r="R325" s="24"/>
      <c r="S325" s="24"/>
      <c r="T325" s="25"/>
      <c r="U325" s="1"/>
      <c r="V325" s="1"/>
      <c r="W325" s="1"/>
      <c r="X325" s="1"/>
      <c r="Y325" s="1"/>
      <c r="Z325" s="1"/>
    </row>
    <row r="326" spans="1:26" ht="15.75" customHeight="1" x14ac:dyDescent="0.2">
      <c r="A326" s="1"/>
      <c r="B326" s="1"/>
      <c r="C326" s="1"/>
      <c r="D326" s="2"/>
      <c r="E326" s="2"/>
      <c r="F326" s="2"/>
      <c r="G326" s="2"/>
      <c r="H326" s="2"/>
      <c r="I326" s="2"/>
      <c r="J326" s="2"/>
      <c r="K326" s="23"/>
      <c r="L326" s="2"/>
      <c r="M326" s="1"/>
      <c r="N326" s="24"/>
      <c r="O326" s="24"/>
      <c r="P326" s="24"/>
      <c r="Q326" s="24"/>
      <c r="R326" s="24"/>
      <c r="S326" s="24"/>
      <c r="T326" s="25"/>
      <c r="U326" s="1"/>
      <c r="V326" s="1"/>
      <c r="W326" s="1"/>
      <c r="X326" s="1"/>
      <c r="Y326" s="1"/>
      <c r="Z326" s="1"/>
    </row>
    <row r="327" spans="1:26" ht="15.75" customHeight="1" x14ac:dyDescent="0.2">
      <c r="A327" s="1"/>
      <c r="B327" s="1"/>
      <c r="C327" s="1"/>
      <c r="D327" s="2"/>
      <c r="E327" s="2"/>
      <c r="F327" s="2"/>
      <c r="G327" s="2"/>
      <c r="H327" s="2"/>
      <c r="I327" s="2"/>
      <c r="J327" s="2"/>
      <c r="K327" s="23"/>
      <c r="L327" s="2"/>
      <c r="M327" s="1"/>
      <c r="N327" s="24"/>
      <c r="O327" s="24"/>
      <c r="P327" s="24"/>
      <c r="Q327" s="24"/>
      <c r="R327" s="24"/>
      <c r="S327" s="24"/>
      <c r="T327" s="25"/>
      <c r="U327" s="1"/>
      <c r="V327" s="1"/>
      <c r="W327" s="1"/>
      <c r="X327" s="1"/>
      <c r="Y327" s="1"/>
      <c r="Z327" s="1"/>
    </row>
    <row r="328" spans="1:26" ht="15.75" customHeight="1" x14ac:dyDescent="0.2">
      <c r="A328" s="1"/>
      <c r="B328" s="1"/>
      <c r="C328" s="1"/>
      <c r="D328" s="2"/>
      <c r="E328" s="2"/>
      <c r="F328" s="2"/>
      <c r="G328" s="2"/>
      <c r="H328" s="2"/>
      <c r="I328" s="2"/>
      <c r="J328" s="2"/>
      <c r="K328" s="23"/>
      <c r="L328" s="2"/>
      <c r="M328" s="1"/>
      <c r="N328" s="24"/>
      <c r="O328" s="24"/>
      <c r="P328" s="24"/>
      <c r="Q328" s="24"/>
      <c r="R328" s="24"/>
      <c r="S328" s="24"/>
      <c r="T328" s="25"/>
      <c r="U328" s="1"/>
      <c r="V328" s="1"/>
      <c r="W328" s="1"/>
      <c r="X328" s="1"/>
      <c r="Y328" s="1"/>
      <c r="Z328" s="1"/>
    </row>
    <row r="329" spans="1:26" ht="15.75" customHeight="1" x14ac:dyDescent="0.2">
      <c r="A329" s="1"/>
      <c r="B329" s="1"/>
      <c r="C329" s="1"/>
      <c r="D329" s="2"/>
      <c r="E329" s="2"/>
      <c r="F329" s="2"/>
      <c r="G329" s="2"/>
      <c r="H329" s="2"/>
      <c r="I329" s="2"/>
      <c r="J329" s="2"/>
      <c r="K329" s="23"/>
      <c r="L329" s="2"/>
      <c r="M329" s="1"/>
      <c r="N329" s="24"/>
      <c r="O329" s="24"/>
      <c r="P329" s="24"/>
      <c r="Q329" s="24"/>
      <c r="R329" s="24"/>
      <c r="S329" s="24"/>
      <c r="T329" s="25"/>
      <c r="U329" s="1"/>
      <c r="V329" s="1"/>
      <c r="W329" s="1"/>
      <c r="X329" s="1"/>
      <c r="Y329" s="1"/>
      <c r="Z329" s="1"/>
    </row>
    <row r="330" spans="1:26" ht="15.75" customHeight="1" x14ac:dyDescent="0.2">
      <c r="A330" s="1"/>
      <c r="B330" s="1"/>
      <c r="C330" s="1"/>
      <c r="D330" s="2"/>
      <c r="E330" s="2"/>
      <c r="F330" s="2"/>
      <c r="G330" s="2"/>
      <c r="H330" s="2"/>
      <c r="I330" s="2"/>
      <c r="J330" s="2"/>
      <c r="K330" s="23"/>
      <c r="L330" s="2"/>
      <c r="M330" s="1"/>
      <c r="N330" s="24"/>
      <c r="O330" s="24"/>
      <c r="P330" s="24"/>
      <c r="Q330" s="24"/>
      <c r="R330" s="24"/>
      <c r="S330" s="24"/>
      <c r="T330" s="25"/>
      <c r="U330" s="1"/>
      <c r="V330" s="1"/>
      <c r="W330" s="1"/>
      <c r="X330" s="1"/>
      <c r="Y330" s="1"/>
      <c r="Z330" s="1"/>
    </row>
    <row r="331" spans="1:26" ht="15.75" customHeight="1" x14ac:dyDescent="0.2">
      <c r="A331" s="1"/>
      <c r="B331" s="1"/>
      <c r="C331" s="1"/>
      <c r="D331" s="2"/>
      <c r="E331" s="2"/>
      <c r="F331" s="2"/>
      <c r="G331" s="2"/>
      <c r="H331" s="2"/>
      <c r="I331" s="2"/>
      <c r="J331" s="2"/>
      <c r="K331" s="23"/>
      <c r="L331" s="2"/>
      <c r="M331" s="1"/>
      <c r="N331" s="24"/>
      <c r="O331" s="24"/>
      <c r="P331" s="24"/>
      <c r="Q331" s="24"/>
      <c r="R331" s="24"/>
      <c r="S331" s="24"/>
      <c r="T331" s="25"/>
      <c r="U331" s="1"/>
      <c r="V331" s="1"/>
      <c r="W331" s="1"/>
      <c r="X331" s="1"/>
      <c r="Y331" s="1"/>
      <c r="Z331" s="1"/>
    </row>
    <row r="332" spans="1:26" ht="15.75" customHeight="1" x14ac:dyDescent="0.2">
      <c r="A332" s="1"/>
      <c r="B332" s="1"/>
      <c r="C332" s="1"/>
      <c r="D332" s="2"/>
      <c r="E332" s="2"/>
      <c r="F332" s="2"/>
      <c r="G332" s="2"/>
      <c r="H332" s="2"/>
      <c r="I332" s="2"/>
      <c r="J332" s="2"/>
      <c r="K332" s="23"/>
      <c r="L332" s="2"/>
      <c r="M332" s="1"/>
      <c r="N332" s="24"/>
      <c r="O332" s="24"/>
      <c r="P332" s="24"/>
      <c r="Q332" s="24"/>
      <c r="R332" s="24"/>
      <c r="S332" s="24"/>
      <c r="T332" s="25"/>
      <c r="U332" s="1"/>
      <c r="V332" s="1"/>
      <c r="W332" s="1"/>
      <c r="X332" s="1"/>
      <c r="Y332" s="1"/>
      <c r="Z332" s="1"/>
    </row>
    <row r="333" spans="1:26" ht="15.75" customHeight="1" x14ac:dyDescent="0.2">
      <c r="A333" s="1"/>
      <c r="B333" s="1"/>
      <c r="C333" s="1"/>
      <c r="D333" s="2"/>
      <c r="E333" s="2"/>
      <c r="F333" s="2"/>
      <c r="G333" s="2"/>
      <c r="H333" s="2"/>
      <c r="I333" s="2"/>
      <c r="J333" s="2"/>
      <c r="K333" s="23"/>
      <c r="L333" s="2"/>
      <c r="M333" s="1"/>
      <c r="N333" s="24"/>
      <c r="O333" s="24"/>
      <c r="P333" s="24"/>
      <c r="Q333" s="24"/>
      <c r="R333" s="24"/>
      <c r="S333" s="24"/>
      <c r="T333" s="25"/>
      <c r="U333" s="1"/>
      <c r="V333" s="1"/>
      <c r="W333" s="1"/>
      <c r="X333" s="1"/>
      <c r="Y333" s="1"/>
      <c r="Z333" s="1"/>
    </row>
    <row r="334" spans="1:26" ht="15.75" customHeight="1" x14ac:dyDescent="0.2">
      <c r="A334" s="1"/>
      <c r="B334" s="1"/>
      <c r="C334" s="1"/>
      <c r="D334" s="2"/>
      <c r="E334" s="2"/>
      <c r="F334" s="2"/>
      <c r="G334" s="2"/>
      <c r="H334" s="2"/>
      <c r="I334" s="2"/>
      <c r="J334" s="2"/>
      <c r="K334" s="23"/>
      <c r="L334" s="2"/>
      <c r="M334" s="1"/>
      <c r="N334" s="24"/>
      <c r="O334" s="24"/>
      <c r="P334" s="24"/>
      <c r="Q334" s="24"/>
      <c r="R334" s="24"/>
      <c r="S334" s="24"/>
      <c r="T334" s="25"/>
      <c r="U334" s="1"/>
      <c r="V334" s="1"/>
      <c r="W334" s="1"/>
      <c r="X334" s="1"/>
      <c r="Y334" s="1"/>
      <c r="Z334" s="1"/>
    </row>
    <row r="335" spans="1:26" ht="15.75" customHeight="1" x14ac:dyDescent="0.2">
      <c r="A335" s="1"/>
      <c r="B335" s="1"/>
      <c r="C335" s="1"/>
      <c r="D335" s="2"/>
      <c r="E335" s="2"/>
      <c r="F335" s="2"/>
      <c r="G335" s="2"/>
      <c r="H335" s="2"/>
      <c r="I335" s="2"/>
      <c r="J335" s="2"/>
      <c r="K335" s="23"/>
      <c r="L335" s="2"/>
      <c r="M335" s="1"/>
      <c r="N335" s="24"/>
      <c r="O335" s="24"/>
      <c r="P335" s="24"/>
      <c r="Q335" s="24"/>
      <c r="R335" s="24"/>
      <c r="S335" s="24"/>
      <c r="T335" s="25"/>
      <c r="U335" s="1"/>
      <c r="V335" s="1"/>
      <c r="W335" s="1"/>
      <c r="X335" s="1"/>
      <c r="Y335" s="1"/>
      <c r="Z335" s="1"/>
    </row>
    <row r="336" spans="1:26" ht="15.75" customHeight="1" x14ac:dyDescent="0.2">
      <c r="A336" s="1"/>
      <c r="B336" s="1"/>
      <c r="C336" s="1"/>
      <c r="D336" s="2"/>
      <c r="E336" s="2"/>
      <c r="F336" s="2"/>
      <c r="G336" s="2"/>
      <c r="H336" s="2"/>
      <c r="I336" s="2"/>
      <c r="J336" s="2"/>
      <c r="K336" s="23"/>
      <c r="L336" s="2"/>
      <c r="M336" s="1"/>
      <c r="N336" s="24"/>
      <c r="O336" s="24"/>
      <c r="P336" s="24"/>
      <c r="Q336" s="24"/>
      <c r="R336" s="24"/>
      <c r="S336" s="24"/>
      <c r="T336" s="25"/>
      <c r="U336" s="1"/>
      <c r="V336" s="1"/>
      <c r="W336" s="1"/>
      <c r="X336" s="1"/>
      <c r="Y336" s="1"/>
      <c r="Z336" s="1"/>
    </row>
    <row r="337" spans="1:26" ht="15.75" customHeight="1" x14ac:dyDescent="0.2">
      <c r="A337" s="1"/>
      <c r="B337" s="1"/>
      <c r="C337" s="1"/>
      <c r="D337" s="2"/>
      <c r="E337" s="2"/>
      <c r="F337" s="2"/>
      <c r="G337" s="2"/>
      <c r="H337" s="2"/>
      <c r="I337" s="2"/>
      <c r="J337" s="2"/>
      <c r="K337" s="23"/>
      <c r="L337" s="2"/>
      <c r="M337" s="1"/>
      <c r="N337" s="24"/>
      <c r="O337" s="24"/>
      <c r="P337" s="24"/>
      <c r="Q337" s="24"/>
      <c r="R337" s="24"/>
      <c r="S337" s="24"/>
      <c r="T337" s="25"/>
      <c r="U337" s="1"/>
      <c r="V337" s="1"/>
      <c r="W337" s="1"/>
      <c r="X337" s="1"/>
      <c r="Y337" s="1"/>
      <c r="Z337" s="1"/>
    </row>
    <row r="338" spans="1:26" ht="15.75" customHeight="1" x14ac:dyDescent="0.2">
      <c r="A338" s="1"/>
      <c r="B338" s="1"/>
      <c r="C338" s="1"/>
      <c r="D338" s="2"/>
      <c r="E338" s="2"/>
      <c r="F338" s="2"/>
      <c r="G338" s="2"/>
      <c r="H338" s="2"/>
      <c r="I338" s="2"/>
      <c r="J338" s="2"/>
      <c r="K338" s="23"/>
      <c r="L338" s="2"/>
      <c r="M338" s="1"/>
      <c r="N338" s="24"/>
      <c r="O338" s="24"/>
      <c r="P338" s="24"/>
      <c r="Q338" s="24"/>
      <c r="R338" s="24"/>
      <c r="S338" s="24"/>
      <c r="T338" s="25"/>
      <c r="U338" s="1"/>
      <c r="V338" s="1"/>
      <c r="W338" s="1"/>
      <c r="X338" s="1"/>
      <c r="Y338" s="1"/>
      <c r="Z338" s="1"/>
    </row>
    <row r="339" spans="1:26" ht="15.75" customHeight="1" x14ac:dyDescent="0.2">
      <c r="A339" s="1"/>
      <c r="B339" s="1"/>
      <c r="C339" s="1"/>
      <c r="D339" s="2"/>
      <c r="E339" s="2"/>
      <c r="F339" s="2"/>
      <c r="G339" s="2"/>
      <c r="H339" s="2"/>
      <c r="I339" s="2"/>
      <c r="J339" s="2"/>
      <c r="K339" s="23"/>
      <c r="L339" s="2"/>
      <c r="M339" s="1"/>
      <c r="N339" s="24"/>
      <c r="O339" s="24"/>
      <c r="P339" s="24"/>
      <c r="Q339" s="24"/>
      <c r="R339" s="24"/>
      <c r="S339" s="24"/>
      <c r="T339" s="25"/>
      <c r="U339" s="1"/>
      <c r="V339" s="1"/>
      <c r="W339" s="1"/>
      <c r="X339" s="1"/>
      <c r="Y339" s="1"/>
      <c r="Z339" s="1"/>
    </row>
    <row r="340" spans="1:26" ht="15.75" customHeight="1" x14ac:dyDescent="0.2">
      <c r="A340" s="1"/>
      <c r="B340" s="1"/>
      <c r="C340" s="1"/>
      <c r="D340" s="2"/>
      <c r="E340" s="2"/>
      <c r="F340" s="2"/>
      <c r="G340" s="2"/>
      <c r="H340" s="2"/>
      <c r="I340" s="2"/>
      <c r="J340" s="2"/>
      <c r="K340" s="23"/>
      <c r="L340" s="2"/>
      <c r="M340" s="1"/>
      <c r="N340" s="24"/>
      <c r="O340" s="24"/>
      <c r="P340" s="24"/>
      <c r="Q340" s="24"/>
      <c r="R340" s="24"/>
      <c r="S340" s="24"/>
      <c r="T340" s="25"/>
      <c r="U340" s="1"/>
      <c r="V340" s="1"/>
      <c r="W340" s="1"/>
      <c r="X340" s="1"/>
      <c r="Y340" s="1"/>
      <c r="Z340" s="1"/>
    </row>
    <row r="341" spans="1:26" ht="15.75" customHeight="1" x14ac:dyDescent="0.2">
      <c r="A341" s="1"/>
      <c r="B341" s="1"/>
      <c r="C341" s="1"/>
      <c r="D341" s="2"/>
      <c r="E341" s="2"/>
      <c r="F341" s="2"/>
      <c r="G341" s="2"/>
      <c r="H341" s="2"/>
      <c r="I341" s="2"/>
      <c r="J341" s="2"/>
      <c r="K341" s="23"/>
      <c r="L341" s="2"/>
      <c r="M341" s="1"/>
      <c r="N341" s="24"/>
      <c r="O341" s="24"/>
      <c r="P341" s="24"/>
      <c r="Q341" s="24"/>
      <c r="R341" s="24"/>
      <c r="S341" s="24"/>
      <c r="T341" s="25"/>
      <c r="U341" s="1"/>
      <c r="V341" s="1"/>
      <c r="W341" s="1"/>
      <c r="X341" s="1"/>
      <c r="Y341" s="1"/>
      <c r="Z341" s="1"/>
    </row>
    <row r="342" spans="1:26" ht="15.75" customHeight="1" x14ac:dyDescent="0.2">
      <c r="A342" s="1"/>
      <c r="B342" s="1"/>
      <c r="C342" s="1"/>
      <c r="D342" s="2"/>
      <c r="E342" s="2"/>
      <c r="F342" s="2"/>
      <c r="G342" s="2"/>
      <c r="H342" s="2"/>
      <c r="I342" s="2"/>
      <c r="J342" s="2"/>
      <c r="K342" s="23"/>
      <c r="L342" s="2"/>
      <c r="M342" s="1"/>
      <c r="N342" s="24"/>
      <c r="O342" s="24"/>
      <c r="P342" s="24"/>
      <c r="Q342" s="24"/>
      <c r="R342" s="24"/>
      <c r="S342" s="24"/>
      <c r="T342" s="25"/>
      <c r="U342" s="1"/>
      <c r="V342" s="1"/>
      <c r="W342" s="1"/>
      <c r="X342" s="1"/>
      <c r="Y342" s="1"/>
      <c r="Z342" s="1"/>
    </row>
    <row r="343" spans="1:26" ht="15.75" customHeight="1" x14ac:dyDescent="0.2">
      <c r="A343" s="1"/>
      <c r="B343" s="1"/>
      <c r="C343" s="1"/>
      <c r="D343" s="2"/>
      <c r="E343" s="2"/>
      <c r="F343" s="2"/>
      <c r="G343" s="2"/>
      <c r="H343" s="2"/>
      <c r="I343" s="2"/>
      <c r="J343" s="2"/>
      <c r="K343" s="23"/>
      <c r="L343" s="2"/>
      <c r="M343" s="1"/>
      <c r="N343" s="24"/>
      <c r="O343" s="24"/>
      <c r="P343" s="24"/>
      <c r="Q343" s="24"/>
      <c r="R343" s="24"/>
      <c r="S343" s="24"/>
      <c r="T343" s="25"/>
      <c r="U343" s="1"/>
      <c r="V343" s="1"/>
      <c r="W343" s="1"/>
      <c r="X343" s="1"/>
      <c r="Y343" s="1"/>
      <c r="Z343" s="1"/>
    </row>
    <row r="344" spans="1:26" ht="15.75" customHeight="1" x14ac:dyDescent="0.2">
      <c r="A344" s="1"/>
      <c r="B344" s="1"/>
      <c r="C344" s="1"/>
      <c r="D344" s="2"/>
      <c r="E344" s="2"/>
      <c r="F344" s="2"/>
      <c r="G344" s="2"/>
      <c r="H344" s="2"/>
      <c r="I344" s="2"/>
      <c r="J344" s="2"/>
      <c r="K344" s="23"/>
      <c r="L344" s="2"/>
      <c r="M344" s="1"/>
      <c r="N344" s="24"/>
      <c r="O344" s="24"/>
      <c r="P344" s="24"/>
      <c r="Q344" s="24"/>
      <c r="R344" s="24"/>
      <c r="S344" s="24"/>
      <c r="T344" s="25"/>
      <c r="U344" s="1"/>
      <c r="V344" s="1"/>
      <c r="W344" s="1"/>
      <c r="X344" s="1"/>
      <c r="Y344" s="1"/>
      <c r="Z344" s="1"/>
    </row>
    <row r="345" spans="1:26" ht="15.75" customHeight="1" x14ac:dyDescent="0.2">
      <c r="A345" s="1"/>
      <c r="B345" s="1"/>
      <c r="C345" s="1"/>
      <c r="D345" s="2"/>
      <c r="E345" s="2"/>
      <c r="F345" s="2"/>
      <c r="G345" s="2"/>
      <c r="H345" s="2"/>
      <c r="I345" s="2"/>
      <c r="J345" s="2"/>
      <c r="K345" s="23"/>
      <c r="L345" s="2"/>
      <c r="M345" s="1"/>
      <c r="N345" s="24"/>
      <c r="O345" s="24"/>
      <c r="P345" s="24"/>
      <c r="Q345" s="24"/>
      <c r="R345" s="24"/>
      <c r="S345" s="24"/>
      <c r="T345" s="25"/>
      <c r="U345" s="1"/>
      <c r="V345" s="1"/>
      <c r="W345" s="1"/>
      <c r="X345" s="1"/>
      <c r="Y345" s="1"/>
      <c r="Z345" s="1"/>
    </row>
    <row r="346" spans="1:26" ht="15.75" customHeight="1" x14ac:dyDescent="0.2">
      <c r="A346" s="1"/>
      <c r="B346" s="1"/>
      <c r="C346" s="1"/>
      <c r="D346" s="2"/>
      <c r="E346" s="2"/>
      <c r="F346" s="2"/>
      <c r="G346" s="2"/>
      <c r="H346" s="2"/>
      <c r="I346" s="2"/>
      <c r="J346" s="2"/>
      <c r="K346" s="23"/>
      <c r="L346" s="2"/>
      <c r="M346" s="1"/>
      <c r="N346" s="24"/>
      <c r="O346" s="24"/>
      <c r="P346" s="24"/>
      <c r="Q346" s="24"/>
      <c r="R346" s="24"/>
      <c r="S346" s="24"/>
      <c r="T346" s="25"/>
      <c r="U346" s="1"/>
      <c r="V346" s="1"/>
      <c r="W346" s="1"/>
      <c r="X346" s="1"/>
      <c r="Y346" s="1"/>
      <c r="Z346" s="1"/>
    </row>
    <row r="347" spans="1:26" ht="15.75" customHeight="1" x14ac:dyDescent="0.2">
      <c r="A347" s="1"/>
      <c r="B347" s="1"/>
      <c r="C347" s="1"/>
      <c r="D347" s="2"/>
      <c r="E347" s="2"/>
      <c r="F347" s="2"/>
      <c r="G347" s="2"/>
      <c r="H347" s="2"/>
      <c r="I347" s="2"/>
      <c r="J347" s="2"/>
      <c r="K347" s="23"/>
      <c r="L347" s="2"/>
      <c r="M347" s="1"/>
      <c r="N347" s="24"/>
      <c r="O347" s="24"/>
      <c r="P347" s="24"/>
      <c r="Q347" s="24"/>
      <c r="R347" s="24"/>
      <c r="S347" s="24"/>
      <c r="T347" s="25"/>
      <c r="U347" s="1"/>
      <c r="V347" s="1"/>
      <c r="W347" s="1"/>
      <c r="X347" s="1"/>
      <c r="Y347" s="1"/>
      <c r="Z347" s="1"/>
    </row>
    <row r="348" spans="1:26" ht="15.75" customHeight="1" x14ac:dyDescent="0.2">
      <c r="A348" s="1"/>
      <c r="B348" s="1"/>
      <c r="C348" s="1"/>
      <c r="D348" s="2"/>
      <c r="E348" s="2"/>
      <c r="F348" s="2"/>
      <c r="G348" s="2"/>
      <c r="H348" s="2"/>
      <c r="I348" s="2"/>
      <c r="J348" s="2"/>
      <c r="K348" s="23"/>
      <c r="L348" s="2"/>
      <c r="M348" s="1"/>
      <c r="N348" s="24"/>
      <c r="O348" s="24"/>
      <c r="P348" s="24"/>
      <c r="Q348" s="24"/>
      <c r="R348" s="24"/>
      <c r="S348" s="24"/>
      <c r="T348" s="25"/>
      <c r="U348" s="1"/>
      <c r="V348" s="1"/>
      <c r="W348" s="1"/>
      <c r="X348" s="1"/>
      <c r="Y348" s="1"/>
      <c r="Z348" s="1"/>
    </row>
    <row r="349" spans="1:26" ht="15.75" customHeight="1" x14ac:dyDescent="0.2">
      <c r="A349" s="1"/>
      <c r="B349" s="1"/>
      <c r="C349" s="1"/>
      <c r="D349" s="2"/>
      <c r="E349" s="2"/>
      <c r="F349" s="2"/>
      <c r="G349" s="2"/>
      <c r="H349" s="2"/>
      <c r="I349" s="2"/>
      <c r="J349" s="2"/>
      <c r="K349" s="23"/>
      <c r="L349" s="2"/>
      <c r="M349" s="1"/>
      <c r="N349" s="24"/>
      <c r="O349" s="24"/>
      <c r="P349" s="24"/>
      <c r="Q349" s="24"/>
      <c r="R349" s="24"/>
      <c r="S349" s="24"/>
      <c r="T349" s="25"/>
      <c r="U349" s="1"/>
      <c r="V349" s="1"/>
      <c r="W349" s="1"/>
      <c r="X349" s="1"/>
      <c r="Y349" s="1"/>
      <c r="Z349" s="1"/>
    </row>
    <row r="350" spans="1:26" ht="15.75" customHeight="1" x14ac:dyDescent="0.2">
      <c r="A350" s="1"/>
      <c r="B350" s="1"/>
      <c r="C350" s="1"/>
      <c r="D350" s="2"/>
      <c r="E350" s="2"/>
      <c r="F350" s="2"/>
      <c r="G350" s="2"/>
      <c r="H350" s="2"/>
      <c r="I350" s="2"/>
      <c r="J350" s="2"/>
      <c r="K350" s="23"/>
      <c r="L350" s="2"/>
      <c r="M350" s="1"/>
      <c r="N350" s="24"/>
      <c r="O350" s="24"/>
      <c r="P350" s="24"/>
      <c r="Q350" s="24"/>
      <c r="R350" s="24"/>
      <c r="S350" s="24"/>
      <c r="T350" s="25"/>
      <c r="U350" s="1"/>
      <c r="V350" s="1"/>
      <c r="W350" s="1"/>
      <c r="X350" s="1"/>
      <c r="Y350" s="1"/>
      <c r="Z350" s="1"/>
    </row>
    <row r="351" spans="1:26" ht="15.75" customHeight="1" x14ac:dyDescent="0.2">
      <c r="A351" s="1"/>
      <c r="B351" s="1"/>
      <c r="C351" s="1"/>
      <c r="D351" s="2"/>
      <c r="E351" s="2"/>
      <c r="F351" s="2"/>
      <c r="G351" s="2"/>
      <c r="H351" s="2"/>
      <c r="I351" s="2"/>
      <c r="J351" s="2"/>
      <c r="K351" s="23"/>
      <c r="L351" s="2"/>
      <c r="M351" s="1"/>
      <c r="N351" s="24"/>
      <c r="O351" s="24"/>
      <c r="P351" s="24"/>
      <c r="Q351" s="24"/>
      <c r="R351" s="24"/>
      <c r="S351" s="24"/>
      <c r="T351" s="25"/>
      <c r="U351" s="1"/>
      <c r="V351" s="1"/>
      <c r="W351" s="1"/>
      <c r="X351" s="1"/>
      <c r="Y351" s="1"/>
      <c r="Z351" s="1"/>
    </row>
    <row r="352" spans="1:26" ht="15.75" customHeight="1" x14ac:dyDescent="0.2">
      <c r="A352" s="1"/>
      <c r="B352" s="1"/>
      <c r="C352" s="1"/>
      <c r="D352" s="2"/>
      <c r="E352" s="2"/>
      <c r="F352" s="2"/>
      <c r="G352" s="2"/>
      <c r="H352" s="2"/>
      <c r="I352" s="2"/>
      <c r="J352" s="2"/>
      <c r="K352" s="23"/>
      <c r="L352" s="2"/>
      <c r="M352" s="1"/>
      <c r="N352" s="24"/>
      <c r="O352" s="24"/>
      <c r="P352" s="24"/>
      <c r="Q352" s="24"/>
      <c r="R352" s="24"/>
      <c r="S352" s="24"/>
      <c r="T352" s="25"/>
      <c r="U352" s="1"/>
      <c r="V352" s="1"/>
      <c r="W352" s="1"/>
      <c r="X352" s="1"/>
      <c r="Y352" s="1"/>
      <c r="Z352" s="1"/>
    </row>
    <row r="353" spans="1:26" ht="15.75" customHeight="1" x14ac:dyDescent="0.2">
      <c r="A353" s="1"/>
      <c r="B353" s="1"/>
      <c r="C353" s="1"/>
      <c r="D353" s="2"/>
      <c r="E353" s="2"/>
      <c r="F353" s="2"/>
      <c r="G353" s="2"/>
      <c r="H353" s="2"/>
      <c r="I353" s="2"/>
      <c r="J353" s="2"/>
      <c r="K353" s="23"/>
      <c r="L353" s="2"/>
      <c r="M353" s="1"/>
      <c r="N353" s="24"/>
      <c r="O353" s="24"/>
      <c r="P353" s="24"/>
      <c r="Q353" s="24"/>
      <c r="R353" s="24"/>
      <c r="S353" s="24"/>
      <c r="T353" s="25"/>
      <c r="U353" s="1"/>
      <c r="V353" s="1"/>
      <c r="W353" s="1"/>
      <c r="X353" s="1"/>
      <c r="Y353" s="1"/>
      <c r="Z353" s="1"/>
    </row>
    <row r="354" spans="1:26" ht="15.75" customHeight="1" x14ac:dyDescent="0.2">
      <c r="A354" s="1"/>
      <c r="B354" s="1"/>
      <c r="C354" s="1"/>
      <c r="D354" s="2"/>
      <c r="E354" s="2"/>
      <c r="F354" s="2"/>
      <c r="G354" s="2"/>
      <c r="H354" s="2"/>
      <c r="I354" s="2"/>
      <c r="J354" s="2"/>
      <c r="K354" s="23"/>
      <c r="L354" s="2"/>
      <c r="M354" s="1"/>
      <c r="N354" s="24"/>
      <c r="O354" s="24"/>
      <c r="P354" s="24"/>
      <c r="Q354" s="24"/>
      <c r="R354" s="24"/>
      <c r="S354" s="24"/>
      <c r="T354" s="25"/>
      <c r="U354" s="1"/>
      <c r="V354" s="1"/>
      <c r="W354" s="1"/>
      <c r="X354" s="1"/>
      <c r="Y354" s="1"/>
      <c r="Z354" s="1"/>
    </row>
    <row r="355" spans="1:26" ht="15.75" customHeight="1" x14ac:dyDescent="0.2">
      <c r="A355" s="1"/>
      <c r="B355" s="1"/>
      <c r="C355" s="1"/>
      <c r="D355" s="2"/>
      <c r="E355" s="2"/>
      <c r="F355" s="2"/>
      <c r="G355" s="2"/>
      <c r="H355" s="2"/>
      <c r="I355" s="2"/>
      <c r="J355" s="2"/>
      <c r="K355" s="23"/>
      <c r="L355" s="2"/>
      <c r="M355" s="1"/>
      <c r="N355" s="24"/>
      <c r="O355" s="24"/>
      <c r="P355" s="24"/>
      <c r="Q355" s="24"/>
      <c r="R355" s="24"/>
      <c r="S355" s="24"/>
      <c r="T355" s="25"/>
      <c r="U355" s="1"/>
      <c r="V355" s="1"/>
      <c r="W355" s="1"/>
      <c r="X355" s="1"/>
      <c r="Y355" s="1"/>
      <c r="Z355" s="1"/>
    </row>
    <row r="356" spans="1:26" ht="15.75" customHeight="1" x14ac:dyDescent="0.2">
      <c r="A356" s="1"/>
      <c r="B356" s="1"/>
      <c r="C356" s="1"/>
      <c r="D356" s="2"/>
      <c r="E356" s="2"/>
      <c r="F356" s="2"/>
      <c r="G356" s="2"/>
      <c r="H356" s="2"/>
      <c r="I356" s="2"/>
      <c r="J356" s="2"/>
      <c r="K356" s="23"/>
      <c r="L356" s="2"/>
      <c r="M356" s="1"/>
      <c r="N356" s="24"/>
      <c r="O356" s="24"/>
      <c r="P356" s="24"/>
      <c r="Q356" s="24"/>
      <c r="R356" s="24"/>
      <c r="S356" s="24"/>
      <c r="T356" s="25"/>
      <c r="U356" s="1"/>
      <c r="V356" s="1"/>
      <c r="W356" s="1"/>
      <c r="X356" s="1"/>
      <c r="Y356" s="1"/>
      <c r="Z356" s="1"/>
    </row>
    <row r="357" spans="1:26" ht="15.75" customHeight="1" x14ac:dyDescent="0.2">
      <c r="A357" s="1"/>
      <c r="B357" s="1"/>
      <c r="C357" s="1"/>
      <c r="D357" s="2"/>
      <c r="E357" s="2"/>
      <c r="F357" s="2"/>
      <c r="G357" s="2"/>
      <c r="H357" s="2"/>
      <c r="I357" s="2"/>
      <c r="J357" s="2"/>
      <c r="K357" s="23"/>
      <c r="L357" s="2"/>
      <c r="M357" s="1"/>
      <c r="N357" s="24"/>
      <c r="O357" s="24"/>
      <c r="P357" s="24"/>
      <c r="Q357" s="24"/>
      <c r="R357" s="24"/>
      <c r="S357" s="24"/>
      <c r="T357" s="25"/>
      <c r="U357" s="1"/>
      <c r="V357" s="1"/>
      <c r="W357" s="1"/>
      <c r="X357" s="1"/>
      <c r="Y357" s="1"/>
      <c r="Z357" s="1"/>
    </row>
    <row r="358" spans="1:26" ht="15.75" customHeight="1" x14ac:dyDescent="0.2">
      <c r="A358" s="1"/>
      <c r="B358" s="1"/>
      <c r="C358" s="1"/>
      <c r="D358" s="2"/>
      <c r="E358" s="2"/>
      <c r="F358" s="2"/>
      <c r="G358" s="2"/>
      <c r="H358" s="2"/>
      <c r="I358" s="2"/>
      <c r="J358" s="2"/>
      <c r="K358" s="23"/>
      <c r="L358" s="2"/>
      <c r="M358" s="1"/>
      <c r="N358" s="24"/>
      <c r="O358" s="24"/>
      <c r="P358" s="24"/>
      <c r="Q358" s="24"/>
      <c r="R358" s="24"/>
      <c r="S358" s="24"/>
      <c r="T358" s="25"/>
      <c r="U358" s="1"/>
      <c r="V358" s="1"/>
      <c r="W358" s="1"/>
      <c r="X358" s="1"/>
      <c r="Y358" s="1"/>
      <c r="Z358" s="1"/>
    </row>
    <row r="359" spans="1:26" ht="15.75" customHeight="1" x14ac:dyDescent="0.2">
      <c r="A359" s="1"/>
      <c r="B359" s="1"/>
      <c r="C359" s="1"/>
      <c r="D359" s="2"/>
      <c r="E359" s="2"/>
      <c r="F359" s="2"/>
      <c r="G359" s="2"/>
      <c r="H359" s="2"/>
      <c r="I359" s="2"/>
      <c r="J359" s="2"/>
      <c r="K359" s="23"/>
      <c r="L359" s="2"/>
      <c r="M359" s="1"/>
      <c r="N359" s="24"/>
      <c r="O359" s="24"/>
      <c r="P359" s="24"/>
      <c r="Q359" s="24"/>
      <c r="R359" s="24"/>
      <c r="S359" s="24"/>
      <c r="T359" s="25"/>
      <c r="U359" s="1"/>
      <c r="V359" s="1"/>
      <c r="W359" s="1"/>
      <c r="X359" s="1"/>
      <c r="Y359" s="1"/>
      <c r="Z359" s="1"/>
    </row>
    <row r="360" spans="1:26" ht="15.75" customHeight="1" x14ac:dyDescent="0.2">
      <c r="A360" s="1"/>
      <c r="B360" s="1"/>
      <c r="C360" s="1"/>
      <c r="D360" s="2"/>
      <c r="E360" s="2"/>
      <c r="F360" s="2"/>
      <c r="G360" s="2"/>
      <c r="H360" s="2"/>
      <c r="I360" s="2"/>
      <c r="J360" s="2"/>
      <c r="K360" s="23"/>
      <c r="L360" s="2"/>
      <c r="M360" s="1"/>
      <c r="N360" s="24"/>
      <c r="O360" s="24"/>
      <c r="P360" s="24"/>
      <c r="Q360" s="24"/>
      <c r="R360" s="24"/>
      <c r="S360" s="24"/>
      <c r="T360" s="25"/>
      <c r="U360" s="1"/>
      <c r="V360" s="1"/>
      <c r="W360" s="1"/>
      <c r="X360" s="1"/>
      <c r="Y360" s="1"/>
      <c r="Z360" s="1"/>
    </row>
    <row r="361" spans="1:26" ht="15.75" customHeight="1" x14ac:dyDescent="0.2">
      <c r="A361" s="1"/>
      <c r="B361" s="1"/>
      <c r="C361" s="1"/>
      <c r="D361" s="2"/>
      <c r="E361" s="2"/>
      <c r="F361" s="2"/>
      <c r="G361" s="2"/>
      <c r="H361" s="2"/>
      <c r="I361" s="2"/>
      <c r="J361" s="2"/>
      <c r="K361" s="23"/>
      <c r="L361" s="2"/>
      <c r="M361" s="1"/>
      <c r="N361" s="24"/>
      <c r="O361" s="24"/>
      <c r="P361" s="24"/>
      <c r="Q361" s="24"/>
      <c r="R361" s="24"/>
      <c r="S361" s="24"/>
      <c r="T361" s="25"/>
      <c r="U361" s="1"/>
      <c r="V361" s="1"/>
      <c r="W361" s="1"/>
      <c r="X361" s="1"/>
      <c r="Y361" s="1"/>
      <c r="Z361" s="1"/>
    </row>
    <row r="362" spans="1:26" ht="15.75" customHeight="1" x14ac:dyDescent="0.2">
      <c r="A362" s="1"/>
      <c r="B362" s="1"/>
      <c r="C362" s="1"/>
      <c r="D362" s="2"/>
      <c r="E362" s="2"/>
      <c r="F362" s="2"/>
      <c r="G362" s="2"/>
      <c r="H362" s="2"/>
      <c r="I362" s="2"/>
      <c r="J362" s="2"/>
      <c r="K362" s="23"/>
      <c r="L362" s="2"/>
      <c r="M362" s="1"/>
      <c r="N362" s="24"/>
      <c r="O362" s="24"/>
      <c r="P362" s="24"/>
      <c r="Q362" s="24"/>
      <c r="R362" s="24"/>
      <c r="S362" s="24"/>
      <c r="T362" s="25"/>
      <c r="U362" s="1"/>
      <c r="V362" s="1"/>
      <c r="W362" s="1"/>
      <c r="X362" s="1"/>
      <c r="Y362" s="1"/>
      <c r="Z362" s="1"/>
    </row>
    <row r="363" spans="1:26" ht="15.75" customHeight="1" x14ac:dyDescent="0.2">
      <c r="A363" s="1"/>
      <c r="B363" s="1"/>
      <c r="C363" s="1"/>
      <c r="D363" s="2"/>
      <c r="E363" s="2"/>
      <c r="F363" s="2"/>
      <c r="G363" s="2"/>
      <c r="H363" s="2"/>
      <c r="I363" s="2"/>
      <c r="J363" s="2"/>
      <c r="K363" s="23"/>
      <c r="L363" s="2"/>
      <c r="M363" s="1"/>
      <c r="N363" s="24"/>
      <c r="O363" s="24"/>
      <c r="P363" s="24"/>
      <c r="Q363" s="24"/>
      <c r="R363" s="24"/>
      <c r="S363" s="24"/>
      <c r="T363" s="25"/>
      <c r="U363" s="1"/>
      <c r="V363" s="1"/>
      <c r="W363" s="1"/>
      <c r="X363" s="1"/>
      <c r="Y363" s="1"/>
      <c r="Z363" s="1"/>
    </row>
    <row r="364" spans="1:26" ht="15.75" customHeight="1" x14ac:dyDescent="0.2">
      <c r="A364" s="1"/>
      <c r="B364" s="1"/>
      <c r="C364" s="1"/>
      <c r="D364" s="2"/>
      <c r="E364" s="2"/>
      <c r="F364" s="2"/>
      <c r="G364" s="2"/>
      <c r="H364" s="2"/>
      <c r="I364" s="2"/>
      <c r="J364" s="2"/>
      <c r="K364" s="23"/>
      <c r="L364" s="2"/>
      <c r="M364" s="1"/>
      <c r="N364" s="24"/>
      <c r="O364" s="24"/>
      <c r="P364" s="24"/>
      <c r="Q364" s="24"/>
      <c r="R364" s="24"/>
      <c r="S364" s="24"/>
      <c r="T364" s="25"/>
      <c r="U364" s="1"/>
      <c r="V364" s="1"/>
      <c r="W364" s="1"/>
      <c r="X364" s="1"/>
      <c r="Y364" s="1"/>
      <c r="Z364" s="1"/>
    </row>
    <row r="365" spans="1:26" ht="15.75" customHeight="1" x14ac:dyDescent="0.2">
      <c r="A365" s="1"/>
      <c r="B365" s="1"/>
      <c r="C365" s="1"/>
      <c r="D365" s="2"/>
      <c r="E365" s="2"/>
      <c r="F365" s="2"/>
      <c r="G365" s="2"/>
      <c r="H365" s="2"/>
      <c r="I365" s="2"/>
      <c r="J365" s="2"/>
      <c r="K365" s="23"/>
      <c r="L365" s="2"/>
      <c r="M365" s="1"/>
      <c r="N365" s="24"/>
      <c r="O365" s="24"/>
      <c r="P365" s="24"/>
      <c r="Q365" s="24"/>
      <c r="R365" s="24"/>
      <c r="S365" s="24"/>
      <c r="T365" s="25"/>
      <c r="U365" s="1"/>
      <c r="V365" s="1"/>
      <c r="W365" s="1"/>
      <c r="X365" s="1"/>
      <c r="Y365" s="1"/>
      <c r="Z365" s="1"/>
    </row>
    <row r="366" spans="1:26" ht="15.75" customHeight="1" x14ac:dyDescent="0.2">
      <c r="A366" s="1"/>
      <c r="B366" s="1"/>
      <c r="C366" s="1"/>
      <c r="D366" s="2"/>
      <c r="E366" s="2"/>
      <c r="F366" s="2"/>
      <c r="G366" s="2"/>
      <c r="H366" s="2"/>
      <c r="I366" s="2"/>
      <c r="J366" s="2"/>
      <c r="K366" s="23"/>
      <c r="L366" s="2"/>
      <c r="M366" s="1"/>
      <c r="N366" s="24"/>
      <c r="O366" s="24"/>
      <c r="P366" s="24"/>
      <c r="Q366" s="24"/>
      <c r="R366" s="24"/>
      <c r="S366" s="24"/>
      <c r="T366" s="25"/>
      <c r="U366" s="1"/>
      <c r="V366" s="1"/>
      <c r="W366" s="1"/>
      <c r="X366" s="1"/>
      <c r="Y366" s="1"/>
      <c r="Z366" s="1"/>
    </row>
    <row r="367" spans="1:26" ht="15.75" customHeight="1" x14ac:dyDescent="0.2">
      <c r="A367" s="1"/>
      <c r="B367" s="1"/>
      <c r="C367" s="1"/>
      <c r="D367" s="2"/>
      <c r="E367" s="2"/>
      <c r="F367" s="2"/>
      <c r="G367" s="2"/>
      <c r="H367" s="2"/>
      <c r="I367" s="2"/>
      <c r="J367" s="2"/>
      <c r="K367" s="23"/>
      <c r="L367" s="2"/>
      <c r="M367" s="1"/>
      <c r="N367" s="24"/>
      <c r="O367" s="24"/>
      <c r="P367" s="24"/>
      <c r="Q367" s="24"/>
      <c r="R367" s="24"/>
      <c r="S367" s="24"/>
      <c r="T367" s="25"/>
      <c r="U367" s="1"/>
      <c r="V367" s="1"/>
      <c r="W367" s="1"/>
      <c r="X367" s="1"/>
      <c r="Y367" s="1"/>
      <c r="Z367" s="1"/>
    </row>
    <row r="368" spans="1:26" ht="15.75" customHeight="1" x14ac:dyDescent="0.2">
      <c r="A368" s="1"/>
      <c r="B368" s="1"/>
      <c r="C368" s="1"/>
      <c r="D368" s="2"/>
      <c r="E368" s="2"/>
      <c r="F368" s="2"/>
      <c r="G368" s="2"/>
      <c r="H368" s="2"/>
      <c r="I368" s="2"/>
      <c r="J368" s="2"/>
      <c r="K368" s="23"/>
      <c r="L368" s="2"/>
      <c r="M368" s="1"/>
      <c r="N368" s="24"/>
      <c r="O368" s="24"/>
      <c r="P368" s="24"/>
      <c r="Q368" s="24"/>
      <c r="R368" s="24"/>
      <c r="S368" s="24"/>
      <c r="T368" s="25"/>
      <c r="U368" s="1"/>
      <c r="V368" s="1"/>
      <c r="W368" s="1"/>
      <c r="X368" s="1"/>
      <c r="Y368" s="1"/>
      <c r="Z368" s="1"/>
    </row>
    <row r="369" spans="1:26" ht="15.75" customHeight="1" x14ac:dyDescent="0.2">
      <c r="A369" s="1"/>
      <c r="B369" s="1"/>
      <c r="C369" s="1"/>
      <c r="D369" s="2"/>
      <c r="E369" s="2"/>
      <c r="F369" s="2"/>
      <c r="G369" s="2"/>
      <c r="H369" s="2"/>
      <c r="I369" s="2"/>
      <c r="J369" s="2"/>
      <c r="K369" s="23"/>
      <c r="L369" s="2"/>
      <c r="M369" s="1"/>
      <c r="N369" s="24"/>
      <c r="O369" s="24"/>
      <c r="P369" s="24"/>
      <c r="Q369" s="24"/>
      <c r="R369" s="24"/>
      <c r="S369" s="24"/>
      <c r="T369" s="25"/>
      <c r="U369" s="1"/>
      <c r="V369" s="1"/>
      <c r="W369" s="1"/>
      <c r="X369" s="1"/>
      <c r="Y369" s="1"/>
      <c r="Z369" s="1"/>
    </row>
    <row r="370" spans="1:26" ht="15.75" customHeight="1" x14ac:dyDescent="0.2">
      <c r="A370" s="1"/>
      <c r="B370" s="1"/>
      <c r="C370" s="1"/>
      <c r="D370" s="2"/>
      <c r="E370" s="2"/>
      <c r="F370" s="2"/>
      <c r="G370" s="2"/>
      <c r="H370" s="2"/>
      <c r="I370" s="2"/>
      <c r="J370" s="2"/>
      <c r="K370" s="23"/>
      <c r="L370" s="2"/>
      <c r="M370" s="1"/>
      <c r="N370" s="24"/>
      <c r="O370" s="24"/>
      <c r="P370" s="24"/>
      <c r="Q370" s="24"/>
      <c r="R370" s="24"/>
      <c r="S370" s="24"/>
      <c r="T370" s="25"/>
      <c r="U370" s="1"/>
      <c r="V370" s="1"/>
      <c r="W370" s="1"/>
      <c r="X370" s="1"/>
      <c r="Y370" s="1"/>
      <c r="Z370" s="1"/>
    </row>
    <row r="371" spans="1:26" ht="15.75" customHeight="1" x14ac:dyDescent="0.2">
      <c r="A371" s="1"/>
      <c r="B371" s="1"/>
      <c r="C371" s="1"/>
      <c r="D371" s="2"/>
      <c r="E371" s="2"/>
      <c r="F371" s="2"/>
      <c r="G371" s="2"/>
      <c r="H371" s="2"/>
      <c r="I371" s="2"/>
      <c r="J371" s="2"/>
      <c r="K371" s="23"/>
      <c r="L371" s="2"/>
      <c r="M371" s="1"/>
      <c r="N371" s="24"/>
      <c r="O371" s="24"/>
      <c r="P371" s="24"/>
      <c r="Q371" s="24"/>
      <c r="R371" s="24"/>
      <c r="S371" s="24"/>
      <c r="T371" s="25"/>
      <c r="U371" s="1"/>
      <c r="V371" s="1"/>
      <c r="W371" s="1"/>
      <c r="X371" s="1"/>
      <c r="Y371" s="1"/>
      <c r="Z371" s="1"/>
    </row>
    <row r="372" spans="1:26" ht="15.75" customHeight="1" x14ac:dyDescent="0.2">
      <c r="A372" s="1"/>
      <c r="B372" s="1"/>
      <c r="C372" s="1"/>
      <c r="D372" s="2"/>
      <c r="E372" s="2"/>
      <c r="F372" s="2"/>
      <c r="G372" s="2"/>
      <c r="H372" s="2"/>
      <c r="I372" s="2"/>
      <c r="J372" s="2"/>
      <c r="K372" s="23"/>
      <c r="L372" s="2"/>
      <c r="M372" s="1"/>
      <c r="N372" s="24"/>
      <c r="O372" s="24"/>
      <c r="P372" s="24"/>
      <c r="Q372" s="24"/>
      <c r="R372" s="24"/>
      <c r="S372" s="24"/>
      <c r="T372" s="25"/>
      <c r="U372" s="1"/>
      <c r="V372" s="1"/>
      <c r="W372" s="1"/>
      <c r="X372" s="1"/>
      <c r="Y372" s="1"/>
      <c r="Z372" s="1"/>
    </row>
    <row r="373" spans="1:26" ht="15.75" customHeight="1" x14ac:dyDescent="0.2">
      <c r="A373" s="1"/>
      <c r="B373" s="1"/>
      <c r="C373" s="1"/>
      <c r="D373" s="2"/>
      <c r="E373" s="2"/>
      <c r="F373" s="2"/>
      <c r="G373" s="2"/>
      <c r="H373" s="2"/>
      <c r="I373" s="2"/>
      <c r="J373" s="2"/>
      <c r="K373" s="23"/>
      <c r="L373" s="2"/>
      <c r="M373" s="1"/>
      <c r="N373" s="24"/>
      <c r="O373" s="24"/>
      <c r="P373" s="24"/>
      <c r="Q373" s="24"/>
      <c r="R373" s="24"/>
      <c r="S373" s="24"/>
      <c r="T373" s="25"/>
      <c r="U373" s="1"/>
      <c r="V373" s="1"/>
      <c r="W373" s="1"/>
      <c r="X373" s="1"/>
      <c r="Y373" s="1"/>
      <c r="Z373" s="1"/>
    </row>
    <row r="374" spans="1:26" ht="15.75" customHeight="1" x14ac:dyDescent="0.2">
      <c r="A374" s="1"/>
      <c r="B374" s="1"/>
      <c r="C374" s="1"/>
      <c r="D374" s="2"/>
      <c r="E374" s="2"/>
      <c r="F374" s="2"/>
      <c r="G374" s="2"/>
      <c r="H374" s="2"/>
      <c r="I374" s="2"/>
      <c r="J374" s="2"/>
      <c r="K374" s="23"/>
      <c r="L374" s="2"/>
      <c r="M374" s="1"/>
      <c r="N374" s="24"/>
      <c r="O374" s="24"/>
      <c r="P374" s="24"/>
      <c r="Q374" s="24"/>
      <c r="R374" s="24"/>
      <c r="S374" s="24"/>
      <c r="T374" s="25"/>
      <c r="U374" s="1"/>
      <c r="V374" s="1"/>
      <c r="W374" s="1"/>
      <c r="X374" s="1"/>
      <c r="Y374" s="1"/>
      <c r="Z374" s="1"/>
    </row>
    <row r="375" spans="1:26" ht="15.75" customHeight="1" x14ac:dyDescent="0.2">
      <c r="A375" s="1"/>
      <c r="B375" s="1"/>
      <c r="C375" s="1"/>
      <c r="D375" s="2"/>
      <c r="E375" s="2"/>
      <c r="F375" s="2"/>
      <c r="G375" s="2"/>
      <c r="H375" s="2"/>
      <c r="I375" s="2"/>
      <c r="J375" s="2"/>
      <c r="K375" s="23"/>
      <c r="L375" s="2"/>
      <c r="M375" s="1"/>
      <c r="N375" s="24"/>
      <c r="O375" s="24"/>
      <c r="P375" s="24"/>
      <c r="Q375" s="24"/>
      <c r="R375" s="24"/>
      <c r="S375" s="24"/>
      <c r="T375" s="25"/>
      <c r="U375" s="1"/>
      <c r="V375" s="1"/>
      <c r="W375" s="1"/>
      <c r="X375" s="1"/>
      <c r="Y375" s="1"/>
      <c r="Z375" s="1"/>
    </row>
    <row r="376" spans="1:26" ht="15.75" customHeight="1" x14ac:dyDescent="0.2">
      <c r="A376" s="1"/>
      <c r="B376" s="1"/>
      <c r="C376" s="1"/>
      <c r="D376" s="2"/>
      <c r="E376" s="2"/>
      <c r="F376" s="2"/>
      <c r="G376" s="2"/>
      <c r="H376" s="2"/>
      <c r="I376" s="2"/>
      <c r="J376" s="2"/>
      <c r="K376" s="23"/>
      <c r="L376" s="2"/>
      <c r="M376" s="1"/>
      <c r="N376" s="24"/>
      <c r="O376" s="24"/>
      <c r="P376" s="24"/>
      <c r="Q376" s="24"/>
      <c r="R376" s="24"/>
      <c r="S376" s="24"/>
      <c r="T376" s="25"/>
      <c r="U376" s="1"/>
      <c r="V376" s="1"/>
      <c r="W376" s="1"/>
      <c r="X376" s="1"/>
      <c r="Y376" s="1"/>
      <c r="Z376" s="1"/>
    </row>
    <row r="377" spans="1:26" ht="15.75" customHeight="1" x14ac:dyDescent="0.2">
      <c r="A377" s="1"/>
      <c r="B377" s="1"/>
      <c r="C377" s="1"/>
      <c r="D377" s="2"/>
      <c r="E377" s="2"/>
      <c r="F377" s="2"/>
      <c r="G377" s="2"/>
      <c r="H377" s="2"/>
      <c r="I377" s="2"/>
      <c r="J377" s="2"/>
      <c r="K377" s="23"/>
      <c r="L377" s="2"/>
      <c r="M377" s="1"/>
      <c r="N377" s="24"/>
      <c r="O377" s="24"/>
      <c r="P377" s="24"/>
      <c r="Q377" s="24"/>
      <c r="R377" s="24"/>
      <c r="S377" s="24"/>
      <c r="T377" s="25"/>
      <c r="U377" s="1"/>
      <c r="V377" s="1"/>
      <c r="W377" s="1"/>
      <c r="X377" s="1"/>
      <c r="Y377" s="1"/>
      <c r="Z377" s="1"/>
    </row>
    <row r="378" spans="1:26" ht="15.75" customHeight="1" x14ac:dyDescent="0.2">
      <c r="A378" s="1"/>
      <c r="B378" s="1"/>
      <c r="C378" s="1"/>
      <c r="D378" s="2"/>
      <c r="E378" s="2"/>
      <c r="F378" s="2"/>
      <c r="G378" s="2"/>
      <c r="H378" s="2"/>
      <c r="I378" s="2"/>
      <c r="J378" s="2"/>
      <c r="K378" s="23"/>
      <c r="L378" s="2"/>
      <c r="M378" s="1"/>
      <c r="N378" s="24"/>
      <c r="O378" s="24"/>
      <c r="P378" s="24"/>
      <c r="Q378" s="24"/>
      <c r="R378" s="24"/>
      <c r="S378" s="24"/>
      <c r="T378" s="25"/>
      <c r="U378" s="1"/>
      <c r="V378" s="1"/>
      <c r="W378" s="1"/>
      <c r="X378" s="1"/>
      <c r="Y378" s="1"/>
      <c r="Z378" s="1"/>
    </row>
    <row r="379" spans="1:26" ht="15.75" customHeight="1" x14ac:dyDescent="0.2">
      <c r="A379" s="1"/>
      <c r="B379" s="1"/>
      <c r="C379" s="1"/>
      <c r="D379" s="2"/>
      <c r="E379" s="2"/>
      <c r="F379" s="2"/>
      <c r="G379" s="2"/>
      <c r="H379" s="2"/>
      <c r="I379" s="2"/>
      <c r="J379" s="2"/>
      <c r="K379" s="23"/>
      <c r="L379" s="2"/>
      <c r="M379" s="1"/>
      <c r="N379" s="24"/>
      <c r="O379" s="24"/>
      <c r="P379" s="24"/>
      <c r="Q379" s="24"/>
      <c r="R379" s="24"/>
      <c r="S379" s="24"/>
      <c r="T379" s="25"/>
      <c r="U379" s="1"/>
      <c r="V379" s="1"/>
      <c r="W379" s="1"/>
      <c r="X379" s="1"/>
      <c r="Y379" s="1"/>
      <c r="Z379" s="1"/>
    </row>
    <row r="380" spans="1:26" ht="15.75" customHeight="1" x14ac:dyDescent="0.2">
      <c r="A380" s="1"/>
      <c r="B380" s="1"/>
      <c r="C380" s="1"/>
      <c r="D380" s="2"/>
      <c r="E380" s="2"/>
      <c r="F380" s="2"/>
      <c r="G380" s="2"/>
      <c r="H380" s="2"/>
      <c r="I380" s="2"/>
      <c r="J380" s="2"/>
      <c r="K380" s="23"/>
      <c r="L380" s="2"/>
      <c r="M380" s="1"/>
      <c r="N380" s="24"/>
      <c r="O380" s="24"/>
      <c r="P380" s="24"/>
      <c r="Q380" s="24"/>
      <c r="R380" s="24"/>
      <c r="S380" s="24"/>
      <c r="T380" s="25"/>
      <c r="U380" s="1"/>
      <c r="V380" s="1"/>
      <c r="W380" s="1"/>
      <c r="X380" s="1"/>
      <c r="Y380" s="1"/>
      <c r="Z380" s="1"/>
    </row>
    <row r="381" spans="1:26" ht="15.75" customHeight="1" x14ac:dyDescent="0.2">
      <c r="A381" s="1"/>
      <c r="B381" s="1"/>
      <c r="C381" s="1"/>
      <c r="D381" s="2"/>
      <c r="E381" s="2"/>
      <c r="F381" s="2"/>
      <c r="G381" s="2"/>
      <c r="H381" s="2"/>
      <c r="I381" s="2"/>
      <c r="J381" s="2"/>
      <c r="K381" s="23"/>
      <c r="L381" s="2"/>
      <c r="M381" s="1"/>
      <c r="N381" s="24"/>
      <c r="O381" s="24"/>
      <c r="P381" s="24"/>
      <c r="Q381" s="24"/>
      <c r="R381" s="24"/>
      <c r="S381" s="24"/>
      <c r="T381" s="25"/>
      <c r="U381" s="1"/>
      <c r="V381" s="1"/>
      <c r="W381" s="1"/>
      <c r="X381" s="1"/>
      <c r="Y381" s="1"/>
      <c r="Z381" s="1"/>
    </row>
    <row r="382" spans="1:26" ht="15.75" customHeight="1" x14ac:dyDescent="0.2">
      <c r="A382" s="1"/>
      <c r="B382" s="1"/>
      <c r="C382" s="1"/>
      <c r="D382" s="2"/>
      <c r="E382" s="2"/>
      <c r="F382" s="2"/>
      <c r="G382" s="2"/>
      <c r="H382" s="2"/>
      <c r="I382" s="2"/>
      <c r="J382" s="2"/>
      <c r="K382" s="23"/>
      <c r="L382" s="2"/>
      <c r="M382" s="1"/>
      <c r="N382" s="24"/>
      <c r="O382" s="24"/>
      <c r="P382" s="24"/>
      <c r="Q382" s="24"/>
      <c r="R382" s="24"/>
      <c r="S382" s="24"/>
      <c r="T382" s="25"/>
      <c r="U382" s="1"/>
      <c r="V382" s="1"/>
      <c r="W382" s="1"/>
      <c r="X382" s="1"/>
      <c r="Y382" s="1"/>
      <c r="Z382" s="1"/>
    </row>
    <row r="383" spans="1:26" ht="15.75" customHeight="1" x14ac:dyDescent="0.2">
      <c r="A383" s="1"/>
      <c r="B383" s="1"/>
      <c r="C383" s="1"/>
      <c r="D383" s="2"/>
      <c r="E383" s="2"/>
      <c r="F383" s="2"/>
      <c r="G383" s="2"/>
      <c r="H383" s="2"/>
      <c r="I383" s="2"/>
      <c r="J383" s="2"/>
      <c r="K383" s="23"/>
      <c r="L383" s="2"/>
      <c r="M383" s="1"/>
      <c r="N383" s="24"/>
      <c r="O383" s="24"/>
      <c r="P383" s="24"/>
      <c r="Q383" s="24"/>
      <c r="R383" s="24"/>
      <c r="S383" s="24"/>
      <c r="T383" s="25"/>
      <c r="U383" s="1"/>
      <c r="V383" s="1"/>
      <c r="W383" s="1"/>
      <c r="X383" s="1"/>
      <c r="Y383" s="1"/>
      <c r="Z383" s="1"/>
    </row>
    <row r="384" spans="1:26" ht="15.75" customHeight="1" x14ac:dyDescent="0.2">
      <c r="A384" s="1"/>
      <c r="B384" s="1"/>
      <c r="C384" s="1"/>
      <c r="D384" s="2"/>
      <c r="E384" s="2"/>
      <c r="F384" s="2"/>
      <c r="G384" s="2"/>
      <c r="H384" s="2"/>
      <c r="I384" s="2"/>
      <c r="J384" s="2"/>
      <c r="K384" s="23"/>
      <c r="L384" s="2"/>
      <c r="M384" s="1"/>
      <c r="N384" s="24"/>
      <c r="O384" s="24"/>
      <c r="P384" s="24"/>
      <c r="Q384" s="24"/>
      <c r="R384" s="24"/>
      <c r="S384" s="24"/>
      <c r="T384" s="25"/>
      <c r="U384" s="1"/>
      <c r="V384" s="1"/>
      <c r="W384" s="1"/>
      <c r="X384" s="1"/>
      <c r="Y384" s="1"/>
      <c r="Z384" s="1"/>
    </row>
    <row r="385" spans="1:26" ht="15.75" customHeight="1" x14ac:dyDescent="0.2">
      <c r="A385" s="1"/>
      <c r="B385" s="1"/>
      <c r="C385" s="1"/>
      <c r="D385" s="2"/>
      <c r="E385" s="2"/>
      <c r="F385" s="2"/>
      <c r="G385" s="2"/>
      <c r="H385" s="2"/>
      <c r="I385" s="2"/>
      <c r="J385" s="2"/>
      <c r="K385" s="23"/>
      <c r="L385" s="2"/>
      <c r="M385" s="1"/>
      <c r="N385" s="24"/>
      <c r="O385" s="24"/>
      <c r="P385" s="24"/>
      <c r="Q385" s="24"/>
      <c r="R385" s="24"/>
      <c r="S385" s="24"/>
      <c r="T385" s="25"/>
      <c r="U385" s="1"/>
      <c r="V385" s="1"/>
      <c r="W385" s="1"/>
      <c r="X385" s="1"/>
      <c r="Y385" s="1"/>
      <c r="Z385" s="1"/>
    </row>
    <row r="386" spans="1:26" ht="15.75" customHeight="1" x14ac:dyDescent="0.2">
      <c r="A386" s="1"/>
      <c r="B386" s="1"/>
      <c r="C386" s="1"/>
      <c r="D386" s="2"/>
      <c r="E386" s="2"/>
      <c r="F386" s="2"/>
      <c r="G386" s="2"/>
      <c r="H386" s="2"/>
      <c r="I386" s="2"/>
      <c r="J386" s="2"/>
      <c r="K386" s="23"/>
      <c r="L386" s="2"/>
      <c r="M386" s="1"/>
      <c r="N386" s="24"/>
      <c r="O386" s="24"/>
      <c r="P386" s="24"/>
      <c r="Q386" s="24"/>
      <c r="R386" s="24"/>
      <c r="S386" s="24"/>
      <c r="T386" s="25"/>
      <c r="U386" s="1"/>
      <c r="V386" s="1"/>
      <c r="W386" s="1"/>
      <c r="X386" s="1"/>
      <c r="Y386" s="1"/>
      <c r="Z386" s="1"/>
    </row>
    <row r="387" spans="1:26" ht="15.75" customHeight="1" x14ac:dyDescent="0.2">
      <c r="A387" s="1"/>
      <c r="B387" s="1"/>
      <c r="C387" s="1"/>
      <c r="D387" s="2"/>
      <c r="E387" s="2"/>
      <c r="F387" s="2"/>
      <c r="G387" s="2"/>
      <c r="H387" s="2"/>
      <c r="I387" s="2"/>
      <c r="J387" s="2"/>
      <c r="K387" s="23"/>
      <c r="L387" s="2"/>
      <c r="M387" s="1"/>
      <c r="N387" s="24"/>
      <c r="O387" s="24"/>
      <c r="P387" s="24"/>
      <c r="Q387" s="24"/>
      <c r="R387" s="24"/>
      <c r="S387" s="24"/>
      <c r="T387" s="25"/>
      <c r="U387" s="1"/>
      <c r="V387" s="1"/>
      <c r="W387" s="1"/>
      <c r="X387" s="1"/>
      <c r="Y387" s="1"/>
      <c r="Z387" s="1"/>
    </row>
    <row r="388" spans="1:26" ht="15.75" customHeight="1" x14ac:dyDescent="0.2">
      <c r="A388" s="1"/>
      <c r="B388" s="1"/>
      <c r="C388" s="1"/>
      <c r="D388" s="2"/>
      <c r="E388" s="2"/>
      <c r="F388" s="2"/>
      <c r="G388" s="2"/>
      <c r="H388" s="2"/>
      <c r="I388" s="2"/>
      <c r="J388" s="2"/>
      <c r="K388" s="23"/>
      <c r="L388" s="2"/>
      <c r="M388" s="1"/>
      <c r="N388" s="24"/>
      <c r="O388" s="24"/>
      <c r="P388" s="24"/>
      <c r="Q388" s="24"/>
      <c r="R388" s="24"/>
      <c r="S388" s="24"/>
      <c r="T388" s="25"/>
      <c r="U388" s="1"/>
      <c r="V388" s="1"/>
      <c r="W388" s="1"/>
      <c r="X388" s="1"/>
      <c r="Y388" s="1"/>
      <c r="Z388" s="1"/>
    </row>
    <row r="389" spans="1:26" ht="15.75" customHeight="1" x14ac:dyDescent="0.2">
      <c r="A389" s="1"/>
      <c r="B389" s="1"/>
      <c r="C389" s="1"/>
      <c r="D389" s="2"/>
      <c r="E389" s="2"/>
      <c r="F389" s="2"/>
      <c r="G389" s="2"/>
      <c r="H389" s="2"/>
      <c r="I389" s="2"/>
      <c r="J389" s="2"/>
      <c r="K389" s="23"/>
      <c r="L389" s="2"/>
      <c r="M389" s="1"/>
      <c r="N389" s="24"/>
      <c r="O389" s="24"/>
      <c r="P389" s="24"/>
      <c r="Q389" s="24"/>
      <c r="R389" s="24"/>
      <c r="S389" s="24"/>
      <c r="T389" s="25"/>
      <c r="U389" s="1"/>
      <c r="V389" s="1"/>
      <c r="W389" s="1"/>
      <c r="X389" s="1"/>
      <c r="Y389" s="1"/>
      <c r="Z389" s="1"/>
    </row>
    <row r="390" spans="1:26" ht="15.75" customHeight="1" x14ac:dyDescent="0.2">
      <c r="A390" s="1"/>
      <c r="B390" s="1"/>
      <c r="C390" s="1"/>
      <c r="D390" s="2"/>
      <c r="E390" s="2"/>
      <c r="F390" s="2"/>
      <c r="G390" s="2"/>
      <c r="H390" s="2"/>
      <c r="I390" s="2"/>
      <c r="J390" s="2"/>
      <c r="K390" s="23"/>
      <c r="L390" s="2"/>
      <c r="M390" s="1"/>
      <c r="N390" s="24"/>
      <c r="O390" s="24"/>
      <c r="P390" s="24"/>
      <c r="Q390" s="24"/>
      <c r="R390" s="24"/>
      <c r="S390" s="24"/>
      <c r="T390" s="25"/>
      <c r="U390" s="1"/>
      <c r="V390" s="1"/>
      <c r="W390" s="1"/>
      <c r="X390" s="1"/>
      <c r="Y390" s="1"/>
      <c r="Z390" s="1"/>
    </row>
    <row r="391" spans="1:26" ht="15.75" customHeight="1" x14ac:dyDescent="0.2">
      <c r="A391" s="1"/>
      <c r="B391" s="1"/>
      <c r="C391" s="1"/>
      <c r="D391" s="2"/>
      <c r="E391" s="2"/>
      <c r="F391" s="2"/>
      <c r="G391" s="2"/>
      <c r="H391" s="2"/>
      <c r="I391" s="2"/>
      <c r="J391" s="2"/>
      <c r="K391" s="23"/>
      <c r="L391" s="2"/>
      <c r="M391" s="1"/>
      <c r="N391" s="24"/>
      <c r="O391" s="24"/>
      <c r="P391" s="24"/>
      <c r="Q391" s="24"/>
      <c r="R391" s="24"/>
      <c r="S391" s="24"/>
      <c r="T391" s="25"/>
      <c r="U391" s="1"/>
      <c r="V391" s="1"/>
      <c r="W391" s="1"/>
      <c r="X391" s="1"/>
      <c r="Y391" s="1"/>
      <c r="Z391" s="1"/>
    </row>
    <row r="392" spans="1:26" ht="15.75" customHeight="1" x14ac:dyDescent="0.2">
      <c r="A392" s="1"/>
      <c r="B392" s="1"/>
      <c r="C392" s="1"/>
      <c r="D392" s="2"/>
      <c r="E392" s="2"/>
      <c r="F392" s="2"/>
      <c r="G392" s="2"/>
      <c r="H392" s="2"/>
      <c r="I392" s="2"/>
      <c r="J392" s="2"/>
      <c r="K392" s="23"/>
      <c r="L392" s="2"/>
      <c r="M392" s="1"/>
      <c r="N392" s="24"/>
      <c r="O392" s="24"/>
      <c r="P392" s="24"/>
      <c r="Q392" s="24"/>
      <c r="R392" s="24"/>
      <c r="S392" s="24"/>
      <c r="T392" s="25"/>
      <c r="U392" s="1"/>
      <c r="V392" s="1"/>
      <c r="W392" s="1"/>
      <c r="X392" s="1"/>
      <c r="Y392" s="1"/>
      <c r="Z392" s="1"/>
    </row>
    <row r="393" spans="1:26" ht="15.75" customHeight="1" x14ac:dyDescent="0.2">
      <c r="A393" s="1"/>
      <c r="B393" s="1"/>
      <c r="C393" s="1"/>
      <c r="D393" s="2"/>
      <c r="E393" s="2"/>
      <c r="F393" s="2"/>
      <c r="G393" s="2"/>
      <c r="H393" s="2"/>
      <c r="I393" s="2"/>
      <c r="J393" s="2"/>
      <c r="K393" s="23"/>
      <c r="L393" s="2"/>
      <c r="M393" s="1"/>
      <c r="N393" s="24"/>
      <c r="O393" s="24"/>
      <c r="P393" s="24"/>
      <c r="Q393" s="24"/>
      <c r="R393" s="24"/>
      <c r="S393" s="24"/>
      <c r="T393" s="25"/>
      <c r="U393" s="1"/>
      <c r="V393" s="1"/>
      <c r="W393" s="1"/>
      <c r="X393" s="1"/>
      <c r="Y393" s="1"/>
      <c r="Z393" s="1"/>
    </row>
    <row r="394" spans="1:26" ht="15.75" customHeight="1" x14ac:dyDescent="0.2">
      <c r="A394" s="1"/>
      <c r="B394" s="1"/>
      <c r="C394" s="1"/>
      <c r="D394" s="2"/>
      <c r="E394" s="2"/>
      <c r="F394" s="2"/>
      <c r="G394" s="2"/>
      <c r="H394" s="2"/>
      <c r="I394" s="2"/>
      <c r="J394" s="2"/>
      <c r="K394" s="23"/>
      <c r="L394" s="2"/>
      <c r="M394" s="1"/>
      <c r="N394" s="24"/>
      <c r="O394" s="24"/>
      <c r="P394" s="24"/>
      <c r="Q394" s="24"/>
      <c r="R394" s="24"/>
      <c r="S394" s="24"/>
      <c r="T394" s="25"/>
      <c r="U394" s="1"/>
      <c r="V394" s="1"/>
      <c r="W394" s="1"/>
      <c r="X394" s="1"/>
      <c r="Y394" s="1"/>
      <c r="Z394" s="1"/>
    </row>
    <row r="395" spans="1:26" ht="15.75" customHeight="1" x14ac:dyDescent="0.2">
      <c r="A395" s="1"/>
      <c r="B395" s="1"/>
      <c r="C395" s="1"/>
      <c r="D395" s="2"/>
      <c r="E395" s="2"/>
      <c r="F395" s="2"/>
      <c r="G395" s="2"/>
      <c r="H395" s="2"/>
      <c r="I395" s="2"/>
      <c r="J395" s="2"/>
      <c r="K395" s="23"/>
      <c r="L395" s="2"/>
      <c r="M395" s="1"/>
      <c r="N395" s="24"/>
      <c r="O395" s="24"/>
      <c r="P395" s="24"/>
      <c r="Q395" s="24"/>
      <c r="R395" s="24"/>
      <c r="S395" s="24"/>
      <c r="T395" s="25"/>
      <c r="U395" s="1"/>
      <c r="V395" s="1"/>
      <c r="W395" s="1"/>
      <c r="X395" s="1"/>
      <c r="Y395" s="1"/>
      <c r="Z395" s="1"/>
    </row>
    <row r="396" spans="1:26" ht="15.75" customHeight="1" x14ac:dyDescent="0.2">
      <c r="A396" s="1"/>
      <c r="B396" s="1"/>
      <c r="C396" s="1"/>
      <c r="D396" s="2"/>
      <c r="E396" s="2"/>
      <c r="F396" s="2"/>
      <c r="G396" s="2"/>
      <c r="H396" s="2"/>
      <c r="I396" s="2"/>
      <c r="J396" s="2"/>
      <c r="K396" s="23"/>
      <c r="L396" s="2"/>
      <c r="M396" s="1"/>
      <c r="N396" s="24"/>
      <c r="O396" s="24"/>
      <c r="P396" s="24"/>
      <c r="Q396" s="24"/>
      <c r="R396" s="24"/>
      <c r="S396" s="24"/>
      <c r="T396" s="25"/>
      <c r="U396" s="1"/>
      <c r="V396" s="1"/>
      <c r="W396" s="1"/>
      <c r="X396" s="1"/>
      <c r="Y396" s="1"/>
      <c r="Z396" s="1"/>
    </row>
    <row r="397" spans="1:26" ht="15.75" customHeight="1" x14ac:dyDescent="0.2">
      <c r="A397" s="1"/>
      <c r="B397" s="1"/>
      <c r="C397" s="1"/>
      <c r="D397" s="2"/>
      <c r="E397" s="2"/>
      <c r="F397" s="2"/>
      <c r="G397" s="2"/>
      <c r="H397" s="2"/>
      <c r="I397" s="2"/>
      <c r="J397" s="2"/>
      <c r="K397" s="23"/>
      <c r="L397" s="2"/>
      <c r="M397" s="1"/>
      <c r="N397" s="24"/>
      <c r="O397" s="24"/>
      <c r="P397" s="24"/>
      <c r="Q397" s="24"/>
      <c r="R397" s="24"/>
      <c r="S397" s="24"/>
      <c r="T397" s="25"/>
      <c r="U397" s="1"/>
      <c r="V397" s="1"/>
      <c r="W397" s="1"/>
      <c r="X397" s="1"/>
      <c r="Y397" s="1"/>
      <c r="Z397" s="1"/>
    </row>
    <row r="398" spans="1:26" ht="15.75" customHeight="1" x14ac:dyDescent="0.2">
      <c r="A398" s="1"/>
      <c r="B398" s="1"/>
      <c r="C398" s="1"/>
      <c r="D398" s="2"/>
      <c r="E398" s="2"/>
      <c r="F398" s="2"/>
      <c r="G398" s="2"/>
      <c r="H398" s="2"/>
      <c r="I398" s="2"/>
      <c r="J398" s="2"/>
      <c r="K398" s="23"/>
      <c r="L398" s="2"/>
      <c r="M398" s="1"/>
      <c r="N398" s="24"/>
      <c r="O398" s="24"/>
      <c r="P398" s="24"/>
      <c r="Q398" s="24"/>
      <c r="R398" s="24"/>
      <c r="S398" s="24"/>
      <c r="T398" s="25"/>
      <c r="U398" s="1"/>
      <c r="V398" s="1"/>
      <c r="W398" s="1"/>
      <c r="X398" s="1"/>
      <c r="Y398" s="1"/>
      <c r="Z398" s="1"/>
    </row>
    <row r="399" spans="1:26" ht="15.75" customHeight="1" x14ac:dyDescent="0.2">
      <c r="A399" s="1"/>
      <c r="B399" s="1"/>
      <c r="C399" s="1"/>
      <c r="D399" s="2"/>
      <c r="E399" s="2"/>
      <c r="F399" s="2"/>
      <c r="G399" s="2"/>
      <c r="H399" s="2"/>
      <c r="I399" s="2"/>
      <c r="J399" s="2"/>
      <c r="K399" s="23"/>
      <c r="L399" s="2"/>
      <c r="M399" s="1"/>
      <c r="N399" s="24"/>
      <c r="O399" s="24"/>
      <c r="P399" s="24"/>
      <c r="Q399" s="24"/>
      <c r="R399" s="24"/>
      <c r="S399" s="24"/>
      <c r="T399" s="25"/>
      <c r="U399" s="1"/>
      <c r="V399" s="1"/>
      <c r="W399" s="1"/>
      <c r="X399" s="1"/>
      <c r="Y399" s="1"/>
      <c r="Z399" s="1"/>
    </row>
    <row r="400" spans="1:26" ht="15.75" customHeight="1" x14ac:dyDescent="0.2">
      <c r="A400" s="1"/>
      <c r="B400" s="1"/>
      <c r="C400" s="1"/>
      <c r="D400" s="2"/>
      <c r="E400" s="2"/>
      <c r="F400" s="2"/>
      <c r="G400" s="2"/>
      <c r="H400" s="2"/>
      <c r="I400" s="2"/>
      <c r="J400" s="2"/>
      <c r="K400" s="23"/>
      <c r="L400" s="2"/>
      <c r="M400" s="1"/>
      <c r="N400" s="24"/>
      <c r="O400" s="24"/>
      <c r="P400" s="24"/>
      <c r="Q400" s="24"/>
      <c r="R400" s="24"/>
      <c r="S400" s="24"/>
      <c r="T400" s="25"/>
      <c r="U400" s="1"/>
      <c r="V400" s="1"/>
      <c r="W400" s="1"/>
      <c r="X400" s="1"/>
      <c r="Y400" s="1"/>
      <c r="Z400" s="1"/>
    </row>
    <row r="401" spans="1:26" ht="15.75" customHeight="1" x14ac:dyDescent="0.2">
      <c r="A401" s="1"/>
      <c r="B401" s="1"/>
      <c r="C401" s="1"/>
      <c r="D401" s="2"/>
      <c r="E401" s="2"/>
      <c r="F401" s="2"/>
      <c r="G401" s="2"/>
      <c r="H401" s="2"/>
      <c r="I401" s="2"/>
      <c r="J401" s="2"/>
      <c r="K401" s="23"/>
      <c r="L401" s="2"/>
      <c r="M401" s="1"/>
      <c r="N401" s="24"/>
      <c r="O401" s="24"/>
      <c r="P401" s="24"/>
      <c r="Q401" s="24"/>
      <c r="R401" s="24"/>
      <c r="S401" s="24"/>
      <c r="T401" s="25"/>
      <c r="U401" s="1"/>
      <c r="V401" s="1"/>
      <c r="W401" s="1"/>
      <c r="X401" s="1"/>
      <c r="Y401" s="1"/>
      <c r="Z401" s="1"/>
    </row>
    <row r="402" spans="1:26" ht="15.75" customHeight="1" x14ac:dyDescent="0.2">
      <c r="A402" s="1"/>
      <c r="B402" s="1"/>
      <c r="C402" s="1"/>
      <c r="D402" s="2"/>
      <c r="E402" s="2"/>
      <c r="F402" s="2"/>
      <c r="G402" s="2"/>
      <c r="H402" s="2"/>
      <c r="I402" s="2"/>
      <c r="J402" s="2"/>
      <c r="K402" s="23"/>
      <c r="L402" s="2"/>
      <c r="M402" s="1"/>
      <c r="N402" s="24"/>
      <c r="O402" s="24"/>
      <c r="P402" s="24"/>
      <c r="Q402" s="24"/>
      <c r="R402" s="24"/>
      <c r="S402" s="24"/>
      <c r="T402" s="25"/>
      <c r="U402" s="1"/>
      <c r="V402" s="1"/>
      <c r="W402" s="1"/>
      <c r="X402" s="1"/>
      <c r="Y402" s="1"/>
      <c r="Z402" s="1"/>
    </row>
    <row r="403" spans="1:26" ht="15.75" customHeight="1" x14ac:dyDescent="0.2">
      <c r="A403" s="1"/>
      <c r="B403" s="1"/>
      <c r="C403" s="1"/>
      <c r="D403" s="2"/>
      <c r="E403" s="2"/>
      <c r="F403" s="2"/>
      <c r="G403" s="2"/>
      <c r="H403" s="2"/>
      <c r="I403" s="2"/>
      <c r="J403" s="2"/>
      <c r="K403" s="23"/>
      <c r="L403" s="2"/>
      <c r="M403" s="1"/>
      <c r="N403" s="24"/>
      <c r="O403" s="24"/>
      <c r="P403" s="24"/>
      <c r="Q403" s="24"/>
      <c r="R403" s="24"/>
      <c r="S403" s="24"/>
      <c r="T403" s="25"/>
      <c r="U403" s="1"/>
      <c r="V403" s="1"/>
      <c r="W403" s="1"/>
      <c r="X403" s="1"/>
      <c r="Y403" s="1"/>
      <c r="Z403" s="1"/>
    </row>
    <row r="404" spans="1:26" ht="15.75" customHeight="1" x14ac:dyDescent="0.2">
      <c r="A404" s="1"/>
      <c r="B404" s="1"/>
      <c r="C404" s="1"/>
      <c r="D404" s="2"/>
      <c r="E404" s="2"/>
      <c r="F404" s="2"/>
      <c r="G404" s="2"/>
      <c r="H404" s="2"/>
      <c r="I404" s="2"/>
      <c r="J404" s="2"/>
      <c r="K404" s="23"/>
      <c r="L404" s="2"/>
      <c r="M404" s="1"/>
      <c r="N404" s="24"/>
      <c r="O404" s="24"/>
      <c r="P404" s="24"/>
      <c r="Q404" s="24"/>
      <c r="R404" s="24"/>
      <c r="S404" s="24"/>
      <c r="T404" s="25"/>
      <c r="U404" s="1"/>
      <c r="V404" s="1"/>
      <c r="W404" s="1"/>
      <c r="X404" s="1"/>
      <c r="Y404" s="1"/>
      <c r="Z404" s="1"/>
    </row>
    <row r="405" spans="1:26" ht="15.75" customHeight="1" x14ac:dyDescent="0.2">
      <c r="A405" s="1"/>
      <c r="B405" s="1"/>
      <c r="C405" s="1"/>
      <c r="D405" s="2"/>
      <c r="E405" s="2"/>
      <c r="F405" s="2"/>
      <c r="G405" s="2"/>
      <c r="H405" s="2"/>
      <c r="I405" s="2"/>
      <c r="J405" s="2"/>
      <c r="K405" s="23"/>
      <c r="L405" s="2"/>
      <c r="M405" s="1"/>
      <c r="N405" s="24"/>
      <c r="O405" s="24"/>
      <c r="P405" s="24"/>
      <c r="Q405" s="24"/>
      <c r="R405" s="24"/>
      <c r="S405" s="24"/>
      <c r="T405" s="25"/>
      <c r="U405" s="1"/>
      <c r="V405" s="1"/>
      <c r="W405" s="1"/>
      <c r="X405" s="1"/>
      <c r="Y405" s="1"/>
      <c r="Z405" s="1"/>
    </row>
    <row r="406" spans="1:26" ht="15.75" customHeight="1" x14ac:dyDescent="0.2">
      <c r="A406" s="1"/>
      <c r="B406" s="1"/>
      <c r="C406" s="1"/>
      <c r="D406" s="2"/>
      <c r="E406" s="2"/>
      <c r="F406" s="2"/>
      <c r="G406" s="2"/>
      <c r="H406" s="2"/>
      <c r="I406" s="2"/>
      <c r="J406" s="2"/>
      <c r="K406" s="23"/>
      <c r="L406" s="2"/>
      <c r="M406" s="1"/>
      <c r="N406" s="24"/>
      <c r="O406" s="24"/>
      <c r="P406" s="24"/>
      <c r="Q406" s="24"/>
      <c r="R406" s="24"/>
      <c r="S406" s="24"/>
      <c r="T406" s="25"/>
      <c r="U406" s="1"/>
      <c r="V406" s="1"/>
      <c r="W406" s="1"/>
      <c r="X406" s="1"/>
      <c r="Y406" s="1"/>
      <c r="Z406" s="1"/>
    </row>
    <row r="407" spans="1:26" ht="15.75" customHeight="1" x14ac:dyDescent="0.2">
      <c r="A407" s="1"/>
      <c r="B407" s="1"/>
      <c r="C407" s="1"/>
      <c r="D407" s="2"/>
      <c r="E407" s="2"/>
      <c r="F407" s="2"/>
      <c r="G407" s="2"/>
      <c r="H407" s="2"/>
      <c r="I407" s="2"/>
      <c r="J407" s="2"/>
      <c r="K407" s="23"/>
      <c r="L407" s="2"/>
      <c r="M407" s="1"/>
      <c r="N407" s="24"/>
      <c r="O407" s="24"/>
      <c r="P407" s="24"/>
      <c r="Q407" s="24"/>
      <c r="R407" s="24"/>
      <c r="S407" s="24"/>
      <c r="T407" s="25"/>
      <c r="U407" s="1"/>
      <c r="V407" s="1"/>
      <c r="W407" s="1"/>
      <c r="X407" s="1"/>
      <c r="Y407" s="1"/>
      <c r="Z407" s="1"/>
    </row>
    <row r="408" spans="1:26" ht="15.75" customHeight="1" x14ac:dyDescent="0.2">
      <c r="A408" s="1"/>
      <c r="B408" s="1"/>
      <c r="C408" s="1"/>
      <c r="D408" s="2"/>
      <c r="E408" s="2"/>
      <c r="F408" s="2"/>
      <c r="G408" s="2"/>
      <c r="H408" s="2"/>
      <c r="I408" s="2"/>
      <c r="J408" s="2"/>
      <c r="K408" s="23"/>
      <c r="L408" s="2"/>
      <c r="M408" s="1"/>
      <c r="N408" s="24"/>
      <c r="O408" s="24"/>
      <c r="P408" s="24"/>
      <c r="Q408" s="24"/>
      <c r="R408" s="24"/>
      <c r="S408" s="24"/>
      <c r="T408" s="25"/>
      <c r="U408" s="1"/>
      <c r="V408" s="1"/>
      <c r="W408" s="1"/>
      <c r="X408" s="1"/>
      <c r="Y408" s="1"/>
      <c r="Z408" s="1"/>
    </row>
    <row r="409" spans="1:26" ht="15.75" customHeight="1" x14ac:dyDescent="0.2">
      <c r="A409" s="1"/>
      <c r="B409" s="1"/>
      <c r="C409" s="1"/>
      <c r="D409" s="2"/>
      <c r="E409" s="2"/>
      <c r="F409" s="2"/>
      <c r="G409" s="2"/>
      <c r="H409" s="2"/>
      <c r="I409" s="2"/>
      <c r="J409" s="2"/>
      <c r="K409" s="23"/>
      <c r="L409" s="2"/>
      <c r="M409" s="1"/>
      <c r="N409" s="24"/>
      <c r="O409" s="24"/>
      <c r="P409" s="24"/>
      <c r="Q409" s="24"/>
      <c r="R409" s="24"/>
      <c r="S409" s="24"/>
      <c r="T409" s="25"/>
      <c r="U409" s="1"/>
      <c r="V409" s="1"/>
      <c r="W409" s="1"/>
      <c r="X409" s="1"/>
      <c r="Y409" s="1"/>
      <c r="Z409" s="1"/>
    </row>
    <row r="410" spans="1:26" ht="15.75" customHeight="1" x14ac:dyDescent="0.2">
      <c r="A410" s="1"/>
      <c r="B410" s="1"/>
      <c r="C410" s="1"/>
      <c r="D410" s="2"/>
      <c r="E410" s="2"/>
      <c r="F410" s="2"/>
      <c r="G410" s="2"/>
      <c r="H410" s="2"/>
      <c r="I410" s="2"/>
      <c r="J410" s="2"/>
      <c r="K410" s="23"/>
      <c r="L410" s="2"/>
      <c r="M410" s="1"/>
      <c r="N410" s="24"/>
      <c r="O410" s="24"/>
      <c r="P410" s="24"/>
      <c r="Q410" s="24"/>
      <c r="R410" s="24"/>
      <c r="S410" s="24"/>
      <c r="T410" s="25"/>
      <c r="U410" s="1"/>
      <c r="V410" s="1"/>
      <c r="W410" s="1"/>
      <c r="X410" s="1"/>
      <c r="Y410" s="1"/>
      <c r="Z410" s="1"/>
    </row>
    <row r="411" spans="1:26" ht="15.75" customHeight="1" x14ac:dyDescent="0.2">
      <c r="A411" s="1"/>
      <c r="B411" s="1"/>
      <c r="C411" s="1"/>
      <c r="D411" s="2"/>
      <c r="E411" s="2"/>
      <c r="F411" s="2"/>
      <c r="G411" s="2"/>
      <c r="H411" s="2"/>
      <c r="I411" s="2"/>
      <c r="J411" s="2"/>
      <c r="K411" s="23"/>
      <c r="L411" s="2"/>
      <c r="M411" s="1"/>
      <c r="N411" s="24"/>
      <c r="O411" s="24"/>
      <c r="P411" s="24"/>
      <c r="Q411" s="24"/>
      <c r="R411" s="24"/>
      <c r="S411" s="24"/>
      <c r="T411" s="25"/>
      <c r="U411" s="1"/>
      <c r="V411" s="1"/>
      <c r="W411" s="1"/>
      <c r="X411" s="1"/>
      <c r="Y411" s="1"/>
      <c r="Z411" s="1"/>
    </row>
    <row r="412" spans="1:26" ht="15.75" customHeight="1" x14ac:dyDescent="0.2">
      <c r="A412" s="1"/>
      <c r="B412" s="1"/>
      <c r="C412" s="1"/>
      <c r="D412" s="2"/>
      <c r="E412" s="2"/>
      <c r="F412" s="2"/>
      <c r="G412" s="2"/>
      <c r="H412" s="2"/>
      <c r="I412" s="2"/>
      <c r="J412" s="2"/>
      <c r="K412" s="23"/>
      <c r="L412" s="2"/>
      <c r="M412" s="1"/>
      <c r="N412" s="24"/>
      <c r="O412" s="24"/>
      <c r="P412" s="24"/>
      <c r="Q412" s="24"/>
      <c r="R412" s="24"/>
      <c r="S412" s="24"/>
      <c r="T412" s="25"/>
      <c r="U412" s="1"/>
      <c r="V412" s="1"/>
      <c r="W412" s="1"/>
      <c r="X412" s="1"/>
      <c r="Y412" s="1"/>
      <c r="Z412" s="1"/>
    </row>
    <row r="413" spans="1:26" ht="15.75" customHeight="1" x14ac:dyDescent="0.2">
      <c r="A413" s="1"/>
      <c r="B413" s="1"/>
      <c r="C413" s="1"/>
      <c r="D413" s="2"/>
      <c r="E413" s="2"/>
      <c r="F413" s="2"/>
      <c r="G413" s="2"/>
      <c r="H413" s="2"/>
      <c r="I413" s="2"/>
      <c r="J413" s="2"/>
      <c r="K413" s="23"/>
      <c r="L413" s="2"/>
      <c r="M413" s="1"/>
      <c r="N413" s="24"/>
      <c r="O413" s="24"/>
      <c r="P413" s="24"/>
      <c r="Q413" s="24"/>
      <c r="R413" s="24"/>
      <c r="S413" s="24"/>
      <c r="T413" s="25"/>
      <c r="U413" s="1"/>
      <c r="V413" s="1"/>
      <c r="W413" s="1"/>
      <c r="X413" s="1"/>
      <c r="Y413" s="1"/>
      <c r="Z413" s="1"/>
    </row>
    <row r="414" spans="1:26" ht="15.75" customHeight="1" x14ac:dyDescent="0.2">
      <c r="A414" s="1"/>
      <c r="B414" s="1"/>
      <c r="C414" s="1"/>
      <c r="D414" s="2"/>
      <c r="E414" s="2"/>
      <c r="F414" s="2"/>
      <c r="G414" s="2"/>
      <c r="H414" s="2"/>
      <c r="I414" s="2"/>
      <c r="J414" s="2"/>
      <c r="K414" s="23"/>
      <c r="L414" s="2"/>
      <c r="M414" s="1"/>
      <c r="N414" s="24"/>
      <c r="O414" s="24"/>
      <c r="P414" s="24"/>
      <c r="Q414" s="24"/>
      <c r="R414" s="24"/>
      <c r="S414" s="24"/>
      <c r="T414" s="25"/>
      <c r="U414" s="1"/>
      <c r="V414" s="1"/>
      <c r="W414" s="1"/>
      <c r="X414" s="1"/>
      <c r="Y414" s="1"/>
      <c r="Z414" s="1"/>
    </row>
    <row r="415" spans="1:26" ht="15.75" customHeight="1" x14ac:dyDescent="0.2">
      <c r="A415" s="1"/>
      <c r="B415" s="1"/>
      <c r="C415" s="1"/>
      <c r="D415" s="2"/>
      <c r="E415" s="2"/>
      <c r="F415" s="2"/>
      <c r="G415" s="2"/>
      <c r="H415" s="2"/>
      <c r="I415" s="2"/>
      <c r="J415" s="2"/>
      <c r="K415" s="23"/>
      <c r="L415" s="2"/>
      <c r="M415" s="1"/>
      <c r="N415" s="24"/>
      <c r="O415" s="24"/>
      <c r="P415" s="24"/>
      <c r="Q415" s="24"/>
      <c r="R415" s="24"/>
      <c r="S415" s="24"/>
      <c r="T415" s="25"/>
      <c r="U415" s="1"/>
      <c r="V415" s="1"/>
      <c r="W415" s="1"/>
      <c r="X415" s="1"/>
      <c r="Y415" s="1"/>
      <c r="Z415" s="1"/>
    </row>
    <row r="416" spans="1:26" ht="15.75" customHeight="1" x14ac:dyDescent="0.2">
      <c r="A416" s="1"/>
      <c r="B416" s="1"/>
      <c r="C416" s="1"/>
      <c r="D416" s="2"/>
      <c r="E416" s="2"/>
      <c r="F416" s="2"/>
      <c r="G416" s="2"/>
      <c r="H416" s="2"/>
      <c r="I416" s="2"/>
      <c r="J416" s="2"/>
      <c r="K416" s="23"/>
      <c r="L416" s="2"/>
      <c r="M416" s="1"/>
      <c r="N416" s="24"/>
      <c r="O416" s="24"/>
      <c r="P416" s="24"/>
      <c r="Q416" s="24"/>
      <c r="R416" s="24"/>
      <c r="S416" s="24"/>
      <c r="T416" s="25"/>
      <c r="U416" s="1"/>
      <c r="V416" s="1"/>
      <c r="W416" s="1"/>
      <c r="X416" s="1"/>
      <c r="Y416" s="1"/>
      <c r="Z416" s="1"/>
    </row>
    <row r="417" spans="1:26" ht="15.75" customHeight="1" x14ac:dyDescent="0.2">
      <c r="A417" s="1"/>
      <c r="B417" s="1"/>
      <c r="C417" s="1"/>
      <c r="D417" s="2"/>
      <c r="E417" s="2"/>
      <c r="F417" s="2"/>
      <c r="G417" s="2"/>
      <c r="H417" s="2"/>
      <c r="I417" s="2"/>
      <c r="J417" s="2"/>
      <c r="K417" s="23"/>
      <c r="L417" s="2"/>
      <c r="M417" s="1"/>
      <c r="N417" s="24"/>
      <c r="O417" s="24"/>
      <c r="P417" s="24"/>
      <c r="Q417" s="24"/>
      <c r="R417" s="24"/>
      <c r="S417" s="24"/>
      <c r="T417" s="25"/>
      <c r="U417" s="1"/>
      <c r="V417" s="1"/>
      <c r="W417" s="1"/>
      <c r="X417" s="1"/>
      <c r="Y417" s="1"/>
      <c r="Z417" s="1"/>
    </row>
    <row r="418" spans="1:26" ht="15.75" customHeight="1" x14ac:dyDescent="0.2">
      <c r="A418" s="1"/>
      <c r="B418" s="1"/>
      <c r="C418" s="1"/>
      <c r="D418" s="2"/>
      <c r="E418" s="2"/>
      <c r="F418" s="2"/>
      <c r="G418" s="2"/>
      <c r="H418" s="2"/>
      <c r="I418" s="2"/>
      <c r="J418" s="2"/>
      <c r="K418" s="23"/>
      <c r="L418" s="2"/>
      <c r="M418" s="1"/>
      <c r="N418" s="24"/>
      <c r="O418" s="24"/>
      <c r="P418" s="24"/>
      <c r="Q418" s="24"/>
      <c r="R418" s="24"/>
      <c r="S418" s="24"/>
      <c r="T418" s="25"/>
      <c r="U418" s="1"/>
      <c r="V418" s="1"/>
      <c r="W418" s="1"/>
      <c r="X418" s="1"/>
      <c r="Y418" s="1"/>
      <c r="Z418" s="1"/>
    </row>
    <row r="419" spans="1:26" ht="15.75" customHeight="1" x14ac:dyDescent="0.2">
      <c r="A419" s="1"/>
      <c r="B419" s="1"/>
      <c r="C419" s="1"/>
      <c r="D419" s="2"/>
      <c r="E419" s="2"/>
      <c r="F419" s="2"/>
      <c r="G419" s="2"/>
      <c r="H419" s="2"/>
      <c r="I419" s="2"/>
      <c r="J419" s="2"/>
      <c r="K419" s="23"/>
      <c r="L419" s="2"/>
      <c r="M419" s="1"/>
      <c r="N419" s="24"/>
      <c r="O419" s="24"/>
      <c r="P419" s="24"/>
      <c r="Q419" s="24"/>
      <c r="R419" s="24"/>
      <c r="S419" s="24"/>
      <c r="T419" s="25"/>
      <c r="U419" s="1"/>
      <c r="V419" s="1"/>
      <c r="W419" s="1"/>
      <c r="X419" s="1"/>
      <c r="Y419" s="1"/>
      <c r="Z419" s="1"/>
    </row>
    <row r="420" spans="1:26" ht="15.75" customHeight="1" x14ac:dyDescent="0.2">
      <c r="A420" s="1"/>
      <c r="B420" s="1"/>
      <c r="C420" s="1"/>
      <c r="D420" s="2"/>
      <c r="E420" s="2"/>
      <c r="F420" s="2"/>
      <c r="G420" s="2"/>
      <c r="H420" s="2"/>
      <c r="I420" s="2"/>
      <c r="J420" s="2"/>
      <c r="K420" s="23"/>
      <c r="L420" s="2"/>
      <c r="M420" s="1"/>
      <c r="N420" s="24"/>
      <c r="O420" s="24"/>
      <c r="P420" s="24"/>
      <c r="Q420" s="24"/>
      <c r="R420" s="24"/>
      <c r="S420" s="24"/>
      <c r="T420" s="25"/>
      <c r="U420" s="1"/>
      <c r="V420" s="1"/>
      <c r="W420" s="1"/>
      <c r="X420" s="1"/>
      <c r="Y420" s="1"/>
      <c r="Z420" s="1"/>
    </row>
    <row r="421" spans="1:26" ht="15.75" customHeight="1" x14ac:dyDescent="0.2">
      <c r="A421" s="1"/>
      <c r="B421" s="1"/>
      <c r="C421" s="1"/>
      <c r="D421" s="2"/>
      <c r="E421" s="2"/>
      <c r="F421" s="2"/>
      <c r="G421" s="2"/>
      <c r="H421" s="2"/>
      <c r="I421" s="2"/>
      <c r="J421" s="2"/>
      <c r="K421" s="23"/>
      <c r="L421" s="2"/>
      <c r="M421" s="1"/>
      <c r="N421" s="24"/>
      <c r="O421" s="24"/>
      <c r="P421" s="24"/>
      <c r="Q421" s="24"/>
      <c r="R421" s="24"/>
      <c r="S421" s="24"/>
      <c r="T421" s="25"/>
      <c r="U421" s="1"/>
      <c r="V421" s="1"/>
      <c r="W421" s="1"/>
      <c r="X421" s="1"/>
      <c r="Y421" s="1"/>
      <c r="Z421" s="1"/>
    </row>
    <row r="422" spans="1:26" ht="15.75" customHeight="1" x14ac:dyDescent="0.2">
      <c r="A422" s="1"/>
      <c r="B422" s="1"/>
      <c r="C422" s="1"/>
      <c r="D422" s="2"/>
      <c r="E422" s="2"/>
      <c r="F422" s="2"/>
      <c r="G422" s="2"/>
      <c r="H422" s="2"/>
      <c r="I422" s="2"/>
      <c r="J422" s="2"/>
      <c r="K422" s="23"/>
      <c r="L422" s="2"/>
      <c r="M422" s="1"/>
      <c r="N422" s="24"/>
      <c r="O422" s="24"/>
      <c r="P422" s="24"/>
      <c r="Q422" s="24"/>
      <c r="R422" s="24"/>
      <c r="S422" s="24"/>
      <c r="T422" s="25"/>
      <c r="U422" s="1"/>
      <c r="V422" s="1"/>
      <c r="W422" s="1"/>
      <c r="X422" s="1"/>
      <c r="Y422" s="1"/>
      <c r="Z422" s="1"/>
    </row>
    <row r="423" spans="1:26" ht="15.75" customHeight="1" x14ac:dyDescent="0.2">
      <c r="A423" s="1"/>
      <c r="B423" s="1"/>
      <c r="C423" s="1"/>
      <c r="D423" s="2"/>
      <c r="E423" s="2"/>
      <c r="F423" s="2"/>
      <c r="G423" s="2"/>
      <c r="H423" s="2"/>
      <c r="I423" s="2"/>
      <c r="J423" s="2"/>
      <c r="K423" s="23"/>
      <c r="L423" s="2"/>
      <c r="M423" s="1"/>
      <c r="N423" s="24"/>
      <c r="O423" s="24"/>
      <c r="P423" s="24"/>
      <c r="Q423" s="24"/>
      <c r="R423" s="24"/>
      <c r="S423" s="24"/>
      <c r="T423" s="25"/>
      <c r="U423" s="1"/>
      <c r="V423" s="1"/>
      <c r="W423" s="1"/>
      <c r="X423" s="1"/>
      <c r="Y423" s="1"/>
      <c r="Z423" s="1"/>
    </row>
    <row r="424" spans="1:26" ht="15.75" customHeight="1" x14ac:dyDescent="0.2">
      <c r="A424" s="1"/>
      <c r="B424" s="1"/>
      <c r="C424" s="1"/>
      <c r="D424" s="2"/>
      <c r="E424" s="2"/>
      <c r="F424" s="2"/>
      <c r="G424" s="2"/>
      <c r="H424" s="2"/>
      <c r="I424" s="2"/>
      <c r="J424" s="2"/>
      <c r="K424" s="23"/>
      <c r="L424" s="2"/>
      <c r="M424" s="1"/>
      <c r="N424" s="24"/>
      <c r="O424" s="24"/>
      <c r="P424" s="24"/>
      <c r="Q424" s="24"/>
      <c r="R424" s="24"/>
      <c r="S424" s="24"/>
      <c r="T424" s="25"/>
      <c r="U424" s="1"/>
      <c r="V424" s="1"/>
      <c r="W424" s="1"/>
      <c r="X424" s="1"/>
      <c r="Y424" s="1"/>
      <c r="Z424" s="1"/>
    </row>
    <row r="425" spans="1:26" ht="15.75" customHeight="1" x14ac:dyDescent="0.2">
      <c r="A425" s="1"/>
      <c r="B425" s="1"/>
      <c r="C425" s="1"/>
      <c r="D425" s="2"/>
      <c r="E425" s="2"/>
      <c r="F425" s="2"/>
      <c r="G425" s="2"/>
      <c r="H425" s="2"/>
      <c r="I425" s="2"/>
      <c r="J425" s="2"/>
      <c r="K425" s="23"/>
      <c r="L425" s="2"/>
      <c r="M425" s="1"/>
      <c r="N425" s="24"/>
      <c r="O425" s="24"/>
      <c r="P425" s="24"/>
      <c r="Q425" s="24"/>
      <c r="R425" s="24"/>
      <c r="S425" s="24"/>
      <c r="T425" s="25"/>
      <c r="U425" s="1"/>
      <c r="V425" s="1"/>
      <c r="W425" s="1"/>
      <c r="X425" s="1"/>
      <c r="Y425" s="1"/>
      <c r="Z425" s="1"/>
    </row>
    <row r="426" spans="1:26" ht="15.75" customHeight="1" x14ac:dyDescent="0.2">
      <c r="A426" s="1"/>
      <c r="B426" s="1"/>
      <c r="C426" s="1"/>
      <c r="D426" s="2"/>
      <c r="E426" s="2"/>
      <c r="F426" s="2"/>
      <c r="G426" s="2"/>
      <c r="H426" s="2"/>
      <c r="I426" s="2"/>
      <c r="J426" s="2"/>
      <c r="K426" s="23"/>
      <c r="L426" s="2"/>
      <c r="M426" s="1"/>
      <c r="N426" s="24"/>
      <c r="O426" s="24"/>
      <c r="P426" s="24"/>
      <c r="Q426" s="24"/>
      <c r="R426" s="24"/>
      <c r="S426" s="24"/>
      <c r="T426" s="25"/>
      <c r="U426" s="1"/>
      <c r="V426" s="1"/>
      <c r="W426" s="1"/>
      <c r="X426" s="1"/>
      <c r="Y426" s="1"/>
      <c r="Z426" s="1"/>
    </row>
    <row r="427" spans="1:26" ht="15.75" customHeight="1" x14ac:dyDescent="0.2">
      <c r="A427" s="1"/>
      <c r="B427" s="1"/>
      <c r="C427" s="1"/>
      <c r="D427" s="2"/>
      <c r="E427" s="2"/>
      <c r="F427" s="2"/>
      <c r="G427" s="2"/>
      <c r="H427" s="2"/>
      <c r="I427" s="2"/>
      <c r="J427" s="2"/>
      <c r="K427" s="23"/>
      <c r="L427" s="2"/>
      <c r="M427" s="1"/>
      <c r="N427" s="24"/>
      <c r="O427" s="24"/>
      <c r="P427" s="24"/>
      <c r="Q427" s="24"/>
      <c r="R427" s="24"/>
      <c r="S427" s="24"/>
      <c r="T427" s="25"/>
      <c r="U427" s="1"/>
      <c r="V427" s="1"/>
      <c r="W427" s="1"/>
      <c r="X427" s="1"/>
      <c r="Y427" s="1"/>
      <c r="Z427" s="1"/>
    </row>
    <row r="428" spans="1:26" ht="15.75" customHeight="1" x14ac:dyDescent="0.2">
      <c r="A428" s="1"/>
      <c r="B428" s="1"/>
      <c r="C428" s="1"/>
      <c r="D428" s="2"/>
      <c r="E428" s="2"/>
      <c r="F428" s="2"/>
      <c r="G428" s="2"/>
      <c r="H428" s="2"/>
      <c r="I428" s="2"/>
      <c r="J428" s="2"/>
      <c r="K428" s="23"/>
      <c r="L428" s="2"/>
      <c r="M428" s="1"/>
      <c r="N428" s="24"/>
      <c r="O428" s="24"/>
      <c r="P428" s="24"/>
      <c r="Q428" s="24"/>
      <c r="R428" s="24"/>
      <c r="S428" s="24"/>
      <c r="T428" s="25"/>
      <c r="U428" s="1"/>
      <c r="V428" s="1"/>
      <c r="W428" s="1"/>
      <c r="X428" s="1"/>
      <c r="Y428" s="1"/>
      <c r="Z428" s="1"/>
    </row>
    <row r="429" spans="1:26" ht="15.75" customHeight="1" x14ac:dyDescent="0.2">
      <c r="A429" s="1"/>
      <c r="B429" s="1"/>
      <c r="C429" s="1"/>
      <c r="D429" s="2"/>
      <c r="E429" s="2"/>
      <c r="F429" s="2"/>
      <c r="G429" s="2"/>
      <c r="H429" s="2"/>
      <c r="I429" s="2"/>
      <c r="J429" s="2"/>
      <c r="K429" s="23"/>
      <c r="L429" s="2"/>
      <c r="M429" s="1"/>
      <c r="N429" s="24"/>
      <c r="O429" s="24"/>
      <c r="P429" s="24"/>
      <c r="Q429" s="24"/>
      <c r="R429" s="24"/>
      <c r="S429" s="24"/>
      <c r="T429" s="25"/>
      <c r="U429" s="1"/>
      <c r="V429" s="1"/>
      <c r="W429" s="1"/>
      <c r="X429" s="1"/>
      <c r="Y429" s="1"/>
      <c r="Z429" s="1"/>
    </row>
    <row r="430" spans="1:26" ht="15.75" customHeight="1" x14ac:dyDescent="0.2">
      <c r="A430" s="1"/>
      <c r="B430" s="1"/>
      <c r="C430" s="1"/>
      <c r="D430" s="2"/>
      <c r="E430" s="2"/>
      <c r="F430" s="2"/>
      <c r="G430" s="2"/>
      <c r="H430" s="2"/>
      <c r="I430" s="2"/>
      <c r="J430" s="2"/>
      <c r="K430" s="23"/>
      <c r="L430" s="2"/>
      <c r="M430" s="1"/>
      <c r="N430" s="24"/>
      <c r="O430" s="24"/>
      <c r="P430" s="24"/>
      <c r="Q430" s="24"/>
      <c r="R430" s="24"/>
      <c r="S430" s="24"/>
      <c r="T430" s="25"/>
      <c r="U430" s="1"/>
      <c r="V430" s="1"/>
      <c r="W430" s="1"/>
      <c r="X430" s="1"/>
      <c r="Y430" s="1"/>
      <c r="Z430" s="1"/>
    </row>
    <row r="431" spans="1:26" ht="15.75" customHeight="1" x14ac:dyDescent="0.2">
      <c r="A431" s="1"/>
      <c r="B431" s="1"/>
      <c r="C431" s="1"/>
      <c r="D431" s="2"/>
      <c r="E431" s="2"/>
      <c r="F431" s="2"/>
      <c r="G431" s="2"/>
      <c r="H431" s="2"/>
      <c r="I431" s="2"/>
      <c r="J431" s="2"/>
      <c r="K431" s="23"/>
      <c r="L431" s="2"/>
      <c r="M431" s="1"/>
      <c r="N431" s="24"/>
      <c r="O431" s="24"/>
      <c r="P431" s="24"/>
      <c r="Q431" s="24"/>
      <c r="R431" s="24"/>
      <c r="S431" s="24"/>
      <c r="T431" s="25"/>
      <c r="U431" s="1"/>
      <c r="V431" s="1"/>
      <c r="W431" s="1"/>
      <c r="X431" s="1"/>
      <c r="Y431" s="1"/>
      <c r="Z431" s="1"/>
    </row>
    <row r="432" spans="1:26" ht="15.75" customHeight="1" x14ac:dyDescent="0.2">
      <c r="A432" s="1"/>
      <c r="B432" s="1"/>
      <c r="C432" s="1"/>
      <c r="D432" s="2"/>
      <c r="E432" s="2"/>
      <c r="F432" s="2"/>
      <c r="G432" s="2"/>
      <c r="H432" s="2"/>
      <c r="I432" s="2"/>
      <c r="J432" s="2"/>
      <c r="K432" s="23"/>
      <c r="L432" s="2"/>
      <c r="M432" s="1"/>
      <c r="N432" s="24"/>
      <c r="O432" s="24"/>
      <c r="P432" s="24"/>
      <c r="Q432" s="24"/>
      <c r="R432" s="24"/>
      <c r="S432" s="24"/>
      <c r="T432" s="25"/>
      <c r="U432" s="1"/>
      <c r="V432" s="1"/>
      <c r="W432" s="1"/>
      <c r="X432" s="1"/>
      <c r="Y432" s="1"/>
      <c r="Z432" s="1"/>
    </row>
    <row r="433" spans="1:26" ht="15.75" customHeight="1" x14ac:dyDescent="0.2">
      <c r="A433" s="1"/>
      <c r="B433" s="1"/>
      <c r="C433" s="1"/>
      <c r="D433" s="2"/>
      <c r="E433" s="2"/>
      <c r="F433" s="2"/>
      <c r="G433" s="2"/>
      <c r="H433" s="2"/>
      <c r="I433" s="2"/>
      <c r="J433" s="2"/>
      <c r="K433" s="23"/>
      <c r="L433" s="2"/>
      <c r="M433" s="1"/>
      <c r="N433" s="24"/>
      <c r="O433" s="24"/>
      <c r="P433" s="24"/>
      <c r="Q433" s="24"/>
      <c r="R433" s="24"/>
      <c r="S433" s="24"/>
      <c r="T433" s="25"/>
      <c r="U433" s="1"/>
      <c r="V433" s="1"/>
      <c r="W433" s="1"/>
      <c r="X433" s="1"/>
      <c r="Y433" s="1"/>
      <c r="Z433" s="1"/>
    </row>
    <row r="434" spans="1:26" ht="15.75" customHeight="1" x14ac:dyDescent="0.2">
      <c r="A434" s="1"/>
      <c r="B434" s="1"/>
      <c r="C434" s="1"/>
      <c r="D434" s="2"/>
      <c r="E434" s="2"/>
      <c r="F434" s="2"/>
      <c r="G434" s="2"/>
      <c r="H434" s="2"/>
      <c r="I434" s="2"/>
      <c r="J434" s="2"/>
      <c r="K434" s="23"/>
      <c r="L434" s="2"/>
      <c r="M434" s="1"/>
      <c r="N434" s="24"/>
      <c r="O434" s="24"/>
      <c r="P434" s="24"/>
      <c r="Q434" s="24"/>
      <c r="R434" s="24"/>
      <c r="S434" s="24"/>
      <c r="T434" s="25"/>
      <c r="U434" s="1"/>
      <c r="V434" s="1"/>
      <c r="W434" s="1"/>
      <c r="X434" s="1"/>
      <c r="Y434" s="1"/>
      <c r="Z434" s="1"/>
    </row>
    <row r="435" spans="1:26" ht="15.75" customHeight="1" x14ac:dyDescent="0.2">
      <c r="A435" s="1"/>
      <c r="B435" s="1"/>
      <c r="C435" s="1"/>
      <c r="D435" s="2"/>
      <c r="E435" s="2"/>
      <c r="F435" s="2"/>
      <c r="G435" s="2"/>
      <c r="H435" s="2"/>
      <c r="I435" s="2"/>
      <c r="J435" s="2"/>
      <c r="K435" s="23"/>
      <c r="L435" s="2"/>
      <c r="M435" s="1"/>
      <c r="N435" s="24"/>
      <c r="O435" s="24"/>
      <c r="P435" s="24"/>
      <c r="Q435" s="24"/>
      <c r="R435" s="24"/>
      <c r="S435" s="24"/>
      <c r="T435" s="25"/>
      <c r="U435" s="1"/>
      <c r="V435" s="1"/>
      <c r="W435" s="1"/>
      <c r="X435" s="1"/>
      <c r="Y435" s="1"/>
      <c r="Z435" s="1"/>
    </row>
    <row r="436" spans="1:26" ht="15.75" customHeight="1" x14ac:dyDescent="0.2">
      <c r="A436" s="1"/>
      <c r="B436" s="1"/>
      <c r="C436" s="1"/>
      <c r="D436" s="2"/>
      <c r="E436" s="2"/>
      <c r="F436" s="2"/>
      <c r="G436" s="2"/>
      <c r="H436" s="2"/>
      <c r="I436" s="2"/>
      <c r="J436" s="2"/>
      <c r="K436" s="23"/>
      <c r="L436" s="2"/>
      <c r="M436" s="1"/>
      <c r="N436" s="24"/>
      <c r="O436" s="24"/>
      <c r="P436" s="24"/>
      <c r="Q436" s="24"/>
      <c r="R436" s="24"/>
      <c r="S436" s="24"/>
      <c r="T436" s="25"/>
      <c r="U436" s="1"/>
      <c r="V436" s="1"/>
      <c r="W436" s="1"/>
      <c r="X436" s="1"/>
      <c r="Y436" s="1"/>
      <c r="Z436" s="1"/>
    </row>
    <row r="437" spans="1:26" ht="15.75" customHeight="1" x14ac:dyDescent="0.2">
      <c r="A437" s="1"/>
      <c r="B437" s="1"/>
      <c r="C437" s="1"/>
      <c r="D437" s="2"/>
      <c r="E437" s="2"/>
      <c r="F437" s="2"/>
      <c r="G437" s="2"/>
      <c r="H437" s="2"/>
      <c r="I437" s="2"/>
      <c r="J437" s="2"/>
      <c r="K437" s="23"/>
      <c r="L437" s="2"/>
      <c r="M437" s="1"/>
      <c r="N437" s="24"/>
      <c r="O437" s="24"/>
      <c r="P437" s="24"/>
      <c r="Q437" s="24"/>
      <c r="R437" s="24"/>
      <c r="S437" s="24"/>
      <c r="T437" s="25"/>
      <c r="U437" s="1"/>
      <c r="V437" s="1"/>
      <c r="W437" s="1"/>
      <c r="X437" s="1"/>
      <c r="Y437" s="1"/>
      <c r="Z437" s="1"/>
    </row>
    <row r="438" spans="1:26" ht="15.75" customHeight="1" x14ac:dyDescent="0.2">
      <c r="A438" s="1"/>
      <c r="B438" s="1"/>
      <c r="C438" s="1"/>
      <c r="D438" s="2"/>
      <c r="E438" s="2"/>
      <c r="F438" s="2"/>
      <c r="G438" s="2"/>
      <c r="H438" s="2"/>
      <c r="I438" s="2"/>
      <c r="J438" s="2"/>
      <c r="K438" s="23"/>
      <c r="L438" s="2"/>
      <c r="M438" s="1"/>
      <c r="N438" s="24"/>
      <c r="O438" s="24"/>
      <c r="P438" s="24"/>
      <c r="Q438" s="24"/>
      <c r="R438" s="24"/>
      <c r="S438" s="24"/>
      <c r="T438" s="25"/>
      <c r="U438" s="1"/>
      <c r="V438" s="1"/>
      <c r="W438" s="1"/>
      <c r="X438" s="1"/>
      <c r="Y438" s="1"/>
      <c r="Z438" s="1"/>
    </row>
    <row r="439" spans="1:26" ht="15.75" customHeight="1" x14ac:dyDescent="0.2">
      <c r="A439" s="1"/>
      <c r="B439" s="1"/>
      <c r="C439" s="1"/>
      <c r="D439" s="2"/>
      <c r="E439" s="2"/>
      <c r="F439" s="2"/>
      <c r="G439" s="2"/>
      <c r="H439" s="2"/>
      <c r="I439" s="2"/>
      <c r="J439" s="2"/>
      <c r="K439" s="23"/>
      <c r="L439" s="2"/>
      <c r="M439" s="1"/>
      <c r="N439" s="24"/>
      <c r="O439" s="24"/>
      <c r="P439" s="24"/>
      <c r="Q439" s="24"/>
      <c r="R439" s="24"/>
      <c r="S439" s="24"/>
      <c r="T439" s="25"/>
      <c r="U439" s="1"/>
      <c r="V439" s="1"/>
      <c r="W439" s="1"/>
      <c r="X439" s="1"/>
      <c r="Y439" s="1"/>
      <c r="Z439" s="1"/>
    </row>
    <row r="440" spans="1:26" ht="15.75" customHeight="1" x14ac:dyDescent="0.2">
      <c r="A440" s="1"/>
      <c r="B440" s="1"/>
      <c r="C440" s="1"/>
      <c r="D440" s="2"/>
      <c r="E440" s="2"/>
      <c r="F440" s="2"/>
      <c r="G440" s="2"/>
      <c r="H440" s="2"/>
      <c r="I440" s="2"/>
      <c r="J440" s="2"/>
      <c r="K440" s="23"/>
      <c r="L440" s="2"/>
      <c r="M440" s="1"/>
      <c r="N440" s="24"/>
      <c r="O440" s="24"/>
      <c r="P440" s="24"/>
      <c r="Q440" s="24"/>
      <c r="R440" s="24"/>
      <c r="S440" s="24"/>
      <c r="T440" s="25"/>
      <c r="U440" s="1"/>
      <c r="V440" s="1"/>
      <c r="W440" s="1"/>
      <c r="X440" s="1"/>
      <c r="Y440" s="1"/>
      <c r="Z440" s="1"/>
    </row>
    <row r="441" spans="1:26" ht="15.75" customHeight="1" x14ac:dyDescent="0.2">
      <c r="A441" s="1"/>
      <c r="B441" s="1"/>
      <c r="C441" s="1"/>
      <c r="D441" s="2"/>
      <c r="E441" s="2"/>
      <c r="F441" s="2"/>
      <c r="G441" s="2"/>
      <c r="H441" s="2"/>
      <c r="I441" s="2"/>
      <c r="J441" s="2"/>
      <c r="K441" s="23"/>
      <c r="L441" s="2"/>
      <c r="M441" s="1"/>
      <c r="N441" s="24"/>
      <c r="O441" s="24"/>
      <c r="P441" s="24"/>
      <c r="Q441" s="24"/>
      <c r="R441" s="24"/>
      <c r="S441" s="24"/>
      <c r="T441" s="25"/>
      <c r="U441" s="1"/>
      <c r="V441" s="1"/>
      <c r="W441" s="1"/>
      <c r="X441" s="1"/>
      <c r="Y441" s="1"/>
      <c r="Z441" s="1"/>
    </row>
    <row r="442" spans="1:26" ht="15.75" customHeight="1" x14ac:dyDescent="0.2">
      <c r="A442" s="1"/>
      <c r="B442" s="1"/>
      <c r="C442" s="1"/>
      <c r="D442" s="2"/>
      <c r="E442" s="2"/>
      <c r="F442" s="2"/>
      <c r="G442" s="2"/>
      <c r="H442" s="2"/>
      <c r="I442" s="2"/>
      <c r="J442" s="2"/>
      <c r="K442" s="23"/>
      <c r="L442" s="2"/>
      <c r="M442" s="1"/>
      <c r="N442" s="24"/>
      <c r="O442" s="24"/>
      <c r="P442" s="24"/>
      <c r="Q442" s="24"/>
      <c r="R442" s="24"/>
      <c r="S442" s="24"/>
      <c r="T442" s="25"/>
      <c r="U442" s="1"/>
      <c r="V442" s="1"/>
      <c r="W442" s="1"/>
      <c r="X442" s="1"/>
      <c r="Y442" s="1"/>
      <c r="Z442" s="1"/>
    </row>
    <row r="443" spans="1:26" ht="15.75" customHeight="1" x14ac:dyDescent="0.2">
      <c r="A443" s="1"/>
      <c r="B443" s="1"/>
      <c r="C443" s="1"/>
      <c r="D443" s="2"/>
      <c r="E443" s="2"/>
      <c r="F443" s="2"/>
      <c r="G443" s="2"/>
      <c r="H443" s="2"/>
      <c r="I443" s="2"/>
      <c r="J443" s="2"/>
      <c r="K443" s="23"/>
      <c r="L443" s="2"/>
      <c r="M443" s="1"/>
      <c r="N443" s="24"/>
      <c r="O443" s="24"/>
      <c r="P443" s="24"/>
      <c r="Q443" s="24"/>
      <c r="R443" s="24"/>
      <c r="S443" s="24"/>
      <c r="T443" s="25"/>
      <c r="U443" s="1"/>
      <c r="V443" s="1"/>
      <c r="W443" s="1"/>
      <c r="X443" s="1"/>
      <c r="Y443" s="1"/>
      <c r="Z443" s="1"/>
    </row>
    <row r="444" spans="1:26" ht="15.75" customHeight="1" x14ac:dyDescent="0.2">
      <c r="A444" s="1"/>
      <c r="B444" s="1"/>
      <c r="C444" s="1"/>
      <c r="D444" s="2"/>
      <c r="E444" s="2"/>
      <c r="F444" s="2"/>
      <c r="G444" s="2"/>
      <c r="H444" s="2"/>
      <c r="I444" s="2"/>
      <c r="J444" s="2"/>
      <c r="K444" s="23"/>
      <c r="L444" s="2"/>
      <c r="M444" s="1"/>
      <c r="N444" s="24"/>
      <c r="O444" s="24"/>
      <c r="P444" s="24"/>
      <c r="Q444" s="24"/>
      <c r="R444" s="24"/>
      <c r="S444" s="24"/>
      <c r="T444" s="25"/>
      <c r="U444" s="1"/>
      <c r="V444" s="1"/>
      <c r="W444" s="1"/>
      <c r="X444" s="1"/>
      <c r="Y444" s="1"/>
      <c r="Z444" s="1"/>
    </row>
    <row r="445" spans="1:26" ht="15.75" customHeight="1" x14ac:dyDescent="0.2">
      <c r="A445" s="1"/>
      <c r="B445" s="1"/>
      <c r="C445" s="1"/>
      <c r="D445" s="2"/>
      <c r="E445" s="2"/>
      <c r="F445" s="2"/>
      <c r="G445" s="2"/>
      <c r="H445" s="2"/>
      <c r="I445" s="2"/>
      <c r="J445" s="2"/>
      <c r="K445" s="23"/>
      <c r="L445" s="2"/>
      <c r="M445" s="1"/>
      <c r="N445" s="24"/>
      <c r="O445" s="24"/>
      <c r="P445" s="24"/>
      <c r="Q445" s="24"/>
      <c r="R445" s="24"/>
      <c r="S445" s="24"/>
      <c r="T445" s="25"/>
      <c r="U445" s="1"/>
      <c r="V445" s="1"/>
      <c r="W445" s="1"/>
      <c r="X445" s="1"/>
      <c r="Y445" s="1"/>
      <c r="Z445" s="1"/>
    </row>
    <row r="446" spans="1:26" ht="15.75" customHeight="1" x14ac:dyDescent="0.2">
      <c r="A446" s="1"/>
      <c r="B446" s="1"/>
      <c r="C446" s="1"/>
      <c r="D446" s="2"/>
      <c r="E446" s="2"/>
      <c r="F446" s="2"/>
      <c r="G446" s="2"/>
      <c r="H446" s="2"/>
      <c r="I446" s="2"/>
      <c r="J446" s="2"/>
      <c r="K446" s="23"/>
      <c r="L446" s="2"/>
      <c r="M446" s="1"/>
      <c r="N446" s="24"/>
      <c r="O446" s="24"/>
      <c r="P446" s="24"/>
      <c r="Q446" s="24"/>
      <c r="R446" s="24"/>
      <c r="S446" s="24"/>
      <c r="T446" s="25"/>
      <c r="U446" s="1"/>
      <c r="V446" s="1"/>
      <c r="W446" s="1"/>
      <c r="X446" s="1"/>
      <c r="Y446" s="1"/>
      <c r="Z446" s="1"/>
    </row>
    <row r="447" spans="1:26" ht="15.75" customHeight="1" x14ac:dyDescent="0.2">
      <c r="A447" s="1"/>
      <c r="B447" s="1"/>
      <c r="C447" s="1"/>
      <c r="D447" s="2"/>
      <c r="E447" s="2"/>
      <c r="F447" s="2"/>
      <c r="G447" s="2"/>
      <c r="H447" s="2"/>
      <c r="I447" s="2"/>
      <c r="J447" s="2"/>
      <c r="K447" s="23"/>
      <c r="L447" s="2"/>
      <c r="M447" s="1"/>
      <c r="N447" s="24"/>
      <c r="O447" s="24"/>
      <c r="P447" s="24"/>
      <c r="Q447" s="24"/>
      <c r="R447" s="24"/>
      <c r="S447" s="24"/>
      <c r="T447" s="25"/>
      <c r="U447" s="1"/>
      <c r="V447" s="1"/>
      <c r="W447" s="1"/>
      <c r="X447" s="1"/>
      <c r="Y447" s="1"/>
      <c r="Z447" s="1"/>
    </row>
    <row r="448" spans="1:26" ht="15.75" customHeight="1" x14ac:dyDescent="0.2">
      <c r="A448" s="1"/>
      <c r="B448" s="1"/>
      <c r="C448" s="1"/>
      <c r="D448" s="2"/>
      <c r="E448" s="2"/>
      <c r="F448" s="2"/>
      <c r="G448" s="2"/>
      <c r="H448" s="2"/>
      <c r="I448" s="2"/>
      <c r="J448" s="2"/>
      <c r="K448" s="23"/>
      <c r="L448" s="2"/>
      <c r="M448" s="1"/>
      <c r="N448" s="24"/>
      <c r="O448" s="24"/>
      <c r="P448" s="24"/>
      <c r="Q448" s="24"/>
      <c r="R448" s="24"/>
      <c r="S448" s="24"/>
      <c r="T448" s="25"/>
      <c r="U448" s="1"/>
      <c r="V448" s="1"/>
      <c r="W448" s="1"/>
      <c r="X448" s="1"/>
      <c r="Y448" s="1"/>
      <c r="Z448" s="1"/>
    </row>
    <row r="449" spans="1:26" ht="15.75" customHeight="1" x14ac:dyDescent="0.2">
      <c r="A449" s="1"/>
      <c r="B449" s="1"/>
      <c r="C449" s="1"/>
      <c r="D449" s="2"/>
      <c r="E449" s="2"/>
      <c r="F449" s="2"/>
      <c r="G449" s="2"/>
      <c r="H449" s="2"/>
      <c r="I449" s="2"/>
      <c r="J449" s="2"/>
      <c r="K449" s="23"/>
      <c r="L449" s="2"/>
      <c r="M449" s="1"/>
      <c r="N449" s="24"/>
      <c r="O449" s="24"/>
      <c r="P449" s="24"/>
      <c r="Q449" s="24"/>
      <c r="R449" s="24"/>
      <c r="S449" s="24"/>
      <c r="T449" s="25"/>
      <c r="U449" s="1"/>
      <c r="V449" s="1"/>
      <c r="W449" s="1"/>
      <c r="X449" s="1"/>
      <c r="Y449" s="1"/>
      <c r="Z449" s="1"/>
    </row>
    <row r="450" spans="1:26" ht="15.75" customHeight="1" x14ac:dyDescent="0.2">
      <c r="A450" s="1"/>
      <c r="B450" s="1"/>
      <c r="C450" s="1"/>
      <c r="D450" s="2"/>
      <c r="E450" s="2"/>
      <c r="F450" s="2"/>
      <c r="G450" s="2"/>
      <c r="H450" s="2"/>
      <c r="I450" s="2"/>
      <c r="J450" s="2"/>
      <c r="K450" s="23"/>
      <c r="L450" s="2"/>
      <c r="M450" s="1"/>
      <c r="N450" s="24"/>
      <c r="O450" s="24"/>
      <c r="P450" s="24"/>
      <c r="Q450" s="24"/>
      <c r="R450" s="24"/>
      <c r="S450" s="24"/>
      <c r="T450" s="25"/>
      <c r="U450" s="1"/>
      <c r="V450" s="1"/>
      <c r="W450" s="1"/>
      <c r="X450" s="1"/>
      <c r="Y450" s="1"/>
      <c r="Z450" s="1"/>
    </row>
    <row r="451" spans="1:26" ht="15.75" customHeight="1" x14ac:dyDescent="0.2">
      <c r="A451" s="1"/>
      <c r="B451" s="1"/>
      <c r="C451" s="1"/>
      <c r="D451" s="2"/>
      <c r="E451" s="2"/>
      <c r="F451" s="2"/>
      <c r="G451" s="2"/>
      <c r="H451" s="2"/>
      <c r="I451" s="2"/>
      <c r="J451" s="2"/>
      <c r="K451" s="23"/>
      <c r="L451" s="2"/>
      <c r="M451" s="1"/>
      <c r="N451" s="24"/>
      <c r="O451" s="24"/>
      <c r="P451" s="24"/>
      <c r="Q451" s="24"/>
      <c r="R451" s="24"/>
      <c r="S451" s="24"/>
      <c r="T451" s="25"/>
      <c r="U451" s="1"/>
      <c r="V451" s="1"/>
      <c r="W451" s="1"/>
      <c r="X451" s="1"/>
      <c r="Y451" s="1"/>
      <c r="Z451" s="1"/>
    </row>
    <row r="452" spans="1:26" ht="15.75" customHeight="1" x14ac:dyDescent="0.2">
      <c r="A452" s="1"/>
      <c r="B452" s="1"/>
      <c r="C452" s="1"/>
      <c r="D452" s="2"/>
      <c r="E452" s="2"/>
      <c r="F452" s="2"/>
      <c r="G452" s="2"/>
      <c r="H452" s="2"/>
      <c r="I452" s="2"/>
      <c r="J452" s="2"/>
      <c r="K452" s="23"/>
      <c r="L452" s="2"/>
      <c r="M452" s="1"/>
      <c r="N452" s="24"/>
      <c r="O452" s="24"/>
      <c r="P452" s="24"/>
      <c r="Q452" s="24"/>
      <c r="R452" s="24"/>
      <c r="S452" s="24"/>
      <c r="T452" s="25"/>
      <c r="U452" s="1"/>
      <c r="V452" s="1"/>
      <c r="W452" s="1"/>
      <c r="X452" s="1"/>
      <c r="Y452" s="1"/>
      <c r="Z452" s="1"/>
    </row>
    <row r="453" spans="1:26" ht="15.75" customHeight="1" x14ac:dyDescent="0.2">
      <c r="A453" s="1"/>
      <c r="B453" s="1"/>
      <c r="C453" s="1"/>
      <c r="D453" s="2"/>
      <c r="E453" s="2"/>
      <c r="F453" s="2"/>
      <c r="G453" s="2"/>
      <c r="H453" s="2"/>
      <c r="I453" s="2"/>
      <c r="J453" s="2"/>
      <c r="K453" s="23"/>
      <c r="L453" s="2"/>
      <c r="M453" s="1"/>
      <c r="N453" s="24"/>
      <c r="O453" s="24"/>
      <c r="P453" s="24"/>
      <c r="Q453" s="24"/>
      <c r="R453" s="24"/>
      <c r="S453" s="24"/>
      <c r="T453" s="25"/>
      <c r="U453" s="1"/>
      <c r="V453" s="1"/>
      <c r="W453" s="1"/>
      <c r="X453" s="1"/>
      <c r="Y453" s="1"/>
      <c r="Z453" s="1"/>
    </row>
    <row r="454" spans="1:26" ht="15.75" customHeight="1" x14ac:dyDescent="0.2">
      <c r="A454" s="1"/>
      <c r="B454" s="1"/>
      <c r="C454" s="1"/>
      <c r="D454" s="2"/>
      <c r="E454" s="2"/>
      <c r="F454" s="2"/>
      <c r="G454" s="2"/>
      <c r="H454" s="2"/>
      <c r="I454" s="2"/>
      <c r="J454" s="2"/>
      <c r="K454" s="23"/>
      <c r="L454" s="2"/>
      <c r="M454" s="1"/>
      <c r="N454" s="24"/>
      <c r="O454" s="24"/>
      <c r="P454" s="24"/>
      <c r="Q454" s="24"/>
      <c r="R454" s="24"/>
      <c r="S454" s="24"/>
      <c r="T454" s="25"/>
      <c r="U454" s="1"/>
      <c r="V454" s="1"/>
      <c r="W454" s="1"/>
      <c r="X454" s="1"/>
      <c r="Y454" s="1"/>
      <c r="Z454" s="1"/>
    </row>
    <row r="455" spans="1:26" ht="15.75" customHeight="1" x14ac:dyDescent="0.2">
      <c r="A455" s="1"/>
      <c r="B455" s="1"/>
      <c r="C455" s="1"/>
      <c r="D455" s="2"/>
      <c r="E455" s="2"/>
      <c r="F455" s="2"/>
      <c r="G455" s="2"/>
      <c r="H455" s="2"/>
      <c r="I455" s="2"/>
      <c r="J455" s="2"/>
      <c r="K455" s="23"/>
      <c r="L455" s="2"/>
      <c r="M455" s="1"/>
      <c r="N455" s="24"/>
      <c r="O455" s="24"/>
      <c r="P455" s="24"/>
      <c r="Q455" s="24"/>
      <c r="R455" s="24"/>
      <c r="S455" s="24"/>
      <c r="T455" s="25"/>
      <c r="U455" s="1"/>
      <c r="V455" s="1"/>
      <c r="W455" s="1"/>
      <c r="X455" s="1"/>
      <c r="Y455" s="1"/>
      <c r="Z455" s="1"/>
    </row>
    <row r="456" spans="1:26" ht="15.75" customHeight="1" x14ac:dyDescent="0.2">
      <c r="A456" s="1"/>
      <c r="B456" s="1"/>
      <c r="C456" s="1"/>
      <c r="D456" s="2"/>
      <c r="E456" s="2"/>
      <c r="F456" s="2"/>
      <c r="G456" s="2"/>
      <c r="H456" s="2"/>
      <c r="I456" s="2"/>
      <c r="J456" s="2"/>
      <c r="K456" s="23"/>
      <c r="L456" s="2"/>
      <c r="M456" s="1"/>
      <c r="N456" s="24"/>
      <c r="O456" s="24"/>
      <c r="P456" s="24"/>
      <c r="Q456" s="24"/>
      <c r="R456" s="24"/>
      <c r="S456" s="24"/>
      <c r="T456" s="25"/>
      <c r="U456" s="1"/>
      <c r="V456" s="1"/>
      <c r="W456" s="1"/>
      <c r="X456" s="1"/>
      <c r="Y456" s="1"/>
      <c r="Z456" s="1"/>
    </row>
    <row r="457" spans="1:26" ht="15.75" customHeight="1" x14ac:dyDescent="0.2">
      <c r="A457" s="1"/>
      <c r="B457" s="1"/>
      <c r="C457" s="1"/>
      <c r="D457" s="67"/>
      <c r="E457" s="67"/>
      <c r="F457" s="67"/>
      <c r="G457" s="67"/>
      <c r="H457" s="67"/>
      <c r="I457" s="67"/>
      <c r="J457" s="67"/>
      <c r="K457" s="68"/>
      <c r="L457" s="67"/>
      <c r="M457" s="1"/>
      <c r="N457" s="69"/>
      <c r="O457" s="69"/>
      <c r="P457" s="69"/>
      <c r="Q457" s="69"/>
      <c r="R457" s="69"/>
      <c r="S457" s="69"/>
      <c r="T457" s="66"/>
      <c r="U457" s="1"/>
      <c r="V457" s="1"/>
      <c r="W457" s="1"/>
      <c r="X457" s="1"/>
      <c r="Y457" s="1"/>
      <c r="Z457" s="1"/>
    </row>
    <row r="458" spans="1:26" ht="15.75" customHeight="1" x14ac:dyDescent="0.2">
      <c r="A458" s="1"/>
      <c r="B458" s="1"/>
      <c r="C458" s="1"/>
      <c r="D458" s="67"/>
      <c r="E458" s="67"/>
      <c r="F458" s="67"/>
      <c r="G458" s="67"/>
      <c r="H458" s="67"/>
      <c r="I458" s="67"/>
      <c r="J458" s="67"/>
      <c r="K458" s="68"/>
      <c r="L458" s="67"/>
      <c r="M458" s="1"/>
      <c r="N458" s="69"/>
      <c r="O458" s="69"/>
      <c r="P458" s="69"/>
      <c r="Q458" s="69"/>
      <c r="R458" s="69"/>
      <c r="S458" s="69"/>
      <c r="T458" s="66"/>
      <c r="U458" s="1"/>
      <c r="V458" s="1"/>
      <c r="W458" s="1"/>
      <c r="X458" s="1"/>
      <c r="Y458" s="1"/>
      <c r="Z458" s="1"/>
    </row>
    <row r="459" spans="1:26" ht="15.75" customHeight="1" x14ac:dyDescent="0.2">
      <c r="A459" s="1"/>
      <c r="B459" s="1"/>
      <c r="C459" s="1"/>
      <c r="D459" s="67"/>
      <c r="E459" s="67"/>
      <c r="F459" s="67"/>
      <c r="G459" s="67"/>
      <c r="H459" s="67"/>
      <c r="I459" s="67"/>
      <c r="J459" s="67"/>
      <c r="K459" s="68"/>
      <c r="L459" s="67"/>
      <c r="M459" s="1"/>
      <c r="N459" s="69"/>
      <c r="O459" s="69"/>
      <c r="P459" s="69"/>
      <c r="Q459" s="69"/>
      <c r="R459" s="69"/>
      <c r="S459" s="69"/>
      <c r="T459" s="66"/>
      <c r="U459" s="1"/>
      <c r="V459" s="1"/>
      <c r="W459" s="1"/>
      <c r="X459" s="1"/>
      <c r="Y459" s="1"/>
      <c r="Z459" s="1"/>
    </row>
    <row r="460" spans="1:26" ht="15.75" customHeight="1" x14ac:dyDescent="0.2">
      <c r="A460" s="1"/>
      <c r="B460" s="1"/>
      <c r="C460" s="1"/>
      <c r="D460" s="67"/>
      <c r="E460" s="67"/>
      <c r="F460" s="67"/>
      <c r="G460" s="67"/>
      <c r="H460" s="67"/>
      <c r="I460" s="67"/>
      <c r="J460" s="67"/>
      <c r="K460" s="68"/>
      <c r="L460" s="67"/>
      <c r="M460" s="1"/>
      <c r="N460" s="69"/>
      <c r="O460" s="69"/>
      <c r="P460" s="69"/>
      <c r="Q460" s="69"/>
      <c r="R460" s="69"/>
      <c r="S460" s="69"/>
      <c r="T460" s="66"/>
      <c r="U460" s="1"/>
      <c r="V460" s="1"/>
      <c r="W460" s="1"/>
      <c r="X460" s="1"/>
      <c r="Y460" s="1"/>
      <c r="Z460" s="1"/>
    </row>
    <row r="461" spans="1:26" ht="15.75" customHeight="1" x14ac:dyDescent="0.2">
      <c r="A461" s="1"/>
      <c r="B461" s="1"/>
      <c r="C461" s="1"/>
      <c r="D461" s="67"/>
      <c r="E461" s="67"/>
      <c r="F461" s="67"/>
      <c r="G461" s="67"/>
      <c r="H461" s="67"/>
      <c r="I461" s="67"/>
      <c r="J461" s="67"/>
      <c r="K461" s="68"/>
      <c r="L461" s="67"/>
      <c r="M461" s="1"/>
      <c r="N461" s="69"/>
      <c r="O461" s="69"/>
      <c r="P461" s="69"/>
      <c r="Q461" s="69"/>
      <c r="R461" s="69"/>
      <c r="S461" s="69"/>
      <c r="T461" s="66"/>
      <c r="U461" s="1"/>
      <c r="V461" s="1"/>
      <c r="W461" s="1"/>
      <c r="X461" s="1"/>
      <c r="Y461" s="1"/>
      <c r="Z461" s="1"/>
    </row>
    <row r="462" spans="1:26" ht="15.75" customHeight="1" x14ac:dyDescent="0.2">
      <c r="A462" s="1"/>
      <c r="B462" s="1"/>
      <c r="C462" s="1"/>
      <c r="D462" s="67"/>
      <c r="E462" s="67"/>
      <c r="F462" s="67"/>
      <c r="G462" s="67"/>
      <c r="H462" s="67"/>
      <c r="I462" s="67"/>
      <c r="J462" s="67"/>
      <c r="K462" s="68"/>
      <c r="L462" s="67"/>
      <c r="M462" s="1"/>
      <c r="N462" s="69"/>
      <c r="O462" s="69"/>
      <c r="P462" s="69"/>
      <c r="Q462" s="69"/>
      <c r="R462" s="69"/>
      <c r="S462" s="69"/>
      <c r="T462" s="66"/>
      <c r="U462" s="1"/>
      <c r="V462" s="1"/>
      <c r="W462" s="1"/>
      <c r="X462" s="1"/>
      <c r="Y462" s="1"/>
      <c r="Z462" s="1"/>
    </row>
    <row r="463" spans="1:26" ht="15.75" customHeight="1" x14ac:dyDescent="0.2">
      <c r="A463" s="1"/>
      <c r="B463" s="1"/>
      <c r="C463" s="1"/>
      <c r="D463" s="67"/>
      <c r="E463" s="67"/>
      <c r="F463" s="67"/>
      <c r="G463" s="67"/>
      <c r="H463" s="67"/>
      <c r="I463" s="67"/>
      <c r="J463" s="67"/>
      <c r="K463" s="68"/>
      <c r="L463" s="67"/>
      <c r="M463" s="1"/>
      <c r="N463" s="69"/>
      <c r="O463" s="69"/>
      <c r="P463" s="69"/>
      <c r="Q463" s="69"/>
      <c r="R463" s="69"/>
      <c r="S463" s="69"/>
      <c r="T463" s="66"/>
      <c r="U463" s="1"/>
      <c r="V463" s="1"/>
      <c r="W463" s="1"/>
      <c r="X463" s="1"/>
      <c r="Y463" s="1"/>
      <c r="Z463" s="1"/>
    </row>
    <row r="464" spans="1:26" ht="15.75" customHeight="1" x14ac:dyDescent="0.2">
      <c r="A464" s="1"/>
      <c r="B464" s="1"/>
      <c r="C464" s="1"/>
      <c r="D464" s="67"/>
      <c r="E464" s="67"/>
      <c r="F464" s="67"/>
      <c r="G464" s="67"/>
      <c r="H464" s="67"/>
      <c r="I464" s="67"/>
      <c r="J464" s="67"/>
      <c r="K464" s="68"/>
      <c r="L464" s="67"/>
      <c r="M464" s="1"/>
      <c r="N464" s="69"/>
      <c r="O464" s="69"/>
      <c r="P464" s="69"/>
      <c r="Q464" s="69"/>
      <c r="R464" s="69"/>
      <c r="S464" s="69"/>
      <c r="T464" s="66"/>
      <c r="U464" s="1"/>
      <c r="V464" s="1"/>
      <c r="W464" s="1"/>
      <c r="X464" s="1"/>
      <c r="Y464" s="1"/>
      <c r="Z464" s="1"/>
    </row>
    <row r="465" spans="1:26" ht="15.75" customHeight="1" x14ac:dyDescent="0.2">
      <c r="A465" s="1"/>
      <c r="B465" s="1"/>
      <c r="C465" s="1"/>
      <c r="D465" s="67"/>
      <c r="E465" s="67"/>
      <c r="F465" s="67"/>
      <c r="G465" s="67"/>
      <c r="H465" s="67"/>
      <c r="I465" s="67"/>
      <c r="J465" s="67"/>
      <c r="K465" s="68"/>
      <c r="L465" s="67"/>
      <c r="M465" s="1"/>
      <c r="N465" s="69"/>
      <c r="O465" s="69"/>
      <c r="P465" s="69"/>
      <c r="Q465" s="69"/>
      <c r="R465" s="69"/>
      <c r="S465" s="69"/>
      <c r="T465" s="66"/>
      <c r="U465" s="1"/>
      <c r="V465" s="1"/>
      <c r="W465" s="1"/>
      <c r="X465" s="1"/>
      <c r="Y465" s="1"/>
      <c r="Z465" s="1"/>
    </row>
    <row r="466" spans="1:26" ht="15.75" customHeight="1" x14ac:dyDescent="0.2">
      <c r="A466" s="1"/>
      <c r="B466" s="1"/>
      <c r="C466" s="1"/>
      <c r="D466" s="67"/>
      <c r="E466" s="67"/>
      <c r="F466" s="67"/>
      <c r="G466" s="67"/>
      <c r="H466" s="67"/>
      <c r="I466" s="67"/>
      <c r="J466" s="67"/>
      <c r="K466" s="68"/>
      <c r="L466" s="67"/>
      <c r="M466" s="1"/>
      <c r="N466" s="69"/>
      <c r="O466" s="69"/>
      <c r="P466" s="69"/>
      <c r="Q466" s="69"/>
      <c r="R466" s="69"/>
      <c r="S466" s="69"/>
      <c r="T466" s="66"/>
      <c r="U466" s="1"/>
      <c r="V466" s="1"/>
      <c r="W466" s="1"/>
      <c r="X466" s="1"/>
      <c r="Y466" s="1"/>
      <c r="Z466" s="1"/>
    </row>
    <row r="467" spans="1:26" ht="15.75" customHeight="1" x14ac:dyDescent="0.2">
      <c r="A467" s="1"/>
      <c r="B467" s="1"/>
      <c r="C467" s="1"/>
      <c r="D467" s="67"/>
      <c r="E467" s="67"/>
      <c r="F467" s="67"/>
      <c r="G467" s="67"/>
      <c r="H467" s="67"/>
      <c r="I467" s="67"/>
      <c r="J467" s="67"/>
      <c r="K467" s="68"/>
      <c r="L467" s="67"/>
      <c r="M467" s="1"/>
      <c r="N467" s="69"/>
      <c r="O467" s="69"/>
      <c r="P467" s="69"/>
      <c r="Q467" s="69"/>
      <c r="R467" s="69"/>
      <c r="S467" s="69"/>
      <c r="T467" s="66"/>
      <c r="U467" s="1"/>
      <c r="V467" s="1"/>
      <c r="W467" s="1"/>
      <c r="X467" s="1"/>
      <c r="Y467" s="1"/>
      <c r="Z467" s="1"/>
    </row>
    <row r="468" spans="1:26" ht="15.75" customHeight="1" x14ac:dyDescent="0.2">
      <c r="A468" s="1"/>
      <c r="B468" s="1"/>
      <c r="C468" s="1"/>
      <c r="D468" s="67"/>
      <c r="E468" s="67"/>
      <c r="F468" s="67"/>
      <c r="G468" s="67"/>
      <c r="H468" s="67"/>
      <c r="I468" s="67"/>
      <c r="J468" s="67"/>
      <c r="K468" s="68"/>
      <c r="L468" s="67"/>
      <c r="M468" s="1"/>
      <c r="N468" s="69"/>
      <c r="O468" s="69"/>
      <c r="P468" s="69"/>
      <c r="Q468" s="69"/>
      <c r="R468" s="69"/>
      <c r="S468" s="69"/>
      <c r="T468" s="66"/>
      <c r="U468" s="1"/>
      <c r="V468" s="1"/>
      <c r="W468" s="1"/>
      <c r="X468" s="1"/>
      <c r="Y468" s="1"/>
      <c r="Z468" s="1"/>
    </row>
    <row r="469" spans="1:26" ht="15.75" customHeight="1" x14ac:dyDescent="0.2">
      <c r="A469" s="1"/>
      <c r="B469" s="1"/>
      <c r="C469" s="1"/>
      <c r="D469" s="67"/>
      <c r="E469" s="67"/>
      <c r="F469" s="67"/>
      <c r="G469" s="67"/>
      <c r="H469" s="67"/>
      <c r="I469" s="67"/>
      <c r="J469" s="67"/>
      <c r="K469" s="68"/>
      <c r="L469" s="67"/>
      <c r="M469" s="1"/>
      <c r="N469" s="69"/>
      <c r="O469" s="69"/>
      <c r="P469" s="69"/>
      <c r="Q469" s="69"/>
      <c r="R469" s="69"/>
      <c r="S469" s="69"/>
      <c r="T469" s="66"/>
      <c r="U469" s="1"/>
      <c r="V469" s="1"/>
      <c r="W469" s="1"/>
      <c r="X469" s="1"/>
      <c r="Y469" s="1"/>
      <c r="Z469" s="1"/>
    </row>
    <row r="470" spans="1:26" ht="15.75" customHeight="1" x14ac:dyDescent="0.2">
      <c r="A470" s="1"/>
      <c r="B470" s="1"/>
      <c r="C470" s="1"/>
      <c r="D470" s="67"/>
      <c r="E470" s="67"/>
      <c r="F470" s="67"/>
      <c r="G470" s="67"/>
      <c r="H470" s="67"/>
      <c r="I470" s="67"/>
      <c r="J470" s="67"/>
      <c r="K470" s="68"/>
      <c r="L470" s="67"/>
      <c r="M470" s="1"/>
      <c r="N470" s="69"/>
      <c r="O470" s="69"/>
      <c r="P470" s="69"/>
      <c r="Q470" s="69"/>
      <c r="R470" s="69"/>
      <c r="S470" s="69"/>
      <c r="T470" s="66"/>
      <c r="U470" s="1"/>
      <c r="V470" s="1"/>
      <c r="W470" s="1"/>
      <c r="X470" s="1"/>
      <c r="Y470" s="1"/>
      <c r="Z470" s="1"/>
    </row>
    <row r="471" spans="1:26" ht="15.75" customHeight="1" x14ac:dyDescent="0.2">
      <c r="A471" s="1"/>
      <c r="B471" s="1"/>
      <c r="C471" s="1"/>
      <c r="D471" s="67"/>
      <c r="E471" s="67"/>
      <c r="F471" s="67"/>
      <c r="G471" s="67"/>
      <c r="H471" s="67"/>
      <c r="I471" s="67"/>
      <c r="J471" s="67"/>
      <c r="K471" s="68"/>
      <c r="L471" s="67"/>
      <c r="M471" s="1"/>
      <c r="N471" s="69"/>
      <c r="O471" s="69"/>
      <c r="P471" s="69"/>
      <c r="Q471" s="69"/>
      <c r="R471" s="69"/>
      <c r="S471" s="69"/>
      <c r="T471" s="66"/>
      <c r="U471" s="1"/>
      <c r="V471" s="1"/>
      <c r="W471" s="1"/>
      <c r="X471" s="1"/>
      <c r="Y471" s="1"/>
      <c r="Z471" s="1"/>
    </row>
    <row r="472" spans="1:26" ht="15.75" customHeight="1" x14ac:dyDescent="0.2">
      <c r="A472" s="1"/>
      <c r="B472" s="1"/>
      <c r="C472" s="1"/>
      <c r="D472" s="67"/>
      <c r="E472" s="67"/>
      <c r="F472" s="67"/>
      <c r="G472" s="67"/>
      <c r="H472" s="67"/>
      <c r="I472" s="67"/>
      <c r="J472" s="67"/>
      <c r="K472" s="68"/>
      <c r="L472" s="67"/>
      <c r="M472" s="1"/>
      <c r="N472" s="69"/>
      <c r="O472" s="69"/>
      <c r="P472" s="69"/>
      <c r="Q472" s="69"/>
      <c r="R472" s="69"/>
      <c r="S472" s="69"/>
      <c r="T472" s="66"/>
      <c r="U472" s="1"/>
      <c r="V472" s="1"/>
      <c r="W472" s="1"/>
      <c r="X472" s="1"/>
      <c r="Y472" s="1"/>
      <c r="Z472" s="1"/>
    </row>
    <row r="473" spans="1:26" ht="15.75" customHeight="1" x14ac:dyDescent="0.2">
      <c r="A473" s="1"/>
      <c r="B473" s="1"/>
      <c r="C473" s="1"/>
      <c r="D473" s="67"/>
      <c r="E473" s="67"/>
      <c r="F473" s="67"/>
      <c r="G473" s="67"/>
      <c r="H473" s="67"/>
      <c r="I473" s="67"/>
      <c r="J473" s="67"/>
      <c r="K473" s="68"/>
      <c r="L473" s="67"/>
      <c r="M473" s="1"/>
      <c r="N473" s="69"/>
      <c r="O473" s="69"/>
      <c r="P473" s="69"/>
      <c r="Q473" s="69"/>
      <c r="R473" s="69"/>
      <c r="S473" s="69"/>
      <c r="T473" s="66"/>
      <c r="U473" s="1"/>
      <c r="V473" s="1"/>
      <c r="W473" s="1"/>
      <c r="X473" s="1"/>
      <c r="Y473" s="1"/>
      <c r="Z473" s="1"/>
    </row>
    <row r="474" spans="1:26" ht="15.75" customHeight="1" x14ac:dyDescent="0.2">
      <c r="A474" s="1"/>
      <c r="B474" s="1"/>
      <c r="C474" s="1"/>
      <c r="D474" s="67"/>
      <c r="E474" s="67"/>
      <c r="F474" s="67"/>
      <c r="G474" s="67"/>
      <c r="H474" s="67"/>
      <c r="I474" s="67"/>
      <c r="J474" s="67"/>
      <c r="K474" s="68"/>
      <c r="L474" s="67"/>
      <c r="M474" s="1"/>
      <c r="N474" s="69"/>
      <c r="O474" s="69"/>
      <c r="P474" s="69"/>
      <c r="Q474" s="69"/>
      <c r="R474" s="69"/>
      <c r="S474" s="69"/>
      <c r="T474" s="66"/>
      <c r="U474" s="1"/>
      <c r="V474" s="1"/>
      <c r="W474" s="1"/>
      <c r="X474" s="1"/>
      <c r="Y474" s="1"/>
      <c r="Z474" s="1"/>
    </row>
    <row r="475" spans="1:26" ht="15.75" customHeight="1" x14ac:dyDescent="0.2">
      <c r="A475" s="1"/>
      <c r="B475" s="1"/>
      <c r="C475" s="1"/>
      <c r="D475" s="67"/>
      <c r="E475" s="67"/>
      <c r="F475" s="67"/>
      <c r="G475" s="67"/>
      <c r="H475" s="67"/>
      <c r="I475" s="67"/>
      <c r="J475" s="67"/>
      <c r="K475" s="68"/>
      <c r="L475" s="67"/>
      <c r="M475" s="1"/>
      <c r="N475" s="69"/>
      <c r="O475" s="69"/>
      <c r="P475" s="69"/>
      <c r="Q475" s="69"/>
      <c r="R475" s="69"/>
      <c r="S475" s="69"/>
      <c r="T475" s="66"/>
      <c r="U475" s="1"/>
      <c r="V475" s="1"/>
      <c r="W475" s="1"/>
      <c r="X475" s="1"/>
      <c r="Y475" s="1"/>
      <c r="Z475" s="1"/>
    </row>
    <row r="476" spans="1:26" ht="15.75" customHeight="1" x14ac:dyDescent="0.2">
      <c r="A476" s="1"/>
      <c r="B476" s="1"/>
      <c r="C476" s="1"/>
      <c r="D476" s="67"/>
      <c r="E476" s="67"/>
      <c r="F476" s="67"/>
      <c r="G476" s="67"/>
      <c r="H476" s="67"/>
      <c r="I476" s="67"/>
      <c r="J476" s="67"/>
      <c r="K476" s="68"/>
      <c r="L476" s="67"/>
      <c r="M476" s="1"/>
      <c r="N476" s="69"/>
      <c r="O476" s="69"/>
      <c r="P476" s="69"/>
      <c r="Q476" s="69"/>
      <c r="R476" s="69"/>
      <c r="S476" s="69"/>
      <c r="T476" s="66"/>
      <c r="U476" s="1"/>
      <c r="V476" s="1"/>
      <c r="W476" s="1"/>
      <c r="X476" s="1"/>
      <c r="Y476" s="1"/>
      <c r="Z476" s="1"/>
    </row>
    <row r="477" spans="1:26" ht="15.75" customHeight="1" x14ac:dyDescent="0.2">
      <c r="A477" s="1"/>
      <c r="B477" s="1"/>
      <c r="C477" s="1"/>
      <c r="D477" s="67"/>
      <c r="E477" s="67"/>
      <c r="F477" s="67"/>
      <c r="G477" s="67"/>
      <c r="H477" s="67"/>
      <c r="I477" s="67"/>
      <c r="J477" s="67"/>
      <c r="K477" s="68"/>
      <c r="L477" s="67"/>
      <c r="M477" s="1"/>
      <c r="N477" s="69"/>
      <c r="O477" s="69"/>
      <c r="P477" s="69"/>
      <c r="Q477" s="69"/>
      <c r="R477" s="69"/>
      <c r="S477" s="69"/>
      <c r="T477" s="66"/>
      <c r="U477" s="1"/>
      <c r="V477" s="1"/>
      <c r="W477" s="1"/>
      <c r="X477" s="1"/>
      <c r="Y477" s="1"/>
      <c r="Z477" s="1"/>
    </row>
    <row r="478" spans="1:26" ht="15.75" customHeight="1" x14ac:dyDescent="0.2">
      <c r="A478" s="1"/>
      <c r="B478" s="1"/>
      <c r="C478" s="1"/>
      <c r="D478" s="67"/>
      <c r="E478" s="67"/>
      <c r="F478" s="67"/>
      <c r="G478" s="67"/>
      <c r="H478" s="67"/>
      <c r="I478" s="67"/>
      <c r="J478" s="67"/>
      <c r="K478" s="68"/>
      <c r="L478" s="67"/>
      <c r="M478" s="1"/>
      <c r="N478" s="69"/>
      <c r="O478" s="69"/>
      <c r="P478" s="69"/>
      <c r="Q478" s="69"/>
      <c r="R478" s="69"/>
      <c r="S478" s="69"/>
      <c r="T478" s="66"/>
      <c r="U478" s="1"/>
      <c r="V478" s="1"/>
      <c r="W478" s="1"/>
      <c r="X478" s="1"/>
      <c r="Y478" s="1"/>
      <c r="Z478" s="1"/>
    </row>
    <row r="479" spans="1:26" ht="15.75" customHeight="1" x14ac:dyDescent="0.2">
      <c r="A479" s="1"/>
      <c r="B479" s="1"/>
      <c r="C479" s="1"/>
      <c r="D479" s="67"/>
      <c r="E479" s="67"/>
      <c r="F479" s="67"/>
      <c r="G479" s="67"/>
      <c r="H479" s="67"/>
      <c r="I479" s="67"/>
      <c r="J479" s="67"/>
      <c r="K479" s="68"/>
      <c r="L479" s="67"/>
      <c r="M479" s="1"/>
      <c r="N479" s="69"/>
      <c r="O479" s="69"/>
      <c r="P479" s="69"/>
      <c r="Q479" s="69"/>
      <c r="R479" s="69"/>
      <c r="S479" s="69"/>
      <c r="T479" s="66"/>
      <c r="U479" s="1"/>
      <c r="V479" s="1"/>
      <c r="W479" s="1"/>
      <c r="X479" s="1"/>
      <c r="Y479" s="1"/>
      <c r="Z479" s="1"/>
    </row>
    <row r="480" spans="1:26" ht="15.75" customHeight="1" x14ac:dyDescent="0.2">
      <c r="A480" s="1"/>
      <c r="B480" s="1"/>
      <c r="C480" s="1"/>
      <c r="D480" s="67"/>
      <c r="E480" s="67"/>
      <c r="F480" s="67"/>
      <c r="G480" s="67"/>
      <c r="H480" s="67"/>
      <c r="I480" s="67"/>
      <c r="J480" s="67"/>
      <c r="K480" s="68"/>
      <c r="L480" s="67"/>
      <c r="M480" s="1"/>
      <c r="N480" s="69"/>
      <c r="O480" s="69"/>
      <c r="P480" s="69"/>
      <c r="Q480" s="69"/>
      <c r="R480" s="69"/>
      <c r="S480" s="69"/>
      <c r="T480" s="66"/>
      <c r="U480" s="1"/>
      <c r="V480" s="1"/>
      <c r="W480" s="1"/>
      <c r="X480" s="1"/>
      <c r="Y480" s="1"/>
      <c r="Z480" s="1"/>
    </row>
    <row r="481" spans="1:26" ht="15.75" customHeight="1" x14ac:dyDescent="0.2">
      <c r="A481" s="1"/>
      <c r="B481" s="1"/>
      <c r="C481" s="1"/>
      <c r="D481" s="67"/>
      <c r="E481" s="67"/>
      <c r="F481" s="67"/>
      <c r="G481" s="67"/>
      <c r="H481" s="67"/>
      <c r="I481" s="67"/>
      <c r="J481" s="67"/>
      <c r="K481" s="68"/>
      <c r="L481" s="67"/>
      <c r="M481" s="1"/>
      <c r="N481" s="69"/>
      <c r="O481" s="69"/>
      <c r="P481" s="69"/>
      <c r="Q481" s="69"/>
      <c r="R481" s="69"/>
      <c r="S481" s="69"/>
      <c r="T481" s="66"/>
      <c r="U481" s="1"/>
      <c r="V481" s="1"/>
      <c r="W481" s="1"/>
      <c r="X481" s="1"/>
      <c r="Y481" s="1"/>
      <c r="Z481" s="1"/>
    </row>
    <row r="482" spans="1:26" ht="15.75" customHeight="1" x14ac:dyDescent="0.2">
      <c r="A482" s="1"/>
      <c r="B482" s="1"/>
      <c r="C482" s="1"/>
      <c r="D482" s="67"/>
      <c r="E482" s="67"/>
      <c r="F482" s="67"/>
      <c r="G482" s="67"/>
      <c r="H482" s="67"/>
      <c r="I482" s="67"/>
      <c r="J482" s="67"/>
      <c r="K482" s="68"/>
      <c r="L482" s="67"/>
      <c r="M482" s="1"/>
      <c r="N482" s="69"/>
      <c r="O482" s="69"/>
      <c r="P482" s="69"/>
      <c r="Q482" s="69"/>
      <c r="R482" s="69"/>
      <c r="S482" s="69"/>
      <c r="T482" s="66"/>
      <c r="U482" s="1"/>
      <c r="V482" s="1"/>
      <c r="W482" s="1"/>
      <c r="X482" s="1"/>
      <c r="Y482" s="1"/>
      <c r="Z482" s="1"/>
    </row>
    <row r="483" spans="1:26" ht="15.75" customHeight="1" x14ac:dyDescent="0.2">
      <c r="A483" s="1"/>
      <c r="B483" s="1"/>
      <c r="C483" s="1"/>
      <c r="D483" s="67"/>
      <c r="E483" s="67"/>
      <c r="F483" s="67"/>
      <c r="G483" s="67"/>
      <c r="H483" s="67"/>
      <c r="I483" s="67"/>
      <c r="J483" s="67"/>
      <c r="K483" s="68"/>
      <c r="L483" s="67"/>
      <c r="M483" s="1"/>
      <c r="N483" s="69"/>
      <c r="O483" s="69"/>
      <c r="P483" s="69"/>
      <c r="Q483" s="69"/>
      <c r="R483" s="69"/>
      <c r="S483" s="69"/>
      <c r="T483" s="66"/>
      <c r="U483" s="1"/>
      <c r="V483" s="1"/>
      <c r="W483" s="1"/>
      <c r="X483" s="1"/>
      <c r="Y483" s="1"/>
      <c r="Z483" s="1"/>
    </row>
    <row r="484" spans="1:26" ht="15.75" customHeight="1" x14ac:dyDescent="0.2">
      <c r="A484" s="1"/>
      <c r="B484" s="1"/>
      <c r="C484" s="1"/>
      <c r="D484" s="67"/>
      <c r="E484" s="67"/>
      <c r="F484" s="67"/>
      <c r="G484" s="67"/>
      <c r="H484" s="67"/>
      <c r="I484" s="67"/>
      <c r="J484" s="67"/>
      <c r="K484" s="68"/>
      <c r="L484" s="67"/>
      <c r="M484" s="1"/>
      <c r="N484" s="69"/>
      <c r="O484" s="69"/>
      <c r="P484" s="69"/>
      <c r="Q484" s="69"/>
      <c r="R484" s="69"/>
      <c r="S484" s="69"/>
      <c r="T484" s="66"/>
      <c r="U484" s="1"/>
      <c r="V484" s="1"/>
      <c r="W484" s="1"/>
      <c r="X484" s="1"/>
      <c r="Y484" s="1"/>
      <c r="Z484" s="1"/>
    </row>
    <row r="485" spans="1:26" ht="15.75" customHeight="1" x14ac:dyDescent="0.2">
      <c r="A485" s="1"/>
      <c r="B485" s="1"/>
      <c r="C485" s="1"/>
      <c r="D485" s="67"/>
      <c r="E485" s="67"/>
      <c r="F485" s="67"/>
      <c r="G485" s="67"/>
      <c r="H485" s="67"/>
      <c r="I485" s="67"/>
      <c r="J485" s="67"/>
      <c r="K485" s="68"/>
      <c r="L485" s="67"/>
      <c r="M485" s="1"/>
      <c r="N485" s="69"/>
      <c r="O485" s="69"/>
      <c r="P485" s="69"/>
      <c r="Q485" s="69"/>
      <c r="R485" s="69"/>
      <c r="S485" s="69"/>
      <c r="T485" s="66"/>
      <c r="U485" s="1"/>
      <c r="V485" s="1"/>
      <c r="W485" s="1"/>
      <c r="X485" s="1"/>
      <c r="Y485" s="1"/>
      <c r="Z485" s="1"/>
    </row>
    <row r="486" spans="1:26" ht="15.75" customHeight="1" x14ac:dyDescent="0.2">
      <c r="A486" s="1"/>
      <c r="B486" s="1"/>
      <c r="C486" s="1"/>
      <c r="D486" s="67"/>
      <c r="E486" s="67"/>
      <c r="F486" s="67"/>
      <c r="G486" s="67"/>
      <c r="H486" s="67"/>
      <c r="I486" s="67"/>
      <c r="J486" s="67"/>
      <c r="K486" s="68"/>
      <c r="L486" s="67"/>
      <c r="M486" s="1"/>
      <c r="N486" s="69"/>
      <c r="O486" s="69"/>
      <c r="P486" s="69"/>
      <c r="Q486" s="69"/>
      <c r="R486" s="69"/>
      <c r="S486" s="69"/>
      <c r="T486" s="66"/>
      <c r="U486" s="1"/>
      <c r="V486" s="1"/>
      <c r="W486" s="1"/>
      <c r="X486" s="1"/>
      <c r="Y486" s="1"/>
      <c r="Z486" s="1"/>
    </row>
    <row r="487" spans="1:26" ht="15.75" customHeight="1" x14ac:dyDescent="0.2">
      <c r="A487" s="1"/>
      <c r="B487" s="1"/>
      <c r="C487" s="1"/>
      <c r="D487" s="67"/>
      <c r="E487" s="67"/>
      <c r="F487" s="67"/>
      <c r="G487" s="67"/>
      <c r="H487" s="67"/>
      <c r="I487" s="67"/>
      <c r="J487" s="67"/>
      <c r="K487" s="68"/>
      <c r="L487" s="67"/>
      <c r="M487" s="1"/>
      <c r="N487" s="69"/>
      <c r="O487" s="69"/>
      <c r="P487" s="69"/>
      <c r="Q487" s="69"/>
      <c r="R487" s="69"/>
      <c r="S487" s="69"/>
      <c r="T487" s="66"/>
      <c r="U487" s="1"/>
      <c r="V487" s="1"/>
      <c r="W487" s="1"/>
      <c r="X487" s="1"/>
      <c r="Y487" s="1"/>
      <c r="Z487" s="1"/>
    </row>
    <row r="488" spans="1:26" ht="15.75" customHeight="1" x14ac:dyDescent="0.2">
      <c r="A488" s="1"/>
      <c r="B488" s="1"/>
      <c r="C488" s="1"/>
      <c r="D488" s="67"/>
      <c r="E488" s="67"/>
      <c r="F488" s="67"/>
      <c r="G488" s="67"/>
      <c r="H488" s="67"/>
      <c r="I488" s="67"/>
      <c r="J488" s="67"/>
      <c r="K488" s="68"/>
      <c r="L488" s="67"/>
      <c r="M488" s="1"/>
      <c r="N488" s="69"/>
      <c r="O488" s="69"/>
      <c r="P488" s="69"/>
      <c r="Q488" s="69"/>
      <c r="R488" s="69"/>
      <c r="S488" s="69"/>
      <c r="T488" s="66"/>
      <c r="U488" s="1"/>
      <c r="V488" s="1"/>
      <c r="W488" s="1"/>
      <c r="X488" s="1"/>
      <c r="Y488" s="1"/>
      <c r="Z488" s="1"/>
    </row>
    <row r="489" spans="1:26" ht="15.75" customHeight="1" x14ac:dyDescent="0.2">
      <c r="A489" s="1"/>
      <c r="B489" s="1"/>
      <c r="C489" s="1"/>
      <c r="D489" s="67"/>
      <c r="E489" s="67"/>
      <c r="F489" s="67"/>
      <c r="G489" s="67"/>
      <c r="H489" s="67"/>
      <c r="I489" s="67"/>
      <c r="J489" s="67"/>
      <c r="K489" s="68"/>
      <c r="L489" s="67"/>
      <c r="M489" s="1"/>
      <c r="N489" s="69"/>
      <c r="O489" s="69"/>
      <c r="P489" s="69"/>
      <c r="Q489" s="69"/>
      <c r="R489" s="69"/>
      <c r="S489" s="69"/>
      <c r="T489" s="66"/>
      <c r="U489" s="1"/>
      <c r="V489" s="1"/>
      <c r="W489" s="1"/>
      <c r="X489" s="1"/>
      <c r="Y489" s="1"/>
      <c r="Z489" s="1"/>
    </row>
    <row r="490" spans="1:26" ht="15.75" customHeight="1" x14ac:dyDescent="0.2">
      <c r="A490" s="1"/>
      <c r="B490" s="1"/>
      <c r="C490" s="1"/>
      <c r="D490" s="67"/>
      <c r="E490" s="67"/>
      <c r="F490" s="67"/>
      <c r="G490" s="67"/>
      <c r="H490" s="67"/>
      <c r="I490" s="67"/>
      <c r="J490" s="67"/>
      <c r="K490" s="68"/>
      <c r="L490" s="67"/>
      <c r="M490" s="1"/>
      <c r="N490" s="69"/>
      <c r="O490" s="69"/>
      <c r="P490" s="69"/>
      <c r="Q490" s="69"/>
      <c r="R490" s="69"/>
      <c r="S490" s="69"/>
      <c r="T490" s="66"/>
      <c r="U490" s="1"/>
      <c r="V490" s="1"/>
      <c r="W490" s="1"/>
      <c r="X490" s="1"/>
      <c r="Y490" s="1"/>
      <c r="Z490" s="1"/>
    </row>
    <row r="491" spans="1:26" ht="15.75" customHeight="1" x14ac:dyDescent="0.2">
      <c r="A491" s="1"/>
      <c r="B491" s="1"/>
      <c r="C491" s="1"/>
      <c r="D491" s="67"/>
      <c r="E491" s="67"/>
      <c r="F491" s="67"/>
      <c r="G491" s="67"/>
      <c r="H491" s="67"/>
      <c r="I491" s="67"/>
      <c r="J491" s="67"/>
      <c r="K491" s="68"/>
      <c r="L491" s="67"/>
      <c r="M491" s="1"/>
      <c r="N491" s="69"/>
      <c r="O491" s="69"/>
      <c r="P491" s="69"/>
      <c r="Q491" s="69"/>
      <c r="R491" s="69"/>
      <c r="S491" s="69"/>
      <c r="T491" s="66"/>
      <c r="U491" s="1"/>
      <c r="V491" s="1"/>
      <c r="W491" s="1"/>
      <c r="X491" s="1"/>
      <c r="Y491" s="1"/>
      <c r="Z491" s="1"/>
    </row>
    <row r="492" spans="1:26" ht="15.75" customHeight="1" x14ac:dyDescent="0.2">
      <c r="A492" s="1"/>
      <c r="B492" s="1"/>
      <c r="C492" s="1"/>
      <c r="D492" s="67"/>
      <c r="E492" s="67"/>
      <c r="F492" s="67"/>
      <c r="G492" s="67"/>
      <c r="H492" s="67"/>
      <c r="I492" s="67"/>
      <c r="J492" s="67"/>
      <c r="K492" s="68"/>
      <c r="L492" s="67"/>
      <c r="M492" s="1"/>
      <c r="N492" s="69"/>
      <c r="O492" s="69"/>
      <c r="P492" s="69"/>
      <c r="Q492" s="69"/>
      <c r="R492" s="69"/>
      <c r="S492" s="69"/>
      <c r="T492" s="66"/>
      <c r="U492" s="1"/>
      <c r="V492" s="1"/>
      <c r="W492" s="1"/>
      <c r="X492" s="1"/>
      <c r="Y492" s="1"/>
      <c r="Z492" s="1"/>
    </row>
    <row r="493" spans="1:26" ht="15.75" customHeight="1" x14ac:dyDescent="0.2">
      <c r="A493" s="1"/>
      <c r="B493" s="1"/>
      <c r="C493" s="1"/>
      <c r="D493" s="67"/>
      <c r="E493" s="67"/>
      <c r="F493" s="67"/>
      <c r="G493" s="67"/>
      <c r="H493" s="67"/>
      <c r="I493" s="67"/>
      <c r="J493" s="67"/>
      <c r="K493" s="68"/>
      <c r="L493" s="67"/>
      <c r="M493" s="1"/>
      <c r="N493" s="69"/>
      <c r="O493" s="69"/>
      <c r="P493" s="69"/>
      <c r="Q493" s="69"/>
      <c r="R493" s="69"/>
      <c r="S493" s="69"/>
      <c r="T493" s="66"/>
      <c r="U493" s="1"/>
      <c r="V493" s="1"/>
      <c r="W493" s="1"/>
      <c r="X493" s="1"/>
      <c r="Y493" s="1"/>
      <c r="Z493" s="1"/>
    </row>
    <row r="494" spans="1:26" ht="15.75" customHeight="1" x14ac:dyDescent="0.2">
      <c r="A494" s="1"/>
      <c r="B494" s="1"/>
      <c r="C494" s="1"/>
      <c r="D494" s="67"/>
      <c r="E494" s="67"/>
      <c r="F494" s="67"/>
      <c r="G494" s="67"/>
      <c r="H494" s="67"/>
      <c r="I494" s="67"/>
      <c r="J494" s="67"/>
      <c r="K494" s="68"/>
      <c r="L494" s="67"/>
      <c r="M494" s="1"/>
      <c r="N494" s="69"/>
      <c r="O494" s="69"/>
      <c r="P494" s="69"/>
      <c r="Q494" s="69"/>
      <c r="R494" s="69"/>
      <c r="S494" s="69"/>
      <c r="T494" s="66"/>
      <c r="U494" s="1"/>
      <c r="V494" s="1"/>
      <c r="W494" s="1"/>
      <c r="X494" s="1"/>
      <c r="Y494" s="1"/>
      <c r="Z494" s="1"/>
    </row>
    <row r="495" spans="1:26" ht="15.75" customHeight="1" x14ac:dyDescent="0.2">
      <c r="A495" s="1"/>
      <c r="B495" s="1"/>
      <c r="C495" s="1"/>
      <c r="D495" s="67"/>
      <c r="E495" s="67"/>
      <c r="F495" s="67"/>
      <c r="G495" s="67"/>
      <c r="H495" s="67"/>
      <c r="I495" s="67"/>
      <c r="J495" s="67"/>
      <c r="K495" s="68"/>
      <c r="L495" s="67"/>
      <c r="M495" s="1"/>
      <c r="N495" s="69"/>
      <c r="O495" s="69"/>
      <c r="P495" s="69"/>
      <c r="Q495" s="69"/>
      <c r="R495" s="69"/>
      <c r="S495" s="69"/>
      <c r="T495" s="66"/>
      <c r="U495" s="1"/>
      <c r="V495" s="1"/>
      <c r="W495" s="1"/>
      <c r="X495" s="1"/>
      <c r="Y495" s="1"/>
      <c r="Z495" s="1"/>
    </row>
    <row r="496" spans="1:26" ht="15.75" customHeight="1" x14ac:dyDescent="0.2">
      <c r="A496" s="1"/>
      <c r="B496" s="1"/>
      <c r="C496" s="1"/>
      <c r="D496" s="67"/>
      <c r="E496" s="67"/>
      <c r="F496" s="67"/>
      <c r="G496" s="67"/>
      <c r="H496" s="67"/>
      <c r="I496" s="67"/>
      <c r="J496" s="67"/>
      <c r="K496" s="68"/>
      <c r="L496" s="67"/>
      <c r="M496" s="1"/>
      <c r="N496" s="69"/>
      <c r="O496" s="69"/>
      <c r="P496" s="69"/>
      <c r="Q496" s="69"/>
      <c r="R496" s="69"/>
      <c r="S496" s="69"/>
      <c r="T496" s="66"/>
      <c r="U496" s="1"/>
      <c r="V496" s="1"/>
      <c r="W496" s="1"/>
      <c r="X496" s="1"/>
      <c r="Y496" s="1"/>
      <c r="Z496" s="1"/>
    </row>
    <row r="497" spans="1:26" ht="15.75" customHeight="1" x14ac:dyDescent="0.2">
      <c r="A497" s="1"/>
      <c r="B497" s="1"/>
      <c r="C497" s="1"/>
      <c r="D497" s="67"/>
      <c r="E497" s="67"/>
      <c r="F497" s="67"/>
      <c r="G497" s="67"/>
      <c r="H497" s="67"/>
      <c r="I497" s="67"/>
      <c r="J497" s="67"/>
      <c r="K497" s="68"/>
      <c r="L497" s="67"/>
      <c r="M497" s="1"/>
      <c r="N497" s="69"/>
      <c r="O497" s="69"/>
      <c r="P497" s="69"/>
      <c r="Q497" s="69"/>
      <c r="R497" s="69"/>
      <c r="S497" s="69"/>
      <c r="T497" s="66"/>
      <c r="U497" s="1"/>
      <c r="V497" s="1"/>
      <c r="W497" s="1"/>
      <c r="X497" s="1"/>
      <c r="Y497" s="1"/>
      <c r="Z497" s="1"/>
    </row>
    <row r="498" spans="1:26" ht="15.75" customHeight="1" x14ac:dyDescent="0.2">
      <c r="A498" s="1"/>
      <c r="B498" s="1"/>
      <c r="C498" s="1"/>
      <c r="D498" s="67"/>
      <c r="E498" s="67"/>
      <c r="F498" s="67"/>
      <c r="G498" s="67"/>
      <c r="H498" s="67"/>
      <c r="I498" s="67"/>
      <c r="J498" s="67"/>
      <c r="K498" s="68"/>
      <c r="L498" s="67"/>
      <c r="M498" s="1"/>
      <c r="N498" s="69"/>
      <c r="O498" s="69"/>
      <c r="P498" s="69"/>
      <c r="Q498" s="69"/>
      <c r="R498" s="69"/>
      <c r="S498" s="69"/>
      <c r="T498" s="66"/>
      <c r="U498" s="1"/>
      <c r="V498" s="1"/>
      <c r="W498" s="1"/>
      <c r="X498" s="1"/>
      <c r="Y498" s="1"/>
      <c r="Z498" s="1"/>
    </row>
    <row r="499" spans="1:26" ht="15.75" customHeight="1" x14ac:dyDescent="0.2">
      <c r="A499" s="1"/>
      <c r="B499" s="1"/>
      <c r="C499" s="1"/>
      <c r="D499" s="67"/>
      <c r="E499" s="67"/>
      <c r="F499" s="67"/>
      <c r="G499" s="67"/>
      <c r="H499" s="67"/>
      <c r="I499" s="67"/>
      <c r="J499" s="67"/>
      <c r="K499" s="68"/>
      <c r="L499" s="67"/>
      <c r="M499" s="1"/>
      <c r="N499" s="69"/>
      <c r="O499" s="69"/>
      <c r="P499" s="69"/>
      <c r="Q499" s="69"/>
      <c r="R499" s="69"/>
      <c r="S499" s="69"/>
      <c r="T499" s="66"/>
      <c r="U499" s="1"/>
      <c r="V499" s="1"/>
      <c r="W499" s="1"/>
      <c r="X499" s="1"/>
      <c r="Y499" s="1"/>
      <c r="Z499" s="1"/>
    </row>
    <row r="500" spans="1:26" ht="15.75" customHeight="1" x14ac:dyDescent="0.2">
      <c r="A500" s="1"/>
      <c r="B500" s="1"/>
      <c r="C500" s="1"/>
      <c r="D500" s="67"/>
      <c r="E500" s="67"/>
      <c r="F500" s="67"/>
      <c r="G500" s="67"/>
      <c r="H500" s="67"/>
      <c r="I500" s="67"/>
      <c r="J500" s="67"/>
      <c r="K500" s="68"/>
      <c r="L500" s="67"/>
      <c r="M500" s="1"/>
      <c r="N500" s="69"/>
      <c r="O500" s="69"/>
      <c r="P500" s="69"/>
      <c r="Q500" s="69"/>
      <c r="R500" s="69"/>
      <c r="S500" s="69"/>
      <c r="T500" s="66"/>
      <c r="U500" s="1"/>
      <c r="V500" s="1"/>
      <c r="W500" s="1"/>
      <c r="X500" s="1"/>
      <c r="Y500" s="1"/>
      <c r="Z500" s="1"/>
    </row>
    <row r="501" spans="1:26" ht="15.75" customHeight="1" x14ac:dyDescent="0.2">
      <c r="A501" s="1"/>
      <c r="B501" s="1"/>
      <c r="C501" s="1"/>
      <c r="D501" s="67"/>
      <c r="E501" s="67"/>
      <c r="F501" s="67"/>
      <c r="G501" s="67"/>
      <c r="H501" s="67"/>
      <c r="I501" s="67"/>
      <c r="J501" s="67"/>
      <c r="K501" s="68"/>
      <c r="L501" s="67"/>
      <c r="M501" s="1"/>
      <c r="N501" s="69"/>
      <c r="O501" s="69"/>
      <c r="P501" s="69"/>
      <c r="Q501" s="69"/>
      <c r="R501" s="69"/>
      <c r="S501" s="69"/>
      <c r="T501" s="66"/>
      <c r="U501" s="1"/>
      <c r="V501" s="1"/>
      <c r="W501" s="1"/>
      <c r="X501" s="1"/>
      <c r="Y501" s="1"/>
      <c r="Z501" s="1"/>
    </row>
    <row r="502" spans="1:26" ht="15.75" customHeight="1" x14ac:dyDescent="0.2">
      <c r="A502" s="1"/>
      <c r="B502" s="1"/>
      <c r="C502" s="1"/>
      <c r="D502" s="67"/>
      <c r="E502" s="67"/>
      <c r="F502" s="67"/>
      <c r="G502" s="67"/>
      <c r="H502" s="67"/>
      <c r="I502" s="67"/>
      <c r="J502" s="67"/>
      <c r="K502" s="68"/>
      <c r="L502" s="67"/>
      <c r="M502" s="1"/>
      <c r="N502" s="69"/>
      <c r="O502" s="69"/>
      <c r="P502" s="69"/>
      <c r="Q502" s="69"/>
      <c r="R502" s="69"/>
      <c r="S502" s="69"/>
      <c r="T502" s="66"/>
      <c r="U502" s="1"/>
      <c r="V502" s="1"/>
      <c r="W502" s="1"/>
      <c r="X502" s="1"/>
      <c r="Y502" s="1"/>
      <c r="Z502" s="1"/>
    </row>
    <row r="503" spans="1:26" ht="15.75" customHeight="1" x14ac:dyDescent="0.2">
      <c r="A503" s="1"/>
      <c r="B503" s="1"/>
      <c r="C503" s="1"/>
      <c r="D503" s="67"/>
      <c r="E503" s="67"/>
      <c r="F503" s="67"/>
      <c r="G503" s="67"/>
      <c r="H503" s="67"/>
      <c r="I503" s="67"/>
      <c r="J503" s="67"/>
      <c r="K503" s="68"/>
      <c r="L503" s="67"/>
      <c r="M503" s="1"/>
      <c r="N503" s="69"/>
      <c r="O503" s="69"/>
      <c r="P503" s="69"/>
      <c r="Q503" s="69"/>
      <c r="R503" s="69"/>
      <c r="S503" s="69"/>
      <c r="T503" s="66"/>
      <c r="U503" s="1"/>
      <c r="V503" s="1"/>
      <c r="W503" s="1"/>
      <c r="X503" s="1"/>
      <c r="Y503" s="1"/>
      <c r="Z503" s="1"/>
    </row>
    <row r="504" spans="1:26" ht="15.75" customHeight="1" x14ac:dyDescent="0.2">
      <c r="A504" s="1"/>
      <c r="B504" s="1"/>
      <c r="C504" s="1"/>
      <c r="D504" s="67"/>
      <c r="E504" s="67"/>
      <c r="F504" s="67"/>
      <c r="G504" s="67"/>
      <c r="H504" s="67"/>
      <c r="I504" s="67"/>
      <c r="J504" s="67"/>
      <c r="K504" s="68"/>
      <c r="L504" s="67"/>
      <c r="M504" s="1"/>
      <c r="N504" s="69"/>
      <c r="O504" s="69"/>
      <c r="P504" s="69"/>
      <c r="Q504" s="69"/>
      <c r="R504" s="69"/>
      <c r="S504" s="69"/>
      <c r="T504" s="66"/>
      <c r="U504" s="1"/>
      <c r="V504" s="1"/>
      <c r="W504" s="1"/>
      <c r="X504" s="1"/>
      <c r="Y504" s="1"/>
      <c r="Z504" s="1"/>
    </row>
    <row r="505" spans="1:26" ht="15.75" customHeight="1" x14ac:dyDescent="0.2">
      <c r="A505" s="1"/>
      <c r="B505" s="1"/>
      <c r="C505" s="1"/>
      <c r="D505" s="67"/>
      <c r="E505" s="67"/>
      <c r="F505" s="67"/>
      <c r="G505" s="67"/>
      <c r="H505" s="67"/>
      <c r="I505" s="67"/>
      <c r="J505" s="67"/>
      <c r="K505" s="68"/>
      <c r="L505" s="67"/>
      <c r="M505" s="1"/>
      <c r="N505" s="69"/>
      <c r="O505" s="69"/>
      <c r="P505" s="69"/>
      <c r="Q505" s="69"/>
      <c r="R505" s="69"/>
      <c r="S505" s="69"/>
      <c r="T505" s="66"/>
      <c r="U505" s="1"/>
      <c r="V505" s="1"/>
      <c r="W505" s="1"/>
      <c r="X505" s="1"/>
      <c r="Y505" s="1"/>
      <c r="Z505" s="1"/>
    </row>
    <row r="506" spans="1:26" ht="15.75" customHeight="1" x14ac:dyDescent="0.2">
      <c r="A506" s="1"/>
      <c r="B506" s="1"/>
      <c r="C506" s="1"/>
      <c r="D506" s="67"/>
      <c r="E506" s="67"/>
      <c r="F506" s="67"/>
      <c r="G506" s="67"/>
      <c r="H506" s="67"/>
      <c r="I506" s="67"/>
      <c r="J506" s="67"/>
      <c r="K506" s="68"/>
      <c r="L506" s="67"/>
      <c r="M506" s="1"/>
      <c r="N506" s="69"/>
      <c r="O506" s="69"/>
      <c r="P506" s="69"/>
      <c r="Q506" s="69"/>
      <c r="R506" s="69"/>
      <c r="S506" s="69"/>
      <c r="T506" s="66"/>
      <c r="U506" s="1"/>
      <c r="V506" s="1"/>
      <c r="W506" s="1"/>
      <c r="X506" s="1"/>
      <c r="Y506" s="1"/>
      <c r="Z506" s="1"/>
    </row>
    <row r="507" spans="1:26" ht="15.75" customHeight="1" x14ac:dyDescent="0.2">
      <c r="A507" s="1"/>
      <c r="B507" s="1"/>
      <c r="C507" s="1"/>
      <c r="D507" s="67"/>
      <c r="E507" s="67"/>
      <c r="F507" s="67"/>
      <c r="G507" s="67"/>
      <c r="H507" s="67"/>
      <c r="I507" s="67"/>
      <c r="J507" s="67"/>
      <c r="K507" s="68"/>
      <c r="L507" s="67"/>
      <c r="M507" s="1"/>
      <c r="N507" s="69"/>
      <c r="O507" s="69"/>
      <c r="P507" s="69"/>
      <c r="Q507" s="69"/>
      <c r="R507" s="69"/>
      <c r="S507" s="69"/>
      <c r="T507" s="66"/>
      <c r="U507" s="1"/>
      <c r="V507" s="1"/>
      <c r="W507" s="1"/>
      <c r="X507" s="1"/>
      <c r="Y507" s="1"/>
      <c r="Z507" s="1"/>
    </row>
    <row r="508" spans="1:26" ht="15.75" customHeight="1" x14ac:dyDescent="0.2">
      <c r="A508" s="1"/>
      <c r="B508" s="1"/>
      <c r="C508" s="1"/>
      <c r="D508" s="67"/>
      <c r="E508" s="67"/>
      <c r="F508" s="67"/>
      <c r="G508" s="67"/>
      <c r="H508" s="67"/>
      <c r="I508" s="67"/>
      <c r="J508" s="67"/>
      <c r="K508" s="68"/>
      <c r="L508" s="67"/>
      <c r="M508" s="1"/>
      <c r="N508" s="69"/>
      <c r="O508" s="69"/>
      <c r="P508" s="69"/>
      <c r="Q508" s="69"/>
      <c r="R508" s="69"/>
      <c r="S508" s="69"/>
      <c r="T508" s="66"/>
      <c r="U508" s="1"/>
      <c r="V508" s="1"/>
      <c r="W508" s="1"/>
      <c r="X508" s="1"/>
      <c r="Y508" s="1"/>
      <c r="Z508" s="1"/>
    </row>
    <row r="509" spans="1:26" ht="15.75" customHeight="1" x14ac:dyDescent="0.2">
      <c r="A509" s="1"/>
      <c r="B509" s="1"/>
      <c r="C509" s="1"/>
      <c r="D509" s="67"/>
      <c r="E509" s="67"/>
      <c r="F509" s="67"/>
      <c r="G509" s="67"/>
      <c r="H509" s="67"/>
      <c r="I509" s="67"/>
      <c r="J509" s="67"/>
      <c r="K509" s="68"/>
      <c r="L509" s="67"/>
      <c r="M509" s="1"/>
      <c r="N509" s="69"/>
      <c r="O509" s="69"/>
      <c r="P509" s="69"/>
      <c r="Q509" s="69"/>
      <c r="R509" s="69"/>
      <c r="S509" s="69"/>
      <c r="T509" s="66"/>
      <c r="U509" s="1"/>
      <c r="V509" s="1"/>
      <c r="W509" s="1"/>
      <c r="X509" s="1"/>
      <c r="Y509" s="1"/>
      <c r="Z509" s="1"/>
    </row>
    <row r="510" spans="1:26" ht="15.75" customHeight="1" x14ac:dyDescent="0.2">
      <c r="A510" s="1"/>
      <c r="B510" s="1"/>
      <c r="C510" s="1"/>
      <c r="D510" s="67"/>
      <c r="E510" s="67"/>
      <c r="F510" s="67"/>
      <c r="G510" s="67"/>
      <c r="H510" s="67"/>
      <c r="I510" s="67"/>
      <c r="J510" s="67"/>
      <c r="K510" s="68"/>
      <c r="L510" s="67"/>
      <c r="M510" s="1"/>
      <c r="N510" s="69"/>
      <c r="O510" s="69"/>
      <c r="P510" s="69"/>
      <c r="Q510" s="69"/>
      <c r="R510" s="69"/>
      <c r="S510" s="69"/>
      <c r="T510" s="66"/>
      <c r="U510" s="1"/>
      <c r="V510" s="1"/>
      <c r="W510" s="1"/>
      <c r="X510" s="1"/>
      <c r="Y510" s="1"/>
      <c r="Z510" s="1"/>
    </row>
    <row r="511" spans="1:26" ht="15.75" customHeight="1" x14ac:dyDescent="0.2">
      <c r="A511" s="1"/>
      <c r="B511" s="1"/>
      <c r="C511" s="1"/>
      <c r="D511" s="67"/>
      <c r="E511" s="67"/>
      <c r="F511" s="67"/>
      <c r="G511" s="67"/>
      <c r="H511" s="67"/>
      <c r="I511" s="67"/>
      <c r="J511" s="67"/>
      <c r="K511" s="68"/>
      <c r="L511" s="67"/>
      <c r="M511" s="1"/>
      <c r="N511" s="69"/>
      <c r="O511" s="69"/>
      <c r="P511" s="69"/>
      <c r="Q511" s="69"/>
      <c r="R511" s="69"/>
      <c r="S511" s="69"/>
      <c r="T511" s="66"/>
      <c r="U511" s="1"/>
      <c r="V511" s="1"/>
      <c r="W511" s="1"/>
      <c r="X511" s="1"/>
      <c r="Y511" s="1"/>
      <c r="Z511" s="1"/>
    </row>
    <row r="512" spans="1:26" ht="15.75" customHeight="1" x14ac:dyDescent="0.2">
      <c r="A512" s="1"/>
      <c r="B512" s="1"/>
      <c r="C512" s="1"/>
      <c r="D512" s="67"/>
      <c r="E512" s="67"/>
      <c r="F512" s="67"/>
      <c r="G512" s="67"/>
      <c r="H512" s="67"/>
      <c r="I512" s="67"/>
      <c r="J512" s="67"/>
      <c r="K512" s="68"/>
      <c r="L512" s="67"/>
      <c r="M512" s="1"/>
      <c r="N512" s="69"/>
      <c r="O512" s="69"/>
      <c r="P512" s="69"/>
      <c r="Q512" s="69"/>
      <c r="R512" s="69"/>
      <c r="S512" s="69"/>
      <c r="T512" s="66"/>
      <c r="U512" s="1"/>
      <c r="V512" s="1"/>
      <c r="W512" s="1"/>
      <c r="X512" s="1"/>
      <c r="Y512" s="1"/>
      <c r="Z512" s="1"/>
    </row>
    <row r="513" spans="1:26" ht="15.75" customHeight="1" x14ac:dyDescent="0.2">
      <c r="A513" s="1"/>
      <c r="B513" s="1"/>
      <c r="C513" s="1"/>
      <c r="D513" s="67"/>
      <c r="E513" s="67"/>
      <c r="F513" s="67"/>
      <c r="G513" s="67"/>
      <c r="H513" s="67"/>
      <c r="I513" s="67"/>
      <c r="J513" s="67"/>
      <c r="K513" s="68"/>
      <c r="L513" s="67"/>
      <c r="M513" s="1"/>
      <c r="N513" s="69"/>
      <c r="O513" s="69"/>
      <c r="P513" s="69"/>
      <c r="Q513" s="69"/>
      <c r="R513" s="69"/>
      <c r="S513" s="69"/>
      <c r="T513" s="66"/>
      <c r="U513" s="1"/>
      <c r="V513" s="1"/>
      <c r="W513" s="1"/>
      <c r="X513" s="1"/>
      <c r="Y513" s="1"/>
      <c r="Z513" s="1"/>
    </row>
    <row r="514" spans="1:26" ht="15.75" customHeight="1" x14ac:dyDescent="0.2">
      <c r="A514" s="1"/>
      <c r="B514" s="1"/>
      <c r="C514" s="1"/>
      <c r="D514" s="67"/>
      <c r="E514" s="67"/>
      <c r="F514" s="67"/>
      <c r="G514" s="67"/>
      <c r="H514" s="67"/>
      <c r="I514" s="67"/>
      <c r="J514" s="67"/>
      <c r="K514" s="68"/>
      <c r="L514" s="67"/>
      <c r="M514" s="1"/>
      <c r="N514" s="69"/>
      <c r="O514" s="69"/>
      <c r="P514" s="69"/>
      <c r="Q514" s="69"/>
      <c r="R514" s="69"/>
      <c r="S514" s="69"/>
      <c r="T514" s="66"/>
      <c r="U514" s="1"/>
      <c r="V514" s="1"/>
      <c r="W514" s="1"/>
      <c r="X514" s="1"/>
      <c r="Y514" s="1"/>
      <c r="Z514" s="1"/>
    </row>
    <row r="515" spans="1:26" ht="15.75" customHeight="1" x14ac:dyDescent="0.2">
      <c r="A515" s="1"/>
      <c r="B515" s="1"/>
      <c r="C515" s="1"/>
      <c r="D515" s="67"/>
      <c r="E515" s="67"/>
      <c r="F515" s="67"/>
      <c r="G515" s="67"/>
      <c r="H515" s="67"/>
      <c r="I515" s="67"/>
      <c r="J515" s="67"/>
      <c r="K515" s="68"/>
      <c r="L515" s="67"/>
      <c r="M515" s="1"/>
      <c r="N515" s="69"/>
      <c r="O515" s="69"/>
      <c r="P515" s="69"/>
      <c r="Q515" s="69"/>
      <c r="R515" s="69"/>
      <c r="S515" s="69"/>
      <c r="T515" s="66"/>
      <c r="U515" s="1"/>
      <c r="V515" s="1"/>
      <c r="W515" s="1"/>
      <c r="X515" s="1"/>
      <c r="Y515" s="1"/>
      <c r="Z515" s="1"/>
    </row>
    <row r="516" spans="1:26" ht="15.75" customHeight="1" x14ac:dyDescent="0.2">
      <c r="A516" s="1"/>
      <c r="B516" s="1"/>
      <c r="C516" s="1"/>
      <c r="D516" s="67"/>
      <c r="E516" s="67"/>
      <c r="F516" s="67"/>
      <c r="G516" s="67"/>
      <c r="H516" s="67"/>
      <c r="I516" s="67"/>
      <c r="J516" s="67"/>
      <c r="K516" s="68"/>
      <c r="L516" s="67"/>
      <c r="M516" s="1"/>
      <c r="N516" s="69"/>
      <c r="O516" s="69"/>
      <c r="P516" s="69"/>
      <c r="Q516" s="69"/>
      <c r="R516" s="69"/>
      <c r="S516" s="69"/>
      <c r="T516" s="66"/>
      <c r="U516" s="1"/>
      <c r="V516" s="1"/>
      <c r="W516" s="1"/>
      <c r="X516" s="1"/>
      <c r="Y516" s="1"/>
      <c r="Z516" s="1"/>
    </row>
    <row r="517" spans="1:26" ht="15.75" customHeight="1" x14ac:dyDescent="0.2">
      <c r="A517" s="1"/>
      <c r="B517" s="1"/>
      <c r="C517" s="1"/>
      <c r="D517" s="67"/>
      <c r="E517" s="67"/>
      <c r="F517" s="67"/>
      <c r="G517" s="67"/>
      <c r="H517" s="67"/>
      <c r="I517" s="67"/>
      <c r="J517" s="67"/>
      <c r="K517" s="68"/>
      <c r="L517" s="67"/>
      <c r="M517" s="1"/>
      <c r="N517" s="69"/>
      <c r="O517" s="69"/>
      <c r="P517" s="69"/>
      <c r="Q517" s="69"/>
      <c r="R517" s="69"/>
      <c r="S517" s="69"/>
      <c r="T517" s="66"/>
      <c r="U517" s="1"/>
      <c r="V517" s="1"/>
      <c r="W517" s="1"/>
      <c r="X517" s="1"/>
      <c r="Y517" s="1"/>
      <c r="Z517" s="1"/>
    </row>
    <row r="518" spans="1:26" ht="15.75" customHeight="1" x14ac:dyDescent="0.2">
      <c r="A518" s="1"/>
      <c r="B518" s="1"/>
      <c r="C518" s="1"/>
      <c r="D518" s="67"/>
      <c r="E518" s="67"/>
      <c r="F518" s="67"/>
      <c r="G518" s="67"/>
      <c r="H518" s="67"/>
      <c r="I518" s="67"/>
      <c r="J518" s="67"/>
      <c r="K518" s="68"/>
      <c r="L518" s="67"/>
      <c r="M518" s="1"/>
      <c r="N518" s="69"/>
      <c r="O518" s="69"/>
      <c r="P518" s="69"/>
      <c r="Q518" s="69"/>
      <c r="R518" s="69"/>
      <c r="S518" s="69"/>
      <c r="T518" s="66"/>
      <c r="U518" s="1"/>
      <c r="V518" s="1"/>
      <c r="W518" s="1"/>
      <c r="X518" s="1"/>
      <c r="Y518" s="1"/>
      <c r="Z518" s="1"/>
    </row>
    <row r="519" spans="1:26" ht="15.75" customHeight="1" x14ac:dyDescent="0.2">
      <c r="A519" s="1"/>
      <c r="B519" s="1"/>
      <c r="C519" s="1"/>
      <c r="D519" s="67"/>
      <c r="E519" s="67"/>
      <c r="F519" s="67"/>
      <c r="G519" s="67"/>
      <c r="H519" s="67"/>
      <c r="I519" s="67"/>
      <c r="J519" s="67"/>
      <c r="K519" s="68"/>
      <c r="L519" s="67"/>
      <c r="M519" s="1"/>
      <c r="N519" s="69"/>
      <c r="O519" s="69"/>
      <c r="P519" s="69"/>
      <c r="Q519" s="69"/>
      <c r="R519" s="69"/>
      <c r="S519" s="69"/>
      <c r="T519" s="66"/>
      <c r="U519" s="1"/>
      <c r="V519" s="1"/>
      <c r="W519" s="1"/>
      <c r="X519" s="1"/>
      <c r="Y519" s="1"/>
      <c r="Z519" s="1"/>
    </row>
    <row r="520" spans="1:26" ht="15.75" customHeight="1" x14ac:dyDescent="0.2">
      <c r="A520" s="1"/>
      <c r="B520" s="1"/>
      <c r="C520" s="1"/>
      <c r="D520" s="67"/>
      <c r="E520" s="67"/>
      <c r="F520" s="67"/>
      <c r="G520" s="67"/>
      <c r="H520" s="67"/>
      <c r="I520" s="67"/>
      <c r="J520" s="67"/>
      <c r="K520" s="68"/>
      <c r="L520" s="67"/>
      <c r="M520" s="1"/>
      <c r="N520" s="69"/>
      <c r="O520" s="69"/>
      <c r="P520" s="69"/>
      <c r="Q520" s="69"/>
      <c r="R520" s="69"/>
      <c r="S520" s="69"/>
      <c r="T520" s="66"/>
      <c r="U520" s="1"/>
      <c r="V520" s="1"/>
      <c r="W520" s="1"/>
      <c r="X520" s="1"/>
      <c r="Y520" s="1"/>
      <c r="Z520" s="1"/>
    </row>
    <row r="521" spans="1:26" ht="15.75" customHeight="1" x14ac:dyDescent="0.2">
      <c r="A521" s="1"/>
      <c r="B521" s="1"/>
      <c r="C521" s="1"/>
      <c r="D521" s="67"/>
      <c r="E521" s="67"/>
      <c r="F521" s="67"/>
      <c r="G521" s="67"/>
      <c r="H521" s="67"/>
      <c r="I521" s="67"/>
      <c r="J521" s="67"/>
      <c r="K521" s="68"/>
      <c r="L521" s="67"/>
      <c r="M521" s="1"/>
      <c r="N521" s="69"/>
      <c r="O521" s="69"/>
      <c r="P521" s="69"/>
      <c r="Q521" s="69"/>
      <c r="R521" s="69"/>
      <c r="S521" s="69"/>
      <c r="T521" s="66"/>
      <c r="U521" s="1"/>
      <c r="V521" s="1"/>
      <c r="W521" s="1"/>
      <c r="X521" s="1"/>
      <c r="Y521" s="1"/>
      <c r="Z521" s="1"/>
    </row>
    <row r="522" spans="1:26" ht="15.75" customHeight="1" x14ac:dyDescent="0.2">
      <c r="A522" s="1"/>
      <c r="B522" s="1"/>
      <c r="C522" s="1"/>
      <c r="D522" s="67"/>
      <c r="E522" s="67"/>
      <c r="F522" s="67"/>
      <c r="G522" s="67"/>
      <c r="H522" s="67"/>
      <c r="I522" s="67"/>
      <c r="J522" s="67"/>
      <c r="K522" s="68"/>
      <c r="L522" s="67"/>
      <c r="M522" s="1"/>
      <c r="N522" s="69"/>
      <c r="O522" s="69"/>
      <c r="P522" s="69"/>
      <c r="Q522" s="69"/>
      <c r="R522" s="69"/>
      <c r="S522" s="69"/>
      <c r="T522" s="66"/>
      <c r="U522" s="1"/>
      <c r="V522" s="1"/>
      <c r="W522" s="1"/>
      <c r="X522" s="1"/>
      <c r="Y522" s="1"/>
      <c r="Z522" s="1"/>
    </row>
    <row r="523" spans="1:26" ht="15.75" customHeight="1" x14ac:dyDescent="0.2">
      <c r="A523" s="1"/>
      <c r="B523" s="1"/>
      <c r="C523" s="1"/>
      <c r="D523" s="67"/>
      <c r="E523" s="67"/>
      <c r="F523" s="67"/>
      <c r="G523" s="67"/>
      <c r="H523" s="67"/>
      <c r="I523" s="67"/>
      <c r="J523" s="67"/>
      <c r="K523" s="68"/>
      <c r="L523" s="67"/>
      <c r="M523" s="1"/>
      <c r="N523" s="69"/>
      <c r="O523" s="69"/>
      <c r="P523" s="69"/>
      <c r="Q523" s="69"/>
      <c r="R523" s="69"/>
      <c r="S523" s="69"/>
      <c r="T523" s="66"/>
      <c r="U523" s="1"/>
      <c r="V523" s="1"/>
      <c r="W523" s="1"/>
      <c r="X523" s="1"/>
      <c r="Y523" s="1"/>
      <c r="Z523" s="1"/>
    </row>
    <row r="524" spans="1:26" ht="15.75" customHeight="1" x14ac:dyDescent="0.2">
      <c r="A524" s="1"/>
      <c r="B524" s="1"/>
      <c r="C524" s="1"/>
      <c r="D524" s="67"/>
      <c r="E524" s="67"/>
      <c r="F524" s="67"/>
      <c r="G524" s="67"/>
      <c r="H524" s="67"/>
      <c r="I524" s="67"/>
      <c r="J524" s="67"/>
      <c r="K524" s="68"/>
      <c r="L524" s="67"/>
      <c r="M524" s="1"/>
      <c r="N524" s="69"/>
      <c r="O524" s="69"/>
      <c r="P524" s="69"/>
      <c r="Q524" s="69"/>
      <c r="R524" s="69"/>
      <c r="S524" s="69"/>
      <c r="T524" s="66"/>
      <c r="U524" s="1"/>
      <c r="V524" s="1"/>
      <c r="W524" s="1"/>
      <c r="X524" s="1"/>
      <c r="Y524" s="1"/>
      <c r="Z524" s="1"/>
    </row>
    <row r="525" spans="1:26" ht="15.75" customHeight="1" x14ac:dyDescent="0.2">
      <c r="A525" s="1"/>
      <c r="B525" s="1"/>
      <c r="C525" s="1"/>
      <c r="D525" s="67"/>
      <c r="E525" s="67"/>
      <c r="F525" s="67"/>
      <c r="G525" s="67"/>
      <c r="H525" s="67"/>
      <c r="I525" s="67"/>
      <c r="J525" s="67"/>
      <c r="K525" s="68"/>
      <c r="L525" s="67"/>
      <c r="M525" s="1"/>
      <c r="N525" s="69"/>
      <c r="O525" s="69"/>
      <c r="P525" s="69"/>
      <c r="Q525" s="69"/>
      <c r="R525" s="69"/>
      <c r="S525" s="69"/>
      <c r="T525" s="66"/>
      <c r="U525" s="1"/>
      <c r="V525" s="1"/>
      <c r="W525" s="1"/>
      <c r="X525" s="1"/>
      <c r="Y525" s="1"/>
      <c r="Z525" s="1"/>
    </row>
    <row r="526" spans="1:26" ht="15.75" customHeight="1" x14ac:dyDescent="0.2">
      <c r="A526" s="1"/>
      <c r="B526" s="1"/>
      <c r="C526" s="1"/>
      <c r="D526" s="67"/>
      <c r="E526" s="67"/>
      <c r="F526" s="67"/>
      <c r="G526" s="67"/>
      <c r="H526" s="67"/>
      <c r="I526" s="67"/>
      <c r="J526" s="67"/>
      <c r="K526" s="68"/>
      <c r="L526" s="67"/>
      <c r="M526" s="1"/>
      <c r="N526" s="69"/>
      <c r="O526" s="69"/>
      <c r="P526" s="69"/>
      <c r="Q526" s="69"/>
      <c r="R526" s="69"/>
      <c r="S526" s="69"/>
      <c r="T526" s="66"/>
      <c r="U526" s="1"/>
      <c r="V526" s="1"/>
      <c r="W526" s="1"/>
      <c r="X526" s="1"/>
      <c r="Y526" s="1"/>
      <c r="Z526" s="1"/>
    </row>
    <row r="527" spans="1:26" ht="15.75" customHeight="1" x14ac:dyDescent="0.2">
      <c r="A527" s="1"/>
      <c r="B527" s="1"/>
      <c r="C527" s="1"/>
      <c r="D527" s="67"/>
      <c r="E527" s="67"/>
      <c r="F527" s="67"/>
      <c r="G527" s="67"/>
      <c r="H527" s="67"/>
      <c r="I527" s="67"/>
      <c r="J527" s="67"/>
      <c r="K527" s="68"/>
      <c r="L527" s="67"/>
      <c r="M527" s="1"/>
      <c r="N527" s="69"/>
      <c r="O527" s="69"/>
      <c r="P527" s="69"/>
      <c r="Q527" s="69"/>
      <c r="R527" s="69"/>
      <c r="S527" s="69"/>
      <c r="T527" s="66"/>
      <c r="U527" s="1"/>
      <c r="V527" s="1"/>
      <c r="W527" s="1"/>
      <c r="X527" s="1"/>
      <c r="Y527" s="1"/>
      <c r="Z527" s="1"/>
    </row>
    <row r="528" spans="1:26" ht="15.75" customHeight="1" x14ac:dyDescent="0.2">
      <c r="A528" s="1"/>
      <c r="B528" s="1"/>
      <c r="C528" s="1"/>
      <c r="D528" s="67"/>
      <c r="E528" s="67"/>
      <c r="F528" s="67"/>
      <c r="G528" s="67"/>
      <c r="H528" s="67"/>
      <c r="I528" s="67"/>
      <c r="J528" s="67"/>
      <c r="K528" s="68"/>
      <c r="L528" s="67"/>
      <c r="M528" s="1"/>
      <c r="N528" s="69"/>
      <c r="O528" s="69"/>
      <c r="P528" s="69"/>
      <c r="Q528" s="69"/>
      <c r="R528" s="69"/>
      <c r="S528" s="69"/>
      <c r="T528" s="66"/>
      <c r="U528" s="1"/>
      <c r="V528" s="1"/>
      <c r="W528" s="1"/>
      <c r="X528" s="1"/>
      <c r="Y528" s="1"/>
      <c r="Z528" s="1"/>
    </row>
    <row r="529" spans="1:26" ht="15.75" customHeight="1" x14ac:dyDescent="0.2">
      <c r="A529" s="1"/>
      <c r="B529" s="1"/>
      <c r="C529" s="1"/>
      <c r="D529" s="67"/>
      <c r="E529" s="67"/>
      <c r="F529" s="67"/>
      <c r="G529" s="67"/>
      <c r="H529" s="67"/>
      <c r="I529" s="67"/>
      <c r="J529" s="67"/>
      <c r="K529" s="68"/>
      <c r="L529" s="67"/>
      <c r="M529" s="1"/>
      <c r="N529" s="69"/>
      <c r="O529" s="69"/>
      <c r="P529" s="69"/>
      <c r="Q529" s="69"/>
      <c r="R529" s="69"/>
      <c r="S529" s="69"/>
      <c r="T529" s="66"/>
      <c r="U529" s="1"/>
      <c r="V529" s="1"/>
      <c r="W529" s="1"/>
      <c r="X529" s="1"/>
      <c r="Y529" s="1"/>
      <c r="Z529" s="1"/>
    </row>
    <row r="530" spans="1:26" ht="15.75" customHeight="1" x14ac:dyDescent="0.2">
      <c r="A530" s="1"/>
      <c r="B530" s="1"/>
      <c r="C530" s="1"/>
      <c r="D530" s="67"/>
      <c r="E530" s="67"/>
      <c r="F530" s="67"/>
      <c r="G530" s="67"/>
      <c r="H530" s="67"/>
      <c r="I530" s="67"/>
      <c r="J530" s="67"/>
      <c r="K530" s="68"/>
      <c r="L530" s="67"/>
      <c r="M530" s="1"/>
      <c r="N530" s="69"/>
      <c r="O530" s="69"/>
      <c r="P530" s="69"/>
      <c r="Q530" s="69"/>
      <c r="R530" s="69"/>
      <c r="S530" s="69"/>
      <c r="T530" s="66"/>
      <c r="U530" s="1"/>
      <c r="V530" s="1"/>
      <c r="W530" s="1"/>
      <c r="X530" s="1"/>
      <c r="Y530" s="1"/>
      <c r="Z530" s="1"/>
    </row>
    <row r="531" spans="1:26" ht="15.75" customHeight="1" x14ac:dyDescent="0.2">
      <c r="A531" s="1"/>
      <c r="B531" s="1"/>
      <c r="C531" s="1"/>
      <c r="D531" s="67"/>
      <c r="E531" s="67"/>
      <c r="F531" s="67"/>
      <c r="G531" s="67"/>
      <c r="H531" s="67"/>
      <c r="I531" s="67"/>
      <c r="J531" s="67"/>
      <c r="K531" s="68"/>
      <c r="L531" s="67"/>
      <c r="M531" s="1"/>
      <c r="N531" s="69"/>
      <c r="O531" s="69"/>
      <c r="P531" s="69"/>
      <c r="Q531" s="69"/>
      <c r="R531" s="69"/>
      <c r="S531" s="69"/>
      <c r="T531" s="66"/>
      <c r="U531" s="1"/>
      <c r="V531" s="1"/>
      <c r="W531" s="1"/>
      <c r="X531" s="1"/>
      <c r="Y531" s="1"/>
      <c r="Z531" s="1"/>
    </row>
    <row r="532" spans="1:26" ht="15.75" customHeight="1" x14ac:dyDescent="0.2">
      <c r="A532" s="1"/>
      <c r="B532" s="1"/>
      <c r="C532" s="1"/>
      <c r="D532" s="67"/>
      <c r="E532" s="67"/>
      <c r="F532" s="67"/>
      <c r="G532" s="67"/>
      <c r="H532" s="67"/>
      <c r="I532" s="67"/>
      <c r="J532" s="67"/>
      <c r="K532" s="68"/>
      <c r="L532" s="67"/>
      <c r="M532" s="1"/>
      <c r="N532" s="69"/>
      <c r="O532" s="69"/>
      <c r="P532" s="69"/>
      <c r="Q532" s="69"/>
      <c r="R532" s="69"/>
      <c r="S532" s="69"/>
      <c r="T532" s="66"/>
      <c r="U532" s="1"/>
      <c r="V532" s="1"/>
      <c r="W532" s="1"/>
      <c r="X532" s="1"/>
      <c r="Y532" s="1"/>
      <c r="Z532" s="1"/>
    </row>
    <row r="533" spans="1:26" ht="15.75" customHeight="1" x14ac:dyDescent="0.2">
      <c r="A533" s="1"/>
      <c r="B533" s="1"/>
      <c r="C533" s="1"/>
      <c r="D533" s="67"/>
      <c r="E533" s="67"/>
      <c r="F533" s="67"/>
      <c r="G533" s="67"/>
      <c r="H533" s="67"/>
      <c r="I533" s="67"/>
      <c r="J533" s="67"/>
      <c r="K533" s="68"/>
      <c r="L533" s="67"/>
      <c r="M533" s="1"/>
      <c r="N533" s="69"/>
      <c r="O533" s="69"/>
      <c r="P533" s="69"/>
      <c r="Q533" s="69"/>
      <c r="R533" s="69"/>
      <c r="S533" s="69"/>
      <c r="T533" s="66"/>
      <c r="U533" s="1"/>
      <c r="V533" s="1"/>
      <c r="W533" s="1"/>
      <c r="X533" s="1"/>
      <c r="Y533" s="1"/>
      <c r="Z533" s="1"/>
    </row>
    <row r="534" spans="1:26" ht="15.75" customHeight="1" x14ac:dyDescent="0.2">
      <c r="A534" s="1"/>
      <c r="B534" s="1"/>
      <c r="C534" s="1"/>
      <c r="D534" s="67"/>
      <c r="E534" s="67"/>
      <c r="F534" s="67"/>
      <c r="G534" s="67"/>
      <c r="H534" s="67"/>
      <c r="I534" s="67"/>
      <c r="J534" s="67"/>
      <c r="K534" s="68"/>
      <c r="L534" s="67"/>
      <c r="M534" s="1"/>
      <c r="N534" s="69"/>
      <c r="O534" s="69"/>
      <c r="P534" s="69"/>
      <c r="Q534" s="69"/>
      <c r="R534" s="69"/>
      <c r="S534" s="69"/>
      <c r="T534" s="66"/>
      <c r="U534" s="1"/>
      <c r="V534" s="1"/>
      <c r="W534" s="1"/>
      <c r="X534" s="1"/>
      <c r="Y534" s="1"/>
      <c r="Z534" s="1"/>
    </row>
    <row r="535" spans="1:26" ht="15.75" customHeight="1" x14ac:dyDescent="0.2">
      <c r="A535" s="1"/>
      <c r="B535" s="1"/>
      <c r="C535" s="1"/>
      <c r="D535" s="67"/>
      <c r="E535" s="67"/>
      <c r="F535" s="67"/>
      <c r="G535" s="67"/>
      <c r="H535" s="67"/>
      <c r="I535" s="67"/>
      <c r="J535" s="67"/>
      <c r="K535" s="68"/>
      <c r="L535" s="67"/>
      <c r="M535" s="1"/>
      <c r="N535" s="69"/>
      <c r="O535" s="69"/>
      <c r="P535" s="69"/>
      <c r="Q535" s="69"/>
      <c r="R535" s="69"/>
      <c r="S535" s="69"/>
      <c r="T535" s="66"/>
      <c r="U535" s="1"/>
      <c r="V535" s="1"/>
      <c r="W535" s="1"/>
      <c r="X535" s="1"/>
      <c r="Y535" s="1"/>
      <c r="Z535" s="1"/>
    </row>
    <row r="536" spans="1:26" ht="15.75" customHeight="1" x14ac:dyDescent="0.2">
      <c r="A536" s="1"/>
      <c r="B536" s="1"/>
      <c r="C536" s="1"/>
      <c r="D536" s="67"/>
      <c r="E536" s="67"/>
      <c r="F536" s="67"/>
      <c r="G536" s="67"/>
      <c r="H536" s="67"/>
      <c r="I536" s="67"/>
      <c r="J536" s="67"/>
      <c r="K536" s="68"/>
      <c r="L536" s="67"/>
      <c r="M536" s="1"/>
      <c r="N536" s="69"/>
      <c r="O536" s="69"/>
      <c r="P536" s="69"/>
      <c r="Q536" s="69"/>
      <c r="R536" s="69"/>
      <c r="S536" s="69"/>
      <c r="T536" s="66"/>
      <c r="U536" s="1"/>
      <c r="V536" s="1"/>
      <c r="W536" s="1"/>
      <c r="X536" s="1"/>
      <c r="Y536" s="1"/>
      <c r="Z536" s="1"/>
    </row>
    <row r="537" spans="1:26" ht="15.75" customHeight="1" x14ac:dyDescent="0.2">
      <c r="A537" s="1"/>
      <c r="B537" s="1"/>
      <c r="C537" s="1"/>
      <c r="D537" s="67"/>
      <c r="E537" s="67"/>
      <c r="F537" s="67"/>
      <c r="G537" s="67"/>
      <c r="H537" s="67"/>
      <c r="I537" s="67"/>
      <c r="J537" s="67"/>
      <c r="K537" s="68"/>
      <c r="L537" s="67"/>
      <c r="M537" s="1"/>
      <c r="N537" s="69"/>
      <c r="O537" s="69"/>
      <c r="P537" s="69"/>
      <c r="Q537" s="69"/>
      <c r="R537" s="69"/>
      <c r="S537" s="69"/>
      <c r="T537" s="66"/>
      <c r="U537" s="1"/>
      <c r="V537" s="1"/>
      <c r="W537" s="1"/>
      <c r="X537" s="1"/>
      <c r="Y537" s="1"/>
      <c r="Z537" s="1"/>
    </row>
    <row r="538" spans="1:26" ht="15.75" customHeight="1" x14ac:dyDescent="0.2">
      <c r="A538" s="1"/>
      <c r="B538" s="1"/>
      <c r="C538" s="1"/>
      <c r="D538" s="67"/>
      <c r="E538" s="67"/>
      <c r="F538" s="67"/>
      <c r="G538" s="67"/>
      <c r="H538" s="67"/>
      <c r="I538" s="67"/>
      <c r="J538" s="67"/>
      <c r="K538" s="68"/>
      <c r="L538" s="67"/>
      <c r="M538" s="1"/>
      <c r="N538" s="69"/>
      <c r="O538" s="69"/>
      <c r="P538" s="69"/>
      <c r="Q538" s="69"/>
      <c r="R538" s="69"/>
      <c r="S538" s="69"/>
      <c r="T538" s="66"/>
      <c r="U538" s="1"/>
      <c r="V538" s="1"/>
      <c r="W538" s="1"/>
      <c r="X538" s="1"/>
      <c r="Y538" s="1"/>
      <c r="Z538" s="1"/>
    </row>
    <row r="539" spans="1:26" ht="15.75" customHeight="1" x14ac:dyDescent="0.2">
      <c r="A539" s="1"/>
      <c r="B539" s="1"/>
      <c r="C539" s="1"/>
      <c r="D539" s="67"/>
      <c r="E539" s="67"/>
      <c r="F539" s="67"/>
      <c r="G539" s="67"/>
      <c r="H539" s="67"/>
      <c r="I539" s="67"/>
      <c r="J539" s="67"/>
      <c r="K539" s="68"/>
      <c r="L539" s="67"/>
      <c r="M539" s="1"/>
      <c r="N539" s="69"/>
      <c r="O539" s="69"/>
      <c r="P539" s="69"/>
      <c r="Q539" s="69"/>
      <c r="R539" s="69"/>
      <c r="S539" s="69"/>
      <c r="T539" s="66"/>
      <c r="U539" s="1"/>
      <c r="V539" s="1"/>
      <c r="W539" s="1"/>
      <c r="X539" s="1"/>
      <c r="Y539" s="1"/>
      <c r="Z539" s="1"/>
    </row>
    <row r="540" spans="1:26" ht="15.75" customHeight="1" x14ac:dyDescent="0.2">
      <c r="A540" s="1"/>
      <c r="B540" s="1"/>
      <c r="C540" s="1"/>
      <c r="D540" s="67"/>
      <c r="E540" s="67"/>
      <c r="F540" s="67"/>
      <c r="G540" s="67"/>
      <c r="H540" s="67"/>
      <c r="I540" s="67"/>
      <c r="J540" s="67"/>
      <c r="K540" s="68"/>
      <c r="L540" s="67"/>
      <c r="M540" s="1"/>
      <c r="N540" s="69"/>
      <c r="O540" s="69"/>
      <c r="P540" s="69"/>
      <c r="Q540" s="69"/>
      <c r="R540" s="69"/>
      <c r="S540" s="69"/>
      <c r="T540" s="66"/>
      <c r="U540" s="1"/>
      <c r="V540" s="1"/>
      <c r="W540" s="1"/>
      <c r="X540" s="1"/>
      <c r="Y540" s="1"/>
      <c r="Z540" s="1"/>
    </row>
    <row r="541" spans="1:26" ht="15.75" customHeight="1" x14ac:dyDescent="0.2">
      <c r="A541" s="1"/>
      <c r="B541" s="1"/>
      <c r="C541" s="1"/>
      <c r="D541" s="67"/>
      <c r="E541" s="67"/>
      <c r="F541" s="67"/>
      <c r="G541" s="67"/>
      <c r="H541" s="67"/>
      <c r="I541" s="67"/>
      <c r="J541" s="67"/>
      <c r="K541" s="68"/>
      <c r="L541" s="67"/>
      <c r="M541" s="1"/>
      <c r="N541" s="69"/>
      <c r="O541" s="69"/>
      <c r="P541" s="69"/>
      <c r="Q541" s="69"/>
      <c r="R541" s="69"/>
      <c r="S541" s="69"/>
      <c r="T541" s="66"/>
      <c r="U541" s="1"/>
      <c r="V541" s="1"/>
      <c r="W541" s="1"/>
      <c r="X541" s="1"/>
      <c r="Y541" s="1"/>
      <c r="Z541" s="1"/>
    </row>
    <row r="542" spans="1:26" ht="15.75" customHeight="1" x14ac:dyDescent="0.2">
      <c r="A542" s="1"/>
      <c r="B542" s="1"/>
      <c r="C542" s="1"/>
      <c r="D542" s="67"/>
      <c r="E542" s="67"/>
      <c r="F542" s="67"/>
      <c r="G542" s="67"/>
      <c r="H542" s="67"/>
      <c r="I542" s="67"/>
      <c r="J542" s="67"/>
      <c r="K542" s="68"/>
      <c r="L542" s="67"/>
      <c r="M542" s="1"/>
      <c r="N542" s="69"/>
      <c r="O542" s="69"/>
      <c r="P542" s="69"/>
      <c r="Q542" s="69"/>
      <c r="R542" s="69"/>
      <c r="S542" s="69"/>
      <c r="T542" s="66"/>
      <c r="U542" s="1"/>
      <c r="V542" s="1"/>
      <c r="W542" s="1"/>
      <c r="X542" s="1"/>
      <c r="Y542" s="1"/>
      <c r="Z542" s="1"/>
    </row>
    <row r="543" spans="1:26" ht="15.75" customHeight="1" x14ac:dyDescent="0.2">
      <c r="A543" s="1"/>
      <c r="B543" s="1"/>
      <c r="C543" s="1"/>
      <c r="D543" s="67"/>
      <c r="E543" s="67"/>
      <c r="F543" s="67"/>
      <c r="G543" s="67"/>
      <c r="H543" s="67"/>
      <c r="I543" s="67"/>
      <c r="J543" s="67"/>
      <c r="K543" s="68"/>
      <c r="L543" s="67"/>
      <c r="M543" s="1"/>
      <c r="N543" s="69"/>
      <c r="O543" s="69"/>
      <c r="P543" s="69"/>
      <c r="Q543" s="69"/>
      <c r="R543" s="69"/>
      <c r="S543" s="69"/>
      <c r="T543" s="66"/>
      <c r="U543" s="1"/>
      <c r="V543" s="1"/>
      <c r="W543" s="1"/>
      <c r="X543" s="1"/>
      <c r="Y543" s="1"/>
      <c r="Z543" s="1"/>
    </row>
    <row r="544" spans="1:26" ht="15.75" customHeight="1" x14ac:dyDescent="0.2">
      <c r="A544" s="1"/>
      <c r="B544" s="1"/>
      <c r="C544" s="1"/>
      <c r="D544" s="67"/>
      <c r="E544" s="67"/>
      <c r="F544" s="67"/>
      <c r="G544" s="67"/>
      <c r="H544" s="67"/>
      <c r="I544" s="67"/>
      <c r="J544" s="67"/>
      <c r="K544" s="68"/>
      <c r="L544" s="67"/>
      <c r="M544" s="1"/>
      <c r="N544" s="69"/>
      <c r="O544" s="69"/>
      <c r="P544" s="69"/>
      <c r="Q544" s="69"/>
      <c r="R544" s="69"/>
      <c r="S544" s="69"/>
      <c r="T544" s="66"/>
      <c r="U544" s="1"/>
      <c r="V544" s="1"/>
      <c r="W544" s="1"/>
      <c r="X544" s="1"/>
      <c r="Y544" s="1"/>
      <c r="Z544" s="1"/>
    </row>
    <row r="545" spans="1:26" ht="15.75" customHeight="1" x14ac:dyDescent="0.2">
      <c r="A545" s="1"/>
      <c r="B545" s="1"/>
      <c r="C545" s="1"/>
      <c r="D545" s="67"/>
      <c r="E545" s="67"/>
      <c r="F545" s="67"/>
      <c r="G545" s="67"/>
      <c r="H545" s="67"/>
      <c r="I545" s="67"/>
      <c r="J545" s="67"/>
      <c r="K545" s="68"/>
      <c r="L545" s="67"/>
      <c r="M545" s="1"/>
      <c r="N545" s="69"/>
      <c r="O545" s="69"/>
      <c r="P545" s="69"/>
      <c r="Q545" s="69"/>
      <c r="R545" s="69"/>
      <c r="S545" s="69"/>
      <c r="T545" s="66"/>
      <c r="U545" s="1"/>
      <c r="V545" s="1"/>
      <c r="W545" s="1"/>
      <c r="X545" s="1"/>
      <c r="Y545" s="1"/>
      <c r="Z545" s="1"/>
    </row>
    <row r="546" spans="1:26" ht="15.75" customHeight="1" x14ac:dyDescent="0.2">
      <c r="A546" s="1"/>
      <c r="B546" s="1"/>
      <c r="C546" s="1"/>
      <c r="D546" s="67"/>
      <c r="E546" s="67"/>
      <c r="F546" s="67"/>
      <c r="G546" s="67"/>
      <c r="H546" s="67"/>
      <c r="I546" s="67"/>
      <c r="J546" s="67"/>
      <c r="K546" s="68"/>
      <c r="L546" s="67"/>
      <c r="M546" s="1"/>
      <c r="N546" s="69"/>
      <c r="O546" s="69"/>
      <c r="P546" s="69"/>
      <c r="Q546" s="69"/>
      <c r="R546" s="69"/>
      <c r="S546" s="69"/>
      <c r="T546" s="66"/>
      <c r="U546" s="1"/>
      <c r="V546" s="1"/>
      <c r="W546" s="1"/>
      <c r="X546" s="1"/>
      <c r="Y546" s="1"/>
      <c r="Z546" s="1"/>
    </row>
    <row r="547" spans="1:26" ht="15.75" customHeight="1" x14ac:dyDescent="0.2">
      <c r="A547" s="1"/>
      <c r="B547" s="1"/>
      <c r="C547" s="1"/>
      <c r="D547" s="67"/>
      <c r="E547" s="67"/>
      <c r="F547" s="67"/>
      <c r="G547" s="67"/>
      <c r="H547" s="67"/>
      <c r="I547" s="67"/>
      <c r="J547" s="67"/>
      <c r="K547" s="68"/>
      <c r="L547" s="67"/>
      <c r="M547" s="1"/>
      <c r="N547" s="69"/>
      <c r="O547" s="69"/>
      <c r="P547" s="69"/>
      <c r="Q547" s="69"/>
      <c r="R547" s="69"/>
      <c r="S547" s="69"/>
      <c r="T547" s="66"/>
      <c r="U547" s="1"/>
      <c r="V547" s="1"/>
      <c r="W547" s="1"/>
      <c r="X547" s="1"/>
      <c r="Y547" s="1"/>
      <c r="Z547" s="1"/>
    </row>
    <row r="548" spans="1:26" ht="15.75" customHeight="1" x14ac:dyDescent="0.2">
      <c r="A548" s="1"/>
      <c r="B548" s="1"/>
      <c r="C548" s="1"/>
      <c r="D548" s="67"/>
      <c r="E548" s="67"/>
      <c r="F548" s="67"/>
      <c r="G548" s="67"/>
      <c r="H548" s="67"/>
      <c r="I548" s="67"/>
      <c r="J548" s="67"/>
      <c r="K548" s="68"/>
      <c r="L548" s="67"/>
      <c r="M548" s="1"/>
      <c r="N548" s="69"/>
      <c r="O548" s="69"/>
      <c r="P548" s="69"/>
      <c r="Q548" s="69"/>
      <c r="R548" s="69"/>
      <c r="S548" s="69"/>
      <c r="T548" s="66"/>
      <c r="U548" s="1"/>
      <c r="V548" s="1"/>
      <c r="W548" s="1"/>
      <c r="X548" s="1"/>
      <c r="Y548" s="1"/>
      <c r="Z548" s="1"/>
    </row>
    <row r="549" spans="1:26" ht="15.75" customHeight="1" x14ac:dyDescent="0.2">
      <c r="A549" s="1"/>
      <c r="B549" s="1"/>
      <c r="C549" s="1"/>
      <c r="D549" s="67"/>
      <c r="E549" s="67"/>
      <c r="F549" s="67"/>
      <c r="G549" s="67"/>
      <c r="H549" s="67"/>
      <c r="I549" s="67"/>
      <c r="J549" s="67"/>
      <c r="K549" s="68"/>
      <c r="L549" s="67"/>
      <c r="M549" s="1"/>
      <c r="N549" s="69"/>
      <c r="O549" s="69"/>
      <c r="P549" s="69"/>
      <c r="Q549" s="69"/>
      <c r="R549" s="69"/>
      <c r="S549" s="69"/>
      <c r="T549" s="66"/>
      <c r="U549" s="1"/>
      <c r="V549" s="1"/>
      <c r="W549" s="1"/>
      <c r="X549" s="1"/>
      <c r="Y549" s="1"/>
      <c r="Z549" s="1"/>
    </row>
    <row r="550" spans="1:26" ht="15.75" customHeight="1" x14ac:dyDescent="0.2">
      <c r="A550" s="1"/>
      <c r="B550" s="1"/>
      <c r="C550" s="1"/>
      <c r="D550" s="67"/>
      <c r="E550" s="67"/>
      <c r="F550" s="67"/>
      <c r="G550" s="67"/>
      <c r="H550" s="67"/>
      <c r="I550" s="67"/>
      <c r="J550" s="67"/>
      <c r="K550" s="68"/>
      <c r="L550" s="67"/>
      <c r="M550" s="1"/>
      <c r="N550" s="69"/>
      <c r="O550" s="69"/>
      <c r="P550" s="69"/>
      <c r="Q550" s="69"/>
      <c r="R550" s="69"/>
      <c r="S550" s="69"/>
      <c r="T550" s="66"/>
      <c r="U550" s="1"/>
      <c r="V550" s="1"/>
      <c r="W550" s="1"/>
      <c r="X550" s="1"/>
      <c r="Y550" s="1"/>
      <c r="Z550" s="1"/>
    </row>
    <row r="551" spans="1:26" ht="15.75" customHeight="1" x14ac:dyDescent="0.2">
      <c r="A551" s="1"/>
      <c r="B551" s="1"/>
      <c r="C551" s="1"/>
      <c r="D551" s="67"/>
      <c r="E551" s="67"/>
      <c r="F551" s="67"/>
      <c r="G551" s="67"/>
      <c r="H551" s="67"/>
      <c r="I551" s="67"/>
      <c r="J551" s="67"/>
      <c r="K551" s="68"/>
      <c r="L551" s="67"/>
      <c r="M551" s="1"/>
      <c r="N551" s="69"/>
      <c r="O551" s="69"/>
      <c r="P551" s="69"/>
      <c r="Q551" s="69"/>
      <c r="R551" s="69"/>
      <c r="S551" s="69"/>
      <c r="T551" s="66"/>
      <c r="U551" s="1"/>
      <c r="V551" s="1"/>
      <c r="W551" s="1"/>
      <c r="X551" s="1"/>
      <c r="Y551" s="1"/>
      <c r="Z551" s="1"/>
    </row>
    <row r="552" spans="1:26" ht="15.75" customHeight="1" x14ac:dyDescent="0.2">
      <c r="A552" s="1"/>
      <c r="B552" s="1"/>
      <c r="C552" s="1"/>
      <c r="D552" s="67"/>
      <c r="E552" s="67"/>
      <c r="F552" s="67"/>
      <c r="G552" s="67"/>
      <c r="H552" s="67"/>
      <c r="I552" s="67"/>
      <c r="J552" s="67"/>
      <c r="K552" s="68"/>
      <c r="L552" s="67"/>
      <c r="M552" s="1"/>
      <c r="N552" s="69"/>
      <c r="O552" s="69"/>
      <c r="P552" s="69"/>
      <c r="Q552" s="69"/>
      <c r="R552" s="69"/>
      <c r="S552" s="69"/>
      <c r="T552" s="66"/>
      <c r="U552" s="1"/>
      <c r="V552" s="1"/>
      <c r="W552" s="1"/>
      <c r="X552" s="1"/>
      <c r="Y552" s="1"/>
      <c r="Z552" s="1"/>
    </row>
    <row r="553" spans="1:26" ht="15.75" customHeight="1" x14ac:dyDescent="0.2">
      <c r="A553" s="1"/>
      <c r="B553" s="1"/>
      <c r="C553" s="1"/>
      <c r="D553" s="67"/>
      <c r="E553" s="67"/>
      <c r="F553" s="67"/>
      <c r="G553" s="67"/>
      <c r="H553" s="67"/>
      <c r="I553" s="67"/>
      <c r="J553" s="67"/>
      <c r="K553" s="68"/>
      <c r="L553" s="67"/>
      <c r="M553" s="1"/>
      <c r="N553" s="69"/>
      <c r="O553" s="69"/>
      <c r="P553" s="69"/>
      <c r="Q553" s="69"/>
      <c r="R553" s="69"/>
      <c r="S553" s="69"/>
      <c r="T553" s="66"/>
      <c r="U553" s="1"/>
      <c r="V553" s="1"/>
      <c r="W553" s="1"/>
      <c r="X553" s="1"/>
      <c r="Y553" s="1"/>
      <c r="Z553" s="1"/>
    </row>
    <row r="554" spans="1:26" ht="15.75" customHeight="1" x14ac:dyDescent="0.2">
      <c r="A554" s="1"/>
      <c r="B554" s="1"/>
      <c r="C554" s="1"/>
      <c r="D554" s="67"/>
      <c r="E554" s="67"/>
      <c r="F554" s="67"/>
      <c r="G554" s="67"/>
      <c r="H554" s="67"/>
      <c r="I554" s="67"/>
      <c r="J554" s="67"/>
      <c r="K554" s="68"/>
      <c r="L554" s="67"/>
      <c r="M554" s="1"/>
      <c r="N554" s="69"/>
      <c r="O554" s="69"/>
      <c r="P554" s="69"/>
      <c r="Q554" s="69"/>
      <c r="R554" s="69"/>
      <c r="S554" s="69"/>
      <c r="T554" s="66"/>
      <c r="U554" s="1"/>
      <c r="V554" s="1"/>
      <c r="W554" s="1"/>
      <c r="X554" s="1"/>
      <c r="Y554" s="1"/>
      <c r="Z554" s="1"/>
    </row>
    <row r="555" spans="1:26" ht="15.75" customHeight="1" x14ac:dyDescent="0.2">
      <c r="A555" s="1"/>
      <c r="B555" s="1"/>
      <c r="C555" s="1"/>
      <c r="D555" s="67"/>
      <c r="E555" s="67"/>
      <c r="F555" s="67"/>
      <c r="G555" s="67"/>
      <c r="H555" s="67"/>
      <c r="I555" s="67"/>
      <c r="J555" s="67"/>
      <c r="K555" s="68"/>
      <c r="L555" s="67"/>
      <c r="M555" s="1"/>
      <c r="N555" s="69"/>
      <c r="O555" s="69"/>
      <c r="P555" s="69"/>
      <c r="Q555" s="69"/>
      <c r="R555" s="69"/>
      <c r="S555" s="69"/>
      <c r="T555" s="66"/>
      <c r="U555" s="1"/>
      <c r="V555" s="1"/>
      <c r="W555" s="1"/>
      <c r="X555" s="1"/>
      <c r="Y555" s="1"/>
      <c r="Z555" s="1"/>
    </row>
    <row r="556" spans="1:26" ht="15.75" customHeight="1" x14ac:dyDescent="0.2">
      <c r="A556" s="1"/>
      <c r="B556" s="1"/>
      <c r="C556" s="1"/>
      <c r="D556" s="67"/>
      <c r="E556" s="67"/>
      <c r="F556" s="67"/>
      <c r="G556" s="67"/>
      <c r="H556" s="67"/>
      <c r="I556" s="67"/>
      <c r="J556" s="67"/>
      <c r="K556" s="68"/>
      <c r="L556" s="67"/>
      <c r="M556" s="1"/>
      <c r="N556" s="69"/>
      <c r="O556" s="69"/>
      <c r="P556" s="69"/>
      <c r="Q556" s="69"/>
      <c r="R556" s="69"/>
      <c r="S556" s="69"/>
      <c r="T556" s="66"/>
      <c r="U556" s="1"/>
      <c r="V556" s="1"/>
      <c r="W556" s="1"/>
      <c r="X556" s="1"/>
      <c r="Y556" s="1"/>
      <c r="Z556" s="1"/>
    </row>
    <row r="557" spans="1:26" ht="15.75" customHeight="1" x14ac:dyDescent="0.2">
      <c r="A557" s="1"/>
      <c r="B557" s="1"/>
      <c r="C557" s="1"/>
      <c r="D557" s="67"/>
      <c r="E557" s="67"/>
      <c r="F557" s="67"/>
      <c r="G557" s="67"/>
      <c r="H557" s="67"/>
      <c r="I557" s="67"/>
      <c r="J557" s="67"/>
      <c r="K557" s="68"/>
      <c r="L557" s="67"/>
      <c r="M557" s="1"/>
      <c r="N557" s="69"/>
      <c r="O557" s="69"/>
      <c r="P557" s="69"/>
      <c r="Q557" s="69"/>
      <c r="R557" s="69"/>
      <c r="S557" s="69"/>
      <c r="T557" s="66"/>
      <c r="U557" s="1"/>
      <c r="V557" s="1"/>
      <c r="W557" s="1"/>
      <c r="X557" s="1"/>
      <c r="Y557" s="1"/>
      <c r="Z557" s="1"/>
    </row>
    <row r="558" spans="1:26" ht="15.75" customHeight="1" x14ac:dyDescent="0.2">
      <c r="A558" s="1"/>
      <c r="B558" s="1"/>
      <c r="C558" s="1"/>
      <c r="D558" s="67"/>
      <c r="E558" s="67"/>
      <c r="F558" s="67"/>
      <c r="G558" s="67"/>
      <c r="H558" s="67"/>
      <c r="I558" s="67"/>
      <c r="J558" s="67"/>
      <c r="K558" s="68"/>
      <c r="L558" s="67"/>
      <c r="M558" s="1"/>
      <c r="N558" s="69"/>
      <c r="O558" s="69"/>
      <c r="P558" s="69"/>
      <c r="Q558" s="69"/>
      <c r="R558" s="69"/>
      <c r="S558" s="69"/>
      <c r="T558" s="66"/>
      <c r="U558" s="1"/>
      <c r="V558" s="1"/>
      <c r="W558" s="1"/>
      <c r="X558" s="1"/>
      <c r="Y558" s="1"/>
      <c r="Z558" s="1"/>
    </row>
    <row r="559" spans="1:26" ht="15.75" customHeight="1" x14ac:dyDescent="0.2">
      <c r="A559" s="1"/>
      <c r="B559" s="1"/>
      <c r="C559" s="1"/>
      <c r="D559" s="67"/>
      <c r="E559" s="67"/>
      <c r="F559" s="67"/>
      <c r="G559" s="67"/>
      <c r="H559" s="67"/>
      <c r="I559" s="67"/>
      <c r="J559" s="67"/>
      <c r="K559" s="68"/>
      <c r="L559" s="67"/>
      <c r="M559" s="1"/>
      <c r="N559" s="69"/>
      <c r="O559" s="69"/>
      <c r="P559" s="69"/>
      <c r="Q559" s="69"/>
      <c r="R559" s="69"/>
      <c r="S559" s="69"/>
      <c r="T559" s="66"/>
      <c r="U559" s="1"/>
      <c r="V559" s="1"/>
      <c r="W559" s="1"/>
      <c r="X559" s="1"/>
      <c r="Y559" s="1"/>
      <c r="Z559" s="1"/>
    </row>
    <row r="560" spans="1:26" ht="15.75" customHeight="1" x14ac:dyDescent="0.2">
      <c r="A560" s="1"/>
      <c r="B560" s="1"/>
      <c r="C560" s="1"/>
      <c r="D560" s="67"/>
      <c r="E560" s="67"/>
      <c r="F560" s="67"/>
      <c r="G560" s="67"/>
      <c r="H560" s="67"/>
      <c r="I560" s="67"/>
      <c r="J560" s="67"/>
      <c r="K560" s="68"/>
      <c r="L560" s="67"/>
      <c r="M560" s="1"/>
      <c r="N560" s="69"/>
      <c r="O560" s="69"/>
      <c r="P560" s="69"/>
      <c r="Q560" s="69"/>
      <c r="R560" s="69"/>
      <c r="S560" s="69"/>
      <c r="T560" s="66"/>
      <c r="U560" s="1"/>
      <c r="V560" s="1"/>
      <c r="W560" s="1"/>
      <c r="X560" s="1"/>
      <c r="Y560" s="1"/>
      <c r="Z560" s="1"/>
    </row>
    <row r="561" spans="1:26" ht="15.75" customHeight="1" x14ac:dyDescent="0.2">
      <c r="A561" s="1"/>
      <c r="B561" s="1"/>
      <c r="C561" s="1"/>
      <c r="D561" s="67"/>
      <c r="E561" s="67"/>
      <c r="F561" s="67"/>
      <c r="G561" s="67"/>
      <c r="H561" s="67"/>
      <c r="I561" s="67"/>
      <c r="J561" s="67"/>
      <c r="K561" s="68"/>
      <c r="L561" s="67"/>
      <c r="M561" s="1"/>
      <c r="N561" s="69"/>
      <c r="O561" s="69"/>
      <c r="P561" s="69"/>
      <c r="Q561" s="69"/>
      <c r="R561" s="69"/>
      <c r="S561" s="69"/>
      <c r="T561" s="66"/>
      <c r="U561" s="1"/>
      <c r="V561" s="1"/>
      <c r="W561" s="1"/>
      <c r="X561" s="1"/>
      <c r="Y561" s="1"/>
      <c r="Z561" s="1"/>
    </row>
    <row r="562" spans="1:26" ht="15.75" customHeight="1" x14ac:dyDescent="0.2">
      <c r="A562" s="1"/>
      <c r="B562" s="1"/>
      <c r="C562" s="1"/>
      <c r="D562" s="67"/>
      <c r="E562" s="67"/>
      <c r="F562" s="67"/>
      <c r="G562" s="67"/>
      <c r="H562" s="67"/>
      <c r="I562" s="67"/>
      <c r="J562" s="67"/>
      <c r="K562" s="68"/>
      <c r="L562" s="67"/>
      <c r="M562" s="1"/>
      <c r="N562" s="69"/>
      <c r="O562" s="69"/>
      <c r="P562" s="69"/>
      <c r="Q562" s="69"/>
      <c r="R562" s="69"/>
      <c r="S562" s="69"/>
      <c r="T562" s="66"/>
      <c r="U562" s="1"/>
      <c r="V562" s="1"/>
      <c r="W562" s="1"/>
      <c r="X562" s="1"/>
      <c r="Y562" s="1"/>
      <c r="Z562" s="1"/>
    </row>
    <row r="563" spans="1:26" ht="15.75" customHeight="1" x14ac:dyDescent="0.2">
      <c r="A563" s="1"/>
      <c r="B563" s="1"/>
      <c r="C563" s="1"/>
      <c r="D563" s="67"/>
      <c r="E563" s="67"/>
      <c r="F563" s="67"/>
      <c r="G563" s="67"/>
      <c r="H563" s="67"/>
      <c r="I563" s="67"/>
      <c r="J563" s="67"/>
      <c r="K563" s="68"/>
      <c r="L563" s="67"/>
      <c r="M563" s="1"/>
      <c r="N563" s="69"/>
      <c r="O563" s="69"/>
      <c r="P563" s="69"/>
      <c r="Q563" s="69"/>
      <c r="R563" s="69"/>
      <c r="S563" s="69"/>
      <c r="T563" s="66"/>
      <c r="U563" s="1"/>
      <c r="V563" s="1"/>
      <c r="W563" s="1"/>
      <c r="X563" s="1"/>
      <c r="Y563" s="1"/>
      <c r="Z563" s="1"/>
    </row>
    <row r="564" spans="1:26" ht="15.75" customHeight="1" x14ac:dyDescent="0.2">
      <c r="A564" s="1"/>
      <c r="B564" s="1"/>
      <c r="C564" s="1"/>
      <c r="D564" s="67"/>
      <c r="E564" s="67"/>
      <c r="F564" s="67"/>
      <c r="G564" s="67"/>
      <c r="H564" s="67"/>
      <c r="I564" s="67"/>
      <c r="J564" s="67"/>
      <c r="K564" s="68"/>
      <c r="L564" s="67"/>
      <c r="M564" s="1"/>
      <c r="N564" s="69"/>
      <c r="O564" s="69"/>
      <c r="P564" s="69"/>
      <c r="Q564" s="69"/>
      <c r="R564" s="69"/>
      <c r="S564" s="69"/>
      <c r="T564" s="66"/>
      <c r="U564" s="1"/>
      <c r="V564" s="1"/>
      <c r="W564" s="1"/>
      <c r="X564" s="1"/>
      <c r="Y564" s="1"/>
      <c r="Z564" s="1"/>
    </row>
    <row r="565" spans="1:26" ht="15.75" customHeight="1" x14ac:dyDescent="0.2">
      <c r="A565" s="1"/>
      <c r="B565" s="1"/>
      <c r="C565" s="1"/>
      <c r="D565" s="67"/>
      <c r="E565" s="67"/>
      <c r="F565" s="67"/>
      <c r="G565" s="67"/>
      <c r="H565" s="67"/>
      <c r="I565" s="67"/>
      <c r="J565" s="67"/>
      <c r="K565" s="68"/>
      <c r="L565" s="67"/>
      <c r="M565" s="1"/>
      <c r="N565" s="69"/>
      <c r="O565" s="69"/>
      <c r="P565" s="69"/>
      <c r="Q565" s="69"/>
      <c r="R565" s="69"/>
      <c r="S565" s="69"/>
      <c r="T565" s="66"/>
      <c r="U565" s="1"/>
      <c r="V565" s="1"/>
      <c r="W565" s="1"/>
      <c r="X565" s="1"/>
      <c r="Y565" s="1"/>
      <c r="Z565" s="1"/>
    </row>
    <row r="566" spans="1:26" ht="15.75" customHeight="1" x14ac:dyDescent="0.2">
      <c r="A566" s="1"/>
      <c r="B566" s="1"/>
      <c r="C566" s="1"/>
      <c r="D566" s="67"/>
      <c r="E566" s="67"/>
      <c r="F566" s="67"/>
      <c r="G566" s="67"/>
      <c r="H566" s="67"/>
      <c r="I566" s="67"/>
      <c r="J566" s="67"/>
      <c r="K566" s="68"/>
      <c r="L566" s="67"/>
      <c r="M566" s="1"/>
      <c r="N566" s="69"/>
      <c r="O566" s="69"/>
      <c r="P566" s="69"/>
      <c r="Q566" s="69"/>
      <c r="R566" s="69"/>
      <c r="S566" s="69"/>
      <c r="T566" s="66"/>
      <c r="U566" s="1"/>
      <c r="V566" s="1"/>
      <c r="W566" s="1"/>
      <c r="X566" s="1"/>
      <c r="Y566" s="1"/>
      <c r="Z566" s="1"/>
    </row>
    <row r="567" spans="1:26" ht="15.75" customHeight="1" x14ac:dyDescent="0.2">
      <c r="A567" s="1"/>
      <c r="B567" s="1"/>
      <c r="C567" s="1"/>
      <c r="D567" s="67"/>
      <c r="E567" s="67"/>
      <c r="F567" s="67"/>
      <c r="G567" s="67"/>
      <c r="H567" s="67"/>
      <c r="I567" s="67"/>
      <c r="J567" s="67"/>
      <c r="K567" s="68"/>
      <c r="L567" s="67"/>
      <c r="M567" s="1"/>
      <c r="N567" s="69"/>
      <c r="O567" s="69"/>
      <c r="P567" s="69"/>
      <c r="Q567" s="69"/>
      <c r="R567" s="69"/>
      <c r="S567" s="69"/>
      <c r="T567" s="66"/>
      <c r="U567" s="1"/>
      <c r="V567" s="1"/>
      <c r="W567" s="1"/>
      <c r="X567" s="1"/>
      <c r="Y567" s="1"/>
      <c r="Z567" s="1"/>
    </row>
    <row r="568" spans="1:26" ht="15.75" customHeight="1" x14ac:dyDescent="0.2">
      <c r="A568" s="1"/>
      <c r="B568" s="1"/>
      <c r="C568" s="1"/>
      <c r="D568" s="67"/>
      <c r="E568" s="67"/>
      <c r="F568" s="67"/>
      <c r="G568" s="67"/>
      <c r="H568" s="67"/>
      <c r="I568" s="67"/>
      <c r="J568" s="67"/>
      <c r="K568" s="68"/>
      <c r="L568" s="67"/>
      <c r="M568" s="1"/>
      <c r="N568" s="69"/>
      <c r="O568" s="69"/>
      <c r="P568" s="69"/>
      <c r="Q568" s="69"/>
      <c r="R568" s="69"/>
      <c r="S568" s="69"/>
      <c r="T568" s="66"/>
      <c r="U568" s="1"/>
      <c r="V568" s="1"/>
      <c r="W568" s="1"/>
      <c r="X568" s="1"/>
      <c r="Y568" s="1"/>
      <c r="Z568" s="1"/>
    </row>
    <row r="569" spans="1:26" ht="15.75" customHeight="1" x14ac:dyDescent="0.2">
      <c r="A569" s="1"/>
      <c r="B569" s="1"/>
      <c r="C569" s="1"/>
      <c r="D569" s="67"/>
      <c r="E569" s="67"/>
      <c r="F569" s="67"/>
      <c r="G569" s="67"/>
      <c r="H569" s="67"/>
      <c r="I569" s="67"/>
      <c r="J569" s="67"/>
      <c r="K569" s="68"/>
      <c r="L569" s="67"/>
      <c r="M569" s="1"/>
      <c r="N569" s="69"/>
      <c r="O569" s="69"/>
      <c r="P569" s="69"/>
      <c r="Q569" s="69"/>
      <c r="R569" s="69"/>
      <c r="S569" s="69"/>
      <c r="T569" s="66"/>
      <c r="U569" s="1"/>
      <c r="V569" s="1"/>
      <c r="W569" s="1"/>
      <c r="X569" s="1"/>
      <c r="Y569" s="1"/>
      <c r="Z569" s="1"/>
    </row>
    <row r="570" spans="1:26" ht="15.75" customHeight="1" x14ac:dyDescent="0.2">
      <c r="A570" s="1"/>
      <c r="B570" s="1"/>
      <c r="C570" s="1"/>
      <c r="D570" s="67"/>
      <c r="E570" s="67"/>
      <c r="F570" s="67"/>
      <c r="G570" s="67"/>
      <c r="H570" s="67"/>
      <c r="I570" s="67"/>
      <c r="J570" s="67"/>
      <c r="K570" s="68"/>
      <c r="L570" s="67"/>
      <c r="M570" s="1"/>
      <c r="N570" s="69"/>
      <c r="O570" s="69"/>
      <c r="P570" s="69"/>
      <c r="Q570" s="69"/>
      <c r="R570" s="69"/>
      <c r="S570" s="69"/>
      <c r="T570" s="66"/>
      <c r="U570" s="1"/>
      <c r="V570" s="1"/>
      <c r="W570" s="1"/>
      <c r="X570" s="1"/>
      <c r="Y570" s="1"/>
      <c r="Z570" s="1"/>
    </row>
    <row r="571" spans="1:26" ht="15.75" customHeight="1" x14ac:dyDescent="0.2">
      <c r="A571" s="1"/>
      <c r="B571" s="1"/>
      <c r="C571" s="1"/>
      <c r="D571" s="67"/>
      <c r="E571" s="67"/>
      <c r="F571" s="67"/>
      <c r="G571" s="67"/>
      <c r="H571" s="67"/>
      <c r="I571" s="67"/>
      <c r="J571" s="67"/>
      <c r="K571" s="68"/>
      <c r="L571" s="67"/>
      <c r="M571" s="1"/>
      <c r="N571" s="69"/>
      <c r="O571" s="69"/>
      <c r="P571" s="69"/>
      <c r="Q571" s="69"/>
      <c r="R571" s="69"/>
      <c r="S571" s="69"/>
      <c r="T571" s="66"/>
      <c r="U571" s="1"/>
      <c r="V571" s="1"/>
      <c r="W571" s="1"/>
      <c r="X571" s="1"/>
      <c r="Y571" s="1"/>
      <c r="Z571" s="1"/>
    </row>
    <row r="572" spans="1:26" ht="15.75" customHeight="1" x14ac:dyDescent="0.2">
      <c r="A572" s="1"/>
      <c r="B572" s="1"/>
      <c r="C572" s="1"/>
      <c r="D572" s="67"/>
      <c r="E572" s="67"/>
      <c r="F572" s="67"/>
      <c r="G572" s="67"/>
      <c r="H572" s="67"/>
      <c r="I572" s="67"/>
      <c r="J572" s="67"/>
      <c r="K572" s="68"/>
      <c r="L572" s="67"/>
      <c r="M572" s="1"/>
      <c r="N572" s="69"/>
      <c r="O572" s="69"/>
      <c r="P572" s="69"/>
      <c r="Q572" s="69"/>
      <c r="R572" s="69"/>
      <c r="S572" s="69"/>
      <c r="T572" s="66"/>
      <c r="U572" s="1"/>
      <c r="V572" s="1"/>
      <c r="W572" s="1"/>
      <c r="X572" s="1"/>
      <c r="Y572" s="1"/>
      <c r="Z572" s="1"/>
    </row>
    <row r="573" spans="1:26" ht="15.75" customHeight="1" x14ac:dyDescent="0.2">
      <c r="A573" s="1"/>
      <c r="B573" s="1"/>
      <c r="C573" s="1"/>
      <c r="D573" s="67"/>
      <c r="E573" s="67"/>
      <c r="F573" s="67"/>
      <c r="G573" s="67"/>
      <c r="H573" s="67"/>
      <c r="I573" s="67"/>
      <c r="J573" s="67"/>
      <c r="K573" s="68"/>
      <c r="L573" s="67"/>
      <c r="M573" s="1"/>
      <c r="N573" s="69"/>
      <c r="O573" s="69"/>
      <c r="P573" s="69"/>
      <c r="Q573" s="69"/>
      <c r="R573" s="69"/>
      <c r="S573" s="69"/>
      <c r="T573" s="66"/>
      <c r="U573" s="1"/>
      <c r="V573" s="1"/>
      <c r="W573" s="1"/>
      <c r="X573" s="1"/>
      <c r="Y573" s="1"/>
      <c r="Z573" s="1"/>
    </row>
    <row r="574" spans="1:26" ht="15.75" customHeight="1" x14ac:dyDescent="0.2">
      <c r="A574" s="1"/>
      <c r="B574" s="1"/>
      <c r="C574" s="1"/>
      <c r="D574" s="67"/>
      <c r="E574" s="67"/>
      <c r="F574" s="67"/>
      <c r="G574" s="67"/>
      <c r="H574" s="67"/>
      <c r="I574" s="67"/>
      <c r="J574" s="67"/>
      <c r="K574" s="68"/>
      <c r="L574" s="67"/>
      <c r="M574" s="1"/>
      <c r="N574" s="69"/>
      <c r="O574" s="69"/>
      <c r="P574" s="69"/>
      <c r="Q574" s="69"/>
      <c r="R574" s="69"/>
      <c r="S574" s="69"/>
      <c r="T574" s="66"/>
      <c r="U574" s="1"/>
      <c r="V574" s="1"/>
      <c r="W574" s="1"/>
      <c r="X574" s="1"/>
      <c r="Y574" s="1"/>
      <c r="Z574" s="1"/>
    </row>
    <row r="575" spans="1:26" ht="15.75" customHeight="1" x14ac:dyDescent="0.2">
      <c r="A575" s="1"/>
      <c r="B575" s="1"/>
      <c r="C575" s="1"/>
      <c r="D575" s="67"/>
      <c r="E575" s="67"/>
      <c r="F575" s="67"/>
      <c r="G575" s="67"/>
      <c r="H575" s="67"/>
      <c r="I575" s="67"/>
      <c r="J575" s="67"/>
      <c r="K575" s="68"/>
      <c r="L575" s="67"/>
      <c r="M575" s="1"/>
      <c r="N575" s="69"/>
      <c r="O575" s="69"/>
      <c r="P575" s="69"/>
      <c r="Q575" s="69"/>
      <c r="R575" s="69"/>
      <c r="S575" s="69"/>
      <c r="T575" s="66"/>
      <c r="U575" s="1"/>
      <c r="V575" s="1"/>
      <c r="W575" s="1"/>
      <c r="X575" s="1"/>
      <c r="Y575" s="1"/>
      <c r="Z575" s="1"/>
    </row>
    <row r="576" spans="1:26" ht="15.75" customHeight="1" x14ac:dyDescent="0.2">
      <c r="A576" s="1"/>
      <c r="B576" s="1"/>
      <c r="C576" s="1"/>
      <c r="D576" s="67"/>
      <c r="E576" s="67"/>
      <c r="F576" s="67"/>
      <c r="G576" s="67"/>
      <c r="H576" s="67"/>
      <c r="I576" s="67"/>
      <c r="J576" s="67"/>
      <c r="K576" s="68"/>
      <c r="L576" s="67"/>
      <c r="M576" s="1"/>
      <c r="N576" s="69"/>
      <c r="O576" s="69"/>
      <c r="P576" s="69"/>
      <c r="Q576" s="69"/>
      <c r="R576" s="69"/>
      <c r="S576" s="69"/>
      <c r="T576" s="66"/>
      <c r="U576" s="1"/>
      <c r="V576" s="1"/>
      <c r="W576" s="1"/>
      <c r="X576" s="1"/>
      <c r="Y576" s="1"/>
      <c r="Z576" s="1"/>
    </row>
    <row r="577" spans="1:26" ht="15.75" customHeight="1" x14ac:dyDescent="0.2">
      <c r="A577" s="1"/>
      <c r="B577" s="1"/>
      <c r="C577" s="1"/>
      <c r="D577" s="67"/>
      <c r="E577" s="67"/>
      <c r="F577" s="67"/>
      <c r="G577" s="67"/>
      <c r="H577" s="67"/>
      <c r="I577" s="67"/>
      <c r="J577" s="67"/>
      <c r="K577" s="68"/>
      <c r="L577" s="67"/>
      <c r="M577" s="1"/>
      <c r="N577" s="69"/>
      <c r="O577" s="69"/>
      <c r="P577" s="69"/>
      <c r="Q577" s="69"/>
      <c r="R577" s="69"/>
      <c r="S577" s="69"/>
      <c r="T577" s="66"/>
      <c r="U577" s="1"/>
      <c r="V577" s="1"/>
      <c r="W577" s="1"/>
      <c r="X577" s="1"/>
      <c r="Y577" s="1"/>
      <c r="Z577" s="1"/>
    </row>
    <row r="578" spans="1:26" ht="15.75" customHeight="1" x14ac:dyDescent="0.2">
      <c r="A578" s="1"/>
      <c r="B578" s="1"/>
      <c r="C578" s="1"/>
      <c r="D578" s="67"/>
      <c r="E578" s="67"/>
      <c r="F578" s="67"/>
      <c r="G578" s="67"/>
      <c r="H578" s="67"/>
      <c r="I578" s="67"/>
      <c r="J578" s="67"/>
      <c r="K578" s="68"/>
      <c r="L578" s="67"/>
      <c r="M578" s="1"/>
      <c r="N578" s="69"/>
      <c r="O578" s="69"/>
      <c r="P578" s="69"/>
      <c r="Q578" s="69"/>
      <c r="R578" s="69"/>
      <c r="S578" s="69"/>
      <c r="T578" s="66"/>
      <c r="U578" s="1"/>
      <c r="V578" s="1"/>
      <c r="W578" s="1"/>
      <c r="X578" s="1"/>
      <c r="Y578" s="1"/>
      <c r="Z578" s="1"/>
    </row>
    <row r="579" spans="1:26" ht="15.75" customHeight="1" x14ac:dyDescent="0.2">
      <c r="A579" s="1"/>
      <c r="B579" s="1"/>
      <c r="C579" s="1"/>
      <c r="D579" s="67"/>
      <c r="E579" s="67"/>
      <c r="F579" s="67"/>
      <c r="G579" s="67"/>
      <c r="H579" s="67"/>
      <c r="I579" s="67"/>
      <c r="J579" s="67"/>
      <c r="K579" s="68"/>
      <c r="L579" s="67"/>
      <c r="M579" s="1"/>
      <c r="N579" s="69"/>
      <c r="O579" s="69"/>
      <c r="P579" s="69"/>
      <c r="Q579" s="69"/>
      <c r="R579" s="69"/>
      <c r="S579" s="69"/>
      <c r="T579" s="66"/>
      <c r="U579" s="1"/>
      <c r="V579" s="1"/>
      <c r="W579" s="1"/>
      <c r="X579" s="1"/>
      <c r="Y579" s="1"/>
      <c r="Z579" s="1"/>
    </row>
    <row r="580" spans="1:26" ht="15.75" customHeight="1" x14ac:dyDescent="0.2">
      <c r="A580" s="1"/>
      <c r="B580" s="1"/>
      <c r="C580" s="1"/>
      <c r="D580" s="67"/>
      <c r="E580" s="67"/>
      <c r="F580" s="67"/>
      <c r="G580" s="67"/>
      <c r="H580" s="67"/>
      <c r="I580" s="67"/>
      <c r="J580" s="67"/>
      <c r="K580" s="68"/>
      <c r="L580" s="67"/>
      <c r="M580" s="1"/>
      <c r="N580" s="69"/>
      <c r="O580" s="69"/>
      <c r="P580" s="69"/>
      <c r="Q580" s="69"/>
      <c r="R580" s="69"/>
      <c r="S580" s="69"/>
      <c r="T580" s="66"/>
      <c r="U580" s="1"/>
      <c r="V580" s="1"/>
      <c r="W580" s="1"/>
      <c r="X580" s="1"/>
      <c r="Y580" s="1"/>
      <c r="Z580" s="1"/>
    </row>
    <row r="581" spans="1:26" ht="15.75" customHeight="1" x14ac:dyDescent="0.2">
      <c r="A581" s="1"/>
      <c r="B581" s="1"/>
      <c r="C581" s="1"/>
      <c r="D581" s="67"/>
      <c r="E581" s="67"/>
      <c r="F581" s="67"/>
      <c r="G581" s="67"/>
      <c r="H581" s="67"/>
      <c r="I581" s="67"/>
      <c r="J581" s="67"/>
      <c r="K581" s="68"/>
      <c r="L581" s="67"/>
      <c r="M581" s="1"/>
      <c r="N581" s="69"/>
      <c r="O581" s="69"/>
      <c r="P581" s="69"/>
      <c r="Q581" s="69"/>
      <c r="R581" s="69"/>
      <c r="S581" s="69"/>
      <c r="T581" s="66"/>
      <c r="U581" s="1"/>
      <c r="V581" s="1"/>
      <c r="W581" s="1"/>
      <c r="X581" s="1"/>
      <c r="Y581" s="1"/>
      <c r="Z581" s="1"/>
    </row>
    <row r="582" spans="1:26" ht="15.75" customHeight="1" x14ac:dyDescent="0.2">
      <c r="A582" s="1"/>
      <c r="B582" s="1"/>
      <c r="C582" s="1"/>
      <c r="D582" s="67"/>
      <c r="E582" s="67"/>
      <c r="F582" s="67"/>
      <c r="G582" s="67"/>
      <c r="H582" s="67"/>
      <c r="I582" s="67"/>
      <c r="J582" s="67"/>
      <c r="K582" s="68"/>
      <c r="L582" s="67"/>
      <c r="M582" s="1"/>
      <c r="N582" s="69"/>
      <c r="O582" s="69"/>
      <c r="P582" s="69"/>
      <c r="Q582" s="69"/>
      <c r="R582" s="69"/>
      <c r="S582" s="69"/>
      <c r="T582" s="66"/>
      <c r="U582" s="1"/>
      <c r="V582" s="1"/>
      <c r="W582" s="1"/>
      <c r="X582" s="1"/>
      <c r="Y582" s="1"/>
      <c r="Z582" s="1"/>
    </row>
    <row r="583" spans="1:26" ht="15.75" customHeight="1" x14ac:dyDescent="0.2">
      <c r="A583" s="1"/>
      <c r="B583" s="1"/>
      <c r="C583" s="1"/>
      <c r="D583" s="67"/>
      <c r="E583" s="67"/>
      <c r="F583" s="67"/>
      <c r="G583" s="67"/>
      <c r="H583" s="67"/>
      <c r="I583" s="67"/>
      <c r="J583" s="67"/>
      <c r="K583" s="68"/>
      <c r="L583" s="67"/>
      <c r="M583" s="1"/>
      <c r="N583" s="69"/>
      <c r="O583" s="69"/>
      <c r="P583" s="69"/>
      <c r="Q583" s="69"/>
      <c r="R583" s="69"/>
      <c r="S583" s="69"/>
      <c r="T583" s="66"/>
      <c r="U583" s="1"/>
      <c r="V583" s="1"/>
      <c r="W583" s="1"/>
      <c r="X583" s="1"/>
      <c r="Y583" s="1"/>
      <c r="Z583" s="1"/>
    </row>
    <row r="584" spans="1:26" ht="15.75" customHeight="1" x14ac:dyDescent="0.2">
      <c r="A584" s="1"/>
      <c r="B584" s="1"/>
      <c r="C584" s="1"/>
      <c r="D584" s="67"/>
      <c r="E584" s="67"/>
      <c r="F584" s="67"/>
      <c r="G584" s="67"/>
      <c r="H584" s="67"/>
      <c r="I584" s="67"/>
      <c r="J584" s="67"/>
      <c r="K584" s="68"/>
      <c r="L584" s="67"/>
      <c r="M584" s="1"/>
      <c r="N584" s="69"/>
      <c r="O584" s="69"/>
      <c r="P584" s="69"/>
      <c r="Q584" s="69"/>
      <c r="R584" s="69"/>
      <c r="S584" s="69"/>
      <c r="T584" s="66"/>
      <c r="U584" s="1"/>
      <c r="V584" s="1"/>
      <c r="W584" s="1"/>
      <c r="X584" s="1"/>
      <c r="Y584" s="1"/>
      <c r="Z584" s="1"/>
    </row>
    <row r="585" spans="1:26" ht="15.75" customHeight="1" x14ac:dyDescent="0.2">
      <c r="A585" s="1"/>
      <c r="B585" s="1"/>
      <c r="C585" s="1"/>
      <c r="D585" s="67"/>
      <c r="E585" s="67"/>
      <c r="F585" s="67"/>
      <c r="G585" s="67"/>
      <c r="H585" s="67"/>
      <c r="I585" s="67"/>
      <c r="J585" s="67"/>
      <c r="K585" s="68"/>
      <c r="L585" s="67"/>
      <c r="M585" s="1"/>
      <c r="N585" s="69"/>
      <c r="O585" s="69"/>
      <c r="P585" s="69"/>
      <c r="Q585" s="69"/>
      <c r="R585" s="69"/>
      <c r="S585" s="69"/>
      <c r="T585" s="66"/>
      <c r="U585" s="1"/>
      <c r="V585" s="1"/>
      <c r="W585" s="1"/>
      <c r="X585" s="1"/>
      <c r="Y585" s="1"/>
      <c r="Z585" s="1"/>
    </row>
    <row r="586" spans="1:26" ht="15.75" customHeight="1" x14ac:dyDescent="0.2">
      <c r="A586" s="1"/>
      <c r="B586" s="1"/>
      <c r="C586" s="1"/>
      <c r="D586" s="67"/>
      <c r="E586" s="67"/>
      <c r="F586" s="67"/>
      <c r="G586" s="67"/>
      <c r="H586" s="67"/>
      <c r="I586" s="67"/>
      <c r="J586" s="67"/>
      <c r="K586" s="68"/>
      <c r="L586" s="67"/>
      <c r="M586" s="1"/>
      <c r="N586" s="69"/>
      <c r="O586" s="69"/>
      <c r="P586" s="69"/>
      <c r="Q586" s="69"/>
      <c r="R586" s="69"/>
      <c r="S586" s="69"/>
      <c r="T586" s="66"/>
      <c r="U586" s="1"/>
      <c r="V586" s="1"/>
      <c r="W586" s="1"/>
      <c r="X586" s="1"/>
      <c r="Y586" s="1"/>
      <c r="Z586" s="1"/>
    </row>
    <row r="587" spans="1:26" ht="15.75" customHeight="1" x14ac:dyDescent="0.2">
      <c r="A587" s="1"/>
      <c r="B587" s="1"/>
      <c r="C587" s="1"/>
      <c r="D587" s="67"/>
      <c r="E587" s="67"/>
      <c r="F587" s="67"/>
      <c r="G587" s="67"/>
      <c r="H587" s="67"/>
      <c r="I587" s="67"/>
      <c r="J587" s="67"/>
      <c r="K587" s="68"/>
      <c r="L587" s="67"/>
      <c r="M587" s="1"/>
      <c r="N587" s="69"/>
      <c r="O587" s="69"/>
      <c r="P587" s="69"/>
      <c r="Q587" s="69"/>
      <c r="R587" s="69"/>
      <c r="S587" s="69"/>
      <c r="T587" s="66"/>
      <c r="U587" s="1"/>
      <c r="V587" s="1"/>
      <c r="W587" s="1"/>
      <c r="X587" s="1"/>
      <c r="Y587" s="1"/>
      <c r="Z587" s="1"/>
    </row>
    <row r="588" spans="1:26" ht="15.75" customHeight="1" x14ac:dyDescent="0.2">
      <c r="A588" s="1"/>
      <c r="B588" s="1"/>
      <c r="C588" s="1"/>
      <c r="D588" s="67"/>
      <c r="E588" s="67"/>
      <c r="F588" s="67"/>
      <c r="G588" s="67"/>
      <c r="H588" s="67"/>
      <c r="I588" s="67"/>
      <c r="J588" s="67"/>
      <c r="K588" s="68"/>
      <c r="L588" s="67"/>
      <c r="M588" s="1"/>
      <c r="N588" s="69"/>
      <c r="O588" s="69"/>
      <c r="P588" s="69"/>
      <c r="Q588" s="69"/>
      <c r="R588" s="69"/>
      <c r="S588" s="69"/>
      <c r="T588" s="66"/>
      <c r="U588" s="1"/>
      <c r="V588" s="1"/>
      <c r="W588" s="1"/>
      <c r="X588" s="1"/>
      <c r="Y588" s="1"/>
      <c r="Z588" s="1"/>
    </row>
    <row r="589" spans="1:26" ht="15.75" customHeight="1" x14ac:dyDescent="0.2">
      <c r="A589" s="1"/>
      <c r="B589" s="1"/>
      <c r="C589" s="1"/>
      <c r="D589" s="67"/>
      <c r="E589" s="67"/>
      <c r="F589" s="67"/>
      <c r="G589" s="67"/>
      <c r="H589" s="67"/>
      <c r="I589" s="67"/>
      <c r="J589" s="67"/>
      <c r="K589" s="68"/>
      <c r="L589" s="67"/>
      <c r="M589" s="1"/>
      <c r="N589" s="69"/>
      <c r="O589" s="69"/>
      <c r="P589" s="69"/>
      <c r="Q589" s="69"/>
      <c r="R589" s="69"/>
      <c r="S589" s="69"/>
      <c r="T589" s="66"/>
      <c r="U589" s="1"/>
      <c r="V589" s="1"/>
      <c r="W589" s="1"/>
      <c r="X589" s="1"/>
      <c r="Y589" s="1"/>
      <c r="Z589" s="1"/>
    </row>
    <row r="590" spans="1:26" ht="15.75" customHeight="1" x14ac:dyDescent="0.2">
      <c r="A590" s="1"/>
      <c r="B590" s="1"/>
      <c r="C590" s="1"/>
      <c r="D590" s="67"/>
      <c r="E590" s="67"/>
      <c r="F590" s="67"/>
      <c r="G590" s="67"/>
      <c r="H590" s="67"/>
      <c r="I590" s="67"/>
      <c r="J590" s="67"/>
      <c r="K590" s="68"/>
      <c r="L590" s="67"/>
      <c r="M590" s="1"/>
      <c r="N590" s="69"/>
      <c r="O590" s="69"/>
      <c r="P590" s="69"/>
      <c r="Q590" s="69"/>
      <c r="R590" s="69"/>
      <c r="S590" s="69"/>
      <c r="T590" s="66"/>
      <c r="U590" s="1"/>
      <c r="V590" s="1"/>
      <c r="W590" s="1"/>
      <c r="X590" s="1"/>
      <c r="Y590" s="1"/>
      <c r="Z590" s="1"/>
    </row>
    <row r="591" spans="1:26" ht="15.75" customHeight="1" x14ac:dyDescent="0.2">
      <c r="A591" s="1"/>
      <c r="B591" s="1"/>
      <c r="C591" s="1"/>
      <c r="D591" s="67"/>
      <c r="E591" s="67"/>
      <c r="F591" s="67"/>
      <c r="G591" s="67"/>
      <c r="H591" s="67"/>
      <c r="I591" s="67"/>
      <c r="J591" s="67"/>
      <c r="K591" s="68"/>
      <c r="L591" s="67"/>
      <c r="M591" s="1"/>
      <c r="N591" s="69"/>
      <c r="O591" s="69"/>
      <c r="P591" s="69"/>
      <c r="Q591" s="69"/>
      <c r="R591" s="69"/>
      <c r="S591" s="69"/>
      <c r="T591" s="66"/>
      <c r="U591" s="1"/>
      <c r="V591" s="1"/>
      <c r="W591" s="1"/>
      <c r="X591" s="1"/>
      <c r="Y591" s="1"/>
      <c r="Z591" s="1"/>
    </row>
    <row r="592" spans="1:26" ht="15.75" customHeight="1" x14ac:dyDescent="0.2">
      <c r="A592" s="1"/>
      <c r="B592" s="1"/>
      <c r="C592" s="1"/>
      <c r="D592" s="67"/>
      <c r="E592" s="67"/>
      <c r="F592" s="67"/>
      <c r="G592" s="67"/>
      <c r="H592" s="67"/>
      <c r="I592" s="67"/>
      <c r="J592" s="67"/>
      <c r="K592" s="68"/>
      <c r="L592" s="67"/>
      <c r="M592" s="1"/>
      <c r="N592" s="69"/>
      <c r="O592" s="69"/>
      <c r="P592" s="69"/>
      <c r="Q592" s="69"/>
      <c r="R592" s="69"/>
      <c r="S592" s="69"/>
      <c r="T592" s="66"/>
      <c r="U592" s="1"/>
      <c r="V592" s="1"/>
      <c r="W592" s="1"/>
      <c r="X592" s="1"/>
      <c r="Y592" s="1"/>
      <c r="Z592" s="1"/>
    </row>
    <row r="593" spans="1:26" ht="15.75" customHeight="1" x14ac:dyDescent="0.2">
      <c r="A593" s="1"/>
      <c r="B593" s="1"/>
      <c r="C593" s="1"/>
      <c r="D593" s="67"/>
      <c r="E593" s="67"/>
      <c r="F593" s="67"/>
      <c r="G593" s="67"/>
      <c r="H593" s="67"/>
      <c r="I593" s="67"/>
      <c r="J593" s="67"/>
      <c r="K593" s="68"/>
      <c r="L593" s="67"/>
      <c r="M593" s="1"/>
      <c r="N593" s="69"/>
      <c r="O593" s="69"/>
      <c r="P593" s="69"/>
      <c r="Q593" s="69"/>
      <c r="R593" s="69"/>
      <c r="S593" s="69"/>
      <c r="T593" s="66"/>
      <c r="U593" s="1"/>
      <c r="V593" s="1"/>
      <c r="W593" s="1"/>
      <c r="X593" s="1"/>
      <c r="Y593" s="1"/>
      <c r="Z593" s="1"/>
    </row>
    <row r="594" spans="1:26" ht="15.75" customHeight="1" x14ac:dyDescent="0.2">
      <c r="A594" s="1"/>
      <c r="B594" s="1"/>
      <c r="C594" s="1"/>
      <c r="D594" s="67"/>
      <c r="E594" s="67"/>
      <c r="F594" s="67"/>
      <c r="G594" s="67"/>
      <c r="H594" s="67"/>
      <c r="I594" s="67"/>
      <c r="J594" s="67"/>
      <c r="K594" s="68"/>
      <c r="L594" s="67"/>
      <c r="M594" s="1"/>
      <c r="N594" s="69"/>
      <c r="O594" s="69"/>
      <c r="P594" s="69"/>
      <c r="Q594" s="69"/>
      <c r="R594" s="69"/>
      <c r="S594" s="69"/>
      <c r="T594" s="66"/>
      <c r="U594" s="1"/>
      <c r="V594" s="1"/>
      <c r="W594" s="1"/>
      <c r="X594" s="1"/>
      <c r="Y594" s="1"/>
      <c r="Z594" s="1"/>
    </row>
    <row r="595" spans="1:26" ht="15.75" customHeight="1" x14ac:dyDescent="0.2">
      <c r="A595" s="1"/>
      <c r="B595" s="1"/>
      <c r="C595" s="1"/>
      <c r="D595" s="67"/>
      <c r="E595" s="67"/>
      <c r="F595" s="67"/>
      <c r="G595" s="67"/>
      <c r="H595" s="67"/>
      <c r="I595" s="67"/>
      <c r="J595" s="67"/>
      <c r="K595" s="68"/>
      <c r="L595" s="67"/>
      <c r="M595" s="1"/>
      <c r="N595" s="69"/>
      <c r="O595" s="69"/>
      <c r="P595" s="69"/>
      <c r="Q595" s="69"/>
      <c r="R595" s="69"/>
      <c r="S595" s="69"/>
      <c r="T595" s="66"/>
      <c r="U595" s="1"/>
      <c r="V595" s="1"/>
      <c r="W595" s="1"/>
      <c r="X595" s="1"/>
      <c r="Y595" s="1"/>
      <c r="Z595" s="1"/>
    </row>
    <row r="596" spans="1:26" ht="15.75" customHeight="1" x14ac:dyDescent="0.2">
      <c r="A596" s="1"/>
      <c r="B596" s="1"/>
      <c r="C596" s="1"/>
      <c r="D596" s="67"/>
      <c r="E596" s="67"/>
      <c r="F596" s="67"/>
      <c r="G596" s="67"/>
      <c r="H596" s="67"/>
      <c r="I596" s="67"/>
      <c r="J596" s="67"/>
      <c r="K596" s="68"/>
      <c r="L596" s="67"/>
      <c r="M596" s="1"/>
      <c r="N596" s="69"/>
      <c r="O596" s="69"/>
      <c r="P596" s="69"/>
      <c r="Q596" s="69"/>
      <c r="R596" s="69"/>
      <c r="S596" s="69"/>
      <c r="T596" s="66"/>
      <c r="U596" s="1"/>
      <c r="V596" s="1"/>
      <c r="W596" s="1"/>
      <c r="X596" s="1"/>
      <c r="Y596" s="1"/>
      <c r="Z596" s="1"/>
    </row>
    <row r="597" spans="1:26" ht="15.75" customHeight="1" x14ac:dyDescent="0.2">
      <c r="A597" s="1"/>
      <c r="B597" s="1"/>
      <c r="C597" s="1"/>
      <c r="D597" s="67"/>
      <c r="E597" s="67"/>
      <c r="F597" s="67"/>
      <c r="G597" s="67"/>
      <c r="H597" s="67"/>
      <c r="I597" s="67"/>
      <c r="J597" s="67"/>
      <c r="K597" s="68"/>
      <c r="L597" s="67"/>
      <c r="M597" s="1"/>
      <c r="N597" s="69"/>
      <c r="O597" s="69"/>
      <c r="P597" s="69"/>
      <c r="Q597" s="69"/>
      <c r="R597" s="69"/>
      <c r="S597" s="69"/>
      <c r="T597" s="66"/>
      <c r="U597" s="1"/>
      <c r="V597" s="1"/>
      <c r="W597" s="1"/>
      <c r="X597" s="1"/>
      <c r="Y597" s="1"/>
      <c r="Z597" s="1"/>
    </row>
    <row r="598" spans="1:26" ht="15.75" customHeight="1" x14ac:dyDescent="0.2">
      <c r="A598" s="1"/>
      <c r="B598" s="1"/>
      <c r="C598" s="1"/>
      <c r="D598" s="67"/>
      <c r="E598" s="67"/>
      <c r="F598" s="67"/>
      <c r="G598" s="67"/>
      <c r="H598" s="67"/>
      <c r="I598" s="67"/>
      <c r="J598" s="67"/>
      <c r="K598" s="68"/>
      <c r="L598" s="67"/>
      <c r="M598" s="1"/>
      <c r="N598" s="69"/>
      <c r="O598" s="69"/>
      <c r="P598" s="69"/>
      <c r="Q598" s="69"/>
      <c r="R598" s="69"/>
      <c r="S598" s="69"/>
      <c r="T598" s="66"/>
      <c r="U598" s="1"/>
      <c r="V598" s="1"/>
      <c r="W598" s="1"/>
      <c r="X598" s="1"/>
      <c r="Y598" s="1"/>
      <c r="Z598" s="1"/>
    </row>
    <row r="599" spans="1:26" ht="15.75" customHeight="1" x14ac:dyDescent="0.2">
      <c r="A599" s="1"/>
      <c r="B599" s="1"/>
      <c r="C599" s="1"/>
      <c r="D599" s="67"/>
      <c r="E599" s="67"/>
      <c r="F599" s="67"/>
      <c r="G599" s="67"/>
      <c r="H599" s="67"/>
      <c r="I599" s="67"/>
      <c r="J599" s="67"/>
      <c r="K599" s="68"/>
      <c r="L599" s="67"/>
      <c r="M599" s="1"/>
      <c r="N599" s="69"/>
      <c r="O599" s="69"/>
      <c r="P599" s="69"/>
      <c r="Q599" s="69"/>
      <c r="R599" s="69"/>
      <c r="S599" s="69"/>
      <c r="T599" s="66"/>
      <c r="U599" s="1"/>
      <c r="V599" s="1"/>
      <c r="W599" s="1"/>
      <c r="X599" s="1"/>
      <c r="Y599" s="1"/>
      <c r="Z599" s="1"/>
    </row>
    <row r="600" spans="1:26" ht="15.75" customHeight="1" x14ac:dyDescent="0.2">
      <c r="A600" s="1"/>
      <c r="B600" s="1"/>
      <c r="C600" s="1"/>
      <c r="D600" s="67"/>
      <c r="E600" s="67"/>
      <c r="F600" s="67"/>
      <c r="G600" s="67"/>
      <c r="H600" s="67"/>
      <c r="I600" s="67"/>
      <c r="J600" s="67"/>
      <c r="K600" s="68"/>
      <c r="L600" s="67"/>
      <c r="M600" s="1"/>
      <c r="N600" s="69"/>
      <c r="O600" s="69"/>
      <c r="P600" s="69"/>
      <c r="Q600" s="69"/>
      <c r="R600" s="69"/>
      <c r="S600" s="69"/>
      <c r="T600" s="66"/>
      <c r="U600" s="1"/>
      <c r="V600" s="1"/>
      <c r="W600" s="1"/>
      <c r="X600" s="1"/>
      <c r="Y600" s="1"/>
      <c r="Z600" s="1"/>
    </row>
    <row r="601" spans="1:26" ht="15.75" customHeight="1" x14ac:dyDescent="0.2">
      <c r="A601" s="1"/>
      <c r="B601" s="1"/>
      <c r="C601" s="1"/>
      <c r="D601" s="67"/>
      <c r="E601" s="67"/>
      <c r="F601" s="67"/>
      <c r="G601" s="67"/>
      <c r="H601" s="67"/>
      <c r="I601" s="67"/>
      <c r="J601" s="67"/>
      <c r="K601" s="68"/>
      <c r="L601" s="67"/>
      <c r="M601" s="1"/>
      <c r="N601" s="69"/>
      <c r="O601" s="69"/>
      <c r="P601" s="69"/>
      <c r="Q601" s="69"/>
      <c r="R601" s="69"/>
      <c r="S601" s="69"/>
      <c r="T601" s="66"/>
      <c r="U601" s="1"/>
      <c r="V601" s="1"/>
      <c r="W601" s="1"/>
      <c r="X601" s="1"/>
      <c r="Y601" s="1"/>
      <c r="Z601" s="1"/>
    </row>
    <row r="602" spans="1:26" ht="15.75" customHeight="1" x14ac:dyDescent="0.2">
      <c r="A602" s="1"/>
      <c r="B602" s="1"/>
      <c r="C602" s="1"/>
      <c r="D602" s="67"/>
      <c r="E602" s="67"/>
      <c r="F602" s="67"/>
      <c r="G602" s="67"/>
      <c r="H602" s="67"/>
      <c r="I602" s="67"/>
      <c r="J602" s="67"/>
      <c r="K602" s="68"/>
      <c r="L602" s="67"/>
      <c r="M602" s="1"/>
      <c r="N602" s="69"/>
      <c r="O602" s="69"/>
      <c r="P602" s="69"/>
      <c r="Q602" s="69"/>
      <c r="R602" s="69"/>
      <c r="S602" s="69"/>
      <c r="T602" s="66"/>
      <c r="U602" s="1"/>
      <c r="V602" s="1"/>
      <c r="W602" s="1"/>
      <c r="X602" s="1"/>
      <c r="Y602" s="1"/>
      <c r="Z602" s="1"/>
    </row>
    <row r="603" spans="1:26" ht="15.75" customHeight="1" x14ac:dyDescent="0.2">
      <c r="A603" s="1"/>
      <c r="B603" s="1"/>
      <c r="C603" s="1"/>
      <c r="D603" s="67"/>
      <c r="E603" s="67"/>
      <c r="F603" s="67"/>
      <c r="G603" s="67"/>
      <c r="H603" s="67"/>
      <c r="I603" s="67"/>
      <c r="J603" s="67"/>
      <c r="K603" s="68"/>
      <c r="L603" s="67"/>
      <c r="M603" s="1"/>
      <c r="N603" s="69"/>
      <c r="O603" s="69"/>
      <c r="P603" s="69"/>
      <c r="Q603" s="69"/>
      <c r="R603" s="69"/>
      <c r="S603" s="69"/>
      <c r="T603" s="66"/>
      <c r="U603" s="1"/>
      <c r="V603" s="1"/>
      <c r="W603" s="1"/>
      <c r="X603" s="1"/>
      <c r="Y603" s="1"/>
      <c r="Z603" s="1"/>
    </row>
    <row r="604" spans="1:26" ht="15.75" customHeight="1" x14ac:dyDescent="0.2">
      <c r="A604" s="1"/>
      <c r="B604" s="1"/>
      <c r="C604" s="1"/>
      <c r="D604" s="67"/>
      <c r="E604" s="67"/>
      <c r="F604" s="67"/>
      <c r="G604" s="67"/>
      <c r="H604" s="67"/>
      <c r="I604" s="67"/>
      <c r="J604" s="67"/>
      <c r="K604" s="68"/>
      <c r="L604" s="67"/>
      <c r="M604" s="1"/>
      <c r="N604" s="69"/>
      <c r="O604" s="69"/>
      <c r="P604" s="69"/>
      <c r="Q604" s="69"/>
      <c r="R604" s="69"/>
      <c r="S604" s="69"/>
      <c r="T604" s="66"/>
      <c r="U604" s="1"/>
      <c r="V604" s="1"/>
      <c r="W604" s="1"/>
      <c r="X604" s="1"/>
      <c r="Y604" s="1"/>
      <c r="Z604" s="1"/>
    </row>
    <row r="605" spans="1:26" ht="15.75" customHeight="1" x14ac:dyDescent="0.2">
      <c r="A605" s="1"/>
      <c r="B605" s="1"/>
      <c r="C605" s="1"/>
      <c r="D605" s="67"/>
      <c r="E605" s="67"/>
      <c r="F605" s="67"/>
      <c r="G605" s="67"/>
      <c r="H605" s="67"/>
      <c r="I605" s="67"/>
      <c r="J605" s="67"/>
      <c r="K605" s="68"/>
      <c r="L605" s="67"/>
      <c r="M605" s="1"/>
      <c r="N605" s="69"/>
      <c r="O605" s="69"/>
      <c r="P605" s="69"/>
      <c r="Q605" s="69"/>
      <c r="R605" s="69"/>
      <c r="S605" s="69"/>
      <c r="T605" s="66"/>
      <c r="U605" s="1"/>
      <c r="V605" s="1"/>
      <c r="W605" s="1"/>
      <c r="X605" s="1"/>
      <c r="Y605" s="1"/>
      <c r="Z605" s="1"/>
    </row>
    <row r="606" spans="1:26" ht="15.75" customHeight="1" x14ac:dyDescent="0.2">
      <c r="A606" s="1"/>
      <c r="B606" s="1"/>
      <c r="C606" s="1"/>
      <c r="D606" s="67"/>
      <c r="E606" s="67"/>
      <c r="F606" s="67"/>
      <c r="G606" s="67"/>
      <c r="H606" s="67"/>
      <c r="I606" s="67"/>
      <c r="J606" s="67"/>
      <c r="K606" s="68"/>
      <c r="L606" s="67"/>
      <c r="M606" s="1"/>
      <c r="N606" s="69"/>
      <c r="O606" s="69"/>
      <c r="P606" s="69"/>
      <c r="Q606" s="69"/>
      <c r="R606" s="69"/>
      <c r="S606" s="69"/>
      <c r="T606" s="66"/>
      <c r="U606" s="1"/>
      <c r="V606" s="1"/>
      <c r="W606" s="1"/>
      <c r="X606" s="1"/>
      <c r="Y606" s="1"/>
      <c r="Z606" s="1"/>
    </row>
    <row r="607" spans="1:26" ht="15.75" customHeight="1" x14ac:dyDescent="0.2">
      <c r="A607" s="1"/>
      <c r="B607" s="1"/>
      <c r="C607" s="1"/>
      <c r="D607" s="67"/>
      <c r="E607" s="67"/>
      <c r="F607" s="67"/>
      <c r="G607" s="67"/>
      <c r="H607" s="67"/>
      <c r="I607" s="67"/>
      <c r="J607" s="67"/>
      <c r="K607" s="68"/>
      <c r="L607" s="67"/>
      <c r="M607" s="1"/>
      <c r="N607" s="69"/>
      <c r="O607" s="69"/>
      <c r="P607" s="69"/>
      <c r="Q607" s="69"/>
      <c r="R607" s="69"/>
      <c r="S607" s="69"/>
      <c r="T607" s="66"/>
      <c r="U607" s="1"/>
      <c r="V607" s="1"/>
      <c r="W607" s="1"/>
      <c r="X607" s="1"/>
      <c r="Y607" s="1"/>
      <c r="Z607" s="1"/>
    </row>
    <row r="608" spans="1:26" ht="15.75" customHeight="1" x14ac:dyDescent="0.2">
      <c r="A608" s="1"/>
      <c r="B608" s="1"/>
      <c r="C608" s="1"/>
      <c r="D608" s="67"/>
      <c r="E608" s="67"/>
      <c r="F608" s="67"/>
      <c r="G608" s="67"/>
      <c r="H608" s="67"/>
      <c r="I608" s="67"/>
      <c r="J608" s="67"/>
      <c r="K608" s="68"/>
      <c r="L608" s="67"/>
      <c r="M608" s="1"/>
      <c r="N608" s="69"/>
      <c r="O608" s="69"/>
      <c r="P608" s="69"/>
      <c r="Q608" s="69"/>
      <c r="R608" s="69"/>
      <c r="S608" s="69"/>
      <c r="T608" s="66"/>
      <c r="U608" s="1"/>
      <c r="V608" s="1"/>
      <c r="W608" s="1"/>
      <c r="X608" s="1"/>
      <c r="Y608" s="1"/>
      <c r="Z608" s="1"/>
    </row>
    <row r="609" spans="1:26" ht="15.75" customHeight="1" x14ac:dyDescent="0.2">
      <c r="A609" s="1"/>
      <c r="B609" s="1"/>
      <c r="C609" s="1"/>
      <c r="D609" s="67"/>
      <c r="E609" s="67"/>
      <c r="F609" s="67"/>
      <c r="G609" s="67"/>
      <c r="H609" s="67"/>
      <c r="I609" s="67"/>
      <c r="J609" s="67"/>
      <c r="K609" s="68"/>
      <c r="L609" s="67"/>
      <c r="M609" s="1"/>
      <c r="N609" s="69"/>
      <c r="O609" s="69"/>
      <c r="P609" s="69"/>
      <c r="Q609" s="69"/>
      <c r="R609" s="69"/>
      <c r="S609" s="69"/>
      <c r="T609" s="66"/>
      <c r="U609" s="1"/>
      <c r="V609" s="1"/>
      <c r="W609" s="1"/>
      <c r="X609" s="1"/>
      <c r="Y609" s="1"/>
      <c r="Z609" s="1"/>
    </row>
    <row r="610" spans="1:26" ht="15.75" customHeight="1" x14ac:dyDescent="0.2">
      <c r="A610" s="1"/>
      <c r="B610" s="1"/>
      <c r="C610" s="1"/>
      <c r="D610" s="67"/>
      <c r="E610" s="67"/>
      <c r="F610" s="67"/>
      <c r="G610" s="67"/>
      <c r="H610" s="67"/>
      <c r="I610" s="67"/>
      <c r="J610" s="67"/>
      <c r="K610" s="68"/>
      <c r="L610" s="67"/>
      <c r="M610" s="1"/>
      <c r="N610" s="69"/>
      <c r="O610" s="69"/>
      <c r="P610" s="69"/>
      <c r="Q610" s="69"/>
      <c r="R610" s="69"/>
      <c r="S610" s="69"/>
      <c r="T610" s="66"/>
      <c r="U610" s="1"/>
      <c r="V610" s="1"/>
      <c r="W610" s="1"/>
      <c r="X610" s="1"/>
      <c r="Y610" s="1"/>
      <c r="Z610" s="1"/>
    </row>
    <row r="611" spans="1:26" ht="15.75" customHeight="1" x14ac:dyDescent="0.2">
      <c r="A611" s="1"/>
      <c r="B611" s="1"/>
      <c r="C611" s="1"/>
      <c r="D611" s="67"/>
      <c r="E611" s="67"/>
      <c r="F611" s="67"/>
      <c r="G611" s="67"/>
      <c r="H611" s="67"/>
      <c r="I611" s="67"/>
      <c r="J611" s="67"/>
      <c r="K611" s="68"/>
      <c r="L611" s="67"/>
      <c r="M611" s="1"/>
      <c r="N611" s="69"/>
      <c r="O611" s="69"/>
      <c r="P611" s="69"/>
      <c r="Q611" s="69"/>
      <c r="R611" s="69"/>
      <c r="S611" s="69"/>
      <c r="T611" s="66"/>
      <c r="U611" s="1"/>
      <c r="V611" s="1"/>
      <c r="W611" s="1"/>
      <c r="X611" s="1"/>
      <c r="Y611" s="1"/>
      <c r="Z611" s="1"/>
    </row>
    <row r="612" spans="1:26" ht="15.75" customHeight="1" x14ac:dyDescent="0.2">
      <c r="A612" s="1"/>
      <c r="B612" s="1"/>
      <c r="C612" s="1"/>
      <c r="D612" s="67"/>
      <c r="E612" s="67"/>
      <c r="F612" s="67"/>
      <c r="G612" s="67"/>
      <c r="H612" s="67"/>
      <c r="I612" s="67"/>
      <c r="J612" s="67"/>
      <c r="K612" s="68"/>
      <c r="L612" s="67"/>
      <c r="M612" s="1"/>
      <c r="N612" s="69"/>
      <c r="O612" s="69"/>
      <c r="P612" s="69"/>
      <c r="Q612" s="69"/>
      <c r="R612" s="69"/>
      <c r="S612" s="69"/>
      <c r="T612" s="66"/>
      <c r="U612" s="1"/>
      <c r="V612" s="1"/>
      <c r="W612" s="1"/>
      <c r="X612" s="1"/>
      <c r="Y612" s="1"/>
      <c r="Z612" s="1"/>
    </row>
    <row r="613" spans="1:26" ht="15.75" customHeight="1" x14ac:dyDescent="0.2">
      <c r="A613" s="1"/>
      <c r="B613" s="1"/>
      <c r="C613" s="1"/>
      <c r="D613" s="67"/>
      <c r="E613" s="67"/>
      <c r="F613" s="67"/>
      <c r="G613" s="67"/>
      <c r="H613" s="67"/>
      <c r="I613" s="67"/>
      <c r="J613" s="67"/>
      <c r="K613" s="68"/>
      <c r="L613" s="67"/>
      <c r="M613" s="1"/>
      <c r="N613" s="69"/>
      <c r="O613" s="69"/>
      <c r="P613" s="69"/>
      <c r="Q613" s="69"/>
      <c r="R613" s="69"/>
      <c r="S613" s="69"/>
      <c r="T613" s="66"/>
      <c r="U613" s="1"/>
      <c r="V613" s="1"/>
      <c r="W613" s="1"/>
      <c r="X613" s="1"/>
      <c r="Y613" s="1"/>
      <c r="Z613" s="1"/>
    </row>
    <row r="614" spans="1:26" ht="15.75" customHeight="1" x14ac:dyDescent="0.2">
      <c r="A614" s="1"/>
      <c r="B614" s="1"/>
      <c r="C614" s="1"/>
      <c r="D614" s="67"/>
      <c r="E614" s="67"/>
      <c r="F614" s="67"/>
      <c r="G614" s="67"/>
      <c r="H614" s="67"/>
      <c r="I614" s="67"/>
      <c r="J614" s="67"/>
      <c r="K614" s="68"/>
      <c r="L614" s="67"/>
      <c r="M614" s="1"/>
      <c r="N614" s="69"/>
      <c r="O614" s="69"/>
      <c r="P614" s="69"/>
      <c r="Q614" s="69"/>
      <c r="R614" s="69"/>
      <c r="S614" s="69"/>
      <c r="T614" s="66"/>
      <c r="U614" s="1"/>
      <c r="V614" s="1"/>
      <c r="W614" s="1"/>
      <c r="X614" s="1"/>
      <c r="Y614" s="1"/>
      <c r="Z614" s="1"/>
    </row>
    <row r="615" spans="1:26" ht="15.75" customHeight="1" x14ac:dyDescent="0.2">
      <c r="A615" s="1"/>
      <c r="B615" s="1"/>
      <c r="C615" s="1"/>
      <c r="D615" s="67"/>
      <c r="E615" s="67"/>
      <c r="F615" s="67"/>
      <c r="G615" s="67"/>
      <c r="H615" s="67"/>
      <c r="I615" s="67"/>
      <c r="J615" s="67"/>
      <c r="K615" s="68"/>
      <c r="L615" s="67"/>
      <c r="M615" s="1"/>
      <c r="N615" s="69"/>
      <c r="O615" s="69"/>
      <c r="P615" s="69"/>
      <c r="Q615" s="69"/>
      <c r="R615" s="69"/>
      <c r="S615" s="69"/>
      <c r="T615" s="66"/>
      <c r="U615" s="1"/>
      <c r="V615" s="1"/>
      <c r="W615" s="1"/>
      <c r="X615" s="1"/>
      <c r="Y615" s="1"/>
      <c r="Z615" s="1"/>
    </row>
    <row r="616" spans="1:26" ht="15.75" customHeight="1" x14ac:dyDescent="0.2">
      <c r="A616" s="1"/>
      <c r="B616" s="1"/>
      <c r="C616" s="1"/>
      <c r="D616" s="67"/>
      <c r="E616" s="67"/>
      <c r="F616" s="67"/>
      <c r="G616" s="67"/>
      <c r="H616" s="67"/>
      <c r="I616" s="67"/>
      <c r="J616" s="67"/>
      <c r="K616" s="68"/>
      <c r="L616" s="67"/>
      <c r="M616" s="1"/>
      <c r="N616" s="69"/>
      <c r="O616" s="69"/>
      <c r="P616" s="69"/>
      <c r="Q616" s="69"/>
      <c r="R616" s="69"/>
      <c r="S616" s="69"/>
      <c r="T616" s="66"/>
      <c r="U616" s="1"/>
      <c r="V616" s="1"/>
      <c r="W616" s="1"/>
      <c r="X616" s="1"/>
      <c r="Y616" s="1"/>
      <c r="Z616" s="1"/>
    </row>
    <row r="617" spans="1:26" ht="15.75" customHeight="1" x14ac:dyDescent="0.2">
      <c r="A617" s="1"/>
      <c r="B617" s="1"/>
      <c r="C617" s="1"/>
      <c r="D617" s="67"/>
      <c r="E617" s="67"/>
      <c r="F617" s="67"/>
      <c r="G617" s="67"/>
      <c r="H617" s="67"/>
      <c r="I617" s="67"/>
      <c r="J617" s="67"/>
      <c r="K617" s="68"/>
      <c r="L617" s="67"/>
      <c r="M617" s="1"/>
      <c r="N617" s="69"/>
      <c r="O617" s="69"/>
      <c r="P617" s="69"/>
      <c r="Q617" s="69"/>
      <c r="R617" s="69"/>
      <c r="S617" s="69"/>
      <c r="T617" s="66"/>
      <c r="U617" s="1"/>
      <c r="V617" s="1"/>
      <c r="W617" s="1"/>
      <c r="X617" s="1"/>
      <c r="Y617" s="1"/>
      <c r="Z617" s="1"/>
    </row>
    <row r="618" spans="1:26" ht="15.75" customHeight="1" x14ac:dyDescent="0.2">
      <c r="A618" s="1"/>
      <c r="B618" s="1"/>
      <c r="C618" s="1"/>
      <c r="D618" s="67"/>
      <c r="E618" s="67"/>
      <c r="F618" s="67"/>
      <c r="G618" s="67"/>
      <c r="H618" s="67"/>
      <c r="I618" s="67"/>
      <c r="J618" s="67"/>
      <c r="K618" s="68"/>
      <c r="L618" s="67"/>
      <c r="M618" s="1"/>
      <c r="N618" s="69"/>
      <c r="O618" s="69"/>
      <c r="P618" s="69"/>
      <c r="Q618" s="69"/>
      <c r="R618" s="69"/>
      <c r="S618" s="69"/>
      <c r="T618" s="66"/>
      <c r="U618" s="1"/>
      <c r="V618" s="1"/>
      <c r="W618" s="1"/>
      <c r="X618" s="1"/>
      <c r="Y618" s="1"/>
      <c r="Z618" s="1"/>
    </row>
    <row r="619" spans="1:26" ht="15.75" customHeight="1" x14ac:dyDescent="0.2">
      <c r="A619" s="1"/>
      <c r="B619" s="1"/>
      <c r="C619" s="1"/>
      <c r="D619" s="67"/>
      <c r="E619" s="67"/>
      <c r="F619" s="67"/>
      <c r="G619" s="67"/>
      <c r="H619" s="67"/>
      <c r="I619" s="67"/>
      <c r="J619" s="67"/>
      <c r="K619" s="68"/>
      <c r="L619" s="67"/>
      <c r="M619" s="1"/>
      <c r="N619" s="69"/>
      <c r="O619" s="69"/>
      <c r="P619" s="69"/>
      <c r="Q619" s="69"/>
      <c r="R619" s="69"/>
      <c r="S619" s="69"/>
      <c r="T619" s="66"/>
      <c r="U619" s="1"/>
      <c r="V619" s="1"/>
      <c r="W619" s="1"/>
      <c r="X619" s="1"/>
      <c r="Y619" s="1"/>
      <c r="Z619" s="1"/>
    </row>
    <row r="620" spans="1:26" ht="15.75" customHeight="1" x14ac:dyDescent="0.2">
      <c r="A620" s="1"/>
      <c r="B620" s="1"/>
      <c r="C620" s="1"/>
      <c r="D620" s="67"/>
      <c r="E620" s="67"/>
      <c r="F620" s="67"/>
      <c r="G620" s="67"/>
      <c r="H620" s="67"/>
      <c r="I620" s="67"/>
      <c r="J620" s="67"/>
      <c r="K620" s="68"/>
      <c r="L620" s="67"/>
      <c r="M620" s="1"/>
      <c r="N620" s="69"/>
      <c r="O620" s="69"/>
      <c r="P620" s="69"/>
      <c r="Q620" s="69"/>
      <c r="R620" s="69"/>
      <c r="S620" s="69"/>
      <c r="T620" s="66"/>
      <c r="U620" s="1"/>
      <c r="V620" s="1"/>
      <c r="W620" s="1"/>
      <c r="X620" s="1"/>
      <c r="Y620" s="1"/>
      <c r="Z620" s="1"/>
    </row>
    <row r="621" spans="1:26" ht="15.75" customHeight="1" x14ac:dyDescent="0.2">
      <c r="A621" s="1"/>
      <c r="B621" s="1"/>
      <c r="C621" s="1"/>
      <c r="D621" s="67"/>
      <c r="E621" s="67"/>
      <c r="F621" s="67"/>
      <c r="G621" s="67"/>
      <c r="H621" s="67"/>
      <c r="I621" s="67"/>
      <c r="J621" s="67"/>
      <c r="K621" s="68"/>
      <c r="L621" s="67"/>
      <c r="M621" s="1"/>
      <c r="N621" s="69"/>
      <c r="O621" s="69"/>
      <c r="P621" s="69"/>
      <c r="Q621" s="69"/>
      <c r="R621" s="69"/>
      <c r="S621" s="69"/>
      <c r="T621" s="66"/>
      <c r="U621" s="1"/>
      <c r="V621" s="1"/>
      <c r="W621" s="1"/>
      <c r="X621" s="1"/>
      <c r="Y621" s="1"/>
      <c r="Z621" s="1"/>
    </row>
    <row r="622" spans="1:26" ht="15.75" customHeight="1" x14ac:dyDescent="0.2">
      <c r="A622" s="1"/>
      <c r="B622" s="1"/>
      <c r="C622" s="1"/>
      <c r="D622" s="67"/>
      <c r="E622" s="67"/>
      <c r="F622" s="67"/>
      <c r="G622" s="67"/>
      <c r="H622" s="67"/>
      <c r="I622" s="67"/>
      <c r="J622" s="67"/>
      <c r="K622" s="68"/>
      <c r="L622" s="67"/>
      <c r="M622" s="1"/>
      <c r="N622" s="69"/>
      <c r="O622" s="69"/>
      <c r="P622" s="69"/>
      <c r="Q622" s="69"/>
      <c r="R622" s="69"/>
      <c r="S622" s="69"/>
      <c r="T622" s="66"/>
      <c r="U622" s="1"/>
      <c r="V622" s="1"/>
      <c r="W622" s="1"/>
      <c r="X622" s="1"/>
      <c r="Y622" s="1"/>
      <c r="Z622" s="1"/>
    </row>
    <row r="623" spans="1:26" ht="15.75" customHeight="1" x14ac:dyDescent="0.2">
      <c r="A623" s="1"/>
      <c r="B623" s="1"/>
      <c r="C623" s="1"/>
      <c r="D623" s="67"/>
      <c r="E623" s="67"/>
      <c r="F623" s="67"/>
      <c r="G623" s="67"/>
      <c r="H623" s="67"/>
      <c r="I623" s="67"/>
      <c r="J623" s="67"/>
      <c r="K623" s="68"/>
      <c r="L623" s="67"/>
      <c r="M623" s="1"/>
      <c r="N623" s="69"/>
      <c r="O623" s="69"/>
      <c r="P623" s="69"/>
      <c r="Q623" s="69"/>
      <c r="R623" s="69"/>
      <c r="S623" s="69"/>
      <c r="T623" s="66"/>
      <c r="U623" s="1"/>
      <c r="V623" s="1"/>
      <c r="W623" s="1"/>
      <c r="X623" s="1"/>
      <c r="Y623" s="1"/>
      <c r="Z623" s="1"/>
    </row>
    <row r="624" spans="1:26" ht="15.75" customHeight="1" x14ac:dyDescent="0.2">
      <c r="A624" s="1"/>
      <c r="B624" s="1"/>
      <c r="C624" s="1"/>
      <c r="D624" s="67"/>
      <c r="E624" s="67"/>
      <c r="F624" s="67"/>
      <c r="G624" s="67"/>
      <c r="H624" s="67"/>
      <c r="I624" s="67"/>
      <c r="J624" s="67"/>
      <c r="K624" s="68"/>
      <c r="L624" s="67"/>
      <c r="M624" s="1"/>
      <c r="N624" s="69"/>
      <c r="O624" s="69"/>
      <c r="P624" s="69"/>
      <c r="Q624" s="69"/>
      <c r="R624" s="69"/>
      <c r="S624" s="69"/>
      <c r="T624" s="66"/>
      <c r="U624" s="1"/>
      <c r="V624" s="1"/>
      <c r="W624" s="1"/>
      <c r="X624" s="1"/>
      <c r="Y624" s="1"/>
      <c r="Z624" s="1"/>
    </row>
    <row r="625" spans="1:26" ht="15.75" customHeight="1" x14ac:dyDescent="0.2">
      <c r="A625" s="1"/>
      <c r="B625" s="1"/>
      <c r="C625" s="1"/>
      <c r="D625" s="67"/>
      <c r="E625" s="67"/>
      <c r="F625" s="67"/>
      <c r="G625" s="67"/>
      <c r="H625" s="67"/>
      <c r="I625" s="67"/>
      <c r="J625" s="67"/>
      <c r="K625" s="68"/>
      <c r="L625" s="67"/>
      <c r="M625" s="1"/>
      <c r="N625" s="69"/>
      <c r="O625" s="69"/>
      <c r="P625" s="69"/>
      <c r="Q625" s="69"/>
      <c r="R625" s="69"/>
      <c r="S625" s="69"/>
      <c r="T625" s="66"/>
      <c r="U625" s="1"/>
      <c r="V625" s="1"/>
      <c r="W625" s="1"/>
      <c r="X625" s="1"/>
      <c r="Y625" s="1"/>
      <c r="Z625" s="1"/>
    </row>
    <row r="626" spans="1:26" ht="15.75" customHeight="1" x14ac:dyDescent="0.2">
      <c r="A626" s="1"/>
      <c r="B626" s="1"/>
      <c r="C626" s="1"/>
      <c r="D626" s="67"/>
      <c r="E626" s="67"/>
      <c r="F626" s="67"/>
      <c r="G626" s="67"/>
      <c r="H626" s="67"/>
      <c r="I626" s="67"/>
      <c r="J626" s="67"/>
      <c r="K626" s="68"/>
      <c r="L626" s="67"/>
      <c r="M626" s="1"/>
      <c r="N626" s="69"/>
      <c r="O626" s="69"/>
      <c r="P626" s="69"/>
      <c r="Q626" s="69"/>
      <c r="R626" s="69"/>
      <c r="S626" s="69"/>
      <c r="T626" s="66"/>
      <c r="U626" s="1"/>
      <c r="V626" s="1"/>
      <c r="W626" s="1"/>
      <c r="X626" s="1"/>
      <c r="Y626" s="1"/>
      <c r="Z626" s="1"/>
    </row>
    <row r="627" spans="1:26" ht="15.75" customHeight="1" x14ac:dyDescent="0.2">
      <c r="A627" s="1"/>
      <c r="B627" s="1"/>
      <c r="C627" s="1"/>
      <c r="D627" s="67"/>
      <c r="E627" s="67"/>
      <c r="F627" s="67"/>
      <c r="G627" s="67"/>
      <c r="H627" s="67"/>
      <c r="I627" s="67"/>
      <c r="J627" s="67"/>
      <c r="K627" s="68"/>
      <c r="L627" s="67"/>
      <c r="M627" s="1"/>
      <c r="N627" s="69"/>
      <c r="O627" s="69"/>
      <c r="P627" s="69"/>
      <c r="Q627" s="69"/>
      <c r="R627" s="69"/>
      <c r="S627" s="69"/>
      <c r="T627" s="66"/>
      <c r="U627" s="1"/>
      <c r="V627" s="1"/>
      <c r="W627" s="1"/>
      <c r="X627" s="1"/>
      <c r="Y627" s="1"/>
      <c r="Z627" s="1"/>
    </row>
    <row r="628" spans="1:26" ht="15.75" customHeight="1" x14ac:dyDescent="0.2">
      <c r="A628" s="1"/>
      <c r="B628" s="1"/>
      <c r="C628" s="1"/>
      <c r="D628" s="67"/>
      <c r="E628" s="67"/>
      <c r="F628" s="67"/>
      <c r="G628" s="67"/>
      <c r="H628" s="67"/>
      <c r="I628" s="67"/>
      <c r="J628" s="67"/>
      <c r="K628" s="68"/>
      <c r="L628" s="67"/>
      <c r="M628" s="1"/>
      <c r="N628" s="69"/>
      <c r="O628" s="69"/>
      <c r="P628" s="69"/>
      <c r="Q628" s="69"/>
      <c r="R628" s="69"/>
      <c r="S628" s="69"/>
      <c r="T628" s="66"/>
      <c r="U628" s="1"/>
      <c r="V628" s="1"/>
      <c r="W628" s="1"/>
      <c r="X628" s="1"/>
      <c r="Y628" s="1"/>
      <c r="Z628" s="1"/>
    </row>
    <row r="629" spans="1:26" ht="15.75" customHeight="1" x14ac:dyDescent="0.2">
      <c r="A629" s="1"/>
      <c r="B629" s="1"/>
      <c r="C629" s="1"/>
      <c r="D629" s="67"/>
      <c r="E629" s="67"/>
      <c r="F629" s="67"/>
      <c r="G629" s="67"/>
      <c r="H629" s="67"/>
      <c r="I629" s="67"/>
      <c r="J629" s="67"/>
      <c r="K629" s="68"/>
      <c r="L629" s="67"/>
      <c r="M629" s="1"/>
      <c r="N629" s="69"/>
      <c r="O629" s="69"/>
      <c r="P629" s="69"/>
      <c r="Q629" s="69"/>
      <c r="R629" s="69"/>
      <c r="S629" s="69"/>
      <c r="T629" s="66"/>
      <c r="U629" s="1"/>
      <c r="V629" s="1"/>
      <c r="W629" s="1"/>
      <c r="X629" s="1"/>
      <c r="Y629" s="1"/>
      <c r="Z629" s="1"/>
    </row>
    <row r="630" spans="1:26" ht="15.75" customHeight="1" x14ac:dyDescent="0.2">
      <c r="A630" s="1"/>
      <c r="B630" s="1"/>
      <c r="C630" s="1"/>
      <c r="D630" s="67"/>
      <c r="E630" s="67"/>
      <c r="F630" s="67"/>
      <c r="G630" s="67"/>
      <c r="H630" s="67"/>
      <c r="I630" s="67"/>
      <c r="J630" s="67"/>
      <c r="K630" s="68"/>
      <c r="L630" s="67"/>
      <c r="M630" s="1"/>
      <c r="N630" s="69"/>
      <c r="O630" s="69"/>
      <c r="P630" s="69"/>
      <c r="Q630" s="69"/>
      <c r="R630" s="69"/>
      <c r="S630" s="69"/>
      <c r="T630" s="66"/>
      <c r="U630" s="1"/>
      <c r="V630" s="1"/>
      <c r="W630" s="1"/>
      <c r="X630" s="1"/>
      <c r="Y630" s="1"/>
      <c r="Z630" s="1"/>
    </row>
    <row r="631" spans="1:26" ht="15.75" customHeight="1" x14ac:dyDescent="0.2">
      <c r="A631" s="1"/>
      <c r="B631" s="1"/>
      <c r="C631" s="1"/>
      <c r="D631" s="67"/>
      <c r="E631" s="67"/>
      <c r="F631" s="67"/>
      <c r="G631" s="67"/>
      <c r="H631" s="67"/>
      <c r="I631" s="67"/>
      <c r="J631" s="67"/>
      <c r="K631" s="68"/>
      <c r="L631" s="67"/>
      <c r="M631" s="1"/>
      <c r="N631" s="69"/>
      <c r="O631" s="69"/>
      <c r="P631" s="69"/>
      <c r="Q631" s="69"/>
      <c r="R631" s="69"/>
      <c r="S631" s="69"/>
      <c r="T631" s="66"/>
      <c r="U631" s="1"/>
      <c r="V631" s="1"/>
      <c r="W631" s="1"/>
      <c r="X631" s="1"/>
      <c r="Y631" s="1"/>
      <c r="Z631" s="1"/>
    </row>
    <row r="632" spans="1:26" ht="15.75" customHeight="1" x14ac:dyDescent="0.2">
      <c r="A632" s="1"/>
      <c r="B632" s="1"/>
      <c r="C632" s="1"/>
      <c r="D632" s="67"/>
      <c r="E632" s="67"/>
      <c r="F632" s="67"/>
      <c r="G632" s="67"/>
      <c r="H632" s="67"/>
      <c r="I632" s="67"/>
      <c r="J632" s="67"/>
      <c r="K632" s="68"/>
      <c r="L632" s="67"/>
      <c r="M632" s="1"/>
      <c r="N632" s="69"/>
      <c r="O632" s="69"/>
      <c r="P632" s="69"/>
      <c r="Q632" s="69"/>
      <c r="R632" s="69"/>
      <c r="S632" s="69"/>
      <c r="T632" s="66"/>
      <c r="U632" s="1"/>
      <c r="V632" s="1"/>
      <c r="W632" s="1"/>
      <c r="X632" s="1"/>
      <c r="Y632" s="1"/>
      <c r="Z632" s="1"/>
    </row>
    <row r="633" spans="1:26" ht="15.75" customHeight="1" x14ac:dyDescent="0.2">
      <c r="A633" s="1"/>
      <c r="B633" s="1"/>
      <c r="C633" s="1"/>
      <c r="D633" s="67"/>
      <c r="E633" s="67"/>
      <c r="F633" s="67"/>
      <c r="G633" s="67"/>
      <c r="H633" s="67"/>
      <c r="I633" s="67"/>
      <c r="J633" s="67"/>
      <c r="K633" s="68"/>
      <c r="L633" s="67"/>
      <c r="M633" s="1"/>
      <c r="N633" s="69"/>
      <c r="O633" s="69"/>
      <c r="P633" s="69"/>
      <c r="Q633" s="69"/>
      <c r="R633" s="69"/>
      <c r="S633" s="69"/>
      <c r="T633" s="66"/>
      <c r="U633" s="1"/>
      <c r="V633" s="1"/>
      <c r="W633" s="1"/>
      <c r="X633" s="1"/>
      <c r="Y633" s="1"/>
      <c r="Z633" s="1"/>
    </row>
    <row r="634" spans="1:26" ht="15.75" customHeight="1" x14ac:dyDescent="0.2">
      <c r="A634" s="1"/>
      <c r="B634" s="1"/>
      <c r="C634" s="1"/>
      <c r="D634" s="67"/>
      <c r="E634" s="67"/>
      <c r="F634" s="67"/>
      <c r="G634" s="67"/>
      <c r="H634" s="67"/>
      <c r="I634" s="67"/>
      <c r="J634" s="67"/>
      <c r="K634" s="68"/>
      <c r="L634" s="67"/>
      <c r="M634" s="1"/>
      <c r="N634" s="69"/>
      <c r="O634" s="69"/>
      <c r="P634" s="69"/>
      <c r="Q634" s="69"/>
      <c r="R634" s="69"/>
      <c r="S634" s="69"/>
      <c r="T634" s="66"/>
      <c r="U634" s="1"/>
      <c r="V634" s="1"/>
      <c r="W634" s="1"/>
      <c r="X634" s="1"/>
      <c r="Y634" s="1"/>
      <c r="Z634" s="1"/>
    </row>
    <row r="635" spans="1:26" ht="15.75" customHeight="1" x14ac:dyDescent="0.2">
      <c r="A635" s="1"/>
      <c r="B635" s="1"/>
      <c r="C635" s="1"/>
      <c r="D635" s="67"/>
      <c r="E635" s="67"/>
      <c r="F635" s="67"/>
      <c r="G635" s="67"/>
      <c r="H635" s="67"/>
      <c r="I635" s="67"/>
      <c r="J635" s="67"/>
      <c r="K635" s="68"/>
      <c r="L635" s="67"/>
      <c r="M635" s="1"/>
      <c r="N635" s="69"/>
      <c r="O635" s="69"/>
      <c r="P635" s="69"/>
      <c r="Q635" s="69"/>
      <c r="R635" s="69"/>
      <c r="S635" s="69"/>
      <c r="T635" s="66"/>
      <c r="U635" s="1"/>
      <c r="V635" s="1"/>
      <c r="W635" s="1"/>
      <c r="X635" s="1"/>
      <c r="Y635" s="1"/>
      <c r="Z635" s="1"/>
    </row>
    <row r="636" spans="1:26" ht="15.75" customHeight="1" x14ac:dyDescent="0.2">
      <c r="A636" s="1"/>
      <c r="B636" s="1"/>
      <c r="C636" s="1"/>
      <c r="D636" s="67"/>
      <c r="E636" s="67"/>
      <c r="F636" s="67"/>
      <c r="G636" s="67"/>
      <c r="H636" s="67"/>
      <c r="I636" s="67"/>
      <c r="J636" s="67"/>
      <c r="K636" s="68"/>
      <c r="L636" s="67"/>
      <c r="M636" s="1"/>
      <c r="N636" s="69"/>
      <c r="O636" s="69"/>
      <c r="P636" s="69"/>
      <c r="Q636" s="69"/>
      <c r="R636" s="69"/>
      <c r="S636" s="69"/>
      <c r="T636" s="66"/>
      <c r="U636" s="1"/>
      <c r="V636" s="1"/>
      <c r="W636" s="1"/>
      <c r="X636" s="1"/>
      <c r="Y636" s="1"/>
      <c r="Z636" s="1"/>
    </row>
    <row r="637" spans="1:26" ht="15.75" customHeight="1" x14ac:dyDescent="0.2">
      <c r="A637" s="1"/>
      <c r="B637" s="1"/>
      <c r="C637" s="1"/>
      <c r="D637" s="67"/>
      <c r="E637" s="67"/>
      <c r="F637" s="67"/>
      <c r="G637" s="67"/>
      <c r="H637" s="67"/>
      <c r="I637" s="67"/>
      <c r="J637" s="67"/>
      <c r="K637" s="68"/>
      <c r="L637" s="67"/>
      <c r="M637" s="1"/>
      <c r="N637" s="69"/>
      <c r="O637" s="69"/>
      <c r="P637" s="69"/>
      <c r="Q637" s="69"/>
      <c r="R637" s="69"/>
      <c r="S637" s="69"/>
      <c r="T637" s="66"/>
      <c r="U637" s="1"/>
      <c r="V637" s="1"/>
      <c r="W637" s="1"/>
      <c r="X637" s="1"/>
      <c r="Y637" s="1"/>
      <c r="Z637" s="1"/>
    </row>
    <row r="638" spans="1:26" ht="15.75" customHeight="1" x14ac:dyDescent="0.2">
      <c r="A638" s="1"/>
      <c r="B638" s="1"/>
      <c r="C638" s="1"/>
      <c r="D638" s="67"/>
      <c r="E638" s="67"/>
      <c r="F638" s="67"/>
      <c r="G638" s="67"/>
      <c r="H638" s="67"/>
      <c r="I638" s="67"/>
      <c r="J638" s="67"/>
      <c r="K638" s="68"/>
      <c r="L638" s="67"/>
      <c r="M638" s="1"/>
      <c r="N638" s="69"/>
      <c r="O638" s="69"/>
      <c r="P638" s="69"/>
      <c r="Q638" s="69"/>
      <c r="R638" s="69"/>
      <c r="S638" s="69"/>
      <c r="T638" s="66"/>
      <c r="U638" s="1"/>
      <c r="V638" s="1"/>
      <c r="W638" s="1"/>
      <c r="X638" s="1"/>
      <c r="Y638" s="1"/>
      <c r="Z638" s="1"/>
    </row>
    <row r="639" spans="1:26" ht="15.75" customHeight="1" x14ac:dyDescent="0.2">
      <c r="A639" s="1"/>
      <c r="B639" s="1"/>
      <c r="C639" s="1"/>
      <c r="D639" s="67"/>
      <c r="E639" s="67"/>
      <c r="F639" s="67"/>
      <c r="G639" s="67"/>
      <c r="H639" s="67"/>
      <c r="I639" s="67"/>
      <c r="J639" s="67"/>
      <c r="K639" s="68"/>
      <c r="L639" s="67"/>
      <c r="M639" s="1"/>
      <c r="N639" s="69"/>
      <c r="O639" s="69"/>
      <c r="P639" s="69"/>
      <c r="Q639" s="69"/>
      <c r="R639" s="69"/>
      <c r="S639" s="69"/>
      <c r="T639" s="66"/>
      <c r="U639" s="1"/>
      <c r="V639" s="1"/>
      <c r="W639" s="1"/>
      <c r="X639" s="1"/>
      <c r="Y639" s="1"/>
      <c r="Z639" s="1"/>
    </row>
    <row r="640" spans="1:26" ht="15.75" customHeight="1" x14ac:dyDescent="0.2">
      <c r="A640" s="1"/>
      <c r="B640" s="1"/>
      <c r="C640" s="1"/>
      <c r="D640" s="67"/>
      <c r="E640" s="67"/>
      <c r="F640" s="67"/>
      <c r="G640" s="67"/>
      <c r="H640" s="67"/>
      <c r="I640" s="67"/>
      <c r="J640" s="67"/>
      <c r="K640" s="68"/>
      <c r="L640" s="67"/>
      <c r="M640" s="1"/>
      <c r="N640" s="69"/>
      <c r="O640" s="69"/>
      <c r="P640" s="69"/>
      <c r="Q640" s="69"/>
      <c r="R640" s="69"/>
      <c r="S640" s="69"/>
      <c r="T640" s="66"/>
      <c r="U640" s="1"/>
      <c r="V640" s="1"/>
      <c r="W640" s="1"/>
      <c r="X640" s="1"/>
      <c r="Y640" s="1"/>
      <c r="Z640" s="1"/>
    </row>
    <row r="641" spans="1:26" ht="15.75" customHeight="1" x14ac:dyDescent="0.2">
      <c r="A641" s="1"/>
      <c r="B641" s="1"/>
      <c r="C641" s="1"/>
      <c r="D641" s="67"/>
      <c r="E641" s="67"/>
      <c r="F641" s="67"/>
      <c r="G641" s="67"/>
      <c r="H641" s="67"/>
      <c r="I641" s="67"/>
      <c r="J641" s="67"/>
      <c r="K641" s="68"/>
      <c r="L641" s="67"/>
      <c r="M641" s="1"/>
      <c r="N641" s="69"/>
      <c r="O641" s="69"/>
      <c r="P641" s="69"/>
      <c r="Q641" s="69"/>
      <c r="R641" s="69"/>
      <c r="S641" s="69"/>
      <c r="T641" s="66"/>
      <c r="U641" s="1"/>
      <c r="V641" s="1"/>
      <c r="W641" s="1"/>
      <c r="X641" s="1"/>
      <c r="Y641" s="1"/>
      <c r="Z641" s="1"/>
    </row>
    <row r="642" spans="1:26" ht="15.75" customHeight="1" x14ac:dyDescent="0.2">
      <c r="A642" s="1"/>
      <c r="B642" s="1"/>
      <c r="C642" s="1"/>
      <c r="D642" s="67"/>
      <c r="E642" s="67"/>
      <c r="F642" s="67"/>
      <c r="G642" s="67"/>
      <c r="H642" s="67"/>
      <c r="I642" s="67"/>
      <c r="J642" s="67"/>
      <c r="K642" s="68"/>
      <c r="L642" s="67"/>
      <c r="M642" s="1"/>
      <c r="N642" s="69"/>
      <c r="O642" s="69"/>
      <c r="P642" s="69"/>
      <c r="Q642" s="69"/>
      <c r="R642" s="69"/>
      <c r="S642" s="69"/>
      <c r="T642" s="66"/>
      <c r="U642" s="1"/>
      <c r="V642" s="1"/>
      <c r="W642" s="1"/>
      <c r="X642" s="1"/>
      <c r="Y642" s="1"/>
      <c r="Z642" s="1"/>
    </row>
    <row r="643" spans="1:26" ht="15.75" customHeight="1" x14ac:dyDescent="0.2">
      <c r="A643" s="1"/>
      <c r="B643" s="1"/>
      <c r="C643" s="1"/>
      <c r="D643" s="67"/>
      <c r="E643" s="67"/>
      <c r="F643" s="67"/>
      <c r="G643" s="67"/>
      <c r="H643" s="67"/>
      <c r="I643" s="67"/>
      <c r="J643" s="67"/>
      <c r="K643" s="68"/>
      <c r="L643" s="67"/>
      <c r="M643" s="1"/>
      <c r="N643" s="69"/>
      <c r="O643" s="69"/>
      <c r="P643" s="69"/>
      <c r="Q643" s="69"/>
      <c r="R643" s="69"/>
      <c r="S643" s="69"/>
      <c r="T643" s="66"/>
      <c r="U643" s="1"/>
      <c r="V643" s="1"/>
      <c r="W643" s="1"/>
      <c r="X643" s="1"/>
      <c r="Y643" s="1"/>
      <c r="Z643" s="1"/>
    </row>
    <row r="644" spans="1:26" ht="15.75" customHeight="1" x14ac:dyDescent="0.2">
      <c r="A644" s="1"/>
      <c r="B644" s="1"/>
      <c r="C644" s="1"/>
      <c r="D644" s="67"/>
      <c r="E644" s="67"/>
      <c r="F644" s="67"/>
      <c r="G644" s="67"/>
      <c r="H644" s="67"/>
      <c r="I644" s="67"/>
      <c r="J644" s="67"/>
      <c r="K644" s="68"/>
      <c r="L644" s="67"/>
      <c r="M644" s="1"/>
      <c r="N644" s="69"/>
      <c r="O644" s="69"/>
      <c r="P644" s="69"/>
      <c r="Q644" s="69"/>
      <c r="R644" s="69"/>
      <c r="S644" s="69"/>
      <c r="T644" s="66"/>
      <c r="U644" s="1"/>
      <c r="V644" s="1"/>
      <c r="W644" s="1"/>
      <c r="X644" s="1"/>
      <c r="Y644" s="1"/>
      <c r="Z644" s="1"/>
    </row>
    <row r="645" spans="1:26" ht="15.75" customHeight="1" x14ac:dyDescent="0.2">
      <c r="A645" s="1"/>
      <c r="B645" s="1"/>
      <c r="C645" s="1"/>
      <c r="D645" s="67"/>
      <c r="E645" s="67"/>
      <c r="F645" s="67"/>
      <c r="G645" s="67"/>
      <c r="H645" s="67"/>
      <c r="I645" s="67"/>
      <c r="J645" s="67"/>
      <c r="K645" s="68"/>
      <c r="L645" s="67"/>
      <c r="M645" s="1"/>
      <c r="N645" s="69"/>
      <c r="O645" s="69"/>
      <c r="P645" s="69"/>
      <c r="Q645" s="69"/>
      <c r="R645" s="69"/>
      <c r="S645" s="69"/>
      <c r="T645" s="66"/>
      <c r="U645" s="1"/>
      <c r="V645" s="1"/>
      <c r="W645" s="1"/>
      <c r="X645" s="1"/>
      <c r="Y645" s="1"/>
      <c r="Z645" s="1"/>
    </row>
    <row r="646" spans="1:26" ht="15.75" customHeight="1" x14ac:dyDescent="0.2">
      <c r="A646" s="1"/>
      <c r="B646" s="1"/>
      <c r="C646" s="1"/>
      <c r="D646" s="67"/>
      <c r="E646" s="67"/>
      <c r="F646" s="67"/>
      <c r="G646" s="67"/>
      <c r="H646" s="67"/>
      <c r="I646" s="67"/>
      <c r="J646" s="67"/>
      <c r="K646" s="68"/>
      <c r="L646" s="67"/>
      <c r="M646" s="1"/>
      <c r="N646" s="69"/>
      <c r="O646" s="69"/>
      <c r="P646" s="69"/>
      <c r="Q646" s="69"/>
      <c r="R646" s="69"/>
      <c r="S646" s="69"/>
      <c r="T646" s="66"/>
      <c r="U646" s="1"/>
      <c r="V646" s="1"/>
      <c r="W646" s="1"/>
      <c r="X646" s="1"/>
      <c r="Y646" s="1"/>
      <c r="Z646" s="1"/>
    </row>
    <row r="647" spans="1:26" ht="15.75" customHeight="1" x14ac:dyDescent="0.2">
      <c r="A647" s="1"/>
      <c r="B647" s="1"/>
      <c r="C647" s="1"/>
      <c r="D647" s="67"/>
      <c r="E647" s="67"/>
      <c r="F647" s="67"/>
      <c r="G647" s="67"/>
      <c r="H647" s="67"/>
      <c r="I647" s="67"/>
      <c r="J647" s="67"/>
      <c r="K647" s="68"/>
      <c r="L647" s="67"/>
      <c r="M647" s="1"/>
      <c r="N647" s="69"/>
      <c r="O647" s="69"/>
      <c r="P647" s="69"/>
      <c r="Q647" s="69"/>
      <c r="R647" s="69"/>
      <c r="S647" s="69"/>
      <c r="T647" s="66"/>
      <c r="U647" s="1"/>
      <c r="V647" s="1"/>
      <c r="W647" s="1"/>
      <c r="X647" s="1"/>
      <c r="Y647" s="1"/>
      <c r="Z647" s="1"/>
    </row>
    <row r="648" spans="1:26" ht="15.75" customHeight="1" x14ac:dyDescent="0.2">
      <c r="A648" s="1"/>
      <c r="B648" s="1"/>
      <c r="C648" s="1"/>
      <c r="D648" s="67"/>
      <c r="E648" s="67"/>
      <c r="F648" s="67"/>
      <c r="G648" s="67"/>
      <c r="H648" s="67"/>
      <c r="I648" s="67"/>
      <c r="J648" s="67"/>
      <c r="K648" s="68"/>
      <c r="L648" s="67"/>
      <c r="M648" s="1"/>
      <c r="N648" s="69"/>
      <c r="O648" s="69"/>
      <c r="P648" s="69"/>
      <c r="Q648" s="69"/>
      <c r="R648" s="69"/>
      <c r="S648" s="69"/>
      <c r="T648" s="66"/>
      <c r="U648" s="1"/>
      <c r="V648" s="1"/>
      <c r="W648" s="1"/>
      <c r="X648" s="1"/>
      <c r="Y648" s="1"/>
      <c r="Z648" s="1"/>
    </row>
    <row r="649" spans="1:26" ht="15.75" customHeight="1" x14ac:dyDescent="0.2">
      <c r="A649" s="1"/>
      <c r="B649" s="1"/>
      <c r="C649" s="1"/>
      <c r="D649" s="67"/>
      <c r="E649" s="67"/>
      <c r="F649" s="67"/>
      <c r="G649" s="67"/>
      <c r="H649" s="67"/>
      <c r="I649" s="67"/>
      <c r="J649" s="67"/>
      <c r="K649" s="68"/>
      <c r="L649" s="67"/>
      <c r="M649" s="1"/>
      <c r="N649" s="69"/>
      <c r="O649" s="69"/>
      <c r="P649" s="69"/>
      <c r="Q649" s="69"/>
      <c r="R649" s="69"/>
      <c r="S649" s="69"/>
      <c r="T649" s="66"/>
      <c r="U649" s="1"/>
      <c r="V649" s="1"/>
      <c r="W649" s="1"/>
      <c r="X649" s="1"/>
      <c r="Y649" s="1"/>
      <c r="Z649" s="1"/>
    </row>
    <row r="650" spans="1:26" ht="15.75" customHeight="1" x14ac:dyDescent="0.2">
      <c r="A650" s="1"/>
      <c r="B650" s="1"/>
      <c r="C650" s="1"/>
      <c r="D650" s="67"/>
      <c r="E650" s="67"/>
      <c r="F650" s="67"/>
      <c r="G650" s="67"/>
      <c r="H650" s="67"/>
      <c r="I650" s="67"/>
      <c r="J650" s="67"/>
      <c r="K650" s="68"/>
      <c r="L650" s="67"/>
      <c r="M650" s="1"/>
      <c r="N650" s="69"/>
      <c r="O650" s="69"/>
      <c r="P650" s="69"/>
      <c r="Q650" s="69"/>
      <c r="R650" s="69"/>
      <c r="S650" s="69"/>
      <c r="T650" s="66"/>
      <c r="U650" s="1"/>
      <c r="V650" s="1"/>
      <c r="W650" s="1"/>
      <c r="X650" s="1"/>
      <c r="Y650" s="1"/>
      <c r="Z650" s="1"/>
    </row>
    <row r="651" spans="1:26" ht="15.75" customHeight="1" x14ac:dyDescent="0.2">
      <c r="A651" s="1"/>
      <c r="B651" s="1"/>
      <c r="C651" s="1"/>
      <c r="D651" s="67"/>
      <c r="E651" s="67"/>
      <c r="F651" s="67"/>
      <c r="G651" s="67"/>
      <c r="H651" s="67"/>
      <c r="I651" s="67"/>
      <c r="J651" s="67"/>
      <c r="K651" s="68"/>
      <c r="L651" s="67"/>
      <c r="M651" s="1"/>
      <c r="N651" s="69"/>
      <c r="O651" s="69"/>
      <c r="P651" s="69"/>
      <c r="Q651" s="69"/>
      <c r="R651" s="69"/>
      <c r="S651" s="69"/>
      <c r="T651" s="66"/>
      <c r="U651" s="1"/>
      <c r="V651" s="1"/>
      <c r="W651" s="1"/>
      <c r="X651" s="1"/>
      <c r="Y651" s="1"/>
      <c r="Z651" s="1"/>
    </row>
    <row r="652" spans="1:26" ht="15.75" customHeight="1" x14ac:dyDescent="0.2">
      <c r="A652" s="1"/>
      <c r="B652" s="1"/>
      <c r="C652" s="1"/>
      <c r="D652" s="67"/>
      <c r="E652" s="67"/>
      <c r="F652" s="67"/>
      <c r="G652" s="67"/>
      <c r="H652" s="67"/>
      <c r="I652" s="67"/>
      <c r="J652" s="67"/>
      <c r="K652" s="68"/>
      <c r="L652" s="67"/>
      <c r="M652" s="1"/>
      <c r="N652" s="69"/>
      <c r="O652" s="69"/>
      <c r="P652" s="69"/>
      <c r="Q652" s="69"/>
      <c r="R652" s="69"/>
      <c r="S652" s="69"/>
      <c r="T652" s="66"/>
      <c r="U652" s="1"/>
      <c r="V652" s="1"/>
      <c r="W652" s="1"/>
      <c r="X652" s="1"/>
      <c r="Y652" s="1"/>
      <c r="Z652" s="1"/>
    </row>
    <row r="653" spans="1:26" ht="15.75" customHeight="1" x14ac:dyDescent="0.2">
      <c r="A653" s="1"/>
      <c r="B653" s="1"/>
      <c r="C653" s="1"/>
      <c r="D653" s="67"/>
      <c r="E653" s="67"/>
      <c r="F653" s="67"/>
      <c r="G653" s="67"/>
      <c r="H653" s="67"/>
      <c r="I653" s="67"/>
      <c r="J653" s="67"/>
      <c r="K653" s="68"/>
      <c r="L653" s="67"/>
      <c r="M653" s="1"/>
      <c r="N653" s="69"/>
      <c r="O653" s="69"/>
      <c r="P653" s="69"/>
      <c r="Q653" s="69"/>
      <c r="R653" s="69"/>
      <c r="S653" s="69"/>
      <c r="T653" s="66"/>
      <c r="U653" s="1"/>
      <c r="V653" s="1"/>
      <c r="W653" s="1"/>
      <c r="X653" s="1"/>
      <c r="Y653" s="1"/>
      <c r="Z653" s="1"/>
    </row>
    <row r="654" spans="1:26" ht="15.75" customHeight="1" x14ac:dyDescent="0.2">
      <c r="A654" s="1"/>
      <c r="B654" s="1"/>
      <c r="C654" s="1"/>
      <c r="D654" s="67"/>
      <c r="E654" s="67"/>
      <c r="F654" s="67"/>
      <c r="G654" s="67"/>
      <c r="H654" s="67"/>
      <c r="I654" s="67"/>
      <c r="J654" s="67"/>
      <c r="K654" s="68"/>
      <c r="L654" s="67"/>
      <c r="M654" s="1"/>
      <c r="N654" s="69"/>
      <c r="O654" s="69"/>
      <c r="P654" s="69"/>
      <c r="Q654" s="69"/>
      <c r="R654" s="69"/>
      <c r="S654" s="69"/>
      <c r="T654" s="66"/>
      <c r="U654" s="1"/>
      <c r="V654" s="1"/>
      <c r="W654" s="1"/>
      <c r="X654" s="1"/>
      <c r="Y654" s="1"/>
      <c r="Z654" s="1"/>
    </row>
    <row r="655" spans="1:26" ht="15.75" customHeight="1" x14ac:dyDescent="0.2">
      <c r="A655" s="1"/>
      <c r="B655" s="1"/>
      <c r="C655" s="1"/>
      <c r="D655" s="67"/>
      <c r="E655" s="67"/>
      <c r="F655" s="67"/>
      <c r="G655" s="67"/>
      <c r="H655" s="67"/>
      <c r="I655" s="67"/>
      <c r="J655" s="67"/>
      <c r="K655" s="68"/>
      <c r="L655" s="67"/>
      <c r="M655" s="1"/>
      <c r="N655" s="69"/>
      <c r="O655" s="69"/>
      <c r="P655" s="69"/>
      <c r="Q655" s="69"/>
      <c r="R655" s="69"/>
      <c r="S655" s="69"/>
      <c r="T655" s="66"/>
      <c r="U655" s="1"/>
      <c r="V655" s="1"/>
      <c r="W655" s="1"/>
      <c r="X655" s="1"/>
      <c r="Y655" s="1"/>
      <c r="Z655" s="1"/>
    </row>
    <row r="656" spans="1:26" ht="15.75" customHeight="1" x14ac:dyDescent="0.2">
      <c r="A656" s="1"/>
      <c r="B656" s="1"/>
      <c r="C656" s="1"/>
      <c r="D656" s="67"/>
      <c r="E656" s="67"/>
      <c r="F656" s="67"/>
      <c r="G656" s="67"/>
      <c r="H656" s="67"/>
      <c r="I656" s="67"/>
      <c r="J656" s="67"/>
      <c r="K656" s="68"/>
      <c r="L656" s="67"/>
      <c r="M656" s="1"/>
      <c r="N656" s="69"/>
      <c r="O656" s="69"/>
      <c r="P656" s="69"/>
      <c r="Q656" s="69"/>
      <c r="R656" s="69"/>
      <c r="S656" s="69"/>
      <c r="T656" s="66"/>
      <c r="U656" s="1"/>
      <c r="V656" s="1"/>
      <c r="W656" s="1"/>
      <c r="X656" s="1"/>
      <c r="Y656" s="1"/>
      <c r="Z656" s="1"/>
    </row>
    <row r="657" spans="1:26" ht="15.75" customHeight="1" x14ac:dyDescent="0.2">
      <c r="A657" s="1"/>
      <c r="B657" s="1"/>
      <c r="C657" s="1"/>
      <c r="D657" s="67"/>
      <c r="E657" s="67"/>
      <c r="F657" s="67"/>
      <c r="G657" s="67"/>
      <c r="H657" s="67"/>
      <c r="I657" s="67"/>
      <c r="J657" s="67"/>
      <c r="K657" s="68"/>
      <c r="L657" s="67"/>
      <c r="M657" s="1"/>
      <c r="N657" s="69"/>
      <c r="O657" s="69"/>
      <c r="P657" s="69"/>
      <c r="Q657" s="69"/>
      <c r="R657" s="69"/>
      <c r="S657" s="69"/>
      <c r="T657" s="66"/>
      <c r="U657" s="1"/>
      <c r="V657" s="1"/>
      <c r="W657" s="1"/>
      <c r="X657" s="1"/>
      <c r="Y657" s="1"/>
      <c r="Z657" s="1"/>
    </row>
    <row r="658" spans="1:26" ht="15.75" customHeight="1" x14ac:dyDescent="0.2">
      <c r="A658" s="1"/>
      <c r="B658" s="1"/>
      <c r="C658" s="1"/>
      <c r="D658" s="67"/>
      <c r="E658" s="67"/>
      <c r="F658" s="67"/>
      <c r="G658" s="67"/>
      <c r="H658" s="67"/>
      <c r="I658" s="67"/>
      <c r="J658" s="67"/>
      <c r="K658" s="68"/>
      <c r="L658" s="67"/>
      <c r="M658" s="1"/>
      <c r="N658" s="69"/>
      <c r="O658" s="69"/>
      <c r="P658" s="69"/>
      <c r="Q658" s="69"/>
      <c r="R658" s="69"/>
      <c r="S658" s="69"/>
      <c r="T658" s="66"/>
      <c r="U658" s="1"/>
      <c r="V658" s="1"/>
      <c r="W658" s="1"/>
      <c r="X658" s="1"/>
      <c r="Y658" s="1"/>
      <c r="Z658" s="1"/>
    </row>
    <row r="659" spans="1:26" ht="15.75" customHeight="1" x14ac:dyDescent="0.2">
      <c r="A659" s="1"/>
      <c r="B659" s="1"/>
      <c r="C659" s="1"/>
      <c r="D659" s="67"/>
      <c r="E659" s="67"/>
      <c r="F659" s="67"/>
      <c r="G659" s="67"/>
      <c r="H659" s="67"/>
      <c r="I659" s="67"/>
      <c r="J659" s="67"/>
      <c r="K659" s="68"/>
      <c r="L659" s="67"/>
      <c r="M659" s="1"/>
      <c r="N659" s="69"/>
      <c r="O659" s="69"/>
      <c r="P659" s="69"/>
      <c r="Q659" s="69"/>
      <c r="R659" s="69"/>
      <c r="S659" s="69"/>
      <c r="T659" s="66"/>
      <c r="U659" s="1"/>
      <c r="V659" s="1"/>
      <c r="W659" s="1"/>
      <c r="X659" s="1"/>
      <c r="Y659" s="1"/>
      <c r="Z659" s="1"/>
    </row>
    <row r="660" spans="1:26" ht="15.75" customHeight="1" x14ac:dyDescent="0.2">
      <c r="A660" s="1"/>
      <c r="B660" s="1"/>
      <c r="C660" s="1"/>
      <c r="D660" s="67"/>
      <c r="E660" s="67"/>
      <c r="F660" s="67"/>
      <c r="G660" s="67"/>
      <c r="H660" s="67"/>
      <c r="I660" s="67"/>
      <c r="J660" s="67"/>
      <c r="K660" s="68"/>
      <c r="L660" s="67"/>
      <c r="M660" s="1"/>
      <c r="N660" s="69"/>
      <c r="O660" s="69"/>
      <c r="P660" s="69"/>
      <c r="Q660" s="69"/>
      <c r="R660" s="69"/>
      <c r="S660" s="69"/>
      <c r="T660" s="66"/>
      <c r="U660" s="1"/>
      <c r="V660" s="1"/>
      <c r="W660" s="1"/>
      <c r="X660" s="1"/>
      <c r="Y660" s="1"/>
      <c r="Z660" s="1"/>
    </row>
    <row r="661" spans="1:26" ht="15.75" customHeight="1" x14ac:dyDescent="0.2">
      <c r="A661" s="1"/>
      <c r="B661" s="1"/>
      <c r="C661" s="1"/>
      <c r="D661" s="67"/>
      <c r="E661" s="67"/>
      <c r="F661" s="67"/>
      <c r="G661" s="67"/>
      <c r="H661" s="67"/>
      <c r="I661" s="67"/>
      <c r="J661" s="67"/>
      <c r="K661" s="68"/>
      <c r="L661" s="67"/>
      <c r="M661" s="1"/>
      <c r="N661" s="69"/>
      <c r="O661" s="69"/>
      <c r="P661" s="69"/>
      <c r="Q661" s="69"/>
      <c r="R661" s="69"/>
      <c r="S661" s="69"/>
      <c r="T661" s="66"/>
      <c r="U661" s="1"/>
      <c r="V661" s="1"/>
      <c r="W661" s="1"/>
      <c r="X661" s="1"/>
      <c r="Y661" s="1"/>
      <c r="Z661" s="1"/>
    </row>
    <row r="662" spans="1:26" ht="15.75" customHeight="1" x14ac:dyDescent="0.2">
      <c r="A662" s="1"/>
      <c r="B662" s="1"/>
      <c r="C662" s="1"/>
      <c r="D662" s="67"/>
      <c r="E662" s="67"/>
      <c r="F662" s="67"/>
      <c r="G662" s="67"/>
      <c r="H662" s="67"/>
      <c r="I662" s="67"/>
      <c r="J662" s="67"/>
      <c r="K662" s="68"/>
      <c r="L662" s="67"/>
      <c r="M662" s="1"/>
      <c r="N662" s="69"/>
      <c r="O662" s="69"/>
      <c r="P662" s="69"/>
      <c r="Q662" s="69"/>
      <c r="R662" s="69"/>
      <c r="S662" s="69"/>
      <c r="T662" s="66"/>
      <c r="U662" s="1"/>
      <c r="V662" s="1"/>
      <c r="W662" s="1"/>
      <c r="X662" s="1"/>
      <c r="Y662" s="1"/>
      <c r="Z662" s="1"/>
    </row>
    <row r="663" spans="1:26" ht="15.75" customHeight="1" x14ac:dyDescent="0.2">
      <c r="A663" s="1"/>
      <c r="B663" s="1"/>
      <c r="C663" s="1"/>
      <c r="D663" s="67"/>
      <c r="E663" s="67"/>
      <c r="F663" s="67"/>
      <c r="G663" s="67"/>
      <c r="H663" s="67"/>
      <c r="I663" s="67"/>
      <c r="J663" s="67"/>
      <c r="K663" s="68"/>
      <c r="L663" s="67"/>
      <c r="M663" s="1"/>
      <c r="N663" s="69"/>
      <c r="O663" s="69"/>
      <c r="P663" s="69"/>
      <c r="Q663" s="69"/>
      <c r="R663" s="69"/>
      <c r="S663" s="69"/>
      <c r="T663" s="66"/>
      <c r="U663" s="1"/>
      <c r="V663" s="1"/>
      <c r="W663" s="1"/>
      <c r="X663" s="1"/>
      <c r="Y663" s="1"/>
      <c r="Z663" s="1"/>
    </row>
    <row r="664" spans="1:26" ht="15.75" customHeight="1" x14ac:dyDescent="0.2">
      <c r="A664" s="1"/>
      <c r="B664" s="1"/>
      <c r="C664" s="1"/>
      <c r="D664" s="67"/>
      <c r="E664" s="67"/>
      <c r="F664" s="67"/>
      <c r="G664" s="67"/>
      <c r="H664" s="67"/>
      <c r="I664" s="67"/>
      <c r="J664" s="67"/>
      <c r="K664" s="68"/>
      <c r="L664" s="67"/>
      <c r="M664" s="1"/>
      <c r="N664" s="69"/>
      <c r="O664" s="69"/>
      <c r="P664" s="69"/>
      <c r="Q664" s="69"/>
      <c r="R664" s="69"/>
      <c r="S664" s="69"/>
      <c r="T664" s="66"/>
      <c r="U664" s="1"/>
      <c r="V664" s="1"/>
      <c r="W664" s="1"/>
      <c r="X664" s="1"/>
      <c r="Y664" s="1"/>
      <c r="Z664" s="1"/>
    </row>
    <row r="665" spans="1:26" ht="15.75" customHeight="1" x14ac:dyDescent="0.2">
      <c r="A665" s="1"/>
      <c r="B665" s="1"/>
      <c r="C665" s="1"/>
      <c r="D665" s="67"/>
      <c r="E665" s="67"/>
      <c r="F665" s="67"/>
      <c r="G665" s="67"/>
      <c r="H665" s="67"/>
      <c r="I665" s="67"/>
      <c r="J665" s="67"/>
      <c r="K665" s="68"/>
      <c r="L665" s="67"/>
      <c r="M665" s="1"/>
      <c r="N665" s="69"/>
      <c r="O665" s="69"/>
      <c r="P665" s="69"/>
      <c r="Q665" s="69"/>
      <c r="R665" s="69"/>
      <c r="S665" s="69"/>
      <c r="T665" s="66"/>
      <c r="U665" s="1"/>
      <c r="V665" s="1"/>
      <c r="W665" s="1"/>
      <c r="X665" s="1"/>
      <c r="Y665" s="1"/>
      <c r="Z665" s="1"/>
    </row>
    <row r="666" spans="1:26" ht="15.75" customHeight="1" x14ac:dyDescent="0.2">
      <c r="A666" s="1"/>
      <c r="B666" s="1"/>
      <c r="C666" s="1"/>
      <c r="D666" s="67"/>
      <c r="E666" s="67"/>
      <c r="F666" s="67"/>
      <c r="G666" s="67"/>
      <c r="H666" s="67"/>
      <c r="I666" s="67"/>
      <c r="J666" s="67"/>
      <c r="K666" s="68"/>
      <c r="L666" s="67"/>
      <c r="M666" s="1"/>
      <c r="N666" s="69"/>
      <c r="O666" s="69"/>
      <c r="P666" s="69"/>
      <c r="Q666" s="69"/>
      <c r="R666" s="69"/>
      <c r="S666" s="69"/>
      <c r="T666" s="66"/>
      <c r="U666" s="1"/>
      <c r="V666" s="1"/>
      <c r="W666" s="1"/>
      <c r="X666" s="1"/>
      <c r="Y666" s="1"/>
      <c r="Z666" s="1"/>
    </row>
    <row r="667" spans="1:26" ht="15.75" customHeight="1" x14ac:dyDescent="0.2">
      <c r="A667" s="1"/>
      <c r="B667" s="1"/>
      <c r="C667" s="1"/>
      <c r="D667" s="67"/>
      <c r="E667" s="67"/>
      <c r="F667" s="67"/>
      <c r="G667" s="67"/>
      <c r="H667" s="67"/>
      <c r="I667" s="67"/>
      <c r="J667" s="67"/>
      <c r="K667" s="68"/>
      <c r="L667" s="67"/>
      <c r="M667" s="1"/>
      <c r="N667" s="69"/>
      <c r="O667" s="69"/>
      <c r="P667" s="69"/>
      <c r="Q667" s="69"/>
      <c r="R667" s="69"/>
      <c r="S667" s="69"/>
      <c r="T667" s="66"/>
      <c r="U667" s="1"/>
      <c r="V667" s="1"/>
      <c r="W667" s="1"/>
      <c r="X667" s="1"/>
      <c r="Y667" s="1"/>
      <c r="Z667" s="1"/>
    </row>
    <row r="668" spans="1:26" ht="15.75" customHeight="1" x14ac:dyDescent="0.2">
      <c r="A668" s="1"/>
      <c r="B668" s="1"/>
      <c r="C668" s="1"/>
      <c r="D668" s="67"/>
      <c r="E668" s="67"/>
      <c r="F668" s="67"/>
      <c r="G668" s="67"/>
      <c r="H668" s="67"/>
      <c r="I668" s="67"/>
      <c r="J668" s="67"/>
      <c r="K668" s="68"/>
      <c r="L668" s="67"/>
      <c r="M668" s="1"/>
      <c r="N668" s="69"/>
      <c r="O668" s="69"/>
      <c r="P668" s="69"/>
      <c r="Q668" s="69"/>
      <c r="R668" s="69"/>
      <c r="S668" s="69"/>
      <c r="T668" s="66"/>
      <c r="U668" s="1"/>
      <c r="V668" s="1"/>
      <c r="W668" s="1"/>
      <c r="X668" s="1"/>
      <c r="Y668" s="1"/>
      <c r="Z668" s="1"/>
    </row>
    <row r="669" spans="1:26" ht="15.75" customHeight="1" x14ac:dyDescent="0.2">
      <c r="A669" s="1"/>
      <c r="B669" s="1"/>
      <c r="C669" s="1"/>
      <c r="D669" s="67"/>
      <c r="E669" s="67"/>
      <c r="F669" s="67"/>
      <c r="G669" s="67"/>
      <c r="H669" s="67"/>
      <c r="I669" s="67"/>
      <c r="J669" s="67"/>
      <c r="K669" s="68"/>
      <c r="L669" s="67"/>
      <c r="M669" s="1"/>
      <c r="N669" s="69"/>
      <c r="O669" s="69"/>
      <c r="P669" s="69"/>
      <c r="Q669" s="69"/>
      <c r="R669" s="69"/>
      <c r="S669" s="69"/>
      <c r="T669" s="66"/>
      <c r="U669" s="1"/>
      <c r="V669" s="1"/>
      <c r="W669" s="1"/>
      <c r="X669" s="1"/>
      <c r="Y669" s="1"/>
      <c r="Z669" s="1"/>
    </row>
    <row r="670" spans="1:26" ht="15.75" customHeight="1" x14ac:dyDescent="0.2">
      <c r="A670" s="1"/>
      <c r="B670" s="1"/>
      <c r="C670" s="1"/>
      <c r="D670" s="67"/>
      <c r="E670" s="67"/>
      <c r="F670" s="67"/>
      <c r="G670" s="67"/>
      <c r="H670" s="67"/>
      <c r="I670" s="67"/>
      <c r="J670" s="67"/>
      <c r="K670" s="68"/>
      <c r="L670" s="67"/>
      <c r="M670" s="1"/>
      <c r="N670" s="69"/>
      <c r="O670" s="69"/>
      <c r="P670" s="69"/>
      <c r="Q670" s="69"/>
      <c r="R670" s="69"/>
      <c r="S670" s="69"/>
      <c r="T670" s="66"/>
      <c r="U670" s="1"/>
      <c r="V670" s="1"/>
      <c r="W670" s="1"/>
      <c r="X670" s="1"/>
      <c r="Y670" s="1"/>
      <c r="Z670" s="1"/>
    </row>
    <row r="671" spans="1:26" ht="15.75" customHeight="1" x14ac:dyDescent="0.2">
      <c r="A671" s="1"/>
      <c r="B671" s="1"/>
      <c r="C671" s="1"/>
      <c r="D671" s="67"/>
      <c r="E671" s="67"/>
      <c r="F671" s="67"/>
      <c r="G671" s="67"/>
      <c r="H671" s="67"/>
      <c r="I671" s="67"/>
      <c r="J671" s="67"/>
      <c r="K671" s="68"/>
      <c r="L671" s="67"/>
      <c r="M671" s="1"/>
      <c r="N671" s="69"/>
      <c r="O671" s="69"/>
      <c r="P671" s="69"/>
      <c r="Q671" s="69"/>
      <c r="R671" s="69"/>
      <c r="S671" s="69"/>
      <c r="T671" s="66"/>
      <c r="U671" s="1"/>
      <c r="V671" s="1"/>
      <c r="W671" s="1"/>
      <c r="X671" s="1"/>
      <c r="Y671" s="1"/>
      <c r="Z671" s="1"/>
    </row>
    <row r="672" spans="1:26" ht="15.75" customHeight="1" x14ac:dyDescent="0.2">
      <c r="A672" s="1"/>
      <c r="B672" s="1"/>
      <c r="C672" s="1"/>
      <c r="D672" s="67"/>
      <c r="E672" s="67"/>
      <c r="F672" s="67"/>
      <c r="G672" s="67"/>
      <c r="H672" s="67"/>
      <c r="I672" s="67"/>
      <c r="J672" s="67"/>
      <c r="K672" s="68"/>
      <c r="L672" s="67"/>
      <c r="M672" s="1"/>
      <c r="N672" s="69"/>
      <c r="O672" s="69"/>
      <c r="P672" s="69"/>
      <c r="Q672" s="69"/>
      <c r="R672" s="69"/>
      <c r="S672" s="69"/>
      <c r="T672" s="66"/>
      <c r="U672" s="1"/>
      <c r="V672" s="1"/>
      <c r="W672" s="1"/>
      <c r="X672" s="1"/>
      <c r="Y672" s="1"/>
      <c r="Z672" s="1"/>
    </row>
    <row r="673" spans="1:26" ht="15.75" customHeight="1" x14ac:dyDescent="0.2">
      <c r="A673" s="1"/>
      <c r="B673" s="1"/>
      <c r="C673" s="1"/>
      <c r="D673" s="67"/>
      <c r="E673" s="67"/>
      <c r="F673" s="67"/>
      <c r="G673" s="67"/>
      <c r="H673" s="67"/>
      <c r="I673" s="67"/>
      <c r="J673" s="67"/>
      <c r="K673" s="68"/>
      <c r="L673" s="67"/>
      <c r="M673" s="1"/>
      <c r="N673" s="69"/>
      <c r="O673" s="69"/>
      <c r="P673" s="69"/>
      <c r="Q673" s="69"/>
      <c r="R673" s="69"/>
      <c r="S673" s="69"/>
      <c r="T673" s="66"/>
      <c r="U673" s="1"/>
      <c r="V673" s="1"/>
      <c r="W673" s="1"/>
      <c r="X673" s="1"/>
      <c r="Y673" s="1"/>
      <c r="Z673" s="1"/>
    </row>
    <row r="674" spans="1:26" ht="15.75" customHeight="1" x14ac:dyDescent="0.2">
      <c r="A674" s="1"/>
      <c r="B674" s="1"/>
      <c r="C674" s="1"/>
      <c r="D674" s="67"/>
      <c r="E674" s="67"/>
      <c r="F674" s="67"/>
      <c r="G674" s="67"/>
      <c r="H674" s="67"/>
      <c r="I674" s="67"/>
      <c r="J674" s="67"/>
      <c r="K674" s="68"/>
      <c r="L674" s="67"/>
      <c r="M674" s="1"/>
      <c r="N674" s="69"/>
      <c r="O674" s="69"/>
      <c r="P674" s="69"/>
      <c r="Q674" s="69"/>
      <c r="R674" s="69"/>
      <c r="S674" s="69"/>
      <c r="T674" s="66"/>
      <c r="U674" s="1"/>
      <c r="V674" s="1"/>
      <c r="W674" s="1"/>
      <c r="X674" s="1"/>
      <c r="Y674" s="1"/>
      <c r="Z674" s="1"/>
    </row>
    <row r="675" spans="1:26" ht="15.75" customHeight="1" x14ac:dyDescent="0.2">
      <c r="A675" s="1"/>
      <c r="B675" s="1"/>
      <c r="C675" s="1"/>
      <c r="D675" s="67"/>
      <c r="E675" s="67"/>
      <c r="F675" s="67"/>
      <c r="G675" s="67"/>
      <c r="H675" s="67"/>
      <c r="I675" s="67"/>
      <c r="J675" s="67"/>
      <c r="K675" s="68"/>
      <c r="L675" s="67"/>
      <c r="M675" s="1"/>
      <c r="N675" s="69"/>
      <c r="O675" s="69"/>
      <c r="P675" s="69"/>
      <c r="Q675" s="69"/>
      <c r="R675" s="69"/>
      <c r="S675" s="69"/>
      <c r="T675" s="66"/>
      <c r="U675" s="1"/>
      <c r="V675" s="1"/>
      <c r="W675" s="1"/>
      <c r="X675" s="1"/>
      <c r="Y675" s="1"/>
      <c r="Z675" s="1"/>
    </row>
    <row r="676" spans="1:26" ht="15.75" customHeight="1" x14ac:dyDescent="0.2">
      <c r="A676" s="1"/>
      <c r="B676" s="1"/>
      <c r="C676" s="1"/>
      <c r="D676" s="67"/>
      <c r="E676" s="67"/>
      <c r="F676" s="67"/>
      <c r="G676" s="67"/>
      <c r="H676" s="67"/>
      <c r="I676" s="67"/>
      <c r="J676" s="67"/>
      <c r="K676" s="68"/>
      <c r="L676" s="67"/>
      <c r="M676" s="1"/>
      <c r="N676" s="69"/>
      <c r="O676" s="69"/>
      <c r="P676" s="69"/>
      <c r="Q676" s="69"/>
      <c r="R676" s="69"/>
      <c r="S676" s="69"/>
      <c r="T676" s="66"/>
      <c r="U676" s="1"/>
      <c r="V676" s="1"/>
      <c r="W676" s="1"/>
      <c r="X676" s="1"/>
      <c r="Y676" s="1"/>
      <c r="Z676" s="1"/>
    </row>
    <row r="677" spans="1:26" ht="15.75" customHeight="1" x14ac:dyDescent="0.2">
      <c r="A677" s="1"/>
      <c r="B677" s="1"/>
      <c r="C677" s="1"/>
      <c r="D677" s="67"/>
      <c r="E677" s="67"/>
      <c r="F677" s="67"/>
      <c r="G677" s="67"/>
      <c r="H677" s="67"/>
      <c r="I677" s="67"/>
      <c r="J677" s="67"/>
      <c r="K677" s="68"/>
      <c r="L677" s="67"/>
      <c r="M677" s="1"/>
      <c r="N677" s="69"/>
      <c r="O677" s="69"/>
      <c r="P677" s="69"/>
      <c r="Q677" s="69"/>
      <c r="R677" s="69"/>
      <c r="S677" s="69"/>
      <c r="T677" s="66"/>
      <c r="U677" s="1"/>
      <c r="V677" s="1"/>
      <c r="W677" s="1"/>
      <c r="X677" s="1"/>
      <c r="Y677" s="1"/>
      <c r="Z677" s="1"/>
    </row>
    <row r="678" spans="1:26" ht="15.75" customHeight="1" x14ac:dyDescent="0.2">
      <c r="A678" s="1"/>
      <c r="B678" s="1"/>
      <c r="C678" s="1"/>
      <c r="D678" s="67"/>
      <c r="E678" s="67"/>
      <c r="F678" s="67"/>
      <c r="G678" s="67"/>
      <c r="H678" s="67"/>
      <c r="I678" s="67"/>
      <c r="J678" s="67"/>
      <c r="K678" s="68"/>
      <c r="L678" s="67"/>
      <c r="M678" s="1"/>
      <c r="N678" s="69"/>
      <c r="O678" s="69"/>
      <c r="P678" s="69"/>
      <c r="Q678" s="69"/>
      <c r="R678" s="69"/>
      <c r="S678" s="69"/>
      <c r="T678" s="66"/>
      <c r="U678" s="1"/>
      <c r="V678" s="1"/>
      <c r="W678" s="1"/>
      <c r="X678" s="1"/>
      <c r="Y678" s="1"/>
      <c r="Z678" s="1"/>
    </row>
    <row r="679" spans="1:26" ht="15.75" customHeight="1" x14ac:dyDescent="0.2">
      <c r="A679" s="1"/>
      <c r="B679" s="1"/>
      <c r="C679" s="1"/>
      <c r="D679" s="67"/>
      <c r="E679" s="67"/>
      <c r="F679" s="67"/>
      <c r="G679" s="67"/>
      <c r="H679" s="67"/>
      <c r="I679" s="67"/>
      <c r="J679" s="67"/>
      <c r="K679" s="68"/>
      <c r="L679" s="67"/>
      <c r="M679" s="1"/>
      <c r="N679" s="69"/>
      <c r="O679" s="69"/>
      <c r="P679" s="69"/>
      <c r="Q679" s="69"/>
      <c r="R679" s="69"/>
      <c r="S679" s="69"/>
      <c r="T679" s="66"/>
      <c r="U679" s="1"/>
      <c r="V679" s="1"/>
      <c r="W679" s="1"/>
      <c r="X679" s="1"/>
      <c r="Y679" s="1"/>
      <c r="Z679" s="1"/>
    </row>
    <row r="680" spans="1:26" ht="15.75" customHeight="1" x14ac:dyDescent="0.2">
      <c r="A680" s="1"/>
      <c r="B680" s="1"/>
      <c r="C680" s="1"/>
      <c r="D680" s="67"/>
      <c r="E680" s="67"/>
      <c r="F680" s="67"/>
      <c r="G680" s="67"/>
      <c r="H680" s="67"/>
      <c r="I680" s="67"/>
      <c r="J680" s="67"/>
      <c r="K680" s="68"/>
      <c r="L680" s="67"/>
      <c r="M680" s="1"/>
      <c r="N680" s="69"/>
      <c r="O680" s="69"/>
      <c r="P680" s="69"/>
      <c r="Q680" s="69"/>
      <c r="R680" s="69"/>
      <c r="S680" s="69"/>
      <c r="T680" s="66"/>
      <c r="U680" s="1"/>
      <c r="V680" s="1"/>
      <c r="W680" s="1"/>
      <c r="X680" s="1"/>
      <c r="Y680" s="1"/>
      <c r="Z680" s="1"/>
    </row>
    <row r="681" spans="1:26" ht="15.75" customHeight="1" x14ac:dyDescent="0.2">
      <c r="A681" s="1"/>
      <c r="B681" s="1"/>
      <c r="C681" s="1"/>
      <c r="D681" s="67"/>
      <c r="E681" s="67"/>
      <c r="F681" s="67"/>
      <c r="G681" s="67"/>
      <c r="H681" s="67"/>
      <c r="I681" s="67"/>
      <c r="J681" s="67"/>
      <c r="K681" s="68"/>
      <c r="L681" s="67"/>
      <c r="M681" s="1"/>
      <c r="N681" s="69"/>
      <c r="O681" s="69"/>
      <c r="P681" s="69"/>
      <c r="Q681" s="69"/>
      <c r="R681" s="69"/>
      <c r="S681" s="69"/>
      <c r="T681" s="66"/>
      <c r="U681" s="1"/>
      <c r="V681" s="1"/>
      <c r="W681" s="1"/>
      <c r="X681" s="1"/>
      <c r="Y681" s="1"/>
      <c r="Z681" s="1"/>
    </row>
    <row r="682" spans="1:26" ht="15.75" customHeight="1" x14ac:dyDescent="0.2">
      <c r="A682" s="1"/>
      <c r="B682" s="1"/>
      <c r="C682" s="1"/>
      <c r="D682" s="67"/>
      <c r="E682" s="67"/>
      <c r="F682" s="67"/>
      <c r="G682" s="67"/>
      <c r="H682" s="67"/>
      <c r="I682" s="67"/>
      <c r="J682" s="67"/>
      <c r="K682" s="68"/>
      <c r="L682" s="67"/>
      <c r="M682" s="1"/>
      <c r="N682" s="69"/>
      <c r="O682" s="69"/>
      <c r="P682" s="69"/>
      <c r="Q682" s="69"/>
      <c r="R682" s="69"/>
      <c r="S682" s="69"/>
      <c r="T682" s="66"/>
      <c r="U682" s="1"/>
      <c r="V682" s="1"/>
      <c r="W682" s="1"/>
      <c r="X682" s="1"/>
      <c r="Y682" s="1"/>
      <c r="Z682" s="1"/>
    </row>
    <row r="683" spans="1:26" ht="15.75" customHeight="1" x14ac:dyDescent="0.2">
      <c r="A683" s="1"/>
      <c r="B683" s="1"/>
      <c r="C683" s="1"/>
      <c r="D683" s="67"/>
      <c r="E683" s="67"/>
      <c r="F683" s="67"/>
      <c r="G683" s="67"/>
      <c r="H683" s="67"/>
      <c r="I683" s="67"/>
      <c r="J683" s="67"/>
      <c r="K683" s="68"/>
      <c r="L683" s="67"/>
      <c r="M683" s="1"/>
      <c r="N683" s="69"/>
      <c r="O683" s="69"/>
      <c r="P683" s="69"/>
      <c r="Q683" s="69"/>
      <c r="R683" s="69"/>
      <c r="S683" s="69"/>
      <c r="T683" s="66"/>
      <c r="U683" s="1"/>
      <c r="V683" s="1"/>
      <c r="W683" s="1"/>
      <c r="X683" s="1"/>
      <c r="Y683" s="1"/>
      <c r="Z683" s="1"/>
    </row>
    <row r="684" spans="1:26" ht="15.75" customHeight="1" x14ac:dyDescent="0.2">
      <c r="A684" s="1"/>
      <c r="B684" s="1"/>
      <c r="C684" s="1"/>
      <c r="D684" s="67"/>
      <c r="E684" s="67"/>
      <c r="F684" s="67"/>
      <c r="G684" s="67"/>
      <c r="H684" s="67"/>
      <c r="I684" s="67"/>
      <c r="J684" s="67"/>
      <c r="K684" s="68"/>
      <c r="L684" s="67"/>
      <c r="M684" s="1"/>
      <c r="N684" s="69"/>
      <c r="O684" s="69"/>
      <c r="P684" s="69"/>
      <c r="Q684" s="69"/>
      <c r="R684" s="69"/>
      <c r="S684" s="69"/>
      <c r="T684" s="66"/>
      <c r="U684" s="1"/>
      <c r="V684" s="1"/>
      <c r="W684" s="1"/>
      <c r="X684" s="1"/>
      <c r="Y684" s="1"/>
      <c r="Z684" s="1"/>
    </row>
    <row r="685" spans="1:26" ht="15.75" customHeight="1" x14ac:dyDescent="0.2">
      <c r="A685" s="1"/>
      <c r="B685" s="1"/>
      <c r="C685" s="1"/>
      <c r="D685" s="67"/>
      <c r="E685" s="67"/>
      <c r="F685" s="67"/>
      <c r="G685" s="67"/>
      <c r="H685" s="67"/>
      <c r="I685" s="67"/>
      <c r="J685" s="67"/>
      <c r="K685" s="68"/>
      <c r="L685" s="67"/>
      <c r="M685" s="1"/>
      <c r="N685" s="69"/>
      <c r="O685" s="69"/>
      <c r="P685" s="69"/>
      <c r="Q685" s="69"/>
      <c r="R685" s="69"/>
      <c r="S685" s="69"/>
      <c r="T685" s="66"/>
      <c r="U685" s="1"/>
      <c r="V685" s="1"/>
      <c r="W685" s="1"/>
      <c r="X685" s="1"/>
      <c r="Y685" s="1"/>
      <c r="Z685" s="1"/>
    </row>
    <row r="686" spans="1:26" ht="15.75" customHeight="1" x14ac:dyDescent="0.2">
      <c r="A686" s="1"/>
      <c r="B686" s="1"/>
      <c r="C686" s="1"/>
      <c r="D686" s="67"/>
      <c r="E686" s="67"/>
      <c r="F686" s="67"/>
      <c r="G686" s="67"/>
      <c r="H686" s="67"/>
      <c r="I686" s="67"/>
      <c r="J686" s="67"/>
      <c r="K686" s="68"/>
      <c r="L686" s="67"/>
      <c r="M686" s="1"/>
      <c r="N686" s="69"/>
      <c r="O686" s="69"/>
      <c r="P686" s="69"/>
      <c r="Q686" s="69"/>
      <c r="R686" s="69"/>
      <c r="S686" s="69"/>
      <c r="T686" s="66"/>
      <c r="U686" s="1"/>
      <c r="V686" s="1"/>
      <c r="W686" s="1"/>
      <c r="X686" s="1"/>
      <c r="Y686" s="1"/>
      <c r="Z686" s="1"/>
    </row>
    <row r="687" spans="1:26" ht="15.75" customHeight="1" x14ac:dyDescent="0.2">
      <c r="A687" s="1"/>
      <c r="B687" s="1"/>
      <c r="C687" s="1"/>
      <c r="D687" s="67"/>
      <c r="E687" s="67"/>
      <c r="F687" s="67"/>
      <c r="G687" s="67"/>
      <c r="H687" s="67"/>
      <c r="I687" s="67"/>
      <c r="J687" s="67"/>
      <c r="K687" s="68"/>
      <c r="L687" s="67"/>
      <c r="M687" s="1"/>
      <c r="N687" s="69"/>
      <c r="O687" s="69"/>
      <c r="P687" s="69"/>
      <c r="Q687" s="69"/>
      <c r="R687" s="69"/>
      <c r="S687" s="69"/>
      <c r="T687" s="66"/>
      <c r="U687" s="1"/>
      <c r="V687" s="1"/>
      <c r="W687" s="1"/>
      <c r="X687" s="1"/>
      <c r="Y687" s="1"/>
      <c r="Z687" s="1"/>
    </row>
    <row r="688" spans="1:26" ht="15.75" customHeight="1" x14ac:dyDescent="0.2">
      <c r="A688" s="1"/>
      <c r="B688" s="1"/>
      <c r="C688" s="1"/>
      <c r="D688" s="67"/>
      <c r="E688" s="67"/>
      <c r="F688" s="67"/>
      <c r="G688" s="67"/>
      <c r="H688" s="67"/>
      <c r="I688" s="67"/>
      <c r="J688" s="67"/>
      <c r="K688" s="68"/>
      <c r="L688" s="67"/>
      <c r="M688" s="1"/>
      <c r="N688" s="69"/>
      <c r="O688" s="69"/>
      <c r="P688" s="69"/>
      <c r="Q688" s="69"/>
      <c r="R688" s="69"/>
      <c r="S688" s="69"/>
      <c r="T688" s="66"/>
      <c r="U688" s="1"/>
      <c r="V688" s="1"/>
      <c r="W688" s="1"/>
      <c r="X688" s="1"/>
      <c r="Y688" s="1"/>
      <c r="Z688" s="1"/>
    </row>
    <row r="689" spans="1:26" ht="15.75" customHeight="1" x14ac:dyDescent="0.2">
      <c r="A689" s="1"/>
      <c r="B689" s="1"/>
      <c r="C689" s="1"/>
      <c r="D689" s="67"/>
      <c r="E689" s="67"/>
      <c r="F689" s="67"/>
      <c r="G689" s="67"/>
      <c r="H689" s="67"/>
      <c r="I689" s="67"/>
      <c r="J689" s="67"/>
      <c r="K689" s="68"/>
      <c r="L689" s="67"/>
      <c r="M689" s="1"/>
      <c r="N689" s="69"/>
      <c r="O689" s="69"/>
      <c r="P689" s="69"/>
      <c r="Q689" s="69"/>
      <c r="R689" s="69"/>
      <c r="S689" s="69"/>
      <c r="T689" s="66"/>
      <c r="U689" s="1"/>
      <c r="V689" s="1"/>
      <c r="W689" s="1"/>
      <c r="X689" s="1"/>
      <c r="Y689" s="1"/>
      <c r="Z689" s="1"/>
    </row>
    <row r="690" spans="1:26" ht="15.75" customHeight="1" x14ac:dyDescent="0.2">
      <c r="A690" s="1"/>
      <c r="B690" s="1"/>
      <c r="C690" s="1"/>
      <c r="D690" s="67"/>
      <c r="E690" s="67"/>
      <c r="F690" s="67"/>
      <c r="G690" s="67"/>
      <c r="H690" s="67"/>
      <c r="I690" s="67"/>
      <c r="J690" s="67"/>
      <c r="K690" s="68"/>
      <c r="L690" s="67"/>
      <c r="M690" s="1"/>
      <c r="N690" s="69"/>
      <c r="O690" s="69"/>
      <c r="P690" s="69"/>
      <c r="Q690" s="69"/>
      <c r="R690" s="69"/>
      <c r="S690" s="69"/>
      <c r="T690" s="66"/>
      <c r="U690" s="1"/>
      <c r="V690" s="1"/>
      <c r="W690" s="1"/>
      <c r="X690" s="1"/>
      <c r="Y690" s="1"/>
      <c r="Z690" s="1"/>
    </row>
    <row r="691" spans="1:26" ht="15.75" customHeight="1" x14ac:dyDescent="0.2">
      <c r="A691" s="1"/>
      <c r="B691" s="1"/>
      <c r="C691" s="1"/>
      <c r="D691" s="67"/>
      <c r="E691" s="67"/>
      <c r="F691" s="67"/>
      <c r="G691" s="67"/>
      <c r="H691" s="67"/>
      <c r="I691" s="67"/>
      <c r="J691" s="67"/>
      <c r="K691" s="68"/>
      <c r="L691" s="67"/>
      <c r="M691" s="1"/>
      <c r="N691" s="69"/>
      <c r="O691" s="69"/>
      <c r="P691" s="69"/>
      <c r="Q691" s="69"/>
      <c r="R691" s="69"/>
      <c r="S691" s="69"/>
      <c r="T691" s="66"/>
      <c r="U691" s="1"/>
      <c r="V691" s="1"/>
      <c r="W691" s="1"/>
      <c r="X691" s="1"/>
      <c r="Y691" s="1"/>
      <c r="Z691" s="1"/>
    </row>
    <row r="692" spans="1:26" ht="15.75" customHeight="1" x14ac:dyDescent="0.2">
      <c r="A692" s="1"/>
      <c r="B692" s="1"/>
      <c r="C692" s="1"/>
      <c r="D692" s="67"/>
      <c r="E692" s="67"/>
      <c r="F692" s="67"/>
      <c r="G692" s="67"/>
      <c r="H692" s="67"/>
      <c r="I692" s="67"/>
      <c r="J692" s="67"/>
      <c r="K692" s="68"/>
      <c r="L692" s="67"/>
      <c r="M692" s="1"/>
      <c r="N692" s="69"/>
      <c r="O692" s="69"/>
      <c r="P692" s="69"/>
      <c r="Q692" s="69"/>
      <c r="R692" s="69"/>
      <c r="S692" s="69"/>
      <c r="T692" s="66"/>
      <c r="U692" s="1"/>
      <c r="V692" s="1"/>
      <c r="W692" s="1"/>
      <c r="X692" s="1"/>
      <c r="Y692" s="1"/>
      <c r="Z692" s="1"/>
    </row>
    <row r="693" spans="1:26" ht="15.75" customHeight="1" x14ac:dyDescent="0.2">
      <c r="A693" s="1"/>
      <c r="B693" s="1"/>
      <c r="C693" s="1"/>
      <c r="D693" s="67"/>
      <c r="E693" s="67"/>
      <c r="F693" s="67"/>
      <c r="G693" s="67"/>
      <c r="H693" s="67"/>
      <c r="I693" s="67"/>
      <c r="J693" s="67"/>
      <c r="K693" s="68"/>
      <c r="L693" s="67"/>
      <c r="M693" s="1"/>
      <c r="N693" s="69"/>
      <c r="O693" s="69"/>
      <c r="P693" s="69"/>
      <c r="Q693" s="69"/>
      <c r="R693" s="69"/>
      <c r="S693" s="69"/>
      <c r="T693" s="66"/>
      <c r="U693" s="1"/>
      <c r="V693" s="1"/>
      <c r="W693" s="1"/>
      <c r="X693" s="1"/>
      <c r="Y693" s="1"/>
      <c r="Z693" s="1"/>
    </row>
    <row r="694" spans="1:26" ht="15.75" customHeight="1" x14ac:dyDescent="0.2">
      <c r="A694" s="1"/>
      <c r="B694" s="1"/>
      <c r="C694" s="1"/>
      <c r="D694" s="67"/>
      <c r="E694" s="67"/>
      <c r="F694" s="67"/>
      <c r="G694" s="67"/>
      <c r="H694" s="67"/>
      <c r="I694" s="67"/>
      <c r="J694" s="67"/>
      <c r="K694" s="68"/>
      <c r="L694" s="67"/>
      <c r="M694" s="1"/>
      <c r="N694" s="69"/>
      <c r="O694" s="69"/>
      <c r="P694" s="69"/>
      <c r="Q694" s="69"/>
      <c r="R694" s="69"/>
      <c r="S694" s="69"/>
      <c r="T694" s="66"/>
      <c r="U694" s="1"/>
      <c r="V694" s="1"/>
      <c r="W694" s="1"/>
      <c r="X694" s="1"/>
      <c r="Y694" s="1"/>
      <c r="Z694" s="1"/>
    </row>
    <row r="695" spans="1:26" ht="15.75" customHeight="1" x14ac:dyDescent="0.2">
      <c r="A695" s="1"/>
      <c r="B695" s="1"/>
      <c r="C695" s="1"/>
      <c r="D695" s="67"/>
      <c r="E695" s="67"/>
      <c r="F695" s="67"/>
      <c r="G695" s="67"/>
      <c r="H695" s="67"/>
      <c r="I695" s="67"/>
      <c r="J695" s="67"/>
      <c r="K695" s="68"/>
      <c r="L695" s="67"/>
      <c r="M695" s="1"/>
      <c r="N695" s="69"/>
      <c r="O695" s="69"/>
      <c r="P695" s="69"/>
      <c r="Q695" s="69"/>
      <c r="R695" s="69"/>
      <c r="S695" s="69"/>
      <c r="T695" s="66"/>
      <c r="U695" s="1"/>
      <c r="V695" s="1"/>
      <c r="W695" s="1"/>
      <c r="X695" s="1"/>
      <c r="Y695" s="1"/>
      <c r="Z695" s="1"/>
    </row>
    <row r="696" spans="1:26" ht="15.75" customHeight="1" x14ac:dyDescent="0.2">
      <c r="A696" s="1"/>
      <c r="B696" s="1"/>
      <c r="C696" s="1"/>
      <c r="D696" s="67"/>
      <c r="E696" s="67"/>
      <c r="F696" s="67"/>
      <c r="G696" s="67"/>
      <c r="H696" s="67"/>
      <c r="I696" s="67"/>
      <c r="J696" s="67"/>
      <c r="K696" s="68"/>
      <c r="L696" s="67"/>
      <c r="M696" s="1"/>
      <c r="N696" s="69"/>
      <c r="O696" s="69"/>
      <c r="P696" s="69"/>
      <c r="Q696" s="69"/>
      <c r="R696" s="69"/>
      <c r="S696" s="69"/>
      <c r="T696" s="66"/>
      <c r="U696" s="1"/>
      <c r="V696" s="1"/>
      <c r="W696" s="1"/>
      <c r="X696" s="1"/>
      <c r="Y696" s="1"/>
      <c r="Z696" s="1"/>
    </row>
    <row r="697" spans="1:26" ht="15.75" customHeight="1" x14ac:dyDescent="0.2">
      <c r="A697" s="1"/>
      <c r="B697" s="1"/>
      <c r="C697" s="1"/>
      <c r="D697" s="67"/>
      <c r="E697" s="67"/>
      <c r="F697" s="67"/>
      <c r="G697" s="67"/>
      <c r="H697" s="67"/>
      <c r="I697" s="67"/>
      <c r="J697" s="67"/>
      <c r="K697" s="68"/>
      <c r="L697" s="67"/>
      <c r="M697" s="1"/>
      <c r="N697" s="69"/>
      <c r="O697" s="69"/>
      <c r="P697" s="69"/>
      <c r="Q697" s="69"/>
      <c r="R697" s="69"/>
      <c r="S697" s="69"/>
      <c r="T697" s="66"/>
      <c r="U697" s="1"/>
      <c r="V697" s="1"/>
      <c r="W697" s="1"/>
      <c r="X697" s="1"/>
      <c r="Y697" s="1"/>
      <c r="Z697" s="1"/>
    </row>
    <row r="698" spans="1:26" ht="15.75" customHeight="1" x14ac:dyDescent="0.2">
      <c r="A698" s="1"/>
      <c r="B698" s="1"/>
      <c r="C698" s="1"/>
      <c r="D698" s="67"/>
      <c r="E698" s="67"/>
      <c r="F698" s="67"/>
      <c r="G698" s="67"/>
      <c r="H698" s="67"/>
      <c r="I698" s="67"/>
      <c r="J698" s="67"/>
      <c r="K698" s="68"/>
      <c r="L698" s="67"/>
      <c r="M698" s="1"/>
      <c r="N698" s="69"/>
      <c r="O698" s="69"/>
      <c r="P698" s="69"/>
      <c r="Q698" s="69"/>
      <c r="R698" s="69"/>
      <c r="S698" s="69"/>
      <c r="T698" s="66"/>
      <c r="U698" s="1"/>
      <c r="V698" s="1"/>
      <c r="W698" s="1"/>
      <c r="X698" s="1"/>
      <c r="Y698" s="1"/>
      <c r="Z698" s="1"/>
    </row>
    <row r="699" spans="1:26" ht="15.75" customHeight="1" x14ac:dyDescent="0.2">
      <c r="A699" s="1"/>
      <c r="B699" s="1"/>
      <c r="C699" s="1"/>
      <c r="D699" s="67"/>
      <c r="E699" s="67"/>
      <c r="F699" s="67"/>
      <c r="G699" s="67"/>
      <c r="H699" s="67"/>
      <c r="I699" s="67"/>
      <c r="J699" s="67"/>
      <c r="K699" s="68"/>
      <c r="L699" s="67"/>
      <c r="M699" s="1"/>
      <c r="N699" s="69"/>
      <c r="O699" s="69"/>
      <c r="P699" s="69"/>
      <c r="Q699" s="69"/>
      <c r="R699" s="69"/>
      <c r="S699" s="69"/>
      <c r="T699" s="66"/>
      <c r="U699" s="1"/>
      <c r="V699" s="1"/>
      <c r="W699" s="1"/>
      <c r="X699" s="1"/>
      <c r="Y699" s="1"/>
      <c r="Z699" s="1"/>
    </row>
    <row r="700" spans="1:26" ht="15.75" customHeight="1" x14ac:dyDescent="0.2">
      <c r="A700" s="1"/>
      <c r="B700" s="1"/>
      <c r="C700" s="1"/>
      <c r="D700" s="67"/>
      <c r="E700" s="67"/>
      <c r="F700" s="67"/>
      <c r="G700" s="67"/>
      <c r="H700" s="67"/>
      <c r="I700" s="67"/>
      <c r="J700" s="67"/>
      <c r="K700" s="68"/>
      <c r="L700" s="67"/>
      <c r="M700" s="1"/>
      <c r="N700" s="69"/>
      <c r="O700" s="69"/>
      <c r="P700" s="69"/>
      <c r="Q700" s="69"/>
      <c r="R700" s="69"/>
      <c r="S700" s="69"/>
      <c r="T700" s="66"/>
      <c r="U700" s="1"/>
      <c r="V700" s="1"/>
      <c r="W700" s="1"/>
      <c r="X700" s="1"/>
      <c r="Y700" s="1"/>
      <c r="Z700" s="1"/>
    </row>
    <row r="701" spans="1:26" ht="15.75" customHeight="1" x14ac:dyDescent="0.2">
      <c r="A701" s="1"/>
      <c r="B701" s="1"/>
      <c r="C701" s="1"/>
      <c r="D701" s="67"/>
      <c r="E701" s="67"/>
      <c r="F701" s="67"/>
      <c r="G701" s="67"/>
      <c r="H701" s="67"/>
      <c r="I701" s="67"/>
      <c r="J701" s="67"/>
      <c r="K701" s="68"/>
      <c r="L701" s="67"/>
      <c r="M701" s="1"/>
      <c r="N701" s="69"/>
      <c r="O701" s="69"/>
      <c r="P701" s="69"/>
      <c r="Q701" s="69"/>
      <c r="R701" s="69"/>
      <c r="S701" s="69"/>
      <c r="T701" s="66"/>
      <c r="U701" s="1"/>
      <c r="V701" s="1"/>
      <c r="W701" s="1"/>
      <c r="X701" s="1"/>
      <c r="Y701" s="1"/>
      <c r="Z701" s="1"/>
    </row>
    <row r="702" spans="1:26" ht="15.75" customHeight="1" x14ac:dyDescent="0.2">
      <c r="A702" s="1"/>
      <c r="B702" s="1"/>
      <c r="C702" s="1"/>
      <c r="D702" s="67"/>
      <c r="E702" s="67"/>
      <c r="F702" s="67"/>
      <c r="G702" s="67"/>
      <c r="H702" s="67"/>
      <c r="I702" s="67"/>
      <c r="J702" s="67"/>
      <c r="K702" s="68"/>
      <c r="L702" s="67"/>
      <c r="M702" s="1"/>
      <c r="N702" s="69"/>
      <c r="O702" s="69"/>
      <c r="P702" s="69"/>
      <c r="Q702" s="69"/>
      <c r="R702" s="69"/>
      <c r="S702" s="69"/>
      <c r="T702" s="66"/>
      <c r="U702" s="1"/>
      <c r="V702" s="1"/>
      <c r="W702" s="1"/>
      <c r="X702" s="1"/>
      <c r="Y702" s="1"/>
      <c r="Z702" s="1"/>
    </row>
    <row r="703" spans="1:26" ht="15.75" customHeight="1" x14ac:dyDescent="0.2">
      <c r="A703" s="1"/>
      <c r="B703" s="1"/>
      <c r="C703" s="1"/>
      <c r="D703" s="67"/>
      <c r="E703" s="67"/>
      <c r="F703" s="67"/>
      <c r="G703" s="67"/>
      <c r="H703" s="67"/>
      <c r="I703" s="67"/>
      <c r="J703" s="67"/>
      <c r="K703" s="68"/>
      <c r="L703" s="67"/>
      <c r="M703" s="1"/>
      <c r="N703" s="69"/>
      <c r="O703" s="69"/>
      <c r="P703" s="69"/>
      <c r="Q703" s="69"/>
      <c r="R703" s="69"/>
      <c r="S703" s="69"/>
      <c r="T703" s="66"/>
      <c r="U703" s="1"/>
      <c r="V703" s="1"/>
      <c r="W703" s="1"/>
      <c r="X703" s="1"/>
      <c r="Y703" s="1"/>
      <c r="Z703" s="1"/>
    </row>
    <row r="704" spans="1:26" ht="15.75" customHeight="1" x14ac:dyDescent="0.2">
      <c r="A704" s="1"/>
      <c r="B704" s="1"/>
      <c r="C704" s="1"/>
      <c r="D704" s="67"/>
      <c r="E704" s="67"/>
      <c r="F704" s="67"/>
      <c r="G704" s="67"/>
      <c r="H704" s="67"/>
      <c r="I704" s="67"/>
      <c r="J704" s="67"/>
      <c r="K704" s="68"/>
      <c r="L704" s="67"/>
      <c r="M704" s="1"/>
      <c r="N704" s="69"/>
      <c r="O704" s="69"/>
      <c r="P704" s="69"/>
      <c r="Q704" s="69"/>
      <c r="R704" s="69"/>
      <c r="S704" s="69"/>
      <c r="T704" s="66"/>
      <c r="U704" s="1"/>
      <c r="V704" s="1"/>
      <c r="W704" s="1"/>
      <c r="X704" s="1"/>
      <c r="Y704" s="1"/>
      <c r="Z704" s="1"/>
    </row>
    <row r="705" spans="1:26" ht="15.75" customHeight="1" x14ac:dyDescent="0.2">
      <c r="A705" s="1"/>
      <c r="B705" s="1"/>
      <c r="C705" s="1"/>
      <c r="D705" s="67"/>
      <c r="E705" s="67"/>
      <c r="F705" s="67"/>
      <c r="G705" s="67"/>
      <c r="H705" s="67"/>
      <c r="I705" s="67"/>
      <c r="J705" s="67"/>
      <c r="K705" s="68"/>
      <c r="L705" s="67"/>
      <c r="M705" s="1"/>
      <c r="N705" s="69"/>
      <c r="O705" s="69"/>
      <c r="P705" s="69"/>
      <c r="Q705" s="69"/>
      <c r="R705" s="69"/>
      <c r="S705" s="69"/>
      <c r="T705" s="66"/>
      <c r="U705" s="1"/>
      <c r="V705" s="1"/>
      <c r="W705" s="1"/>
      <c r="X705" s="1"/>
      <c r="Y705" s="1"/>
      <c r="Z705" s="1"/>
    </row>
    <row r="706" spans="1:26" ht="15.75" customHeight="1" x14ac:dyDescent="0.2">
      <c r="A706" s="1"/>
      <c r="B706" s="1"/>
      <c r="C706" s="1"/>
      <c r="D706" s="67"/>
      <c r="E706" s="67"/>
      <c r="F706" s="67"/>
      <c r="G706" s="67"/>
      <c r="H706" s="67"/>
      <c r="I706" s="67"/>
      <c r="J706" s="67"/>
      <c r="K706" s="68"/>
      <c r="L706" s="67"/>
      <c r="M706" s="1"/>
      <c r="N706" s="69"/>
      <c r="O706" s="69"/>
      <c r="P706" s="69"/>
      <c r="Q706" s="69"/>
      <c r="R706" s="69"/>
      <c r="S706" s="69"/>
      <c r="T706" s="66"/>
      <c r="U706" s="1"/>
      <c r="V706" s="1"/>
      <c r="W706" s="1"/>
      <c r="X706" s="1"/>
      <c r="Y706" s="1"/>
      <c r="Z706" s="1"/>
    </row>
    <row r="707" spans="1:26" ht="15.75" customHeight="1" x14ac:dyDescent="0.2">
      <c r="A707" s="1"/>
      <c r="B707" s="1"/>
      <c r="C707" s="1"/>
      <c r="D707" s="67"/>
      <c r="E707" s="67"/>
      <c r="F707" s="67"/>
      <c r="G707" s="67"/>
      <c r="H707" s="67"/>
      <c r="I707" s="67"/>
      <c r="J707" s="67"/>
      <c r="K707" s="68"/>
      <c r="L707" s="67"/>
      <c r="M707" s="1"/>
      <c r="N707" s="69"/>
      <c r="O707" s="69"/>
      <c r="P707" s="69"/>
      <c r="Q707" s="69"/>
      <c r="R707" s="69"/>
      <c r="S707" s="69"/>
      <c r="T707" s="66"/>
      <c r="U707" s="1"/>
      <c r="V707" s="1"/>
      <c r="W707" s="1"/>
      <c r="X707" s="1"/>
      <c r="Y707" s="1"/>
      <c r="Z707" s="1"/>
    </row>
    <row r="708" spans="1:26" ht="15.75" customHeight="1" x14ac:dyDescent="0.2">
      <c r="A708" s="1"/>
      <c r="B708" s="1"/>
      <c r="C708" s="1"/>
      <c r="D708" s="67"/>
      <c r="E708" s="67"/>
      <c r="F708" s="67"/>
      <c r="G708" s="67"/>
      <c r="H708" s="67"/>
      <c r="I708" s="67"/>
      <c r="J708" s="67"/>
      <c r="K708" s="68"/>
      <c r="L708" s="67"/>
      <c r="M708" s="1"/>
      <c r="N708" s="69"/>
      <c r="O708" s="69"/>
      <c r="P708" s="69"/>
      <c r="Q708" s="69"/>
      <c r="R708" s="69"/>
      <c r="S708" s="69"/>
      <c r="T708" s="66"/>
      <c r="U708" s="1"/>
      <c r="V708" s="1"/>
      <c r="W708" s="1"/>
      <c r="X708" s="1"/>
      <c r="Y708" s="1"/>
      <c r="Z708" s="1"/>
    </row>
    <row r="709" spans="1:26" ht="15.75" customHeight="1" x14ac:dyDescent="0.2">
      <c r="A709" s="1"/>
      <c r="B709" s="1"/>
      <c r="C709" s="1"/>
      <c r="D709" s="67"/>
      <c r="E709" s="67"/>
      <c r="F709" s="67"/>
      <c r="G709" s="67"/>
      <c r="H709" s="67"/>
      <c r="I709" s="67"/>
      <c r="J709" s="67"/>
      <c r="K709" s="68"/>
      <c r="L709" s="67"/>
      <c r="M709" s="1"/>
      <c r="N709" s="69"/>
      <c r="O709" s="69"/>
      <c r="P709" s="69"/>
      <c r="Q709" s="69"/>
      <c r="R709" s="69"/>
      <c r="S709" s="69"/>
      <c r="T709" s="66"/>
      <c r="U709" s="1"/>
      <c r="V709" s="1"/>
      <c r="W709" s="1"/>
      <c r="X709" s="1"/>
      <c r="Y709" s="1"/>
      <c r="Z709" s="1"/>
    </row>
    <row r="710" spans="1:26" ht="15.75" customHeight="1" x14ac:dyDescent="0.2">
      <c r="A710" s="1"/>
      <c r="B710" s="1"/>
      <c r="C710" s="1"/>
      <c r="D710" s="67"/>
      <c r="E710" s="67"/>
      <c r="F710" s="67"/>
      <c r="G710" s="67"/>
      <c r="H710" s="67"/>
      <c r="I710" s="67"/>
      <c r="J710" s="67"/>
      <c r="K710" s="68"/>
      <c r="L710" s="67"/>
      <c r="M710" s="1"/>
      <c r="N710" s="69"/>
      <c r="O710" s="69"/>
      <c r="P710" s="69"/>
      <c r="Q710" s="69"/>
      <c r="R710" s="69"/>
      <c r="S710" s="69"/>
      <c r="T710" s="66"/>
      <c r="U710" s="1"/>
      <c r="V710" s="1"/>
      <c r="W710" s="1"/>
      <c r="X710" s="1"/>
      <c r="Y710" s="1"/>
      <c r="Z710" s="1"/>
    </row>
    <row r="711" spans="1:26" ht="15.75" customHeight="1" x14ac:dyDescent="0.2">
      <c r="A711" s="1"/>
      <c r="B711" s="1"/>
      <c r="C711" s="1"/>
      <c r="D711" s="67"/>
      <c r="E711" s="67"/>
      <c r="F711" s="67"/>
      <c r="G711" s="67"/>
      <c r="H711" s="67"/>
      <c r="I711" s="67"/>
      <c r="J711" s="67"/>
      <c r="K711" s="68"/>
      <c r="L711" s="67"/>
      <c r="M711" s="1"/>
      <c r="N711" s="69"/>
      <c r="O711" s="69"/>
      <c r="P711" s="69"/>
      <c r="Q711" s="69"/>
      <c r="R711" s="69"/>
      <c r="S711" s="69"/>
      <c r="T711" s="66"/>
      <c r="U711" s="1"/>
      <c r="V711" s="1"/>
      <c r="W711" s="1"/>
      <c r="X711" s="1"/>
      <c r="Y711" s="1"/>
      <c r="Z711" s="1"/>
    </row>
    <row r="712" spans="1:26" ht="15.75" customHeight="1" x14ac:dyDescent="0.2">
      <c r="A712" s="1"/>
      <c r="B712" s="1"/>
      <c r="C712" s="1"/>
      <c r="D712" s="67"/>
      <c r="E712" s="67"/>
      <c r="F712" s="67"/>
      <c r="G712" s="67"/>
      <c r="H712" s="67"/>
      <c r="I712" s="67"/>
      <c r="J712" s="67"/>
      <c r="K712" s="68"/>
      <c r="L712" s="67"/>
      <c r="M712" s="1"/>
      <c r="N712" s="69"/>
      <c r="O712" s="69"/>
      <c r="P712" s="69"/>
      <c r="Q712" s="69"/>
      <c r="R712" s="69"/>
      <c r="S712" s="69"/>
      <c r="T712" s="66"/>
      <c r="U712" s="1"/>
      <c r="V712" s="1"/>
      <c r="W712" s="1"/>
      <c r="X712" s="1"/>
      <c r="Y712" s="1"/>
      <c r="Z712" s="1"/>
    </row>
    <row r="713" spans="1:26" ht="15.75" customHeight="1" x14ac:dyDescent="0.2">
      <c r="A713" s="1"/>
      <c r="B713" s="1"/>
      <c r="C713" s="1"/>
      <c r="D713" s="67"/>
      <c r="E713" s="67"/>
      <c r="F713" s="67"/>
      <c r="G713" s="67"/>
      <c r="H713" s="67"/>
      <c r="I713" s="67"/>
      <c r="J713" s="67"/>
      <c r="K713" s="68"/>
      <c r="L713" s="67"/>
      <c r="M713" s="1"/>
      <c r="N713" s="69"/>
      <c r="O713" s="69"/>
      <c r="P713" s="69"/>
      <c r="Q713" s="69"/>
      <c r="R713" s="69"/>
      <c r="S713" s="69"/>
      <c r="T713" s="66"/>
      <c r="U713" s="1"/>
      <c r="V713" s="1"/>
      <c r="W713" s="1"/>
      <c r="X713" s="1"/>
      <c r="Y713" s="1"/>
      <c r="Z713" s="1"/>
    </row>
    <row r="714" spans="1:26" ht="15.75" customHeight="1" x14ac:dyDescent="0.2">
      <c r="A714" s="1"/>
      <c r="B714" s="1"/>
      <c r="C714" s="1"/>
      <c r="D714" s="67"/>
      <c r="E714" s="67"/>
      <c r="F714" s="67"/>
      <c r="G714" s="67"/>
      <c r="H714" s="67"/>
      <c r="I714" s="67"/>
      <c r="J714" s="67"/>
      <c r="K714" s="68"/>
      <c r="L714" s="67"/>
      <c r="M714" s="1"/>
      <c r="N714" s="69"/>
      <c r="O714" s="69"/>
      <c r="P714" s="69"/>
      <c r="Q714" s="69"/>
      <c r="R714" s="69"/>
      <c r="S714" s="69"/>
      <c r="T714" s="66"/>
      <c r="U714" s="1"/>
      <c r="V714" s="1"/>
      <c r="W714" s="1"/>
      <c r="X714" s="1"/>
      <c r="Y714" s="1"/>
      <c r="Z714" s="1"/>
    </row>
    <row r="715" spans="1:26" ht="15.75" customHeight="1" x14ac:dyDescent="0.2">
      <c r="A715" s="1"/>
      <c r="B715" s="1"/>
      <c r="C715" s="1"/>
      <c r="D715" s="67"/>
      <c r="E715" s="67"/>
      <c r="F715" s="67"/>
      <c r="G715" s="67"/>
      <c r="H715" s="67"/>
      <c r="I715" s="67"/>
      <c r="J715" s="67"/>
      <c r="K715" s="68"/>
      <c r="L715" s="67"/>
      <c r="M715" s="1"/>
      <c r="N715" s="69"/>
      <c r="O715" s="69"/>
      <c r="P715" s="69"/>
      <c r="Q715" s="69"/>
      <c r="R715" s="69"/>
      <c r="S715" s="69"/>
      <c r="T715" s="66"/>
      <c r="U715" s="1"/>
      <c r="V715" s="1"/>
      <c r="W715" s="1"/>
      <c r="X715" s="1"/>
      <c r="Y715" s="1"/>
      <c r="Z715" s="1"/>
    </row>
    <row r="716" spans="1:26" ht="15.75" customHeight="1" x14ac:dyDescent="0.2">
      <c r="A716" s="1"/>
      <c r="B716" s="1"/>
      <c r="C716" s="1"/>
      <c r="D716" s="67"/>
      <c r="E716" s="67"/>
      <c r="F716" s="67"/>
      <c r="G716" s="67"/>
      <c r="H716" s="67"/>
      <c r="I716" s="67"/>
      <c r="J716" s="67"/>
      <c r="K716" s="68"/>
      <c r="L716" s="67"/>
      <c r="M716" s="1"/>
      <c r="N716" s="69"/>
      <c r="O716" s="69"/>
      <c r="P716" s="69"/>
      <c r="Q716" s="69"/>
      <c r="R716" s="69"/>
      <c r="S716" s="69"/>
      <c r="T716" s="66"/>
      <c r="U716" s="1"/>
      <c r="V716" s="1"/>
      <c r="W716" s="1"/>
      <c r="X716" s="1"/>
      <c r="Y716" s="1"/>
      <c r="Z716" s="1"/>
    </row>
    <row r="717" spans="1:26" ht="15.75" customHeight="1" x14ac:dyDescent="0.2">
      <c r="A717" s="1"/>
      <c r="B717" s="1"/>
      <c r="C717" s="1"/>
      <c r="D717" s="67"/>
      <c r="E717" s="67"/>
      <c r="F717" s="67"/>
      <c r="G717" s="67"/>
      <c r="H717" s="67"/>
      <c r="I717" s="67"/>
      <c r="J717" s="67"/>
      <c r="K717" s="68"/>
      <c r="L717" s="67"/>
      <c r="M717" s="1"/>
      <c r="N717" s="69"/>
      <c r="O717" s="69"/>
      <c r="P717" s="69"/>
      <c r="Q717" s="69"/>
      <c r="R717" s="69"/>
      <c r="S717" s="69"/>
      <c r="T717" s="66"/>
      <c r="U717" s="1"/>
      <c r="V717" s="1"/>
      <c r="W717" s="1"/>
      <c r="X717" s="1"/>
      <c r="Y717" s="1"/>
      <c r="Z717" s="1"/>
    </row>
    <row r="718" spans="1:26" ht="15.75" customHeight="1" x14ac:dyDescent="0.2">
      <c r="A718" s="1"/>
      <c r="B718" s="1"/>
      <c r="C718" s="1"/>
      <c r="D718" s="67"/>
      <c r="E718" s="67"/>
      <c r="F718" s="67"/>
      <c r="G718" s="67"/>
      <c r="H718" s="67"/>
      <c r="I718" s="67"/>
      <c r="J718" s="67"/>
      <c r="K718" s="68"/>
      <c r="L718" s="67"/>
      <c r="M718" s="1"/>
      <c r="N718" s="69"/>
      <c r="O718" s="69"/>
      <c r="P718" s="69"/>
      <c r="Q718" s="69"/>
      <c r="R718" s="69"/>
      <c r="S718" s="69"/>
      <c r="T718" s="66"/>
      <c r="U718" s="1"/>
      <c r="V718" s="1"/>
      <c r="W718" s="1"/>
      <c r="X718" s="1"/>
      <c r="Y718" s="1"/>
      <c r="Z718" s="1"/>
    </row>
    <row r="719" spans="1:26" ht="15.75" customHeight="1" x14ac:dyDescent="0.2">
      <c r="A719" s="1"/>
      <c r="B719" s="1"/>
      <c r="C719" s="1"/>
      <c r="D719" s="67"/>
      <c r="E719" s="67"/>
      <c r="F719" s="67"/>
      <c r="G719" s="67"/>
      <c r="H719" s="67"/>
      <c r="I719" s="67"/>
      <c r="J719" s="67"/>
      <c r="K719" s="68"/>
      <c r="L719" s="67"/>
      <c r="M719" s="1"/>
      <c r="N719" s="69"/>
      <c r="O719" s="69"/>
      <c r="P719" s="69"/>
      <c r="Q719" s="69"/>
      <c r="R719" s="69"/>
      <c r="S719" s="69"/>
      <c r="T719" s="66"/>
      <c r="U719" s="1"/>
      <c r="V719" s="1"/>
      <c r="W719" s="1"/>
      <c r="X719" s="1"/>
      <c r="Y719" s="1"/>
      <c r="Z719" s="1"/>
    </row>
    <row r="720" spans="1:26" ht="15.75" customHeight="1" x14ac:dyDescent="0.2">
      <c r="A720" s="1"/>
      <c r="B720" s="1"/>
      <c r="C720" s="1"/>
      <c r="D720" s="67"/>
      <c r="E720" s="67"/>
      <c r="F720" s="67"/>
      <c r="G720" s="67"/>
      <c r="H720" s="67"/>
      <c r="I720" s="67"/>
      <c r="J720" s="67"/>
      <c r="K720" s="68"/>
      <c r="L720" s="67"/>
      <c r="M720" s="1"/>
      <c r="N720" s="69"/>
      <c r="O720" s="69"/>
      <c r="P720" s="69"/>
      <c r="Q720" s="69"/>
      <c r="R720" s="69"/>
      <c r="S720" s="69"/>
      <c r="T720" s="66"/>
      <c r="U720" s="1"/>
      <c r="V720" s="1"/>
      <c r="W720" s="1"/>
      <c r="X720" s="1"/>
      <c r="Y720" s="1"/>
      <c r="Z720" s="1"/>
    </row>
    <row r="721" spans="1:26" ht="15.75" customHeight="1" x14ac:dyDescent="0.2">
      <c r="A721" s="1"/>
      <c r="B721" s="1"/>
      <c r="C721" s="1"/>
      <c r="D721" s="67"/>
      <c r="E721" s="67"/>
      <c r="F721" s="67"/>
      <c r="G721" s="67"/>
      <c r="H721" s="67"/>
      <c r="I721" s="67"/>
      <c r="J721" s="67"/>
      <c r="K721" s="68"/>
      <c r="L721" s="67"/>
      <c r="M721" s="1"/>
      <c r="N721" s="69"/>
      <c r="O721" s="69"/>
      <c r="P721" s="69"/>
      <c r="Q721" s="69"/>
      <c r="R721" s="69"/>
      <c r="S721" s="69"/>
      <c r="T721" s="66"/>
      <c r="U721" s="1"/>
      <c r="V721" s="1"/>
      <c r="W721" s="1"/>
      <c r="X721" s="1"/>
      <c r="Y721" s="1"/>
      <c r="Z721" s="1"/>
    </row>
    <row r="722" spans="1:26" ht="15.75" customHeight="1" x14ac:dyDescent="0.2">
      <c r="A722" s="1"/>
      <c r="B722" s="1"/>
      <c r="C722" s="1"/>
      <c r="D722" s="67"/>
      <c r="E722" s="67"/>
      <c r="F722" s="67"/>
      <c r="G722" s="67"/>
      <c r="H722" s="67"/>
      <c r="I722" s="67"/>
      <c r="J722" s="67"/>
      <c r="K722" s="68"/>
      <c r="L722" s="67"/>
      <c r="M722" s="1"/>
      <c r="N722" s="69"/>
      <c r="O722" s="69"/>
      <c r="P722" s="69"/>
      <c r="Q722" s="69"/>
      <c r="R722" s="69"/>
      <c r="S722" s="69"/>
      <c r="T722" s="66"/>
      <c r="U722" s="1"/>
      <c r="V722" s="1"/>
      <c r="W722" s="1"/>
      <c r="X722" s="1"/>
      <c r="Y722" s="1"/>
      <c r="Z722" s="1"/>
    </row>
    <row r="723" spans="1:26" ht="15.75" customHeight="1" x14ac:dyDescent="0.2">
      <c r="A723" s="1"/>
      <c r="B723" s="1"/>
      <c r="C723" s="1"/>
      <c r="D723" s="67"/>
      <c r="E723" s="67"/>
      <c r="F723" s="67"/>
      <c r="G723" s="67"/>
      <c r="H723" s="67"/>
      <c r="I723" s="67"/>
      <c r="J723" s="67"/>
      <c r="K723" s="68"/>
      <c r="L723" s="67"/>
      <c r="M723" s="1"/>
      <c r="N723" s="69"/>
      <c r="O723" s="69"/>
      <c r="P723" s="69"/>
      <c r="Q723" s="69"/>
      <c r="R723" s="69"/>
      <c r="S723" s="69"/>
      <c r="T723" s="66"/>
      <c r="U723" s="1"/>
      <c r="V723" s="1"/>
      <c r="W723" s="1"/>
      <c r="X723" s="1"/>
      <c r="Y723" s="1"/>
      <c r="Z723" s="1"/>
    </row>
    <row r="724" spans="1:26" ht="15.75" customHeight="1" x14ac:dyDescent="0.2">
      <c r="A724" s="1"/>
      <c r="B724" s="1"/>
      <c r="C724" s="1"/>
      <c r="D724" s="67"/>
      <c r="E724" s="67"/>
      <c r="F724" s="67"/>
      <c r="G724" s="67"/>
      <c r="H724" s="67"/>
      <c r="I724" s="67"/>
      <c r="J724" s="67"/>
      <c r="K724" s="68"/>
      <c r="L724" s="67"/>
      <c r="M724" s="1"/>
      <c r="N724" s="69"/>
      <c r="O724" s="69"/>
      <c r="P724" s="69"/>
      <c r="Q724" s="69"/>
      <c r="R724" s="69"/>
      <c r="S724" s="69"/>
      <c r="T724" s="66"/>
      <c r="U724" s="1"/>
      <c r="V724" s="1"/>
      <c r="W724" s="1"/>
      <c r="X724" s="1"/>
      <c r="Y724" s="1"/>
      <c r="Z724" s="1"/>
    </row>
    <row r="725" spans="1:26" ht="15.75" customHeight="1" x14ac:dyDescent="0.2">
      <c r="A725" s="1"/>
      <c r="B725" s="1"/>
      <c r="C725" s="1"/>
      <c r="D725" s="67"/>
      <c r="E725" s="67"/>
      <c r="F725" s="67"/>
      <c r="G725" s="67"/>
      <c r="H725" s="67"/>
      <c r="I725" s="67"/>
      <c r="J725" s="67"/>
      <c r="K725" s="68"/>
      <c r="L725" s="67"/>
      <c r="M725" s="1"/>
      <c r="N725" s="69"/>
      <c r="O725" s="69"/>
      <c r="P725" s="69"/>
      <c r="Q725" s="69"/>
      <c r="R725" s="69"/>
      <c r="S725" s="69"/>
      <c r="T725" s="66"/>
      <c r="U725" s="1"/>
      <c r="V725" s="1"/>
      <c r="W725" s="1"/>
      <c r="X725" s="1"/>
      <c r="Y725" s="1"/>
      <c r="Z725" s="1"/>
    </row>
    <row r="726" spans="1:26" ht="15.75" customHeight="1" x14ac:dyDescent="0.2">
      <c r="A726" s="1"/>
      <c r="B726" s="1"/>
      <c r="C726" s="1"/>
      <c r="D726" s="67"/>
      <c r="E726" s="67"/>
      <c r="F726" s="67"/>
      <c r="G726" s="67"/>
      <c r="H726" s="67"/>
      <c r="I726" s="67"/>
      <c r="J726" s="67"/>
      <c r="K726" s="68"/>
      <c r="L726" s="67"/>
      <c r="M726" s="1"/>
      <c r="N726" s="69"/>
      <c r="O726" s="69"/>
      <c r="P726" s="69"/>
      <c r="Q726" s="69"/>
      <c r="R726" s="69"/>
      <c r="S726" s="69"/>
      <c r="T726" s="66"/>
      <c r="U726" s="1"/>
      <c r="V726" s="1"/>
      <c r="W726" s="1"/>
      <c r="X726" s="1"/>
      <c r="Y726" s="1"/>
      <c r="Z726" s="1"/>
    </row>
    <row r="727" spans="1:26" ht="15.75" customHeight="1" x14ac:dyDescent="0.2">
      <c r="A727" s="1"/>
      <c r="B727" s="1"/>
      <c r="C727" s="1"/>
      <c r="D727" s="67"/>
      <c r="E727" s="67"/>
      <c r="F727" s="67"/>
      <c r="G727" s="67"/>
      <c r="H727" s="67"/>
      <c r="I727" s="67"/>
      <c r="J727" s="67"/>
      <c r="K727" s="68"/>
      <c r="L727" s="67"/>
      <c r="M727" s="1"/>
      <c r="N727" s="69"/>
      <c r="O727" s="69"/>
      <c r="P727" s="69"/>
      <c r="Q727" s="69"/>
      <c r="R727" s="69"/>
      <c r="S727" s="69"/>
      <c r="T727" s="66"/>
      <c r="U727" s="1"/>
      <c r="V727" s="1"/>
      <c r="W727" s="1"/>
      <c r="X727" s="1"/>
      <c r="Y727" s="1"/>
      <c r="Z727" s="1"/>
    </row>
    <row r="728" spans="1:26" ht="15.75" customHeight="1" x14ac:dyDescent="0.2">
      <c r="A728" s="1"/>
      <c r="B728" s="1"/>
      <c r="C728" s="1"/>
      <c r="D728" s="67"/>
      <c r="E728" s="67"/>
      <c r="F728" s="67"/>
      <c r="G728" s="67"/>
      <c r="H728" s="67"/>
      <c r="I728" s="67"/>
      <c r="J728" s="67"/>
      <c r="K728" s="68"/>
      <c r="L728" s="67"/>
      <c r="M728" s="1"/>
      <c r="N728" s="69"/>
      <c r="O728" s="69"/>
      <c r="P728" s="69"/>
      <c r="Q728" s="69"/>
      <c r="R728" s="69"/>
      <c r="S728" s="69"/>
      <c r="T728" s="66"/>
      <c r="U728" s="1"/>
      <c r="V728" s="1"/>
      <c r="W728" s="1"/>
      <c r="X728" s="1"/>
      <c r="Y728" s="1"/>
      <c r="Z728" s="1"/>
    </row>
    <row r="729" spans="1:26" ht="15.75" customHeight="1" x14ac:dyDescent="0.2">
      <c r="A729" s="1"/>
      <c r="B729" s="1"/>
      <c r="C729" s="1"/>
      <c r="D729" s="67"/>
      <c r="E729" s="67"/>
      <c r="F729" s="67"/>
      <c r="G729" s="67"/>
      <c r="H729" s="67"/>
      <c r="I729" s="67"/>
      <c r="J729" s="67"/>
      <c r="K729" s="68"/>
      <c r="L729" s="67"/>
      <c r="M729" s="1"/>
      <c r="N729" s="69"/>
      <c r="O729" s="69"/>
      <c r="P729" s="69"/>
      <c r="Q729" s="69"/>
      <c r="R729" s="69"/>
      <c r="S729" s="69"/>
      <c r="T729" s="66"/>
      <c r="U729" s="1"/>
      <c r="V729" s="1"/>
      <c r="W729" s="1"/>
      <c r="X729" s="1"/>
      <c r="Y729" s="1"/>
      <c r="Z729" s="1"/>
    </row>
    <row r="730" spans="1:26" ht="15.75" customHeight="1" x14ac:dyDescent="0.2">
      <c r="A730" s="1"/>
      <c r="B730" s="1"/>
      <c r="C730" s="1"/>
      <c r="D730" s="67"/>
      <c r="E730" s="67"/>
      <c r="F730" s="67"/>
      <c r="G730" s="67"/>
      <c r="H730" s="67"/>
      <c r="I730" s="67"/>
      <c r="J730" s="67"/>
      <c r="K730" s="68"/>
      <c r="L730" s="67"/>
      <c r="M730" s="1"/>
      <c r="N730" s="69"/>
      <c r="O730" s="69"/>
      <c r="P730" s="69"/>
      <c r="Q730" s="69"/>
      <c r="R730" s="69"/>
      <c r="S730" s="69"/>
      <c r="T730" s="66"/>
      <c r="U730" s="1"/>
      <c r="V730" s="1"/>
      <c r="W730" s="1"/>
      <c r="X730" s="1"/>
      <c r="Y730" s="1"/>
      <c r="Z730" s="1"/>
    </row>
    <row r="731" spans="1:26" ht="15.75" customHeight="1" x14ac:dyDescent="0.2">
      <c r="A731" s="1"/>
      <c r="B731" s="1"/>
      <c r="C731" s="1"/>
      <c r="D731" s="67"/>
      <c r="E731" s="67"/>
      <c r="F731" s="67"/>
      <c r="G731" s="67"/>
      <c r="H731" s="67"/>
      <c r="I731" s="67"/>
      <c r="J731" s="67"/>
      <c r="K731" s="68"/>
      <c r="L731" s="67"/>
      <c r="M731" s="1"/>
      <c r="N731" s="69"/>
      <c r="O731" s="69"/>
      <c r="P731" s="69"/>
      <c r="Q731" s="69"/>
      <c r="R731" s="69"/>
      <c r="S731" s="69"/>
      <c r="T731" s="66"/>
      <c r="U731" s="1"/>
      <c r="V731" s="1"/>
      <c r="W731" s="1"/>
      <c r="X731" s="1"/>
      <c r="Y731" s="1"/>
      <c r="Z731" s="1"/>
    </row>
    <row r="732" spans="1:26" ht="15.75" customHeight="1" x14ac:dyDescent="0.2">
      <c r="A732" s="1"/>
      <c r="B732" s="1"/>
      <c r="C732" s="1"/>
      <c r="D732" s="67"/>
      <c r="E732" s="67"/>
      <c r="F732" s="67"/>
      <c r="G732" s="67"/>
      <c r="H732" s="67"/>
      <c r="I732" s="67"/>
      <c r="J732" s="67"/>
      <c r="K732" s="68"/>
      <c r="L732" s="67"/>
      <c r="M732" s="1"/>
      <c r="N732" s="69"/>
      <c r="O732" s="69"/>
      <c r="P732" s="69"/>
      <c r="Q732" s="69"/>
      <c r="R732" s="69"/>
      <c r="S732" s="69"/>
      <c r="T732" s="66"/>
      <c r="U732" s="1"/>
      <c r="V732" s="1"/>
      <c r="W732" s="1"/>
      <c r="X732" s="1"/>
      <c r="Y732" s="1"/>
      <c r="Z732" s="1"/>
    </row>
    <row r="733" spans="1:26" ht="15.75" customHeight="1" x14ac:dyDescent="0.2">
      <c r="A733" s="1"/>
      <c r="B733" s="1"/>
      <c r="C733" s="1"/>
      <c r="D733" s="67"/>
      <c r="E733" s="67"/>
      <c r="F733" s="67"/>
      <c r="G733" s="67"/>
      <c r="H733" s="67"/>
      <c r="I733" s="67"/>
      <c r="J733" s="67"/>
      <c r="K733" s="68"/>
      <c r="L733" s="67"/>
      <c r="M733" s="1"/>
      <c r="N733" s="69"/>
      <c r="O733" s="69"/>
      <c r="P733" s="69"/>
      <c r="Q733" s="69"/>
      <c r="R733" s="69"/>
      <c r="S733" s="69"/>
      <c r="T733" s="66"/>
      <c r="U733" s="1"/>
      <c r="V733" s="1"/>
      <c r="W733" s="1"/>
      <c r="X733" s="1"/>
      <c r="Y733" s="1"/>
      <c r="Z733" s="1"/>
    </row>
    <row r="734" spans="1:26" ht="15.75" customHeight="1" x14ac:dyDescent="0.2">
      <c r="A734" s="1"/>
      <c r="B734" s="1"/>
      <c r="C734" s="1"/>
      <c r="D734" s="67"/>
      <c r="E734" s="67"/>
      <c r="F734" s="67"/>
      <c r="G734" s="67"/>
      <c r="H734" s="67"/>
      <c r="I734" s="67"/>
      <c r="J734" s="67"/>
      <c r="K734" s="68"/>
      <c r="L734" s="67"/>
      <c r="M734" s="1"/>
      <c r="N734" s="69"/>
      <c r="O734" s="69"/>
      <c r="P734" s="69"/>
      <c r="Q734" s="69"/>
      <c r="R734" s="69"/>
      <c r="S734" s="69"/>
      <c r="T734" s="66"/>
      <c r="U734" s="1"/>
      <c r="V734" s="1"/>
      <c r="W734" s="1"/>
      <c r="X734" s="1"/>
      <c r="Y734" s="1"/>
      <c r="Z734" s="1"/>
    </row>
    <row r="735" spans="1:26" ht="15.75" customHeight="1" x14ac:dyDescent="0.2">
      <c r="A735" s="1"/>
      <c r="B735" s="1"/>
      <c r="C735" s="1"/>
      <c r="D735" s="67"/>
      <c r="E735" s="67"/>
      <c r="F735" s="67"/>
      <c r="G735" s="67"/>
      <c r="H735" s="67"/>
      <c r="I735" s="67"/>
      <c r="J735" s="67"/>
      <c r="K735" s="68"/>
      <c r="L735" s="67"/>
      <c r="M735" s="1"/>
      <c r="N735" s="69"/>
      <c r="O735" s="69"/>
      <c r="P735" s="69"/>
      <c r="Q735" s="69"/>
      <c r="R735" s="69"/>
      <c r="S735" s="69"/>
      <c r="T735" s="66"/>
      <c r="U735" s="1"/>
      <c r="V735" s="1"/>
      <c r="W735" s="1"/>
      <c r="X735" s="1"/>
      <c r="Y735" s="1"/>
      <c r="Z735" s="1"/>
    </row>
    <row r="736" spans="1:26" ht="15.75" customHeight="1" x14ac:dyDescent="0.2">
      <c r="A736" s="1"/>
      <c r="B736" s="1"/>
      <c r="C736" s="1"/>
      <c r="D736" s="67"/>
      <c r="E736" s="67"/>
      <c r="F736" s="67"/>
      <c r="G736" s="67"/>
      <c r="H736" s="67"/>
      <c r="I736" s="67"/>
      <c r="J736" s="67"/>
      <c r="K736" s="68"/>
      <c r="L736" s="67"/>
      <c r="M736" s="1"/>
      <c r="N736" s="69"/>
      <c r="O736" s="69"/>
      <c r="P736" s="69"/>
      <c r="Q736" s="69"/>
      <c r="R736" s="69"/>
      <c r="S736" s="69"/>
      <c r="T736" s="66"/>
      <c r="U736" s="1"/>
      <c r="V736" s="1"/>
      <c r="W736" s="1"/>
      <c r="X736" s="1"/>
      <c r="Y736" s="1"/>
      <c r="Z736" s="1"/>
    </row>
    <row r="737" spans="1:26" ht="15.75" customHeight="1" x14ac:dyDescent="0.2">
      <c r="A737" s="1"/>
      <c r="B737" s="1"/>
      <c r="C737" s="1"/>
      <c r="D737" s="67"/>
      <c r="E737" s="67"/>
      <c r="F737" s="67"/>
      <c r="G737" s="67"/>
      <c r="H737" s="67"/>
      <c r="I737" s="67"/>
      <c r="J737" s="67"/>
      <c r="K737" s="68"/>
      <c r="L737" s="67"/>
      <c r="M737" s="1"/>
      <c r="N737" s="69"/>
      <c r="O737" s="69"/>
      <c r="P737" s="69"/>
      <c r="Q737" s="69"/>
      <c r="R737" s="69"/>
      <c r="S737" s="69"/>
      <c r="T737" s="66"/>
      <c r="U737" s="1"/>
      <c r="V737" s="1"/>
      <c r="W737" s="1"/>
      <c r="X737" s="1"/>
      <c r="Y737" s="1"/>
      <c r="Z737" s="1"/>
    </row>
    <row r="738" spans="1:26" ht="15.75" customHeight="1" x14ac:dyDescent="0.2">
      <c r="A738" s="1"/>
      <c r="B738" s="1"/>
      <c r="C738" s="1"/>
      <c r="D738" s="67"/>
      <c r="E738" s="67"/>
      <c r="F738" s="67"/>
      <c r="G738" s="67"/>
      <c r="H738" s="67"/>
      <c r="I738" s="67"/>
      <c r="J738" s="67"/>
      <c r="K738" s="68"/>
      <c r="L738" s="67"/>
      <c r="M738" s="1"/>
      <c r="N738" s="69"/>
      <c r="O738" s="69"/>
      <c r="P738" s="69"/>
      <c r="Q738" s="69"/>
      <c r="R738" s="69"/>
      <c r="S738" s="69"/>
      <c r="T738" s="66"/>
      <c r="U738" s="1"/>
      <c r="V738" s="1"/>
      <c r="W738" s="1"/>
      <c r="X738" s="1"/>
      <c r="Y738" s="1"/>
      <c r="Z738" s="1"/>
    </row>
    <row r="739" spans="1:26" ht="15.75" customHeight="1" x14ac:dyDescent="0.2">
      <c r="A739" s="1"/>
      <c r="B739" s="1"/>
      <c r="C739" s="1"/>
      <c r="D739" s="67"/>
      <c r="E739" s="67"/>
      <c r="F739" s="67"/>
      <c r="G739" s="67"/>
      <c r="H739" s="67"/>
      <c r="I739" s="67"/>
      <c r="J739" s="67"/>
      <c r="K739" s="68"/>
      <c r="L739" s="67"/>
      <c r="M739" s="1"/>
      <c r="N739" s="69"/>
      <c r="O739" s="69"/>
      <c r="P739" s="69"/>
      <c r="Q739" s="69"/>
      <c r="R739" s="69"/>
      <c r="S739" s="69"/>
      <c r="T739" s="66"/>
      <c r="U739" s="1"/>
      <c r="V739" s="1"/>
      <c r="W739" s="1"/>
      <c r="X739" s="1"/>
      <c r="Y739" s="1"/>
      <c r="Z739" s="1"/>
    </row>
    <row r="740" spans="1:26" ht="15.75" customHeight="1" x14ac:dyDescent="0.2">
      <c r="A740" s="1"/>
      <c r="B740" s="1"/>
      <c r="C740" s="1"/>
      <c r="D740" s="67"/>
      <c r="E740" s="67"/>
      <c r="F740" s="67"/>
      <c r="G740" s="67"/>
      <c r="H740" s="67"/>
      <c r="I740" s="67"/>
      <c r="J740" s="67"/>
      <c r="K740" s="68"/>
      <c r="L740" s="67"/>
      <c r="M740" s="1"/>
      <c r="N740" s="69"/>
      <c r="O740" s="69"/>
      <c r="P740" s="69"/>
      <c r="Q740" s="69"/>
      <c r="R740" s="69"/>
      <c r="S740" s="69"/>
      <c r="T740" s="66"/>
      <c r="U740" s="1"/>
      <c r="V740" s="1"/>
      <c r="W740" s="1"/>
      <c r="X740" s="1"/>
      <c r="Y740" s="1"/>
      <c r="Z740" s="1"/>
    </row>
    <row r="741" spans="1:26" ht="15.75" customHeight="1" x14ac:dyDescent="0.2">
      <c r="A741" s="1"/>
      <c r="B741" s="1"/>
      <c r="C741" s="1"/>
      <c r="D741" s="67"/>
      <c r="E741" s="67"/>
      <c r="F741" s="67"/>
      <c r="G741" s="67"/>
      <c r="H741" s="67"/>
      <c r="I741" s="67"/>
      <c r="J741" s="67"/>
      <c r="K741" s="68"/>
      <c r="L741" s="67"/>
      <c r="M741" s="1"/>
      <c r="N741" s="69"/>
      <c r="O741" s="69"/>
      <c r="P741" s="69"/>
      <c r="Q741" s="69"/>
      <c r="R741" s="69"/>
      <c r="S741" s="69"/>
      <c r="T741" s="66"/>
      <c r="U741" s="1"/>
      <c r="V741" s="1"/>
      <c r="W741" s="1"/>
      <c r="X741" s="1"/>
      <c r="Y741" s="1"/>
      <c r="Z741" s="1"/>
    </row>
    <row r="742" spans="1:26" ht="15.75" customHeight="1" x14ac:dyDescent="0.2">
      <c r="A742" s="1"/>
      <c r="B742" s="1"/>
      <c r="C742" s="1"/>
      <c r="D742" s="67"/>
      <c r="E742" s="67"/>
      <c r="F742" s="67"/>
      <c r="G742" s="67"/>
      <c r="H742" s="67"/>
      <c r="I742" s="67"/>
      <c r="J742" s="67"/>
      <c r="K742" s="68"/>
      <c r="L742" s="67"/>
      <c r="M742" s="1"/>
      <c r="N742" s="69"/>
      <c r="O742" s="69"/>
      <c r="P742" s="69"/>
      <c r="Q742" s="69"/>
      <c r="R742" s="69"/>
      <c r="S742" s="69"/>
      <c r="T742" s="66"/>
      <c r="U742" s="1"/>
      <c r="V742" s="1"/>
      <c r="W742" s="1"/>
      <c r="X742" s="1"/>
      <c r="Y742" s="1"/>
      <c r="Z742" s="1"/>
    </row>
    <row r="743" spans="1:26" ht="15.75" customHeight="1" x14ac:dyDescent="0.2">
      <c r="A743" s="1"/>
      <c r="B743" s="1"/>
      <c r="C743" s="1"/>
      <c r="D743" s="67"/>
      <c r="E743" s="67"/>
      <c r="F743" s="67"/>
      <c r="G743" s="67"/>
      <c r="H743" s="67"/>
      <c r="I743" s="67"/>
      <c r="J743" s="67"/>
      <c r="K743" s="68"/>
      <c r="L743" s="67"/>
      <c r="M743" s="1"/>
      <c r="N743" s="69"/>
      <c r="O743" s="69"/>
      <c r="P743" s="69"/>
      <c r="Q743" s="69"/>
      <c r="R743" s="69"/>
      <c r="S743" s="69"/>
      <c r="T743" s="66"/>
      <c r="U743" s="1"/>
      <c r="V743" s="1"/>
      <c r="W743" s="1"/>
      <c r="X743" s="1"/>
      <c r="Y743" s="1"/>
      <c r="Z743" s="1"/>
    </row>
    <row r="744" spans="1:26" ht="15.75" customHeight="1" x14ac:dyDescent="0.2">
      <c r="A744" s="1"/>
      <c r="B744" s="1"/>
      <c r="C744" s="1"/>
      <c r="D744" s="67"/>
      <c r="E744" s="67"/>
      <c r="F744" s="67"/>
      <c r="G744" s="67"/>
      <c r="H744" s="67"/>
      <c r="I744" s="67"/>
      <c r="J744" s="67"/>
      <c r="K744" s="68"/>
      <c r="L744" s="67"/>
      <c r="M744" s="1"/>
      <c r="N744" s="69"/>
      <c r="O744" s="69"/>
      <c r="P744" s="69"/>
      <c r="Q744" s="69"/>
      <c r="R744" s="69"/>
      <c r="S744" s="69"/>
      <c r="T744" s="66"/>
      <c r="U744" s="1"/>
      <c r="V744" s="1"/>
      <c r="W744" s="1"/>
      <c r="X744" s="1"/>
      <c r="Y744" s="1"/>
      <c r="Z744" s="1"/>
    </row>
    <row r="745" spans="1:26" ht="15.75" customHeight="1" x14ac:dyDescent="0.2">
      <c r="A745" s="1"/>
      <c r="B745" s="1"/>
      <c r="C745" s="1"/>
      <c r="D745" s="67"/>
      <c r="E745" s="67"/>
      <c r="F745" s="67"/>
      <c r="G745" s="67"/>
      <c r="H745" s="67"/>
      <c r="I745" s="67"/>
      <c r="J745" s="67"/>
      <c r="K745" s="68"/>
      <c r="L745" s="67"/>
      <c r="M745" s="1"/>
      <c r="N745" s="69"/>
      <c r="O745" s="69"/>
      <c r="P745" s="69"/>
      <c r="Q745" s="69"/>
      <c r="R745" s="69"/>
      <c r="S745" s="69"/>
      <c r="T745" s="66"/>
      <c r="U745" s="1"/>
      <c r="V745" s="1"/>
      <c r="W745" s="1"/>
      <c r="X745" s="1"/>
      <c r="Y745" s="1"/>
      <c r="Z745" s="1"/>
    </row>
    <row r="746" spans="1:26" ht="15.75" customHeight="1" x14ac:dyDescent="0.2">
      <c r="A746" s="1"/>
      <c r="B746" s="1"/>
      <c r="C746" s="1"/>
      <c r="D746" s="67"/>
      <c r="E746" s="67"/>
      <c r="F746" s="67"/>
      <c r="G746" s="67"/>
      <c r="H746" s="67"/>
      <c r="I746" s="67"/>
      <c r="J746" s="67"/>
      <c r="K746" s="68"/>
      <c r="L746" s="67"/>
      <c r="M746" s="1"/>
      <c r="N746" s="69"/>
      <c r="O746" s="69"/>
      <c r="P746" s="69"/>
      <c r="Q746" s="69"/>
      <c r="R746" s="69"/>
      <c r="S746" s="69"/>
      <c r="T746" s="66"/>
      <c r="U746" s="1"/>
      <c r="V746" s="1"/>
      <c r="W746" s="1"/>
      <c r="X746" s="1"/>
      <c r="Y746" s="1"/>
      <c r="Z746" s="1"/>
    </row>
    <row r="747" spans="1:26" ht="15.75" customHeight="1" x14ac:dyDescent="0.2">
      <c r="A747" s="1"/>
      <c r="B747" s="1"/>
      <c r="C747" s="1"/>
      <c r="D747" s="67"/>
      <c r="E747" s="67"/>
      <c r="F747" s="67"/>
      <c r="G747" s="67"/>
      <c r="H747" s="67"/>
      <c r="I747" s="67"/>
      <c r="J747" s="67"/>
      <c r="K747" s="68"/>
      <c r="L747" s="67"/>
      <c r="M747" s="1"/>
      <c r="N747" s="69"/>
      <c r="O747" s="69"/>
      <c r="P747" s="69"/>
      <c r="Q747" s="69"/>
      <c r="R747" s="69"/>
      <c r="S747" s="69"/>
      <c r="T747" s="66"/>
      <c r="U747" s="1"/>
      <c r="V747" s="1"/>
      <c r="W747" s="1"/>
      <c r="X747" s="1"/>
      <c r="Y747" s="1"/>
      <c r="Z747" s="1"/>
    </row>
    <row r="748" spans="1:26" ht="15.75" customHeight="1" x14ac:dyDescent="0.2">
      <c r="A748" s="1"/>
      <c r="B748" s="1"/>
      <c r="C748" s="1"/>
      <c r="D748" s="67"/>
      <c r="E748" s="67"/>
      <c r="F748" s="67"/>
      <c r="G748" s="67"/>
      <c r="H748" s="67"/>
      <c r="I748" s="67"/>
      <c r="J748" s="67"/>
      <c r="K748" s="68"/>
      <c r="L748" s="67"/>
      <c r="M748" s="1"/>
      <c r="N748" s="69"/>
      <c r="O748" s="69"/>
      <c r="P748" s="69"/>
      <c r="Q748" s="69"/>
      <c r="R748" s="69"/>
      <c r="S748" s="69"/>
      <c r="T748" s="66"/>
      <c r="U748" s="1"/>
      <c r="V748" s="1"/>
      <c r="W748" s="1"/>
      <c r="X748" s="1"/>
      <c r="Y748" s="1"/>
      <c r="Z748" s="1"/>
    </row>
    <row r="749" spans="1:26" ht="15.75" customHeight="1" x14ac:dyDescent="0.2">
      <c r="A749" s="1"/>
      <c r="B749" s="1"/>
      <c r="C749" s="1"/>
      <c r="D749" s="67"/>
      <c r="E749" s="67"/>
      <c r="F749" s="67"/>
      <c r="G749" s="67"/>
      <c r="H749" s="67"/>
      <c r="I749" s="67"/>
      <c r="J749" s="67"/>
      <c r="K749" s="68"/>
      <c r="L749" s="67"/>
      <c r="M749" s="1"/>
      <c r="N749" s="69"/>
      <c r="O749" s="69"/>
      <c r="P749" s="69"/>
      <c r="Q749" s="69"/>
      <c r="R749" s="69"/>
      <c r="S749" s="69"/>
      <c r="T749" s="66"/>
      <c r="U749" s="1"/>
      <c r="V749" s="1"/>
      <c r="W749" s="1"/>
      <c r="X749" s="1"/>
      <c r="Y749" s="1"/>
      <c r="Z749" s="1"/>
    </row>
    <row r="750" spans="1:26" ht="15.75" customHeight="1" x14ac:dyDescent="0.2">
      <c r="A750" s="1"/>
      <c r="B750" s="1"/>
      <c r="C750" s="1"/>
      <c r="D750" s="67"/>
      <c r="E750" s="67"/>
      <c r="F750" s="67"/>
      <c r="G750" s="67"/>
      <c r="H750" s="67"/>
      <c r="I750" s="67"/>
      <c r="J750" s="67"/>
      <c r="K750" s="68"/>
      <c r="L750" s="67"/>
      <c r="M750" s="1"/>
      <c r="N750" s="69"/>
      <c r="O750" s="69"/>
      <c r="P750" s="69"/>
      <c r="Q750" s="69"/>
      <c r="R750" s="69"/>
      <c r="S750" s="69"/>
      <c r="T750" s="66"/>
      <c r="U750" s="1"/>
      <c r="V750" s="1"/>
      <c r="W750" s="1"/>
      <c r="X750" s="1"/>
      <c r="Y750" s="1"/>
      <c r="Z750" s="1"/>
    </row>
    <row r="751" spans="1:26" ht="15.75" customHeight="1" x14ac:dyDescent="0.2">
      <c r="A751" s="1"/>
      <c r="B751" s="1"/>
      <c r="C751" s="1"/>
      <c r="D751" s="67"/>
      <c r="E751" s="67"/>
      <c r="F751" s="67"/>
      <c r="G751" s="67"/>
      <c r="H751" s="67"/>
      <c r="I751" s="67"/>
      <c r="J751" s="67"/>
      <c r="K751" s="68"/>
      <c r="L751" s="67"/>
      <c r="M751" s="1"/>
      <c r="N751" s="69"/>
      <c r="O751" s="69"/>
      <c r="P751" s="69"/>
      <c r="Q751" s="69"/>
      <c r="R751" s="69"/>
      <c r="S751" s="69"/>
      <c r="T751" s="66"/>
      <c r="U751" s="1"/>
      <c r="V751" s="1"/>
      <c r="W751" s="1"/>
      <c r="X751" s="1"/>
      <c r="Y751" s="1"/>
      <c r="Z751" s="1"/>
    </row>
    <row r="752" spans="1:26" ht="15.75" customHeight="1" x14ac:dyDescent="0.2">
      <c r="A752" s="1"/>
      <c r="B752" s="1"/>
      <c r="C752" s="1"/>
      <c r="D752" s="67"/>
      <c r="E752" s="67"/>
      <c r="F752" s="67"/>
      <c r="G752" s="67"/>
      <c r="H752" s="67"/>
      <c r="I752" s="67"/>
      <c r="J752" s="67"/>
      <c r="K752" s="68"/>
      <c r="L752" s="67"/>
      <c r="M752" s="1"/>
      <c r="N752" s="69"/>
      <c r="O752" s="69"/>
      <c r="P752" s="69"/>
      <c r="Q752" s="69"/>
      <c r="R752" s="69"/>
      <c r="S752" s="69"/>
      <c r="T752" s="66"/>
      <c r="U752" s="1"/>
      <c r="V752" s="1"/>
      <c r="W752" s="1"/>
      <c r="X752" s="1"/>
      <c r="Y752" s="1"/>
      <c r="Z752" s="1"/>
    </row>
    <row r="753" spans="1:26" ht="15.75" customHeight="1" x14ac:dyDescent="0.2">
      <c r="A753" s="1"/>
      <c r="B753" s="1"/>
      <c r="C753" s="1"/>
      <c r="D753" s="67"/>
      <c r="E753" s="67"/>
      <c r="F753" s="67"/>
      <c r="G753" s="67"/>
      <c r="H753" s="67"/>
      <c r="I753" s="67"/>
      <c r="J753" s="67"/>
      <c r="K753" s="68"/>
      <c r="L753" s="67"/>
      <c r="M753" s="1"/>
      <c r="N753" s="69"/>
      <c r="O753" s="69"/>
      <c r="P753" s="69"/>
      <c r="Q753" s="69"/>
      <c r="R753" s="69"/>
      <c r="S753" s="69"/>
      <c r="T753" s="66"/>
      <c r="U753" s="1"/>
      <c r="V753" s="1"/>
      <c r="W753" s="1"/>
      <c r="X753" s="1"/>
      <c r="Y753" s="1"/>
      <c r="Z753" s="1"/>
    </row>
    <row r="754" spans="1:26" ht="15.75" customHeight="1" x14ac:dyDescent="0.2">
      <c r="A754" s="1"/>
      <c r="B754" s="1"/>
      <c r="C754" s="1"/>
      <c r="D754" s="67"/>
      <c r="E754" s="67"/>
      <c r="F754" s="67"/>
      <c r="G754" s="67"/>
      <c r="H754" s="67"/>
      <c r="I754" s="67"/>
      <c r="J754" s="67"/>
      <c r="K754" s="68"/>
      <c r="L754" s="67"/>
      <c r="M754" s="1"/>
      <c r="N754" s="69"/>
      <c r="O754" s="69"/>
      <c r="P754" s="69"/>
      <c r="Q754" s="69"/>
      <c r="R754" s="69"/>
      <c r="S754" s="69"/>
      <c r="T754" s="66"/>
      <c r="U754" s="1"/>
      <c r="V754" s="1"/>
      <c r="W754" s="1"/>
      <c r="X754" s="1"/>
      <c r="Y754" s="1"/>
      <c r="Z754" s="1"/>
    </row>
    <row r="755" spans="1:26" ht="15.75" customHeight="1" x14ac:dyDescent="0.2">
      <c r="A755" s="1"/>
      <c r="B755" s="1"/>
      <c r="C755" s="1"/>
      <c r="D755" s="67"/>
      <c r="E755" s="67"/>
      <c r="F755" s="67"/>
      <c r="G755" s="67"/>
      <c r="H755" s="67"/>
      <c r="I755" s="67"/>
      <c r="J755" s="67"/>
      <c r="K755" s="68"/>
      <c r="L755" s="67"/>
      <c r="M755" s="1"/>
      <c r="N755" s="69"/>
      <c r="O755" s="69"/>
      <c r="P755" s="69"/>
      <c r="Q755" s="69"/>
      <c r="R755" s="69"/>
      <c r="S755" s="69"/>
      <c r="T755" s="66"/>
      <c r="U755" s="1"/>
      <c r="V755" s="1"/>
      <c r="W755" s="1"/>
      <c r="X755" s="1"/>
      <c r="Y755" s="1"/>
      <c r="Z755" s="1"/>
    </row>
    <row r="756" spans="1:26" ht="15.75" customHeight="1" x14ac:dyDescent="0.2">
      <c r="A756" s="1"/>
      <c r="B756" s="1"/>
      <c r="C756" s="1"/>
      <c r="D756" s="67"/>
      <c r="E756" s="67"/>
      <c r="F756" s="67"/>
      <c r="G756" s="67"/>
      <c r="H756" s="67"/>
      <c r="I756" s="67"/>
      <c r="J756" s="67"/>
      <c r="K756" s="68"/>
      <c r="L756" s="67"/>
      <c r="M756" s="1"/>
      <c r="N756" s="69"/>
      <c r="O756" s="69"/>
      <c r="P756" s="69"/>
      <c r="Q756" s="69"/>
      <c r="R756" s="69"/>
      <c r="S756" s="69"/>
      <c r="T756" s="66"/>
      <c r="U756" s="1"/>
      <c r="V756" s="1"/>
      <c r="W756" s="1"/>
      <c r="X756" s="1"/>
      <c r="Y756" s="1"/>
      <c r="Z756" s="1"/>
    </row>
    <row r="757" spans="1:26" ht="15.75" customHeight="1" x14ac:dyDescent="0.2">
      <c r="A757" s="1"/>
      <c r="B757" s="1"/>
      <c r="C757" s="1"/>
      <c r="D757" s="67"/>
      <c r="E757" s="67"/>
      <c r="F757" s="67"/>
      <c r="G757" s="67"/>
      <c r="H757" s="67"/>
      <c r="I757" s="67"/>
      <c r="J757" s="67"/>
      <c r="K757" s="68"/>
      <c r="L757" s="67"/>
      <c r="M757" s="1"/>
      <c r="N757" s="69"/>
      <c r="O757" s="69"/>
      <c r="P757" s="69"/>
      <c r="Q757" s="69"/>
      <c r="R757" s="69"/>
      <c r="S757" s="69"/>
      <c r="T757" s="66"/>
      <c r="U757" s="1"/>
      <c r="V757" s="1"/>
      <c r="W757" s="1"/>
      <c r="X757" s="1"/>
      <c r="Y757" s="1"/>
      <c r="Z757" s="1"/>
    </row>
    <row r="758" spans="1:26" ht="15.75" customHeight="1" x14ac:dyDescent="0.2">
      <c r="A758" s="1"/>
      <c r="B758" s="1"/>
      <c r="C758" s="1"/>
      <c r="D758" s="67"/>
      <c r="E758" s="67"/>
      <c r="F758" s="67"/>
      <c r="G758" s="67"/>
      <c r="H758" s="67"/>
      <c r="I758" s="67"/>
      <c r="J758" s="67"/>
      <c r="K758" s="68"/>
      <c r="L758" s="67"/>
      <c r="M758" s="1"/>
      <c r="N758" s="69"/>
      <c r="O758" s="69"/>
      <c r="P758" s="69"/>
      <c r="Q758" s="69"/>
      <c r="R758" s="69"/>
      <c r="S758" s="69"/>
      <c r="T758" s="66"/>
      <c r="U758" s="1"/>
      <c r="V758" s="1"/>
      <c r="W758" s="1"/>
      <c r="X758" s="1"/>
      <c r="Y758" s="1"/>
      <c r="Z758" s="1"/>
    </row>
    <row r="759" spans="1:26" ht="15.75" customHeight="1" x14ac:dyDescent="0.2">
      <c r="A759" s="1"/>
      <c r="B759" s="1"/>
      <c r="C759" s="1"/>
      <c r="D759" s="67"/>
      <c r="E759" s="67"/>
      <c r="F759" s="67"/>
      <c r="G759" s="67"/>
      <c r="H759" s="67"/>
      <c r="I759" s="67"/>
      <c r="J759" s="67"/>
      <c r="K759" s="68"/>
      <c r="L759" s="67"/>
      <c r="M759" s="1"/>
      <c r="N759" s="69"/>
      <c r="O759" s="69"/>
      <c r="P759" s="69"/>
      <c r="Q759" s="69"/>
      <c r="R759" s="69"/>
      <c r="S759" s="69"/>
      <c r="T759" s="66"/>
      <c r="U759" s="1"/>
      <c r="V759" s="1"/>
      <c r="W759" s="1"/>
      <c r="X759" s="1"/>
      <c r="Y759" s="1"/>
      <c r="Z759" s="1"/>
    </row>
    <row r="760" spans="1:26" ht="15.75" customHeight="1" x14ac:dyDescent="0.2">
      <c r="A760" s="1"/>
      <c r="B760" s="1"/>
      <c r="C760" s="1"/>
      <c r="D760" s="67"/>
      <c r="E760" s="67"/>
      <c r="F760" s="67"/>
      <c r="G760" s="67"/>
      <c r="H760" s="67"/>
      <c r="I760" s="67"/>
      <c r="J760" s="67"/>
      <c r="K760" s="68"/>
      <c r="L760" s="67"/>
      <c r="M760" s="1"/>
      <c r="N760" s="69"/>
      <c r="O760" s="69"/>
      <c r="P760" s="69"/>
      <c r="Q760" s="69"/>
      <c r="R760" s="69"/>
      <c r="S760" s="69"/>
      <c r="T760" s="66"/>
      <c r="U760" s="1"/>
      <c r="V760" s="1"/>
      <c r="W760" s="1"/>
      <c r="X760" s="1"/>
      <c r="Y760" s="1"/>
      <c r="Z760" s="1"/>
    </row>
    <row r="761" spans="1:26" ht="15.75" customHeight="1" x14ac:dyDescent="0.2">
      <c r="A761" s="1"/>
      <c r="B761" s="1"/>
      <c r="C761" s="1"/>
      <c r="D761" s="67"/>
      <c r="E761" s="67"/>
      <c r="F761" s="67"/>
      <c r="G761" s="67"/>
      <c r="H761" s="67"/>
      <c r="I761" s="67"/>
      <c r="J761" s="67"/>
      <c r="K761" s="68"/>
      <c r="L761" s="67"/>
      <c r="M761" s="1"/>
      <c r="N761" s="69"/>
      <c r="O761" s="69"/>
      <c r="P761" s="69"/>
      <c r="Q761" s="69"/>
      <c r="R761" s="69"/>
      <c r="S761" s="69"/>
      <c r="T761" s="66"/>
      <c r="U761" s="1"/>
      <c r="V761" s="1"/>
      <c r="W761" s="1"/>
      <c r="X761" s="1"/>
      <c r="Y761" s="1"/>
      <c r="Z761" s="1"/>
    </row>
    <row r="762" spans="1:26" ht="15.75" customHeight="1" x14ac:dyDescent="0.2">
      <c r="A762" s="1"/>
      <c r="B762" s="1"/>
      <c r="C762" s="1"/>
      <c r="D762" s="67"/>
      <c r="E762" s="67"/>
      <c r="F762" s="67"/>
      <c r="G762" s="67"/>
      <c r="H762" s="67"/>
      <c r="I762" s="67"/>
      <c r="J762" s="67"/>
      <c r="K762" s="68"/>
      <c r="L762" s="67"/>
      <c r="M762" s="1"/>
      <c r="N762" s="69"/>
      <c r="O762" s="69"/>
      <c r="P762" s="69"/>
      <c r="Q762" s="69"/>
      <c r="R762" s="69"/>
      <c r="S762" s="69"/>
      <c r="T762" s="66"/>
      <c r="U762" s="1"/>
      <c r="V762" s="1"/>
      <c r="W762" s="1"/>
      <c r="X762" s="1"/>
      <c r="Y762" s="1"/>
      <c r="Z762" s="1"/>
    </row>
    <row r="763" spans="1:26" ht="15.75" customHeight="1" x14ac:dyDescent="0.2">
      <c r="A763" s="1"/>
      <c r="B763" s="1"/>
      <c r="C763" s="1"/>
      <c r="D763" s="67"/>
      <c r="E763" s="67"/>
      <c r="F763" s="67"/>
      <c r="G763" s="67"/>
      <c r="H763" s="67"/>
      <c r="I763" s="67"/>
      <c r="J763" s="67"/>
      <c r="K763" s="68"/>
      <c r="L763" s="67"/>
      <c r="M763" s="1"/>
      <c r="N763" s="69"/>
      <c r="O763" s="69"/>
      <c r="P763" s="69"/>
      <c r="Q763" s="69"/>
      <c r="R763" s="69"/>
      <c r="S763" s="69"/>
      <c r="T763" s="66"/>
      <c r="U763" s="1"/>
      <c r="V763" s="1"/>
      <c r="W763" s="1"/>
      <c r="X763" s="1"/>
      <c r="Y763" s="1"/>
      <c r="Z763" s="1"/>
    </row>
    <row r="764" spans="1:26" ht="15.75" customHeight="1" x14ac:dyDescent="0.2">
      <c r="A764" s="1"/>
      <c r="B764" s="1"/>
      <c r="C764" s="1"/>
      <c r="D764" s="67"/>
      <c r="E764" s="67"/>
      <c r="F764" s="67"/>
      <c r="G764" s="67"/>
      <c r="H764" s="67"/>
      <c r="I764" s="67"/>
      <c r="J764" s="67"/>
      <c r="K764" s="68"/>
      <c r="L764" s="67"/>
      <c r="M764" s="1"/>
      <c r="N764" s="69"/>
      <c r="O764" s="69"/>
      <c r="P764" s="69"/>
      <c r="Q764" s="69"/>
      <c r="R764" s="69"/>
      <c r="S764" s="69"/>
      <c r="T764" s="66"/>
      <c r="U764" s="1"/>
      <c r="V764" s="1"/>
      <c r="W764" s="1"/>
      <c r="X764" s="1"/>
      <c r="Y764" s="1"/>
      <c r="Z764" s="1"/>
    </row>
    <row r="765" spans="1:26" ht="15.75" customHeight="1" x14ac:dyDescent="0.2">
      <c r="A765" s="1"/>
      <c r="B765" s="1"/>
      <c r="C765" s="1"/>
      <c r="D765" s="67"/>
      <c r="E765" s="67"/>
      <c r="F765" s="67"/>
      <c r="G765" s="67"/>
      <c r="H765" s="67"/>
      <c r="I765" s="67"/>
      <c r="J765" s="67"/>
      <c r="K765" s="68"/>
      <c r="L765" s="67"/>
      <c r="M765" s="1"/>
      <c r="N765" s="69"/>
      <c r="O765" s="69"/>
      <c r="P765" s="69"/>
      <c r="Q765" s="69"/>
      <c r="R765" s="69"/>
      <c r="S765" s="69"/>
      <c r="T765" s="66"/>
      <c r="U765" s="1"/>
      <c r="V765" s="1"/>
      <c r="W765" s="1"/>
      <c r="X765" s="1"/>
      <c r="Y765" s="1"/>
      <c r="Z765" s="1"/>
    </row>
    <row r="766" spans="1:26" ht="15.75" customHeight="1" x14ac:dyDescent="0.2">
      <c r="A766" s="1"/>
      <c r="B766" s="1"/>
      <c r="C766" s="1"/>
      <c r="D766" s="67"/>
      <c r="E766" s="67"/>
      <c r="F766" s="67"/>
      <c r="G766" s="67"/>
      <c r="H766" s="67"/>
      <c r="I766" s="67"/>
      <c r="J766" s="67"/>
      <c r="K766" s="68"/>
      <c r="L766" s="67"/>
      <c r="M766" s="1"/>
      <c r="N766" s="69"/>
      <c r="O766" s="69"/>
      <c r="P766" s="69"/>
      <c r="Q766" s="69"/>
      <c r="R766" s="69"/>
      <c r="S766" s="69"/>
      <c r="T766" s="66"/>
      <c r="U766" s="1"/>
      <c r="V766" s="1"/>
      <c r="W766" s="1"/>
      <c r="X766" s="1"/>
      <c r="Y766" s="1"/>
      <c r="Z766" s="1"/>
    </row>
    <row r="767" spans="1:26" ht="15.75" customHeight="1" x14ac:dyDescent="0.2">
      <c r="A767" s="1"/>
      <c r="B767" s="1"/>
      <c r="C767" s="1"/>
      <c r="D767" s="67"/>
      <c r="E767" s="67"/>
      <c r="F767" s="67"/>
      <c r="G767" s="67"/>
      <c r="H767" s="67"/>
      <c r="I767" s="67"/>
      <c r="J767" s="67"/>
      <c r="K767" s="68"/>
      <c r="L767" s="67"/>
      <c r="M767" s="1"/>
      <c r="N767" s="69"/>
      <c r="O767" s="69"/>
      <c r="P767" s="69"/>
      <c r="Q767" s="69"/>
      <c r="R767" s="69"/>
      <c r="S767" s="69"/>
      <c r="T767" s="66"/>
      <c r="U767" s="1"/>
      <c r="V767" s="1"/>
      <c r="W767" s="1"/>
      <c r="X767" s="1"/>
      <c r="Y767" s="1"/>
      <c r="Z767" s="1"/>
    </row>
    <row r="768" spans="1:26" ht="15.75" customHeight="1" x14ac:dyDescent="0.2">
      <c r="A768" s="1"/>
      <c r="B768" s="1"/>
      <c r="C768" s="1"/>
      <c r="D768" s="67"/>
      <c r="E768" s="67"/>
      <c r="F768" s="67"/>
      <c r="G768" s="67"/>
      <c r="H768" s="67"/>
      <c r="I768" s="67"/>
      <c r="J768" s="67"/>
      <c r="K768" s="68"/>
      <c r="L768" s="67"/>
      <c r="M768" s="1"/>
      <c r="N768" s="69"/>
      <c r="O768" s="69"/>
      <c r="P768" s="69"/>
      <c r="Q768" s="69"/>
      <c r="R768" s="69"/>
      <c r="S768" s="69"/>
      <c r="T768" s="66"/>
      <c r="U768" s="1"/>
      <c r="V768" s="1"/>
      <c r="W768" s="1"/>
      <c r="X768" s="1"/>
      <c r="Y768" s="1"/>
      <c r="Z768" s="1"/>
    </row>
    <row r="769" spans="1:26" ht="15.75" customHeight="1" x14ac:dyDescent="0.2">
      <c r="A769" s="1"/>
      <c r="B769" s="1"/>
      <c r="C769" s="1"/>
      <c r="D769" s="67"/>
      <c r="E769" s="67"/>
      <c r="F769" s="67"/>
      <c r="G769" s="67"/>
      <c r="H769" s="67"/>
      <c r="I769" s="67"/>
      <c r="J769" s="67"/>
      <c r="K769" s="68"/>
      <c r="L769" s="67"/>
      <c r="M769" s="1"/>
      <c r="N769" s="69"/>
      <c r="O769" s="69"/>
      <c r="P769" s="69"/>
      <c r="Q769" s="69"/>
      <c r="R769" s="69"/>
      <c r="S769" s="69"/>
      <c r="T769" s="66"/>
      <c r="U769" s="1"/>
      <c r="V769" s="1"/>
      <c r="W769" s="1"/>
      <c r="X769" s="1"/>
      <c r="Y769" s="1"/>
      <c r="Z769" s="1"/>
    </row>
    <row r="770" spans="1:26" ht="15.75" customHeight="1" x14ac:dyDescent="0.2">
      <c r="A770" s="1"/>
      <c r="B770" s="1"/>
      <c r="C770" s="1"/>
      <c r="D770" s="67"/>
      <c r="E770" s="67"/>
      <c r="F770" s="67"/>
      <c r="G770" s="67"/>
      <c r="H770" s="67"/>
      <c r="I770" s="67"/>
      <c r="J770" s="67"/>
      <c r="K770" s="68"/>
      <c r="L770" s="67"/>
      <c r="M770" s="1"/>
      <c r="N770" s="69"/>
      <c r="O770" s="69"/>
      <c r="P770" s="69"/>
      <c r="Q770" s="69"/>
      <c r="R770" s="69"/>
      <c r="S770" s="69"/>
      <c r="T770" s="66"/>
      <c r="U770" s="1"/>
      <c r="V770" s="1"/>
      <c r="W770" s="1"/>
      <c r="X770" s="1"/>
      <c r="Y770" s="1"/>
      <c r="Z770" s="1"/>
    </row>
    <row r="771" spans="1:26" ht="15.75" customHeight="1" x14ac:dyDescent="0.2">
      <c r="A771" s="1"/>
      <c r="B771" s="1"/>
      <c r="C771" s="1"/>
      <c r="D771" s="67"/>
      <c r="E771" s="67"/>
      <c r="F771" s="67"/>
      <c r="G771" s="67"/>
      <c r="H771" s="67"/>
      <c r="I771" s="67"/>
      <c r="J771" s="67"/>
      <c r="K771" s="68"/>
      <c r="L771" s="67"/>
      <c r="M771" s="1"/>
      <c r="N771" s="69"/>
      <c r="O771" s="69"/>
      <c r="P771" s="69"/>
      <c r="Q771" s="69"/>
      <c r="R771" s="69"/>
      <c r="S771" s="69"/>
      <c r="T771" s="66"/>
      <c r="U771" s="1"/>
      <c r="V771" s="1"/>
      <c r="W771" s="1"/>
      <c r="X771" s="1"/>
      <c r="Y771" s="1"/>
      <c r="Z771" s="1"/>
    </row>
    <row r="772" spans="1:26" ht="15.75" customHeight="1" x14ac:dyDescent="0.2">
      <c r="A772" s="1"/>
      <c r="B772" s="1"/>
      <c r="C772" s="1"/>
      <c r="D772" s="67"/>
      <c r="E772" s="67"/>
      <c r="F772" s="67"/>
      <c r="G772" s="67"/>
      <c r="H772" s="67"/>
      <c r="I772" s="67"/>
      <c r="J772" s="67"/>
      <c r="K772" s="68"/>
      <c r="L772" s="67"/>
      <c r="M772" s="1"/>
      <c r="N772" s="69"/>
      <c r="O772" s="69"/>
      <c r="P772" s="69"/>
      <c r="Q772" s="69"/>
      <c r="R772" s="69"/>
      <c r="S772" s="69"/>
      <c r="T772" s="66"/>
      <c r="U772" s="1"/>
      <c r="V772" s="1"/>
      <c r="W772" s="1"/>
      <c r="X772" s="1"/>
      <c r="Y772" s="1"/>
      <c r="Z772" s="1"/>
    </row>
    <row r="773" spans="1:26" ht="15.75" customHeight="1" x14ac:dyDescent="0.2">
      <c r="A773" s="1"/>
      <c r="B773" s="1"/>
      <c r="C773" s="1"/>
      <c r="D773" s="67"/>
      <c r="E773" s="67"/>
      <c r="F773" s="67"/>
      <c r="G773" s="67"/>
      <c r="H773" s="67"/>
      <c r="I773" s="67"/>
      <c r="J773" s="67"/>
      <c r="K773" s="68"/>
      <c r="L773" s="67"/>
      <c r="M773" s="1"/>
      <c r="N773" s="69"/>
      <c r="O773" s="69"/>
      <c r="P773" s="69"/>
      <c r="Q773" s="69"/>
      <c r="R773" s="69"/>
      <c r="S773" s="69"/>
      <c r="T773" s="66"/>
      <c r="U773" s="1"/>
      <c r="V773" s="1"/>
      <c r="W773" s="1"/>
      <c r="X773" s="1"/>
      <c r="Y773" s="1"/>
      <c r="Z773" s="1"/>
    </row>
    <row r="774" spans="1:26" ht="15.75" customHeight="1" x14ac:dyDescent="0.2">
      <c r="A774" s="1"/>
      <c r="B774" s="1"/>
      <c r="C774" s="1"/>
      <c r="D774" s="67"/>
      <c r="E774" s="67"/>
      <c r="F774" s="67"/>
      <c r="G774" s="67"/>
      <c r="H774" s="67"/>
      <c r="I774" s="67"/>
      <c r="J774" s="67"/>
      <c r="K774" s="68"/>
      <c r="L774" s="67"/>
      <c r="M774" s="1"/>
      <c r="N774" s="69"/>
      <c r="O774" s="69"/>
      <c r="P774" s="69"/>
      <c r="Q774" s="69"/>
      <c r="R774" s="69"/>
      <c r="S774" s="69"/>
      <c r="T774" s="66"/>
      <c r="U774" s="1"/>
      <c r="V774" s="1"/>
      <c r="W774" s="1"/>
      <c r="X774" s="1"/>
      <c r="Y774" s="1"/>
      <c r="Z774" s="1"/>
    </row>
    <row r="775" spans="1:26" ht="15.75" customHeight="1" x14ac:dyDescent="0.2">
      <c r="A775" s="1"/>
      <c r="B775" s="1"/>
      <c r="C775" s="1"/>
      <c r="D775" s="67"/>
      <c r="E775" s="67"/>
      <c r="F775" s="67"/>
      <c r="G775" s="67"/>
      <c r="H775" s="67"/>
      <c r="I775" s="67"/>
      <c r="J775" s="67"/>
      <c r="K775" s="68"/>
      <c r="L775" s="67"/>
      <c r="M775" s="1"/>
      <c r="N775" s="69"/>
      <c r="O775" s="69"/>
      <c r="P775" s="69"/>
      <c r="Q775" s="69"/>
      <c r="R775" s="69"/>
      <c r="S775" s="69"/>
      <c r="T775" s="66"/>
      <c r="U775" s="1"/>
      <c r="V775" s="1"/>
      <c r="W775" s="1"/>
      <c r="X775" s="1"/>
      <c r="Y775" s="1"/>
      <c r="Z775" s="1"/>
    </row>
    <row r="776" spans="1:26" ht="15.75" customHeight="1" x14ac:dyDescent="0.2">
      <c r="A776" s="1"/>
      <c r="B776" s="1"/>
      <c r="C776" s="1"/>
      <c r="D776" s="67"/>
      <c r="E776" s="67"/>
      <c r="F776" s="67"/>
      <c r="G776" s="67"/>
      <c r="H776" s="67"/>
      <c r="I776" s="67"/>
      <c r="J776" s="67"/>
      <c r="K776" s="68"/>
      <c r="L776" s="67"/>
      <c r="M776" s="1"/>
      <c r="N776" s="69"/>
      <c r="O776" s="69"/>
      <c r="P776" s="69"/>
      <c r="Q776" s="69"/>
      <c r="R776" s="69"/>
      <c r="S776" s="69"/>
      <c r="T776" s="66"/>
      <c r="U776" s="1"/>
      <c r="V776" s="1"/>
      <c r="W776" s="1"/>
      <c r="X776" s="1"/>
      <c r="Y776" s="1"/>
      <c r="Z776" s="1"/>
    </row>
    <row r="777" spans="1:26" ht="15.75" customHeight="1" x14ac:dyDescent="0.2">
      <c r="A777" s="1"/>
      <c r="B777" s="1"/>
      <c r="C777" s="1"/>
      <c r="D777" s="67"/>
      <c r="E777" s="67"/>
      <c r="F777" s="67"/>
      <c r="G777" s="67"/>
      <c r="H777" s="67"/>
      <c r="I777" s="67"/>
      <c r="J777" s="67"/>
      <c r="K777" s="68"/>
      <c r="L777" s="67"/>
      <c r="M777" s="1"/>
      <c r="N777" s="69"/>
      <c r="O777" s="69"/>
      <c r="P777" s="69"/>
      <c r="Q777" s="69"/>
      <c r="R777" s="69"/>
      <c r="S777" s="69"/>
      <c r="T777" s="66"/>
      <c r="U777" s="1"/>
      <c r="V777" s="1"/>
      <c r="W777" s="1"/>
      <c r="X777" s="1"/>
      <c r="Y777" s="1"/>
      <c r="Z777" s="1"/>
    </row>
    <row r="778" spans="1:26" ht="15.75" customHeight="1" x14ac:dyDescent="0.2">
      <c r="A778" s="1"/>
      <c r="B778" s="1"/>
      <c r="C778" s="1"/>
      <c r="D778" s="67"/>
      <c r="E778" s="67"/>
      <c r="F778" s="67"/>
      <c r="G778" s="67"/>
      <c r="H778" s="67"/>
      <c r="I778" s="67"/>
      <c r="J778" s="67"/>
      <c r="K778" s="68"/>
      <c r="L778" s="67"/>
      <c r="M778" s="1"/>
      <c r="N778" s="69"/>
      <c r="O778" s="69"/>
      <c r="P778" s="69"/>
      <c r="Q778" s="69"/>
      <c r="R778" s="69"/>
      <c r="S778" s="69"/>
      <c r="T778" s="66"/>
      <c r="U778" s="1"/>
      <c r="V778" s="1"/>
      <c r="W778" s="1"/>
      <c r="X778" s="1"/>
      <c r="Y778" s="1"/>
      <c r="Z778" s="1"/>
    </row>
    <row r="779" spans="1:26" ht="15.75" customHeight="1" x14ac:dyDescent="0.2">
      <c r="A779" s="1"/>
      <c r="B779" s="1"/>
      <c r="C779" s="1"/>
      <c r="D779" s="67"/>
      <c r="E779" s="67"/>
      <c r="F779" s="67"/>
      <c r="G779" s="67"/>
      <c r="H779" s="67"/>
      <c r="I779" s="67"/>
      <c r="J779" s="67"/>
      <c r="K779" s="68"/>
      <c r="L779" s="67"/>
      <c r="M779" s="1"/>
      <c r="N779" s="69"/>
      <c r="O779" s="69"/>
      <c r="P779" s="69"/>
      <c r="Q779" s="69"/>
      <c r="R779" s="69"/>
      <c r="S779" s="69"/>
      <c r="T779" s="66"/>
      <c r="U779" s="1"/>
      <c r="V779" s="1"/>
      <c r="W779" s="1"/>
      <c r="X779" s="1"/>
      <c r="Y779" s="1"/>
      <c r="Z779" s="1"/>
    </row>
    <row r="780" spans="1:26" ht="15.75" customHeight="1" x14ac:dyDescent="0.2">
      <c r="A780" s="1"/>
      <c r="B780" s="1"/>
      <c r="C780" s="1"/>
      <c r="D780" s="67"/>
      <c r="E780" s="67"/>
      <c r="F780" s="67"/>
      <c r="G780" s="67"/>
      <c r="H780" s="67"/>
      <c r="I780" s="67"/>
      <c r="J780" s="67"/>
      <c r="K780" s="68"/>
      <c r="L780" s="67"/>
      <c r="M780" s="1"/>
      <c r="N780" s="69"/>
      <c r="O780" s="69"/>
      <c r="P780" s="69"/>
      <c r="Q780" s="69"/>
      <c r="R780" s="69"/>
      <c r="S780" s="69"/>
      <c r="T780" s="66"/>
      <c r="U780" s="1"/>
      <c r="V780" s="1"/>
      <c r="W780" s="1"/>
      <c r="X780" s="1"/>
      <c r="Y780" s="1"/>
      <c r="Z780" s="1"/>
    </row>
    <row r="781" spans="1:26" ht="15.75" customHeight="1" x14ac:dyDescent="0.2">
      <c r="A781" s="1"/>
      <c r="B781" s="1"/>
      <c r="C781" s="1"/>
      <c r="D781" s="67"/>
      <c r="E781" s="67"/>
      <c r="F781" s="67"/>
      <c r="G781" s="67"/>
      <c r="H781" s="67"/>
      <c r="I781" s="67"/>
      <c r="J781" s="67"/>
      <c r="K781" s="68"/>
      <c r="L781" s="67"/>
      <c r="M781" s="1"/>
      <c r="N781" s="69"/>
      <c r="O781" s="69"/>
      <c r="P781" s="69"/>
      <c r="Q781" s="69"/>
      <c r="R781" s="69"/>
      <c r="S781" s="69"/>
      <c r="T781" s="66"/>
      <c r="U781" s="1"/>
      <c r="V781" s="1"/>
      <c r="W781" s="1"/>
      <c r="X781" s="1"/>
      <c r="Y781" s="1"/>
      <c r="Z781" s="1"/>
    </row>
    <row r="782" spans="1:26" ht="15.75" customHeight="1" x14ac:dyDescent="0.2">
      <c r="A782" s="1"/>
      <c r="B782" s="1"/>
      <c r="C782" s="1"/>
      <c r="D782" s="67"/>
      <c r="E782" s="67"/>
      <c r="F782" s="67"/>
      <c r="G782" s="67"/>
      <c r="H782" s="67"/>
      <c r="I782" s="67"/>
      <c r="J782" s="67"/>
      <c r="K782" s="68"/>
      <c r="L782" s="67"/>
      <c r="M782" s="1"/>
      <c r="N782" s="69"/>
      <c r="O782" s="69"/>
      <c r="P782" s="69"/>
      <c r="Q782" s="69"/>
      <c r="R782" s="69"/>
      <c r="S782" s="69"/>
      <c r="T782" s="66"/>
      <c r="U782" s="1"/>
      <c r="V782" s="1"/>
      <c r="W782" s="1"/>
      <c r="X782" s="1"/>
      <c r="Y782" s="1"/>
      <c r="Z782" s="1"/>
    </row>
    <row r="783" spans="1:26" ht="15.75" customHeight="1" x14ac:dyDescent="0.2">
      <c r="A783" s="1"/>
      <c r="B783" s="1"/>
      <c r="C783" s="1"/>
      <c r="D783" s="67"/>
      <c r="E783" s="67"/>
      <c r="F783" s="67"/>
      <c r="G783" s="67"/>
      <c r="H783" s="67"/>
      <c r="I783" s="67"/>
      <c r="J783" s="67"/>
      <c r="K783" s="68"/>
      <c r="L783" s="67"/>
      <c r="M783" s="1"/>
      <c r="N783" s="69"/>
      <c r="O783" s="69"/>
      <c r="P783" s="69"/>
      <c r="Q783" s="69"/>
      <c r="R783" s="69"/>
      <c r="S783" s="69"/>
      <c r="T783" s="66"/>
      <c r="U783" s="1"/>
      <c r="V783" s="1"/>
      <c r="W783" s="1"/>
      <c r="X783" s="1"/>
      <c r="Y783" s="1"/>
      <c r="Z783" s="1"/>
    </row>
    <row r="784" spans="1:26" ht="15.75" customHeight="1" x14ac:dyDescent="0.2">
      <c r="A784" s="1"/>
      <c r="B784" s="1"/>
      <c r="C784" s="1"/>
      <c r="D784" s="67"/>
      <c r="E784" s="67"/>
      <c r="F784" s="67"/>
      <c r="G784" s="67"/>
      <c r="H784" s="67"/>
      <c r="I784" s="67"/>
      <c r="J784" s="67"/>
      <c r="K784" s="68"/>
      <c r="L784" s="67"/>
      <c r="M784" s="1"/>
      <c r="N784" s="69"/>
      <c r="O784" s="69"/>
      <c r="P784" s="69"/>
      <c r="Q784" s="69"/>
      <c r="R784" s="69"/>
      <c r="S784" s="69"/>
      <c r="T784" s="66"/>
      <c r="U784" s="1"/>
      <c r="V784" s="1"/>
      <c r="W784" s="1"/>
      <c r="X784" s="1"/>
      <c r="Y784" s="1"/>
      <c r="Z784" s="1"/>
    </row>
    <row r="785" spans="1:26" ht="15.75" customHeight="1" x14ac:dyDescent="0.2">
      <c r="A785" s="1"/>
      <c r="B785" s="1"/>
      <c r="C785" s="1"/>
      <c r="D785" s="67"/>
      <c r="E785" s="67"/>
      <c r="F785" s="67"/>
      <c r="G785" s="67"/>
      <c r="H785" s="67"/>
      <c r="I785" s="67"/>
      <c r="J785" s="67"/>
      <c r="K785" s="68"/>
      <c r="L785" s="67"/>
      <c r="M785" s="1"/>
      <c r="N785" s="69"/>
      <c r="O785" s="69"/>
      <c r="P785" s="69"/>
      <c r="Q785" s="69"/>
      <c r="R785" s="69"/>
      <c r="S785" s="69"/>
      <c r="T785" s="66"/>
      <c r="U785" s="1"/>
      <c r="V785" s="1"/>
      <c r="W785" s="1"/>
      <c r="X785" s="1"/>
      <c r="Y785" s="1"/>
      <c r="Z785" s="1"/>
    </row>
    <row r="786" spans="1:26" ht="15.75" customHeight="1" x14ac:dyDescent="0.2">
      <c r="A786" s="1"/>
      <c r="B786" s="1"/>
      <c r="C786" s="1"/>
      <c r="D786" s="67"/>
      <c r="E786" s="67"/>
      <c r="F786" s="67"/>
      <c r="G786" s="67"/>
      <c r="H786" s="67"/>
      <c r="I786" s="67"/>
      <c r="J786" s="67"/>
      <c r="K786" s="68"/>
      <c r="L786" s="67"/>
      <c r="M786" s="1"/>
      <c r="N786" s="69"/>
      <c r="O786" s="69"/>
      <c r="P786" s="69"/>
      <c r="Q786" s="69"/>
      <c r="R786" s="69"/>
      <c r="S786" s="69"/>
      <c r="T786" s="66"/>
      <c r="U786" s="1"/>
      <c r="V786" s="1"/>
      <c r="W786" s="1"/>
      <c r="X786" s="1"/>
      <c r="Y786" s="1"/>
      <c r="Z786" s="1"/>
    </row>
    <row r="787" spans="1:26" ht="15.75" customHeight="1" x14ac:dyDescent="0.2">
      <c r="A787" s="1"/>
      <c r="B787" s="1"/>
      <c r="C787" s="1"/>
      <c r="D787" s="67"/>
      <c r="E787" s="67"/>
      <c r="F787" s="67"/>
      <c r="G787" s="67"/>
      <c r="H787" s="67"/>
      <c r="I787" s="67"/>
      <c r="J787" s="67"/>
      <c r="K787" s="68"/>
      <c r="L787" s="67"/>
      <c r="M787" s="1"/>
      <c r="N787" s="69"/>
      <c r="O787" s="69"/>
      <c r="P787" s="69"/>
      <c r="Q787" s="69"/>
      <c r="R787" s="69"/>
      <c r="S787" s="69"/>
      <c r="T787" s="66"/>
      <c r="U787" s="1"/>
      <c r="V787" s="1"/>
      <c r="W787" s="1"/>
      <c r="X787" s="1"/>
      <c r="Y787" s="1"/>
      <c r="Z787" s="1"/>
    </row>
    <row r="788" spans="1:26" ht="15.75" customHeight="1" x14ac:dyDescent="0.2">
      <c r="A788" s="1"/>
      <c r="B788" s="1"/>
      <c r="C788" s="1"/>
      <c r="D788" s="67"/>
      <c r="E788" s="67"/>
      <c r="F788" s="67"/>
      <c r="G788" s="67"/>
      <c r="H788" s="67"/>
      <c r="I788" s="67"/>
      <c r="J788" s="67"/>
      <c r="K788" s="68"/>
      <c r="L788" s="67"/>
      <c r="M788" s="1"/>
      <c r="N788" s="69"/>
      <c r="O788" s="69"/>
      <c r="P788" s="69"/>
      <c r="Q788" s="69"/>
      <c r="R788" s="69"/>
      <c r="S788" s="69"/>
      <c r="T788" s="66"/>
      <c r="U788" s="1"/>
      <c r="V788" s="1"/>
      <c r="W788" s="1"/>
      <c r="X788" s="1"/>
      <c r="Y788" s="1"/>
      <c r="Z788" s="1"/>
    </row>
    <row r="789" spans="1:26" ht="15.75" customHeight="1" x14ac:dyDescent="0.2">
      <c r="A789" s="1"/>
      <c r="B789" s="1"/>
      <c r="C789" s="1"/>
      <c r="D789" s="67"/>
      <c r="E789" s="67"/>
      <c r="F789" s="67"/>
      <c r="G789" s="67"/>
      <c r="H789" s="67"/>
      <c r="I789" s="67"/>
      <c r="J789" s="67"/>
      <c r="K789" s="68"/>
      <c r="L789" s="67"/>
      <c r="M789" s="1"/>
      <c r="N789" s="69"/>
      <c r="O789" s="69"/>
      <c r="P789" s="69"/>
      <c r="Q789" s="69"/>
      <c r="R789" s="69"/>
      <c r="S789" s="69"/>
      <c r="T789" s="66"/>
      <c r="U789" s="1"/>
      <c r="V789" s="1"/>
      <c r="W789" s="1"/>
      <c r="X789" s="1"/>
      <c r="Y789" s="1"/>
      <c r="Z789" s="1"/>
    </row>
    <row r="790" spans="1:26" ht="15.75" customHeight="1" x14ac:dyDescent="0.2">
      <c r="A790" s="1"/>
      <c r="B790" s="1"/>
      <c r="C790" s="1"/>
      <c r="D790" s="67"/>
      <c r="E790" s="67"/>
      <c r="F790" s="67"/>
      <c r="G790" s="67"/>
      <c r="H790" s="67"/>
      <c r="I790" s="67"/>
      <c r="J790" s="67"/>
      <c r="K790" s="68"/>
      <c r="L790" s="67"/>
      <c r="M790" s="1"/>
      <c r="N790" s="69"/>
      <c r="O790" s="69"/>
      <c r="P790" s="69"/>
      <c r="Q790" s="69"/>
      <c r="R790" s="69"/>
      <c r="S790" s="69"/>
      <c r="T790" s="66"/>
      <c r="U790" s="1"/>
      <c r="V790" s="1"/>
      <c r="W790" s="1"/>
      <c r="X790" s="1"/>
      <c r="Y790" s="1"/>
      <c r="Z790" s="1"/>
    </row>
    <row r="791" spans="1:26" ht="15.75" customHeight="1" x14ac:dyDescent="0.2">
      <c r="A791" s="1"/>
      <c r="B791" s="1"/>
      <c r="C791" s="1"/>
      <c r="D791" s="67"/>
      <c r="E791" s="67"/>
      <c r="F791" s="67"/>
      <c r="G791" s="67"/>
      <c r="H791" s="67"/>
      <c r="I791" s="67"/>
      <c r="J791" s="67"/>
      <c r="K791" s="68"/>
      <c r="L791" s="67"/>
      <c r="M791" s="1"/>
      <c r="N791" s="69"/>
      <c r="O791" s="69"/>
      <c r="P791" s="69"/>
      <c r="Q791" s="69"/>
      <c r="R791" s="69"/>
      <c r="S791" s="69"/>
      <c r="T791" s="66"/>
      <c r="U791" s="1"/>
      <c r="V791" s="1"/>
      <c r="W791" s="1"/>
      <c r="X791" s="1"/>
      <c r="Y791" s="1"/>
      <c r="Z791" s="1"/>
    </row>
    <row r="792" spans="1:26" ht="15.75" customHeight="1" x14ac:dyDescent="0.2">
      <c r="A792" s="1"/>
      <c r="B792" s="1"/>
      <c r="C792" s="1"/>
      <c r="D792" s="67"/>
      <c r="E792" s="67"/>
      <c r="F792" s="67"/>
      <c r="G792" s="67"/>
      <c r="H792" s="67"/>
      <c r="I792" s="67"/>
      <c r="J792" s="67"/>
      <c r="K792" s="68"/>
      <c r="L792" s="67"/>
      <c r="M792" s="1"/>
      <c r="N792" s="69"/>
      <c r="O792" s="69"/>
      <c r="P792" s="69"/>
      <c r="Q792" s="69"/>
      <c r="R792" s="69"/>
      <c r="S792" s="69"/>
      <c r="T792" s="66"/>
      <c r="U792" s="1"/>
      <c r="V792" s="1"/>
      <c r="W792" s="1"/>
      <c r="X792" s="1"/>
      <c r="Y792" s="1"/>
      <c r="Z792" s="1"/>
    </row>
    <row r="793" spans="1:26" ht="15.75" customHeight="1" x14ac:dyDescent="0.2">
      <c r="A793" s="1"/>
      <c r="B793" s="1"/>
      <c r="C793" s="1"/>
      <c r="D793" s="67"/>
      <c r="E793" s="67"/>
      <c r="F793" s="67"/>
      <c r="G793" s="67"/>
      <c r="H793" s="67"/>
      <c r="I793" s="67"/>
      <c r="J793" s="67"/>
      <c r="K793" s="68"/>
      <c r="L793" s="67"/>
      <c r="M793" s="1"/>
      <c r="N793" s="69"/>
      <c r="O793" s="69"/>
      <c r="P793" s="69"/>
      <c r="Q793" s="69"/>
      <c r="R793" s="69"/>
      <c r="S793" s="69"/>
      <c r="T793" s="66"/>
      <c r="U793" s="1"/>
      <c r="V793" s="1"/>
      <c r="W793" s="1"/>
      <c r="X793" s="1"/>
      <c r="Y793" s="1"/>
      <c r="Z793" s="1"/>
    </row>
    <row r="794" spans="1:26" ht="15.75" customHeight="1" x14ac:dyDescent="0.2">
      <c r="A794" s="1"/>
      <c r="B794" s="1"/>
      <c r="C794" s="1"/>
      <c r="D794" s="67"/>
      <c r="E794" s="67"/>
      <c r="F794" s="67"/>
      <c r="G794" s="67"/>
      <c r="H794" s="67"/>
      <c r="I794" s="67"/>
      <c r="J794" s="67"/>
      <c r="K794" s="68"/>
      <c r="L794" s="67"/>
      <c r="M794" s="1"/>
      <c r="N794" s="69"/>
      <c r="O794" s="69"/>
      <c r="P794" s="69"/>
      <c r="Q794" s="69"/>
      <c r="R794" s="69"/>
      <c r="S794" s="69"/>
      <c r="T794" s="66"/>
      <c r="U794" s="1"/>
      <c r="V794" s="1"/>
      <c r="W794" s="1"/>
      <c r="X794" s="1"/>
      <c r="Y794" s="1"/>
      <c r="Z794" s="1"/>
    </row>
    <row r="795" spans="1:26" ht="15.75" customHeight="1" x14ac:dyDescent="0.2">
      <c r="A795" s="1"/>
      <c r="B795" s="1"/>
      <c r="C795" s="1"/>
      <c r="D795" s="67"/>
      <c r="E795" s="67"/>
      <c r="F795" s="67"/>
      <c r="G795" s="67"/>
      <c r="H795" s="67"/>
      <c r="I795" s="67"/>
      <c r="J795" s="67"/>
      <c r="K795" s="68"/>
      <c r="L795" s="67"/>
      <c r="M795" s="1"/>
      <c r="N795" s="69"/>
      <c r="O795" s="69"/>
      <c r="P795" s="69"/>
      <c r="Q795" s="69"/>
      <c r="R795" s="69"/>
      <c r="S795" s="69"/>
      <c r="T795" s="66"/>
      <c r="U795" s="1"/>
      <c r="V795" s="1"/>
      <c r="W795" s="1"/>
      <c r="X795" s="1"/>
      <c r="Y795" s="1"/>
      <c r="Z795" s="1"/>
    </row>
    <row r="796" spans="1:26" ht="15.75" customHeight="1" x14ac:dyDescent="0.2">
      <c r="A796" s="1"/>
      <c r="B796" s="1"/>
      <c r="C796" s="1"/>
      <c r="D796" s="67"/>
      <c r="E796" s="67"/>
      <c r="F796" s="67"/>
      <c r="G796" s="67"/>
      <c r="H796" s="67"/>
      <c r="I796" s="67"/>
      <c r="J796" s="67"/>
      <c r="K796" s="68"/>
      <c r="L796" s="67"/>
      <c r="M796" s="1"/>
      <c r="N796" s="69"/>
      <c r="O796" s="69"/>
      <c r="P796" s="69"/>
      <c r="Q796" s="69"/>
      <c r="R796" s="69"/>
      <c r="S796" s="69"/>
      <c r="T796" s="66"/>
      <c r="U796" s="1"/>
      <c r="V796" s="1"/>
      <c r="W796" s="1"/>
      <c r="X796" s="1"/>
      <c r="Y796" s="1"/>
      <c r="Z796" s="1"/>
    </row>
    <row r="797" spans="1:26" ht="15.75" customHeight="1" x14ac:dyDescent="0.2">
      <c r="A797" s="1"/>
      <c r="B797" s="1"/>
      <c r="C797" s="1"/>
      <c r="D797" s="67"/>
      <c r="E797" s="67"/>
      <c r="F797" s="67"/>
      <c r="G797" s="67"/>
      <c r="H797" s="67"/>
      <c r="I797" s="67"/>
      <c r="J797" s="67"/>
      <c r="K797" s="68"/>
      <c r="L797" s="67"/>
      <c r="M797" s="1"/>
      <c r="N797" s="69"/>
      <c r="O797" s="69"/>
      <c r="P797" s="69"/>
      <c r="Q797" s="69"/>
      <c r="R797" s="69"/>
      <c r="S797" s="69"/>
      <c r="T797" s="66"/>
      <c r="U797" s="1"/>
      <c r="V797" s="1"/>
      <c r="W797" s="1"/>
      <c r="X797" s="1"/>
      <c r="Y797" s="1"/>
      <c r="Z797" s="1"/>
    </row>
    <row r="798" spans="1:26" ht="15.75" customHeight="1" x14ac:dyDescent="0.2">
      <c r="A798" s="1"/>
      <c r="B798" s="1"/>
      <c r="C798" s="1"/>
      <c r="D798" s="67"/>
      <c r="E798" s="67"/>
      <c r="F798" s="67"/>
      <c r="G798" s="67"/>
      <c r="H798" s="67"/>
      <c r="I798" s="67"/>
      <c r="J798" s="67"/>
      <c r="K798" s="68"/>
      <c r="L798" s="67"/>
      <c r="M798" s="1"/>
      <c r="N798" s="69"/>
      <c r="O798" s="69"/>
      <c r="P798" s="69"/>
      <c r="Q798" s="69"/>
      <c r="R798" s="69"/>
      <c r="S798" s="69"/>
      <c r="T798" s="66"/>
      <c r="U798" s="1"/>
      <c r="V798" s="1"/>
      <c r="W798" s="1"/>
      <c r="X798" s="1"/>
      <c r="Y798" s="1"/>
      <c r="Z798" s="1"/>
    </row>
    <row r="799" spans="1:26" ht="15.75" customHeight="1" x14ac:dyDescent="0.2">
      <c r="A799" s="1"/>
      <c r="B799" s="1"/>
      <c r="C799" s="1"/>
      <c r="D799" s="67"/>
      <c r="E799" s="67"/>
      <c r="F799" s="67"/>
      <c r="G799" s="67"/>
      <c r="H799" s="67"/>
      <c r="I799" s="67"/>
      <c r="J799" s="67"/>
      <c r="K799" s="68"/>
      <c r="L799" s="67"/>
      <c r="M799" s="1"/>
      <c r="N799" s="69"/>
      <c r="O799" s="69"/>
      <c r="P799" s="69"/>
      <c r="Q799" s="69"/>
      <c r="R799" s="69"/>
      <c r="S799" s="69"/>
      <c r="T799" s="66"/>
      <c r="U799" s="1"/>
      <c r="V799" s="1"/>
      <c r="W799" s="1"/>
      <c r="X799" s="1"/>
      <c r="Y799" s="1"/>
      <c r="Z799" s="1"/>
    </row>
    <row r="800" spans="1:26" ht="15.75" customHeight="1" x14ac:dyDescent="0.2">
      <c r="A800" s="1"/>
      <c r="B800" s="1"/>
      <c r="C800" s="1"/>
      <c r="D800" s="67"/>
      <c r="E800" s="67"/>
      <c r="F800" s="67"/>
      <c r="G800" s="67"/>
      <c r="H800" s="67"/>
      <c r="I800" s="67"/>
      <c r="J800" s="67"/>
      <c r="K800" s="68"/>
      <c r="L800" s="67"/>
      <c r="M800" s="1"/>
      <c r="N800" s="69"/>
      <c r="O800" s="69"/>
      <c r="P800" s="69"/>
      <c r="Q800" s="69"/>
      <c r="R800" s="69"/>
      <c r="S800" s="69"/>
      <c r="T800" s="66"/>
      <c r="U800" s="1"/>
      <c r="V800" s="1"/>
      <c r="W800" s="1"/>
      <c r="X800" s="1"/>
      <c r="Y800" s="1"/>
      <c r="Z800" s="1"/>
    </row>
    <row r="801" spans="1:26" ht="15.75" customHeight="1" x14ac:dyDescent="0.2">
      <c r="A801" s="1"/>
      <c r="B801" s="1"/>
      <c r="C801" s="1"/>
      <c r="D801" s="67"/>
      <c r="E801" s="67"/>
      <c r="F801" s="67"/>
      <c r="G801" s="67"/>
      <c r="H801" s="67"/>
      <c r="I801" s="67"/>
      <c r="J801" s="67"/>
      <c r="K801" s="68"/>
      <c r="L801" s="67"/>
      <c r="M801" s="1"/>
      <c r="N801" s="69"/>
      <c r="O801" s="69"/>
      <c r="P801" s="69"/>
      <c r="Q801" s="69"/>
      <c r="R801" s="69"/>
      <c r="S801" s="69"/>
      <c r="T801" s="66"/>
      <c r="U801" s="1"/>
      <c r="V801" s="1"/>
      <c r="W801" s="1"/>
      <c r="X801" s="1"/>
      <c r="Y801" s="1"/>
      <c r="Z801" s="1"/>
    </row>
    <row r="802" spans="1:26" ht="15.75" customHeight="1" x14ac:dyDescent="0.2">
      <c r="A802" s="1"/>
      <c r="B802" s="1"/>
      <c r="C802" s="1"/>
      <c r="D802" s="67"/>
      <c r="E802" s="67"/>
      <c r="F802" s="67"/>
      <c r="G802" s="67"/>
      <c r="H802" s="67"/>
      <c r="I802" s="67"/>
      <c r="J802" s="67"/>
      <c r="K802" s="68"/>
      <c r="L802" s="67"/>
      <c r="M802" s="1"/>
      <c r="N802" s="69"/>
      <c r="O802" s="69"/>
      <c r="P802" s="69"/>
      <c r="Q802" s="69"/>
      <c r="R802" s="69"/>
      <c r="S802" s="69"/>
      <c r="T802" s="66"/>
      <c r="U802" s="1"/>
      <c r="V802" s="1"/>
      <c r="W802" s="1"/>
      <c r="X802" s="1"/>
      <c r="Y802" s="1"/>
      <c r="Z802" s="1"/>
    </row>
    <row r="803" spans="1:26" ht="15.75" customHeight="1" x14ac:dyDescent="0.2">
      <c r="A803" s="1"/>
      <c r="B803" s="1"/>
      <c r="C803" s="1"/>
      <c r="D803" s="67"/>
      <c r="E803" s="67"/>
      <c r="F803" s="67"/>
      <c r="G803" s="67"/>
      <c r="H803" s="67"/>
      <c r="I803" s="67"/>
      <c r="J803" s="67"/>
      <c r="K803" s="68"/>
      <c r="L803" s="67"/>
      <c r="M803" s="1"/>
      <c r="N803" s="69"/>
      <c r="O803" s="69"/>
      <c r="P803" s="69"/>
      <c r="Q803" s="69"/>
      <c r="R803" s="69"/>
      <c r="S803" s="69"/>
      <c r="T803" s="66"/>
      <c r="U803" s="1"/>
      <c r="V803" s="1"/>
      <c r="W803" s="1"/>
      <c r="X803" s="1"/>
      <c r="Y803" s="1"/>
      <c r="Z803" s="1"/>
    </row>
    <row r="804" spans="1:26" ht="15.75" customHeight="1" x14ac:dyDescent="0.2">
      <c r="A804" s="1"/>
      <c r="B804" s="1"/>
      <c r="C804" s="1"/>
      <c r="D804" s="67"/>
      <c r="E804" s="67"/>
      <c r="F804" s="67"/>
      <c r="G804" s="67"/>
      <c r="H804" s="67"/>
      <c r="I804" s="67"/>
      <c r="J804" s="67"/>
      <c r="K804" s="68"/>
      <c r="L804" s="67"/>
      <c r="M804" s="1"/>
      <c r="N804" s="69"/>
      <c r="O804" s="69"/>
      <c r="P804" s="69"/>
      <c r="Q804" s="69"/>
      <c r="R804" s="69"/>
      <c r="S804" s="69"/>
      <c r="T804" s="66"/>
      <c r="U804" s="1"/>
      <c r="V804" s="1"/>
      <c r="W804" s="1"/>
      <c r="X804" s="1"/>
      <c r="Y804" s="1"/>
      <c r="Z804" s="1"/>
    </row>
    <row r="805" spans="1:26" ht="15.75" customHeight="1" x14ac:dyDescent="0.2">
      <c r="A805" s="1"/>
      <c r="B805" s="1"/>
      <c r="C805" s="1"/>
      <c r="D805" s="67"/>
      <c r="E805" s="67"/>
      <c r="F805" s="67"/>
      <c r="G805" s="67"/>
      <c r="H805" s="67"/>
      <c r="I805" s="67"/>
      <c r="J805" s="67"/>
      <c r="K805" s="68"/>
      <c r="L805" s="67"/>
      <c r="M805" s="1"/>
      <c r="N805" s="69"/>
      <c r="O805" s="69"/>
      <c r="P805" s="69"/>
      <c r="Q805" s="69"/>
      <c r="R805" s="69"/>
      <c r="S805" s="69"/>
      <c r="T805" s="66"/>
      <c r="U805" s="1"/>
      <c r="V805" s="1"/>
      <c r="W805" s="1"/>
      <c r="X805" s="1"/>
      <c r="Y805" s="1"/>
      <c r="Z805" s="1"/>
    </row>
    <row r="806" spans="1:26" ht="15.75" customHeight="1" x14ac:dyDescent="0.2">
      <c r="A806" s="1"/>
      <c r="B806" s="1"/>
      <c r="C806" s="1"/>
      <c r="D806" s="67"/>
      <c r="E806" s="67"/>
      <c r="F806" s="67"/>
      <c r="G806" s="67"/>
      <c r="H806" s="67"/>
      <c r="I806" s="67"/>
      <c r="J806" s="67"/>
      <c r="K806" s="68"/>
      <c r="L806" s="67"/>
      <c r="M806" s="1"/>
      <c r="N806" s="69"/>
      <c r="O806" s="69"/>
      <c r="P806" s="69"/>
      <c r="Q806" s="69"/>
      <c r="R806" s="69"/>
      <c r="S806" s="69"/>
      <c r="T806" s="66"/>
      <c r="U806" s="1"/>
      <c r="V806" s="1"/>
      <c r="W806" s="1"/>
      <c r="X806" s="1"/>
      <c r="Y806" s="1"/>
      <c r="Z806" s="1"/>
    </row>
    <row r="807" spans="1:26" ht="15.75" customHeight="1" x14ac:dyDescent="0.2">
      <c r="A807" s="1"/>
      <c r="B807" s="1"/>
      <c r="C807" s="1"/>
      <c r="D807" s="67"/>
      <c r="E807" s="67"/>
      <c r="F807" s="67"/>
      <c r="G807" s="67"/>
      <c r="H807" s="67"/>
      <c r="I807" s="67"/>
      <c r="J807" s="67"/>
      <c r="K807" s="68"/>
      <c r="L807" s="67"/>
      <c r="M807" s="1"/>
      <c r="N807" s="69"/>
      <c r="O807" s="69"/>
      <c r="P807" s="69"/>
      <c r="Q807" s="69"/>
      <c r="R807" s="69"/>
      <c r="S807" s="69"/>
      <c r="T807" s="66"/>
      <c r="U807" s="1"/>
      <c r="V807" s="1"/>
      <c r="W807" s="1"/>
      <c r="X807" s="1"/>
      <c r="Y807" s="1"/>
      <c r="Z807" s="1"/>
    </row>
    <row r="808" spans="1:26" ht="15.75" customHeight="1" x14ac:dyDescent="0.2">
      <c r="A808" s="1"/>
      <c r="B808" s="1"/>
      <c r="C808" s="1"/>
      <c r="D808" s="67"/>
      <c r="E808" s="67"/>
      <c r="F808" s="67"/>
      <c r="G808" s="67"/>
      <c r="H808" s="67"/>
      <c r="I808" s="67"/>
      <c r="J808" s="67"/>
      <c r="K808" s="68"/>
      <c r="L808" s="67"/>
      <c r="M808" s="1"/>
      <c r="N808" s="69"/>
      <c r="O808" s="69"/>
      <c r="P808" s="69"/>
      <c r="Q808" s="69"/>
      <c r="R808" s="69"/>
      <c r="S808" s="69"/>
      <c r="T808" s="66"/>
      <c r="U808" s="1"/>
      <c r="V808" s="1"/>
      <c r="W808" s="1"/>
      <c r="X808" s="1"/>
      <c r="Y808" s="1"/>
      <c r="Z808" s="1"/>
    </row>
    <row r="809" spans="1:26" ht="15.75" customHeight="1" x14ac:dyDescent="0.2">
      <c r="A809" s="1"/>
      <c r="B809" s="1"/>
      <c r="C809" s="1"/>
      <c r="D809" s="67"/>
      <c r="E809" s="67"/>
      <c r="F809" s="67"/>
      <c r="G809" s="67"/>
      <c r="H809" s="67"/>
      <c r="I809" s="67"/>
      <c r="J809" s="67"/>
      <c r="K809" s="68"/>
      <c r="L809" s="67"/>
      <c r="M809" s="1"/>
      <c r="N809" s="69"/>
      <c r="O809" s="69"/>
      <c r="P809" s="69"/>
      <c r="Q809" s="69"/>
      <c r="R809" s="69"/>
      <c r="S809" s="69"/>
      <c r="T809" s="66"/>
      <c r="U809" s="1"/>
      <c r="V809" s="1"/>
      <c r="W809" s="1"/>
      <c r="X809" s="1"/>
      <c r="Y809" s="1"/>
      <c r="Z809" s="1"/>
    </row>
    <row r="810" spans="1:26" ht="15.75" customHeight="1" x14ac:dyDescent="0.2">
      <c r="A810" s="1"/>
      <c r="B810" s="1"/>
      <c r="C810" s="1"/>
      <c r="D810" s="67"/>
      <c r="E810" s="67"/>
      <c r="F810" s="67"/>
      <c r="G810" s="67"/>
      <c r="H810" s="67"/>
      <c r="I810" s="67"/>
      <c r="J810" s="67"/>
      <c r="K810" s="68"/>
      <c r="L810" s="67"/>
      <c r="M810" s="1"/>
      <c r="N810" s="69"/>
      <c r="O810" s="69"/>
      <c r="P810" s="69"/>
      <c r="Q810" s="69"/>
      <c r="R810" s="69"/>
      <c r="S810" s="69"/>
      <c r="T810" s="66"/>
      <c r="U810" s="1"/>
      <c r="V810" s="1"/>
      <c r="W810" s="1"/>
      <c r="X810" s="1"/>
      <c r="Y810" s="1"/>
      <c r="Z810" s="1"/>
    </row>
    <row r="811" spans="1:26" ht="15.75" customHeight="1" x14ac:dyDescent="0.2">
      <c r="A811" s="1"/>
      <c r="B811" s="1"/>
      <c r="C811" s="1"/>
      <c r="D811" s="67"/>
      <c r="E811" s="67"/>
      <c r="F811" s="67"/>
      <c r="G811" s="67"/>
      <c r="H811" s="67"/>
      <c r="I811" s="67"/>
      <c r="J811" s="67"/>
      <c r="K811" s="68"/>
      <c r="L811" s="67"/>
      <c r="M811" s="1"/>
      <c r="N811" s="69"/>
      <c r="O811" s="69"/>
      <c r="P811" s="69"/>
      <c r="Q811" s="69"/>
      <c r="R811" s="69"/>
      <c r="S811" s="69"/>
      <c r="T811" s="66"/>
      <c r="U811" s="1"/>
      <c r="V811" s="1"/>
      <c r="W811" s="1"/>
      <c r="X811" s="1"/>
      <c r="Y811" s="1"/>
      <c r="Z811" s="1"/>
    </row>
    <row r="812" spans="1:26" ht="15.75" customHeight="1" x14ac:dyDescent="0.2">
      <c r="A812" s="1"/>
      <c r="B812" s="1"/>
      <c r="C812" s="1"/>
      <c r="D812" s="67"/>
      <c r="E812" s="67"/>
      <c r="F812" s="67"/>
      <c r="G812" s="67"/>
      <c r="H812" s="67"/>
      <c r="I812" s="67"/>
      <c r="J812" s="67"/>
      <c r="K812" s="68"/>
      <c r="L812" s="67"/>
      <c r="M812" s="1"/>
      <c r="N812" s="69"/>
      <c r="O812" s="69"/>
      <c r="P812" s="69"/>
      <c r="Q812" s="69"/>
      <c r="R812" s="69"/>
      <c r="S812" s="69"/>
      <c r="T812" s="66"/>
      <c r="U812" s="1"/>
      <c r="V812" s="1"/>
      <c r="W812" s="1"/>
      <c r="X812" s="1"/>
      <c r="Y812" s="1"/>
      <c r="Z812" s="1"/>
    </row>
    <row r="813" spans="1:26" ht="15.75" customHeight="1" x14ac:dyDescent="0.2">
      <c r="A813" s="1"/>
      <c r="B813" s="1"/>
      <c r="C813" s="1"/>
      <c r="D813" s="67"/>
      <c r="E813" s="67"/>
      <c r="F813" s="67"/>
      <c r="G813" s="67"/>
      <c r="H813" s="67"/>
      <c r="I813" s="67"/>
      <c r="J813" s="67"/>
      <c r="K813" s="68"/>
      <c r="L813" s="67"/>
      <c r="M813" s="1"/>
      <c r="N813" s="69"/>
      <c r="O813" s="69"/>
      <c r="P813" s="69"/>
      <c r="Q813" s="69"/>
      <c r="R813" s="69"/>
      <c r="S813" s="69"/>
      <c r="T813" s="66"/>
      <c r="U813" s="1"/>
      <c r="V813" s="1"/>
      <c r="W813" s="1"/>
      <c r="X813" s="1"/>
      <c r="Y813" s="1"/>
      <c r="Z813" s="1"/>
    </row>
    <row r="814" spans="1:26" ht="15.75" customHeight="1" x14ac:dyDescent="0.2">
      <c r="A814" s="1"/>
      <c r="B814" s="1"/>
      <c r="C814" s="1"/>
      <c r="D814" s="67"/>
      <c r="E814" s="67"/>
      <c r="F814" s="67"/>
      <c r="G814" s="67"/>
      <c r="H814" s="67"/>
      <c r="I814" s="67"/>
      <c r="J814" s="67"/>
      <c r="K814" s="68"/>
      <c r="L814" s="67"/>
      <c r="M814" s="1"/>
      <c r="N814" s="69"/>
      <c r="O814" s="69"/>
      <c r="P814" s="69"/>
      <c r="Q814" s="69"/>
      <c r="R814" s="69"/>
      <c r="S814" s="69"/>
      <c r="T814" s="66"/>
      <c r="U814" s="1"/>
      <c r="V814" s="1"/>
      <c r="W814" s="1"/>
      <c r="X814" s="1"/>
      <c r="Y814" s="1"/>
      <c r="Z814" s="1"/>
    </row>
    <row r="815" spans="1:26" ht="15.75" customHeight="1" x14ac:dyDescent="0.2">
      <c r="A815" s="1"/>
      <c r="B815" s="1"/>
      <c r="C815" s="1"/>
      <c r="D815" s="67"/>
      <c r="E815" s="67"/>
      <c r="F815" s="67"/>
      <c r="G815" s="67"/>
      <c r="H815" s="67"/>
      <c r="I815" s="67"/>
      <c r="J815" s="67"/>
      <c r="K815" s="68"/>
      <c r="L815" s="67"/>
      <c r="M815" s="1"/>
      <c r="N815" s="69"/>
      <c r="O815" s="69"/>
      <c r="P815" s="69"/>
      <c r="Q815" s="69"/>
      <c r="R815" s="69"/>
      <c r="S815" s="69"/>
      <c r="T815" s="66"/>
      <c r="U815" s="1"/>
      <c r="V815" s="1"/>
      <c r="W815" s="1"/>
      <c r="X815" s="1"/>
      <c r="Y815" s="1"/>
      <c r="Z815" s="1"/>
    </row>
    <row r="816" spans="1:26" ht="15.75" customHeight="1" x14ac:dyDescent="0.2">
      <c r="A816" s="1"/>
      <c r="B816" s="1"/>
      <c r="C816" s="1"/>
      <c r="D816" s="67"/>
      <c r="E816" s="67"/>
      <c r="F816" s="67"/>
      <c r="G816" s="67"/>
      <c r="H816" s="67"/>
      <c r="I816" s="67"/>
      <c r="J816" s="67"/>
      <c r="K816" s="68"/>
      <c r="L816" s="67"/>
      <c r="M816" s="1"/>
      <c r="N816" s="69"/>
      <c r="O816" s="69"/>
      <c r="P816" s="69"/>
      <c r="Q816" s="69"/>
      <c r="R816" s="69"/>
      <c r="S816" s="69"/>
      <c r="T816" s="66"/>
      <c r="U816" s="1"/>
      <c r="V816" s="1"/>
      <c r="W816" s="1"/>
      <c r="X816" s="1"/>
      <c r="Y816" s="1"/>
      <c r="Z816" s="1"/>
    </row>
    <row r="817" spans="1:26" ht="15.75" customHeight="1" x14ac:dyDescent="0.2">
      <c r="A817" s="1"/>
      <c r="B817" s="1"/>
      <c r="C817" s="1"/>
      <c r="D817" s="67"/>
      <c r="E817" s="67"/>
      <c r="F817" s="67"/>
      <c r="G817" s="67"/>
      <c r="H817" s="67"/>
      <c r="I817" s="67"/>
      <c r="J817" s="67"/>
      <c r="K817" s="68"/>
      <c r="L817" s="67"/>
      <c r="M817" s="1"/>
      <c r="N817" s="69"/>
      <c r="O817" s="69"/>
      <c r="P817" s="69"/>
      <c r="Q817" s="69"/>
      <c r="R817" s="69"/>
      <c r="S817" s="69"/>
      <c r="T817" s="66"/>
      <c r="U817" s="1"/>
      <c r="V817" s="1"/>
      <c r="W817" s="1"/>
      <c r="X817" s="1"/>
      <c r="Y817" s="1"/>
      <c r="Z817" s="1"/>
    </row>
    <row r="818" spans="1:26" ht="15.75" customHeight="1" x14ac:dyDescent="0.2">
      <c r="A818" s="1"/>
      <c r="B818" s="1"/>
      <c r="C818" s="1"/>
      <c r="D818" s="67"/>
      <c r="E818" s="67"/>
      <c r="F818" s="67"/>
      <c r="G818" s="67"/>
      <c r="H818" s="67"/>
      <c r="I818" s="67"/>
      <c r="J818" s="67"/>
      <c r="K818" s="68"/>
      <c r="L818" s="67"/>
      <c r="M818" s="1"/>
      <c r="N818" s="69"/>
      <c r="O818" s="69"/>
      <c r="P818" s="69"/>
      <c r="Q818" s="69"/>
      <c r="R818" s="69"/>
      <c r="S818" s="69"/>
      <c r="T818" s="66"/>
      <c r="U818" s="1"/>
      <c r="V818" s="1"/>
      <c r="W818" s="1"/>
      <c r="X818" s="1"/>
      <c r="Y818" s="1"/>
      <c r="Z818" s="1"/>
    </row>
    <row r="819" spans="1:26" ht="15.75" customHeight="1" x14ac:dyDescent="0.2">
      <c r="A819" s="1"/>
      <c r="B819" s="1"/>
      <c r="C819" s="1"/>
      <c r="D819" s="67"/>
      <c r="E819" s="67"/>
      <c r="F819" s="67"/>
      <c r="G819" s="67"/>
      <c r="H819" s="67"/>
      <c r="I819" s="67"/>
      <c r="J819" s="67"/>
      <c r="K819" s="68"/>
      <c r="L819" s="67"/>
      <c r="M819" s="1"/>
      <c r="N819" s="69"/>
      <c r="O819" s="69"/>
      <c r="P819" s="69"/>
      <c r="Q819" s="69"/>
      <c r="R819" s="69"/>
      <c r="S819" s="69"/>
      <c r="T819" s="66"/>
      <c r="U819" s="1"/>
      <c r="V819" s="1"/>
      <c r="W819" s="1"/>
      <c r="X819" s="1"/>
      <c r="Y819" s="1"/>
      <c r="Z819" s="1"/>
    </row>
    <row r="820" spans="1:26" ht="15.75" customHeight="1" x14ac:dyDescent="0.2">
      <c r="A820" s="1"/>
      <c r="B820" s="1"/>
      <c r="C820" s="1"/>
      <c r="D820" s="67"/>
      <c r="E820" s="67"/>
      <c r="F820" s="67"/>
      <c r="G820" s="67"/>
      <c r="H820" s="67"/>
      <c r="I820" s="67"/>
      <c r="J820" s="67"/>
      <c r="K820" s="68"/>
      <c r="L820" s="67"/>
      <c r="M820" s="1"/>
      <c r="N820" s="69"/>
      <c r="O820" s="69"/>
      <c r="P820" s="69"/>
      <c r="Q820" s="69"/>
      <c r="R820" s="69"/>
      <c r="S820" s="69"/>
      <c r="T820" s="66"/>
      <c r="U820" s="1"/>
      <c r="V820" s="1"/>
      <c r="W820" s="1"/>
      <c r="X820" s="1"/>
      <c r="Y820" s="1"/>
      <c r="Z820" s="1"/>
    </row>
    <row r="821" spans="1:26" ht="15.75" customHeight="1" x14ac:dyDescent="0.2">
      <c r="A821" s="1"/>
      <c r="B821" s="1"/>
      <c r="C821" s="1"/>
      <c r="D821" s="67"/>
      <c r="E821" s="67"/>
      <c r="F821" s="67"/>
      <c r="G821" s="67"/>
      <c r="H821" s="67"/>
      <c r="I821" s="67"/>
      <c r="J821" s="67"/>
      <c r="K821" s="68"/>
      <c r="L821" s="67"/>
      <c r="M821" s="1"/>
      <c r="N821" s="69"/>
      <c r="O821" s="69"/>
      <c r="P821" s="69"/>
      <c r="Q821" s="69"/>
      <c r="R821" s="69"/>
      <c r="S821" s="69"/>
      <c r="T821" s="66"/>
      <c r="U821" s="1"/>
      <c r="V821" s="1"/>
      <c r="W821" s="1"/>
      <c r="X821" s="1"/>
      <c r="Y821" s="1"/>
      <c r="Z821" s="1"/>
    </row>
    <row r="822" spans="1:26" ht="15.75" customHeight="1" x14ac:dyDescent="0.2">
      <c r="A822" s="1"/>
      <c r="B822" s="1"/>
      <c r="C822" s="1"/>
      <c r="D822" s="67"/>
      <c r="E822" s="67"/>
      <c r="F822" s="67"/>
      <c r="G822" s="67"/>
      <c r="H822" s="67"/>
      <c r="I822" s="67"/>
      <c r="J822" s="67"/>
      <c r="K822" s="68"/>
      <c r="L822" s="67"/>
      <c r="M822" s="1"/>
      <c r="N822" s="69"/>
      <c r="O822" s="69"/>
      <c r="P822" s="69"/>
      <c r="Q822" s="69"/>
      <c r="R822" s="69"/>
      <c r="S822" s="69"/>
      <c r="T822" s="66"/>
      <c r="U822" s="1"/>
      <c r="V822" s="1"/>
      <c r="W822" s="1"/>
      <c r="X822" s="1"/>
      <c r="Y822" s="1"/>
      <c r="Z822" s="1"/>
    </row>
    <row r="823" spans="1:26" ht="15.75" customHeight="1" x14ac:dyDescent="0.2">
      <c r="A823" s="1"/>
      <c r="B823" s="1"/>
      <c r="C823" s="1"/>
      <c r="D823" s="67"/>
      <c r="E823" s="67"/>
      <c r="F823" s="67"/>
      <c r="G823" s="67"/>
      <c r="H823" s="67"/>
      <c r="I823" s="67"/>
      <c r="J823" s="67"/>
      <c r="K823" s="68"/>
      <c r="L823" s="67"/>
      <c r="M823" s="1"/>
      <c r="N823" s="69"/>
      <c r="O823" s="69"/>
      <c r="P823" s="69"/>
      <c r="Q823" s="69"/>
      <c r="R823" s="69"/>
      <c r="S823" s="69"/>
      <c r="T823" s="66"/>
      <c r="U823" s="1"/>
      <c r="V823" s="1"/>
      <c r="W823" s="1"/>
      <c r="X823" s="1"/>
      <c r="Y823" s="1"/>
      <c r="Z823" s="1"/>
    </row>
    <row r="824" spans="1:26" ht="15.75" customHeight="1" x14ac:dyDescent="0.2">
      <c r="A824" s="1"/>
      <c r="B824" s="1"/>
      <c r="C824" s="1"/>
      <c r="D824" s="67"/>
      <c r="E824" s="67"/>
      <c r="F824" s="67"/>
      <c r="G824" s="67"/>
      <c r="H824" s="67"/>
      <c r="I824" s="67"/>
      <c r="J824" s="67"/>
      <c r="K824" s="68"/>
      <c r="L824" s="67"/>
      <c r="M824" s="1"/>
      <c r="N824" s="69"/>
      <c r="O824" s="69"/>
      <c r="P824" s="69"/>
      <c r="Q824" s="69"/>
      <c r="R824" s="69"/>
      <c r="S824" s="69"/>
      <c r="T824" s="66"/>
      <c r="U824" s="1"/>
      <c r="V824" s="1"/>
      <c r="W824" s="1"/>
      <c r="X824" s="1"/>
      <c r="Y824" s="1"/>
      <c r="Z824" s="1"/>
    </row>
    <row r="825" spans="1:26" ht="15.75" customHeight="1" x14ac:dyDescent="0.2">
      <c r="A825" s="1"/>
      <c r="B825" s="1"/>
      <c r="C825" s="1"/>
      <c r="D825" s="67"/>
      <c r="E825" s="67"/>
      <c r="F825" s="67"/>
      <c r="G825" s="67"/>
      <c r="H825" s="67"/>
      <c r="I825" s="67"/>
      <c r="J825" s="67"/>
      <c r="K825" s="68"/>
      <c r="L825" s="67"/>
      <c r="M825" s="1"/>
      <c r="N825" s="69"/>
      <c r="O825" s="69"/>
      <c r="P825" s="69"/>
      <c r="Q825" s="69"/>
      <c r="R825" s="69"/>
      <c r="S825" s="69"/>
      <c r="T825" s="66"/>
      <c r="U825" s="1"/>
      <c r="V825" s="1"/>
      <c r="W825" s="1"/>
      <c r="X825" s="1"/>
      <c r="Y825" s="1"/>
      <c r="Z825" s="1"/>
    </row>
    <row r="826" spans="1:26" ht="15.75" customHeight="1" x14ac:dyDescent="0.2">
      <c r="A826" s="1"/>
      <c r="B826" s="1"/>
      <c r="C826" s="1"/>
      <c r="D826" s="67"/>
      <c r="E826" s="67"/>
      <c r="F826" s="67"/>
      <c r="G826" s="67"/>
      <c r="H826" s="67"/>
      <c r="I826" s="67"/>
      <c r="J826" s="67"/>
      <c r="K826" s="68"/>
      <c r="L826" s="67"/>
      <c r="M826" s="1"/>
      <c r="N826" s="69"/>
      <c r="O826" s="69"/>
      <c r="P826" s="69"/>
      <c r="Q826" s="69"/>
      <c r="R826" s="69"/>
      <c r="S826" s="69"/>
      <c r="T826" s="66"/>
      <c r="U826" s="1"/>
      <c r="V826" s="1"/>
      <c r="W826" s="1"/>
      <c r="X826" s="1"/>
      <c r="Y826" s="1"/>
      <c r="Z826" s="1"/>
    </row>
    <row r="827" spans="1:26" ht="15.75" customHeight="1" x14ac:dyDescent="0.2">
      <c r="A827" s="1"/>
      <c r="B827" s="1"/>
      <c r="C827" s="1"/>
      <c r="D827" s="67"/>
      <c r="E827" s="67"/>
      <c r="F827" s="67"/>
      <c r="G827" s="67"/>
      <c r="H827" s="67"/>
      <c r="I827" s="67"/>
      <c r="J827" s="67"/>
      <c r="K827" s="68"/>
      <c r="L827" s="67"/>
      <c r="M827" s="1"/>
      <c r="N827" s="69"/>
      <c r="O827" s="69"/>
      <c r="P827" s="69"/>
      <c r="Q827" s="69"/>
      <c r="R827" s="69"/>
      <c r="S827" s="69"/>
      <c r="T827" s="66"/>
      <c r="U827" s="1"/>
      <c r="V827" s="1"/>
      <c r="W827" s="1"/>
      <c r="X827" s="1"/>
      <c r="Y827" s="1"/>
      <c r="Z827" s="1"/>
    </row>
    <row r="828" spans="1:26" ht="15.75" customHeight="1" x14ac:dyDescent="0.2">
      <c r="A828" s="1"/>
      <c r="B828" s="1"/>
      <c r="C828" s="1"/>
      <c r="D828" s="67"/>
      <c r="E828" s="67"/>
      <c r="F828" s="67"/>
      <c r="G828" s="67"/>
      <c r="H828" s="67"/>
      <c r="I828" s="67"/>
      <c r="J828" s="67"/>
      <c r="K828" s="68"/>
      <c r="L828" s="67"/>
      <c r="M828" s="1"/>
      <c r="N828" s="69"/>
      <c r="O828" s="69"/>
      <c r="P828" s="69"/>
      <c r="Q828" s="69"/>
      <c r="R828" s="69"/>
      <c r="S828" s="69"/>
      <c r="T828" s="66"/>
      <c r="U828" s="1"/>
      <c r="V828" s="1"/>
      <c r="W828" s="1"/>
      <c r="X828" s="1"/>
      <c r="Y828" s="1"/>
      <c r="Z828" s="1"/>
    </row>
    <row r="829" spans="1:26" ht="15.75" customHeight="1" x14ac:dyDescent="0.2">
      <c r="A829" s="1"/>
      <c r="B829" s="1"/>
      <c r="C829" s="1"/>
      <c r="D829" s="67"/>
      <c r="E829" s="67"/>
      <c r="F829" s="67"/>
      <c r="G829" s="67"/>
      <c r="H829" s="67"/>
      <c r="I829" s="67"/>
      <c r="J829" s="67"/>
      <c r="K829" s="68"/>
      <c r="L829" s="67"/>
      <c r="M829" s="1"/>
      <c r="N829" s="69"/>
      <c r="O829" s="69"/>
      <c r="P829" s="69"/>
      <c r="Q829" s="69"/>
      <c r="R829" s="69"/>
      <c r="S829" s="69"/>
      <c r="T829" s="66"/>
      <c r="U829" s="1"/>
      <c r="V829" s="1"/>
      <c r="W829" s="1"/>
      <c r="X829" s="1"/>
      <c r="Y829" s="1"/>
      <c r="Z829" s="1"/>
    </row>
    <row r="830" spans="1:26" ht="15.75" customHeight="1" x14ac:dyDescent="0.2">
      <c r="A830" s="1"/>
      <c r="B830" s="1"/>
      <c r="C830" s="1"/>
      <c r="D830" s="67"/>
      <c r="E830" s="67"/>
      <c r="F830" s="67"/>
      <c r="G830" s="67"/>
      <c r="H830" s="67"/>
      <c r="I830" s="67"/>
      <c r="J830" s="67"/>
      <c r="K830" s="68"/>
      <c r="L830" s="67"/>
      <c r="M830" s="1"/>
      <c r="N830" s="69"/>
      <c r="O830" s="69"/>
      <c r="P830" s="69"/>
      <c r="Q830" s="69"/>
      <c r="R830" s="69"/>
      <c r="S830" s="69"/>
      <c r="T830" s="66"/>
      <c r="U830" s="1"/>
      <c r="V830" s="1"/>
      <c r="W830" s="1"/>
      <c r="X830" s="1"/>
      <c r="Y830" s="1"/>
      <c r="Z830" s="1"/>
    </row>
    <row r="831" spans="1:26" ht="15.75" customHeight="1" x14ac:dyDescent="0.2">
      <c r="A831" s="1"/>
      <c r="B831" s="1"/>
      <c r="C831" s="1"/>
      <c r="D831" s="67"/>
      <c r="E831" s="67"/>
      <c r="F831" s="67"/>
      <c r="G831" s="67"/>
      <c r="H831" s="67"/>
      <c r="I831" s="67"/>
      <c r="J831" s="67"/>
      <c r="K831" s="68"/>
      <c r="L831" s="67"/>
      <c r="M831" s="1"/>
      <c r="N831" s="69"/>
      <c r="O831" s="69"/>
      <c r="P831" s="69"/>
      <c r="Q831" s="69"/>
      <c r="R831" s="69"/>
      <c r="S831" s="69"/>
      <c r="T831" s="66"/>
      <c r="U831" s="1"/>
      <c r="V831" s="1"/>
      <c r="W831" s="1"/>
      <c r="X831" s="1"/>
      <c r="Y831" s="1"/>
      <c r="Z831" s="1"/>
    </row>
    <row r="832" spans="1:26" ht="15.75" customHeight="1" x14ac:dyDescent="0.2">
      <c r="A832" s="1"/>
      <c r="B832" s="1"/>
      <c r="C832" s="1"/>
      <c r="D832" s="67"/>
      <c r="E832" s="67"/>
      <c r="F832" s="67"/>
      <c r="G832" s="67"/>
      <c r="H832" s="67"/>
      <c r="I832" s="67"/>
      <c r="J832" s="67"/>
      <c r="K832" s="68"/>
      <c r="L832" s="67"/>
      <c r="M832" s="1"/>
      <c r="N832" s="69"/>
      <c r="O832" s="69"/>
      <c r="P832" s="69"/>
      <c r="Q832" s="69"/>
      <c r="R832" s="69"/>
      <c r="S832" s="69"/>
      <c r="T832" s="66"/>
      <c r="U832" s="1"/>
      <c r="V832" s="1"/>
      <c r="W832" s="1"/>
      <c r="X832" s="1"/>
      <c r="Y832" s="1"/>
      <c r="Z832" s="1"/>
    </row>
    <row r="833" spans="1:26" ht="15.75" customHeight="1" x14ac:dyDescent="0.2">
      <c r="A833" s="1"/>
      <c r="B833" s="1"/>
      <c r="C833" s="1"/>
      <c r="D833" s="67"/>
      <c r="E833" s="67"/>
      <c r="F833" s="67"/>
      <c r="G833" s="67"/>
      <c r="H833" s="67"/>
      <c r="I833" s="67"/>
      <c r="J833" s="67"/>
      <c r="K833" s="68"/>
      <c r="L833" s="67"/>
      <c r="M833" s="1"/>
      <c r="N833" s="69"/>
      <c r="O833" s="69"/>
      <c r="P833" s="69"/>
      <c r="Q833" s="69"/>
      <c r="R833" s="69"/>
      <c r="S833" s="69"/>
      <c r="T833" s="66"/>
      <c r="U833" s="1"/>
      <c r="V833" s="1"/>
      <c r="W833" s="1"/>
      <c r="X833" s="1"/>
      <c r="Y833" s="1"/>
      <c r="Z833" s="1"/>
    </row>
    <row r="834" spans="1:26" ht="15.75" customHeight="1" x14ac:dyDescent="0.2">
      <c r="A834" s="1"/>
      <c r="B834" s="1"/>
      <c r="C834" s="1"/>
      <c r="D834" s="67"/>
      <c r="E834" s="67"/>
      <c r="F834" s="67"/>
      <c r="G834" s="67"/>
      <c r="H834" s="67"/>
      <c r="I834" s="67"/>
      <c r="J834" s="67"/>
      <c r="K834" s="68"/>
      <c r="L834" s="67"/>
      <c r="M834" s="1"/>
      <c r="N834" s="69"/>
      <c r="O834" s="69"/>
      <c r="P834" s="69"/>
      <c r="Q834" s="69"/>
      <c r="R834" s="69"/>
      <c r="S834" s="69"/>
      <c r="T834" s="66"/>
      <c r="U834" s="1"/>
      <c r="V834" s="1"/>
      <c r="W834" s="1"/>
      <c r="X834" s="1"/>
      <c r="Y834" s="1"/>
      <c r="Z834" s="1"/>
    </row>
    <row r="835" spans="1:26" ht="15.75" customHeight="1" x14ac:dyDescent="0.2">
      <c r="A835" s="1"/>
      <c r="B835" s="1"/>
      <c r="C835" s="1"/>
      <c r="D835" s="67"/>
      <c r="E835" s="67"/>
      <c r="F835" s="67"/>
      <c r="G835" s="67"/>
      <c r="H835" s="67"/>
      <c r="I835" s="67"/>
      <c r="J835" s="67"/>
      <c r="K835" s="68"/>
      <c r="L835" s="67"/>
      <c r="M835" s="1"/>
      <c r="N835" s="69"/>
      <c r="O835" s="69"/>
      <c r="P835" s="69"/>
      <c r="Q835" s="69"/>
      <c r="R835" s="69"/>
      <c r="S835" s="69"/>
      <c r="T835" s="66"/>
      <c r="U835" s="1"/>
      <c r="V835" s="1"/>
      <c r="W835" s="1"/>
      <c r="X835" s="1"/>
      <c r="Y835" s="1"/>
      <c r="Z835" s="1"/>
    </row>
    <row r="836" spans="1:26" ht="15.75" customHeight="1" x14ac:dyDescent="0.2">
      <c r="A836" s="1"/>
      <c r="B836" s="1"/>
      <c r="C836" s="1"/>
      <c r="D836" s="67"/>
      <c r="E836" s="67"/>
      <c r="F836" s="67"/>
      <c r="G836" s="67"/>
      <c r="H836" s="67"/>
      <c r="I836" s="67"/>
      <c r="J836" s="67"/>
      <c r="K836" s="68"/>
      <c r="L836" s="67"/>
      <c r="M836" s="1"/>
      <c r="N836" s="69"/>
      <c r="O836" s="69"/>
      <c r="P836" s="69"/>
      <c r="Q836" s="69"/>
      <c r="R836" s="69"/>
      <c r="S836" s="69"/>
      <c r="T836" s="66"/>
      <c r="U836" s="1"/>
      <c r="V836" s="1"/>
      <c r="W836" s="1"/>
      <c r="X836" s="1"/>
      <c r="Y836" s="1"/>
      <c r="Z836" s="1"/>
    </row>
    <row r="837" spans="1:26" ht="15.75" customHeight="1" x14ac:dyDescent="0.2">
      <c r="A837" s="1"/>
      <c r="B837" s="1"/>
      <c r="C837" s="1"/>
      <c r="D837" s="67"/>
      <c r="E837" s="67"/>
      <c r="F837" s="67"/>
      <c r="G837" s="67"/>
      <c r="H837" s="67"/>
      <c r="I837" s="67"/>
      <c r="J837" s="67"/>
      <c r="K837" s="68"/>
      <c r="L837" s="67"/>
      <c r="M837" s="1"/>
      <c r="N837" s="69"/>
      <c r="O837" s="69"/>
      <c r="P837" s="69"/>
      <c r="Q837" s="69"/>
      <c r="R837" s="69"/>
      <c r="S837" s="69"/>
      <c r="T837" s="66"/>
      <c r="U837" s="1"/>
      <c r="V837" s="1"/>
      <c r="W837" s="1"/>
      <c r="X837" s="1"/>
      <c r="Y837" s="1"/>
      <c r="Z837" s="1"/>
    </row>
    <row r="838" spans="1:26" ht="15.75" customHeight="1" x14ac:dyDescent="0.2">
      <c r="A838" s="1"/>
      <c r="B838" s="1"/>
      <c r="C838" s="1"/>
      <c r="D838" s="67"/>
      <c r="E838" s="67"/>
      <c r="F838" s="67"/>
      <c r="G838" s="67"/>
      <c r="H838" s="67"/>
      <c r="I838" s="67"/>
      <c r="J838" s="67"/>
      <c r="K838" s="68"/>
      <c r="L838" s="67"/>
      <c r="M838" s="1"/>
      <c r="N838" s="69"/>
      <c r="O838" s="69"/>
      <c r="P838" s="69"/>
      <c r="Q838" s="69"/>
      <c r="R838" s="69"/>
      <c r="S838" s="69"/>
      <c r="T838" s="66"/>
      <c r="U838" s="1"/>
      <c r="V838" s="1"/>
      <c r="W838" s="1"/>
      <c r="X838" s="1"/>
      <c r="Y838" s="1"/>
      <c r="Z838" s="1"/>
    </row>
    <row r="839" spans="1:26" ht="15.75" customHeight="1" x14ac:dyDescent="0.2">
      <c r="A839" s="1"/>
      <c r="B839" s="1"/>
      <c r="C839" s="1"/>
      <c r="D839" s="67"/>
      <c r="E839" s="67"/>
      <c r="F839" s="67"/>
      <c r="G839" s="67"/>
      <c r="H839" s="67"/>
      <c r="I839" s="67"/>
      <c r="J839" s="67"/>
      <c r="K839" s="68"/>
      <c r="L839" s="67"/>
      <c r="M839" s="1"/>
      <c r="N839" s="69"/>
      <c r="O839" s="69"/>
      <c r="P839" s="69"/>
      <c r="Q839" s="69"/>
      <c r="R839" s="69"/>
      <c r="S839" s="69"/>
      <c r="T839" s="66"/>
      <c r="U839" s="1"/>
      <c r="V839" s="1"/>
      <c r="W839" s="1"/>
      <c r="X839" s="1"/>
      <c r="Y839" s="1"/>
      <c r="Z839" s="1"/>
    </row>
    <row r="840" spans="1:26" ht="15.75" customHeight="1" x14ac:dyDescent="0.2">
      <c r="A840" s="1"/>
      <c r="B840" s="1"/>
      <c r="C840" s="1"/>
      <c r="D840" s="67"/>
      <c r="E840" s="67"/>
      <c r="F840" s="67"/>
      <c r="G840" s="67"/>
      <c r="H840" s="67"/>
      <c r="I840" s="67"/>
      <c r="J840" s="67"/>
      <c r="K840" s="68"/>
      <c r="L840" s="67"/>
      <c r="M840" s="1"/>
      <c r="N840" s="69"/>
      <c r="O840" s="69"/>
      <c r="P840" s="69"/>
      <c r="Q840" s="69"/>
      <c r="R840" s="69"/>
      <c r="S840" s="69"/>
      <c r="T840" s="66"/>
      <c r="U840" s="1"/>
      <c r="V840" s="1"/>
      <c r="W840" s="1"/>
      <c r="X840" s="1"/>
      <c r="Y840" s="1"/>
      <c r="Z840" s="1"/>
    </row>
    <row r="841" spans="1:26" ht="15.75" customHeight="1" x14ac:dyDescent="0.2">
      <c r="A841" s="1"/>
      <c r="B841" s="1"/>
      <c r="C841" s="1"/>
      <c r="D841" s="67"/>
      <c r="E841" s="67"/>
      <c r="F841" s="67"/>
      <c r="G841" s="67"/>
      <c r="H841" s="67"/>
      <c r="I841" s="67"/>
      <c r="J841" s="67"/>
      <c r="K841" s="68"/>
      <c r="L841" s="67"/>
      <c r="M841" s="1"/>
      <c r="N841" s="69"/>
      <c r="O841" s="69"/>
      <c r="P841" s="69"/>
      <c r="Q841" s="69"/>
      <c r="R841" s="69"/>
      <c r="S841" s="69"/>
      <c r="T841" s="66"/>
      <c r="U841" s="1"/>
      <c r="V841" s="1"/>
      <c r="W841" s="1"/>
      <c r="X841" s="1"/>
      <c r="Y841" s="1"/>
      <c r="Z841" s="1"/>
    </row>
    <row r="842" spans="1:26" ht="15.75" customHeight="1" x14ac:dyDescent="0.2">
      <c r="A842" s="1"/>
      <c r="B842" s="1"/>
      <c r="C842" s="1"/>
      <c r="D842" s="67"/>
      <c r="E842" s="67"/>
      <c r="F842" s="67"/>
      <c r="G842" s="67"/>
      <c r="H842" s="67"/>
      <c r="I842" s="67"/>
      <c r="J842" s="67"/>
      <c r="K842" s="68"/>
      <c r="L842" s="67"/>
      <c r="M842" s="1"/>
      <c r="N842" s="69"/>
      <c r="O842" s="69"/>
      <c r="P842" s="69"/>
      <c r="Q842" s="69"/>
      <c r="R842" s="69"/>
      <c r="S842" s="69"/>
      <c r="T842" s="66"/>
      <c r="U842" s="1"/>
      <c r="V842" s="1"/>
      <c r="W842" s="1"/>
      <c r="X842" s="1"/>
      <c r="Y842" s="1"/>
      <c r="Z842" s="1"/>
    </row>
    <row r="843" spans="1:26" ht="15.75" customHeight="1" x14ac:dyDescent="0.2">
      <c r="A843" s="1"/>
      <c r="B843" s="1"/>
      <c r="C843" s="1"/>
      <c r="D843" s="67"/>
      <c r="E843" s="67"/>
      <c r="F843" s="67"/>
      <c r="G843" s="67"/>
      <c r="H843" s="67"/>
      <c r="I843" s="67"/>
      <c r="J843" s="67"/>
      <c r="K843" s="68"/>
      <c r="L843" s="67"/>
      <c r="M843" s="1"/>
      <c r="N843" s="69"/>
      <c r="O843" s="69"/>
      <c r="P843" s="69"/>
      <c r="Q843" s="69"/>
      <c r="R843" s="69"/>
      <c r="S843" s="69"/>
      <c r="T843" s="66"/>
      <c r="U843" s="1"/>
      <c r="V843" s="1"/>
      <c r="W843" s="1"/>
      <c r="X843" s="1"/>
      <c r="Y843" s="1"/>
      <c r="Z843" s="1"/>
    </row>
    <row r="844" spans="1:26" ht="15.75" customHeight="1" x14ac:dyDescent="0.2">
      <c r="A844" s="1"/>
      <c r="B844" s="1"/>
      <c r="C844" s="1"/>
      <c r="D844" s="67"/>
      <c r="E844" s="67"/>
      <c r="F844" s="67"/>
      <c r="G844" s="67"/>
      <c r="H844" s="67"/>
      <c r="I844" s="67"/>
      <c r="J844" s="67"/>
      <c r="K844" s="68"/>
      <c r="L844" s="67"/>
      <c r="M844" s="1"/>
      <c r="N844" s="69"/>
      <c r="O844" s="69"/>
      <c r="P844" s="69"/>
      <c r="Q844" s="69"/>
      <c r="R844" s="69"/>
      <c r="S844" s="69"/>
      <c r="T844" s="66"/>
      <c r="U844" s="1"/>
      <c r="V844" s="1"/>
      <c r="W844" s="1"/>
      <c r="X844" s="1"/>
      <c r="Y844" s="1"/>
      <c r="Z844" s="1"/>
    </row>
    <row r="845" spans="1:26" ht="15.75" customHeight="1" x14ac:dyDescent="0.2">
      <c r="A845" s="1"/>
      <c r="B845" s="1"/>
      <c r="C845" s="1"/>
      <c r="D845" s="67"/>
      <c r="E845" s="67"/>
      <c r="F845" s="67"/>
      <c r="G845" s="67"/>
      <c r="H845" s="67"/>
      <c r="I845" s="67"/>
      <c r="J845" s="67"/>
      <c r="K845" s="68"/>
      <c r="L845" s="67"/>
      <c r="M845" s="1"/>
      <c r="N845" s="69"/>
      <c r="O845" s="69"/>
      <c r="P845" s="69"/>
      <c r="Q845" s="69"/>
      <c r="R845" s="69"/>
      <c r="S845" s="69"/>
      <c r="T845" s="66"/>
      <c r="U845" s="1"/>
      <c r="V845" s="1"/>
      <c r="W845" s="1"/>
      <c r="X845" s="1"/>
      <c r="Y845" s="1"/>
      <c r="Z845" s="1"/>
    </row>
    <row r="846" spans="1:26" ht="15.75" customHeight="1" x14ac:dyDescent="0.2">
      <c r="A846" s="1"/>
      <c r="B846" s="1"/>
      <c r="C846" s="1"/>
      <c r="D846" s="67"/>
      <c r="E846" s="67"/>
      <c r="F846" s="67"/>
      <c r="G846" s="67"/>
      <c r="H846" s="67"/>
      <c r="I846" s="67"/>
      <c r="J846" s="67"/>
      <c r="K846" s="68"/>
      <c r="L846" s="67"/>
      <c r="M846" s="1"/>
      <c r="N846" s="69"/>
      <c r="O846" s="69"/>
      <c r="P846" s="69"/>
      <c r="Q846" s="69"/>
      <c r="R846" s="69"/>
      <c r="S846" s="69"/>
      <c r="T846" s="66"/>
      <c r="U846" s="1"/>
      <c r="V846" s="1"/>
      <c r="W846" s="1"/>
      <c r="X846" s="1"/>
      <c r="Y846" s="1"/>
      <c r="Z846" s="1"/>
    </row>
    <row r="847" spans="1:26" ht="15.75" customHeight="1" x14ac:dyDescent="0.2">
      <c r="A847" s="1"/>
      <c r="B847" s="1"/>
      <c r="C847" s="1"/>
      <c r="D847" s="67"/>
      <c r="E847" s="67"/>
      <c r="F847" s="67"/>
      <c r="G847" s="67"/>
      <c r="H847" s="67"/>
      <c r="I847" s="67"/>
      <c r="J847" s="67"/>
      <c r="K847" s="68"/>
      <c r="L847" s="67"/>
      <c r="M847" s="1"/>
      <c r="N847" s="69"/>
      <c r="O847" s="69"/>
      <c r="P847" s="69"/>
      <c r="Q847" s="69"/>
      <c r="R847" s="69"/>
      <c r="S847" s="69"/>
      <c r="T847" s="66"/>
      <c r="U847" s="1"/>
      <c r="V847" s="1"/>
      <c r="W847" s="1"/>
      <c r="X847" s="1"/>
      <c r="Y847" s="1"/>
      <c r="Z847" s="1"/>
    </row>
    <row r="848" spans="1:26" ht="15.75" customHeight="1" x14ac:dyDescent="0.2">
      <c r="A848" s="1"/>
      <c r="B848" s="1"/>
      <c r="C848" s="1"/>
      <c r="D848" s="67"/>
      <c r="E848" s="67"/>
      <c r="F848" s="67"/>
      <c r="G848" s="67"/>
      <c r="H848" s="67"/>
      <c r="I848" s="67"/>
      <c r="J848" s="67"/>
      <c r="K848" s="68"/>
      <c r="L848" s="67"/>
      <c r="M848" s="1"/>
      <c r="N848" s="69"/>
      <c r="O848" s="69"/>
      <c r="P848" s="69"/>
      <c r="Q848" s="69"/>
      <c r="R848" s="69"/>
      <c r="S848" s="69"/>
      <c r="T848" s="66"/>
      <c r="U848" s="1"/>
      <c r="V848" s="1"/>
      <c r="W848" s="1"/>
      <c r="X848" s="1"/>
      <c r="Y848" s="1"/>
      <c r="Z848" s="1"/>
    </row>
    <row r="849" spans="1:26" ht="15.75" customHeight="1" x14ac:dyDescent="0.2">
      <c r="A849" s="1"/>
      <c r="B849" s="1"/>
      <c r="C849" s="1"/>
      <c r="D849" s="67"/>
      <c r="E849" s="67"/>
      <c r="F849" s="67"/>
      <c r="G849" s="67"/>
      <c r="H849" s="67"/>
      <c r="I849" s="67"/>
      <c r="J849" s="67"/>
      <c r="K849" s="68"/>
      <c r="L849" s="67"/>
      <c r="M849" s="1"/>
      <c r="N849" s="69"/>
      <c r="O849" s="69"/>
      <c r="P849" s="69"/>
      <c r="Q849" s="69"/>
      <c r="R849" s="69"/>
      <c r="S849" s="69"/>
      <c r="T849" s="66"/>
      <c r="U849" s="1"/>
      <c r="V849" s="1"/>
      <c r="W849" s="1"/>
      <c r="X849" s="1"/>
      <c r="Y849" s="1"/>
      <c r="Z849" s="1"/>
    </row>
    <row r="850" spans="1:26" ht="15.75" customHeight="1" x14ac:dyDescent="0.2">
      <c r="A850" s="1"/>
      <c r="B850" s="1"/>
      <c r="C850" s="1"/>
      <c r="D850" s="67"/>
      <c r="E850" s="67"/>
      <c r="F850" s="67"/>
      <c r="G850" s="67"/>
      <c r="H850" s="67"/>
      <c r="I850" s="67"/>
      <c r="J850" s="67"/>
      <c r="K850" s="68"/>
      <c r="L850" s="67"/>
      <c r="M850" s="1"/>
      <c r="N850" s="69"/>
      <c r="O850" s="69"/>
      <c r="P850" s="69"/>
      <c r="Q850" s="69"/>
      <c r="R850" s="69"/>
      <c r="S850" s="69"/>
      <c r="T850" s="66"/>
      <c r="U850" s="1"/>
      <c r="V850" s="1"/>
      <c r="W850" s="1"/>
      <c r="X850" s="1"/>
      <c r="Y850" s="1"/>
      <c r="Z850" s="1"/>
    </row>
    <row r="851" spans="1:26" ht="15.75" customHeight="1" x14ac:dyDescent="0.2">
      <c r="A851" s="1"/>
      <c r="B851" s="1"/>
      <c r="C851" s="1"/>
      <c r="D851" s="67"/>
      <c r="E851" s="67"/>
      <c r="F851" s="67"/>
      <c r="G851" s="67"/>
      <c r="H851" s="67"/>
      <c r="I851" s="67"/>
      <c r="J851" s="67"/>
      <c r="K851" s="68"/>
      <c r="L851" s="67"/>
      <c r="M851" s="1"/>
      <c r="N851" s="69"/>
      <c r="O851" s="69"/>
      <c r="P851" s="69"/>
      <c r="Q851" s="69"/>
      <c r="R851" s="69"/>
      <c r="S851" s="69"/>
      <c r="T851" s="66"/>
      <c r="U851" s="1"/>
      <c r="V851" s="1"/>
      <c r="W851" s="1"/>
      <c r="X851" s="1"/>
      <c r="Y851" s="1"/>
      <c r="Z851" s="1"/>
    </row>
    <row r="852" spans="1:26" ht="15.75" customHeight="1" x14ac:dyDescent="0.2">
      <c r="A852" s="1"/>
      <c r="B852" s="1"/>
      <c r="C852" s="1"/>
      <c r="D852" s="67"/>
      <c r="E852" s="67"/>
      <c r="F852" s="67"/>
      <c r="G852" s="67"/>
      <c r="H852" s="67"/>
      <c r="I852" s="67"/>
      <c r="J852" s="67"/>
      <c r="K852" s="68"/>
      <c r="L852" s="67"/>
      <c r="M852" s="1"/>
      <c r="N852" s="69"/>
      <c r="O852" s="69"/>
      <c r="P852" s="69"/>
      <c r="Q852" s="69"/>
      <c r="R852" s="69"/>
      <c r="S852" s="69"/>
      <c r="T852" s="66"/>
      <c r="U852" s="1"/>
      <c r="V852" s="1"/>
      <c r="W852" s="1"/>
      <c r="X852" s="1"/>
      <c r="Y852" s="1"/>
      <c r="Z852" s="1"/>
    </row>
    <row r="853" spans="1:26" ht="15.75" customHeight="1" x14ac:dyDescent="0.2">
      <c r="A853" s="1"/>
      <c r="B853" s="1"/>
      <c r="C853" s="1"/>
      <c r="D853" s="67"/>
      <c r="E853" s="67"/>
      <c r="F853" s="67"/>
      <c r="G853" s="67"/>
      <c r="H853" s="67"/>
      <c r="I853" s="67"/>
      <c r="J853" s="67"/>
      <c r="K853" s="68"/>
      <c r="L853" s="67"/>
      <c r="M853" s="1"/>
      <c r="N853" s="69"/>
      <c r="O853" s="69"/>
      <c r="P853" s="69"/>
      <c r="Q853" s="69"/>
      <c r="R853" s="69"/>
      <c r="S853" s="69"/>
      <c r="T853" s="66"/>
      <c r="U853" s="1"/>
      <c r="V853" s="1"/>
      <c r="W853" s="1"/>
      <c r="X853" s="1"/>
      <c r="Y853" s="1"/>
      <c r="Z853" s="1"/>
    </row>
    <row r="854" spans="1:26" ht="15.75" customHeight="1" x14ac:dyDescent="0.2">
      <c r="A854" s="1"/>
      <c r="B854" s="1"/>
      <c r="C854" s="1"/>
      <c r="D854" s="67"/>
      <c r="E854" s="67"/>
      <c r="F854" s="67"/>
      <c r="G854" s="67"/>
      <c r="H854" s="67"/>
      <c r="I854" s="67"/>
      <c r="J854" s="67"/>
      <c r="K854" s="68"/>
      <c r="L854" s="67"/>
      <c r="M854" s="1"/>
      <c r="N854" s="69"/>
      <c r="O854" s="69"/>
      <c r="P854" s="69"/>
      <c r="Q854" s="69"/>
      <c r="R854" s="69"/>
      <c r="S854" s="69"/>
      <c r="T854" s="66"/>
      <c r="U854" s="1"/>
      <c r="V854" s="1"/>
      <c r="W854" s="1"/>
      <c r="X854" s="1"/>
      <c r="Y854" s="1"/>
      <c r="Z854" s="1"/>
    </row>
    <row r="855" spans="1:26" ht="15.75" customHeight="1" x14ac:dyDescent="0.2">
      <c r="A855" s="1"/>
      <c r="B855" s="1"/>
      <c r="C855" s="1"/>
      <c r="D855" s="67"/>
      <c r="E855" s="67"/>
      <c r="F855" s="67"/>
      <c r="G855" s="67"/>
      <c r="H855" s="67"/>
      <c r="I855" s="67"/>
      <c r="J855" s="67"/>
      <c r="K855" s="68"/>
      <c r="L855" s="67"/>
      <c r="M855" s="1"/>
      <c r="N855" s="69"/>
      <c r="O855" s="69"/>
      <c r="P855" s="69"/>
      <c r="Q855" s="69"/>
      <c r="R855" s="69"/>
      <c r="S855" s="69"/>
      <c r="T855" s="66"/>
      <c r="U855" s="1"/>
      <c r="V855" s="1"/>
      <c r="W855" s="1"/>
      <c r="X855" s="1"/>
      <c r="Y855" s="1"/>
      <c r="Z855" s="1"/>
    </row>
    <row r="856" spans="1:26" ht="15.75" customHeight="1" x14ac:dyDescent="0.2">
      <c r="A856" s="1"/>
      <c r="B856" s="1"/>
      <c r="C856" s="1"/>
      <c r="D856" s="67"/>
      <c r="E856" s="67"/>
      <c r="F856" s="67"/>
      <c r="G856" s="67"/>
      <c r="H856" s="67"/>
      <c r="I856" s="67"/>
      <c r="J856" s="67"/>
      <c r="K856" s="68"/>
      <c r="L856" s="67"/>
      <c r="M856" s="1"/>
      <c r="N856" s="69"/>
      <c r="O856" s="69"/>
      <c r="P856" s="69"/>
      <c r="Q856" s="69"/>
      <c r="R856" s="69"/>
      <c r="S856" s="69"/>
      <c r="T856" s="66"/>
      <c r="U856" s="1"/>
      <c r="V856" s="1"/>
      <c r="W856" s="1"/>
      <c r="X856" s="1"/>
      <c r="Y856" s="1"/>
      <c r="Z856" s="1"/>
    </row>
    <row r="857" spans="1:26" ht="15.75" customHeight="1" x14ac:dyDescent="0.2">
      <c r="A857" s="1"/>
      <c r="B857" s="1"/>
      <c r="C857" s="1"/>
      <c r="D857" s="67"/>
      <c r="E857" s="67"/>
      <c r="F857" s="67"/>
      <c r="G857" s="67"/>
      <c r="H857" s="67"/>
      <c r="I857" s="67"/>
      <c r="J857" s="67"/>
      <c r="K857" s="68"/>
      <c r="L857" s="67"/>
      <c r="M857" s="1"/>
      <c r="N857" s="69"/>
      <c r="O857" s="69"/>
      <c r="P857" s="69"/>
      <c r="Q857" s="69"/>
      <c r="R857" s="69"/>
      <c r="S857" s="69"/>
      <c r="T857" s="66"/>
      <c r="U857" s="1"/>
      <c r="V857" s="1"/>
      <c r="W857" s="1"/>
      <c r="X857" s="1"/>
      <c r="Y857" s="1"/>
      <c r="Z857" s="1"/>
    </row>
    <row r="858" spans="1:26" ht="15.75" customHeight="1" x14ac:dyDescent="0.2">
      <c r="A858" s="1"/>
      <c r="B858" s="1"/>
      <c r="C858" s="1"/>
      <c r="D858" s="67"/>
      <c r="E858" s="67"/>
      <c r="F858" s="67"/>
      <c r="G858" s="67"/>
      <c r="H858" s="67"/>
      <c r="I858" s="67"/>
      <c r="J858" s="67"/>
      <c r="K858" s="68"/>
      <c r="L858" s="67"/>
      <c r="M858" s="1"/>
      <c r="N858" s="69"/>
      <c r="O858" s="69"/>
      <c r="P858" s="69"/>
      <c r="Q858" s="69"/>
      <c r="R858" s="69"/>
      <c r="S858" s="69"/>
      <c r="T858" s="66"/>
      <c r="U858" s="1"/>
      <c r="V858" s="1"/>
      <c r="W858" s="1"/>
      <c r="X858" s="1"/>
      <c r="Y858" s="1"/>
      <c r="Z858" s="1"/>
    </row>
    <row r="859" spans="1:26" ht="15.75" customHeight="1" x14ac:dyDescent="0.2">
      <c r="A859" s="1"/>
      <c r="B859" s="1"/>
      <c r="C859" s="1"/>
      <c r="D859" s="67"/>
      <c r="E859" s="67"/>
      <c r="F859" s="67"/>
      <c r="G859" s="67"/>
      <c r="H859" s="67"/>
      <c r="I859" s="67"/>
      <c r="J859" s="67"/>
      <c r="K859" s="68"/>
      <c r="L859" s="67"/>
      <c r="M859" s="1"/>
      <c r="N859" s="69"/>
      <c r="O859" s="69"/>
      <c r="P859" s="69"/>
      <c r="Q859" s="69"/>
      <c r="R859" s="69"/>
      <c r="S859" s="69"/>
      <c r="T859" s="66"/>
      <c r="U859" s="1"/>
      <c r="V859" s="1"/>
      <c r="W859" s="1"/>
      <c r="X859" s="1"/>
      <c r="Y859" s="1"/>
      <c r="Z859" s="1"/>
    </row>
    <row r="860" spans="1:26" ht="15.75" customHeight="1" x14ac:dyDescent="0.2">
      <c r="A860" s="1"/>
      <c r="B860" s="1"/>
      <c r="C860" s="1"/>
      <c r="D860" s="67"/>
      <c r="E860" s="67"/>
      <c r="F860" s="67"/>
      <c r="G860" s="67"/>
      <c r="H860" s="67"/>
      <c r="I860" s="67"/>
      <c r="J860" s="67"/>
      <c r="K860" s="68"/>
      <c r="L860" s="67"/>
      <c r="M860" s="1"/>
      <c r="N860" s="69"/>
      <c r="O860" s="69"/>
      <c r="P860" s="69"/>
      <c r="Q860" s="69"/>
      <c r="R860" s="69"/>
      <c r="S860" s="69"/>
      <c r="T860" s="66"/>
      <c r="U860" s="1"/>
      <c r="V860" s="1"/>
      <c r="W860" s="1"/>
      <c r="X860" s="1"/>
      <c r="Y860" s="1"/>
      <c r="Z860" s="1"/>
    </row>
    <row r="861" spans="1:26" ht="15.75" customHeight="1" x14ac:dyDescent="0.2">
      <c r="A861" s="1"/>
      <c r="B861" s="1"/>
      <c r="C861" s="1"/>
      <c r="D861" s="67"/>
      <c r="E861" s="67"/>
      <c r="F861" s="67"/>
      <c r="G861" s="67"/>
      <c r="H861" s="67"/>
      <c r="I861" s="67"/>
      <c r="J861" s="67"/>
      <c r="K861" s="68"/>
      <c r="L861" s="67"/>
      <c r="M861" s="1"/>
      <c r="N861" s="69"/>
      <c r="O861" s="69"/>
      <c r="P861" s="69"/>
      <c r="Q861" s="69"/>
      <c r="R861" s="69"/>
      <c r="S861" s="69"/>
      <c r="T861" s="66"/>
      <c r="U861" s="1"/>
      <c r="V861" s="1"/>
      <c r="W861" s="1"/>
      <c r="X861" s="1"/>
      <c r="Y861" s="1"/>
      <c r="Z861" s="1"/>
    </row>
    <row r="862" spans="1:26" ht="15.75" customHeight="1" x14ac:dyDescent="0.2">
      <c r="A862" s="1"/>
      <c r="B862" s="1"/>
      <c r="C862" s="1"/>
      <c r="D862" s="67"/>
      <c r="E862" s="67"/>
      <c r="F862" s="67"/>
      <c r="G862" s="67"/>
      <c r="H862" s="67"/>
      <c r="I862" s="67"/>
      <c r="J862" s="67"/>
      <c r="K862" s="68"/>
      <c r="L862" s="67"/>
      <c r="M862" s="1"/>
      <c r="N862" s="69"/>
      <c r="O862" s="69"/>
      <c r="P862" s="69"/>
      <c r="Q862" s="69"/>
      <c r="R862" s="69"/>
      <c r="S862" s="69"/>
      <c r="T862" s="66"/>
      <c r="U862" s="1"/>
      <c r="V862" s="1"/>
      <c r="W862" s="1"/>
      <c r="X862" s="1"/>
      <c r="Y862" s="1"/>
      <c r="Z862" s="1"/>
    </row>
    <row r="863" spans="1:26" ht="15.75" customHeight="1" x14ac:dyDescent="0.2">
      <c r="A863" s="1"/>
      <c r="B863" s="1"/>
      <c r="C863" s="1"/>
      <c r="D863" s="67"/>
      <c r="E863" s="67"/>
      <c r="F863" s="67"/>
      <c r="G863" s="67"/>
      <c r="H863" s="67"/>
      <c r="I863" s="67"/>
      <c r="J863" s="67"/>
      <c r="K863" s="68"/>
      <c r="L863" s="67"/>
      <c r="M863" s="1"/>
      <c r="N863" s="69"/>
      <c r="O863" s="69"/>
      <c r="P863" s="69"/>
      <c r="Q863" s="69"/>
      <c r="R863" s="69"/>
      <c r="S863" s="69"/>
      <c r="T863" s="66"/>
      <c r="U863" s="1"/>
      <c r="V863" s="1"/>
      <c r="W863" s="1"/>
      <c r="X863" s="1"/>
      <c r="Y863" s="1"/>
      <c r="Z863" s="1"/>
    </row>
    <row r="864" spans="1:26" ht="15.75" customHeight="1" x14ac:dyDescent="0.2">
      <c r="A864" s="1"/>
      <c r="B864" s="1"/>
      <c r="C864" s="1"/>
      <c r="D864" s="67"/>
      <c r="E864" s="67"/>
      <c r="F864" s="67"/>
      <c r="G864" s="67"/>
      <c r="H864" s="67"/>
      <c r="I864" s="67"/>
      <c r="J864" s="67"/>
      <c r="K864" s="68"/>
      <c r="L864" s="67"/>
      <c r="M864" s="1"/>
      <c r="N864" s="69"/>
      <c r="O864" s="69"/>
      <c r="P864" s="69"/>
      <c r="Q864" s="69"/>
      <c r="R864" s="69"/>
      <c r="S864" s="69"/>
      <c r="T864" s="66"/>
      <c r="U864" s="1"/>
      <c r="V864" s="1"/>
      <c r="W864" s="1"/>
      <c r="X864" s="1"/>
      <c r="Y864" s="1"/>
      <c r="Z864" s="1"/>
    </row>
    <row r="865" spans="1:26" ht="15.75" customHeight="1" x14ac:dyDescent="0.2">
      <c r="A865" s="1"/>
      <c r="B865" s="1"/>
      <c r="C865" s="1"/>
      <c r="D865" s="67"/>
      <c r="E865" s="67"/>
      <c r="F865" s="67"/>
      <c r="G865" s="67"/>
      <c r="H865" s="67"/>
      <c r="I865" s="67"/>
      <c r="J865" s="67"/>
      <c r="K865" s="68"/>
      <c r="L865" s="67"/>
      <c r="M865" s="1"/>
      <c r="N865" s="69"/>
      <c r="O865" s="69"/>
      <c r="P865" s="69"/>
      <c r="Q865" s="69"/>
      <c r="R865" s="69"/>
      <c r="S865" s="69"/>
      <c r="T865" s="66"/>
      <c r="U865" s="1"/>
      <c r="V865" s="1"/>
      <c r="W865" s="1"/>
      <c r="X865" s="1"/>
      <c r="Y865" s="1"/>
      <c r="Z865" s="1"/>
    </row>
    <row r="866" spans="1:26" ht="15.75" customHeight="1" x14ac:dyDescent="0.2">
      <c r="A866" s="1"/>
      <c r="B866" s="1"/>
      <c r="C866" s="1"/>
      <c r="D866" s="67"/>
      <c r="E866" s="67"/>
      <c r="F866" s="67"/>
      <c r="G866" s="67"/>
      <c r="H866" s="67"/>
      <c r="I866" s="67"/>
      <c r="J866" s="67"/>
      <c r="K866" s="68"/>
      <c r="L866" s="67"/>
      <c r="M866" s="1"/>
      <c r="N866" s="69"/>
      <c r="O866" s="69"/>
      <c r="P866" s="69"/>
      <c r="Q866" s="69"/>
      <c r="R866" s="69"/>
      <c r="S866" s="69"/>
      <c r="T866" s="66"/>
      <c r="U866" s="1"/>
      <c r="V866" s="1"/>
      <c r="W866" s="1"/>
      <c r="X866" s="1"/>
      <c r="Y866" s="1"/>
      <c r="Z866" s="1"/>
    </row>
    <row r="867" spans="1:26" ht="15.75" customHeight="1" x14ac:dyDescent="0.2">
      <c r="A867" s="1"/>
      <c r="B867" s="1"/>
      <c r="C867" s="1"/>
      <c r="D867" s="67"/>
      <c r="E867" s="67"/>
      <c r="F867" s="67"/>
      <c r="G867" s="67"/>
      <c r="H867" s="67"/>
      <c r="I867" s="67"/>
      <c r="J867" s="67"/>
      <c r="K867" s="68"/>
      <c r="L867" s="67"/>
      <c r="M867" s="1"/>
      <c r="N867" s="69"/>
      <c r="O867" s="69"/>
      <c r="P867" s="69"/>
      <c r="Q867" s="69"/>
      <c r="R867" s="69"/>
      <c r="S867" s="69"/>
      <c r="T867" s="66"/>
      <c r="U867" s="1"/>
      <c r="V867" s="1"/>
      <c r="W867" s="1"/>
      <c r="X867" s="1"/>
      <c r="Y867" s="1"/>
      <c r="Z867" s="1"/>
    </row>
    <row r="868" spans="1:26" ht="15.75" customHeight="1" x14ac:dyDescent="0.2">
      <c r="A868" s="1"/>
      <c r="B868" s="1"/>
      <c r="C868" s="1"/>
      <c r="D868" s="67"/>
      <c r="E868" s="67"/>
      <c r="F868" s="67"/>
      <c r="G868" s="67"/>
      <c r="H868" s="67"/>
      <c r="I868" s="67"/>
      <c r="J868" s="67"/>
      <c r="K868" s="68"/>
      <c r="L868" s="67"/>
      <c r="M868" s="1"/>
      <c r="N868" s="69"/>
      <c r="O868" s="69"/>
      <c r="P868" s="69"/>
      <c r="Q868" s="69"/>
      <c r="R868" s="69"/>
      <c r="S868" s="69"/>
      <c r="T868" s="66"/>
      <c r="U868" s="1"/>
      <c r="V868" s="1"/>
      <c r="W868" s="1"/>
      <c r="X868" s="1"/>
      <c r="Y868" s="1"/>
      <c r="Z868" s="1"/>
    </row>
    <row r="869" spans="1:26" ht="15.75" customHeight="1" x14ac:dyDescent="0.2">
      <c r="A869" s="1"/>
      <c r="B869" s="1"/>
      <c r="C869" s="1"/>
      <c r="D869" s="67"/>
      <c r="E869" s="67"/>
      <c r="F869" s="67"/>
      <c r="G869" s="67"/>
      <c r="H869" s="67"/>
      <c r="I869" s="67"/>
      <c r="J869" s="67"/>
      <c r="K869" s="68"/>
      <c r="L869" s="67"/>
      <c r="M869" s="1"/>
      <c r="N869" s="69"/>
      <c r="O869" s="69"/>
      <c r="P869" s="69"/>
      <c r="Q869" s="69"/>
      <c r="R869" s="69"/>
      <c r="S869" s="69"/>
      <c r="T869" s="66"/>
      <c r="U869" s="1"/>
      <c r="V869" s="1"/>
      <c r="W869" s="1"/>
      <c r="X869" s="1"/>
      <c r="Y869" s="1"/>
      <c r="Z869" s="1"/>
    </row>
    <row r="870" spans="1:26" ht="15.75" customHeight="1" x14ac:dyDescent="0.2">
      <c r="A870" s="1"/>
      <c r="B870" s="1"/>
      <c r="C870" s="1"/>
      <c r="D870" s="67"/>
      <c r="E870" s="67"/>
      <c r="F870" s="67"/>
      <c r="G870" s="67"/>
      <c r="H870" s="67"/>
      <c r="I870" s="67"/>
      <c r="J870" s="67"/>
      <c r="K870" s="68"/>
      <c r="L870" s="67"/>
      <c r="M870" s="1"/>
      <c r="N870" s="69"/>
      <c r="O870" s="69"/>
      <c r="P870" s="69"/>
      <c r="Q870" s="69"/>
      <c r="R870" s="69"/>
      <c r="S870" s="69"/>
      <c r="T870" s="66"/>
      <c r="U870" s="1"/>
      <c r="V870" s="1"/>
      <c r="W870" s="1"/>
      <c r="X870" s="1"/>
      <c r="Y870" s="1"/>
      <c r="Z870" s="1"/>
    </row>
    <row r="871" spans="1:26" ht="15.75" customHeight="1" x14ac:dyDescent="0.2">
      <c r="A871" s="1"/>
      <c r="B871" s="1"/>
      <c r="C871" s="1"/>
      <c r="D871" s="67"/>
      <c r="E871" s="67"/>
      <c r="F871" s="67"/>
      <c r="G871" s="67"/>
      <c r="H871" s="67"/>
      <c r="I871" s="67"/>
      <c r="J871" s="67"/>
      <c r="K871" s="68"/>
      <c r="L871" s="67"/>
      <c r="M871" s="1"/>
      <c r="N871" s="69"/>
      <c r="O871" s="69"/>
      <c r="P871" s="69"/>
      <c r="Q871" s="69"/>
      <c r="R871" s="69"/>
      <c r="S871" s="69"/>
      <c r="T871" s="66"/>
      <c r="U871" s="1"/>
      <c r="V871" s="1"/>
      <c r="W871" s="1"/>
      <c r="X871" s="1"/>
      <c r="Y871" s="1"/>
      <c r="Z871" s="1"/>
    </row>
    <row r="872" spans="1:26" ht="15.75" customHeight="1" x14ac:dyDescent="0.2">
      <c r="A872" s="1"/>
      <c r="B872" s="1"/>
      <c r="C872" s="1"/>
      <c r="D872" s="67"/>
      <c r="E872" s="67"/>
      <c r="F872" s="67"/>
      <c r="G872" s="67"/>
      <c r="H872" s="67"/>
      <c r="I872" s="67"/>
      <c r="J872" s="67"/>
      <c r="K872" s="68"/>
      <c r="L872" s="67"/>
      <c r="M872" s="1"/>
      <c r="N872" s="69"/>
      <c r="O872" s="69"/>
      <c r="P872" s="69"/>
      <c r="Q872" s="69"/>
      <c r="R872" s="69"/>
      <c r="S872" s="69"/>
      <c r="T872" s="66"/>
      <c r="U872" s="1"/>
      <c r="V872" s="1"/>
      <c r="W872" s="1"/>
      <c r="X872" s="1"/>
      <c r="Y872" s="1"/>
      <c r="Z872" s="1"/>
    </row>
    <row r="873" spans="1:26" ht="15.75" customHeight="1" x14ac:dyDescent="0.2">
      <c r="A873" s="1"/>
      <c r="B873" s="1"/>
      <c r="C873" s="1"/>
      <c r="D873" s="67"/>
      <c r="E873" s="67"/>
      <c r="F873" s="67"/>
      <c r="G873" s="67"/>
      <c r="H873" s="67"/>
      <c r="I873" s="67"/>
      <c r="J873" s="67"/>
      <c r="K873" s="68"/>
      <c r="L873" s="67"/>
      <c r="M873" s="1"/>
      <c r="N873" s="69"/>
      <c r="O873" s="69"/>
      <c r="P873" s="69"/>
      <c r="Q873" s="69"/>
      <c r="R873" s="69"/>
      <c r="S873" s="69"/>
      <c r="T873" s="66"/>
      <c r="U873" s="1"/>
      <c r="V873" s="1"/>
      <c r="W873" s="1"/>
      <c r="X873" s="1"/>
      <c r="Y873" s="1"/>
      <c r="Z873" s="1"/>
    </row>
    <row r="874" spans="1:26" ht="15.75" customHeight="1" x14ac:dyDescent="0.2">
      <c r="A874" s="1"/>
      <c r="B874" s="1"/>
      <c r="C874" s="1"/>
      <c r="D874" s="67"/>
      <c r="E874" s="67"/>
      <c r="F874" s="67"/>
      <c r="G874" s="67"/>
      <c r="H874" s="67"/>
      <c r="I874" s="67"/>
      <c r="J874" s="67"/>
      <c r="K874" s="68"/>
      <c r="L874" s="67"/>
      <c r="M874" s="1"/>
      <c r="N874" s="69"/>
      <c r="O874" s="69"/>
      <c r="P874" s="69"/>
      <c r="Q874" s="69"/>
      <c r="R874" s="69"/>
      <c r="S874" s="69"/>
      <c r="T874" s="66"/>
      <c r="U874" s="1"/>
      <c r="V874" s="1"/>
      <c r="W874" s="1"/>
      <c r="X874" s="1"/>
      <c r="Y874" s="1"/>
      <c r="Z874" s="1"/>
    </row>
    <row r="875" spans="1:26" ht="15.75" customHeight="1" x14ac:dyDescent="0.2">
      <c r="A875" s="1"/>
      <c r="B875" s="1"/>
      <c r="C875" s="1"/>
      <c r="D875" s="67"/>
      <c r="E875" s="67"/>
      <c r="F875" s="67"/>
      <c r="G875" s="67"/>
      <c r="H875" s="67"/>
      <c r="I875" s="67"/>
      <c r="J875" s="67"/>
      <c r="K875" s="68"/>
      <c r="L875" s="67"/>
      <c r="M875" s="1"/>
      <c r="N875" s="69"/>
      <c r="O875" s="69"/>
      <c r="P875" s="69"/>
      <c r="Q875" s="69"/>
      <c r="R875" s="69"/>
      <c r="S875" s="69"/>
      <c r="T875" s="66"/>
      <c r="U875" s="1"/>
      <c r="V875" s="1"/>
      <c r="W875" s="1"/>
      <c r="X875" s="1"/>
      <c r="Y875" s="1"/>
      <c r="Z875" s="1"/>
    </row>
    <row r="876" spans="1:26" ht="15.75" customHeight="1" x14ac:dyDescent="0.2">
      <c r="A876" s="1"/>
      <c r="B876" s="1"/>
      <c r="C876" s="1"/>
      <c r="D876" s="67"/>
      <c r="E876" s="67"/>
      <c r="F876" s="67"/>
      <c r="G876" s="67"/>
      <c r="H876" s="67"/>
      <c r="I876" s="67"/>
      <c r="J876" s="67"/>
      <c r="K876" s="68"/>
      <c r="L876" s="67"/>
      <c r="M876" s="1"/>
      <c r="N876" s="69"/>
      <c r="O876" s="69"/>
      <c r="P876" s="69"/>
      <c r="Q876" s="69"/>
      <c r="R876" s="69"/>
      <c r="S876" s="69"/>
      <c r="T876" s="66"/>
      <c r="U876" s="1"/>
      <c r="V876" s="1"/>
      <c r="W876" s="1"/>
      <c r="X876" s="1"/>
      <c r="Y876" s="1"/>
      <c r="Z876" s="1"/>
    </row>
    <row r="877" spans="1:26" ht="15.75" customHeight="1" x14ac:dyDescent="0.2">
      <c r="A877" s="1"/>
      <c r="B877" s="1"/>
      <c r="C877" s="1"/>
      <c r="D877" s="67"/>
      <c r="E877" s="67"/>
      <c r="F877" s="67"/>
      <c r="G877" s="67"/>
      <c r="H877" s="67"/>
      <c r="I877" s="67"/>
      <c r="J877" s="67"/>
      <c r="K877" s="68"/>
      <c r="L877" s="67"/>
      <c r="M877" s="1"/>
      <c r="N877" s="69"/>
      <c r="O877" s="69"/>
      <c r="P877" s="69"/>
      <c r="Q877" s="69"/>
      <c r="R877" s="69"/>
      <c r="S877" s="69"/>
      <c r="T877" s="66"/>
      <c r="U877" s="1"/>
      <c r="V877" s="1"/>
      <c r="W877" s="1"/>
      <c r="X877" s="1"/>
      <c r="Y877" s="1"/>
      <c r="Z877" s="1"/>
    </row>
    <row r="878" spans="1:26" ht="15.75" customHeight="1" x14ac:dyDescent="0.2">
      <c r="A878" s="1"/>
      <c r="B878" s="1"/>
      <c r="C878" s="1"/>
      <c r="D878" s="67"/>
      <c r="E878" s="67"/>
      <c r="F878" s="67"/>
      <c r="G878" s="67"/>
      <c r="H878" s="67"/>
      <c r="I878" s="67"/>
      <c r="J878" s="67"/>
      <c r="K878" s="68"/>
      <c r="L878" s="67"/>
      <c r="M878" s="1"/>
      <c r="N878" s="69"/>
      <c r="O878" s="69"/>
      <c r="P878" s="69"/>
      <c r="Q878" s="69"/>
      <c r="R878" s="69"/>
      <c r="S878" s="69"/>
      <c r="T878" s="66"/>
      <c r="U878" s="1"/>
      <c r="V878" s="1"/>
      <c r="W878" s="1"/>
      <c r="X878" s="1"/>
      <c r="Y878" s="1"/>
      <c r="Z878" s="1"/>
    </row>
    <row r="879" spans="1:26" ht="15.75" customHeight="1" x14ac:dyDescent="0.2">
      <c r="A879" s="1"/>
      <c r="B879" s="1"/>
      <c r="C879" s="1"/>
      <c r="D879" s="67"/>
      <c r="E879" s="67"/>
      <c r="F879" s="67"/>
      <c r="G879" s="67"/>
      <c r="H879" s="67"/>
      <c r="I879" s="67"/>
      <c r="J879" s="67"/>
      <c r="K879" s="68"/>
      <c r="L879" s="67"/>
      <c r="M879" s="1"/>
      <c r="N879" s="69"/>
      <c r="O879" s="69"/>
      <c r="P879" s="69"/>
      <c r="Q879" s="69"/>
      <c r="R879" s="69"/>
      <c r="S879" s="69"/>
      <c r="T879" s="66"/>
      <c r="U879" s="1"/>
      <c r="V879" s="1"/>
      <c r="W879" s="1"/>
      <c r="X879" s="1"/>
      <c r="Y879" s="1"/>
      <c r="Z879" s="1"/>
    </row>
    <row r="880" spans="1:26" ht="15.75" customHeight="1" x14ac:dyDescent="0.2">
      <c r="A880" s="1"/>
      <c r="B880" s="1"/>
      <c r="C880" s="1"/>
      <c r="D880" s="67"/>
      <c r="E880" s="67"/>
      <c r="F880" s="67"/>
      <c r="G880" s="67"/>
      <c r="H880" s="67"/>
      <c r="I880" s="67"/>
      <c r="J880" s="67"/>
      <c r="K880" s="68"/>
      <c r="L880" s="67"/>
      <c r="M880" s="1"/>
      <c r="N880" s="69"/>
      <c r="O880" s="69"/>
      <c r="P880" s="69"/>
      <c r="Q880" s="69"/>
      <c r="R880" s="69"/>
      <c r="S880" s="69"/>
      <c r="T880" s="66"/>
      <c r="U880" s="1"/>
      <c r="V880" s="1"/>
      <c r="W880" s="1"/>
      <c r="X880" s="1"/>
      <c r="Y880" s="1"/>
      <c r="Z880" s="1"/>
    </row>
    <row r="881" spans="1:26" ht="15.75" customHeight="1" x14ac:dyDescent="0.2">
      <c r="A881" s="1"/>
      <c r="B881" s="1"/>
      <c r="C881" s="1"/>
      <c r="D881" s="67"/>
      <c r="E881" s="67"/>
      <c r="F881" s="67"/>
      <c r="G881" s="67"/>
      <c r="H881" s="67"/>
      <c r="I881" s="67"/>
      <c r="J881" s="67"/>
      <c r="K881" s="68"/>
      <c r="L881" s="67"/>
      <c r="M881" s="1"/>
      <c r="N881" s="69"/>
      <c r="O881" s="69"/>
      <c r="P881" s="69"/>
      <c r="Q881" s="69"/>
      <c r="R881" s="69"/>
      <c r="S881" s="69"/>
      <c r="T881" s="66"/>
      <c r="U881" s="1"/>
      <c r="V881" s="1"/>
      <c r="W881" s="1"/>
      <c r="X881" s="1"/>
      <c r="Y881" s="1"/>
      <c r="Z881" s="1"/>
    </row>
    <row r="882" spans="1:26" ht="15.75" customHeight="1" x14ac:dyDescent="0.2">
      <c r="A882" s="1"/>
      <c r="B882" s="1"/>
      <c r="C882" s="1"/>
      <c r="D882" s="67"/>
      <c r="E882" s="67"/>
      <c r="F882" s="67"/>
      <c r="G882" s="67"/>
      <c r="H882" s="67"/>
      <c r="I882" s="67"/>
      <c r="J882" s="67"/>
      <c r="K882" s="68"/>
      <c r="L882" s="67"/>
      <c r="M882" s="1"/>
      <c r="N882" s="69"/>
      <c r="O882" s="69"/>
      <c r="P882" s="69"/>
      <c r="Q882" s="69"/>
      <c r="R882" s="69"/>
      <c r="S882" s="69"/>
      <c r="T882" s="66"/>
      <c r="U882" s="1"/>
      <c r="V882" s="1"/>
      <c r="W882" s="1"/>
      <c r="X882" s="1"/>
      <c r="Y882" s="1"/>
      <c r="Z882" s="1"/>
    </row>
    <row r="883" spans="1:26" ht="15.75" customHeight="1" x14ac:dyDescent="0.2">
      <c r="A883" s="1"/>
      <c r="B883" s="1"/>
      <c r="C883" s="1"/>
      <c r="D883" s="67"/>
      <c r="E883" s="67"/>
      <c r="F883" s="67"/>
      <c r="G883" s="67"/>
      <c r="H883" s="67"/>
      <c r="I883" s="67"/>
      <c r="J883" s="67"/>
      <c r="K883" s="68"/>
      <c r="L883" s="67"/>
      <c r="M883" s="1"/>
      <c r="N883" s="69"/>
      <c r="O883" s="69"/>
      <c r="P883" s="69"/>
      <c r="Q883" s="69"/>
      <c r="R883" s="69"/>
      <c r="S883" s="69"/>
      <c r="T883" s="66"/>
      <c r="U883" s="1"/>
      <c r="V883" s="1"/>
      <c r="W883" s="1"/>
      <c r="X883" s="1"/>
      <c r="Y883" s="1"/>
      <c r="Z883" s="1"/>
    </row>
    <row r="884" spans="1:26" ht="15.75" customHeight="1" x14ac:dyDescent="0.2">
      <c r="A884" s="1"/>
      <c r="B884" s="1"/>
      <c r="C884" s="1"/>
      <c r="D884" s="67"/>
      <c r="E884" s="67"/>
      <c r="F884" s="67"/>
      <c r="G884" s="67"/>
      <c r="H884" s="67"/>
      <c r="I884" s="67"/>
      <c r="J884" s="67"/>
      <c r="K884" s="68"/>
      <c r="L884" s="67"/>
      <c r="M884" s="1"/>
      <c r="N884" s="69"/>
      <c r="O884" s="69"/>
      <c r="P884" s="69"/>
      <c r="Q884" s="69"/>
      <c r="R884" s="69"/>
      <c r="S884" s="69"/>
      <c r="T884" s="66"/>
      <c r="U884" s="1"/>
      <c r="V884" s="1"/>
      <c r="W884" s="1"/>
      <c r="X884" s="1"/>
      <c r="Y884" s="1"/>
      <c r="Z884" s="1"/>
    </row>
    <row r="885" spans="1:26" ht="15.75" customHeight="1" x14ac:dyDescent="0.2">
      <c r="A885" s="1"/>
      <c r="B885" s="1"/>
      <c r="C885" s="1"/>
      <c r="D885" s="67"/>
      <c r="E885" s="67"/>
      <c r="F885" s="67"/>
      <c r="G885" s="67"/>
      <c r="H885" s="67"/>
      <c r="I885" s="67"/>
      <c r="J885" s="67"/>
      <c r="K885" s="68"/>
      <c r="L885" s="67"/>
      <c r="M885" s="1"/>
      <c r="N885" s="69"/>
      <c r="O885" s="69"/>
      <c r="P885" s="69"/>
      <c r="Q885" s="69"/>
      <c r="R885" s="69"/>
      <c r="S885" s="69"/>
      <c r="T885" s="66"/>
      <c r="U885" s="1"/>
      <c r="V885" s="1"/>
      <c r="W885" s="1"/>
      <c r="X885" s="1"/>
      <c r="Y885" s="1"/>
      <c r="Z885" s="1"/>
    </row>
    <row r="886" spans="1:26" ht="15.75" customHeight="1" x14ac:dyDescent="0.2">
      <c r="A886" s="1"/>
      <c r="B886" s="1"/>
      <c r="C886" s="1"/>
      <c r="D886" s="67"/>
      <c r="E886" s="67"/>
      <c r="F886" s="67"/>
      <c r="G886" s="67"/>
      <c r="H886" s="67"/>
      <c r="I886" s="67"/>
      <c r="J886" s="67"/>
      <c r="K886" s="68"/>
      <c r="L886" s="67"/>
      <c r="M886" s="1"/>
      <c r="N886" s="69"/>
      <c r="O886" s="69"/>
      <c r="P886" s="69"/>
      <c r="Q886" s="69"/>
      <c r="R886" s="69"/>
      <c r="S886" s="69"/>
      <c r="T886" s="66"/>
      <c r="U886" s="1"/>
      <c r="V886" s="1"/>
      <c r="W886" s="1"/>
      <c r="X886" s="1"/>
      <c r="Y886" s="1"/>
      <c r="Z886" s="1"/>
    </row>
    <row r="887" spans="1:26" ht="15.75" customHeight="1" x14ac:dyDescent="0.2">
      <c r="A887" s="1"/>
      <c r="B887" s="1"/>
      <c r="C887" s="1"/>
      <c r="D887" s="67"/>
      <c r="E887" s="67"/>
      <c r="F887" s="67"/>
      <c r="G887" s="67"/>
      <c r="H887" s="67"/>
      <c r="I887" s="67"/>
      <c r="J887" s="67"/>
      <c r="K887" s="68"/>
      <c r="L887" s="67"/>
      <c r="M887" s="1"/>
      <c r="N887" s="69"/>
      <c r="O887" s="69"/>
      <c r="P887" s="69"/>
      <c r="Q887" s="69"/>
      <c r="R887" s="69"/>
      <c r="S887" s="69"/>
      <c r="T887" s="66"/>
      <c r="U887" s="1"/>
      <c r="V887" s="1"/>
      <c r="W887" s="1"/>
      <c r="X887" s="1"/>
      <c r="Y887" s="1"/>
      <c r="Z887" s="1"/>
    </row>
    <row r="888" spans="1:26" ht="15.75" customHeight="1" x14ac:dyDescent="0.2">
      <c r="A888" s="1"/>
      <c r="B888" s="1"/>
      <c r="C888" s="1"/>
      <c r="D888" s="67"/>
      <c r="E888" s="67"/>
      <c r="F888" s="67"/>
      <c r="G888" s="67"/>
      <c r="H888" s="67"/>
      <c r="I888" s="67"/>
      <c r="J888" s="67"/>
      <c r="K888" s="68"/>
      <c r="L888" s="67"/>
      <c r="M888" s="1"/>
      <c r="N888" s="69"/>
      <c r="O888" s="69"/>
      <c r="P888" s="69"/>
      <c r="Q888" s="69"/>
      <c r="R888" s="69"/>
      <c r="S888" s="69"/>
      <c r="T888" s="66"/>
      <c r="U888" s="1"/>
      <c r="V888" s="1"/>
      <c r="W888" s="1"/>
      <c r="X888" s="1"/>
      <c r="Y888" s="1"/>
      <c r="Z888" s="1"/>
    </row>
    <row r="889" spans="1:26" ht="15.75" customHeight="1" x14ac:dyDescent="0.2">
      <c r="A889" s="1"/>
      <c r="B889" s="1"/>
      <c r="C889" s="1"/>
      <c r="D889" s="67"/>
      <c r="E889" s="67"/>
      <c r="F889" s="67"/>
      <c r="G889" s="67"/>
      <c r="H889" s="67"/>
      <c r="I889" s="67"/>
      <c r="J889" s="67"/>
      <c r="K889" s="68"/>
      <c r="L889" s="67"/>
      <c r="M889" s="1"/>
      <c r="N889" s="69"/>
      <c r="O889" s="69"/>
      <c r="P889" s="69"/>
      <c r="Q889" s="69"/>
      <c r="R889" s="69"/>
      <c r="S889" s="69"/>
      <c r="T889" s="66"/>
      <c r="U889" s="1"/>
      <c r="V889" s="1"/>
      <c r="W889" s="1"/>
      <c r="X889" s="1"/>
      <c r="Y889" s="1"/>
      <c r="Z889" s="1"/>
    </row>
    <row r="890" spans="1:26" ht="15.75" customHeight="1" x14ac:dyDescent="0.2">
      <c r="A890" s="1"/>
      <c r="B890" s="1"/>
      <c r="C890" s="1"/>
      <c r="D890" s="67"/>
      <c r="E890" s="67"/>
      <c r="F890" s="67"/>
      <c r="G890" s="67"/>
      <c r="H890" s="67"/>
      <c r="I890" s="67"/>
      <c r="J890" s="67"/>
      <c r="K890" s="68"/>
      <c r="L890" s="67"/>
      <c r="M890" s="1"/>
      <c r="N890" s="69"/>
      <c r="O890" s="69"/>
      <c r="P890" s="69"/>
      <c r="Q890" s="69"/>
      <c r="R890" s="69"/>
      <c r="S890" s="69"/>
      <c r="T890" s="66"/>
      <c r="U890" s="1"/>
      <c r="V890" s="1"/>
      <c r="W890" s="1"/>
      <c r="X890" s="1"/>
      <c r="Y890" s="1"/>
      <c r="Z890" s="1"/>
    </row>
    <row r="891" spans="1:26" ht="15.75" customHeight="1" x14ac:dyDescent="0.2">
      <c r="A891" s="1"/>
      <c r="B891" s="1"/>
      <c r="C891" s="1"/>
      <c r="D891" s="67"/>
      <c r="E891" s="67"/>
      <c r="F891" s="67"/>
      <c r="G891" s="67"/>
      <c r="H891" s="67"/>
      <c r="I891" s="67"/>
      <c r="J891" s="67"/>
      <c r="K891" s="68"/>
      <c r="L891" s="67"/>
      <c r="M891" s="1"/>
      <c r="N891" s="69"/>
      <c r="O891" s="69"/>
      <c r="P891" s="69"/>
      <c r="Q891" s="69"/>
      <c r="R891" s="69"/>
      <c r="S891" s="69"/>
      <c r="T891" s="66"/>
      <c r="U891" s="1"/>
      <c r="V891" s="1"/>
      <c r="W891" s="1"/>
      <c r="X891" s="1"/>
      <c r="Y891" s="1"/>
      <c r="Z891" s="1"/>
    </row>
    <row r="892" spans="1:26" ht="15.75" customHeight="1" x14ac:dyDescent="0.2">
      <c r="A892" s="1"/>
      <c r="B892" s="1"/>
      <c r="C892" s="1"/>
      <c r="D892" s="67"/>
      <c r="E892" s="67"/>
      <c r="F892" s="67"/>
      <c r="G892" s="67"/>
      <c r="H892" s="67"/>
      <c r="I892" s="67"/>
      <c r="J892" s="67"/>
      <c r="K892" s="68"/>
      <c r="L892" s="67"/>
      <c r="M892" s="1"/>
      <c r="N892" s="69"/>
      <c r="O892" s="69"/>
      <c r="P892" s="69"/>
      <c r="Q892" s="69"/>
      <c r="R892" s="69"/>
      <c r="S892" s="69"/>
      <c r="T892" s="66"/>
      <c r="U892" s="1"/>
      <c r="V892" s="1"/>
      <c r="W892" s="1"/>
      <c r="X892" s="1"/>
      <c r="Y892" s="1"/>
      <c r="Z892" s="1"/>
    </row>
    <row r="893" spans="1:26" ht="15.75" customHeight="1" x14ac:dyDescent="0.2">
      <c r="A893" s="1"/>
      <c r="B893" s="1"/>
      <c r="C893" s="1"/>
      <c r="D893" s="67"/>
      <c r="E893" s="67"/>
      <c r="F893" s="67"/>
      <c r="G893" s="67"/>
      <c r="H893" s="67"/>
      <c r="I893" s="67"/>
      <c r="J893" s="67"/>
      <c r="K893" s="68"/>
      <c r="L893" s="67"/>
      <c r="M893" s="1"/>
      <c r="N893" s="69"/>
      <c r="O893" s="69"/>
      <c r="P893" s="69"/>
      <c r="Q893" s="69"/>
      <c r="R893" s="69"/>
      <c r="S893" s="69"/>
      <c r="T893" s="66"/>
      <c r="U893" s="1"/>
      <c r="V893" s="1"/>
      <c r="W893" s="1"/>
      <c r="X893" s="1"/>
      <c r="Y893" s="1"/>
      <c r="Z893" s="1"/>
    </row>
    <row r="894" spans="1:26" ht="15.75" customHeight="1" x14ac:dyDescent="0.2">
      <c r="A894" s="1"/>
      <c r="B894" s="1"/>
      <c r="C894" s="1"/>
      <c r="D894" s="67"/>
      <c r="E894" s="67"/>
      <c r="F894" s="67"/>
      <c r="G894" s="67"/>
      <c r="H894" s="67"/>
      <c r="I894" s="67"/>
      <c r="J894" s="67"/>
      <c r="K894" s="68"/>
      <c r="L894" s="67"/>
      <c r="M894" s="1"/>
      <c r="N894" s="69"/>
      <c r="O894" s="69"/>
      <c r="P894" s="69"/>
      <c r="Q894" s="69"/>
      <c r="R894" s="69"/>
      <c r="S894" s="69"/>
      <c r="T894" s="66"/>
      <c r="U894" s="1"/>
      <c r="V894" s="1"/>
      <c r="W894" s="1"/>
      <c r="X894" s="1"/>
      <c r="Y894" s="1"/>
      <c r="Z894" s="1"/>
    </row>
    <row r="895" spans="1:26" ht="15.75" customHeight="1" x14ac:dyDescent="0.2">
      <c r="A895" s="1"/>
      <c r="B895" s="1"/>
      <c r="C895" s="1"/>
      <c r="D895" s="67"/>
      <c r="E895" s="67"/>
      <c r="F895" s="67"/>
      <c r="G895" s="67"/>
      <c r="H895" s="67"/>
      <c r="I895" s="67"/>
      <c r="J895" s="67"/>
      <c r="K895" s="68"/>
      <c r="L895" s="67"/>
      <c r="M895" s="1"/>
      <c r="N895" s="69"/>
      <c r="O895" s="69"/>
      <c r="P895" s="69"/>
      <c r="Q895" s="69"/>
      <c r="R895" s="69"/>
      <c r="S895" s="69"/>
      <c r="T895" s="66"/>
      <c r="U895" s="1"/>
      <c r="V895" s="1"/>
      <c r="W895" s="1"/>
      <c r="X895" s="1"/>
      <c r="Y895" s="1"/>
      <c r="Z895" s="1"/>
    </row>
    <row r="896" spans="1:26" ht="15.75" customHeight="1" x14ac:dyDescent="0.2">
      <c r="A896" s="1"/>
      <c r="B896" s="1"/>
      <c r="C896" s="1"/>
      <c r="D896" s="67"/>
      <c r="E896" s="67"/>
      <c r="F896" s="67"/>
      <c r="G896" s="67"/>
      <c r="H896" s="67"/>
      <c r="I896" s="67"/>
      <c r="J896" s="67"/>
      <c r="K896" s="68"/>
      <c r="L896" s="67"/>
      <c r="M896" s="1"/>
      <c r="N896" s="69"/>
      <c r="O896" s="69"/>
      <c r="P896" s="69"/>
      <c r="Q896" s="69"/>
      <c r="R896" s="69"/>
      <c r="S896" s="69"/>
      <c r="T896" s="66"/>
      <c r="U896" s="1"/>
      <c r="V896" s="1"/>
      <c r="W896" s="1"/>
      <c r="X896" s="1"/>
      <c r="Y896" s="1"/>
      <c r="Z896" s="1"/>
    </row>
    <row r="897" spans="1:26" ht="15.75" customHeight="1" x14ac:dyDescent="0.2">
      <c r="A897" s="1"/>
      <c r="B897" s="1"/>
      <c r="C897" s="1"/>
      <c r="D897" s="67"/>
      <c r="E897" s="67"/>
      <c r="F897" s="67"/>
      <c r="G897" s="67"/>
      <c r="H897" s="67"/>
      <c r="I897" s="67"/>
      <c r="J897" s="67"/>
      <c r="K897" s="68"/>
      <c r="L897" s="67"/>
      <c r="M897" s="1"/>
      <c r="N897" s="69"/>
      <c r="O897" s="69"/>
      <c r="P897" s="69"/>
      <c r="Q897" s="69"/>
      <c r="R897" s="69"/>
      <c r="S897" s="69"/>
      <c r="T897" s="66"/>
      <c r="U897" s="1"/>
      <c r="V897" s="1"/>
      <c r="W897" s="1"/>
      <c r="X897" s="1"/>
      <c r="Y897" s="1"/>
      <c r="Z897" s="1"/>
    </row>
    <row r="898" spans="1:26" ht="15.75" customHeight="1" x14ac:dyDescent="0.2">
      <c r="A898" s="1"/>
      <c r="B898" s="1"/>
      <c r="C898" s="1"/>
      <c r="D898" s="67"/>
      <c r="E898" s="67"/>
      <c r="F898" s="67"/>
      <c r="G898" s="67"/>
      <c r="H898" s="67"/>
      <c r="I898" s="67"/>
      <c r="J898" s="67"/>
      <c r="K898" s="68"/>
      <c r="L898" s="67"/>
      <c r="M898" s="1"/>
      <c r="N898" s="69"/>
      <c r="O898" s="69"/>
      <c r="P898" s="69"/>
      <c r="Q898" s="69"/>
      <c r="R898" s="69"/>
      <c r="S898" s="69"/>
      <c r="T898" s="66"/>
      <c r="U898" s="1"/>
      <c r="V898" s="1"/>
      <c r="W898" s="1"/>
      <c r="X898" s="1"/>
      <c r="Y898" s="1"/>
      <c r="Z898" s="1"/>
    </row>
    <row r="899" spans="1:26" ht="15.75" customHeight="1" x14ac:dyDescent="0.2">
      <c r="A899" s="1"/>
      <c r="B899" s="1"/>
      <c r="C899" s="1"/>
      <c r="D899" s="67"/>
      <c r="E899" s="67"/>
      <c r="F899" s="67"/>
      <c r="G899" s="67"/>
      <c r="H899" s="67"/>
      <c r="I899" s="67"/>
      <c r="J899" s="67"/>
      <c r="K899" s="68"/>
      <c r="L899" s="67"/>
      <c r="M899" s="1"/>
      <c r="N899" s="69"/>
      <c r="O899" s="69"/>
      <c r="P899" s="69"/>
      <c r="Q899" s="69"/>
      <c r="R899" s="69"/>
      <c r="S899" s="69"/>
      <c r="T899" s="66"/>
      <c r="U899" s="1"/>
      <c r="V899" s="1"/>
      <c r="W899" s="1"/>
      <c r="X899" s="1"/>
      <c r="Y899" s="1"/>
      <c r="Z899" s="1"/>
    </row>
    <row r="900" spans="1:26" ht="15.75" customHeight="1" x14ac:dyDescent="0.2">
      <c r="A900" s="1"/>
      <c r="B900" s="1"/>
      <c r="C900" s="1"/>
      <c r="D900" s="67"/>
      <c r="E900" s="67"/>
      <c r="F900" s="67"/>
      <c r="G900" s="67"/>
      <c r="H900" s="67"/>
      <c r="I900" s="67"/>
      <c r="J900" s="67"/>
      <c r="K900" s="68"/>
      <c r="L900" s="67"/>
      <c r="M900" s="1"/>
      <c r="N900" s="69"/>
      <c r="O900" s="69"/>
      <c r="P900" s="69"/>
      <c r="Q900" s="69"/>
      <c r="R900" s="69"/>
      <c r="S900" s="69"/>
      <c r="T900" s="66"/>
      <c r="U900" s="1"/>
      <c r="V900" s="1"/>
      <c r="W900" s="1"/>
      <c r="X900" s="1"/>
      <c r="Y900" s="1"/>
      <c r="Z900" s="1"/>
    </row>
    <row r="901" spans="1:26" ht="15.75" customHeight="1" x14ac:dyDescent="0.2">
      <c r="A901" s="1"/>
      <c r="B901" s="1"/>
      <c r="C901" s="1"/>
      <c r="D901" s="67"/>
      <c r="E901" s="67"/>
      <c r="F901" s="67"/>
      <c r="G901" s="67"/>
      <c r="H901" s="67"/>
      <c r="I901" s="67"/>
      <c r="J901" s="67"/>
      <c r="K901" s="68"/>
      <c r="L901" s="67"/>
      <c r="M901" s="1"/>
      <c r="N901" s="69"/>
      <c r="O901" s="69"/>
      <c r="P901" s="69"/>
      <c r="Q901" s="69"/>
      <c r="R901" s="69"/>
      <c r="S901" s="69"/>
      <c r="T901" s="66"/>
      <c r="U901" s="1"/>
      <c r="V901" s="1"/>
      <c r="W901" s="1"/>
      <c r="X901" s="1"/>
      <c r="Y901" s="1"/>
      <c r="Z901" s="1"/>
    </row>
    <row r="902" spans="1:26" ht="15.75" customHeight="1" x14ac:dyDescent="0.2">
      <c r="A902" s="1"/>
      <c r="B902" s="1"/>
      <c r="C902" s="1"/>
      <c r="D902" s="67"/>
      <c r="E902" s="67"/>
      <c r="F902" s="67"/>
      <c r="G902" s="67"/>
      <c r="H902" s="67"/>
      <c r="I902" s="67"/>
      <c r="J902" s="67"/>
      <c r="K902" s="68"/>
      <c r="L902" s="67"/>
      <c r="M902" s="1"/>
      <c r="N902" s="69"/>
      <c r="O902" s="69"/>
      <c r="P902" s="69"/>
      <c r="Q902" s="69"/>
      <c r="R902" s="69"/>
      <c r="S902" s="69"/>
      <c r="T902" s="66"/>
      <c r="U902" s="1"/>
      <c r="V902" s="1"/>
      <c r="W902" s="1"/>
      <c r="X902" s="1"/>
      <c r="Y902" s="1"/>
      <c r="Z902" s="1"/>
    </row>
    <row r="903" spans="1:26" ht="15.75" customHeight="1" x14ac:dyDescent="0.2">
      <c r="A903" s="1"/>
      <c r="B903" s="1"/>
      <c r="C903" s="1"/>
      <c r="D903" s="67"/>
      <c r="E903" s="67"/>
      <c r="F903" s="67"/>
      <c r="G903" s="67"/>
      <c r="H903" s="67"/>
      <c r="I903" s="67"/>
      <c r="J903" s="67"/>
      <c r="K903" s="68"/>
      <c r="L903" s="67"/>
      <c r="M903" s="1"/>
      <c r="N903" s="69"/>
      <c r="O903" s="69"/>
      <c r="P903" s="69"/>
      <c r="Q903" s="69"/>
      <c r="R903" s="69"/>
      <c r="S903" s="69"/>
      <c r="T903" s="66"/>
      <c r="U903" s="1"/>
      <c r="V903" s="1"/>
      <c r="W903" s="1"/>
      <c r="X903" s="1"/>
      <c r="Y903" s="1"/>
      <c r="Z903" s="1"/>
    </row>
    <row r="904" spans="1:26" ht="15.75" customHeight="1" x14ac:dyDescent="0.2">
      <c r="A904" s="1"/>
      <c r="B904" s="1"/>
      <c r="C904" s="1"/>
      <c r="D904" s="67"/>
      <c r="E904" s="67"/>
      <c r="F904" s="67"/>
      <c r="G904" s="67"/>
      <c r="H904" s="67"/>
      <c r="I904" s="67"/>
      <c r="J904" s="67"/>
      <c r="K904" s="68"/>
      <c r="L904" s="67"/>
      <c r="M904" s="1"/>
      <c r="N904" s="69"/>
      <c r="O904" s="69"/>
      <c r="P904" s="69"/>
      <c r="Q904" s="69"/>
      <c r="R904" s="69"/>
      <c r="S904" s="69"/>
      <c r="T904" s="66"/>
      <c r="U904" s="1"/>
      <c r="V904" s="1"/>
      <c r="W904" s="1"/>
      <c r="X904" s="1"/>
      <c r="Y904" s="1"/>
      <c r="Z904" s="1"/>
    </row>
    <row r="905" spans="1:26" ht="15.75" customHeight="1" x14ac:dyDescent="0.2">
      <c r="A905" s="1"/>
      <c r="B905" s="1"/>
      <c r="C905" s="1"/>
      <c r="D905" s="67"/>
      <c r="E905" s="67"/>
      <c r="F905" s="67"/>
      <c r="G905" s="67"/>
      <c r="H905" s="67"/>
      <c r="I905" s="67"/>
      <c r="J905" s="67"/>
      <c r="K905" s="68"/>
      <c r="L905" s="67"/>
      <c r="M905" s="1"/>
      <c r="N905" s="69"/>
      <c r="O905" s="69"/>
      <c r="P905" s="69"/>
      <c r="Q905" s="69"/>
      <c r="R905" s="69"/>
      <c r="S905" s="69"/>
      <c r="T905" s="66"/>
      <c r="U905" s="1"/>
      <c r="V905" s="1"/>
      <c r="W905" s="1"/>
      <c r="X905" s="1"/>
      <c r="Y905" s="1"/>
      <c r="Z905" s="1"/>
    </row>
    <row r="906" spans="1:26" ht="15.75" customHeight="1" x14ac:dyDescent="0.2">
      <c r="A906" s="1"/>
      <c r="B906" s="1"/>
      <c r="C906" s="1"/>
      <c r="D906" s="67"/>
      <c r="E906" s="67"/>
      <c r="F906" s="67"/>
      <c r="G906" s="67"/>
      <c r="H906" s="67"/>
      <c r="I906" s="67"/>
      <c r="J906" s="67"/>
      <c r="K906" s="68"/>
      <c r="L906" s="67"/>
      <c r="M906" s="1"/>
      <c r="N906" s="69"/>
      <c r="O906" s="69"/>
      <c r="P906" s="69"/>
      <c r="Q906" s="69"/>
      <c r="R906" s="69"/>
      <c r="S906" s="69"/>
      <c r="T906" s="66"/>
      <c r="U906" s="1"/>
      <c r="V906" s="1"/>
      <c r="W906" s="1"/>
      <c r="X906" s="1"/>
      <c r="Y906" s="1"/>
      <c r="Z906" s="1"/>
    </row>
    <row r="907" spans="1:26" ht="15.75" customHeight="1" x14ac:dyDescent="0.2">
      <c r="A907" s="1"/>
      <c r="B907" s="1"/>
      <c r="C907" s="1"/>
      <c r="D907" s="67"/>
      <c r="E907" s="67"/>
      <c r="F907" s="67"/>
      <c r="G907" s="67"/>
      <c r="H907" s="67"/>
      <c r="I907" s="67"/>
      <c r="J907" s="67"/>
      <c r="K907" s="68"/>
      <c r="L907" s="67"/>
      <c r="M907" s="1"/>
      <c r="N907" s="69"/>
      <c r="O907" s="69"/>
      <c r="P907" s="69"/>
      <c r="Q907" s="69"/>
      <c r="R907" s="69"/>
      <c r="S907" s="69"/>
      <c r="T907" s="66"/>
      <c r="U907" s="1"/>
      <c r="V907" s="1"/>
      <c r="W907" s="1"/>
      <c r="X907" s="1"/>
      <c r="Y907" s="1"/>
      <c r="Z907" s="1"/>
    </row>
    <row r="908" spans="1:26" ht="15.75" customHeight="1" x14ac:dyDescent="0.2">
      <c r="A908" s="1"/>
      <c r="B908" s="1"/>
      <c r="C908" s="1"/>
      <c r="D908" s="67"/>
      <c r="E908" s="67"/>
      <c r="F908" s="67"/>
      <c r="G908" s="67"/>
      <c r="H908" s="67"/>
      <c r="I908" s="67"/>
      <c r="J908" s="67"/>
      <c r="K908" s="68"/>
      <c r="L908" s="67"/>
      <c r="M908" s="1"/>
      <c r="N908" s="69"/>
      <c r="O908" s="69"/>
      <c r="P908" s="69"/>
      <c r="Q908" s="69"/>
      <c r="R908" s="69"/>
      <c r="S908" s="69"/>
      <c r="T908" s="66"/>
      <c r="U908" s="1"/>
      <c r="V908" s="1"/>
      <c r="W908" s="1"/>
      <c r="X908" s="1"/>
      <c r="Y908" s="1"/>
      <c r="Z908" s="1"/>
    </row>
    <row r="909" spans="1:26" ht="15.75" customHeight="1" x14ac:dyDescent="0.2">
      <c r="A909" s="1"/>
      <c r="B909" s="1"/>
      <c r="C909" s="1"/>
      <c r="D909" s="67"/>
      <c r="E909" s="67"/>
      <c r="F909" s="67"/>
      <c r="G909" s="67"/>
      <c r="H909" s="67"/>
      <c r="I909" s="67"/>
      <c r="J909" s="67"/>
      <c r="K909" s="68"/>
      <c r="L909" s="67"/>
      <c r="M909" s="1"/>
      <c r="N909" s="69"/>
      <c r="O909" s="69"/>
      <c r="P909" s="69"/>
      <c r="Q909" s="69"/>
      <c r="R909" s="69"/>
      <c r="S909" s="69"/>
      <c r="T909" s="66"/>
      <c r="U909" s="1"/>
      <c r="V909" s="1"/>
      <c r="W909" s="1"/>
      <c r="X909" s="1"/>
      <c r="Y909" s="1"/>
      <c r="Z909" s="1"/>
    </row>
    <row r="910" spans="1:26" ht="15.75" customHeight="1" x14ac:dyDescent="0.2">
      <c r="A910" s="1"/>
      <c r="B910" s="1"/>
      <c r="C910" s="1"/>
      <c r="D910" s="67"/>
      <c r="E910" s="67"/>
      <c r="F910" s="67"/>
      <c r="G910" s="67"/>
      <c r="H910" s="67"/>
      <c r="I910" s="67"/>
      <c r="J910" s="67"/>
      <c r="K910" s="68"/>
      <c r="L910" s="67"/>
      <c r="M910" s="1"/>
      <c r="N910" s="69"/>
      <c r="O910" s="69"/>
      <c r="P910" s="69"/>
      <c r="Q910" s="69"/>
      <c r="R910" s="69"/>
      <c r="S910" s="69"/>
      <c r="T910" s="66"/>
      <c r="U910" s="1"/>
      <c r="V910" s="1"/>
      <c r="W910" s="1"/>
      <c r="X910" s="1"/>
      <c r="Y910" s="1"/>
      <c r="Z910" s="1"/>
    </row>
    <row r="911" spans="1:26" ht="15.75" customHeight="1" x14ac:dyDescent="0.2">
      <c r="A911" s="1"/>
      <c r="B911" s="1"/>
      <c r="C911" s="1"/>
      <c r="D911" s="67"/>
      <c r="E911" s="67"/>
      <c r="F911" s="67"/>
      <c r="G911" s="67"/>
      <c r="H911" s="67"/>
      <c r="I911" s="67"/>
      <c r="J911" s="67"/>
      <c r="K911" s="68"/>
      <c r="L911" s="67"/>
      <c r="M911" s="1"/>
      <c r="N911" s="69"/>
      <c r="O911" s="69"/>
      <c r="P911" s="69"/>
      <c r="Q911" s="69"/>
      <c r="R911" s="69"/>
      <c r="S911" s="69"/>
      <c r="T911" s="66"/>
      <c r="U911" s="1"/>
      <c r="V911" s="1"/>
      <c r="W911" s="1"/>
      <c r="X911" s="1"/>
      <c r="Y911" s="1"/>
      <c r="Z911" s="1"/>
    </row>
    <row r="912" spans="1:26" ht="15.75" customHeight="1" x14ac:dyDescent="0.2">
      <c r="A912" s="1"/>
      <c r="B912" s="1"/>
      <c r="C912" s="1"/>
      <c r="D912" s="67"/>
      <c r="E912" s="67"/>
      <c r="F912" s="67"/>
      <c r="G912" s="67"/>
      <c r="H912" s="67"/>
      <c r="I912" s="67"/>
      <c r="J912" s="67"/>
      <c r="K912" s="68"/>
      <c r="L912" s="67"/>
      <c r="M912" s="1"/>
      <c r="N912" s="69"/>
      <c r="O912" s="69"/>
      <c r="P912" s="69"/>
      <c r="Q912" s="69"/>
      <c r="R912" s="69"/>
      <c r="S912" s="69"/>
      <c r="T912" s="66"/>
      <c r="U912" s="1"/>
      <c r="V912" s="1"/>
      <c r="W912" s="1"/>
      <c r="X912" s="1"/>
      <c r="Y912" s="1"/>
      <c r="Z912" s="1"/>
    </row>
    <row r="913" spans="1:26" ht="15.75" customHeight="1" x14ac:dyDescent="0.2">
      <c r="A913" s="1"/>
      <c r="B913" s="1"/>
      <c r="C913" s="1"/>
      <c r="D913" s="67"/>
      <c r="E913" s="67"/>
      <c r="F913" s="67"/>
      <c r="G913" s="67"/>
      <c r="H913" s="67"/>
      <c r="I913" s="67"/>
      <c r="J913" s="67"/>
      <c r="K913" s="68"/>
      <c r="L913" s="67"/>
      <c r="M913" s="1"/>
      <c r="N913" s="69"/>
      <c r="O913" s="69"/>
      <c r="P913" s="69"/>
      <c r="Q913" s="69"/>
      <c r="R913" s="69"/>
      <c r="S913" s="69"/>
      <c r="T913" s="66"/>
      <c r="U913" s="1"/>
      <c r="V913" s="1"/>
      <c r="W913" s="1"/>
      <c r="X913" s="1"/>
      <c r="Y913" s="1"/>
      <c r="Z913" s="1"/>
    </row>
    <row r="914" spans="1:26" ht="15.75" customHeight="1" x14ac:dyDescent="0.2">
      <c r="A914" s="1"/>
      <c r="B914" s="1"/>
      <c r="C914" s="1"/>
      <c r="D914" s="67"/>
      <c r="E914" s="67"/>
      <c r="F914" s="67"/>
      <c r="G914" s="67"/>
      <c r="H914" s="67"/>
      <c r="I914" s="67"/>
      <c r="J914" s="67"/>
      <c r="K914" s="68"/>
      <c r="L914" s="67"/>
      <c r="M914" s="1"/>
      <c r="N914" s="69"/>
      <c r="O914" s="69"/>
      <c r="P914" s="69"/>
      <c r="Q914" s="69"/>
      <c r="R914" s="69"/>
      <c r="S914" s="69"/>
      <c r="T914" s="66"/>
      <c r="U914" s="1"/>
      <c r="V914" s="1"/>
      <c r="W914" s="1"/>
      <c r="X914" s="1"/>
      <c r="Y914" s="1"/>
      <c r="Z914" s="1"/>
    </row>
    <row r="915" spans="1:26" ht="15.75" customHeight="1" x14ac:dyDescent="0.2">
      <c r="A915" s="1"/>
      <c r="B915" s="1"/>
      <c r="C915" s="1"/>
      <c r="D915" s="67"/>
      <c r="E915" s="67"/>
      <c r="F915" s="67"/>
      <c r="G915" s="67"/>
      <c r="H915" s="67"/>
      <c r="I915" s="67"/>
      <c r="J915" s="67"/>
      <c r="K915" s="68"/>
      <c r="L915" s="67"/>
      <c r="M915" s="1"/>
      <c r="N915" s="69"/>
      <c r="O915" s="69"/>
      <c r="P915" s="69"/>
      <c r="Q915" s="69"/>
      <c r="R915" s="69"/>
      <c r="S915" s="69"/>
      <c r="T915" s="66"/>
      <c r="U915" s="1"/>
      <c r="V915" s="1"/>
      <c r="W915" s="1"/>
      <c r="X915" s="1"/>
      <c r="Y915" s="1"/>
      <c r="Z915" s="1"/>
    </row>
    <row r="916" spans="1:26" ht="15.75" customHeight="1" x14ac:dyDescent="0.2">
      <c r="A916" s="1"/>
      <c r="B916" s="1"/>
      <c r="C916" s="1"/>
      <c r="D916" s="67"/>
      <c r="E916" s="67"/>
      <c r="F916" s="67"/>
      <c r="G916" s="67"/>
      <c r="H916" s="67"/>
      <c r="I916" s="67"/>
      <c r="J916" s="67"/>
      <c r="K916" s="68"/>
      <c r="L916" s="67"/>
      <c r="M916" s="1"/>
      <c r="N916" s="69"/>
      <c r="O916" s="69"/>
      <c r="P916" s="69"/>
      <c r="Q916" s="69"/>
      <c r="R916" s="69"/>
      <c r="S916" s="69"/>
      <c r="T916" s="66"/>
      <c r="U916" s="1"/>
      <c r="V916" s="1"/>
      <c r="W916" s="1"/>
      <c r="X916" s="1"/>
      <c r="Y916" s="1"/>
      <c r="Z916" s="1"/>
    </row>
    <row r="917" spans="1:26" ht="15.75" customHeight="1" x14ac:dyDescent="0.2">
      <c r="A917" s="1"/>
      <c r="B917" s="1"/>
      <c r="C917" s="1"/>
      <c r="D917" s="67"/>
      <c r="E917" s="67"/>
      <c r="F917" s="67"/>
      <c r="G917" s="67"/>
      <c r="H917" s="67"/>
      <c r="I917" s="67"/>
      <c r="J917" s="67"/>
      <c r="K917" s="68"/>
      <c r="L917" s="67"/>
      <c r="M917" s="1"/>
      <c r="N917" s="69"/>
      <c r="O917" s="69"/>
      <c r="P917" s="69"/>
      <c r="Q917" s="69"/>
      <c r="R917" s="69"/>
      <c r="S917" s="69"/>
      <c r="T917" s="66"/>
      <c r="U917" s="1"/>
      <c r="V917" s="1"/>
      <c r="W917" s="1"/>
      <c r="X917" s="1"/>
      <c r="Y917" s="1"/>
      <c r="Z917" s="1"/>
    </row>
    <row r="918" spans="1:26" ht="15.75" customHeight="1" x14ac:dyDescent="0.2">
      <c r="A918" s="1"/>
      <c r="B918" s="1"/>
      <c r="C918" s="1"/>
      <c r="D918" s="67"/>
      <c r="E918" s="67"/>
      <c r="F918" s="67"/>
      <c r="G918" s="67"/>
      <c r="H918" s="67"/>
      <c r="I918" s="67"/>
      <c r="J918" s="67"/>
      <c r="K918" s="68"/>
      <c r="L918" s="67"/>
      <c r="M918" s="1"/>
      <c r="N918" s="69"/>
      <c r="O918" s="69"/>
      <c r="P918" s="69"/>
      <c r="Q918" s="69"/>
      <c r="R918" s="69"/>
      <c r="S918" s="69"/>
      <c r="T918" s="66"/>
      <c r="U918" s="1"/>
      <c r="V918" s="1"/>
      <c r="W918" s="1"/>
      <c r="X918" s="1"/>
      <c r="Y918" s="1"/>
      <c r="Z918" s="1"/>
    </row>
    <row r="919" spans="1:26" ht="15.75" customHeight="1" x14ac:dyDescent="0.2">
      <c r="A919" s="1"/>
      <c r="B919" s="1"/>
      <c r="C919" s="1"/>
      <c r="D919" s="67"/>
      <c r="E919" s="67"/>
      <c r="F919" s="67"/>
      <c r="G919" s="67"/>
      <c r="H919" s="67"/>
      <c r="I919" s="67"/>
      <c r="J919" s="67"/>
      <c r="K919" s="68"/>
      <c r="L919" s="67"/>
      <c r="M919" s="1"/>
      <c r="N919" s="69"/>
      <c r="O919" s="69"/>
      <c r="P919" s="69"/>
      <c r="Q919" s="69"/>
      <c r="R919" s="69"/>
      <c r="S919" s="69"/>
      <c r="T919" s="66"/>
      <c r="U919" s="1"/>
      <c r="V919" s="1"/>
      <c r="W919" s="1"/>
      <c r="X919" s="1"/>
      <c r="Y919" s="1"/>
      <c r="Z919" s="1"/>
    </row>
    <row r="920" spans="1:26" ht="15.75" customHeight="1" x14ac:dyDescent="0.2">
      <c r="A920" s="1"/>
      <c r="B920" s="1"/>
      <c r="C920" s="1"/>
      <c r="D920" s="67"/>
      <c r="E920" s="67"/>
      <c r="F920" s="67"/>
      <c r="G920" s="67"/>
      <c r="H920" s="67"/>
      <c r="I920" s="67"/>
      <c r="J920" s="67"/>
      <c r="K920" s="68"/>
      <c r="L920" s="67"/>
      <c r="M920" s="1"/>
      <c r="N920" s="69"/>
      <c r="O920" s="69"/>
      <c r="P920" s="69"/>
      <c r="Q920" s="69"/>
      <c r="R920" s="69"/>
      <c r="S920" s="69"/>
      <c r="T920" s="66"/>
      <c r="U920" s="1"/>
      <c r="V920" s="1"/>
      <c r="W920" s="1"/>
      <c r="X920" s="1"/>
      <c r="Y920" s="1"/>
      <c r="Z920" s="1"/>
    </row>
    <row r="921" spans="1:26" ht="15.75" customHeight="1" x14ac:dyDescent="0.2">
      <c r="A921" s="1"/>
      <c r="B921" s="1"/>
      <c r="C921" s="1"/>
      <c r="D921" s="67"/>
      <c r="E921" s="67"/>
      <c r="F921" s="67"/>
      <c r="G921" s="67"/>
      <c r="H921" s="67"/>
      <c r="I921" s="67"/>
      <c r="J921" s="67"/>
      <c r="K921" s="68"/>
      <c r="L921" s="67"/>
      <c r="M921" s="1"/>
      <c r="N921" s="69"/>
      <c r="O921" s="69"/>
      <c r="P921" s="69"/>
      <c r="Q921" s="69"/>
      <c r="R921" s="69"/>
      <c r="S921" s="69"/>
      <c r="T921" s="66"/>
      <c r="U921" s="1"/>
      <c r="V921" s="1"/>
      <c r="W921" s="1"/>
      <c r="X921" s="1"/>
      <c r="Y921" s="1"/>
      <c r="Z921" s="1"/>
    </row>
    <row r="922" spans="1:26" ht="15.75" customHeight="1" x14ac:dyDescent="0.2">
      <c r="A922" s="1"/>
      <c r="B922" s="1"/>
      <c r="C922" s="1"/>
      <c r="D922" s="67"/>
      <c r="E922" s="67"/>
      <c r="F922" s="67"/>
      <c r="G922" s="67"/>
      <c r="H922" s="67"/>
      <c r="I922" s="67"/>
      <c r="J922" s="67"/>
      <c r="K922" s="68"/>
      <c r="L922" s="67"/>
      <c r="M922" s="1"/>
      <c r="N922" s="69"/>
      <c r="O922" s="69"/>
      <c r="P922" s="69"/>
      <c r="Q922" s="69"/>
      <c r="R922" s="69"/>
      <c r="S922" s="69"/>
      <c r="T922" s="66"/>
      <c r="U922" s="1"/>
      <c r="V922" s="1"/>
      <c r="W922" s="1"/>
      <c r="X922" s="1"/>
      <c r="Y922" s="1"/>
      <c r="Z922" s="1"/>
    </row>
    <row r="923" spans="1:26" ht="15.75" customHeight="1" x14ac:dyDescent="0.2">
      <c r="A923" s="1"/>
      <c r="B923" s="1"/>
      <c r="C923" s="1"/>
      <c r="D923" s="67"/>
      <c r="E923" s="67"/>
      <c r="F923" s="67"/>
      <c r="G923" s="67"/>
      <c r="H923" s="67"/>
      <c r="I923" s="67"/>
      <c r="J923" s="67"/>
      <c r="K923" s="68"/>
      <c r="L923" s="67"/>
      <c r="M923" s="1"/>
      <c r="N923" s="69"/>
      <c r="O923" s="69"/>
      <c r="P923" s="69"/>
      <c r="Q923" s="69"/>
      <c r="R923" s="69"/>
      <c r="S923" s="69"/>
      <c r="T923" s="66"/>
      <c r="U923" s="1"/>
      <c r="V923" s="1"/>
      <c r="W923" s="1"/>
      <c r="X923" s="1"/>
      <c r="Y923" s="1"/>
      <c r="Z923" s="1"/>
    </row>
    <row r="924" spans="1:26" ht="15.75" customHeight="1" x14ac:dyDescent="0.2">
      <c r="A924" s="1"/>
      <c r="B924" s="1"/>
      <c r="C924" s="1"/>
      <c r="D924" s="67"/>
      <c r="E924" s="67"/>
      <c r="F924" s="67"/>
      <c r="G924" s="67"/>
      <c r="H924" s="67"/>
      <c r="I924" s="67"/>
      <c r="J924" s="67"/>
      <c r="K924" s="68"/>
      <c r="L924" s="67"/>
      <c r="M924" s="1"/>
      <c r="N924" s="69"/>
      <c r="O924" s="69"/>
      <c r="P924" s="69"/>
      <c r="Q924" s="69"/>
      <c r="R924" s="69"/>
      <c r="S924" s="69"/>
      <c r="T924" s="66"/>
      <c r="U924" s="1"/>
      <c r="V924" s="1"/>
      <c r="W924" s="1"/>
      <c r="X924" s="1"/>
      <c r="Y924" s="1"/>
      <c r="Z924" s="1"/>
    </row>
    <row r="925" spans="1:26" ht="15.75" customHeight="1" x14ac:dyDescent="0.2">
      <c r="A925" s="1"/>
      <c r="B925" s="1"/>
      <c r="C925" s="1"/>
      <c r="D925" s="67"/>
      <c r="E925" s="67"/>
      <c r="F925" s="67"/>
      <c r="G925" s="67"/>
      <c r="H925" s="67"/>
      <c r="I925" s="67"/>
      <c r="J925" s="67"/>
      <c r="K925" s="68"/>
      <c r="L925" s="67"/>
      <c r="M925" s="1"/>
      <c r="N925" s="69"/>
      <c r="O925" s="69"/>
      <c r="P925" s="69"/>
      <c r="Q925" s="69"/>
      <c r="R925" s="69"/>
      <c r="S925" s="69"/>
      <c r="T925" s="66"/>
      <c r="U925" s="1"/>
      <c r="V925" s="1"/>
      <c r="W925" s="1"/>
      <c r="X925" s="1"/>
      <c r="Y925" s="1"/>
      <c r="Z925" s="1"/>
    </row>
    <row r="926" spans="1:26" ht="15.75" customHeight="1" x14ac:dyDescent="0.2">
      <c r="A926" s="1"/>
      <c r="B926" s="1"/>
      <c r="C926" s="1"/>
      <c r="D926" s="67"/>
      <c r="E926" s="67"/>
      <c r="F926" s="67"/>
      <c r="G926" s="67"/>
      <c r="H926" s="67"/>
      <c r="I926" s="67"/>
      <c r="J926" s="67"/>
      <c r="K926" s="68"/>
      <c r="L926" s="67"/>
      <c r="M926" s="1"/>
      <c r="N926" s="69"/>
      <c r="O926" s="69"/>
      <c r="P926" s="69"/>
      <c r="Q926" s="69"/>
      <c r="R926" s="69"/>
      <c r="S926" s="69"/>
      <c r="T926" s="66"/>
      <c r="U926" s="1"/>
      <c r="V926" s="1"/>
      <c r="W926" s="1"/>
      <c r="X926" s="1"/>
      <c r="Y926" s="1"/>
      <c r="Z926" s="1"/>
    </row>
    <row r="927" spans="1:26" ht="15.75" customHeight="1" x14ac:dyDescent="0.2">
      <c r="A927" s="1"/>
      <c r="B927" s="1"/>
      <c r="C927" s="1"/>
      <c r="D927" s="67"/>
      <c r="E927" s="67"/>
      <c r="F927" s="67"/>
      <c r="G927" s="67"/>
      <c r="H927" s="67"/>
      <c r="I927" s="67"/>
      <c r="J927" s="67"/>
      <c r="K927" s="68"/>
      <c r="L927" s="67"/>
      <c r="M927" s="1"/>
      <c r="N927" s="69"/>
      <c r="O927" s="69"/>
      <c r="P927" s="69"/>
      <c r="Q927" s="69"/>
      <c r="R927" s="69"/>
      <c r="S927" s="69"/>
      <c r="T927" s="66"/>
      <c r="U927" s="1"/>
      <c r="V927" s="1"/>
      <c r="W927" s="1"/>
      <c r="X927" s="1"/>
      <c r="Y927" s="1"/>
      <c r="Z927" s="1"/>
    </row>
    <row r="928" spans="1:26" ht="15.75" customHeight="1" x14ac:dyDescent="0.2">
      <c r="A928" s="1"/>
      <c r="B928" s="1"/>
      <c r="C928" s="1"/>
      <c r="D928" s="67"/>
      <c r="E928" s="67"/>
      <c r="F928" s="67"/>
      <c r="G928" s="67"/>
      <c r="H928" s="67"/>
      <c r="I928" s="67"/>
      <c r="J928" s="67"/>
      <c r="K928" s="68"/>
      <c r="L928" s="67"/>
      <c r="M928" s="1"/>
      <c r="N928" s="69"/>
      <c r="O928" s="69"/>
      <c r="P928" s="69"/>
      <c r="Q928" s="69"/>
      <c r="R928" s="69"/>
      <c r="S928" s="69"/>
      <c r="T928" s="66"/>
      <c r="U928" s="1"/>
      <c r="V928" s="1"/>
      <c r="W928" s="1"/>
      <c r="X928" s="1"/>
      <c r="Y928" s="1"/>
      <c r="Z928" s="1"/>
    </row>
    <row r="929" spans="1:26" ht="15.75" customHeight="1" x14ac:dyDescent="0.2">
      <c r="A929" s="1"/>
      <c r="B929" s="1"/>
      <c r="C929" s="1"/>
      <c r="D929" s="67"/>
      <c r="E929" s="67"/>
      <c r="F929" s="67"/>
      <c r="G929" s="67"/>
      <c r="H929" s="67"/>
      <c r="I929" s="67"/>
      <c r="J929" s="67"/>
      <c r="K929" s="68"/>
      <c r="L929" s="67"/>
      <c r="M929" s="1"/>
      <c r="N929" s="69"/>
      <c r="O929" s="69"/>
      <c r="P929" s="69"/>
      <c r="Q929" s="69"/>
      <c r="R929" s="69"/>
      <c r="S929" s="69"/>
      <c r="T929" s="66"/>
      <c r="U929" s="1"/>
      <c r="V929" s="1"/>
      <c r="W929" s="1"/>
      <c r="X929" s="1"/>
      <c r="Y929" s="1"/>
      <c r="Z929" s="1"/>
    </row>
    <row r="930" spans="1:26" ht="15.75" customHeight="1" x14ac:dyDescent="0.2">
      <c r="A930" s="1"/>
      <c r="B930" s="1"/>
      <c r="C930" s="1"/>
      <c r="D930" s="67"/>
      <c r="E930" s="67"/>
      <c r="F930" s="67"/>
      <c r="G930" s="67"/>
      <c r="H930" s="67"/>
      <c r="I930" s="67"/>
      <c r="J930" s="67"/>
      <c r="K930" s="68"/>
      <c r="L930" s="67"/>
      <c r="M930" s="1"/>
      <c r="N930" s="69"/>
      <c r="O930" s="69"/>
      <c r="P930" s="69"/>
      <c r="Q930" s="69"/>
      <c r="R930" s="69"/>
      <c r="S930" s="69"/>
      <c r="T930" s="66"/>
      <c r="U930" s="1"/>
      <c r="V930" s="1"/>
      <c r="W930" s="1"/>
      <c r="X930" s="1"/>
      <c r="Y930" s="1"/>
      <c r="Z930" s="1"/>
    </row>
    <row r="931" spans="1:26" ht="15.75" customHeight="1" x14ac:dyDescent="0.2">
      <c r="A931" s="1"/>
      <c r="B931" s="1"/>
      <c r="C931" s="1"/>
      <c r="D931" s="67"/>
      <c r="E931" s="67"/>
      <c r="F931" s="67"/>
      <c r="G931" s="67"/>
      <c r="H931" s="67"/>
      <c r="I931" s="67"/>
      <c r="J931" s="67"/>
      <c r="K931" s="68"/>
      <c r="L931" s="67"/>
      <c r="M931" s="1"/>
      <c r="N931" s="69"/>
      <c r="O931" s="69"/>
      <c r="P931" s="69"/>
      <c r="Q931" s="69"/>
      <c r="R931" s="69"/>
      <c r="S931" s="69"/>
      <c r="T931" s="66"/>
      <c r="U931" s="1"/>
      <c r="V931" s="1"/>
      <c r="W931" s="1"/>
      <c r="X931" s="1"/>
      <c r="Y931" s="1"/>
      <c r="Z931" s="1"/>
    </row>
    <row r="932" spans="1:26" ht="15.75" customHeight="1" x14ac:dyDescent="0.2">
      <c r="A932" s="1"/>
      <c r="B932" s="1"/>
      <c r="C932" s="1"/>
      <c r="D932" s="67"/>
      <c r="E932" s="67"/>
      <c r="F932" s="67"/>
      <c r="G932" s="67"/>
      <c r="H932" s="67"/>
      <c r="I932" s="67"/>
      <c r="J932" s="67"/>
      <c r="K932" s="68"/>
      <c r="L932" s="67"/>
      <c r="M932" s="1"/>
      <c r="N932" s="69"/>
      <c r="O932" s="69"/>
      <c r="P932" s="69"/>
      <c r="Q932" s="69"/>
      <c r="R932" s="69"/>
      <c r="S932" s="69"/>
      <c r="T932" s="66"/>
      <c r="U932" s="1"/>
      <c r="V932" s="1"/>
      <c r="W932" s="1"/>
      <c r="X932" s="1"/>
      <c r="Y932" s="1"/>
      <c r="Z932" s="1"/>
    </row>
    <row r="933" spans="1:26" ht="15.75" customHeight="1" x14ac:dyDescent="0.2">
      <c r="A933" s="1"/>
      <c r="B933" s="1"/>
      <c r="C933" s="1"/>
      <c r="D933" s="67"/>
      <c r="E933" s="67"/>
      <c r="F933" s="67"/>
      <c r="G933" s="67"/>
      <c r="H933" s="67"/>
      <c r="I933" s="67"/>
      <c r="J933" s="67"/>
      <c r="K933" s="68"/>
      <c r="L933" s="67"/>
      <c r="M933" s="1"/>
      <c r="N933" s="69"/>
      <c r="O933" s="69"/>
      <c r="P933" s="69"/>
      <c r="Q933" s="69"/>
      <c r="R933" s="69"/>
      <c r="S933" s="69"/>
      <c r="T933" s="66"/>
      <c r="U933" s="1"/>
      <c r="V933" s="1"/>
      <c r="W933" s="1"/>
      <c r="X933" s="1"/>
      <c r="Y933" s="1"/>
      <c r="Z933" s="1"/>
    </row>
    <row r="934" spans="1:26" ht="15.75" customHeight="1" x14ac:dyDescent="0.2">
      <c r="A934" s="1"/>
      <c r="B934" s="1"/>
      <c r="C934" s="1"/>
      <c r="D934" s="67"/>
      <c r="E934" s="67"/>
      <c r="F934" s="67"/>
      <c r="G934" s="67"/>
      <c r="H934" s="67"/>
      <c r="I934" s="67"/>
      <c r="J934" s="67"/>
      <c r="K934" s="68"/>
      <c r="L934" s="67"/>
      <c r="M934" s="1"/>
      <c r="N934" s="69"/>
      <c r="O934" s="69"/>
      <c r="P934" s="69"/>
      <c r="Q934" s="69"/>
      <c r="R934" s="69"/>
      <c r="S934" s="69"/>
      <c r="T934" s="66"/>
      <c r="U934" s="1"/>
      <c r="V934" s="1"/>
      <c r="W934" s="1"/>
      <c r="X934" s="1"/>
      <c r="Y934" s="1"/>
      <c r="Z934" s="1"/>
    </row>
    <row r="935" spans="1:26" ht="15.75" customHeight="1" x14ac:dyDescent="0.2">
      <c r="A935" s="1"/>
      <c r="B935" s="1"/>
      <c r="C935" s="1"/>
      <c r="D935" s="67"/>
      <c r="E935" s="67"/>
      <c r="F935" s="67"/>
      <c r="G935" s="67"/>
      <c r="H935" s="67"/>
      <c r="I935" s="67"/>
      <c r="J935" s="67"/>
      <c r="K935" s="68"/>
      <c r="L935" s="67"/>
      <c r="M935" s="1"/>
      <c r="N935" s="69"/>
      <c r="O935" s="69"/>
      <c r="P935" s="69"/>
      <c r="Q935" s="69"/>
      <c r="R935" s="69"/>
      <c r="S935" s="69"/>
      <c r="T935" s="66"/>
      <c r="U935" s="1"/>
      <c r="V935" s="1"/>
      <c r="W935" s="1"/>
      <c r="X935" s="1"/>
      <c r="Y935" s="1"/>
      <c r="Z935" s="1"/>
    </row>
    <row r="936" spans="1:26" ht="15.75" customHeight="1" x14ac:dyDescent="0.2">
      <c r="A936" s="1"/>
      <c r="B936" s="1"/>
      <c r="C936" s="1"/>
      <c r="D936" s="67"/>
      <c r="E936" s="67"/>
      <c r="F936" s="67"/>
      <c r="G936" s="67"/>
      <c r="H936" s="67"/>
      <c r="I936" s="67"/>
      <c r="J936" s="67"/>
      <c r="K936" s="68"/>
      <c r="L936" s="67"/>
      <c r="M936" s="1"/>
      <c r="N936" s="69"/>
      <c r="O936" s="69"/>
      <c r="P936" s="69"/>
      <c r="Q936" s="69"/>
      <c r="R936" s="69"/>
      <c r="S936" s="69"/>
      <c r="T936" s="66"/>
      <c r="U936" s="1"/>
      <c r="V936" s="1"/>
      <c r="W936" s="1"/>
      <c r="X936" s="1"/>
      <c r="Y936" s="1"/>
      <c r="Z936" s="1"/>
    </row>
    <row r="937" spans="1:26" ht="15.75" customHeight="1" x14ac:dyDescent="0.2">
      <c r="A937" s="1"/>
      <c r="B937" s="1"/>
      <c r="C937" s="1"/>
      <c r="D937" s="67"/>
      <c r="E937" s="67"/>
      <c r="F937" s="67"/>
      <c r="G937" s="67"/>
      <c r="H937" s="67"/>
      <c r="I937" s="67"/>
      <c r="J937" s="67"/>
      <c r="K937" s="68"/>
      <c r="L937" s="67"/>
      <c r="M937" s="1"/>
      <c r="N937" s="69"/>
      <c r="O937" s="69"/>
      <c r="P937" s="69"/>
      <c r="Q937" s="69"/>
      <c r="R937" s="69"/>
      <c r="S937" s="69"/>
      <c r="T937" s="66"/>
      <c r="U937" s="1"/>
      <c r="V937" s="1"/>
      <c r="W937" s="1"/>
      <c r="X937" s="1"/>
      <c r="Y937" s="1"/>
      <c r="Z937" s="1"/>
    </row>
    <row r="938" spans="1:26" ht="15.75" customHeight="1" x14ac:dyDescent="0.2">
      <c r="A938" s="1"/>
      <c r="B938" s="1"/>
      <c r="C938" s="1"/>
      <c r="D938" s="67"/>
      <c r="E938" s="67"/>
      <c r="F938" s="67"/>
      <c r="G938" s="67"/>
      <c r="H938" s="67"/>
      <c r="I938" s="67"/>
      <c r="J938" s="67"/>
      <c r="K938" s="68"/>
      <c r="L938" s="67"/>
      <c r="M938" s="1"/>
      <c r="N938" s="69"/>
      <c r="O938" s="69"/>
      <c r="P938" s="69"/>
      <c r="Q938" s="69"/>
      <c r="R938" s="69"/>
      <c r="S938" s="69"/>
      <c r="T938" s="66"/>
      <c r="U938" s="1"/>
      <c r="V938" s="1"/>
      <c r="W938" s="1"/>
      <c r="X938" s="1"/>
      <c r="Y938" s="1"/>
      <c r="Z938" s="1"/>
    </row>
    <row r="939" spans="1:26" ht="15.75" customHeight="1" x14ac:dyDescent="0.2">
      <c r="A939" s="1"/>
      <c r="B939" s="1"/>
      <c r="C939" s="1"/>
      <c r="D939" s="67"/>
      <c r="E939" s="67"/>
      <c r="F939" s="67"/>
      <c r="G939" s="67"/>
      <c r="H939" s="67"/>
      <c r="I939" s="67"/>
      <c r="J939" s="67"/>
      <c r="K939" s="68"/>
      <c r="L939" s="67"/>
      <c r="M939" s="1"/>
      <c r="N939" s="69"/>
      <c r="O939" s="69"/>
      <c r="P939" s="69"/>
      <c r="Q939" s="69"/>
      <c r="R939" s="69"/>
      <c r="S939" s="69"/>
      <c r="T939" s="66"/>
      <c r="U939" s="1"/>
      <c r="V939" s="1"/>
      <c r="W939" s="1"/>
      <c r="X939" s="1"/>
      <c r="Y939" s="1"/>
      <c r="Z939" s="1"/>
    </row>
    <row r="940" spans="1:26" ht="15.75" customHeight="1" x14ac:dyDescent="0.2">
      <c r="A940" s="1"/>
      <c r="B940" s="1"/>
      <c r="C940" s="1"/>
      <c r="D940" s="67"/>
      <c r="E940" s="67"/>
      <c r="F940" s="67"/>
      <c r="G940" s="67"/>
      <c r="H940" s="67"/>
      <c r="I940" s="67"/>
      <c r="J940" s="67"/>
      <c r="K940" s="68"/>
      <c r="L940" s="67"/>
      <c r="M940" s="1"/>
      <c r="N940" s="69"/>
      <c r="O940" s="69"/>
      <c r="P940" s="69"/>
      <c r="Q940" s="69"/>
      <c r="R940" s="69"/>
      <c r="S940" s="69"/>
      <c r="T940" s="66"/>
      <c r="U940" s="1"/>
      <c r="V940" s="1"/>
      <c r="W940" s="1"/>
      <c r="X940" s="1"/>
      <c r="Y940" s="1"/>
      <c r="Z940" s="1"/>
    </row>
    <row r="941" spans="1:26" ht="15.75" customHeight="1" x14ac:dyDescent="0.2">
      <c r="A941" s="1"/>
      <c r="B941" s="1"/>
      <c r="C941" s="1"/>
      <c r="D941" s="67"/>
      <c r="E941" s="67"/>
      <c r="F941" s="67"/>
      <c r="G941" s="67"/>
      <c r="H941" s="67"/>
      <c r="I941" s="67"/>
      <c r="J941" s="67"/>
      <c r="K941" s="68"/>
      <c r="L941" s="67"/>
      <c r="M941" s="1"/>
      <c r="N941" s="69"/>
      <c r="O941" s="69"/>
      <c r="P941" s="69"/>
      <c r="Q941" s="69"/>
      <c r="R941" s="69"/>
      <c r="S941" s="69"/>
      <c r="T941" s="66"/>
      <c r="U941" s="1"/>
      <c r="V941" s="1"/>
      <c r="W941" s="1"/>
      <c r="X941" s="1"/>
      <c r="Y941" s="1"/>
      <c r="Z941" s="1"/>
    </row>
    <row r="942" spans="1:26" ht="15.75" customHeight="1" x14ac:dyDescent="0.2">
      <c r="A942" s="1"/>
      <c r="B942" s="1"/>
      <c r="C942" s="1"/>
      <c r="D942" s="67"/>
      <c r="E942" s="67"/>
      <c r="F942" s="67"/>
      <c r="G942" s="67"/>
      <c r="H942" s="67"/>
      <c r="I942" s="67"/>
      <c r="J942" s="67"/>
      <c r="K942" s="68"/>
      <c r="L942" s="67"/>
      <c r="M942" s="1"/>
      <c r="N942" s="69"/>
      <c r="O942" s="69"/>
      <c r="P942" s="69"/>
      <c r="Q942" s="69"/>
      <c r="R942" s="69"/>
      <c r="S942" s="69"/>
      <c r="T942" s="66"/>
      <c r="U942" s="1"/>
      <c r="V942" s="1"/>
      <c r="W942" s="1"/>
      <c r="X942" s="1"/>
      <c r="Y942" s="1"/>
      <c r="Z942" s="1"/>
    </row>
    <row r="943" spans="1:26" ht="15.75" customHeight="1" x14ac:dyDescent="0.2">
      <c r="A943" s="1"/>
      <c r="B943" s="1"/>
      <c r="C943" s="1"/>
      <c r="D943" s="67"/>
      <c r="E943" s="67"/>
      <c r="F943" s="67"/>
      <c r="G943" s="67"/>
      <c r="H943" s="67"/>
      <c r="I943" s="67"/>
      <c r="J943" s="67"/>
      <c r="K943" s="68"/>
      <c r="L943" s="67"/>
      <c r="M943" s="1"/>
      <c r="N943" s="69"/>
      <c r="O943" s="69"/>
      <c r="P943" s="69"/>
      <c r="Q943" s="69"/>
      <c r="R943" s="69"/>
      <c r="S943" s="69"/>
      <c r="T943" s="66"/>
      <c r="U943" s="1"/>
      <c r="V943" s="1"/>
      <c r="W943" s="1"/>
      <c r="X943" s="1"/>
      <c r="Y943" s="1"/>
      <c r="Z943" s="1"/>
    </row>
    <row r="944" spans="1:26" ht="15.75" customHeight="1" x14ac:dyDescent="0.2">
      <c r="A944" s="1"/>
      <c r="B944" s="1"/>
      <c r="C944" s="1"/>
      <c r="D944" s="67"/>
      <c r="E944" s="67"/>
      <c r="F944" s="67"/>
      <c r="G944" s="67"/>
      <c r="H944" s="67"/>
      <c r="I944" s="67"/>
      <c r="J944" s="67"/>
      <c r="K944" s="68"/>
      <c r="L944" s="67"/>
      <c r="M944" s="1"/>
      <c r="N944" s="69"/>
      <c r="O944" s="69"/>
      <c r="P944" s="69"/>
      <c r="Q944" s="69"/>
      <c r="R944" s="69"/>
      <c r="S944" s="69"/>
      <c r="T944" s="66"/>
      <c r="U944" s="1"/>
      <c r="V944" s="1"/>
      <c r="W944" s="1"/>
      <c r="X944" s="1"/>
      <c r="Y944" s="1"/>
      <c r="Z944" s="1"/>
    </row>
    <row r="945" spans="1:26" ht="15.75" customHeight="1" x14ac:dyDescent="0.2">
      <c r="A945" s="1"/>
      <c r="B945" s="1"/>
      <c r="C945" s="1"/>
      <c r="D945" s="67"/>
      <c r="E945" s="67"/>
      <c r="F945" s="67"/>
      <c r="G945" s="67"/>
      <c r="H945" s="67"/>
      <c r="I945" s="67"/>
      <c r="J945" s="67"/>
      <c r="K945" s="68"/>
      <c r="L945" s="67"/>
      <c r="M945" s="1"/>
      <c r="N945" s="69"/>
      <c r="O945" s="69"/>
      <c r="P945" s="69"/>
      <c r="Q945" s="69"/>
      <c r="R945" s="69"/>
      <c r="S945" s="69"/>
      <c r="T945" s="66"/>
      <c r="U945" s="1"/>
      <c r="V945" s="1"/>
      <c r="W945" s="1"/>
      <c r="X945" s="1"/>
      <c r="Y945" s="1"/>
      <c r="Z945" s="1"/>
    </row>
    <row r="946" spans="1:26" ht="15.75" customHeight="1" x14ac:dyDescent="0.2">
      <c r="A946" s="1"/>
      <c r="B946" s="1"/>
      <c r="C946" s="1"/>
      <c r="D946" s="67"/>
      <c r="E946" s="67"/>
      <c r="F946" s="67"/>
      <c r="G946" s="67"/>
      <c r="H946" s="67"/>
      <c r="I946" s="67"/>
      <c r="J946" s="67"/>
      <c r="K946" s="68"/>
      <c r="L946" s="67"/>
      <c r="M946" s="1"/>
      <c r="N946" s="69"/>
      <c r="O946" s="69"/>
      <c r="P946" s="69"/>
      <c r="Q946" s="69"/>
      <c r="R946" s="69"/>
      <c r="S946" s="69"/>
      <c r="T946" s="66"/>
      <c r="U946" s="1"/>
      <c r="V946" s="1"/>
      <c r="W946" s="1"/>
      <c r="X946" s="1"/>
      <c r="Y946" s="1"/>
      <c r="Z946" s="1"/>
    </row>
    <row r="947" spans="1:26" ht="15.75" customHeight="1" x14ac:dyDescent="0.2">
      <c r="A947" s="1"/>
      <c r="B947" s="1"/>
      <c r="C947" s="1"/>
      <c r="D947" s="67"/>
      <c r="E947" s="67"/>
      <c r="F947" s="67"/>
      <c r="G947" s="67"/>
      <c r="H947" s="67"/>
      <c r="I947" s="67"/>
      <c r="J947" s="67"/>
      <c r="K947" s="68"/>
      <c r="L947" s="67"/>
      <c r="M947" s="1"/>
      <c r="N947" s="69"/>
      <c r="O947" s="69"/>
      <c r="P947" s="69"/>
      <c r="Q947" s="69"/>
      <c r="R947" s="69"/>
      <c r="S947" s="69"/>
      <c r="T947" s="66"/>
      <c r="U947" s="1"/>
      <c r="V947" s="1"/>
      <c r="W947" s="1"/>
      <c r="X947" s="1"/>
      <c r="Y947" s="1"/>
      <c r="Z947" s="1"/>
    </row>
    <row r="948" spans="1:26" ht="15.75" customHeight="1" x14ac:dyDescent="0.2">
      <c r="A948" s="1"/>
      <c r="B948" s="1"/>
      <c r="C948" s="1"/>
      <c r="D948" s="67"/>
      <c r="E948" s="67"/>
      <c r="F948" s="67"/>
      <c r="G948" s="67"/>
      <c r="H948" s="67"/>
      <c r="I948" s="67"/>
      <c r="J948" s="67"/>
      <c r="K948" s="68"/>
      <c r="L948" s="67"/>
      <c r="M948" s="1"/>
      <c r="N948" s="69"/>
      <c r="O948" s="69"/>
      <c r="P948" s="69"/>
      <c r="Q948" s="69"/>
      <c r="R948" s="69"/>
      <c r="S948" s="69"/>
      <c r="T948" s="66"/>
      <c r="U948" s="1"/>
      <c r="V948" s="1"/>
      <c r="W948" s="1"/>
      <c r="X948" s="1"/>
      <c r="Y948" s="1"/>
      <c r="Z948" s="1"/>
    </row>
    <row r="949" spans="1:26" ht="15.75" customHeight="1" x14ac:dyDescent="0.2">
      <c r="A949" s="1"/>
      <c r="B949" s="1"/>
      <c r="C949" s="1"/>
      <c r="D949" s="67"/>
      <c r="E949" s="67"/>
      <c r="F949" s="67"/>
      <c r="G949" s="67"/>
      <c r="H949" s="67"/>
      <c r="I949" s="67"/>
      <c r="J949" s="67"/>
      <c r="K949" s="68"/>
      <c r="L949" s="67"/>
      <c r="M949" s="1"/>
      <c r="N949" s="69"/>
      <c r="O949" s="69"/>
      <c r="P949" s="69"/>
      <c r="Q949" s="69"/>
      <c r="R949" s="69"/>
      <c r="S949" s="69"/>
      <c r="T949" s="66"/>
      <c r="U949" s="1"/>
      <c r="V949" s="1"/>
      <c r="W949" s="1"/>
      <c r="X949" s="1"/>
      <c r="Y949" s="1"/>
      <c r="Z949" s="1"/>
    </row>
    <row r="950" spans="1:26" ht="15.75" customHeight="1" x14ac:dyDescent="0.2">
      <c r="A950" s="1"/>
      <c r="B950" s="1"/>
      <c r="C950" s="1"/>
      <c r="D950" s="67"/>
      <c r="E950" s="67"/>
      <c r="F950" s="67"/>
      <c r="G950" s="67"/>
      <c r="H950" s="67"/>
      <c r="I950" s="67"/>
      <c r="J950" s="67"/>
      <c r="K950" s="68"/>
      <c r="L950" s="67"/>
      <c r="M950" s="1"/>
      <c r="N950" s="69"/>
      <c r="O950" s="69"/>
      <c r="P950" s="69"/>
      <c r="Q950" s="69"/>
      <c r="R950" s="69"/>
      <c r="S950" s="69"/>
      <c r="T950" s="66"/>
      <c r="U950" s="1"/>
      <c r="V950" s="1"/>
      <c r="W950" s="1"/>
      <c r="X950" s="1"/>
      <c r="Y950" s="1"/>
      <c r="Z950" s="1"/>
    </row>
    <row r="951" spans="1:26" ht="15.75" customHeight="1" x14ac:dyDescent="0.2">
      <c r="A951" s="1"/>
      <c r="B951" s="1"/>
      <c r="C951" s="1"/>
      <c r="D951" s="67"/>
      <c r="E951" s="67"/>
      <c r="F951" s="67"/>
      <c r="G951" s="67"/>
      <c r="H951" s="67"/>
      <c r="I951" s="67"/>
      <c r="J951" s="67"/>
      <c r="K951" s="68"/>
      <c r="L951" s="67"/>
      <c r="M951" s="1"/>
      <c r="N951" s="69"/>
      <c r="O951" s="69"/>
      <c r="P951" s="69"/>
      <c r="Q951" s="69"/>
      <c r="R951" s="69"/>
      <c r="S951" s="69"/>
      <c r="T951" s="66"/>
      <c r="U951" s="1"/>
      <c r="V951" s="1"/>
      <c r="W951" s="1"/>
      <c r="X951" s="1"/>
      <c r="Y951" s="1"/>
      <c r="Z951" s="1"/>
    </row>
    <row r="952" spans="1:26" ht="15.75" customHeight="1" x14ac:dyDescent="0.2">
      <c r="A952" s="1"/>
      <c r="B952" s="1"/>
      <c r="C952" s="1"/>
      <c r="D952" s="67"/>
      <c r="E952" s="67"/>
      <c r="F952" s="67"/>
      <c r="G952" s="67"/>
      <c r="H952" s="67"/>
      <c r="I952" s="67"/>
      <c r="J952" s="67"/>
      <c r="K952" s="68"/>
      <c r="L952" s="67"/>
      <c r="M952" s="1"/>
      <c r="N952" s="69"/>
      <c r="O952" s="69"/>
      <c r="P952" s="69"/>
      <c r="Q952" s="69"/>
      <c r="R952" s="69"/>
      <c r="S952" s="69"/>
      <c r="T952" s="66"/>
      <c r="U952" s="1"/>
      <c r="V952" s="1"/>
      <c r="W952" s="1"/>
      <c r="X952" s="1"/>
      <c r="Y952" s="1"/>
      <c r="Z952" s="1"/>
    </row>
    <row r="953" spans="1:26" ht="15.75" customHeight="1" x14ac:dyDescent="0.2">
      <c r="A953" s="1"/>
      <c r="B953" s="1"/>
      <c r="C953" s="1"/>
      <c r="D953" s="67"/>
      <c r="E953" s="67"/>
      <c r="F953" s="67"/>
      <c r="G953" s="67"/>
      <c r="H953" s="67"/>
      <c r="I953" s="67"/>
      <c r="J953" s="67"/>
      <c r="K953" s="68"/>
      <c r="L953" s="67"/>
      <c r="M953" s="1"/>
      <c r="N953" s="69"/>
      <c r="O953" s="69"/>
      <c r="P953" s="69"/>
      <c r="Q953" s="69"/>
      <c r="R953" s="69"/>
      <c r="S953" s="69"/>
      <c r="T953" s="66"/>
      <c r="U953" s="1"/>
      <c r="V953" s="1"/>
      <c r="W953" s="1"/>
      <c r="X953" s="1"/>
      <c r="Y953" s="1"/>
      <c r="Z953" s="1"/>
    </row>
    <row r="954" spans="1:26" ht="15.75" customHeight="1" x14ac:dyDescent="0.2">
      <c r="A954" s="1"/>
      <c r="B954" s="1"/>
      <c r="C954" s="1"/>
      <c r="D954" s="67"/>
      <c r="E954" s="67"/>
      <c r="F954" s="67"/>
      <c r="G954" s="67"/>
      <c r="H954" s="67"/>
      <c r="I954" s="67"/>
      <c r="J954" s="67"/>
      <c r="K954" s="68"/>
      <c r="L954" s="67"/>
      <c r="M954" s="1"/>
      <c r="N954" s="69"/>
      <c r="O954" s="69"/>
      <c r="P954" s="69"/>
      <c r="Q954" s="69"/>
      <c r="R954" s="69"/>
      <c r="S954" s="69"/>
      <c r="T954" s="66"/>
      <c r="U954" s="1"/>
      <c r="V954" s="1"/>
      <c r="W954" s="1"/>
      <c r="X954" s="1"/>
      <c r="Y954" s="1"/>
      <c r="Z954" s="1"/>
    </row>
    <row r="955" spans="1:26" ht="15.75" customHeight="1" x14ac:dyDescent="0.2">
      <c r="A955" s="1"/>
      <c r="B955" s="1"/>
      <c r="C955" s="1"/>
      <c r="D955" s="67"/>
      <c r="E955" s="67"/>
      <c r="F955" s="67"/>
      <c r="G955" s="67"/>
      <c r="H955" s="67"/>
      <c r="I955" s="67"/>
      <c r="J955" s="67"/>
      <c r="K955" s="68"/>
      <c r="L955" s="67"/>
      <c r="M955" s="1"/>
      <c r="N955" s="69"/>
      <c r="O955" s="69"/>
      <c r="P955" s="69"/>
      <c r="Q955" s="69"/>
      <c r="R955" s="69"/>
      <c r="S955" s="69"/>
      <c r="T955" s="66"/>
      <c r="U955" s="1"/>
      <c r="V955" s="1"/>
      <c r="W955" s="1"/>
      <c r="X955" s="1"/>
      <c r="Y955" s="1"/>
      <c r="Z955" s="1"/>
    </row>
    <row r="956" spans="1:26" ht="15.75" customHeight="1" x14ac:dyDescent="0.2">
      <c r="A956" s="1"/>
      <c r="B956" s="1"/>
      <c r="C956" s="1"/>
      <c r="D956" s="67"/>
      <c r="E956" s="67"/>
      <c r="F956" s="67"/>
      <c r="G956" s="67"/>
      <c r="H956" s="67"/>
      <c r="I956" s="67"/>
      <c r="J956" s="67"/>
      <c r="K956" s="68"/>
      <c r="L956" s="67"/>
      <c r="M956" s="1"/>
      <c r="N956" s="69"/>
      <c r="O956" s="69"/>
      <c r="P956" s="69"/>
      <c r="Q956" s="69"/>
      <c r="R956" s="69"/>
      <c r="S956" s="69"/>
      <c r="T956" s="66"/>
      <c r="U956" s="1"/>
      <c r="V956" s="1"/>
      <c r="W956" s="1"/>
      <c r="X956" s="1"/>
      <c r="Y956" s="1"/>
      <c r="Z956" s="1"/>
    </row>
    <row r="957" spans="1:26" ht="15.75" customHeight="1" x14ac:dyDescent="0.2">
      <c r="A957" s="1"/>
      <c r="B957" s="1"/>
      <c r="C957" s="1"/>
      <c r="D957" s="67"/>
      <c r="E957" s="67"/>
      <c r="F957" s="67"/>
      <c r="G957" s="67"/>
      <c r="H957" s="67"/>
      <c r="I957" s="67"/>
      <c r="J957" s="67"/>
      <c r="K957" s="68"/>
      <c r="L957" s="67"/>
      <c r="M957" s="1"/>
      <c r="N957" s="69"/>
      <c r="O957" s="69"/>
      <c r="P957" s="69"/>
      <c r="Q957" s="69"/>
      <c r="R957" s="69"/>
      <c r="S957" s="69"/>
      <c r="T957" s="66"/>
      <c r="U957" s="1"/>
      <c r="V957" s="1"/>
      <c r="W957" s="1"/>
      <c r="X957" s="1"/>
      <c r="Y957" s="1"/>
      <c r="Z957" s="1"/>
    </row>
    <row r="958" spans="1:26" ht="15.75" customHeight="1" x14ac:dyDescent="0.2">
      <c r="A958" s="1"/>
      <c r="B958" s="1"/>
      <c r="C958" s="1"/>
      <c r="D958" s="67"/>
      <c r="E958" s="67"/>
      <c r="F958" s="67"/>
      <c r="G958" s="67"/>
      <c r="H958" s="67"/>
      <c r="I958" s="67"/>
      <c r="J958" s="67"/>
      <c r="K958" s="68"/>
      <c r="L958" s="67"/>
      <c r="M958" s="1"/>
      <c r="N958" s="69"/>
      <c r="O958" s="69"/>
      <c r="P958" s="69"/>
      <c r="Q958" s="69"/>
      <c r="R958" s="69"/>
      <c r="S958" s="69"/>
      <c r="T958" s="66"/>
      <c r="U958" s="1"/>
      <c r="V958" s="1"/>
      <c r="W958" s="1"/>
      <c r="X958" s="1"/>
      <c r="Y958" s="1"/>
      <c r="Z958" s="1"/>
    </row>
    <row r="959" spans="1:26" ht="15.75" customHeight="1" x14ac:dyDescent="0.2">
      <c r="A959" s="1"/>
      <c r="B959" s="1"/>
      <c r="C959" s="1"/>
      <c r="D959" s="67"/>
      <c r="E959" s="67"/>
      <c r="F959" s="67"/>
      <c r="G959" s="67"/>
      <c r="H959" s="67"/>
      <c r="I959" s="67"/>
      <c r="J959" s="67"/>
      <c r="K959" s="68"/>
      <c r="L959" s="67"/>
      <c r="M959" s="1"/>
      <c r="N959" s="69"/>
      <c r="O959" s="69"/>
      <c r="P959" s="69"/>
      <c r="Q959" s="69"/>
      <c r="R959" s="69"/>
      <c r="S959" s="69"/>
      <c r="T959" s="66"/>
      <c r="U959" s="1"/>
      <c r="V959" s="1"/>
      <c r="W959" s="1"/>
      <c r="X959" s="1"/>
      <c r="Y959" s="1"/>
      <c r="Z959" s="1"/>
    </row>
    <row r="960" spans="1:26" ht="15.75" customHeight="1" x14ac:dyDescent="0.2">
      <c r="A960" s="1"/>
      <c r="B960" s="1"/>
      <c r="C960" s="1"/>
      <c r="D960" s="67"/>
      <c r="E960" s="67"/>
      <c r="F960" s="67"/>
      <c r="G960" s="67"/>
      <c r="H960" s="67"/>
      <c r="I960" s="67"/>
      <c r="J960" s="67"/>
      <c r="K960" s="68"/>
      <c r="L960" s="67"/>
      <c r="M960" s="1"/>
      <c r="N960" s="69"/>
      <c r="O960" s="69"/>
      <c r="P960" s="69"/>
      <c r="Q960" s="69"/>
      <c r="R960" s="69"/>
      <c r="S960" s="69"/>
      <c r="T960" s="66"/>
      <c r="U960" s="1"/>
      <c r="V960" s="1"/>
      <c r="W960" s="1"/>
      <c r="X960" s="1"/>
      <c r="Y960" s="1"/>
      <c r="Z960" s="1"/>
    </row>
    <row r="961" spans="1:26" ht="15.75" customHeight="1" x14ac:dyDescent="0.2">
      <c r="A961" s="1"/>
      <c r="B961" s="1"/>
      <c r="C961" s="1"/>
      <c r="D961" s="67"/>
      <c r="E961" s="67"/>
      <c r="F961" s="67"/>
      <c r="G961" s="67"/>
      <c r="H961" s="67"/>
      <c r="I961" s="67"/>
      <c r="J961" s="67"/>
      <c r="K961" s="68"/>
      <c r="L961" s="67"/>
      <c r="M961" s="1"/>
      <c r="N961" s="69"/>
      <c r="O961" s="69"/>
      <c r="P961" s="69"/>
      <c r="Q961" s="69"/>
      <c r="R961" s="69"/>
      <c r="S961" s="69"/>
      <c r="T961" s="66"/>
      <c r="U961" s="1"/>
      <c r="V961" s="1"/>
      <c r="W961" s="1"/>
      <c r="X961" s="1"/>
      <c r="Y961" s="1"/>
      <c r="Z961" s="1"/>
    </row>
    <row r="962" spans="1:26" ht="15.75" customHeight="1" x14ac:dyDescent="0.2">
      <c r="A962" s="1"/>
      <c r="B962" s="1"/>
      <c r="C962" s="1"/>
      <c r="D962" s="67"/>
      <c r="E962" s="67"/>
      <c r="F962" s="67"/>
      <c r="G962" s="67"/>
      <c r="H962" s="67"/>
      <c r="I962" s="67"/>
      <c r="J962" s="67"/>
      <c r="K962" s="68"/>
      <c r="L962" s="67"/>
      <c r="M962" s="1"/>
      <c r="N962" s="69"/>
      <c r="O962" s="69"/>
      <c r="P962" s="69"/>
      <c r="Q962" s="69"/>
      <c r="R962" s="69"/>
      <c r="S962" s="69"/>
      <c r="T962" s="66"/>
      <c r="U962" s="1"/>
      <c r="V962" s="1"/>
      <c r="W962" s="1"/>
      <c r="X962" s="1"/>
      <c r="Y962" s="1"/>
      <c r="Z962" s="1"/>
    </row>
    <row r="963" spans="1:26" ht="15.75" customHeight="1" x14ac:dyDescent="0.2">
      <c r="A963" s="1"/>
      <c r="B963" s="1"/>
      <c r="C963" s="1"/>
      <c r="D963" s="67"/>
      <c r="E963" s="67"/>
      <c r="F963" s="67"/>
      <c r="G963" s="67"/>
      <c r="H963" s="67"/>
      <c r="I963" s="67"/>
      <c r="J963" s="67"/>
      <c r="K963" s="68"/>
      <c r="L963" s="67"/>
      <c r="M963" s="1"/>
      <c r="N963" s="69"/>
      <c r="O963" s="69"/>
      <c r="P963" s="69"/>
      <c r="Q963" s="69"/>
      <c r="R963" s="69"/>
      <c r="S963" s="69"/>
      <c r="T963" s="66"/>
      <c r="U963" s="1"/>
      <c r="V963" s="1"/>
      <c r="W963" s="1"/>
      <c r="X963" s="1"/>
      <c r="Y963" s="1"/>
      <c r="Z963" s="1"/>
    </row>
    <row r="964" spans="1:26" ht="15.75" customHeight="1" x14ac:dyDescent="0.2">
      <c r="A964" s="1"/>
      <c r="B964" s="1"/>
      <c r="C964" s="1"/>
      <c r="D964" s="67"/>
      <c r="E964" s="67"/>
      <c r="F964" s="67"/>
      <c r="G964" s="67"/>
      <c r="H964" s="67"/>
      <c r="I964" s="67"/>
      <c r="J964" s="67"/>
      <c r="K964" s="68"/>
      <c r="L964" s="67"/>
      <c r="M964" s="1"/>
      <c r="N964" s="69"/>
      <c r="O964" s="69"/>
      <c r="P964" s="69"/>
      <c r="Q964" s="69"/>
      <c r="R964" s="69"/>
      <c r="S964" s="69"/>
      <c r="T964" s="66"/>
      <c r="U964" s="1"/>
      <c r="V964" s="1"/>
      <c r="W964" s="1"/>
      <c r="X964" s="1"/>
      <c r="Y964" s="1"/>
      <c r="Z964" s="1"/>
    </row>
    <row r="965" spans="1:26" ht="15.75" customHeight="1" x14ac:dyDescent="0.2">
      <c r="A965" s="1"/>
      <c r="B965" s="1"/>
      <c r="C965" s="1"/>
      <c r="D965" s="67"/>
      <c r="E965" s="67"/>
      <c r="F965" s="67"/>
      <c r="G965" s="67"/>
      <c r="H965" s="67"/>
      <c r="I965" s="67"/>
      <c r="J965" s="67"/>
      <c r="K965" s="68"/>
      <c r="L965" s="67"/>
      <c r="M965" s="1"/>
      <c r="N965" s="69"/>
      <c r="O965" s="69"/>
      <c r="P965" s="69"/>
      <c r="Q965" s="69"/>
      <c r="R965" s="69"/>
      <c r="S965" s="69"/>
      <c r="T965" s="66"/>
      <c r="U965" s="1"/>
      <c r="V965" s="1"/>
      <c r="W965" s="1"/>
      <c r="X965" s="1"/>
      <c r="Y965" s="1"/>
      <c r="Z965" s="1"/>
    </row>
    <row r="966" spans="1:26" ht="15.75" customHeight="1" x14ac:dyDescent="0.2">
      <c r="A966" s="1"/>
      <c r="B966" s="1"/>
      <c r="C966" s="1"/>
      <c r="D966" s="67"/>
      <c r="E966" s="67"/>
      <c r="F966" s="67"/>
      <c r="G966" s="67"/>
      <c r="H966" s="67"/>
      <c r="I966" s="67"/>
      <c r="J966" s="67"/>
      <c r="K966" s="68"/>
      <c r="L966" s="67"/>
      <c r="M966" s="1"/>
      <c r="N966" s="69"/>
      <c r="O966" s="69"/>
      <c r="P966" s="69"/>
      <c r="Q966" s="69"/>
      <c r="R966" s="69"/>
      <c r="S966" s="69"/>
      <c r="T966" s="66"/>
      <c r="U966" s="1"/>
      <c r="V966" s="1"/>
      <c r="W966" s="1"/>
      <c r="X966" s="1"/>
      <c r="Y966" s="1"/>
      <c r="Z966" s="1"/>
    </row>
    <row r="967" spans="1:26" ht="15.75" customHeight="1" x14ac:dyDescent="0.2">
      <c r="A967" s="1"/>
      <c r="B967" s="1"/>
      <c r="C967" s="1"/>
      <c r="D967" s="67"/>
      <c r="E967" s="67"/>
      <c r="F967" s="67"/>
      <c r="G967" s="67"/>
      <c r="H967" s="67"/>
      <c r="I967" s="67"/>
      <c r="J967" s="67"/>
      <c r="K967" s="68"/>
      <c r="L967" s="67"/>
      <c r="M967" s="1"/>
      <c r="N967" s="69"/>
      <c r="O967" s="69"/>
      <c r="P967" s="69"/>
      <c r="Q967" s="69"/>
      <c r="R967" s="69"/>
      <c r="S967" s="69"/>
      <c r="T967" s="66"/>
      <c r="U967" s="1"/>
      <c r="V967" s="1"/>
      <c r="W967" s="1"/>
      <c r="X967" s="1"/>
      <c r="Y967" s="1"/>
      <c r="Z967" s="1"/>
    </row>
    <row r="968" spans="1:26" ht="15.75" customHeight="1" x14ac:dyDescent="0.2">
      <c r="A968" s="1"/>
      <c r="B968" s="1"/>
      <c r="C968" s="1"/>
      <c r="D968" s="67"/>
      <c r="E968" s="67"/>
      <c r="F968" s="67"/>
      <c r="G968" s="67"/>
      <c r="H968" s="67"/>
      <c r="I968" s="67"/>
      <c r="J968" s="67"/>
      <c r="K968" s="68"/>
      <c r="L968" s="67"/>
      <c r="M968" s="1"/>
      <c r="N968" s="69"/>
      <c r="O968" s="69"/>
      <c r="P968" s="69"/>
      <c r="Q968" s="69"/>
      <c r="R968" s="69"/>
      <c r="S968" s="69"/>
      <c r="T968" s="66"/>
      <c r="U968" s="1"/>
      <c r="V968" s="1"/>
      <c r="W968" s="1"/>
      <c r="X968" s="1"/>
      <c r="Y968" s="1"/>
      <c r="Z968" s="1"/>
    </row>
    <row r="969" spans="1:26" ht="15.75" customHeight="1" x14ac:dyDescent="0.2">
      <c r="A969" s="1"/>
      <c r="B969" s="1"/>
      <c r="C969" s="1"/>
      <c r="D969" s="67"/>
      <c r="E969" s="67"/>
      <c r="F969" s="67"/>
      <c r="G969" s="67"/>
      <c r="H969" s="67"/>
      <c r="I969" s="67"/>
      <c r="J969" s="67"/>
      <c r="K969" s="68"/>
      <c r="L969" s="67"/>
      <c r="M969" s="1"/>
      <c r="N969" s="69"/>
      <c r="O969" s="69"/>
      <c r="P969" s="69"/>
      <c r="Q969" s="69"/>
      <c r="R969" s="69"/>
      <c r="S969" s="69"/>
      <c r="T969" s="66"/>
      <c r="U969" s="1"/>
      <c r="V969" s="1"/>
      <c r="W969" s="1"/>
      <c r="X969" s="1"/>
      <c r="Y969" s="1"/>
      <c r="Z969" s="1"/>
    </row>
    <row r="970" spans="1:26" ht="15.75" customHeight="1" x14ac:dyDescent="0.2">
      <c r="A970" s="1"/>
      <c r="B970" s="1"/>
      <c r="C970" s="1"/>
      <c r="D970" s="67"/>
      <c r="E970" s="67"/>
      <c r="F970" s="67"/>
      <c r="G970" s="67"/>
      <c r="H970" s="67"/>
      <c r="I970" s="67"/>
      <c r="J970" s="67"/>
      <c r="K970" s="68"/>
      <c r="L970" s="67"/>
      <c r="M970" s="1"/>
      <c r="N970" s="69"/>
      <c r="O970" s="69"/>
      <c r="P970" s="69"/>
      <c r="Q970" s="69"/>
      <c r="R970" s="69"/>
      <c r="S970" s="69"/>
      <c r="T970" s="66"/>
      <c r="U970" s="1"/>
      <c r="V970" s="1"/>
      <c r="W970" s="1"/>
      <c r="X970" s="1"/>
      <c r="Y970" s="1"/>
      <c r="Z970" s="1"/>
    </row>
    <row r="971" spans="1:26" ht="15.75" customHeight="1" x14ac:dyDescent="0.2">
      <c r="A971" s="1"/>
      <c r="B971" s="1"/>
      <c r="C971" s="1"/>
      <c r="D971" s="67"/>
      <c r="E971" s="67"/>
      <c r="F971" s="67"/>
      <c r="G971" s="67"/>
      <c r="H971" s="67"/>
      <c r="I971" s="67"/>
      <c r="J971" s="67"/>
      <c r="K971" s="68"/>
      <c r="L971" s="67"/>
      <c r="M971" s="1"/>
      <c r="N971" s="69"/>
      <c r="O971" s="69"/>
      <c r="P971" s="69"/>
      <c r="Q971" s="69"/>
      <c r="R971" s="69"/>
      <c r="S971" s="69"/>
      <c r="T971" s="66"/>
      <c r="U971" s="1"/>
      <c r="V971" s="1"/>
      <c r="W971" s="1"/>
      <c r="X971" s="1"/>
      <c r="Y971" s="1"/>
      <c r="Z971" s="1"/>
    </row>
    <row r="972" spans="1:26" ht="15.75" customHeight="1" x14ac:dyDescent="0.2">
      <c r="A972" s="1"/>
      <c r="B972" s="1"/>
      <c r="C972" s="1"/>
      <c r="D972" s="67"/>
      <c r="E972" s="67"/>
      <c r="F972" s="67"/>
      <c r="G972" s="67"/>
      <c r="H972" s="67"/>
      <c r="I972" s="67"/>
      <c r="J972" s="67"/>
      <c r="K972" s="68"/>
      <c r="L972" s="67"/>
      <c r="M972" s="1"/>
      <c r="N972" s="69"/>
      <c r="O972" s="69"/>
      <c r="P972" s="69"/>
      <c r="Q972" s="69"/>
      <c r="R972" s="69"/>
      <c r="S972" s="69"/>
      <c r="T972" s="66"/>
      <c r="U972" s="1"/>
      <c r="V972" s="1"/>
      <c r="W972" s="1"/>
      <c r="X972" s="1"/>
      <c r="Y972" s="1"/>
      <c r="Z972" s="1"/>
    </row>
    <row r="973" spans="1:26" ht="15.75" customHeight="1" x14ac:dyDescent="0.2">
      <c r="A973" s="1"/>
      <c r="B973" s="1"/>
      <c r="C973" s="1"/>
      <c r="D973" s="67"/>
      <c r="E973" s="67"/>
      <c r="F973" s="67"/>
      <c r="G973" s="67"/>
      <c r="H973" s="67"/>
      <c r="I973" s="67"/>
      <c r="J973" s="67"/>
      <c r="K973" s="68"/>
      <c r="L973" s="67"/>
      <c r="M973" s="1"/>
      <c r="N973" s="69"/>
      <c r="O973" s="69"/>
      <c r="P973" s="69"/>
      <c r="Q973" s="69"/>
      <c r="R973" s="69"/>
      <c r="S973" s="69"/>
      <c r="T973" s="66"/>
      <c r="U973" s="1"/>
      <c r="V973" s="1"/>
      <c r="W973" s="1"/>
      <c r="X973" s="1"/>
      <c r="Y973" s="1"/>
      <c r="Z973" s="1"/>
    </row>
    <row r="974" spans="1:26" ht="15.75" customHeight="1" x14ac:dyDescent="0.2">
      <c r="A974" s="1"/>
      <c r="B974" s="1"/>
      <c r="C974" s="1"/>
      <c r="D974" s="67"/>
      <c r="E974" s="67"/>
      <c r="F974" s="67"/>
      <c r="G974" s="67"/>
      <c r="H974" s="67"/>
      <c r="I974" s="67"/>
      <c r="J974" s="67"/>
      <c r="K974" s="68"/>
      <c r="L974" s="67"/>
      <c r="M974" s="1"/>
      <c r="N974" s="69"/>
      <c r="O974" s="69"/>
      <c r="P974" s="69"/>
      <c r="Q974" s="69"/>
      <c r="R974" s="69"/>
      <c r="S974" s="69"/>
      <c r="T974" s="66"/>
      <c r="U974" s="1"/>
      <c r="V974" s="1"/>
      <c r="W974" s="1"/>
      <c r="X974" s="1"/>
      <c r="Y974" s="1"/>
      <c r="Z974" s="1"/>
    </row>
    <row r="975" spans="1:26" ht="15.75" customHeight="1" x14ac:dyDescent="0.2">
      <c r="A975" s="1"/>
      <c r="B975" s="1"/>
      <c r="C975" s="1"/>
      <c r="D975" s="67"/>
      <c r="E975" s="67"/>
      <c r="F975" s="67"/>
      <c r="G975" s="67"/>
      <c r="H975" s="67"/>
      <c r="I975" s="67"/>
      <c r="J975" s="67"/>
      <c r="K975" s="68"/>
      <c r="L975" s="67"/>
      <c r="M975" s="1"/>
      <c r="N975" s="69"/>
      <c r="O975" s="69"/>
      <c r="P975" s="69"/>
      <c r="Q975" s="69"/>
      <c r="R975" s="69"/>
      <c r="S975" s="69"/>
      <c r="T975" s="66"/>
      <c r="U975" s="1"/>
      <c r="V975" s="1"/>
      <c r="W975" s="1"/>
      <c r="X975" s="1"/>
      <c r="Y975" s="1"/>
      <c r="Z975" s="1"/>
    </row>
    <row r="976" spans="1:26" ht="15.75" customHeight="1" x14ac:dyDescent="0.2">
      <c r="A976" s="1"/>
      <c r="B976" s="1"/>
      <c r="C976" s="1"/>
      <c r="D976" s="67"/>
      <c r="E976" s="67"/>
      <c r="F976" s="67"/>
      <c r="G976" s="67"/>
      <c r="H976" s="67"/>
      <c r="I976" s="67"/>
      <c r="J976" s="67"/>
      <c r="K976" s="68"/>
      <c r="L976" s="67"/>
      <c r="M976" s="1"/>
      <c r="N976" s="69"/>
      <c r="O976" s="69"/>
      <c r="P976" s="69"/>
      <c r="Q976" s="69"/>
      <c r="R976" s="69"/>
      <c r="S976" s="69"/>
      <c r="T976" s="66"/>
      <c r="U976" s="1"/>
      <c r="V976" s="1"/>
      <c r="W976" s="1"/>
      <c r="X976" s="1"/>
      <c r="Y976" s="1"/>
      <c r="Z976" s="1"/>
    </row>
    <row r="977" spans="1:26" ht="15.75" customHeight="1" x14ac:dyDescent="0.2">
      <c r="A977" s="1"/>
      <c r="B977" s="1"/>
      <c r="C977" s="1"/>
      <c r="D977" s="67"/>
      <c r="E977" s="67"/>
      <c r="F977" s="67"/>
      <c r="G977" s="67"/>
      <c r="H977" s="67"/>
      <c r="I977" s="67"/>
      <c r="J977" s="67"/>
      <c r="K977" s="68"/>
      <c r="L977" s="67"/>
      <c r="M977" s="1"/>
      <c r="N977" s="69"/>
      <c r="O977" s="69"/>
      <c r="P977" s="69"/>
      <c r="Q977" s="69"/>
      <c r="R977" s="69"/>
      <c r="S977" s="69"/>
      <c r="T977" s="66"/>
      <c r="U977" s="1"/>
      <c r="V977" s="1"/>
      <c r="W977" s="1"/>
      <c r="X977" s="1"/>
      <c r="Y977" s="1"/>
      <c r="Z977" s="1"/>
    </row>
    <row r="978" spans="1:26" ht="15.75" customHeight="1" x14ac:dyDescent="0.2">
      <c r="A978" s="1"/>
      <c r="B978" s="1"/>
      <c r="C978" s="1"/>
      <c r="D978" s="67"/>
      <c r="E978" s="67"/>
      <c r="F978" s="67"/>
      <c r="G978" s="67"/>
      <c r="H978" s="67"/>
      <c r="I978" s="67"/>
      <c r="J978" s="67"/>
      <c r="K978" s="68"/>
      <c r="L978" s="67"/>
      <c r="M978" s="1"/>
      <c r="N978" s="69"/>
      <c r="O978" s="69"/>
      <c r="P978" s="69"/>
      <c r="Q978" s="69"/>
      <c r="R978" s="69"/>
      <c r="S978" s="69"/>
      <c r="T978" s="66"/>
      <c r="U978" s="1"/>
      <c r="V978" s="1"/>
      <c r="W978" s="1"/>
      <c r="X978" s="1"/>
      <c r="Y978" s="1"/>
      <c r="Z978" s="1"/>
    </row>
    <row r="979" spans="1:26" ht="15.75" customHeight="1" x14ac:dyDescent="0.2">
      <c r="A979" s="1"/>
      <c r="B979" s="1"/>
      <c r="C979" s="1"/>
      <c r="D979" s="67"/>
      <c r="E979" s="67"/>
      <c r="F979" s="67"/>
      <c r="G979" s="67"/>
      <c r="H979" s="67"/>
      <c r="I979" s="67"/>
      <c r="J979" s="67"/>
      <c r="K979" s="68"/>
      <c r="L979" s="67"/>
      <c r="M979" s="1"/>
      <c r="N979" s="69"/>
      <c r="O979" s="69"/>
      <c r="P979" s="69"/>
      <c r="Q979" s="69"/>
      <c r="R979" s="69"/>
      <c r="S979" s="69"/>
      <c r="T979" s="66"/>
      <c r="U979" s="1"/>
      <c r="V979" s="1"/>
      <c r="W979" s="1"/>
      <c r="X979" s="1"/>
      <c r="Y979" s="1"/>
      <c r="Z979" s="1"/>
    </row>
    <row r="980" spans="1:26" ht="15.75" customHeight="1" x14ac:dyDescent="0.2">
      <c r="A980" s="1"/>
      <c r="B980" s="1"/>
      <c r="C980" s="1"/>
      <c r="D980" s="67"/>
      <c r="E980" s="67"/>
      <c r="F980" s="67"/>
      <c r="G980" s="67"/>
      <c r="H980" s="67"/>
      <c r="I980" s="67"/>
      <c r="J980" s="67"/>
      <c r="K980" s="68"/>
      <c r="L980" s="67"/>
      <c r="M980" s="1"/>
      <c r="N980" s="69"/>
      <c r="O980" s="69"/>
      <c r="P980" s="69"/>
      <c r="Q980" s="69"/>
      <c r="R980" s="69"/>
      <c r="S980" s="69"/>
      <c r="T980" s="66"/>
      <c r="U980" s="1"/>
      <c r="V980" s="1"/>
      <c r="W980" s="1"/>
      <c r="X980" s="1"/>
      <c r="Y980" s="1"/>
      <c r="Z980" s="1"/>
    </row>
    <row r="981" spans="1:26" ht="15.75" customHeight="1" x14ac:dyDescent="0.2">
      <c r="A981" s="1"/>
      <c r="B981" s="1"/>
      <c r="C981" s="1"/>
      <c r="D981" s="67"/>
      <c r="E981" s="67"/>
      <c r="F981" s="67"/>
      <c r="G981" s="67"/>
      <c r="H981" s="67"/>
      <c r="I981" s="67"/>
      <c r="J981" s="67"/>
      <c r="K981" s="68"/>
      <c r="L981" s="67"/>
      <c r="M981" s="1"/>
      <c r="N981" s="69"/>
      <c r="O981" s="69"/>
      <c r="P981" s="69"/>
      <c r="Q981" s="69"/>
      <c r="R981" s="69"/>
      <c r="S981" s="69"/>
      <c r="T981" s="66"/>
      <c r="U981" s="1"/>
      <c r="V981" s="1"/>
      <c r="W981" s="1"/>
      <c r="X981" s="1"/>
      <c r="Y981" s="1"/>
      <c r="Z981" s="1"/>
    </row>
    <row r="982" spans="1:26" ht="15.75" customHeight="1" x14ac:dyDescent="0.2">
      <c r="A982" s="1"/>
      <c r="B982" s="1"/>
      <c r="C982" s="1"/>
      <c r="D982" s="67"/>
      <c r="E982" s="67"/>
      <c r="F982" s="67"/>
      <c r="G982" s="67"/>
      <c r="H982" s="67"/>
      <c r="I982" s="67"/>
      <c r="J982" s="67"/>
      <c r="K982" s="68"/>
      <c r="L982" s="67"/>
      <c r="M982" s="1"/>
      <c r="N982" s="69"/>
      <c r="O982" s="69"/>
      <c r="P982" s="69"/>
      <c r="Q982" s="69"/>
      <c r="R982" s="69"/>
      <c r="S982" s="69"/>
      <c r="T982" s="66"/>
      <c r="U982" s="1"/>
      <c r="V982" s="1"/>
      <c r="W982" s="1"/>
      <c r="X982" s="1"/>
      <c r="Y982" s="1"/>
      <c r="Z982" s="1"/>
    </row>
    <row r="983" spans="1:26" ht="15.75" customHeight="1" x14ac:dyDescent="0.2">
      <c r="A983" s="1"/>
      <c r="B983" s="1"/>
      <c r="C983" s="1"/>
      <c r="D983" s="67"/>
      <c r="E983" s="67"/>
      <c r="F983" s="67"/>
      <c r="G983" s="67"/>
      <c r="H983" s="67"/>
      <c r="I983" s="67"/>
      <c r="J983" s="67"/>
      <c r="K983" s="68"/>
      <c r="L983" s="67"/>
      <c r="M983" s="1"/>
      <c r="N983" s="69"/>
      <c r="O983" s="69"/>
      <c r="P983" s="69"/>
      <c r="Q983" s="69"/>
      <c r="R983" s="69"/>
      <c r="S983" s="69"/>
      <c r="T983" s="66"/>
      <c r="U983" s="1"/>
      <c r="V983" s="1"/>
      <c r="W983" s="1"/>
      <c r="X983" s="1"/>
      <c r="Y983" s="1"/>
      <c r="Z983" s="1"/>
    </row>
    <row r="984" spans="1:26" ht="15.75" customHeight="1" x14ac:dyDescent="0.2">
      <c r="A984" s="1"/>
      <c r="B984" s="1"/>
      <c r="C984" s="1"/>
      <c r="D984" s="67"/>
      <c r="E984" s="67"/>
      <c r="F984" s="67"/>
      <c r="G984" s="67"/>
      <c r="H984" s="67"/>
      <c r="I984" s="67"/>
      <c r="J984" s="67"/>
      <c r="K984" s="68"/>
      <c r="L984" s="67"/>
      <c r="M984" s="1"/>
      <c r="N984" s="69"/>
      <c r="O984" s="69"/>
      <c r="P984" s="69"/>
      <c r="Q984" s="69"/>
      <c r="R984" s="69"/>
      <c r="S984" s="69"/>
      <c r="T984" s="66"/>
      <c r="U984" s="1"/>
      <c r="V984" s="1"/>
      <c r="W984" s="1"/>
      <c r="X984" s="1"/>
      <c r="Y984" s="1"/>
      <c r="Z984" s="1"/>
    </row>
    <row r="985" spans="1:26" ht="15.75" customHeight="1" x14ac:dyDescent="0.2">
      <c r="A985" s="1"/>
      <c r="B985" s="1"/>
      <c r="C985" s="1"/>
      <c r="D985" s="67"/>
      <c r="E985" s="67"/>
      <c r="F985" s="67"/>
      <c r="G985" s="67"/>
      <c r="H985" s="67"/>
      <c r="I985" s="67"/>
      <c r="J985" s="67"/>
      <c r="K985" s="68"/>
      <c r="L985" s="67"/>
      <c r="M985" s="1"/>
      <c r="N985" s="69"/>
      <c r="O985" s="69"/>
      <c r="P985" s="69"/>
      <c r="Q985" s="69"/>
      <c r="R985" s="69"/>
      <c r="S985" s="69"/>
      <c r="T985" s="66"/>
      <c r="U985" s="1"/>
      <c r="V985" s="1"/>
      <c r="W985" s="1"/>
      <c r="X985" s="1"/>
      <c r="Y985" s="1"/>
      <c r="Z985" s="1"/>
    </row>
    <row r="986" spans="1:26" ht="15.75" customHeight="1" x14ac:dyDescent="0.2">
      <c r="A986" s="1"/>
      <c r="B986" s="1"/>
      <c r="C986" s="1"/>
      <c r="D986" s="67"/>
      <c r="E986" s="67"/>
      <c r="F986" s="67"/>
      <c r="G986" s="67"/>
      <c r="H986" s="67"/>
      <c r="I986" s="67"/>
      <c r="J986" s="67"/>
      <c r="K986" s="68"/>
      <c r="L986" s="67"/>
      <c r="M986" s="1"/>
      <c r="N986" s="69"/>
      <c r="O986" s="69"/>
      <c r="P986" s="69"/>
      <c r="Q986" s="69"/>
      <c r="R986" s="69"/>
      <c r="S986" s="69"/>
      <c r="T986" s="66"/>
      <c r="U986" s="1"/>
      <c r="V986" s="1"/>
      <c r="W986" s="1"/>
      <c r="X986" s="1"/>
      <c r="Y986" s="1"/>
      <c r="Z986" s="1"/>
    </row>
    <row r="987" spans="1:26" ht="15.75" customHeight="1" x14ac:dyDescent="0.2">
      <c r="A987" s="1"/>
      <c r="B987" s="1"/>
      <c r="C987" s="1"/>
      <c r="D987" s="67"/>
      <c r="E987" s="67"/>
      <c r="F987" s="67"/>
      <c r="G987" s="67"/>
      <c r="H987" s="67"/>
      <c r="I987" s="67"/>
      <c r="J987" s="67"/>
      <c r="K987" s="68"/>
      <c r="L987" s="67"/>
      <c r="M987" s="1"/>
      <c r="N987" s="69"/>
      <c r="O987" s="69"/>
      <c r="P987" s="69"/>
      <c r="Q987" s="69"/>
      <c r="R987" s="69"/>
      <c r="S987" s="69"/>
      <c r="T987" s="66"/>
      <c r="U987" s="1"/>
      <c r="V987" s="1"/>
      <c r="W987" s="1"/>
      <c r="X987" s="1"/>
      <c r="Y987" s="1"/>
      <c r="Z987" s="1"/>
    </row>
    <row r="988" spans="1:26" ht="15.75" customHeight="1" x14ac:dyDescent="0.2">
      <c r="A988" s="1"/>
      <c r="B988" s="1"/>
      <c r="C988" s="1"/>
      <c r="D988" s="67"/>
      <c r="E988" s="67"/>
      <c r="F988" s="67"/>
      <c r="G988" s="67"/>
      <c r="H988" s="67"/>
      <c r="I988" s="67"/>
      <c r="J988" s="67"/>
      <c r="K988" s="68"/>
      <c r="L988" s="67"/>
      <c r="M988" s="1"/>
      <c r="N988" s="69"/>
      <c r="O988" s="69"/>
      <c r="P988" s="69"/>
      <c r="Q988" s="69"/>
      <c r="R988" s="69"/>
      <c r="S988" s="69"/>
      <c r="T988" s="66"/>
      <c r="U988" s="1"/>
      <c r="V988" s="1"/>
      <c r="W988" s="1"/>
      <c r="X988" s="1"/>
      <c r="Y988" s="1"/>
      <c r="Z988" s="1"/>
    </row>
    <row r="989" spans="1:26" ht="15.75" customHeight="1" x14ac:dyDescent="0.2">
      <c r="A989" s="1"/>
      <c r="B989" s="1"/>
      <c r="C989" s="1"/>
      <c r="D989" s="67"/>
      <c r="E989" s="67"/>
      <c r="F989" s="67"/>
      <c r="G989" s="67"/>
      <c r="H989" s="67"/>
      <c r="I989" s="67"/>
      <c r="J989" s="67"/>
      <c r="K989" s="68"/>
      <c r="L989" s="67"/>
      <c r="M989" s="1"/>
      <c r="N989" s="69"/>
      <c r="O989" s="69"/>
      <c r="P989" s="69"/>
      <c r="Q989" s="69"/>
      <c r="R989" s="69"/>
      <c r="S989" s="69"/>
      <c r="T989" s="66"/>
      <c r="U989" s="1"/>
      <c r="V989" s="1"/>
      <c r="W989" s="1"/>
      <c r="X989" s="1"/>
      <c r="Y989" s="1"/>
      <c r="Z989" s="1"/>
    </row>
    <row r="990" spans="1:26" ht="15.75" customHeight="1" x14ac:dyDescent="0.2">
      <c r="A990" s="1"/>
      <c r="B990" s="1"/>
      <c r="C990" s="1"/>
      <c r="D990" s="67"/>
      <c r="E990" s="67"/>
      <c r="F990" s="67"/>
      <c r="G990" s="67"/>
      <c r="H990" s="67"/>
      <c r="I990" s="67"/>
      <c r="J990" s="67"/>
      <c r="K990" s="68"/>
      <c r="L990" s="67"/>
      <c r="M990" s="1"/>
      <c r="N990" s="69"/>
      <c r="O990" s="69"/>
      <c r="P990" s="69"/>
      <c r="Q990" s="69"/>
      <c r="R990" s="69"/>
      <c r="S990" s="69"/>
      <c r="T990" s="66"/>
      <c r="U990" s="1"/>
      <c r="V990" s="1"/>
      <c r="W990" s="1"/>
      <c r="X990" s="1"/>
      <c r="Y990" s="1"/>
      <c r="Z990" s="1"/>
    </row>
    <row r="991" spans="1:26" ht="15.75" customHeight="1" x14ac:dyDescent="0.2">
      <c r="A991" s="1"/>
      <c r="B991" s="1"/>
      <c r="C991" s="1"/>
      <c r="D991" s="67"/>
      <c r="E991" s="67"/>
      <c r="F991" s="67"/>
      <c r="G991" s="67"/>
      <c r="H991" s="67"/>
      <c r="I991" s="67"/>
      <c r="J991" s="67"/>
      <c r="K991" s="68"/>
      <c r="L991" s="67"/>
      <c r="M991" s="1"/>
      <c r="N991" s="69"/>
      <c r="O991" s="69"/>
      <c r="P991" s="69"/>
      <c r="Q991" s="69"/>
      <c r="R991" s="69"/>
      <c r="S991" s="69"/>
      <c r="T991" s="66"/>
      <c r="U991" s="1"/>
      <c r="V991" s="1"/>
      <c r="W991" s="1"/>
      <c r="X991" s="1"/>
      <c r="Y991" s="1"/>
      <c r="Z991" s="1"/>
    </row>
    <row r="992" spans="1:26" ht="15.75" customHeight="1" x14ac:dyDescent="0.2">
      <c r="A992" s="1"/>
      <c r="B992" s="1"/>
      <c r="C992" s="1"/>
      <c r="D992" s="67"/>
      <c r="E992" s="67"/>
      <c r="F992" s="67"/>
      <c r="G992" s="67"/>
      <c r="H992" s="67"/>
      <c r="I992" s="67"/>
      <c r="J992" s="67"/>
      <c r="K992" s="68"/>
      <c r="L992" s="67"/>
      <c r="M992" s="1"/>
      <c r="N992" s="69"/>
      <c r="O992" s="69"/>
      <c r="P992" s="69"/>
      <c r="Q992" s="69"/>
      <c r="R992" s="69"/>
      <c r="S992" s="69"/>
      <c r="T992" s="66"/>
      <c r="U992" s="1"/>
      <c r="V992" s="1"/>
      <c r="W992" s="1"/>
      <c r="X992" s="1"/>
      <c r="Y992" s="1"/>
      <c r="Z992" s="1"/>
    </row>
    <row r="993" spans="1:26" ht="15.75" customHeight="1" x14ac:dyDescent="0.2">
      <c r="A993" s="1"/>
      <c r="B993" s="1"/>
      <c r="C993" s="1"/>
      <c r="D993" s="67"/>
      <c r="E993" s="67"/>
      <c r="F993" s="67"/>
      <c r="G993" s="67"/>
      <c r="H993" s="67"/>
      <c r="I993" s="67"/>
      <c r="J993" s="67"/>
      <c r="K993" s="68"/>
      <c r="L993" s="67"/>
      <c r="M993" s="1"/>
      <c r="N993" s="69"/>
      <c r="O993" s="69"/>
      <c r="P993" s="69"/>
      <c r="Q993" s="69"/>
      <c r="R993" s="69"/>
      <c r="S993" s="69"/>
      <c r="T993" s="66"/>
      <c r="U993" s="1"/>
      <c r="V993" s="1"/>
      <c r="W993" s="1"/>
      <c r="X993" s="1"/>
      <c r="Y993" s="1"/>
      <c r="Z993" s="1"/>
    </row>
    <row r="994" spans="1:26" ht="15.75" customHeight="1" x14ac:dyDescent="0.2">
      <c r="A994" s="1"/>
      <c r="B994" s="1"/>
      <c r="C994" s="1"/>
      <c r="D994" s="67"/>
      <c r="E994" s="67"/>
      <c r="F994" s="67"/>
      <c r="G994" s="67"/>
      <c r="H994" s="67"/>
      <c r="I994" s="67"/>
      <c r="J994" s="67"/>
      <c r="K994" s="68"/>
      <c r="L994" s="67"/>
      <c r="M994" s="1"/>
      <c r="N994" s="69"/>
      <c r="O994" s="69"/>
      <c r="P994" s="69"/>
      <c r="Q994" s="69"/>
      <c r="R994" s="69"/>
      <c r="S994" s="69"/>
      <c r="T994" s="66"/>
      <c r="U994" s="1"/>
      <c r="V994" s="1"/>
      <c r="W994" s="1"/>
      <c r="X994" s="1"/>
      <c r="Y994" s="1"/>
      <c r="Z994" s="1"/>
    </row>
    <row r="995" spans="1:26" ht="15.75" customHeight="1" x14ac:dyDescent="0.2">
      <c r="A995" s="1"/>
      <c r="B995" s="1"/>
      <c r="C995" s="1"/>
      <c r="D995" s="67"/>
      <c r="E995" s="67"/>
      <c r="F995" s="67"/>
      <c r="G995" s="67"/>
      <c r="H995" s="67"/>
      <c r="I995" s="67"/>
      <c r="J995" s="67"/>
      <c r="K995" s="68"/>
      <c r="L995" s="67"/>
      <c r="M995" s="1"/>
      <c r="N995" s="69"/>
      <c r="O995" s="69"/>
      <c r="P995" s="69"/>
      <c r="Q995" s="69"/>
      <c r="R995" s="69"/>
      <c r="S995" s="69"/>
      <c r="T995" s="66"/>
      <c r="U995" s="1"/>
      <c r="V995" s="1"/>
      <c r="W995" s="1"/>
      <c r="X995" s="1"/>
      <c r="Y995" s="1"/>
      <c r="Z995" s="1"/>
    </row>
    <row r="996" spans="1:26" ht="15.75" customHeight="1" x14ac:dyDescent="0.2">
      <c r="A996" s="1"/>
      <c r="B996" s="1"/>
      <c r="C996" s="1"/>
      <c r="D996" s="67"/>
      <c r="E996" s="67"/>
      <c r="F996" s="67"/>
      <c r="G996" s="67"/>
      <c r="H996" s="67"/>
      <c r="I996" s="67"/>
      <c r="J996" s="67"/>
      <c r="K996" s="68"/>
      <c r="L996" s="67"/>
      <c r="M996" s="1"/>
      <c r="N996" s="69"/>
      <c r="O996" s="69"/>
      <c r="P996" s="69"/>
      <c r="Q996" s="69"/>
      <c r="R996" s="69"/>
      <c r="S996" s="69"/>
      <c r="T996" s="66"/>
      <c r="U996" s="1"/>
      <c r="V996" s="1"/>
      <c r="W996" s="1"/>
      <c r="X996" s="1"/>
      <c r="Y996" s="1"/>
      <c r="Z996" s="1"/>
    </row>
    <row r="997" spans="1:26" ht="15.75" customHeight="1" x14ac:dyDescent="0.2">
      <c r="A997" s="1"/>
      <c r="B997" s="1"/>
      <c r="C997" s="1"/>
      <c r="D997" s="67"/>
      <c r="E997" s="67"/>
      <c r="F997" s="67"/>
      <c r="G997" s="67"/>
      <c r="H997" s="67"/>
      <c r="I997" s="67"/>
      <c r="J997" s="67"/>
      <c r="K997" s="68"/>
      <c r="L997" s="67"/>
      <c r="M997" s="1"/>
      <c r="N997" s="69"/>
      <c r="O997" s="69"/>
      <c r="P997" s="69"/>
      <c r="Q997" s="69"/>
      <c r="R997" s="69"/>
      <c r="S997" s="69"/>
      <c r="T997" s="66"/>
      <c r="U997" s="1"/>
      <c r="V997" s="1"/>
      <c r="W997" s="1"/>
      <c r="X997" s="1"/>
      <c r="Y997" s="1"/>
      <c r="Z997" s="1"/>
    </row>
    <row r="998" spans="1:26" ht="15.75" customHeight="1" x14ac:dyDescent="0.2">
      <c r="A998" s="1"/>
      <c r="B998" s="1"/>
      <c r="C998" s="1"/>
      <c r="D998" s="67"/>
      <c r="E998" s="67"/>
      <c r="F998" s="67"/>
      <c r="G998" s="67"/>
      <c r="H998" s="67"/>
      <c r="I998" s="67"/>
      <c r="J998" s="67"/>
      <c r="K998" s="68"/>
      <c r="L998" s="67"/>
      <c r="M998" s="1"/>
      <c r="N998" s="69"/>
      <c r="O998" s="69"/>
      <c r="P998" s="69"/>
      <c r="Q998" s="69"/>
      <c r="R998" s="69"/>
      <c r="S998" s="69"/>
      <c r="T998" s="66"/>
      <c r="U998" s="1"/>
      <c r="V998" s="1"/>
      <c r="W998" s="1"/>
      <c r="X998" s="1"/>
      <c r="Y998" s="1"/>
      <c r="Z998" s="1"/>
    </row>
    <row r="999" spans="1:26" ht="15.75" customHeight="1" x14ac:dyDescent="0.2">
      <c r="A999" s="1"/>
      <c r="B999" s="1"/>
      <c r="C999" s="1"/>
      <c r="D999" s="67"/>
      <c r="E999" s="67"/>
      <c r="F999" s="67"/>
      <c r="G999" s="67"/>
      <c r="H999" s="67"/>
      <c r="I999" s="67"/>
      <c r="J999" s="67"/>
      <c r="K999" s="68"/>
      <c r="L999" s="67"/>
      <c r="M999" s="1"/>
      <c r="N999" s="69"/>
      <c r="O999" s="69"/>
      <c r="P999" s="69"/>
      <c r="Q999" s="69"/>
      <c r="R999" s="69"/>
      <c r="S999" s="69"/>
      <c r="T999" s="66"/>
      <c r="U999" s="1"/>
      <c r="V999" s="1"/>
      <c r="W999" s="1"/>
      <c r="X999" s="1"/>
      <c r="Y999" s="1"/>
      <c r="Z999" s="1"/>
    </row>
    <row r="1000" spans="1:26" ht="15.75" customHeight="1" x14ac:dyDescent="0.2">
      <c r="A1000" s="1"/>
      <c r="B1000" s="1"/>
      <c r="C1000" s="1"/>
      <c r="D1000" s="67"/>
      <c r="E1000" s="67"/>
      <c r="F1000" s="67"/>
      <c r="G1000" s="67"/>
      <c r="H1000" s="67"/>
      <c r="I1000" s="67"/>
      <c r="J1000" s="67"/>
      <c r="K1000" s="68"/>
      <c r="L1000" s="67"/>
      <c r="M1000" s="1"/>
      <c r="N1000" s="69"/>
      <c r="O1000" s="69"/>
      <c r="P1000" s="69"/>
      <c r="Q1000" s="69"/>
      <c r="R1000" s="69"/>
      <c r="S1000" s="69"/>
      <c r="T1000" s="66"/>
      <c r="U1000" s="1"/>
      <c r="V1000" s="1"/>
      <c r="W1000" s="1"/>
      <c r="X1000" s="1"/>
      <c r="Y1000" s="1"/>
      <c r="Z1000" s="1"/>
    </row>
  </sheetData>
  <autoFilter ref="X1:X263" xr:uid="{00000000-0009-0000-0000-000001000000}"/>
  <mergeCells count="8">
    <mergeCell ref="K6:K7"/>
    <mergeCell ref="N6:S6"/>
    <mergeCell ref="T6:T7"/>
    <mergeCell ref="D2:E2"/>
    <mergeCell ref="D3:E3"/>
    <mergeCell ref="E6:F6"/>
    <mergeCell ref="G6:H6"/>
    <mergeCell ref="I6:J6"/>
  </mergeCells>
  <conditionalFormatting sqref="K1:K1000">
    <cfRule type="containsText" dxfId="40" priority="1" operator="containsText" text="Compensation not required">
      <formula>NOT(ISERROR(SEARCH(("Compensation not required"),(K1))))</formula>
    </cfRule>
    <cfRule type="containsText" dxfId="39" priority="2" operator="containsText" text="Replace habitat with">
      <formula>NOT(ISERROR(SEARCH(("Replace habitat with"),(K1))))</formula>
    </cfRule>
    <cfRule type="containsText" dxfId="38" priority="3" operator="containsText" text="Same broad">
      <formula>NOT(ISERROR(SEARCH(("Same broad"),(K1))))</formula>
    </cfRule>
    <cfRule type="containsText" dxfId="37" priority="4" operator="containsText" text="Like-for-like">
      <formula>NOT(ISERROR(SEARCH(("Like-for-like"),(K1))))</formula>
    </cfRule>
    <cfRule type="containsText" dxfId="36" priority="5" operator="containsText" text="Irreplaceable">
      <formula>NOT(ISERROR(SEARCH(("Irreplaceable"),(K1))))</formula>
    </cfRule>
  </conditionalFormatting>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'Z1 HAB CLASS'!$D$4:$D$20</xm:f>
          </x14:formula1>
          <xm:sqref>E8:E255</xm:sqref>
        </x14:dataValidation>
        <x14:dataValidation type="list" allowBlank="1" showErrorMessage="1" xr:uid="{00000000-0002-0000-0100-000001000000}">
          <x14:formula1>
            <xm:f>'Z3 CONDITION VALUE'!$A$3:$A$5</xm:f>
          </x14:formula1>
          <xm:sqref>I8:I255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000"/>
  <sheetViews>
    <sheetView workbookViewId="0"/>
  </sheetViews>
  <sheetFormatPr baseColWidth="10" defaultColWidth="14.5" defaultRowHeight="15" customHeight="1" x14ac:dyDescent="0.2"/>
  <cols>
    <col min="1" max="1" width="2.33203125" customWidth="1"/>
    <col min="2" max="2" width="2.5" customWidth="1"/>
    <col min="3" max="3" width="2.33203125" customWidth="1"/>
    <col min="4" max="4" width="12.33203125" customWidth="1"/>
    <col min="5" max="5" width="46.1640625" customWidth="1"/>
    <col min="6" max="6" width="20" customWidth="1"/>
    <col min="7" max="7" width="14.33203125" customWidth="1"/>
    <col min="8" max="8" width="37" customWidth="1"/>
    <col min="9" max="9" width="40" customWidth="1"/>
    <col min="10" max="10" width="34.5" customWidth="1"/>
    <col min="11" max="11" width="38.5" customWidth="1"/>
    <col min="12" max="12" width="9.1640625" customWidth="1"/>
    <col min="13" max="13" width="14.5" customWidth="1"/>
    <col min="14" max="17" width="20" customWidth="1"/>
    <col min="18" max="18" width="30.6640625" customWidth="1"/>
    <col min="19" max="19" width="31.1640625" customWidth="1"/>
    <col min="20" max="22" width="20.33203125" customWidth="1"/>
    <col min="23" max="23" width="14.83203125" customWidth="1"/>
    <col min="24" max="24" width="60" customWidth="1"/>
    <col min="25" max="25" width="9.1640625" customWidth="1"/>
    <col min="26" max="26" width="2.5" hidden="1" customWidth="1"/>
    <col min="27" max="46" width="9.1640625" customWidth="1"/>
  </cols>
  <sheetData>
    <row r="1" spans="1:46" ht="30" customHeight="1" x14ac:dyDescent="0.2">
      <c r="A1" s="70"/>
      <c r="B1" s="70"/>
      <c r="C1" s="70"/>
      <c r="D1" s="70"/>
      <c r="E1" s="24"/>
      <c r="F1" s="24"/>
      <c r="G1" s="24"/>
      <c r="H1" s="70"/>
      <c r="I1" s="71"/>
      <c r="J1" s="71"/>
      <c r="K1" s="24"/>
      <c r="L1" s="24"/>
      <c r="M1" s="70"/>
      <c r="N1" s="70"/>
      <c r="O1" s="70"/>
      <c r="P1" s="70"/>
      <c r="Q1" s="70"/>
      <c r="R1" s="72"/>
      <c r="S1" s="72"/>
      <c r="T1" s="24"/>
      <c r="U1" s="24"/>
      <c r="V1" s="24"/>
      <c r="W1" s="24"/>
      <c r="X1" s="72"/>
      <c r="Y1" s="70"/>
      <c r="Z1" s="1">
        <v>1</v>
      </c>
      <c r="AA1" s="70"/>
      <c r="AB1" s="70"/>
      <c r="AC1" s="70"/>
      <c r="AD1" s="70"/>
      <c r="AE1" s="70"/>
      <c r="AF1" s="70"/>
      <c r="AG1" s="70"/>
      <c r="AH1" s="70"/>
      <c r="AI1" s="70"/>
      <c r="AJ1" s="70"/>
      <c r="AK1" s="70"/>
      <c r="AL1" s="70"/>
      <c r="AM1" s="70"/>
      <c r="AN1" s="70"/>
      <c r="AO1" s="70"/>
      <c r="AP1" s="70"/>
      <c r="AQ1" s="70"/>
      <c r="AR1" s="70"/>
      <c r="AS1" s="70"/>
      <c r="AT1" s="70"/>
    </row>
    <row r="2" spans="1:46" ht="30" customHeight="1" x14ac:dyDescent="0.2">
      <c r="A2" s="70"/>
      <c r="B2" s="70"/>
      <c r="C2" s="70"/>
      <c r="D2" s="673" t="s">
        <v>49</v>
      </c>
      <c r="E2" s="668"/>
      <c r="F2" s="668"/>
      <c r="G2" s="668"/>
      <c r="H2" s="619"/>
      <c r="I2" s="71"/>
      <c r="J2" s="71"/>
      <c r="K2" s="24"/>
      <c r="L2" s="24"/>
      <c r="M2" s="3"/>
      <c r="N2" s="3"/>
      <c r="O2" s="3"/>
      <c r="P2" s="3"/>
      <c r="Q2" s="3"/>
      <c r="R2" s="73"/>
      <c r="S2" s="73"/>
      <c r="T2" s="24"/>
      <c r="U2" s="24"/>
      <c r="V2" s="24"/>
      <c r="W2" s="24"/>
      <c r="X2" s="72"/>
      <c r="Y2" s="70"/>
      <c r="Z2" s="1">
        <v>1</v>
      </c>
      <c r="AA2" s="70"/>
      <c r="AB2" s="70"/>
      <c r="AC2" s="70"/>
      <c r="AD2" s="70"/>
      <c r="AE2" s="70"/>
      <c r="AF2" s="70"/>
      <c r="AG2" s="70"/>
      <c r="AH2" s="70"/>
      <c r="AI2" s="70"/>
      <c r="AJ2" s="70"/>
      <c r="AK2" s="70"/>
      <c r="AL2" s="70"/>
      <c r="AM2" s="70"/>
      <c r="AN2" s="70"/>
      <c r="AO2" s="70"/>
      <c r="AP2" s="70"/>
      <c r="AQ2" s="70"/>
      <c r="AR2" s="70"/>
      <c r="AS2" s="70"/>
      <c r="AT2" s="70"/>
    </row>
    <row r="3" spans="1:46" ht="30" customHeight="1" x14ac:dyDescent="0.2">
      <c r="A3" s="70"/>
      <c r="B3" s="70"/>
      <c r="C3" s="70"/>
      <c r="D3" s="674" t="s">
        <v>50</v>
      </c>
      <c r="E3" s="627"/>
      <c r="F3" s="627"/>
      <c r="G3" s="627"/>
      <c r="H3" s="617"/>
      <c r="I3" s="71"/>
      <c r="J3" s="71"/>
      <c r="K3" s="24"/>
      <c r="L3" s="24"/>
      <c r="M3" s="3"/>
      <c r="N3" s="3"/>
      <c r="O3" s="3"/>
      <c r="P3" s="3"/>
      <c r="Q3" s="3"/>
      <c r="R3" s="73"/>
      <c r="S3" s="73"/>
      <c r="T3" s="24"/>
      <c r="U3" s="24"/>
      <c r="V3" s="24"/>
      <c r="W3" s="24"/>
      <c r="X3" s="72"/>
      <c r="Y3" s="70"/>
      <c r="Z3" s="1">
        <v>1</v>
      </c>
      <c r="AA3" s="70"/>
      <c r="AB3" s="70"/>
      <c r="AC3" s="70"/>
      <c r="AD3" s="70"/>
      <c r="AE3" s="70"/>
      <c r="AF3" s="70"/>
      <c r="AG3" s="70"/>
      <c r="AH3" s="70"/>
      <c r="AI3" s="70"/>
      <c r="AJ3" s="70"/>
      <c r="AK3" s="70"/>
      <c r="AL3" s="70"/>
      <c r="AM3" s="70"/>
      <c r="AN3" s="70"/>
      <c r="AO3" s="70"/>
      <c r="AP3" s="70"/>
      <c r="AQ3" s="70"/>
      <c r="AR3" s="70"/>
      <c r="AS3" s="70"/>
      <c r="AT3" s="70"/>
    </row>
    <row r="4" spans="1:46" ht="30" customHeight="1" x14ac:dyDescent="0.2">
      <c r="A4" s="70"/>
      <c r="B4" s="70"/>
      <c r="C4" s="70"/>
      <c r="D4" s="70"/>
      <c r="E4" s="24"/>
      <c r="F4" s="24"/>
      <c r="G4" s="24"/>
      <c r="H4" s="70"/>
      <c r="I4" s="71"/>
      <c r="J4" s="71"/>
      <c r="K4" s="24"/>
      <c r="L4" s="24"/>
      <c r="M4" s="70"/>
      <c r="N4" s="70"/>
      <c r="O4" s="70"/>
      <c r="P4" s="70"/>
      <c r="Q4" s="70"/>
      <c r="R4" s="72"/>
      <c r="S4" s="72"/>
      <c r="T4" s="24"/>
      <c r="U4" s="24"/>
      <c r="V4" s="24"/>
      <c r="W4" s="24"/>
      <c r="X4" s="72"/>
      <c r="Y4" s="70"/>
      <c r="Z4" s="1">
        <v>1</v>
      </c>
      <c r="AA4" s="70"/>
      <c r="AB4" s="70"/>
      <c r="AC4" s="70"/>
      <c r="AD4" s="70"/>
      <c r="AE4" s="70"/>
      <c r="AF4" s="70"/>
      <c r="AG4" s="70"/>
      <c r="AH4" s="70"/>
      <c r="AI4" s="70"/>
      <c r="AJ4" s="70"/>
      <c r="AK4" s="70"/>
      <c r="AL4" s="70"/>
      <c r="AM4" s="70"/>
      <c r="AN4" s="70"/>
      <c r="AO4" s="70"/>
      <c r="AP4" s="70"/>
      <c r="AQ4" s="70"/>
      <c r="AR4" s="70"/>
      <c r="AS4" s="70"/>
      <c r="AT4" s="70"/>
    </row>
    <row r="5" spans="1:46" ht="45.75" customHeight="1" x14ac:dyDescent="0.2">
      <c r="A5" s="70"/>
      <c r="B5" s="70"/>
      <c r="C5" s="70"/>
      <c r="D5" s="26"/>
      <c r="E5" s="675" t="s">
        <v>27</v>
      </c>
      <c r="F5" s="627"/>
      <c r="G5" s="627"/>
      <c r="H5" s="617"/>
      <c r="I5" s="665" t="s">
        <v>30</v>
      </c>
      <c r="J5" s="675" t="s">
        <v>51</v>
      </c>
      <c r="K5" s="615"/>
      <c r="L5" s="675" t="s">
        <v>52</v>
      </c>
      <c r="M5" s="627"/>
      <c r="N5" s="627"/>
      <c r="O5" s="627"/>
      <c r="P5" s="617"/>
      <c r="Q5" s="675" t="s">
        <v>53</v>
      </c>
      <c r="R5" s="627"/>
      <c r="S5" s="617"/>
      <c r="T5" s="74" t="s">
        <v>54</v>
      </c>
      <c r="U5" s="665" t="s">
        <v>55</v>
      </c>
      <c r="V5" s="665" t="s">
        <v>56</v>
      </c>
      <c r="W5" s="665" t="s">
        <v>57</v>
      </c>
      <c r="X5" s="665" t="s">
        <v>58</v>
      </c>
      <c r="Y5" s="70"/>
      <c r="Z5" s="1">
        <v>1</v>
      </c>
      <c r="AA5" s="70"/>
      <c r="AB5" s="70"/>
      <c r="AC5" s="70"/>
      <c r="AD5" s="70"/>
      <c r="AE5" s="70"/>
      <c r="AF5" s="70"/>
      <c r="AG5" s="70"/>
      <c r="AH5" s="70"/>
      <c r="AI5" s="70"/>
      <c r="AJ5" s="70"/>
      <c r="AK5" s="70"/>
      <c r="AL5" s="70"/>
      <c r="AM5" s="70"/>
      <c r="AN5" s="70"/>
      <c r="AO5" s="70"/>
      <c r="AP5" s="70"/>
      <c r="AQ5" s="70"/>
      <c r="AR5" s="70"/>
      <c r="AS5" s="70"/>
      <c r="AT5" s="70"/>
    </row>
    <row r="6" spans="1:46" ht="30" customHeight="1" x14ac:dyDescent="0.2">
      <c r="A6" s="70"/>
      <c r="B6" s="70"/>
      <c r="C6" s="70"/>
      <c r="D6" s="75" t="s">
        <v>59</v>
      </c>
      <c r="E6" s="31" t="s">
        <v>60</v>
      </c>
      <c r="F6" s="30" t="s">
        <v>61</v>
      </c>
      <c r="G6" s="76" t="s">
        <v>62</v>
      </c>
      <c r="H6" s="27" t="s">
        <v>63</v>
      </c>
      <c r="I6" s="666"/>
      <c r="J6" s="77" t="s">
        <v>28</v>
      </c>
      <c r="K6" s="32" t="s">
        <v>29</v>
      </c>
      <c r="L6" s="32" t="s">
        <v>64</v>
      </c>
      <c r="M6" s="32" t="s">
        <v>28</v>
      </c>
      <c r="N6" s="76" t="s">
        <v>61</v>
      </c>
      <c r="O6" s="76" t="s">
        <v>65</v>
      </c>
      <c r="P6" s="76" t="s">
        <v>62</v>
      </c>
      <c r="Q6" s="78" t="s">
        <v>66</v>
      </c>
      <c r="R6" s="32" t="s">
        <v>67</v>
      </c>
      <c r="S6" s="78" t="s">
        <v>68</v>
      </c>
      <c r="T6" s="31" t="s">
        <v>69</v>
      </c>
      <c r="U6" s="666"/>
      <c r="V6" s="666"/>
      <c r="W6" s="666"/>
      <c r="X6" s="666"/>
      <c r="Y6" s="70"/>
      <c r="Z6" s="1">
        <v>1</v>
      </c>
      <c r="AA6" s="70"/>
      <c r="AB6" s="70"/>
      <c r="AC6" s="70"/>
      <c r="AD6" s="70"/>
      <c r="AE6" s="70"/>
      <c r="AF6" s="70"/>
      <c r="AG6" s="70"/>
      <c r="AH6" s="70"/>
      <c r="AI6" s="70"/>
      <c r="AJ6" s="70"/>
      <c r="AK6" s="70"/>
      <c r="AL6" s="70"/>
      <c r="AM6" s="70"/>
      <c r="AN6" s="70"/>
      <c r="AO6" s="70"/>
      <c r="AP6" s="70"/>
      <c r="AQ6" s="70"/>
      <c r="AR6" s="70"/>
      <c r="AS6" s="70"/>
      <c r="AT6" s="70"/>
    </row>
    <row r="7" spans="1:46" ht="30" customHeight="1" x14ac:dyDescent="0.2">
      <c r="A7" s="70"/>
      <c r="B7" s="70"/>
      <c r="C7" s="70"/>
      <c r="D7" s="79">
        <f>'A1 Baseline - Terrestrial'!D8</f>
        <v>1</v>
      </c>
      <c r="E7" s="80" t="str">
        <f>IF(OR('A1 Baseline - Terrestrial'!E8="",'A1 Baseline - Terrestrial'!O8=0), "",'A1 Baseline - Terrestrial'!E8)</f>
        <v/>
      </c>
      <c r="F7" s="81" t="str">
        <f>IF(E7="", "", 'A1 Baseline - Terrestrial'!H8)</f>
        <v/>
      </c>
      <c r="G7" s="82" t="str">
        <f>IF(E7="", "", 'A1 Baseline - Terrestrial'!J8)</f>
        <v/>
      </c>
      <c r="H7" s="83" t="s">
        <v>47</v>
      </c>
      <c r="I7" s="84" t="str">
        <f>IF(E7="","",'A1 Baseline - Terrestrial'!K8)</f>
        <v/>
      </c>
      <c r="J7" s="85" t="str">
        <f>IF(OR(E7="",H7=""),"",IF(AND(E7=H7,G7&gt;=P7),"Error - No Enhancement",IF(AND(E7=H7,G7&lt;P7),"Acceptable",IF(F7&gt;N7,"Trading Down - Unacceptable Change",IF(F7=N7,"Error - No Enhancement",'A1 Baseline - Terrestrial'!G8&amp;" - "&amp;IFERROR(VLOOKUP(H7,'Z1 HAB CLASS'!$D$4:$E$45,2,FALSE),""))))))</f>
        <v/>
      </c>
      <c r="K7" s="86" t="str">
        <f>IF(E7="","",IF(AND(E7=H7,G7&gt;=P7),"Error - No Enhancement",IF(AND(E7=H7,G7&lt;P7),'A1 Baseline - Terrestrial'!I8&amp;" - "&amp;'A3 Enhancement - Terrestrial'!O7,IF(F7&gt;N7,"Trading Down - Unacceptable Change",IF(F7=N7,"Error - No Enhancement",IF(AND(E7&lt;&gt;H7,F7&lt;N7),"Lower Distinctiveness Habitat"&amp;" - "&amp;O7,'A1 Baseline - Terrestrial'!I8&amp;" - "&amp;'A3 Enhancement - Terrestrial'!O7))))))</f>
        <v/>
      </c>
      <c r="L7" s="87" t="str">
        <f>IF(E7="","",'A1 Baseline - Terrestrial'!O8)</f>
        <v/>
      </c>
      <c r="M7" s="88" t="str">
        <f>IFERROR(VLOOKUP(H7,'Z1 HAB CLASS'!$D$4:$E$45,2,FALSE)," ")</f>
        <v>Moderate</v>
      </c>
      <c r="N7" s="89">
        <f>IFERROR(VLOOKUP(M7,'Z1 HAB CLASS'!$L$3:$N$9,2,FALSE)," ")</f>
        <v>4</v>
      </c>
      <c r="O7" s="90" t="s">
        <v>46</v>
      </c>
      <c r="P7" s="91">
        <f>IFERROR(VLOOKUP(O7,'Z3 CONDITION VALUE'!$A$3:$B$5,2,FALSE)," ")</f>
        <v>1</v>
      </c>
      <c r="Q7" s="92" t="str">
        <f>IF(OR('A1 Baseline - Terrestrial'!E8="", 'A1 Baseline - Terrestrial'!O8=0), "", 'A1 Baseline - Terrestrial'!I8&amp;"")</f>
        <v/>
      </c>
      <c r="R7" s="93" t="e">
        <f t="shared" ref="R7:R254" ca="1" si="0">_xludf.TEXTJOIN("/",TRUE,E7,Q7)</f>
        <v>#NAME?</v>
      </c>
      <c r="S7" s="84" t="e">
        <f t="shared" ref="S7:S254" ca="1" si="1">_xludf.TEXTJOIN("/",TRUE,H7,O7)</f>
        <v>#NAME?</v>
      </c>
      <c r="T7" s="94" t="e">
        <f t="array" aca="1" ref="T7" ca="1">IF(OR(R7="",S7=""),"",INDEX('Z8 TARGET ENH'!$F$6:$EO$145,_xludf.XMATCH(R7,'Z8 TARGET ENH'!$B$6:$B$145),_xludf.XMATCH(S7,'Z8 TARGET ENH'!$F$2:$EO$2)))</f>
        <v>#NAME?</v>
      </c>
      <c r="U7" s="94" t="str">
        <f>IF(E7="","",VLOOKUP(H7,'Z8 TARGET ENH'!$FH$7:$FJ$38,2,FALSE))</f>
        <v/>
      </c>
      <c r="V7" s="94" t="str">
        <f>IF(E7="","",VLOOKUP(H7,'Z8 TARGET ENH'!$FH$7:$FJ$38,3,FALSE))</f>
        <v/>
      </c>
      <c r="W7" s="95" t="str">
        <f t="shared" ref="W7:W254" si="2">IF(E7="","",IF(T7="Not possible",0,IFERROR(L7*N7*P7-L7*F7*G7*U7+L7*F7*G7, "Error")))</f>
        <v/>
      </c>
      <c r="X7" s="96"/>
      <c r="Y7" s="70"/>
      <c r="Z7" s="1">
        <f t="shared" ref="Z7:Z254" si="3">IF(E7="",0,1)</f>
        <v>0</v>
      </c>
      <c r="AA7" s="70"/>
      <c r="AB7" s="70"/>
      <c r="AC7" s="70"/>
      <c r="AD7" s="70"/>
      <c r="AE7" s="70"/>
      <c r="AF7" s="70"/>
      <c r="AG7" s="70"/>
      <c r="AH7" s="70"/>
      <c r="AI7" s="70"/>
      <c r="AJ7" s="70"/>
      <c r="AK7" s="70"/>
      <c r="AL7" s="70"/>
      <c r="AM7" s="70"/>
      <c r="AN7" s="70"/>
      <c r="AO7" s="70"/>
      <c r="AP7" s="70"/>
      <c r="AQ7" s="70"/>
      <c r="AR7" s="70"/>
      <c r="AS7" s="70"/>
      <c r="AT7" s="70"/>
    </row>
    <row r="8" spans="1:46" ht="30" customHeight="1" x14ac:dyDescent="0.2">
      <c r="A8" s="70"/>
      <c r="B8" s="70"/>
      <c r="C8" s="70"/>
      <c r="D8" s="97">
        <f>'A1 Baseline - Terrestrial'!D9</f>
        <v>2</v>
      </c>
      <c r="E8" s="80" t="str">
        <f>IF(OR('A1 Baseline - Terrestrial'!E9="",'A1 Baseline - Terrestrial'!O9=0), "",'A1 Baseline - Terrestrial'!E9)</f>
        <v/>
      </c>
      <c r="F8" s="81" t="str">
        <f>IF(E8="", "", 'A1 Baseline - Terrestrial'!H9)</f>
        <v/>
      </c>
      <c r="G8" s="82" t="str">
        <f>IF(E8="", "", 'A1 Baseline - Terrestrial'!J9)</f>
        <v/>
      </c>
      <c r="H8" s="98"/>
      <c r="I8" s="99" t="str">
        <f>IF(E8="","",'A1 Baseline - Terrestrial'!K9)</f>
        <v/>
      </c>
      <c r="J8" s="85" t="str">
        <f>IF(OR(E8="",H8=""),"",IF(AND(E8=H8,G8&gt;=P8),"Error - No Enhancement",IF(AND(E8=H8,G8&lt;P8),"Acceptable",IF(F8&gt;N8,"Trading Down - Unacceptable Change",IF(F8=N8,"Error - No Enhancement",'A1 Baseline - Terrestrial'!G9&amp;" - "&amp;IFERROR(VLOOKUP(H8,'Z1 HAB CLASS'!$D$4:$E$45,2,FALSE),""))))))</f>
        <v/>
      </c>
      <c r="K8" s="100" t="str">
        <f>IF(E8="","",IF(AND(E8=H8,G8&gt;=P8),"Error - No Enhancement",IF(AND(E8=H8,G8&lt;P8),'A1 Baseline - Terrestrial'!I9&amp;" - "&amp;'A3 Enhancement - Terrestrial'!O8,IF(F8&gt;N8,"Trading Down - Unacceptable Change",IF(F8=N8,"Error - No Enhancement",IF(AND(E8&lt;&gt;H8,F8&lt;N8),"Lower Distinctiveness Habitat"&amp;" - "&amp;O8,'A1 Baseline - Terrestrial'!I9&amp;" - "&amp;'A3 Enhancement - Terrestrial'!O8))))))</f>
        <v/>
      </c>
      <c r="L8" s="101" t="str">
        <f>IF(E8="","",'A1 Baseline - Terrestrial'!O9)</f>
        <v/>
      </c>
      <c r="M8" s="102" t="str">
        <f>IFERROR(VLOOKUP(H8,'Z1 HAB CLASS'!$D$4:$E$45,2,FALSE)," ")</f>
        <v xml:space="preserve"> </v>
      </c>
      <c r="N8" s="103" t="str">
        <f>IFERROR(VLOOKUP(M8,'Z1 HAB CLASS'!$L$3:$N$9,2,FALSE)," ")</f>
        <v xml:space="preserve"> </v>
      </c>
      <c r="O8" s="104"/>
      <c r="P8" s="100" t="str">
        <f>IFERROR(VLOOKUP(O8,'Z3 CONDITION VALUE'!$A$3:$B$5,2,FALSE)," ")</f>
        <v xml:space="preserve"> </v>
      </c>
      <c r="Q8" s="82" t="str">
        <f>IF(OR('A1 Baseline - Terrestrial'!E9="", 'A1 Baseline - Terrestrial'!O9=0), "", 'A1 Baseline - Terrestrial'!I9&amp;"")</f>
        <v/>
      </c>
      <c r="R8" s="105" t="e">
        <f t="shared" ca="1" si="0"/>
        <v>#NAME?</v>
      </c>
      <c r="S8" s="99" t="e">
        <f t="shared" ca="1" si="1"/>
        <v>#NAME?</v>
      </c>
      <c r="T8" s="106" t="e">
        <f t="array" aca="1" ref="T8" ca="1">IF(OR(R8="",S8=""),"",INDEX('Z8 TARGET ENH'!$F$6:$EO$145,MATCH(R8,'Z8 TARGET ENH'!$B$6:$B$145,0),MATCH(S8,'Z8 TARGET ENH'!$F$2:$EO$2,0)))</f>
        <v>#NAME?</v>
      </c>
      <c r="U8" s="106" t="str">
        <f>IF(E8="","",VLOOKUP(H8,'Z8 TARGET ENH'!$FH$7:$FJ$38,2,FALSE))</f>
        <v/>
      </c>
      <c r="V8" s="106" t="str">
        <f>IF(E8="","",VLOOKUP(H8,'Z8 TARGET ENH'!$FH$7:$FJ$38,3,FALSE))</f>
        <v/>
      </c>
      <c r="W8" s="107" t="str">
        <f t="shared" si="2"/>
        <v/>
      </c>
      <c r="X8" s="108"/>
      <c r="Y8" s="70"/>
      <c r="Z8" s="1">
        <f t="shared" si="3"/>
        <v>0</v>
      </c>
      <c r="AA8" s="70"/>
      <c r="AB8" s="70"/>
      <c r="AC8" s="70"/>
      <c r="AD8" s="70"/>
      <c r="AE8" s="70"/>
      <c r="AF8" s="70"/>
      <c r="AG8" s="70"/>
      <c r="AH8" s="70"/>
      <c r="AI8" s="70"/>
      <c r="AJ8" s="70"/>
      <c r="AK8" s="70"/>
      <c r="AL8" s="70"/>
      <c r="AM8" s="70"/>
      <c r="AN8" s="70"/>
      <c r="AO8" s="70"/>
      <c r="AP8" s="70"/>
      <c r="AQ8" s="70"/>
      <c r="AR8" s="70"/>
      <c r="AS8" s="70"/>
      <c r="AT8" s="70"/>
    </row>
    <row r="9" spans="1:46" ht="30" customHeight="1" x14ac:dyDescent="0.2">
      <c r="A9" s="70"/>
      <c r="B9" s="70"/>
      <c r="C9" s="70"/>
      <c r="D9" s="97">
        <f>'A1 Baseline - Terrestrial'!D10</f>
        <v>3</v>
      </c>
      <c r="E9" s="80" t="str">
        <f>IF(OR('A1 Baseline - Terrestrial'!E10="",'A1 Baseline - Terrestrial'!O10=0), "",'A1 Baseline - Terrestrial'!E10)</f>
        <v/>
      </c>
      <c r="F9" s="81" t="str">
        <f>IF(E9="", "", 'A1 Baseline - Terrestrial'!H10)</f>
        <v/>
      </c>
      <c r="G9" s="82" t="str">
        <f>IF(E9="", "", 'A1 Baseline - Terrestrial'!J10)</f>
        <v/>
      </c>
      <c r="H9" s="98"/>
      <c r="I9" s="99" t="str">
        <f>IF(E9="","",'A1 Baseline - Terrestrial'!K10)</f>
        <v/>
      </c>
      <c r="J9" s="85" t="str">
        <f>IF(OR(E9="",H9=""),"",IF(AND(E9=H9,G9&gt;=P9),"Error - No Enhancement",IF(AND(E9=H9,G9&lt;P9),"Acceptable",IF(F9&gt;N9,"Trading Down - Unacceptable Change",IF(F9=N9,"Error - No Enhancement",'A1 Baseline - Terrestrial'!G10&amp;" - "&amp;IFERROR(VLOOKUP(H9,'Z1 HAB CLASS'!$D$4:$E$45,2,FALSE),""))))))</f>
        <v/>
      </c>
      <c r="K9" s="100" t="str">
        <f>IF(E9="","",IF(AND(E9=H9,G9&gt;=P9),"Error - No Enhancement",IF(AND(E9=H9,G9&lt;P9),'A1 Baseline - Terrestrial'!I10&amp;" - "&amp;'A3 Enhancement - Terrestrial'!O9,IF(F9&gt;N9,"Trading Down - Unacceptable Change",IF(F9=N9,"Error - No Enhancement",IF(AND(E9&lt;&gt;H9,F9&lt;N9),"Lower Distinctiveness Habitat"&amp;" - "&amp;O9,'A1 Baseline - Terrestrial'!I10&amp;" - "&amp;'A3 Enhancement - Terrestrial'!O9))))))</f>
        <v/>
      </c>
      <c r="L9" s="101" t="str">
        <f>IF(E9="","",'A1 Baseline - Terrestrial'!O10)</f>
        <v/>
      </c>
      <c r="M9" s="102" t="str">
        <f>IFERROR(VLOOKUP(H9,'Z1 HAB CLASS'!$D$4:$E$45,2,FALSE)," ")</f>
        <v xml:space="preserve"> </v>
      </c>
      <c r="N9" s="103" t="str">
        <f>IFERROR(VLOOKUP(M9,'Z1 HAB CLASS'!$L$3:$N$9,2,FALSE)," ")</f>
        <v xml:space="preserve"> </v>
      </c>
      <c r="O9" s="104"/>
      <c r="P9" s="100" t="str">
        <f>IFERROR(VLOOKUP(O9,'Z3 CONDITION VALUE'!$A$3:$B$5,2,FALSE)," ")</f>
        <v xml:space="preserve"> </v>
      </c>
      <c r="Q9" s="82" t="str">
        <f>IF(OR('A1 Baseline - Terrestrial'!E10="", 'A1 Baseline - Terrestrial'!O10=0), "", 'A1 Baseline - Terrestrial'!I10&amp;"")</f>
        <v/>
      </c>
      <c r="R9" s="105" t="e">
        <f t="shared" ca="1" si="0"/>
        <v>#NAME?</v>
      </c>
      <c r="S9" s="99" t="e">
        <f t="shared" ca="1" si="1"/>
        <v>#NAME?</v>
      </c>
      <c r="T9" s="106" t="e">
        <f t="array" aca="1" ref="T9" ca="1">IF(OR(R9="",S9=""),"",INDEX('Z8 TARGET ENH'!$F$6:$EO$145,MATCH(R9,'Z8 TARGET ENH'!$B$6:$B$145,0),MATCH(S9,'Z8 TARGET ENH'!$F$2:$EO$2,0)))</f>
        <v>#NAME?</v>
      </c>
      <c r="U9" s="106" t="str">
        <f>IF(E9="","",VLOOKUP(H9,'Z8 TARGET ENH'!$FH$7:$FJ$38,2,FALSE))</f>
        <v/>
      </c>
      <c r="V9" s="106" t="str">
        <f>IF(E9="","",VLOOKUP(H9,'Z8 TARGET ENH'!$FH$7:$FJ$38,3,FALSE))</f>
        <v/>
      </c>
      <c r="W9" s="107" t="str">
        <f t="shared" si="2"/>
        <v/>
      </c>
      <c r="X9" s="108"/>
      <c r="Y9" s="70"/>
      <c r="Z9" s="1">
        <f t="shared" si="3"/>
        <v>0</v>
      </c>
      <c r="AA9" s="70"/>
      <c r="AB9" s="70"/>
      <c r="AC9" s="70"/>
      <c r="AD9" s="70"/>
      <c r="AE9" s="70"/>
      <c r="AF9" s="70"/>
      <c r="AG9" s="70"/>
      <c r="AH9" s="70"/>
      <c r="AI9" s="70"/>
      <c r="AJ9" s="70"/>
      <c r="AK9" s="70"/>
      <c r="AL9" s="70"/>
      <c r="AM9" s="70"/>
      <c r="AN9" s="70"/>
      <c r="AO9" s="70"/>
      <c r="AP9" s="70"/>
      <c r="AQ9" s="70"/>
      <c r="AR9" s="70"/>
      <c r="AS9" s="70"/>
      <c r="AT9" s="70"/>
    </row>
    <row r="10" spans="1:46" ht="30" customHeight="1" x14ac:dyDescent="0.2">
      <c r="A10" s="70"/>
      <c r="B10" s="70"/>
      <c r="C10" s="70"/>
      <c r="D10" s="97">
        <f>'A1 Baseline - Terrestrial'!D11</f>
        <v>4</v>
      </c>
      <c r="E10" s="80" t="str">
        <f>IF(OR('A1 Baseline - Terrestrial'!E11="",'A1 Baseline - Terrestrial'!O11=0), "",'A1 Baseline - Terrestrial'!E11)</f>
        <v/>
      </c>
      <c r="F10" s="81" t="str">
        <f>IF(E10="", "", 'A1 Baseline - Terrestrial'!H11)</f>
        <v/>
      </c>
      <c r="G10" s="82" t="str">
        <f>IF(E10="", "", 'A1 Baseline - Terrestrial'!J11)</f>
        <v/>
      </c>
      <c r="H10" s="98"/>
      <c r="I10" s="99" t="str">
        <f>IF(E10="","",'A1 Baseline - Terrestrial'!K11)</f>
        <v/>
      </c>
      <c r="J10" s="85" t="str">
        <f>IF(OR(E10="",H10=""),"",IF(AND(E10=H10,G10&gt;=P10),"Error - No Enhancement",IF(AND(E10=H10,G10&lt;P10),"Acceptable",IF(F10&gt;N10,"Trading Down - Unacceptable Change",IF(F10=N10,"Error - No Enhancement",'A1 Baseline - Terrestrial'!G11&amp;" - "&amp;IFERROR(VLOOKUP(H10,'Z1 HAB CLASS'!$D$4:$E$45,2,FALSE),""))))))</f>
        <v/>
      </c>
      <c r="K10" s="100" t="str">
        <f>IF(E10="","",IF(AND(E10=H10,G10&gt;=P10),"Error - No Enhancement",IF(AND(E10=H10,G10&lt;P10),'A1 Baseline - Terrestrial'!I11&amp;" - "&amp;'A3 Enhancement - Terrestrial'!O10,IF(F10&gt;N10,"Trading Down - Unacceptable Change",IF(F10=N10,"Error - No Enhancement",IF(AND(E10&lt;&gt;H10,F10&lt;N10),"Lower Distinctiveness Habitat"&amp;" - "&amp;O10,'A1 Baseline - Terrestrial'!I11&amp;" - "&amp;'A3 Enhancement - Terrestrial'!O10))))))</f>
        <v/>
      </c>
      <c r="L10" s="101" t="str">
        <f>IF(E10="","",'A1 Baseline - Terrestrial'!O11)</f>
        <v/>
      </c>
      <c r="M10" s="102" t="str">
        <f>IFERROR(VLOOKUP(H10,'Z1 HAB CLASS'!$D$4:$E$45,2,FALSE)," ")</f>
        <v xml:space="preserve"> </v>
      </c>
      <c r="N10" s="103" t="str">
        <f>IFERROR(VLOOKUP(M10,'Z1 HAB CLASS'!$L$3:$N$9,2,FALSE)," ")</f>
        <v xml:space="preserve"> </v>
      </c>
      <c r="O10" s="104"/>
      <c r="P10" s="100" t="str">
        <f>IFERROR(VLOOKUP(O10,'Z3 CONDITION VALUE'!$A$3:$B$5,2,FALSE)," ")</f>
        <v xml:space="preserve"> </v>
      </c>
      <c r="Q10" s="82" t="str">
        <f>IF(OR('A1 Baseline - Terrestrial'!E11="", 'A1 Baseline - Terrestrial'!O11=0), "", 'A1 Baseline - Terrestrial'!I11&amp;"")</f>
        <v/>
      </c>
      <c r="R10" s="105" t="e">
        <f t="shared" ca="1" si="0"/>
        <v>#NAME?</v>
      </c>
      <c r="S10" s="99" t="e">
        <f t="shared" ca="1" si="1"/>
        <v>#NAME?</v>
      </c>
      <c r="T10" s="106" t="e">
        <f t="array" aca="1" ref="T10" ca="1">IF(OR(R10="",S10=""),"",INDEX('Z8 TARGET ENH'!$F$6:$EO$145,MATCH(R10,'Z8 TARGET ENH'!$B$6:$B$145,0),MATCH(S10,'Z8 TARGET ENH'!$F$2:$EO$2,0)))</f>
        <v>#NAME?</v>
      </c>
      <c r="U10" s="106" t="str">
        <f>IF(E10="","",VLOOKUP(H10,'Z8 TARGET ENH'!$FH$7:$FJ$38,2,FALSE))</f>
        <v/>
      </c>
      <c r="V10" s="106" t="str">
        <f>IF(E10="","",VLOOKUP(H10,'Z8 TARGET ENH'!$FH$7:$FJ$38,3,FALSE))</f>
        <v/>
      </c>
      <c r="W10" s="107" t="str">
        <f t="shared" si="2"/>
        <v/>
      </c>
      <c r="X10" s="108"/>
      <c r="Y10" s="70"/>
      <c r="Z10" s="1">
        <f t="shared" si="3"/>
        <v>0</v>
      </c>
      <c r="AA10" s="70"/>
      <c r="AB10" s="70"/>
      <c r="AC10" s="70"/>
      <c r="AD10" s="70"/>
      <c r="AE10" s="70"/>
      <c r="AF10" s="70"/>
      <c r="AG10" s="70"/>
      <c r="AH10" s="70"/>
      <c r="AI10" s="70"/>
      <c r="AJ10" s="70"/>
      <c r="AK10" s="70"/>
      <c r="AL10" s="70"/>
      <c r="AM10" s="70"/>
      <c r="AN10" s="70"/>
      <c r="AO10" s="70"/>
      <c r="AP10" s="70"/>
      <c r="AQ10" s="70"/>
      <c r="AR10" s="70"/>
      <c r="AS10" s="70"/>
      <c r="AT10" s="70"/>
    </row>
    <row r="11" spans="1:46" ht="30" customHeight="1" x14ac:dyDescent="0.2">
      <c r="A11" s="70"/>
      <c r="B11" s="70"/>
      <c r="C11" s="70"/>
      <c r="D11" s="97">
        <f>'A1 Baseline - Terrestrial'!D12</f>
        <v>5</v>
      </c>
      <c r="E11" s="80" t="str">
        <f>IF(OR('A1 Baseline - Terrestrial'!E12="",'A1 Baseline - Terrestrial'!O12=0), "",'A1 Baseline - Terrestrial'!E12)</f>
        <v/>
      </c>
      <c r="F11" s="81" t="str">
        <f>IF(E11="", "", 'A1 Baseline - Terrestrial'!H12)</f>
        <v/>
      </c>
      <c r="G11" s="82" t="str">
        <f>IF(E11="", "", 'A1 Baseline - Terrestrial'!J12)</f>
        <v/>
      </c>
      <c r="H11" s="98"/>
      <c r="I11" s="99" t="str">
        <f>IF(E11="","",'A1 Baseline - Terrestrial'!K12)</f>
        <v/>
      </c>
      <c r="J11" s="85" t="str">
        <f>IF(OR(E11="",H11=""),"",IF(AND(E11=H11,G11&gt;=P11),"Error - No Enhancement",IF(AND(E11=H11,G11&lt;P11),"Acceptable",IF(F11&gt;N11,"Trading Down - Unacceptable Change",IF(F11=N11,"Error - No Enhancement",'A1 Baseline - Terrestrial'!G12&amp;" - "&amp;IFERROR(VLOOKUP(H11,'Z1 HAB CLASS'!$D$4:$E$45,2,FALSE),""))))))</f>
        <v/>
      </c>
      <c r="K11" s="100" t="str">
        <f>IF(E11="","",IF(AND(E11=H11,G11&gt;=P11),"Error - No Enhancement",IF(AND(E11=H11,G11&lt;P11),'A1 Baseline - Terrestrial'!I12&amp;" - "&amp;'A3 Enhancement - Terrestrial'!O11,IF(F11&gt;N11,"Trading Down - Unacceptable Change",IF(F11=N11,"Error - No Enhancement",IF(AND(E11&lt;&gt;H11,F11&lt;N11),"Lower Distinctiveness Habitat"&amp;" - "&amp;O11,'A1 Baseline - Terrestrial'!I12&amp;" - "&amp;'A3 Enhancement - Terrestrial'!O11))))))</f>
        <v/>
      </c>
      <c r="L11" s="101" t="str">
        <f>IF(E11="","",'A1 Baseline - Terrestrial'!O12)</f>
        <v/>
      </c>
      <c r="M11" s="102" t="str">
        <f>IFERROR(VLOOKUP(H11,'Z1 HAB CLASS'!$D$4:$E$45,2,FALSE)," ")</f>
        <v xml:space="preserve"> </v>
      </c>
      <c r="N11" s="103" t="str">
        <f>IFERROR(VLOOKUP(M11,'Z1 HAB CLASS'!$L$3:$N$9,2,FALSE)," ")</f>
        <v xml:space="preserve"> </v>
      </c>
      <c r="O11" s="104"/>
      <c r="P11" s="100" t="str">
        <f>IFERROR(VLOOKUP(O11,'Z3 CONDITION VALUE'!$A$3:$B$5,2,FALSE)," ")</f>
        <v xml:space="preserve"> </v>
      </c>
      <c r="Q11" s="82" t="str">
        <f>IF(OR('A1 Baseline - Terrestrial'!E12="", 'A1 Baseline - Terrestrial'!O12=0), "", 'A1 Baseline - Terrestrial'!I12&amp;"")</f>
        <v/>
      </c>
      <c r="R11" s="105" t="e">
        <f t="shared" ca="1" si="0"/>
        <v>#NAME?</v>
      </c>
      <c r="S11" s="99" t="e">
        <f t="shared" ca="1" si="1"/>
        <v>#NAME?</v>
      </c>
      <c r="T11" s="106" t="e">
        <f t="array" aca="1" ref="T11" ca="1">IF(OR(R11="",S11=""),"",INDEX('Z8 TARGET ENH'!$F$6:$EO$145,MATCH(R11,'Z8 TARGET ENH'!$B$6:$B$145,0),MATCH(S11,'Z8 TARGET ENH'!$F$2:$EO$2,0)))</f>
        <v>#NAME?</v>
      </c>
      <c r="U11" s="106" t="str">
        <f>IF(E11="","",VLOOKUP(H11,'Z8 TARGET ENH'!$FH$7:$FJ$38,2,FALSE))</f>
        <v/>
      </c>
      <c r="V11" s="106" t="str">
        <f>IF(E11="","",VLOOKUP(H11,'Z8 TARGET ENH'!$FH$7:$FJ$38,3,FALSE))</f>
        <v/>
      </c>
      <c r="W11" s="107" t="str">
        <f t="shared" si="2"/>
        <v/>
      </c>
      <c r="X11" s="108"/>
      <c r="Y11" s="70"/>
      <c r="Z11" s="1">
        <f t="shared" si="3"/>
        <v>0</v>
      </c>
      <c r="AA11" s="70"/>
      <c r="AB11" s="70"/>
      <c r="AC11" s="70"/>
      <c r="AD11" s="70"/>
      <c r="AE11" s="70"/>
      <c r="AF11" s="70"/>
      <c r="AG11" s="70"/>
      <c r="AH11" s="70"/>
      <c r="AI11" s="70"/>
      <c r="AJ11" s="70"/>
      <c r="AK11" s="70"/>
      <c r="AL11" s="70"/>
      <c r="AM11" s="70"/>
      <c r="AN11" s="70"/>
      <c r="AO11" s="70"/>
      <c r="AP11" s="70"/>
      <c r="AQ11" s="70"/>
      <c r="AR11" s="70"/>
      <c r="AS11" s="70"/>
      <c r="AT11" s="70"/>
    </row>
    <row r="12" spans="1:46" ht="30" customHeight="1" x14ac:dyDescent="0.2">
      <c r="A12" s="70"/>
      <c r="B12" s="70"/>
      <c r="C12" s="70"/>
      <c r="D12" s="97">
        <f>'A1 Baseline - Terrestrial'!D13</f>
        <v>6</v>
      </c>
      <c r="E12" s="80" t="str">
        <f>IF(OR('A1 Baseline - Terrestrial'!E13="",'A1 Baseline - Terrestrial'!O13=0), "",'A1 Baseline - Terrestrial'!E13)</f>
        <v/>
      </c>
      <c r="F12" s="81" t="str">
        <f>IF(E12="", "", 'A1 Baseline - Terrestrial'!H13)</f>
        <v/>
      </c>
      <c r="G12" s="82" t="str">
        <f>IF(E12="", "", 'A1 Baseline - Terrestrial'!J13)</f>
        <v/>
      </c>
      <c r="H12" s="98"/>
      <c r="I12" s="99" t="str">
        <f>IF(E12="","",'A1 Baseline - Terrestrial'!K13)</f>
        <v/>
      </c>
      <c r="J12" s="85" t="str">
        <f>IF(OR(E12="",H12=""),"",IF(AND(E12=H12,G12&gt;=P12),"Error - No Enhancement",IF(AND(E12=H12,G12&lt;P12),"Acceptable",IF(F12&gt;N12,"Trading Down - Unacceptable Change",IF(F12=N12,"Error - No Enhancement",'A1 Baseline - Terrestrial'!G13&amp;" - "&amp;IFERROR(VLOOKUP(H12,'Z1 HAB CLASS'!$D$4:$E$45,2,FALSE),""))))))</f>
        <v/>
      </c>
      <c r="K12" s="100" t="str">
        <f>IF(E12="","",IF(AND(E12=H12,G12&gt;=P12),"Error - No Enhancement",IF(AND(E12=H12,G12&lt;P12),'A1 Baseline - Terrestrial'!I13&amp;" - "&amp;'A3 Enhancement - Terrestrial'!O12,IF(F12&gt;N12,"Trading Down - Unacceptable Change",IF(F12=N12,"Error - No Enhancement",IF(AND(E12&lt;&gt;H12,F12&lt;N12),"Lower Distinctiveness Habitat"&amp;" - "&amp;O12,'A1 Baseline - Terrestrial'!I13&amp;" - "&amp;'A3 Enhancement - Terrestrial'!O12))))))</f>
        <v/>
      </c>
      <c r="L12" s="101" t="str">
        <f>IF(E12="","",'A1 Baseline - Terrestrial'!O13)</f>
        <v/>
      </c>
      <c r="M12" s="102" t="str">
        <f>IFERROR(VLOOKUP(H12,'Z1 HAB CLASS'!$D$4:$E$45,2,FALSE)," ")</f>
        <v xml:space="preserve"> </v>
      </c>
      <c r="N12" s="103" t="str">
        <f>IFERROR(VLOOKUP(M12,'Z1 HAB CLASS'!$L$3:$N$9,2,FALSE)," ")</f>
        <v xml:space="preserve"> </v>
      </c>
      <c r="O12" s="104"/>
      <c r="P12" s="100" t="str">
        <f>IFERROR(VLOOKUP(O12,'Z3 CONDITION VALUE'!$A$3:$B$5,2,FALSE)," ")</f>
        <v xml:space="preserve"> </v>
      </c>
      <c r="Q12" s="82" t="str">
        <f>IF(OR('A1 Baseline - Terrestrial'!E13="", 'A1 Baseline - Terrestrial'!O13=0), "", 'A1 Baseline - Terrestrial'!I13&amp;"")</f>
        <v/>
      </c>
      <c r="R12" s="105" t="e">
        <f t="shared" ca="1" si="0"/>
        <v>#NAME?</v>
      </c>
      <c r="S12" s="99" t="e">
        <f t="shared" ca="1" si="1"/>
        <v>#NAME?</v>
      </c>
      <c r="T12" s="106" t="e">
        <f t="array" aca="1" ref="T12" ca="1">IF(OR(R12="",S12=""),"",INDEX('Z8 TARGET ENH'!$F$6:$EO$145,MATCH(R12,'Z8 TARGET ENH'!$B$6:$B$145,0),MATCH(S12,'Z8 TARGET ENH'!$F$2:$EO$2,0)))</f>
        <v>#NAME?</v>
      </c>
      <c r="U12" s="106" t="str">
        <f>IF(E12="","",VLOOKUP(H12,'Z8 TARGET ENH'!$FH$7:$FJ$38,2,FALSE))</f>
        <v/>
      </c>
      <c r="V12" s="106" t="str">
        <f>IF(E12="","",VLOOKUP(H12,'Z8 TARGET ENH'!$FH$7:$FJ$38,3,FALSE))</f>
        <v/>
      </c>
      <c r="W12" s="107" t="str">
        <f t="shared" si="2"/>
        <v/>
      </c>
      <c r="X12" s="108"/>
      <c r="Y12" s="70"/>
      <c r="Z12" s="1">
        <f t="shared" si="3"/>
        <v>0</v>
      </c>
      <c r="AA12" s="70"/>
      <c r="AB12" s="70"/>
      <c r="AC12" s="70"/>
      <c r="AD12" s="70"/>
      <c r="AE12" s="70"/>
      <c r="AF12" s="70"/>
      <c r="AG12" s="70"/>
      <c r="AH12" s="70"/>
      <c r="AI12" s="70"/>
      <c r="AJ12" s="70"/>
      <c r="AK12" s="70"/>
      <c r="AL12" s="70"/>
      <c r="AM12" s="70"/>
      <c r="AN12" s="70"/>
      <c r="AO12" s="70"/>
      <c r="AP12" s="70"/>
      <c r="AQ12" s="70"/>
      <c r="AR12" s="70"/>
      <c r="AS12" s="70"/>
      <c r="AT12" s="70"/>
    </row>
    <row r="13" spans="1:46" ht="30" customHeight="1" x14ac:dyDescent="0.2">
      <c r="A13" s="70"/>
      <c r="B13" s="70"/>
      <c r="C13" s="70"/>
      <c r="D13" s="97">
        <f>'A1 Baseline - Terrestrial'!D14</f>
        <v>7</v>
      </c>
      <c r="E13" s="80" t="str">
        <f>IF(OR('A1 Baseline - Terrestrial'!E14="",'A1 Baseline - Terrestrial'!O14=0), "",'A1 Baseline - Terrestrial'!E14)</f>
        <v/>
      </c>
      <c r="F13" s="81" t="str">
        <f>IF(E13="", "", 'A1 Baseline - Terrestrial'!H14)</f>
        <v/>
      </c>
      <c r="G13" s="82" t="str">
        <f>IF(E13="", "", 'A1 Baseline - Terrestrial'!J14)</f>
        <v/>
      </c>
      <c r="H13" s="98"/>
      <c r="I13" s="99" t="str">
        <f>IF(E13="","",'A1 Baseline - Terrestrial'!K14)</f>
        <v/>
      </c>
      <c r="J13" s="85" t="str">
        <f>IF(OR(E13="",H13=""),"",IF(AND(E13=H13,G13&gt;=P13),"Error - No Enhancement",IF(AND(E13=H13,G13&lt;P13),"Acceptable",IF(F13&gt;N13,"Trading Down - Unacceptable Change",IF(F13=N13,"Error - No Enhancement",'A1 Baseline - Terrestrial'!G14&amp;" - "&amp;IFERROR(VLOOKUP(H13,'Z1 HAB CLASS'!$D$4:$E$45,2,FALSE),""))))))</f>
        <v/>
      </c>
      <c r="K13" s="100" t="str">
        <f>IF(E13="","",IF(AND(E13=H13,G13&gt;=P13),"Error - No Enhancement",IF(AND(E13=H13,G13&lt;P13),'A1 Baseline - Terrestrial'!I14&amp;" - "&amp;'A3 Enhancement - Terrestrial'!O13,IF(F13&gt;N13,"Trading Down - Unacceptable Change",IF(F13=N13,"Error - No Enhancement",IF(AND(E13&lt;&gt;H13,F13&lt;N13),"Lower Distinctiveness Habitat"&amp;" - "&amp;O13,'A1 Baseline - Terrestrial'!I14&amp;" - "&amp;'A3 Enhancement - Terrestrial'!O13))))))</f>
        <v/>
      </c>
      <c r="L13" s="101" t="str">
        <f>IF(E13="","",'A1 Baseline - Terrestrial'!O14)</f>
        <v/>
      </c>
      <c r="M13" s="102" t="str">
        <f>IFERROR(VLOOKUP(H13,'Z1 HAB CLASS'!$D$4:$E$45,2,FALSE)," ")</f>
        <v xml:space="preserve"> </v>
      </c>
      <c r="N13" s="103" t="str">
        <f>IFERROR(VLOOKUP(M13,'Z1 HAB CLASS'!$L$3:$N$9,2,FALSE)," ")</f>
        <v xml:space="preserve"> </v>
      </c>
      <c r="O13" s="104"/>
      <c r="P13" s="100" t="str">
        <f>IFERROR(VLOOKUP(O13,'Z3 CONDITION VALUE'!$A$3:$B$5,2,FALSE)," ")</f>
        <v xml:space="preserve"> </v>
      </c>
      <c r="Q13" s="82" t="str">
        <f>IF(OR('A1 Baseline - Terrestrial'!E14="", 'A1 Baseline - Terrestrial'!O14=0), "", 'A1 Baseline - Terrestrial'!I14&amp;"")</f>
        <v/>
      </c>
      <c r="R13" s="105" t="e">
        <f t="shared" ca="1" si="0"/>
        <v>#NAME?</v>
      </c>
      <c r="S13" s="99" t="e">
        <f t="shared" ca="1" si="1"/>
        <v>#NAME?</v>
      </c>
      <c r="T13" s="106" t="e">
        <f t="array" aca="1" ref="T13" ca="1">IF(OR(R13="",S13=""),"",INDEX('Z8 TARGET ENH'!$F$6:$EO$145,MATCH(R13,'Z8 TARGET ENH'!$B$6:$B$145,0),MATCH(S13,'Z8 TARGET ENH'!$F$2:$EO$2,0)))</f>
        <v>#NAME?</v>
      </c>
      <c r="U13" s="106" t="str">
        <f>IF(E13="","",VLOOKUP($H$8,'Z8 TARGET ENH'!$FH$7:$FJ$38,2,FALSE))</f>
        <v/>
      </c>
      <c r="V13" s="106" t="str">
        <f>IF(E13="","",VLOOKUP(H13,'Z8 TARGET ENH'!$FH$7:$FJ$38,3,FALSE))</f>
        <v/>
      </c>
      <c r="W13" s="107" t="str">
        <f t="shared" si="2"/>
        <v/>
      </c>
      <c r="X13" s="108"/>
      <c r="Y13" s="70"/>
      <c r="Z13" s="1">
        <f t="shared" si="3"/>
        <v>0</v>
      </c>
      <c r="AA13" s="70"/>
      <c r="AB13" s="70"/>
      <c r="AC13" s="70"/>
      <c r="AD13" s="70"/>
      <c r="AE13" s="70"/>
      <c r="AF13" s="70"/>
      <c r="AG13" s="70"/>
      <c r="AH13" s="70"/>
      <c r="AI13" s="70"/>
      <c r="AJ13" s="70"/>
      <c r="AK13" s="70"/>
      <c r="AL13" s="70"/>
      <c r="AM13" s="70"/>
      <c r="AN13" s="70"/>
      <c r="AO13" s="70"/>
      <c r="AP13" s="70"/>
      <c r="AQ13" s="70"/>
      <c r="AR13" s="70"/>
      <c r="AS13" s="70"/>
      <c r="AT13" s="70"/>
    </row>
    <row r="14" spans="1:46" ht="30" customHeight="1" x14ac:dyDescent="0.2">
      <c r="A14" s="70"/>
      <c r="B14" s="70"/>
      <c r="C14" s="70"/>
      <c r="D14" s="97">
        <f>'A1 Baseline - Terrestrial'!D15</f>
        <v>8</v>
      </c>
      <c r="E14" s="80" t="str">
        <f>IF(OR('A1 Baseline - Terrestrial'!E15="",'A1 Baseline - Terrestrial'!O15=0), "",'A1 Baseline - Terrestrial'!E15)</f>
        <v/>
      </c>
      <c r="F14" s="81" t="str">
        <f>IF(E14="", "", 'A1 Baseline - Terrestrial'!H15)</f>
        <v/>
      </c>
      <c r="G14" s="82" t="str">
        <f>IF(E14="", "", 'A1 Baseline - Terrestrial'!J15)</f>
        <v/>
      </c>
      <c r="H14" s="98"/>
      <c r="I14" s="99" t="str">
        <f>IF(E14="","",'A1 Baseline - Terrestrial'!K15)</f>
        <v/>
      </c>
      <c r="J14" s="85" t="str">
        <f>IF(OR(E14="",H14=""),"",IF(AND(E14=H14,G14&gt;=P14),"Error - No Enhancement",IF(AND(E14=H14,G14&lt;P14),"Acceptable",IF(F14&gt;N14,"Trading Down - Unacceptable Change",IF(F14=N14,"Error - No Enhancement",'A1 Baseline - Terrestrial'!G15&amp;" - "&amp;IFERROR(VLOOKUP(H14,'Z1 HAB CLASS'!$D$4:$E$45,2,FALSE),""))))))</f>
        <v/>
      </c>
      <c r="K14" s="100" t="str">
        <f>IF(E14="","",IF(AND(E14=H14,G14&gt;=P14),"Error - No Enhancement",IF(AND(E14=H14,G14&lt;P14),'A1 Baseline - Terrestrial'!I15&amp;" - "&amp;'A3 Enhancement - Terrestrial'!O14,IF(F14&gt;N14,"Trading Down - Unacceptable Change",IF(F14=N14,"Error - No Enhancement",IF(AND(E14&lt;&gt;H14,F14&lt;N14),"Lower Distinctiveness Habitat"&amp;" - "&amp;O14,'A1 Baseline - Terrestrial'!I15&amp;" - "&amp;'A3 Enhancement - Terrestrial'!O14))))))</f>
        <v/>
      </c>
      <c r="L14" s="101" t="str">
        <f>IF(E14="","",'A1 Baseline - Terrestrial'!O15)</f>
        <v/>
      </c>
      <c r="M14" s="102" t="str">
        <f>IFERROR(VLOOKUP(H14,'Z1 HAB CLASS'!$D$4:$E$45,2,FALSE)," ")</f>
        <v xml:space="preserve"> </v>
      </c>
      <c r="N14" s="103" t="str">
        <f>IFERROR(VLOOKUP(M14,'Z1 HAB CLASS'!$L$3:$N$9,2,FALSE)," ")</f>
        <v xml:space="preserve"> </v>
      </c>
      <c r="O14" s="104"/>
      <c r="P14" s="100" t="str">
        <f>IFERROR(VLOOKUP(O14,'Z3 CONDITION VALUE'!$A$3:$B$5,2,FALSE)," ")</f>
        <v xml:space="preserve"> </v>
      </c>
      <c r="Q14" s="82" t="str">
        <f>IF(OR('A1 Baseline - Terrestrial'!E15="", 'A1 Baseline - Terrestrial'!O15=0), "", 'A1 Baseline - Terrestrial'!I15&amp;"")</f>
        <v/>
      </c>
      <c r="R14" s="105" t="e">
        <f t="shared" ca="1" si="0"/>
        <v>#NAME?</v>
      </c>
      <c r="S14" s="99" t="e">
        <f t="shared" ca="1" si="1"/>
        <v>#NAME?</v>
      </c>
      <c r="T14" s="106" t="e">
        <f t="array" aca="1" ref="T14" ca="1">IF(OR(R14="",S14=""),"",INDEX('Z8 TARGET ENH'!$F$6:$EO$145,MATCH(R14,'Z8 TARGET ENH'!$B$6:$B$145,0),MATCH(S14,'Z8 TARGET ENH'!$F$2:$EO$2,0)))</f>
        <v>#NAME?</v>
      </c>
      <c r="U14" s="106" t="str">
        <f>IF(E14="","",VLOOKUP($H$8,'Z8 TARGET ENH'!$FH$7:$FJ$38,2,FALSE))</f>
        <v/>
      </c>
      <c r="V14" s="106" t="str">
        <f>IF(E14="","",VLOOKUP(H14,'Z8 TARGET ENH'!$FH$7:$FJ$38,3,FALSE))</f>
        <v/>
      </c>
      <c r="W14" s="107" t="str">
        <f t="shared" si="2"/>
        <v/>
      </c>
      <c r="X14" s="108"/>
      <c r="Y14" s="70"/>
      <c r="Z14" s="1">
        <f t="shared" si="3"/>
        <v>0</v>
      </c>
      <c r="AA14" s="70"/>
      <c r="AB14" s="70"/>
      <c r="AC14" s="70"/>
      <c r="AD14" s="70"/>
      <c r="AE14" s="70"/>
      <c r="AF14" s="70"/>
      <c r="AG14" s="70"/>
      <c r="AH14" s="70"/>
      <c r="AI14" s="70"/>
      <c r="AJ14" s="70"/>
      <c r="AK14" s="70"/>
      <c r="AL14" s="70"/>
      <c r="AM14" s="70"/>
      <c r="AN14" s="70"/>
      <c r="AO14" s="70"/>
      <c r="AP14" s="70"/>
      <c r="AQ14" s="70"/>
      <c r="AR14" s="70"/>
      <c r="AS14" s="70"/>
      <c r="AT14" s="70"/>
    </row>
    <row r="15" spans="1:46" ht="30" customHeight="1" x14ac:dyDescent="0.2">
      <c r="A15" s="70"/>
      <c r="B15" s="70"/>
      <c r="C15" s="70"/>
      <c r="D15" s="97">
        <f>'A1 Baseline - Terrestrial'!D16</f>
        <v>9</v>
      </c>
      <c r="E15" s="80" t="str">
        <f>IF(OR('A1 Baseline - Terrestrial'!E16="",'A1 Baseline - Terrestrial'!O16=0), "",'A1 Baseline - Terrestrial'!E16)</f>
        <v/>
      </c>
      <c r="F15" s="81" t="str">
        <f>IF(E15="", "", 'A1 Baseline - Terrestrial'!H16)</f>
        <v/>
      </c>
      <c r="G15" s="82" t="str">
        <f>IF(E15="", "", 'A1 Baseline - Terrestrial'!J16)</f>
        <v/>
      </c>
      <c r="H15" s="98"/>
      <c r="I15" s="99" t="str">
        <f>IF(E15="","",'A1 Baseline - Terrestrial'!K16)</f>
        <v/>
      </c>
      <c r="J15" s="85" t="str">
        <f>IF(OR(E15="",H15=""),"",IF(AND(E15=H15,G15&gt;=P15),"Error - No Enhancement",IF(AND(E15=H15,G15&lt;P15),"Acceptable",IF(F15&gt;N15,"Trading Down - Unacceptable Change",IF(F15=N15,"Error - No Enhancement",'A1 Baseline - Terrestrial'!G16&amp;" - "&amp;IFERROR(VLOOKUP(H15,'Z1 HAB CLASS'!$D$4:$E$45,2,FALSE),""))))))</f>
        <v/>
      </c>
      <c r="K15" s="100" t="str">
        <f>IF(E15="","",IF(AND(E15=H15,G15&gt;=P15),"Error - No Enhancement",IF(AND(E15=H15,G15&lt;P15),'A1 Baseline - Terrestrial'!I16&amp;" - "&amp;'A3 Enhancement - Terrestrial'!O15,IF(F15&gt;N15,"Trading Down - Unacceptable Change",IF(F15=N15,"Error - No Enhancement",IF(AND(E15&lt;&gt;H15,F15&lt;N15),"Lower Distinctiveness Habitat"&amp;" - "&amp;O15,'A1 Baseline - Terrestrial'!I16&amp;" - "&amp;'A3 Enhancement - Terrestrial'!O15))))))</f>
        <v/>
      </c>
      <c r="L15" s="101" t="str">
        <f>IF(E15="","",'A1 Baseline - Terrestrial'!O16)</f>
        <v/>
      </c>
      <c r="M15" s="102" t="str">
        <f>IFERROR(VLOOKUP(H15,'Z1 HAB CLASS'!$D$4:$E$45,2,FALSE)," ")</f>
        <v xml:space="preserve"> </v>
      </c>
      <c r="N15" s="103" t="str">
        <f>IFERROR(VLOOKUP(M15,'Z1 HAB CLASS'!$L$3:$N$9,2,FALSE)," ")</f>
        <v xml:space="preserve"> </v>
      </c>
      <c r="O15" s="104"/>
      <c r="P15" s="100" t="str">
        <f>IFERROR(VLOOKUP(O15,'Z3 CONDITION VALUE'!$A$3:$B$5,2,FALSE)," ")</f>
        <v xml:space="preserve"> </v>
      </c>
      <c r="Q15" s="82" t="str">
        <f>IF(OR('A1 Baseline - Terrestrial'!E16="", 'A1 Baseline - Terrestrial'!O16=0), "", 'A1 Baseline - Terrestrial'!I16&amp;"")</f>
        <v/>
      </c>
      <c r="R15" s="105" t="e">
        <f t="shared" ca="1" si="0"/>
        <v>#NAME?</v>
      </c>
      <c r="S15" s="99" t="e">
        <f t="shared" ca="1" si="1"/>
        <v>#NAME?</v>
      </c>
      <c r="T15" s="106" t="e">
        <f t="array" aca="1" ref="T15" ca="1">IF(OR(R15="",S15=""),"",INDEX('Z8 TARGET ENH'!$F$6:$EO$145,MATCH(R15,'Z8 TARGET ENH'!$B$6:$B$145,0),MATCH(S15,'Z8 TARGET ENH'!$F$2:$EO$2,0)))</f>
        <v>#NAME?</v>
      </c>
      <c r="U15" s="106" t="str">
        <f>IF(E15="","",VLOOKUP($H$8,'Z8 TARGET ENH'!$FH$7:$FJ$38,2,FALSE))</f>
        <v/>
      </c>
      <c r="V15" s="106" t="str">
        <f>IF(E15="","",VLOOKUP(H15,'Z8 TARGET ENH'!$FH$7:$FJ$38,3,FALSE))</f>
        <v/>
      </c>
      <c r="W15" s="107" t="str">
        <f t="shared" si="2"/>
        <v/>
      </c>
      <c r="X15" s="108"/>
      <c r="Y15" s="70"/>
      <c r="Z15" s="1">
        <f t="shared" si="3"/>
        <v>0</v>
      </c>
      <c r="AA15" s="70"/>
      <c r="AB15" s="70"/>
      <c r="AC15" s="70"/>
      <c r="AD15" s="70"/>
      <c r="AE15" s="70"/>
      <c r="AF15" s="70"/>
      <c r="AG15" s="70"/>
      <c r="AH15" s="70"/>
      <c r="AI15" s="70"/>
      <c r="AJ15" s="70"/>
      <c r="AK15" s="70"/>
      <c r="AL15" s="70"/>
      <c r="AM15" s="70"/>
      <c r="AN15" s="70"/>
      <c r="AO15" s="70"/>
      <c r="AP15" s="70"/>
      <c r="AQ15" s="70"/>
      <c r="AR15" s="70"/>
      <c r="AS15" s="70"/>
      <c r="AT15" s="70"/>
    </row>
    <row r="16" spans="1:46" ht="30" customHeight="1" x14ac:dyDescent="0.2">
      <c r="A16" s="70"/>
      <c r="B16" s="70"/>
      <c r="C16" s="70"/>
      <c r="D16" s="97">
        <f>'A1 Baseline - Terrestrial'!D17</f>
        <v>10</v>
      </c>
      <c r="E16" s="80" t="str">
        <f>IF(OR('A1 Baseline - Terrestrial'!E17="",'A1 Baseline - Terrestrial'!O17=0), "",'A1 Baseline - Terrestrial'!E17)</f>
        <v/>
      </c>
      <c r="F16" s="81" t="str">
        <f>IF(E16="", "", 'A1 Baseline - Terrestrial'!H17)</f>
        <v/>
      </c>
      <c r="G16" s="82" t="str">
        <f>IF(E16="", "", 'A1 Baseline - Terrestrial'!J17)</f>
        <v/>
      </c>
      <c r="H16" s="98"/>
      <c r="I16" s="99" t="str">
        <f>IF(E16="","",'A1 Baseline - Terrestrial'!K17)</f>
        <v/>
      </c>
      <c r="J16" s="85" t="str">
        <f>IF(OR(E16="",H16=""),"",IF(AND(E16=H16,G16&gt;=P16),"Error - No Enhancement",IF(AND(E16=H16,G16&lt;P16),"Acceptable",IF(F16&gt;N16,"Trading Down - Unacceptable Change",IF(F16=N16,"Error - No Enhancement",'A1 Baseline - Terrestrial'!G17&amp;" - "&amp;IFERROR(VLOOKUP(H16,'Z1 HAB CLASS'!$D$4:$E$45,2,FALSE),""))))))</f>
        <v/>
      </c>
      <c r="K16" s="100" t="str">
        <f>IF(E16="","",IF(AND(E16=H16,G16&gt;=P16),"Error - No Enhancement",IF(AND(E16=H16,G16&lt;P16),'A1 Baseline - Terrestrial'!I17&amp;" - "&amp;'A3 Enhancement - Terrestrial'!O16,IF(F16&gt;N16,"Trading Down - Unacceptable Change",IF(F16=N16,"Error - No Enhancement",IF(AND(E16&lt;&gt;H16,F16&lt;N16),"Lower Distinctiveness Habitat"&amp;" - "&amp;O16,'A1 Baseline - Terrestrial'!I17&amp;" - "&amp;'A3 Enhancement - Terrestrial'!O16))))))</f>
        <v/>
      </c>
      <c r="L16" s="101" t="str">
        <f>IF(E16="","",'A1 Baseline - Terrestrial'!O17)</f>
        <v/>
      </c>
      <c r="M16" s="102" t="str">
        <f>IFERROR(VLOOKUP(H16,'Z1 HAB CLASS'!$D$4:$E$45,2,FALSE)," ")</f>
        <v xml:space="preserve"> </v>
      </c>
      <c r="N16" s="103" t="str">
        <f>IFERROR(VLOOKUP(M16,'Z1 HAB CLASS'!$L$3:$N$9,2,FALSE)," ")</f>
        <v xml:space="preserve"> </v>
      </c>
      <c r="O16" s="104"/>
      <c r="P16" s="100" t="str">
        <f>IFERROR(VLOOKUP(O16,'Z3 CONDITION VALUE'!$A$3:$B$5,2,FALSE)," ")</f>
        <v xml:space="preserve"> </v>
      </c>
      <c r="Q16" s="82" t="str">
        <f>IF(OR('A1 Baseline - Terrestrial'!E17="", 'A1 Baseline - Terrestrial'!O17=0), "", 'A1 Baseline - Terrestrial'!I17&amp;"")</f>
        <v/>
      </c>
      <c r="R16" s="105" t="e">
        <f t="shared" ca="1" si="0"/>
        <v>#NAME?</v>
      </c>
      <c r="S16" s="99" t="e">
        <f t="shared" ca="1" si="1"/>
        <v>#NAME?</v>
      </c>
      <c r="T16" s="106" t="e">
        <f t="array" aca="1" ref="T16" ca="1">IF(OR(R16="",S16=""),"",INDEX('Z8 TARGET ENH'!$F$6:$EO$145,MATCH(R16,'Z8 TARGET ENH'!$B$6:$B$145,0),MATCH(S16,'Z8 TARGET ENH'!$F$2:$EO$2,0)))</f>
        <v>#NAME?</v>
      </c>
      <c r="U16" s="106" t="str">
        <f>IF(E16="","",VLOOKUP($H$8,'Z8 TARGET ENH'!$FH$7:$FJ$38,2,FALSE))</f>
        <v/>
      </c>
      <c r="V16" s="106" t="str">
        <f>IF(E16="","",VLOOKUP(H16,'Z8 TARGET ENH'!$FH$7:$FJ$38,3,FALSE))</f>
        <v/>
      </c>
      <c r="W16" s="107" t="str">
        <f t="shared" si="2"/>
        <v/>
      </c>
      <c r="X16" s="108"/>
      <c r="Y16" s="70"/>
      <c r="Z16" s="1">
        <f t="shared" si="3"/>
        <v>0</v>
      </c>
      <c r="AA16" s="70"/>
      <c r="AB16" s="70"/>
      <c r="AC16" s="70"/>
      <c r="AD16" s="70"/>
      <c r="AE16" s="70"/>
      <c r="AF16" s="70"/>
      <c r="AG16" s="70"/>
      <c r="AH16" s="70"/>
      <c r="AI16" s="70"/>
      <c r="AJ16" s="70"/>
      <c r="AK16" s="70"/>
      <c r="AL16" s="70"/>
      <c r="AM16" s="70"/>
      <c r="AN16" s="70"/>
      <c r="AO16" s="70"/>
      <c r="AP16" s="70"/>
      <c r="AQ16" s="70"/>
      <c r="AR16" s="70"/>
      <c r="AS16" s="70"/>
      <c r="AT16" s="70"/>
    </row>
    <row r="17" spans="1:46" ht="30" customHeight="1" x14ac:dyDescent="0.2">
      <c r="A17" s="70"/>
      <c r="B17" s="70"/>
      <c r="C17" s="70"/>
      <c r="D17" s="97">
        <f>'A1 Baseline - Terrestrial'!D18</f>
        <v>11</v>
      </c>
      <c r="E17" s="80" t="str">
        <f>IF(OR('A1 Baseline - Terrestrial'!E18="",'A1 Baseline - Terrestrial'!O18=0), "",'A1 Baseline - Terrestrial'!E18)</f>
        <v/>
      </c>
      <c r="F17" s="81" t="str">
        <f>IF(E17="", "", 'A1 Baseline - Terrestrial'!H18)</f>
        <v/>
      </c>
      <c r="G17" s="82" t="str">
        <f>IF(E17="", "", 'A1 Baseline - Terrestrial'!J18)</f>
        <v/>
      </c>
      <c r="H17" s="98"/>
      <c r="I17" s="99" t="str">
        <f>IF(E17="","",'A1 Baseline - Terrestrial'!K18)</f>
        <v/>
      </c>
      <c r="J17" s="85" t="str">
        <f>IF(OR(E17="",H17=""),"",IF(AND(E17=H17,G17&gt;=P17),"Error - No Enhancement",IF(AND(E17=H17,G17&lt;P17),"Acceptable",IF(F17&gt;N17,"Trading Down - Unacceptable Change",IF(F17=N17,"Error - No Enhancement",'A1 Baseline - Terrestrial'!G18&amp;" - "&amp;IFERROR(VLOOKUP(H17,'Z1 HAB CLASS'!$D$4:$E$45,2,FALSE),""))))))</f>
        <v/>
      </c>
      <c r="K17" s="100" t="str">
        <f>IF(E17="","",IF(AND(E17=H17,G17&gt;=P17),"Error - No Enhancement",IF(AND(E17=H17,G17&lt;P17),'A1 Baseline - Terrestrial'!I18&amp;" - "&amp;'A3 Enhancement - Terrestrial'!O17,IF(F17&gt;N17,"Trading Down - Unacceptable Change",IF(F17=N17,"Error - No Enhancement",IF(AND(E17&lt;&gt;H17,F17&lt;N17),"Lower Distinctiveness Habitat"&amp;" - "&amp;O17,'A1 Baseline - Terrestrial'!I18&amp;" - "&amp;'A3 Enhancement - Terrestrial'!O17))))))</f>
        <v/>
      </c>
      <c r="L17" s="101" t="str">
        <f>IF(E17="","",'A1 Baseline - Terrestrial'!O18)</f>
        <v/>
      </c>
      <c r="M17" s="102" t="str">
        <f>IFERROR(VLOOKUP(H17,'Z1 HAB CLASS'!$D$4:$E$45,2,FALSE)," ")</f>
        <v xml:space="preserve"> </v>
      </c>
      <c r="N17" s="103" t="str">
        <f>IFERROR(VLOOKUP(M17,'Z1 HAB CLASS'!$L$3:$N$9,2,FALSE)," ")</f>
        <v xml:space="preserve"> </v>
      </c>
      <c r="O17" s="104"/>
      <c r="P17" s="100" t="str">
        <f>IFERROR(VLOOKUP(O17,'Z3 CONDITION VALUE'!$A$3:$B$5,2,FALSE)," ")</f>
        <v xml:space="preserve"> </v>
      </c>
      <c r="Q17" s="82" t="str">
        <f>IF(OR('A1 Baseline - Terrestrial'!E18="", 'A1 Baseline - Terrestrial'!O18=0), "", 'A1 Baseline - Terrestrial'!I18&amp;"")</f>
        <v/>
      </c>
      <c r="R17" s="105" t="e">
        <f t="shared" ca="1" si="0"/>
        <v>#NAME?</v>
      </c>
      <c r="S17" s="99" t="e">
        <f t="shared" ca="1" si="1"/>
        <v>#NAME?</v>
      </c>
      <c r="T17" s="106" t="e">
        <f t="array" aca="1" ref="T17" ca="1">IF(OR(R17="",S17=""),"",INDEX('Z8 TARGET ENH'!$F$6:$EO$145,MATCH(R17,'Z8 TARGET ENH'!$B$6:$B$145,0),MATCH(S17,'Z8 TARGET ENH'!$F$2:$EO$2,0)))</f>
        <v>#NAME?</v>
      </c>
      <c r="U17" s="106" t="str">
        <f>IF(E17="","",VLOOKUP($H$8,'Z8 TARGET ENH'!$FH$7:$FJ$38,2,FALSE))</f>
        <v/>
      </c>
      <c r="V17" s="106" t="str">
        <f>IF(E17="","",VLOOKUP(H17,'Z8 TARGET ENH'!$FH$7:$FJ$38,3,FALSE))</f>
        <v/>
      </c>
      <c r="W17" s="107" t="str">
        <f t="shared" si="2"/>
        <v/>
      </c>
      <c r="X17" s="108"/>
      <c r="Y17" s="70"/>
      <c r="Z17" s="1">
        <f t="shared" si="3"/>
        <v>0</v>
      </c>
      <c r="AA17" s="70"/>
      <c r="AB17" s="70"/>
      <c r="AC17" s="70"/>
      <c r="AD17" s="70"/>
      <c r="AE17" s="70"/>
      <c r="AF17" s="70"/>
      <c r="AG17" s="70"/>
      <c r="AH17" s="70"/>
      <c r="AI17" s="70"/>
      <c r="AJ17" s="70"/>
      <c r="AK17" s="70"/>
      <c r="AL17" s="70"/>
      <c r="AM17" s="70"/>
      <c r="AN17" s="70"/>
      <c r="AO17" s="70"/>
      <c r="AP17" s="70"/>
      <c r="AQ17" s="70"/>
      <c r="AR17" s="70"/>
      <c r="AS17" s="70"/>
      <c r="AT17" s="70"/>
    </row>
    <row r="18" spans="1:46" ht="30" customHeight="1" x14ac:dyDescent="0.2">
      <c r="A18" s="70"/>
      <c r="B18" s="70"/>
      <c r="C18" s="70"/>
      <c r="D18" s="97">
        <f>'A1 Baseline - Terrestrial'!D19</f>
        <v>12</v>
      </c>
      <c r="E18" s="80" t="str">
        <f>IF(OR('A1 Baseline - Terrestrial'!E19="",'A1 Baseline - Terrestrial'!O19=0), "",'A1 Baseline - Terrestrial'!E19)</f>
        <v/>
      </c>
      <c r="F18" s="81" t="str">
        <f>IF(E18="", "", 'A1 Baseline - Terrestrial'!H19)</f>
        <v/>
      </c>
      <c r="G18" s="82" t="str">
        <f>IF(E18="", "", 'A1 Baseline - Terrestrial'!J19)</f>
        <v/>
      </c>
      <c r="H18" s="98"/>
      <c r="I18" s="99" t="str">
        <f>IF(E18="","",'A1 Baseline - Terrestrial'!K19)</f>
        <v/>
      </c>
      <c r="J18" s="85" t="str">
        <f>IF(OR(E18="",H18=""),"",IF(AND(E18=H18,G18&gt;=P18),"Error - No Enhancement",IF(AND(E18=H18,G18&lt;P18),"Acceptable",IF(F18&gt;N18,"Trading Down - Unacceptable Change",IF(F18=N18,"Error - No Enhancement",'A1 Baseline - Terrestrial'!G19&amp;" - "&amp;IFERROR(VLOOKUP(H18,'Z1 HAB CLASS'!$D$4:$E$45,2,FALSE),""))))))</f>
        <v/>
      </c>
      <c r="K18" s="100" t="str">
        <f>IF(E18="","",IF(AND(E18=H18,G18&gt;=P18),"Error - No Enhancement",IF(AND(E18=H18,G18&lt;P18),'A1 Baseline - Terrestrial'!I19&amp;" - "&amp;'A3 Enhancement - Terrestrial'!O18,IF(F18&gt;N18,"Trading Down - Unacceptable Change",IF(F18=N18,"Error - No Enhancement",IF(AND(E18&lt;&gt;H18,F18&lt;N18),"Lower Distinctiveness Habitat"&amp;" - "&amp;O18,'A1 Baseline - Terrestrial'!I19&amp;" - "&amp;'A3 Enhancement - Terrestrial'!O18))))))</f>
        <v/>
      </c>
      <c r="L18" s="101" t="str">
        <f>IF(E18="","",'A1 Baseline - Terrestrial'!O19)</f>
        <v/>
      </c>
      <c r="M18" s="102" t="str">
        <f>IFERROR(VLOOKUP(H18,'Z1 HAB CLASS'!$D$4:$E$45,2,FALSE)," ")</f>
        <v xml:space="preserve"> </v>
      </c>
      <c r="N18" s="103" t="str">
        <f>IFERROR(VLOOKUP(M18,'Z1 HAB CLASS'!$L$3:$N$9,2,FALSE)," ")</f>
        <v xml:space="preserve"> </v>
      </c>
      <c r="O18" s="104"/>
      <c r="P18" s="100" t="str">
        <f>IFERROR(VLOOKUP(O18,'Z3 CONDITION VALUE'!$A$3:$B$5,2,FALSE)," ")</f>
        <v xml:space="preserve"> </v>
      </c>
      <c r="Q18" s="82" t="str">
        <f>IF(OR('A1 Baseline - Terrestrial'!E19="", 'A1 Baseline - Terrestrial'!O19=0), "", 'A1 Baseline - Terrestrial'!I19&amp;"")</f>
        <v/>
      </c>
      <c r="R18" s="105" t="e">
        <f t="shared" ca="1" si="0"/>
        <v>#NAME?</v>
      </c>
      <c r="S18" s="99" t="e">
        <f t="shared" ca="1" si="1"/>
        <v>#NAME?</v>
      </c>
      <c r="T18" s="106" t="e">
        <f t="array" aca="1" ref="T18" ca="1">IF(OR(R18="",S18=""),"",INDEX('Z8 TARGET ENH'!$F$6:$EO$145,MATCH(R18,'Z8 TARGET ENH'!$B$6:$B$145,0),MATCH(S18,'Z8 TARGET ENH'!$F$2:$EO$2,0)))</f>
        <v>#NAME?</v>
      </c>
      <c r="U18" s="106" t="str">
        <f>IF(E18="","",VLOOKUP($H$8,'Z8 TARGET ENH'!$FH$7:$FJ$38,2,FALSE))</f>
        <v/>
      </c>
      <c r="V18" s="106" t="str">
        <f>IF(E18="","",VLOOKUP(H18,'Z8 TARGET ENH'!$FH$7:$FJ$38,3,FALSE))</f>
        <v/>
      </c>
      <c r="W18" s="107" t="str">
        <f t="shared" si="2"/>
        <v/>
      </c>
      <c r="X18" s="108"/>
      <c r="Y18" s="70"/>
      <c r="Z18" s="1">
        <f t="shared" si="3"/>
        <v>0</v>
      </c>
      <c r="AA18" s="70"/>
      <c r="AB18" s="70"/>
      <c r="AC18" s="70"/>
      <c r="AD18" s="70"/>
      <c r="AE18" s="70"/>
      <c r="AF18" s="70"/>
      <c r="AG18" s="70"/>
      <c r="AH18" s="70"/>
      <c r="AI18" s="70"/>
      <c r="AJ18" s="70"/>
      <c r="AK18" s="70"/>
      <c r="AL18" s="70"/>
      <c r="AM18" s="70"/>
      <c r="AN18" s="70"/>
      <c r="AO18" s="70"/>
      <c r="AP18" s="70"/>
      <c r="AQ18" s="70"/>
      <c r="AR18" s="70"/>
      <c r="AS18" s="70"/>
      <c r="AT18" s="70"/>
    </row>
    <row r="19" spans="1:46" ht="30" customHeight="1" x14ac:dyDescent="0.2">
      <c r="A19" s="70"/>
      <c r="B19" s="70"/>
      <c r="C19" s="70"/>
      <c r="D19" s="97">
        <f>'A1 Baseline - Terrestrial'!D20</f>
        <v>13</v>
      </c>
      <c r="E19" s="80" t="str">
        <f>IF(OR('A1 Baseline - Terrestrial'!E20="",'A1 Baseline - Terrestrial'!O20=0), "",'A1 Baseline - Terrestrial'!E20)</f>
        <v/>
      </c>
      <c r="F19" s="81" t="str">
        <f>IF(E19="", "", 'A1 Baseline - Terrestrial'!H20)</f>
        <v/>
      </c>
      <c r="G19" s="82" t="str">
        <f>IF(E19="", "", 'A1 Baseline - Terrestrial'!J20)</f>
        <v/>
      </c>
      <c r="H19" s="98"/>
      <c r="I19" s="99" t="str">
        <f>IF(E19="","",'A1 Baseline - Terrestrial'!K20)</f>
        <v/>
      </c>
      <c r="J19" s="85" t="str">
        <f>IF(OR(E19="",H19=""),"",IF(AND(E19=H19,G19&gt;=P19),"Error - No Enhancement",IF(AND(E19=H19,G19&lt;P19),"Acceptable",IF(F19&gt;N19,"Trading Down - Unacceptable Change",IF(F19=N19,"Error - No Enhancement",'A1 Baseline - Terrestrial'!G20&amp;" - "&amp;IFERROR(VLOOKUP(H19,'Z1 HAB CLASS'!$D$4:$E$45,2,FALSE),""))))))</f>
        <v/>
      </c>
      <c r="K19" s="100" t="str">
        <f>IF(E19="","",IF(AND(E19=H19,G19&gt;=P19),"Error - No Enhancement",IF(AND(E19=H19,G19&lt;P19),'A1 Baseline - Terrestrial'!I20&amp;" - "&amp;'A3 Enhancement - Terrestrial'!O19,IF(F19&gt;N19,"Trading Down - Unacceptable Change",IF(F19=N19,"Error - No Enhancement",IF(AND(E19&lt;&gt;H19,F19&lt;N19),"Lower Distinctiveness Habitat"&amp;" - "&amp;O19,'A1 Baseline - Terrestrial'!I20&amp;" - "&amp;'A3 Enhancement - Terrestrial'!O19))))))</f>
        <v/>
      </c>
      <c r="L19" s="101" t="str">
        <f>IF(E19="","",'A1 Baseline - Terrestrial'!O20)</f>
        <v/>
      </c>
      <c r="M19" s="102" t="str">
        <f>IFERROR(VLOOKUP(H19,'Z1 HAB CLASS'!$D$4:$E$45,2,FALSE)," ")</f>
        <v xml:space="preserve"> </v>
      </c>
      <c r="N19" s="103" t="str">
        <f>IFERROR(VLOOKUP(M19,'Z1 HAB CLASS'!$L$3:$N$9,2,FALSE)," ")</f>
        <v xml:space="preserve"> </v>
      </c>
      <c r="O19" s="104"/>
      <c r="P19" s="100" t="str">
        <f>IFERROR(VLOOKUP(O19,'Z3 CONDITION VALUE'!$A$3:$B$5,2,FALSE)," ")</f>
        <v xml:space="preserve"> </v>
      </c>
      <c r="Q19" s="82" t="str">
        <f>IF(OR('A1 Baseline - Terrestrial'!E20="", 'A1 Baseline - Terrestrial'!O20=0), "", 'A1 Baseline - Terrestrial'!I20&amp;"")</f>
        <v/>
      </c>
      <c r="R19" s="105" t="e">
        <f t="shared" ca="1" si="0"/>
        <v>#NAME?</v>
      </c>
      <c r="S19" s="99" t="e">
        <f t="shared" ca="1" si="1"/>
        <v>#NAME?</v>
      </c>
      <c r="T19" s="106" t="e">
        <f t="array" aca="1" ref="T19" ca="1">IF(OR(R19="",S19=""),"",INDEX('Z8 TARGET ENH'!$F$6:$EO$145,MATCH(R19,'Z8 TARGET ENH'!$B$6:$B$145,0),MATCH(S19,'Z8 TARGET ENH'!$F$2:$EO$2,0)))</f>
        <v>#NAME?</v>
      </c>
      <c r="U19" s="106" t="str">
        <f>IF(E19="","",VLOOKUP($H$8,'Z8 TARGET ENH'!$FH$7:$FJ$38,2,FALSE))</f>
        <v/>
      </c>
      <c r="V19" s="106" t="str">
        <f>IF(E19="","",VLOOKUP(H19,'Z8 TARGET ENH'!$FH$7:$FJ$38,3,FALSE))</f>
        <v/>
      </c>
      <c r="W19" s="107" t="str">
        <f t="shared" si="2"/>
        <v/>
      </c>
      <c r="X19" s="108"/>
      <c r="Y19" s="70"/>
      <c r="Z19" s="1">
        <f t="shared" si="3"/>
        <v>0</v>
      </c>
      <c r="AA19" s="70"/>
      <c r="AB19" s="70"/>
      <c r="AC19" s="70"/>
      <c r="AD19" s="70"/>
      <c r="AE19" s="70"/>
      <c r="AF19" s="70"/>
      <c r="AG19" s="70"/>
      <c r="AH19" s="70"/>
      <c r="AI19" s="70"/>
      <c r="AJ19" s="70"/>
      <c r="AK19" s="70"/>
      <c r="AL19" s="70"/>
      <c r="AM19" s="70"/>
      <c r="AN19" s="70"/>
      <c r="AO19" s="70"/>
      <c r="AP19" s="70"/>
      <c r="AQ19" s="70"/>
      <c r="AR19" s="70"/>
      <c r="AS19" s="70"/>
      <c r="AT19" s="70"/>
    </row>
    <row r="20" spans="1:46" ht="30" customHeight="1" x14ac:dyDescent="0.2">
      <c r="A20" s="70"/>
      <c r="B20" s="70"/>
      <c r="C20" s="70"/>
      <c r="D20" s="97">
        <f>'A1 Baseline - Terrestrial'!D21</f>
        <v>14</v>
      </c>
      <c r="E20" s="80" t="str">
        <f>IF(OR('A1 Baseline - Terrestrial'!E21="",'A1 Baseline - Terrestrial'!O21=0), "",'A1 Baseline - Terrestrial'!E21)</f>
        <v/>
      </c>
      <c r="F20" s="81" t="str">
        <f>IF(E20="", "", 'A1 Baseline - Terrestrial'!H21)</f>
        <v/>
      </c>
      <c r="G20" s="82" t="str">
        <f>IF(E20="", "", 'A1 Baseline - Terrestrial'!J21)</f>
        <v/>
      </c>
      <c r="H20" s="98"/>
      <c r="I20" s="99" t="str">
        <f>IF(E20="","",'A1 Baseline - Terrestrial'!K21)</f>
        <v/>
      </c>
      <c r="J20" s="85" t="str">
        <f>IF(OR(E20="",H20=""),"",IF(AND(E20=H20,G20&gt;=P20),"Error - No Enhancement",IF(AND(E20=H20,G20&lt;P20),"Acceptable",IF(F20&gt;N20,"Trading Down - Unacceptable Change",IF(F20=N20,"Error - No Enhancement",'A1 Baseline - Terrestrial'!G21&amp;" - "&amp;IFERROR(VLOOKUP(H20,'Z1 HAB CLASS'!$D$4:$E$45,2,FALSE),""))))))</f>
        <v/>
      </c>
      <c r="K20" s="100" t="str">
        <f>IF(E20="","",IF(AND(E20=H20,G20&gt;=P20),"Error - No Enhancement",IF(AND(E20=H20,G20&lt;P20),'A1 Baseline - Terrestrial'!I21&amp;" - "&amp;'A3 Enhancement - Terrestrial'!O20,IF(F20&gt;N20,"Trading Down - Unacceptable Change",IF(F20=N20,"Error - No Enhancement",IF(AND(E20&lt;&gt;H20,F20&lt;N20),"Lower Distinctiveness Habitat"&amp;" - "&amp;O20,'A1 Baseline - Terrestrial'!I21&amp;" - "&amp;'A3 Enhancement - Terrestrial'!O20))))))</f>
        <v/>
      </c>
      <c r="L20" s="101" t="str">
        <f>IF(E20="","",'A1 Baseline - Terrestrial'!O21)</f>
        <v/>
      </c>
      <c r="M20" s="102" t="str">
        <f>IFERROR(VLOOKUP(H20,'Z1 HAB CLASS'!$D$4:$E$45,2,FALSE)," ")</f>
        <v xml:space="preserve"> </v>
      </c>
      <c r="N20" s="103" t="str">
        <f>IFERROR(VLOOKUP(M20,'Z1 HAB CLASS'!$L$3:$N$9,2,FALSE)," ")</f>
        <v xml:space="preserve"> </v>
      </c>
      <c r="O20" s="104"/>
      <c r="P20" s="100" t="str">
        <f>IFERROR(VLOOKUP(O20,'Z3 CONDITION VALUE'!$A$3:$B$5,2,FALSE)," ")</f>
        <v xml:space="preserve"> </v>
      </c>
      <c r="Q20" s="82" t="str">
        <f>IF(OR('A1 Baseline - Terrestrial'!E21="", 'A1 Baseline - Terrestrial'!O21=0), "", 'A1 Baseline - Terrestrial'!I21&amp;"")</f>
        <v/>
      </c>
      <c r="R20" s="105" t="e">
        <f t="shared" ca="1" si="0"/>
        <v>#NAME?</v>
      </c>
      <c r="S20" s="99" t="e">
        <f t="shared" ca="1" si="1"/>
        <v>#NAME?</v>
      </c>
      <c r="T20" s="106" t="e">
        <f t="array" aca="1" ref="T20" ca="1">IF(OR(R20="",S20=""),"",INDEX('Z8 TARGET ENH'!$F$6:$EO$145,MATCH(R20,'Z8 TARGET ENH'!$B$6:$B$145,0),MATCH(S20,'Z8 TARGET ENH'!$F$2:$EO$2,0)))</f>
        <v>#NAME?</v>
      </c>
      <c r="U20" s="106" t="str">
        <f>IF(E20="","",VLOOKUP($H$8,'Z8 TARGET ENH'!$FH$7:$FJ$38,2,FALSE))</f>
        <v/>
      </c>
      <c r="V20" s="106" t="str">
        <f>IF(E20="","",VLOOKUP(H20,'Z8 TARGET ENH'!$FH$7:$FJ$38,3,FALSE))</f>
        <v/>
      </c>
      <c r="W20" s="107" t="str">
        <f t="shared" si="2"/>
        <v/>
      </c>
      <c r="X20" s="108"/>
      <c r="Y20" s="70"/>
      <c r="Z20" s="1">
        <f t="shared" si="3"/>
        <v>0</v>
      </c>
      <c r="AA20" s="70"/>
      <c r="AB20" s="70"/>
      <c r="AC20" s="70"/>
      <c r="AD20" s="70"/>
      <c r="AE20" s="70"/>
      <c r="AF20" s="70"/>
      <c r="AG20" s="70"/>
      <c r="AH20" s="70"/>
      <c r="AI20" s="70"/>
      <c r="AJ20" s="70"/>
      <c r="AK20" s="70"/>
      <c r="AL20" s="70"/>
      <c r="AM20" s="70"/>
      <c r="AN20" s="70"/>
      <c r="AO20" s="70"/>
      <c r="AP20" s="70"/>
      <c r="AQ20" s="70"/>
      <c r="AR20" s="70"/>
      <c r="AS20" s="70"/>
      <c r="AT20" s="70"/>
    </row>
    <row r="21" spans="1:46" ht="30" customHeight="1" x14ac:dyDescent="0.2">
      <c r="A21" s="70"/>
      <c r="B21" s="70"/>
      <c r="C21" s="70"/>
      <c r="D21" s="97">
        <f>'A1 Baseline - Terrestrial'!D22</f>
        <v>15</v>
      </c>
      <c r="E21" s="80" t="str">
        <f>IF(OR('A1 Baseline - Terrestrial'!E22="",'A1 Baseline - Terrestrial'!O22=0), "",'A1 Baseline - Terrestrial'!E22)</f>
        <v/>
      </c>
      <c r="F21" s="81" t="str">
        <f>IF(E21="", "", 'A1 Baseline - Terrestrial'!H22)</f>
        <v/>
      </c>
      <c r="G21" s="82" t="str">
        <f>IF(E21="", "", 'A1 Baseline - Terrestrial'!J22)</f>
        <v/>
      </c>
      <c r="H21" s="98"/>
      <c r="I21" s="99" t="str">
        <f>IF(E21="","",'A1 Baseline - Terrestrial'!K22)</f>
        <v/>
      </c>
      <c r="J21" s="85" t="str">
        <f>IF(OR(E21="",H21=""),"",IF(AND(E21=H21,G21&gt;=P21),"Error - No Enhancement",IF(AND(E21=H21,G21&lt;P21),"Acceptable",IF(F21&gt;N21,"Trading Down - Unacceptable Change",IF(F21=N21,"Error - No Enhancement",'A1 Baseline - Terrestrial'!G22&amp;" - "&amp;IFERROR(VLOOKUP(H21,'Z1 HAB CLASS'!$D$4:$E$45,2,FALSE),""))))))</f>
        <v/>
      </c>
      <c r="K21" s="100" t="str">
        <f>IF(E21="","",IF(AND(E21=H21,G21&gt;=P21),"Error - No Enhancement",IF(AND(E21=H21,G21&lt;P21),'A1 Baseline - Terrestrial'!I22&amp;" - "&amp;'A3 Enhancement - Terrestrial'!O21,IF(F21&gt;N21,"Trading Down - Unacceptable Change",IF(F21=N21,"Error - No Enhancement",IF(AND(E21&lt;&gt;H21,F21&lt;N21),"Lower Distinctiveness Habitat"&amp;" - "&amp;O21,'A1 Baseline - Terrestrial'!I22&amp;" - "&amp;'A3 Enhancement - Terrestrial'!O21))))))</f>
        <v/>
      </c>
      <c r="L21" s="101" t="str">
        <f>IF(E21="","",'A1 Baseline - Terrestrial'!O22)</f>
        <v/>
      </c>
      <c r="M21" s="102" t="str">
        <f>IFERROR(VLOOKUP(H21,'Z1 HAB CLASS'!$D$4:$E$45,2,FALSE)," ")</f>
        <v xml:space="preserve"> </v>
      </c>
      <c r="N21" s="103" t="str">
        <f>IFERROR(VLOOKUP(M21,'Z1 HAB CLASS'!$L$3:$N$9,2,FALSE)," ")</f>
        <v xml:space="preserve"> </v>
      </c>
      <c r="O21" s="104"/>
      <c r="P21" s="100" t="str">
        <f>IFERROR(VLOOKUP(O21,'Z3 CONDITION VALUE'!$A$3:$B$5,2,FALSE)," ")</f>
        <v xml:space="preserve"> </v>
      </c>
      <c r="Q21" s="82" t="str">
        <f>IF(OR('A1 Baseline - Terrestrial'!E22="", 'A1 Baseline - Terrestrial'!O22=0), "", 'A1 Baseline - Terrestrial'!I22&amp;"")</f>
        <v/>
      </c>
      <c r="R21" s="105" t="e">
        <f t="shared" ca="1" si="0"/>
        <v>#NAME?</v>
      </c>
      <c r="S21" s="99" t="e">
        <f t="shared" ca="1" si="1"/>
        <v>#NAME?</v>
      </c>
      <c r="T21" s="106" t="e">
        <f t="array" aca="1" ref="T21" ca="1">IF(OR(R21="",S21=""),"",INDEX('Z8 TARGET ENH'!$F$6:$EO$145,MATCH(R21,'Z8 TARGET ENH'!$B$6:$B$145,0),MATCH(S21,'Z8 TARGET ENH'!$F$2:$EO$2,0)))</f>
        <v>#NAME?</v>
      </c>
      <c r="U21" s="106" t="str">
        <f>IF(E21="","",VLOOKUP($H$8,'Z8 TARGET ENH'!$FH$7:$FJ$38,2,FALSE))</f>
        <v/>
      </c>
      <c r="V21" s="106" t="str">
        <f>IF(E21="","",VLOOKUP(H21,'Z8 TARGET ENH'!$FH$7:$FJ$38,3,FALSE))</f>
        <v/>
      </c>
      <c r="W21" s="107" t="str">
        <f t="shared" si="2"/>
        <v/>
      </c>
      <c r="X21" s="108"/>
      <c r="Y21" s="70"/>
      <c r="Z21" s="1">
        <f t="shared" si="3"/>
        <v>0</v>
      </c>
      <c r="AA21" s="70"/>
      <c r="AB21" s="70"/>
      <c r="AC21" s="70"/>
      <c r="AD21" s="70"/>
      <c r="AE21" s="70"/>
      <c r="AF21" s="70"/>
      <c r="AG21" s="70"/>
      <c r="AH21" s="70"/>
      <c r="AI21" s="70"/>
      <c r="AJ21" s="70"/>
      <c r="AK21" s="70"/>
      <c r="AL21" s="70"/>
      <c r="AM21" s="70"/>
      <c r="AN21" s="70"/>
      <c r="AO21" s="70"/>
      <c r="AP21" s="70"/>
      <c r="AQ21" s="70"/>
      <c r="AR21" s="70"/>
      <c r="AS21" s="70"/>
      <c r="AT21" s="70"/>
    </row>
    <row r="22" spans="1:46" ht="30" customHeight="1" x14ac:dyDescent="0.2">
      <c r="A22" s="70"/>
      <c r="B22" s="70"/>
      <c r="C22" s="70"/>
      <c r="D22" s="97">
        <f>'A1 Baseline - Terrestrial'!D23</f>
        <v>16</v>
      </c>
      <c r="E22" s="80" t="str">
        <f>IF(OR('A1 Baseline - Terrestrial'!E23="",'A1 Baseline - Terrestrial'!O23=0), "",'A1 Baseline - Terrestrial'!E23)</f>
        <v/>
      </c>
      <c r="F22" s="81" t="str">
        <f>IF(E22="", "", 'A1 Baseline - Terrestrial'!H23)</f>
        <v/>
      </c>
      <c r="G22" s="82" t="str">
        <f>IF(E22="", "", 'A1 Baseline - Terrestrial'!J23)</f>
        <v/>
      </c>
      <c r="H22" s="98"/>
      <c r="I22" s="99" t="str">
        <f>IF(E22="","",'A1 Baseline - Terrestrial'!K23)</f>
        <v/>
      </c>
      <c r="J22" s="85" t="str">
        <f>IF(OR(E22="",H22=""),"",IF(AND(E22=H22,G22&gt;=P22),"Error - No Enhancement",IF(AND(E22=H22,G22&lt;P22),"Acceptable",IF(F22&gt;N22,"Trading Down - Unacceptable Change",IF(F22=N22,"Error - No Enhancement",'A1 Baseline - Terrestrial'!G23&amp;" - "&amp;IFERROR(VLOOKUP(H22,'Z1 HAB CLASS'!$D$4:$E$45,2,FALSE),""))))))</f>
        <v/>
      </c>
      <c r="K22" s="100" t="str">
        <f>IF(E22="","",IF(AND(E22=H22,G22&gt;=P22),"Error - No Enhancement",IF(AND(E22=H22,G22&lt;P22),'A1 Baseline - Terrestrial'!I23&amp;" - "&amp;'A3 Enhancement - Terrestrial'!O22,IF(F22&gt;N22,"Trading Down - Unacceptable Change",IF(F22=N22,"Error - No Enhancement",IF(AND(E22&lt;&gt;H22,F22&lt;N22),"Lower Distinctiveness Habitat"&amp;" - "&amp;O22,'A1 Baseline - Terrestrial'!I23&amp;" - "&amp;'A3 Enhancement - Terrestrial'!O22))))))</f>
        <v/>
      </c>
      <c r="L22" s="101" t="str">
        <f>IF(E22="","",'A1 Baseline - Terrestrial'!O23)</f>
        <v/>
      </c>
      <c r="M22" s="102" t="str">
        <f>IFERROR(VLOOKUP(H22,'Z1 HAB CLASS'!$D$4:$E$45,2,FALSE)," ")</f>
        <v xml:space="preserve"> </v>
      </c>
      <c r="N22" s="103" t="str">
        <f>IFERROR(VLOOKUP(M22,'Z1 HAB CLASS'!$L$3:$N$9,2,FALSE)," ")</f>
        <v xml:space="preserve"> </v>
      </c>
      <c r="O22" s="104"/>
      <c r="P22" s="100" t="str">
        <f>IFERROR(VLOOKUP(O22,'Z3 CONDITION VALUE'!$A$3:$B$5,2,FALSE)," ")</f>
        <v xml:space="preserve"> </v>
      </c>
      <c r="Q22" s="82" t="str">
        <f>IF(OR('A1 Baseline - Terrestrial'!E23="", 'A1 Baseline - Terrestrial'!O23=0), "", 'A1 Baseline - Terrestrial'!I23&amp;"")</f>
        <v/>
      </c>
      <c r="R22" s="105" t="e">
        <f t="shared" ca="1" si="0"/>
        <v>#NAME?</v>
      </c>
      <c r="S22" s="99" t="e">
        <f t="shared" ca="1" si="1"/>
        <v>#NAME?</v>
      </c>
      <c r="T22" s="106" t="e">
        <f t="array" aca="1" ref="T22" ca="1">IF(OR(R22="",S22=""),"",INDEX('Z8 TARGET ENH'!$F$6:$EO$145,MATCH(R22,'Z8 TARGET ENH'!$B$6:$B$145,0),MATCH(S22,'Z8 TARGET ENH'!$F$2:$EO$2,0)))</f>
        <v>#NAME?</v>
      </c>
      <c r="U22" s="106" t="str">
        <f>IF(E22="","",VLOOKUP($H$8,'Z8 TARGET ENH'!$FH$7:$FJ$38,2,FALSE))</f>
        <v/>
      </c>
      <c r="V22" s="106" t="str">
        <f>IF(E22="","",VLOOKUP(H22,'Z8 TARGET ENH'!$FH$7:$FJ$38,3,FALSE))</f>
        <v/>
      </c>
      <c r="W22" s="107" t="str">
        <f t="shared" si="2"/>
        <v/>
      </c>
      <c r="X22" s="108"/>
      <c r="Y22" s="70"/>
      <c r="Z22" s="1">
        <f t="shared" si="3"/>
        <v>0</v>
      </c>
      <c r="AA22" s="70"/>
      <c r="AB22" s="70"/>
      <c r="AC22" s="70"/>
      <c r="AD22" s="70"/>
      <c r="AE22" s="70"/>
      <c r="AF22" s="70"/>
      <c r="AG22" s="70"/>
      <c r="AH22" s="70"/>
      <c r="AI22" s="70"/>
      <c r="AJ22" s="70"/>
      <c r="AK22" s="70"/>
      <c r="AL22" s="70"/>
      <c r="AM22" s="70"/>
      <c r="AN22" s="70"/>
      <c r="AO22" s="70"/>
      <c r="AP22" s="70"/>
      <c r="AQ22" s="70"/>
      <c r="AR22" s="70"/>
      <c r="AS22" s="70"/>
      <c r="AT22" s="70"/>
    </row>
    <row r="23" spans="1:46" ht="30" customHeight="1" x14ac:dyDescent="0.2">
      <c r="A23" s="70"/>
      <c r="B23" s="70"/>
      <c r="C23" s="70"/>
      <c r="D23" s="97">
        <f>'A1 Baseline - Terrestrial'!D24</f>
        <v>17</v>
      </c>
      <c r="E23" s="80" t="str">
        <f>IF(OR('A1 Baseline - Terrestrial'!E24="",'A1 Baseline - Terrestrial'!O24=0), "",'A1 Baseline - Terrestrial'!E24)</f>
        <v/>
      </c>
      <c r="F23" s="81" t="str">
        <f>IF(E23="", "", 'A1 Baseline - Terrestrial'!H24)</f>
        <v/>
      </c>
      <c r="G23" s="82" t="str">
        <f>IF(E23="", "", 'A1 Baseline - Terrestrial'!J24)</f>
        <v/>
      </c>
      <c r="H23" s="98"/>
      <c r="I23" s="99" t="str">
        <f>IF(E23="","",'A1 Baseline - Terrestrial'!K24)</f>
        <v/>
      </c>
      <c r="J23" s="85" t="str">
        <f>IF(OR(E23="",H23=""),"",IF(AND(E23=H23,G23&gt;=P23),"Error - No Enhancement",IF(AND(E23=H23,G23&lt;P23),"Acceptable",IF(F23&gt;N23,"Trading Down - Unacceptable Change",IF(F23=N23,"Error - No Enhancement",'A1 Baseline - Terrestrial'!G24&amp;" - "&amp;IFERROR(VLOOKUP(H23,'Z1 HAB CLASS'!$D$4:$E$45,2,FALSE),""))))))</f>
        <v/>
      </c>
      <c r="K23" s="100" t="str">
        <f>IF(E23="","",IF(AND(E23=H23,G23&gt;=P23),"Error - No Enhancement",IF(AND(E23=H23,G23&lt;P23),'A1 Baseline - Terrestrial'!I24&amp;" - "&amp;'A3 Enhancement - Terrestrial'!O23,IF(F23&gt;N23,"Trading Down - Unacceptable Change",IF(F23=N23,"Error - No Enhancement",IF(AND(E23&lt;&gt;H23,F23&lt;N23),"Lower Distinctiveness Habitat"&amp;" - "&amp;O23,'A1 Baseline - Terrestrial'!I24&amp;" - "&amp;'A3 Enhancement - Terrestrial'!O23))))))</f>
        <v/>
      </c>
      <c r="L23" s="101" t="str">
        <f>IF(E23="","",'A1 Baseline - Terrestrial'!O24)</f>
        <v/>
      </c>
      <c r="M23" s="102" t="str">
        <f>IFERROR(VLOOKUP(H23,'Z1 HAB CLASS'!$D$4:$E$45,2,FALSE)," ")</f>
        <v xml:space="preserve"> </v>
      </c>
      <c r="N23" s="103" t="str">
        <f>IFERROR(VLOOKUP(M23,'Z1 HAB CLASS'!$L$3:$N$9,2,FALSE)," ")</f>
        <v xml:space="preserve"> </v>
      </c>
      <c r="O23" s="104"/>
      <c r="P23" s="100" t="str">
        <f>IFERROR(VLOOKUP(O23,'Z3 CONDITION VALUE'!$A$3:$B$5,2,FALSE)," ")</f>
        <v xml:space="preserve"> </v>
      </c>
      <c r="Q23" s="82" t="str">
        <f>IF(OR('A1 Baseline - Terrestrial'!E24="", 'A1 Baseline - Terrestrial'!O24=0), "", 'A1 Baseline - Terrestrial'!I24&amp;"")</f>
        <v/>
      </c>
      <c r="R23" s="105" t="e">
        <f t="shared" ca="1" si="0"/>
        <v>#NAME?</v>
      </c>
      <c r="S23" s="99" t="e">
        <f t="shared" ca="1" si="1"/>
        <v>#NAME?</v>
      </c>
      <c r="T23" s="106" t="e">
        <f t="array" aca="1" ref="T23" ca="1">IF(OR(R23="",S23=""),"",INDEX('Z8 TARGET ENH'!$F$6:$EO$145,MATCH(R23,'Z8 TARGET ENH'!$B$6:$B$145,0),MATCH(S23,'Z8 TARGET ENH'!$F$2:$EO$2,0)))</f>
        <v>#NAME?</v>
      </c>
      <c r="U23" s="106" t="str">
        <f>IF(E23="","",VLOOKUP($H$8,'Z8 TARGET ENH'!$FH$7:$FJ$38,2,FALSE))</f>
        <v/>
      </c>
      <c r="V23" s="106" t="str">
        <f>IF(E23="","",VLOOKUP(H23,'Z8 TARGET ENH'!$FH$7:$FJ$38,3,FALSE))</f>
        <v/>
      </c>
      <c r="W23" s="107" t="str">
        <f t="shared" si="2"/>
        <v/>
      </c>
      <c r="X23" s="108"/>
      <c r="Y23" s="70"/>
      <c r="Z23" s="1">
        <f t="shared" si="3"/>
        <v>0</v>
      </c>
      <c r="AA23" s="70"/>
      <c r="AB23" s="70"/>
      <c r="AC23" s="70"/>
      <c r="AD23" s="70"/>
      <c r="AE23" s="70"/>
      <c r="AF23" s="70"/>
      <c r="AG23" s="70"/>
      <c r="AH23" s="70"/>
      <c r="AI23" s="70"/>
      <c r="AJ23" s="70"/>
      <c r="AK23" s="70"/>
      <c r="AL23" s="70"/>
      <c r="AM23" s="70"/>
      <c r="AN23" s="70"/>
      <c r="AO23" s="70"/>
      <c r="AP23" s="70"/>
      <c r="AQ23" s="70"/>
      <c r="AR23" s="70"/>
      <c r="AS23" s="70"/>
      <c r="AT23" s="70"/>
    </row>
    <row r="24" spans="1:46" ht="30" customHeight="1" x14ac:dyDescent="0.2">
      <c r="A24" s="70"/>
      <c r="B24" s="70"/>
      <c r="C24" s="70"/>
      <c r="D24" s="97">
        <f>'A1 Baseline - Terrestrial'!D25</f>
        <v>18</v>
      </c>
      <c r="E24" s="80" t="str">
        <f>IF(OR('A1 Baseline - Terrestrial'!E25="",'A1 Baseline - Terrestrial'!O25=0), "",'A1 Baseline - Terrestrial'!E25)</f>
        <v/>
      </c>
      <c r="F24" s="81" t="str">
        <f>IF(E24="", "", 'A1 Baseline - Terrestrial'!H25)</f>
        <v/>
      </c>
      <c r="G24" s="82" t="str">
        <f>IF(E24="", "", 'A1 Baseline - Terrestrial'!J25)</f>
        <v/>
      </c>
      <c r="H24" s="98"/>
      <c r="I24" s="99" t="str">
        <f>IF(E24="","",'A1 Baseline - Terrestrial'!K25)</f>
        <v/>
      </c>
      <c r="J24" s="85" t="str">
        <f>IF(OR(E24="",H24=""),"",IF(AND(E24=H24,G24&gt;=P24),"Error - No Enhancement",IF(AND(E24=H24,G24&lt;P24),"Acceptable",IF(F24&gt;N24,"Trading Down - Unacceptable Change",IF(F24=N24,"Error - No Enhancement",'A1 Baseline - Terrestrial'!G25&amp;" - "&amp;IFERROR(VLOOKUP(H24,'Z1 HAB CLASS'!$D$4:$E$45,2,FALSE),""))))))</f>
        <v/>
      </c>
      <c r="K24" s="100" t="str">
        <f>IF(E24="","",IF(AND(E24=H24,G24&gt;=P24),"Error - No Enhancement",IF(AND(E24=H24,G24&lt;P24),'A1 Baseline - Terrestrial'!I25&amp;" - "&amp;'A3 Enhancement - Terrestrial'!O24,IF(F24&gt;N24,"Trading Down - Unacceptable Change",IF(F24=N24,"Error - No Enhancement",IF(AND(E24&lt;&gt;H24,F24&lt;N24),"Lower Distinctiveness Habitat"&amp;" - "&amp;O24,'A1 Baseline - Terrestrial'!I25&amp;" - "&amp;'A3 Enhancement - Terrestrial'!O24))))))</f>
        <v/>
      </c>
      <c r="L24" s="101" t="str">
        <f>IF(E24="","",'A1 Baseline - Terrestrial'!O25)</f>
        <v/>
      </c>
      <c r="M24" s="102" t="str">
        <f>IFERROR(VLOOKUP(H24,'Z1 HAB CLASS'!$D$4:$E$45,2,FALSE)," ")</f>
        <v xml:space="preserve"> </v>
      </c>
      <c r="N24" s="103" t="str">
        <f>IFERROR(VLOOKUP(M24,'Z1 HAB CLASS'!$L$3:$N$9,2,FALSE)," ")</f>
        <v xml:space="preserve"> </v>
      </c>
      <c r="O24" s="104"/>
      <c r="P24" s="100" t="str">
        <f>IFERROR(VLOOKUP(O24,'Z3 CONDITION VALUE'!$A$3:$B$5,2,FALSE)," ")</f>
        <v xml:space="preserve"> </v>
      </c>
      <c r="Q24" s="82" t="str">
        <f>IF(OR('A1 Baseline - Terrestrial'!E25="", 'A1 Baseline - Terrestrial'!O25=0), "", 'A1 Baseline - Terrestrial'!I25&amp;"")</f>
        <v/>
      </c>
      <c r="R24" s="105" t="e">
        <f t="shared" ca="1" si="0"/>
        <v>#NAME?</v>
      </c>
      <c r="S24" s="99" t="e">
        <f t="shared" ca="1" si="1"/>
        <v>#NAME?</v>
      </c>
      <c r="T24" s="106" t="e">
        <f t="array" aca="1" ref="T24" ca="1">IF(OR(R24="",S24=""),"",INDEX('Z8 TARGET ENH'!$F$6:$EO$145,MATCH(R24,'Z8 TARGET ENH'!$B$6:$B$145,0),MATCH(S24,'Z8 TARGET ENH'!$F$2:$EO$2,0)))</f>
        <v>#NAME?</v>
      </c>
      <c r="U24" s="106" t="str">
        <f>IF(E24="","",VLOOKUP($H$8,'Z8 TARGET ENH'!$FH$7:$FJ$38,2,FALSE))</f>
        <v/>
      </c>
      <c r="V24" s="106" t="str">
        <f>IF(E24="","",VLOOKUP(H24,'Z8 TARGET ENH'!$FH$7:$FJ$38,3,FALSE))</f>
        <v/>
      </c>
      <c r="W24" s="107" t="str">
        <f t="shared" si="2"/>
        <v/>
      </c>
      <c r="X24" s="108"/>
      <c r="Y24" s="70"/>
      <c r="Z24" s="1">
        <f t="shared" si="3"/>
        <v>0</v>
      </c>
      <c r="AA24" s="70"/>
      <c r="AB24" s="70"/>
      <c r="AC24" s="70"/>
      <c r="AD24" s="70"/>
      <c r="AE24" s="70"/>
      <c r="AF24" s="70"/>
      <c r="AG24" s="70"/>
      <c r="AH24" s="70"/>
      <c r="AI24" s="70"/>
      <c r="AJ24" s="70"/>
      <c r="AK24" s="70"/>
      <c r="AL24" s="70"/>
      <c r="AM24" s="70"/>
      <c r="AN24" s="70"/>
      <c r="AO24" s="70"/>
      <c r="AP24" s="70"/>
      <c r="AQ24" s="70"/>
      <c r="AR24" s="70"/>
      <c r="AS24" s="70"/>
      <c r="AT24" s="70"/>
    </row>
    <row r="25" spans="1:46" ht="30" customHeight="1" x14ac:dyDescent="0.2">
      <c r="A25" s="70"/>
      <c r="B25" s="70"/>
      <c r="C25" s="70"/>
      <c r="D25" s="97">
        <f>'A1 Baseline - Terrestrial'!D26</f>
        <v>19</v>
      </c>
      <c r="E25" s="80" t="str">
        <f>IF(OR('A1 Baseline - Terrestrial'!E26="",'A1 Baseline - Terrestrial'!O26=0), "",'A1 Baseline - Terrestrial'!E26)</f>
        <v/>
      </c>
      <c r="F25" s="81" t="str">
        <f>IF(E25="", "", 'A1 Baseline - Terrestrial'!H26)</f>
        <v/>
      </c>
      <c r="G25" s="82" t="str">
        <f>IF(E25="", "", 'A1 Baseline - Terrestrial'!J26)</f>
        <v/>
      </c>
      <c r="H25" s="98"/>
      <c r="I25" s="99" t="str">
        <f>IF(E25="","",'A1 Baseline - Terrestrial'!K26)</f>
        <v/>
      </c>
      <c r="J25" s="85" t="str">
        <f>IF(OR(E25="",H25=""),"",IF(AND(E25=H25,G25&gt;=P25),"Error - No Enhancement",IF(AND(E25=H25,G25&lt;P25),"Acceptable",IF(F25&gt;N25,"Trading Down - Unacceptable Change",IF(F25=N25,"Error - No Enhancement",'A1 Baseline - Terrestrial'!G26&amp;" - "&amp;IFERROR(VLOOKUP(H25,'Z1 HAB CLASS'!$D$4:$E$45,2,FALSE),""))))))</f>
        <v/>
      </c>
      <c r="K25" s="100" t="str">
        <f>IF(E25="","",IF(AND(E25=H25,G25&gt;=P25),"Error - No Enhancement",IF(AND(E25=H25,G25&lt;P25),'A1 Baseline - Terrestrial'!I26&amp;" - "&amp;'A3 Enhancement - Terrestrial'!O25,IF(F25&gt;N25,"Trading Down - Unacceptable Change",IF(F25=N25,"Error - No Enhancement",IF(AND(E25&lt;&gt;H25,F25&lt;N25),"Lower Distinctiveness Habitat"&amp;" - "&amp;O25,'A1 Baseline - Terrestrial'!I26&amp;" - "&amp;'A3 Enhancement - Terrestrial'!O25))))))</f>
        <v/>
      </c>
      <c r="L25" s="101" t="str">
        <f>IF(E25="","",'A1 Baseline - Terrestrial'!O26)</f>
        <v/>
      </c>
      <c r="M25" s="102" t="str">
        <f>IFERROR(VLOOKUP(H25,'Z1 HAB CLASS'!$D$4:$E$45,2,FALSE)," ")</f>
        <v xml:space="preserve"> </v>
      </c>
      <c r="N25" s="103" t="str">
        <f>IFERROR(VLOOKUP(M25,'Z1 HAB CLASS'!$L$3:$N$9,2,FALSE)," ")</f>
        <v xml:space="preserve"> </v>
      </c>
      <c r="O25" s="104"/>
      <c r="P25" s="100" t="str">
        <f>IFERROR(VLOOKUP(O25,'Z3 CONDITION VALUE'!$A$3:$B$5,2,FALSE)," ")</f>
        <v xml:space="preserve"> </v>
      </c>
      <c r="Q25" s="82" t="str">
        <f>IF(OR('A1 Baseline - Terrestrial'!E26="", 'A1 Baseline - Terrestrial'!O26=0), "", 'A1 Baseline - Terrestrial'!I26&amp;"")</f>
        <v/>
      </c>
      <c r="R25" s="105" t="e">
        <f t="shared" ca="1" si="0"/>
        <v>#NAME?</v>
      </c>
      <c r="S25" s="99" t="e">
        <f t="shared" ca="1" si="1"/>
        <v>#NAME?</v>
      </c>
      <c r="T25" s="106" t="e">
        <f t="array" aca="1" ref="T25" ca="1">IF(OR(R25="",S25=""),"",INDEX('Z8 TARGET ENH'!$F$6:$EO$145,MATCH(R25,'Z8 TARGET ENH'!$B$6:$B$145,0),MATCH(S25,'Z8 TARGET ENH'!$F$2:$EO$2,0)))</f>
        <v>#NAME?</v>
      </c>
      <c r="U25" s="106" t="str">
        <f>IF(E25="","",VLOOKUP($H$8,'Z8 TARGET ENH'!$FH$7:$FJ$38,2,FALSE))</f>
        <v/>
      </c>
      <c r="V25" s="106" t="str">
        <f>IF(E25="","",VLOOKUP(H25,'Z8 TARGET ENH'!$FH$7:$FJ$38,3,FALSE))</f>
        <v/>
      </c>
      <c r="W25" s="107" t="str">
        <f t="shared" si="2"/>
        <v/>
      </c>
      <c r="X25" s="108"/>
      <c r="Y25" s="70"/>
      <c r="Z25" s="1">
        <f t="shared" si="3"/>
        <v>0</v>
      </c>
      <c r="AA25" s="70"/>
      <c r="AB25" s="70"/>
      <c r="AC25" s="70"/>
      <c r="AD25" s="70"/>
      <c r="AE25" s="70"/>
      <c r="AF25" s="70"/>
      <c r="AG25" s="70"/>
      <c r="AH25" s="70"/>
      <c r="AI25" s="70"/>
      <c r="AJ25" s="70"/>
      <c r="AK25" s="70"/>
      <c r="AL25" s="70"/>
      <c r="AM25" s="70"/>
      <c r="AN25" s="70"/>
      <c r="AO25" s="70"/>
      <c r="AP25" s="70"/>
      <c r="AQ25" s="70"/>
      <c r="AR25" s="70"/>
      <c r="AS25" s="70"/>
      <c r="AT25" s="70"/>
    </row>
    <row r="26" spans="1:46" ht="30" customHeight="1" x14ac:dyDescent="0.2">
      <c r="A26" s="70"/>
      <c r="B26" s="70"/>
      <c r="C26" s="70"/>
      <c r="D26" s="97">
        <f>'A1 Baseline - Terrestrial'!D27</f>
        <v>20</v>
      </c>
      <c r="E26" s="80" t="str">
        <f>IF(OR('A1 Baseline - Terrestrial'!E27="",'A1 Baseline - Terrestrial'!O27=0), "",'A1 Baseline - Terrestrial'!E27)</f>
        <v/>
      </c>
      <c r="F26" s="81" t="str">
        <f>IF(E26="", "", 'A1 Baseline - Terrestrial'!H27)</f>
        <v/>
      </c>
      <c r="G26" s="82" t="str">
        <f>IF(E26="", "", 'A1 Baseline - Terrestrial'!J27)</f>
        <v/>
      </c>
      <c r="H26" s="98"/>
      <c r="I26" s="99" t="str">
        <f>IF(E26="","",'A1 Baseline - Terrestrial'!K27)</f>
        <v/>
      </c>
      <c r="J26" s="85" t="str">
        <f>IF(OR(E26="",H26=""),"",IF(AND(E26=H26,G26&gt;=P26),"Error - No Enhancement",IF(AND(E26=H26,G26&lt;P26),"Acceptable",IF(F26&gt;N26,"Trading Down - Unacceptable Change",IF(F26=N26,"Error - No Enhancement",'A1 Baseline - Terrestrial'!G27&amp;" - "&amp;IFERROR(VLOOKUP(H26,'Z1 HAB CLASS'!$D$4:$E$45,2,FALSE),""))))))</f>
        <v/>
      </c>
      <c r="K26" s="100" t="str">
        <f>IF(E26="","",IF(AND(E26=H26,G26&gt;=P26),"Error - No Enhancement",IF(AND(E26=H26,G26&lt;P26),'A1 Baseline - Terrestrial'!I27&amp;" - "&amp;'A3 Enhancement - Terrestrial'!O26,IF(F26&gt;N26,"Trading Down - Unacceptable Change",IF(F26=N26,"Error - No Enhancement",IF(AND(E26&lt;&gt;H26,F26&lt;N26),"Lower Distinctiveness Habitat"&amp;" - "&amp;O26,'A1 Baseline - Terrestrial'!I27&amp;" - "&amp;'A3 Enhancement - Terrestrial'!O26))))))</f>
        <v/>
      </c>
      <c r="L26" s="101" t="str">
        <f>IF(E26="","",'A1 Baseline - Terrestrial'!O27)</f>
        <v/>
      </c>
      <c r="M26" s="102" t="str">
        <f>IFERROR(VLOOKUP(H26,'Z1 HAB CLASS'!$D$4:$E$45,2,FALSE)," ")</f>
        <v xml:space="preserve"> </v>
      </c>
      <c r="N26" s="103" t="str">
        <f>IFERROR(VLOOKUP(M26,'Z1 HAB CLASS'!$L$3:$N$9,2,FALSE)," ")</f>
        <v xml:space="preserve"> </v>
      </c>
      <c r="O26" s="104"/>
      <c r="P26" s="100" t="str">
        <f>IFERROR(VLOOKUP(O26,'Z3 CONDITION VALUE'!$A$3:$B$5,2,FALSE)," ")</f>
        <v xml:space="preserve"> </v>
      </c>
      <c r="Q26" s="82" t="str">
        <f>IF(OR('A1 Baseline - Terrestrial'!E27="", 'A1 Baseline - Terrestrial'!O27=0), "", 'A1 Baseline - Terrestrial'!I27&amp;"")</f>
        <v/>
      </c>
      <c r="R26" s="105" t="e">
        <f t="shared" ca="1" si="0"/>
        <v>#NAME?</v>
      </c>
      <c r="S26" s="99" t="e">
        <f t="shared" ca="1" si="1"/>
        <v>#NAME?</v>
      </c>
      <c r="T26" s="106" t="e">
        <f t="array" aca="1" ref="T26" ca="1">IF(OR(R26="",S26=""),"",INDEX('Z8 TARGET ENH'!$F$6:$EO$145,MATCH(R26,'Z8 TARGET ENH'!$B$6:$B$145,0),MATCH(S26,'Z8 TARGET ENH'!$F$2:$EO$2,0)))</f>
        <v>#NAME?</v>
      </c>
      <c r="U26" s="106" t="str">
        <f>IF(E26="","",VLOOKUP($H$8,'Z8 TARGET ENH'!$FH$7:$FJ$38,2,FALSE))</f>
        <v/>
      </c>
      <c r="V26" s="106" t="str">
        <f>IF(E26="","",VLOOKUP(H26,'Z8 TARGET ENH'!$FH$7:$FJ$38,3,FALSE))</f>
        <v/>
      </c>
      <c r="W26" s="107" t="str">
        <f t="shared" si="2"/>
        <v/>
      </c>
      <c r="X26" s="108"/>
      <c r="Y26" s="70"/>
      <c r="Z26" s="1">
        <f t="shared" si="3"/>
        <v>0</v>
      </c>
      <c r="AA26" s="70"/>
      <c r="AB26" s="70"/>
      <c r="AC26" s="70"/>
      <c r="AD26" s="70"/>
      <c r="AE26" s="70"/>
      <c r="AF26" s="70"/>
      <c r="AG26" s="70"/>
      <c r="AH26" s="70"/>
      <c r="AI26" s="70"/>
      <c r="AJ26" s="70"/>
      <c r="AK26" s="70"/>
      <c r="AL26" s="70"/>
      <c r="AM26" s="70"/>
      <c r="AN26" s="70"/>
      <c r="AO26" s="70"/>
      <c r="AP26" s="70"/>
      <c r="AQ26" s="70"/>
      <c r="AR26" s="70"/>
      <c r="AS26" s="70"/>
      <c r="AT26" s="70"/>
    </row>
    <row r="27" spans="1:46" ht="30" customHeight="1" x14ac:dyDescent="0.2">
      <c r="A27" s="70"/>
      <c r="B27" s="70"/>
      <c r="C27" s="70"/>
      <c r="D27" s="97">
        <f>'A1 Baseline - Terrestrial'!D28</f>
        <v>21</v>
      </c>
      <c r="E27" s="80" t="str">
        <f>IF(OR('A1 Baseline - Terrestrial'!E28="",'A1 Baseline - Terrestrial'!O28=0), "",'A1 Baseline - Terrestrial'!E28)</f>
        <v/>
      </c>
      <c r="F27" s="81" t="str">
        <f>IF(E27="", "", 'A1 Baseline - Terrestrial'!H28)</f>
        <v/>
      </c>
      <c r="G27" s="82" t="str">
        <f>IF(E27="", "", 'A1 Baseline - Terrestrial'!J28)</f>
        <v/>
      </c>
      <c r="H27" s="98"/>
      <c r="I27" s="99" t="str">
        <f>IF(E27="","",'A1 Baseline - Terrestrial'!K28)</f>
        <v/>
      </c>
      <c r="J27" s="85" t="str">
        <f>IF(OR(E27="",H27=""),"",IF(AND(E27=H27,G27&gt;=P27),"Error - No Enhancement",IF(AND(E27=H27,G27&lt;P27),"Acceptable",IF(F27&gt;N27,"Trading Down - Unacceptable Change",IF(F27=N27,"Error - No Enhancement",'A1 Baseline - Terrestrial'!G28&amp;" - "&amp;IFERROR(VLOOKUP(H27,'Z1 HAB CLASS'!$D$4:$E$45,2,FALSE),""))))))</f>
        <v/>
      </c>
      <c r="K27" s="100" t="str">
        <f>IF(E27="","",IF(AND(E27=H27,G27&gt;=P27),"Error - No Enhancement",IF(AND(E27=H27,G27&lt;P27),'A1 Baseline - Terrestrial'!I28&amp;" - "&amp;'A3 Enhancement - Terrestrial'!O27,IF(F27&gt;N27,"Trading Down - Unacceptable Change",IF(F27=N27,"Error - No Enhancement",IF(AND(E27&lt;&gt;H27,F27&lt;N27),"Lower Distinctiveness Habitat"&amp;" - "&amp;O27,'A1 Baseline - Terrestrial'!I28&amp;" - "&amp;'A3 Enhancement - Terrestrial'!O27))))))</f>
        <v/>
      </c>
      <c r="L27" s="101" t="str">
        <f>IF(E27="","",'A1 Baseline - Terrestrial'!O28)</f>
        <v/>
      </c>
      <c r="M27" s="102" t="str">
        <f>IFERROR(VLOOKUP(H27,'Z1 HAB CLASS'!$D$4:$E$45,2,FALSE)," ")</f>
        <v xml:space="preserve"> </v>
      </c>
      <c r="N27" s="103" t="str">
        <f>IFERROR(VLOOKUP(M27,'Z1 HAB CLASS'!$L$3:$N$9,2,FALSE)," ")</f>
        <v xml:space="preserve"> </v>
      </c>
      <c r="O27" s="104"/>
      <c r="P27" s="100" t="str">
        <f>IFERROR(VLOOKUP(O27,'Z3 CONDITION VALUE'!$A$3:$B$5,2,FALSE)," ")</f>
        <v xml:space="preserve"> </v>
      </c>
      <c r="Q27" s="82" t="str">
        <f>IF(OR('A1 Baseline - Terrestrial'!E28="", 'A1 Baseline - Terrestrial'!O28=0), "", 'A1 Baseline - Terrestrial'!I28&amp;"")</f>
        <v/>
      </c>
      <c r="R27" s="105" t="e">
        <f t="shared" ca="1" si="0"/>
        <v>#NAME?</v>
      </c>
      <c r="S27" s="99" t="e">
        <f t="shared" ca="1" si="1"/>
        <v>#NAME?</v>
      </c>
      <c r="T27" s="106" t="e">
        <f t="array" aca="1" ref="T27" ca="1">IF(OR(R27="",S27=""),"",INDEX('Z8 TARGET ENH'!$F$6:$EO$145,MATCH(R27,'Z8 TARGET ENH'!$B$6:$B$145,0),MATCH(S27,'Z8 TARGET ENH'!$F$2:$EO$2,0)))</f>
        <v>#NAME?</v>
      </c>
      <c r="U27" s="106" t="str">
        <f>IF(E27="","",VLOOKUP($H$8,'Z8 TARGET ENH'!$FH$7:$FJ$38,2,FALSE))</f>
        <v/>
      </c>
      <c r="V27" s="106" t="str">
        <f>IF(E27="","",VLOOKUP(H27,'Z8 TARGET ENH'!$FH$7:$FJ$38,3,FALSE))</f>
        <v/>
      </c>
      <c r="W27" s="107" t="str">
        <f t="shared" si="2"/>
        <v/>
      </c>
      <c r="X27" s="108"/>
      <c r="Y27" s="70"/>
      <c r="Z27" s="1">
        <f t="shared" si="3"/>
        <v>0</v>
      </c>
      <c r="AA27" s="70"/>
      <c r="AB27" s="70"/>
      <c r="AC27" s="70"/>
      <c r="AD27" s="70"/>
      <c r="AE27" s="70"/>
      <c r="AF27" s="70"/>
      <c r="AG27" s="70"/>
      <c r="AH27" s="70"/>
      <c r="AI27" s="70"/>
      <c r="AJ27" s="70"/>
      <c r="AK27" s="70"/>
      <c r="AL27" s="70"/>
      <c r="AM27" s="70"/>
      <c r="AN27" s="70"/>
      <c r="AO27" s="70"/>
      <c r="AP27" s="70"/>
      <c r="AQ27" s="70"/>
      <c r="AR27" s="70"/>
      <c r="AS27" s="70"/>
      <c r="AT27" s="70"/>
    </row>
    <row r="28" spans="1:46" ht="30" customHeight="1" x14ac:dyDescent="0.2">
      <c r="A28" s="70"/>
      <c r="B28" s="70"/>
      <c r="C28" s="70"/>
      <c r="D28" s="97">
        <f>'A1 Baseline - Terrestrial'!D29</f>
        <v>22</v>
      </c>
      <c r="E28" s="80" t="str">
        <f>IF(OR('A1 Baseline - Terrestrial'!E29="",'A1 Baseline - Terrestrial'!O29=0), "",'A1 Baseline - Terrestrial'!E29)</f>
        <v/>
      </c>
      <c r="F28" s="81" t="str">
        <f>IF(E28="", "", 'A1 Baseline - Terrestrial'!H29)</f>
        <v/>
      </c>
      <c r="G28" s="82" t="str">
        <f>IF(E28="", "", 'A1 Baseline - Terrestrial'!J29)</f>
        <v/>
      </c>
      <c r="H28" s="98"/>
      <c r="I28" s="99" t="str">
        <f>IF(E28="","",'A1 Baseline - Terrestrial'!K29)</f>
        <v/>
      </c>
      <c r="J28" s="85" t="str">
        <f>IF(OR(E28="",H28=""),"",IF(AND(E28=H28,G28&gt;=P28),"Error - No Enhancement",IF(AND(E28=H28,G28&lt;P28),"Acceptable",IF(F28&gt;N28,"Trading Down - Unacceptable Change",IF(F28=N28,"Error - No Enhancement",'A1 Baseline - Terrestrial'!G29&amp;" - "&amp;IFERROR(VLOOKUP(H28,'Z1 HAB CLASS'!$D$4:$E$45,2,FALSE),""))))))</f>
        <v/>
      </c>
      <c r="K28" s="100" t="str">
        <f>IF(E28="","",IF(AND(E28=H28,G28&gt;=P28),"Error - No Enhancement",IF(AND(E28=H28,G28&lt;P28),'A1 Baseline - Terrestrial'!I29&amp;" - "&amp;'A3 Enhancement - Terrestrial'!O28,IF(F28&gt;N28,"Trading Down - Unacceptable Change",IF(F28=N28,"Error - No Enhancement",IF(AND(E28&lt;&gt;H28,F28&lt;N28),"Lower Distinctiveness Habitat"&amp;" - "&amp;O28,'A1 Baseline - Terrestrial'!I29&amp;" - "&amp;'A3 Enhancement - Terrestrial'!O28))))))</f>
        <v/>
      </c>
      <c r="L28" s="101" t="str">
        <f>IF(E28="","",'A1 Baseline - Terrestrial'!O29)</f>
        <v/>
      </c>
      <c r="M28" s="102" t="str">
        <f>IFERROR(VLOOKUP(H28,'Z1 HAB CLASS'!$D$4:$E$45,2,FALSE)," ")</f>
        <v xml:space="preserve"> </v>
      </c>
      <c r="N28" s="103" t="str">
        <f>IFERROR(VLOOKUP(M28,'Z1 HAB CLASS'!$L$3:$N$9,2,FALSE)," ")</f>
        <v xml:space="preserve"> </v>
      </c>
      <c r="O28" s="104"/>
      <c r="P28" s="100" t="str">
        <f>IFERROR(VLOOKUP(O28,'Z3 CONDITION VALUE'!$A$3:$B$5,2,FALSE)," ")</f>
        <v xml:space="preserve"> </v>
      </c>
      <c r="Q28" s="82" t="str">
        <f>IF(OR('A1 Baseline - Terrestrial'!E29="", 'A1 Baseline - Terrestrial'!O29=0), "", 'A1 Baseline - Terrestrial'!I29&amp;"")</f>
        <v/>
      </c>
      <c r="R28" s="105" t="e">
        <f t="shared" ca="1" si="0"/>
        <v>#NAME?</v>
      </c>
      <c r="S28" s="99" t="e">
        <f t="shared" ca="1" si="1"/>
        <v>#NAME?</v>
      </c>
      <c r="T28" s="106" t="e">
        <f t="array" aca="1" ref="T28" ca="1">IF(OR(R28="",S28=""),"",INDEX('Z8 TARGET ENH'!$F$6:$EO$145,MATCH(R28,'Z8 TARGET ENH'!$B$6:$B$145,0),MATCH(S28,'Z8 TARGET ENH'!$F$2:$EO$2,0)))</f>
        <v>#NAME?</v>
      </c>
      <c r="U28" s="106" t="str">
        <f>IF(E28="","",VLOOKUP($H$8,'Z8 TARGET ENH'!$FH$7:$FJ$38,2,FALSE))</f>
        <v/>
      </c>
      <c r="V28" s="106" t="str">
        <f>IF(E28="","",VLOOKUP(H28,'Z8 TARGET ENH'!$FH$7:$FJ$38,3,FALSE))</f>
        <v/>
      </c>
      <c r="W28" s="107" t="str">
        <f t="shared" si="2"/>
        <v/>
      </c>
      <c r="X28" s="108"/>
      <c r="Y28" s="70"/>
      <c r="Z28" s="1">
        <f t="shared" si="3"/>
        <v>0</v>
      </c>
      <c r="AA28" s="70"/>
      <c r="AB28" s="70"/>
      <c r="AC28" s="70"/>
      <c r="AD28" s="70"/>
      <c r="AE28" s="70"/>
      <c r="AF28" s="70"/>
      <c r="AG28" s="70"/>
      <c r="AH28" s="70"/>
      <c r="AI28" s="70"/>
      <c r="AJ28" s="70"/>
      <c r="AK28" s="70"/>
      <c r="AL28" s="70"/>
      <c r="AM28" s="70"/>
      <c r="AN28" s="70"/>
      <c r="AO28" s="70"/>
      <c r="AP28" s="70"/>
      <c r="AQ28" s="70"/>
      <c r="AR28" s="70"/>
      <c r="AS28" s="70"/>
      <c r="AT28" s="70"/>
    </row>
    <row r="29" spans="1:46" ht="30" customHeight="1" x14ac:dyDescent="0.2">
      <c r="A29" s="70"/>
      <c r="B29" s="70"/>
      <c r="C29" s="70"/>
      <c r="D29" s="97">
        <f>'A1 Baseline - Terrestrial'!D30</f>
        <v>23</v>
      </c>
      <c r="E29" s="80" t="str">
        <f>IF(OR('A1 Baseline - Terrestrial'!E30="",'A1 Baseline - Terrestrial'!O30=0), "",'A1 Baseline - Terrestrial'!E30)</f>
        <v/>
      </c>
      <c r="F29" s="81" t="str">
        <f>IF(E29="", "", 'A1 Baseline - Terrestrial'!H30)</f>
        <v/>
      </c>
      <c r="G29" s="82" t="str">
        <f>IF(E29="", "", 'A1 Baseline - Terrestrial'!J30)</f>
        <v/>
      </c>
      <c r="H29" s="98"/>
      <c r="I29" s="99" t="str">
        <f>IF(E29="","",'A1 Baseline - Terrestrial'!K30)</f>
        <v/>
      </c>
      <c r="J29" s="85" t="str">
        <f>IF(OR(E29="",H29=""),"",IF(AND(E29=H29,G29&gt;=P29),"Error - No Enhancement",IF(AND(E29=H29,G29&lt;P29),"Acceptable",IF(F29&gt;N29,"Trading Down - Unacceptable Change",IF(F29=N29,"Error - No Enhancement",'A1 Baseline - Terrestrial'!G30&amp;" - "&amp;IFERROR(VLOOKUP(H29,'Z1 HAB CLASS'!$D$4:$E$45,2,FALSE),""))))))</f>
        <v/>
      </c>
      <c r="K29" s="100" t="str">
        <f>IF(E29="","",IF(AND(E29=H29,G29&gt;=P29),"Error - No Enhancement",IF(AND(E29=H29,G29&lt;P29),'A1 Baseline - Terrestrial'!I30&amp;" - "&amp;'A3 Enhancement - Terrestrial'!O29,IF(F29&gt;N29,"Trading Down - Unacceptable Change",IF(F29=N29,"Error - No Enhancement",IF(AND(E29&lt;&gt;H29,F29&lt;N29),"Lower Distinctiveness Habitat"&amp;" - "&amp;O29,'A1 Baseline - Terrestrial'!I30&amp;" - "&amp;'A3 Enhancement - Terrestrial'!O29))))))</f>
        <v/>
      </c>
      <c r="L29" s="101" t="str">
        <f>IF(E29="","",'A1 Baseline - Terrestrial'!O30)</f>
        <v/>
      </c>
      <c r="M29" s="102" t="str">
        <f>IFERROR(VLOOKUP(H29,'Z1 HAB CLASS'!$D$4:$E$45,2,FALSE)," ")</f>
        <v xml:space="preserve"> </v>
      </c>
      <c r="N29" s="103" t="str">
        <f>IFERROR(VLOOKUP(M29,'Z1 HAB CLASS'!$L$3:$N$9,2,FALSE)," ")</f>
        <v xml:space="preserve"> </v>
      </c>
      <c r="O29" s="104"/>
      <c r="P29" s="100" t="str">
        <f>IFERROR(VLOOKUP(O29,'Z3 CONDITION VALUE'!$A$3:$B$5,2,FALSE)," ")</f>
        <v xml:space="preserve"> </v>
      </c>
      <c r="Q29" s="82" t="str">
        <f>IF(OR('A1 Baseline - Terrestrial'!E30="", 'A1 Baseline - Terrestrial'!O30=0), "", 'A1 Baseline - Terrestrial'!I30&amp;"")</f>
        <v/>
      </c>
      <c r="R29" s="105" t="e">
        <f t="shared" ca="1" si="0"/>
        <v>#NAME?</v>
      </c>
      <c r="S29" s="99" t="e">
        <f t="shared" ca="1" si="1"/>
        <v>#NAME?</v>
      </c>
      <c r="T29" s="106" t="e">
        <f t="array" aca="1" ref="T29" ca="1">IF(OR(R29="",S29=""),"",INDEX('Z8 TARGET ENH'!$F$6:$EO$145,MATCH(R29,'Z8 TARGET ENH'!$B$6:$B$145,0),MATCH(S29,'Z8 TARGET ENH'!$F$2:$EO$2,0)))</f>
        <v>#NAME?</v>
      </c>
      <c r="U29" s="106" t="str">
        <f>IF(E29="","",VLOOKUP($H$8,'Z8 TARGET ENH'!$FH$7:$FJ$38,2,FALSE))</f>
        <v/>
      </c>
      <c r="V29" s="106" t="str">
        <f>IF(E29="","",VLOOKUP(H29,'Z8 TARGET ENH'!$FH$7:$FJ$38,3,FALSE))</f>
        <v/>
      </c>
      <c r="W29" s="107" t="str">
        <f t="shared" si="2"/>
        <v/>
      </c>
      <c r="X29" s="108"/>
      <c r="Y29" s="70"/>
      <c r="Z29" s="1">
        <f t="shared" si="3"/>
        <v>0</v>
      </c>
      <c r="AA29" s="70"/>
      <c r="AB29" s="70"/>
      <c r="AC29" s="70"/>
      <c r="AD29" s="70"/>
      <c r="AE29" s="70"/>
      <c r="AF29" s="70"/>
      <c r="AG29" s="70"/>
      <c r="AH29" s="70"/>
      <c r="AI29" s="70"/>
      <c r="AJ29" s="70"/>
      <c r="AK29" s="70"/>
      <c r="AL29" s="70"/>
      <c r="AM29" s="70"/>
      <c r="AN29" s="70"/>
      <c r="AO29" s="70"/>
      <c r="AP29" s="70"/>
      <c r="AQ29" s="70"/>
      <c r="AR29" s="70"/>
      <c r="AS29" s="70"/>
      <c r="AT29" s="70"/>
    </row>
    <row r="30" spans="1:46" ht="30" customHeight="1" x14ac:dyDescent="0.2">
      <c r="A30" s="70"/>
      <c r="B30" s="70"/>
      <c r="C30" s="70"/>
      <c r="D30" s="97">
        <f>'A1 Baseline - Terrestrial'!D31</f>
        <v>24</v>
      </c>
      <c r="E30" s="80" t="str">
        <f>IF(OR('A1 Baseline - Terrestrial'!E31="",'A1 Baseline - Terrestrial'!O31=0), "",'A1 Baseline - Terrestrial'!E31)</f>
        <v/>
      </c>
      <c r="F30" s="81" t="str">
        <f>IF(E30="", "", 'A1 Baseline - Terrestrial'!H31)</f>
        <v/>
      </c>
      <c r="G30" s="82" t="str">
        <f>IF(E30="", "", 'A1 Baseline - Terrestrial'!J31)</f>
        <v/>
      </c>
      <c r="H30" s="98"/>
      <c r="I30" s="99" t="str">
        <f>IF(E30="","",'A1 Baseline - Terrestrial'!K31)</f>
        <v/>
      </c>
      <c r="J30" s="85" t="str">
        <f>IF(OR(E30="",H30=""),"",IF(AND(E30=H30,G30&gt;=P30),"Error - No Enhancement",IF(AND(E30=H30,G30&lt;P30),"Acceptable",IF(F30&gt;N30,"Trading Down - Unacceptable Change",IF(F30=N30,"Error - No Enhancement",'A1 Baseline - Terrestrial'!G31&amp;" - "&amp;IFERROR(VLOOKUP(H30,'Z1 HAB CLASS'!$D$4:$E$45,2,FALSE),""))))))</f>
        <v/>
      </c>
      <c r="K30" s="100" t="str">
        <f>IF(E30="","",IF(AND(E30=H30,G30&gt;=P30),"Error - No Enhancement",IF(AND(E30=H30,G30&lt;P30),'A1 Baseline - Terrestrial'!I31&amp;" - "&amp;'A3 Enhancement - Terrestrial'!O30,IF(F30&gt;N30,"Trading Down - Unacceptable Change",IF(F30=N30,"Error - No Enhancement",IF(AND(E30&lt;&gt;H30,F30&lt;N30),"Lower Distinctiveness Habitat"&amp;" - "&amp;O30,'A1 Baseline - Terrestrial'!I31&amp;" - "&amp;'A3 Enhancement - Terrestrial'!O30))))))</f>
        <v/>
      </c>
      <c r="L30" s="101" t="str">
        <f>IF(E30="","",'A1 Baseline - Terrestrial'!O31)</f>
        <v/>
      </c>
      <c r="M30" s="102" t="str">
        <f>IFERROR(VLOOKUP(H30,'Z1 HAB CLASS'!$D$4:$E$45,2,FALSE)," ")</f>
        <v xml:space="preserve"> </v>
      </c>
      <c r="N30" s="103" t="str">
        <f>IFERROR(VLOOKUP(M30,'Z1 HAB CLASS'!$L$3:$N$9,2,FALSE)," ")</f>
        <v xml:space="preserve"> </v>
      </c>
      <c r="O30" s="104"/>
      <c r="P30" s="100" t="str">
        <f>IFERROR(VLOOKUP(O30,'Z3 CONDITION VALUE'!$A$3:$B$5,2,FALSE)," ")</f>
        <v xml:space="preserve"> </v>
      </c>
      <c r="Q30" s="82" t="str">
        <f>IF(OR('A1 Baseline - Terrestrial'!E31="", 'A1 Baseline - Terrestrial'!O31=0), "", 'A1 Baseline - Terrestrial'!I31&amp;"")</f>
        <v/>
      </c>
      <c r="R30" s="105" t="e">
        <f t="shared" ca="1" si="0"/>
        <v>#NAME?</v>
      </c>
      <c r="S30" s="99" t="e">
        <f t="shared" ca="1" si="1"/>
        <v>#NAME?</v>
      </c>
      <c r="T30" s="106" t="e">
        <f t="array" aca="1" ref="T30" ca="1">IF(OR(R30="",S30=""),"",INDEX('Z8 TARGET ENH'!$F$6:$EO$145,MATCH(R30,'Z8 TARGET ENH'!$B$6:$B$145,0),MATCH(S30,'Z8 TARGET ENH'!$F$2:$EO$2,0)))</f>
        <v>#NAME?</v>
      </c>
      <c r="U30" s="106" t="str">
        <f>IF(E30="","",VLOOKUP($H$8,'Z8 TARGET ENH'!$FH$7:$FJ$38,2,FALSE))</f>
        <v/>
      </c>
      <c r="V30" s="106" t="str">
        <f>IF(E30="","",VLOOKUP(H30,'Z8 TARGET ENH'!$FH$7:$FJ$38,3,FALSE))</f>
        <v/>
      </c>
      <c r="W30" s="107" t="str">
        <f t="shared" si="2"/>
        <v/>
      </c>
      <c r="X30" s="108"/>
      <c r="Y30" s="70"/>
      <c r="Z30" s="1">
        <f t="shared" si="3"/>
        <v>0</v>
      </c>
      <c r="AA30" s="70"/>
      <c r="AB30" s="70"/>
      <c r="AC30" s="70"/>
      <c r="AD30" s="70"/>
      <c r="AE30" s="70"/>
      <c r="AF30" s="70"/>
      <c r="AG30" s="70"/>
      <c r="AH30" s="70"/>
      <c r="AI30" s="70"/>
      <c r="AJ30" s="70"/>
      <c r="AK30" s="70"/>
      <c r="AL30" s="70"/>
      <c r="AM30" s="70"/>
      <c r="AN30" s="70"/>
      <c r="AO30" s="70"/>
      <c r="AP30" s="70"/>
      <c r="AQ30" s="70"/>
      <c r="AR30" s="70"/>
      <c r="AS30" s="70"/>
      <c r="AT30" s="70"/>
    </row>
    <row r="31" spans="1:46" ht="30" customHeight="1" x14ac:dyDescent="0.2">
      <c r="A31" s="70"/>
      <c r="B31" s="70"/>
      <c r="C31" s="70"/>
      <c r="D31" s="97">
        <f>'A1 Baseline - Terrestrial'!D32</f>
        <v>25</v>
      </c>
      <c r="E31" s="80" t="str">
        <f>IF(OR('A1 Baseline - Terrestrial'!E32="",'A1 Baseline - Terrestrial'!O32=0), "",'A1 Baseline - Terrestrial'!E32)</f>
        <v/>
      </c>
      <c r="F31" s="81" t="str">
        <f>IF(E31="", "", 'A1 Baseline - Terrestrial'!H32)</f>
        <v/>
      </c>
      <c r="G31" s="82" t="str">
        <f>IF(E31="", "", 'A1 Baseline - Terrestrial'!J32)</f>
        <v/>
      </c>
      <c r="H31" s="98"/>
      <c r="I31" s="99" t="str">
        <f>IF(E31="","",'A1 Baseline - Terrestrial'!K32)</f>
        <v/>
      </c>
      <c r="J31" s="85" t="str">
        <f>IF(OR(E31="",H31=""),"",IF(AND(E31=H31,G31&gt;=P31),"Error - No Enhancement",IF(AND(E31=H31,G31&lt;P31),"Acceptable",IF(F31&gt;N31,"Trading Down - Unacceptable Change",IF(F31=N31,"Error - No Enhancement",'A1 Baseline - Terrestrial'!G32&amp;" - "&amp;IFERROR(VLOOKUP(H31,'Z1 HAB CLASS'!$D$4:$E$45,2,FALSE),""))))))</f>
        <v/>
      </c>
      <c r="K31" s="100" t="str">
        <f>IF(E31="","",IF(AND(E31=H31,G31&gt;=P31),"Error - No Enhancement",IF(AND(E31=H31,G31&lt;P31),'A1 Baseline - Terrestrial'!I32&amp;" - "&amp;'A3 Enhancement - Terrestrial'!O31,IF(F31&gt;N31,"Trading Down - Unacceptable Change",IF(F31=N31,"Error - No Enhancement",IF(AND(E31&lt;&gt;H31,F31&lt;N31),"Lower Distinctiveness Habitat"&amp;" - "&amp;O31,'A1 Baseline - Terrestrial'!I32&amp;" - "&amp;'A3 Enhancement - Terrestrial'!O31))))))</f>
        <v/>
      </c>
      <c r="L31" s="101" t="str">
        <f>IF(E31="","",'A1 Baseline - Terrestrial'!O32)</f>
        <v/>
      </c>
      <c r="M31" s="102" t="str">
        <f>IFERROR(VLOOKUP(H31,'Z1 HAB CLASS'!$D$4:$E$45,2,FALSE)," ")</f>
        <v xml:space="preserve"> </v>
      </c>
      <c r="N31" s="103" t="str">
        <f>IFERROR(VLOOKUP(M31,'Z1 HAB CLASS'!$L$3:$N$9,2,FALSE)," ")</f>
        <v xml:space="preserve"> </v>
      </c>
      <c r="O31" s="104"/>
      <c r="P31" s="100" t="str">
        <f>IFERROR(VLOOKUP(O31,'Z3 CONDITION VALUE'!$A$3:$B$5,2,FALSE)," ")</f>
        <v xml:space="preserve"> </v>
      </c>
      <c r="Q31" s="82" t="str">
        <f>IF(OR('A1 Baseline - Terrestrial'!E32="", 'A1 Baseline - Terrestrial'!O32=0), "", 'A1 Baseline - Terrestrial'!I32&amp;"")</f>
        <v/>
      </c>
      <c r="R31" s="105" t="e">
        <f t="shared" ca="1" si="0"/>
        <v>#NAME?</v>
      </c>
      <c r="S31" s="99" t="e">
        <f t="shared" ca="1" si="1"/>
        <v>#NAME?</v>
      </c>
      <c r="T31" s="106" t="e">
        <f t="array" aca="1" ref="T31" ca="1">IF(OR(R31="",S31=""),"",INDEX('Z8 TARGET ENH'!$F$6:$EO$145,MATCH(R31,'Z8 TARGET ENH'!$B$6:$B$145,0),MATCH(S31,'Z8 TARGET ENH'!$F$2:$EO$2,0)))</f>
        <v>#NAME?</v>
      </c>
      <c r="U31" s="106" t="str">
        <f>IF(E31="","",VLOOKUP($H$8,'Z8 TARGET ENH'!$FH$7:$FJ$38,2,FALSE))</f>
        <v/>
      </c>
      <c r="V31" s="106" t="str">
        <f>IF(E31="","",VLOOKUP(H31,'Z8 TARGET ENH'!$FH$7:$FJ$38,3,FALSE))</f>
        <v/>
      </c>
      <c r="W31" s="107" t="str">
        <f t="shared" si="2"/>
        <v/>
      </c>
      <c r="X31" s="108"/>
      <c r="Y31" s="70"/>
      <c r="Z31" s="1">
        <f t="shared" si="3"/>
        <v>0</v>
      </c>
      <c r="AA31" s="70"/>
      <c r="AB31" s="70"/>
      <c r="AC31" s="70"/>
      <c r="AD31" s="70"/>
      <c r="AE31" s="70"/>
      <c r="AF31" s="70"/>
      <c r="AG31" s="70"/>
      <c r="AH31" s="70"/>
      <c r="AI31" s="70"/>
      <c r="AJ31" s="70"/>
      <c r="AK31" s="70"/>
      <c r="AL31" s="70"/>
      <c r="AM31" s="70"/>
      <c r="AN31" s="70"/>
      <c r="AO31" s="70"/>
      <c r="AP31" s="70"/>
      <c r="AQ31" s="70"/>
      <c r="AR31" s="70"/>
      <c r="AS31" s="70"/>
      <c r="AT31" s="70"/>
    </row>
    <row r="32" spans="1:46" ht="30" customHeight="1" x14ac:dyDescent="0.2">
      <c r="A32" s="70"/>
      <c r="B32" s="70"/>
      <c r="C32" s="70"/>
      <c r="D32" s="97">
        <f>'A1 Baseline - Terrestrial'!D33</f>
        <v>26</v>
      </c>
      <c r="E32" s="80" t="str">
        <f>IF(OR('A1 Baseline - Terrestrial'!E33="",'A1 Baseline - Terrestrial'!O33=0), "",'A1 Baseline - Terrestrial'!E33)</f>
        <v/>
      </c>
      <c r="F32" s="81" t="str">
        <f>IF(E32="", "", 'A1 Baseline - Terrestrial'!H33)</f>
        <v/>
      </c>
      <c r="G32" s="82" t="str">
        <f>IF(E32="", "", 'A1 Baseline - Terrestrial'!J33)</f>
        <v/>
      </c>
      <c r="H32" s="98"/>
      <c r="I32" s="99" t="str">
        <f>IF(E32="","",'A1 Baseline - Terrestrial'!K33)</f>
        <v/>
      </c>
      <c r="J32" s="85" t="str">
        <f>IF(OR(E32="",H32=""),"",IF(AND(E32=H32,G32&gt;=P32),"Error - No Enhancement",IF(AND(E32=H32,G32&lt;P32),"Acceptable",IF(F32&gt;N32,"Trading Down - Unacceptable Change",IF(F32=N32,"Error - No Enhancement",'A1 Baseline - Terrestrial'!G33&amp;" - "&amp;IFERROR(VLOOKUP(H32,'Z1 HAB CLASS'!$D$4:$E$45,2,FALSE),""))))))</f>
        <v/>
      </c>
      <c r="K32" s="100" t="str">
        <f>IF(E32="","",IF(AND(E32=H32,G32&gt;=P32),"Error - No Enhancement",IF(AND(E32=H32,G32&lt;P32),'A1 Baseline - Terrestrial'!I33&amp;" - "&amp;'A3 Enhancement - Terrestrial'!O32,IF(F32&gt;N32,"Trading Down - Unacceptable Change",IF(F32=N32,"Error - No Enhancement",IF(AND(E32&lt;&gt;H32,F32&lt;N32),"Lower Distinctiveness Habitat"&amp;" - "&amp;O32,'A1 Baseline - Terrestrial'!I33&amp;" - "&amp;'A3 Enhancement - Terrestrial'!O32))))))</f>
        <v/>
      </c>
      <c r="L32" s="101" t="str">
        <f>IF(E32="","",'A1 Baseline - Terrestrial'!O33)</f>
        <v/>
      </c>
      <c r="M32" s="102" t="str">
        <f>IFERROR(VLOOKUP(H32,'Z1 HAB CLASS'!$D$4:$E$45,2,FALSE)," ")</f>
        <v xml:space="preserve"> </v>
      </c>
      <c r="N32" s="103" t="str">
        <f>IFERROR(VLOOKUP(M32,'Z1 HAB CLASS'!$L$3:$N$9,2,FALSE)," ")</f>
        <v xml:space="preserve"> </v>
      </c>
      <c r="O32" s="104"/>
      <c r="P32" s="100" t="str">
        <f>IFERROR(VLOOKUP(O32,'Z3 CONDITION VALUE'!$A$3:$B$5,2,FALSE)," ")</f>
        <v xml:space="preserve"> </v>
      </c>
      <c r="Q32" s="82" t="str">
        <f>IF(OR('A1 Baseline - Terrestrial'!E33="", 'A1 Baseline - Terrestrial'!O33=0), "", 'A1 Baseline - Terrestrial'!I33&amp;"")</f>
        <v/>
      </c>
      <c r="R32" s="105" t="e">
        <f t="shared" ca="1" si="0"/>
        <v>#NAME?</v>
      </c>
      <c r="S32" s="99" t="e">
        <f t="shared" ca="1" si="1"/>
        <v>#NAME?</v>
      </c>
      <c r="T32" s="106" t="e">
        <f t="array" aca="1" ref="T32" ca="1">IF(OR(R32="",S32=""),"",INDEX('Z8 TARGET ENH'!$F$6:$EO$145,MATCH(R32,'Z8 TARGET ENH'!$B$6:$B$145,0),MATCH(S32,'Z8 TARGET ENH'!$F$2:$EO$2,0)))</f>
        <v>#NAME?</v>
      </c>
      <c r="U32" s="106" t="str">
        <f>IF(E32="","",VLOOKUP($H$8,'Z8 TARGET ENH'!$FH$7:$FJ$38,2,FALSE))</f>
        <v/>
      </c>
      <c r="V32" s="106" t="str">
        <f>IF(E32="","",VLOOKUP(H32,'Z8 TARGET ENH'!$FH$7:$FJ$38,3,FALSE))</f>
        <v/>
      </c>
      <c r="W32" s="107" t="str">
        <f t="shared" si="2"/>
        <v/>
      </c>
      <c r="X32" s="108"/>
      <c r="Y32" s="70"/>
      <c r="Z32" s="1">
        <f t="shared" si="3"/>
        <v>0</v>
      </c>
      <c r="AA32" s="70"/>
      <c r="AB32" s="70"/>
      <c r="AC32" s="70"/>
      <c r="AD32" s="70"/>
      <c r="AE32" s="70"/>
      <c r="AF32" s="70"/>
      <c r="AG32" s="70"/>
      <c r="AH32" s="70"/>
      <c r="AI32" s="70"/>
      <c r="AJ32" s="70"/>
      <c r="AK32" s="70"/>
      <c r="AL32" s="70"/>
      <c r="AM32" s="70"/>
      <c r="AN32" s="70"/>
      <c r="AO32" s="70"/>
      <c r="AP32" s="70"/>
      <c r="AQ32" s="70"/>
      <c r="AR32" s="70"/>
      <c r="AS32" s="70"/>
      <c r="AT32" s="70"/>
    </row>
    <row r="33" spans="1:46" ht="30" customHeight="1" x14ac:dyDescent="0.2">
      <c r="A33" s="70"/>
      <c r="B33" s="70"/>
      <c r="C33" s="70"/>
      <c r="D33" s="97">
        <f>'A1 Baseline - Terrestrial'!D34</f>
        <v>27</v>
      </c>
      <c r="E33" s="80" t="str">
        <f>IF(OR('A1 Baseline - Terrestrial'!E34="",'A1 Baseline - Terrestrial'!O34=0), "",'A1 Baseline - Terrestrial'!E34)</f>
        <v/>
      </c>
      <c r="F33" s="81" t="str">
        <f>IF(E33="", "", 'A1 Baseline - Terrestrial'!H34)</f>
        <v/>
      </c>
      <c r="G33" s="82" t="str">
        <f>IF(E33="", "", 'A1 Baseline - Terrestrial'!J34)</f>
        <v/>
      </c>
      <c r="H33" s="98"/>
      <c r="I33" s="99" t="str">
        <f>IF(E33="","",'A1 Baseline - Terrestrial'!K34)</f>
        <v/>
      </c>
      <c r="J33" s="85" t="str">
        <f>IF(OR(E33="",H33=""),"",IF(AND(E33=H33,G33&gt;=P33),"Error - No Enhancement",IF(AND(E33=H33,G33&lt;P33),"Acceptable",IF(F33&gt;N33,"Trading Down - Unacceptable Change",IF(F33=N33,"Error - No Enhancement",'A1 Baseline - Terrestrial'!G34&amp;" - "&amp;IFERROR(VLOOKUP(H33,'Z1 HAB CLASS'!$D$4:$E$45,2,FALSE),""))))))</f>
        <v/>
      </c>
      <c r="K33" s="100" t="str">
        <f>IF(E33="","",IF(AND(E33=H33,G33&gt;=P33),"Error - No Enhancement",IF(AND(E33=H33,G33&lt;P33),'A1 Baseline - Terrestrial'!I34&amp;" - "&amp;'A3 Enhancement - Terrestrial'!O33,IF(F33&gt;N33,"Trading Down - Unacceptable Change",IF(F33=N33,"Error - No Enhancement",IF(AND(E33&lt;&gt;H33,F33&lt;N33),"Lower Distinctiveness Habitat"&amp;" - "&amp;O33,'A1 Baseline - Terrestrial'!I34&amp;" - "&amp;'A3 Enhancement - Terrestrial'!O33))))))</f>
        <v/>
      </c>
      <c r="L33" s="101" t="str">
        <f>IF(E33="","",'A1 Baseline - Terrestrial'!O34)</f>
        <v/>
      </c>
      <c r="M33" s="102" t="str">
        <f>IFERROR(VLOOKUP(H33,'Z1 HAB CLASS'!$D$4:$E$45,2,FALSE)," ")</f>
        <v xml:space="preserve"> </v>
      </c>
      <c r="N33" s="103" t="str">
        <f>IFERROR(VLOOKUP(M33,'Z1 HAB CLASS'!$L$3:$N$9,2,FALSE)," ")</f>
        <v xml:space="preserve"> </v>
      </c>
      <c r="O33" s="104"/>
      <c r="P33" s="100" t="str">
        <f>IFERROR(VLOOKUP(O33,'Z3 CONDITION VALUE'!$A$3:$B$5,2,FALSE)," ")</f>
        <v xml:space="preserve"> </v>
      </c>
      <c r="Q33" s="82" t="str">
        <f>IF(OR('A1 Baseline - Terrestrial'!E34="", 'A1 Baseline - Terrestrial'!O34=0), "", 'A1 Baseline - Terrestrial'!I34&amp;"")</f>
        <v/>
      </c>
      <c r="R33" s="105" t="e">
        <f t="shared" ca="1" si="0"/>
        <v>#NAME?</v>
      </c>
      <c r="S33" s="99" t="e">
        <f t="shared" ca="1" si="1"/>
        <v>#NAME?</v>
      </c>
      <c r="T33" s="106" t="e">
        <f t="array" aca="1" ref="T33" ca="1">IF(OR(R33="",S33=""),"",INDEX('Z8 TARGET ENH'!$F$6:$EO$145,MATCH(R33,'Z8 TARGET ENH'!$B$6:$B$145,0),MATCH(S33,'Z8 TARGET ENH'!$F$2:$EO$2,0)))</f>
        <v>#NAME?</v>
      </c>
      <c r="U33" s="106" t="str">
        <f>IF(E33="","",VLOOKUP($H$8,'Z8 TARGET ENH'!$FH$7:$FJ$38,2,FALSE))</f>
        <v/>
      </c>
      <c r="V33" s="106" t="str">
        <f>IF(E33="","",VLOOKUP(H33,'Z8 TARGET ENH'!$FH$7:$FJ$38,3,FALSE))</f>
        <v/>
      </c>
      <c r="W33" s="107" t="str">
        <f t="shared" si="2"/>
        <v/>
      </c>
      <c r="X33" s="108"/>
      <c r="Y33" s="70"/>
      <c r="Z33" s="1">
        <f t="shared" si="3"/>
        <v>0</v>
      </c>
      <c r="AA33" s="70"/>
      <c r="AB33" s="70"/>
      <c r="AC33" s="70"/>
      <c r="AD33" s="70"/>
      <c r="AE33" s="70"/>
      <c r="AF33" s="70"/>
      <c r="AG33" s="70"/>
      <c r="AH33" s="70"/>
      <c r="AI33" s="70"/>
      <c r="AJ33" s="70"/>
      <c r="AK33" s="70"/>
      <c r="AL33" s="70"/>
      <c r="AM33" s="70"/>
      <c r="AN33" s="70"/>
      <c r="AO33" s="70"/>
      <c r="AP33" s="70"/>
      <c r="AQ33" s="70"/>
      <c r="AR33" s="70"/>
      <c r="AS33" s="70"/>
      <c r="AT33" s="70"/>
    </row>
    <row r="34" spans="1:46" ht="30" customHeight="1" x14ac:dyDescent="0.2">
      <c r="A34" s="70"/>
      <c r="B34" s="70"/>
      <c r="C34" s="70"/>
      <c r="D34" s="97">
        <f>'A1 Baseline - Terrestrial'!D35</f>
        <v>28</v>
      </c>
      <c r="E34" s="80" t="str">
        <f>IF(OR('A1 Baseline - Terrestrial'!E35="",'A1 Baseline - Terrestrial'!O35=0), "",'A1 Baseline - Terrestrial'!E35)</f>
        <v/>
      </c>
      <c r="F34" s="81" t="str">
        <f>IF(E34="", "", 'A1 Baseline - Terrestrial'!H35)</f>
        <v/>
      </c>
      <c r="G34" s="82" t="str">
        <f>IF(E34="", "", 'A1 Baseline - Terrestrial'!J35)</f>
        <v/>
      </c>
      <c r="H34" s="98"/>
      <c r="I34" s="99" t="str">
        <f>IF(E34="","",'A1 Baseline - Terrestrial'!K35)</f>
        <v/>
      </c>
      <c r="J34" s="85" t="str">
        <f>IF(OR(E34="",H34=""),"",IF(AND(E34=H34,G34&gt;=P34),"Error - No Enhancement",IF(AND(E34=H34,G34&lt;P34),"Acceptable",IF(F34&gt;N34,"Trading Down - Unacceptable Change",IF(F34=N34,"Error - No Enhancement",'A1 Baseline - Terrestrial'!G35&amp;" - "&amp;IFERROR(VLOOKUP(H34,'Z1 HAB CLASS'!$D$4:$E$45,2,FALSE),""))))))</f>
        <v/>
      </c>
      <c r="K34" s="100" t="str">
        <f>IF(E34="","",IF(AND(E34=H34,G34&gt;=P34),"Error - No Enhancement",IF(AND(E34=H34,G34&lt;P34),'A1 Baseline - Terrestrial'!I35&amp;" - "&amp;'A3 Enhancement - Terrestrial'!O34,IF(F34&gt;N34,"Trading Down - Unacceptable Change",IF(F34=N34,"Error - No Enhancement",IF(AND(E34&lt;&gt;H34,F34&lt;N34),"Lower Distinctiveness Habitat"&amp;" - "&amp;O34,'A1 Baseline - Terrestrial'!I35&amp;" - "&amp;'A3 Enhancement - Terrestrial'!O34))))))</f>
        <v/>
      </c>
      <c r="L34" s="101" t="str">
        <f>IF(E34="","",'A1 Baseline - Terrestrial'!O35)</f>
        <v/>
      </c>
      <c r="M34" s="102" t="str">
        <f>IFERROR(VLOOKUP(H34,'Z1 HAB CLASS'!$D$4:$E$45,2,FALSE)," ")</f>
        <v xml:space="preserve"> </v>
      </c>
      <c r="N34" s="103" t="str">
        <f>IFERROR(VLOOKUP(M34,'Z1 HAB CLASS'!$L$3:$N$9,2,FALSE)," ")</f>
        <v xml:space="preserve"> </v>
      </c>
      <c r="O34" s="104"/>
      <c r="P34" s="100" t="str">
        <f>IFERROR(VLOOKUP(O34,'Z3 CONDITION VALUE'!$A$3:$B$5,2,FALSE)," ")</f>
        <v xml:space="preserve"> </v>
      </c>
      <c r="Q34" s="82" t="str">
        <f>IF(OR('A1 Baseline - Terrestrial'!E35="", 'A1 Baseline - Terrestrial'!O35=0), "", 'A1 Baseline - Terrestrial'!I35&amp;"")</f>
        <v/>
      </c>
      <c r="R34" s="105" t="e">
        <f t="shared" ca="1" si="0"/>
        <v>#NAME?</v>
      </c>
      <c r="S34" s="99" t="e">
        <f t="shared" ca="1" si="1"/>
        <v>#NAME?</v>
      </c>
      <c r="T34" s="106" t="e">
        <f t="array" aca="1" ref="T34" ca="1">IF(OR(R34="",S34=""),"",INDEX('Z8 TARGET ENH'!$F$6:$EO$145,MATCH(R34,'Z8 TARGET ENH'!$B$6:$B$145,0),MATCH(S34,'Z8 TARGET ENH'!$F$2:$EO$2,0)))</f>
        <v>#NAME?</v>
      </c>
      <c r="U34" s="106" t="str">
        <f>IF(E34="","",VLOOKUP($H$8,'Z8 TARGET ENH'!$FH$7:$FJ$38,2,FALSE))</f>
        <v/>
      </c>
      <c r="V34" s="106" t="str">
        <f>IF(E34="","",VLOOKUP(H34,'Z8 TARGET ENH'!$FH$7:$FJ$38,3,FALSE))</f>
        <v/>
      </c>
      <c r="W34" s="107" t="str">
        <f t="shared" si="2"/>
        <v/>
      </c>
      <c r="X34" s="108"/>
      <c r="Y34" s="70"/>
      <c r="Z34" s="1">
        <f t="shared" si="3"/>
        <v>0</v>
      </c>
      <c r="AA34" s="70"/>
      <c r="AB34" s="70"/>
      <c r="AC34" s="70"/>
      <c r="AD34" s="70"/>
      <c r="AE34" s="70"/>
      <c r="AF34" s="70"/>
      <c r="AG34" s="70"/>
      <c r="AH34" s="70"/>
      <c r="AI34" s="70"/>
      <c r="AJ34" s="70"/>
      <c r="AK34" s="70"/>
      <c r="AL34" s="70"/>
      <c r="AM34" s="70"/>
      <c r="AN34" s="70"/>
      <c r="AO34" s="70"/>
      <c r="AP34" s="70"/>
      <c r="AQ34" s="70"/>
      <c r="AR34" s="70"/>
      <c r="AS34" s="70"/>
      <c r="AT34" s="70"/>
    </row>
    <row r="35" spans="1:46" ht="30" customHeight="1" x14ac:dyDescent="0.2">
      <c r="A35" s="70"/>
      <c r="B35" s="70"/>
      <c r="C35" s="70"/>
      <c r="D35" s="97">
        <f>'A1 Baseline - Terrestrial'!D36</f>
        <v>29</v>
      </c>
      <c r="E35" s="80" t="str">
        <f>IF(OR('A1 Baseline - Terrestrial'!E36="",'A1 Baseline - Terrestrial'!O36=0), "",'A1 Baseline - Terrestrial'!E36)</f>
        <v/>
      </c>
      <c r="F35" s="81" t="str">
        <f>IF(E35="", "", 'A1 Baseline - Terrestrial'!H36)</f>
        <v/>
      </c>
      <c r="G35" s="82" t="str">
        <f>IF(E35="", "", 'A1 Baseline - Terrestrial'!J36)</f>
        <v/>
      </c>
      <c r="H35" s="98"/>
      <c r="I35" s="99" t="str">
        <f>IF(E35="","",'A1 Baseline - Terrestrial'!K36)</f>
        <v/>
      </c>
      <c r="J35" s="85" t="str">
        <f>IF(OR(E35="",H35=""),"",IF(AND(E35=H35,G35&gt;=P35),"Error - No Enhancement",IF(AND(E35=H35,G35&lt;P35),"Acceptable",IF(F35&gt;N35,"Trading Down - Unacceptable Change",IF(F35=N35,"Error - No Enhancement",'A1 Baseline - Terrestrial'!G36&amp;" - "&amp;IFERROR(VLOOKUP(H35,'Z1 HAB CLASS'!$D$4:$E$45,2,FALSE),""))))))</f>
        <v/>
      </c>
      <c r="K35" s="100" t="str">
        <f>IF(E35="","",IF(AND(E35=H35,G35&gt;=P35),"Error - No Enhancement",IF(AND(E35=H35,G35&lt;P35),'A1 Baseline - Terrestrial'!I36&amp;" - "&amp;'A3 Enhancement - Terrestrial'!O35,IF(F35&gt;N35,"Trading Down - Unacceptable Change",IF(F35=N35,"Error - No Enhancement",IF(AND(E35&lt;&gt;H35,F35&lt;N35),"Lower Distinctiveness Habitat"&amp;" - "&amp;O35,'A1 Baseline - Terrestrial'!I36&amp;" - "&amp;'A3 Enhancement - Terrestrial'!O35))))))</f>
        <v/>
      </c>
      <c r="L35" s="101" t="str">
        <f>IF(E35="","",'A1 Baseline - Terrestrial'!O36)</f>
        <v/>
      </c>
      <c r="M35" s="102" t="str">
        <f>IFERROR(VLOOKUP(H35,'Z1 HAB CLASS'!$D$4:$E$45,2,FALSE)," ")</f>
        <v xml:space="preserve"> </v>
      </c>
      <c r="N35" s="103" t="str">
        <f>IFERROR(VLOOKUP(M35,'Z1 HAB CLASS'!$L$3:$N$9,2,FALSE)," ")</f>
        <v xml:space="preserve"> </v>
      </c>
      <c r="O35" s="104"/>
      <c r="P35" s="100" t="str">
        <f>IFERROR(VLOOKUP(O35,'Z3 CONDITION VALUE'!$A$3:$B$5,2,FALSE)," ")</f>
        <v xml:space="preserve"> </v>
      </c>
      <c r="Q35" s="82" t="str">
        <f>IF(OR('A1 Baseline - Terrestrial'!E36="", 'A1 Baseline - Terrestrial'!O36=0), "", 'A1 Baseline - Terrestrial'!I36&amp;"")</f>
        <v/>
      </c>
      <c r="R35" s="105" t="e">
        <f t="shared" ca="1" si="0"/>
        <v>#NAME?</v>
      </c>
      <c r="S35" s="99" t="e">
        <f t="shared" ca="1" si="1"/>
        <v>#NAME?</v>
      </c>
      <c r="T35" s="106" t="e">
        <f t="array" aca="1" ref="T35" ca="1">IF(OR(R35="",S35=""),"",INDEX('Z8 TARGET ENH'!$F$6:$EO$145,MATCH(R35,'Z8 TARGET ENH'!$B$6:$B$145,0),MATCH(S35,'Z8 TARGET ENH'!$F$2:$EO$2,0)))</f>
        <v>#NAME?</v>
      </c>
      <c r="U35" s="106" t="str">
        <f>IF(E35="","",VLOOKUP($H$8,'Z8 TARGET ENH'!$FH$7:$FJ$38,2,FALSE))</f>
        <v/>
      </c>
      <c r="V35" s="106" t="str">
        <f>IF(E35="","",VLOOKUP(H35,'Z8 TARGET ENH'!$FH$7:$FJ$38,3,FALSE))</f>
        <v/>
      </c>
      <c r="W35" s="107" t="str">
        <f t="shared" si="2"/>
        <v/>
      </c>
      <c r="X35" s="108"/>
      <c r="Y35" s="70"/>
      <c r="Z35" s="1">
        <f t="shared" si="3"/>
        <v>0</v>
      </c>
      <c r="AA35" s="70"/>
      <c r="AB35" s="70"/>
      <c r="AC35" s="70"/>
      <c r="AD35" s="70"/>
      <c r="AE35" s="70"/>
      <c r="AF35" s="70"/>
      <c r="AG35" s="70"/>
      <c r="AH35" s="70"/>
      <c r="AI35" s="70"/>
      <c r="AJ35" s="70"/>
      <c r="AK35" s="70"/>
      <c r="AL35" s="70"/>
      <c r="AM35" s="70"/>
      <c r="AN35" s="70"/>
      <c r="AO35" s="70"/>
      <c r="AP35" s="70"/>
      <c r="AQ35" s="70"/>
      <c r="AR35" s="70"/>
      <c r="AS35" s="70"/>
      <c r="AT35" s="70"/>
    </row>
    <row r="36" spans="1:46" ht="30" customHeight="1" x14ac:dyDescent="0.2">
      <c r="A36" s="70"/>
      <c r="B36" s="70"/>
      <c r="C36" s="70"/>
      <c r="D36" s="97">
        <f>'A1 Baseline - Terrestrial'!D37</f>
        <v>30</v>
      </c>
      <c r="E36" s="80" t="str">
        <f>IF(OR('A1 Baseline - Terrestrial'!E37="",'A1 Baseline - Terrestrial'!O37=0), "",'A1 Baseline - Terrestrial'!E37)</f>
        <v/>
      </c>
      <c r="F36" s="81" t="str">
        <f>IF(E36="", "", 'A1 Baseline - Terrestrial'!H37)</f>
        <v/>
      </c>
      <c r="G36" s="82" t="str">
        <f>IF(E36="", "", 'A1 Baseline - Terrestrial'!J37)</f>
        <v/>
      </c>
      <c r="H36" s="98"/>
      <c r="I36" s="99" t="str">
        <f>IF(E36="","",'A1 Baseline - Terrestrial'!K37)</f>
        <v/>
      </c>
      <c r="J36" s="85" t="str">
        <f>IF(OR(E36="",H36=""),"",IF(AND(E36=H36,G36&gt;=P36),"Error - No Enhancement",IF(AND(E36=H36,G36&lt;P36),"Acceptable",IF(F36&gt;N36,"Trading Down - Unacceptable Change",IF(F36=N36,"Error - No Enhancement",'A1 Baseline - Terrestrial'!G37&amp;" - "&amp;IFERROR(VLOOKUP(H36,'Z1 HAB CLASS'!$D$4:$E$45,2,FALSE),""))))))</f>
        <v/>
      </c>
      <c r="K36" s="100" t="str">
        <f>IF(E36="","",IF(AND(E36=H36,G36&gt;=P36),"Error - No Enhancement",IF(AND(E36=H36,G36&lt;P36),'A1 Baseline - Terrestrial'!I37&amp;" - "&amp;'A3 Enhancement - Terrestrial'!O36,IF(F36&gt;N36,"Trading Down - Unacceptable Change",IF(F36=N36,"Error - No Enhancement",IF(AND(E36&lt;&gt;H36,F36&lt;N36),"Lower Distinctiveness Habitat"&amp;" - "&amp;O36,'A1 Baseline - Terrestrial'!I37&amp;" - "&amp;'A3 Enhancement - Terrestrial'!O36))))))</f>
        <v/>
      </c>
      <c r="L36" s="101" t="str">
        <f>IF(E36="","",'A1 Baseline - Terrestrial'!O37)</f>
        <v/>
      </c>
      <c r="M36" s="102" t="str">
        <f>IFERROR(VLOOKUP(H36,'Z1 HAB CLASS'!$D$4:$E$45,2,FALSE)," ")</f>
        <v xml:space="preserve"> </v>
      </c>
      <c r="N36" s="103" t="str">
        <f>IFERROR(VLOOKUP(M36,'Z1 HAB CLASS'!$L$3:$N$9,2,FALSE)," ")</f>
        <v xml:space="preserve"> </v>
      </c>
      <c r="O36" s="104"/>
      <c r="P36" s="100" t="str">
        <f>IFERROR(VLOOKUP(O36,'Z3 CONDITION VALUE'!$A$3:$B$5,2,FALSE)," ")</f>
        <v xml:space="preserve"> </v>
      </c>
      <c r="Q36" s="82" t="str">
        <f>IF(OR('A1 Baseline - Terrestrial'!E37="", 'A1 Baseline - Terrestrial'!O37=0), "", 'A1 Baseline - Terrestrial'!I37&amp;"")</f>
        <v/>
      </c>
      <c r="R36" s="105" t="e">
        <f t="shared" ca="1" si="0"/>
        <v>#NAME?</v>
      </c>
      <c r="S36" s="99" t="e">
        <f t="shared" ca="1" si="1"/>
        <v>#NAME?</v>
      </c>
      <c r="T36" s="106" t="e">
        <f t="array" aca="1" ref="T36" ca="1">IF(OR(R36="",S36=""),"",INDEX('Z8 TARGET ENH'!$F$6:$EO$145,MATCH(R36,'Z8 TARGET ENH'!$B$6:$B$145,0),MATCH(S36,'Z8 TARGET ENH'!$F$2:$EO$2,0)))</f>
        <v>#NAME?</v>
      </c>
      <c r="U36" s="106" t="str">
        <f>IF(E36="","",VLOOKUP($H$8,'Z8 TARGET ENH'!$FH$7:$FJ$38,2,FALSE))</f>
        <v/>
      </c>
      <c r="V36" s="106" t="str">
        <f>IF(E36="","",VLOOKUP(H36,'Z8 TARGET ENH'!$FH$7:$FJ$38,3,FALSE))</f>
        <v/>
      </c>
      <c r="W36" s="107" t="str">
        <f t="shared" si="2"/>
        <v/>
      </c>
      <c r="X36" s="108"/>
      <c r="Y36" s="70"/>
      <c r="Z36" s="1">
        <f t="shared" si="3"/>
        <v>0</v>
      </c>
      <c r="AA36" s="70"/>
      <c r="AB36" s="70"/>
      <c r="AC36" s="70"/>
      <c r="AD36" s="70"/>
      <c r="AE36" s="70"/>
      <c r="AF36" s="70"/>
      <c r="AG36" s="70"/>
      <c r="AH36" s="70"/>
      <c r="AI36" s="70"/>
      <c r="AJ36" s="70"/>
      <c r="AK36" s="70"/>
      <c r="AL36" s="70"/>
      <c r="AM36" s="70"/>
      <c r="AN36" s="70"/>
      <c r="AO36" s="70"/>
      <c r="AP36" s="70"/>
      <c r="AQ36" s="70"/>
      <c r="AR36" s="70"/>
      <c r="AS36" s="70"/>
      <c r="AT36" s="70"/>
    </row>
    <row r="37" spans="1:46" ht="30" customHeight="1" x14ac:dyDescent="0.2">
      <c r="A37" s="70"/>
      <c r="B37" s="70"/>
      <c r="C37" s="70"/>
      <c r="D37" s="97">
        <f>'A1 Baseline - Terrestrial'!D38</f>
        <v>31</v>
      </c>
      <c r="E37" s="80" t="str">
        <f>IF(OR('A1 Baseline - Terrestrial'!E38="",'A1 Baseline - Terrestrial'!O38=0), "",'A1 Baseline - Terrestrial'!E38)</f>
        <v/>
      </c>
      <c r="F37" s="81" t="str">
        <f>IF(E37="", "", 'A1 Baseline - Terrestrial'!H38)</f>
        <v/>
      </c>
      <c r="G37" s="82" t="str">
        <f>IF(E37="", "", 'A1 Baseline - Terrestrial'!J38)</f>
        <v/>
      </c>
      <c r="H37" s="98"/>
      <c r="I37" s="99" t="str">
        <f>IF(E37="","",'A1 Baseline - Terrestrial'!K38)</f>
        <v/>
      </c>
      <c r="J37" s="85" t="str">
        <f>IF(OR(E37="",H37=""),"",IF(AND(E37=H37,G37&gt;=P37),"Error - No Enhancement",IF(AND(E37=H37,G37&lt;P37),"Acceptable",IF(F37&gt;N37,"Trading Down - Unacceptable Change",IF(F37=N37,"Error - No Enhancement",'A1 Baseline - Terrestrial'!G38&amp;" - "&amp;IFERROR(VLOOKUP(H37,'Z1 HAB CLASS'!$D$4:$E$45,2,FALSE),""))))))</f>
        <v/>
      </c>
      <c r="K37" s="100" t="str">
        <f>IF(E37="","",IF(AND(E37=H37,G37&gt;=P37),"Error - No Enhancement",IF(AND(E37=H37,G37&lt;P37),'A1 Baseline - Terrestrial'!I38&amp;" - "&amp;'A3 Enhancement - Terrestrial'!O37,IF(F37&gt;N37,"Trading Down - Unacceptable Change",IF(F37=N37,"Error - No Enhancement",IF(AND(E37&lt;&gt;H37,F37&lt;N37),"Lower Distinctiveness Habitat"&amp;" - "&amp;O37,'A1 Baseline - Terrestrial'!I38&amp;" - "&amp;'A3 Enhancement - Terrestrial'!O37))))))</f>
        <v/>
      </c>
      <c r="L37" s="101" t="str">
        <f>IF(E37="","",'A1 Baseline - Terrestrial'!O38)</f>
        <v/>
      </c>
      <c r="M37" s="102" t="str">
        <f>IFERROR(VLOOKUP(H37,'Z1 HAB CLASS'!$D$4:$E$45,2,FALSE)," ")</f>
        <v xml:space="preserve"> </v>
      </c>
      <c r="N37" s="103" t="str">
        <f>IFERROR(VLOOKUP(M37,'Z1 HAB CLASS'!$L$3:$N$9,2,FALSE)," ")</f>
        <v xml:space="preserve"> </v>
      </c>
      <c r="O37" s="104"/>
      <c r="P37" s="100" t="str">
        <f>IFERROR(VLOOKUP(O37,'Z3 CONDITION VALUE'!$A$3:$B$5,2,FALSE)," ")</f>
        <v xml:space="preserve"> </v>
      </c>
      <c r="Q37" s="82" t="str">
        <f>IF(OR('A1 Baseline - Terrestrial'!E38="", 'A1 Baseline - Terrestrial'!O38=0), "", 'A1 Baseline - Terrestrial'!I38&amp;"")</f>
        <v/>
      </c>
      <c r="R37" s="105" t="e">
        <f t="shared" ca="1" si="0"/>
        <v>#NAME?</v>
      </c>
      <c r="S37" s="99" t="e">
        <f t="shared" ca="1" si="1"/>
        <v>#NAME?</v>
      </c>
      <c r="T37" s="106" t="e">
        <f t="array" aca="1" ref="T37" ca="1">IF(OR(R37="",S37=""),"",INDEX('Z8 TARGET ENH'!$F$6:$EO$145,MATCH(R37,'Z8 TARGET ENH'!$B$6:$B$145,0),MATCH(S37,'Z8 TARGET ENH'!$F$2:$EO$2,0)))</f>
        <v>#NAME?</v>
      </c>
      <c r="U37" s="106" t="str">
        <f>IF(E37="","",VLOOKUP($H$8,'Z8 TARGET ENH'!$FH$7:$FJ$38,2,FALSE))</f>
        <v/>
      </c>
      <c r="V37" s="106" t="str">
        <f>IF(E37="","",VLOOKUP(H37,'Z8 TARGET ENH'!$FH$7:$FJ$38,3,FALSE))</f>
        <v/>
      </c>
      <c r="W37" s="107" t="str">
        <f t="shared" si="2"/>
        <v/>
      </c>
      <c r="X37" s="108"/>
      <c r="Y37" s="70"/>
      <c r="Z37" s="1">
        <f t="shared" si="3"/>
        <v>0</v>
      </c>
      <c r="AA37" s="70"/>
      <c r="AB37" s="70"/>
      <c r="AC37" s="70"/>
      <c r="AD37" s="70"/>
      <c r="AE37" s="70"/>
      <c r="AF37" s="70"/>
      <c r="AG37" s="70"/>
      <c r="AH37" s="70"/>
      <c r="AI37" s="70"/>
      <c r="AJ37" s="70"/>
      <c r="AK37" s="70"/>
      <c r="AL37" s="70"/>
      <c r="AM37" s="70"/>
      <c r="AN37" s="70"/>
      <c r="AO37" s="70"/>
      <c r="AP37" s="70"/>
      <c r="AQ37" s="70"/>
      <c r="AR37" s="70"/>
      <c r="AS37" s="70"/>
      <c r="AT37" s="70"/>
    </row>
    <row r="38" spans="1:46" ht="30" customHeight="1" x14ac:dyDescent="0.2">
      <c r="A38" s="70"/>
      <c r="B38" s="70"/>
      <c r="C38" s="70"/>
      <c r="D38" s="97">
        <f>'A1 Baseline - Terrestrial'!D39</f>
        <v>32</v>
      </c>
      <c r="E38" s="80" t="str">
        <f>IF(OR('A1 Baseline - Terrestrial'!E39="",'A1 Baseline - Terrestrial'!O39=0), "",'A1 Baseline - Terrestrial'!E39)</f>
        <v/>
      </c>
      <c r="F38" s="81" t="str">
        <f>IF(E38="", "", 'A1 Baseline - Terrestrial'!H39)</f>
        <v/>
      </c>
      <c r="G38" s="82" t="str">
        <f>IF(E38="", "", 'A1 Baseline - Terrestrial'!J39)</f>
        <v/>
      </c>
      <c r="H38" s="98"/>
      <c r="I38" s="99" t="str">
        <f>IF(E38="","",'A1 Baseline - Terrestrial'!K39)</f>
        <v/>
      </c>
      <c r="J38" s="85" t="str">
        <f>IF(OR(E38="",H38=""),"",IF(AND(E38=H38,G38&gt;=P38),"Error - No Enhancement",IF(AND(E38=H38,G38&lt;P38),"Acceptable",IF(F38&gt;N38,"Trading Down - Unacceptable Change",IF(F38=N38,"Error - No Enhancement",'A1 Baseline - Terrestrial'!G39&amp;" - "&amp;IFERROR(VLOOKUP(H38,'Z1 HAB CLASS'!$D$4:$E$45,2,FALSE),""))))))</f>
        <v/>
      </c>
      <c r="K38" s="100" t="str">
        <f>IF(E38="","",IF(AND(E38=H38,G38&gt;=P38),"Error - No Enhancement",IF(AND(E38=H38,G38&lt;P38),'A1 Baseline - Terrestrial'!I39&amp;" - "&amp;'A3 Enhancement - Terrestrial'!O38,IF(F38&gt;N38,"Trading Down - Unacceptable Change",IF(F38=N38,"Error - No Enhancement",IF(AND(E38&lt;&gt;H38,F38&lt;N38),"Lower Distinctiveness Habitat"&amp;" - "&amp;O38,'A1 Baseline - Terrestrial'!I39&amp;" - "&amp;'A3 Enhancement - Terrestrial'!O38))))))</f>
        <v/>
      </c>
      <c r="L38" s="101" t="str">
        <f>IF(E38="","",'A1 Baseline - Terrestrial'!O39)</f>
        <v/>
      </c>
      <c r="M38" s="102" t="str">
        <f>IFERROR(VLOOKUP(H38,'Z1 HAB CLASS'!$D$4:$E$45,2,FALSE)," ")</f>
        <v xml:space="preserve"> </v>
      </c>
      <c r="N38" s="103" t="str">
        <f>IFERROR(VLOOKUP(M38,'Z1 HAB CLASS'!$L$3:$N$9,2,FALSE)," ")</f>
        <v xml:space="preserve"> </v>
      </c>
      <c r="O38" s="104"/>
      <c r="P38" s="100" t="str">
        <f>IFERROR(VLOOKUP(O38,'Z3 CONDITION VALUE'!$A$3:$B$5,2,FALSE)," ")</f>
        <v xml:space="preserve"> </v>
      </c>
      <c r="Q38" s="82" t="str">
        <f>IF(OR('A1 Baseline - Terrestrial'!E39="", 'A1 Baseline - Terrestrial'!O39=0), "", 'A1 Baseline - Terrestrial'!I39&amp;"")</f>
        <v/>
      </c>
      <c r="R38" s="105" t="e">
        <f t="shared" ca="1" si="0"/>
        <v>#NAME?</v>
      </c>
      <c r="S38" s="99" t="e">
        <f t="shared" ca="1" si="1"/>
        <v>#NAME?</v>
      </c>
      <c r="T38" s="106" t="e">
        <f t="array" aca="1" ref="T38" ca="1">IF(OR(R38="",S38=""),"",INDEX('Z8 TARGET ENH'!$F$6:$EO$145,MATCH(R38,'Z8 TARGET ENH'!$B$6:$B$145,0),MATCH(S38,'Z8 TARGET ENH'!$F$2:$EO$2,0)))</f>
        <v>#NAME?</v>
      </c>
      <c r="U38" s="106" t="str">
        <f>IF(E38="","",VLOOKUP($H$8,'Z8 TARGET ENH'!$FH$7:$FJ$38,2,FALSE))</f>
        <v/>
      </c>
      <c r="V38" s="106" t="str">
        <f>IF(E38="","",VLOOKUP(H38,'Z8 TARGET ENH'!$FH$7:$FJ$38,3,FALSE))</f>
        <v/>
      </c>
      <c r="W38" s="107" t="str">
        <f t="shared" si="2"/>
        <v/>
      </c>
      <c r="X38" s="108"/>
      <c r="Y38" s="70"/>
      <c r="Z38" s="1">
        <f t="shared" si="3"/>
        <v>0</v>
      </c>
      <c r="AA38" s="70"/>
      <c r="AB38" s="70"/>
      <c r="AC38" s="70"/>
      <c r="AD38" s="70"/>
      <c r="AE38" s="70"/>
      <c r="AF38" s="70"/>
      <c r="AG38" s="70"/>
      <c r="AH38" s="70"/>
      <c r="AI38" s="70"/>
      <c r="AJ38" s="70"/>
      <c r="AK38" s="70"/>
      <c r="AL38" s="70"/>
      <c r="AM38" s="70"/>
      <c r="AN38" s="70"/>
      <c r="AO38" s="70"/>
      <c r="AP38" s="70"/>
      <c r="AQ38" s="70"/>
      <c r="AR38" s="70"/>
      <c r="AS38" s="70"/>
      <c r="AT38" s="70"/>
    </row>
    <row r="39" spans="1:46" ht="30" customHeight="1" x14ac:dyDescent="0.2">
      <c r="A39" s="70"/>
      <c r="B39" s="70"/>
      <c r="C39" s="70"/>
      <c r="D39" s="97">
        <f>'A1 Baseline - Terrestrial'!D40</f>
        <v>33</v>
      </c>
      <c r="E39" s="80" t="str">
        <f>IF(OR('A1 Baseline - Terrestrial'!E40="",'A1 Baseline - Terrestrial'!O40=0), "",'A1 Baseline - Terrestrial'!E40)</f>
        <v/>
      </c>
      <c r="F39" s="81" t="str">
        <f>IF(E39="", "", 'A1 Baseline - Terrestrial'!H40)</f>
        <v/>
      </c>
      <c r="G39" s="82" t="str">
        <f>IF(E39="", "", 'A1 Baseline - Terrestrial'!J40)</f>
        <v/>
      </c>
      <c r="H39" s="98"/>
      <c r="I39" s="99" t="str">
        <f>IF(E39="","",'A1 Baseline - Terrestrial'!K40)</f>
        <v/>
      </c>
      <c r="J39" s="85" t="str">
        <f>IF(OR(E39="",H39=""),"",IF(AND(E39=H39,G39&gt;=P39),"Error - No Enhancement",IF(AND(E39=H39,G39&lt;P39),"Acceptable",IF(F39&gt;N39,"Trading Down - Unacceptable Change",IF(F39=N39,"Error - No Enhancement",'A1 Baseline - Terrestrial'!G40&amp;" - "&amp;IFERROR(VLOOKUP(H39,'Z1 HAB CLASS'!$D$4:$E$45,2,FALSE),""))))))</f>
        <v/>
      </c>
      <c r="K39" s="100" t="str">
        <f>IF(E39="","",IF(AND(E39=H39,G39&gt;=P39),"Error - No Enhancement",IF(AND(E39=H39,G39&lt;P39),'A1 Baseline - Terrestrial'!I40&amp;" - "&amp;'A3 Enhancement - Terrestrial'!O39,IF(F39&gt;N39,"Trading Down - Unacceptable Change",IF(F39=N39,"Error - No Enhancement",IF(AND(E39&lt;&gt;H39,F39&lt;N39),"Lower Distinctiveness Habitat"&amp;" - "&amp;O39,'A1 Baseline - Terrestrial'!I40&amp;" - "&amp;'A3 Enhancement - Terrestrial'!O39))))))</f>
        <v/>
      </c>
      <c r="L39" s="101" t="str">
        <f>IF(E39="","",'A1 Baseline - Terrestrial'!O40)</f>
        <v/>
      </c>
      <c r="M39" s="102" t="str">
        <f>IFERROR(VLOOKUP(H39,'Z1 HAB CLASS'!$D$4:$E$45,2,FALSE)," ")</f>
        <v xml:space="preserve"> </v>
      </c>
      <c r="N39" s="103" t="str">
        <f>IFERROR(VLOOKUP(M39,'Z1 HAB CLASS'!$L$3:$N$9,2,FALSE)," ")</f>
        <v xml:space="preserve"> </v>
      </c>
      <c r="O39" s="104"/>
      <c r="P39" s="100" t="str">
        <f>IFERROR(VLOOKUP(O39,'Z3 CONDITION VALUE'!$A$3:$B$5,2,FALSE)," ")</f>
        <v xml:space="preserve"> </v>
      </c>
      <c r="Q39" s="82" t="str">
        <f>IF(OR('A1 Baseline - Terrestrial'!E40="", 'A1 Baseline - Terrestrial'!O40=0), "", 'A1 Baseline - Terrestrial'!I40&amp;"")</f>
        <v/>
      </c>
      <c r="R39" s="105" t="e">
        <f t="shared" ca="1" si="0"/>
        <v>#NAME?</v>
      </c>
      <c r="S39" s="99" t="e">
        <f t="shared" ca="1" si="1"/>
        <v>#NAME?</v>
      </c>
      <c r="T39" s="106" t="e">
        <f t="array" aca="1" ref="T39" ca="1">IF(OR(R39="",S39=""),"",INDEX('Z8 TARGET ENH'!$F$6:$EO$145,MATCH(R39,'Z8 TARGET ENH'!$B$6:$B$145,0),MATCH(S39,'Z8 TARGET ENH'!$F$2:$EO$2,0)))</f>
        <v>#NAME?</v>
      </c>
      <c r="U39" s="106" t="str">
        <f>IF(E39="","",VLOOKUP($H$8,'Z8 TARGET ENH'!$FH$7:$FJ$38,2,FALSE))</f>
        <v/>
      </c>
      <c r="V39" s="106" t="str">
        <f>IF(E39="","",VLOOKUP(H39,'Z8 TARGET ENH'!$FH$7:$FJ$38,3,FALSE))</f>
        <v/>
      </c>
      <c r="W39" s="107" t="str">
        <f t="shared" si="2"/>
        <v/>
      </c>
      <c r="X39" s="108"/>
      <c r="Y39" s="70"/>
      <c r="Z39" s="1">
        <f t="shared" si="3"/>
        <v>0</v>
      </c>
      <c r="AA39" s="70"/>
      <c r="AB39" s="70"/>
      <c r="AC39" s="70"/>
      <c r="AD39" s="70"/>
      <c r="AE39" s="70"/>
      <c r="AF39" s="70"/>
      <c r="AG39" s="70"/>
      <c r="AH39" s="70"/>
      <c r="AI39" s="70"/>
      <c r="AJ39" s="70"/>
      <c r="AK39" s="70"/>
      <c r="AL39" s="70"/>
      <c r="AM39" s="70"/>
      <c r="AN39" s="70"/>
      <c r="AO39" s="70"/>
      <c r="AP39" s="70"/>
      <c r="AQ39" s="70"/>
      <c r="AR39" s="70"/>
      <c r="AS39" s="70"/>
      <c r="AT39" s="70"/>
    </row>
    <row r="40" spans="1:46" ht="30" customHeight="1" x14ac:dyDescent="0.2">
      <c r="A40" s="70"/>
      <c r="B40" s="70"/>
      <c r="C40" s="70"/>
      <c r="D40" s="97">
        <f>'A1 Baseline - Terrestrial'!D41</f>
        <v>34</v>
      </c>
      <c r="E40" s="80" t="str">
        <f>IF(OR('A1 Baseline - Terrestrial'!E41="",'A1 Baseline - Terrestrial'!O41=0), "",'A1 Baseline - Terrestrial'!E41)</f>
        <v/>
      </c>
      <c r="F40" s="81" t="str">
        <f>IF(E40="", "", 'A1 Baseline - Terrestrial'!H41)</f>
        <v/>
      </c>
      <c r="G40" s="82" t="str">
        <f>IF(E40="", "", 'A1 Baseline - Terrestrial'!J41)</f>
        <v/>
      </c>
      <c r="H40" s="98"/>
      <c r="I40" s="99" t="str">
        <f>IF(E40="","",'A1 Baseline - Terrestrial'!K41)</f>
        <v/>
      </c>
      <c r="J40" s="85" t="str">
        <f>IF(OR(E40="",H40=""),"",IF(AND(E40=H40,G40&gt;=P40),"Error - No Enhancement",IF(AND(E40=H40,G40&lt;P40),"Acceptable",IF(F40&gt;N40,"Trading Down - Unacceptable Change",IF(F40=N40,"Error - No Enhancement",'A1 Baseline - Terrestrial'!G41&amp;" - "&amp;IFERROR(VLOOKUP(H40,'Z1 HAB CLASS'!$D$4:$E$45,2,FALSE),""))))))</f>
        <v/>
      </c>
      <c r="K40" s="100" t="str">
        <f>IF(E40="","",IF(AND(E40=H40,G40&gt;=P40),"Error - No Enhancement",IF(AND(E40=H40,G40&lt;P40),'A1 Baseline - Terrestrial'!I41&amp;" - "&amp;'A3 Enhancement - Terrestrial'!O40,IF(F40&gt;N40,"Trading Down - Unacceptable Change",IF(F40=N40,"Error - No Enhancement",IF(AND(E40&lt;&gt;H40,F40&lt;N40),"Lower Distinctiveness Habitat"&amp;" - "&amp;O40,'A1 Baseline - Terrestrial'!I41&amp;" - "&amp;'A3 Enhancement - Terrestrial'!O40))))))</f>
        <v/>
      </c>
      <c r="L40" s="101" t="str">
        <f>IF(E40="","",'A1 Baseline - Terrestrial'!O41)</f>
        <v/>
      </c>
      <c r="M40" s="102" t="str">
        <f>IFERROR(VLOOKUP(H40,'Z1 HAB CLASS'!$D$4:$E$45,2,FALSE)," ")</f>
        <v xml:space="preserve"> </v>
      </c>
      <c r="N40" s="103" t="str">
        <f>IFERROR(VLOOKUP(M40,'Z1 HAB CLASS'!$L$3:$N$9,2,FALSE)," ")</f>
        <v xml:space="preserve"> </v>
      </c>
      <c r="O40" s="104"/>
      <c r="P40" s="100" t="str">
        <f>IFERROR(VLOOKUP(O40,'Z3 CONDITION VALUE'!$A$3:$B$5,2,FALSE)," ")</f>
        <v xml:space="preserve"> </v>
      </c>
      <c r="Q40" s="82" t="str">
        <f>IF(OR('A1 Baseline - Terrestrial'!E41="", 'A1 Baseline - Terrestrial'!O41=0), "", 'A1 Baseline - Terrestrial'!I41&amp;"")</f>
        <v/>
      </c>
      <c r="R40" s="105" t="e">
        <f t="shared" ca="1" si="0"/>
        <v>#NAME?</v>
      </c>
      <c r="S40" s="99" t="e">
        <f t="shared" ca="1" si="1"/>
        <v>#NAME?</v>
      </c>
      <c r="T40" s="106" t="e">
        <f t="array" aca="1" ref="T40" ca="1">IF(OR(R40="",S40=""),"",INDEX('Z8 TARGET ENH'!$F$6:$EO$145,MATCH(R40,'Z8 TARGET ENH'!$B$6:$B$145,0),MATCH(S40,'Z8 TARGET ENH'!$F$2:$EO$2,0)))</f>
        <v>#NAME?</v>
      </c>
      <c r="U40" s="106" t="str">
        <f>IF(E40="","",VLOOKUP($H$8,'Z8 TARGET ENH'!$FH$7:$FJ$38,2,FALSE))</f>
        <v/>
      </c>
      <c r="V40" s="106" t="str">
        <f>IF(E40="","",VLOOKUP(H40,'Z8 TARGET ENH'!$FH$7:$FJ$38,3,FALSE))</f>
        <v/>
      </c>
      <c r="W40" s="107" t="str">
        <f t="shared" si="2"/>
        <v/>
      </c>
      <c r="X40" s="108"/>
      <c r="Y40" s="70"/>
      <c r="Z40" s="1">
        <f t="shared" si="3"/>
        <v>0</v>
      </c>
      <c r="AA40" s="70"/>
      <c r="AB40" s="70"/>
      <c r="AC40" s="70"/>
      <c r="AD40" s="70"/>
      <c r="AE40" s="70"/>
      <c r="AF40" s="70"/>
      <c r="AG40" s="70"/>
      <c r="AH40" s="70"/>
      <c r="AI40" s="70"/>
      <c r="AJ40" s="70"/>
      <c r="AK40" s="70"/>
      <c r="AL40" s="70"/>
      <c r="AM40" s="70"/>
      <c r="AN40" s="70"/>
      <c r="AO40" s="70"/>
      <c r="AP40" s="70"/>
      <c r="AQ40" s="70"/>
      <c r="AR40" s="70"/>
      <c r="AS40" s="70"/>
      <c r="AT40" s="70"/>
    </row>
    <row r="41" spans="1:46" ht="30" customHeight="1" x14ac:dyDescent="0.2">
      <c r="A41" s="70"/>
      <c r="B41" s="70"/>
      <c r="C41" s="70"/>
      <c r="D41" s="97">
        <f>'A1 Baseline - Terrestrial'!D42</f>
        <v>35</v>
      </c>
      <c r="E41" s="80" t="str">
        <f>IF(OR('A1 Baseline - Terrestrial'!E42="",'A1 Baseline - Terrestrial'!O42=0), "",'A1 Baseline - Terrestrial'!E42)</f>
        <v/>
      </c>
      <c r="F41" s="81" t="str">
        <f>IF(E41="", "", 'A1 Baseline - Terrestrial'!H42)</f>
        <v/>
      </c>
      <c r="G41" s="82" t="str">
        <f>IF(E41="", "", 'A1 Baseline - Terrestrial'!J42)</f>
        <v/>
      </c>
      <c r="H41" s="98"/>
      <c r="I41" s="99" t="str">
        <f>IF(E41="","",'A1 Baseline - Terrestrial'!K42)</f>
        <v/>
      </c>
      <c r="J41" s="85" t="str">
        <f>IF(OR(E41="",H41=""),"",IF(AND(E41=H41,G41&gt;=P41),"Error - No Enhancement",IF(AND(E41=H41,G41&lt;P41),"Acceptable",IF(F41&gt;N41,"Trading Down - Unacceptable Change",IF(F41=N41,"Error - No Enhancement",'A1 Baseline - Terrestrial'!G42&amp;" - "&amp;IFERROR(VLOOKUP(H41,'Z1 HAB CLASS'!$D$4:$E$45,2,FALSE),""))))))</f>
        <v/>
      </c>
      <c r="K41" s="100" t="str">
        <f>IF(E41="","",IF(AND(E41=H41,G41&gt;=P41),"Error - No Enhancement",IF(AND(E41=H41,G41&lt;P41),'A1 Baseline - Terrestrial'!I42&amp;" - "&amp;'A3 Enhancement - Terrestrial'!O41,IF(F41&gt;N41,"Trading Down - Unacceptable Change",IF(F41=N41,"Error - No Enhancement",IF(AND(E41&lt;&gt;H41,F41&lt;N41),"Lower Distinctiveness Habitat"&amp;" - "&amp;O41,'A1 Baseline - Terrestrial'!I42&amp;" - "&amp;'A3 Enhancement - Terrestrial'!O41))))))</f>
        <v/>
      </c>
      <c r="L41" s="101" t="str">
        <f>IF(E41="","",'A1 Baseline - Terrestrial'!O42)</f>
        <v/>
      </c>
      <c r="M41" s="102" t="str">
        <f>IFERROR(VLOOKUP(H41,'Z1 HAB CLASS'!$D$4:$E$45,2,FALSE)," ")</f>
        <v xml:space="preserve"> </v>
      </c>
      <c r="N41" s="103" t="str">
        <f>IFERROR(VLOOKUP(M41,'Z1 HAB CLASS'!$L$3:$N$9,2,FALSE)," ")</f>
        <v xml:space="preserve"> </v>
      </c>
      <c r="O41" s="104"/>
      <c r="P41" s="100" t="str">
        <f>IFERROR(VLOOKUP(O41,'Z3 CONDITION VALUE'!$A$3:$B$5,2,FALSE)," ")</f>
        <v xml:space="preserve"> </v>
      </c>
      <c r="Q41" s="82" t="str">
        <f>IF(OR('A1 Baseline - Terrestrial'!E42="", 'A1 Baseline - Terrestrial'!O42=0), "", 'A1 Baseline - Terrestrial'!I42&amp;"")</f>
        <v/>
      </c>
      <c r="R41" s="105" t="e">
        <f t="shared" ca="1" si="0"/>
        <v>#NAME?</v>
      </c>
      <c r="S41" s="99" t="e">
        <f t="shared" ca="1" si="1"/>
        <v>#NAME?</v>
      </c>
      <c r="T41" s="106" t="e">
        <f t="array" aca="1" ref="T41" ca="1">IF(OR(R41="",S41=""),"",INDEX('Z8 TARGET ENH'!$F$6:$EO$145,MATCH(R41,'Z8 TARGET ENH'!$B$6:$B$145,0),MATCH(S41,'Z8 TARGET ENH'!$F$2:$EO$2,0)))</f>
        <v>#NAME?</v>
      </c>
      <c r="U41" s="106" t="str">
        <f>IF(E41="","",VLOOKUP($H$8,'Z8 TARGET ENH'!$FH$7:$FJ$38,2,FALSE))</f>
        <v/>
      </c>
      <c r="V41" s="106" t="str">
        <f>IF(E41="","",VLOOKUP(H41,'Z8 TARGET ENH'!$FH$7:$FJ$38,3,FALSE))</f>
        <v/>
      </c>
      <c r="W41" s="107" t="str">
        <f t="shared" si="2"/>
        <v/>
      </c>
      <c r="X41" s="108"/>
      <c r="Y41" s="70"/>
      <c r="Z41" s="1">
        <f t="shared" si="3"/>
        <v>0</v>
      </c>
      <c r="AA41" s="70"/>
      <c r="AB41" s="70"/>
      <c r="AC41" s="70"/>
      <c r="AD41" s="70"/>
      <c r="AE41" s="70"/>
      <c r="AF41" s="70"/>
      <c r="AG41" s="70"/>
      <c r="AH41" s="70"/>
      <c r="AI41" s="70"/>
      <c r="AJ41" s="70"/>
      <c r="AK41" s="70"/>
      <c r="AL41" s="70"/>
      <c r="AM41" s="70"/>
      <c r="AN41" s="70"/>
      <c r="AO41" s="70"/>
      <c r="AP41" s="70"/>
      <c r="AQ41" s="70"/>
      <c r="AR41" s="70"/>
      <c r="AS41" s="70"/>
      <c r="AT41" s="70"/>
    </row>
    <row r="42" spans="1:46" ht="30" customHeight="1" x14ac:dyDescent="0.2">
      <c r="A42" s="70"/>
      <c r="B42" s="70"/>
      <c r="C42" s="70"/>
      <c r="D42" s="97">
        <f>'A1 Baseline - Terrestrial'!D43</f>
        <v>36</v>
      </c>
      <c r="E42" s="80" t="str">
        <f>IF(OR('A1 Baseline - Terrestrial'!E43="",'A1 Baseline - Terrestrial'!O43=0), "",'A1 Baseline - Terrestrial'!E43)</f>
        <v/>
      </c>
      <c r="F42" s="81" t="str">
        <f>IF(E42="", "", 'A1 Baseline - Terrestrial'!H43)</f>
        <v/>
      </c>
      <c r="G42" s="82" t="str">
        <f>IF(E42="", "", 'A1 Baseline - Terrestrial'!J43)</f>
        <v/>
      </c>
      <c r="H42" s="98"/>
      <c r="I42" s="99" t="str">
        <f>IF(E42="","",'A1 Baseline - Terrestrial'!K43)</f>
        <v/>
      </c>
      <c r="J42" s="85" t="str">
        <f>IF(OR(E42="",H42=""),"",IF(AND(E42=H42,G42&gt;=P42),"Error - No Enhancement",IF(AND(E42=H42,G42&lt;P42),"Acceptable",IF(F42&gt;N42,"Trading Down - Unacceptable Change",IF(F42=N42,"Error - No Enhancement",'A1 Baseline - Terrestrial'!G43&amp;" - "&amp;IFERROR(VLOOKUP(H42,'Z1 HAB CLASS'!$D$4:$E$45,2,FALSE),""))))))</f>
        <v/>
      </c>
      <c r="K42" s="100" t="str">
        <f>IF(E42="","",IF(AND(E42=H42,G42&gt;=P42),"Error - No Enhancement",IF(AND(E42=H42,G42&lt;P42),'A1 Baseline - Terrestrial'!I43&amp;" - "&amp;'A3 Enhancement - Terrestrial'!O42,IF(F42&gt;N42,"Trading Down - Unacceptable Change",IF(F42=N42,"Error - No Enhancement",IF(AND(E42&lt;&gt;H42,F42&lt;N42),"Lower Distinctiveness Habitat"&amp;" - "&amp;O42,'A1 Baseline - Terrestrial'!I43&amp;" - "&amp;'A3 Enhancement - Terrestrial'!O42))))))</f>
        <v/>
      </c>
      <c r="L42" s="101" t="str">
        <f>IF(E42="","",'A1 Baseline - Terrestrial'!O43)</f>
        <v/>
      </c>
      <c r="M42" s="102" t="str">
        <f>IFERROR(VLOOKUP(H42,'Z1 HAB CLASS'!$D$4:$E$45,2,FALSE)," ")</f>
        <v xml:space="preserve"> </v>
      </c>
      <c r="N42" s="103" t="str">
        <f>IFERROR(VLOOKUP(M42,'Z1 HAB CLASS'!$L$3:$N$9,2,FALSE)," ")</f>
        <v xml:space="preserve"> </v>
      </c>
      <c r="O42" s="104"/>
      <c r="P42" s="100" t="str">
        <f>IFERROR(VLOOKUP(O42,'Z3 CONDITION VALUE'!$A$3:$B$5,2,FALSE)," ")</f>
        <v xml:space="preserve"> </v>
      </c>
      <c r="Q42" s="82" t="str">
        <f>IF(OR('A1 Baseline - Terrestrial'!E43="", 'A1 Baseline - Terrestrial'!O43=0), "", 'A1 Baseline - Terrestrial'!I43&amp;"")</f>
        <v/>
      </c>
      <c r="R42" s="105" t="e">
        <f t="shared" ca="1" si="0"/>
        <v>#NAME?</v>
      </c>
      <c r="S42" s="99" t="e">
        <f t="shared" ca="1" si="1"/>
        <v>#NAME?</v>
      </c>
      <c r="T42" s="106" t="e">
        <f t="array" aca="1" ref="T42" ca="1">IF(OR(R42="",S42=""),"",INDEX('Z8 TARGET ENH'!$F$6:$EO$145,MATCH(R42,'Z8 TARGET ENH'!$B$6:$B$145,0),MATCH(S42,'Z8 TARGET ENH'!$F$2:$EO$2,0)))</f>
        <v>#NAME?</v>
      </c>
      <c r="U42" s="106" t="str">
        <f>IF(E42="","",VLOOKUP($H$8,'Z8 TARGET ENH'!$FH$7:$FJ$38,2,FALSE))</f>
        <v/>
      </c>
      <c r="V42" s="106" t="str">
        <f>IF(E42="","",VLOOKUP(H42,'Z8 TARGET ENH'!$FH$7:$FJ$38,3,FALSE))</f>
        <v/>
      </c>
      <c r="W42" s="107" t="str">
        <f t="shared" si="2"/>
        <v/>
      </c>
      <c r="X42" s="108"/>
      <c r="Y42" s="70"/>
      <c r="Z42" s="1">
        <f t="shared" si="3"/>
        <v>0</v>
      </c>
      <c r="AA42" s="70"/>
      <c r="AB42" s="70"/>
      <c r="AC42" s="70"/>
      <c r="AD42" s="70"/>
      <c r="AE42" s="70"/>
      <c r="AF42" s="70"/>
      <c r="AG42" s="70"/>
      <c r="AH42" s="70"/>
      <c r="AI42" s="70"/>
      <c r="AJ42" s="70"/>
      <c r="AK42" s="70"/>
      <c r="AL42" s="70"/>
      <c r="AM42" s="70"/>
      <c r="AN42" s="70"/>
      <c r="AO42" s="70"/>
      <c r="AP42" s="70"/>
      <c r="AQ42" s="70"/>
      <c r="AR42" s="70"/>
      <c r="AS42" s="70"/>
      <c r="AT42" s="70"/>
    </row>
    <row r="43" spans="1:46" ht="30" customHeight="1" x14ac:dyDescent="0.2">
      <c r="A43" s="70"/>
      <c r="B43" s="70"/>
      <c r="C43" s="70"/>
      <c r="D43" s="97">
        <f>'A1 Baseline - Terrestrial'!D44</f>
        <v>37</v>
      </c>
      <c r="E43" s="80" t="str">
        <f>IF(OR('A1 Baseline - Terrestrial'!E44="",'A1 Baseline - Terrestrial'!O44=0), "",'A1 Baseline - Terrestrial'!E44)</f>
        <v/>
      </c>
      <c r="F43" s="81" t="str">
        <f>IF(E43="", "", 'A1 Baseline - Terrestrial'!H44)</f>
        <v/>
      </c>
      <c r="G43" s="82" t="str">
        <f>IF(E43="", "", 'A1 Baseline - Terrestrial'!J44)</f>
        <v/>
      </c>
      <c r="H43" s="98"/>
      <c r="I43" s="99" t="str">
        <f>IF(E43="","",'A1 Baseline - Terrestrial'!K44)</f>
        <v/>
      </c>
      <c r="J43" s="85" t="str">
        <f>IF(OR(E43="",H43=""),"",IF(AND(E43=H43,G43&gt;=P43),"Error - No Enhancement",IF(AND(E43=H43,G43&lt;P43),"Acceptable",IF(F43&gt;N43,"Trading Down - Unacceptable Change",IF(F43=N43,"Error - No Enhancement",'A1 Baseline - Terrestrial'!G44&amp;" - "&amp;IFERROR(VLOOKUP(H43,'Z1 HAB CLASS'!$D$4:$E$45,2,FALSE),""))))))</f>
        <v/>
      </c>
      <c r="K43" s="100" t="str">
        <f>IF(E43="","",IF(AND(E43=H43,G43&gt;=P43),"Error - No Enhancement",IF(AND(E43=H43,G43&lt;P43),'A1 Baseline - Terrestrial'!I44&amp;" - "&amp;'A3 Enhancement - Terrestrial'!O43,IF(F43&gt;N43,"Trading Down - Unacceptable Change",IF(F43=N43,"Error - No Enhancement",IF(AND(E43&lt;&gt;H43,F43&lt;N43),"Lower Distinctiveness Habitat"&amp;" - "&amp;O43,'A1 Baseline - Terrestrial'!I44&amp;" - "&amp;'A3 Enhancement - Terrestrial'!O43))))))</f>
        <v/>
      </c>
      <c r="L43" s="101" t="str">
        <f>IF(E43="","",'A1 Baseline - Terrestrial'!O44)</f>
        <v/>
      </c>
      <c r="M43" s="102" t="str">
        <f>IFERROR(VLOOKUP(H43,'Z1 HAB CLASS'!$D$4:$E$45,2,FALSE)," ")</f>
        <v xml:space="preserve"> </v>
      </c>
      <c r="N43" s="103" t="str">
        <f>IFERROR(VLOOKUP(M43,'Z1 HAB CLASS'!$L$3:$N$9,2,FALSE)," ")</f>
        <v xml:space="preserve"> </v>
      </c>
      <c r="O43" s="104"/>
      <c r="P43" s="100" t="str">
        <f>IFERROR(VLOOKUP(O43,'Z3 CONDITION VALUE'!$A$3:$B$5,2,FALSE)," ")</f>
        <v xml:space="preserve"> </v>
      </c>
      <c r="Q43" s="82" t="str">
        <f>IF(OR('A1 Baseline - Terrestrial'!E44="", 'A1 Baseline - Terrestrial'!O44=0), "", 'A1 Baseline - Terrestrial'!I44&amp;"")</f>
        <v/>
      </c>
      <c r="R43" s="105" t="e">
        <f t="shared" ca="1" si="0"/>
        <v>#NAME?</v>
      </c>
      <c r="S43" s="99" t="e">
        <f t="shared" ca="1" si="1"/>
        <v>#NAME?</v>
      </c>
      <c r="T43" s="106" t="e">
        <f t="array" aca="1" ref="T43" ca="1">IF(OR(R43="",S43=""),"",INDEX('Z8 TARGET ENH'!$F$6:$EO$145,MATCH(R43,'Z8 TARGET ENH'!$B$6:$B$145,0),MATCH(S43,'Z8 TARGET ENH'!$F$2:$EO$2,0)))</f>
        <v>#NAME?</v>
      </c>
      <c r="U43" s="106" t="str">
        <f>IF(E43="","",VLOOKUP($H$8,'Z8 TARGET ENH'!$FH$7:$FJ$38,2,FALSE))</f>
        <v/>
      </c>
      <c r="V43" s="106" t="str">
        <f>IF(E43="","",VLOOKUP(H43,'Z8 TARGET ENH'!$FH$7:$FJ$38,3,FALSE))</f>
        <v/>
      </c>
      <c r="W43" s="107" t="str">
        <f t="shared" si="2"/>
        <v/>
      </c>
      <c r="X43" s="108"/>
      <c r="Y43" s="70"/>
      <c r="Z43" s="1">
        <f t="shared" si="3"/>
        <v>0</v>
      </c>
      <c r="AA43" s="70"/>
      <c r="AB43" s="70"/>
      <c r="AC43" s="70"/>
      <c r="AD43" s="70"/>
      <c r="AE43" s="70"/>
      <c r="AF43" s="70"/>
      <c r="AG43" s="70"/>
      <c r="AH43" s="70"/>
      <c r="AI43" s="70"/>
      <c r="AJ43" s="70"/>
      <c r="AK43" s="70"/>
      <c r="AL43" s="70"/>
      <c r="AM43" s="70"/>
      <c r="AN43" s="70"/>
      <c r="AO43" s="70"/>
      <c r="AP43" s="70"/>
      <c r="AQ43" s="70"/>
      <c r="AR43" s="70"/>
      <c r="AS43" s="70"/>
      <c r="AT43" s="70"/>
    </row>
    <row r="44" spans="1:46" ht="30" customHeight="1" x14ac:dyDescent="0.2">
      <c r="A44" s="70"/>
      <c r="B44" s="70"/>
      <c r="C44" s="70"/>
      <c r="D44" s="97">
        <f>'A1 Baseline - Terrestrial'!D45</f>
        <v>38</v>
      </c>
      <c r="E44" s="80" t="str">
        <f>IF(OR('A1 Baseline - Terrestrial'!E45="",'A1 Baseline - Terrestrial'!O45=0), "",'A1 Baseline - Terrestrial'!E45)</f>
        <v/>
      </c>
      <c r="F44" s="81" t="str">
        <f>IF(E44="", "", 'A1 Baseline - Terrestrial'!H45)</f>
        <v/>
      </c>
      <c r="G44" s="82" t="str">
        <f>IF(E44="", "", 'A1 Baseline - Terrestrial'!J45)</f>
        <v/>
      </c>
      <c r="H44" s="98"/>
      <c r="I44" s="99" t="str">
        <f>IF(E44="","",'A1 Baseline - Terrestrial'!K45)</f>
        <v/>
      </c>
      <c r="J44" s="85" t="str">
        <f>IF(OR(E44="",H44=""),"",IF(AND(E44=H44,G44&gt;=P44),"Error - No Enhancement",IF(AND(E44=H44,G44&lt;P44),"Acceptable",IF(F44&gt;N44,"Trading Down - Unacceptable Change",IF(F44=N44,"Error - No Enhancement",'A1 Baseline - Terrestrial'!G45&amp;" - "&amp;IFERROR(VLOOKUP(H44,'Z1 HAB CLASS'!$D$4:$E$45,2,FALSE),""))))))</f>
        <v/>
      </c>
      <c r="K44" s="100" t="str">
        <f>IF(E44="","",IF(AND(E44=H44,G44&gt;=P44),"Error - No Enhancement",IF(AND(E44=H44,G44&lt;P44),'A1 Baseline - Terrestrial'!I45&amp;" - "&amp;'A3 Enhancement - Terrestrial'!O44,IF(F44&gt;N44,"Trading Down - Unacceptable Change",IF(F44=N44,"Error - No Enhancement",IF(AND(E44&lt;&gt;H44,F44&lt;N44),"Lower Distinctiveness Habitat"&amp;" - "&amp;O44,'A1 Baseline - Terrestrial'!I45&amp;" - "&amp;'A3 Enhancement - Terrestrial'!O44))))))</f>
        <v/>
      </c>
      <c r="L44" s="101" t="str">
        <f>IF(E44="","",'A1 Baseline - Terrestrial'!O45)</f>
        <v/>
      </c>
      <c r="M44" s="102" t="str">
        <f>IFERROR(VLOOKUP(H44,'Z1 HAB CLASS'!$D$4:$E$45,2,FALSE)," ")</f>
        <v xml:space="preserve"> </v>
      </c>
      <c r="N44" s="103" t="str">
        <f>IFERROR(VLOOKUP(M44,'Z1 HAB CLASS'!$L$3:$N$9,2,FALSE)," ")</f>
        <v xml:space="preserve"> </v>
      </c>
      <c r="O44" s="104"/>
      <c r="P44" s="100" t="str">
        <f>IFERROR(VLOOKUP(O44,'Z3 CONDITION VALUE'!$A$3:$B$5,2,FALSE)," ")</f>
        <v xml:space="preserve"> </v>
      </c>
      <c r="Q44" s="82" t="str">
        <f>IF(OR('A1 Baseline - Terrestrial'!E45="", 'A1 Baseline - Terrestrial'!O45=0), "", 'A1 Baseline - Terrestrial'!I45&amp;"")</f>
        <v/>
      </c>
      <c r="R44" s="105" t="e">
        <f t="shared" ca="1" si="0"/>
        <v>#NAME?</v>
      </c>
      <c r="S44" s="99" t="e">
        <f t="shared" ca="1" si="1"/>
        <v>#NAME?</v>
      </c>
      <c r="T44" s="106" t="e">
        <f t="array" aca="1" ref="T44" ca="1">IF(OR(R44="",S44=""),"",INDEX('Z8 TARGET ENH'!$F$6:$EO$145,MATCH(R44,'Z8 TARGET ENH'!$B$6:$B$145,0),MATCH(S44,'Z8 TARGET ENH'!$F$2:$EO$2,0)))</f>
        <v>#NAME?</v>
      </c>
      <c r="U44" s="106" t="str">
        <f>IF(E44="","",VLOOKUP($H$8,'Z8 TARGET ENH'!$FH$7:$FJ$38,2,FALSE))</f>
        <v/>
      </c>
      <c r="V44" s="106" t="str">
        <f>IF(E44="","",VLOOKUP(H44,'Z8 TARGET ENH'!$FH$7:$FJ$38,3,FALSE))</f>
        <v/>
      </c>
      <c r="W44" s="107" t="str">
        <f t="shared" si="2"/>
        <v/>
      </c>
      <c r="X44" s="108"/>
      <c r="Y44" s="70"/>
      <c r="Z44" s="1">
        <f t="shared" si="3"/>
        <v>0</v>
      </c>
      <c r="AA44" s="70"/>
      <c r="AB44" s="70"/>
      <c r="AC44" s="70"/>
      <c r="AD44" s="70"/>
      <c r="AE44" s="70"/>
      <c r="AF44" s="70"/>
      <c r="AG44" s="70"/>
      <c r="AH44" s="70"/>
      <c r="AI44" s="70"/>
      <c r="AJ44" s="70"/>
      <c r="AK44" s="70"/>
      <c r="AL44" s="70"/>
      <c r="AM44" s="70"/>
      <c r="AN44" s="70"/>
      <c r="AO44" s="70"/>
      <c r="AP44" s="70"/>
      <c r="AQ44" s="70"/>
      <c r="AR44" s="70"/>
      <c r="AS44" s="70"/>
      <c r="AT44" s="70"/>
    </row>
    <row r="45" spans="1:46" ht="30" customHeight="1" x14ac:dyDescent="0.2">
      <c r="A45" s="70"/>
      <c r="B45" s="70"/>
      <c r="C45" s="70"/>
      <c r="D45" s="97">
        <f>'A1 Baseline - Terrestrial'!D46</f>
        <v>39</v>
      </c>
      <c r="E45" s="80" t="str">
        <f>IF(OR('A1 Baseline - Terrestrial'!E46="",'A1 Baseline - Terrestrial'!O46=0), "",'A1 Baseline - Terrestrial'!E46)</f>
        <v/>
      </c>
      <c r="F45" s="81" t="str">
        <f>IF(E45="", "", 'A1 Baseline - Terrestrial'!H46)</f>
        <v/>
      </c>
      <c r="G45" s="82" t="str">
        <f>IF(E45="", "", 'A1 Baseline - Terrestrial'!J46)</f>
        <v/>
      </c>
      <c r="H45" s="98"/>
      <c r="I45" s="99" t="str">
        <f>IF(E45="","",'A1 Baseline - Terrestrial'!K46)</f>
        <v/>
      </c>
      <c r="J45" s="85" t="str">
        <f>IF(OR(E45="",H45=""),"",IF(AND(E45=H45,G45&gt;=P45),"Error - No Enhancement",IF(AND(E45=H45,G45&lt;P45),"Acceptable",IF(F45&gt;N45,"Trading Down - Unacceptable Change",IF(F45=N45,"Error - No Enhancement",'A1 Baseline - Terrestrial'!G46&amp;" - "&amp;IFERROR(VLOOKUP(H45,'Z1 HAB CLASS'!$D$4:$E$45,2,FALSE),""))))))</f>
        <v/>
      </c>
      <c r="K45" s="100" t="str">
        <f>IF(E45="","",IF(AND(E45=H45,G45&gt;=P45),"Error - No Enhancement",IF(AND(E45=H45,G45&lt;P45),'A1 Baseline - Terrestrial'!I46&amp;" - "&amp;'A3 Enhancement - Terrestrial'!O45,IF(F45&gt;N45,"Trading Down - Unacceptable Change",IF(F45=N45,"Error - No Enhancement",IF(AND(E45&lt;&gt;H45,F45&lt;N45),"Lower Distinctiveness Habitat"&amp;" - "&amp;O45,'A1 Baseline - Terrestrial'!I46&amp;" - "&amp;'A3 Enhancement - Terrestrial'!O45))))))</f>
        <v/>
      </c>
      <c r="L45" s="101" t="str">
        <f>IF(E45="","",'A1 Baseline - Terrestrial'!O46)</f>
        <v/>
      </c>
      <c r="M45" s="102" t="str">
        <f>IFERROR(VLOOKUP(H45,'Z1 HAB CLASS'!$D$4:$E$45,2,FALSE)," ")</f>
        <v xml:space="preserve"> </v>
      </c>
      <c r="N45" s="103" t="str">
        <f>IFERROR(VLOOKUP(M45,'Z1 HAB CLASS'!$L$3:$N$9,2,FALSE)," ")</f>
        <v xml:space="preserve"> </v>
      </c>
      <c r="O45" s="104"/>
      <c r="P45" s="100" t="str">
        <f>IFERROR(VLOOKUP(O45,'Z3 CONDITION VALUE'!$A$3:$B$5,2,FALSE)," ")</f>
        <v xml:space="preserve"> </v>
      </c>
      <c r="Q45" s="82" t="str">
        <f>IF(OR('A1 Baseline - Terrestrial'!E46="", 'A1 Baseline - Terrestrial'!O46=0), "", 'A1 Baseline - Terrestrial'!I46&amp;"")</f>
        <v/>
      </c>
      <c r="R45" s="105" t="e">
        <f t="shared" ca="1" si="0"/>
        <v>#NAME?</v>
      </c>
      <c r="S45" s="99" t="e">
        <f t="shared" ca="1" si="1"/>
        <v>#NAME?</v>
      </c>
      <c r="T45" s="106" t="e">
        <f t="array" aca="1" ref="T45" ca="1">IF(OR(R45="",S45=""),"",INDEX('Z8 TARGET ENH'!$F$6:$EO$145,MATCH(R45,'Z8 TARGET ENH'!$B$6:$B$145,0),MATCH(S45,'Z8 TARGET ENH'!$F$2:$EO$2,0)))</f>
        <v>#NAME?</v>
      </c>
      <c r="U45" s="106" t="str">
        <f>IF(E45="","",VLOOKUP($H$8,'Z8 TARGET ENH'!$FH$7:$FJ$38,2,FALSE))</f>
        <v/>
      </c>
      <c r="V45" s="106" t="str">
        <f>IF(E45="","",VLOOKUP(H45,'Z8 TARGET ENH'!$FH$7:$FJ$38,3,FALSE))</f>
        <v/>
      </c>
      <c r="W45" s="107" t="str">
        <f t="shared" si="2"/>
        <v/>
      </c>
      <c r="X45" s="108"/>
      <c r="Y45" s="70"/>
      <c r="Z45" s="1">
        <f t="shared" si="3"/>
        <v>0</v>
      </c>
      <c r="AA45" s="70"/>
      <c r="AB45" s="70"/>
      <c r="AC45" s="70"/>
      <c r="AD45" s="70"/>
      <c r="AE45" s="70"/>
      <c r="AF45" s="70"/>
      <c r="AG45" s="70"/>
      <c r="AH45" s="70"/>
      <c r="AI45" s="70"/>
      <c r="AJ45" s="70"/>
      <c r="AK45" s="70"/>
      <c r="AL45" s="70"/>
      <c r="AM45" s="70"/>
      <c r="AN45" s="70"/>
      <c r="AO45" s="70"/>
      <c r="AP45" s="70"/>
      <c r="AQ45" s="70"/>
      <c r="AR45" s="70"/>
      <c r="AS45" s="70"/>
      <c r="AT45" s="70"/>
    </row>
    <row r="46" spans="1:46" ht="30" customHeight="1" x14ac:dyDescent="0.2">
      <c r="A46" s="70"/>
      <c r="B46" s="70"/>
      <c r="C46" s="70"/>
      <c r="D46" s="97">
        <f>'A1 Baseline - Terrestrial'!D47</f>
        <v>40</v>
      </c>
      <c r="E46" s="80" t="str">
        <f>IF(OR('A1 Baseline - Terrestrial'!E47="",'A1 Baseline - Terrestrial'!O47=0), "",'A1 Baseline - Terrestrial'!E47)</f>
        <v/>
      </c>
      <c r="F46" s="81" t="str">
        <f>IF(E46="", "", 'A1 Baseline - Terrestrial'!H47)</f>
        <v/>
      </c>
      <c r="G46" s="82" t="str">
        <f>IF(E46="", "", 'A1 Baseline - Terrestrial'!J47)</f>
        <v/>
      </c>
      <c r="H46" s="98"/>
      <c r="I46" s="99" t="str">
        <f>IF(E46="","",'A1 Baseline - Terrestrial'!K47)</f>
        <v/>
      </c>
      <c r="J46" s="85" t="str">
        <f>IF(OR(E46="",H46=""),"",IF(AND(E46=H46,G46&gt;=P46),"Error - No Enhancement",IF(AND(E46=H46,G46&lt;P46),"Acceptable",IF(F46&gt;N46,"Trading Down - Unacceptable Change",IF(F46=N46,"Error - No Enhancement",'A1 Baseline - Terrestrial'!G47&amp;" - "&amp;IFERROR(VLOOKUP(H46,'Z1 HAB CLASS'!$D$4:$E$45,2,FALSE),""))))))</f>
        <v/>
      </c>
      <c r="K46" s="100" t="str">
        <f>IF(E46="","",IF(AND(E46=H46,G46&gt;=P46),"Error - No Enhancement",IF(AND(E46=H46,G46&lt;P46),'A1 Baseline - Terrestrial'!I47&amp;" - "&amp;'A3 Enhancement - Terrestrial'!O46,IF(F46&gt;N46,"Trading Down - Unacceptable Change",IF(F46=N46,"Error - No Enhancement",IF(AND(E46&lt;&gt;H46,F46&lt;N46),"Lower Distinctiveness Habitat"&amp;" - "&amp;O46,'A1 Baseline - Terrestrial'!I47&amp;" - "&amp;'A3 Enhancement - Terrestrial'!O46))))))</f>
        <v/>
      </c>
      <c r="L46" s="101" t="str">
        <f>IF(E46="","",'A1 Baseline - Terrestrial'!O47)</f>
        <v/>
      </c>
      <c r="M46" s="102" t="str">
        <f>IFERROR(VLOOKUP(H46,'Z1 HAB CLASS'!$D$4:$E$45,2,FALSE)," ")</f>
        <v xml:space="preserve"> </v>
      </c>
      <c r="N46" s="103" t="str">
        <f>IFERROR(VLOOKUP(M46,'Z1 HAB CLASS'!$L$3:$N$9,2,FALSE)," ")</f>
        <v xml:space="preserve"> </v>
      </c>
      <c r="O46" s="104"/>
      <c r="P46" s="100" t="str">
        <f>IFERROR(VLOOKUP(O46,'Z3 CONDITION VALUE'!$A$3:$B$5,2,FALSE)," ")</f>
        <v xml:space="preserve"> </v>
      </c>
      <c r="Q46" s="82" t="str">
        <f>IF(OR('A1 Baseline - Terrestrial'!E47="", 'A1 Baseline - Terrestrial'!O47=0), "", 'A1 Baseline - Terrestrial'!I47&amp;"")</f>
        <v/>
      </c>
      <c r="R46" s="105" t="e">
        <f t="shared" ca="1" si="0"/>
        <v>#NAME?</v>
      </c>
      <c r="S46" s="99" t="e">
        <f t="shared" ca="1" si="1"/>
        <v>#NAME?</v>
      </c>
      <c r="T46" s="106" t="e">
        <f t="array" aca="1" ref="T46" ca="1">IF(OR(R46="",S46=""),"",INDEX('Z8 TARGET ENH'!$F$6:$EO$145,MATCH(R46,'Z8 TARGET ENH'!$B$6:$B$145,0),MATCH(S46,'Z8 TARGET ENH'!$F$2:$EO$2,0)))</f>
        <v>#NAME?</v>
      </c>
      <c r="U46" s="106" t="str">
        <f>IF(E46="","",VLOOKUP($H$8,'Z8 TARGET ENH'!$FH$7:$FJ$38,2,FALSE))</f>
        <v/>
      </c>
      <c r="V46" s="106" t="str">
        <f>IF(E46="","",VLOOKUP(H46,'Z8 TARGET ENH'!$FH$7:$FJ$38,3,FALSE))</f>
        <v/>
      </c>
      <c r="W46" s="107" t="str">
        <f t="shared" si="2"/>
        <v/>
      </c>
      <c r="X46" s="108"/>
      <c r="Y46" s="70"/>
      <c r="Z46" s="1">
        <f t="shared" si="3"/>
        <v>0</v>
      </c>
      <c r="AA46" s="70"/>
      <c r="AB46" s="70"/>
      <c r="AC46" s="70"/>
      <c r="AD46" s="70"/>
      <c r="AE46" s="70"/>
      <c r="AF46" s="70"/>
      <c r="AG46" s="70"/>
      <c r="AH46" s="70"/>
      <c r="AI46" s="70"/>
      <c r="AJ46" s="70"/>
      <c r="AK46" s="70"/>
      <c r="AL46" s="70"/>
      <c r="AM46" s="70"/>
      <c r="AN46" s="70"/>
      <c r="AO46" s="70"/>
      <c r="AP46" s="70"/>
      <c r="AQ46" s="70"/>
      <c r="AR46" s="70"/>
      <c r="AS46" s="70"/>
      <c r="AT46" s="70"/>
    </row>
    <row r="47" spans="1:46" ht="30" customHeight="1" x14ac:dyDescent="0.2">
      <c r="A47" s="70"/>
      <c r="B47" s="70"/>
      <c r="C47" s="70"/>
      <c r="D47" s="97">
        <f>'A1 Baseline - Terrestrial'!D48</f>
        <v>41</v>
      </c>
      <c r="E47" s="80" t="str">
        <f>IF(OR('A1 Baseline - Terrestrial'!E48="",'A1 Baseline - Terrestrial'!O48=0), "",'A1 Baseline - Terrestrial'!E48)</f>
        <v/>
      </c>
      <c r="F47" s="81" t="str">
        <f>IF(E47="", "", 'A1 Baseline - Terrestrial'!H48)</f>
        <v/>
      </c>
      <c r="G47" s="82" t="str">
        <f>IF(E47="", "", 'A1 Baseline - Terrestrial'!J48)</f>
        <v/>
      </c>
      <c r="H47" s="98"/>
      <c r="I47" s="99" t="str">
        <f>IF(E47="","",'A1 Baseline - Terrestrial'!K48)</f>
        <v/>
      </c>
      <c r="J47" s="85" t="str">
        <f>IF(OR(E47="",H47=""),"",IF(AND(E47=H47,G47&gt;=P47),"Error - No Enhancement",IF(AND(E47=H47,G47&lt;P47),"Acceptable",IF(F47&gt;N47,"Trading Down - Unacceptable Change",IF(F47=N47,"Error - No Enhancement",'A1 Baseline - Terrestrial'!G48&amp;" - "&amp;IFERROR(VLOOKUP(H47,'Z1 HAB CLASS'!$D$4:$E$45,2,FALSE),""))))))</f>
        <v/>
      </c>
      <c r="K47" s="100" t="str">
        <f>IF(E47="","",IF(AND(E47=H47,G47&gt;=P47),"Error - No Enhancement",IF(AND(E47=H47,G47&lt;P47),'A1 Baseline - Terrestrial'!I48&amp;" - "&amp;'A3 Enhancement - Terrestrial'!O47,IF(F47&gt;N47,"Trading Down - Unacceptable Change",IF(F47=N47,"Error - No Enhancement",IF(AND(E47&lt;&gt;H47,F47&lt;N47),"Lower Distinctiveness Habitat"&amp;" - "&amp;O47,'A1 Baseline - Terrestrial'!I48&amp;" - "&amp;'A3 Enhancement - Terrestrial'!O47))))))</f>
        <v/>
      </c>
      <c r="L47" s="101" t="str">
        <f>IF(E47="","",'A1 Baseline - Terrestrial'!O48)</f>
        <v/>
      </c>
      <c r="M47" s="102" t="str">
        <f>IFERROR(VLOOKUP(H47,'Z1 HAB CLASS'!$D$4:$E$45,2,FALSE)," ")</f>
        <v xml:space="preserve"> </v>
      </c>
      <c r="N47" s="103" t="str">
        <f>IFERROR(VLOOKUP(M47,'Z1 HAB CLASS'!$L$3:$N$9,2,FALSE)," ")</f>
        <v xml:space="preserve"> </v>
      </c>
      <c r="O47" s="104"/>
      <c r="P47" s="100" t="str">
        <f>IFERROR(VLOOKUP(O47,'Z3 CONDITION VALUE'!$A$3:$B$5,2,FALSE)," ")</f>
        <v xml:space="preserve"> </v>
      </c>
      <c r="Q47" s="82" t="str">
        <f>IF(OR('A1 Baseline - Terrestrial'!E48="", 'A1 Baseline - Terrestrial'!O48=0), "", 'A1 Baseline - Terrestrial'!I48&amp;"")</f>
        <v/>
      </c>
      <c r="R47" s="105" t="e">
        <f t="shared" ca="1" si="0"/>
        <v>#NAME?</v>
      </c>
      <c r="S47" s="99" t="e">
        <f t="shared" ca="1" si="1"/>
        <v>#NAME?</v>
      </c>
      <c r="T47" s="106" t="e">
        <f t="array" aca="1" ref="T47" ca="1">IF(OR(R47="",S47=""),"",INDEX('Z8 TARGET ENH'!$F$6:$EO$145,MATCH(R47,'Z8 TARGET ENH'!$B$6:$B$145,0),MATCH(S47,'Z8 TARGET ENH'!$F$2:$EO$2,0)))</f>
        <v>#NAME?</v>
      </c>
      <c r="U47" s="106" t="str">
        <f>IF(E47="","",VLOOKUP($H$8,'Z8 TARGET ENH'!$FH$7:$FJ$38,2,FALSE))</f>
        <v/>
      </c>
      <c r="V47" s="106" t="str">
        <f>IF(E47="","",VLOOKUP(H47,'Z8 TARGET ENH'!$FH$7:$FJ$38,3,FALSE))</f>
        <v/>
      </c>
      <c r="W47" s="107" t="str">
        <f t="shared" si="2"/>
        <v/>
      </c>
      <c r="X47" s="108"/>
      <c r="Y47" s="70"/>
      <c r="Z47" s="1">
        <f t="shared" si="3"/>
        <v>0</v>
      </c>
      <c r="AA47" s="70"/>
      <c r="AB47" s="70"/>
      <c r="AC47" s="70"/>
      <c r="AD47" s="70"/>
      <c r="AE47" s="70"/>
      <c r="AF47" s="70"/>
      <c r="AG47" s="70"/>
      <c r="AH47" s="70"/>
      <c r="AI47" s="70"/>
      <c r="AJ47" s="70"/>
      <c r="AK47" s="70"/>
      <c r="AL47" s="70"/>
      <c r="AM47" s="70"/>
      <c r="AN47" s="70"/>
      <c r="AO47" s="70"/>
      <c r="AP47" s="70"/>
      <c r="AQ47" s="70"/>
      <c r="AR47" s="70"/>
      <c r="AS47" s="70"/>
      <c r="AT47" s="70"/>
    </row>
    <row r="48" spans="1:46" ht="30" customHeight="1" x14ac:dyDescent="0.2">
      <c r="A48" s="70"/>
      <c r="B48" s="70"/>
      <c r="C48" s="70"/>
      <c r="D48" s="97">
        <f>'A1 Baseline - Terrestrial'!D49</f>
        <v>42</v>
      </c>
      <c r="E48" s="80" t="str">
        <f>IF(OR('A1 Baseline - Terrestrial'!E49="",'A1 Baseline - Terrestrial'!O49=0), "",'A1 Baseline - Terrestrial'!E49)</f>
        <v/>
      </c>
      <c r="F48" s="81" t="str">
        <f>IF(E48="", "", 'A1 Baseline - Terrestrial'!H49)</f>
        <v/>
      </c>
      <c r="G48" s="82" t="str">
        <f>IF(E48="", "", 'A1 Baseline - Terrestrial'!J49)</f>
        <v/>
      </c>
      <c r="H48" s="98"/>
      <c r="I48" s="99" t="str">
        <f>IF(E48="","",'A1 Baseline - Terrestrial'!K49)</f>
        <v/>
      </c>
      <c r="J48" s="85" t="str">
        <f>IF(OR(E48="",H48=""),"",IF(AND(E48=H48,G48&gt;=P48),"Error - No Enhancement",IF(AND(E48=H48,G48&lt;P48),"Acceptable",IF(F48&gt;N48,"Trading Down - Unacceptable Change",IF(F48=N48,"Error - No Enhancement",'A1 Baseline - Terrestrial'!G49&amp;" - "&amp;IFERROR(VLOOKUP(H48,'Z1 HAB CLASS'!$D$4:$E$45,2,FALSE),""))))))</f>
        <v/>
      </c>
      <c r="K48" s="100" t="str">
        <f>IF(E48="","",IF(AND(E48=H48,G48&gt;=P48),"Error - No Enhancement",IF(AND(E48=H48,G48&lt;P48),'A1 Baseline - Terrestrial'!I49&amp;" - "&amp;'A3 Enhancement - Terrestrial'!O48,IF(F48&gt;N48,"Trading Down - Unacceptable Change",IF(F48=N48,"Error - No Enhancement",IF(AND(E48&lt;&gt;H48,F48&lt;N48),"Lower Distinctiveness Habitat"&amp;" - "&amp;O48,'A1 Baseline - Terrestrial'!I49&amp;" - "&amp;'A3 Enhancement - Terrestrial'!O48))))))</f>
        <v/>
      </c>
      <c r="L48" s="101" t="str">
        <f>IF(E48="","",'A1 Baseline - Terrestrial'!O49)</f>
        <v/>
      </c>
      <c r="M48" s="102" t="str">
        <f>IFERROR(VLOOKUP(H48,'Z1 HAB CLASS'!$D$4:$E$45,2,FALSE)," ")</f>
        <v xml:space="preserve"> </v>
      </c>
      <c r="N48" s="103" t="str">
        <f>IFERROR(VLOOKUP(M48,'Z1 HAB CLASS'!$L$3:$N$9,2,FALSE)," ")</f>
        <v xml:space="preserve"> </v>
      </c>
      <c r="O48" s="104"/>
      <c r="P48" s="100" t="str">
        <f>IFERROR(VLOOKUP(O48,'Z3 CONDITION VALUE'!$A$3:$B$5,2,FALSE)," ")</f>
        <v xml:space="preserve"> </v>
      </c>
      <c r="Q48" s="82" t="str">
        <f>IF(OR('A1 Baseline - Terrestrial'!E49="", 'A1 Baseline - Terrestrial'!O49=0), "", 'A1 Baseline - Terrestrial'!I49&amp;"")</f>
        <v/>
      </c>
      <c r="R48" s="105" t="e">
        <f t="shared" ca="1" si="0"/>
        <v>#NAME?</v>
      </c>
      <c r="S48" s="99" t="e">
        <f t="shared" ca="1" si="1"/>
        <v>#NAME?</v>
      </c>
      <c r="T48" s="106" t="e">
        <f t="array" aca="1" ref="T48" ca="1">IF(OR(R48="",S48=""),"",INDEX('Z8 TARGET ENH'!$F$6:$EO$145,MATCH(R48,'Z8 TARGET ENH'!$B$6:$B$145,0),MATCH(S48,'Z8 TARGET ENH'!$F$2:$EO$2,0)))</f>
        <v>#NAME?</v>
      </c>
      <c r="U48" s="106" t="str">
        <f>IF(E48="","",VLOOKUP($H$8,'Z8 TARGET ENH'!$FH$7:$FJ$38,2,FALSE))</f>
        <v/>
      </c>
      <c r="V48" s="106" t="str">
        <f>IF(E48="","",VLOOKUP(H48,'Z8 TARGET ENH'!$FH$7:$FJ$38,3,FALSE))</f>
        <v/>
      </c>
      <c r="W48" s="107" t="str">
        <f t="shared" si="2"/>
        <v/>
      </c>
      <c r="X48" s="108"/>
      <c r="Y48" s="70"/>
      <c r="Z48" s="1">
        <f t="shared" si="3"/>
        <v>0</v>
      </c>
      <c r="AA48" s="70"/>
      <c r="AB48" s="70"/>
      <c r="AC48" s="70"/>
      <c r="AD48" s="70"/>
      <c r="AE48" s="70"/>
      <c r="AF48" s="70"/>
      <c r="AG48" s="70"/>
      <c r="AH48" s="70"/>
      <c r="AI48" s="70"/>
      <c r="AJ48" s="70"/>
      <c r="AK48" s="70"/>
      <c r="AL48" s="70"/>
      <c r="AM48" s="70"/>
      <c r="AN48" s="70"/>
      <c r="AO48" s="70"/>
      <c r="AP48" s="70"/>
      <c r="AQ48" s="70"/>
      <c r="AR48" s="70"/>
      <c r="AS48" s="70"/>
      <c r="AT48" s="70"/>
    </row>
    <row r="49" spans="1:46" ht="30" customHeight="1" x14ac:dyDescent="0.2">
      <c r="A49" s="70"/>
      <c r="B49" s="70"/>
      <c r="C49" s="70"/>
      <c r="D49" s="97">
        <f>'A1 Baseline - Terrestrial'!D50</f>
        <v>43</v>
      </c>
      <c r="E49" s="80" t="str">
        <f>IF(OR('A1 Baseline - Terrestrial'!E50="",'A1 Baseline - Terrestrial'!O50=0), "",'A1 Baseline - Terrestrial'!E50)</f>
        <v/>
      </c>
      <c r="F49" s="81" t="str">
        <f>IF(E49="", "", 'A1 Baseline - Terrestrial'!H50)</f>
        <v/>
      </c>
      <c r="G49" s="82" t="str">
        <f>IF(E49="", "", 'A1 Baseline - Terrestrial'!J50)</f>
        <v/>
      </c>
      <c r="H49" s="98"/>
      <c r="I49" s="99" t="str">
        <f>IF(E49="","",'A1 Baseline - Terrestrial'!K50)</f>
        <v/>
      </c>
      <c r="J49" s="85" t="str">
        <f>IF(OR(E49="",H49=""),"",IF(AND(E49=H49,G49&gt;=P49),"Error - No Enhancement",IF(AND(E49=H49,G49&lt;P49),"Acceptable",IF(F49&gt;N49,"Trading Down - Unacceptable Change",IF(F49=N49,"Error - No Enhancement",'A1 Baseline - Terrestrial'!G50&amp;" - "&amp;IFERROR(VLOOKUP(H49,'Z1 HAB CLASS'!$D$4:$E$45,2,FALSE),""))))))</f>
        <v/>
      </c>
      <c r="K49" s="100" t="str">
        <f>IF(E49="","",IF(AND(E49=H49,G49&gt;=P49),"Error - No Enhancement",IF(AND(E49=H49,G49&lt;P49),'A1 Baseline - Terrestrial'!I50&amp;" - "&amp;'A3 Enhancement - Terrestrial'!O49,IF(F49&gt;N49,"Trading Down - Unacceptable Change",IF(F49=N49,"Error - No Enhancement",IF(AND(E49&lt;&gt;H49,F49&lt;N49),"Lower Distinctiveness Habitat"&amp;" - "&amp;O49,'A1 Baseline - Terrestrial'!I50&amp;" - "&amp;'A3 Enhancement - Terrestrial'!O49))))))</f>
        <v/>
      </c>
      <c r="L49" s="101" t="str">
        <f>IF(E49="","",'A1 Baseline - Terrestrial'!O50)</f>
        <v/>
      </c>
      <c r="M49" s="102" t="str">
        <f>IFERROR(VLOOKUP(H49,'Z1 HAB CLASS'!$D$4:$E$45,2,FALSE)," ")</f>
        <v xml:space="preserve"> </v>
      </c>
      <c r="N49" s="103" t="str">
        <f>IFERROR(VLOOKUP(M49,'Z1 HAB CLASS'!$L$3:$N$9,2,FALSE)," ")</f>
        <v xml:space="preserve"> </v>
      </c>
      <c r="O49" s="104"/>
      <c r="P49" s="100" t="str">
        <f>IFERROR(VLOOKUP(O49,'Z3 CONDITION VALUE'!$A$3:$B$5,2,FALSE)," ")</f>
        <v xml:space="preserve"> </v>
      </c>
      <c r="Q49" s="82" t="str">
        <f>IF(OR('A1 Baseline - Terrestrial'!E50="", 'A1 Baseline - Terrestrial'!O50=0), "", 'A1 Baseline - Terrestrial'!I50&amp;"")</f>
        <v/>
      </c>
      <c r="R49" s="105" t="e">
        <f t="shared" ca="1" si="0"/>
        <v>#NAME?</v>
      </c>
      <c r="S49" s="99" t="e">
        <f t="shared" ca="1" si="1"/>
        <v>#NAME?</v>
      </c>
      <c r="T49" s="106" t="e">
        <f t="array" aca="1" ref="T49" ca="1">IF(OR(R49="",S49=""),"",INDEX('Z8 TARGET ENH'!$F$6:$EO$145,MATCH(R49,'Z8 TARGET ENH'!$B$6:$B$145,0),MATCH(S49,'Z8 TARGET ENH'!$F$2:$EO$2,0)))</f>
        <v>#NAME?</v>
      </c>
      <c r="U49" s="106" t="str">
        <f>IF(E49="","",VLOOKUP($H$8,'Z8 TARGET ENH'!$FH$7:$FJ$38,2,FALSE))</f>
        <v/>
      </c>
      <c r="V49" s="106" t="str">
        <f>IF(E49="","",VLOOKUP(H49,'Z8 TARGET ENH'!$FH$7:$FJ$38,3,FALSE))</f>
        <v/>
      </c>
      <c r="W49" s="107" t="str">
        <f t="shared" si="2"/>
        <v/>
      </c>
      <c r="X49" s="108"/>
      <c r="Y49" s="70"/>
      <c r="Z49" s="1">
        <f t="shared" si="3"/>
        <v>0</v>
      </c>
      <c r="AA49" s="70"/>
      <c r="AB49" s="70"/>
      <c r="AC49" s="70"/>
      <c r="AD49" s="70"/>
      <c r="AE49" s="70"/>
      <c r="AF49" s="70"/>
      <c r="AG49" s="70"/>
      <c r="AH49" s="70"/>
      <c r="AI49" s="70"/>
      <c r="AJ49" s="70"/>
      <c r="AK49" s="70"/>
      <c r="AL49" s="70"/>
      <c r="AM49" s="70"/>
      <c r="AN49" s="70"/>
      <c r="AO49" s="70"/>
      <c r="AP49" s="70"/>
      <c r="AQ49" s="70"/>
      <c r="AR49" s="70"/>
      <c r="AS49" s="70"/>
      <c r="AT49" s="70"/>
    </row>
    <row r="50" spans="1:46" ht="30" customHeight="1" x14ac:dyDescent="0.2">
      <c r="A50" s="70"/>
      <c r="B50" s="70"/>
      <c r="C50" s="70"/>
      <c r="D50" s="97">
        <f>'A1 Baseline - Terrestrial'!D51</f>
        <v>44</v>
      </c>
      <c r="E50" s="80" t="str">
        <f>IF(OR('A1 Baseline - Terrestrial'!E51="",'A1 Baseline - Terrestrial'!O51=0), "",'A1 Baseline - Terrestrial'!E51)</f>
        <v/>
      </c>
      <c r="F50" s="81" t="str">
        <f>IF(E50="", "", 'A1 Baseline - Terrestrial'!H51)</f>
        <v/>
      </c>
      <c r="G50" s="82" t="str">
        <f>IF(E50="", "", 'A1 Baseline - Terrestrial'!J51)</f>
        <v/>
      </c>
      <c r="H50" s="98"/>
      <c r="I50" s="99" t="str">
        <f>IF(E50="","",'A1 Baseline - Terrestrial'!K51)</f>
        <v/>
      </c>
      <c r="J50" s="85" t="str">
        <f>IF(OR(E50="",H50=""),"",IF(AND(E50=H50,G50&gt;=P50),"Error - No Enhancement",IF(AND(E50=H50,G50&lt;P50),"Acceptable",IF(F50&gt;N50,"Trading Down - Unacceptable Change",IF(F50=N50,"Error - No Enhancement",'A1 Baseline - Terrestrial'!G51&amp;" - "&amp;IFERROR(VLOOKUP(H50,'Z1 HAB CLASS'!$D$4:$E$45,2,FALSE),""))))))</f>
        <v/>
      </c>
      <c r="K50" s="100" t="str">
        <f>IF(E50="","",IF(AND(E50=H50,G50&gt;=P50),"Error - No Enhancement",IF(AND(E50=H50,G50&lt;P50),'A1 Baseline - Terrestrial'!I51&amp;" - "&amp;'A3 Enhancement - Terrestrial'!O50,IF(F50&gt;N50,"Trading Down - Unacceptable Change",IF(F50=N50,"Error - No Enhancement",IF(AND(E50&lt;&gt;H50,F50&lt;N50),"Lower Distinctiveness Habitat"&amp;" - "&amp;O50,'A1 Baseline - Terrestrial'!I51&amp;" - "&amp;'A3 Enhancement - Terrestrial'!O50))))))</f>
        <v/>
      </c>
      <c r="L50" s="101" t="str">
        <f>IF(E50="","",'A1 Baseline - Terrestrial'!O51)</f>
        <v/>
      </c>
      <c r="M50" s="102" t="str">
        <f>IFERROR(VLOOKUP(H50,'Z1 HAB CLASS'!$D$4:$E$45,2,FALSE)," ")</f>
        <v xml:space="preserve"> </v>
      </c>
      <c r="N50" s="103" t="str">
        <f>IFERROR(VLOOKUP(M50,'Z1 HAB CLASS'!$L$3:$N$9,2,FALSE)," ")</f>
        <v xml:space="preserve"> </v>
      </c>
      <c r="O50" s="104"/>
      <c r="P50" s="100" t="str">
        <f>IFERROR(VLOOKUP(O50,'Z3 CONDITION VALUE'!$A$3:$B$5,2,FALSE)," ")</f>
        <v xml:space="preserve"> </v>
      </c>
      <c r="Q50" s="82" t="str">
        <f>IF(OR('A1 Baseline - Terrestrial'!E51="", 'A1 Baseline - Terrestrial'!O51=0), "", 'A1 Baseline - Terrestrial'!I51&amp;"")</f>
        <v/>
      </c>
      <c r="R50" s="105" t="e">
        <f t="shared" ca="1" si="0"/>
        <v>#NAME?</v>
      </c>
      <c r="S50" s="99" t="e">
        <f t="shared" ca="1" si="1"/>
        <v>#NAME?</v>
      </c>
      <c r="T50" s="106" t="e">
        <f t="array" aca="1" ref="T50" ca="1">IF(OR(R50="",S50=""),"",INDEX('Z8 TARGET ENH'!$F$6:$EO$145,MATCH(R50,'Z8 TARGET ENH'!$B$6:$B$145,0),MATCH(S50,'Z8 TARGET ENH'!$F$2:$EO$2,0)))</f>
        <v>#NAME?</v>
      </c>
      <c r="U50" s="106" t="str">
        <f>IF(E50="","",VLOOKUP($H$8,'Z8 TARGET ENH'!$FH$7:$FJ$38,2,FALSE))</f>
        <v/>
      </c>
      <c r="V50" s="106" t="str">
        <f>IF(E50="","",VLOOKUP(H50,'Z8 TARGET ENH'!$FH$7:$FJ$38,3,FALSE))</f>
        <v/>
      </c>
      <c r="W50" s="107" t="str">
        <f t="shared" si="2"/>
        <v/>
      </c>
      <c r="X50" s="108"/>
      <c r="Y50" s="70"/>
      <c r="Z50" s="1">
        <f t="shared" si="3"/>
        <v>0</v>
      </c>
      <c r="AA50" s="70"/>
      <c r="AB50" s="70"/>
      <c r="AC50" s="70"/>
      <c r="AD50" s="70"/>
      <c r="AE50" s="70"/>
      <c r="AF50" s="70"/>
      <c r="AG50" s="70"/>
      <c r="AH50" s="70"/>
      <c r="AI50" s="70"/>
      <c r="AJ50" s="70"/>
      <c r="AK50" s="70"/>
      <c r="AL50" s="70"/>
      <c r="AM50" s="70"/>
      <c r="AN50" s="70"/>
      <c r="AO50" s="70"/>
      <c r="AP50" s="70"/>
      <c r="AQ50" s="70"/>
      <c r="AR50" s="70"/>
      <c r="AS50" s="70"/>
      <c r="AT50" s="70"/>
    </row>
    <row r="51" spans="1:46" ht="30" customHeight="1" x14ac:dyDescent="0.2">
      <c r="A51" s="70"/>
      <c r="B51" s="70"/>
      <c r="C51" s="70"/>
      <c r="D51" s="97">
        <f>'A1 Baseline - Terrestrial'!D52</f>
        <v>45</v>
      </c>
      <c r="E51" s="80" t="str">
        <f>IF(OR('A1 Baseline - Terrestrial'!E52="",'A1 Baseline - Terrestrial'!O52=0), "",'A1 Baseline - Terrestrial'!E52)</f>
        <v/>
      </c>
      <c r="F51" s="81" t="str">
        <f>IF(E51="", "", 'A1 Baseline - Terrestrial'!H52)</f>
        <v/>
      </c>
      <c r="G51" s="82" t="str">
        <f>IF(E51="", "", 'A1 Baseline - Terrestrial'!J52)</f>
        <v/>
      </c>
      <c r="H51" s="98"/>
      <c r="I51" s="99" t="str">
        <f>IF(E51="","",'A1 Baseline - Terrestrial'!K52)</f>
        <v/>
      </c>
      <c r="J51" s="85" t="str">
        <f>IF(OR(E51="",H51=""),"",IF(AND(E51=H51,G51&gt;=P51),"Error - No Enhancement",IF(AND(E51=H51,G51&lt;P51),"Acceptable",IF(F51&gt;N51,"Trading Down - Unacceptable Change",IF(F51=N51,"Error - No Enhancement",'A1 Baseline - Terrestrial'!G52&amp;" - "&amp;IFERROR(VLOOKUP(H51,'Z1 HAB CLASS'!$D$4:$E$45,2,FALSE),""))))))</f>
        <v/>
      </c>
      <c r="K51" s="100" t="str">
        <f>IF(E51="","",IF(AND(E51=H51,G51&gt;=P51),"Error - No Enhancement",IF(AND(E51=H51,G51&lt;P51),'A1 Baseline - Terrestrial'!I52&amp;" - "&amp;'A3 Enhancement - Terrestrial'!O51,IF(F51&gt;N51,"Trading Down - Unacceptable Change",IF(F51=N51,"Error - No Enhancement",IF(AND(E51&lt;&gt;H51,F51&lt;N51),"Lower Distinctiveness Habitat"&amp;" - "&amp;O51,'A1 Baseline - Terrestrial'!I52&amp;" - "&amp;'A3 Enhancement - Terrestrial'!O51))))))</f>
        <v/>
      </c>
      <c r="L51" s="101" t="str">
        <f>IF(E51="","",'A1 Baseline - Terrestrial'!O52)</f>
        <v/>
      </c>
      <c r="M51" s="102" t="str">
        <f>IFERROR(VLOOKUP(H51,'Z1 HAB CLASS'!$D$4:$E$45,2,FALSE)," ")</f>
        <v xml:space="preserve"> </v>
      </c>
      <c r="N51" s="103" t="str">
        <f>IFERROR(VLOOKUP(M51,'Z1 HAB CLASS'!$L$3:$N$9,2,FALSE)," ")</f>
        <v xml:space="preserve"> </v>
      </c>
      <c r="O51" s="104"/>
      <c r="P51" s="100" t="str">
        <f>IFERROR(VLOOKUP(O51,'Z3 CONDITION VALUE'!$A$3:$B$5,2,FALSE)," ")</f>
        <v xml:space="preserve"> </v>
      </c>
      <c r="Q51" s="82" t="str">
        <f>IF(OR('A1 Baseline - Terrestrial'!E52="", 'A1 Baseline - Terrestrial'!O52=0), "", 'A1 Baseline - Terrestrial'!I52&amp;"")</f>
        <v/>
      </c>
      <c r="R51" s="105" t="e">
        <f t="shared" ca="1" si="0"/>
        <v>#NAME?</v>
      </c>
      <c r="S51" s="99" t="e">
        <f t="shared" ca="1" si="1"/>
        <v>#NAME?</v>
      </c>
      <c r="T51" s="106" t="e">
        <f t="array" aca="1" ref="T51" ca="1">IF(OR(R51="",S51=""),"",INDEX('Z8 TARGET ENH'!$F$6:$EO$145,MATCH(R51,'Z8 TARGET ENH'!$B$6:$B$145,0),MATCH(S51,'Z8 TARGET ENH'!$F$2:$EO$2,0)))</f>
        <v>#NAME?</v>
      </c>
      <c r="U51" s="106" t="str">
        <f>IF(E51="","",VLOOKUP($H$8,'Z8 TARGET ENH'!$FH$7:$FJ$38,2,FALSE))</f>
        <v/>
      </c>
      <c r="V51" s="106" t="str">
        <f>IF(E51="","",VLOOKUP(H51,'Z8 TARGET ENH'!$FH$7:$FJ$38,3,FALSE))</f>
        <v/>
      </c>
      <c r="W51" s="107" t="str">
        <f t="shared" si="2"/>
        <v/>
      </c>
      <c r="X51" s="108"/>
      <c r="Y51" s="70"/>
      <c r="Z51" s="1">
        <f t="shared" si="3"/>
        <v>0</v>
      </c>
      <c r="AA51" s="70"/>
      <c r="AB51" s="70"/>
      <c r="AC51" s="70"/>
      <c r="AD51" s="70"/>
      <c r="AE51" s="70"/>
      <c r="AF51" s="70"/>
      <c r="AG51" s="70"/>
      <c r="AH51" s="70"/>
      <c r="AI51" s="70"/>
      <c r="AJ51" s="70"/>
      <c r="AK51" s="70"/>
      <c r="AL51" s="70"/>
      <c r="AM51" s="70"/>
      <c r="AN51" s="70"/>
      <c r="AO51" s="70"/>
      <c r="AP51" s="70"/>
      <c r="AQ51" s="70"/>
      <c r="AR51" s="70"/>
      <c r="AS51" s="70"/>
      <c r="AT51" s="70"/>
    </row>
    <row r="52" spans="1:46" ht="30" customHeight="1" x14ac:dyDescent="0.2">
      <c r="A52" s="70"/>
      <c r="B52" s="70"/>
      <c r="C52" s="70"/>
      <c r="D52" s="97">
        <f>'A1 Baseline - Terrestrial'!D53</f>
        <v>46</v>
      </c>
      <c r="E52" s="80" t="str">
        <f>IF(OR('A1 Baseline - Terrestrial'!E53="",'A1 Baseline - Terrestrial'!O53=0), "",'A1 Baseline - Terrestrial'!E53)</f>
        <v/>
      </c>
      <c r="F52" s="81" t="str">
        <f>IF(E52="", "", 'A1 Baseline - Terrestrial'!H53)</f>
        <v/>
      </c>
      <c r="G52" s="82" t="str">
        <f>IF(E52="", "", 'A1 Baseline - Terrestrial'!J53)</f>
        <v/>
      </c>
      <c r="H52" s="98"/>
      <c r="I52" s="99" t="str">
        <f>IF(E52="","",'A1 Baseline - Terrestrial'!K53)</f>
        <v/>
      </c>
      <c r="J52" s="85" t="str">
        <f>IF(OR(E52="",H52=""),"",IF(AND(E52=H52,G52&gt;=P52),"Error - No Enhancement",IF(AND(E52=H52,G52&lt;P52),"Acceptable",IF(F52&gt;N52,"Trading Down - Unacceptable Change",IF(F52=N52,"Error - No Enhancement",'A1 Baseline - Terrestrial'!G53&amp;" - "&amp;IFERROR(VLOOKUP(H52,'Z1 HAB CLASS'!$D$4:$E$45,2,FALSE),""))))))</f>
        <v/>
      </c>
      <c r="K52" s="100" t="str">
        <f>IF(E52="","",IF(AND(E52=H52,G52&gt;=P52),"Error - No Enhancement",IF(AND(E52=H52,G52&lt;P52),'A1 Baseline - Terrestrial'!I53&amp;" - "&amp;'A3 Enhancement - Terrestrial'!O52,IF(F52&gt;N52,"Trading Down - Unacceptable Change",IF(F52=N52,"Error - No Enhancement",IF(AND(E52&lt;&gt;H52,F52&lt;N52),"Lower Distinctiveness Habitat"&amp;" - "&amp;O52,'A1 Baseline - Terrestrial'!I53&amp;" - "&amp;'A3 Enhancement - Terrestrial'!O52))))))</f>
        <v/>
      </c>
      <c r="L52" s="101" t="str">
        <f>IF(E52="","",'A1 Baseline - Terrestrial'!O53)</f>
        <v/>
      </c>
      <c r="M52" s="102" t="str">
        <f>IFERROR(VLOOKUP(H52,'Z1 HAB CLASS'!$D$4:$E$45,2,FALSE)," ")</f>
        <v xml:space="preserve"> </v>
      </c>
      <c r="N52" s="103" t="str">
        <f>IFERROR(VLOOKUP(M52,'Z1 HAB CLASS'!$L$3:$N$9,2,FALSE)," ")</f>
        <v xml:space="preserve"> </v>
      </c>
      <c r="O52" s="104"/>
      <c r="P52" s="100" t="str">
        <f>IFERROR(VLOOKUP(O52,'Z3 CONDITION VALUE'!$A$3:$B$5,2,FALSE)," ")</f>
        <v xml:space="preserve"> </v>
      </c>
      <c r="Q52" s="82" t="str">
        <f>IF(OR('A1 Baseline - Terrestrial'!E53="", 'A1 Baseline - Terrestrial'!O53=0), "", 'A1 Baseline - Terrestrial'!I53&amp;"")</f>
        <v/>
      </c>
      <c r="R52" s="105" t="e">
        <f t="shared" ca="1" si="0"/>
        <v>#NAME?</v>
      </c>
      <c r="S52" s="99" t="e">
        <f t="shared" ca="1" si="1"/>
        <v>#NAME?</v>
      </c>
      <c r="T52" s="106" t="e">
        <f t="array" aca="1" ref="T52" ca="1">IF(OR(R52="",S52=""),"",INDEX('Z8 TARGET ENH'!$F$6:$EO$145,MATCH(R52,'Z8 TARGET ENH'!$B$6:$B$145,0),MATCH(S52,'Z8 TARGET ENH'!$F$2:$EO$2,0)))</f>
        <v>#NAME?</v>
      </c>
      <c r="U52" s="106" t="str">
        <f>IF(E52="","",VLOOKUP($H$8,'Z8 TARGET ENH'!$FH$7:$FJ$38,2,FALSE))</f>
        <v/>
      </c>
      <c r="V52" s="106" t="str">
        <f>IF(E52="","",VLOOKUP(H52,'Z8 TARGET ENH'!$FH$7:$FJ$38,3,FALSE))</f>
        <v/>
      </c>
      <c r="W52" s="107" t="str">
        <f t="shared" si="2"/>
        <v/>
      </c>
      <c r="X52" s="108"/>
      <c r="Y52" s="70"/>
      <c r="Z52" s="1">
        <f t="shared" si="3"/>
        <v>0</v>
      </c>
      <c r="AA52" s="70"/>
      <c r="AB52" s="70"/>
      <c r="AC52" s="70"/>
      <c r="AD52" s="70"/>
      <c r="AE52" s="70"/>
      <c r="AF52" s="70"/>
      <c r="AG52" s="70"/>
      <c r="AH52" s="70"/>
      <c r="AI52" s="70"/>
      <c r="AJ52" s="70"/>
      <c r="AK52" s="70"/>
      <c r="AL52" s="70"/>
      <c r="AM52" s="70"/>
      <c r="AN52" s="70"/>
      <c r="AO52" s="70"/>
      <c r="AP52" s="70"/>
      <c r="AQ52" s="70"/>
      <c r="AR52" s="70"/>
      <c r="AS52" s="70"/>
      <c r="AT52" s="70"/>
    </row>
    <row r="53" spans="1:46" ht="30" customHeight="1" x14ac:dyDescent="0.2">
      <c r="A53" s="70"/>
      <c r="B53" s="70"/>
      <c r="C53" s="70"/>
      <c r="D53" s="97">
        <f>'A1 Baseline - Terrestrial'!D54</f>
        <v>47</v>
      </c>
      <c r="E53" s="80" t="str">
        <f>IF(OR('A1 Baseline - Terrestrial'!E54="",'A1 Baseline - Terrestrial'!O54=0), "",'A1 Baseline - Terrestrial'!E54)</f>
        <v/>
      </c>
      <c r="F53" s="81" t="str">
        <f>IF(E53="", "", 'A1 Baseline - Terrestrial'!H54)</f>
        <v/>
      </c>
      <c r="G53" s="82" t="str">
        <f>IF(E53="", "", 'A1 Baseline - Terrestrial'!J54)</f>
        <v/>
      </c>
      <c r="H53" s="98"/>
      <c r="I53" s="99" t="str">
        <f>IF(E53="","",'A1 Baseline - Terrestrial'!K54)</f>
        <v/>
      </c>
      <c r="J53" s="85" t="str">
        <f>IF(OR(E53="",H53=""),"",IF(AND(E53=H53,G53&gt;=P53),"Error - No Enhancement",IF(AND(E53=H53,G53&lt;P53),"Acceptable",IF(F53&gt;N53,"Trading Down - Unacceptable Change",IF(F53=N53,"Error - No Enhancement",'A1 Baseline - Terrestrial'!G54&amp;" - "&amp;IFERROR(VLOOKUP(H53,'Z1 HAB CLASS'!$D$4:$E$45,2,FALSE),""))))))</f>
        <v/>
      </c>
      <c r="K53" s="100" t="str">
        <f>IF(E53="","",IF(AND(E53=H53,G53&gt;=P53),"Error - No Enhancement",IF(AND(E53=H53,G53&lt;P53),'A1 Baseline - Terrestrial'!I54&amp;" - "&amp;'A3 Enhancement - Terrestrial'!O53,IF(F53&gt;N53,"Trading Down - Unacceptable Change",IF(F53=N53,"Error - No Enhancement",IF(AND(E53&lt;&gt;H53,F53&lt;N53),"Lower Distinctiveness Habitat"&amp;" - "&amp;O53,'A1 Baseline - Terrestrial'!I54&amp;" - "&amp;'A3 Enhancement - Terrestrial'!O53))))))</f>
        <v/>
      </c>
      <c r="L53" s="101" t="str">
        <f>IF(E53="","",'A1 Baseline - Terrestrial'!O54)</f>
        <v/>
      </c>
      <c r="M53" s="102" t="str">
        <f>IFERROR(VLOOKUP(H53,'Z1 HAB CLASS'!$D$4:$E$45,2,FALSE)," ")</f>
        <v xml:space="preserve"> </v>
      </c>
      <c r="N53" s="103" t="str">
        <f>IFERROR(VLOOKUP(M53,'Z1 HAB CLASS'!$L$3:$N$9,2,FALSE)," ")</f>
        <v xml:space="preserve"> </v>
      </c>
      <c r="O53" s="104"/>
      <c r="P53" s="100" t="str">
        <f>IFERROR(VLOOKUP(O53,'Z3 CONDITION VALUE'!$A$3:$B$5,2,FALSE)," ")</f>
        <v xml:space="preserve"> </v>
      </c>
      <c r="Q53" s="82" t="str">
        <f>IF(OR('A1 Baseline - Terrestrial'!E54="", 'A1 Baseline - Terrestrial'!O54=0), "", 'A1 Baseline - Terrestrial'!I54&amp;"")</f>
        <v/>
      </c>
      <c r="R53" s="105" t="e">
        <f t="shared" ca="1" si="0"/>
        <v>#NAME?</v>
      </c>
      <c r="S53" s="99" t="e">
        <f t="shared" ca="1" si="1"/>
        <v>#NAME?</v>
      </c>
      <c r="T53" s="106" t="e">
        <f t="array" aca="1" ref="T53" ca="1">IF(OR(R53="",S53=""),"",INDEX('Z8 TARGET ENH'!$F$6:$EO$145,MATCH(R53,'Z8 TARGET ENH'!$B$6:$B$145,0),MATCH(S53,'Z8 TARGET ENH'!$F$2:$EO$2,0)))</f>
        <v>#NAME?</v>
      </c>
      <c r="U53" s="106" t="str">
        <f>IF(E53="","",VLOOKUP($H$8,'Z8 TARGET ENH'!$FH$7:$FJ$38,2,FALSE))</f>
        <v/>
      </c>
      <c r="V53" s="106" t="str">
        <f>IF(E53="","",VLOOKUP(H53,'Z8 TARGET ENH'!$FH$7:$FJ$38,3,FALSE))</f>
        <v/>
      </c>
      <c r="W53" s="107" t="str">
        <f t="shared" si="2"/>
        <v/>
      </c>
      <c r="X53" s="108"/>
      <c r="Y53" s="70"/>
      <c r="Z53" s="1">
        <f t="shared" si="3"/>
        <v>0</v>
      </c>
      <c r="AA53" s="70"/>
      <c r="AB53" s="70"/>
      <c r="AC53" s="70"/>
      <c r="AD53" s="70"/>
      <c r="AE53" s="70"/>
      <c r="AF53" s="70"/>
      <c r="AG53" s="70"/>
      <c r="AH53" s="70"/>
      <c r="AI53" s="70"/>
      <c r="AJ53" s="70"/>
      <c r="AK53" s="70"/>
      <c r="AL53" s="70"/>
      <c r="AM53" s="70"/>
      <c r="AN53" s="70"/>
      <c r="AO53" s="70"/>
      <c r="AP53" s="70"/>
      <c r="AQ53" s="70"/>
      <c r="AR53" s="70"/>
      <c r="AS53" s="70"/>
      <c r="AT53" s="70"/>
    </row>
    <row r="54" spans="1:46" ht="30" customHeight="1" x14ac:dyDescent="0.2">
      <c r="A54" s="70"/>
      <c r="B54" s="70"/>
      <c r="C54" s="70"/>
      <c r="D54" s="97">
        <f>'A1 Baseline - Terrestrial'!D55</f>
        <v>48</v>
      </c>
      <c r="E54" s="80" t="str">
        <f>IF(OR('A1 Baseline - Terrestrial'!E55="",'A1 Baseline - Terrestrial'!O55=0), "",'A1 Baseline - Terrestrial'!E55)</f>
        <v/>
      </c>
      <c r="F54" s="81" t="str">
        <f>IF(E54="", "", 'A1 Baseline - Terrestrial'!H55)</f>
        <v/>
      </c>
      <c r="G54" s="82" t="str">
        <f>IF(E54="", "", 'A1 Baseline - Terrestrial'!J55)</f>
        <v/>
      </c>
      <c r="H54" s="98"/>
      <c r="I54" s="99" t="str">
        <f>IF(E54="","",'A1 Baseline - Terrestrial'!K55)</f>
        <v/>
      </c>
      <c r="J54" s="85" t="str">
        <f>IF(OR(E54="",H54=""),"",IF(AND(E54=H54,G54&gt;=P54),"Error - No Enhancement",IF(AND(E54=H54,G54&lt;P54),"Acceptable",IF(F54&gt;N54,"Trading Down - Unacceptable Change",IF(F54=N54,"Error - No Enhancement",'A1 Baseline - Terrestrial'!G55&amp;" - "&amp;IFERROR(VLOOKUP(H54,'Z1 HAB CLASS'!$D$4:$E$45,2,FALSE),""))))))</f>
        <v/>
      </c>
      <c r="K54" s="100" t="str">
        <f>IF(E54="","",IF(AND(E54=H54,G54&gt;=P54),"Error - No Enhancement",IF(AND(E54=H54,G54&lt;P54),'A1 Baseline - Terrestrial'!I55&amp;" - "&amp;'A3 Enhancement - Terrestrial'!O54,IF(F54&gt;N54,"Trading Down - Unacceptable Change",IF(F54=N54,"Error - No Enhancement",IF(AND(E54&lt;&gt;H54,F54&lt;N54),"Lower Distinctiveness Habitat"&amp;" - "&amp;O54,'A1 Baseline - Terrestrial'!I55&amp;" - "&amp;'A3 Enhancement - Terrestrial'!O54))))))</f>
        <v/>
      </c>
      <c r="L54" s="101" t="str">
        <f>IF(E54="","",'A1 Baseline - Terrestrial'!O55)</f>
        <v/>
      </c>
      <c r="M54" s="102" t="str">
        <f>IFERROR(VLOOKUP(H54,'Z1 HAB CLASS'!$D$4:$E$45,2,FALSE)," ")</f>
        <v xml:space="preserve"> </v>
      </c>
      <c r="N54" s="103" t="str">
        <f>IFERROR(VLOOKUP(M54,'Z1 HAB CLASS'!$L$3:$N$9,2,FALSE)," ")</f>
        <v xml:space="preserve"> </v>
      </c>
      <c r="O54" s="104"/>
      <c r="P54" s="100" t="str">
        <f>IFERROR(VLOOKUP(O54,'Z3 CONDITION VALUE'!$A$3:$B$5,2,FALSE)," ")</f>
        <v xml:space="preserve"> </v>
      </c>
      <c r="Q54" s="82" t="str">
        <f>IF(OR('A1 Baseline - Terrestrial'!E55="", 'A1 Baseline - Terrestrial'!O55=0), "", 'A1 Baseline - Terrestrial'!I55&amp;"")</f>
        <v/>
      </c>
      <c r="R54" s="105" t="e">
        <f t="shared" ca="1" si="0"/>
        <v>#NAME?</v>
      </c>
      <c r="S54" s="99" t="e">
        <f t="shared" ca="1" si="1"/>
        <v>#NAME?</v>
      </c>
      <c r="T54" s="106" t="e">
        <f t="array" aca="1" ref="T54" ca="1">IF(OR(R54="",S54=""),"",INDEX('Z8 TARGET ENH'!$F$6:$EO$145,MATCH(R54,'Z8 TARGET ENH'!$B$6:$B$145,0),MATCH(S54,'Z8 TARGET ENH'!$F$2:$EO$2,0)))</f>
        <v>#NAME?</v>
      </c>
      <c r="U54" s="106" t="str">
        <f>IF(E54="","",VLOOKUP($H$8,'Z8 TARGET ENH'!$FH$7:$FJ$38,2,FALSE))</f>
        <v/>
      </c>
      <c r="V54" s="106" t="str">
        <f>IF(E54="","",VLOOKUP(H54,'Z8 TARGET ENH'!$FH$7:$FJ$38,3,FALSE))</f>
        <v/>
      </c>
      <c r="W54" s="107" t="str">
        <f t="shared" si="2"/>
        <v/>
      </c>
      <c r="X54" s="108"/>
      <c r="Y54" s="70"/>
      <c r="Z54" s="1">
        <f t="shared" si="3"/>
        <v>0</v>
      </c>
      <c r="AA54" s="70"/>
      <c r="AB54" s="70"/>
      <c r="AC54" s="70"/>
      <c r="AD54" s="70"/>
      <c r="AE54" s="70"/>
      <c r="AF54" s="70"/>
      <c r="AG54" s="70"/>
      <c r="AH54" s="70"/>
      <c r="AI54" s="70"/>
      <c r="AJ54" s="70"/>
      <c r="AK54" s="70"/>
      <c r="AL54" s="70"/>
      <c r="AM54" s="70"/>
      <c r="AN54" s="70"/>
      <c r="AO54" s="70"/>
      <c r="AP54" s="70"/>
      <c r="AQ54" s="70"/>
      <c r="AR54" s="70"/>
      <c r="AS54" s="70"/>
      <c r="AT54" s="70"/>
    </row>
    <row r="55" spans="1:46" ht="30" customHeight="1" x14ac:dyDescent="0.2">
      <c r="A55" s="70"/>
      <c r="B55" s="70"/>
      <c r="C55" s="70"/>
      <c r="D55" s="97">
        <f>'A1 Baseline - Terrestrial'!D56</f>
        <v>49</v>
      </c>
      <c r="E55" s="80" t="str">
        <f>IF(OR('A1 Baseline - Terrestrial'!E56="",'A1 Baseline - Terrestrial'!O56=0), "",'A1 Baseline - Terrestrial'!E56)</f>
        <v/>
      </c>
      <c r="F55" s="81" t="str">
        <f>IF(E55="", "", 'A1 Baseline - Terrestrial'!H56)</f>
        <v/>
      </c>
      <c r="G55" s="82" t="str">
        <f>IF(E55="", "", 'A1 Baseline - Terrestrial'!J56)</f>
        <v/>
      </c>
      <c r="H55" s="98"/>
      <c r="I55" s="99" t="str">
        <f>IF(E55="","",'A1 Baseline - Terrestrial'!K56)</f>
        <v/>
      </c>
      <c r="J55" s="85" t="str">
        <f>IF(OR(E55="",H55=""),"",IF(AND(E55=H55,G55&gt;=P55),"Error - No Enhancement",IF(AND(E55=H55,G55&lt;P55),"Acceptable",IF(F55&gt;N55,"Trading Down - Unacceptable Change",IF(F55=N55,"Error - No Enhancement",'A1 Baseline - Terrestrial'!G56&amp;" - "&amp;IFERROR(VLOOKUP(H55,'Z1 HAB CLASS'!$D$4:$E$45,2,FALSE),""))))))</f>
        <v/>
      </c>
      <c r="K55" s="100" t="str">
        <f>IF(E55="","",IF(AND(E55=H55,G55&gt;=P55),"Error - No Enhancement",IF(AND(E55=H55,G55&lt;P55),'A1 Baseline - Terrestrial'!I56&amp;" - "&amp;'A3 Enhancement - Terrestrial'!O55,IF(F55&gt;N55,"Trading Down - Unacceptable Change",IF(F55=N55,"Error - No Enhancement",IF(AND(E55&lt;&gt;H55,F55&lt;N55),"Lower Distinctiveness Habitat"&amp;" - "&amp;O55,'A1 Baseline - Terrestrial'!I56&amp;" - "&amp;'A3 Enhancement - Terrestrial'!O55))))))</f>
        <v/>
      </c>
      <c r="L55" s="101" t="str">
        <f>IF(E55="","",'A1 Baseline - Terrestrial'!O56)</f>
        <v/>
      </c>
      <c r="M55" s="102" t="str">
        <f>IFERROR(VLOOKUP(H55,'Z1 HAB CLASS'!$D$4:$E$45,2,FALSE)," ")</f>
        <v xml:space="preserve"> </v>
      </c>
      <c r="N55" s="103" t="str">
        <f>IFERROR(VLOOKUP(M55,'Z1 HAB CLASS'!$L$3:$N$9,2,FALSE)," ")</f>
        <v xml:space="preserve"> </v>
      </c>
      <c r="O55" s="104"/>
      <c r="P55" s="100" t="str">
        <f>IFERROR(VLOOKUP(O55,'Z3 CONDITION VALUE'!$A$3:$B$5,2,FALSE)," ")</f>
        <v xml:space="preserve"> </v>
      </c>
      <c r="Q55" s="82" t="str">
        <f>IF(OR('A1 Baseline - Terrestrial'!E56="", 'A1 Baseline - Terrestrial'!O56=0), "", 'A1 Baseline - Terrestrial'!I56&amp;"")</f>
        <v/>
      </c>
      <c r="R55" s="105" t="e">
        <f t="shared" ca="1" si="0"/>
        <v>#NAME?</v>
      </c>
      <c r="S55" s="99" t="e">
        <f t="shared" ca="1" si="1"/>
        <v>#NAME?</v>
      </c>
      <c r="T55" s="106" t="e">
        <f t="array" aca="1" ref="T55" ca="1">IF(OR(R55="",S55=""),"",INDEX('Z8 TARGET ENH'!$F$6:$EO$145,MATCH(R55,'Z8 TARGET ENH'!$B$6:$B$145,0),MATCH(S55,'Z8 TARGET ENH'!$F$2:$EO$2,0)))</f>
        <v>#NAME?</v>
      </c>
      <c r="U55" s="106" t="str">
        <f>IF(E55="","",VLOOKUP($H$8,'Z8 TARGET ENH'!$FH$7:$FJ$38,2,FALSE))</f>
        <v/>
      </c>
      <c r="V55" s="106" t="str">
        <f>IF(E55="","",VLOOKUP(H55,'Z8 TARGET ENH'!$FH$7:$FJ$38,3,FALSE))</f>
        <v/>
      </c>
      <c r="W55" s="107" t="str">
        <f t="shared" si="2"/>
        <v/>
      </c>
      <c r="X55" s="108"/>
      <c r="Y55" s="70"/>
      <c r="Z55" s="1">
        <f t="shared" si="3"/>
        <v>0</v>
      </c>
      <c r="AA55" s="70"/>
      <c r="AB55" s="70"/>
      <c r="AC55" s="70"/>
      <c r="AD55" s="70"/>
      <c r="AE55" s="70"/>
      <c r="AF55" s="70"/>
      <c r="AG55" s="70"/>
      <c r="AH55" s="70"/>
      <c r="AI55" s="70"/>
      <c r="AJ55" s="70"/>
      <c r="AK55" s="70"/>
      <c r="AL55" s="70"/>
      <c r="AM55" s="70"/>
      <c r="AN55" s="70"/>
      <c r="AO55" s="70"/>
      <c r="AP55" s="70"/>
      <c r="AQ55" s="70"/>
      <c r="AR55" s="70"/>
      <c r="AS55" s="70"/>
      <c r="AT55" s="70"/>
    </row>
    <row r="56" spans="1:46" ht="30" customHeight="1" x14ac:dyDescent="0.2">
      <c r="A56" s="70"/>
      <c r="B56" s="70"/>
      <c r="C56" s="70"/>
      <c r="D56" s="97">
        <f>'A1 Baseline - Terrestrial'!D57</f>
        <v>50</v>
      </c>
      <c r="E56" s="80" t="str">
        <f>IF(OR('A1 Baseline - Terrestrial'!E57="",'A1 Baseline - Terrestrial'!O57=0), "",'A1 Baseline - Terrestrial'!E57)</f>
        <v/>
      </c>
      <c r="F56" s="81" t="str">
        <f>IF(E56="", "", 'A1 Baseline - Terrestrial'!H57)</f>
        <v/>
      </c>
      <c r="G56" s="82" t="str">
        <f>IF(E56="", "", 'A1 Baseline - Terrestrial'!J57)</f>
        <v/>
      </c>
      <c r="H56" s="98"/>
      <c r="I56" s="99" t="str">
        <f>IF(E56="","",'A1 Baseline - Terrestrial'!K57)</f>
        <v/>
      </c>
      <c r="J56" s="85" t="str">
        <f>IF(OR(E56="",H56=""),"",IF(AND(E56=H56,G56&gt;=P56),"Error - No Enhancement",IF(AND(E56=H56,G56&lt;P56),"Acceptable",IF(F56&gt;N56,"Trading Down - Unacceptable Change",IF(F56=N56,"Error - No Enhancement",'A1 Baseline - Terrestrial'!G57&amp;" - "&amp;IFERROR(VLOOKUP(H56,'Z1 HAB CLASS'!$D$4:$E$45,2,FALSE),""))))))</f>
        <v/>
      </c>
      <c r="K56" s="100" t="str">
        <f>IF(E56="","",IF(AND(E56=H56,G56&gt;=P56),"Error - No Enhancement",IF(AND(E56=H56,G56&lt;P56),'A1 Baseline - Terrestrial'!I57&amp;" - "&amp;'A3 Enhancement - Terrestrial'!O56,IF(F56&gt;N56,"Trading Down - Unacceptable Change",IF(F56=N56,"Error - No Enhancement",IF(AND(E56&lt;&gt;H56,F56&lt;N56),"Lower Distinctiveness Habitat"&amp;" - "&amp;O56,'A1 Baseline - Terrestrial'!I57&amp;" - "&amp;'A3 Enhancement - Terrestrial'!O56))))))</f>
        <v/>
      </c>
      <c r="L56" s="101" t="str">
        <f>IF(E56="","",'A1 Baseline - Terrestrial'!O57)</f>
        <v/>
      </c>
      <c r="M56" s="102" t="str">
        <f>IFERROR(VLOOKUP(H56,'Z1 HAB CLASS'!$D$4:$E$45,2,FALSE)," ")</f>
        <v xml:space="preserve"> </v>
      </c>
      <c r="N56" s="103" t="str">
        <f>IFERROR(VLOOKUP(M56,'Z1 HAB CLASS'!$L$3:$N$9,2,FALSE)," ")</f>
        <v xml:space="preserve"> </v>
      </c>
      <c r="O56" s="104"/>
      <c r="P56" s="100" t="str">
        <f>IFERROR(VLOOKUP(O56,'Z3 CONDITION VALUE'!$A$3:$B$5,2,FALSE)," ")</f>
        <v xml:space="preserve"> </v>
      </c>
      <c r="Q56" s="82" t="str">
        <f>IF(OR('A1 Baseline - Terrestrial'!E57="", 'A1 Baseline - Terrestrial'!O57=0), "", 'A1 Baseline - Terrestrial'!I57&amp;"")</f>
        <v/>
      </c>
      <c r="R56" s="105" t="e">
        <f t="shared" ca="1" si="0"/>
        <v>#NAME?</v>
      </c>
      <c r="S56" s="99" t="e">
        <f t="shared" ca="1" si="1"/>
        <v>#NAME?</v>
      </c>
      <c r="T56" s="106" t="e">
        <f t="array" aca="1" ref="T56" ca="1">IF(OR(R56="",S56=""),"",INDEX('Z8 TARGET ENH'!$F$6:$EO$145,MATCH(R56,'Z8 TARGET ENH'!$B$6:$B$145,0),MATCH(S56,'Z8 TARGET ENH'!$F$2:$EO$2,0)))</f>
        <v>#NAME?</v>
      </c>
      <c r="U56" s="106" t="str">
        <f>IF(E56="","",VLOOKUP($H$8,'Z8 TARGET ENH'!$FH$7:$FJ$38,2,FALSE))</f>
        <v/>
      </c>
      <c r="V56" s="106" t="str">
        <f>IF(E56="","",VLOOKUP(H56,'Z8 TARGET ENH'!$FH$7:$FJ$38,3,FALSE))</f>
        <v/>
      </c>
      <c r="W56" s="107" t="str">
        <f t="shared" si="2"/>
        <v/>
      </c>
      <c r="X56" s="108"/>
      <c r="Y56" s="70"/>
      <c r="Z56" s="1">
        <f t="shared" si="3"/>
        <v>0</v>
      </c>
      <c r="AA56" s="70"/>
      <c r="AB56" s="70"/>
      <c r="AC56" s="70"/>
      <c r="AD56" s="70"/>
      <c r="AE56" s="70"/>
      <c r="AF56" s="70"/>
      <c r="AG56" s="70"/>
      <c r="AH56" s="70"/>
      <c r="AI56" s="70"/>
      <c r="AJ56" s="70"/>
      <c r="AK56" s="70"/>
      <c r="AL56" s="70"/>
      <c r="AM56" s="70"/>
      <c r="AN56" s="70"/>
      <c r="AO56" s="70"/>
      <c r="AP56" s="70"/>
      <c r="AQ56" s="70"/>
      <c r="AR56" s="70"/>
      <c r="AS56" s="70"/>
      <c r="AT56" s="70"/>
    </row>
    <row r="57" spans="1:46" ht="30" customHeight="1" x14ac:dyDescent="0.2">
      <c r="A57" s="70"/>
      <c r="B57" s="70"/>
      <c r="C57" s="70"/>
      <c r="D57" s="97">
        <f>'A1 Baseline - Terrestrial'!D58</f>
        <v>51</v>
      </c>
      <c r="E57" s="80" t="str">
        <f>IF(OR('A1 Baseline - Terrestrial'!E58="",'A1 Baseline - Terrestrial'!O58=0), "",'A1 Baseline - Terrestrial'!E58)</f>
        <v/>
      </c>
      <c r="F57" s="81" t="str">
        <f>IF(E57="", "", 'A1 Baseline - Terrestrial'!H58)</f>
        <v/>
      </c>
      <c r="G57" s="82" t="str">
        <f>IF(E57="", "", 'A1 Baseline - Terrestrial'!J58)</f>
        <v/>
      </c>
      <c r="H57" s="98"/>
      <c r="I57" s="99" t="str">
        <f>IF(E57="","",'A1 Baseline - Terrestrial'!K58)</f>
        <v/>
      </c>
      <c r="J57" s="85" t="str">
        <f>IF(OR(E57="",H57=""),"",IF(AND(E57=H57,G57&gt;=P57),"Error - No Enhancement",IF(AND(E57=H57,G57&lt;P57),"Acceptable",IF(F57&gt;N57,"Trading Down - Unacceptable Change",IF(F57=N57,"Error - No Enhancement",'A1 Baseline - Terrestrial'!G58&amp;" - "&amp;IFERROR(VLOOKUP(H57,'Z1 HAB CLASS'!$D$4:$E$45,2,FALSE),""))))))</f>
        <v/>
      </c>
      <c r="K57" s="100" t="str">
        <f>IF(E57="","",IF(AND(E57=H57,G57&gt;=P57),"Error - No Enhancement",IF(AND(E57=H57,G57&lt;P57),'A1 Baseline - Terrestrial'!I58&amp;" - "&amp;'A3 Enhancement - Terrestrial'!O57,IF(F57&gt;N57,"Trading Down - Unacceptable Change",IF(F57=N57,"Error - No Enhancement",IF(AND(E57&lt;&gt;H57,F57&lt;N57),"Lower Distinctiveness Habitat"&amp;" - "&amp;O57,'A1 Baseline - Terrestrial'!I58&amp;" - "&amp;'A3 Enhancement - Terrestrial'!O57))))))</f>
        <v/>
      </c>
      <c r="L57" s="101" t="str">
        <f>IF(E57="","",'A1 Baseline - Terrestrial'!O58)</f>
        <v/>
      </c>
      <c r="M57" s="102" t="str">
        <f>IFERROR(VLOOKUP(H57,'Z1 HAB CLASS'!$D$4:$E$45,2,FALSE)," ")</f>
        <v xml:space="preserve"> </v>
      </c>
      <c r="N57" s="103" t="str">
        <f>IFERROR(VLOOKUP(M57,'Z1 HAB CLASS'!$L$3:$N$9,2,FALSE)," ")</f>
        <v xml:space="preserve"> </v>
      </c>
      <c r="O57" s="104"/>
      <c r="P57" s="100" t="str">
        <f>IFERROR(VLOOKUP(O57,'Z3 CONDITION VALUE'!$A$3:$B$5,2,FALSE)," ")</f>
        <v xml:space="preserve"> </v>
      </c>
      <c r="Q57" s="82" t="str">
        <f>IF(OR('A1 Baseline - Terrestrial'!E58="", 'A1 Baseline - Terrestrial'!O58=0), "", 'A1 Baseline - Terrestrial'!I58&amp;"")</f>
        <v/>
      </c>
      <c r="R57" s="105" t="e">
        <f t="shared" ca="1" si="0"/>
        <v>#NAME?</v>
      </c>
      <c r="S57" s="99" t="e">
        <f t="shared" ca="1" si="1"/>
        <v>#NAME?</v>
      </c>
      <c r="T57" s="106" t="e">
        <f t="array" aca="1" ref="T57" ca="1">IF(OR(R57="",S57=""),"",INDEX('Z8 TARGET ENH'!$F$6:$EO$145,MATCH(R57,'Z8 TARGET ENH'!$B$6:$B$145,0),MATCH(S57,'Z8 TARGET ENH'!$F$2:$EO$2,0)))</f>
        <v>#NAME?</v>
      </c>
      <c r="U57" s="106" t="str">
        <f>IF(E57="","",VLOOKUP($H$8,'Z8 TARGET ENH'!$FH$7:$FJ$38,2,FALSE))</f>
        <v/>
      </c>
      <c r="V57" s="106" t="str">
        <f>IF(E57="","",VLOOKUP(H57,'Z8 TARGET ENH'!$FH$7:$FJ$38,3,FALSE))</f>
        <v/>
      </c>
      <c r="W57" s="107" t="str">
        <f t="shared" si="2"/>
        <v/>
      </c>
      <c r="X57" s="108"/>
      <c r="Y57" s="70"/>
      <c r="Z57" s="1">
        <f t="shared" si="3"/>
        <v>0</v>
      </c>
      <c r="AA57" s="70"/>
      <c r="AB57" s="70"/>
      <c r="AC57" s="70"/>
      <c r="AD57" s="70"/>
      <c r="AE57" s="70"/>
      <c r="AF57" s="70"/>
      <c r="AG57" s="70"/>
      <c r="AH57" s="70"/>
      <c r="AI57" s="70"/>
      <c r="AJ57" s="70"/>
      <c r="AK57" s="70"/>
      <c r="AL57" s="70"/>
      <c r="AM57" s="70"/>
      <c r="AN57" s="70"/>
      <c r="AO57" s="70"/>
      <c r="AP57" s="70"/>
      <c r="AQ57" s="70"/>
      <c r="AR57" s="70"/>
      <c r="AS57" s="70"/>
      <c r="AT57" s="70"/>
    </row>
    <row r="58" spans="1:46" ht="30" customHeight="1" x14ac:dyDescent="0.2">
      <c r="A58" s="70"/>
      <c r="B58" s="70"/>
      <c r="C58" s="70"/>
      <c r="D58" s="97">
        <f>'A1 Baseline - Terrestrial'!D59</f>
        <v>52</v>
      </c>
      <c r="E58" s="80" t="str">
        <f>IF(OR('A1 Baseline - Terrestrial'!E59="",'A1 Baseline - Terrestrial'!O59=0), "",'A1 Baseline - Terrestrial'!E59)</f>
        <v/>
      </c>
      <c r="F58" s="81" t="str">
        <f>IF(E58="", "", 'A1 Baseline - Terrestrial'!H59)</f>
        <v/>
      </c>
      <c r="G58" s="82" t="str">
        <f>IF(E58="", "", 'A1 Baseline - Terrestrial'!J59)</f>
        <v/>
      </c>
      <c r="H58" s="98"/>
      <c r="I58" s="99" t="str">
        <f>IF(E58="","",'A1 Baseline - Terrestrial'!K59)</f>
        <v/>
      </c>
      <c r="J58" s="85" t="str">
        <f>IF(OR(E58="",H58=""),"",IF(AND(E58=H58,G58&gt;=P58),"Error - No Enhancement",IF(AND(E58=H58,G58&lt;P58),"Acceptable",IF(F58&gt;N58,"Trading Down - Unacceptable Change",IF(F58=N58,"Error - No Enhancement",'A1 Baseline - Terrestrial'!G59&amp;" - "&amp;IFERROR(VLOOKUP(H58,'Z1 HAB CLASS'!$D$4:$E$45,2,FALSE),""))))))</f>
        <v/>
      </c>
      <c r="K58" s="100" t="str">
        <f>IF(E58="","",IF(AND(E58=H58,G58&gt;=P58),"Error - No Enhancement",IF(AND(E58=H58,G58&lt;P58),'A1 Baseline - Terrestrial'!I59&amp;" - "&amp;'A3 Enhancement - Terrestrial'!O58,IF(F58&gt;N58,"Trading Down - Unacceptable Change",IF(F58=N58,"Error - No Enhancement",IF(AND(E58&lt;&gt;H58,F58&lt;N58),"Lower Distinctiveness Habitat"&amp;" - "&amp;O58,'A1 Baseline - Terrestrial'!I59&amp;" - "&amp;'A3 Enhancement - Terrestrial'!O58))))))</f>
        <v/>
      </c>
      <c r="L58" s="101" t="str">
        <f>IF(E58="","",'A1 Baseline - Terrestrial'!O59)</f>
        <v/>
      </c>
      <c r="M58" s="102" t="str">
        <f>IFERROR(VLOOKUP(H58,'Z1 HAB CLASS'!$D$4:$E$45,2,FALSE)," ")</f>
        <v xml:space="preserve"> </v>
      </c>
      <c r="N58" s="103" t="str">
        <f>IFERROR(VLOOKUP(M58,'Z1 HAB CLASS'!$L$3:$N$9,2,FALSE)," ")</f>
        <v xml:space="preserve"> </v>
      </c>
      <c r="O58" s="104"/>
      <c r="P58" s="100" t="str">
        <f>IFERROR(VLOOKUP(O58,'Z3 CONDITION VALUE'!$A$3:$B$5,2,FALSE)," ")</f>
        <v xml:space="preserve"> </v>
      </c>
      <c r="Q58" s="82" t="str">
        <f>IF(OR('A1 Baseline - Terrestrial'!E59="", 'A1 Baseline - Terrestrial'!O59=0), "", 'A1 Baseline - Terrestrial'!I59&amp;"")</f>
        <v/>
      </c>
      <c r="R58" s="105" t="e">
        <f t="shared" ca="1" si="0"/>
        <v>#NAME?</v>
      </c>
      <c r="S58" s="99" t="e">
        <f t="shared" ca="1" si="1"/>
        <v>#NAME?</v>
      </c>
      <c r="T58" s="106" t="e">
        <f t="array" aca="1" ref="T58" ca="1">IF(OR(R58="",S58=""),"",INDEX('Z8 TARGET ENH'!$F$6:$EO$145,MATCH(R58,'Z8 TARGET ENH'!$B$6:$B$145,0),MATCH(S58,'Z8 TARGET ENH'!$F$2:$EO$2,0)))</f>
        <v>#NAME?</v>
      </c>
      <c r="U58" s="106" t="str">
        <f>IF(E58="","",VLOOKUP($H$8,'Z8 TARGET ENH'!$FH$7:$FJ$38,2,FALSE))</f>
        <v/>
      </c>
      <c r="V58" s="106" t="str">
        <f>IF(E58="","",VLOOKUP(H58,'Z8 TARGET ENH'!$FH$7:$FJ$38,3,FALSE))</f>
        <v/>
      </c>
      <c r="W58" s="107" t="str">
        <f t="shared" si="2"/>
        <v/>
      </c>
      <c r="X58" s="108"/>
      <c r="Y58" s="70"/>
      <c r="Z58" s="1">
        <f t="shared" si="3"/>
        <v>0</v>
      </c>
      <c r="AA58" s="70"/>
      <c r="AB58" s="70"/>
      <c r="AC58" s="70"/>
      <c r="AD58" s="70"/>
      <c r="AE58" s="70"/>
      <c r="AF58" s="70"/>
      <c r="AG58" s="70"/>
      <c r="AH58" s="70"/>
      <c r="AI58" s="70"/>
      <c r="AJ58" s="70"/>
      <c r="AK58" s="70"/>
      <c r="AL58" s="70"/>
      <c r="AM58" s="70"/>
      <c r="AN58" s="70"/>
      <c r="AO58" s="70"/>
      <c r="AP58" s="70"/>
      <c r="AQ58" s="70"/>
      <c r="AR58" s="70"/>
      <c r="AS58" s="70"/>
      <c r="AT58" s="70"/>
    </row>
    <row r="59" spans="1:46" ht="30" customHeight="1" x14ac:dyDescent="0.2">
      <c r="A59" s="70"/>
      <c r="B59" s="70"/>
      <c r="C59" s="70"/>
      <c r="D59" s="97">
        <f>'A1 Baseline - Terrestrial'!D60</f>
        <v>53</v>
      </c>
      <c r="E59" s="80" t="str">
        <f>IF(OR('A1 Baseline - Terrestrial'!E60="",'A1 Baseline - Terrestrial'!O60=0), "",'A1 Baseline - Terrestrial'!E60)</f>
        <v/>
      </c>
      <c r="F59" s="81" t="str">
        <f>IF(E59="", "", 'A1 Baseline - Terrestrial'!H60)</f>
        <v/>
      </c>
      <c r="G59" s="82" t="str">
        <f>IF(E59="", "", 'A1 Baseline - Terrestrial'!J60)</f>
        <v/>
      </c>
      <c r="H59" s="98"/>
      <c r="I59" s="99" t="str">
        <f>IF(E59="","",'A1 Baseline - Terrestrial'!K60)</f>
        <v/>
      </c>
      <c r="J59" s="85" t="str">
        <f>IF(OR(E59="",H59=""),"",IF(AND(E59=H59,G59&gt;=P59),"Error - No Enhancement",IF(AND(E59=H59,G59&lt;P59),"Acceptable",IF(F59&gt;N59,"Trading Down - Unacceptable Change",IF(F59=N59,"Error - No Enhancement",'A1 Baseline - Terrestrial'!G60&amp;" - "&amp;IFERROR(VLOOKUP(H59,'Z1 HAB CLASS'!$D$4:$E$45,2,FALSE),""))))))</f>
        <v/>
      </c>
      <c r="K59" s="100" t="str">
        <f>IF(E59="","",IF(AND(E59=H59,G59&gt;=P59),"Error - No Enhancement",IF(AND(E59=H59,G59&lt;P59),'A1 Baseline - Terrestrial'!I60&amp;" - "&amp;'A3 Enhancement - Terrestrial'!O59,IF(F59&gt;N59,"Trading Down - Unacceptable Change",IF(F59=N59,"Error - No Enhancement",IF(AND(E59&lt;&gt;H59,F59&lt;N59),"Lower Distinctiveness Habitat"&amp;" - "&amp;O59,'A1 Baseline - Terrestrial'!I60&amp;" - "&amp;'A3 Enhancement - Terrestrial'!O59))))))</f>
        <v/>
      </c>
      <c r="L59" s="101" t="str">
        <f>IF(E59="","",'A1 Baseline - Terrestrial'!O60)</f>
        <v/>
      </c>
      <c r="M59" s="102" t="str">
        <f>IFERROR(VLOOKUP(H59,'Z1 HAB CLASS'!$D$4:$E$45,2,FALSE)," ")</f>
        <v xml:space="preserve"> </v>
      </c>
      <c r="N59" s="103" t="str">
        <f>IFERROR(VLOOKUP(M59,'Z1 HAB CLASS'!$L$3:$N$9,2,FALSE)," ")</f>
        <v xml:space="preserve"> </v>
      </c>
      <c r="O59" s="104"/>
      <c r="P59" s="100" t="str">
        <f>IFERROR(VLOOKUP(O59,'Z3 CONDITION VALUE'!$A$3:$B$5,2,FALSE)," ")</f>
        <v xml:space="preserve"> </v>
      </c>
      <c r="Q59" s="82" t="str">
        <f>IF(OR('A1 Baseline - Terrestrial'!E60="", 'A1 Baseline - Terrestrial'!O60=0), "", 'A1 Baseline - Terrestrial'!I60&amp;"")</f>
        <v/>
      </c>
      <c r="R59" s="105" t="e">
        <f t="shared" ca="1" si="0"/>
        <v>#NAME?</v>
      </c>
      <c r="S59" s="99" t="e">
        <f t="shared" ca="1" si="1"/>
        <v>#NAME?</v>
      </c>
      <c r="T59" s="106" t="e">
        <f t="array" aca="1" ref="T59" ca="1">IF(OR(R59="",S59=""),"",INDEX('Z8 TARGET ENH'!$F$6:$EO$145,MATCH(R59,'Z8 TARGET ENH'!$B$6:$B$145,0),MATCH(S59,'Z8 TARGET ENH'!$F$2:$EO$2,0)))</f>
        <v>#NAME?</v>
      </c>
      <c r="U59" s="106" t="str">
        <f>IF(E59="","",VLOOKUP($H$8,'Z8 TARGET ENH'!$FH$7:$FJ$38,2,FALSE))</f>
        <v/>
      </c>
      <c r="V59" s="106" t="str">
        <f>IF(E59="","",VLOOKUP(H59,'Z8 TARGET ENH'!$FH$7:$FJ$38,3,FALSE))</f>
        <v/>
      </c>
      <c r="W59" s="107" t="str">
        <f t="shared" si="2"/>
        <v/>
      </c>
      <c r="X59" s="108"/>
      <c r="Y59" s="70"/>
      <c r="Z59" s="1">
        <f t="shared" si="3"/>
        <v>0</v>
      </c>
      <c r="AA59" s="70"/>
      <c r="AB59" s="70"/>
      <c r="AC59" s="70"/>
      <c r="AD59" s="70"/>
      <c r="AE59" s="70"/>
      <c r="AF59" s="70"/>
      <c r="AG59" s="70"/>
      <c r="AH59" s="70"/>
      <c r="AI59" s="70"/>
      <c r="AJ59" s="70"/>
      <c r="AK59" s="70"/>
      <c r="AL59" s="70"/>
      <c r="AM59" s="70"/>
      <c r="AN59" s="70"/>
      <c r="AO59" s="70"/>
      <c r="AP59" s="70"/>
      <c r="AQ59" s="70"/>
      <c r="AR59" s="70"/>
      <c r="AS59" s="70"/>
      <c r="AT59" s="70"/>
    </row>
    <row r="60" spans="1:46" ht="30" customHeight="1" x14ac:dyDescent="0.2">
      <c r="A60" s="70"/>
      <c r="B60" s="70"/>
      <c r="C60" s="70"/>
      <c r="D60" s="97">
        <f>'A1 Baseline - Terrestrial'!D61</f>
        <v>54</v>
      </c>
      <c r="E60" s="80" t="str">
        <f>IF(OR('A1 Baseline - Terrestrial'!E61="",'A1 Baseline - Terrestrial'!O61=0), "",'A1 Baseline - Terrestrial'!E61)</f>
        <v/>
      </c>
      <c r="F60" s="81" t="str">
        <f>IF(E60="", "", 'A1 Baseline - Terrestrial'!H61)</f>
        <v/>
      </c>
      <c r="G60" s="82" t="str">
        <f>IF(E60="", "", 'A1 Baseline - Terrestrial'!J61)</f>
        <v/>
      </c>
      <c r="H60" s="98"/>
      <c r="I60" s="99" t="str">
        <f>IF(E60="","",'A1 Baseline - Terrestrial'!K61)</f>
        <v/>
      </c>
      <c r="J60" s="85" t="str">
        <f>IF(OR(E60="",H60=""),"",IF(AND(E60=H60,G60&gt;=P60),"Error - No Enhancement",IF(AND(E60=H60,G60&lt;P60),"Acceptable",IF(F60&gt;N60,"Trading Down - Unacceptable Change",IF(F60=N60,"Error - No Enhancement",'A1 Baseline - Terrestrial'!G61&amp;" - "&amp;IFERROR(VLOOKUP(H60,'Z1 HAB CLASS'!$D$4:$E$45,2,FALSE),""))))))</f>
        <v/>
      </c>
      <c r="K60" s="100" t="str">
        <f>IF(E60="","",IF(AND(E60=H60,G60&gt;=P60),"Error - No Enhancement",IF(AND(E60=H60,G60&lt;P60),'A1 Baseline - Terrestrial'!I61&amp;" - "&amp;'A3 Enhancement - Terrestrial'!O60,IF(F60&gt;N60,"Trading Down - Unacceptable Change",IF(F60=N60,"Error - No Enhancement",IF(AND(E60&lt;&gt;H60,F60&lt;N60),"Lower Distinctiveness Habitat"&amp;" - "&amp;O60,'A1 Baseline - Terrestrial'!I61&amp;" - "&amp;'A3 Enhancement - Terrestrial'!O60))))))</f>
        <v/>
      </c>
      <c r="L60" s="101" t="str">
        <f>IF(E60="","",'A1 Baseline - Terrestrial'!O61)</f>
        <v/>
      </c>
      <c r="M60" s="102" t="str">
        <f>IFERROR(VLOOKUP(H60,'Z1 HAB CLASS'!$D$4:$E$45,2,FALSE)," ")</f>
        <v xml:space="preserve"> </v>
      </c>
      <c r="N60" s="103" t="str">
        <f>IFERROR(VLOOKUP(M60,'Z1 HAB CLASS'!$L$3:$N$9,2,FALSE)," ")</f>
        <v xml:space="preserve"> </v>
      </c>
      <c r="O60" s="104"/>
      <c r="P60" s="100" t="str">
        <f>IFERROR(VLOOKUP(O60,'Z3 CONDITION VALUE'!$A$3:$B$5,2,FALSE)," ")</f>
        <v xml:space="preserve"> </v>
      </c>
      <c r="Q60" s="82" t="str">
        <f>IF(OR('A1 Baseline - Terrestrial'!E61="", 'A1 Baseline - Terrestrial'!O61=0), "", 'A1 Baseline - Terrestrial'!I61&amp;"")</f>
        <v/>
      </c>
      <c r="R60" s="105" t="e">
        <f t="shared" ca="1" si="0"/>
        <v>#NAME?</v>
      </c>
      <c r="S60" s="99" t="e">
        <f t="shared" ca="1" si="1"/>
        <v>#NAME?</v>
      </c>
      <c r="T60" s="106" t="e">
        <f t="array" aca="1" ref="T60" ca="1">IF(OR(R60="",S60=""),"",INDEX('Z8 TARGET ENH'!$F$6:$EO$145,MATCH(R60,'Z8 TARGET ENH'!$B$6:$B$145,0),MATCH(S60,'Z8 TARGET ENH'!$F$2:$EO$2,0)))</f>
        <v>#NAME?</v>
      </c>
      <c r="U60" s="106" t="str">
        <f>IF(E60="","",VLOOKUP($H$8,'Z8 TARGET ENH'!$FH$7:$FJ$38,2,FALSE))</f>
        <v/>
      </c>
      <c r="V60" s="106" t="str">
        <f>IF(E60="","",VLOOKUP(H60,'Z8 TARGET ENH'!$FH$7:$FJ$38,3,FALSE))</f>
        <v/>
      </c>
      <c r="W60" s="107" t="str">
        <f t="shared" si="2"/>
        <v/>
      </c>
      <c r="X60" s="108"/>
      <c r="Y60" s="70"/>
      <c r="Z60" s="1">
        <f t="shared" si="3"/>
        <v>0</v>
      </c>
      <c r="AA60" s="70"/>
      <c r="AB60" s="70"/>
      <c r="AC60" s="70"/>
      <c r="AD60" s="70"/>
      <c r="AE60" s="70"/>
      <c r="AF60" s="70"/>
      <c r="AG60" s="70"/>
      <c r="AH60" s="70"/>
      <c r="AI60" s="70"/>
      <c r="AJ60" s="70"/>
      <c r="AK60" s="70"/>
      <c r="AL60" s="70"/>
      <c r="AM60" s="70"/>
      <c r="AN60" s="70"/>
      <c r="AO60" s="70"/>
      <c r="AP60" s="70"/>
      <c r="AQ60" s="70"/>
      <c r="AR60" s="70"/>
      <c r="AS60" s="70"/>
      <c r="AT60" s="70"/>
    </row>
    <row r="61" spans="1:46" ht="30" customHeight="1" x14ac:dyDescent="0.2">
      <c r="A61" s="70"/>
      <c r="B61" s="70"/>
      <c r="C61" s="70"/>
      <c r="D61" s="97">
        <f>'A1 Baseline - Terrestrial'!D62</f>
        <v>55</v>
      </c>
      <c r="E61" s="80" t="str">
        <f>IF(OR('A1 Baseline - Terrestrial'!E62="",'A1 Baseline - Terrestrial'!O62=0), "",'A1 Baseline - Terrestrial'!E62)</f>
        <v/>
      </c>
      <c r="F61" s="81" t="str">
        <f>IF(E61="", "", 'A1 Baseline - Terrestrial'!H62)</f>
        <v/>
      </c>
      <c r="G61" s="82" t="str">
        <f>IF(E61="", "", 'A1 Baseline - Terrestrial'!J62)</f>
        <v/>
      </c>
      <c r="H61" s="98"/>
      <c r="I61" s="99" t="str">
        <f>IF(E61="","",'A1 Baseline - Terrestrial'!K62)</f>
        <v/>
      </c>
      <c r="J61" s="85" t="str">
        <f>IF(OR(E61="",H61=""),"",IF(AND(E61=H61,G61&gt;=P61),"Error - No Enhancement",IF(AND(E61=H61,G61&lt;P61),"Acceptable",IF(F61&gt;N61,"Trading Down - Unacceptable Change",IF(F61=N61,"Error - No Enhancement",'A1 Baseline - Terrestrial'!G62&amp;" - "&amp;IFERROR(VLOOKUP(H61,'Z1 HAB CLASS'!$D$4:$E$45,2,FALSE),""))))))</f>
        <v/>
      </c>
      <c r="K61" s="100" t="str">
        <f>IF(E61="","",IF(AND(E61=H61,G61&gt;=P61),"Error - No Enhancement",IF(AND(E61=H61,G61&lt;P61),'A1 Baseline - Terrestrial'!I62&amp;" - "&amp;'A3 Enhancement - Terrestrial'!O61,IF(F61&gt;N61,"Trading Down - Unacceptable Change",IF(F61=N61,"Error - No Enhancement",IF(AND(E61&lt;&gt;H61,F61&lt;N61),"Lower Distinctiveness Habitat"&amp;" - "&amp;O61,'A1 Baseline - Terrestrial'!I62&amp;" - "&amp;'A3 Enhancement - Terrestrial'!O61))))))</f>
        <v/>
      </c>
      <c r="L61" s="101" t="str">
        <f>IF(E61="","",'A1 Baseline - Terrestrial'!O62)</f>
        <v/>
      </c>
      <c r="M61" s="102" t="str">
        <f>IFERROR(VLOOKUP(H61,'Z1 HAB CLASS'!$D$4:$E$45,2,FALSE)," ")</f>
        <v xml:space="preserve"> </v>
      </c>
      <c r="N61" s="103" t="str">
        <f>IFERROR(VLOOKUP(M61,'Z1 HAB CLASS'!$L$3:$N$9,2,FALSE)," ")</f>
        <v xml:space="preserve"> </v>
      </c>
      <c r="O61" s="104"/>
      <c r="P61" s="100" t="str">
        <f>IFERROR(VLOOKUP(O61,'Z3 CONDITION VALUE'!$A$3:$B$5,2,FALSE)," ")</f>
        <v xml:space="preserve"> </v>
      </c>
      <c r="Q61" s="82" t="str">
        <f>IF(OR('A1 Baseline - Terrestrial'!E62="", 'A1 Baseline - Terrestrial'!O62=0), "", 'A1 Baseline - Terrestrial'!I62&amp;"")</f>
        <v/>
      </c>
      <c r="R61" s="105" t="e">
        <f t="shared" ca="1" si="0"/>
        <v>#NAME?</v>
      </c>
      <c r="S61" s="99" t="e">
        <f t="shared" ca="1" si="1"/>
        <v>#NAME?</v>
      </c>
      <c r="T61" s="106" t="e">
        <f t="array" aca="1" ref="T61" ca="1">IF(OR(R61="",S61=""),"",INDEX('Z8 TARGET ENH'!$F$6:$EO$145,MATCH(R61,'Z8 TARGET ENH'!$B$6:$B$145,0),MATCH(S61,'Z8 TARGET ENH'!$F$2:$EO$2,0)))</f>
        <v>#NAME?</v>
      </c>
      <c r="U61" s="106" t="str">
        <f>IF(E61="","",VLOOKUP($H$8,'Z8 TARGET ENH'!$FH$7:$FJ$38,2,FALSE))</f>
        <v/>
      </c>
      <c r="V61" s="106" t="str">
        <f>IF(E61="","",VLOOKUP(H61,'Z8 TARGET ENH'!$FH$7:$FJ$38,3,FALSE))</f>
        <v/>
      </c>
      <c r="W61" s="107" t="str">
        <f t="shared" si="2"/>
        <v/>
      </c>
      <c r="X61" s="108"/>
      <c r="Y61" s="70"/>
      <c r="Z61" s="1">
        <f t="shared" si="3"/>
        <v>0</v>
      </c>
      <c r="AA61" s="70"/>
      <c r="AB61" s="70"/>
      <c r="AC61" s="70"/>
      <c r="AD61" s="70"/>
      <c r="AE61" s="70"/>
      <c r="AF61" s="70"/>
      <c r="AG61" s="70"/>
      <c r="AH61" s="70"/>
      <c r="AI61" s="70"/>
      <c r="AJ61" s="70"/>
      <c r="AK61" s="70"/>
      <c r="AL61" s="70"/>
      <c r="AM61" s="70"/>
      <c r="AN61" s="70"/>
      <c r="AO61" s="70"/>
      <c r="AP61" s="70"/>
      <c r="AQ61" s="70"/>
      <c r="AR61" s="70"/>
      <c r="AS61" s="70"/>
      <c r="AT61" s="70"/>
    </row>
    <row r="62" spans="1:46" ht="30" customHeight="1" x14ac:dyDescent="0.2">
      <c r="A62" s="70"/>
      <c r="B62" s="70"/>
      <c r="C62" s="70"/>
      <c r="D62" s="97">
        <f>'A1 Baseline - Terrestrial'!D63</f>
        <v>56</v>
      </c>
      <c r="E62" s="80" t="str">
        <f>IF(OR('A1 Baseline - Terrestrial'!E63="",'A1 Baseline - Terrestrial'!O63=0), "",'A1 Baseline - Terrestrial'!E63)</f>
        <v/>
      </c>
      <c r="F62" s="81" t="str">
        <f>IF(E62="", "", 'A1 Baseline - Terrestrial'!H63)</f>
        <v/>
      </c>
      <c r="G62" s="82" t="str">
        <f>IF(E62="", "", 'A1 Baseline - Terrestrial'!J63)</f>
        <v/>
      </c>
      <c r="H62" s="98"/>
      <c r="I62" s="99" t="str">
        <f>IF(E62="","",'A1 Baseline - Terrestrial'!K63)</f>
        <v/>
      </c>
      <c r="J62" s="85" t="str">
        <f>IF(OR(E62="",H62=""),"",IF(AND(E62=H62,G62&gt;=P62),"Error - No Enhancement",IF(AND(E62=H62,G62&lt;P62),"Acceptable",IF(F62&gt;N62,"Trading Down - Unacceptable Change",IF(F62=N62,"Error - No Enhancement",'A1 Baseline - Terrestrial'!G63&amp;" - "&amp;IFERROR(VLOOKUP(H62,'Z1 HAB CLASS'!$D$4:$E$45,2,FALSE),""))))))</f>
        <v/>
      </c>
      <c r="K62" s="100" t="str">
        <f>IF(E62="","",IF(AND(E62=H62,G62&gt;=P62),"Error - No Enhancement",IF(AND(E62=H62,G62&lt;P62),'A1 Baseline - Terrestrial'!I63&amp;" - "&amp;'A3 Enhancement - Terrestrial'!O62,IF(F62&gt;N62,"Trading Down - Unacceptable Change",IF(F62=N62,"Error - No Enhancement",IF(AND(E62&lt;&gt;H62,F62&lt;N62),"Lower Distinctiveness Habitat"&amp;" - "&amp;O62,'A1 Baseline - Terrestrial'!I63&amp;" - "&amp;'A3 Enhancement - Terrestrial'!O62))))))</f>
        <v/>
      </c>
      <c r="L62" s="101" t="str">
        <f>IF(E62="","",'A1 Baseline - Terrestrial'!O63)</f>
        <v/>
      </c>
      <c r="M62" s="102" t="str">
        <f>IFERROR(VLOOKUP(H62,'Z1 HAB CLASS'!$D$4:$E$45,2,FALSE)," ")</f>
        <v xml:space="preserve"> </v>
      </c>
      <c r="N62" s="103" t="str">
        <f>IFERROR(VLOOKUP(M62,'Z1 HAB CLASS'!$L$3:$N$9,2,FALSE)," ")</f>
        <v xml:space="preserve"> </v>
      </c>
      <c r="O62" s="104"/>
      <c r="P62" s="100" t="str">
        <f>IFERROR(VLOOKUP(O62,'Z3 CONDITION VALUE'!$A$3:$B$5,2,FALSE)," ")</f>
        <v xml:space="preserve"> </v>
      </c>
      <c r="Q62" s="82" t="str">
        <f>IF(OR('A1 Baseline - Terrestrial'!E63="", 'A1 Baseline - Terrestrial'!O63=0), "", 'A1 Baseline - Terrestrial'!I63&amp;"")</f>
        <v/>
      </c>
      <c r="R62" s="105" t="e">
        <f t="shared" ca="1" si="0"/>
        <v>#NAME?</v>
      </c>
      <c r="S62" s="99" t="e">
        <f t="shared" ca="1" si="1"/>
        <v>#NAME?</v>
      </c>
      <c r="T62" s="106" t="e">
        <f t="array" aca="1" ref="T62" ca="1">IF(OR(R62="",S62=""),"",INDEX('Z8 TARGET ENH'!$F$6:$EO$145,MATCH(R62,'Z8 TARGET ENH'!$B$6:$B$145,0),MATCH(S62,'Z8 TARGET ENH'!$F$2:$EO$2,0)))</f>
        <v>#NAME?</v>
      </c>
      <c r="U62" s="106" t="str">
        <f>IF(E62="","",VLOOKUP($H$8,'Z8 TARGET ENH'!$FH$7:$FJ$38,2,FALSE))</f>
        <v/>
      </c>
      <c r="V62" s="106" t="str">
        <f>IF(E62="","",VLOOKUP(H62,'Z8 TARGET ENH'!$FH$7:$FJ$38,3,FALSE))</f>
        <v/>
      </c>
      <c r="W62" s="107" t="str">
        <f t="shared" si="2"/>
        <v/>
      </c>
      <c r="X62" s="108"/>
      <c r="Y62" s="70"/>
      <c r="Z62" s="1">
        <f t="shared" si="3"/>
        <v>0</v>
      </c>
      <c r="AA62" s="70"/>
      <c r="AB62" s="70"/>
      <c r="AC62" s="70"/>
      <c r="AD62" s="70"/>
      <c r="AE62" s="70"/>
      <c r="AF62" s="70"/>
      <c r="AG62" s="70"/>
      <c r="AH62" s="70"/>
      <c r="AI62" s="70"/>
      <c r="AJ62" s="70"/>
      <c r="AK62" s="70"/>
      <c r="AL62" s="70"/>
      <c r="AM62" s="70"/>
      <c r="AN62" s="70"/>
      <c r="AO62" s="70"/>
      <c r="AP62" s="70"/>
      <c r="AQ62" s="70"/>
      <c r="AR62" s="70"/>
      <c r="AS62" s="70"/>
      <c r="AT62" s="70"/>
    </row>
    <row r="63" spans="1:46" ht="30" customHeight="1" x14ac:dyDescent="0.2">
      <c r="A63" s="70"/>
      <c r="B63" s="70"/>
      <c r="C63" s="70"/>
      <c r="D63" s="97">
        <f>'A1 Baseline - Terrestrial'!D64</f>
        <v>57</v>
      </c>
      <c r="E63" s="80" t="str">
        <f>IF(OR('A1 Baseline - Terrestrial'!E64="",'A1 Baseline - Terrestrial'!O64=0), "",'A1 Baseline - Terrestrial'!E64)</f>
        <v/>
      </c>
      <c r="F63" s="81" t="str">
        <f>IF(E63="", "", 'A1 Baseline - Terrestrial'!H64)</f>
        <v/>
      </c>
      <c r="G63" s="82" t="str">
        <f>IF(E63="", "", 'A1 Baseline - Terrestrial'!J64)</f>
        <v/>
      </c>
      <c r="H63" s="98"/>
      <c r="I63" s="99" t="str">
        <f>IF(E63="","",'A1 Baseline - Terrestrial'!K64)</f>
        <v/>
      </c>
      <c r="J63" s="85" t="str">
        <f>IF(OR(E63="",H63=""),"",IF(AND(E63=H63,G63&gt;=P63),"Error - No Enhancement",IF(AND(E63=H63,G63&lt;P63),"Acceptable",IF(F63&gt;N63,"Trading Down - Unacceptable Change",IF(F63=N63,"Error - No Enhancement",'A1 Baseline - Terrestrial'!G64&amp;" - "&amp;IFERROR(VLOOKUP(H63,'Z1 HAB CLASS'!$D$4:$E$45,2,FALSE),""))))))</f>
        <v/>
      </c>
      <c r="K63" s="100" t="str">
        <f>IF(E63="","",IF(AND(E63=H63,G63&gt;=P63),"Error - No Enhancement",IF(AND(E63=H63,G63&lt;P63),'A1 Baseline - Terrestrial'!I64&amp;" - "&amp;'A3 Enhancement - Terrestrial'!O63,IF(F63&gt;N63,"Trading Down - Unacceptable Change",IF(F63=N63,"Error - No Enhancement",IF(AND(E63&lt;&gt;H63,F63&lt;N63),"Lower Distinctiveness Habitat"&amp;" - "&amp;O63,'A1 Baseline - Terrestrial'!I64&amp;" - "&amp;'A3 Enhancement - Terrestrial'!O63))))))</f>
        <v/>
      </c>
      <c r="L63" s="101" t="str">
        <f>IF(E63="","",'A1 Baseline - Terrestrial'!O64)</f>
        <v/>
      </c>
      <c r="M63" s="102" t="str">
        <f>IFERROR(VLOOKUP(H63,'Z1 HAB CLASS'!$D$4:$E$45,2,FALSE)," ")</f>
        <v xml:space="preserve"> </v>
      </c>
      <c r="N63" s="103" t="str">
        <f>IFERROR(VLOOKUP(M63,'Z1 HAB CLASS'!$L$3:$N$9,2,FALSE)," ")</f>
        <v xml:space="preserve"> </v>
      </c>
      <c r="O63" s="104"/>
      <c r="P63" s="100" t="str">
        <f>IFERROR(VLOOKUP(O63,'Z3 CONDITION VALUE'!$A$3:$B$5,2,FALSE)," ")</f>
        <v xml:space="preserve"> </v>
      </c>
      <c r="Q63" s="82" t="str">
        <f>IF(OR('A1 Baseline - Terrestrial'!E64="", 'A1 Baseline - Terrestrial'!O64=0), "", 'A1 Baseline - Terrestrial'!I64&amp;"")</f>
        <v/>
      </c>
      <c r="R63" s="105" t="e">
        <f t="shared" ca="1" si="0"/>
        <v>#NAME?</v>
      </c>
      <c r="S63" s="99" t="e">
        <f t="shared" ca="1" si="1"/>
        <v>#NAME?</v>
      </c>
      <c r="T63" s="106" t="e">
        <f t="array" aca="1" ref="T63" ca="1">IF(OR(R63="",S63=""),"",INDEX('Z8 TARGET ENH'!$F$6:$EO$145,MATCH(R63,'Z8 TARGET ENH'!$B$6:$B$145,0),MATCH(S63,'Z8 TARGET ENH'!$F$2:$EO$2,0)))</f>
        <v>#NAME?</v>
      </c>
      <c r="U63" s="106" t="str">
        <f>IF(E63="","",VLOOKUP($H$8,'Z8 TARGET ENH'!$FH$7:$FJ$38,2,FALSE))</f>
        <v/>
      </c>
      <c r="V63" s="106" t="str">
        <f>IF(E63="","",VLOOKUP(H63,'Z8 TARGET ENH'!$FH$7:$FJ$38,3,FALSE))</f>
        <v/>
      </c>
      <c r="W63" s="107" t="str">
        <f t="shared" si="2"/>
        <v/>
      </c>
      <c r="X63" s="108"/>
      <c r="Y63" s="70"/>
      <c r="Z63" s="1">
        <f t="shared" si="3"/>
        <v>0</v>
      </c>
      <c r="AA63" s="70"/>
      <c r="AB63" s="70"/>
      <c r="AC63" s="70"/>
      <c r="AD63" s="70"/>
      <c r="AE63" s="70"/>
      <c r="AF63" s="70"/>
      <c r="AG63" s="70"/>
      <c r="AH63" s="70"/>
      <c r="AI63" s="70"/>
      <c r="AJ63" s="70"/>
      <c r="AK63" s="70"/>
      <c r="AL63" s="70"/>
      <c r="AM63" s="70"/>
      <c r="AN63" s="70"/>
      <c r="AO63" s="70"/>
      <c r="AP63" s="70"/>
      <c r="AQ63" s="70"/>
      <c r="AR63" s="70"/>
      <c r="AS63" s="70"/>
      <c r="AT63" s="70"/>
    </row>
    <row r="64" spans="1:46" ht="30" customHeight="1" x14ac:dyDescent="0.2">
      <c r="A64" s="70"/>
      <c r="B64" s="70"/>
      <c r="C64" s="70"/>
      <c r="D64" s="97">
        <f>'A1 Baseline - Terrestrial'!D65</f>
        <v>58</v>
      </c>
      <c r="E64" s="80" t="str">
        <f>IF(OR('A1 Baseline - Terrestrial'!E65="",'A1 Baseline - Terrestrial'!O65=0), "",'A1 Baseline - Terrestrial'!E65)</f>
        <v/>
      </c>
      <c r="F64" s="81" t="str">
        <f>IF(E64="", "", 'A1 Baseline - Terrestrial'!H65)</f>
        <v/>
      </c>
      <c r="G64" s="82" t="str">
        <f>IF(E64="", "", 'A1 Baseline - Terrestrial'!J65)</f>
        <v/>
      </c>
      <c r="H64" s="98"/>
      <c r="I64" s="99" t="str">
        <f>IF(E64="","",'A1 Baseline - Terrestrial'!K65)</f>
        <v/>
      </c>
      <c r="J64" s="85" t="str">
        <f>IF(OR(E64="",H64=""),"",IF(AND(E64=H64,G64&gt;=P64),"Error - No Enhancement",IF(AND(E64=H64,G64&lt;P64),"Acceptable",IF(F64&gt;N64,"Trading Down - Unacceptable Change",IF(F64=N64,"Error - No Enhancement",'A1 Baseline - Terrestrial'!G65&amp;" - "&amp;IFERROR(VLOOKUP(H64,'Z1 HAB CLASS'!$D$4:$E$45,2,FALSE),""))))))</f>
        <v/>
      </c>
      <c r="K64" s="100" t="str">
        <f>IF(E64="","",IF(AND(E64=H64,G64&gt;=P64),"Error - No Enhancement",IF(AND(E64=H64,G64&lt;P64),'A1 Baseline - Terrestrial'!I65&amp;" - "&amp;'A3 Enhancement - Terrestrial'!O64,IF(F64&gt;N64,"Trading Down - Unacceptable Change",IF(F64=N64,"Error - No Enhancement",IF(AND(E64&lt;&gt;H64,F64&lt;N64),"Lower Distinctiveness Habitat"&amp;" - "&amp;O64,'A1 Baseline - Terrestrial'!I65&amp;" - "&amp;'A3 Enhancement - Terrestrial'!O64))))))</f>
        <v/>
      </c>
      <c r="L64" s="101" t="str">
        <f>IF(E64="","",'A1 Baseline - Terrestrial'!O65)</f>
        <v/>
      </c>
      <c r="M64" s="102" t="str">
        <f>IFERROR(VLOOKUP(H64,'Z1 HAB CLASS'!$D$4:$E$45,2,FALSE)," ")</f>
        <v xml:space="preserve"> </v>
      </c>
      <c r="N64" s="103" t="str">
        <f>IFERROR(VLOOKUP(M64,'Z1 HAB CLASS'!$L$3:$N$9,2,FALSE)," ")</f>
        <v xml:space="preserve"> </v>
      </c>
      <c r="O64" s="104"/>
      <c r="P64" s="100" t="str">
        <f>IFERROR(VLOOKUP(O64,'Z3 CONDITION VALUE'!$A$3:$B$5,2,FALSE)," ")</f>
        <v xml:space="preserve"> </v>
      </c>
      <c r="Q64" s="82" t="str">
        <f>IF(OR('A1 Baseline - Terrestrial'!E65="", 'A1 Baseline - Terrestrial'!O65=0), "", 'A1 Baseline - Terrestrial'!I65&amp;"")</f>
        <v/>
      </c>
      <c r="R64" s="105" t="e">
        <f t="shared" ca="1" si="0"/>
        <v>#NAME?</v>
      </c>
      <c r="S64" s="99" t="e">
        <f t="shared" ca="1" si="1"/>
        <v>#NAME?</v>
      </c>
      <c r="T64" s="106" t="e">
        <f t="array" aca="1" ref="T64" ca="1">IF(OR(R64="",S64=""),"",INDEX('Z8 TARGET ENH'!$F$6:$EO$145,MATCH(R64,'Z8 TARGET ENH'!$B$6:$B$145,0),MATCH(S64,'Z8 TARGET ENH'!$F$2:$EO$2,0)))</f>
        <v>#NAME?</v>
      </c>
      <c r="U64" s="106" t="str">
        <f>IF(E64="","",VLOOKUP($H$8,'Z8 TARGET ENH'!$FH$7:$FJ$38,2,FALSE))</f>
        <v/>
      </c>
      <c r="V64" s="106" t="str">
        <f>IF(E64="","",VLOOKUP(H64,'Z8 TARGET ENH'!$FH$7:$FJ$38,3,FALSE))</f>
        <v/>
      </c>
      <c r="W64" s="107" t="str">
        <f t="shared" si="2"/>
        <v/>
      </c>
      <c r="X64" s="108"/>
      <c r="Y64" s="70"/>
      <c r="Z64" s="1">
        <f t="shared" si="3"/>
        <v>0</v>
      </c>
      <c r="AA64" s="70"/>
      <c r="AB64" s="70"/>
      <c r="AC64" s="70"/>
      <c r="AD64" s="70"/>
      <c r="AE64" s="70"/>
      <c r="AF64" s="70"/>
      <c r="AG64" s="70"/>
      <c r="AH64" s="70"/>
      <c r="AI64" s="70"/>
      <c r="AJ64" s="70"/>
      <c r="AK64" s="70"/>
      <c r="AL64" s="70"/>
      <c r="AM64" s="70"/>
      <c r="AN64" s="70"/>
      <c r="AO64" s="70"/>
      <c r="AP64" s="70"/>
      <c r="AQ64" s="70"/>
      <c r="AR64" s="70"/>
      <c r="AS64" s="70"/>
      <c r="AT64" s="70"/>
    </row>
    <row r="65" spans="1:46" ht="30" customHeight="1" x14ac:dyDescent="0.2">
      <c r="A65" s="70"/>
      <c r="B65" s="70"/>
      <c r="C65" s="70"/>
      <c r="D65" s="97">
        <f>'A1 Baseline - Terrestrial'!D66</f>
        <v>59</v>
      </c>
      <c r="E65" s="80" t="str">
        <f>IF(OR('A1 Baseline - Terrestrial'!E66="",'A1 Baseline - Terrestrial'!O66=0), "",'A1 Baseline - Terrestrial'!E66)</f>
        <v/>
      </c>
      <c r="F65" s="81" t="str">
        <f>IF(E65="", "", 'A1 Baseline - Terrestrial'!H66)</f>
        <v/>
      </c>
      <c r="G65" s="82" t="str">
        <f>IF(E65="", "", 'A1 Baseline - Terrestrial'!J66)</f>
        <v/>
      </c>
      <c r="H65" s="98"/>
      <c r="I65" s="99" t="str">
        <f>IF(E65="","",'A1 Baseline - Terrestrial'!K66)</f>
        <v/>
      </c>
      <c r="J65" s="85" t="str">
        <f>IF(OR(E65="",H65=""),"",IF(AND(E65=H65,G65&gt;=P65),"Error - No Enhancement",IF(AND(E65=H65,G65&lt;P65),"Acceptable",IF(F65&gt;N65,"Trading Down - Unacceptable Change",IF(F65=N65,"Error - No Enhancement",'A1 Baseline - Terrestrial'!G66&amp;" - "&amp;IFERROR(VLOOKUP(H65,'Z1 HAB CLASS'!$D$4:$E$45,2,FALSE),""))))))</f>
        <v/>
      </c>
      <c r="K65" s="100" t="str">
        <f>IF(E65="","",IF(AND(E65=H65,G65&gt;=P65),"Error - No Enhancement",IF(AND(E65=H65,G65&lt;P65),'A1 Baseline - Terrestrial'!I66&amp;" - "&amp;'A3 Enhancement - Terrestrial'!O65,IF(F65&gt;N65,"Trading Down - Unacceptable Change",IF(F65=N65,"Error - No Enhancement",IF(AND(E65&lt;&gt;H65,F65&lt;N65),"Lower Distinctiveness Habitat"&amp;" - "&amp;O65,'A1 Baseline - Terrestrial'!I66&amp;" - "&amp;'A3 Enhancement - Terrestrial'!O65))))))</f>
        <v/>
      </c>
      <c r="L65" s="101" t="str">
        <f>IF(E65="","",'A1 Baseline - Terrestrial'!O66)</f>
        <v/>
      </c>
      <c r="M65" s="102" t="str">
        <f>IFERROR(VLOOKUP(H65,'Z1 HAB CLASS'!$D$4:$E$45,2,FALSE)," ")</f>
        <v xml:space="preserve"> </v>
      </c>
      <c r="N65" s="103" t="str">
        <f>IFERROR(VLOOKUP(M65,'Z1 HAB CLASS'!$L$3:$N$9,2,FALSE)," ")</f>
        <v xml:space="preserve"> </v>
      </c>
      <c r="O65" s="104"/>
      <c r="P65" s="100" t="str">
        <f>IFERROR(VLOOKUP(O65,'Z3 CONDITION VALUE'!$A$3:$B$5,2,FALSE)," ")</f>
        <v xml:space="preserve"> </v>
      </c>
      <c r="Q65" s="82" t="str">
        <f>IF(OR('A1 Baseline - Terrestrial'!E66="", 'A1 Baseline - Terrestrial'!O66=0), "", 'A1 Baseline - Terrestrial'!I66&amp;"")</f>
        <v/>
      </c>
      <c r="R65" s="105" t="e">
        <f t="shared" ca="1" si="0"/>
        <v>#NAME?</v>
      </c>
      <c r="S65" s="99" t="e">
        <f t="shared" ca="1" si="1"/>
        <v>#NAME?</v>
      </c>
      <c r="T65" s="106" t="e">
        <f t="array" aca="1" ref="T65" ca="1">IF(OR(R65="",S65=""),"",INDEX('Z8 TARGET ENH'!$F$6:$EO$145,MATCH(R65,'Z8 TARGET ENH'!$B$6:$B$145,0),MATCH(S65,'Z8 TARGET ENH'!$F$2:$EO$2,0)))</f>
        <v>#NAME?</v>
      </c>
      <c r="U65" s="106" t="str">
        <f>IF(E65="","",VLOOKUP($H$8,'Z8 TARGET ENH'!$FH$7:$FJ$38,2,FALSE))</f>
        <v/>
      </c>
      <c r="V65" s="106" t="str">
        <f>IF(E65="","",VLOOKUP(H65,'Z8 TARGET ENH'!$FH$7:$FJ$38,3,FALSE))</f>
        <v/>
      </c>
      <c r="W65" s="107" t="str">
        <f t="shared" si="2"/>
        <v/>
      </c>
      <c r="X65" s="108"/>
      <c r="Y65" s="70"/>
      <c r="Z65" s="1">
        <f t="shared" si="3"/>
        <v>0</v>
      </c>
      <c r="AA65" s="70"/>
      <c r="AB65" s="70"/>
      <c r="AC65" s="70"/>
      <c r="AD65" s="70"/>
      <c r="AE65" s="70"/>
      <c r="AF65" s="70"/>
      <c r="AG65" s="70"/>
      <c r="AH65" s="70"/>
      <c r="AI65" s="70"/>
      <c r="AJ65" s="70"/>
      <c r="AK65" s="70"/>
      <c r="AL65" s="70"/>
      <c r="AM65" s="70"/>
      <c r="AN65" s="70"/>
      <c r="AO65" s="70"/>
      <c r="AP65" s="70"/>
      <c r="AQ65" s="70"/>
      <c r="AR65" s="70"/>
      <c r="AS65" s="70"/>
      <c r="AT65" s="70"/>
    </row>
    <row r="66" spans="1:46" ht="30" customHeight="1" x14ac:dyDescent="0.2">
      <c r="A66" s="70"/>
      <c r="B66" s="70"/>
      <c r="C66" s="70"/>
      <c r="D66" s="97">
        <f>'A1 Baseline - Terrestrial'!D67</f>
        <v>60</v>
      </c>
      <c r="E66" s="80" t="str">
        <f>IF(OR('A1 Baseline - Terrestrial'!E67="",'A1 Baseline - Terrestrial'!O67=0), "",'A1 Baseline - Terrestrial'!E67)</f>
        <v/>
      </c>
      <c r="F66" s="81" t="str">
        <f>IF(E66="", "", 'A1 Baseline - Terrestrial'!H67)</f>
        <v/>
      </c>
      <c r="G66" s="82" t="str">
        <f>IF(E66="", "", 'A1 Baseline - Terrestrial'!J67)</f>
        <v/>
      </c>
      <c r="H66" s="98"/>
      <c r="I66" s="99" t="str">
        <f>IF(E66="","",'A1 Baseline - Terrestrial'!K67)</f>
        <v/>
      </c>
      <c r="J66" s="85" t="str">
        <f>IF(OR(E66="",H66=""),"",IF(AND(E66=H66,G66&gt;=P66),"Error - No Enhancement",IF(AND(E66=H66,G66&lt;P66),"Acceptable",IF(F66&gt;N66,"Trading Down - Unacceptable Change",IF(F66=N66,"Error - No Enhancement",'A1 Baseline - Terrestrial'!G67&amp;" - "&amp;IFERROR(VLOOKUP(H66,'Z1 HAB CLASS'!$D$4:$E$45,2,FALSE),""))))))</f>
        <v/>
      </c>
      <c r="K66" s="100" t="str">
        <f>IF(E66="","",IF(AND(E66=H66,G66&gt;=P66),"Error - No Enhancement",IF(AND(E66=H66,G66&lt;P66),'A1 Baseline - Terrestrial'!I67&amp;" - "&amp;'A3 Enhancement - Terrestrial'!O66,IF(F66&gt;N66,"Trading Down - Unacceptable Change",IF(F66=N66,"Error - No Enhancement",IF(AND(E66&lt;&gt;H66,F66&lt;N66),"Lower Distinctiveness Habitat"&amp;" - "&amp;O66,'A1 Baseline - Terrestrial'!I67&amp;" - "&amp;'A3 Enhancement - Terrestrial'!O66))))))</f>
        <v/>
      </c>
      <c r="L66" s="101" t="str">
        <f>IF(E66="","",'A1 Baseline - Terrestrial'!O67)</f>
        <v/>
      </c>
      <c r="M66" s="102" t="str">
        <f>IFERROR(VLOOKUP(H66,'Z1 HAB CLASS'!$D$4:$E$45,2,FALSE)," ")</f>
        <v xml:space="preserve"> </v>
      </c>
      <c r="N66" s="103" t="str">
        <f>IFERROR(VLOOKUP(M66,'Z1 HAB CLASS'!$L$3:$N$9,2,FALSE)," ")</f>
        <v xml:space="preserve"> </v>
      </c>
      <c r="O66" s="104"/>
      <c r="P66" s="100" t="str">
        <f>IFERROR(VLOOKUP(O66,'Z3 CONDITION VALUE'!$A$3:$B$5,2,FALSE)," ")</f>
        <v xml:space="preserve"> </v>
      </c>
      <c r="Q66" s="82" t="str">
        <f>IF(OR('A1 Baseline - Terrestrial'!E67="", 'A1 Baseline - Terrestrial'!O67=0), "", 'A1 Baseline - Terrestrial'!I67&amp;"")</f>
        <v/>
      </c>
      <c r="R66" s="105" t="e">
        <f t="shared" ca="1" si="0"/>
        <v>#NAME?</v>
      </c>
      <c r="S66" s="99" t="e">
        <f t="shared" ca="1" si="1"/>
        <v>#NAME?</v>
      </c>
      <c r="T66" s="106" t="e">
        <f t="array" aca="1" ref="T66" ca="1">IF(OR(R66="",S66=""),"",INDEX('Z8 TARGET ENH'!$F$6:$EO$145,MATCH(R66,'Z8 TARGET ENH'!$B$6:$B$145,0),MATCH(S66,'Z8 TARGET ENH'!$F$2:$EO$2,0)))</f>
        <v>#NAME?</v>
      </c>
      <c r="U66" s="106" t="str">
        <f>IF(E66="","",VLOOKUP($H$8,'Z8 TARGET ENH'!$FH$7:$FJ$38,2,FALSE))</f>
        <v/>
      </c>
      <c r="V66" s="106" t="str">
        <f>IF(E66="","",VLOOKUP(H66,'Z8 TARGET ENH'!$FH$7:$FJ$38,3,FALSE))</f>
        <v/>
      </c>
      <c r="W66" s="107" t="str">
        <f t="shared" si="2"/>
        <v/>
      </c>
      <c r="X66" s="108"/>
      <c r="Y66" s="70"/>
      <c r="Z66" s="1">
        <f t="shared" si="3"/>
        <v>0</v>
      </c>
      <c r="AA66" s="70"/>
      <c r="AB66" s="70"/>
      <c r="AC66" s="70"/>
      <c r="AD66" s="70"/>
      <c r="AE66" s="70"/>
      <c r="AF66" s="70"/>
      <c r="AG66" s="70"/>
      <c r="AH66" s="70"/>
      <c r="AI66" s="70"/>
      <c r="AJ66" s="70"/>
      <c r="AK66" s="70"/>
      <c r="AL66" s="70"/>
      <c r="AM66" s="70"/>
      <c r="AN66" s="70"/>
      <c r="AO66" s="70"/>
      <c r="AP66" s="70"/>
      <c r="AQ66" s="70"/>
      <c r="AR66" s="70"/>
      <c r="AS66" s="70"/>
      <c r="AT66" s="70"/>
    </row>
    <row r="67" spans="1:46" ht="30" customHeight="1" x14ac:dyDescent="0.2">
      <c r="A67" s="70"/>
      <c r="B67" s="70"/>
      <c r="C67" s="70"/>
      <c r="D67" s="97">
        <f>'A1 Baseline - Terrestrial'!D68</f>
        <v>61</v>
      </c>
      <c r="E67" s="80" t="str">
        <f>IF(OR('A1 Baseline - Terrestrial'!E68="",'A1 Baseline - Terrestrial'!O68=0), "",'A1 Baseline - Terrestrial'!E68)</f>
        <v/>
      </c>
      <c r="F67" s="81" t="str">
        <f>IF(E67="", "", 'A1 Baseline - Terrestrial'!H68)</f>
        <v/>
      </c>
      <c r="G67" s="82" t="str">
        <f>IF(E67="", "", 'A1 Baseline - Terrestrial'!J68)</f>
        <v/>
      </c>
      <c r="H67" s="98"/>
      <c r="I67" s="99" t="str">
        <f>IF(E67="","",'A1 Baseline - Terrestrial'!K68)</f>
        <v/>
      </c>
      <c r="J67" s="85" t="str">
        <f>IF(OR(E67="",H67=""),"",IF(AND(E67=H67,G67&gt;=P67),"Error - No Enhancement",IF(AND(E67=H67,G67&lt;P67),"Acceptable",IF(F67&gt;N67,"Trading Down - Unacceptable Change",IF(F67=N67,"Error - No Enhancement",'A1 Baseline - Terrestrial'!G68&amp;" - "&amp;IFERROR(VLOOKUP(H67,'Z1 HAB CLASS'!$D$4:$E$45,2,FALSE),""))))))</f>
        <v/>
      </c>
      <c r="K67" s="100" t="str">
        <f>IF(E67="","",IF(AND(E67=H67,G67&gt;=P67),"Error - No Enhancement",IF(AND(E67=H67,G67&lt;P67),'A1 Baseline - Terrestrial'!I68&amp;" - "&amp;'A3 Enhancement - Terrestrial'!O67,IF(F67&gt;N67,"Trading Down - Unacceptable Change",IF(F67=N67,"Error - No Enhancement",IF(AND(E67&lt;&gt;H67,F67&lt;N67),"Lower Distinctiveness Habitat"&amp;" - "&amp;O67,'A1 Baseline - Terrestrial'!I68&amp;" - "&amp;'A3 Enhancement - Terrestrial'!O67))))))</f>
        <v/>
      </c>
      <c r="L67" s="101" t="str">
        <f>IF(E67="","",'A1 Baseline - Terrestrial'!O68)</f>
        <v/>
      </c>
      <c r="M67" s="102" t="str">
        <f>IFERROR(VLOOKUP(H67,'Z1 HAB CLASS'!$D$4:$E$45,2,FALSE)," ")</f>
        <v xml:space="preserve"> </v>
      </c>
      <c r="N67" s="103" t="str">
        <f>IFERROR(VLOOKUP(M67,'Z1 HAB CLASS'!$L$3:$N$9,2,FALSE)," ")</f>
        <v xml:space="preserve"> </v>
      </c>
      <c r="O67" s="104"/>
      <c r="P67" s="100" t="str">
        <f>IFERROR(VLOOKUP(O67,'Z3 CONDITION VALUE'!$A$3:$B$5,2,FALSE)," ")</f>
        <v xml:space="preserve"> </v>
      </c>
      <c r="Q67" s="82" t="str">
        <f>IF(OR('A1 Baseline - Terrestrial'!E68="", 'A1 Baseline - Terrestrial'!O68=0), "", 'A1 Baseline - Terrestrial'!I68&amp;"")</f>
        <v/>
      </c>
      <c r="R67" s="105" t="e">
        <f t="shared" ca="1" si="0"/>
        <v>#NAME?</v>
      </c>
      <c r="S67" s="99" t="e">
        <f t="shared" ca="1" si="1"/>
        <v>#NAME?</v>
      </c>
      <c r="T67" s="106" t="e">
        <f t="array" aca="1" ref="T67" ca="1">IF(OR(R67="",S67=""),"",INDEX('Z8 TARGET ENH'!$F$6:$EO$145,MATCH(R67,'Z8 TARGET ENH'!$B$6:$B$145,0),MATCH(S67,'Z8 TARGET ENH'!$F$2:$EO$2,0)))</f>
        <v>#NAME?</v>
      </c>
      <c r="U67" s="106" t="str">
        <f>IF(E67="","",VLOOKUP($H$8,'Z8 TARGET ENH'!$FH$7:$FJ$38,2,FALSE))</f>
        <v/>
      </c>
      <c r="V67" s="106" t="str">
        <f>IF(E67="","",VLOOKUP(H67,'Z8 TARGET ENH'!$FH$7:$FJ$38,3,FALSE))</f>
        <v/>
      </c>
      <c r="W67" s="107" t="str">
        <f t="shared" si="2"/>
        <v/>
      </c>
      <c r="X67" s="108"/>
      <c r="Y67" s="70"/>
      <c r="Z67" s="1">
        <f t="shared" si="3"/>
        <v>0</v>
      </c>
      <c r="AA67" s="70"/>
      <c r="AB67" s="70"/>
      <c r="AC67" s="70"/>
      <c r="AD67" s="70"/>
      <c r="AE67" s="70"/>
      <c r="AF67" s="70"/>
      <c r="AG67" s="70"/>
      <c r="AH67" s="70"/>
      <c r="AI67" s="70"/>
      <c r="AJ67" s="70"/>
      <c r="AK67" s="70"/>
      <c r="AL67" s="70"/>
      <c r="AM67" s="70"/>
      <c r="AN67" s="70"/>
      <c r="AO67" s="70"/>
      <c r="AP67" s="70"/>
      <c r="AQ67" s="70"/>
      <c r="AR67" s="70"/>
      <c r="AS67" s="70"/>
      <c r="AT67" s="70"/>
    </row>
    <row r="68" spans="1:46" ht="30" customHeight="1" x14ac:dyDescent="0.2">
      <c r="A68" s="70"/>
      <c r="B68" s="70"/>
      <c r="C68" s="70"/>
      <c r="D68" s="97">
        <f>'A1 Baseline - Terrestrial'!D69</f>
        <v>62</v>
      </c>
      <c r="E68" s="80" t="str">
        <f>IF(OR('A1 Baseline - Terrestrial'!E69="",'A1 Baseline - Terrestrial'!O69=0), "",'A1 Baseline - Terrestrial'!E69)</f>
        <v/>
      </c>
      <c r="F68" s="81" t="str">
        <f>IF(E68="", "", 'A1 Baseline - Terrestrial'!H69)</f>
        <v/>
      </c>
      <c r="G68" s="82" t="str">
        <f>IF(E68="", "", 'A1 Baseline - Terrestrial'!J69)</f>
        <v/>
      </c>
      <c r="H68" s="98"/>
      <c r="I68" s="99" t="str">
        <f>IF(E68="","",'A1 Baseline - Terrestrial'!K69)</f>
        <v/>
      </c>
      <c r="J68" s="85" t="str">
        <f>IF(OR(E68="",H68=""),"",IF(AND(E68=H68,G68&gt;=P68),"Error - No Enhancement",IF(AND(E68=H68,G68&lt;P68),"Acceptable",IF(F68&gt;N68,"Trading Down - Unacceptable Change",IF(F68=N68,"Error - No Enhancement",'A1 Baseline - Terrestrial'!G69&amp;" - "&amp;IFERROR(VLOOKUP(H68,'Z1 HAB CLASS'!$D$4:$E$45,2,FALSE),""))))))</f>
        <v/>
      </c>
      <c r="K68" s="100" t="str">
        <f>IF(E68="","",IF(AND(E68=H68,G68&gt;=P68),"Error - No Enhancement",IF(AND(E68=H68,G68&lt;P68),'A1 Baseline - Terrestrial'!I69&amp;" - "&amp;'A3 Enhancement - Terrestrial'!O68,IF(F68&gt;N68,"Trading Down - Unacceptable Change",IF(F68=N68,"Error - No Enhancement",IF(AND(E68&lt;&gt;H68,F68&lt;N68),"Lower Distinctiveness Habitat"&amp;" - "&amp;O68,'A1 Baseline - Terrestrial'!I69&amp;" - "&amp;'A3 Enhancement - Terrestrial'!O68))))))</f>
        <v/>
      </c>
      <c r="L68" s="101" t="str">
        <f>IF(E68="","",'A1 Baseline - Terrestrial'!O69)</f>
        <v/>
      </c>
      <c r="M68" s="102" t="str">
        <f>IFERROR(VLOOKUP(H68,'Z1 HAB CLASS'!$D$4:$E$45,2,FALSE)," ")</f>
        <v xml:space="preserve"> </v>
      </c>
      <c r="N68" s="103" t="str">
        <f>IFERROR(VLOOKUP(M68,'Z1 HAB CLASS'!$L$3:$N$9,2,FALSE)," ")</f>
        <v xml:space="preserve"> </v>
      </c>
      <c r="O68" s="104"/>
      <c r="P68" s="100" t="str">
        <f>IFERROR(VLOOKUP(O68,'Z3 CONDITION VALUE'!$A$3:$B$5,2,FALSE)," ")</f>
        <v xml:space="preserve"> </v>
      </c>
      <c r="Q68" s="82" t="str">
        <f>IF(OR('A1 Baseline - Terrestrial'!E69="", 'A1 Baseline - Terrestrial'!O69=0), "", 'A1 Baseline - Terrestrial'!I69&amp;"")</f>
        <v/>
      </c>
      <c r="R68" s="105" t="e">
        <f t="shared" ca="1" si="0"/>
        <v>#NAME?</v>
      </c>
      <c r="S68" s="99" t="e">
        <f t="shared" ca="1" si="1"/>
        <v>#NAME?</v>
      </c>
      <c r="T68" s="106" t="e">
        <f t="array" aca="1" ref="T68" ca="1">IF(OR(R68="",S68=""),"",INDEX('Z8 TARGET ENH'!$F$6:$EO$145,MATCH(R68,'Z8 TARGET ENH'!$B$6:$B$145,0),MATCH(S68,'Z8 TARGET ENH'!$F$2:$EO$2,0)))</f>
        <v>#NAME?</v>
      </c>
      <c r="U68" s="106" t="str">
        <f>IF(E68="","",VLOOKUP($H$8,'Z8 TARGET ENH'!$FH$7:$FJ$38,2,FALSE))</f>
        <v/>
      </c>
      <c r="V68" s="106" t="str">
        <f>IF(E68="","",VLOOKUP(H68,'Z8 TARGET ENH'!$FH$7:$FJ$38,3,FALSE))</f>
        <v/>
      </c>
      <c r="W68" s="107" t="str">
        <f t="shared" si="2"/>
        <v/>
      </c>
      <c r="X68" s="108"/>
      <c r="Y68" s="70"/>
      <c r="Z68" s="1">
        <f t="shared" si="3"/>
        <v>0</v>
      </c>
      <c r="AA68" s="70"/>
      <c r="AB68" s="70"/>
      <c r="AC68" s="70"/>
      <c r="AD68" s="70"/>
      <c r="AE68" s="70"/>
      <c r="AF68" s="70"/>
      <c r="AG68" s="70"/>
      <c r="AH68" s="70"/>
      <c r="AI68" s="70"/>
      <c r="AJ68" s="70"/>
      <c r="AK68" s="70"/>
      <c r="AL68" s="70"/>
      <c r="AM68" s="70"/>
      <c r="AN68" s="70"/>
      <c r="AO68" s="70"/>
      <c r="AP68" s="70"/>
      <c r="AQ68" s="70"/>
      <c r="AR68" s="70"/>
      <c r="AS68" s="70"/>
      <c r="AT68" s="70"/>
    </row>
    <row r="69" spans="1:46" ht="30" customHeight="1" x14ac:dyDescent="0.2">
      <c r="A69" s="70"/>
      <c r="B69" s="70"/>
      <c r="C69" s="70"/>
      <c r="D69" s="97">
        <f>'A1 Baseline - Terrestrial'!D70</f>
        <v>63</v>
      </c>
      <c r="E69" s="80" t="str">
        <f>IF(OR('A1 Baseline - Terrestrial'!E70="",'A1 Baseline - Terrestrial'!O70=0), "",'A1 Baseline - Terrestrial'!E70)</f>
        <v/>
      </c>
      <c r="F69" s="81" t="str">
        <f>IF(E69="", "", 'A1 Baseline - Terrestrial'!H70)</f>
        <v/>
      </c>
      <c r="G69" s="82" t="str">
        <f>IF(E69="", "", 'A1 Baseline - Terrestrial'!J70)</f>
        <v/>
      </c>
      <c r="H69" s="98"/>
      <c r="I69" s="99" t="str">
        <f>IF(E69="","",'A1 Baseline - Terrestrial'!K70)</f>
        <v/>
      </c>
      <c r="J69" s="85" t="str">
        <f>IF(OR(E69="",H69=""),"",IF(AND(E69=H69,G69&gt;=P69),"Error - No Enhancement",IF(AND(E69=H69,G69&lt;P69),"Acceptable",IF(F69&gt;N69,"Trading Down - Unacceptable Change",IF(F69=N69,"Error - No Enhancement",'A1 Baseline - Terrestrial'!G70&amp;" - "&amp;IFERROR(VLOOKUP(H69,'Z1 HAB CLASS'!$D$4:$E$45,2,FALSE),""))))))</f>
        <v/>
      </c>
      <c r="K69" s="100" t="str">
        <f>IF(E69="","",IF(AND(E69=H69,G69&gt;=P69),"Error - No Enhancement",IF(AND(E69=H69,G69&lt;P69),'A1 Baseline - Terrestrial'!I70&amp;" - "&amp;'A3 Enhancement - Terrestrial'!O69,IF(F69&gt;N69,"Trading Down - Unacceptable Change",IF(F69=N69,"Error - No Enhancement",IF(AND(E69&lt;&gt;H69,F69&lt;N69),"Lower Distinctiveness Habitat"&amp;" - "&amp;O69,'A1 Baseline - Terrestrial'!I70&amp;" - "&amp;'A3 Enhancement - Terrestrial'!O69))))))</f>
        <v/>
      </c>
      <c r="L69" s="101" t="str">
        <f>IF(E69="","",'A1 Baseline - Terrestrial'!O70)</f>
        <v/>
      </c>
      <c r="M69" s="102" t="str">
        <f>IFERROR(VLOOKUP(H69,'Z1 HAB CLASS'!$D$4:$E$45,2,FALSE)," ")</f>
        <v xml:space="preserve"> </v>
      </c>
      <c r="N69" s="103" t="str">
        <f>IFERROR(VLOOKUP(M69,'Z1 HAB CLASS'!$L$3:$N$9,2,FALSE)," ")</f>
        <v xml:space="preserve"> </v>
      </c>
      <c r="O69" s="104"/>
      <c r="P69" s="100" t="str">
        <f>IFERROR(VLOOKUP(O69,'Z3 CONDITION VALUE'!$A$3:$B$5,2,FALSE)," ")</f>
        <v xml:space="preserve"> </v>
      </c>
      <c r="Q69" s="82" t="str">
        <f>IF(OR('A1 Baseline - Terrestrial'!E70="", 'A1 Baseline - Terrestrial'!O70=0), "", 'A1 Baseline - Terrestrial'!I70&amp;"")</f>
        <v/>
      </c>
      <c r="R69" s="105" t="e">
        <f t="shared" ca="1" si="0"/>
        <v>#NAME?</v>
      </c>
      <c r="S69" s="99" t="e">
        <f t="shared" ca="1" si="1"/>
        <v>#NAME?</v>
      </c>
      <c r="T69" s="106" t="e">
        <f t="array" aca="1" ref="T69" ca="1">IF(OR(R69="",S69=""),"",INDEX('Z8 TARGET ENH'!$F$6:$EO$145,MATCH(R69,'Z8 TARGET ENH'!$B$6:$B$145,0),MATCH(S69,'Z8 TARGET ENH'!$F$2:$EO$2,0)))</f>
        <v>#NAME?</v>
      </c>
      <c r="U69" s="106" t="str">
        <f>IF(E69="","",VLOOKUP($H$8,'Z8 TARGET ENH'!$FH$7:$FJ$38,2,FALSE))</f>
        <v/>
      </c>
      <c r="V69" s="106" t="str">
        <f>IF(E69="","",VLOOKUP(H69,'Z8 TARGET ENH'!$FH$7:$FJ$38,3,FALSE))</f>
        <v/>
      </c>
      <c r="W69" s="107" t="str">
        <f t="shared" si="2"/>
        <v/>
      </c>
      <c r="X69" s="108"/>
      <c r="Y69" s="70"/>
      <c r="Z69" s="1">
        <f t="shared" si="3"/>
        <v>0</v>
      </c>
      <c r="AA69" s="70"/>
      <c r="AB69" s="70"/>
      <c r="AC69" s="70"/>
      <c r="AD69" s="70"/>
      <c r="AE69" s="70"/>
      <c r="AF69" s="70"/>
      <c r="AG69" s="70"/>
      <c r="AH69" s="70"/>
      <c r="AI69" s="70"/>
      <c r="AJ69" s="70"/>
      <c r="AK69" s="70"/>
      <c r="AL69" s="70"/>
      <c r="AM69" s="70"/>
      <c r="AN69" s="70"/>
      <c r="AO69" s="70"/>
      <c r="AP69" s="70"/>
      <c r="AQ69" s="70"/>
      <c r="AR69" s="70"/>
      <c r="AS69" s="70"/>
      <c r="AT69" s="70"/>
    </row>
    <row r="70" spans="1:46" ht="30" customHeight="1" x14ac:dyDescent="0.2">
      <c r="A70" s="70"/>
      <c r="B70" s="70"/>
      <c r="C70" s="70"/>
      <c r="D70" s="97">
        <f>'A1 Baseline - Terrestrial'!D71</f>
        <v>64</v>
      </c>
      <c r="E70" s="80" t="str">
        <f>IF(OR('A1 Baseline - Terrestrial'!E71="",'A1 Baseline - Terrestrial'!O71=0), "",'A1 Baseline - Terrestrial'!E71)</f>
        <v/>
      </c>
      <c r="F70" s="81" t="str">
        <f>IF(E70="", "", 'A1 Baseline - Terrestrial'!H71)</f>
        <v/>
      </c>
      <c r="G70" s="82" t="str">
        <f>IF(E70="", "", 'A1 Baseline - Terrestrial'!J71)</f>
        <v/>
      </c>
      <c r="H70" s="98"/>
      <c r="I70" s="99" t="str">
        <f>IF(E70="","",'A1 Baseline - Terrestrial'!K71)</f>
        <v/>
      </c>
      <c r="J70" s="85" t="str">
        <f>IF(OR(E70="",H70=""),"",IF(AND(E70=H70,G70&gt;=P70),"Error - No Enhancement",IF(AND(E70=H70,G70&lt;P70),"Acceptable",IF(F70&gt;N70,"Trading Down - Unacceptable Change",IF(F70=N70,"Error - No Enhancement",'A1 Baseline - Terrestrial'!G71&amp;" - "&amp;IFERROR(VLOOKUP(H70,'Z1 HAB CLASS'!$D$4:$E$45,2,FALSE),""))))))</f>
        <v/>
      </c>
      <c r="K70" s="100" t="str">
        <f>IF(E70="","",IF(AND(E70=H70,G70&gt;=P70),"Error - No Enhancement",IF(AND(E70=H70,G70&lt;P70),'A1 Baseline - Terrestrial'!I71&amp;" - "&amp;'A3 Enhancement - Terrestrial'!O70,IF(F70&gt;N70,"Trading Down - Unacceptable Change",IF(F70=N70,"Error - No Enhancement",IF(AND(E70&lt;&gt;H70,F70&lt;N70),"Lower Distinctiveness Habitat"&amp;" - "&amp;O70,'A1 Baseline - Terrestrial'!I71&amp;" - "&amp;'A3 Enhancement - Terrestrial'!O70))))))</f>
        <v/>
      </c>
      <c r="L70" s="101" t="str">
        <f>IF(E70="","",'A1 Baseline - Terrestrial'!O71)</f>
        <v/>
      </c>
      <c r="M70" s="102" t="str">
        <f>IFERROR(VLOOKUP(H70,'Z1 HAB CLASS'!$D$4:$E$45,2,FALSE)," ")</f>
        <v xml:space="preserve"> </v>
      </c>
      <c r="N70" s="103" t="str">
        <f>IFERROR(VLOOKUP(M70,'Z1 HAB CLASS'!$L$3:$N$9,2,FALSE)," ")</f>
        <v xml:space="preserve"> </v>
      </c>
      <c r="O70" s="104"/>
      <c r="P70" s="100" t="str">
        <f>IFERROR(VLOOKUP(O70,'Z3 CONDITION VALUE'!$A$3:$B$5,2,FALSE)," ")</f>
        <v xml:space="preserve"> </v>
      </c>
      <c r="Q70" s="82" t="str">
        <f>IF(OR('A1 Baseline - Terrestrial'!E71="", 'A1 Baseline - Terrestrial'!O71=0), "", 'A1 Baseline - Terrestrial'!I71&amp;"")</f>
        <v/>
      </c>
      <c r="R70" s="105" t="e">
        <f t="shared" ca="1" si="0"/>
        <v>#NAME?</v>
      </c>
      <c r="S70" s="99" t="e">
        <f t="shared" ca="1" si="1"/>
        <v>#NAME?</v>
      </c>
      <c r="T70" s="106" t="e">
        <f t="array" aca="1" ref="T70" ca="1">IF(OR(R70="",S70=""),"",INDEX('Z8 TARGET ENH'!$F$6:$EO$145,MATCH(R70,'Z8 TARGET ENH'!$B$6:$B$145,0),MATCH(S70,'Z8 TARGET ENH'!$F$2:$EO$2,0)))</f>
        <v>#NAME?</v>
      </c>
      <c r="U70" s="106" t="str">
        <f>IF(E70="","",VLOOKUP($H$8,'Z8 TARGET ENH'!$FH$7:$FJ$38,2,FALSE))</f>
        <v/>
      </c>
      <c r="V70" s="106" t="str">
        <f>IF(E70="","",VLOOKUP(H70,'Z8 TARGET ENH'!$FH$7:$FJ$38,3,FALSE))</f>
        <v/>
      </c>
      <c r="W70" s="107" t="str">
        <f t="shared" si="2"/>
        <v/>
      </c>
      <c r="X70" s="108"/>
      <c r="Y70" s="70"/>
      <c r="Z70" s="1">
        <f t="shared" si="3"/>
        <v>0</v>
      </c>
      <c r="AA70" s="70"/>
      <c r="AB70" s="70"/>
      <c r="AC70" s="70"/>
      <c r="AD70" s="70"/>
      <c r="AE70" s="70"/>
      <c r="AF70" s="70"/>
      <c r="AG70" s="70"/>
      <c r="AH70" s="70"/>
      <c r="AI70" s="70"/>
      <c r="AJ70" s="70"/>
      <c r="AK70" s="70"/>
      <c r="AL70" s="70"/>
      <c r="AM70" s="70"/>
      <c r="AN70" s="70"/>
      <c r="AO70" s="70"/>
      <c r="AP70" s="70"/>
      <c r="AQ70" s="70"/>
      <c r="AR70" s="70"/>
      <c r="AS70" s="70"/>
      <c r="AT70" s="70"/>
    </row>
    <row r="71" spans="1:46" ht="30" customHeight="1" x14ac:dyDescent="0.2">
      <c r="A71" s="70"/>
      <c r="B71" s="70"/>
      <c r="C71" s="70"/>
      <c r="D71" s="97">
        <f>'A1 Baseline - Terrestrial'!D72</f>
        <v>65</v>
      </c>
      <c r="E71" s="80" t="str">
        <f>IF(OR('A1 Baseline - Terrestrial'!E72="",'A1 Baseline - Terrestrial'!O72=0), "",'A1 Baseline - Terrestrial'!E72)</f>
        <v/>
      </c>
      <c r="F71" s="81" t="str">
        <f>IF(E71="", "", 'A1 Baseline - Terrestrial'!H72)</f>
        <v/>
      </c>
      <c r="G71" s="82" t="str">
        <f>IF(E71="", "", 'A1 Baseline - Terrestrial'!J72)</f>
        <v/>
      </c>
      <c r="H71" s="98"/>
      <c r="I71" s="99" t="str">
        <f>IF(E71="","",'A1 Baseline - Terrestrial'!K72)</f>
        <v/>
      </c>
      <c r="J71" s="85" t="str">
        <f>IF(OR(E71="",H71=""),"",IF(AND(E71=H71,G71&gt;=P71),"Error - No Enhancement",IF(AND(E71=H71,G71&lt;P71),"Acceptable",IF(F71&gt;N71,"Trading Down - Unacceptable Change",IF(F71=N71,"Error - No Enhancement",'A1 Baseline - Terrestrial'!G72&amp;" - "&amp;IFERROR(VLOOKUP(H71,'Z1 HAB CLASS'!$D$4:$E$45,2,FALSE),""))))))</f>
        <v/>
      </c>
      <c r="K71" s="100" t="str">
        <f>IF(E71="","",IF(AND(E71=H71,G71&gt;=P71),"Error - No Enhancement",IF(AND(E71=H71,G71&lt;P71),'A1 Baseline - Terrestrial'!I72&amp;" - "&amp;'A3 Enhancement - Terrestrial'!O71,IF(F71&gt;N71,"Trading Down - Unacceptable Change",IF(F71=N71,"Error - No Enhancement",IF(AND(E71&lt;&gt;H71,F71&lt;N71),"Lower Distinctiveness Habitat"&amp;" - "&amp;O71,'A1 Baseline - Terrestrial'!I72&amp;" - "&amp;'A3 Enhancement - Terrestrial'!O71))))))</f>
        <v/>
      </c>
      <c r="L71" s="101" t="str">
        <f>IF(E71="","",'A1 Baseline - Terrestrial'!O72)</f>
        <v/>
      </c>
      <c r="M71" s="102" t="str">
        <f>IFERROR(VLOOKUP(H71,'Z1 HAB CLASS'!$D$4:$E$45,2,FALSE)," ")</f>
        <v xml:space="preserve"> </v>
      </c>
      <c r="N71" s="103" t="str">
        <f>IFERROR(VLOOKUP(M71,'Z1 HAB CLASS'!$L$3:$N$9,2,FALSE)," ")</f>
        <v xml:space="preserve"> </v>
      </c>
      <c r="O71" s="104"/>
      <c r="P71" s="100" t="str">
        <f>IFERROR(VLOOKUP(O71,'Z3 CONDITION VALUE'!$A$3:$B$5,2,FALSE)," ")</f>
        <v xml:space="preserve"> </v>
      </c>
      <c r="Q71" s="82" t="str">
        <f>IF(OR('A1 Baseline - Terrestrial'!E72="", 'A1 Baseline - Terrestrial'!O72=0), "", 'A1 Baseline - Terrestrial'!I72&amp;"")</f>
        <v/>
      </c>
      <c r="R71" s="105" t="e">
        <f t="shared" ca="1" si="0"/>
        <v>#NAME?</v>
      </c>
      <c r="S71" s="99" t="e">
        <f t="shared" ca="1" si="1"/>
        <v>#NAME?</v>
      </c>
      <c r="T71" s="106" t="e">
        <f t="array" aca="1" ref="T71" ca="1">IF(OR(R71="",S71=""),"",INDEX('Z8 TARGET ENH'!$F$6:$EO$145,MATCH(R71,'Z8 TARGET ENH'!$B$6:$B$145,0),MATCH(S71,'Z8 TARGET ENH'!$F$2:$EO$2,0)))</f>
        <v>#NAME?</v>
      </c>
      <c r="U71" s="106" t="str">
        <f>IF(E71="","",VLOOKUP($H$8,'Z8 TARGET ENH'!$FH$7:$FJ$38,2,FALSE))</f>
        <v/>
      </c>
      <c r="V71" s="106" t="str">
        <f>IF(E71="","",VLOOKUP(H71,'Z8 TARGET ENH'!$FH$7:$FJ$38,3,FALSE))</f>
        <v/>
      </c>
      <c r="W71" s="107" t="str">
        <f t="shared" si="2"/>
        <v/>
      </c>
      <c r="X71" s="108"/>
      <c r="Y71" s="70"/>
      <c r="Z71" s="1">
        <f t="shared" si="3"/>
        <v>0</v>
      </c>
      <c r="AA71" s="70"/>
      <c r="AB71" s="70"/>
      <c r="AC71" s="70"/>
      <c r="AD71" s="70"/>
      <c r="AE71" s="70"/>
      <c r="AF71" s="70"/>
      <c r="AG71" s="70"/>
      <c r="AH71" s="70"/>
      <c r="AI71" s="70"/>
      <c r="AJ71" s="70"/>
      <c r="AK71" s="70"/>
      <c r="AL71" s="70"/>
      <c r="AM71" s="70"/>
      <c r="AN71" s="70"/>
      <c r="AO71" s="70"/>
      <c r="AP71" s="70"/>
      <c r="AQ71" s="70"/>
      <c r="AR71" s="70"/>
      <c r="AS71" s="70"/>
      <c r="AT71" s="70"/>
    </row>
    <row r="72" spans="1:46" ht="30" customHeight="1" x14ac:dyDescent="0.2">
      <c r="A72" s="70"/>
      <c r="B72" s="70"/>
      <c r="C72" s="70"/>
      <c r="D72" s="97">
        <f>'A1 Baseline - Terrestrial'!D73</f>
        <v>66</v>
      </c>
      <c r="E72" s="80" t="str">
        <f>IF(OR('A1 Baseline - Terrestrial'!E73="",'A1 Baseline - Terrestrial'!O73=0), "",'A1 Baseline - Terrestrial'!E73)</f>
        <v/>
      </c>
      <c r="F72" s="81" t="str">
        <f>IF(E72="", "", 'A1 Baseline - Terrestrial'!H73)</f>
        <v/>
      </c>
      <c r="G72" s="82" t="str">
        <f>IF(E72="", "", 'A1 Baseline - Terrestrial'!J73)</f>
        <v/>
      </c>
      <c r="H72" s="98"/>
      <c r="I72" s="99" t="str">
        <f>IF(E72="","",'A1 Baseline - Terrestrial'!K73)</f>
        <v/>
      </c>
      <c r="J72" s="85" t="str">
        <f>IF(OR(E72="",H72=""),"",IF(AND(E72=H72,G72&gt;=P72),"Error - No Enhancement",IF(AND(E72=H72,G72&lt;P72),"Acceptable",IF(F72&gt;N72,"Trading Down - Unacceptable Change",IF(F72=N72,"Error - No Enhancement",'A1 Baseline - Terrestrial'!G73&amp;" - "&amp;IFERROR(VLOOKUP(H72,'Z1 HAB CLASS'!$D$4:$E$45,2,FALSE),""))))))</f>
        <v/>
      </c>
      <c r="K72" s="100" t="str">
        <f>IF(E72="","",IF(AND(E72=H72,G72&gt;=P72),"Error - No Enhancement",IF(AND(E72=H72,G72&lt;P72),'A1 Baseline - Terrestrial'!I73&amp;" - "&amp;'A3 Enhancement - Terrestrial'!O72,IF(F72&gt;N72,"Trading Down - Unacceptable Change",IF(F72=N72,"Error - No Enhancement",IF(AND(E72&lt;&gt;H72,F72&lt;N72),"Lower Distinctiveness Habitat"&amp;" - "&amp;O72,'A1 Baseline - Terrestrial'!I73&amp;" - "&amp;'A3 Enhancement - Terrestrial'!O72))))))</f>
        <v/>
      </c>
      <c r="L72" s="101" t="str">
        <f>IF(E72="","",'A1 Baseline - Terrestrial'!O73)</f>
        <v/>
      </c>
      <c r="M72" s="102" t="str">
        <f>IFERROR(VLOOKUP(H72,'Z1 HAB CLASS'!$D$4:$E$45,2,FALSE)," ")</f>
        <v xml:space="preserve"> </v>
      </c>
      <c r="N72" s="103" t="str">
        <f>IFERROR(VLOOKUP(M72,'Z1 HAB CLASS'!$L$3:$N$9,2,FALSE)," ")</f>
        <v xml:space="preserve"> </v>
      </c>
      <c r="O72" s="104"/>
      <c r="P72" s="100" t="str">
        <f>IFERROR(VLOOKUP(O72,'Z3 CONDITION VALUE'!$A$3:$B$5,2,FALSE)," ")</f>
        <v xml:space="preserve"> </v>
      </c>
      <c r="Q72" s="82" t="str">
        <f>IF(OR('A1 Baseline - Terrestrial'!E73="", 'A1 Baseline - Terrestrial'!O73=0), "", 'A1 Baseline - Terrestrial'!I73&amp;"")</f>
        <v/>
      </c>
      <c r="R72" s="105" t="e">
        <f t="shared" ca="1" si="0"/>
        <v>#NAME?</v>
      </c>
      <c r="S72" s="99" t="e">
        <f t="shared" ca="1" si="1"/>
        <v>#NAME?</v>
      </c>
      <c r="T72" s="106" t="e">
        <f t="array" aca="1" ref="T72" ca="1">IF(OR(R72="",S72=""),"",INDEX('Z8 TARGET ENH'!$F$6:$EO$145,MATCH(R72,'Z8 TARGET ENH'!$B$6:$B$145,0),MATCH(S72,'Z8 TARGET ENH'!$F$2:$EO$2,0)))</f>
        <v>#NAME?</v>
      </c>
      <c r="U72" s="106" t="str">
        <f>IF(E72="","",VLOOKUP($H$8,'Z8 TARGET ENH'!$FH$7:$FJ$38,2,FALSE))</f>
        <v/>
      </c>
      <c r="V72" s="106" t="str">
        <f>IF(E72="","",VLOOKUP(H72,'Z8 TARGET ENH'!$FH$7:$FJ$38,3,FALSE))</f>
        <v/>
      </c>
      <c r="W72" s="107" t="str">
        <f t="shared" si="2"/>
        <v/>
      </c>
      <c r="X72" s="108"/>
      <c r="Y72" s="70"/>
      <c r="Z72" s="1">
        <f t="shared" si="3"/>
        <v>0</v>
      </c>
      <c r="AA72" s="70"/>
      <c r="AB72" s="70"/>
      <c r="AC72" s="70"/>
      <c r="AD72" s="70"/>
      <c r="AE72" s="70"/>
      <c r="AF72" s="70"/>
      <c r="AG72" s="70"/>
      <c r="AH72" s="70"/>
      <c r="AI72" s="70"/>
      <c r="AJ72" s="70"/>
      <c r="AK72" s="70"/>
      <c r="AL72" s="70"/>
      <c r="AM72" s="70"/>
      <c r="AN72" s="70"/>
      <c r="AO72" s="70"/>
      <c r="AP72" s="70"/>
      <c r="AQ72" s="70"/>
      <c r="AR72" s="70"/>
      <c r="AS72" s="70"/>
      <c r="AT72" s="70"/>
    </row>
    <row r="73" spans="1:46" ht="30" customHeight="1" x14ac:dyDescent="0.2">
      <c r="A73" s="70"/>
      <c r="B73" s="70"/>
      <c r="C73" s="70"/>
      <c r="D73" s="97">
        <f>'A1 Baseline - Terrestrial'!D74</f>
        <v>67</v>
      </c>
      <c r="E73" s="80" t="str">
        <f>IF(OR('A1 Baseline - Terrestrial'!E74="",'A1 Baseline - Terrestrial'!O74=0), "",'A1 Baseline - Terrestrial'!E74)</f>
        <v/>
      </c>
      <c r="F73" s="81" t="str">
        <f>IF(E73="", "", 'A1 Baseline - Terrestrial'!H74)</f>
        <v/>
      </c>
      <c r="G73" s="82" t="str">
        <f>IF(E73="", "", 'A1 Baseline - Terrestrial'!J74)</f>
        <v/>
      </c>
      <c r="H73" s="98"/>
      <c r="I73" s="99" t="str">
        <f>IF(E73="","",'A1 Baseline - Terrestrial'!K74)</f>
        <v/>
      </c>
      <c r="J73" s="85" t="str">
        <f>IF(OR(E73="",H73=""),"",IF(AND(E73=H73,G73&gt;=P73),"Error - No Enhancement",IF(AND(E73=H73,G73&lt;P73),"Acceptable",IF(F73&gt;N73,"Trading Down - Unacceptable Change",IF(F73=N73,"Error - No Enhancement",'A1 Baseline - Terrestrial'!G74&amp;" - "&amp;IFERROR(VLOOKUP(H73,'Z1 HAB CLASS'!$D$4:$E$45,2,FALSE),""))))))</f>
        <v/>
      </c>
      <c r="K73" s="100" t="str">
        <f>IF(E73="","",IF(AND(E73=H73,G73&gt;=P73),"Error - No Enhancement",IF(AND(E73=H73,G73&lt;P73),'A1 Baseline - Terrestrial'!I74&amp;" - "&amp;'A3 Enhancement - Terrestrial'!O73,IF(F73&gt;N73,"Trading Down - Unacceptable Change",IF(F73=N73,"Error - No Enhancement",IF(AND(E73&lt;&gt;H73,F73&lt;N73),"Lower Distinctiveness Habitat"&amp;" - "&amp;O73,'A1 Baseline - Terrestrial'!I74&amp;" - "&amp;'A3 Enhancement - Terrestrial'!O73))))))</f>
        <v/>
      </c>
      <c r="L73" s="101" t="str">
        <f>IF(E73="","",'A1 Baseline - Terrestrial'!O74)</f>
        <v/>
      </c>
      <c r="M73" s="102" t="str">
        <f>IFERROR(VLOOKUP(H73,'Z1 HAB CLASS'!$D$4:$E$45,2,FALSE)," ")</f>
        <v xml:space="preserve"> </v>
      </c>
      <c r="N73" s="103" t="str">
        <f>IFERROR(VLOOKUP(M73,'Z1 HAB CLASS'!$L$3:$N$9,2,FALSE)," ")</f>
        <v xml:space="preserve"> </v>
      </c>
      <c r="O73" s="104"/>
      <c r="P73" s="100" t="str">
        <f>IFERROR(VLOOKUP(O73,'Z3 CONDITION VALUE'!$A$3:$B$5,2,FALSE)," ")</f>
        <v xml:space="preserve"> </v>
      </c>
      <c r="Q73" s="82" t="str">
        <f>IF(OR('A1 Baseline - Terrestrial'!E74="", 'A1 Baseline - Terrestrial'!O74=0), "", 'A1 Baseline - Terrestrial'!I74&amp;"")</f>
        <v/>
      </c>
      <c r="R73" s="105" t="e">
        <f t="shared" ca="1" si="0"/>
        <v>#NAME?</v>
      </c>
      <c r="S73" s="99" t="e">
        <f t="shared" ca="1" si="1"/>
        <v>#NAME?</v>
      </c>
      <c r="T73" s="106" t="e">
        <f t="array" aca="1" ref="T73" ca="1">IF(OR(R73="",S73=""),"",INDEX('Z8 TARGET ENH'!$F$6:$EO$145,MATCH(R73,'Z8 TARGET ENH'!$B$6:$B$145,0),MATCH(S73,'Z8 TARGET ENH'!$F$2:$EO$2,0)))</f>
        <v>#NAME?</v>
      </c>
      <c r="U73" s="106" t="str">
        <f>IF(E73="","",VLOOKUP($H$8,'Z8 TARGET ENH'!$FH$7:$FJ$38,2,FALSE))</f>
        <v/>
      </c>
      <c r="V73" s="106" t="str">
        <f>IF(E73="","",VLOOKUP(H73,'Z8 TARGET ENH'!$FH$7:$FJ$38,3,FALSE))</f>
        <v/>
      </c>
      <c r="W73" s="107" t="str">
        <f t="shared" si="2"/>
        <v/>
      </c>
      <c r="X73" s="108"/>
      <c r="Y73" s="70"/>
      <c r="Z73" s="1">
        <f t="shared" si="3"/>
        <v>0</v>
      </c>
      <c r="AA73" s="70"/>
      <c r="AB73" s="70"/>
      <c r="AC73" s="70"/>
      <c r="AD73" s="70"/>
      <c r="AE73" s="70"/>
      <c r="AF73" s="70"/>
      <c r="AG73" s="70"/>
      <c r="AH73" s="70"/>
      <c r="AI73" s="70"/>
      <c r="AJ73" s="70"/>
      <c r="AK73" s="70"/>
      <c r="AL73" s="70"/>
      <c r="AM73" s="70"/>
      <c r="AN73" s="70"/>
      <c r="AO73" s="70"/>
      <c r="AP73" s="70"/>
      <c r="AQ73" s="70"/>
      <c r="AR73" s="70"/>
      <c r="AS73" s="70"/>
      <c r="AT73" s="70"/>
    </row>
    <row r="74" spans="1:46" ht="30" customHeight="1" x14ac:dyDescent="0.2">
      <c r="A74" s="70"/>
      <c r="B74" s="70"/>
      <c r="C74" s="70"/>
      <c r="D74" s="97">
        <f>'A1 Baseline - Terrestrial'!D75</f>
        <v>68</v>
      </c>
      <c r="E74" s="80" t="str">
        <f>IF(OR('A1 Baseline - Terrestrial'!E75="",'A1 Baseline - Terrestrial'!O75=0), "",'A1 Baseline - Terrestrial'!E75)</f>
        <v/>
      </c>
      <c r="F74" s="81" t="str">
        <f>IF(E74="", "", 'A1 Baseline - Terrestrial'!H75)</f>
        <v/>
      </c>
      <c r="G74" s="82" t="str">
        <f>IF(E74="", "", 'A1 Baseline - Terrestrial'!J75)</f>
        <v/>
      </c>
      <c r="H74" s="98"/>
      <c r="I74" s="99" t="str">
        <f>IF(E74="","",'A1 Baseline - Terrestrial'!K75)</f>
        <v/>
      </c>
      <c r="J74" s="85" t="str">
        <f>IF(OR(E74="",H74=""),"",IF(AND(E74=H74,G74&gt;=P74),"Error - No Enhancement",IF(AND(E74=H74,G74&lt;P74),"Acceptable",IF(F74&gt;N74,"Trading Down - Unacceptable Change",IF(F74=N74,"Error - No Enhancement",'A1 Baseline - Terrestrial'!G75&amp;" - "&amp;IFERROR(VLOOKUP(H74,'Z1 HAB CLASS'!$D$4:$E$45,2,FALSE),""))))))</f>
        <v/>
      </c>
      <c r="K74" s="100" t="str">
        <f>IF(E74="","",IF(AND(E74=H74,G74&gt;=P74),"Error - No Enhancement",IF(AND(E74=H74,G74&lt;P74),'A1 Baseline - Terrestrial'!I75&amp;" - "&amp;'A3 Enhancement - Terrestrial'!O74,IF(F74&gt;N74,"Trading Down - Unacceptable Change",IF(F74=N74,"Error - No Enhancement",IF(AND(E74&lt;&gt;H74,F74&lt;N74),"Lower Distinctiveness Habitat"&amp;" - "&amp;O74,'A1 Baseline - Terrestrial'!I75&amp;" - "&amp;'A3 Enhancement - Terrestrial'!O74))))))</f>
        <v/>
      </c>
      <c r="L74" s="101" t="str">
        <f>IF(E74="","",'A1 Baseline - Terrestrial'!O75)</f>
        <v/>
      </c>
      <c r="M74" s="102" t="str">
        <f>IFERROR(VLOOKUP(H74,'Z1 HAB CLASS'!$D$4:$E$45,2,FALSE)," ")</f>
        <v xml:space="preserve"> </v>
      </c>
      <c r="N74" s="103" t="str">
        <f>IFERROR(VLOOKUP(M74,'Z1 HAB CLASS'!$L$3:$N$9,2,FALSE)," ")</f>
        <v xml:space="preserve"> </v>
      </c>
      <c r="O74" s="104"/>
      <c r="P74" s="100" t="str">
        <f>IFERROR(VLOOKUP(O74,'Z3 CONDITION VALUE'!$A$3:$B$5,2,FALSE)," ")</f>
        <v xml:space="preserve"> </v>
      </c>
      <c r="Q74" s="82" t="str">
        <f>IF(OR('A1 Baseline - Terrestrial'!E75="", 'A1 Baseline - Terrestrial'!O75=0), "", 'A1 Baseline - Terrestrial'!I75&amp;"")</f>
        <v/>
      </c>
      <c r="R74" s="105" t="e">
        <f t="shared" ca="1" si="0"/>
        <v>#NAME?</v>
      </c>
      <c r="S74" s="99" t="e">
        <f t="shared" ca="1" si="1"/>
        <v>#NAME?</v>
      </c>
      <c r="T74" s="106" t="e">
        <f t="array" aca="1" ref="T74" ca="1">IF(OR(R74="",S74=""),"",INDEX('Z8 TARGET ENH'!$F$6:$EO$145,MATCH(R74,'Z8 TARGET ENH'!$B$6:$B$145,0),MATCH(S74,'Z8 TARGET ENH'!$F$2:$EO$2,0)))</f>
        <v>#NAME?</v>
      </c>
      <c r="U74" s="106" t="str">
        <f>IF(E74="","",VLOOKUP($H$8,'Z8 TARGET ENH'!$FH$7:$FJ$38,2,FALSE))</f>
        <v/>
      </c>
      <c r="V74" s="106" t="str">
        <f>IF(E74="","",VLOOKUP(H74,'Z8 TARGET ENH'!$FH$7:$FJ$38,3,FALSE))</f>
        <v/>
      </c>
      <c r="W74" s="107" t="str">
        <f t="shared" si="2"/>
        <v/>
      </c>
      <c r="X74" s="108"/>
      <c r="Y74" s="70"/>
      <c r="Z74" s="1">
        <f t="shared" si="3"/>
        <v>0</v>
      </c>
      <c r="AA74" s="70"/>
      <c r="AB74" s="70"/>
      <c r="AC74" s="70"/>
      <c r="AD74" s="70"/>
      <c r="AE74" s="70"/>
      <c r="AF74" s="70"/>
      <c r="AG74" s="70"/>
      <c r="AH74" s="70"/>
      <c r="AI74" s="70"/>
      <c r="AJ74" s="70"/>
      <c r="AK74" s="70"/>
      <c r="AL74" s="70"/>
      <c r="AM74" s="70"/>
      <c r="AN74" s="70"/>
      <c r="AO74" s="70"/>
      <c r="AP74" s="70"/>
      <c r="AQ74" s="70"/>
      <c r="AR74" s="70"/>
      <c r="AS74" s="70"/>
      <c r="AT74" s="70"/>
    </row>
    <row r="75" spans="1:46" ht="30" customHeight="1" x14ac:dyDescent="0.2">
      <c r="A75" s="70"/>
      <c r="B75" s="70"/>
      <c r="C75" s="70"/>
      <c r="D75" s="97">
        <f>'A1 Baseline - Terrestrial'!D76</f>
        <v>69</v>
      </c>
      <c r="E75" s="80" t="str">
        <f>IF(OR('A1 Baseline - Terrestrial'!E76="",'A1 Baseline - Terrestrial'!O76=0), "",'A1 Baseline - Terrestrial'!E76)</f>
        <v/>
      </c>
      <c r="F75" s="81" t="str">
        <f>IF(E75="", "", 'A1 Baseline - Terrestrial'!H76)</f>
        <v/>
      </c>
      <c r="G75" s="82" t="str">
        <f>IF(E75="", "", 'A1 Baseline - Terrestrial'!J76)</f>
        <v/>
      </c>
      <c r="H75" s="98"/>
      <c r="I75" s="99" t="str">
        <f>IF(E75="","",'A1 Baseline - Terrestrial'!K76)</f>
        <v/>
      </c>
      <c r="J75" s="85" t="str">
        <f>IF(OR(E75="",H75=""),"",IF(AND(E75=H75,G75&gt;=P75),"Error - No Enhancement",IF(AND(E75=H75,G75&lt;P75),"Acceptable",IF(F75&gt;N75,"Trading Down - Unacceptable Change",IF(F75=N75,"Error - No Enhancement",'A1 Baseline - Terrestrial'!G76&amp;" - "&amp;IFERROR(VLOOKUP(H75,'Z1 HAB CLASS'!$D$4:$E$45,2,FALSE),""))))))</f>
        <v/>
      </c>
      <c r="K75" s="100" t="str">
        <f>IF(E75="","",IF(AND(E75=H75,G75&gt;=P75),"Error - No Enhancement",IF(AND(E75=H75,G75&lt;P75),'A1 Baseline - Terrestrial'!I76&amp;" - "&amp;'A3 Enhancement - Terrestrial'!O75,IF(F75&gt;N75,"Trading Down - Unacceptable Change",IF(F75=N75,"Error - No Enhancement",IF(AND(E75&lt;&gt;H75,F75&lt;N75),"Lower Distinctiveness Habitat"&amp;" - "&amp;O75,'A1 Baseline - Terrestrial'!I76&amp;" - "&amp;'A3 Enhancement - Terrestrial'!O75))))))</f>
        <v/>
      </c>
      <c r="L75" s="101" t="str">
        <f>IF(E75="","",'A1 Baseline - Terrestrial'!O76)</f>
        <v/>
      </c>
      <c r="M75" s="102" t="str">
        <f>IFERROR(VLOOKUP(H75,'Z1 HAB CLASS'!$D$4:$E$45,2,FALSE)," ")</f>
        <v xml:space="preserve"> </v>
      </c>
      <c r="N75" s="103" t="str">
        <f>IFERROR(VLOOKUP(M75,'Z1 HAB CLASS'!$L$3:$N$9,2,FALSE)," ")</f>
        <v xml:space="preserve"> </v>
      </c>
      <c r="O75" s="104"/>
      <c r="P75" s="100" t="str">
        <f>IFERROR(VLOOKUP(O75,'Z3 CONDITION VALUE'!$A$3:$B$5,2,FALSE)," ")</f>
        <v xml:space="preserve"> </v>
      </c>
      <c r="Q75" s="82" t="str">
        <f>IF(OR('A1 Baseline - Terrestrial'!E76="", 'A1 Baseline - Terrestrial'!O76=0), "", 'A1 Baseline - Terrestrial'!I76&amp;"")</f>
        <v/>
      </c>
      <c r="R75" s="105" t="e">
        <f t="shared" ca="1" si="0"/>
        <v>#NAME?</v>
      </c>
      <c r="S75" s="99" t="e">
        <f t="shared" ca="1" si="1"/>
        <v>#NAME?</v>
      </c>
      <c r="T75" s="106" t="e">
        <f t="array" aca="1" ref="T75" ca="1">IF(OR(R75="",S75=""),"",INDEX('Z8 TARGET ENH'!$F$6:$EO$145,MATCH(R75,'Z8 TARGET ENH'!$B$6:$B$145,0),MATCH(S75,'Z8 TARGET ENH'!$F$2:$EO$2,0)))</f>
        <v>#NAME?</v>
      </c>
      <c r="U75" s="106" t="str">
        <f>IF(E75="","",VLOOKUP($H$8,'Z8 TARGET ENH'!$FH$7:$FJ$38,2,FALSE))</f>
        <v/>
      </c>
      <c r="V75" s="106" t="str">
        <f>IF(E75="","",VLOOKUP(H75,'Z8 TARGET ENH'!$FH$7:$FJ$38,3,FALSE))</f>
        <v/>
      </c>
      <c r="W75" s="107" t="str">
        <f t="shared" si="2"/>
        <v/>
      </c>
      <c r="X75" s="108"/>
      <c r="Y75" s="70"/>
      <c r="Z75" s="1">
        <f t="shared" si="3"/>
        <v>0</v>
      </c>
      <c r="AA75" s="70"/>
      <c r="AB75" s="70"/>
      <c r="AC75" s="70"/>
      <c r="AD75" s="70"/>
      <c r="AE75" s="70"/>
      <c r="AF75" s="70"/>
      <c r="AG75" s="70"/>
      <c r="AH75" s="70"/>
      <c r="AI75" s="70"/>
      <c r="AJ75" s="70"/>
      <c r="AK75" s="70"/>
      <c r="AL75" s="70"/>
      <c r="AM75" s="70"/>
      <c r="AN75" s="70"/>
      <c r="AO75" s="70"/>
      <c r="AP75" s="70"/>
      <c r="AQ75" s="70"/>
      <c r="AR75" s="70"/>
      <c r="AS75" s="70"/>
      <c r="AT75" s="70"/>
    </row>
    <row r="76" spans="1:46" ht="30" customHeight="1" x14ac:dyDescent="0.2">
      <c r="A76" s="70"/>
      <c r="B76" s="70"/>
      <c r="C76" s="70"/>
      <c r="D76" s="97">
        <f>'A1 Baseline - Terrestrial'!D77</f>
        <v>70</v>
      </c>
      <c r="E76" s="80" t="str">
        <f>IF(OR('A1 Baseline - Terrestrial'!E77="",'A1 Baseline - Terrestrial'!O77=0), "",'A1 Baseline - Terrestrial'!E77)</f>
        <v/>
      </c>
      <c r="F76" s="81" t="str">
        <f>IF(E76="", "", 'A1 Baseline - Terrestrial'!H77)</f>
        <v/>
      </c>
      <c r="G76" s="82" t="str">
        <f>IF(E76="", "", 'A1 Baseline - Terrestrial'!J77)</f>
        <v/>
      </c>
      <c r="H76" s="98"/>
      <c r="I76" s="99" t="str">
        <f>IF(E76="","",'A1 Baseline - Terrestrial'!K77)</f>
        <v/>
      </c>
      <c r="J76" s="85" t="str">
        <f>IF(OR(E76="",H76=""),"",IF(AND(E76=H76,G76&gt;=P76),"Error - No Enhancement",IF(AND(E76=H76,G76&lt;P76),"Acceptable",IF(F76&gt;N76,"Trading Down - Unacceptable Change",IF(F76=N76,"Error - No Enhancement",'A1 Baseline - Terrestrial'!G77&amp;" - "&amp;IFERROR(VLOOKUP(H76,'Z1 HAB CLASS'!$D$4:$E$45,2,FALSE),""))))))</f>
        <v/>
      </c>
      <c r="K76" s="100" t="str">
        <f>IF(E76="","",IF(AND(E76=H76,G76&gt;=P76),"Error - No Enhancement",IF(AND(E76=H76,G76&lt;P76),'A1 Baseline - Terrestrial'!I77&amp;" - "&amp;'A3 Enhancement - Terrestrial'!O76,IF(F76&gt;N76,"Trading Down - Unacceptable Change",IF(F76=N76,"Error - No Enhancement",IF(AND(E76&lt;&gt;H76,F76&lt;N76),"Lower Distinctiveness Habitat"&amp;" - "&amp;O76,'A1 Baseline - Terrestrial'!I77&amp;" - "&amp;'A3 Enhancement - Terrestrial'!O76))))))</f>
        <v/>
      </c>
      <c r="L76" s="101" t="str">
        <f>IF(E76="","",'A1 Baseline - Terrestrial'!O77)</f>
        <v/>
      </c>
      <c r="M76" s="102" t="str">
        <f>IFERROR(VLOOKUP(H76,'Z1 HAB CLASS'!$D$4:$E$45,2,FALSE)," ")</f>
        <v xml:space="preserve"> </v>
      </c>
      <c r="N76" s="103" t="str">
        <f>IFERROR(VLOOKUP(M76,'Z1 HAB CLASS'!$L$3:$N$9,2,FALSE)," ")</f>
        <v xml:space="preserve"> </v>
      </c>
      <c r="O76" s="104"/>
      <c r="P76" s="100" t="str">
        <f>IFERROR(VLOOKUP(O76,'Z3 CONDITION VALUE'!$A$3:$B$5,2,FALSE)," ")</f>
        <v xml:space="preserve"> </v>
      </c>
      <c r="Q76" s="82" t="str">
        <f>IF(OR('A1 Baseline - Terrestrial'!E77="", 'A1 Baseline - Terrestrial'!O77=0), "", 'A1 Baseline - Terrestrial'!I77&amp;"")</f>
        <v/>
      </c>
      <c r="R76" s="105" t="e">
        <f t="shared" ca="1" si="0"/>
        <v>#NAME?</v>
      </c>
      <c r="S76" s="99" t="e">
        <f t="shared" ca="1" si="1"/>
        <v>#NAME?</v>
      </c>
      <c r="T76" s="106" t="e">
        <f t="array" aca="1" ref="T76" ca="1">IF(OR(R76="",S76=""),"",INDEX('Z8 TARGET ENH'!$F$6:$EO$145,MATCH(R76,'Z8 TARGET ENH'!$B$6:$B$145,0),MATCH(S76,'Z8 TARGET ENH'!$F$2:$EO$2,0)))</f>
        <v>#NAME?</v>
      </c>
      <c r="U76" s="106" t="str">
        <f>IF(E76="","",VLOOKUP($H$8,'Z8 TARGET ENH'!$FH$7:$FJ$38,2,FALSE))</f>
        <v/>
      </c>
      <c r="V76" s="106" t="str">
        <f>IF(E76="","",VLOOKUP(H76,'Z8 TARGET ENH'!$FH$7:$FJ$38,3,FALSE))</f>
        <v/>
      </c>
      <c r="W76" s="107" t="str">
        <f t="shared" si="2"/>
        <v/>
      </c>
      <c r="X76" s="108"/>
      <c r="Y76" s="70"/>
      <c r="Z76" s="1">
        <f t="shared" si="3"/>
        <v>0</v>
      </c>
      <c r="AA76" s="70"/>
      <c r="AB76" s="70"/>
      <c r="AC76" s="70"/>
      <c r="AD76" s="70"/>
      <c r="AE76" s="70"/>
      <c r="AF76" s="70"/>
      <c r="AG76" s="70"/>
      <c r="AH76" s="70"/>
      <c r="AI76" s="70"/>
      <c r="AJ76" s="70"/>
      <c r="AK76" s="70"/>
      <c r="AL76" s="70"/>
      <c r="AM76" s="70"/>
      <c r="AN76" s="70"/>
      <c r="AO76" s="70"/>
      <c r="AP76" s="70"/>
      <c r="AQ76" s="70"/>
      <c r="AR76" s="70"/>
      <c r="AS76" s="70"/>
      <c r="AT76" s="70"/>
    </row>
    <row r="77" spans="1:46" ht="30" customHeight="1" x14ac:dyDescent="0.2">
      <c r="A77" s="70"/>
      <c r="B77" s="70"/>
      <c r="C77" s="70"/>
      <c r="D77" s="97">
        <f>'A1 Baseline - Terrestrial'!D78</f>
        <v>71</v>
      </c>
      <c r="E77" s="80" t="str">
        <f>IF(OR('A1 Baseline - Terrestrial'!E78="",'A1 Baseline - Terrestrial'!O78=0), "",'A1 Baseline - Terrestrial'!E78)</f>
        <v/>
      </c>
      <c r="F77" s="81" t="str">
        <f>IF(E77="", "", 'A1 Baseline - Terrestrial'!H78)</f>
        <v/>
      </c>
      <c r="G77" s="82" t="str">
        <f>IF(E77="", "", 'A1 Baseline - Terrestrial'!J78)</f>
        <v/>
      </c>
      <c r="H77" s="98"/>
      <c r="I77" s="99" t="str">
        <f>IF(E77="","",'A1 Baseline - Terrestrial'!K78)</f>
        <v/>
      </c>
      <c r="J77" s="85" t="str">
        <f>IF(OR(E77="",H77=""),"",IF(AND(E77=H77,G77&gt;=P77),"Error - No Enhancement",IF(AND(E77=H77,G77&lt;P77),"Acceptable",IF(F77&gt;N77,"Trading Down - Unacceptable Change",IF(F77=N77,"Error - No Enhancement",'A1 Baseline - Terrestrial'!G78&amp;" - "&amp;IFERROR(VLOOKUP(H77,'Z1 HAB CLASS'!$D$4:$E$45,2,FALSE),""))))))</f>
        <v/>
      </c>
      <c r="K77" s="100" t="str">
        <f>IF(E77="","",IF(AND(E77=H77,G77&gt;=P77),"Error - No Enhancement",IF(AND(E77=H77,G77&lt;P77),'A1 Baseline - Terrestrial'!I78&amp;" - "&amp;'A3 Enhancement - Terrestrial'!O77,IF(F77&gt;N77,"Trading Down - Unacceptable Change",IF(F77=N77,"Error - No Enhancement",IF(AND(E77&lt;&gt;H77,F77&lt;N77),"Lower Distinctiveness Habitat"&amp;" - "&amp;O77,'A1 Baseline - Terrestrial'!I78&amp;" - "&amp;'A3 Enhancement - Terrestrial'!O77))))))</f>
        <v/>
      </c>
      <c r="L77" s="101" t="str">
        <f>IF(E77="","",'A1 Baseline - Terrestrial'!O78)</f>
        <v/>
      </c>
      <c r="M77" s="102" t="str">
        <f>IFERROR(VLOOKUP(H77,'Z1 HAB CLASS'!$D$4:$E$45,2,FALSE)," ")</f>
        <v xml:space="preserve"> </v>
      </c>
      <c r="N77" s="103" t="str">
        <f>IFERROR(VLOOKUP(M77,'Z1 HAB CLASS'!$L$3:$N$9,2,FALSE)," ")</f>
        <v xml:space="preserve"> </v>
      </c>
      <c r="O77" s="104"/>
      <c r="P77" s="100" t="str">
        <f>IFERROR(VLOOKUP(O77,'Z3 CONDITION VALUE'!$A$3:$B$5,2,FALSE)," ")</f>
        <v xml:space="preserve"> </v>
      </c>
      <c r="Q77" s="82" t="str">
        <f>IF(OR('A1 Baseline - Terrestrial'!E78="", 'A1 Baseline - Terrestrial'!O78=0), "", 'A1 Baseline - Terrestrial'!I78&amp;"")</f>
        <v/>
      </c>
      <c r="R77" s="105" t="e">
        <f t="shared" ca="1" si="0"/>
        <v>#NAME?</v>
      </c>
      <c r="S77" s="99" t="e">
        <f t="shared" ca="1" si="1"/>
        <v>#NAME?</v>
      </c>
      <c r="T77" s="106" t="e">
        <f t="array" aca="1" ref="T77" ca="1">IF(OR(R77="",S77=""),"",INDEX('Z8 TARGET ENH'!$F$6:$EO$145,MATCH(R77,'Z8 TARGET ENH'!$B$6:$B$145,0),MATCH(S77,'Z8 TARGET ENH'!$F$2:$EO$2,0)))</f>
        <v>#NAME?</v>
      </c>
      <c r="U77" s="106" t="str">
        <f>IF(E77="","",VLOOKUP($H$8,'Z8 TARGET ENH'!$FH$7:$FJ$38,2,FALSE))</f>
        <v/>
      </c>
      <c r="V77" s="106" t="str">
        <f>IF(E77="","",VLOOKUP(H77,'Z8 TARGET ENH'!$FH$7:$FJ$38,3,FALSE))</f>
        <v/>
      </c>
      <c r="W77" s="107" t="str">
        <f t="shared" si="2"/>
        <v/>
      </c>
      <c r="X77" s="108"/>
      <c r="Y77" s="70"/>
      <c r="Z77" s="1">
        <f t="shared" si="3"/>
        <v>0</v>
      </c>
      <c r="AA77" s="70"/>
      <c r="AB77" s="70"/>
      <c r="AC77" s="70"/>
      <c r="AD77" s="70"/>
      <c r="AE77" s="70"/>
      <c r="AF77" s="70"/>
      <c r="AG77" s="70"/>
      <c r="AH77" s="70"/>
      <c r="AI77" s="70"/>
      <c r="AJ77" s="70"/>
      <c r="AK77" s="70"/>
      <c r="AL77" s="70"/>
      <c r="AM77" s="70"/>
      <c r="AN77" s="70"/>
      <c r="AO77" s="70"/>
      <c r="AP77" s="70"/>
      <c r="AQ77" s="70"/>
      <c r="AR77" s="70"/>
      <c r="AS77" s="70"/>
      <c r="AT77" s="70"/>
    </row>
    <row r="78" spans="1:46" ht="30" customHeight="1" x14ac:dyDescent="0.2">
      <c r="A78" s="70"/>
      <c r="B78" s="70"/>
      <c r="C78" s="70"/>
      <c r="D78" s="97">
        <f>'A1 Baseline - Terrestrial'!D79</f>
        <v>72</v>
      </c>
      <c r="E78" s="80" t="str">
        <f>IF(OR('A1 Baseline - Terrestrial'!E79="",'A1 Baseline - Terrestrial'!O79=0), "",'A1 Baseline - Terrestrial'!E79)</f>
        <v/>
      </c>
      <c r="F78" s="81" t="str">
        <f>IF(E78="", "", 'A1 Baseline - Terrestrial'!H79)</f>
        <v/>
      </c>
      <c r="G78" s="82" t="str">
        <f>IF(E78="", "", 'A1 Baseline - Terrestrial'!J79)</f>
        <v/>
      </c>
      <c r="H78" s="98"/>
      <c r="I78" s="99" t="str">
        <f>IF(E78="","",'A1 Baseline - Terrestrial'!K79)</f>
        <v/>
      </c>
      <c r="J78" s="85" t="str">
        <f>IF(OR(E78="",H78=""),"",IF(AND(E78=H78,G78&gt;=P78),"Error - No Enhancement",IF(AND(E78=H78,G78&lt;P78),"Acceptable",IF(F78&gt;N78,"Trading Down - Unacceptable Change",IF(F78=N78,"Error - No Enhancement",'A1 Baseline - Terrestrial'!G79&amp;" - "&amp;IFERROR(VLOOKUP(H78,'Z1 HAB CLASS'!$D$4:$E$45,2,FALSE),""))))))</f>
        <v/>
      </c>
      <c r="K78" s="100" t="str">
        <f>IF(E78="","",IF(AND(E78=H78,G78&gt;=P78),"Error - No Enhancement",IF(AND(E78=H78,G78&lt;P78),'A1 Baseline - Terrestrial'!I79&amp;" - "&amp;'A3 Enhancement - Terrestrial'!O78,IF(F78&gt;N78,"Trading Down - Unacceptable Change",IF(F78=N78,"Error - No Enhancement",IF(AND(E78&lt;&gt;H78,F78&lt;N78),"Lower Distinctiveness Habitat"&amp;" - "&amp;O78,'A1 Baseline - Terrestrial'!I79&amp;" - "&amp;'A3 Enhancement - Terrestrial'!O78))))))</f>
        <v/>
      </c>
      <c r="L78" s="101" t="str">
        <f>IF(E78="","",'A1 Baseline - Terrestrial'!O79)</f>
        <v/>
      </c>
      <c r="M78" s="102" t="str">
        <f>IFERROR(VLOOKUP(H78,'Z1 HAB CLASS'!$D$4:$E$45,2,FALSE)," ")</f>
        <v xml:space="preserve"> </v>
      </c>
      <c r="N78" s="103" t="str">
        <f>IFERROR(VLOOKUP(M78,'Z1 HAB CLASS'!$L$3:$N$9,2,FALSE)," ")</f>
        <v xml:space="preserve"> </v>
      </c>
      <c r="O78" s="104"/>
      <c r="P78" s="100" t="str">
        <f>IFERROR(VLOOKUP(O78,'Z3 CONDITION VALUE'!$A$3:$B$5,2,FALSE)," ")</f>
        <v xml:space="preserve"> </v>
      </c>
      <c r="Q78" s="82" t="str">
        <f>IF(OR('A1 Baseline - Terrestrial'!E79="", 'A1 Baseline - Terrestrial'!O79=0), "", 'A1 Baseline - Terrestrial'!I79&amp;"")</f>
        <v/>
      </c>
      <c r="R78" s="105" t="e">
        <f t="shared" ca="1" si="0"/>
        <v>#NAME?</v>
      </c>
      <c r="S78" s="99" t="e">
        <f t="shared" ca="1" si="1"/>
        <v>#NAME?</v>
      </c>
      <c r="T78" s="106" t="e">
        <f t="array" aca="1" ref="T78" ca="1">IF(OR(R78="",S78=""),"",INDEX('Z8 TARGET ENH'!$F$6:$EO$145,MATCH(R78,'Z8 TARGET ENH'!$B$6:$B$145,0),MATCH(S78,'Z8 TARGET ENH'!$F$2:$EO$2,0)))</f>
        <v>#NAME?</v>
      </c>
      <c r="U78" s="106" t="str">
        <f>IF(E78="","",VLOOKUP($H$8,'Z8 TARGET ENH'!$FH$7:$FJ$38,2,FALSE))</f>
        <v/>
      </c>
      <c r="V78" s="106" t="str">
        <f>IF(E78="","",VLOOKUP(H78,'Z8 TARGET ENH'!$FH$7:$FJ$38,3,FALSE))</f>
        <v/>
      </c>
      <c r="W78" s="107" t="str">
        <f t="shared" si="2"/>
        <v/>
      </c>
      <c r="X78" s="108"/>
      <c r="Y78" s="70"/>
      <c r="Z78" s="1">
        <f t="shared" si="3"/>
        <v>0</v>
      </c>
      <c r="AA78" s="70"/>
      <c r="AB78" s="70"/>
      <c r="AC78" s="70"/>
      <c r="AD78" s="70"/>
      <c r="AE78" s="70"/>
      <c r="AF78" s="70"/>
      <c r="AG78" s="70"/>
      <c r="AH78" s="70"/>
      <c r="AI78" s="70"/>
      <c r="AJ78" s="70"/>
      <c r="AK78" s="70"/>
      <c r="AL78" s="70"/>
      <c r="AM78" s="70"/>
      <c r="AN78" s="70"/>
      <c r="AO78" s="70"/>
      <c r="AP78" s="70"/>
      <c r="AQ78" s="70"/>
      <c r="AR78" s="70"/>
      <c r="AS78" s="70"/>
      <c r="AT78" s="70"/>
    </row>
    <row r="79" spans="1:46" ht="30" customHeight="1" x14ac:dyDescent="0.2">
      <c r="A79" s="70"/>
      <c r="B79" s="70"/>
      <c r="C79" s="70"/>
      <c r="D79" s="97">
        <f>'A1 Baseline - Terrestrial'!D80</f>
        <v>73</v>
      </c>
      <c r="E79" s="80" t="str">
        <f>IF(OR('A1 Baseline - Terrestrial'!E80="",'A1 Baseline - Terrestrial'!O80=0), "",'A1 Baseline - Terrestrial'!E80)</f>
        <v/>
      </c>
      <c r="F79" s="81" t="str">
        <f>IF(E79="", "", 'A1 Baseline - Terrestrial'!H80)</f>
        <v/>
      </c>
      <c r="G79" s="82" t="str">
        <f>IF(E79="", "", 'A1 Baseline - Terrestrial'!J80)</f>
        <v/>
      </c>
      <c r="H79" s="98"/>
      <c r="I79" s="99" t="str">
        <f>IF(E79="","",'A1 Baseline - Terrestrial'!K80)</f>
        <v/>
      </c>
      <c r="J79" s="85" t="str">
        <f>IF(OR(E79="",H79=""),"",IF(AND(E79=H79,G79&gt;=P79),"Error - No Enhancement",IF(AND(E79=H79,G79&lt;P79),"Acceptable",IF(F79&gt;N79,"Trading Down - Unacceptable Change",IF(F79=N79,"Error - No Enhancement",'A1 Baseline - Terrestrial'!G80&amp;" - "&amp;IFERROR(VLOOKUP(H79,'Z1 HAB CLASS'!$D$4:$E$45,2,FALSE),""))))))</f>
        <v/>
      </c>
      <c r="K79" s="100" t="str">
        <f>IF(E79="","",IF(AND(E79=H79,G79&gt;=P79),"Error - No Enhancement",IF(AND(E79=H79,G79&lt;P79),'A1 Baseline - Terrestrial'!I80&amp;" - "&amp;'A3 Enhancement - Terrestrial'!O79,IF(F79&gt;N79,"Trading Down - Unacceptable Change",IF(F79=N79,"Error - No Enhancement",IF(AND(E79&lt;&gt;H79,F79&lt;N79),"Lower Distinctiveness Habitat"&amp;" - "&amp;O79,'A1 Baseline - Terrestrial'!I80&amp;" - "&amp;'A3 Enhancement - Terrestrial'!O79))))))</f>
        <v/>
      </c>
      <c r="L79" s="101" t="str">
        <f>IF(E79="","",'A1 Baseline - Terrestrial'!O80)</f>
        <v/>
      </c>
      <c r="M79" s="102" t="str">
        <f>IFERROR(VLOOKUP(H79,'Z1 HAB CLASS'!$D$4:$E$45,2,FALSE)," ")</f>
        <v xml:space="preserve"> </v>
      </c>
      <c r="N79" s="103" t="str">
        <f>IFERROR(VLOOKUP(M79,'Z1 HAB CLASS'!$L$3:$N$9,2,FALSE)," ")</f>
        <v xml:space="preserve"> </v>
      </c>
      <c r="O79" s="104"/>
      <c r="P79" s="100" t="str">
        <f>IFERROR(VLOOKUP(O79,'Z3 CONDITION VALUE'!$A$3:$B$5,2,FALSE)," ")</f>
        <v xml:space="preserve"> </v>
      </c>
      <c r="Q79" s="82" t="str">
        <f>IF(OR('A1 Baseline - Terrestrial'!E80="", 'A1 Baseline - Terrestrial'!O80=0), "", 'A1 Baseline - Terrestrial'!I80&amp;"")</f>
        <v/>
      </c>
      <c r="R79" s="105" t="e">
        <f t="shared" ca="1" si="0"/>
        <v>#NAME?</v>
      </c>
      <c r="S79" s="99" t="e">
        <f t="shared" ca="1" si="1"/>
        <v>#NAME?</v>
      </c>
      <c r="T79" s="106" t="e">
        <f t="array" aca="1" ref="T79" ca="1">IF(OR(R79="",S79=""),"",INDEX('Z8 TARGET ENH'!$F$6:$EO$145,MATCH(R79,'Z8 TARGET ENH'!$B$6:$B$145,0),MATCH(S79,'Z8 TARGET ENH'!$F$2:$EO$2,0)))</f>
        <v>#NAME?</v>
      </c>
      <c r="U79" s="106" t="str">
        <f>IF(E79="","",VLOOKUP($H$8,'Z8 TARGET ENH'!$FH$7:$FJ$38,2,FALSE))</f>
        <v/>
      </c>
      <c r="V79" s="106" t="str">
        <f>IF(E79="","",VLOOKUP(H79,'Z8 TARGET ENH'!$FH$7:$FJ$38,3,FALSE))</f>
        <v/>
      </c>
      <c r="W79" s="107" t="str">
        <f t="shared" si="2"/>
        <v/>
      </c>
      <c r="X79" s="108"/>
      <c r="Y79" s="70"/>
      <c r="Z79" s="1">
        <f t="shared" si="3"/>
        <v>0</v>
      </c>
      <c r="AA79" s="70"/>
      <c r="AB79" s="70"/>
      <c r="AC79" s="70"/>
      <c r="AD79" s="70"/>
      <c r="AE79" s="70"/>
      <c r="AF79" s="70"/>
      <c r="AG79" s="70"/>
      <c r="AH79" s="70"/>
      <c r="AI79" s="70"/>
      <c r="AJ79" s="70"/>
      <c r="AK79" s="70"/>
      <c r="AL79" s="70"/>
      <c r="AM79" s="70"/>
      <c r="AN79" s="70"/>
      <c r="AO79" s="70"/>
      <c r="AP79" s="70"/>
      <c r="AQ79" s="70"/>
      <c r="AR79" s="70"/>
      <c r="AS79" s="70"/>
      <c r="AT79" s="70"/>
    </row>
    <row r="80" spans="1:46" ht="30" customHeight="1" x14ac:dyDescent="0.2">
      <c r="A80" s="70"/>
      <c r="B80" s="70"/>
      <c r="C80" s="70"/>
      <c r="D80" s="97">
        <f>'A1 Baseline - Terrestrial'!D81</f>
        <v>74</v>
      </c>
      <c r="E80" s="80" t="str">
        <f>IF(OR('A1 Baseline - Terrestrial'!E81="",'A1 Baseline - Terrestrial'!O81=0), "",'A1 Baseline - Terrestrial'!E81)</f>
        <v/>
      </c>
      <c r="F80" s="81" t="str">
        <f>IF(E80="", "", 'A1 Baseline - Terrestrial'!H81)</f>
        <v/>
      </c>
      <c r="G80" s="82" t="str">
        <f>IF(E80="", "", 'A1 Baseline - Terrestrial'!J81)</f>
        <v/>
      </c>
      <c r="H80" s="98"/>
      <c r="I80" s="99" t="str">
        <f>IF(E80="","",'A1 Baseline - Terrestrial'!K81)</f>
        <v/>
      </c>
      <c r="J80" s="85" t="str">
        <f>IF(OR(E80="",H80=""),"",IF(AND(E80=H80,G80&gt;=P80),"Error - No Enhancement",IF(AND(E80=H80,G80&lt;P80),"Acceptable",IF(F80&gt;N80,"Trading Down - Unacceptable Change",IF(F80=N80,"Error - No Enhancement",'A1 Baseline - Terrestrial'!G81&amp;" - "&amp;IFERROR(VLOOKUP(H80,'Z1 HAB CLASS'!$D$4:$E$45,2,FALSE),""))))))</f>
        <v/>
      </c>
      <c r="K80" s="100" t="str">
        <f>IF(E80="","",IF(AND(E80=H80,G80&gt;=P80),"Error - No Enhancement",IF(AND(E80=H80,G80&lt;P80),'A1 Baseline - Terrestrial'!I81&amp;" - "&amp;'A3 Enhancement - Terrestrial'!O80,IF(F80&gt;N80,"Trading Down - Unacceptable Change",IF(F80=N80,"Error - No Enhancement",IF(AND(E80&lt;&gt;H80,F80&lt;N80),"Lower Distinctiveness Habitat"&amp;" - "&amp;O80,'A1 Baseline - Terrestrial'!I81&amp;" - "&amp;'A3 Enhancement - Terrestrial'!O80))))))</f>
        <v/>
      </c>
      <c r="L80" s="101" t="str">
        <f>IF(E80="","",'A1 Baseline - Terrestrial'!O81)</f>
        <v/>
      </c>
      <c r="M80" s="102" t="str">
        <f>IFERROR(VLOOKUP(H80,'Z1 HAB CLASS'!$D$4:$E$45,2,FALSE)," ")</f>
        <v xml:space="preserve"> </v>
      </c>
      <c r="N80" s="103" t="str">
        <f>IFERROR(VLOOKUP(M80,'Z1 HAB CLASS'!$L$3:$N$9,2,FALSE)," ")</f>
        <v xml:space="preserve"> </v>
      </c>
      <c r="O80" s="104"/>
      <c r="P80" s="100" t="str">
        <f>IFERROR(VLOOKUP(O80,'Z3 CONDITION VALUE'!$A$3:$B$5,2,FALSE)," ")</f>
        <v xml:space="preserve"> </v>
      </c>
      <c r="Q80" s="82" t="str">
        <f>IF(OR('A1 Baseline - Terrestrial'!E81="", 'A1 Baseline - Terrestrial'!O81=0), "", 'A1 Baseline - Terrestrial'!I81&amp;"")</f>
        <v/>
      </c>
      <c r="R80" s="105" t="e">
        <f t="shared" ca="1" si="0"/>
        <v>#NAME?</v>
      </c>
      <c r="S80" s="99" t="e">
        <f t="shared" ca="1" si="1"/>
        <v>#NAME?</v>
      </c>
      <c r="T80" s="106" t="e">
        <f t="array" aca="1" ref="T80" ca="1">IF(OR(R80="",S80=""),"",INDEX('Z8 TARGET ENH'!$F$6:$EO$145,MATCH(R80,'Z8 TARGET ENH'!$B$6:$B$145,0),MATCH(S80,'Z8 TARGET ENH'!$F$2:$EO$2,0)))</f>
        <v>#NAME?</v>
      </c>
      <c r="U80" s="106" t="str">
        <f>IF(E80="","",VLOOKUP($H$8,'Z8 TARGET ENH'!$FH$7:$FJ$38,2,FALSE))</f>
        <v/>
      </c>
      <c r="V80" s="106" t="str">
        <f>IF(E80="","",VLOOKUP(H80,'Z8 TARGET ENH'!$FH$7:$FJ$38,3,FALSE))</f>
        <v/>
      </c>
      <c r="W80" s="107" t="str">
        <f t="shared" si="2"/>
        <v/>
      </c>
      <c r="X80" s="108"/>
      <c r="Y80" s="70"/>
      <c r="Z80" s="1">
        <f t="shared" si="3"/>
        <v>0</v>
      </c>
      <c r="AA80" s="70"/>
      <c r="AB80" s="70"/>
      <c r="AC80" s="70"/>
      <c r="AD80" s="70"/>
      <c r="AE80" s="70"/>
      <c r="AF80" s="70"/>
      <c r="AG80" s="70"/>
      <c r="AH80" s="70"/>
      <c r="AI80" s="70"/>
      <c r="AJ80" s="70"/>
      <c r="AK80" s="70"/>
      <c r="AL80" s="70"/>
      <c r="AM80" s="70"/>
      <c r="AN80" s="70"/>
      <c r="AO80" s="70"/>
      <c r="AP80" s="70"/>
      <c r="AQ80" s="70"/>
      <c r="AR80" s="70"/>
      <c r="AS80" s="70"/>
      <c r="AT80" s="70"/>
    </row>
    <row r="81" spans="1:46" ht="30" customHeight="1" x14ac:dyDescent="0.2">
      <c r="A81" s="70"/>
      <c r="B81" s="70"/>
      <c r="C81" s="70"/>
      <c r="D81" s="97">
        <f>'A1 Baseline - Terrestrial'!D82</f>
        <v>75</v>
      </c>
      <c r="E81" s="80" t="str">
        <f>IF(OR('A1 Baseline - Terrestrial'!E82="",'A1 Baseline - Terrestrial'!O82=0), "",'A1 Baseline - Terrestrial'!E82)</f>
        <v/>
      </c>
      <c r="F81" s="81" t="str">
        <f>IF(E81="", "", 'A1 Baseline - Terrestrial'!H82)</f>
        <v/>
      </c>
      <c r="G81" s="82" t="str">
        <f>IF(E81="", "", 'A1 Baseline - Terrestrial'!J82)</f>
        <v/>
      </c>
      <c r="H81" s="98"/>
      <c r="I81" s="99" t="str">
        <f>IF(E81="","",'A1 Baseline - Terrestrial'!K82)</f>
        <v/>
      </c>
      <c r="J81" s="85" t="str">
        <f>IF(OR(E81="",H81=""),"",IF(AND(E81=H81,G81&gt;=P81),"Error - No Enhancement",IF(AND(E81=H81,G81&lt;P81),"Acceptable",IF(F81&gt;N81,"Trading Down - Unacceptable Change",IF(F81=N81,"Error - No Enhancement",'A1 Baseline - Terrestrial'!G82&amp;" - "&amp;IFERROR(VLOOKUP(H81,'Z1 HAB CLASS'!$D$4:$E$45,2,FALSE),""))))))</f>
        <v/>
      </c>
      <c r="K81" s="100" t="str">
        <f>IF(E81="","",IF(AND(E81=H81,G81&gt;=P81),"Error - No Enhancement",IF(AND(E81=H81,G81&lt;P81),'A1 Baseline - Terrestrial'!I82&amp;" - "&amp;'A3 Enhancement - Terrestrial'!O81,IF(F81&gt;N81,"Trading Down - Unacceptable Change",IF(F81=N81,"Error - No Enhancement",IF(AND(E81&lt;&gt;H81,F81&lt;N81),"Lower Distinctiveness Habitat"&amp;" - "&amp;O81,'A1 Baseline - Terrestrial'!I82&amp;" - "&amp;'A3 Enhancement - Terrestrial'!O81))))))</f>
        <v/>
      </c>
      <c r="L81" s="101" t="str">
        <f>IF(E81="","",'A1 Baseline - Terrestrial'!O82)</f>
        <v/>
      </c>
      <c r="M81" s="102" t="str">
        <f>IFERROR(VLOOKUP(H81,'Z1 HAB CLASS'!$D$4:$E$45,2,FALSE)," ")</f>
        <v xml:space="preserve"> </v>
      </c>
      <c r="N81" s="103" t="str">
        <f>IFERROR(VLOOKUP(M81,'Z1 HAB CLASS'!$L$3:$N$9,2,FALSE)," ")</f>
        <v xml:space="preserve"> </v>
      </c>
      <c r="O81" s="104"/>
      <c r="P81" s="100" t="str">
        <f>IFERROR(VLOOKUP(O81,'Z3 CONDITION VALUE'!$A$3:$B$5,2,FALSE)," ")</f>
        <v xml:space="preserve"> </v>
      </c>
      <c r="Q81" s="82" t="str">
        <f>IF(OR('A1 Baseline - Terrestrial'!E82="", 'A1 Baseline - Terrestrial'!O82=0), "", 'A1 Baseline - Terrestrial'!I82&amp;"")</f>
        <v/>
      </c>
      <c r="R81" s="105" t="e">
        <f t="shared" ca="1" si="0"/>
        <v>#NAME?</v>
      </c>
      <c r="S81" s="99" t="e">
        <f t="shared" ca="1" si="1"/>
        <v>#NAME?</v>
      </c>
      <c r="T81" s="106" t="e">
        <f t="array" aca="1" ref="T81" ca="1">IF(OR(R81="",S81=""),"",INDEX('Z8 TARGET ENH'!$F$6:$EO$145,MATCH(R81,'Z8 TARGET ENH'!$B$6:$B$145,0),MATCH(S81,'Z8 TARGET ENH'!$F$2:$EO$2,0)))</f>
        <v>#NAME?</v>
      </c>
      <c r="U81" s="106" t="str">
        <f>IF(E81="","",VLOOKUP($H$8,'Z8 TARGET ENH'!$FH$7:$FJ$38,2,FALSE))</f>
        <v/>
      </c>
      <c r="V81" s="106" t="str">
        <f>IF(E81="","",VLOOKUP(H81,'Z8 TARGET ENH'!$FH$7:$FJ$38,3,FALSE))</f>
        <v/>
      </c>
      <c r="W81" s="107" t="str">
        <f t="shared" si="2"/>
        <v/>
      </c>
      <c r="X81" s="108"/>
      <c r="Y81" s="70"/>
      <c r="Z81" s="1">
        <f t="shared" si="3"/>
        <v>0</v>
      </c>
      <c r="AA81" s="70"/>
      <c r="AB81" s="70"/>
      <c r="AC81" s="70"/>
      <c r="AD81" s="70"/>
      <c r="AE81" s="70"/>
      <c r="AF81" s="70"/>
      <c r="AG81" s="70"/>
      <c r="AH81" s="70"/>
      <c r="AI81" s="70"/>
      <c r="AJ81" s="70"/>
      <c r="AK81" s="70"/>
      <c r="AL81" s="70"/>
      <c r="AM81" s="70"/>
      <c r="AN81" s="70"/>
      <c r="AO81" s="70"/>
      <c r="AP81" s="70"/>
      <c r="AQ81" s="70"/>
      <c r="AR81" s="70"/>
      <c r="AS81" s="70"/>
      <c r="AT81" s="70"/>
    </row>
    <row r="82" spans="1:46" ht="30" customHeight="1" x14ac:dyDescent="0.2">
      <c r="A82" s="70"/>
      <c r="B82" s="70"/>
      <c r="C82" s="70"/>
      <c r="D82" s="97">
        <f>'A1 Baseline - Terrestrial'!D83</f>
        <v>76</v>
      </c>
      <c r="E82" s="80" t="str">
        <f>IF(OR('A1 Baseline - Terrestrial'!E83="",'A1 Baseline - Terrestrial'!O83=0), "",'A1 Baseline - Terrestrial'!E83)</f>
        <v/>
      </c>
      <c r="F82" s="81" t="str">
        <f>IF(E82="", "", 'A1 Baseline - Terrestrial'!H83)</f>
        <v/>
      </c>
      <c r="G82" s="82" t="str">
        <f>IF(E82="", "", 'A1 Baseline - Terrestrial'!J83)</f>
        <v/>
      </c>
      <c r="H82" s="98"/>
      <c r="I82" s="99" t="str">
        <f>IF(E82="","",'A1 Baseline - Terrestrial'!K83)</f>
        <v/>
      </c>
      <c r="J82" s="85" t="str">
        <f>IF(OR(E82="",H82=""),"",IF(AND(E82=H82,G82&gt;=P82),"Error - No Enhancement",IF(AND(E82=H82,G82&lt;P82),"Acceptable",IF(F82&gt;N82,"Trading Down - Unacceptable Change",IF(F82=N82,"Error - No Enhancement",'A1 Baseline - Terrestrial'!G83&amp;" - "&amp;IFERROR(VLOOKUP(H82,'Z1 HAB CLASS'!$D$4:$E$45,2,FALSE),""))))))</f>
        <v/>
      </c>
      <c r="K82" s="100" t="str">
        <f>IF(E82="","",IF(AND(E82=H82,G82&gt;=P82),"Error - No Enhancement",IF(AND(E82=H82,G82&lt;P82),'A1 Baseline - Terrestrial'!I83&amp;" - "&amp;'A3 Enhancement - Terrestrial'!O82,IF(F82&gt;N82,"Trading Down - Unacceptable Change",IF(F82=N82,"Error - No Enhancement",IF(AND(E82&lt;&gt;H82,F82&lt;N82),"Lower Distinctiveness Habitat"&amp;" - "&amp;O82,'A1 Baseline - Terrestrial'!I83&amp;" - "&amp;'A3 Enhancement - Terrestrial'!O82))))))</f>
        <v/>
      </c>
      <c r="L82" s="101" t="str">
        <f>IF(E82="","",'A1 Baseline - Terrestrial'!O83)</f>
        <v/>
      </c>
      <c r="M82" s="102" t="str">
        <f>IFERROR(VLOOKUP(H82,'Z1 HAB CLASS'!$D$4:$E$45,2,FALSE)," ")</f>
        <v xml:space="preserve"> </v>
      </c>
      <c r="N82" s="103" t="str">
        <f>IFERROR(VLOOKUP(M82,'Z1 HAB CLASS'!$L$3:$N$9,2,FALSE)," ")</f>
        <v xml:space="preserve"> </v>
      </c>
      <c r="O82" s="104"/>
      <c r="P82" s="100" t="str">
        <f>IFERROR(VLOOKUP(O82,'Z3 CONDITION VALUE'!$A$3:$B$5,2,FALSE)," ")</f>
        <v xml:space="preserve"> </v>
      </c>
      <c r="Q82" s="82" t="str">
        <f>IF(OR('A1 Baseline - Terrestrial'!E83="", 'A1 Baseline - Terrestrial'!O83=0), "", 'A1 Baseline - Terrestrial'!I83&amp;"")</f>
        <v/>
      </c>
      <c r="R82" s="105" t="e">
        <f t="shared" ca="1" si="0"/>
        <v>#NAME?</v>
      </c>
      <c r="S82" s="99" t="e">
        <f t="shared" ca="1" si="1"/>
        <v>#NAME?</v>
      </c>
      <c r="T82" s="106" t="e">
        <f t="array" aca="1" ref="T82" ca="1">IF(OR(R82="",S82=""),"",INDEX('Z8 TARGET ENH'!$F$6:$EO$145,MATCH(R82,'Z8 TARGET ENH'!$B$6:$B$145,0),MATCH(S82,'Z8 TARGET ENH'!$F$2:$EO$2,0)))</f>
        <v>#NAME?</v>
      </c>
      <c r="U82" s="106" t="str">
        <f>IF(E82="","",VLOOKUP($H$8,'Z8 TARGET ENH'!$FH$7:$FJ$38,2,FALSE))</f>
        <v/>
      </c>
      <c r="V82" s="106" t="str">
        <f>IF(E82="","",VLOOKUP(H82,'Z8 TARGET ENH'!$FH$7:$FJ$38,3,FALSE))</f>
        <v/>
      </c>
      <c r="W82" s="107" t="str">
        <f t="shared" si="2"/>
        <v/>
      </c>
      <c r="X82" s="108"/>
      <c r="Y82" s="70"/>
      <c r="Z82" s="1">
        <f t="shared" si="3"/>
        <v>0</v>
      </c>
      <c r="AA82" s="70"/>
      <c r="AB82" s="70"/>
      <c r="AC82" s="70"/>
      <c r="AD82" s="70"/>
      <c r="AE82" s="70"/>
      <c r="AF82" s="70"/>
      <c r="AG82" s="70"/>
      <c r="AH82" s="70"/>
      <c r="AI82" s="70"/>
      <c r="AJ82" s="70"/>
      <c r="AK82" s="70"/>
      <c r="AL82" s="70"/>
      <c r="AM82" s="70"/>
      <c r="AN82" s="70"/>
      <c r="AO82" s="70"/>
      <c r="AP82" s="70"/>
      <c r="AQ82" s="70"/>
      <c r="AR82" s="70"/>
      <c r="AS82" s="70"/>
      <c r="AT82" s="70"/>
    </row>
    <row r="83" spans="1:46" ht="30" customHeight="1" x14ac:dyDescent="0.2">
      <c r="A83" s="70"/>
      <c r="B83" s="70"/>
      <c r="C83" s="70"/>
      <c r="D83" s="97">
        <f>'A1 Baseline - Terrestrial'!D84</f>
        <v>77</v>
      </c>
      <c r="E83" s="80" t="str">
        <f>IF(OR('A1 Baseline - Terrestrial'!E84="",'A1 Baseline - Terrestrial'!O84=0), "",'A1 Baseline - Terrestrial'!E84)</f>
        <v/>
      </c>
      <c r="F83" s="81" t="str">
        <f>IF(E83="", "", 'A1 Baseline - Terrestrial'!H84)</f>
        <v/>
      </c>
      <c r="G83" s="82" t="str">
        <f>IF(E83="", "", 'A1 Baseline - Terrestrial'!J84)</f>
        <v/>
      </c>
      <c r="H83" s="98"/>
      <c r="I83" s="99" t="str">
        <f>IF(E83="","",'A1 Baseline - Terrestrial'!K84)</f>
        <v/>
      </c>
      <c r="J83" s="85" t="str">
        <f>IF(OR(E83="",H83=""),"",IF(AND(E83=H83,G83&gt;=P83),"Error - No Enhancement",IF(AND(E83=H83,G83&lt;P83),"Acceptable",IF(F83&gt;N83,"Trading Down - Unacceptable Change",IF(F83=N83,"Error - No Enhancement",'A1 Baseline - Terrestrial'!G84&amp;" - "&amp;IFERROR(VLOOKUP(H83,'Z1 HAB CLASS'!$D$4:$E$45,2,FALSE),""))))))</f>
        <v/>
      </c>
      <c r="K83" s="100" t="str">
        <f>IF(E83="","",IF(AND(E83=H83,G83&gt;=P83),"Error - No Enhancement",IF(AND(E83=H83,G83&lt;P83),'A1 Baseline - Terrestrial'!I84&amp;" - "&amp;'A3 Enhancement - Terrestrial'!O83,IF(F83&gt;N83,"Trading Down - Unacceptable Change",IF(F83=N83,"Error - No Enhancement",IF(AND(E83&lt;&gt;H83,F83&lt;N83),"Lower Distinctiveness Habitat"&amp;" - "&amp;O83,'A1 Baseline - Terrestrial'!I84&amp;" - "&amp;'A3 Enhancement - Terrestrial'!O83))))))</f>
        <v/>
      </c>
      <c r="L83" s="101" t="str">
        <f>IF(E83="","",'A1 Baseline - Terrestrial'!O84)</f>
        <v/>
      </c>
      <c r="M83" s="102" t="str">
        <f>IFERROR(VLOOKUP(H83,'Z1 HAB CLASS'!$D$4:$E$45,2,FALSE)," ")</f>
        <v xml:space="preserve"> </v>
      </c>
      <c r="N83" s="103" t="str">
        <f>IFERROR(VLOOKUP(M83,'Z1 HAB CLASS'!$L$3:$N$9,2,FALSE)," ")</f>
        <v xml:space="preserve"> </v>
      </c>
      <c r="O83" s="104"/>
      <c r="P83" s="100" t="str">
        <f>IFERROR(VLOOKUP(O83,'Z3 CONDITION VALUE'!$A$3:$B$5,2,FALSE)," ")</f>
        <v xml:space="preserve"> </v>
      </c>
      <c r="Q83" s="82" t="str">
        <f>IF(OR('A1 Baseline - Terrestrial'!E84="", 'A1 Baseline - Terrestrial'!O84=0), "", 'A1 Baseline - Terrestrial'!I84&amp;"")</f>
        <v/>
      </c>
      <c r="R83" s="105" t="e">
        <f t="shared" ca="1" si="0"/>
        <v>#NAME?</v>
      </c>
      <c r="S83" s="99" t="e">
        <f t="shared" ca="1" si="1"/>
        <v>#NAME?</v>
      </c>
      <c r="T83" s="106" t="e">
        <f t="array" aca="1" ref="T83" ca="1">IF(OR(R83="",S83=""),"",INDEX('Z8 TARGET ENH'!$F$6:$EO$145,MATCH(R83,'Z8 TARGET ENH'!$B$6:$B$145,0),MATCH(S83,'Z8 TARGET ENH'!$F$2:$EO$2,0)))</f>
        <v>#NAME?</v>
      </c>
      <c r="U83" s="106" t="str">
        <f>IF(E83="","",VLOOKUP($H$8,'Z8 TARGET ENH'!$FH$7:$FJ$38,2,FALSE))</f>
        <v/>
      </c>
      <c r="V83" s="106" t="str">
        <f>IF(E83="","",VLOOKUP(H83,'Z8 TARGET ENH'!$FH$7:$FJ$38,3,FALSE))</f>
        <v/>
      </c>
      <c r="W83" s="107" t="str">
        <f t="shared" si="2"/>
        <v/>
      </c>
      <c r="X83" s="108"/>
      <c r="Y83" s="70"/>
      <c r="Z83" s="1">
        <f t="shared" si="3"/>
        <v>0</v>
      </c>
      <c r="AA83" s="70"/>
      <c r="AB83" s="70"/>
      <c r="AC83" s="70"/>
      <c r="AD83" s="70"/>
      <c r="AE83" s="70"/>
      <c r="AF83" s="70"/>
      <c r="AG83" s="70"/>
      <c r="AH83" s="70"/>
      <c r="AI83" s="70"/>
      <c r="AJ83" s="70"/>
      <c r="AK83" s="70"/>
      <c r="AL83" s="70"/>
      <c r="AM83" s="70"/>
      <c r="AN83" s="70"/>
      <c r="AO83" s="70"/>
      <c r="AP83" s="70"/>
      <c r="AQ83" s="70"/>
      <c r="AR83" s="70"/>
      <c r="AS83" s="70"/>
      <c r="AT83" s="70"/>
    </row>
    <row r="84" spans="1:46" ht="30" customHeight="1" x14ac:dyDescent="0.2">
      <c r="A84" s="70"/>
      <c r="B84" s="70"/>
      <c r="C84" s="70"/>
      <c r="D84" s="97">
        <f>'A1 Baseline - Terrestrial'!D85</f>
        <v>78</v>
      </c>
      <c r="E84" s="80" t="str">
        <f>IF(OR('A1 Baseline - Terrestrial'!E85="",'A1 Baseline - Terrestrial'!O85=0), "",'A1 Baseline - Terrestrial'!E85)</f>
        <v/>
      </c>
      <c r="F84" s="81" t="str">
        <f>IF(E84="", "", 'A1 Baseline - Terrestrial'!H85)</f>
        <v/>
      </c>
      <c r="G84" s="82" t="str">
        <f>IF(E84="", "", 'A1 Baseline - Terrestrial'!J85)</f>
        <v/>
      </c>
      <c r="H84" s="98"/>
      <c r="I84" s="99" t="str">
        <f>IF(E84="","",'A1 Baseline - Terrestrial'!K85)</f>
        <v/>
      </c>
      <c r="J84" s="85" t="str">
        <f>IF(OR(E84="",H84=""),"",IF(AND(E84=H84,G84&gt;=P84),"Error - No Enhancement",IF(AND(E84=H84,G84&lt;P84),"Acceptable",IF(F84&gt;N84,"Trading Down - Unacceptable Change",IF(F84=N84,"Error - No Enhancement",'A1 Baseline - Terrestrial'!G85&amp;" - "&amp;IFERROR(VLOOKUP(H84,'Z1 HAB CLASS'!$D$4:$E$45,2,FALSE),""))))))</f>
        <v/>
      </c>
      <c r="K84" s="100" t="str">
        <f>IF(E84="","",IF(AND(E84=H84,G84&gt;=P84),"Error - No Enhancement",IF(AND(E84=H84,G84&lt;P84),'A1 Baseline - Terrestrial'!I85&amp;" - "&amp;'A3 Enhancement - Terrestrial'!O84,IF(F84&gt;N84,"Trading Down - Unacceptable Change",IF(F84=N84,"Error - No Enhancement",IF(AND(E84&lt;&gt;H84,F84&lt;N84),"Lower Distinctiveness Habitat"&amp;" - "&amp;O84,'A1 Baseline - Terrestrial'!I85&amp;" - "&amp;'A3 Enhancement - Terrestrial'!O84))))))</f>
        <v/>
      </c>
      <c r="L84" s="101" t="str">
        <f>IF(E84="","",'A1 Baseline - Terrestrial'!O85)</f>
        <v/>
      </c>
      <c r="M84" s="102" t="str">
        <f>IFERROR(VLOOKUP(H84,'Z1 HAB CLASS'!$D$4:$E$45,2,FALSE)," ")</f>
        <v xml:space="preserve"> </v>
      </c>
      <c r="N84" s="103" t="str">
        <f>IFERROR(VLOOKUP(M84,'Z1 HAB CLASS'!$L$3:$N$9,2,FALSE)," ")</f>
        <v xml:space="preserve"> </v>
      </c>
      <c r="O84" s="104"/>
      <c r="P84" s="100" t="str">
        <f>IFERROR(VLOOKUP(O84,'Z3 CONDITION VALUE'!$A$3:$B$5,2,FALSE)," ")</f>
        <v xml:space="preserve"> </v>
      </c>
      <c r="Q84" s="82" t="str">
        <f>IF(OR('A1 Baseline - Terrestrial'!E85="", 'A1 Baseline - Terrestrial'!O85=0), "", 'A1 Baseline - Terrestrial'!I85&amp;"")</f>
        <v/>
      </c>
      <c r="R84" s="105" t="e">
        <f t="shared" ca="1" si="0"/>
        <v>#NAME?</v>
      </c>
      <c r="S84" s="99" t="e">
        <f t="shared" ca="1" si="1"/>
        <v>#NAME?</v>
      </c>
      <c r="T84" s="106" t="e">
        <f t="array" aca="1" ref="T84" ca="1">IF(OR(R84="",S84=""),"",INDEX('Z8 TARGET ENH'!$F$6:$EO$145,MATCH(R84,'Z8 TARGET ENH'!$B$6:$B$145,0),MATCH(S84,'Z8 TARGET ENH'!$F$2:$EO$2,0)))</f>
        <v>#NAME?</v>
      </c>
      <c r="U84" s="106" t="str">
        <f>IF(E84="","",VLOOKUP($H$8,'Z8 TARGET ENH'!$FH$7:$FJ$38,2,FALSE))</f>
        <v/>
      </c>
      <c r="V84" s="106" t="str">
        <f>IF(E84="","",VLOOKUP(H84,'Z8 TARGET ENH'!$FH$7:$FJ$38,3,FALSE))</f>
        <v/>
      </c>
      <c r="W84" s="107" t="str">
        <f t="shared" si="2"/>
        <v/>
      </c>
      <c r="X84" s="108"/>
      <c r="Y84" s="70"/>
      <c r="Z84" s="1">
        <f t="shared" si="3"/>
        <v>0</v>
      </c>
      <c r="AA84" s="70"/>
      <c r="AB84" s="70"/>
      <c r="AC84" s="70"/>
      <c r="AD84" s="70"/>
      <c r="AE84" s="70"/>
      <c r="AF84" s="70"/>
      <c r="AG84" s="70"/>
      <c r="AH84" s="70"/>
      <c r="AI84" s="70"/>
      <c r="AJ84" s="70"/>
      <c r="AK84" s="70"/>
      <c r="AL84" s="70"/>
      <c r="AM84" s="70"/>
      <c r="AN84" s="70"/>
      <c r="AO84" s="70"/>
      <c r="AP84" s="70"/>
      <c r="AQ84" s="70"/>
      <c r="AR84" s="70"/>
      <c r="AS84" s="70"/>
      <c r="AT84" s="70"/>
    </row>
    <row r="85" spans="1:46" ht="30" customHeight="1" x14ac:dyDescent="0.2">
      <c r="A85" s="70"/>
      <c r="B85" s="70"/>
      <c r="C85" s="70"/>
      <c r="D85" s="97">
        <f>'A1 Baseline - Terrestrial'!D86</f>
        <v>79</v>
      </c>
      <c r="E85" s="80" t="str">
        <f>IF(OR('A1 Baseline - Terrestrial'!E86="",'A1 Baseline - Terrestrial'!O86=0), "",'A1 Baseline - Terrestrial'!E86)</f>
        <v/>
      </c>
      <c r="F85" s="81" t="str">
        <f>IF(E85="", "", 'A1 Baseline - Terrestrial'!H86)</f>
        <v/>
      </c>
      <c r="G85" s="82" t="str">
        <f>IF(E85="", "", 'A1 Baseline - Terrestrial'!J86)</f>
        <v/>
      </c>
      <c r="H85" s="98"/>
      <c r="I85" s="99" t="str">
        <f>IF(E85="","",'A1 Baseline - Terrestrial'!K86)</f>
        <v/>
      </c>
      <c r="J85" s="85" t="str">
        <f>IF(OR(E85="",H85=""),"",IF(AND(E85=H85,G85&gt;=P85),"Error - No Enhancement",IF(AND(E85=H85,G85&lt;P85),"Acceptable",IF(F85&gt;N85,"Trading Down - Unacceptable Change",IF(F85=N85,"Error - No Enhancement",'A1 Baseline - Terrestrial'!G86&amp;" - "&amp;IFERROR(VLOOKUP(H85,'Z1 HAB CLASS'!$D$4:$E$45,2,FALSE),""))))))</f>
        <v/>
      </c>
      <c r="K85" s="100" t="str">
        <f>IF(E85="","",IF(AND(E85=H85,G85&gt;=P85),"Error - No Enhancement",IF(AND(E85=H85,G85&lt;P85),'A1 Baseline - Terrestrial'!I86&amp;" - "&amp;'A3 Enhancement - Terrestrial'!O85,IF(F85&gt;N85,"Trading Down - Unacceptable Change",IF(F85=N85,"Error - No Enhancement",IF(AND(E85&lt;&gt;H85,F85&lt;N85),"Lower Distinctiveness Habitat"&amp;" - "&amp;O85,'A1 Baseline - Terrestrial'!I86&amp;" - "&amp;'A3 Enhancement - Terrestrial'!O85))))))</f>
        <v/>
      </c>
      <c r="L85" s="101" t="str">
        <f>IF(E85="","",'A1 Baseline - Terrestrial'!O86)</f>
        <v/>
      </c>
      <c r="M85" s="102" t="str">
        <f>IFERROR(VLOOKUP(H85,'Z1 HAB CLASS'!$D$4:$E$45,2,FALSE)," ")</f>
        <v xml:space="preserve"> </v>
      </c>
      <c r="N85" s="103" t="str">
        <f>IFERROR(VLOOKUP(M85,'Z1 HAB CLASS'!$L$3:$N$9,2,FALSE)," ")</f>
        <v xml:space="preserve"> </v>
      </c>
      <c r="O85" s="104"/>
      <c r="P85" s="100" t="str">
        <f>IFERROR(VLOOKUP(O85,'Z3 CONDITION VALUE'!$A$3:$B$5,2,FALSE)," ")</f>
        <v xml:space="preserve"> </v>
      </c>
      <c r="Q85" s="82" t="str">
        <f>IF(OR('A1 Baseline - Terrestrial'!E86="", 'A1 Baseline - Terrestrial'!O86=0), "", 'A1 Baseline - Terrestrial'!I86&amp;"")</f>
        <v/>
      </c>
      <c r="R85" s="105" t="e">
        <f t="shared" ca="1" si="0"/>
        <v>#NAME?</v>
      </c>
      <c r="S85" s="99" t="e">
        <f t="shared" ca="1" si="1"/>
        <v>#NAME?</v>
      </c>
      <c r="T85" s="106" t="e">
        <f t="array" aca="1" ref="T85" ca="1">IF(OR(R85="",S85=""),"",INDEX('Z8 TARGET ENH'!$F$6:$EO$145,MATCH(R85,'Z8 TARGET ENH'!$B$6:$B$145,0),MATCH(S85,'Z8 TARGET ENH'!$F$2:$EO$2,0)))</f>
        <v>#NAME?</v>
      </c>
      <c r="U85" s="106" t="str">
        <f>IF(E85="","",VLOOKUP($H$8,'Z8 TARGET ENH'!$FH$7:$FJ$38,2,FALSE))</f>
        <v/>
      </c>
      <c r="V85" s="106" t="str">
        <f>IF(E85="","",VLOOKUP(H85,'Z8 TARGET ENH'!$FH$7:$FJ$38,3,FALSE))</f>
        <v/>
      </c>
      <c r="W85" s="107" t="str">
        <f t="shared" si="2"/>
        <v/>
      </c>
      <c r="X85" s="108"/>
      <c r="Y85" s="70"/>
      <c r="Z85" s="1">
        <f t="shared" si="3"/>
        <v>0</v>
      </c>
      <c r="AA85" s="70"/>
      <c r="AB85" s="70"/>
      <c r="AC85" s="70"/>
      <c r="AD85" s="70"/>
      <c r="AE85" s="70"/>
      <c r="AF85" s="70"/>
      <c r="AG85" s="70"/>
      <c r="AH85" s="70"/>
      <c r="AI85" s="70"/>
      <c r="AJ85" s="70"/>
      <c r="AK85" s="70"/>
      <c r="AL85" s="70"/>
      <c r="AM85" s="70"/>
      <c r="AN85" s="70"/>
      <c r="AO85" s="70"/>
      <c r="AP85" s="70"/>
      <c r="AQ85" s="70"/>
      <c r="AR85" s="70"/>
      <c r="AS85" s="70"/>
      <c r="AT85" s="70"/>
    </row>
    <row r="86" spans="1:46" ht="30" customHeight="1" x14ac:dyDescent="0.2">
      <c r="A86" s="70"/>
      <c r="B86" s="70"/>
      <c r="C86" s="70"/>
      <c r="D86" s="97">
        <f>'A1 Baseline - Terrestrial'!D87</f>
        <v>80</v>
      </c>
      <c r="E86" s="80" t="str">
        <f>IF(OR('A1 Baseline - Terrestrial'!E87="",'A1 Baseline - Terrestrial'!O87=0), "",'A1 Baseline - Terrestrial'!E87)</f>
        <v/>
      </c>
      <c r="F86" s="81" t="str">
        <f>IF(E86="", "", 'A1 Baseline - Terrestrial'!H87)</f>
        <v/>
      </c>
      <c r="G86" s="82" t="str">
        <f>IF(E86="", "", 'A1 Baseline - Terrestrial'!J87)</f>
        <v/>
      </c>
      <c r="H86" s="98"/>
      <c r="I86" s="99" t="str">
        <f>IF(E86="","",'A1 Baseline - Terrestrial'!K87)</f>
        <v/>
      </c>
      <c r="J86" s="85" t="str">
        <f>IF(OR(E86="",H86=""),"",IF(AND(E86=H86,G86&gt;=P86),"Error - No Enhancement",IF(AND(E86=H86,G86&lt;P86),"Acceptable",IF(F86&gt;N86,"Trading Down - Unacceptable Change",IF(F86=N86,"Error - No Enhancement",'A1 Baseline - Terrestrial'!G87&amp;" - "&amp;IFERROR(VLOOKUP(H86,'Z1 HAB CLASS'!$D$4:$E$45,2,FALSE),""))))))</f>
        <v/>
      </c>
      <c r="K86" s="100" t="str">
        <f>IF(E86="","",IF(AND(E86=H86,G86&gt;=P86),"Error - No Enhancement",IF(AND(E86=H86,G86&lt;P86),'A1 Baseline - Terrestrial'!I87&amp;" - "&amp;'A3 Enhancement - Terrestrial'!O86,IF(F86&gt;N86,"Trading Down - Unacceptable Change",IF(F86=N86,"Error - No Enhancement",IF(AND(E86&lt;&gt;H86,F86&lt;N86),"Lower Distinctiveness Habitat"&amp;" - "&amp;O86,'A1 Baseline - Terrestrial'!I87&amp;" - "&amp;'A3 Enhancement - Terrestrial'!O86))))))</f>
        <v/>
      </c>
      <c r="L86" s="101" t="str">
        <f>IF(E86="","",'A1 Baseline - Terrestrial'!O87)</f>
        <v/>
      </c>
      <c r="M86" s="102" t="str">
        <f>IFERROR(VLOOKUP(H86,'Z1 HAB CLASS'!$D$4:$E$45,2,FALSE)," ")</f>
        <v xml:space="preserve"> </v>
      </c>
      <c r="N86" s="103" t="str">
        <f>IFERROR(VLOOKUP(M86,'Z1 HAB CLASS'!$L$3:$N$9,2,FALSE)," ")</f>
        <v xml:space="preserve"> </v>
      </c>
      <c r="O86" s="104"/>
      <c r="P86" s="100" t="str">
        <f>IFERROR(VLOOKUP(O86,'Z3 CONDITION VALUE'!$A$3:$B$5,2,FALSE)," ")</f>
        <v xml:space="preserve"> </v>
      </c>
      <c r="Q86" s="82" t="str">
        <f>IF(OR('A1 Baseline - Terrestrial'!E87="", 'A1 Baseline - Terrestrial'!O87=0), "", 'A1 Baseline - Terrestrial'!I87&amp;"")</f>
        <v/>
      </c>
      <c r="R86" s="105" t="e">
        <f t="shared" ca="1" si="0"/>
        <v>#NAME?</v>
      </c>
      <c r="S86" s="99" t="e">
        <f t="shared" ca="1" si="1"/>
        <v>#NAME?</v>
      </c>
      <c r="T86" s="106" t="e">
        <f t="array" aca="1" ref="T86" ca="1">IF(OR(R86="",S86=""),"",INDEX('Z8 TARGET ENH'!$F$6:$EO$145,MATCH(R86,'Z8 TARGET ENH'!$B$6:$B$145,0),MATCH(S86,'Z8 TARGET ENH'!$F$2:$EO$2,0)))</f>
        <v>#NAME?</v>
      </c>
      <c r="U86" s="106" t="str">
        <f>IF(E86="","",VLOOKUP($H$8,'Z8 TARGET ENH'!$FH$7:$FJ$38,2,FALSE))</f>
        <v/>
      </c>
      <c r="V86" s="106" t="str">
        <f>IF(E86="","",VLOOKUP(H86,'Z8 TARGET ENH'!$FH$7:$FJ$38,3,FALSE))</f>
        <v/>
      </c>
      <c r="W86" s="107" t="str">
        <f t="shared" si="2"/>
        <v/>
      </c>
      <c r="X86" s="108"/>
      <c r="Y86" s="70"/>
      <c r="Z86" s="1">
        <f t="shared" si="3"/>
        <v>0</v>
      </c>
      <c r="AA86" s="70"/>
      <c r="AB86" s="70"/>
      <c r="AC86" s="70"/>
      <c r="AD86" s="70"/>
      <c r="AE86" s="70"/>
      <c r="AF86" s="70"/>
      <c r="AG86" s="70"/>
      <c r="AH86" s="70"/>
      <c r="AI86" s="70"/>
      <c r="AJ86" s="70"/>
      <c r="AK86" s="70"/>
      <c r="AL86" s="70"/>
      <c r="AM86" s="70"/>
      <c r="AN86" s="70"/>
      <c r="AO86" s="70"/>
      <c r="AP86" s="70"/>
      <c r="AQ86" s="70"/>
      <c r="AR86" s="70"/>
      <c r="AS86" s="70"/>
      <c r="AT86" s="70"/>
    </row>
    <row r="87" spans="1:46" ht="30" customHeight="1" x14ac:dyDescent="0.2">
      <c r="A87" s="70"/>
      <c r="B87" s="70"/>
      <c r="C87" s="70"/>
      <c r="D87" s="97">
        <f>'A1 Baseline - Terrestrial'!D88</f>
        <v>81</v>
      </c>
      <c r="E87" s="80" t="str">
        <f>IF(OR('A1 Baseline - Terrestrial'!E88="",'A1 Baseline - Terrestrial'!O88=0), "",'A1 Baseline - Terrestrial'!E88)</f>
        <v/>
      </c>
      <c r="F87" s="81" t="str">
        <f>IF(E87="", "", 'A1 Baseline - Terrestrial'!H88)</f>
        <v/>
      </c>
      <c r="G87" s="82" t="str">
        <f>IF(E87="", "", 'A1 Baseline - Terrestrial'!J88)</f>
        <v/>
      </c>
      <c r="H87" s="98"/>
      <c r="I87" s="99" t="str">
        <f>IF(E87="","",'A1 Baseline - Terrestrial'!K88)</f>
        <v/>
      </c>
      <c r="J87" s="85" t="str">
        <f>IF(OR(E87="",H87=""),"",IF(AND(E87=H87,G87&gt;=P87),"Error - No Enhancement",IF(AND(E87=H87,G87&lt;P87),"Acceptable",IF(F87&gt;N87,"Trading Down - Unacceptable Change",IF(F87=N87,"Error - No Enhancement",'A1 Baseline - Terrestrial'!G88&amp;" - "&amp;IFERROR(VLOOKUP(H87,'Z1 HAB CLASS'!$D$4:$E$45,2,FALSE),""))))))</f>
        <v/>
      </c>
      <c r="K87" s="100" t="str">
        <f>IF(E87="","",IF(AND(E87=H87,G87&gt;=P87),"Error - No Enhancement",IF(AND(E87=H87,G87&lt;P87),'A1 Baseline - Terrestrial'!I88&amp;" - "&amp;'A3 Enhancement - Terrestrial'!O87,IF(F87&gt;N87,"Trading Down - Unacceptable Change",IF(F87=N87,"Error - No Enhancement",IF(AND(E87&lt;&gt;H87,F87&lt;N87),"Lower Distinctiveness Habitat"&amp;" - "&amp;O87,'A1 Baseline - Terrestrial'!I88&amp;" - "&amp;'A3 Enhancement - Terrestrial'!O87))))))</f>
        <v/>
      </c>
      <c r="L87" s="101" t="str">
        <f>IF(E87="","",'A1 Baseline - Terrestrial'!O88)</f>
        <v/>
      </c>
      <c r="M87" s="102" t="str">
        <f>IFERROR(VLOOKUP(H87,'Z1 HAB CLASS'!$D$4:$E$45,2,FALSE)," ")</f>
        <v xml:space="preserve"> </v>
      </c>
      <c r="N87" s="103" t="str">
        <f>IFERROR(VLOOKUP(M87,'Z1 HAB CLASS'!$L$3:$N$9,2,FALSE)," ")</f>
        <v xml:space="preserve"> </v>
      </c>
      <c r="O87" s="104"/>
      <c r="P87" s="100" t="str">
        <f>IFERROR(VLOOKUP(O87,'Z3 CONDITION VALUE'!$A$3:$B$5,2,FALSE)," ")</f>
        <v xml:space="preserve"> </v>
      </c>
      <c r="Q87" s="82" t="str">
        <f>IF(OR('A1 Baseline - Terrestrial'!E88="", 'A1 Baseline - Terrestrial'!O88=0), "", 'A1 Baseline - Terrestrial'!I88&amp;"")</f>
        <v/>
      </c>
      <c r="R87" s="105" t="e">
        <f t="shared" ca="1" si="0"/>
        <v>#NAME?</v>
      </c>
      <c r="S87" s="99" t="e">
        <f t="shared" ca="1" si="1"/>
        <v>#NAME?</v>
      </c>
      <c r="T87" s="106" t="e">
        <f t="array" aca="1" ref="T87" ca="1">IF(OR(R87="",S87=""),"",INDEX('Z8 TARGET ENH'!$F$6:$EO$145,MATCH(R87,'Z8 TARGET ENH'!$B$6:$B$145,0),MATCH(S87,'Z8 TARGET ENH'!$F$2:$EO$2,0)))</f>
        <v>#NAME?</v>
      </c>
      <c r="U87" s="106" t="str">
        <f>IF(E87="","",VLOOKUP($H$8,'Z8 TARGET ENH'!$FH$7:$FJ$38,2,FALSE))</f>
        <v/>
      </c>
      <c r="V87" s="106" t="str">
        <f>IF(E87="","",VLOOKUP(H87,'Z8 TARGET ENH'!$FH$7:$FJ$38,3,FALSE))</f>
        <v/>
      </c>
      <c r="W87" s="107" t="str">
        <f t="shared" si="2"/>
        <v/>
      </c>
      <c r="X87" s="108"/>
      <c r="Y87" s="70"/>
      <c r="Z87" s="1">
        <f t="shared" si="3"/>
        <v>0</v>
      </c>
      <c r="AA87" s="70"/>
      <c r="AB87" s="70"/>
      <c r="AC87" s="70"/>
      <c r="AD87" s="70"/>
      <c r="AE87" s="70"/>
      <c r="AF87" s="70"/>
      <c r="AG87" s="70"/>
      <c r="AH87" s="70"/>
      <c r="AI87" s="70"/>
      <c r="AJ87" s="70"/>
      <c r="AK87" s="70"/>
      <c r="AL87" s="70"/>
      <c r="AM87" s="70"/>
      <c r="AN87" s="70"/>
      <c r="AO87" s="70"/>
      <c r="AP87" s="70"/>
      <c r="AQ87" s="70"/>
      <c r="AR87" s="70"/>
      <c r="AS87" s="70"/>
      <c r="AT87" s="70"/>
    </row>
    <row r="88" spans="1:46" ht="30" customHeight="1" x14ac:dyDescent="0.2">
      <c r="A88" s="70"/>
      <c r="B88" s="70"/>
      <c r="C88" s="70"/>
      <c r="D88" s="97">
        <f>'A1 Baseline - Terrestrial'!D89</f>
        <v>82</v>
      </c>
      <c r="E88" s="80" t="str">
        <f>IF(OR('A1 Baseline - Terrestrial'!E89="",'A1 Baseline - Terrestrial'!O89=0), "",'A1 Baseline - Terrestrial'!E89)</f>
        <v/>
      </c>
      <c r="F88" s="81" t="str">
        <f>IF(E88="", "", 'A1 Baseline - Terrestrial'!H89)</f>
        <v/>
      </c>
      <c r="G88" s="82" t="str">
        <f>IF(E88="", "", 'A1 Baseline - Terrestrial'!J89)</f>
        <v/>
      </c>
      <c r="H88" s="98"/>
      <c r="I88" s="99" t="str">
        <f>IF(E88="","",'A1 Baseline - Terrestrial'!K89)</f>
        <v/>
      </c>
      <c r="J88" s="85" t="str">
        <f>IF(OR(E88="",H88=""),"",IF(AND(E88=H88,G88&gt;=P88),"Error - No Enhancement",IF(AND(E88=H88,G88&lt;P88),"Acceptable",IF(F88&gt;N88,"Trading Down - Unacceptable Change",IF(F88=N88,"Error - No Enhancement",'A1 Baseline - Terrestrial'!G89&amp;" - "&amp;IFERROR(VLOOKUP(H88,'Z1 HAB CLASS'!$D$4:$E$45,2,FALSE),""))))))</f>
        <v/>
      </c>
      <c r="K88" s="100" t="str">
        <f>IF(E88="","",IF(AND(E88=H88,G88&gt;=P88),"Error - No Enhancement",IF(AND(E88=H88,G88&lt;P88),'A1 Baseline - Terrestrial'!I89&amp;" - "&amp;'A3 Enhancement - Terrestrial'!O88,IF(F88&gt;N88,"Trading Down - Unacceptable Change",IF(F88=N88,"Error - No Enhancement",IF(AND(E88&lt;&gt;H88,F88&lt;N88),"Lower Distinctiveness Habitat"&amp;" - "&amp;O88,'A1 Baseline - Terrestrial'!I89&amp;" - "&amp;'A3 Enhancement - Terrestrial'!O88))))))</f>
        <v/>
      </c>
      <c r="L88" s="101" t="str">
        <f>IF(E88="","",'A1 Baseline - Terrestrial'!O89)</f>
        <v/>
      </c>
      <c r="M88" s="102" t="str">
        <f>IFERROR(VLOOKUP(H88,'Z1 HAB CLASS'!$D$4:$E$45,2,FALSE)," ")</f>
        <v xml:space="preserve"> </v>
      </c>
      <c r="N88" s="103" t="str">
        <f>IFERROR(VLOOKUP(M88,'Z1 HAB CLASS'!$L$3:$N$9,2,FALSE)," ")</f>
        <v xml:space="preserve"> </v>
      </c>
      <c r="O88" s="104"/>
      <c r="P88" s="100" t="str">
        <f>IFERROR(VLOOKUP(O88,'Z3 CONDITION VALUE'!$A$3:$B$5,2,FALSE)," ")</f>
        <v xml:space="preserve"> </v>
      </c>
      <c r="Q88" s="82" t="str">
        <f>IF(OR('A1 Baseline - Terrestrial'!E89="", 'A1 Baseline - Terrestrial'!O89=0), "", 'A1 Baseline - Terrestrial'!I89&amp;"")</f>
        <v/>
      </c>
      <c r="R88" s="105" t="e">
        <f t="shared" ca="1" si="0"/>
        <v>#NAME?</v>
      </c>
      <c r="S88" s="99" t="e">
        <f t="shared" ca="1" si="1"/>
        <v>#NAME?</v>
      </c>
      <c r="T88" s="106" t="e">
        <f t="array" aca="1" ref="T88" ca="1">IF(OR(R88="",S88=""),"",INDEX('Z8 TARGET ENH'!$F$6:$EO$145,MATCH(R88,'Z8 TARGET ENH'!$B$6:$B$145,0),MATCH(S88,'Z8 TARGET ENH'!$F$2:$EO$2,0)))</f>
        <v>#NAME?</v>
      </c>
      <c r="U88" s="106" t="str">
        <f>IF(E88="","",VLOOKUP($H$8,'Z8 TARGET ENH'!$FH$7:$FJ$38,2,FALSE))</f>
        <v/>
      </c>
      <c r="V88" s="106" t="str">
        <f>IF(E88="","",VLOOKUP(H88,'Z8 TARGET ENH'!$FH$7:$FJ$38,3,FALSE))</f>
        <v/>
      </c>
      <c r="W88" s="107" t="str">
        <f t="shared" si="2"/>
        <v/>
      </c>
      <c r="X88" s="108"/>
      <c r="Y88" s="70"/>
      <c r="Z88" s="1">
        <f t="shared" si="3"/>
        <v>0</v>
      </c>
      <c r="AA88" s="70"/>
      <c r="AB88" s="70"/>
      <c r="AC88" s="70"/>
      <c r="AD88" s="70"/>
      <c r="AE88" s="70"/>
      <c r="AF88" s="70"/>
      <c r="AG88" s="70"/>
      <c r="AH88" s="70"/>
      <c r="AI88" s="70"/>
      <c r="AJ88" s="70"/>
      <c r="AK88" s="70"/>
      <c r="AL88" s="70"/>
      <c r="AM88" s="70"/>
      <c r="AN88" s="70"/>
      <c r="AO88" s="70"/>
      <c r="AP88" s="70"/>
      <c r="AQ88" s="70"/>
      <c r="AR88" s="70"/>
      <c r="AS88" s="70"/>
      <c r="AT88" s="70"/>
    </row>
    <row r="89" spans="1:46" ht="30" customHeight="1" x14ac:dyDescent="0.2">
      <c r="A89" s="70"/>
      <c r="B89" s="70"/>
      <c r="C89" s="70"/>
      <c r="D89" s="97">
        <f>'A1 Baseline - Terrestrial'!D90</f>
        <v>83</v>
      </c>
      <c r="E89" s="80" t="str">
        <f>IF(OR('A1 Baseline - Terrestrial'!E90="",'A1 Baseline - Terrestrial'!O90=0), "",'A1 Baseline - Terrestrial'!E90)</f>
        <v/>
      </c>
      <c r="F89" s="81" t="str">
        <f>IF(E89="", "", 'A1 Baseline - Terrestrial'!H90)</f>
        <v/>
      </c>
      <c r="G89" s="82" t="str">
        <f>IF(E89="", "", 'A1 Baseline - Terrestrial'!J90)</f>
        <v/>
      </c>
      <c r="H89" s="98"/>
      <c r="I89" s="99" t="str">
        <f>IF(E89="","",'A1 Baseline - Terrestrial'!K90)</f>
        <v/>
      </c>
      <c r="J89" s="85" t="str">
        <f>IF(OR(E89="",H89=""),"",IF(AND(E89=H89,G89&gt;=P89),"Error - No Enhancement",IF(AND(E89=H89,G89&lt;P89),"Acceptable",IF(F89&gt;N89,"Trading Down - Unacceptable Change",IF(F89=N89,"Error - No Enhancement",'A1 Baseline - Terrestrial'!G90&amp;" - "&amp;IFERROR(VLOOKUP(H89,'Z1 HAB CLASS'!$D$4:$E$45,2,FALSE),""))))))</f>
        <v/>
      </c>
      <c r="K89" s="100" t="str">
        <f>IF(E89="","",IF(AND(E89=H89,G89&gt;=P89),"Error - No Enhancement",IF(AND(E89=H89,G89&lt;P89),'A1 Baseline - Terrestrial'!I90&amp;" - "&amp;'A3 Enhancement - Terrestrial'!O89,IF(F89&gt;N89,"Trading Down - Unacceptable Change",IF(F89=N89,"Error - No Enhancement",IF(AND(E89&lt;&gt;H89,F89&lt;N89),"Lower Distinctiveness Habitat"&amp;" - "&amp;O89,'A1 Baseline - Terrestrial'!I90&amp;" - "&amp;'A3 Enhancement - Terrestrial'!O89))))))</f>
        <v/>
      </c>
      <c r="L89" s="101" t="str">
        <f>IF(E89="","",'A1 Baseline - Terrestrial'!O90)</f>
        <v/>
      </c>
      <c r="M89" s="102" t="str">
        <f>IFERROR(VLOOKUP(H89,'Z1 HAB CLASS'!$D$4:$E$45,2,FALSE)," ")</f>
        <v xml:space="preserve"> </v>
      </c>
      <c r="N89" s="103" t="str">
        <f>IFERROR(VLOOKUP(M89,'Z1 HAB CLASS'!$L$3:$N$9,2,FALSE)," ")</f>
        <v xml:space="preserve"> </v>
      </c>
      <c r="O89" s="104"/>
      <c r="P89" s="100" t="str">
        <f>IFERROR(VLOOKUP(O89,'Z3 CONDITION VALUE'!$A$3:$B$5,2,FALSE)," ")</f>
        <v xml:space="preserve"> </v>
      </c>
      <c r="Q89" s="82" t="str">
        <f>IF(OR('A1 Baseline - Terrestrial'!E90="", 'A1 Baseline - Terrestrial'!O90=0), "", 'A1 Baseline - Terrestrial'!I90&amp;"")</f>
        <v/>
      </c>
      <c r="R89" s="105" t="e">
        <f t="shared" ca="1" si="0"/>
        <v>#NAME?</v>
      </c>
      <c r="S89" s="99" t="e">
        <f t="shared" ca="1" si="1"/>
        <v>#NAME?</v>
      </c>
      <c r="T89" s="106" t="e">
        <f t="array" aca="1" ref="T89" ca="1">IF(OR(R89="",S89=""),"",INDEX('Z8 TARGET ENH'!$F$6:$EO$145,MATCH(R89,'Z8 TARGET ENH'!$B$6:$B$145,0),MATCH(S89,'Z8 TARGET ENH'!$F$2:$EO$2,0)))</f>
        <v>#NAME?</v>
      </c>
      <c r="U89" s="106" t="str">
        <f>IF(E89="","",VLOOKUP($H$8,'Z8 TARGET ENH'!$FH$7:$FJ$38,2,FALSE))</f>
        <v/>
      </c>
      <c r="V89" s="106" t="str">
        <f>IF(E89="","",VLOOKUP(H89,'Z8 TARGET ENH'!$FH$7:$FJ$38,3,FALSE))</f>
        <v/>
      </c>
      <c r="W89" s="107" t="str">
        <f t="shared" si="2"/>
        <v/>
      </c>
      <c r="X89" s="108"/>
      <c r="Y89" s="70"/>
      <c r="Z89" s="1">
        <f t="shared" si="3"/>
        <v>0</v>
      </c>
      <c r="AA89" s="70"/>
      <c r="AB89" s="70"/>
      <c r="AC89" s="70"/>
      <c r="AD89" s="70"/>
      <c r="AE89" s="70"/>
      <c r="AF89" s="70"/>
      <c r="AG89" s="70"/>
      <c r="AH89" s="70"/>
      <c r="AI89" s="70"/>
      <c r="AJ89" s="70"/>
      <c r="AK89" s="70"/>
      <c r="AL89" s="70"/>
      <c r="AM89" s="70"/>
      <c r="AN89" s="70"/>
      <c r="AO89" s="70"/>
      <c r="AP89" s="70"/>
      <c r="AQ89" s="70"/>
      <c r="AR89" s="70"/>
      <c r="AS89" s="70"/>
      <c r="AT89" s="70"/>
    </row>
    <row r="90" spans="1:46" ht="30" customHeight="1" x14ac:dyDescent="0.2">
      <c r="A90" s="70"/>
      <c r="B90" s="70"/>
      <c r="C90" s="70"/>
      <c r="D90" s="97">
        <f>'A1 Baseline - Terrestrial'!D91</f>
        <v>84</v>
      </c>
      <c r="E90" s="80" t="str">
        <f>IF(OR('A1 Baseline - Terrestrial'!E91="",'A1 Baseline - Terrestrial'!O91=0), "",'A1 Baseline - Terrestrial'!E91)</f>
        <v/>
      </c>
      <c r="F90" s="81" t="str">
        <f>IF(E90="", "", 'A1 Baseline - Terrestrial'!H91)</f>
        <v/>
      </c>
      <c r="G90" s="82" t="str">
        <f>IF(E90="", "", 'A1 Baseline - Terrestrial'!J91)</f>
        <v/>
      </c>
      <c r="H90" s="98"/>
      <c r="I90" s="99" t="str">
        <f>IF(E90="","",'A1 Baseline - Terrestrial'!K91)</f>
        <v/>
      </c>
      <c r="J90" s="85" t="str">
        <f>IF(OR(E90="",H90=""),"",IF(AND(E90=H90,G90&gt;=P90),"Error - No Enhancement",IF(AND(E90=H90,G90&lt;P90),"Acceptable",IF(F90&gt;N90,"Trading Down - Unacceptable Change",IF(F90=N90,"Error - No Enhancement",'A1 Baseline - Terrestrial'!G91&amp;" - "&amp;IFERROR(VLOOKUP(H90,'Z1 HAB CLASS'!$D$4:$E$45,2,FALSE),""))))))</f>
        <v/>
      </c>
      <c r="K90" s="100" t="str">
        <f>IF(E90="","",IF(AND(E90=H90,G90&gt;=P90),"Error - No Enhancement",IF(AND(E90=H90,G90&lt;P90),'A1 Baseline - Terrestrial'!I91&amp;" - "&amp;'A3 Enhancement - Terrestrial'!O90,IF(F90&gt;N90,"Trading Down - Unacceptable Change",IF(F90=N90,"Error - No Enhancement",IF(AND(E90&lt;&gt;H90,F90&lt;N90),"Lower Distinctiveness Habitat"&amp;" - "&amp;O90,'A1 Baseline - Terrestrial'!I91&amp;" - "&amp;'A3 Enhancement - Terrestrial'!O90))))))</f>
        <v/>
      </c>
      <c r="L90" s="101" t="str">
        <f>IF(E90="","",'A1 Baseline - Terrestrial'!O91)</f>
        <v/>
      </c>
      <c r="M90" s="102" t="str">
        <f>IFERROR(VLOOKUP(H90,'Z1 HAB CLASS'!$D$4:$E$45,2,FALSE)," ")</f>
        <v xml:space="preserve"> </v>
      </c>
      <c r="N90" s="103" t="str">
        <f>IFERROR(VLOOKUP(M90,'Z1 HAB CLASS'!$L$3:$N$9,2,FALSE)," ")</f>
        <v xml:space="preserve"> </v>
      </c>
      <c r="O90" s="104"/>
      <c r="P90" s="100" t="str">
        <f>IFERROR(VLOOKUP(O90,'Z3 CONDITION VALUE'!$A$3:$B$5,2,FALSE)," ")</f>
        <v xml:space="preserve"> </v>
      </c>
      <c r="Q90" s="82" t="str">
        <f>IF(OR('A1 Baseline - Terrestrial'!E91="", 'A1 Baseline - Terrestrial'!O91=0), "", 'A1 Baseline - Terrestrial'!I91&amp;"")</f>
        <v/>
      </c>
      <c r="R90" s="105" t="e">
        <f t="shared" ca="1" si="0"/>
        <v>#NAME?</v>
      </c>
      <c r="S90" s="99" t="e">
        <f t="shared" ca="1" si="1"/>
        <v>#NAME?</v>
      </c>
      <c r="T90" s="106" t="e">
        <f t="array" aca="1" ref="T90" ca="1">IF(OR(R90="",S90=""),"",INDEX('Z8 TARGET ENH'!$F$6:$EO$145,MATCH(R90,'Z8 TARGET ENH'!$B$6:$B$145,0),MATCH(S90,'Z8 TARGET ENH'!$F$2:$EO$2,0)))</f>
        <v>#NAME?</v>
      </c>
      <c r="U90" s="106" t="str">
        <f>IF(E90="","",VLOOKUP($H$8,'Z8 TARGET ENH'!$FH$7:$FJ$38,2,FALSE))</f>
        <v/>
      </c>
      <c r="V90" s="106" t="str">
        <f>IF(E90="","",VLOOKUP(H90,'Z8 TARGET ENH'!$FH$7:$FJ$38,3,FALSE))</f>
        <v/>
      </c>
      <c r="W90" s="107" t="str">
        <f t="shared" si="2"/>
        <v/>
      </c>
      <c r="X90" s="108"/>
      <c r="Y90" s="70"/>
      <c r="Z90" s="1">
        <f t="shared" si="3"/>
        <v>0</v>
      </c>
      <c r="AA90" s="70"/>
      <c r="AB90" s="70"/>
      <c r="AC90" s="70"/>
      <c r="AD90" s="70"/>
      <c r="AE90" s="70"/>
      <c r="AF90" s="70"/>
      <c r="AG90" s="70"/>
      <c r="AH90" s="70"/>
      <c r="AI90" s="70"/>
      <c r="AJ90" s="70"/>
      <c r="AK90" s="70"/>
      <c r="AL90" s="70"/>
      <c r="AM90" s="70"/>
      <c r="AN90" s="70"/>
      <c r="AO90" s="70"/>
      <c r="AP90" s="70"/>
      <c r="AQ90" s="70"/>
      <c r="AR90" s="70"/>
      <c r="AS90" s="70"/>
      <c r="AT90" s="70"/>
    </row>
    <row r="91" spans="1:46" ht="30" customHeight="1" x14ac:dyDescent="0.2">
      <c r="A91" s="70"/>
      <c r="B91" s="70"/>
      <c r="C91" s="70"/>
      <c r="D91" s="97">
        <f>'A1 Baseline - Terrestrial'!D92</f>
        <v>85</v>
      </c>
      <c r="E91" s="80" t="str">
        <f>IF(OR('A1 Baseline - Terrestrial'!E92="",'A1 Baseline - Terrestrial'!O92=0), "",'A1 Baseline - Terrestrial'!E92)</f>
        <v/>
      </c>
      <c r="F91" s="81" t="str">
        <f>IF(E91="", "", 'A1 Baseline - Terrestrial'!H92)</f>
        <v/>
      </c>
      <c r="G91" s="82" t="str">
        <f>IF(E91="", "", 'A1 Baseline - Terrestrial'!J92)</f>
        <v/>
      </c>
      <c r="H91" s="98"/>
      <c r="I91" s="99" t="str">
        <f>IF(E91="","",'A1 Baseline - Terrestrial'!K92)</f>
        <v/>
      </c>
      <c r="J91" s="85" t="str">
        <f>IF(OR(E91="",H91=""),"",IF(AND(E91=H91,G91&gt;=P91),"Error - No Enhancement",IF(AND(E91=H91,G91&lt;P91),"Acceptable",IF(F91&gt;N91,"Trading Down - Unacceptable Change",IF(F91=N91,"Error - No Enhancement",'A1 Baseline - Terrestrial'!G92&amp;" - "&amp;IFERROR(VLOOKUP(H91,'Z1 HAB CLASS'!$D$4:$E$45,2,FALSE),""))))))</f>
        <v/>
      </c>
      <c r="K91" s="100" t="str">
        <f>IF(E91="","",IF(AND(E91=H91,G91&gt;=P91),"Error - No Enhancement",IF(AND(E91=H91,G91&lt;P91),'A1 Baseline - Terrestrial'!I92&amp;" - "&amp;'A3 Enhancement - Terrestrial'!O91,IF(F91&gt;N91,"Trading Down - Unacceptable Change",IF(F91=N91,"Error - No Enhancement",IF(AND(E91&lt;&gt;H91,F91&lt;N91),"Lower Distinctiveness Habitat"&amp;" - "&amp;O91,'A1 Baseline - Terrestrial'!I92&amp;" - "&amp;'A3 Enhancement - Terrestrial'!O91))))))</f>
        <v/>
      </c>
      <c r="L91" s="101" t="str">
        <f>IF(E91="","",'A1 Baseline - Terrestrial'!O92)</f>
        <v/>
      </c>
      <c r="M91" s="102" t="str">
        <f>IFERROR(VLOOKUP(H91,'Z1 HAB CLASS'!$D$4:$E$45,2,FALSE)," ")</f>
        <v xml:space="preserve"> </v>
      </c>
      <c r="N91" s="103" t="str">
        <f>IFERROR(VLOOKUP(M91,'Z1 HAB CLASS'!$L$3:$N$9,2,FALSE)," ")</f>
        <v xml:space="preserve"> </v>
      </c>
      <c r="O91" s="104"/>
      <c r="P91" s="100" t="str">
        <f>IFERROR(VLOOKUP(O91,'Z3 CONDITION VALUE'!$A$3:$B$5,2,FALSE)," ")</f>
        <v xml:space="preserve"> </v>
      </c>
      <c r="Q91" s="82" t="str">
        <f>IF(OR('A1 Baseline - Terrestrial'!E92="", 'A1 Baseline - Terrestrial'!O92=0), "", 'A1 Baseline - Terrestrial'!I92&amp;"")</f>
        <v/>
      </c>
      <c r="R91" s="105" t="e">
        <f t="shared" ca="1" si="0"/>
        <v>#NAME?</v>
      </c>
      <c r="S91" s="99" t="e">
        <f t="shared" ca="1" si="1"/>
        <v>#NAME?</v>
      </c>
      <c r="T91" s="106" t="e">
        <f t="array" aca="1" ref="T91" ca="1">IF(OR(R91="",S91=""),"",INDEX('Z8 TARGET ENH'!$F$6:$EO$145,MATCH(R91,'Z8 TARGET ENH'!$B$6:$B$145,0),MATCH(S91,'Z8 TARGET ENH'!$F$2:$EO$2,0)))</f>
        <v>#NAME?</v>
      </c>
      <c r="U91" s="106" t="str">
        <f>IF(E91="","",VLOOKUP($H$8,'Z8 TARGET ENH'!$FH$7:$FJ$38,2,FALSE))</f>
        <v/>
      </c>
      <c r="V91" s="106" t="str">
        <f>IF(E91="","",VLOOKUP(H91,'Z8 TARGET ENH'!$FH$7:$FJ$38,3,FALSE))</f>
        <v/>
      </c>
      <c r="W91" s="107" t="str">
        <f t="shared" si="2"/>
        <v/>
      </c>
      <c r="X91" s="108"/>
      <c r="Y91" s="70"/>
      <c r="Z91" s="1">
        <f t="shared" si="3"/>
        <v>0</v>
      </c>
      <c r="AA91" s="70"/>
      <c r="AB91" s="70"/>
      <c r="AC91" s="70"/>
      <c r="AD91" s="70"/>
      <c r="AE91" s="70"/>
      <c r="AF91" s="70"/>
      <c r="AG91" s="70"/>
      <c r="AH91" s="70"/>
      <c r="AI91" s="70"/>
      <c r="AJ91" s="70"/>
      <c r="AK91" s="70"/>
      <c r="AL91" s="70"/>
      <c r="AM91" s="70"/>
      <c r="AN91" s="70"/>
      <c r="AO91" s="70"/>
      <c r="AP91" s="70"/>
      <c r="AQ91" s="70"/>
      <c r="AR91" s="70"/>
      <c r="AS91" s="70"/>
      <c r="AT91" s="70"/>
    </row>
    <row r="92" spans="1:46" ht="30" customHeight="1" x14ac:dyDescent="0.2">
      <c r="A92" s="70"/>
      <c r="B92" s="70"/>
      <c r="C92" s="70"/>
      <c r="D92" s="97">
        <f>'A1 Baseline - Terrestrial'!D93</f>
        <v>86</v>
      </c>
      <c r="E92" s="80" t="str">
        <f>IF(OR('A1 Baseline - Terrestrial'!E93="",'A1 Baseline - Terrestrial'!O93=0), "",'A1 Baseline - Terrestrial'!E93)</f>
        <v/>
      </c>
      <c r="F92" s="81" t="str">
        <f>IF(E92="", "", 'A1 Baseline - Terrestrial'!H93)</f>
        <v/>
      </c>
      <c r="G92" s="82" t="str">
        <f>IF(E92="", "", 'A1 Baseline - Terrestrial'!J93)</f>
        <v/>
      </c>
      <c r="H92" s="98"/>
      <c r="I92" s="99" t="str">
        <f>IF(E92="","",'A1 Baseline - Terrestrial'!K93)</f>
        <v/>
      </c>
      <c r="J92" s="85" t="str">
        <f>IF(OR(E92="",H92=""),"",IF(AND(E92=H92,G92&gt;=P92),"Error - No Enhancement",IF(AND(E92=H92,G92&lt;P92),"Acceptable",IF(F92&gt;N92,"Trading Down - Unacceptable Change",IF(F92=N92,"Error - No Enhancement",'A1 Baseline - Terrestrial'!G93&amp;" - "&amp;IFERROR(VLOOKUP(H92,'Z1 HAB CLASS'!$D$4:$E$45,2,FALSE),""))))))</f>
        <v/>
      </c>
      <c r="K92" s="100" t="str">
        <f>IF(E92="","",IF(AND(E92=H92,G92&gt;=P92),"Error - No Enhancement",IF(AND(E92=H92,G92&lt;P92),'A1 Baseline - Terrestrial'!I93&amp;" - "&amp;'A3 Enhancement - Terrestrial'!O92,IF(F92&gt;N92,"Trading Down - Unacceptable Change",IF(F92=N92,"Error - No Enhancement",IF(AND(E92&lt;&gt;H92,F92&lt;N92),"Lower Distinctiveness Habitat"&amp;" - "&amp;O92,'A1 Baseline - Terrestrial'!I93&amp;" - "&amp;'A3 Enhancement - Terrestrial'!O92))))))</f>
        <v/>
      </c>
      <c r="L92" s="101" t="str">
        <f>IF(E92="","",'A1 Baseline - Terrestrial'!O93)</f>
        <v/>
      </c>
      <c r="M92" s="102" t="str">
        <f>IFERROR(VLOOKUP(H92,'Z1 HAB CLASS'!$D$4:$E$45,2,FALSE)," ")</f>
        <v xml:space="preserve"> </v>
      </c>
      <c r="N92" s="103" t="str">
        <f>IFERROR(VLOOKUP(M92,'Z1 HAB CLASS'!$L$3:$N$9,2,FALSE)," ")</f>
        <v xml:space="preserve"> </v>
      </c>
      <c r="O92" s="104"/>
      <c r="P92" s="100" t="str">
        <f>IFERROR(VLOOKUP(O92,'Z3 CONDITION VALUE'!$A$3:$B$5,2,FALSE)," ")</f>
        <v xml:space="preserve"> </v>
      </c>
      <c r="Q92" s="82" t="str">
        <f>IF(OR('A1 Baseline - Terrestrial'!E93="", 'A1 Baseline - Terrestrial'!O93=0), "", 'A1 Baseline - Terrestrial'!I93&amp;"")</f>
        <v/>
      </c>
      <c r="R92" s="105" t="e">
        <f t="shared" ca="1" si="0"/>
        <v>#NAME?</v>
      </c>
      <c r="S92" s="99" t="e">
        <f t="shared" ca="1" si="1"/>
        <v>#NAME?</v>
      </c>
      <c r="T92" s="106" t="e">
        <f t="array" aca="1" ref="T92" ca="1">IF(OR(R92="",S92=""),"",INDEX('Z8 TARGET ENH'!$F$6:$EO$145,MATCH(R92,'Z8 TARGET ENH'!$B$6:$B$145,0),MATCH(S92,'Z8 TARGET ENH'!$F$2:$EO$2,0)))</f>
        <v>#NAME?</v>
      </c>
      <c r="U92" s="106" t="str">
        <f>IF(E92="","",VLOOKUP($H$8,'Z8 TARGET ENH'!$FH$7:$FJ$38,2,FALSE))</f>
        <v/>
      </c>
      <c r="V92" s="106" t="str">
        <f>IF(E92="","",VLOOKUP(H92,'Z8 TARGET ENH'!$FH$7:$FJ$38,3,FALSE))</f>
        <v/>
      </c>
      <c r="W92" s="107" t="str">
        <f t="shared" si="2"/>
        <v/>
      </c>
      <c r="X92" s="108"/>
      <c r="Y92" s="70"/>
      <c r="Z92" s="1">
        <f t="shared" si="3"/>
        <v>0</v>
      </c>
      <c r="AA92" s="70"/>
      <c r="AB92" s="70"/>
      <c r="AC92" s="70"/>
      <c r="AD92" s="70"/>
      <c r="AE92" s="70"/>
      <c r="AF92" s="70"/>
      <c r="AG92" s="70"/>
      <c r="AH92" s="70"/>
      <c r="AI92" s="70"/>
      <c r="AJ92" s="70"/>
      <c r="AK92" s="70"/>
      <c r="AL92" s="70"/>
      <c r="AM92" s="70"/>
      <c r="AN92" s="70"/>
      <c r="AO92" s="70"/>
      <c r="AP92" s="70"/>
      <c r="AQ92" s="70"/>
      <c r="AR92" s="70"/>
      <c r="AS92" s="70"/>
      <c r="AT92" s="70"/>
    </row>
    <row r="93" spans="1:46" ht="30" customHeight="1" x14ac:dyDescent="0.2">
      <c r="A93" s="70"/>
      <c r="B93" s="70"/>
      <c r="C93" s="70"/>
      <c r="D93" s="97">
        <f>'A1 Baseline - Terrestrial'!D94</f>
        <v>87</v>
      </c>
      <c r="E93" s="80" t="str">
        <f>IF(OR('A1 Baseline - Terrestrial'!E94="",'A1 Baseline - Terrestrial'!O94=0), "",'A1 Baseline - Terrestrial'!E94)</f>
        <v/>
      </c>
      <c r="F93" s="81" t="str">
        <f>IF(E93="", "", 'A1 Baseline - Terrestrial'!H94)</f>
        <v/>
      </c>
      <c r="G93" s="82" t="str">
        <f>IF(E93="", "", 'A1 Baseline - Terrestrial'!J94)</f>
        <v/>
      </c>
      <c r="H93" s="98"/>
      <c r="I93" s="99" t="str">
        <f>IF(E93="","",'A1 Baseline - Terrestrial'!K94)</f>
        <v/>
      </c>
      <c r="J93" s="85" t="str">
        <f>IF(OR(E93="",H93=""),"",IF(AND(E93=H93,G93&gt;=P93),"Error - No Enhancement",IF(AND(E93=H93,G93&lt;P93),"Acceptable",IF(F93&gt;N93,"Trading Down - Unacceptable Change",IF(F93=N93,"Error - No Enhancement",'A1 Baseline - Terrestrial'!G94&amp;" - "&amp;IFERROR(VLOOKUP(H93,'Z1 HAB CLASS'!$D$4:$E$45,2,FALSE),""))))))</f>
        <v/>
      </c>
      <c r="K93" s="100" t="str">
        <f>IF(E93="","",IF(AND(E93=H93,G93&gt;=P93),"Error - No Enhancement",IF(AND(E93=H93,G93&lt;P93),'A1 Baseline - Terrestrial'!I94&amp;" - "&amp;'A3 Enhancement - Terrestrial'!O93,IF(F93&gt;N93,"Trading Down - Unacceptable Change",IF(F93=N93,"Error - No Enhancement",IF(AND(E93&lt;&gt;H93,F93&lt;N93),"Lower Distinctiveness Habitat"&amp;" - "&amp;O93,'A1 Baseline - Terrestrial'!I94&amp;" - "&amp;'A3 Enhancement - Terrestrial'!O93))))))</f>
        <v/>
      </c>
      <c r="L93" s="101" t="str">
        <f>IF(E93="","",'A1 Baseline - Terrestrial'!O94)</f>
        <v/>
      </c>
      <c r="M93" s="102" t="str">
        <f>IFERROR(VLOOKUP(H93,'Z1 HAB CLASS'!$D$4:$E$45,2,FALSE)," ")</f>
        <v xml:space="preserve"> </v>
      </c>
      <c r="N93" s="103" t="str">
        <f>IFERROR(VLOOKUP(M93,'Z1 HAB CLASS'!$L$3:$N$9,2,FALSE)," ")</f>
        <v xml:space="preserve"> </v>
      </c>
      <c r="O93" s="104"/>
      <c r="P93" s="100" t="str">
        <f>IFERROR(VLOOKUP(O93,'Z3 CONDITION VALUE'!$A$3:$B$5,2,FALSE)," ")</f>
        <v xml:space="preserve"> </v>
      </c>
      <c r="Q93" s="82" t="str">
        <f>IF(OR('A1 Baseline - Terrestrial'!E94="", 'A1 Baseline - Terrestrial'!O94=0), "", 'A1 Baseline - Terrestrial'!I94&amp;"")</f>
        <v/>
      </c>
      <c r="R93" s="105" t="e">
        <f t="shared" ca="1" si="0"/>
        <v>#NAME?</v>
      </c>
      <c r="S93" s="99" t="e">
        <f t="shared" ca="1" si="1"/>
        <v>#NAME?</v>
      </c>
      <c r="T93" s="106" t="e">
        <f t="array" aca="1" ref="T93" ca="1">IF(OR(R93="",S93=""),"",INDEX('Z8 TARGET ENH'!$F$6:$EO$145,MATCH(R93,'Z8 TARGET ENH'!$B$6:$B$145,0),MATCH(S93,'Z8 TARGET ENH'!$F$2:$EO$2,0)))</f>
        <v>#NAME?</v>
      </c>
      <c r="U93" s="106" t="str">
        <f>IF(E93="","",VLOOKUP($H$8,'Z8 TARGET ENH'!$FH$7:$FJ$38,2,FALSE))</f>
        <v/>
      </c>
      <c r="V93" s="106" t="str">
        <f>IF(E93="","",VLOOKUP(H93,'Z8 TARGET ENH'!$FH$7:$FJ$38,3,FALSE))</f>
        <v/>
      </c>
      <c r="W93" s="107" t="str">
        <f t="shared" si="2"/>
        <v/>
      </c>
      <c r="X93" s="108"/>
      <c r="Y93" s="70"/>
      <c r="Z93" s="1">
        <f t="shared" si="3"/>
        <v>0</v>
      </c>
      <c r="AA93" s="70"/>
      <c r="AB93" s="70"/>
      <c r="AC93" s="70"/>
      <c r="AD93" s="70"/>
      <c r="AE93" s="70"/>
      <c r="AF93" s="70"/>
      <c r="AG93" s="70"/>
      <c r="AH93" s="70"/>
      <c r="AI93" s="70"/>
      <c r="AJ93" s="70"/>
      <c r="AK93" s="70"/>
      <c r="AL93" s="70"/>
      <c r="AM93" s="70"/>
      <c r="AN93" s="70"/>
      <c r="AO93" s="70"/>
      <c r="AP93" s="70"/>
      <c r="AQ93" s="70"/>
      <c r="AR93" s="70"/>
      <c r="AS93" s="70"/>
      <c r="AT93" s="70"/>
    </row>
    <row r="94" spans="1:46" ht="30" customHeight="1" x14ac:dyDescent="0.2">
      <c r="A94" s="70"/>
      <c r="B94" s="70"/>
      <c r="C94" s="70"/>
      <c r="D94" s="97">
        <f>'A1 Baseline - Terrestrial'!D95</f>
        <v>88</v>
      </c>
      <c r="E94" s="80" t="str">
        <f>IF(OR('A1 Baseline - Terrestrial'!E95="",'A1 Baseline - Terrestrial'!O95=0), "",'A1 Baseline - Terrestrial'!E95)</f>
        <v/>
      </c>
      <c r="F94" s="81" t="str">
        <f>IF(E94="", "", 'A1 Baseline - Terrestrial'!H95)</f>
        <v/>
      </c>
      <c r="G94" s="82" t="str">
        <f>IF(E94="", "", 'A1 Baseline - Terrestrial'!J95)</f>
        <v/>
      </c>
      <c r="H94" s="98"/>
      <c r="I94" s="99" t="str">
        <f>IF(E94="","",'A1 Baseline - Terrestrial'!K95)</f>
        <v/>
      </c>
      <c r="J94" s="85" t="str">
        <f>IF(OR(E94="",H94=""),"",IF(AND(E94=H94,G94&gt;=P94),"Error - No Enhancement",IF(AND(E94=H94,G94&lt;P94),"Acceptable",IF(F94&gt;N94,"Trading Down - Unacceptable Change",IF(F94=N94,"Error - No Enhancement",'A1 Baseline - Terrestrial'!G95&amp;" - "&amp;IFERROR(VLOOKUP(H94,'Z1 HAB CLASS'!$D$4:$E$45,2,FALSE),""))))))</f>
        <v/>
      </c>
      <c r="K94" s="100" t="str">
        <f>IF(E94="","",IF(AND(E94=H94,G94&gt;=P94),"Error - No Enhancement",IF(AND(E94=H94,G94&lt;P94),'A1 Baseline - Terrestrial'!I95&amp;" - "&amp;'A3 Enhancement - Terrestrial'!O94,IF(F94&gt;N94,"Trading Down - Unacceptable Change",IF(F94=N94,"Error - No Enhancement",IF(AND(E94&lt;&gt;H94,F94&lt;N94),"Lower Distinctiveness Habitat"&amp;" - "&amp;O94,'A1 Baseline - Terrestrial'!I95&amp;" - "&amp;'A3 Enhancement - Terrestrial'!O94))))))</f>
        <v/>
      </c>
      <c r="L94" s="101" t="str">
        <f>IF(E94="","",'A1 Baseline - Terrestrial'!O95)</f>
        <v/>
      </c>
      <c r="M94" s="102" t="str">
        <f>IFERROR(VLOOKUP(H94,'Z1 HAB CLASS'!$D$4:$E$45,2,FALSE)," ")</f>
        <v xml:space="preserve"> </v>
      </c>
      <c r="N94" s="103" t="str">
        <f>IFERROR(VLOOKUP(M94,'Z1 HAB CLASS'!$L$3:$N$9,2,FALSE)," ")</f>
        <v xml:space="preserve"> </v>
      </c>
      <c r="O94" s="104"/>
      <c r="P94" s="100" t="str">
        <f>IFERROR(VLOOKUP(O94,'Z3 CONDITION VALUE'!$A$3:$B$5,2,FALSE)," ")</f>
        <v xml:space="preserve"> </v>
      </c>
      <c r="Q94" s="82" t="str">
        <f>IF(OR('A1 Baseline - Terrestrial'!E95="", 'A1 Baseline - Terrestrial'!O95=0), "", 'A1 Baseline - Terrestrial'!I95&amp;"")</f>
        <v/>
      </c>
      <c r="R94" s="105" t="e">
        <f t="shared" ca="1" si="0"/>
        <v>#NAME?</v>
      </c>
      <c r="S94" s="99" t="e">
        <f t="shared" ca="1" si="1"/>
        <v>#NAME?</v>
      </c>
      <c r="T94" s="106" t="e">
        <f t="array" aca="1" ref="T94" ca="1">IF(OR(R94="",S94=""),"",INDEX('Z8 TARGET ENH'!$F$6:$EO$145,MATCH(R94,'Z8 TARGET ENH'!$B$6:$B$145,0),MATCH(S94,'Z8 TARGET ENH'!$F$2:$EO$2,0)))</f>
        <v>#NAME?</v>
      </c>
      <c r="U94" s="106" t="str">
        <f>IF(E94="","",VLOOKUP($H$8,'Z8 TARGET ENH'!$FH$7:$FJ$38,2,FALSE))</f>
        <v/>
      </c>
      <c r="V94" s="106" t="str">
        <f>IF(E94="","",VLOOKUP(H94,'Z8 TARGET ENH'!$FH$7:$FJ$38,3,FALSE))</f>
        <v/>
      </c>
      <c r="W94" s="107" t="str">
        <f t="shared" si="2"/>
        <v/>
      </c>
      <c r="X94" s="108"/>
      <c r="Y94" s="70"/>
      <c r="Z94" s="1">
        <f t="shared" si="3"/>
        <v>0</v>
      </c>
      <c r="AA94" s="70"/>
      <c r="AB94" s="70"/>
      <c r="AC94" s="70"/>
      <c r="AD94" s="70"/>
      <c r="AE94" s="70"/>
      <c r="AF94" s="70"/>
      <c r="AG94" s="70"/>
      <c r="AH94" s="70"/>
      <c r="AI94" s="70"/>
      <c r="AJ94" s="70"/>
      <c r="AK94" s="70"/>
      <c r="AL94" s="70"/>
      <c r="AM94" s="70"/>
      <c r="AN94" s="70"/>
      <c r="AO94" s="70"/>
      <c r="AP94" s="70"/>
      <c r="AQ94" s="70"/>
      <c r="AR94" s="70"/>
      <c r="AS94" s="70"/>
      <c r="AT94" s="70"/>
    </row>
    <row r="95" spans="1:46" ht="30" customHeight="1" x14ac:dyDescent="0.2">
      <c r="A95" s="70"/>
      <c r="B95" s="70"/>
      <c r="C95" s="70"/>
      <c r="D95" s="97">
        <f>'A1 Baseline - Terrestrial'!D96</f>
        <v>89</v>
      </c>
      <c r="E95" s="80" t="str">
        <f>IF(OR('A1 Baseline - Terrestrial'!E96="",'A1 Baseline - Terrestrial'!O96=0), "",'A1 Baseline - Terrestrial'!E96)</f>
        <v/>
      </c>
      <c r="F95" s="81" t="str">
        <f>IF(E95="", "", 'A1 Baseline - Terrestrial'!H96)</f>
        <v/>
      </c>
      <c r="G95" s="82" t="str">
        <f>IF(E95="", "", 'A1 Baseline - Terrestrial'!J96)</f>
        <v/>
      </c>
      <c r="H95" s="98"/>
      <c r="I95" s="99" t="str">
        <f>IF(E95="","",'A1 Baseline - Terrestrial'!K96)</f>
        <v/>
      </c>
      <c r="J95" s="85" t="str">
        <f>IF(OR(E95="",H95=""),"",IF(AND(E95=H95,G95&gt;=P95),"Error - No Enhancement",IF(AND(E95=H95,G95&lt;P95),"Acceptable",IF(F95&gt;N95,"Trading Down - Unacceptable Change",IF(F95=N95,"Error - No Enhancement",'A1 Baseline - Terrestrial'!G96&amp;" - "&amp;IFERROR(VLOOKUP(H95,'Z1 HAB CLASS'!$D$4:$E$45,2,FALSE),""))))))</f>
        <v/>
      </c>
      <c r="K95" s="100" t="str">
        <f>IF(E95="","",IF(AND(E95=H95,G95&gt;=P95),"Error - No Enhancement",IF(AND(E95=H95,G95&lt;P95),'A1 Baseline - Terrestrial'!I96&amp;" - "&amp;'A3 Enhancement - Terrestrial'!O95,IF(F95&gt;N95,"Trading Down - Unacceptable Change",IF(F95=N95,"Error - No Enhancement",IF(AND(E95&lt;&gt;H95,F95&lt;N95),"Lower Distinctiveness Habitat"&amp;" - "&amp;O95,'A1 Baseline - Terrestrial'!I96&amp;" - "&amp;'A3 Enhancement - Terrestrial'!O95))))))</f>
        <v/>
      </c>
      <c r="L95" s="101" t="str">
        <f>IF(E95="","",'A1 Baseline - Terrestrial'!O96)</f>
        <v/>
      </c>
      <c r="M95" s="102" t="str">
        <f>IFERROR(VLOOKUP(H95,'Z1 HAB CLASS'!$D$4:$E$45,2,FALSE)," ")</f>
        <v xml:space="preserve"> </v>
      </c>
      <c r="N95" s="103" t="str">
        <f>IFERROR(VLOOKUP(M95,'Z1 HAB CLASS'!$L$3:$N$9,2,FALSE)," ")</f>
        <v xml:space="preserve"> </v>
      </c>
      <c r="O95" s="104"/>
      <c r="P95" s="100" t="str">
        <f>IFERROR(VLOOKUP(O95,'Z3 CONDITION VALUE'!$A$3:$B$5,2,FALSE)," ")</f>
        <v xml:space="preserve"> </v>
      </c>
      <c r="Q95" s="82" t="str">
        <f>IF(OR('A1 Baseline - Terrestrial'!E96="", 'A1 Baseline - Terrestrial'!O96=0), "", 'A1 Baseline - Terrestrial'!I96&amp;"")</f>
        <v/>
      </c>
      <c r="R95" s="105" t="e">
        <f t="shared" ca="1" si="0"/>
        <v>#NAME?</v>
      </c>
      <c r="S95" s="99" t="e">
        <f t="shared" ca="1" si="1"/>
        <v>#NAME?</v>
      </c>
      <c r="T95" s="106" t="e">
        <f t="array" aca="1" ref="T95" ca="1">IF(OR(R95="",S95=""),"",INDEX('Z8 TARGET ENH'!$F$6:$EO$145,MATCH(R95,'Z8 TARGET ENH'!$B$6:$B$145,0),MATCH(S95,'Z8 TARGET ENH'!$F$2:$EO$2,0)))</f>
        <v>#NAME?</v>
      </c>
      <c r="U95" s="106" t="str">
        <f>IF(E95="","",VLOOKUP($H$8,'Z8 TARGET ENH'!$FH$7:$FJ$38,2,FALSE))</f>
        <v/>
      </c>
      <c r="V95" s="106" t="str">
        <f>IF(E95="","",VLOOKUP(H95,'Z8 TARGET ENH'!$FH$7:$FJ$38,3,FALSE))</f>
        <v/>
      </c>
      <c r="W95" s="107" t="str">
        <f t="shared" si="2"/>
        <v/>
      </c>
      <c r="X95" s="108"/>
      <c r="Y95" s="70"/>
      <c r="Z95" s="1">
        <f t="shared" si="3"/>
        <v>0</v>
      </c>
      <c r="AA95" s="70"/>
      <c r="AB95" s="70"/>
      <c r="AC95" s="70"/>
      <c r="AD95" s="70"/>
      <c r="AE95" s="70"/>
      <c r="AF95" s="70"/>
      <c r="AG95" s="70"/>
      <c r="AH95" s="70"/>
      <c r="AI95" s="70"/>
      <c r="AJ95" s="70"/>
      <c r="AK95" s="70"/>
      <c r="AL95" s="70"/>
      <c r="AM95" s="70"/>
      <c r="AN95" s="70"/>
      <c r="AO95" s="70"/>
      <c r="AP95" s="70"/>
      <c r="AQ95" s="70"/>
      <c r="AR95" s="70"/>
      <c r="AS95" s="70"/>
      <c r="AT95" s="70"/>
    </row>
    <row r="96" spans="1:46" ht="30" customHeight="1" x14ac:dyDescent="0.2">
      <c r="A96" s="70"/>
      <c r="B96" s="70"/>
      <c r="C96" s="70"/>
      <c r="D96" s="97">
        <f>'A1 Baseline - Terrestrial'!D97</f>
        <v>90</v>
      </c>
      <c r="E96" s="80" t="str">
        <f>IF(OR('A1 Baseline - Terrestrial'!E97="",'A1 Baseline - Terrestrial'!O97=0), "",'A1 Baseline - Terrestrial'!E97)</f>
        <v/>
      </c>
      <c r="F96" s="81" t="str">
        <f>IF(E96="", "", 'A1 Baseline - Terrestrial'!H97)</f>
        <v/>
      </c>
      <c r="G96" s="82" t="str">
        <f>IF(E96="", "", 'A1 Baseline - Terrestrial'!J97)</f>
        <v/>
      </c>
      <c r="H96" s="98"/>
      <c r="I96" s="99" t="str">
        <f>IF(E96="","",'A1 Baseline - Terrestrial'!K97)</f>
        <v/>
      </c>
      <c r="J96" s="85" t="str">
        <f>IF(OR(E96="",H96=""),"",IF(AND(E96=H96,G96&gt;=P96),"Error - No Enhancement",IF(AND(E96=H96,G96&lt;P96),"Acceptable",IF(F96&gt;N96,"Trading Down - Unacceptable Change",IF(F96=N96,"Error - No Enhancement",'A1 Baseline - Terrestrial'!G97&amp;" - "&amp;IFERROR(VLOOKUP(H96,'Z1 HAB CLASS'!$D$4:$E$45,2,FALSE),""))))))</f>
        <v/>
      </c>
      <c r="K96" s="100" t="str">
        <f>IF(E96="","",IF(AND(E96=H96,G96&gt;=P96),"Error - No Enhancement",IF(AND(E96=H96,G96&lt;P96),'A1 Baseline - Terrestrial'!I97&amp;" - "&amp;'A3 Enhancement - Terrestrial'!O96,IF(F96&gt;N96,"Trading Down - Unacceptable Change",IF(F96=N96,"Error - No Enhancement",IF(AND(E96&lt;&gt;H96,F96&lt;N96),"Lower Distinctiveness Habitat"&amp;" - "&amp;O96,'A1 Baseline - Terrestrial'!I97&amp;" - "&amp;'A3 Enhancement - Terrestrial'!O96))))))</f>
        <v/>
      </c>
      <c r="L96" s="101" t="str">
        <f>IF(E96="","",'A1 Baseline - Terrestrial'!O97)</f>
        <v/>
      </c>
      <c r="M96" s="102" t="str">
        <f>IFERROR(VLOOKUP(H96,'Z1 HAB CLASS'!$D$4:$E$45,2,FALSE)," ")</f>
        <v xml:space="preserve"> </v>
      </c>
      <c r="N96" s="103" t="str">
        <f>IFERROR(VLOOKUP(M96,'Z1 HAB CLASS'!$L$3:$N$9,2,FALSE)," ")</f>
        <v xml:space="preserve"> </v>
      </c>
      <c r="O96" s="104"/>
      <c r="P96" s="100" t="str">
        <f>IFERROR(VLOOKUP(O96,'Z3 CONDITION VALUE'!$A$3:$B$5,2,FALSE)," ")</f>
        <v xml:space="preserve"> </v>
      </c>
      <c r="Q96" s="82" t="str">
        <f>IF(OR('A1 Baseline - Terrestrial'!E97="", 'A1 Baseline - Terrestrial'!O97=0), "", 'A1 Baseline - Terrestrial'!I97&amp;"")</f>
        <v/>
      </c>
      <c r="R96" s="105" t="e">
        <f t="shared" ca="1" si="0"/>
        <v>#NAME?</v>
      </c>
      <c r="S96" s="99" t="e">
        <f t="shared" ca="1" si="1"/>
        <v>#NAME?</v>
      </c>
      <c r="T96" s="106" t="e">
        <f t="array" aca="1" ref="T96" ca="1">IF(OR(R96="",S96=""),"",INDEX('Z8 TARGET ENH'!$F$6:$EO$145,MATCH(R96,'Z8 TARGET ENH'!$B$6:$B$145,0),MATCH(S96,'Z8 TARGET ENH'!$F$2:$EO$2,0)))</f>
        <v>#NAME?</v>
      </c>
      <c r="U96" s="106" t="str">
        <f>IF(E96="","",VLOOKUP($H$8,'Z8 TARGET ENH'!$FH$7:$FJ$38,2,FALSE))</f>
        <v/>
      </c>
      <c r="V96" s="106" t="str">
        <f>IF(E96="","",VLOOKUP(H96,'Z8 TARGET ENH'!$FH$7:$FJ$38,3,FALSE))</f>
        <v/>
      </c>
      <c r="W96" s="107" t="str">
        <f t="shared" si="2"/>
        <v/>
      </c>
      <c r="X96" s="108"/>
      <c r="Y96" s="70"/>
      <c r="Z96" s="1">
        <f t="shared" si="3"/>
        <v>0</v>
      </c>
      <c r="AA96" s="70"/>
      <c r="AB96" s="70"/>
      <c r="AC96" s="70"/>
      <c r="AD96" s="70"/>
      <c r="AE96" s="70"/>
      <c r="AF96" s="70"/>
      <c r="AG96" s="70"/>
      <c r="AH96" s="70"/>
      <c r="AI96" s="70"/>
      <c r="AJ96" s="70"/>
      <c r="AK96" s="70"/>
      <c r="AL96" s="70"/>
      <c r="AM96" s="70"/>
      <c r="AN96" s="70"/>
      <c r="AO96" s="70"/>
      <c r="AP96" s="70"/>
      <c r="AQ96" s="70"/>
      <c r="AR96" s="70"/>
      <c r="AS96" s="70"/>
      <c r="AT96" s="70"/>
    </row>
    <row r="97" spans="1:46" ht="30" customHeight="1" x14ac:dyDescent="0.2">
      <c r="A97" s="70"/>
      <c r="B97" s="70"/>
      <c r="C97" s="70"/>
      <c r="D97" s="97">
        <f>'A1 Baseline - Terrestrial'!D98</f>
        <v>91</v>
      </c>
      <c r="E97" s="80" t="str">
        <f>IF(OR('A1 Baseline - Terrestrial'!E98="",'A1 Baseline - Terrestrial'!O98=0), "",'A1 Baseline - Terrestrial'!E98)</f>
        <v/>
      </c>
      <c r="F97" s="81" t="str">
        <f>IF(E97="", "", 'A1 Baseline - Terrestrial'!H98)</f>
        <v/>
      </c>
      <c r="G97" s="82" t="str">
        <f>IF(E97="", "", 'A1 Baseline - Terrestrial'!J98)</f>
        <v/>
      </c>
      <c r="H97" s="98"/>
      <c r="I97" s="99" t="str">
        <f>IF(E97="","",'A1 Baseline - Terrestrial'!K98)</f>
        <v/>
      </c>
      <c r="J97" s="85" t="str">
        <f>IF(OR(E97="",H97=""),"",IF(AND(E97=H97,G97&gt;=P97),"Error - No Enhancement",IF(AND(E97=H97,G97&lt;P97),"Acceptable",IF(F97&gt;N97,"Trading Down - Unacceptable Change",IF(F97=N97,"Error - No Enhancement",'A1 Baseline - Terrestrial'!G98&amp;" - "&amp;IFERROR(VLOOKUP(H97,'Z1 HAB CLASS'!$D$4:$E$45,2,FALSE),""))))))</f>
        <v/>
      </c>
      <c r="K97" s="100" t="str">
        <f>IF(E97="","",IF(AND(E97=H97,G97&gt;=P97),"Error - No Enhancement",IF(AND(E97=H97,G97&lt;P97),'A1 Baseline - Terrestrial'!I98&amp;" - "&amp;'A3 Enhancement - Terrestrial'!O97,IF(F97&gt;N97,"Trading Down - Unacceptable Change",IF(F97=N97,"Error - No Enhancement",IF(AND(E97&lt;&gt;H97,F97&lt;N97),"Lower Distinctiveness Habitat"&amp;" - "&amp;O97,'A1 Baseline - Terrestrial'!I98&amp;" - "&amp;'A3 Enhancement - Terrestrial'!O97))))))</f>
        <v/>
      </c>
      <c r="L97" s="101" t="str">
        <f>IF(E97="","",'A1 Baseline - Terrestrial'!O98)</f>
        <v/>
      </c>
      <c r="M97" s="102" t="str">
        <f>IFERROR(VLOOKUP(H97,'Z1 HAB CLASS'!$D$4:$E$45,2,FALSE)," ")</f>
        <v xml:space="preserve"> </v>
      </c>
      <c r="N97" s="103" t="str">
        <f>IFERROR(VLOOKUP(M97,'Z1 HAB CLASS'!$L$3:$N$9,2,FALSE)," ")</f>
        <v xml:space="preserve"> </v>
      </c>
      <c r="O97" s="104"/>
      <c r="P97" s="100" t="str">
        <f>IFERROR(VLOOKUP(O97,'Z3 CONDITION VALUE'!$A$3:$B$5,2,FALSE)," ")</f>
        <v xml:space="preserve"> </v>
      </c>
      <c r="Q97" s="82" t="str">
        <f>IF(OR('A1 Baseline - Terrestrial'!E98="", 'A1 Baseline - Terrestrial'!O98=0), "", 'A1 Baseline - Terrestrial'!I98&amp;"")</f>
        <v/>
      </c>
      <c r="R97" s="105" t="e">
        <f t="shared" ca="1" si="0"/>
        <v>#NAME?</v>
      </c>
      <c r="S97" s="99" t="e">
        <f t="shared" ca="1" si="1"/>
        <v>#NAME?</v>
      </c>
      <c r="T97" s="106" t="e">
        <f t="array" aca="1" ref="T97" ca="1">IF(OR(R97="",S97=""),"",INDEX('Z8 TARGET ENH'!$F$6:$EO$145,MATCH(R97,'Z8 TARGET ENH'!$B$6:$B$145,0),MATCH(S97,'Z8 TARGET ENH'!$F$2:$EO$2,0)))</f>
        <v>#NAME?</v>
      </c>
      <c r="U97" s="106" t="str">
        <f>IF(E97="","",VLOOKUP($H$8,'Z8 TARGET ENH'!$FH$7:$FJ$38,2,FALSE))</f>
        <v/>
      </c>
      <c r="V97" s="106" t="str">
        <f>IF(E97="","",VLOOKUP(H97,'Z8 TARGET ENH'!$FH$7:$FJ$38,3,FALSE))</f>
        <v/>
      </c>
      <c r="W97" s="107" t="str">
        <f t="shared" si="2"/>
        <v/>
      </c>
      <c r="X97" s="108"/>
      <c r="Y97" s="70"/>
      <c r="Z97" s="1">
        <f t="shared" si="3"/>
        <v>0</v>
      </c>
      <c r="AA97" s="70"/>
      <c r="AB97" s="70"/>
      <c r="AC97" s="70"/>
      <c r="AD97" s="70"/>
      <c r="AE97" s="70"/>
      <c r="AF97" s="70"/>
      <c r="AG97" s="70"/>
      <c r="AH97" s="70"/>
      <c r="AI97" s="70"/>
      <c r="AJ97" s="70"/>
      <c r="AK97" s="70"/>
      <c r="AL97" s="70"/>
      <c r="AM97" s="70"/>
      <c r="AN97" s="70"/>
      <c r="AO97" s="70"/>
      <c r="AP97" s="70"/>
      <c r="AQ97" s="70"/>
      <c r="AR97" s="70"/>
      <c r="AS97" s="70"/>
      <c r="AT97" s="70"/>
    </row>
    <row r="98" spans="1:46" ht="30" customHeight="1" x14ac:dyDescent="0.2">
      <c r="A98" s="70"/>
      <c r="B98" s="70"/>
      <c r="C98" s="70"/>
      <c r="D98" s="97">
        <f>'A1 Baseline - Terrestrial'!D99</f>
        <v>92</v>
      </c>
      <c r="E98" s="80" t="str">
        <f>IF(OR('A1 Baseline - Terrestrial'!E99="",'A1 Baseline - Terrestrial'!O99=0), "",'A1 Baseline - Terrestrial'!E99)</f>
        <v/>
      </c>
      <c r="F98" s="81" t="str">
        <f>IF(E98="", "", 'A1 Baseline - Terrestrial'!H99)</f>
        <v/>
      </c>
      <c r="G98" s="82" t="str">
        <f>IF(E98="", "", 'A1 Baseline - Terrestrial'!J99)</f>
        <v/>
      </c>
      <c r="H98" s="98"/>
      <c r="I98" s="99" t="str">
        <f>IF(E98="","",'A1 Baseline - Terrestrial'!K99)</f>
        <v/>
      </c>
      <c r="J98" s="85" t="str">
        <f>IF(OR(E98="",H98=""),"",IF(AND(E98=H98,G98&gt;=P98),"Error - No Enhancement",IF(AND(E98=H98,G98&lt;P98),"Acceptable",IF(F98&gt;N98,"Trading Down - Unacceptable Change",IF(F98=N98,"Error - No Enhancement",'A1 Baseline - Terrestrial'!G99&amp;" - "&amp;IFERROR(VLOOKUP(H98,'Z1 HAB CLASS'!$D$4:$E$45,2,FALSE),""))))))</f>
        <v/>
      </c>
      <c r="K98" s="100" t="str">
        <f>IF(E98="","",IF(AND(E98=H98,G98&gt;=P98),"Error - No Enhancement",IF(AND(E98=H98,G98&lt;P98),'A1 Baseline - Terrestrial'!I99&amp;" - "&amp;'A3 Enhancement - Terrestrial'!O98,IF(F98&gt;N98,"Trading Down - Unacceptable Change",IF(F98=N98,"Error - No Enhancement",IF(AND(E98&lt;&gt;H98,F98&lt;N98),"Lower Distinctiveness Habitat"&amp;" - "&amp;O98,'A1 Baseline - Terrestrial'!I99&amp;" - "&amp;'A3 Enhancement - Terrestrial'!O98))))))</f>
        <v/>
      </c>
      <c r="L98" s="101" t="str">
        <f>IF(E98="","",'A1 Baseline - Terrestrial'!O99)</f>
        <v/>
      </c>
      <c r="M98" s="102" t="str">
        <f>IFERROR(VLOOKUP(H98,'Z1 HAB CLASS'!$D$4:$E$45,2,FALSE)," ")</f>
        <v xml:space="preserve"> </v>
      </c>
      <c r="N98" s="103" t="str">
        <f>IFERROR(VLOOKUP(M98,'Z1 HAB CLASS'!$L$3:$N$9,2,FALSE)," ")</f>
        <v xml:space="preserve"> </v>
      </c>
      <c r="O98" s="104"/>
      <c r="P98" s="100" t="str">
        <f>IFERROR(VLOOKUP(O98,'Z3 CONDITION VALUE'!$A$3:$B$5,2,FALSE)," ")</f>
        <v xml:space="preserve"> </v>
      </c>
      <c r="Q98" s="82" t="str">
        <f>IF(OR('A1 Baseline - Terrestrial'!E99="", 'A1 Baseline - Terrestrial'!O99=0), "", 'A1 Baseline - Terrestrial'!I99&amp;"")</f>
        <v/>
      </c>
      <c r="R98" s="105" t="e">
        <f t="shared" ca="1" si="0"/>
        <v>#NAME?</v>
      </c>
      <c r="S98" s="99" t="e">
        <f t="shared" ca="1" si="1"/>
        <v>#NAME?</v>
      </c>
      <c r="T98" s="106" t="e">
        <f t="array" aca="1" ref="T98" ca="1">IF(OR(R98="",S98=""),"",INDEX('Z8 TARGET ENH'!$F$6:$EO$145,MATCH(R98,'Z8 TARGET ENH'!$B$6:$B$145,0),MATCH(S98,'Z8 TARGET ENH'!$F$2:$EO$2,0)))</f>
        <v>#NAME?</v>
      </c>
      <c r="U98" s="106" t="str">
        <f>IF(E98="","",VLOOKUP($H$8,'Z8 TARGET ENH'!$FH$7:$FJ$38,2,FALSE))</f>
        <v/>
      </c>
      <c r="V98" s="106" t="str">
        <f>IF(E98="","",VLOOKUP(H98,'Z8 TARGET ENH'!$FH$7:$FJ$38,3,FALSE))</f>
        <v/>
      </c>
      <c r="W98" s="107" t="str">
        <f t="shared" si="2"/>
        <v/>
      </c>
      <c r="X98" s="108"/>
      <c r="Y98" s="70"/>
      <c r="Z98" s="1">
        <f t="shared" si="3"/>
        <v>0</v>
      </c>
      <c r="AA98" s="70"/>
      <c r="AB98" s="70"/>
      <c r="AC98" s="70"/>
      <c r="AD98" s="70"/>
      <c r="AE98" s="70"/>
      <c r="AF98" s="70"/>
      <c r="AG98" s="70"/>
      <c r="AH98" s="70"/>
      <c r="AI98" s="70"/>
      <c r="AJ98" s="70"/>
      <c r="AK98" s="70"/>
      <c r="AL98" s="70"/>
      <c r="AM98" s="70"/>
      <c r="AN98" s="70"/>
      <c r="AO98" s="70"/>
      <c r="AP98" s="70"/>
      <c r="AQ98" s="70"/>
      <c r="AR98" s="70"/>
      <c r="AS98" s="70"/>
      <c r="AT98" s="70"/>
    </row>
    <row r="99" spans="1:46" ht="30" customHeight="1" x14ac:dyDescent="0.2">
      <c r="A99" s="70"/>
      <c r="B99" s="70"/>
      <c r="C99" s="70"/>
      <c r="D99" s="97">
        <f>'A1 Baseline - Terrestrial'!D100</f>
        <v>93</v>
      </c>
      <c r="E99" s="80" t="str">
        <f>IF(OR('A1 Baseline - Terrestrial'!E100="",'A1 Baseline - Terrestrial'!O100=0), "",'A1 Baseline - Terrestrial'!E100)</f>
        <v/>
      </c>
      <c r="F99" s="81" t="str">
        <f>IF(E99="", "", 'A1 Baseline - Terrestrial'!H100)</f>
        <v/>
      </c>
      <c r="G99" s="82" t="str">
        <f>IF(E99="", "", 'A1 Baseline - Terrestrial'!J100)</f>
        <v/>
      </c>
      <c r="H99" s="98"/>
      <c r="I99" s="99" t="str">
        <f>IF(E99="","",'A1 Baseline - Terrestrial'!K100)</f>
        <v/>
      </c>
      <c r="J99" s="85" t="str">
        <f>IF(OR(E99="",H99=""),"",IF(AND(E99=H99,G99&gt;=P99),"Error - No Enhancement",IF(AND(E99=H99,G99&lt;P99),"Acceptable",IF(F99&gt;N99,"Trading Down - Unacceptable Change",IF(F99=N99,"Error - No Enhancement",'A1 Baseline - Terrestrial'!G100&amp;" - "&amp;IFERROR(VLOOKUP(H99,'Z1 HAB CLASS'!$D$4:$E$45,2,FALSE),""))))))</f>
        <v/>
      </c>
      <c r="K99" s="100" t="str">
        <f>IF(E99="","",IF(AND(E99=H99,G99&gt;=P99),"Error - No Enhancement",IF(AND(E99=H99,G99&lt;P99),'A1 Baseline - Terrestrial'!I100&amp;" - "&amp;'A3 Enhancement - Terrestrial'!O99,IF(F99&gt;N99,"Trading Down - Unacceptable Change",IF(F99=N99,"Error - No Enhancement",IF(AND(E99&lt;&gt;H99,F99&lt;N99),"Lower Distinctiveness Habitat"&amp;" - "&amp;O99,'A1 Baseline - Terrestrial'!I100&amp;" - "&amp;'A3 Enhancement - Terrestrial'!O99))))))</f>
        <v/>
      </c>
      <c r="L99" s="101" t="str">
        <f>IF(E99="","",'A1 Baseline - Terrestrial'!O100)</f>
        <v/>
      </c>
      <c r="M99" s="102" t="str">
        <f>IFERROR(VLOOKUP(H99,'Z1 HAB CLASS'!$D$4:$E$45,2,FALSE)," ")</f>
        <v xml:space="preserve"> </v>
      </c>
      <c r="N99" s="103" t="str">
        <f>IFERROR(VLOOKUP(M99,'Z1 HAB CLASS'!$L$3:$N$9,2,FALSE)," ")</f>
        <v xml:space="preserve"> </v>
      </c>
      <c r="O99" s="104"/>
      <c r="P99" s="100" t="str">
        <f>IFERROR(VLOOKUP(O99,'Z3 CONDITION VALUE'!$A$3:$B$5,2,FALSE)," ")</f>
        <v xml:space="preserve"> </v>
      </c>
      <c r="Q99" s="82" t="str">
        <f>IF(OR('A1 Baseline - Terrestrial'!E100="", 'A1 Baseline - Terrestrial'!O100=0), "", 'A1 Baseline - Terrestrial'!I100&amp;"")</f>
        <v/>
      </c>
      <c r="R99" s="105" t="e">
        <f t="shared" ca="1" si="0"/>
        <v>#NAME?</v>
      </c>
      <c r="S99" s="99" t="e">
        <f t="shared" ca="1" si="1"/>
        <v>#NAME?</v>
      </c>
      <c r="T99" s="106" t="e">
        <f t="array" aca="1" ref="T99" ca="1">IF(OR(R99="",S99=""),"",INDEX('Z8 TARGET ENH'!$F$6:$EO$145,MATCH(R99,'Z8 TARGET ENH'!$B$6:$B$145,0),MATCH(S99,'Z8 TARGET ENH'!$F$2:$EO$2,0)))</f>
        <v>#NAME?</v>
      </c>
      <c r="U99" s="106" t="str">
        <f>IF(E99="","",VLOOKUP($H$8,'Z8 TARGET ENH'!$FH$7:$FJ$38,2,FALSE))</f>
        <v/>
      </c>
      <c r="V99" s="106" t="str">
        <f>IF(E99="","",VLOOKUP(H99,'Z8 TARGET ENH'!$FH$7:$FJ$38,3,FALSE))</f>
        <v/>
      </c>
      <c r="W99" s="107" t="str">
        <f t="shared" si="2"/>
        <v/>
      </c>
      <c r="X99" s="108"/>
      <c r="Y99" s="70"/>
      <c r="Z99" s="1">
        <f t="shared" si="3"/>
        <v>0</v>
      </c>
      <c r="AA99" s="70"/>
      <c r="AB99" s="70"/>
      <c r="AC99" s="70"/>
      <c r="AD99" s="70"/>
      <c r="AE99" s="70"/>
      <c r="AF99" s="70"/>
      <c r="AG99" s="70"/>
      <c r="AH99" s="70"/>
      <c r="AI99" s="70"/>
      <c r="AJ99" s="70"/>
      <c r="AK99" s="70"/>
      <c r="AL99" s="70"/>
      <c r="AM99" s="70"/>
      <c r="AN99" s="70"/>
      <c r="AO99" s="70"/>
      <c r="AP99" s="70"/>
      <c r="AQ99" s="70"/>
      <c r="AR99" s="70"/>
      <c r="AS99" s="70"/>
      <c r="AT99" s="70"/>
    </row>
    <row r="100" spans="1:46" ht="30" customHeight="1" x14ac:dyDescent="0.2">
      <c r="A100" s="70"/>
      <c r="B100" s="70"/>
      <c r="C100" s="70"/>
      <c r="D100" s="97">
        <f>'A1 Baseline - Terrestrial'!D101</f>
        <v>94</v>
      </c>
      <c r="E100" s="80" t="str">
        <f>IF(OR('A1 Baseline - Terrestrial'!E101="",'A1 Baseline - Terrestrial'!O101=0), "",'A1 Baseline - Terrestrial'!E101)</f>
        <v/>
      </c>
      <c r="F100" s="81" t="str">
        <f>IF(E100="", "", 'A1 Baseline - Terrestrial'!H101)</f>
        <v/>
      </c>
      <c r="G100" s="82" t="str">
        <f>IF(E100="", "", 'A1 Baseline - Terrestrial'!J101)</f>
        <v/>
      </c>
      <c r="H100" s="98"/>
      <c r="I100" s="99" t="str">
        <f>IF(E100="","",'A1 Baseline - Terrestrial'!K101)</f>
        <v/>
      </c>
      <c r="J100" s="85" t="str">
        <f>IF(OR(E100="",H100=""),"",IF(AND(E100=H100,G100&gt;=P100),"Error - No Enhancement",IF(AND(E100=H100,G100&lt;P100),"Acceptable",IF(F100&gt;N100,"Trading Down - Unacceptable Change",IF(F100=N100,"Error - No Enhancement",'A1 Baseline - Terrestrial'!G101&amp;" - "&amp;IFERROR(VLOOKUP(H100,'Z1 HAB CLASS'!$D$4:$E$45,2,FALSE),""))))))</f>
        <v/>
      </c>
      <c r="K100" s="100" t="str">
        <f>IF(E100="","",IF(AND(E100=H100,G100&gt;=P100),"Error - No Enhancement",IF(AND(E100=H100,G100&lt;P100),'A1 Baseline - Terrestrial'!I101&amp;" - "&amp;'A3 Enhancement - Terrestrial'!O100,IF(F100&gt;N100,"Trading Down - Unacceptable Change",IF(F100=N100,"Error - No Enhancement",IF(AND(E100&lt;&gt;H100,F100&lt;N100),"Lower Distinctiveness Habitat"&amp;" - "&amp;O100,'A1 Baseline - Terrestrial'!I101&amp;" - "&amp;'A3 Enhancement - Terrestrial'!O100))))))</f>
        <v/>
      </c>
      <c r="L100" s="101" t="str">
        <f>IF(E100="","",'A1 Baseline - Terrestrial'!O101)</f>
        <v/>
      </c>
      <c r="M100" s="102" t="str">
        <f>IFERROR(VLOOKUP(H100,'Z1 HAB CLASS'!$D$4:$E$45,2,FALSE)," ")</f>
        <v xml:space="preserve"> </v>
      </c>
      <c r="N100" s="103" t="str">
        <f>IFERROR(VLOOKUP(M100,'Z1 HAB CLASS'!$L$3:$N$9,2,FALSE)," ")</f>
        <v xml:space="preserve"> </v>
      </c>
      <c r="O100" s="104"/>
      <c r="P100" s="100" t="str">
        <f>IFERROR(VLOOKUP(O100,'Z3 CONDITION VALUE'!$A$3:$B$5,2,FALSE)," ")</f>
        <v xml:space="preserve"> </v>
      </c>
      <c r="Q100" s="82" t="str">
        <f>IF(OR('A1 Baseline - Terrestrial'!E101="", 'A1 Baseline - Terrestrial'!O101=0), "", 'A1 Baseline - Terrestrial'!I101&amp;"")</f>
        <v/>
      </c>
      <c r="R100" s="105" t="e">
        <f t="shared" ca="1" si="0"/>
        <v>#NAME?</v>
      </c>
      <c r="S100" s="99" t="e">
        <f t="shared" ca="1" si="1"/>
        <v>#NAME?</v>
      </c>
      <c r="T100" s="106" t="e">
        <f t="array" aca="1" ref="T100" ca="1">IF(OR(R100="",S100=""),"",INDEX('Z8 TARGET ENH'!$F$6:$EO$145,MATCH(R100,'Z8 TARGET ENH'!$B$6:$B$145,0),MATCH(S100,'Z8 TARGET ENH'!$F$2:$EO$2,0)))</f>
        <v>#NAME?</v>
      </c>
      <c r="U100" s="106" t="str">
        <f>IF(E100="","",VLOOKUP($H$8,'Z8 TARGET ENH'!$FH$7:$FJ$38,2,FALSE))</f>
        <v/>
      </c>
      <c r="V100" s="106" t="str">
        <f>IF(E100="","",VLOOKUP(H100,'Z8 TARGET ENH'!$FH$7:$FJ$38,3,FALSE))</f>
        <v/>
      </c>
      <c r="W100" s="107" t="str">
        <f t="shared" si="2"/>
        <v/>
      </c>
      <c r="X100" s="108"/>
      <c r="Y100" s="70"/>
      <c r="Z100" s="1">
        <f t="shared" si="3"/>
        <v>0</v>
      </c>
      <c r="AA100" s="70"/>
      <c r="AB100" s="70"/>
      <c r="AC100" s="70"/>
      <c r="AD100" s="70"/>
      <c r="AE100" s="70"/>
      <c r="AF100" s="70"/>
      <c r="AG100" s="70"/>
      <c r="AH100" s="70"/>
      <c r="AI100" s="70"/>
      <c r="AJ100" s="70"/>
      <c r="AK100" s="70"/>
      <c r="AL100" s="70"/>
      <c r="AM100" s="70"/>
      <c r="AN100" s="70"/>
      <c r="AO100" s="70"/>
      <c r="AP100" s="70"/>
      <c r="AQ100" s="70"/>
      <c r="AR100" s="70"/>
      <c r="AS100" s="70"/>
      <c r="AT100" s="70"/>
    </row>
    <row r="101" spans="1:46" ht="30" customHeight="1" x14ac:dyDescent="0.2">
      <c r="A101" s="70"/>
      <c r="B101" s="70"/>
      <c r="C101" s="70"/>
      <c r="D101" s="97">
        <f>'A1 Baseline - Terrestrial'!D102</f>
        <v>95</v>
      </c>
      <c r="E101" s="80" t="str">
        <f>IF(OR('A1 Baseline - Terrestrial'!E102="",'A1 Baseline - Terrestrial'!O102=0), "",'A1 Baseline - Terrestrial'!E102)</f>
        <v/>
      </c>
      <c r="F101" s="81" t="str">
        <f>IF(E101="", "", 'A1 Baseline - Terrestrial'!H102)</f>
        <v/>
      </c>
      <c r="G101" s="82" t="str">
        <f>IF(E101="", "", 'A1 Baseline - Terrestrial'!J102)</f>
        <v/>
      </c>
      <c r="H101" s="98"/>
      <c r="I101" s="99" t="str">
        <f>IF(E101="","",'A1 Baseline - Terrestrial'!K102)</f>
        <v/>
      </c>
      <c r="J101" s="85" t="str">
        <f>IF(OR(E101="",H101=""),"",IF(AND(E101=H101,G101&gt;=P101),"Error - No Enhancement",IF(AND(E101=H101,G101&lt;P101),"Acceptable",IF(F101&gt;N101,"Trading Down - Unacceptable Change",IF(F101=N101,"Error - No Enhancement",'A1 Baseline - Terrestrial'!G102&amp;" - "&amp;IFERROR(VLOOKUP(H101,'Z1 HAB CLASS'!$D$4:$E$45,2,FALSE),""))))))</f>
        <v/>
      </c>
      <c r="K101" s="100" t="str">
        <f>IF(E101="","",IF(AND(E101=H101,G101&gt;=P101),"Error - No Enhancement",IF(AND(E101=H101,G101&lt;P101),'A1 Baseline - Terrestrial'!I102&amp;" - "&amp;'A3 Enhancement - Terrestrial'!O101,IF(F101&gt;N101,"Trading Down - Unacceptable Change",IF(F101=N101,"Error - No Enhancement",IF(AND(E101&lt;&gt;H101,F101&lt;N101),"Lower Distinctiveness Habitat"&amp;" - "&amp;O101,'A1 Baseline - Terrestrial'!I102&amp;" - "&amp;'A3 Enhancement - Terrestrial'!O101))))))</f>
        <v/>
      </c>
      <c r="L101" s="101" t="str">
        <f>IF(E101="","",'A1 Baseline - Terrestrial'!O102)</f>
        <v/>
      </c>
      <c r="M101" s="102" t="str">
        <f>IFERROR(VLOOKUP(H101,'Z1 HAB CLASS'!$D$4:$E$45,2,FALSE)," ")</f>
        <v xml:space="preserve"> </v>
      </c>
      <c r="N101" s="103" t="str">
        <f>IFERROR(VLOOKUP(M101,'Z1 HAB CLASS'!$L$3:$N$9,2,FALSE)," ")</f>
        <v xml:space="preserve"> </v>
      </c>
      <c r="O101" s="104"/>
      <c r="P101" s="100" t="str">
        <f>IFERROR(VLOOKUP(O101,'Z3 CONDITION VALUE'!$A$3:$B$5,2,FALSE)," ")</f>
        <v xml:space="preserve"> </v>
      </c>
      <c r="Q101" s="82" t="str">
        <f>IF(OR('A1 Baseline - Terrestrial'!E102="", 'A1 Baseline - Terrestrial'!O102=0), "", 'A1 Baseline - Terrestrial'!I102&amp;"")</f>
        <v/>
      </c>
      <c r="R101" s="105" t="e">
        <f t="shared" ca="1" si="0"/>
        <v>#NAME?</v>
      </c>
      <c r="S101" s="99" t="e">
        <f t="shared" ca="1" si="1"/>
        <v>#NAME?</v>
      </c>
      <c r="T101" s="106" t="e">
        <f t="array" aca="1" ref="T101" ca="1">IF(OR(R101="",S101=""),"",INDEX('Z8 TARGET ENH'!$F$6:$EO$145,MATCH(R101,'Z8 TARGET ENH'!$B$6:$B$145,0),MATCH(S101,'Z8 TARGET ENH'!$F$2:$EO$2,0)))</f>
        <v>#NAME?</v>
      </c>
      <c r="U101" s="106" t="str">
        <f>IF(E101="","",VLOOKUP($H$8,'Z8 TARGET ENH'!$FH$7:$FJ$38,2,FALSE))</f>
        <v/>
      </c>
      <c r="V101" s="106" t="str">
        <f>IF(E101="","",VLOOKUP(H101,'Z8 TARGET ENH'!$FH$7:$FJ$38,3,FALSE))</f>
        <v/>
      </c>
      <c r="W101" s="107" t="str">
        <f t="shared" si="2"/>
        <v/>
      </c>
      <c r="X101" s="108"/>
      <c r="Y101" s="70"/>
      <c r="Z101" s="1">
        <f t="shared" si="3"/>
        <v>0</v>
      </c>
      <c r="AA101" s="70"/>
      <c r="AB101" s="70"/>
      <c r="AC101" s="70"/>
      <c r="AD101" s="70"/>
      <c r="AE101" s="70"/>
      <c r="AF101" s="70"/>
      <c r="AG101" s="70"/>
      <c r="AH101" s="70"/>
      <c r="AI101" s="70"/>
      <c r="AJ101" s="70"/>
      <c r="AK101" s="70"/>
      <c r="AL101" s="70"/>
      <c r="AM101" s="70"/>
      <c r="AN101" s="70"/>
      <c r="AO101" s="70"/>
      <c r="AP101" s="70"/>
      <c r="AQ101" s="70"/>
      <c r="AR101" s="70"/>
      <c r="AS101" s="70"/>
      <c r="AT101" s="70"/>
    </row>
    <row r="102" spans="1:46" ht="30" customHeight="1" x14ac:dyDescent="0.2">
      <c r="A102" s="70"/>
      <c r="B102" s="70"/>
      <c r="C102" s="70"/>
      <c r="D102" s="97">
        <f>'A1 Baseline - Terrestrial'!D103</f>
        <v>96</v>
      </c>
      <c r="E102" s="80" t="str">
        <f>IF(OR('A1 Baseline - Terrestrial'!E103="",'A1 Baseline - Terrestrial'!O103=0), "",'A1 Baseline - Terrestrial'!E103)</f>
        <v/>
      </c>
      <c r="F102" s="81" t="str">
        <f>IF(E102="", "", 'A1 Baseline - Terrestrial'!H103)</f>
        <v/>
      </c>
      <c r="G102" s="82" t="str">
        <f>IF(E102="", "", 'A1 Baseline - Terrestrial'!J103)</f>
        <v/>
      </c>
      <c r="H102" s="98"/>
      <c r="I102" s="99" t="str">
        <f>IF(E102="","",'A1 Baseline - Terrestrial'!K103)</f>
        <v/>
      </c>
      <c r="J102" s="85" t="str">
        <f>IF(OR(E102="",H102=""),"",IF(AND(E102=H102,G102&gt;=P102),"Error - No Enhancement",IF(AND(E102=H102,G102&lt;P102),"Acceptable",IF(F102&gt;N102,"Trading Down - Unacceptable Change",IF(F102=N102,"Error - No Enhancement",'A1 Baseline - Terrestrial'!G103&amp;" - "&amp;IFERROR(VLOOKUP(H102,'Z1 HAB CLASS'!$D$4:$E$45,2,FALSE),""))))))</f>
        <v/>
      </c>
      <c r="K102" s="100" t="str">
        <f>IF(E102="","",IF(AND(E102=H102,G102&gt;=P102),"Error - No Enhancement",IF(AND(E102=H102,G102&lt;P102),'A1 Baseline - Terrestrial'!I103&amp;" - "&amp;'A3 Enhancement - Terrestrial'!O102,IF(F102&gt;N102,"Trading Down - Unacceptable Change",IF(F102=N102,"Error - No Enhancement",IF(AND(E102&lt;&gt;H102,F102&lt;N102),"Lower Distinctiveness Habitat"&amp;" - "&amp;O102,'A1 Baseline - Terrestrial'!I103&amp;" - "&amp;'A3 Enhancement - Terrestrial'!O102))))))</f>
        <v/>
      </c>
      <c r="L102" s="101" t="str">
        <f>IF(E102="","",'A1 Baseline - Terrestrial'!O103)</f>
        <v/>
      </c>
      <c r="M102" s="102" t="str">
        <f>IFERROR(VLOOKUP(H102,'Z1 HAB CLASS'!$D$4:$E$45,2,FALSE)," ")</f>
        <v xml:space="preserve"> </v>
      </c>
      <c r="N102" s="103" t="str">
        <f>IFERROR(VLOOKUP(M102,'Z1 HAB CLASS'!$L$3:$N$9,2,FALSE)," ")</f>
        <v xml:space="preserve"> </v>
      </c>
      <c r="O102" s="104"/>
      <c r="P102" s="100" t="str">
        <f>IFERROR(VLOOKUP(O102,'Z3 CONDITION VALUE'!$A$3:$B$5,2,FALSE)," ")</f>
        <v xml:space="preserve"> </v>
      </c>
      <c r="Q102" s="82" t="str">
        <f>IF(OR('A1 Baseline - Terrestrial'!E103="", 'A1 Baseline - Terrestrial'!O103=0), "", 'A1 Baseline - Terrestrial'!I103&amp;"")</f>
        <v/>
      </c>
      <c r="R102" s="105" t="e">
        <f t="shared" ca="1" si="0"/>
        <v>#NAME?</v>
      </c>
      <c r="S102" s="99" t="e">
        <f t="shared" ca="1" si="1"/>
        <v>#NAME?</v>
      </c>
      <c r="T102" s="106" t="e">
        <f t="array" aca="1" ref="T102" ca="1">IF(OR(R102="",S102=""),"",INDEX('Z8 TARGET ENH'!$F$6:$EO$145,MATCH(R102,'Z8 TARGET ENH'!$B$6:$B$145,0),MATCH(S102,'Z8 TARGET ENH'!$F$2:$EO$2,0)))</f>
        <v>#NAME?</v>
      </c>
      <c r="U102" s="106" t="str">
        <f>IF(E102="","",VLOOKUP($H$8,'Z8 TARGET ENH'!$FH$7:$FJ$38,2,FALSE))</f>
        <v/>
      </c>
      <c r="V102" s="106" t="str">
        <f>IF(E102="","",VLOOKUP(H102,'Z8 TARGET ENH'!$FH$7:$FJ$38,3,FALSE))</f>
        <v/>
      </c>
      <c r="W102" s="107" t="str">
        <f t="shared" si="2"/>
        <v/>
      </c>
      <c r="X102" s="108"/>
      <c r="Y102" s="70"/>
      <c r="Z102" s="1">
        <f t="shared" si="3"/>
        <v>0</v>
      </c>
      <c r="AA102" s="70"/>
      <c r="AB102" s="70"/>
      <c r="AC102" s="70"/>
      <c r="AD102" s="70"/>
      <c r="AE102" s="70"/>
      <c r="AF102" s="70"/>
      <c r="AG102" s="70"/>
      <c r="AH102" s="70"/>
      <c r="AI102" s="70"/>
      <c r="AJ102" s="70"/>
      <c r="AK102" s="70"/>
      <c r="AL102" s="70"/>
      <c r="AM102" s="70"/>
      <c r="AN102" s="70"/>
      <c r="AO102" s="70"/>
      <c r="AP102" s="70"/>
      <c r="AQ102" s="70"/>
      <c r="AR102" s="70"/>
      <c r="AS102" s="70"/>
      <c r="AT102" s="70"/>
    </row>
    <row r="103" spans="1:46" ht="30" customHeight="1" x14ac:dyDescent="0.2">
      <c r="A103" s="70"/>
      <c r="B103" s="70"/>
      <c r="C103" s="70"/>
      <c r="D103" s="97">
        <f>'A1 Baseline - Terrestrial'!D104</f>
        <v>97</v>
      </c>
      <c r="E103" s="80" t="str">
        <f>IF(OR('A1 Baseline - Terrestrial'!E104="",'A1 Baseline - Terrestrial'!O104=0), "",'A1 Baseline - Terrestrial'!E104)</f>
        <v/>
      </c>
      <c r="F103" s="81" t="str">
        <f>IF(E103="", "", 'A1 Baseline - Terrestrial'!H104)</f>
        <v/>
      </c>
      <c r="G103" s="82" t="str">
        <f>IF(E103="", "", 'A1 Baseline - Terrestrial'!J104)</f>
        <v/>
      </c>
      <c r="H103" s="98"/>
      <c r="I103" s="99" t="str">
        <f>IF(E103="","",'A1 Baseline - Terrestrial'!K104)</f>
        <v/>
      </c>
      <c r="J103" s="85" t="str">
        <f>IF(OR(E103="",H103=""),"",IF(AND(E103=H103,G103&gt;=P103),"Error - No Enhancement",IF(AND(E103=H103,G103&lt;P103),"Acceptable",IF(F103&gt;N103,"Trading Down - Unacceptable Change",IF(F103=N103,"Error - No Enhancement",'A1 Baseline - Terrestrial'!G104&amp;" - "&amp;IFERROR(VLOOKUP(H103,'Z1 HAB CLASS'!$D$4:$E$45,2,FALSE),""))))))</f>
        <v/>
      </c>
      <c r="K103" s="100" t="str">
        <f>IF(E103="","",IF(AND(E103=H103,G103&gt;=P103),"Error - No Enhancement",IF(AND(E103=H103,G103&lt;P103),'A1 Baseline - Terrestrial'!I104&amp;" - "&amp;'A3 Enhancement - Terrestrial'!O103,IF(F103&gt;N103,"Trading Down - Unacceptable Change",IF(F103=N103,"Error - No Enhancement",IF(AND(E103&lt;&gt;H103,F103&lt;N103),"Lower Distinctiveness Habitat"&amp;" - "&amp;O103,'A1 Baseline - Terrestrial'!I104&amp;" - "&amp;'A3 Enhancement - Terrestrial'!O103))))))</f>
        <v/>
      </c>
      <c r="L103" s="101" t="str">
        <f>IF(E103="","",'A1 Baseline - Terrestrial'!O104)</f>
        <v/>
      </c>
      <c r="M103" s="102" t="str">
        <f>IFERROR(VLOOKUP(H103,'Z1 HAB CLASS'!$D$4:$E$45,2,FALSE)," ")</f>
        <v xml:space="preserve"> </v>
      </c>
      <c r="N103" s="103" t="str">
        <f>IFERROR(VLOOKUP(M103,'Z1 HAB CLASS'!$L$3:$N$9,2,FALSE)," ")</f>
        <v xml:space="preserve"> </v>
      </c>
      <c r="O103" s="104"/>
      <c r="P103" s="100" t="str">
        <f>IFERROR(VLOOKUP(O103,'Z3 CONDITION VALUE'!$A$3:$B$5,2,FALSE)," ")</f>
        <v xml:space="preserve"> </v>
      </c>
      <c r="Q103" s="82" t="str">
        <f>IF(OR('A1 Baseline - Terrestrial'!E104="", 'A1 Baseline - Terrestrial'!O104=0), "", 'A1 Baseline - Terrestrial'!I104&amp;"")</f>
        <v/>
      </c>
      <c r="R103" s="105" t="e">
        <f t="shared" ca="1" si="0"/>
        <v>#NAME?</v>
      </c>
      <c r="S103" s="99" t="e">
        <f t="shared" ca="1" si="1"/>
        <v>#NAME?</v>
      </c>
      <c r="T103" s="106" t="e">
        <f t="array" aca="1" ref="T103" ca="1">IF(OR(R103="",S103=""),"",INDEX('Z8 TARGET ENH'!$F$6:$EO$145,MATCH(R103,'Z8 TARGET ENH'!$B$6:$B$145,0),MATCH(S103,'Z8 TARGET ENH'!$F$2:$EO$2,0)))</f>
        <v>#NAME?</v>
      </c>
      <c r="U103" s="106" t="str">
        <f>IF(E103="","",VLOOKUP($H$8,'Z8 TARGET ENH'!$FH$7:$FJ$38,2,FALSE))</f>
        <v/>
      </c>
      <c r="V103" s="106" t="str">
        <f>IF(E103="","",VLOOKUP(H103,'Z8 TARGET ENH'!$FH$7:$FJ$38,3,FALSE))</f>
        <v/>
      </c>
      <c r="W103" s="107" t="str">
        <f t="shared" si="2"/>
        <v/>
      </c>
      <c r="X103" s="108"/>
      <c r="Y103" s="70"/>
      <c r="Z103" s="1">
        <f t="shared" si="3"/>
        <v>0</v>
      </c>
      <c r="AA103" s="70"/>
      <c r="AB103" s="70"/>
      <c r="AC103" s="70"/>
      <c r="AD103" s="70"/>
      <c r="AE103" s="70"/>
      <c r="AF103" s="70"/>
      <c r="AG103" s="70"/>
      <c r="AH103" s="70"/>
      <c r="AI103" s="70"/>
      <c r="AJ103" s="70"/>
      <c r="AK103" s="70"/>
      <c r="AL103" s="70"/>
      <c r="AM103" s="70"/>
      <c r="AN103" s="70"/>
      <c r="AO103" s="70"/>
      <c r="AP103" s="70"/>
      <c r="AQ103" s="70"/>
      <c r="AR103" s="70"/>
      <c r="AS103" s="70"/>
      <c r="AT103" s="70"/>
    </row>
    <row r="104" spans="1:46" ht="30" customHeight="1" x14ac:dyDescent="0.2">
      <c r="A104" s="70"/>
      <c r="B104" s="70"/>
      <c r="C104" s="70"/>
      <c r="D104" s="97">
        <f>'A1 Baseline - Terrestrial'!D105</f>
        <v>98</v>
      </c>
      <c r="E104" s="80" t="str">
        <f>IF(OR('A1 Baseline - Terrestrial'!E105="",'A1 Baseline - Terrestrial'!O105=0), "",'A1 Baseline - Terrestrial'!E105)</f>
        <v/>
      </c>
      <c r="F104" s="81" t="str">
        <f>IF(E104="", "", 'A1 Baseline - Terrestrial'!H105)</f>
        <v/>
      </c>
      <c r="G104" s="82" t="str">
        <f>IF(E104="", "", 'A1 Baseline - Terrestrial'!J105)</f>
        <v/>
      </c>
      <c r="H104" s="98"/>
      <c r="I104" s="99" t="str">
        <f>IF(E104="","",'A1 Baseline - Terrestrial'!K105)</f>
        <v/>
      </c>
      <c r="J104" s="85" t="str">
        <f>IF(OR(E104="",H104=""),"",IF(AND(E104=H104,G104&gt;=P104),"Error - No Enhancement",IF(AND(E104=H104,G104&lt;P104),"Acceptable",IF(F104&gt;N104,"Trading Down - Unacceptable Change",IF(F104=N104,"Error - No Enhancement",'A1 Baseline - Terrestrial'!G105&amp;" - "&amp;IFERROR(VLOOKUP(H104,'Z1 HAB CLASS'!$D$4:$E$45,2,FALSE),""))))))</f>
        <v/>
      </c>
      <c r="K104" s="100" t="str">
        <f>IF(E104="","",IF(AND(E104=H104,G104&gt;=P104),"Error - No Enhancement",IF(AND(E104=H104,G104&lt;P104),'A1 Baseline - Terrestrial'!I105&amp;" - "&amp;'A3 Enhancement - Terrestrial'!O104,IF(F104&gt;N104,"Trading Down - Unacceptable Change",IF(F104=N104,"Error - No Enhancement",IF(AND(E104&lt;&gt;H104,F104&lt;N104),"Lower Distinctiveness Habitat"&amp;" - "&amp;O104,'A1 Baseline - Terrestrial'!I105&amp;" - "&amp;'A3 Enhancement - Terrestrial'!O104))))))</f>
        <v/>
      </c>
      <c r="L104" s="101" t="str">
        <f>IF(E104="","",'A1 Baseline - Terrestrial'!O105)</f>
        <v/>
      </c>
      <c r="M104" s="102" t="str">
        <f>IFERROR(VLOOKUP(H104,'Z1 HAB CLASS'!$D$4:$E$45,2,FALSE)," ")</f>
        <v xml:space="preserve"> </v>
      </c>
      <c r="N104" s="103" t="str">
        <f>IFERROR(VLOOKUP(M104,'Z1 HAB CLASS'!$L$3:$N$9,2,FALSE)," ")</f>
        <v xml:space="preserve"> </v>
      </c>
      <c r="O104" s="104"/>
      <c r="P104" s="100" t="str">
        <f>IFERROR(VLOOKUP(O104,'Z3 CONDITION VALUE'!$A$3:$B$5,2,FALSE)," ")</f>
        <v xml:space="preserve"> </v>
      </c>
      <c r="Q104" s="82" t="str">
        <f>IF(OR('A1 Baseline - Terrestrial'!E105="", 'A1 Baseline - Terrestrial'!O105=0), "", 'A1 Baseline - Terrestrial'!I105&amp;"")</f>
        <v/>
      </c>
      <c r="R104" s="105" t="e">
        <f t="shared" ca="1" si="0"/>
        <v>#NAME?</v>
      </c>
      <c r="S104" s="99" t="e">
        <f t="shared" ca="1" si="1"/>
        <v>#NAME?</v>
      </c>
      <c r="T104" s="106" t="e">
        <f t="array" aca="1" ref="T104" ca="1">IF(OR(R104="",S104=""),"",INDEX('Z8 TARGET ENH'!$F$6:$EO$145,MATCH(R104,'Z8 TARGET ENH'!$B$6:$B$145,0),MATCH(S104,'Z8 TARGET ENH'!$F$2:$EO$2,0)))</f>
        <v>#NAME?</v>
      </c>
      <c r="U104" s="106" t="str">
        <f>IF(E104="","",VLOOKUP($H$8,'Z8 TARGET ENH'!$FH$7:$FJ$38,2,FALSE))</f>
        <v/>
      </c>
      <c r="V104" s="106" t="str">
        <f>IF(E104="","",VLOOKUP(H104,'Z8 TARGET ENH'!$FH$7:$FJ$38,3,FALSE))</f>
        <v/>
      </c>
      <c r="W104" s="107" t="str">
        <f t="shared" si="2"/>
        <v/>
      </c>
      <c r="X104" s="108"/>
      <c r="Y104" s="70"/>
      <c r="Z104" s="1">
        <f t="shared" si="3"/>
        <v>0</v>
      </c>
      <c r="AA104" s="70"/>
      <c r="AB104" s="70"/>
      <c r="AC104" s="70"/>
      <c r="AD104" s="70"/>
      <c r="AE104" s="70"/>
      <c r="AF104" s="70"/>
      <c r="AG104" s="70"/>
      <c r="AH104" s="70"/>
      <c r="AI104" s="70"/>
      <c r="AJ104" s="70"/>
      <c r="AK104" s="70"/>
      <c r="AL104" s="70"/>
      <c r="AM104" s="70"/>
      <c r="AN104" s="70"/>
      <c r="AO104" s="70"/>
      <c r="AP104" s="70"/>
      <c r="AQ104" s="70"/>
      <c r="AR104" s="70"/>
      <c r="AS104" s="70"/>
      <c r="AT104" s="70"/>
    </row>
    <row r="105" spans="1:46" ht="30" customHeight="1" x14ac:dyDescent="0.2">
      <c r="A105" s="70"/>
      <c r="B105" s="70"/>
      <c r="C105" s="70"/>
      <c r="D105" s="97">
        <f>'A1 Baseline - Terrestrial'!D106</f>
        <v>99</v>
      </c>
      <c r="E105" s="80" t="str">
        <f>IF(OR('A1 Baseline - Terrestrial'!E106="",'A1 Baseline - Terrestrial'!O106=0), "",'A1 Baseline - Terrestrial'!E106)</f>
        <v/>
      </c>
      <c r="F105" s="81" t="str">
        <f>IF(E105="", "", 'A1 Baseline - Terrestrial'!H106)</f>
        <v/>
      </c>
      <c r="G105" s="82" t="str">
        <f>IF(E105="", "", 'A1 Baseline - Terrestrial'!J106)</f>
        <v/>
      </c>
      <c r="H105" s="98"/>
      <c r="I105" s="99" t="str">
        <f>IF(E105="","",'A1 Baseline - Terrestrial'!K106)</f>
        <v/>
      </c>
      <c r="J105" s="85" t="str">
        <f>IF(OR(E105="",H105=""),"",IF(AND(E105=H105,G105&gt;=P105),"Error - No Enhancement",IF(AND(E105=H105,G105&lt;P105),"Acceptable",IF(F105&gt;N105,"Trading Down - Unacceptable Change",IF(F105=N105,"Error - No Enhancement",'A1 Baseline - Terrestrial'!G106&amp;" - "&amp;IFERROR(VLOOKUP(H105,'Z1 HAB CLASS'!$D$4:$E$45,2,FALSE),""))))))</f>
        <v/>
      </c>
      <c r="K105" s="100" t="str">
        <f>IF(E105="","",IF(AND(E105=H105,G105&gt;=P105),"Error - No Enhancement",IF(AND(E105=H105,G105&lt;P105),'A1 Baseline - Terrestrial'!I106&amp;" - "&amp;'A3 Enhancement - Terrestrial'!O105,IF(F105&gt;N105,"Trading Down - Unacceptable Change",IF(F105=N105,"Error - No Enhancement",IF(AND(E105&lt;&gt;H105,F105&lt;N105),"Lower Distinctiveness Habitat"&amp;" - "&amp;O105,'A1 Baseline - Terrestrial'!I106&amp;" - "&amp;'A3 Enhancement - Terrestrial'!O105))))))</f>
        <v/>
      </c>
      <c r="L105" s="101" t="str">
        <f>IF(E105="","",'A1 Baseline - Terrestrial'!O106)</f>
        <v/>
      </c>
      <c r="M105" s="102" t="str">
        <f>IFERROR(VLOOKUP(H105,'Z1 HAB CLASS'!$D$4:$E$45,2,FALSE)," ")</f>
        <v xml:space="preserve"> </v>
      </c>
      <c r="N105" s="103" t="str">
        <f>IFERROR(VLOOKUP(M105,'Z1 HAB CLASS'!$L$3:$N$9,2,FALSE)," ")</f>
        <v xml:space="preserve"> </v>
      </c>
      <c r="O105" s="104"/>
      <c r="P105" s="100" t="str">
        <f>IFERROR(VLOOKUP(O105,'Z3 CONDITION VALUE'!$A$3:$B$5,2,FALSE)," ")</f>
        <v xml:space="preserve"> </v>
      </c>
      <c r="Q105" s="82" t="str">
        <f>IF(OR('A1 Baseline - Terrestrial'!E106="", 'A1 Baseline - Terrestrial'!O106=0), "", 'A1 Baseline - Terrestrial'!I106&amp;"")</f>
        <v/>
      </c>
      <c r="R105" s="105" t="e">
        <f t="shared" ca="1" si="0"/>
        <v>#NAME?</v>
      </c>
      <c r="S105" s="99" t="e">
        <f t="shared" ca="1" si="1"/>
        <v>#NAME?</v>
      </c>
      <c r="T105" s="106" t="e">
        <f t="array" aca="1" ref="T105" ca="1">IF(OR(R105="",S105=""),"",INDEX('Z8 TARGET ENH'!$F$6:$EO$145,MATCH(R105,'Z8 TARGET ENH'!$B$6:$B$145,0),MATCH(S105,'Z8 TARGET ENH'!$F$2:$EO$2,0)))</f>
        <v>#NAME?</v>
      </c>
      <c r="U105" s="106" t="str">
        <f>IF(E105="","",VLOOKUP($H$8,'Z8 TARGET ENH'!$FH$7:$FJ$38,2,FALSE))</f>
        <v/>
      </c>
      <c r="V105" s="106" t="str">
        <f>IF(E105="","",VLOOKUP(H105,'Z8 TARGET ENH'!$FH$7:$FJ$38,3,FALSE))</f>
        <v/>
      </c>
      <c r="W105" s="107" t="str">
        <f t="shared" si="2"/>
        <v/>
      </c>
      <c r="X105" s="108"/>
      <c r="Y105" s="70"/>
      <c r="Z105" s="1">
        <f t="shared" si="3"/>
        <v>0</v>
      </c>
      <c r="AA105" s="70"/>
      <c r="AB105" s="70"/>
      <c r="AC105" s="70"/>
      <c r="AD105" s="70"/>
      <c r="AE105" s="70"/>
      <c r="AF105" s="70"/>
      <c r="AG105" s="70"/>
      <c r="AH105" s="70"/>
      <c r="AI105" s="70"/>
      <c r="AJ105" s="70"/>
      <c r="AK105" s="70"/>
      <c r="AL105" s="70"/>
      <c r="AM105" s="70"/>
      <c r="AN105" s="70"/>
      <c r="AO105" s="70"/>
      <c r="AP105" s="70"/>
      <c r="AQ105" s="70"/>
      <c r="AR105" s="70"/>
      <c r="AS105" s="70"/>
      <c r="AT105" s="70"/>
    </row>
    <row r="106" spans="1:46" ht="30" customHeight="1" x14ac:dyDescent="0.2">
      <c r="A106" s="70"/>
      <c r="B106" s="70"/>
      <c r="C106" s="70"/>
      <c r="D106" s="97">
        <f>'A1 Baseline - Terrestrial'!D107</f>
        <v>100</v>
      </c>
      <c r="E106" s="80" t="str">
        <f>IF(OR('A1 Baseline - Terrestrial'!E107="",'A1 Baseline - Terrestrial'!O107=0), "",'A1 Baseline - Terrestrial'!E107)</f>
        <v/>
      </c>
      <c r="F106" s="81" t="str">
        <f>IF(E106="", "", 'A1 Baseline - Terrestrial'!H107)</f>
        <v/>
      </c>
      <c r="G106" s="82" t="str">
        <f>IF(E106="", "", 'A1 Baseline - Terrestrial'!J107)</f>
        <v/>
      </c>
      <c r="H106" s="98"/>
      <c r="I106" s="99" t="str">
        <f>IF(E106="","",'A1 Baseline - Terrestrial'!K107)</f>
        <v/>
      </c>
      <c r="J106" s="85" t="str">
        <f>IF(OR(E106="",H106=""),"",IF(AND(E106=H106,G106&gt;=P106),"Error - No Enhancement",IF(AND(E106=H106,G106&lt;P106),"Acceptable",IF(F106&gt;N106,"Trading Down - Unacceptable Change",IF(F106=N106,"Error - No Enhancement",'A1 Baseline - Terrestrial'!G107&amp;" - "&amp;IFERROR(VLOOKUP(H106,'Z1 HAB CLASS'!$D$4:$E$45,2,FALSE),""))))))</f>
        <v/>
      </c>
      <c r="K106" s="100" t="str">
        <f>IF(E106="","",IF(AND(E106=H106,G106&gt;=P106),"Error - No Enhancement",IF(AND(E106=H106,G106&lt;P106),'A1 Baseline - Terrestrial'!I107&amp;" - "&amp;'A3 Enhancement - Terrestrial'!O106,IF(F106&gt;N106,"Trading Down - Unacceptable Change",IF(F106=N106,"Error - No Enhancement",IF(AND(E106&lt;&gt;H106,F106&lt;N106),"Lower Distinctiveness Habitat"&amp;" - "&amp;O106,'A1 Baseline - Terrestrial'!I107&amp;" - "&amp;'A3 Enhancement - Terrestrial'!O106))))))</f>
        <v/>
      </c>
      <c r="L106" s="101" t="str">
        <f>IF(E106="","",'A1 Baseline - Terrestrial'!O107)</f>
        <v/>
      </c>
      <c r="M106" s="102" t="str">
        <f>IFERROR(VLOOKUP(H106,'Z1 HAB CLASS'!$D$4:$E$45,2,FALSE)," ")</f>
        <v xml:space="preserve"> </v>
      </c>
      <c r="N106" s="103" t="str">
        <f>IFERROR(VLOOKUP(M106,'Z1 HAB CLASS'!$L$3:$N$9,2,FALSE)," ")</f>
        <v xml:space="preserve"> </v>
      </c>
      <c r="O106" s="104"/>
      <c r="P106" s="100" t="str">
        <f>IFERROR(VLOOKUP(O106,'Z3 CONDITION VALUE'!$A$3:$B$5,2,FALSE)," ")</f>
        <v xml:space="preserve"> </v>
      </c>
      <c r="Q106" s="82" t="str">
        <f>IF(OR('A1 Baseline - Terrestrial'!E107="", 'A1 Baseline - Terrestrial'!O107=0), "", 'A1 Baseline - Terrestrial'!I107&amp;"")</f>
        <v/>
      </c>
      <c r="R106" s="105" t="e">
        <f t="shared" ca="1" si="0"/>
        <v>#NAME?</v>
      </c>
      <c r="S106" s="99" t="e">
        <f t="shared" ca="1" si="1"/>
        <v>#NAME?</v>
      </c>
      <c r="T106" s="106" t="e">
        <f t="array" aca="1" ref="T106" ca="1">IF(OR(R106="",S106=""),"",INDEX('Z8 TARGET ENH'!$F$6:$EO$145,MATCH(R106,'Z8 TARGET ENH'!$B$6:$B$145,0),MATCH(S106,'Z8 TARGET ENH'!$F$2:$EO$2,0)))</f>
        <v>#NAME?</v>
      </c>
      <c r="U106" s="106" t="str">
        <f>IF(E106="","",VLOOKUP($H$8,'Z8 TARGET ENH'!$FH$7:$FJ$38,2,FALSE))</f>
        <v/>
      </c>
      <c r="V106" s="106" t="str">
        <f>IF(E106="","",VLOOKUP(H106,'Z8 TARGET ENH'!$FH$7:$FJ$38,3,FALSE))</f>
        <v/>
      </c>
      <c r="W106" s="107" t="str">
        <f t="shared" si="2"/>
        <v/>
      </c>
      <c r="X106" s="108"/>
      <c r="Y106" s="70"/>
      <c r="Z106" s="1">
        <f t="shared" si="3"/>
        <v>0</v>
      </c>
      <c r="AA106" s="70"/>
      <c r="AB106" s="70"/>
      <c r="AC106" s="70"/>
      <c r="AD106" s="70"/>
      <c r="AE106" s="70"/>
      <c r="AF106" s="70"/>
      <c r="AG106" s="70"/>
      <c r="AH106" s="70"/>
      <c r="AI106" s="70"/>
      <c r="AJ106" s="70"/>
      <c r="AK106" s="70"/>
      <c r="AL106" s="70"/>
      <c r="AM106" s="70"/>
      <c r="AN106" s="70"/>
      <c r="AO106" s="70"/>
      <c r="AP106" s="70"/>
      <c r="AQ106" s="70"/>
      <c r="AR106" s="70"/>
      <c r="AS106" s="70"/>
      <c r="AT106" s="70"/>
    </row>
    <row r="107" spans="1:46" ht="30" customHeight="1" x14ac:dyDescent="0.2">
      <c r="A107" s="70"/>
      <c r="B107" s="70"/>
      <c r="C107" s="70"/>
      <c r="D107" s="97">
        <f>'A1 Baseline - Terrestrial'!D108</f>
        <v>101</v>
      </c>
      <c r="E107" s="80" t="str">
        <f>IF(OR('A1 Baseline - Terrestrial'!E108="",'A1 Baseline - Terrestrial'!O108=0), "",'A1 Baseline - Terrestrial'!E108)</f>
        <v/>
      </c>
      <c r="F107" s="81" t="str">
        <f>IF(E107="", "", 'A1 Baseline - Terrestrial'!H108)</f>
        <v/>
      </c>
      <c r="G107" s="82" t="str">
        <f>IF(E107="", "", 'A1 Baseline - Terrestrial'!J108)</f>
        <v/>
      </c>
      <c r="H107" s="98"/>
      <c r="I107" s="99" t="str">
        <f>IF(E107="","",'A1 Baseline - Terrestrial'!K108)</f>
        <v/>
      </c>
      <c r="J107" s="85" t="str">
        <f>IF(OR(E107="",H107=""),"",IF(AND(E107=H107,G107&gt;=P107),"Error - No Enhancement",IF(AND(E107=H107,G107&lt;P107),"Acceptable",IF(F107&gt;N107,"Trading Down - Unacceptable Change",IF(F107=N107,"Error - No Enhancement",'A1 Baseline - Terrestrial'!G108&amp;" - "&amp;IFERROR(VLOOKUP(H107,'Z1 HAB CLASS'!$D$4:$E$45,2,FALSE),""))))))</f>
        <v/>
      </c>
      <c r="K107" s="100" t="str">
        <f>IF(E107="","",IF(AND(E107=H107,G107&gt;=P107),"Error - No Enhancement",IF(AND(E107=H107,G107&lt;P107),'A1 Baseline - Terrestrial'!I108&amp;" - "&amp;'A3 Enhancement - Terrestrial'!O107,IF(F107&gt;N107,"Trading Down - Unacceptable Change",IF(F107=N107,"Error - No Enhancement",IF(AND(E107&lt;&gt;H107,F107&lt;N107),"Lower Distinctiveness Habitat"&amp;" - "&amp;O107,'A1 Baseline - Terrestrial'!I108&amp;" - "&amp;'A3 Enhancement - Terrestrial'!O107))))))</f>
        <v/>
      </c>
      <c r="L107" s="101" t="str">
        <f>IF(E107="","",'A1 Baseline - Terrestrial'!O108)</f>
        <v/>
      </c>
      <c r="M107" s="102" t="str">
        <f>IFERROR(VLOOKUP(H107,'Z1 HAB CLASS'!$D$4:$E$45,2,FALSE)," ")</f>
        <v xml:space="preserve"> </v>
      </c>
      <c r="N107" s="103" t="str">
        <f>IFERROR(VLOOKUP(M107,'Z1 HAB CLASS'!$L$3:$N$9,2,FALSE)," ")</f>
        <v xml:space="preserve"> </v>
      </c>
      <c r="O107" s="104"/>
      <c r="P107" s="100" t="str">
        <f>IFERROR(VLOOKUP(O107,'Z3 CONDITION VALUE'!$A$3:$B$5,2,FALSE)," ")</f>
        <v xml:space="preserve"> </v>
      </c>
      <c r="Q107" s="82" t="str">
        <f>IF(OR('A1 Baseline - Terrestrial'!E108="", 'A1 Baseline - Terrestrial'!O108=0), "", 'A1 Baseline - Terrestrial'!I108&amp;"")</f>
        <v/>
      </c>
      <c r="R107" s="105" t="e">
        <f t="shared" ca="1" si="0"/>
        <v>#NAME?</v>
      </c>
      <c r="S107" s="99" t="e">
        <f t="shared" ca="1" si="1"/>
        <v>#NAME?</v>
      </c>
      <c r="T107" s="106" t="e">
        <f t="array" aca="1" ref="T107" ca="1">IF(OR(R107="",S107=""),"",INDEX('Z8 TARGET ENH'!$F$6:$EO$145,MATCH(R107,'Z8 TARGET ENH'!$B$6:$B$145,0),MATCH(S107,'Z8 TARGET ENH'!$F$2:$EO$2,0)))</f>
        <v>#NAME?</v>
      </c>
      <c r="U107" s="106" t="str">
        <f>IF(E107="","",VLOOKUP($H$8,'Z8 TARGET ENH'!$FH$7:$FJ$38,2,FALSE))</f>
        <v/>
      </c>
      <c r="V107" s="106" t="str">
        <f>IF(E107="","",VLOOKUP(H107,'Z8 TARGET ENH'!$FH$7:$FJ$38,3,FALSE))</f>
        <v/>
      </c>
      <c r="W107" s="107" t="str">
        <f t="shared" si="2"/>
        <v/>
      </c>
      <c r="X107" s="108"/>
      <c r="Y107" s="70"/>
      <c r="Z107" s="1">
        <f t="shared" si="3"/>
        <v>0</v>
      </c>
      <c r="AA107" s="70"/>
      <c r="AB107" s="70"/>
      <c r="AC107" s="70"/>
      <c r="AD107" s="70"/>
      <c r="AE107" s="70"/>
      <c r="AF107" s="70"/>
      <c r="AG107" s="70"/>
      <c r="AH107" s="70"/>
      <c r="AI107" s="70"/>
      <c r="AJ107" s="70"/>
      <c r="AK107" s="70"/>
      <c r="AL107" s="70"/>
      <c r="AM107" s="70"/>
      <c r="AN107" s="70"/>
      <c r="AO107" s="70"/>
      <c r="AP107" s="70"/>
      <c r="AQ107" s="70"/>
      <c r="AR107" s="70"/>
      <c r="AS107" s="70"/>
      <c r="AT107" s="70"/>
    </row>
    <row r="108" spans="1:46" ht="30" customHeight="1" x14ac:dyDescent="0.2">
      <c r="A108" s="70"/>
      <c r="B108" s="70"/>
      <c r="C108" s="70"/>
      <c r="D108" s="97">
        <f>'A1 Baseline - Terrestrial'!D109</f>
        <v>102</v>
      </c>
      <c r="E108" s="80" t="str">
        <f>IF(OR('A1 Baseline - Terrestrial'!E109="",'A1 Baseline - Terrestrial'!O109=0), "",'A1 Baseline - Terrestrial'!E109)</f>
        <v/>
      </c>
      <c r="F108" s="81" t="str">
        <f>IF(E108="", "", 'A1 Baseline - Terrestrial'!H109)</f>
        <v/>
      </c>
      <c r="G108" s="82" t="str">
        <f>IF(E108="", "", 'A1 Baseline - Terrestrial'!J109)</f>
        <v/>
      </c>
      <c r="H108" s="98"/>
      <c r="I108" s="99" t="str">
        <f>IF(E108="","",'A1 Baseline - Terrestrial'!K109)</f>
        <v/>
      </c>
      <c r="J108" s="85" t="str">
        <f>IF(OR(E108="",H108=""),"",IF(AND(E108=H108,G108&gt;=P108),"Error - No Enhancement",IF(AND(E108=H108,G108&lt;P108),"Acceptable",IF(F108&gt;N108,"Trading Down - Unacceptable Change",IF(F108=N108,"Error - No Enhancement",'A1 Baseline - Terrestrial'!G109&amp;" - "&amp;IFERROR(VLOOKUP(H108,'Z1 HAB CLASS'!$D$4:$E$45,2,FALSE),""))))))</f>
        <v/>
      </c>
      <c r="K108" s="100" t="str">
        <f>IF(E108="","",IF(AND(E108=H108,G108&gt;=P108),"Error - No Enhancement",IF(AND(E108=H108,G108&lt;P108),'A1 Baseline - Terrestrial'!I109&amp;" - "&amp;'A3 Enhancement - Terrestrial'!O108,IF(F108&gt;N108,"Trading Down - Unacceptable Change",IF(F108=N108,"Error - No Enhancement",IF(AND(E108&lt;&gt;H108,F108&lt;N108),"Lower Distinctiveness Habitat"&amp;" - "&amp;O108,'A1 Baseline - Terrestrial'!I109&amp;" - "&amp;'A3 Enhancement - Terrestrial'!O108))))))</f>
        <v/>
      </c>
      <c r="L108" s="101" t="str">
        <f>IF(E108="","",'A1 Baseline - Terrestrial'!O109)</f>
        <v/>
      </c>
      <c r="M108" s="102" t="str">
        <f>IFERROR(VLOOKUP(H108,'Z1 HAB CLASS'!$D$4:$E$45,2,FALSE)," ")</f>
        <v xml:space="preserve"> </v>
      </c>
      <c r="N108" s="103" t="str">
        <f>IFERROR(VLOOKUP(M108,'Z1 HAB CLASS'!$L$3:$N$9,2,FALSE)," ")</f>
        <v xml:space="preserve"> </v>
      </c>
      <c r="O108" s="104"/>
      <c r="P108" s="100" t="str">
        <f>IFERROR(VLOOKUP(O108,'Z3 CONDITION VALUE'!$A$3:$B$5,2,FALSE)," ")</f>
        <v xml:space="preserve"> </v>
      </c>
      <c r="Q108" s="82" t="str">
        <f>IF(OR('A1 Baseline - Terrestrial'!E109="", 'A1 Baseline - Terrestrial'!O109=0), "", 'A1 Baseline - Terrestrial'!I109&amp;"")</f>
        <v/>
      </c>
      <c r="R108" s="105" t="e">
        <f t="shared" ca="1" si="0"/>
        <v>#NAME?</v>
      </c>
      <c r="S108" s="99" t="e">
        <f t="shared" ca="1" si="1"/>
        <v>#NAME?</v>
      </c>
      <c r="T108" s="106" t="e">
        <f t="array" aca="1" ref="T108" ca="1">IF(OR(R108="",S108=""),"",INDEX('Z8 TARGET ENH'!$F$6:$EO$145,MATCH(R108,'Z8 TARGET ENH'!$B$6:$B$145,0),MATCH(S108,'Z8 TARGET ENH'!$F$2:$EO$2,0)))</f>
        <v>#NAME?</v>
      </c>
      <c r="U108" s="106" t="str">
        <f>IF(E108="","",VLOOKUP($H$8,'Z8 TARGET ENH'!$FH$7:$FJ$38,2,FALSE))</f>
        <v/>
      </c>
      <c r="V108" s="106" t="str">
        <f>IF(E108="","",VLOOKUP(H108,'Z8 TARGET ENH'!$FH$7:$FJ$38,3,FALSE))</f>
        <v/>
      </c>
      <c r="W108" s="107" t="str">
        <f t="shared" si="2"/>
        <v/>
      </c>
      <c r="X108" s="108"/>
      <c r="Y108" s="70"/>
      <c r="Z108" s="1">
        <f t="shared" si="3"/>
        <v>0</v>
      </c>
      <c r="AA108" s="70"/>
      <c r="AB108" s="70"/>
      <c r="AC108" s="70"/>
      <c r="AD108" s="70"/>
      <c r="AE108" s="70"/>
      <c r="AF108" s="70"/>
      <c r="AG108" s="70"/>
      <c r="AH108" s="70"/>
      <c r="AI108" s="70"/>
      <c r="AJ108" s="70"/>
      <c r="AK108" s="70"/>
      <c r="AL108" s="70"/>
      <c r="AM108" s="70"/>
      <c r="AN108" s="70"/>
      <c r="AO108" s="70"/>
      <c r="AP108" s="70"/>
      <c r="AQ108" s="70"/>
      <c r="AR108" s="70"/>
      <c r="AS108" s="70"/>
      <c r="AT108" s="70"/>
    </row>
    <row r="109" spans="1:46" ht="30" customHeight="1" x14ac:dyDescent="0.2">
      <c r="A109" s="70"/>
      <c r="B109" s="70"/>
      <c r="C109" s="70"/>
      <c r="D109" s="97">
        <f>'A1 Baseline - Terrestrial'!D110</f>
        <v>103</v>
      </c>
      <c r="E109" s="80" t="str">
        <f>IF(OR('A1 Baseline - Terrestrial'!E110="",'A1 Baseline - Terrestrial'!O110=0), "",'A1 Baseline - Terrestrial'!E110)</f>
        <v/>
      </c>
      <c r="F109" s="81" t="str">
        <f>IF(E109="", "", 'A1 Baseline - Terrestrial'!H110)</f>
        <v/>
      </c>
      <c r="G109" s="82" t="str">
        <f>IF(E109="", "", 'A1 Baseline - Terrestrial'!J110)</f>
        <v/>
      </c>
      <c r="H109" s="98"/>
      <c r="I109" s="99" t="str">
        <f>IF(E109="","",'A1 Baseline - Terrestrial'!K110)</f>
        <v/>
      </c>
      <c r="J109" s="85" t="str">
        <f>IF(OR(E109="",H109=""),"",IF(AND(E109=H109,G109&gt;=P109),"Error - No Enhancement",IF(AND(E109=H109,G109&lt;P109),"Acceptable",IF(F109&gt;N109,"Trading Down - Unacceptable Change",IF(F109=N109,"Error - No Enhancement",'A1 Baseline - Terrestrial'!G110&amp;" - "&amp;IFERROR(VLOOKUP(H109,'Z1 HAB CLASS'!$D$4:$E$45,2,FALSE),""))))))</f>
        <v/>
      </c>
      <c r="K109" s="100" t="str">
        <f>IF(E109="","",IF(AND(E109=H109,G109&gt;=P109),"Error - No Enhancement",IF(AND(E109=H109,G109&lt;P109),'A1 Baseline - Terrestrial'!I110&amp;" - "&amp;'A3 Enhancement - Terrestrial'!O109,IF(F109&gt;N109,"Trading Down - Unacceptable Change",IF(F109=N109,"Error - No Enhancement",IF(AND(E109&lt;&gt;H109,F109&lt;N109),"Lower Distinctiveness Habitat"&amp;" - "&amp;O109,'A1 Baseline - Terrestrial'!I110&amp;" - "&amp;'A3 Enhancement - Terrestrial'!O109))))))</f>
        <v/>
      </c>
      <c r="L109" s="101" t="str">
        <f>IF(E109="","",'A1 Baseline - Terrestrial'!O110)</f>
        <v/>
      </c>
      <c r="M109" s="102" t="str">
        <f>IFERROR(VLOOKUP(H109,'Z1 HAB CLASS'!$D$4:$E$45,2,FALSE)," ")</f>
        <v xml:space="preserve"> </v>
      </c>
      <c r="N109" s="103" t="str">
        <f>IFERROR(VLOOKUP(M109,'Z1 HAB CLASS'!$L$3:$N$9,2,FALSE)," ")</f>
        <v xml:space="preserve"> </v>
      </c>
      <c r="O109" s="104"/>
      <c r="P109" s="100" t="str">
        <f>IFERROR(VLOOKUP(O109,'Z3 CONDITION VALUE'!$A$3:$B$5,2,FALSE)," ")</f>
        <v xml:space="preserve"> </v>
      </c>
      <c r="Q109" s="82" t="str">
        <f>IF(OR('A1 Baseline - Terrestrial'!E110="", 'A1 Baseline - Terrestrial'!O110=0), "", 'A1 Baseline - Terrestrial'!I110&amp;"")</f>
        <v/>
      </c>
      <c r="R109" s="105" t="e">
        <f t="shared" ca="1" si="0"/>
        <v>#NAME?</v>
      </c>
      <c r="S109" s="99" t="e">
        <f t="shared" ca="1" si="1"/>
        <v>#NAME?</v>
      </c>
      <c r="T109" s="106" t="e">
        <f t="array" aca="1" ref="T109" ca="1">IF(OR(R109="",S109=""),"",INDEX('Z8 TARGET ENH'!$F$6:$EO$145,MATCH(R109,'Z8 TARGET ENH'!$B$6:$B$145,0),MATCH(S109,'Z8 TARGET ENH'!$F$2:$EO$2,0)))</f>
        <v>#NAME?</v>
      </c>
      <c r="U109" s="106" t="str">
        <f>IF(E109="","",VLOOKUP($H$8,'Z8 TARGET ENH'!$FH$7:$FJ$38,2,FALSE))</f>
        <v/>
      </c>
      <c r="V109" s="106" t="str">
        <f>IF(E109="","",VLOOKUP(H109,'Z8 TARGET ENH'!$FH$7:$FJ$38,3,FALSE))</f>
        <v/>
      </c>
      <c r="W109" s="107" t="str">
        <f t="shared" si="2"/>
        <v/>
      </c>
      <c r="X109" s="108"/>
      <c r="Y109" s="70"/>
      <c r="Z109" s="1">
        <f t="shared" si="3"/>
        <v>0</v>
      </c>
      <c r="AA109" s="70"/>
      <c r="AB109" s="70"/>
      <c r="AC109" s="70"/>
      <c r="AD109" s="70"/>
      <c r="AE109" s="70"/>
      <c r="AF109" s="70"/>
      <c r="AG109" s="70"/>
      <c r="AH109" s="70"/>
      <c r="AI109" s="70"/>
      <c r="AJ109" s="70"/>
      <c r="AK109" s="70"/>
      <c r="AL109" s="70"/>
      <c r="AM109" s="70"/>
      <c r="AN109" s="70"/>
      <c r="AO109" s="70"/>
      <c r="AP109" s="70"/>
      <c r="AQ109" s="70"/>
      <c r="AR109" s="70"/>
      <c r="AS109" s="70"/>
      <c r="AT109" s="70"/>
    </row>
    <row r="110" spans="1:46" ht="30" customHeight="1" x14ac:dyDescent="0.2">
      <c r="A110" s="70"/>
      <c r="B110" s="70"/>
      <c r="C110" s="70"/>
      <c r="D110" s="97">
        <f>'A1 Baseline - Terrestrial'!D111</f>
        <v>104</v>
      </c>
      <c r="E110" s="80" t="str">
        <f>IF(OR('A1 Baseline - Terrestrial'!E111="",'A1 Baseline - Terrestrial'!O111=0), "",'A1 Baseline - Terrestrial'!E111)</f>
        <v/>
      </c>
      <c r="F110" s="81" t="str">
        <f>IF(E110="", "", 'A1 Baseline - Terrestrial'!H111)</f>
        <v/>
      </c>
      <c r="G110" s="82" t="str">
        <f>IF(E110="", "", 'A1 Baseline - Terrestrial'!J111)</f>
        <v/>
      </c>
      <c r="H110" s="98"/>
      <c r="I110" s="99" t="str">
        <f>IF(E110="","",'A1 Baseline - Terrestrial'!K111)</f>
        <v/>
      </c>
      <c r="J110" s="85" t="str">
        <f>IF(OR(E110="",H110=""),"",IF(AND(E110=H110,G110&gt;=P110),"Error - No Enhancement",IF(AND(E110=H110,G110&lt;P110),"Acceptable",IF(F110&gt;N110,"Trading Down - Unacceptable Change",IF(F110=N110,"Error - No Enhancement",'A1 Baseline - Terrestrial'!G111&amp;" - "&amp;IFERROR(VLOOKUP(H110,'Z1 HAB CLASS'!$D$4:$E$45,2,FALSE),""))))))</f>
        <v/>
      </c>
      <c r="K110" s="100" t="str">
        <f>IF(E110="","",IF(AND(E110=H110,G110&gt;=P110),"Error - No Enhancement",IF(AND(E110=H110,G110&lt;P110),'A1 Baseline - Terrestrial'!I111&amp;" - "&amp;'A3 Enhancement - Terrestrial'!O110,IF(F110&gt;N110,"Trading Down - Unacceptable Change",IF(F110=N110,"Error - No Enhancement",IF(AND(E110&lt;&gt;H110,F110&lt;N110),"Lower Distinctiveness Habitat"&amp;" - "&amp;O110,'A1 Baseline - Terrestrial'!I111&amp;" - "&amp;'A3 Enhancement - Terrestrial'!O110))))))</f>
        <v/>
      </c>
      <c r="L110" s="101" t="str">
        <f>IF(E110="","",'A1 Baseline - Terrestrial'!O111)</f>
        <v/>
      </c>
      <c r="M110" s="102" t="str">
        <f>IFERROR(VLOOKUP(H110,'Z1 HAB CLASS'!$D$4:$E$45,2,FALSE)," ")</f>
        <v xml:space="preserve"> </v>
      </c>
      <c r="N110" s="103" t="str">
        <f>IFERROR(VLOOKUP(M110,'Z1 HAB CLASS'!$L$3:$N$9,2,FALSE)," ")</f>
        <v xml:space="preserve"> </v>
      </c>
      <c r="O110" s="104"/>
      <c r="P110" s="100" t="str">
        <f>IFERROR(VLOOKUP(O110,'Z3 CONDITION VALUE'!$A$3:$B$5,2,FALSE)," ")</f>
        <v xml:space="preserve"> </v>
      </c>
      <c r="Q110" s="82" t="str">
        <f>IF(OR('A1 Baseline - Terrestrial'!E111="", 'A1 Baseline - Terrestrial'!O111=0), "", 'A1 Baseline - Terrestrial'!I111&amp;"")</f>
        <v/>
      </c>
      <c r="R110" s="105" t="e">
        <f t="shared" ca="1" si="0"/>
        <v>#NAME?</v>
      </c>
      <c r="S110" s="99" t="e">
        <f t="shared" ca="1" si="1"/>
        <v>#NAME?</v>
      </c>
      <c r="T110" s="106" t="e">
        <f t="array" aca="1" ref="T110" ca="1">IF(OR(R110="",S110=""),"",INDEX('Z8 TARGET ENH'!$F$6:$EO$145,MATCH(R110,'Z8 TARGET ENH'!$B$6:$B$145,0),MATCH(S110,'Z8 TARGET ENH'!$F$2:$EO$2,0)))</f>
        <v>#NAME?</v>
      </c>
      <c r="U110" s="106" t="str">
        <f>IF(E110="","",VLOOKUP($H$8,'Z8 TARGET ENH'!$FH$7:$FJ$38,2,FALSE))</f>
        <v/>
      </c>
      <c r="V110" s="106" t="str">
        <f>IF(E110="","",VLOOKUP(H110,'Z8 TARGET ENH'!$FH$7:$FJ$38,3,FALSE))</f>
        <v/>
      </c>
      <c r="W110" s="107" t="str">
        <f t="shared" si="2"/>
        <v/>
      </c>
      <c r="X110" s="108"/>
      <c r="Y110" s="70"/>
      <c r="Z110" s="1">
        <f t="shared" si="3"/>
        <v>0</v>
      </c>
      <c r="AA110" s="70"/>
      <c r="AB110" s="70"/>
      <c r="AC110" s="70"/>
      <c r="AD110" s="70"/>
      <c r="AE110" s="70"/>
      <c r="AF110" s="70"/>
      <c r="AG110" s="70"/>
      <c r="AH110" s="70"/>
      <c r="AI110" s="70"/>
      <c r="AJ110" s="70"/>
      <c r="AK110" s="70"/>
      <c r="AL110" s="70"/>
      <c r="AM110" s="70"/>
      <c r="AN110" s="70"/>
      <c r="AO110" s="70"/>
      <c r="AP110" s="70"/>
      <c r="AQ110" s="70"/>
      <c r="AR110" s="70"/>
      <c r="AS110" s="70"/>
      <c r="AT110" s="70"/>
    </row>
    <row r="111" spans="1:46" ht="30" customHeight="1" x14ac:dyDescent="0.2">
      <c r="A111" s="70"/>
      <c r="B111" s="70"/>
      <c r="C111" s="70"/>
      <c r="D111" s="97">
        <f>'A1 Baseline - Terrestrial'!D112</f>
        <v>105</v>
      </c>
      <c r="E111" s="80" t="str">
        <f>IF(OR('A1 Baseline - Terrestrial'!E112="",'A1 Baseline - Terrestrial'!O112=0), "",'A1 Baseline - Terrestrial'!E112)</f>
        <v/>
      </c>
      <c r="F111" s="81" t="str">
        <f>IF(E111="", "", 'A1 Baseline - Terrestrial'!H112)</f>
        <v/>
      </c>
      <c r="G111" s="82" t="str">
        <f>IF(E111="", "", 'A1 Baseline - Terrestrial'!J112)</f>
        <v/>
      </c>
      <c r="H111" s="98"/>
      <c r="I111" s="99" t="str">
        <f>IF(E111="","",'A1 Baseline - Terrestrial'!K112)</f>
        <v/>
      </c>
      <c r="J111" s="85" t="str">
        <f>IF(OR(E111="",H111=""),"",IF(AND(E111=H111,G111&gt;=P111),"Error - No Enhancement",IF(AND(E111=H111,G111&lt;P111),"Acceptable",IF(F111&gt;N111,"Trading Down - Unacceptable Change",IF(F111=N111,"Error - No Enhancement",'A1 Baseline - Terrestrial'!G112&amp;" - "&amp;IFERROR(VLOOKUP(H111,'Z1 HAB CLASS'!$D$4:$E$45,2,FALSE),""))))))</f>
        <v/>
      </c>
      <c r="K111" s="100" t="str">
        <f>IF(E111="","",IF(AND(E111=H111,G111&gt;=P111),"Error - No Enhancement",IF(AND(E111=H111,G111&lt;P111),'A1 Baseline - Terrestrial'!I112&amp;" - "&amp;'A3 Enhancement - Terrestrial'!O111,IF(F111&gt;N111,"Trading Down - Unacceptable Change",IF(F111=N111,"Error - No Enhancement",IF(AND(E111&lt;&gt;H111,F111&lt;N111),"Lower Distinctiveness Habitat"&amp;" - "&amp;O111,'A1 Baseline - Terrestrial'!I112&amp;" - "&amp;'A3 Enhancement - Terrestrial'!O111))))))</f>
        <v/>
      </c>
      <c r="L111" s="101" t="str">
        <f>IF(E111="","",'A1 Baseline - Terrestrial'!O112)</f>
        <v/>
      </c>
      <c r="M111" s="102" t="str">
        <f>IFERROR(VLOOKUP(H111,'Z1 HAB CLASS'!$D$4:$E$45,2,FALSE)," ")</f>
        <v xml:space="preserve"> </v>
      </c>
      <c r="N111" s="103" t="str">
        <f>IFERROR(VLOOKUP(M111,'Z1 HAB CLASS'!$L$3:$N$9,2,FALSE)," ")</f>
        <v xml:space="preserve"> </v>
      </c>
      <c r="O111" s="104"/>
      <c r="P111" s="100" t="str">
        <f>IFERROR(VLOOKUP(O111,'Z3 CONDITION VALUE'!$A$3:$B$5,2,FALSE)," ")</f>
        <v xml:space="preserve"> </v>
      </c>
      <c r="Q111" s="82" t="str">
        <f>IF(OR('A1 Baseline - Terrestrial'!E112="", 'A1 Baseline - Terrestrial'!O112=0), "", 'A1 Baseline - Terrestrial'!I112&amp;"")</f>
        <v/>
      </c>
      <c r="R111" s="105" t="e">
        <f t="shared" ca="1" si="0"/>
        <v>#NAME?</v>
      </c>
      <c r="S111" s="99" t="e">
        <f t="shared" ca="1" si="1"/>
        <v>#NAME?</v>
      </c>
      <c r="T111" s="106" t="e">
        <f t="array" aca="1" ref="T111" ca="1">IF(OR(R111="",S111=""),"",INDEX('Z8 TARGET ENH'!$F$6:$EO$145,MATCH(R111,'Z8 TARGET ENH'!$B$6:$B$145,0),MATCH(S111,'Z8 TARGET ENH'!$F$2:$EO$2,0)))</f>
        <v>#NAME?</v>
      </c>
      <c r="U111" s="106" t="str">
        <f>IF(E111="","",VLOOKUP($H$8,'Z8 TARGET ENH'!$FH$7:$FJ$38,2,FALSE))</f>
        <v/>
      </c>
      <c r="V111" s="106" t="str">
        <f>IF(E111="","",VLOOKUP(H111,'Z8 TARGET ENH'!$FH$7:$FJ$38,3,FALSE))</f>
        <v/>
      </c>
      <c r="W111" s="107" t="str">
        <f t="shared" si="2"/>
        <v/>
      </c>
      <c r="X111" s="108"/>
      <c r="Y111" s="70"/>
      <c r="Z111" s="1">
        <f t="shared" si="3"/>
        <v>0</v>
      </c>
      <c r="AA111" s="70"/>
      <c r="AB111" s="70"/>
      <c r="AC111" s="70"/>
      <c r="AD111" s="70"/>
      <c r="AE111" s="70"/>
      <c r="AF111" s="70"/>
      <c r="AG111" s="70"/>
      <c r="AH111" s="70"/>
      <c r="AI111" s="70"/>
      <c r="AJ111" s="70"/>
      <c r="AK111" s="70"/>
      <c r="AL111" s="70"/>
      <c r="AM111" s="70"/>
      <c r="AN111" s="70"/>
      <c r="AO111" s="70"/>
      <c r="AP111" s="70"/>
      <c r="AQ111" s="70"/>
      <c r="AR111" s="70"/>
      <c r="AS111" s="70"/>
      <c r="AT111" s="70"/>
    </row>
    <row r="112" spans="1:46" ht="30" customHeight="1" x14ac:dyDescent="0.2">
      <c r="A112" s="70"/>
      <c r="B112" s="70"/>
      <c r="C112" s="70"/>
      <c r="D112" s="97">
        <f>'A1 Baseline - Terrestrial'!D113</f>
        <v>106</v>
      </c>
      <c r="E112" s="80" t="str">
        <f>IF(OR('A1 Baseline - Terrestrial'!E113="",'A1 Baseline - Terrestrial'!O113=0), "",'A1 Baseline - Terrestrial'!E113)</f>
        <v/>
      </c>
      <c r="F112" s="81" t="str">
        <f>IF(E112="", "", 'A1 Baseline - Terrestrial'!H113)</f>
        <v/>
      </c>
      <c r="G112" s="82" t="str">
        <f>IF(E112="", "", 'A1 Baseline - Terrestrial'!J113)</f>
        <v/>
      </c>
      <c r="H112" s="98"/>
      <c r="I112" s="99" t="str">
        <f>IF(E112="","",'A1 Baseline - Terrestrial'!K113)</f>
        <v/>
      </c>
      <c r="J112" s="85" t="str">
        <f>IF(OR(E112="",H112=""),"",IF(AND(E112=H112,G112&gt;=P112),"Error - No Enhancement",IF(AND(E112=H112,G112&lt;P112),"Acceptable",IF(F112&gt;N112,"Trading Down - Unacceptable Change",IF(F112=N112,"Error - No Enhancement",'A1 Baseline - Terrestrial'!G113&amp;" - "&amp;IFERROR(VLOOKUP(H112,'Z1 HAB CLASS'!$D$4:$E$45,2,FALSE),""))))))</f>
        <v/>
      </c>
      <c r="K112" s="100" t="str">
        <f>IF(E112="","",IF(AND(E112=H112,G112&gt;=P112),"Error - No Enhancement",IF(AND(E112=H112,G112&lt;P112),'A1 Baseline - Terrestrial'!I113&amp;" - "&amp;'A3 Enhancement - Terrestrial'!O112,IF(F112&gt;N112,"Trading Down - Unacceptable Change",IF(F112=N112,"Error - No Enhancement",IF(AND(E112&lt;&gt;H112,F112&lt;N112),"Lower Distinctiveness Habitat"&amp;" - "&amp;O112,'A1 Baseline - Terrestrial'!I113&amp;" - "&amp;'A3 Enhancement - Terrestrial'!O112))))))</f>
        <v/>
      </c>
      <c r="L112" s="101" t="str">
        <f>IF(E112="","",'A1 Baseline - Terrestrial'!O113)</f>
        <v/>
      </c>
      <c r="M112" s="102" t="str">
        <f>IFERROR(VLOOKUP(H112,'Z1 HAB CLASS'!$D$4:$E$45,2,FALSE)," ")</f>
        <v xml:space="preserve"> </v>
      </c>
      <c r="N112" s="103" t="str">
        <f>IFERROR(VLOOKUP(M112,'Z1 HAB CLASS'!$L$3:$N$9,2,FALSE)," ")</f>
        <v xml:space="preserve"> </v>
      </c>
      <c r="O112" s="104"/>
      <c r="P112" s="100" t="str">
        <f>IFERROR(VLOOKUP(O112,'Z3 CONDITION VALUE'!$A$3:$B$5,2,FALSE)," ")</f>
        <v xml:space="preserve"> </v>
      </c>
      <c r="Q112" s="82" t="str">
        <f>IF(OR('A1 Baseline - Terrestrial'!E113="", 'A1 Baseline - Terrestrial'!O113=0), "", 'A1 Baseline - Terrestrial'!I113&amp;"")</f>
        <v/>
      </c>
      <c r="R112" s="105" t="e">
        <f t="shared" ca="1" si="0"/>
        <v>#NAME?</v>
      </c>
      <c r="S112" s="99" t="e">
        <f t="shared" ca="1" si="1"/>
        <v>#NAME?</v>
      </c>
      <c r="T112" s="106" t="e">
        <f t="array" aca="1" ref="T112" ca="1">IF(OR(R112="",S112=""),"",INDEX('Z8 TARGET ENH'!$F$6:$EO$145,MATCH(R112,'Z8 TARGET ENH'!$B$6:$B$145,0),MATCH(S112,'Z8 TARGET ENH'!$F$2:$EO$2,0)))</f>
        <v>#NAME?</v>
      </c>
      <c r="U112" s="106" t="str">
        <f>IF(E112="","",VLOOKUP($H$8,'Z8 TARGET ENH'!$FH$7:$FJ$38,2,FALSE))</f>
        <v/>
      </c>
      <c r="V112" s="106" t="str">
        <f>IF(E112="","",VLOOKUP(H112,'Z8 TARGET ENH'!$FH$7:$FJ$38,3,FALSE))</f>
        <v/>
      </c>
      <c r="W112" s="107" t="str">
        <f t="shared" si="2"/>
        <v/>
      </c>
      <c r="X112" s="108"/>
      <c r="Y112" s="70"/>
      <c r="Z112" s="1">
        <f t="shared" si="3"/>
        <v>0</v>
      </c>
      <c r="AA112" s="70"/>
      <c r="AB112" s="70"/>
      <c r="AC112" s="70"/>
      <c r="AD112" s="70"/>
      <c r="AE112" s="70"/>
      <c r="AF112" s="70"/>
      <c r="AG112" s="70"/>
      <c r="AH112" s="70"/>
      <c r="AI112" s="70"/>
      <c r="AJ112" s="70"/>
      <c r="AK112" s="70"/>
      <c r="AL112" s="70"/>
      <c r="AM112" s="70"/>
      <c r="AN112" s="70"/>
      <c r="AO112" s="70"/>
      <c r="AP112" s="70"/>
      <c r="AQ112" s="70"/>
      <c r="AR112" s="70"/>
      <c r="AS112" s="70"/>
      <c r="AT112" s="70"/>
    </row>
    <row r="113" spans="1:46" ht="30" customHeight="1" x14ac:dyDescent="0.2">
      <c r="A113" s="70"/>
      <c r="B113" s="70"/>
      <c r="C113" s="70"/>
      <c r="D113" s="97">
        <f>'A1 Baseline - Terrestrial'!D114</f>
        <v>107</v>
      </c>
      <c r="E113" s="80" t="str">
        <f>IF(OR('A1 Baseline - Terrestrial'!E114="",'A1 Baseline - Terrestrial'!O114=0), "",'A1 Baseline - Terrestrial'!E114)</f>
        <v/>
      </c>
      <c r="F113" s="81" t="str">
        <f>IF(E113="", "", 'A1 Baseline - Terrestrial'!H114)</f>
        <v/>
      </c>
      <c r="G113" s="82" t="str">
        <f>IF(E113="", "", 'A1 Baseline - Terrestrial'!J114)</f>
        <v/>
      </c>
      <c r="H113" s="98"/>
      <c r="I113" s="99" t="str">
        <f>IF(E113="","",'A1 Baseline - Terrestrial'!K114)</f>
        <v/>
      </c>
      <c r="J113" s="85" t="str">
        <f>IF(OR(E113="",H113=""),"",IF(AND(E113=H113,G113&gt;=P113),"Error - No Enhancement",IF(AND(E113=H113,G113&lt;P113),"Acceptable",IF(F113&gt;N113,"Trading Down - Unacceptable Change",IF(F113=N113,"Error - No Enhancement",'A1 Baseline - Terrestrial'!G114&amp;" - "&amp;IFERROR(VLOOKUP(H113,'Z1 HAB CLASS'!$D$4:$E$45,2,FALSE),""))))))</f>
        <v/>
      </c>
      <c r="K113" s="100" t="str">
        <f>IF(E113="","",IF(AND(E113=H113,G113&gt;=P113),"Error - No Enhancement",IF(AND(E113=H113,G113&lt;P113),'A1 Baseline - Terrestrial'!I114&amp;" - "&amp;'A3 Enhancement - Terrestrial'!O113,IF(F113&gt;N113,"Trading Down - Unacceptable Change",IF(F113=N113,"Error - No Enhancement",IF(AND(E113&lt;&gt;H113,F113&lt;N113),"Lower Distinctiveness Habitat"&amp;" - "&amp;O113,'A1 Baseline - Terrestrial'!I114&amp;" - "&amp;'A3 Enhancement - Terrestrial'!O113))))))</f>
        <v/>
      </c>
      <c r="L113" s="101" t="str">
        <f>IF(E113="","",'A1 Baseline - Terrestrial'!O114)</f>
        <v/>
      </c>
      <c r="M113" s="102" t="str">
        <f>IFERROR(VLOOKUP(H113,'Z1 HAB CLASS'!$D$4:$E$45,2,FALSE)," ")</f>
        <v xml:space="preserve"> </v>
      </c>
      <c r="N113" s="103" t="str">
        <f>IFERROR(VLOOKUP(M113,'Z1 HAB CLASS'!$L$3:$N$9,2,FALSE)," ")</f>
        <v xml:space="preserve"> </v>
      </c>
      <c r="O113" s="104"/>
      <c r="P113" s="100" t="str">
        <f>IFERROR(VLOOKUP(O113,'Z3 CONDITION VALUE'!$A$3:$B$5,2,FALSE)," ")</f>
        <v xml:space="preserve"> </v>
      </c>
      <c r="Q113" s="82" t="str">
        <f>IF(OR('A1 Baseline - Terrestrial'!E114="", 'A1 Baseline - Terrestrial'!O114=0), "", 'A1 Baseline - Terrestrial'!I114&amp;"")</f>
        <v/>
      </c>
      <c r="R113" s="105" t="e">
        <f t="shared" ca="1" si="0"/>
        <v>#NAME?</v>
      </c>
      <c r="S113" s="99" t="e">
        <f t="shared" ca="1" si="1"/>
        <v>#NAME?</v>
      </c>
      <c r="T113" s="106" t="e">
        <f t="array" aca="1" ref="T113" ca="1">IF(OR(R113="",S113=""),"",INDEX('Z8 TARGET ENH'!$F$6:$EO$145,MATCH(R113,'Z8 TARGET ENH'!$B$6:$B$145,0),MATCH(S113,'Z8 TARGET ENH'!$F$2:$EO$2,0)))</f>
        <v>#NAME?</v>
      </c>
      <c r="U113" s="106" t="str">
        <f>IF(E113="","",VLOOKUP($H$8,'Z8 TARGET ENH'!$FH$7:$FJ$38,2,FALSE))</f>
        <v/>
      </c>
      <c r="V113" s="106" t="str">
        <f>IF(E113="","",VLOOKUP(H113,'Z8 TARGET ENH'!$FH$7:$FJ$38,3,FALSE))</f>
        <v/>
      </c>
      <c r="W113" s="107" t="str">
        <f t="shared" si="2"/>
        <v/>
      </c>
      <c r="X113" s="108"/>
      <c r="Y113" s="70"/>
      <c r="Z113" s="1">
        <f t="shared" si="3"/>
        <v>0</v>
      </c>
      <c r="AA113" s="70"/>
      <c r="AB113" s="70"/>
      <c r="AC113" s="70"/>
      <c r="AD113" s="70"/>
      <c r="AE113" s="70"/>
      <c r="AF113" s="70"/>
      <c r="AG113" s="70"/>
      <c r="AH113" s="70"/>
      <c r="AI113" s="70"/>
      <c r="AJ113" s="70"/>
      <c r="AK113" s="70"/>
      <c r="AL113" s="70"/>
      <c r="AM113" s="70"/>
      <c r="AN113" s="70"/>
      <c r="AO113" s="70"/>
      <c r="AP113" s="70"/>
      <c r="AQ113" s="70"/>
      <c r="AR113" s="70"/>
      <c r="AS113" s="70"/>
      <c r="AT113" s="70"/>
    </row>
    <row r="114" spans="1:46" ht="30" customHeight="1" x14ac:dyDescent="0.2">
      <c r="A114" s="70"/>
      <c r="B114" s="70"/>
      <c r="C114" s="70"/>
      <c r="D114" s="97">
        <f>'A1 Baseline - Terrestrial'!D115</f>
        <v>108</v>
      </c>
      <c r="E114" s="80" t="str">
        <f>IF(OR('A1 Baseline - Terrestrial'!E115="",'A1 Baseline - Terrestrial'!O115=0), "",'A1 Baseline - Terrestrial'!E115)</f>
        <v/>
      </c>
      <c r="F114" s="81" t="str">
        <f>IF(E114="", "", 'A1 Baseline - Terrestrial'!H115)</f>
        <v/>
      </c>
      <c r="G114" s="82" t="str">
        <f>IF(E114="", "", 'A1 Baseline - Terrestrial'!J115)</f>
        <v/>
      </c>
      <c r="H114" s="98"/>
      <c r="I114" s="99" t="str">
        <f>IF(E114="","",'A1 Baseline - Terrestrial'!K115)</f>
        <v/>
      </c>
      <c r="J114" s="85" t="str">
        <f>IF(OR(E114="",H114=""),"",IF(AND(E114=H114,G114&gt;=P114),"Error - No Enhancement",IF(AND(E114=H114,G114&lt;P114),"Acceptable",IF(F114&gt;N114,"Trading Down - Unacceptable Change",IF(F114=N114,"Error - No Enhancement",'A1 Baseline - Terrestrial'!G115&amp;" - "&amp;IFERROR(VLOOKUP(H114,'Z1 HAB CLASS'!$D$4:$E$45,2,FALSE),""))))))</f>
        <v/>
      </c>
      <c r="K114" s="100" t="str">
        <f>IF(E114="","",IF(AND(E114=H114,G114&gt;=P114),"Error - No Enhancement",IF(AND(E114=H114,G114&lt;P114),'A1 Baseline - Terrestrial'!I115&amp;" - "&amp;'A3 Enhancement - Terrestrial'!O114,IF(F114&gt;N114,"Trading Down - Unacceptable Change",IF(F114=N114,"Error - No Enhancement",IF(AND(E114&lt;&gt;H114,F114&lt;N114),"Lower Distinctiveness Habitat"&amp;" - "&amp;O114,'A1 Baseline - Terrestrial'!I115&amp;" - "&amp;'A3 Enhancement - Terrestrial'!O114))))))</f>
        <v/>
      </c>
      <c r="L114" s="101" t="str">
        <f>IF(E114="","",'A1 Baseline - Terrestrial'!O115)</f>
        <v/>
      </c>
      <c r="M114" s="102" t="str">
        <f>IFERROR(VLOOKUP(H114,'Z1 HAB CLASS'!$D$4:$E$45,2,FALSE)," ")</f>
        <v xml:space="preserve"> </v>
      </c>
      <c r="N114" s="103" t="str">
        <f>IFERROR(VLOOKUP(M114,'Z1 HAB CLASS'!$L$3:$N$9,2,FALSE)," ")</f>
        <v xml:space="preserve"> </v>
      </c>
      <c r="O114" s="104"/>
      <c r="P114" s="100" t="str">
        <f>IFERROR(VLOOKUP(O114,'Z3 CONDITION VALUE'!$A$3:$B$5,2,FALSE)," ")</f>
        <v xml:space="preserve"> </v>
      </c>
      <c r="Q114" s="82" t="str">
        <f>IF(OR('A1 Baseline - Terrestrial'!E115="", 'A1 Baseline - Terrestrial'!O115=0), "", 'A1 Baseline - Terrestrial'!I115&amp;"")</f>
        <v/>
      </c>
      <c r="R114" s="105" t="e">
        <f t="shared" ca="1" si="0"/>
        <v>#NAME?</v>
      </c>
      <c r="S114" s="99" t="e">
        <f t="shared" ca="1" si="1"/>
        <v>#NAME?</v>
      </c>
      <c r="T114" s="106" t="e">
        <f t="array" aca="1" ref="T114" ca="1">IF(OR(R114="",S114=""),"",INDEX('Z8 TARGET ENH'!$F$6:$EO$145,MATCH(R114,'Z8 TARGET ENH'!$B$6:$B$145,0),MATCH(S114,'Z8 TARGET ENH'!$F$2:$EO$2,0)))</f>
        <v>#NAME?</v>
      </c>
      <c r="U114" s="106" t="str">
        <f>IF(E114="","",VLOOKUP($H$8,'Z8 TARGET ENH'!$FH$7:$FJ$38,2,FALSE))</f>
        <v/>
      </c>
      <c r="V114" s="106" t="str">
        <f>IF(E114="","",VLOOKUP(H114,'Z8 TARGET ENH'!$FH$7:$FJ$38,3,FALSE))</f>
        <v/>
      </c>
      <c r="W114" s="107" t="str">
        <f t="shared" si="2"/>
        <v/>
      </c>
      <c r="X114" s="108"/>
      <c r="Y114" s="70"/>
      <c r="Z114" s="1">
        <f t="shared" si="3"/>
        <v>0</v>
      </c>
      <c r="AA114" s="70"/>
      <c r="AB114" s="70"/>
      <c r="AC114" s="70"/>
      <c r="AD114" s="70"/>
      <c r="AE114" s="70"/>
      <c r="AF114" s="70"/>
      <c r="AG114" s="70"/>
      <c r="AH114" s="70"/>
      <c r="AI114" s="70"/>
      <c r="AJ114" s="70"/>
      <c r="AK114" s="70"/>
      <c r="AL114" s="70"/>
      <c r="AM114" s="70"/>
      <c r="AN114" s="70"/>
      <c r="AO114" s="70"/>
      <c r="AP114" s="70"/>
      <c r="AQ114" s="70"/>
      <c r="AR114" s="70"/>
      <c r="AS114" s="70"/>
      <c r="AT114" s="70"/>
    </row>
    <row r="115" spans="1:46" ht="30" customHeight="1" x14ac:dyDescent="0.2">
      <c r="A115" s="70"/>
      <c r="B115" s="70"/>
      <c r="C115" s="70"/>
      <c r="D115" s="97">
        <f>'A1 Baseline - Terrestrial'!D116</f>
        <v>109</v>
      </c>
      <c r="E115" s="80" t="str">
        <f>IF(OR('A1 Baseline - Terrestrial'!E116="",'A1 Baseline - Terrestrial'!O116=0), "",'A1 Baseline - Terrestrial'!E116)</f>
        <v/>
      </c>
      <c r="F115" s="81" t="str">
        <f>IF(E115="", "", 'A1 Baseline - Terrestrial'!H116)</f>
        <v/>
      </c>
      <c r="G115" s="82" t="str">
        <f>IF(E115="", "", 'A1 Baseline - Terrestrial'!J116)</f>
        <v/>
      </c>
      <c r="H115" s="98"/>
      <c r="I115" s="99" t="str">
        <f>IF(E115="","",'A1 Baseline - Terrestrial'!K116)</f>
        <v/>
      </c>
      <c r="J115" s="85" t="str">
        <f>IF(OR(E115="",H115=""),"",IF(AND(E115=H115,G115&gt;=P115),"Error - No Enhancement",IF(AND(E115=H115,G115&lt;P115),"Acceptable",IF(F115&gt;N115,"Trading Down - Unacceptable Change",IF(F115=N115,"Error - No Enhancement",'A1 Baseline - Terrestrial'!G116&amp;" - "&amp;IFERROR(VLOOKUP(H115,'Z1 HAB CLASS'!$D$4:$E$45,2,FALSE),""))))))</f>
        <v/>
      </c>
      <c r="K115" s="100" t="str">
        <f>IF(E115="","",IF(AND(E115=H115,G115&gt;=P115),"Error - No Enhancement",IF(AND(E115=H115,G115&lt;P115),'A1 Baseline - Terrestrial'!I116&amp;" - "&amp;'A3 Enhancement - Terrestrial'!O115,IF(F115&gt;N115,"Trading Down - Unacceptable Change",IF(F115=N115,"Error - No Enhancement",IF(AND(E115&lt;&gt;H115,F115&lt;N115),"Lower Distinctiveness Habitat"&amp;" - "&amp;O115,'A1 Baseline - Terrestrial'!I116&amp;" - "&amp;'A3 Enhancement - Terrestrial'!O115))))))</f>
        <v/>
      </c>
      <c r="L115" s="101" t="str">
        <f>IF(E115="","",'A1 Baseline - Terrestrial'!O116)</f>
        <v/>
      </c>
      <c r="M115" s="102" t="str">
        <f>IFERROR(VLOOKUP(H115,'Z1 HAB CLASS'!$D$4:$E$45,2,FALSE)," ")</f>
        <v xml:space="preserve"> </v>
      </c>
      <c r="N115" s="103" t="str">
        <f>IFERROR(VLOOKUP(M115,'Z1 HAB CLASS'!$L$3:$N$9,2,FALSE)," ")</f>
        <v xml:space="preserve"> </v>
      </c>
      <c r="O115" s="104"/>
      <c r="P115" s="100" t="str">
        <f>IFERROR(VLOOKUP(O115,'Z3 CONDITION VALUE'!$A$3:$B$5,2,FALSE)," ")</f>
        <v xml:space="preserve"> </v>
      </c>
      <c r="Q115" s="82" t="str">
        <f>IF(OR('A1 Baseline - Terrestrial'!E116="", 'A1 Baseline - Terrestrial'!O116=0), "", 'A1 Baseline - Terrestrial'!I116&amp;"")</f>
        <v/>
      </c>
      <c r="R115" s="105" t="e">
        <f t="shared" ca="1" si="0"/>
        <v>#NAME?</v>
      </c>
      <c r="S115" s="99" t="e">
        <f t="shared" ca="1" si="1"/>
        <v>#NAME?</v>
      </c>
      <c r="T115" s="106" t="e">
        <f t="array" aca="1" ref="T115" ca="1">IF(OR(R115="",S115=""),"",INDEX('Z8 TARGET ENH'!$F$6:$EO$145,MATCH(R115,'Z8 TARGET ENH'!$B$6:$B$145,0),MATCH(S115,'Z8 TARGET ENH'!$F$2:$EO$2,0)))</f>
        <v>#NAME?</v>
      </c>
      <c r="U115" s="106" t="str">
        <f>IF(E115="","",VLOOKUP($H$8,'Z8 TARGET ENH'!$FH$7:$FJ$38,2,FALSE))</f>
        <v/>
      </c>
      <c r="V115" s="106" t="str">
        <f>IF(E115="","",VLOOKUP(H115,'Z8 TARGET ENH'!$FH$7:$FJ$38,3,FALSE))</f>
        <v/>
      </c>
      <c r="W115" s="107" t="str">
        <f t="shared" si="2"/>
        <v/>
      </c>
      <c r="X115" s="108"/>
      <c r="Y115" s="70"/>
      <c r="Z115" s="1">
        <f t="shared" si="3"/>
        <v>0</v>
      </c>
      <c r="AA115" s="70"/>
      <c r="AB115" s="70"/>
      <c r="AC115" s="70"/>
      <c r="AD115" s="70"/>
      <c r="AE115" s="70"/>
      <c r="AF115" s="70"/>
      <c r="AG115" s="70"/>
      <c r="AH115" s="70"/>
      <c r="AI115" s="70"/>
      <c r="AJ115" s="70"/>
      <c r="AK115" s="70"/>
      <c r="AL115" s="70"/>
      <c r="AM115" s="70"/>
      <c r="AN115" s="70"/>
      <c r="AO115" s="70"/>
      <c r="AP115" s="70"/>
      <c r="AQ115" s="70"/>
      <c r="AR115" s="70"/>
      <c r="AS115" s="70"/>
      <c r="AT115" s="70"/>
    </row>
    <row r="116" spans="1:46" ht="30" customHeight="1" x14ac:dyDescent="0.2">
      <c r="A116" s="70"/>
      <c r="B116" s="70"/>
      <c r="C116" s="70"/>
      <c r="D116" s="97">
        <f>'A1 Baseline - Terrestrial'!D117</f>
        <v>110</v>
      </c>
      <c r="E116" s="80" t="str">
        <f>IF(OR('A1 Baseline - Terrestrial'!E117="",'A1 Baseline - Terrestrial'!O117=0), "",'A1 Baseline - Terrestrial'!E117)</f>
        <v/>
      </c>
      <c r="F116" s="81" t="str">
        <f>IF(E116="", "", 'A1 Baseline - Terrestrial'!H117)</f>
        <v/>
      </c>
      <c r="G116" s="82" t="str">
        <f>IF(E116="", "", 'A1 Baseline - Terrestrial'!J117)</f>
        <v/>
      </c>
      <c r="H116" s="98"/>
      <c r="I116" s="99" t="str">
        <f>IF(E116="","",'A1 Baseline - Terrestrial'!K117)</f>
        <v/>
      </c>
      <c r="J116" s="85" t="str">
        <f>IF(OR(E116="",H116=""),"",IF(AND(E116=H116,G116&gt;=P116),"Error - No Enhancement",IF(AND(E116=H116,G116&lt;P116),"Acceptable",IF(F116&gt;N116,"Trading Down - Unacceptable Change",IF(F116=N116,"Error - No Enhancement",'A1 Baseline - Terrestrial'!G117&amp;" - "&amp;IFERROR(VLOOKUP(H116,'Z1 HAB CLASS'!$D$4:$E$45,2,FALSE),""))))))</f>
        <v/>
      </c>
      <c r="K116" s="100" t="str">
        <f>IF(E116="","",IF(AND(E116=H116,G116&gt;=P116),"Error - No Enhancement",IF(AND(E116=H116,G116&lt;P116),'A1 Baseline - Terrestrial'!I117&amp;" - "&amp;'A3 Enhancement - Terrestrial'!O116,IF(F116&gt;N116,"Trading Down - Unacceptable Change",IF(F116=N116,"Error - No Enhancement",IF(AND(E116&lt;&gt;H116,F116&lt;N116),"Lower Distinctiveness Habitat"&amp;" - "&amp;O116,'A1 Baseline - Terrestrial'!I117&amp;" - "&amp;'A3 Enhancement - Terrestrial'!O116))))))</f>
        <v/>
      </c>
      <c r="L116" s="101" t="str">
        <f>IF(E116="","",'A1 Baseline - Terrestrial'!O117)</f>
        <v/>
      </c>
      <c r="M116" s="102" t="str">
        <f>IFERROR(VLOOKUP(H116,'Z1 HAB CLASS'!$D$4:$E$45,2,FALSE)," ")</f>
        <v xml:space="preserve"> </v>
      </c>
      <c r="N116" s="103" t="str">
        <f>IFERROR(VLOOKUP(M116,'Z1 HAB CLASS'!$L$3:$N$9,2,FALSE)," ")</f>
        <v xml:space="preserve"> </v>
      </c>
      <c r="O116" s="104"/>
      <c r="P116" s="100" t="str">
        <f>IFERROR(VLOOKUP(O116,'Z3 CONDITION VALUE'!$A$3:$B$5,2,FALSE)," ")</f>
        <v xml:space="preserve"> </v>
      </c>
      <c r="Q116" s="82" t="str">
        <f>IF(OR('A1 Baseline - Terrestrial'!E117="", 'A1 Baseline - Terrestrial'!O117=0), "", 'A1 Baseline - Terrestrial'!I117&amp;"")</f>
        <v/>
      </c>
      <c r="R116" s="105" t="e">
        <f t="shared" ca="1" si="0"/>
        <v>#NAME?</v>
      </c>
      <c r="S116" s="99" t="e">
        <f t="shared" ca="1" si="1"/>
        <v>#NAME?</v>
      </c>
      <c r="T116" s="106" t="e">
        <f t="array" aca="1" ref="T116" ca="1">IF(OR(R116="",S116=""),"",INDEX('Z8 TARGET ENH'!$F$6:$EO$145,MATCH(R116,'Z8 TARGET ENH'!$B$6:$B$145,0),MATCH(S116,'Z8 TARGET ENH'!$F$2:$EO$2,0)))</f>
        <v>#NAME?</v>
      </c>
      <c r="U116" s="106" t="str">
        <f>IF(E116="","",VLOOKUP($H$8,'Z8 TARGET ENH'!$FH$7:$FJ$38,2,FALSE))</f>
        <v/>
      </c>
      <c r="V116" s="106" t="str">
        <f>IF(E116="","",VLOOKUP(H116,'Z8 TARGET ENH'!$FH$7:$FJ$38,3,FALSE))</f>
        <v/>
      </c>
      <c r="W116" s="107" t="str">
        <f t="shared" si="2"/>
        <v/>
      </c>
      <c r="X116" s="108"/>
      <c r="Y116" s="70"/>
      <c r="Z116" s="1">
        <f t="shared" si="3"/>
        <v>0</v>
      </c>
      <c r="AA116" s="70"/>
      <c r="AB116" s="70"/>
      <c r="AC116" s="70"/>
      <c r="AD116" s="70"/>
      <c r="AE116" s="70"/>
      <c r="AF116" s="70"/>
      <c r="AG116" s="70"/>
      <c r="AH116" s="70"/>
      <c r="AI116" s="70"/>
      <c r="AJ116" s="70"/>
      <c r="AK116" s="70"/>
      <c r="AL116" s="70"/>
      <c r="AM116" s="70"/>
      <c r="AN116" s="70"/>
      <c r="AO116" s="70"/>
      <c r="AP116" s="70"/>
      <c r="AQ116" s="70"/>
      <c r="AR116" s="70"/>
      <c r="AS116" s="70"/>
      <c r="AT116" s="70"/>
    </row>
    <row r="117" spans="1:46" ht="30" customHeight="1" x14ac:dyDescent="0.2">
      <c r="A117" s="70"/>
      <c r="B117" s="70"/>
      <c r="C117" s="70"/>
      <c r="D117" s="97">
        <f>'A1 Baseline - Terrestrial'!D118</f>
        <v>111</v>
      </c>
      <c r="E117" s="80" t="str">
        <f>IF(OR('A1 Baseline - Terrestrial'!E118="",'A1 Baseline - Terrestrial'!O118=0), "",'A1 Baseline - Terrestrial'!E118)</f>
        <v/>
      </c>
      <c r="F117" s="81" t="str">
        <f>IF(E117="", "", 'A1 Baseline - Terrestrial'!H118)</f>
        <v/>
      </c>
      <c r="G117" s="82" t="str">
        <f>IF(E117="", "", 'A1 Baseline - Terrestrial'!J118)</f>
        <v/>
      </c>
      <c r="H117" s="98"/>
      <c r="I117" s="99" t="str">
        <f>IF(E117="","",'A1 Baseline - Terrestrial'!K118)</f>
        <v/>
      </c>
      <c r="J117" s="85" t="str">
        <f>IF(OR(E117="",H117=""),"",IF(AND(E117=H117,G117&gt;=P117),"Error - No Enhancement",IF(AND(E117=H117,G117&lt;P117),"Acceptable",IF(F117&gt;N117,"Trading Down - Unacceptable Change",IF(F117=N117,"Error - No Enhancement",'A1 Baseline - Terrestrial'!G118&amp;" - "&amp;IFERROR(VLOOKUP(H117,'Z1 HAB CLASS'!$D$4:$E$45,2,FALSE),""))))))</f>
        <v/>
      </c>
      <c r="K117" s="100" t="str">
        <f>IF(E117="","",IF(AND(E117=H117,G117&gt;=P117),"Error - No Enhancement",IF(AND(E117=H117,G117&lt;P117),'A1 Baseline - Terrestrial'!I118&amp;" - "&amp;'A3 Enhancement - Terrestrial'!O117,IF(F117&gt;N117,"Trading Down - Unacceptable Change",IF(F117=N117,"Error - No Enhancement",IF(AND(E117&lt;&gt;H117,F117&lt;N117),"Lower Distinctiveness Habitat"&amp;" - "&amp;O117,'A1 Baseline - Terrestrial'!I118&amp;" - "&amp;'A3 Enhancement - Terrestrial'!O117))))))</f>
        <v/>
      </c>
      <c r="L117" s="101" t="str">
        <f>IF(E117="","",'A1 Baseline - Terrestrial'!O118)</f>
        <v/>
      </c>
      <c r="M117" s="102" t="str">
        <f>IFERROR(VLOOKUP(H117,'Z1 HAB CLASS'!$D$4:$E$45,2,FALSE)," ")</f>
        <v xml:space="preserve"> </v>
      </c>
      <c r="N117" s="103" t="str">
        <f>IFERROR(VLOOKUP(M117,'Z1 HAB CLASS'!$L$3:$N$9,2,FALSE)," ")</f>
        <v xml:space="preserve"> </v>
      </c>
      <c r="O117" s="104"/>
      <c r="P117" s="100" t="str">
        <f>IFERROR(VLOOKUP(O117,'Z3 CONDITION VALUE'!$A$3:$B$5,2,FALSE)," ")</f>
        <v xml:space="preserve"> </v>
      </c>
      <c r="Q117" s="82" t="str">
        <f>IF(OR('A1 Baseline - Terrestrial'!E118="", 'A1 Baseline - Terrestrial'!O118=0), "", 'A1 Baseline - Terrestrial'!I118&amp;"")</f>
        <v/>
      </c>
      <c r="R117" s="105" t="e">
        <f t="shared" ca="1" si="0"/>
        <v>#NAME?</v>
      </c>
      <c r="S117" s="99" t="e">
        <f t="shared" ca="1" si="1"/>
        <v>#NAME?</v>
      </c>
      <c r="T117" s="106" t="e">
        <f t="array" aca="1" ref="T117" ca="1">IF(OR(R117="",S117=""),"",INDEX('Z8 TARGET ENH'!$F$6:$EO$145,MATCH(R117,'Z8 TARGET ENH'!$B$6:$B$145,0),MATCH(S117,'Z8 TARGET ENH'!$F$2:$EO$2,0)))</f>
        <v>#NAME?</v>
      </c>
      <c r="U117" s="106" t="str">
        <f>IF(E117="","",VLOOKUP($H$8,'Z8 TARGET ENH'!$FH$7:$FJ$38,2,FALSE))</f>
        <v/>
      </c>
      <c r="V117" s="106" t="str">
        <f>IF(E117="","",VLOOKUP(H117,'Z8 TARGET ENH'!$FH$7:$FJ$38,3,FALSE))</f>
        <v/>
      </c>
      <c r="W117" s="107" t="str">
        <f t="shared" si="2"/>
        <v/>
      </c>
      <c r="X117" s="108"/>
      <c r="Y117" s="70"/>
      <c r="Z117" s="1">
        <f t="shared" si="3"/>
        <v>0</v>
      </c>
      <c r="AA117" s="70"/>
      <c r="AB117" s="70"/>
      <c r="AC117" s="70"/>
      <c r="AD117" s="70"/>
      <c r="AE117" s="70"/>
      <c r="AF117" s="70"/>
      <c r="AG117" s="70"/>
      <c r="AH117" s="70"/>
      <c r="AI117" s="70"/>
      <c r="AJ117" s="70"/>
      <c r="AK117" s="70"/>
      <c r="AL117" s="70"/>
      <c r="AM117" s="70"/>
      <c r="AN117" s="70"/>
      <c r="AO117" s="70"/>
      <c r="AP117" s="70"/>
      <c r="AQ117" s="70"/>
      <c r="AR117" s="70"/>
      <c r="AS117" s="70"/>
      <c r="AT117" s="70"/>
    </row>
    <row r="118" spans="1:46" ht="30" customHeight="1" x14ac:dyDescent="0.2">
      <c r="A118" s="70"/>
      <c r="B118" s="70"/>
      <c r="C118" s="70"/>
      <c r="D118" s="97">
        <f>'A1 Baseline - Terrestrial'!D119</f>
        <v>112</v>
      </c>
      <c r="E118" s="80" t="str">
        <f>IF(OR('A1 Baseline - Terrestrial'!E119="",'A1 Baseline - Terrestrial'!O119=0), "",'A1 Baseline - Terrestrial'!E119)</f>
        <v/>
      </c>
      <c r="F118" s="81" t="str">
        <f>IF(E118="", "", 'A1 Baseline - Terrestrial'!H119)</f>
        <v/>
      </c>
      <c r="G118" s="82" t="str">
        <f>IF(E118="", "", 'A1 Baseline - Terrestrial'!J119)</f>
        <v/>
      </c>
      <c r="H118" s="98"/>
      <c r="I118" s="99" t="str">
        <f>IF(E118="","",'A1 Baseline - Terrestrial'!K119)</f>
        <v/>
      </c>
      <c r="J118" s="85" t="str">
        <f>IF(OR(E118="",H118=""),"",IF(AND(E118=H118,G118&gt;=P118),"Error - No Enhancement",IF(AND(E118=H118,G118&lt;P118),"Acceptable",IF(F118&gt;N118,"Trading Down - Unacceptable Change",IF(F118=N118,"Error - No Enhancement",'A1 Baseline - Terrestrial'!G119&amp;" - "&amp;IFERROR(VLOOKUP(H118,'Z1 HAB CLASS'!$D$4:$E$45,2,FALSE),""))))))</f>
        <v/>
      </c>
      <c r="K118" s="100" t="str">
        <f>IF(E118="","",IF(AND(E118=H118,G118&gt;=P118),"Error - No Enhancement",IF(AND(E118=H118,G118&lt;P118),'A1 Baseline - Terrestrial'!I119&amp;" - "&amp;'A3 Enhancement - Terrestrial'!O118,IF(F118&gt;N118,"Trading Down - Unacceptable Change",IF(F118=N118,"Error - No Enhancement",IF(AND(E118&lt;&gt;H118,F118&lt;N118),"Lower Distinctiveness Habitat"&amp;" - "&amp;O118,'A1 Baseline - Terrestrial'!I119&amp;" - "&amp;'A3 Enhancement - Terrestrial'!O118))))))</f>
        <v/>
      </c>
      <c r="L118" s="101" t="str">
        <f>IF(E118="","",'A1 Baseline - Terrestrial'!O119)</f>
        <v/>
      </c>
      <c r="M118" s="102" t="str">
        <f>IFERROR(VLOOKUP(H118,'Z1 HAB CLASS'!$D$4:$E$45,2,FALSE)," ")</f>
        <v xml:space="preserve"> </v>
      </c>
      <c r="N118" s="103" t="str">
        <f>IFERROR(VLOOKUP(M118,'Z1 HAB CLASS'!$L$3:$N$9,2,FALSE)," ")</f>
        <v xml:space="preserve"> </v>
      </c>
      <c r="O118" s="104"/>
      <c r="P118" s="100" t="str">
        <f>IFERROR(VLOOKUP(O118,'Z3 CONDITION VALUE'!$A$3:$B$5,2,FALSE)," ")</f>
        <v xml:space="preserve"> </v>
      </c>
      <c r="Q118" s="82" t="str">
        <f>IF(OR('A1 Baseline - Terrestrial'!E119="", 'A1 Baseline - Terrestrial'!O119=0), "", 'A1 Baseline - Terrestrial'!I119&amp;"")</f>
        <v/>
      </c>
      <c r="R118" s="105" t="e">
        <f t="shared" ca="1" si="0"/>
        <v>#NAME?</v>
      </c>
      <c r="S118" s="99" t="e">
        <f t="shared" ca="1" si="1"/>
        <v>#NAME?</v>
      </c>
      <c r="T118" s="106" t="e">
        <f t="array" aca="1" ref="T118" ca="1">IF(OR(R118="",S118=""),"",INDEX('Z8 TARGET ENH'!$F$6:$EO$145,MATCH(R118,'Z8 TARGET ENH'!$B$6:$B$145,0),MATCH(S118,'Z8 TARGET ENH'!$F$2:$EO$2,0)))</f>
        <v>#NAME?</v>
      </c>
      <c r="U118" s="106" t="str">
        <f>IF(E118="","",VLOOKUP($H$8,'Z8 TARGET ENH'!$FH$7:$FJ$38,2,FALSE))</f>
        <v/>
      </c>
      <c r="V118" s="106" t="str">
        <f>IF(E118="","",VLOOKUP(H118,'Z8 TARGET ENH'!$FH$7:$FJ$38,3,FALSE))</f>
        <v/>
      </c>
      <c r="W118" s="107" t="str">
        <f t="shared" si="2"/>
        <v/>
      </c>
      <c r="X118" s="108"/>
      <c r="Y118" s="70"/>
      <c r="Z118" s="1">
        <f t="shared" si="3"/>
        <v>0</v>
      </c>
      <c r="AA118" s="70"/>
      <c r="AB118" s="70"/>
      <c r="AC118" s="70"/>
      <c r="AD118" s="70"/>
      <c r="AE118" s="70"/>
      <c r="AF118" s="70"/>
      <c r="AG118" s="70"/>
      <c r="AH118" s="70"/>
      <c r="AI118" s="70"/>
      <c r="AJ118" s="70"/>
      <c r="AK118" s="70"/>
      <c r="AL118" s="70"/>
      <c r="AM118" s="70"/>
      <c r="AN118" s="70"/>
      <c r="AO118" s="70"/>
      <c r="AP118" s="70"/>
      <c r="AQ118" s="70"/>
      <c r="AR118" s="70"/>
      <c r="AS118" s="70"/>
      <c r="AT118" s="70"/>
    </row>
    <row r="119" spans="1:46" ht="30" customHeight="1" x14ac:dyDescent="0.2">
      <c r="A119" s="70"/>
      <c r="B119" s="70"/>
      <c r="C119" s="70"/>
      <c r="D119" s="97">
        <f>'A1 Baseline - Terrestrial'!D120</f>
        <v>113</v>
      </c>
      <c r="E119" s="80" t="str">
        <f>IF(OR('A1 Baseline - Terrestrial'!E120="",'A1 Baseline - Terrestrial'!O120=0), "",'A1 Baseline - Terrestrial'!E120)</f>
        <v/>
      </c>
      <c r="F119" s="81" t="str">
        <f>IF(E119="", "", 'A1 Baseline - Terrestrial'!H120)</f>
        <v/>
      </c>
      <c r="G119" s="82" t="str">
        <f>IF(E119="", "", 'A1 Baseline - Terrestrial'!J120)</f>
        <v/>
      </c>
      <c r="H119" s="98"/>
      <c r="I119" s="99" t="str">
        <f>IF(E119="","",'A1 Baseline - Terrestrial'!K120)</f>
        <v/>
      </c>
      <c r="J119" s="85" t="str">
        <f>IF(OR(E119="",H119=""),"",IF(AND(E119=H119,G119&gt;=P119),"Error - No Enhancement",IF(AND(E119=H119,G119&lt;P119),"Acceptable",IF(F119&gt;N119,"Trading Down - Unacceptable Change",IF(F119=N119,"Error - No Enhancement",'A1 Baseline - Terrestrial'!G120&amp;" - "&amp;IFERROR(VLOOKUP(H119,'Z1 HAB CLASS'!$D$4:$E$45,2,FALSE),""))))))</f>
        <v/>
      </c>
      <c r="K119" s="100" t="str">
        <f>IF(E119="","",IF(AND(E119=H119,G119&gt;=P119),"Error - No Enhancement",IF(AND(E119=H119,G119&lt;P119),'A1 Baseline - Terrestrial'!I120&amp;" - "&amp;'A3 Enhancement - Terrestrial'!O119,IF(F119&gt;N119,"Trading Down - Unacceptable Change",IF(F119=N119,"Error - No Enhancement",IF(AND(E119&lt;&gt;H119,F119&lt;N119),"Lower Distinctiveness Habitat"&amp;" - "&amp;O119,'A1 Baseline - Terrestrial'!I120&amp;" - "&amp;'A3 Enhancement - Terrestrial'!O119))))))</f>
        <v/>
      </c>
      <c r="L119" s="101" t="str">
        <f>IF(E119="","",'A1 Baseline - Terrestrial'!O120)</f>
        <v/>
      </c>
      <c r="M119" s="102" t="str">
        <f>IFERROR(VLOOKUP(H119,'Z1 HAB CLASS'!$D$4:$E$45,2,FALSE)," ")</f>
        <v xml:space="preserve"> </v>
      </c>
      <c r="N119" s="103" t="str">
        <f>IFERROR(VLOOKUP(M119,'Z1 HAB CLASS'!$L$3:$N$9,2,FALSE)," ")</f>
        <v xml:space="preserve"> </v>
      </c>
      <c r="O119" s="104"/>
      <c r="P119" s="100" t="str">
        <f>IFERROR(VLOOKUP(O119,'Z3 CONDITION VALUE'!$A$3:$B$5,2,FALSE)," ")</f>
        <v xml:space="preserve"> </v>
      </c>
      <c r="Q119" s="82" t="str">
        <f>IF(OR('A1 Baseline - Terrestrial'!E120="", 'A1 Baseline - Terrestrial'!O120=0), "", 'A1 Baseline - Terrestrial'!I120&amp;"")</f>
        <v/>
      </c>
      <c r="R119" s="105" t="e">
        <f t="shared" ca="1" si="0"/>
        <v>#NAME?</v>
      </c>
      <c r="S119" s="99" t="e">
        <f t="shared" ca="1" si="1"/>
        <v>#NAME?</v>
      </c>
      <c r="T119" s="106" t="e">
        <f t="array" aca="1" ref="T119" ca="1">IF(OR(R119="",S119=""),"",INDEX('Z8 TARGET ENH'!$F$6:$EO$145,MATCH(R119,'Z8 TARGET ENH'!$B$6:$B$145,0),MATCH(S119,'Z8 TARGET ENH'!$F$2:$EO$2,0)))</f>
        <v>#NAME?</v>
      </c>
      <c r="U119" s="106" t="str">
        <f>IF(E119="","",VLOOKUP($H$8,'Z8 TARGET ENH'!$FH$7:$FJ$38,2,FALSE))</f>
        <v/>
      </c>
      <c r="V119" s="106" t="str">
        <f>IF(E119="","",VLOOKUP(H119,'Z8 TARGET ENH'!$FH$7:$FJ$38,3,FALSE))</f>
        <v/>
      </c>
      <c r="W119" s="107" t="str">
        <f t="shared" si="2"/>
        <v/>
      </c>
      <c r="X119" s="108"/>
      <c r="Y119" s="70"/>
      <c r="Z119" s="1">
        <f t="shared" si="3"/>
        <v>0</v>
      </c>
      <c r="AA119" s="70"/>
      <c r="AB119" s="70"/>
      <c r="AC119" s="70"/>
      <c r="AD119" s="70"/>
      <c r="AE119" s="70"/>
      <c r="AF119" s="70"/>
      <c r="AG119" s="70"/>
      <c r="AH119" s="70"/>
      <c r="AI119" s="70"/>
      <c r="AJ119" s="70"/>
      <c r="AK119" s="70"/>
      <c r="AL119" s="70"/>
      <c r="AM119" s="70"/>
      <c r="AN119" s="70"/>
      <c r="AO119" s="70"/>
      <c r="AP119" s="70"/>
      <c r="AQ119" s="70"/>
      <c r="AR119" s="70"/>
      <c r="AS119" s="70"/>
      <c r="AT119" s="70"/>
    </row>
    <row r="120" spans="1:46" ht="30" customHeight="1" x14ac:dyDescent="0.2">
      <c r="A120" s="70"/>
      <c r="B120" s="70"/>
      <c r="C120" s="70"/>
      <c r="D120" s="97">
        <f>'A1 Baseline - Terrestrial'!D121</f>
        <v>114</v>
      </c>
      <c r="E120" s="80" t="str">
        <f>IF(OR('A1 Baseline - Terrestrial'!E121="",'A1 Baseline - Terrestrial'!O121=0), "",'A1 Baseline - Terrestrial'!E121)</f>
        <v/>
      </c>
      <c r="F120" s="81" t="str">
        <f>IF(E120="", "", 'A1 Baseline - Terrestrial'!H121)</f>
        <v/>
      </c>
      <c r="G120" s="82" t="str">
        <f>IF(E120="", "", 'A1 Baseline - Terrestrial'!J121)</f>
        <v/>
      </c>
      <c r="H120" s="98"/>
      <c r="I120" s="99" t="str">
        <f>IF(E120="","",'A1 Baseline - Terrestrial'!K121)</f>
        <v/>
      </c>
      <c r="J120" s="85" t="str">
        <f>IF(OR(E120="",H120=""),"",IF(AND(E120=H120,G120&gt;=P120),"Error - No Enhancement",IF(AND(E120=H120,G120&lt;P120),"Acceptable",IF(F120&gt;N120,"Trading Down - Unacceptable Change",IF(F120=N120,"Error - No Enhancement",'A1 Baseline - Terrestrial'!G121&amp;" - "&amp;IFERROR(VLOOKUP(H120,'Z1 HAB CLASS'!$D$4:$E$45,2,FALSE),""))))))</f>
        <v/>
      </c>
      <c r="K120" s="100" t="str">
        <f>IF(E120="","",IF(AND(E120=H120,G120&gt;=P120),"Error - No Enhancement",IF(AND(E120=H120,G120&lt;P120),'A1 Baseline - Terrestrial'!I121&amp;" - "&amp;'A3 Enhancement - Terrestrial'!O120,IF(F120&gt;N120,"Trading Down - Unacceptable Change",IF(F120=N120,"Error - No Enhancement",IF(AND(E120&lt;&gt;H120,F120&lt;N120),"Lower Distinctiveness Habitat"&amp;" - "&amp;O120,'A1 Baseline - Terrestrial'!I121&amp;" - "&amp;'A3 Enhancement - Terrestrial'!O120))))))</f>
        <v/>
      </c>
      <c r="L120" s="101" t="str">
        <f>IF(E120="","",'A1 Baseline - Terrestrial'!O121)</f>
        <v/>
      </c>
      <c r="M120" s="102" t="str">
        <f>IFERROR(VLOOKUP(H120,'Z1 HAB CLASS'!$D$4:$E$45,2,FALSE)," ")</f>
        <v xml:space="preserve"> </v>
      </c>
      <c r="N120" s="103" t="str">
        <f>IFERROR(VLOOKUP(M120,'Z1 HAB CLASS'!$L$3:$N$9,2,FALSE)," ")</f>
        <v xml:space="preserve"> </v>
      </c>
      <c r="O120" s="104"/>
      <c r="P120" s="100" t="str">
        <f>IFERROR(VLOOKUP(O120,'Z3 CONDITION VALUE'!$A$3:$B$5,2,FALSE)," ")</f>
        <v xml:space="preserve"> </v>
      </c>
      <c r="Q120" s="82" t="str">
        <f>IF(OR('A1 Baseline - Terrestrial'!E121="", 'A1 Baseline - Terrestrial'!O121=0), "", 'A1 Baseline - Terrestrial'!I121&amp;"")</f>
        <v/>
      </c>
      <c r="R120" s="105" t="e">
        <f t="shared" ca="1" si="0"/>
        <v>#NAME?</v>
      </c>
      <c r="S120" s="99" t="e">
        <f t="shared" ca="1" si="1"/>
        <v>#NAME?</v>
      </c>
      <c r="T120" s="106" t="e">
        <f t="array" aca="1" ref="T120" ca="1">IF(OR(R120="",S120=""),"",INDEX('Z8 TARGET ENH'!$F$6:$EO$145,MATCH(R120,'Z8 TARGET ENH'!$B$6:$B$145,0),MATCH(S120,'Z8 TARGET ENH'!$F$2:$EO$2,0)))</f>
        <v>#NAME?</v>
      </c>
      <c r="U120" s="106" t="str">
        <f>IF(E120="","",VLOOKUP($H$8,'Z8 TARGET ENH'!$FH$7:$FJ$38,2,FALSE))</f>
        <v/>
      </c>
      <c r="V120" s="106" t="str">
        <f>IF(E120="","",VLOOKUP(H120,'Z8 TARGET ENH'!$FH$7:$FJ$38,3,FALSE))</f>
        <v/>
      </c>
      <c r="W120" s="107" t="str">
        <f t="shared" si="2"/>
        <v/>
      </c>
      <c r="X120" s="108"/>
      <c r="Y120" s="70"/>
      <c r="Z120" s="1">
        <f t="shared" si="3"/>
        <v>0</v>
      </c>
      <c r="AA120" s="70"/>
      <c r="AB120" s="70"/>
      <c r="AC120" s="70"/>
      <c r="AD120" s="70"/>
      <c r="AE120" s="70"/>
      <c r="AF120" s="70"/>
      <c r="AG120" s="70"/>
      <c r="AH120" s="70"/>
      <c r="AI120" s="70"/>
      <c r="AJ120" s="70"/>
      <c r="AK120" s="70"/>
      <c r="AL120" s="70"/>
      <c r="AM120" s="70"/>
      <c r="AN120" s="70"/>
      <c r="AO120" s="70"/>
      <c r="AP120" s="70"/>
      <c r="AQ120" s="70"/>
      <c r="AR120" s="70"/>
      <c r="AS120" s="70"/>
      <c r="AT120" s="70"/>
    </row>
    <row r="121" spans="1:46" ht="30" customHeight="1" x14ac:dyDescent="0.2">
      <c r="A121" s="70"/>
      <c r="B121" s="70"/>
      <c r="C121" s="70"/>
      <c r="D121" s="97">
        <f>'A1 Baseline - Terrestrial'!D122</f>
        <v>115</v>
      </c>
      <c r="E121" s="80" t="str">
        <f>IF(OR('A1 Baseline - Terrestrial'!E122="",'A1 Baseline - Terrestrial'!O122=0), "",'A1 Baseline - Terrestrial'!E122)</f>
        <v/>
      </c>
      <c r="F121" s="81" t="str">
        <f>IF(E121="", "", 'A1 Baseline - Terrestrial'!H122)</f>
        <v/>
      </c>
      <c r="G121" s="82" t="str">
        <f>IF(E121="", "", 'A1 Baseline - Terrestrial'!J122)</f>
        <v/>
      </c>
      <c r="H121" s="98"/>
      <c r="I121" s="99" t="str">
        <f>IF(E121="","",'A1 Baseline - Terrestrial'!K122)</f>
        <v/>
      </c>
      <c r="J121" s="85" t="str">
        <f>IF(OR(E121="",H121=""),"",IF(AND(E121=H121,G121&gt;=P121),"Error - No Enhancement",IF(AND(E121=H121,G121&lt;P121),"Acceptable",IF(F121&gt;N121,"Trading Down - Unacceptable Change",IF(F121=N121,"Error - No Enhancement",'A1 Baseline - Terrestrial'!G122&amp;" - "&amp;IFERROR(VLOOKUP(H121,'Z1 HAB CLASS'!$D$4:$E$45,2,FALSE),""))))))</f>
        <v/>
      </c>
      <c r="K121" s="100" t="str">
        <f>IF(E121="","",IF(AND(E121=H121,G121&gt;=P121),"Error - No Enhancement",IF(AND(E121=H121,G121&lt;P121),'A1 Baseline - Terrestrial'!I122&amp;" - "&amp;'A3 Enhancement - Terrestrial'!O121,IF(F121&gt;N121,"Trading Down - Unacceptable Change",IF(F121=N121,"Error - No Enhancement",IF(AND(E121&lt;&gt;H121,F121&lt;N121),"Lower Distinctiveness Habitat"&amp;" - "&amp;O121,'A1 Baseline - Terrestrial'!I122&amp;" - "&amp;'A3 Enhancement - Terrestrial'!O121))))))</f>
        <v/>
      </c>
      <c r="L121" s="101" t="str">
        <f>IF(E121="","",'A1 Baseline - Terrestrial'!O122)</f>
        <v/>
      </c>
      <c r="M121" s="102" t="str">
        <f>IFERROR(VLOOKUP(H121,'Z1 HAB CLASS'!$D$4:$E$45,2,FALSE)," ")</f>
        <v xml:space="preserve"> </v>
      </c>
      <c r="N121" s="103" t="str">
        <f>IFERROR(VLOOKUP(M121,'Z1 HAB CLASS'!$L$3:$N$9,2,FALSE)," ")</f>
        <v xml:space="preserve"> </v>
      </c>
      <c r="O121" s="104"/>
      <c r="P121" s="100" t="str">
        <f>IFERROR(VLOOKUP(O121,'Z3 CONDITION VALUE'!$A$3:$B$5,2,FALSE)," ")</f>
        <v xml:space="preserve"> </v>
      </c>
      <c r="Q121" s="82" t="str">
        <f>IF(OR('A1 Baseline - Terrestrial'!E122="", 'A1 Baseline - Terrestrial'!O122=0), "", 'A1 Baseline - Terrestrial'!I122&amp;"")</f>
        <v/>
      </c>
      <c r="R121" s="105" t="e">
        <f t="shared" ca="1" si="0"/>
        <v>#NAME?</v>
      </c>
      <c r="S121" s="99" t="e">
        <f t="shared" ca="1" si="1"/>
        <v>#NAME?</v>
      </c>
      <c r="T121" s="106" t="e">
        <f t="array" aca="1" ref="T121" ca="1">IF(OR(R121="",S121=""),"",INDEX('Z8 TARGET ENH'!$F$6:$EO$145,MATCH(R121,'Z8 TARGET ENH'!$B$6:$B$145,0),MATCH(S121,'Z8 TARGET ENH'!$F$2:$EO$2,0)))</f>
        <v>#NAME?</v>
      </c>
      <c r="U121" s="106" t="str">
        <f>IF(E121="","",VLOOKUP($H$8,'Z8 TARGET ENH'!$FH$7:$FJ$38,2,FALSE))</f>
        <v/>
      </c>
      <c r="V121" s="106" t="str">
        <f>IF(E121="","",VLOOKUP(H121,'Z8 TARGET ENH'!$FH$7:$FJ$38,3,FALSE))</f>
        <v/>
      </c>
      <c r="W121" s="107" t="str">
        <f t="shared" si="2"/>
        <v/>
      </c>
      <c r="X121" s="108"/>
      <c r="Y121" s="70"/>
      <c r="Z121" s="1">
        <f t="shared" si="3"/>
        <v>0</v>
      </c>
      <c r="AA121" s="70"/>
      <c r="AB121" s="70"/>
      <c r="AC121" s="70"/>
      <c r="AD121" s="70"/>
      <c r="AE121" s="70"/>
      <c r="AF121" s="70"/>
      <c r="AG121" s="70"/>
      <c r="AH121" s="70"/>
      <c r="AI121" s="70"/>
      <c r="AJ121" s="70"/>
      <c r="AK121" s="70"/>
      <c r="AL121" s="70"/>
      <c r="AM121" s="70"/>
      <c r="AN121" s="70"/>
      <c r="AO121" s="70"/>
      <c r="AP121" s="70"/>
      <c r="AQ121" s="70"/>
      <c r="AR121" s="70"/>
      <c r="AS121" s="70"/>
      <c r="AT121" s="70"/>
    </row>
    <row r="122" spans="1:46" ht="30" customHeight="1" x14ac:dyDescent="0.2">
      <c r="A122" s="70"/>
      <c r="B122" s="70"/>
      <c r="C122" s="70"/>
      <c r="D122" s="97">
        <f>'A1 Baseline - Terrestrial'!D123</f>
        <v>116</v>
      </c>
      <c r="E122" s="80" t="str">
        <f>IF(OR('A1 Baseline - Terrestrial'!E123="",'A1 Baseline - Terrestrial'!O123=0), "",'A1 Baseline - Terrestrial'!E123)</f>
        <v/>
      </c>
      <c r="F122" s="81" t="str">
        <f>IF(E122="", "", 'A1 Baseline - Terrestrial'!H123)</f>
        <v/>
      </c>
      <c r="G122" s="82" t="str">
        <f>IF(E122="", "", 'A1 Baseline - Terrestrial'!J123)</f>
        <v/>
      </c>
      <c r="H122" s="98"/>
      <c r="I122" s="99" t="str">
        <f>IF(E122="","",'A1 Baseline - Terrestrial'!K123)</f>
        <v/>
      </c>
      <c r="J122" s="85" t="str">
        <f>IF(OR(E122="",H122=""),"",IF(AND(E122=H122,G122&gt;=P122),"Error - No Enhancement",IF(AND(E122=H122,G122&lt;P122),"Acceptable",IF(F122&gt;N122,"Trading Down - Unacceptable Change",IF(F122=N122,"Error - No Enhancement",'A1 Baseline - Terrestrial'!G123&amp;" - "&amp;IFERROR(VLOOKUP(H122,'Z1 HAB CLASS'!$D$4:$E$45,2,FALSE),""))))))</f>
        <v/>
      </c>
      <c r="K122" s="100" t="str">
        <f>IF(E122="","",IF(AND(E122=H122,G122&gt;=P122),"Error - No Enhancement",IF(AND(E122=H122,G122&lt;P122),'A1 Baseline - Terrestrial'!I123&amp;" - "&amp;'A3 Enhancement - Terrestrial'!O122,IF(F122&gt;N122,"Trading Down - Unacceptable Change",IF(F122=N122,"Error - No Enhancement",IF(AND(E122&lt;&gt;H122,F122&lt;N122),"Lower Distinctiveness Habitat"&amp;" - "&amp;O122,'A1 Baseline - Terrestrial'!I123&amp;" - "&amp;'A3 Enhancement - Terrestrial'!O122))))))</f>
        <v/>
      </c>
      <c r="L122" s="101" t="str">
        <f>IF(E122="","",'A1 Baseline - Terrestrial'!O123)</f>
        <v/>
      </c>
      <c r="M122" s="102" t="str">
        <f>IFERROR(VLOOKUP(H122,'Z1 HAB CLASS'!$D$4:$E$45,2,FALSE)," ")</f>
        <v xml:space="preserve"> </v>
      </c>
      <c r="N122" s="103" t="str">
        <f>IFERROR(VLOOKUP(M122,'Z1 HAB CLASS'!$L$3:$N$9,2,FALSE)," ")</f>
        <v xml:space="preserve"> </v>
      </c>
      <c r="O122" s="104"/>
      <c r="P122" s="100" t="str">
        <f>IFERROR(VLOOKUP(O122,'Z3 CONDITION VALUE'!$A$3:$B$5,2,FALSE)," ")</f>
        <v xml:space="preserve"> </v>
      </c>
      <c r="Q122" s="82" t="str">
        <f>IF(OR('A1 Baseline - Terrestrial'!E123="", 'A1 Baseline - Terrestrial'!O123=0), "", 'A1 Baseline - Terrestrial'!I123&amp;"")</f>
        <v/>
      </c>
      <c r="R122" s="105" t="e">
        <f t="shared" ca="1" si="0"/>
        <v>#NAME?</v>
      </c>
      <c r="S122" s="99" t="e">
        <f t="shared" ca="1" si="1"/>
        <v>#NAME?</v>
      </c>
      <c r="T122" s="106" t="e">
        <f t="array" aca="1" ref="T122" ca="1">IF(OR(R122="",S122=""),"",INDEX('Z8 TARGET ENH'!$F$6:$EO$145,MATCH(R122,'Z8 TARGET ENH'!$B$6:$B$145,0),MATCH(S122,'Z8 TARGET ENH'!$F$2:$EO$2,0)))</f>
        <v>#NAME?</v>
      </c>
      <c r="U122" s="106" t="str">
        <f>IF(E122="","",VLOOKUP($H$8,'Z8 TARGET ENH'!$FH$7:$FJ$38,2,FALSE))</f>
        <v/>
      </c>
      <c r="V122" s="106" t="str">
        <f>IF(E122="","",VLOOKUP(H122,'Z8 TARGET ENH'!$FH$7:$FJ$38,3,FALSE))</f>
        <v/>
      </c>
      <c r="W122" s="107" t="str">
        <f t="shared" si="2"/>
        <v/>
      </c>
      <c r="X122" s="108"/>
      <c r="Y122" s="70"/>
      <c r="Z122" s="1">
        <f t="shared" si="3"/>
        <v>0</v>
      </c>
      <c r="AA122" s="70"/>
      <c r="AB122" s="70"/>
      <c r="AC122" s="70"/>
      <c r="AD122" s="70"/>
      <c r="AE122" s="70"/>
      <c r="AF122" s="70"/>
      <c r="AG122" s="70"/>
      <c r="AH122" s="70"/>
      <c r="AI122" s="70"/>
      <c r="AJ122" s="70"/>
      <c r="AK122" s="70"/>
      <c r="AL122" s="70"/>
      <c r="AM122" s="70"/>
      <c r="AN122" s="70"/>
      <c r="AO122" s="70"/>
      <c r="AP122" s="70"/>
      <c r="AQ122" s="70"/>
      <c r="AR122" s="70"/>
      <c r="AS122" s="70"/>
      <c r="AT122" s="70"/>
    </row>
    <row r="123" spans="1:46" ht="30" customHeight="1" x14ac:dyDescent="0.2">
      <c r="A123" s="70"/>
      <c r="B123" s="70"/>
      <c r="C123" s="70"/>
      <c r="D123" s="97">
        <f>'A1 Baseline - Terrestrial'!D124</f>
        <v>117</v>
      </c>
      <c r="E123" s="80" t="str">
        <f>IF(OR('A1 Baseline - Terrestrial'!E124="",'A1 Baseline - Terrestrial'!O124=0), "",'A1 Baseline - Terrestrial'!E124)</f>
        <v/>
      </c>
      <c r="F123" s="81" t="str">
        <f>IF(E123="", "", 'A1 Baseline - Terrestrial'!H124)</f>
        <v/>
      </c>
      <c r="G123" s="82" t="str">
        <f>IF(E123="", "", 'A1 Baseline - Terrestrial'!J124)</f>
        <v/>
      </c>
      <c r="H123" s="98"/>
      <c r="I123" s="99" t="str">
        <f>IF(E123="","",'A1 Baseline - Terrestrial'!K124)</f>
        <v/>
      </c>
      <c r="J123" s="85" t="str">
        <f>IF(OR(E123="",H123=""),"",IF(AND(E123=H123,G123&gt;=P123),"Error - No Enhancement",IF(AND(E123=H123,G123&lt;P123),"Acceptable",IF(F123&gt;N123,"Trading Down - Unacceptable Change",IF(F123=N123,"Error - No Enhancement",'A1 Baseline - Terrestrial'!G124&amp;" - "&amp;IFERROR(VLOOKUP(H123,'Z1 HAB CLASS'!$D$4:$E$45,2,FALSE),""))))))</f>
        <v/>
      </c>
      <c r="K123" s="100" t="str">
        <f>IF(E123="","",IF(AND(E123=H123,G123&gt;=P123),"Error - No Enhancement",IF(AND(E123=H123,G123&lt;P123),'A1 Baseline - Terrestrial'!I124&amp;" - "&amp;'A3 Enhancement - Terrestrial'!O123,IF(F123&gt;N123,"Trading Down - Unacceptable Change",IF(F123=N123,"Error - No Enhancement",IF(AND(E123&lt;&gt;H123,F123&lt;N123),"Lower Distinctiveness Habitat"&amp;" - "&amp;O123,'A1 Baseline - Terrestrial'!I124&amp;" - "&amp;'A3 Enhancement - Terrestrial'!O123))))))</f>
        <v/>
      </c>
      <c r="L123" s="101" t="str">
        <f>IF(E123="","",'A1 Baseline - Terrestrial'!O124)</f>
        <v/>
      </c>
      <c r="M123" s="102" t="str">
        <f>IFERROR(VLOOKUP(H123,'Z1 HAB CLASS'!$D$4:$E$45,2,FALSE)," ")</f>
        <v xml:space="preserve"> </v>
      </c>
      <c r="N123" s="103" t="str">
        <f>IFERROR(VLOOKUP(M123,'Z1 HAB CLASS'!$L$3:$N$9,2,FALSE)," ")</f>
        <v xml:space="preserve"> </v>
      </c>
      <c r="O123" s="104"/>
      <c r="P123" s="100" t="str">
        <f>IFERROR(VLOOKUP(O123,'Z3 CONDITION VALUE'!$A$3:$B$5,2,FALSE)," ")</f>
        <v xml:space="preserve"> </v>
      </c>
      <c r="Q123" s="82" t="str">
        <f>IF(OR('A1 Baseline - Terrestrial'!E124="", 'A1 Baseline - Terrestrial'!O124=0), "", 'A1 Baseline - Terrestrial'!I124&amp;"")</f>
        <v/>
      </c>
      <c r="R123" s="105" t="e">
        <f t="shared" ca="1" si="0"/>
        <v>#NAME?</v>
      </c>
      <c r="S123" s="99" t="e">
        <f t="shared" ca="1" si="1"/>
        <v>#NAME?</v>
      </c>
      <c r="T123" s="106" t="e">
        <f t="array" aca="1" ref="T123" ca="1">IF(OR(R123="",S123=""),"",INDEX('Z8 TARGET ENH'!$F$6:$EO$145,MATCH(R123,'Z8 TARGET ENH'!$B$6:$B$145,0),MATCH(S123,'Z8 TARGET ENH'!$F$2:$EO$2,0)))</f>
        <v>#NAME?</v>
      </c>
      <c r="U123" s="106" t="str">
        <f>IF(E123="","",VLOOKUP($H$8,'Z8 TARGET ENH'!$FH$7:$FJ$38,2,FALSE))</f>
        <v/>
      </c>
      <c r="V123" s="106" t="str">
        <f>IF(E123="","",VLOOKUP(H123,'Z8 TARGET ENH'!$FH$7:$FJ$38,3,FALSE))</f>
        <v/>
      </c>
      <c r="W123" s="107" t="str">
        <f t="shared" si="2"/>
        <v/>
      </c>
      <c r="X123" s="108"/>
      <c r="Y123" s="70"/>
      <c r="Z123" s="1">
        <f t="shared" si="3"/>
        <v>0</v>
      </c>
      <c r="AA123" s="70"/>
      <c r="AB123" s="70"/>
      <c r="AC123" s="70"/>
      <c r="AD123" s="70"/>
      <c r="AE123" s="70"/>
      <c r="AF123" s="70"/>
      <c r="AG123" s="70"/>
      <c r="AH123" s="70"/>
      <c r="AI123" s="70"/>
      <c r="AJ123" s="70"/>
      <c r="AK123" s="70"/>
      <c r="AL123" s="70"/>
      <c r="AM123" s="70"/>
      <c r="AN123" s="70"/>
      <c r="AO123" s="70"/>
      <c r="AP123" s="70"/>
      <c r="AQ123" s="70"/>
      <c r="AR123" s="70"/>
      <c r="AS123" s="70"/>
      <c r="AT123" s="70"/>
    </row>
    <row r="124" spans="1:46" ht="30" customHeight="1" x14ac:dyDescent="0.2">
      <c r="A124" s="70"/>
      <c r="B124" s="70"/>
      <c r="C124" s="70"/>
      <c r="D124" s="97">
        <f>'A1 Baseline - Terrestrial'!D125</f>
        <v>118</v>
      </c>
      <c r="E124" s="80" t="str">
        <f>IF(OR('A1 Baseline - Terrestrial'!E125="",'A1 Baseline - Terrestrial'!O125=0), "",'A1 Baseline - Terrestrial'!E125)</f>
        <v/>
      </c>
      <c r="F124" s="81" t="str">
        <f>IF(E124="", "", 'A1 Baseline - Terrestrial'!H125)</f>
        <v/>
      </c>
      <c r="G124" s="82" t="str">
        <f>IF(E124="", "", 'A1 Baseline - Terrestrial'!J125)</f>
        <v/>
      </c>
      <c r="H124" s="98"/>
      <c r="I124" s="99" t="str">
        <f>IF(E124="","",'A1 Baseline - Terrestrial'!K125)</f>
        <v/>
      </c>
      <c r="J124" s="85" t="str">
        <f>IF(OR(E124="",H124=""),"",IF(AND(E124=H124,G124&gt;=P124),"Error - No Enhancement",IF(AND(E124=H124,G124&lt;P124),"Acceptable",IF(F124&gt;N124,"Trading Down - Unacceptable Change",IF(F124=N124,"Error - No Enhancement",'A1 Baseline - Terrestrial'!G125&amp;" - "&amp;IFERROR(VLOOKUP(H124,'Z1 HAB CLASS'!$D$4:$E$45,2,FALSE),""))))))</f>
        <v/>
      </c>
      <c r="K124" s="100" t="str">
        <f>IF(E124="","",IF(AND(E124=H124,G124&gt;=P124),"Error - No Enhancement",IF(AND(E124=H124,G124&lt;P124),'A1 Baseline - Terrestrial'!I125&amp;" - "&amp;'A3 Enhancement - Terrestrial'!O124,IF(F124&gt;N124,"Trading Down - Unacceptable Change",IF(F124=N124,"Error - No Enhancement",IF(AND(E124&lt;&gt;H124,F124&lt;N124),"Lower Distinctiveness Habitat"&amp;" - "&amp;O124,'A1 Baseline - Terrestrial'!I125&amp;" - "&amp;'A3 Enhancement - Terrestrial'!O124))))))</f>
        <v/>
      </c>
      <c r="L124" s="101" t="str">
        <f>IF(E124="","",'A1 Baseline - Terrestrial'!O125)</f>
        <v/>
      </c>
      <c r="M124" s="102" t="str">
        <f>IFERROR(VLOOKUP(H124,'Z1 HAB CLASS'!$D$4:$E$45,2,FALSE)," ")</f>
        <v xml:space="preserve"> </v>
      </c>
      <c r="N124" s="103" t="str">
        <f>IFERROR(VLOOKUP(M124,'Z1 HAB CLASS'!$L$3:$N$9,2,FALSE)," ")</f>
        <v xml:space="preserve"> </v>
      </c>
      <c r="O124" s="104"/>
      <c r="P124" s="100" t="str">
        <f>IFERROR(VLOOKUP(O124,'Z3 CONDITION VALUE'!$A$3:$B$5,2,FALSE)," ")</f>
        <v xml:space="preserve"> </v>
      </c>
      <c r="Q124" s="82" t="str">
        <f>IF(OR('A1 Baseline - Terrestrial'!E125="", 'A1 Baseline - Terrestrial'!O125=0), "", 'A1 Baseline - Terrestrial'!I125&amp;"")</f>
        <v/>
      </c>
      <c r="R124" s="105" t="e">
        <f t="shared" ca="1" si="0"/>
        <v>#NAME?</v>
      </c>
      <c r="S124" s="99" t="e">
        <f t="shared" ca="1" si="1"/>
        <v>#NAME?</v>
      </c>
      <c r="T124" s="106" t="e">
        <f t="array" aca="1" ref="T124" ca="1">IF(OR(R124="",S124=""),"",INDEX('Z8 TARGET ENH'!$F$6:$EO$145,MATCH(R124,'Z8 TARGET ENH'!$B$6:$B$145,0),MATCH(S124,'Z8 TARGET ENH'!$F$2:$EO$2,0)))</f>
        <v>#NAME?</v>
      </c>
      <c r="U124" s="106" t="str">
        <f>IF(E124="","",VLOOKUP($H$8,'Z8 TARGET ENH'!$FH$7:$FJ$38,2,FALSE))</f>
        <v/>
      </c>
      <c r="V124" s="106" t="str">
        <f>IF(E124="","",VLOOKUP(H124,'Z8 TARGET ENH'!$FH$7:$FJ$38,3,FALSE))</f>
        <v/>
      </c>
      <c r="W124" s="107" t="str">
        <f t="shared" si="2"/>
        <v/>
      </c>
      <c r="X124" s="108"/>
      <c r="Y124" s="70"/>
      <c r="Z124" s="1">
        <f t="shared" si="3"/>
        <v>0</v>
      </c>
      <c r="AA124" s="70"/>
      <c r="AB124" s="70"/>
      <c r="AC124" s="70"/>
      <c r="AD124" s="70"/>
      <c r="AE124" s="70"/>
      <c r="AF124" s="70"/>
      <c r="AG124" s="70"/>
      <c r="AH124" s="70"/>
      <c r="AI124" s="70"/>
      <c r="AJ124" s="70"/>
      <c r="AK124" s="70"/>
      <c r="AL124" s="70"/>
      <c r="AM124" s="70"/>
      <c r="AN124" s="70"/>
      <c r="AO124" s="70"/>
      <c r="AP124" s="70"/>
      <c r="AQ124" s="70"/>
      <c r="AR124" s="70"/>
      <c r="AS124" s="70"/>
      <c r="AT124" s="70"/>
    </row>
    <row r="125" spans="1:46" ht="30" customHeight="1" x14ac:dyDescent="0.2">
      <c r="A125" s="70"/>
      <c r="B125" s="70"/>
      <c r="C125" s="70"/>
      <c r="D125" s="97">
        <f>'A1 Baseline - Terrestrial'!D126</f>
        <v>119</v>
      </c>
      <c r="E125" s="80" t="str">
        <f>IF(OR('A1 Baseline - Terrestrial'!E126="",'A1 Baseline - Terrestrial'!O126=0), "",'A1 Baseline - Terrestrial'!E126)</f>
        <v/>
      </c>
      <c r="F125" s="81" t="str">
        <f>IF(E125="", "", 'A1 Baseline - Terrestrial'!H126)</f>
        <v/>
      </c>
      <c r="G125" s="82" t="str">
        <f>IF(E125="", "", 'A1 Baseline - Terrestrial'!J126)</f>
        <v/>
      </c>
      <c r="H125" s="98"/>
      <c r="I125" s="99" t="str">
        <f>IF(E125="","",'A1 Baseline - Terrestrial'!K126)</f>
        <v/>
      </c>
      <c r="J125" s="85" t="str">
        <f>IF(OR(E125="",H125=""),"",IF(AND(E125=H125,G125&gt;=P125),"Error - No Enhancement",IF(AND(E125=H125,G125&lt;P125),"Acceptable",IF(F125&gt;N125,"Trading Down - Unacceptable Change",IF(F125=N125,"Error - No Enhancement",'A1 Baseline - Terrestrial'!G126&amp;" - "&amp;IFERROR(VLOOKUP(H125,'Z1 HAB CLASS'!$D$4:$E$45,2,FALSE),""))))))</f>
        <v/>
      </c>
      <c r="K125" s="100" t="str">
        <f>IF(E125="","",IF(AND(E125=H125,G125&gt;=P125),"Error - No Enhancement",IF(AND(E125=H125,G125&lt;P125),'A1 Baseline - Terrestrial'!I126&amp;" - "&amp;'A3 Enhancement - Terrestrial'!O125,IF(F125&gt;N125,"Trading Down - Unacceptable Change",IF(F125=N125,"Error - No Enhancement",IF(AND(E125&lt;&gt;H125,F125&lt;N125),"Lower Distinctiveness Habitat"&amp;" - "&amp;O125,'A1 Baseline - Terrestrial'!I126&amp;" - "&amp;'A3 Enhancement - Terrestrial'!O125))))))</f>
        <v/>
      </c>
      <c r="L125" s="101" t="str">
        <f>IF(E125="","",'A1 Baseline - Terrestrial'!O126)</f>
        <v/>
      </c>
      <c r="M125" s="102" t="str">
        <f>IFERROR(VLOOKUP(H125,'Z1 HAB CLASS'!$D$4:$E$45,2,FALSE)," ")</f>
        <v xml:space="preserve"> </v>
      </c>
      <c r="N125" s="103" t="str">
        <f>IFERROR(VLOOKUP(M125,'Z1 HAB CLASS'!$L$3:$N$9,2,FALSE)," ")</f>
        <v xml:space="preserve"> </v>
      </c>
      <c r="O125" s="104"/>
      <c r="P125" s="100" t="str">
        <f>IFERROR(VLOOKUP(O125,'Z3 CONDITION VALUE'!$A$3:$B$5,2,FALSE)," ")</f>
        <v xml:space="preserve"> </v>
      </c>
      <c r="Q125" s="82" t="str">
        <f>IF(OR('A1 Baseline - Terrestrial'!E126="", 'A1 Baseline - Terrestrial'!O126=0), "", 'A1 Baseline - Terrestrial'!I126&amp;"")</f>
        <v/>
      </c>
      <c r="R125" s="105" t="e">
        <f t="shared" ca="1" si="0"/>
        <v>#NAME?</v>
      </c>
      <c r="S125" s="99" t="e">
        <f t="shared" ca="1" si="1"/>
        <v>#NAME?</v>
      </c>
      <c r="T125" s="106" t="e">
        <f t="array" aca="1" ref="T125" ca="1">IF(OR(R125="",S125=""),"",INDEX('Z8 TARGET ENH'!$F$6:$EO$145,MATCH(R125,'Z8 TARGET ENH'!$B$6:$B$145,0),MATCH(S125,'Z8 TARGET ENH'!$F$2:$EO$2,0)))</f>
        <v>#NAME?</v>
      </c>
      <c r="U125" s="106" t="str">
        <f>IF(E125="","",VLOOKUP($H$8,'Z8 TARGET ENH'!$FH$7:$FJ$38,2,FALSE))</f>
        <v/>
      </c>
      <c r="V125" s="106" t="str">
        <f>IF(E125="","",VLOOKUP(H125,'Z8 TARGET ENH'!$FH$7:$FJ$38,3,FALSE))</f>
        <v/>
      </c>
      <c r="W125" s="107" t="str">
        <f t="shared" si="2"/>
        <v/>
      </c>
      <c r="X125" s="108"/>
      <c r="Y125" s="70"/>
      <c r="Z125" s="1">
        <f t="shared" si="3"/>
        <v>0</v>
      </c>
      <c r="AA125" s="70"/>
      <c r="AB125" s="70"/>
      <c r="AC125" s="70"/>
      <c r="AD125" s="70"/>
      <c r="AE125" s="70"/>
      <c r="AF125" s="70"/>
      <c r="AG125" s="70"/>
      <c r="AH125" s="70"/>
      <c r="AI125" s="70"/>
      <c r="AJ125" s="70"/>
      <c r="AK125" s="70"/>
      <c r="AL125" s="70"/>
      <c r="AM125" s="70"/>
      <c r="AN125" s="70"/>
      <c r="AO125" s="70"/>
      <c r="AP125" s="70"/>
      <c r="AQ125" s="70"/>
      <c r="AR125" s="70"/>
      <c r="AS125" s="70"/>
      <c r="AT125" s="70"/>
    </row>
    <row r="126" spans="1:46" ht="30" customHeight="1" x14ac:dyDescent="0.2">
      <c r="A126" s="70"/>
      <c r="B126" s="70"/>
      <c r="C126" s="70"/>
      <c r="D126" s="97">
        <f>'A1 Baseline - Terrestrial'!D127</f>
        <v>120</v>
      </c>
      <c r="E126" s="80" t="str">
        <f>IF(OR('A1 Baseline - Terrestrial'!E127="",'A1 Baseline - Terrestrial'!O127=0), "",'A1 Baseline - Terrestrial'!E127)</f>
        <v/>
      </c>
      <c r="F126" s="81" t="str">
        <f>IF(E126="", "", 'A1 Baseline - Terrestrial'!H127)</f>
        <v/>
      </c>
      <c r="G126" s="82" t="str">
        <f>IF(E126="", "", 'A1 Baseline - Terrestrial'!J127)</f>
        <v/>
      </c>
      <c r="H126" s="98"/>
      <c r="I126" s="99" t="str">
        <f>IF(E126="","",'A1 Baseline - Terrestrial'!K127)</f>
        <v/>
      </c>
      <c r="J126" s="85" t="str">
        <f>IF(OR(E126="",H126=""),"",IF(AND(E126=H126,G126&gt;=P126),"Error - No Enhancement",IF(AND(E126=H126,G126&lt;P126),"Acceptable",IF(F126&gt;N126,"Trading Down - Unacceptable Change",IF(F126=N126,"Error - No Enhancement",'A1 Baseline - Terrestrial'!G127&amp;" - "&amp;IFERROR(VLOOKUP(H126,'Z1 HAB CLASS'!$D$4:$E$45,2,FALSE),""))))))</f>
        <v/>
      </c>
      <c r="K126" s="100" t="str">
        <f>IF(E126="","",IF(AND(E126=H126,G126&gt;=P126),"Error - No Enhancement",IF(AND(E126=H126,G126&lt;P126),'A1 Baseline - Terrestrial'!I127&amp;" - "&amp;'A3 Enhancement - Terrestrial'!O126,IF(F126&gt;N126,"Trading Down - Unacceptable Change",IF(F126=N126,"Error - No Enhancement",IF(AND(E126&lt;&gt;H126,F126&lt;N126),"Lower Distinctiveness Habitat"&amp;" - "&amp;O126,'A1 Baseline - Terrestrial'!I127&amp;" - "&amp;'A3 Enhancement - Terrestrial'!O126))))))</f>
        <v/>
      </c>
      <c r="L126" s="101" t="str">
        <f>IF(E126="","",'A1 Baseline - Terrestrial'!O127)</f>
        <v/>
      </c>
      <c r="M126" s="102" t="str">
        <f>IFERROR(VLOOKUP(H126,'Z1 HAB CLASS'!$D$4:$E$45,2,FALSE)," ")</f>
        <v xml:space="preserve"> </v>
      </c>
      <c r="N126" s="103" t="str">
        <f>IFERROR(VLOOKUP(M126,'Z1 HAB CLASS'!$L$3:$N$9,2,FALSE)," ")</f>
        <v xml:space="preserve"> </v>
      </c>
      <c r="O126" s="104"/>
      <c r="P126" s="100" t="str">
        <f>IFERROR(VLOOKUP(O126,'Z3 CONDITION VALUE'!$A$3:$B$5,2,FALSE)," ")</f>
        <v xml:space="preserve"> </v>
      </c>
      <c r="Q126" s="82" t="str">
        <f>IF(OR('A1 Baseline - Terrestrial'!E127="", 'A1 Baseline - Terrestrial'!O127=0), "", 'A1 Baseline - Terrestrial'!I127&amp;"")</f>
        <v/>
      </c>
      <c r="R126" s="105" t="e">
        <f t="shared" ca="1" si="0"/>
        <v>#NAME?</v>
      </c>
      <c r="S126" s="99" t="e">
        <f t="shared" ca="1" si="1"/>
        <v>#NAME?</v>
      </c>
      <c r="T126" s="106" t="e">
        <f t="array" aca="1" ref="T126" ca="1">IF(OR(R126="",S126=""),"",INDEX('Z8 TARGET ENH'!$F$6:$EO$145,MATCH(R126,'Z8 TARGET ENH'!$B$6:$B$145,0),MATCH(S126,'Z8 TARGET ENH'!$F$2:$EO$2,0)))</f>
        <v>#NAME?</v>
      </c>
      <c r="U126" s="106" t="str">
        <f>IF(E126="","",VLOOKUP($H$8,'Z8 TARGET ENH'!$FH$7:$FJ$38,2,FALSE))</f>
        <v/>
      </c>
      <c r="V126" s="106" t="str">
        <f>IF(E126="","",VLOOKUP(H126,'Z8 TARGET ENH'!$FH$7:$FJ$38,3,FALSE))</f>
        <v/>
      </c>
      <c r="W126" s="107" t="str">
        <f t="shared" si="2"/>
        <v/>
      </c>
      <c r="X126" s="108"/>
      <c r="Y126" s="70"/>
      <c r="Z126" s="1">
        <f t="shared" si="3"/>
        <v>0</v>
      </c>
      <c r="AA126" s="70"/>
      <c r="AB126" s="70"/>
      <c r="AC126" s="70"/>
      <c r="AD126" s="70"/>
      <c r="AE126" s="70"/>
      <c r="AF126" s="70"/>
      <c r="AG126" s="70"/>
      <c r="AH126" s="70"/>
      <c r="AI126" s="70"/>
      <c r="AJ126" s="70"/>
      <c r="AK126" s="70"/>
      <c r="AL126" s="70"/>
      <c r="AM126" s="70"/>
      <c r="AN126" s="70"/>
      <c r="AO126" s="70"/>
      <c r="AP126" s="70"/>
      <c r="AQ126" s="70"/>
      <c r="AR126" s="70"/>
      <c r="AS126" s="70"/>
      <c r="AT126" s="70"/>
    </row>
    <row r="127" spans="1:46" ht="30" customHeight="1" x14ac:dyDescent="0.2">
      <c r="A127" s="70"/>
      <c r="B127" s="70"/>
      <c r="C127" s="70"/>
      <c r="D127" s="97">
        <f>'A1 Baseline - Terrestrial'!D128</f>
        <v>121</v>
      </c>
      <c r="E127" s="80" t="str">
        <f>IF(OR('A1 Baseline - Terrestrial'!E128="",'A1 Baseline - Terrestrial'!O128=0), "",'A1 Baseline - Terrestrial'!E128)</f>
        <v/>
      </c>
      <c r="F127" s="81" t="str">
        <f>IF(E127="", "", 'A1 Baseline - Terrestrial'!H128)</f>
        <v/>
      </c>
      <c r="G127" s="82" t="str">
        <f>IF(E127="", "", 'A1 Baseline - Terrestrial'!J128)</f>
        <v/>
      </c>
      <c r="H127" s="98"/>
      <c r="I127" s="99" t="str">
        <f>IF(E127="","",'A1 Baseline - Terrestrial'!K128)</f>
        <v/>
      </c>
      <c r="J127" s="85" t="str">
        <f>IF(OR(E127="",H127=""),"",IF(AND(E127=H127,G127&gt;=P127),"Error - No Enhancement",IF(AND(E127=H127,G127&lt;P127),"Acceptable",IF(F127&gt;N127,"Trading Down - Unacceptable Change",IF(F127=N127,"Error - No Enhancement",'A1 Baseline - Terrestrial'!G128&amp;" - "&amp;IFERROR(VLOOKUP(H127,'Z1 HAB CLASS'!$D$4:$E$45,2,FALSE),""))))))</f>
        <v/>
      </c>
      <c r="K127" s="100" t="str">
        <f>IF(E127="","",IF(AND(E127=H127,G127&gt;=P127),"Error - No Enhancement",IF(AND(E127=H127,G127&lt;P127),'A1 Baseline - Terrestrial'!I128&amp;" - "&amp;'A3 Enhancement - Terrestrial'!O127,IF(F127&gt;N127,"Trading Down - Unacceptable Change",IF(F127=N127,"Error - No Enhancement",IF(AND(E127&lt;&gt;H127,F127&lt;N127),"Lower Distinctiveness Habitat"&amp;" - "&amp;O127,'A1 Baseline - Terrestrial'!I128&amp;" - "&amp;'A3 Enhancement - Terrestrial'!O127))))))</f>
        <v/>
      </c>
      <c r="L127" s="101" t="str">
        <f>IF(E127="","",'A1 Baseline - Terrestrial'!O128)</f>
        <v/>
      </c>
      <c r="M127" s="102" t="str">
        <f>IFERROR(VLOOKUP(H127,'Z1 HAB CLASS'!$D$4:$E$45,2,FALSE)," ")</f>
        <v xml:space="preserve"> </v>
      </c>
      <c r="N127" s="103" t="str">
        <f>IFERROR(VLOOKUP(M127,'Z1 HAB CLASS'!$L$3:$N$9,2,FALSE)," ")</f>
        <v xml:space="preserve"> </v>
      </c>
      <c r="O127" s="104"/>
      <c r="P127" s="100" t="str">
        <f>IFERROR(VLOOKUP(O127,'Z3 CONDITION VALUE'!$A$3:$B$5,2,FALSE)," ")</f>
        <v xml:space="preserve"> </v>
      </c>
      <c r="Q127" s="82" t="str">
        <f>IF(OR('A1 Baseline - Terrestrial'!E128="", 'A1 Baseline - Terrestrial'!O128=0), "", 'A1 Baseline - Terrestrial'!I128&amp;"")</f>
        <v/>
      </c>
      <c r="R127" s="105" t="e">
        <f t="shared" ca="1" si="0"/>
        <v>#NAME?</v>
      </c>
      <c r="S127" s="99" t="e">
        <f t="shared" ca="1" si="1"/>
        <v>#NAME?</v>
      </c>
      <c r="T127" s="106" t="e">
        <f t="array" aca="1" ref="T127" ca="1">IF(OR(R127="",S127=""),"",INDEX('Z8 TARGET ENH'!$F$6:$EO$145,MATCH(R127,'Z8 TARGET ENH'!$B$6:$B$145,0),MATCH(S127,'Z8 TARGET ENH'!$F$2:$EO$2,0)))</f>
        <v>#NAME?</v>
      </c>
      <c r="U127" s="106" t="str">
        <f>IF(E127="","",VLOOKUP($H$8,'Z8 TARGET ENH'!$FH$7:$FJ$38,2,FALSE))</f>
        <v/>
      </c>
      <c r="V127" s="106" t="str">
        <f>IF(E127="","",VLOOKUP(H127,'Z8 TARGET ENH'!$FH$7:$FJ$38,3,FALSE))</f>
        <v/>
      </c>
      <c r="W127" s="107" t="str">
        <f t="shared" si="2"/>
        <v/>
      </c>
      <c r="X127" s="108"/>
      <c r="Y127" s="70"/>
      <c r="Z127" s="1">
        <f t="shared" si="3"/>
        <v>0</v>
      </c>
      <c r="AA127" s="70"/>
      <c r="AB127" s="70"/>
      <c r="AC127" s="70"/>
      <c r="AD127" s="70"/>
      <c r="AE127" s="70"/>
      <c r="AF127" s="70"/>
      <c r="AG127" s="70"/>
      <c r="AH127" s="70"/>
      <c r="AI127" s="70"/>
      <c r="AJ127" s="70"/>
      <c r="AK127" s="70"/>
      <c r="AL127" s="70"/>
      <c r="AM127" s="70"/>
      <c r="AN127" s="70"/>
      <c r="AO127" s="70"/>
      <c r="AP127" s="70"/>
      <c r="AQ127" s="70"/>
      <c r="AR127" s="70"/>
      <c r="AS127" s="70"/>
      <c r="AT127" s="70"/>
    </row>
    <row r="128" spans="1:46" ht="30" customHeight="1" x14ac:dyDescent="0.2">
      <c r="A128" s="70"/>
      <c r="B128" s="70"/>
      <c r="C128" s="70"/>
      <c r="D128" s="97">
        <f>'A1 Baseline - Terrestrial'!D129</f>
        <v>122</v>
      </c>
      <c r="E128" s="80" t="str">
        <f>IF(OR('A1 Baseline - Terrestrial'!E129="",'A1 Baseline - Terrestrial'!O129=0), "",'A1 Baseline - Terrestrial'!E129)</f>
        <v/>
      </c>
      <c r="F128" s="81" t="str">
        <f>IF(E128="", "", 'A1 Baseline - Terrestrial'!H129)</f>
        <v/>
      </c>
      <c r="G128" s="82" t="str">
        <f>IF(E128="", "", 'A1 Baseline - Terrestrial'!J129)</f>
        <v/>
      </c>
      <c r="H128" s="98"/>
      <c r="I128" s="99" t="str">
        <f>IF(E128="","",'A1 Baseline - Terrestrial'!K129)</f>
        <v/>
      </c>
      <c r="J128" s="85" t="str">
        <f>IF(OR(E128="",H128=""),"",IF(AND(E128=H128,G128&gt;=P128),"Error - No Enhancement",IF(AND(E128=H128,G128&lt;P128),"Acceptable",IF(F128&gt;N128,"Trading Down - Unacceptable Change",IF(F128=N128,"Error - No Enhancement",'A1 Baseline - Terrestrial'!G129&amp;" - "&amp;IFERROR(VLOOKUP(H128,'Z1 HAB CLASS'!$D$4:$E$45,2,FALSE),""))))))</f>
        <v/>
      </c>
      <c r="K128" s="100" t="str">
        <f>IF(E128="","",IF(AND(E128=H128,G128&gt;=P128),"Error - No Enhancement",IF(AND(E128=H128,G128&lt;P128),'A1 Baseline - Terrestrial'!I129&amp;" - "&amp;'A3 Enhancement - Terrestrial'!O128,IF(F128&gt;N128,"Trading Down - Unacceptable Change",IF(F128=N128,"Error - No Enhancement",IF(AND(E128&lt;&gt;H128,F128&lt;N128),"Lower Distinctiveness Habitat"&amp;" - "&amp;O128,'A1 Baseline - Terrestrial'!I129&amp;" - "&amp;'A3 Enhancement - Terrestrial'!O128))))))</f>
        <v/>
      </c>
      <c r="L128" s="101" t="str">
        <f>IF(E128="","",'A1 Baseline - Terrestrial'!O129)</f>
        <v/>
      </c>
      <c r="M128" s="102" t="str">
        <f>IFERROR(VLOOKUP(H128,'Z1 HAB CLASS'!$D$4:$E$45,2,FALSE)," ")</f>
        <v xml:space="preserve"> </v>
      </c>
      <c r="N128" s="103" t="str">
        <f>IFERROR(VLOOKUP(M128,'Z1 HAB CLASS'!$L$3:$N$9,2,FALSE)," ")</f>
        <v xml:space="preserve"> </v>
      </c>
      <c r="O128" s="104"/>
      <c r="P128" s="100" t="str">
        <f>IFERROR(VLOOKUP(O128,'Z3 CONDITION VALUE'!$A$3:$B$5,2,FALSE)," ")</f>
        <v xml:space="preserve"> </v>
      </c>
      <c r="Q128" s="82" t="str">
        <f>IF(OR('A1 Baseline - Terrestrial'!E129="", 'A1 Baseline - Terrestrial'!O129=0), "", 'A1 Baseline - Terrestrial'!I129&amp;"")</f>
        <v/>
      </c>
      <c r="R128" s="105" t="e">
        <f t="shared" ca="1" si="0"/>
        <v>#NAME?</v>
      </c>
      <c r="S128" s="99" t="e">
        <f t="shared" ca="1" si="1"/>
        <v>#NAME?</v>
      </c>
      <c r="T128" s="106" t="e">
        <f t="array" aca="1" ref="T128" ca="1">IF(OR(R128="",S128=""),"",INDEX('Z8 TARGET ENH'!$F$6:$EO$145,MATCH(R128,'Z8 TARGET ENH'!$B$6:$B$145,0),MATCH(S128,'Z8 TARGET ENH'!$F$2:$EO$2,0)))</f>
        <v>#NAME?</v>
      </c>
      <c r="U128" s="106" t="str">
        <f>IF(E128="","",VLOOKUP($H$8,'Z8 TARGET ENH'!$FH$7:$FJ$38,2,FALSE))</f>
        <v/>
      </c>
      <c r="V128" s="106" t="str">
        <f>IF(E128="","",VLOOKUP(H128,'Z8 TARGET ENH'!$FH$7:$FJ$38,3,FALSE))</f>
        <v/>
      </c>
      <c r="W128" s="107" t="str">
        <f t="shared" si="2"/>
        <v/>
      </c>
      <c r="X128" s="108"/>
      <c r="Y128" s="70"/>
      <c r="Z128" s="1">
        <f t="shared" si="3"/>
        <v>0</v>
      </c>
      <c r="AA128" s="70"/>
      <c r="AB128" s="70"/>
      <c r="AC128" s="70"/>
      <c r="AD128" s="70"/>
      <c r="AE128" s="70"/>
      <c r="AF128" s="70"/>
      <c r="AG128" s="70"/>
      <c r="AH128" s="70"/>
      <c r="AI128" s="70"/>
      <c r="AJ128" s="70"/>
      <c r="AK128" s="70"/>
      <c r="AL128" s="70"/>
      <c r="AM128" s="70"/>
      <c r="AN128" s="70"/>
      <c r="AO128" s="70"/>
      <c r="AP128" s="70"/>
      <c r="AQ128" s="70"/>
      <c r="AR128" s="70"/>
      <c r="AS128" s="70"/>
      <c r="AT128" s="70"/>
    </row>
    <row r="129" spans="1:46" ht="30" customHeight="1" x14ac:dyDescent="0.2">
      <c r="A129" s="70"/>
      <c r="B129" s="70"/>
      <c r="C129" s="70"/>
      <c r="D129" s="97">
        <f>'A1 Baseline - Terrestrial'!D130</f>
        <v>123</v>
      </c>
      <c r="E129" s="80" t="str">
        <f>IF(OR('A1 Baseline - Terrestrial'!E130="",'A1 Baseline - Terrestrial'!O130=0), "",'A1 Baseline - Terrestrial'!E130)</f>
        <v/>
      </c>
      <c r="F129" s="81" t="str">
        <f>IF(E129="", "", 'A1 Baseline - Terrestrial'!H130)</f>
        <v/>
      </c>
      <c r="G129" s="82" t="str">
        <f>IF(E129="", "", 'A1 Baseline - Terrestrial'!J130)</f>
        <v/>
      </c>
      <c r="H129" s="98"/>
      <c r="I129" s="99" t="str">
        <f>IF(E129="","",'A1 Baseline - Terrestrial'!K130)</f>
        <v/>
      </c>
      <c r="J129" s="85" t="str">
        <f>IF(OR(E129="",H129=""),"",IF(AND(E129=H129,G129&gt;=P129),"Error - No Enhancement",IF(AND(E129=H129,G129&lt;P129),"Acceptable",IF(F129&gt;N129,"Trading Down - Unacceptable Change",IF(F129=N129,"Error - No Enhancement",'A1 Baseline - Terrestrial'!G130&amp;" - "&amp;IFERROR(VLOOKUP(H129,'Z1 HAB CLASS'!$D$4:$E$45,2,FALSE),""))))))</f>
        <v/>
      </c>
      <c r="K129" s="100" t="str">
        <f>IF(E129="","",IF(AND(E129=H129,G129&gt;=P129),"Error - No Enhancement",IF(AND(E129=H129,G129&lt;P129),'A1 Baseline - Terrestrial'!I130&amp;" - "&amp;'A3 Enhancement - Terrestrial'!O129,IF(F129&gt;N129,"Trading Down - Unacceptable Change",IF(F129=N129,"Error - No Enhancement",IF(AND(E129&lt;&gt;H129,F129&lt;N129),"Lower Distinctiveness Habitat"&amp;" - "&amp;O129,'A1 Baseline - Terrestrial'!I130&amp;" - "&amp;'A3 Enhancement - Terrestrial'!O129))))))</f>
        <v/>
      </c>
      <c r="L129" s="101" t="str">
        <f>IF(E129="","",'A1 Baseline - Terrestrial'!O130)</f>
        <v/>
      </c>
      <c r="M129" s="102" t="str">
        <f>IFERROR(VLOOKUP(H129,'Z1 HAB CLASS'!$D$4:$E$45,2,FALSE)," ")</f>
        <v xml:space="preserve"> </v>
      </c>
      <c r="N129" s="103" t="str">
        <f>IFERROR(VLOOKUP(M129,'Z1 HAB CLASS'!$L$3:$N$9,2,FALSE)," ")</f>
        <v xml:space="preserve"> </v>
      </c>
      <c r="O129" s="104"/>
      <c r="P129" s="100" t="str">
        <f>IFERROR(VLOOKUP(O129,'Z3 CONDITION VALUE'!$A$3:$B$5,2,FALSE)," ")</f>
        <v xml:space="preserve"> </v>
      </c>
      <c r="Q129" s="82" t="str">
        <f>IF(OR('A1 Baseline - Terrestrial'!E130="", 'A1 Baseline - Terrestrial'!O130=0), "", 'A1 Baseline - Terrestrial'!I130&amp;"")</f>
        <v/>
      </c>
      <c r="R129" s="105" t="e">
        <f t="shared" ca="1" si="0"/>
        <v>#NAME?</v>
      </c>
      <c r="S129" s="99" t="e">
        <f t="shared" ca="1" si="1"/>
        <v>#NAME?</v>
      </c>
      <c r="T129" s="106" t="e">
        <f t="array" aca="1" ref="T129" ca="1">IF(OR(R129="",S129=""),"",INDEX('Z8 TARGET ENH'!$F$6:$EO$145,MATCH(R129,'Z8 TARGET ENH'!$B$6:$B$145,0),MATCH(S129,'Z8 TARGET ENH'!$F$2:$EO$2,0)))</f>
        <v>#NAME?</v>
      </c>
      <c r="U129" s="106" t="str">
        <f>IF(E129="","",VLOOKUP($H$8,'Z8 TARGET ENH'!$FH$7:$FJ$38,2,FALSE))</f>
        <v/>
      </c>
      <c r="V129" s="106" t="str">
        <f>IF(E129="","",VLOOKUP(H129,'Z8 TARGET ENH'!$FH$7:$FJ$38,3,FALSE))</f>
        <v/>
      </c>
      <c r="W129" s="107" t="str">
        <f t="shared" si="2"/>
        <v/>
      </c>
      <c r="X129" s="108"/>
      <c r="Y129" s="70"/>
      <c r="Z129" s="1">
        <f t="shared" si="3"/>
        <v>0</v>
      </c>
      <c r="AA129" s="70"/>
      <c r="AB129" s="70"/>
      <c r="AC129" s="70"/>
      <c r="AD129" s="70"/>
      <c r="AE129" s="70"/>
      <c r="AF129" s="70"/>
      <c r="AG129" s="70"/>
      <c r="AH129" s="70"/>
      <c r="AI129" s="70"/>
      <c r="AJ129" s="70"/>
      <c r="AK129" s="70"/>
      <c r="AL129" s="70"/>
      <c r="AM129" s="70"/>
      <c r="AN129" s="70"/>
      <c r="AO129" s="70"/>
      <c r="AP129" s="70"/>
      <c r="AQ129" s="70"/>
      <c r="AR129" s="70"/>
      <c r="AS129" s="70"/>
      <c r="AT129" s="70"/>
    </row>
    <row r="130" spans="1:46" ht="30" customHeight="1" x14ac:dyDescent="0.2">
      <c r="A130" s="70"/>
      <c r="B130" s="70"/>
      <c r="C130" s="70"/>
      <c r="D130" s="97">
        <f>'A1 Baseline - Terrestrial'!D131</f>
        <v>124</v>
      </c>
      <c r="E130" s="80" t="str">
        <f>IF(OR('A1 Baseline - Terrestrial'!E131="",'A1 Baseline - Terrestrial'!O131=0), "",'A1 Baseline - Terrestrial'!E131)</f>
        <v/>
      </c>
      <c r="F130" s="81" t="str">
        <f>IF(E130="", "", 'A1 Baseline - Terrestrial'!H131)</f>
        <v/>
      </c>
      <c r="G130" s="82" t="str">
        <f>IF(E130="", "", 'A1 Baseline - Terrestrial'!J131)</f>
        <v/>
      </c>
      <c r="H130" s="98"/>
      <c r="I130" s="99" t="str">
        <f>IF(E130="","",'A1 Baseline - Terrestrial'!K131)</f>
        <v/>
      </c>
      <c r="J130" s="85" t="str">
        <f>IF(OR(E130="",H130=""),"",IF(AND(E130=H130,G130&gt;=P130),"Error - No Enhancement",IF(AND(E130=H130,G130&lt;P130),"Acceptable",IF(F130&gt;N130,"Trading Down - Unacceptable Change",IF(F130=N130,"Error - No Enhancement",'A1 Baseline - Terrestrial'!G131&amp;" - "&amp;IFERROR(VLOOKUP(H130,'Z1 HAB CLASS'!$D$4:$E$45,2,FALSE),""))))))</f>
        <v/>
      </c>
      <c r="K130" s="100" t="str">
        <f>IF(E130="","",IF(AND(E130=H130,G130&gt;=P130),"Error - No Enhancement",IF(AND(E130=H130,G130&lt;P130),'A1 Baseline - Terrestrial'!I131&amp;" - "&amp;'A3 Enhancement - Terrestrial'!O130,IF(F130&gt;N130,"Trading Down - Unacceptable Change",IF(F130=N130,"Error - No Enhancement",IF(AND(E130&lt;&gt;H130,F130&lt;N130),"Lower Distinctiveness Habitat"&amp;" - "&amp;O130,'A1 Baseline - Terrestrial'!I131&amp;" - "&amp;'A3 Enhancement - Terrestrial'!O130))))))</f>
        <v/>
      </c>
      <c r="L130" s="101" t="str">
        <f>IF(E130="","",'A1 Baseline - Terrestrial'!O131)</f>
        <v/>
      </c>
      <c r="M130" s="102" t="str">
        <f>IFERROR(VLOOKUP(H130,'Z1 HAB CLASS'!$D$4:$E$45,2,FALSE)," ")</f>
        <v xml:space="preserve"> </v>
      </c>
      <c r="N130" s="103" t="str">
        <f>IFERROR(VLOOKUP(M130,'Z1 HAB CLASS'!$L$3:$N$9,2,FALSE)," ")</f>
        <v xml:space="preserve"> </v>
      </c>
      <c r="O130" s="104"/>
      <c r="P130" s="100" t="str">
        <f>IFERROR(VLOOKUP(O130,'Z3 CONDITION VALUE'!$A$3:$B$5,2,FALSE)," ")</f>
        <v xml:space="preserve"> </v>
      </c>
      <c r="Q130" s="82" t="str">
        <f>IF(OR('A1 Baseline - Terrestrial'!E131="", 'A1 Baseline - Terrestrial'!O131=0), "", 'A1 Baseline - Terrestrial'!I131&amp;"")</f>
        <v/>
      </c>
      <c r="R130" s="105" t="e">
        <f t="shared" ca="1" si="0"/>
        <v>#NAME?</v>
      </c>
      <c r="S130" s="99" t="e">
        <f t="shared" ca="1" si="1"/>
        <v>#NAME?</v>
      </c>
      <c r="T130" s="106" t="e">
        <f t="array" aca="1" ref="T130" ca="1">IF(OR(R130="",S130=""),"",INDEX('Z8 TARGET ENH'!$F$6:$EO$145,MATCH(R130,'Z8 TARGET ENH'!$B$6:$B$145,0),MATCH(S130,'Z8 TARGET ENH'!$F$2:$EO$2,0)))</f>
        <v>#NAME?</v>
      </c>
      <c r="U130" s="106" t="str">
        <f>IF(E130="","",VLOOKUP($H$8,'Z8 TARGET ENH'!$FH$7:$FJ$38,2,FALSE))</f>
        <v/>
      </c>
      <c r="V130" s="106" t="str">
        <f>IF(E130="","",VLOOKUP(H130,'Z8 TARGET ENH'!$FH$7:$FJ$38,3,FALSE))</f>
        <v/>
      </c>
      <c r="W130" s="107" t="str">
        <f t="shared" si="2"/>
        <v/>
      </c>
      <c r="X130" s="108"/>
      <c r="Y130" s="70"/>
      <c r="Z130" s="1">
        <f t="shared" si="3"/>
        <v>0</v>
      </c>
      <c r="AA130" s="70"/>
      <c r="AB130" s="70"/>
      <c r="AC130" s="70"/>
      <c r="AD130" s="70"/>
      <c r="AE130" s="70"/>
      <c r="AF130" s="70"/>
      <c r="AG130" s="70"/>
      <c r="AH130" s="70"/>
      <c r="AI130" s="70"/>
      <c r="AJ130" s="70"/>
      <c r="AK130" s="70"/>
      <c r="AL130" s="70"/>
      <c r="AM130" s="70"/>
      <c r="AN130" s="70"/>
      <c r="AO130" s="70"/>
      <c r="AP130" s="70"/>
      <c r="AQ130" s="70"/>
      <c r="AR130" s="70"/>
      <c r="AS130" s="70"/>
      <c r="AT130" s="70"/>
    </row>
    <row r="131" spans="1:46" ht="30" customHeight="1" x14ac:dyDescent="0.2">
      <c r="A131" s="70"/>
      <c r="B131" s="70"/>
      <c r="C131" s="70"/>
      <c r="D131" s="97">
        <f>'A1 Baseline - Terrestrial'!D132</f>
        <v>125</v>
      </c>
      <c r="E131" s="80" t="str">
        <f>IF(OR('A1 Baseline - Terrestrial'!E132="",'A1 Baseline - Terrestrial'!O132=0), "",'A1 Baseline - Terrestrial'!E132)</f>
        <v/>
      </c>
      <c r="F131" s="81" t="str">
        <f>IF(E131="", "", 'A1 Baseline - Terrestrial'!H132)</f>
        <v/>
      </c>
      <c r="G131" s="82" t="str">
        <f>IF(E131="", "", 'A1 Baseline - Terrestrial'!J132)</f>
        <v/>
      </c>
      <c r="H131" s="98"/>
      <c r="I131" s="99" t="str">
        <f>IF(E131="","",'A1 Baseline - Terrestrial'!K132)</f>
        <v/>
      </c>
      <c r="J131" s="85" t="str">
        <f>IF(OR(E131="",H131=""),"",IF(AND(E131=H131,G131&gt;=P131),"Error - No Enhancement",IF(AND(E131=H131,G131&lt;P131),"Acceptable",IF(F131&gt;N131,"Trading Down - Unacceptable Change",IF(F131=N131,"Error - No Enhancement",'A1 Baseline - Terrestrial'!G132&amp;" - "&amp;IFERROR(VLOOKUP(H131,'Z1 HAB CLASS'!$D$4:$E$45,2,FALSE),""))))))</f>
        <v/>
      </c>
      <c r="K131" s="100" t="str">
        <f>IF(E131="","",IF(AND(E131=H131,G131&gt;=P131),"Error - No Enhancement",IF(AND(E131=H131,G131&lt;P131),'A1 Baseline - Terrestrial'!I132&amp;" - "&amp;'A3 Enhancement - Terrestrial'!O131,IF(F131&gt;N131,"Trading Down - Unacceptable Change",IF(F131=N131,"Error - No Enhancement",IF(AND(E131&lt;&gt;H131,F131&lt;N131),"Lower Distinctiveness Habitat"&amp;" - "&amp;O131,'A1 Baseline - Terrestrial'!I132&amp;" - "&amp;'A3 Enhancement - Terrestrial'!O131))))))</f>
        <v/>
      </c>
      <c r="L131" s="101" t="str">
        <f>IF(E131="","",'A1 Baseline - Terrestrial'!O132)</f>
        <v/>
      </c>
      <c r="M131" s="102" t="str">
        <f>IFERROR(VLOOKUP(H131,'Z1 HAB CLASS'!$D$4:$E$45,2,FALSE)," ")</f>
        <v xml:space="preserve"> </v>
      </c>
      <c r="N131" s="103" t="str">
        <f>IFERROR(VLOOKUP(M131,'Z1 HAB CLASS'!$L$3:$N$9,2,FALSE)," ")</f>
        <v xml:space="preserve"> </v>
      </c>
      <c r="O131" s="104"/>
      <c r="P131" s="100" t="str">
        <f>IFERROR(VLOOKUP(O131,'Z3 CONDITION VALUE'!$A$3:$B$5,2,FALSE)," ")</f>
        <v xml:space="preserve"> </v>
      </c>
      <c r="Q131" s="82" t="str">
        <f>IF(OR('A1 Baseline - Terrestrial'!E132="", 'A1 Baseline - Terrestrial'!O132=0), "", 'A1 Baseline - Terrestrial'!I132&amp;"")</f>
        <v/>
      </c>
      <c r="R131" s="105" t="e">
        <f t="shared" ca="1" si="0"/>
        <v>#NAME?</v>
      </c>
      <c r="S131" s="99" t="e">
        <f t="shared" ca="1" si="1"/>
        <v>#NAME?</v>
      </c>
      <c r="T131" s="106" t="e">
        <f t="array" aca="1" ref="T131" ca="1">IF(OR(R131="",S131=""),"",INDEX('Z8 TARGET ENH'!$F$6:$EO$145,MATCH(R131,'Z8 TARGET ENH'!$B$6:$B$145,0),MATCH(S131,'Z8 TARGET ENH'!$F$2:$EO$2,0)))</f>
        <v>#NAME?</v>
      </c>
      <c r="U131" s="106" t="str">
        <f>IF(E131="","",VLOOKUP($H$8,'Z8 TARGET ENH'!$FH$7:$FJ$38,2,FALSE))</f>
        <v/>
      </c>
      <c r="V131" s="106" t="str">
        <f>IF(E131="","",VLOOKUP(H131,'Z8 TARGET ENH'!$FH$7:$FJ$38,3,FALSE))</f>
        <v/>
      </c>
      <c r="W131" s="107" t="str">
        <f t="shared" si="2"/>
        <v/>
      </c>
      <c r="X131" s="108"/>
      <c r="Y131" s="70"/>
      <c r="Z131" s="1">
        <f t="shared" si="3"/>
        <v>0</v>
      </c>
      <c r="AA131" s="70"/>
      <c r="AB131" s="70"/>
      <c r="AC131" s="70"/>
      <c r="AD131" s="70"/>
      <c r="AE131" s="70"/>
      <c r="AF131" s="70"/>
      <c r="AG131" s="70"/>
      <c r="AH131" s="70"/>
      <c r="AI131" s="70"/>
      <c r="AJ131" s="70"/>
      <c r="AK131" s="70"/>
      <c r="AL131" s="70"/>
      <c r="AM131" s="70"/>
      <c r="AN131" s="70"/>
      <c r="AO131" s="70"/>
      <c r="AP131" s="70"/>
      <c r="AQ131" s="70"/>
      <c r="AR131" s="70"/>
      <c r="AS131" s="70"/>
      <c r="AT131" s="70"/>
    </row>
    <row r="132" spans="1:46" ht="30" customHeight="1" x14ac:dyDescent="0.2">
      <c r="A132" s="70"/>
      <c r="B132" s="70"/>
      <c r="C132" s="70"/>
      <c r="D132" s="97">
        <f>'A1 Baseline - Terrestrial'!D133</f>
        <v>126</v>
      </c>
      <c r="E132" s="80" t="str">
        <f>IF(OR('A1 Baseline - Terrestrial'!E133="",'A1 Baseline - Terrestrial'!O133=0), "",'A1 Baseline - Terrestrial'!E133)</f>
        <v/>
      </c>
      <c r="F132" s="81" t="str">
        <f>IF(E132="", "", 'A1 Baseline - Terrestrial'!H133)</f>
        <v/>
      </c>
      <c r="G132" s="82" t="str">
        <f>IF(E132="", "", 'A1 Baseline - Terrestrial'!J133)</f>
        <v/>
      </c>
      <c r="H132" s="98"/>
      <c r="I132" s="99" t="str">
        <f>IF(E132="","",'A1 Baseline - Terrestrial'!K133)</f>
        <v/>
      </c>
      <c r="J132" s="85" t="str">
        <f>IF(OR(E132="",H132=""),"",IF(AND(E132=H132,G132&gt;=P132),"Error - No Enhancement",IF(AND(E132=H132,G132&lt;P132),"Acceptable",IF(F132&gt;N132,"Trading Down - Unacceptable Change",IF(F132=N132,"Error - No Enhancement",'A1 Baseline - Terrestrial'!G133&amp;" - "&amp;IFERROR(VLOOKUP(H132,'Z1 HAB CLASS'!$D$4:$E$45,2,FALSE),""))))))</f>
        <v/>
      </c>
      <c r="K132" s="100" t="str">
        <f>IF(E132="","",IF(AND(E132=H132,G132&gt;=P132),"Error - No Enhancement",IF(AND(E132=H132,G132&lt;P132),'A1 Baseline - Terrestrial'!I133&amp;" - "&amp;'A3 Enhancement - Terrestrial'!O132,IF(F132&gt;N132,"Trading Down - Unacceptable Change",IF(F132=N132,"Error - No Enhancement",IF(AND(E132&lt;&gt;H132,F132&lt;N132),"Lower Distinctiveness Habitat"&amp;" - "&amp;O132,'A1 Baseline - Terrestrial'!I133&amp;" - "&amp;'A3 Enhancement - Terrestrial'!O132))))))</f>
        <v/>
      </c>
      <c r="L132" s="101" t="str">
        <f>IF(E132="","",'A1 Baseline - Terrestrial'!O133)</f>
        <v/>
      </c>
      <c r="M132" s="102" t="str">
        <f>IFERROR(VLOOKUP(H132,'Z1 HAB CLASS'!$D$4:$E$45,2,FALSE)," ")</f>
        <v xml:space="preserve"> </v>
      </c>
      <c r="N132" s="103" t="str">
        <f>IFERROR(VLOOKUP(M132,'Z1 HAB CLASS'!$L$3:$N$9,2,FALSE)," ")</f>
        <v xml:space="preserve"> </v>
      </c>
      <c r="O132" s="104"/>
      <c r="P132" s="100" t="str">
        <f>IFERROR(VLOOKUP(O132,'Z3 CONDITION VALUE'!$A$3:$B$5,2,FALSE)," ")</f>
        <v xml:space="preserve"> </v>
      </c>
      <c r="Q132" s="82" t="str">
        <f>IF(OR('A1 Baseline - Terrestrial'!E133="", 'A1 Baseline - Terrestrial'!O133=0), "", 'A1 Baseline - Terrestrial'!I133&amp;"")</f>
        <v/>
      </c>
      <c r="R132" s="105" t="e">
        <f t="shared" ca="1" si="0"/>
        <v>#NAME?</v>
      </c>
      <c r="S132" s="99" t="e">
        <f t="shared" ca="1" si="1"/>
        <v>#NAME?</v>
      </c>
      <c r="T132" s="106" t="e">
        <f t="array" aca="1" ref="T132" ca="1">IF(OR(R132="",S132=""),"",INDEX('Z8 TARGET ENH'!$F$6:$EO$145,MATCH(R132,'Z8 TARGET ENH'!$B$6:$B$145,0),MATCH(S132,'Z8 TARGET ENH'!$F$2:$EO$2,0)))</f>
        <v>#NAME?</v>
      </c>
      <c r="U132" s="106" t="str">
        <f>IF(E132="","",VLOOKUP($H$8,'Z8 TARGET ENH'!$FH$7:$FJ$38,2,FALSE))</f>
        <v/>
      </c>
      <c r="V132" s="106" t="str">
        <f>IF(E132="","",VLOOKUP(H132,'Z8 TARGET ENH'!$FH$7:$FJ$38,3,FALSE))</f>
        <v/>
      </c>
      <c r="W132" s="107" t="str">
        <f t="shared" si="2"/>
        <v/>
      </c>
      <c r="X132" s="108"/>
      <c r="Y132" s="70"/>
      <c r="Z132" s="1">
        <f t="shared" si="3"/>
        <v>0</v>
      </c>
      <c r="AA132" s="70"/>
      <c r="AB132" s="70"/>
      <c r="AC132" s="70"/>
      <c r="AD132" s="70"/>
      <c r="AE132" s="70"/>
      <c r="AF132" s="70"/>
      <c r="AG132" s="70"/>
      <c r="AH132" s="70"/>
      <c r="AI132" s="70"/>
      <c r="AJ132" s="70"/>
      <c r="AK132" s="70"/>
      <c r="AL132" s="70"/>
      <c r="AM132" s="70"/>
      <c r="AN132" s="70"/>
      <c r="AO132" s="70"/>
      <c r="AP132" s="70"/>
      <c r="AQ132" s="70"/>
      <c r="AR132" s="70"/>
      <c r="AS132" s="70"/>
      <c r="AT132" s="70"/>
    </row>
    <row r="133" spans="1:46" ht="30" customHeight="1" x14ac:dyDescent="0.2">
      <c r="A133" s="70"/>
      <c r="B133" s="70"/>
      <c r="C133" s="70"/>
      <c r="D133" s="97">
        <f>'A1 Baseline - Terrestrial'!D134</f>
        <v>127</v>
      </c>
      <c r="E133" s="80" t="str">
        <f>IF(OR('A1 Baseline - Terrestrial'!E134="",'A1 Baseline - Terrestrial'!O134=0), "",'A1 Baseline - Terrestrial'!E134)</f>
        <v/>
      </c>
      <c r="F133" s="81" t="str">
        <f>IF(E133="", "", 'A1 Baseline - Terrestrial'!H134)</f>
        <v/>
      </c>
      <c r="G133" s="82" t="str">
        <f>IF(E133="", "", 'A1 Baseline - Terrestrial'!J134)</f>
        <v/>
      </c>
      <c r="H133" s="98"/>
      <c r="I133" s="99" t="str">
        <f>IF(E133="","",'A1 Baseline - Terrestrial'!K134)</f>
        <v/>
      </c>
      <c r="J133" s="85" t="str">
        <f>IF(OR(E133="",H133=""),"",IF(AND(E133=H133,G133&gt;=P133),"Error - No Enhancement",IF(AND(E133=H133,G133&lt;P133),"Acceptable",IF(F133&gt;N133,"Trading Down - Unacceptable Change",IF(F133=N133,"Error - No Enhancement",'A1 Baseline - Terrestrial'!G134&amp;" - "&amp;IFERROR(VLOOKUP(H133,'Z1 HAB CLASS'!$D$4:$E$45,2,FALSE),""))))))</f>
        <v/>
      </c>
      <c r="K133" s="100" t="str">
        <f>IF(E133="","",IF(AND(E133=H133,G133&gt;=P133),"Error - No Enhancement",IF(AND(E133=H133,G133&lt;P133),'A1 Baseline - Terrestrial'!I134&amp;" - "&amp;'A3 Enhancement - Terrestrial'!O133,IF(F133&gt;N133,"Trading Down - Unacceptable Change",IF(F133=N133,"Error - No Enhancement",IF(AND(E133&lt;&gt;H133,F133&lt;N133),"Lower Distinctiveness Habitat"&amp;" - "&amp;O133,'A1 Baseline - Terrestrial'!I134&amp;" - "&amp;'A3 Enhancement - Terrestrial'!O133))))))</f>
        <v/>
      </c>
      <c r="L133" s="101" t="str">
        <f>IF(E133="","",'A1 Baseline - Terrestrial'!O134)</f>
        <v/>
      </c>
      <c r="M133" s="102" t="str">
        <f>IFERROR(VLOOKUP(H133,'Z1 HAB CLASS'!$D$4:$E$45,2,FALSE)," ")</f>
        <v xml:space="preserve"> </v>
      </c>
      <c r="N133" s="103" t="str">
        <f>IFERROR(VLOOKUP(M133,'Z1 HAB CLASS'!$L$3:$N$9,2,FALSE)," ")</f>
        <v xml:space="preserve"> </v>
      </c>
      <c r="O133" s="104"/>
      <c r="P133" s="100" t="str">
        <f>IFERROR(VLOOKUP(O133,'Z3 CONDITION VALUE'!$A$3:$B$5,2,FALSE)," ")</f>
        <v xml:space="preserve"> </v>
      </c>
      <c r="Q133" s="82" t="str">
        <f>IF(OR('A1 Baseline - Terrestrial'!E134="", 'A1 Baseline - Terrestrial'!O134=0), "", 'A1 Baseline - Terrestrial'!I134&amp;"")</f>
        <v/>
      </c>
      <c r="R133" s="105" t="e">
        <f t="shared" ca="1" si="0"/>
        <v>#NAME?</v>
      </c>
      <c r="S133" s="99" t="e">
        <f t="shared" ca="1" si="1"/>
        <v>#NAME?</v>
      </c>
      <c r="T133" s="106" t="e">
        <f t="array" aca="1" ref="T133" ca="1">IF(OR(R133="",S133=""),"",INDEX('Z8 TARGET ENH'!$F$6:$EO$145,MATCH(R133,'Z8 TARGET ENH'!$B$6:$B$145,0),MATCH(S133,'Z8 TARGET ENH'!$F$2:$EO$2,0)))</f>
        <v>#NAME?</v>
      </c>
      <c r="U133" s="106" t="str">
        <f>IF(E133="","",VLOOKUP($H$8,'Z8 TARGET ENH'!$FH$7:$FJ$38,2,FALSE))</f>
        <v/>
      </c>
      <c r="V133" s="106" t="str">
        <f>IF(E133="","",VLOOKUP(H133,'Z8 TARGET ENH'!$FH$7:$FJ$38,3,FALSE))</f>
        <v/>
      </c>
      <c r="W133" s="107" t="str">
        <f t="shared" si="2"/>
        <v/>
      </c>
      <c r="X133" s="108"/>
      <c r="Y133" s="70"/>
      <c r="Z133" s="1">
        <f t="shared" si="3"/>
        <v>0</v>
      </c>
      <c r="AA133" s="70"/>
      <c r="AB133" s="70"/>
      <c r="AC133" s="70"/>
      <c r="AD133" s="70"/>
      <c r="AE133" s="70"/>
      <c r="AF133" s="70"/>
      <c r="AG133" s="70"/>
      <c r="AH133" s="70"/>
      <c r="AI133" s="70"/>
      <c r="AJ133" s="70"/>
      <c r="AK133" s="70"/>
      <c r="AL133" s="70"/>
      <c r="AM133" s="70"/>
      <c r="AN133" s="70"/>
      <c r="AO133" s="70"/>
      <c r="AP133" s="70"/>
      <c r="AQ133" s="70"/>
      <c r="AR133" s="70"/>
      <c r="AS133" s="70"/>
      <c r="AT133" s="70"/>
    </row>
    <row r="134" spans="1:46" ht="30" customHeight="1" x14ac:dyDescent="0.2">
      <c r="A134" s="70"/>
      <c r="B134" s="70"/>
      <c r="C134" s="70"/>
      <c r="D134" s="97">
        <f>'A1 Baseline - Terrestrial'!D135</f>
        <v>128</v>
      </c>
      <c r="E134" s="80" t="str">
        <f>IF(OR('A1 Baseline - Terrestrial'!E135="",'A1 Baseline - Terrestrial'!O135=0), "",'A1 Baseline - Terrestrial'!E135)</f>
        <v/>
      </c>
      <c r="F134" s="81" t="str">
        <f>IF(E134="", "", 'A1 Baseline - Terrestrial'!H135)</f>
        <v/>
      </c>
      <c r="G134" s="82" t="str">
        <f>IF(E134="", "", 'A1 Baseline - Terrestrial'!J135)</f>
        <v/>
      </c>
      <c r="H134" s="98"/>
      <c r="I134" s="99" t="str">
        <f>IF(E134="","",'A1 Baseline - Terrestrial'!K135)</f>
        <v/>
      </c>
      <c r="J134" s="85" t="str">
        <f>IF(OR(E134="",H134=""),"",IF(AND(E134=H134,G134&gt;=P134),"Error - No Enhancement",IF(AND(E134=H134,G134&lt;P134),"Acceptable",IF(F134&gt;N134,"Trading Down - Unacceptable Change",IF(F134=N134,"Error - No Enhancement",'A1 Baseline - Terrestrial'!G135&amp;" - "&amp;IFERROR(VLOOKUP(H134,'Z1 HAB CLASS'!$D$4:$E$45,2,FALSE),""))))))</f>
        <v/>
      </c>
      <c r="K134" s="100" t="str">
        <f>IF(E134="","",IF(AND(E134=H134,G134&gt;=P134),"Error - No Enhancement",IF(AND(E134=H134,G134&lt;P134),'A1 Baseline - Terrestrial'!I135&amp;" - "&amp;'A3 Enhancement - Terrestrial'!O134,IF(F134&gt;N134,"Trading Down - Unacceptable Change",IF(F134=N134,"Error - No Enhancement",IF(AND(E134&lt;&gt;H134,F134&lt;N134),"Lower Distinctiveness Habitat"&amp;" - "&amp;O134,'A1 Baseline - Terrestrial'!I135&amp;" - "&amp;'A3 Enhancement - Terrestrial'!O134))))))</f>
        <v/>
      </c>
      <c r="L134" s="101" t="str">
        <f>IF(E134="","",'A1 Baseline - Terrestrial'!O135)</f>
        <v/>
      </c>
      <c r="M134" s="102" t="str">
        <f>IFERROR(VLOOKUP(H134,'Z1 HAB CLASS'!$D$4:$E$45,2,FALSE)," ")</f>
        <v xml:space="preserve"> </v>
      </c>
      <c r="N134" s="103" t="str">
        <f>IFERROR(VLOOKUP(M134,'Z1 HAB CLASS'!$L$3:$N$9,2,FALSE)," ")</f>
        <v xml:space="preserve"> </v>
      </c>
      <c r="O134" s="104"/>
      <c r="P134" s="100" t="str">
        <f>IFERROR(VLOOKUP(O134,'Z3 CONDITION VALUE'!$A$3:$B$5,2,FALSE)," ")</f>
        <v xml:space="preserve"> </v>
      </c>
      <c r="Q134" s="82" t="str">
        <f>IF(OR('A1 Baseline - Terrestrial'!E135="", 'A1 Baseline - Terrestrial'!O135=0), "", 'A1 Baseline - Terrestrial'!I135&amp;"")</f>
        <v/>
      </c>
      <c r="R134" s="105" t="e">
        <f t="shared" ca="1" si="0"/>
        <v>#NAME?</v>
      </c>
      <c r="S134" s="99" t="e">
        <f t="shared" ca="1" si="1"/>
        <v>#NAME?</v>
      </c>
      <c r="T134" s="106" t="e">
        <f t="array" aca="1" ref="T134" ca="1">IF(OR(R134="",S134=""),"",INDEX('Z8 TARGET ENH'!$F$6:$EO$145,MATCH(R134,'Z8 TARGET ENH'!$B$6:$B$145,0),MATCH(S134,'Z8 TARGET ENH'!$F$2:$EO$2,0)))</f>
        <v>#NAME?</v>
      </c>
      <c r="U134" s="106" t="str">
        <f>IF(E134="","",VLOOKUP($H$8,'Z8 TARGET ENH'!$FH$7:$FJ$38,2,FALSE))</f>
        <v/>
      </c>
      <c r="V134" s="106" t="str">
        <f>IF(E134="","",VLOOKUP(H134,'Z8 TARGET ENH'!$FH$7:$FJ$38,3,FALSE))</f>
        <v/>
      </c>
      <c r="W134" s="107" t="str">
        <f t="shared" si="2"/>
        <v/>
      </c>
      <c r="X134" s="108"/>
      <c r="Y134" s="70"/>
      <c r="Z134" s="1">
        <f t="shared" si="3"/>
        <v>0</v>
      </c>
      <c r="AA134" s="70"/>
      <c r="AB134" s="70"/>
      <c r="AC134" s="70"/>
      <c r="AD134" s="70"/>
      <c r="AE134" s="70"/>
      <c r="AF134" s="70"/>
      <c r="AG134" s="70"/>
      <c r="AH134" s="70"/>
      <c r="AI134" s="70"/>
      <c r="AJ134" s="70"/>
      <c r="AK134" s="70"/>
      <c r="AL134" s="70"/>
      <c r="AM134" s="70"/>
      <c r="AN134" s="70"/>
      <c r="AO134" s="70"/>
      <c r="AP134" s="70"/>
      <c r="AQ134" s="70"/>
      <c r="AR134" s="70"/>
      <c r="AS134" s="70"/>
      <c r="AT134" s="70"/>
    </row>
    <row r="135" spans="1:46" ht="30" customHeight="1" x14ac:dyDescent="0.2">
      <c r="A135" s="70"/>
      <c r="B135" s="70"/>
      <c r="C135" s="70"/>
      <c r="D135" s="97">
        <f>'A1 Baseline - Terrestrial'!D136</f>
        <v>129</v>
      </c>
      <c r="E135" s="80" t="str">
        <f>IF(OR('A1 Baseline - Terrestrial'!E136="",'A1 Baseline - Terrestrial'!O136=0), "",'A1 Baseline - Terrestrial'!E136)</f>
        <v/>
      </c>
      <c r="F135" s="81" t="str">
        <f>IF(E135="", "", 'A1 Baseline - Terrestrial'!H136)</f>
        <v/>
      </c>
      <c r="G135" s="82" t="str">
        <f>IF(E135="", "", 'A1 Baseline - Terrestrial'!J136)</f>
        <v/>
      </c>
      <c r="H135" s="98"/>
      <c r="I135" s="99" t="str">
        <f>IF(E135="","",'A1 Baseline - Terrestrial'!K136)</f>
        <v/>
      </c>
      <c r="J135" s="85" t="str">
        <f>IF(OR(E135="",H135=""),"",IF(AND(E135=H135,G135&gt;=P135),"Error - No Enhancement",IF(AND(E135=H135,G135&lt;P135),"Acceptable",IF(F135&gt;N135,"Trading Down - Unacceptable Change",IF(F135=N135,"Error - No Enhancement",'A1 Baseline - Terrestrial'!G136&amp;" - "&amp;IFERROR(VLOOKUP(H135,'Z1 HAB CLASS'!$D$4:$E$45,2,FALSE),""))))))</f>
        <v/>
      </c>
      <c r="K135" s="100" t="str">
        <f>IF(E135="","",IF(AND(E135=H135,G135&gt;=P135),"Error - No Enhancement",IF(AND(E135=H135,G135&lt;P135),'A1 Baseline - Terrestrial'!I136&amp;" - "&amp;'A3 Enhancement - Terrestrial'!O135,IF(F135&gt;N135,"Trading Down - Unacceptable Change",IF(F135=N135,"Error - No Enhancement",IF(AND(E135&lt;&gt;H135,F135&lt;N135),"Lower Distinctiveness Habitat"&amp;" - "&amp;O135,'A1 Baseline - Terrestrial'!I136&amp;" - "&amp;'A3 Enhancement - Terrestrial'!O135))))))</f>
        <v/>
      </c>
      <c r="L135" s="101" t="str">
        <f>IF(E135="","",'A1 Baseline - Terrestrial'!O136)</f>
        <v/>
      </c>
      <c r="M135" s="102" t="str">
        <f>IFERROR(VLOOKUP(H135,'Z1 HAB CLASS'!$D$4:$E$45,2,FALSE)," ")</f>
        <v xml:space="preserve"> </v>
      </c>
      <c r="N135" s="103" t="str">
        <f>IFERROR(VLOOKUP(M135,'Z1 HAB CLASS'!$L$3:$N$9,2,FALSE)," ")</f>
        <v xml:space="preserve"> </v>
      </c>
      <c r="O135" s="104"/>
      <c r="P135" s="100" t="str">
        <f>IFERROR(VLOOKUP(O135,'Z3 CONDITION VALUE'!$A$3:$B$5,2,FALSE)," ")</f>
        <v xml:space="preserve"> </v>
      </c>
      <c r="Q135" s="82" t="str">
        <f>IF(OR('A1 Baseline - Terrestrial'!E136="", 'A1 Baseline - Terrestrial'!O136=0), "", 'A1 Baseline - Terrestrial'!I136&amp;"")</f>
        <v/>
      </c>
      <c r="R135" s="105" t="e">
        <f t="shared" ca="1" si="0"/>
        <v>#NAME?</v>
      </c>
      <c r="S135" s="99" t="e">
        <f t="shared" ca="1" si="1"/>
        <v>#NAME?</v>
      </c>
      <c r="T135" s="106" t="e">
        <f t="array" aca="1" ref="T135" ca="1">IF(OR(R135="",S135=""),"",INDEX('Z8 TARGET ENH'!$F$6:$EO$145,MATCH(R135,'Z8 TARGET ENH'!$B$6:$B$145,0),MATCH(S135,'Z8 TARGET ENH'!$F$2:$EO$2,0)))</f>
        <v>#NAME?</v>
      </c>
      <c r="U135" s="106" t="str">
        <f>IF(E135="","",VLOOKUP($H$8,'Z8 TARGET ENH'!$FH$7:$FJ$38,2,FALSE))</f>
        <v/>
      </c>
      <c r="V135" s="106" t="str">
        <f>IF(E135="","",VLOOKUP(H135,'Z8 TARGET ENH'!$FH$7:$FJ$38,3,FALSE))</f>
        <v/>
      </c>
      <c r="W135" s="107" t="str">
        <f t="shared" si="2"/>
        <v/>
      </c>
      <c r="X135" s="108"/>
      <c r="Y135" s="70"/>
      <c r="Z135" s="1">
        <f t="shared" si="3"/>
        <v>0</v>
      </c>
      <c r="AA135" s="70"/>
      <c r="AB135" s="70"/>
      <c r="AC135" s="70"/>
      <c r="AD135" s="70"/>
      <c r="AE135" s="70"/>
      <c r="AF135" s="70"/>
      <c r="AG135" s="70"/>
      <c r="AH135" s="70"/>
      <c r="AI135" s="70"/>
      <c r="AJ135" s="70"/>
      <c r="AK135" s="70"/>
      <c r="AL135" s="70"/>
      <c r="AM135" s="70"/>
      <c r="AN135" s="70"/>
      <c r="AO135" s="70"/>
      <c r="AP135" s="70"/>
      <c r="AQ135" s="70"/>
      <c r="AR135" s="70"/>
      <c r="AS135" s="70"/>
      <c r="AT135" s="70"/>
    </row>
    <row r="136" spans="1:46" ht="30" customHeight="1" x14ac:dyDescent="0.2">
      <c r="A136" s="70"/>
      <c r="B136" s="70"/>
      <c r="C136" s="70"/>
      <c r="D136" s="97">
        <f>'A1 Baseline - Terrestrial'!D137</f>
        <v>130</v>
      </c>
      <c r="E136" s="80" t="str">
        <f>IF(OR('A1 Baseline - Terrestrial'!E137="",'A1 Baseline - Terrestrial'!O137=0), "",'A1 Baseline - Terrestrial'!E137)</f>
        <v/>
      </c>
      <c r="F136" s="81" t="str">
        <f>IF(E136="", "", 'A1 Baseline - Terrestrial'!H137)</f>
        <v/>
      </c>
      <c r="G136" s="82" t="str">
        <f>IF(E136="", "", 'A1 Baseline - Terrestrial'!J137)</f>
        <v/>
      </c>
      <c r="H136" s="98"/>
      <c r="I136" s="99" t="str">
        <f>IF(E136="","",'A1 Baseline - Terrestrial'!K137)</f>
        <v/>
      </c>
      <c r="J136" s="85" t="str">
        <f>IF(OR(E136="",H136=""),"",IF(AND(E136=H136,G136&gt;=P136),"Error - No Enhancement",IF(AND(E136=H136,G136&lt;P136),"Acceptable",IF(F136&gt;N136,"Trading Down - Unacceptable Change",IF(F136=N136,"Error - No Enhancement",'A1 Baseline - Terrestrial'!G137&amp;" - "&amp;IFERROR(VLOOKUP(H136,'Z1 HAB CLASS'!$D$4:$E$45,2,FALSE),""))))))</f>
        <v/>
      </c>
      <c r="K136" s="100" t="str">
        <f>IF(E136="","",IF(AND(E136=H136,G136&gt;=P136),"Error - No Enhancement",IF(AND(E136=H136,G136&lt;P136),'A1 Baseline - Terrestrial'!I137&amp;" - "&amp;'A3 Enhancement - Terrestrial'!O136,IF(F136&gt;N136,"Trading Down - Unacceptable Change",IF(F136=N136,"Error - No Enhancement",IF(AND(E136&lt;&gt;H136,F136&lt;N136),"Lower Distinctiveness Habitat"&amp;" - "&amp;O136,'A1 Baseline - Terrestrial'!I137&amp;" - "&amp;'A3 Enhancement - Terrestrial'!O136))))))</f>
        <v/>
      </c>
      <c r="L136" s="101" t="str">
        <f>IF(E136="","",'A1 Baseline - Terrestrial'!O137)</f>
        <v/>
      </c>
      <c r="M136" s="102" t="str">
        <f>IFERROR(VLOOKUP(H136,'Z1 HAB CLASS'!$D$4:$E$45,2,FALSE)," ")</f>
        <v xml:space="preserve"> </v>
      </c>
      <c r="N136" s="103" t="str">
        <f>IFERROR(VLOOKUP(M136,'Z1 HAB CLASS'!$L$3:$N$9,2,FALSE)," ")</f>
        <v xml:space="preserve"> </v>
      </c>
      <c r="O136" s="104"/>
      <c r="P136" s="100" t="str">
        <f>IFERROR(VLOOKUP(O136,'Z3 CONDITION VALUE'!$A$3:$B$5,2,FALSE)," ")</f>
        <v xml:space="preserve"> </v>
      </c>
      <c r="Q136" s="82" t="str">
        <f>IF(OR('A1 Baseline - Terrestrial'!E137="", 'A1 Baseline - Terrestrial'!O137=0), "", 'A1 Baseline - Terrestrial'!I137&amp;"")</f>
        <v/>
      </c>
      <c r="R136" s="105" t="e">
        <f t="shared" ca="1" si="0"/>
        <v>#NAME?</v>
      </c>
      <c r="S136" s="99" t="e">
        <f t="shared" ca="1" si="1"/>
        <v>#NAME?</v>
      </c>
      <c r="T136" s="106" t="e">
        <f t="array" aca="1" ref="T136" ca="1">IF(OR(R136="",S136=""),"",INDEX('Z8 TARGET ENH'!$F$6:$EO$145,MATCH(R136,'Z8 TARGET ENH'!$B$6:$B$145,0),MATCH(S136,'Z8 TARGET ENH'!$F$2:$EO$2,0)))</f>
        <v>#NAME?</v>
      </c>
      <c r="U136" s="106" t="str">
        <f>IF(E136="","",VLOOKUP($H$8,'Z8 TARGET ENH'!$FH$7:$FJ$38,2,FALSE))</f>
        <v/>
      </c>
      <c r="V136" s="106" t="str">
        <f>IF(E136="","",VLOOKUP(H136,'Z8 TARGET ENH'!$FH$7:$FJ$38,3,FALSE))</f>
        <v/>
      </c>
      <c r="W136" s="107" t="str">
        <f t="shared" si="2"/>
        <v/>
      </c>
      <c r="X136" s="108"/>
      <c r="Y136" s="70"/>
      <c r="Z136" s="1">
        <f t="shared" si="3"/>
        <v>0</v>
      </c>
      <c r="AA136" s="70"/>
      <c r="AB136" s="70"/>
      <c r="AC136" s="70"/>
      <c r="AD136" s="70"/>
      <c r="AE136" s="70"/>
      <c r="AF136" s="70"/>
      <c r="AG136" s="70"/>
      <c r="AH136" s="70"/>
      <c r="AI136" s="70"/>
      <c r="AJ136" s="70"/>
      <c r="AK136" s="70"/>
      <c r="AL136" s="70"/>
      <c r="AM136" s="70"/>
      <c r="AN136" s="70"/>
      <c r="AO136" s="70"/>
      <c r="AP136" s="70"/>
      <c r="AQ136" s="70"/>
      <c r="AR136" s="70"/>
      <c r="AS136" s="70"/>
      <c r="AT136" s="70"/>
    </row>
    <row r="137" spans="1:46" ht="30" customHeight="1" x14ac:dyDescent="0.2">
      <c r="A137" s="70"/>
      <c r="B137" s="70"/>
      <c r="C137" s="70"/>
      <c r="D137" s="97">
        <f>'A1 Baseline - Terrestrial'!D138</f>
        <v>131</v>
      </c>
      <c r="E137" s="80" t="str">
        <f>IF(OR('A1 Baseline - Terrestrial'!E138="",'A1 Baseline - Terrestrial'!O138=0), "",'A1 Baseline - Terrestrial'!E138)</f>
        <v/>
      </c>
      <c r="F137" s="81" t="str">
        <f>IF(E137="", "", 'A1 Baseline - Terrestrial'!H138)</f>
        <v/>
      </c>
      <c r="G137" s="82" t="str">
        <f>IF(E137="", "", 'A1 Baseline - Terrestrial'!J138)</f>
        <v/>
      </c>
      <c r="H137" s="98"/>
      <c r="I137" s="99" t="str">
        <f>IF(E137="","",'A1 Baseline - Terrestrial'!K138)</f>
        <v/>
      </c>
      <c r="J137" s="85" t="str">
        <f>IF(OR(E137="",H137=""),"",IF(AND(E137=H137,G137&gt;=P137),"Error - No Enhancement",IF(AND(E137=H137,G137&lt;P137),"Acceptable",IF(F137&gt;N137,"Trading Down - Unacceptable Change",IF(F137=N137,"Error - No Enhancement",'A1 Baseline - Terrestrial'!G138&amp;" - "&amp;IFERROR(VLOOKUP(H137,'Z1 HAB CLASS'!$D$4:$E$45,2,FALSE),""))))))</f>
        <v/>
      </c>
      <c r="K137" s="100" t="str">
        <f>IF(E137="","",IF(AND(E137=H137,G137&gt;=P137),"Error - No Enhancement",IF(AND(E137=H137,G137&lt;P137),'A1 Baseline - Terrestrial'!I138&amp;" - "&amp;'A3 Enhancement - Terrestrial'!O137,IF(F137&gt;N137,"Trading Down - Unacceptable Change",IF(F137=N137,"Error - No Enhancement",IF(AND(E137&lt;&gt;H137,F137&lt;N137),"Lower Distinctiveness Habitat"&amp;" - "&amp;O137,'A1 Baseline - Terrestrial'!I138&amp;" - "&amp;'A3 Enhancement - Terrestrial'!O137))))))</f>
        <v/>
      </c>
      <c r="L137" s="101" t="str">
        <f>IF(E137="","",'A1 Baseline - Terrestrial'!O138)</f>
        <v/>
      </c>
      <c r="M137" s="102" t="str">
        <f>IFERROR(VLOOKUP(H137,'Z1 HAB CLASS'!$D$4:$E$45,2,FALSE)," ")</f>
        <v xml:space="preserve"> </v>
      </c>
      <c r="N137" s="103" t="str">
        <f>IFERROR(VLOOKUP(M137,'Z1 HAB CLASS'!$L$3:$N$9,2,FALSE)," ")</f>
        <v xml:space="preserve"> </v>
      </c>
      <c r="O137" s="104"/>
      <c r="P137" s="100" t="str">
        <f>IFERROR(VLOOKUP(O137,'Z3 CONDITION VALUE'!$A$3:$B$5,2,FALSE)," ")</f>
        <v xml:space="preserve"> </v>
      </c>
      <c r="Q137" s="82" t="str">
        <f>IF(OR('A1 Baseline - Terrestrial'!E138="", 'A1 Baseline - Terrestrial'!O138=0), "", 'A1 Baseline - Terrestrial'!I138&amp;"")</f>
        <v/>
      </c>
      <c r="R137" s="105" t="e">
        <f t="shared" ca="1" si="0"/>
        <v>#NAME?</v>
      </c>
      <c r="S137" s="99" t="e">
        <f t="shared" ca="1" si="1"/>
        <v>#NAME?</v>
      </c>
      <c r="T137" s="106" t="e">
        <f t="array" aca="1" ref="T137" ca="1">IF(OR(R137="",S137=""),"",INDEX('Z8 TARGET ENH'!$F$6:$EO$145,MATCH(R137,'Z8 TARGET ENH'!$B$6:$B$145,0),MATCH(S137,'Z8 TARGET ENH'!$F$2:$EO$2,0)))</f>
        <v>#NAME?</v>
      </c>
      <c r="U137" s="106" t="str">
        <f>IF(E137="","",VLOOKUP($H$8,'Z8 TARGET ENH'!$FH$7:$FJ$38,2,FALSE))</f>
        <v/>
      </c>
      <c r="V137" s="106" t="str">
        <f>IF(E137="","",VLOOKUP(H137,'Z8 TARGET ENH'!$FH$7:$FJ$38,3,FALSE))</f>
        <v/>
      </c>
      <c r="W137" s="107" t="str">
        <f t="shared" si="2"/>
        <v/>
      </c>
      <c r="X137" s="108"/>
      <c r="Y137" s="70"/>
      <c r="Z137" s="1">
        <f t="shared" si="3"/>
        <v>0</v>
      </c>
      <c r="AA137" s="70"/>
      <c r="AB137" s="70"/>
      <c r="AC137" s="70"/>
      <c r="AD137" s="70"/>
      <c r="AE137" s="70"/>
      <c r="AF137" s="70"/>
      <c r="AG137" s="70"/>
      <c r="AH137" s="70"/>
      <c r="AI137" s="70"/>
      <c r="AJ137" s="70"/>
      <c r="AK137" s="70"/>
      <c r="AL137" s="70"/>
      <c r="AM137" s="70"/>
      <c r="AN137" s="70"/>
      <c r="AO137" s="70"/>
      <c r="AP137" s="70"/>
      <c r="AQ137" s="70"/>
      <c r="AR137" s="70"/>
      <c r="AS137" s="70"/>
      <c r="AT137" s="70"/>
    </row>
    <row r="138" spans="1:46" ht="30" customHeight="1" x14ac:dyDescent="0.2">
      <c r="A138" s="70"/>
      <c r="B138" s="70"/>
      <c r="C138" s="70"/>
      <c r="D138" s="97">
        <f>'A1 Baseline - Terrestrial'!D139</f>
        <v>132</v>
      </c>
      <c r="E138" s="80" t="str">
        <f>IF(OR('A1 Baseline - Terrestrial'!E139="",'A1 Baseline - Terrestrial'!O139=0), "",'A1 Baseline - Terrestrial'!E139)</f>
        <v/>
      </c>
      <c r="F138" s="81" t="str">
        <f>IF(E138="", "", 'A1 Baseline - Terrestrial'!H139)</f>
        <v/>
      </c>
      <c r="G138" s="82" t="str">
        <f>IF(E138="", "", 'A1 Baseline - Terrestrial'!J139)</f>
        <v/>
      </c>
      <c r="H138" s="98"/>
      <c r="I138" s="99" t="str">
        <f>IF(E138="","",'A1 Baseline - Terrestrial'!K139)</f>
        <v/>
      </c>
      <c r="J138" s="85" t="str">
        <f>IF(OR(E138="",H138=""),"",IF(AND(E138=H138,G138&gt;=P138),"Error - No Enhancement",IF(AND(E138=H138,G138&lt;P138),"Acceptable",IF(F138&gt;N138,"Trading Down - Unacceptable Change",IF(F138=N138,"Error - No Enhancement",'A1 Baseline - Terrestrial'!G139&amp;" - "&amp;IFERROR(VLOOKUP(H138,'Z1 HAB CLASS'!$D$4:$E$45,2,FALSE),""))))))</f>
        <v/>
      </c>
      <c r="K138" s="100" t="str">
        <f>IF(E138="","",IF(AND(E138=H138,G138&gt;=P138),"Error - No Enhancement",IF(AND(E138=H138,G138&lt;P138),'A1 Baseline - Terrestrial'!I139&amp;" - "&amp;'A3 Enhancement - Terrestrial'!O138,IF(F138&gt;N138,"Trading Down - Unacceptable Change",IF(F138=N138,"Error - No Enhancement",IF(AND(E138&lt;&gt;H138,F138&lt;N138),"Lower Distinctiveness Habitat"&amp;" - "&amp;O138,'A1 Baseline - Terrestrial'!I139&amp;" - "&amp;'A3 Enhancement - Terrestrial'!O138))))))</f>
        <v/>
      </c>
      <c r="L138" s="101" t="str">
        <f>IF(E138="","",'A1 Baseline - Terrestrial'!O139)</f>
        <v/>
      </c>
      <c r="M138" s="102" t="str">
        <f>IFERROR(VLOOKUP(H138,'Z1 HAB CLASS'!$D$4:$E$45,2,FALSE)," ")</f>
        <v xml:space="preserve"> </v>
      </c>
      <c r="N138" s="103" t="str">
        <f>IFERROR(VLOOKUP(M138,'Z1 HAB CLASS'!$L$3:$N$9,2,FALSE)," ")</f>
        <v xml:space="preserve"> </v>
      </c>
      <c r="O138" s="104"/>
      <c r="P138" s="100" t="str">
        <f>IFERROR(VLOOKUP(O138,'Z3 CONDITION VALUE'!$A$3:$B$5,2,FALSE)," ")</f>
        <v xml:space="preserve"> </v>
      </c>
      <c r="Q138" s="82" t="str">
        <f>IF(OR('A1 Baseline - Terrestrial'!E139="", 'A1 Baseline - Terrestrial'!O139=0), "", 'A1 Baseline - Terrestrial'!I139&amp;"")</f>
        <v/>
      </c>
      <c r="R138" s="105" t="e">
        <f t="shared" ca="1" si="0"/>
        <v>#NAME?</v>
      </c>
      <c r="S138" s="99" t="e">
        <f t="shared" ca="1" si="1"/>
        <v>#NAME?</v>
      </c>
      <c r="T138" s="106" t="e">
        <f t="array" aca="1" ref="T138" ca="1">IF(OR(R138="",S138=""),"",INDEX('Z8 TARGET ENH'!$F$6:$EO$145,MATCH(R138,'Z8 TARGET ENH'!$B$6:$B$145,0),MATCH(S138,'Z8 TARGET ENH'!$F$2:$EO$2,0)))</f>
        <v>#NAME?</v>
      </c>
      <c r="U138" s="106" t="str">
        <f>IF(E138="","",VLOOKUP($H$8,'Z8 TARGET ENH'!$FH$7:$FJ$38,2,FALSE))</f>
        <v/>
      </c>
      <c r="V138" s="106" t="str">
        <f>IF(E138="","",VLOOKUP(H138,'Z8 TARGET ENH'!$FH$7:$FJ$38,3,FALSE))</f>
        <v/>
      </c>
      <c r="W138" s="107" t="str">
        <f t="shared" si="2"/>
        <v/>
      </c>
      <c r="X138" s="108"/>
      <c r="Y138" s="70"/>
      <c r="Z138" s="1">
        <f t="shared" si="3"/>
        <v>0</v>
      </c>
      <c r="AA138" s="70"/>
      <c r="AB138" s="70"/>
      <c r="AC138" s="70"/>
      <c r="AD138" s="70"/>
      <c r="AE138" s="70"/>
      <c r="AF138" s="70"/>
      <c r="AG138" s="70"/>
      <c r="AH138" s="70"/>
      <c r="AI138" s="70"/>
      <c r="AJ138" s="70"/>
      <c r="AK138" s="70"/>
      <c r="AL138" s="70"/>
      <c r="AM138" s="70"/>
      <c r="AN138" s="70"/>
      <c r="AO138" s="70"/>
      <c r="AP138" s="70"/>
      <c r="AQ138" s="70"/>
      <c r="AR138" s="70"/>
      <c r="AS138" s="70"/>
      <c r="AT138" s="70"/>
    </row>
    <row r="139" spans="1:46" ht="30" customHeight="1" x14ac:dyDescent="0.2">
      <c r="A139" s="70"/>
      <c r="B139" s="70"/>
      <c r="C139" s="70"/>
      <c r="D139" s="97">
        <f>'A1 Baseline - Terrestrial'!D140</f>
        <v>133</v>
      </c>
      <c r="E139" s="80" t="str">
        <f>IF(OR('A1 Baseline - Terrestrial'!E140="",'A1 Baseline - Terrestrial'!O140=0), "",'A1 Baseline - Terrestrial'!E140)</f>
        <v/>
      </c>
      <c r="F139" s="81" t="str">
        <f>IF(E139="", "", 'A1 Baseline - Terrestrial'!H140)</f>
        <v/>
      </c>
      <c r="G139" s="82" t="str">
        <f>IF(E139="", "", 'A1 Baseline - Terrestrial'!J140)</f>
        <v/>
      </c>
      <c r="H139" s="98"/>
      <c r="I139" s="99" t="str">
        <f>IF(E139="","",'A1 Baseline - Terrestrial'!K140)</f>
        <v/>
      </c>
      <c r="J139" s="85" t="str">
        <f>IF(OR(E139="",H139=""),"",IF(AND(E139=H139,G139&gt;=P139),"Error - No Enhancement",IF(AND(E139=H139,G139&lt;P139),"Acceptable",IF(F139&gt;N139,"Trading Down - Unacceptable Change",IF(F139=N139,"Error - No Enhancement",'A1 Baseline - Terrestrial'!G140&amp;" - "&amp;IFERROR(VLOOKUP(H139,'Z1 HAB CLASS'!$D$4:$E$45,2,FALSE),""))))))</f>
        <v/>
      </c>
      <c r="K139" s="100" t="str">
        <f>IF(E139="","",IF(AND(E139=H139,G139&gt;=P139),"Error - No Enhancement",IF(AND(E139=H139,G139&lt;P139),'A1 Baseline - Terrestrial'!I140&amp;" - "&amp;'A3 Enhancement - Terrestrial'!O139,IF(F139&gt;N139,"Trading Down - Unacceptable Change",IF(F139=N139,"Error - No Enhancement",IF(AND(E139&lt;&gt;H139,F139&lt;N139),"Lower Distinctiveness Habitat"&amp;" - "&amp;O139,'A1 Baseline - Terrestrial'!I140&amp;" - "&amp;'A3 Enhancement - Terrestrial'!O139))))))</f>
        <v/>
      </c>
      <c r="L139" s="101" t="str">
        <f>IF(E139="","",'A1 Baseline - Terrestrial'!O140)</f>
        <v/>
      </c>
      <c r="M139" s="102" t="str">
        <f>IFERROR(VLOOKUP(H139,'Z1 HAB CLASS'!$D$4:$E$45,2,FALSE)," ")</f>
        <v xml:space="preserve"> </v>
      </c>
      <c r="N139" s="103" t="str">
        <f>IFERROR(VLOOKUP(M139,'Z1 HAB CLASS'!$L$3:$N$9,2,FALSE)," ")</f>
        <v xml:space="preserve"> </v>
      </c>
      <c r="O139" s="104"/>
      <c r="P139" s="100" t="str">
        <f>IFERROR(VLOOKUP(O139,'Z3 CONDITION VALUE'!$A$3:$B$5,2,FALSE)," ")</f>
        <v xml:space="preserve"> </v>
      </c>
      <c r="Q139" s="82" t="str">
        <f>IF(OR('A1 Baseline - Terrestrial'!E140="", 'A1 Baseline - Terrestrial'!O140=0), "", 'A1 Baseline - Terrestrial'!I140&amp;"")</f>
        <v/>
      </c>
      <c r="R139" s="105" t="e">
        <f t="shared" ca="1" si="0"/>
        <v>#NAME?</v>
      </c>
      <c r="S139" s="99" t="e">
        <f t="shared" ca="1" si="1"/>
        <v>#NAME?</v>
      </c>
      <c r="T139" s="106" t="e">
        <f t="array" aca="1" ref="T139" ca="1">IF(OR(R139="",S139=""),"",INDEX('Z8 TARGET ENH'!$F$6:$EO$145,MATCH(R139,'Z8 TARGET ENH'!$B$6:$B$145,0),MATCH(S139,'Z8 TARGET ENH'!$F$2:$EO$2,0)))</f>
        <v>#NAME?</v>
      </c>
      <c r="U139" s="106" t="str">
        <f>IF(E139="","",VLOOKUP($H$8,'Z8 TARGET ENH'!$FH$7:$FJ$38,2,FALSE))</f>
        <v/>
      </c>
      <c r="V139" s="106" t="str">
        <f>IF(E139="","",VLOOKUP(H139,'Z8 TARGET ENH'!$FH$7:$FJ$38,3,FALSE))</f>
        <v/>
      </c>
      <c r="W139" s="107" t="str">
        <f t="shared" si="2"/>
        <v/>
      </c>
      <c r="X139" s="108"/>
      <c r="Y139" s="70"/>
      <c r="Z139" s="1">
        <f t="shared" si="3"/>
        <v>0</v>
      </c>
      <c r="AA139" s="70"/>
      <c r="AB139" s="70"/>
      <c r="AC139" s="70"/>
      <c r="AD139" s="70"/>
      <c r="AE139" s="70"/>
      <c r="AF139" s="70"/>
      <c r="AG139" s="70"/>
      <c r="AH139" s="70"/>
      <c r="AI139" s="70"/>
      <c r="AJ139" s="70"/>
      <c r="AK139" s="70"/>
      <c r="AL139" s="70"/>
      <c r="AM139" s="70"/>
      <c r="AN139" s="70"/>
      <c r="AO139" s="70"/>
      <c r="AP139" s="70"/>
      <c r="AQ139" s="70"/>
      <c r="AR139" s="70"/>
      <c r="AS139" s="70"/>
      <c r="AT139" s="70"/>
    </row>
    <row r="140" spans="1:46" ht="30" customHeight="1" x14ac:dyDescent="0.2">
      <c r="A140" s="70"/>
      <c r="B140" s="70"/>
      <c r="C140" s="70"/>
      <c r="D140" s="97">
        <f>'A1 Baseline - Terrestrial'!D141</f>
        <v>134</v>
      </c>
      <c r="E140" s="80" t="str">
        <f>IF(OR('A1 Baseline - Terrestrial'!E141="",'A1 Baseline - Terrestrial'!O141=0), "",'A1 Baseline - Terrestrial'!E141)</f>
        <v/>
      </c>
      <c r="F140" s="81" t="str">
        <f>IF(E140="", "", 'A1 Baseline - Terrestrial'!H141)</f>
        <v/>
      </c>
      <c r="G140" s="82" t="str">
        <f>IF(E140="", "", 'A1 Baseline - Terrestrial'!J141)</f>
        <v/>
      </c>
      <c r="H140" s="98"/>
      <c r="I140" s="99" t="str">
        <f>IF(E140="","",'A1 Baseline - Terrestrial'!K141)</f>
        <v/>
      </c>
      <c r="J140" s="85" t="str">
        <f>IF(OR(E140="",H140=""),"",IF(AND(E140=H140,G140&gt;=P140),"Error - No Enhancement",IF(AND(E140=H140,G140&lt;P140),"Acceptable",IF(F140&gt;N140,"Trading Down - Unacceptable Change",IF(F140=N140,"Error - No Enhancement",'A1 Baseline - Terrestrial'!G141&amp;" - "&amp;IFERROR(VLOOKUP(H140,'Z1 HAB CLASS'!$D$4:$E$45,2,FALSE),""))))))</f>
        <v/>
      </c>
      <c r="K140" s="100" t="str">
        <f>IF(E140="","",IF(AND(E140=H140,G140&gt;=P140),"Error - No Enhancement",IF(AND(E140=H140,G140&lt;P140),'A1 Baseline - Terrestrial'!I141&amp;" - "&amp;'A3 Enhancement - Terrestrial'!O140,IF(F140&gt;N140,"Trading Down - Unacceptable Change",IF(F140=N140,"Error - No Enhancement",IF(AND(E140&lt;&gt;H140,F140&lt;N140),"Lower Distinctiveness Habitat"&amp;" - "&amp;O140,'A1 Baseline - Terrestrial'!I141&amp;" - "&amp;'A3 Enhancement - Terrestrial'!O140))))))</f>
        <v/>
      </c>
      <c r="L140" s="101" t="str">
        <f>IF(E140="","",'A1 Baseline - Terrestrial'!O141)</f>
        <v/>
      </c>
      <c r="M140" s="102" t="str">
        <f>IFERROR(VLOOKUP(H140,'Z1 HAB CLASS'!$D$4:$E$45,2,FALSE)," ")</f>
        <v xml:space="preserve"> </v>
      </c>
      <c r="N140" s="103" t="str">
        <f>IFERROR(VLOOKUP(M140,'Z1 HAB CLASS'!$L$3:$N$9,2,FALSE)," ")</f>
        <v xml:space="preserve"> </v>
      </c>
      <c r="O140" s="104"/>
      <c r="P140" s="100" t="str">
        <f>IFERROR(VLOOKUP(O140,'Z3 CONDITION VALUE'!$A$3:$B$5,2,FALSE)," ")</f>
        <v xml:space="preserve"> </v>
      </c>
      <c r="Q140" s="82" t="str">
        <f>IF(OR('A1 Baseline - Terrestrial'!E141="", 'A1 Baseline - Terrestrial'!O141=0), "", 'A1 Baseline - Terrestrial'!I141&amp;"")</f>
        <v/>
      </c>
      <c r="R140" s="105" t="e">
        <f t="shared" ca="1" si="0"/>
        <v>#NAME?</v>
      </c>
      <c r="S140" s="99" t="e">
        <f t="shared" ca="1" si="1"/>
        <v>#NAME?</v>
      </c>
      <c r="T140" s="106" t="e">
        <f t="array" aca="1" ref="T140" ca="1">IF(OR(R140="",S140=""),"",INDEX('Z8 TARGET ENH'!$F$6:$EO$145,MATCH(R140,'Z8 TARGET ENH'!$B$6:$B$145,0),MATCH(S140,'Z8 TARGET ENH'!$F$2:$EO$2,0)))</f>
        <v>#NAME?</v>
      </c>
      <c r="U140" s="106" t="str">
        <f>IF(E140="","",VLOOKUP($H$8,'Z8 TARGET ENH'!$FH$7:$FJ$38,2,FALSE))</f>
        <v/>
      </c>
      <c r="V140" s="106" t="str">
        <f>IF(E140="","",VLOOKUP(H140,'Z8 TARGET ENH'!$FH$7:$FJ$38,3,FALSE))</f>
        <v/>
      </c>
      <c r="W140" s="107" t="str">
        <f t="shared" si="2"/>
        <v/>
      </c>
      <c r="X140" s="108"/>
      <c r="Y140" s="70"/>
      <c r="Z140" s="1">
        <f t="shared" si="3"/>
        <v>0</v>
      </c>
      <c r="AA140" s="70"/>
      <c r="AB140" s="70"/>
      <c r="AC140" s="70"/>
      <c r="AD140" s="70"/>
      <c r="AE140" s="70"/>
      <c r="AF140" s="70"/>
      <c r="AG140" s="70"/>
      <c r="AH140" s="70"/>
      <c r="AI140" s="70"/>
      <c r="AJ140" s="70"/>
      <c r="AK140" s="70"/>
      <c r="AL140" s="70"/>
      <c r="AM140" s="70"/>
      <c r="AN140" s="70"/>
      <c r="AO140" s="70"/>
      <c r="AP140" s="70"/>
      <c r="AQ140" s="70"/>
      <c r="AR140" s="70"/>
      <c r="AS140" s="70"/>
      <c r="AT140" s="70"/>
    </row>
    <row r="141" spans="1:46" ht="30" customHeight="1" x14ac:dyDescent="0.2">
      <c r="A141" s="70"/>
      <c r="B141" s="70"/>
      <c r="C141" s="70"/>
      <c r="D141" s="97">
        <f>'A1 Baseline - Terrestrial'!D142</f>
        <v>135</v>
      </c>
      <c r="E141" s="80" t="str">
        <f>IF(OR('A1 Baseline - Terrestrial'!E142="",'A1 Baseline - Terrestrial'!O142=0), "",'A1 Baseline - Terrestrial'!E142)</f>
        <v/>
      </c>
      <c r="F141" s="81" t="str">
        <f>IF(E141="", "", 'A1 Baseline - Terrestrial'!H142)</f>
        <v/>
      </c>
      <c r="G141" s="82" t="str">
        <f>IF(E141="", "", 'A1 Baseline - Terrestrial'!J142)</f>
        <v/>
      </c>
      <c r="H141" s="98"/>
      <c r="I141" s="99" t="str">
        <f>IF(E141="","",'A1 Baseline - Terrestrial'!K142)</f>
        <v/>
      </c>
      <c r="J141" s="85" t="str">
        <f>IF(OR(E141="",H141=""),"",IF(AND(E141=H141,G141&gt;=P141),"Error - No Enhancement",IF(AND(E141=H141,G141&lt;P141),"Acceptable",IF(F141&gt;N141,"Trading Down - Unacceptable Change",IF(F141=N141,"Error - No Enhancement",'A1 Baseline - Terrestrial'!G142&amp;" - "&amp;IFERROR(VLOOKUP(H141,'Z1 HAB CLASS'!$D$4:$E$45,2,FALSE),""))))))</f>
        <v/>
      </c>
      <c r="K141" s="100" t="str">
        <f>IF(E141="","",IF(AND(E141=H141,G141&gt;=P141),"Error - No Enhancement",IF(AND(E141=H141,G141&lt;P141),'A1 Baseline - Terrestrial'!I142&amp;" - "&amp;'A3 Enhancement - Terrestrial'!O141,IF(F141&gt;N141,"Trading Down - Unacceptable Change",IF(F141=N141,"Error - No Enhancement",IF(AND(E141&lt;&gt;H141,F141&lt;N141),"Lower Distinctiveness Habitat"&amp;" - "&amp;O141,'A1 Baseline - Terrestrial'!I142&amp;" - "&amp;'A3 Enhancement - Terrestrial'!O141))))))</f>
        <v/>
      </c>
      <c r="L141" s="101" t="str">
        <f>IF(E141="","",'A1 Baseline - Terrestrial'!O142)</f>
        <v/>
      </c>
      <c r="M141" s="102" t="str">
        <f>IFERROR(VLOOKUP(H141,'Z1 HAB CLASS'!$D$4:$E$45,2,FALSE)," ")</f>
        <v xml:space="preserve"> </v>
      </c>
      <c r="N141" s="103" t="str">
        <f>IFERROR(VLOOKUP(M141,'Z1 HAB CLASS'!$L$3:$N$9,2,FALSE)," ")</f>
        <v xml:space="preserve"> </v>
      </c>
      <c r="O141" s="104"/>
      <c r="P141" s="100" t="str">
        <f>IFERROR(VLOOKUP(O141,'Z3 CONDITION VALUE'!$A$3:$B$5,2,FALSE)," ")</f>
        <v xml:space="preserve"> </v>
      </c>
      <c r="Q141" s="82" t="str">
        <f>IF(OR('A1 Baseline - Terrestrial'!E142="", 'A1 Baseline - Terrestrial'!O142=0), "", 'A1 Baseline - Terrestrial'!I142&amp;"")</f>
        <v/>
      </c>
      <c r="R141" s="105" t="e">
        <f t="shared" ca="1" si="0"/>
        <v>#NAME?</v>
      </c>
      <c r="S141" s="99" t="e">
        <f t="shared" ca="1" si="1"/>
        <v>#NAME?</v>
      </c>
      <c r="T141" s="106" t="e">
        <f t="array" aca="1" ref="T141" ca="1">IF(OR(R141="",S141=""),"",INDEX('Z8 TARGET ENH'!$F$6:$EO$145,MATCH(R141,'Z8 TARGET ENH'!$B$6:$B$145,0),MATCH(S141,'Z8 TARGET ENH'!$F$2:$EO$2,0)))</f>
        <v>#NAME?</v>
      </c>
      <c r="U141" s="106" t="str">
        <f>IF(E141="","",VLOOKUP($H$8,'Z8 TARGET ENH'!$FH$7:$FJ$38,2,FALSE))</f>
        <v/>
      </c>
      <c r="V141" s="106" t="str">
        <f>IF(E141="","",VLOOKUP(H141,'Z8 TARGET ENH'!$FH$7:$FJ$38,3,FALSE))</f>
        <v/>
      </c>
      <c r="W141" s="107" t="str">
        <f t="shared" si="2"/>
        <v/>
      </c>
      <c r="X141" s="108"/>
      <c r="Y141" s="70"/>
      <c r="Z141" s="1">
        <f t="shared" si="3"/>
        <v>0</v>
      </c>
      <c r="AA141" s="70"/>
      <c r="AB141" s="70"/>
      <c r="AC141" s="70"/>
      <c r="AD141" s="70"/>
      <c r="AE141" s="70"/>
      <c r="AF141" s="70"/>
      <c r="AG141" s="70"/>
      <c r="AH141" s="70"/>
      <c r="AI141" s="70"/>
      <c r="AJ141" s="70"/>
      <c r="AK141" s="70"/>
      <c r="AL141" s="70"/>
      <c r="AM141" s="70"/>
      <c r="AN141" s="70"/>
      <c r="AO141" s="70"/>
      <c r="AP141" s="70"/>
      <c r="AQ141" s="70"/>
      <c r="AR141" s="70"/>
      <c r="AS141" s="70"/>
      <c r="AT141" s="70"/>
    </row>
    <row r="142" spans="1:46" ht="30" customHeight="1" x14ac:dyDescent="0.2">
      <c r="A142" s="70"/>
      <c r="B142" s="70"/>
      <c r="C142" s="70"/>
      <c r="D142" s="97">
        <f>'A1 Baseline - Terrestrial'!D143</f>
        <v>136</v>
      </c>
      <c r="E142" s="80" t="str">
        <f>IF(OR('A1 Baseline - Terrestrial'!E143="",'A1 Baseline - Terrestrial'!O143=0), "",'A1 Baseline - Terrestrial'!E143)</f>
        <v/>
      </c>
      <c r="F142" s="81" t="str">
        <f>IF(E142="", "", 'A1 Baseline - Terrestrial'!H143)</f>
        <v/>
      </c>
      <c r="G142" s="82" t="str">
        <f>IF(E142="", "", 'A1 Baseline - Terrestrial'!J143)</f>
        <v/>
      </c>
      <c r="H142" s="98"/>
      <c r="I142" s="99" t="str">
        <f>IF(E142="","",'A1 Baseline - Terrestrial'!K143)</f>
        <v/>
      </c>
      <c r="J142" s="85" t="str">
        <f>IF(OR(E142="",H142=""),"",IF(AND(E142=H142,G142&gt;=P142),"Error - No Enhancement",IF(AND(E142=H142,G142&lt;P142),"Acceptable",IF(F142&gt;N142,"Trading Down - Unacceptable Change",IF(F142=N142,"Error - No Enhancement",'A1 Baseline - Terrestrial'!G143&amp;" - "&amp;IFERROR(VLOOKUP(H142,'Z1 HAB CLASS'!$D$4:$E$45,2,FALSE),""))))))</f>
        <v/>
      </c>
      <c r="K142" s="100" t="str">
        <f>IF(E142="","",IF(AND(E142=H142,G142&gt;=P142),"Error - No Enhancement",IF(AND(E142=H142,G142&lt;P142),'A1 Baseline - Terrestrial'!I143&amp;" - "&amp;'A3 Enhancement - Terrestrial'!O142,IF(F142&gt;N142,"Trading Down - Unacceptable Change",IF(F142=N142,"Error - No Enhancement",IF(AND(E142&lt;&gt;H142,F142&lt;N142),"Lower Distinctiveness Habitat"&amp;" - "&amp;O142,'A1 Baseline - Terrestrial'!I143&amp;" - "&amp;'A3 Enhancement - Terrestrial'!O142))))))</f>
        <v/>
      </c>
      <c r="L142" s="101" t="str">
        <f>IF(E142="","",'A1 Baseline - Terrestrial'!O143)</f>
        <v/>
      </c>
      <c r="M142" s="102" t="str">
        <f>IFERROR(VLOOKUP(H142,'Z1 HAB CLASS'!$D$4:$E$45,2,FALSE)," ")</f>
        <v xml:space="preserve"> </v>
      </c>
      <c r="N142" s="103" t="str">
        <f>IFERROR(VLOOKUP(M142,'Z1 HAB CLASS'!$L$3:$N$9,2,FALSE)," ")</f>
        <v xml:space="preserve"> </v>
      </c>
      <c r="O142" s="104"/>
      <c r="P142" s="100" t="str">
        <f>IFERROR(VLOOKUP(O142,'Z3 CONDITION VALUE'!$A$3:$B$5,2,FALSE)," ")</f>
        <v xml:space="preserve"> </v>
      </c>
      <c r="Q142" s="82" t="str">
        <f>IF(OR('A1 Baseline - Terrestrial'!E143="", 'A1 Baseline - Terrestrial'!O143=0), "", 'A1 Baseline - Terrestrial'!I143&amp;"")</f>
        <v/>
      </c>
      <c r="R142" s="105" t="e">
        <f t="shared" ca="1" si="0"/>
        <v>#NAME?</v>
      </c>
      <c r="S142" s="99" t="e">
        <f t="shared" ca="1" si="1"/>
        <v>#NAME?</v>
      </c>
      <c r="T142" s="106" t="e">
        <f t="array" aca="1" ref="T142" ca="1">IF(OR(R142="",S142=""),"",INDEX('Z8 TARGET ENH'!$F$6:$EO$145,MATCH(R142,'Z8 TARGET ENH'!$B$6:$B$145,0),MATCH(S142,'Z8 TARGET ENH'!$F$2:$EO$2,0)))</f>
        <v>#NAME?</v>
      </c>
      <c r="U142" s="106" t="str">
        <f>IF(E142="","",VLOOKUP($H$8,'Z8 TARGET ENH'!$FH$7:$FJ$38,2,FALSE))</f>
        <v/>
      </c>
      <c r="V142" s="106" t="str">
        <f>IF(E142="","",VLOOKUP(H142,'Z8 TARGET ENH'!$FH$7:$FJ$38,3,FALSE))</f>
        <v/>
      </c>
      <c r="W142" s="107" t="str">
        <f t="shared" si="2"/>
        <v/>
      </c>
      <c r="X142" s="108"/>
      <c r="Y142" s="70"/>
      <c r="Z142" s="1">
        <f t="shared" si="3"/>
        <v>0</v>
      </c>
      <c r="AA142" s="70"/>
      <c r="AB142" s="70"/>
      <c r="AC142" s="70"/>
      <c r="AD142" s="70"/>
      <c r="AE142" s="70"/>
      <c r="AF142" s="70"/>
      <c r="AG142" s="70"/>
      <c r="AH142" s="70"/>
      <c r="AI142" s="70"/>
      <c r="AJ142" s="70"/>
      <c r="AK142" s="70"/>
      <c r="AL142" s="70"/>
      <c r="AM142" s="70"/>
      <c r="AN142" s="70"/>
      <c r="AO142" s="70"/>
      <c r="AP142" s="70"/>
      <c r="AQ142" s="70"/>
      <c r="AR142" s="70"/>
      <c r="AS142" s="70"/>
      <c r="AT142" s="70"/>
    </row>
    <row r="143" spans="1:46" ht="30" customHeight="1" x14ac:dyDescent="0.2">
      <c r="A143" s="70"/>
      <c r="B143" s="70"/>
      <c r="C143" s="70"/>
      <c r="D143" s="97">
        <f>'A1 Baseline - Terrestrial'!D144</f>
        <v>137</v>
      </c>
      <c r="E143" s="80" t="str">
        <f>IF(OR('A1 Baseline - Terrestrial'!E144="",'A1 Baseline - Terrestrial'!O144=0), "",'A1 Baseline - Terrestrial'!E144)</f>
        <v/>
      </c>
      <c r="F143" s="81" t="str">
        <f>IF(E143="", "", 'A1 Baseline - Terrestrial'!H144)</f>
        <v/>
      </c>
      <c r="G143" s="82" t="str">
        <f>IF(E143="", "", 'A1 Baseline - Terrestrial'!J144)</f>
        <v/>
      </c>
      <c r="H143" s="98"/>
      <c r="I143" s="99" t="str">
        <f>IF(E143="","",'A1 Baseline - Terrestrial'!K144)</f>
        <v/>
      </c>
      <c r="J143" s="85" t="str">
        <f>IF(OR(E143="",H143=""),"",IF(AND(E143=H143,G143&gt;=P143),"Error - No Enhancement",IF(AND(E143=H143,G143&lt;P143),"Acceptable",IF(F143&gt;N143,"Trading Down - Unacceptable Change",IF(F143=N143,"Error - No Enhancement",'A1 Baseline - Terrestrial'!G144&amp;" - "&amp;IFERROR(VLOOKUP(H143,'Z1 HAB CLASS'!$D$4:$E$45,2,FALSE),""))))))</f>
        <v/>
      </c>
      <c r="K143" s="100" t="str">
        <f>IF(E143="","",IF(AND(E143=H143,G143&gt;=P143),"Error - No Enhancement",IF(AND(E143=H143,G143&lt;P143),'A1 Baseline - Terrestrial'!I144&amp;" - "&amp;'A3 Enhancement - Terrestrial'!O143,IF(F143&gt;N143,"Trading Down - Unacceptable Change",IF(F143=N143,"Error - No Enhancement",IF(AND(E143&lt;&gt;H143,F143&lt;N143),"Lower Distinctiveness Habitat"&amp;" - "&amp;O143,'A1 Baseline - Terrestrial'!I144&amp;" - "&amp;'A3 Enhancement - Terrestrial'!O143))))))</f>
        <v/>
      </c>
      <c r="L143" s="101" t="str">
        <f>IF(E143="","",'A1 Baseline - Terrestrial'!O144)</f>
        <v/>
      </c>
      <c r="M143" s="102" t="str">
        <f>IFERROR(VLOOKUP(H143,'Z1 HAB CLASS'!$D$4:$E$45,2,FALSE)," ")</f>
        <v xml:space="preserve"> </v>
      </c>
      <c r="N143" s="103" t="str">
        <f>IFERROR(VLOOKUP(M143,'Z1 HAB CLASS'!$L$3:$N$9,2,FALSE)," ")</f>
        <v xml:space="preserve"> </v>
      </c>
      <c r="O143" s="104"/>
      <c r="P143" s="100" t="str">
        <f>IFERROR(VLOOKUP(O143,'Z3 CONDITION VALUE'!$A$3:$B$5,2,FALSE)," ")</f>
        <v xml:space="preserve"> </v>
      </c>
      <c r="Q143" s="82" t="str">
        <f>IF(OR('A1 Baseline - Terrestrial'!E144="", 'A1 Baseline - Terrestrial'!O144=0), "", 'A1 Baseline - Terrestrial'!I144&amp;"")</f>
        <v/>
      </c>
      <c r="R143" s="105" t="e">
        <f t="shared" ca="1" si="0"/>
        <v>#NAME?</v>
      </c>
      <c r="S143" s="99" t="e">
        <f t="shared" ca="1" si="1"/>
        <v>#NAME?</v>
      </c>
      <c r="T143" s="106" t="e">
        <f t="array" aca="1" ref="T143" ca="1">IF(OR(R143="",S143=""),"",INDEX('Z8 TARGET ENH'!$F$6:$EO$145,MATCH(R143,'Z8 TARGET ENH'!$B$6:$B$145,0),MATCH(S143,'Z8 TARGET ENH'!$F$2:$EO$2,0)))</f>
        <v>#NAME?</v>
      </c>
      <c r="U143" s="106" t="str">
        <f>IF(E143="","",VLOOKUP($H$8,'Z8 TARGET ENH'!$FH$7:$FJ$38,2,FALSE))</f>
        <v/>
      </c>
      <c r="V143" s="106" t="str">
        <f>IF(E143="","",VLOOKUP(H143,'Z8 TARGET ENH'!$FH$7:$FJ$38,3,FALSE))</f>
        <v/>
      </c>
      <c r="W143" s="107" t="str">
        <f t="shared" si="2"/>
        <v/>
      </c>
      <c r="X143" s="108"/>
      <c r="Y143" s="70"/>
      <c r="Z143" s="1">
        <f t="shared" si="3"/>
        <v>0</v>
      </c>
      <c r="AA143" s="70"/>
      <c r="AB143" s="70"/>
      <c r="AC143" s="70"/>
      <c r="AD143" s="70"/>
      <c r="AE143" s="70"/>
      <c r="AF143" s="70"/>
      <c r="AG143" s="70"/>
      <c r="AH143" s="70"/>
      <c r="AI143" s="70"/>
      <c r="AJ143" s="70"/>
      <c r="AK143" s="70"/>
      <c r="AL143" s="70"/>
      <c r="AM143" s="70"/>
      <c r="AN143" s="70"/>
      <c r="AO143" s="70"/>
      <c r="AP143" s="70"/>
      <c r="AQ143" s="70"/>
      <c r="AR143" s="70"/>
      <c r="AS143" s="70"/>
      <c r="AT143" s="70"/>
    </row>
    <row r="144" spans="1:46" ht="30" customHeight="1" x14ac:dyDescent="0.2">
      <c r="A144" s="70"/>
      <c r="B144" s="70"/>
      <c r="C144" s="70"/>
      <c r="D144" s="97">
        <f>'A1 Baseline - Terrestrial'!D145</f>
        <v>138</v>
      </c>
      <c r="E144" s="80" t="str">
        <f>IF(OR('A1 Baseline - Terrestrial'!E145="",'A1 Baseline - Terrestrial'!O145=0), "",'A1 Baseline - Terrestrial'!E145)</f>
        <v/>
      </c>
      <c r="F144" s="81" t="str">
        <f>IF(E144="", "", 'A1 Baseline - Terrestrial'!H145)</f>
        <v/>
      </c>
      <c r="G144" s="82" t="str">
        <f>IF(E144="", "", 'A1 Baseline - Terrestrial'!J145)</f>
        <v/>
      </c>
      <c r="H144" s="98"/>
      <c r="I144" s="99" t="str">
        <f>IF(E144="","",'A1 Baseline - Terrestrial'!K145)</f>
        <v/>
      </c>
      <c r="J144" s="85" t="str">
        <f>IF(OR(E144="",H144=""),"",IF(AND(E144=H144,G144&gt;=P144),"Error - No Enhancement",IF(AND(E144=H144,G144&lt;P144),"Acceptable",IF(F144&gt;N144,"Trading Down - Unacceptable Change",IF(F144=N144,"Error - No Enhancement",'A1 Baseline - Terrestrial'!G145&amp;" - "&amp;IFERROR(VLOOKUP(H144,'Z1 HAB CLASS'!$D$4:$E$45,2,FALSE),""))))))</f>
        <v/>
      </c>
      <c r="K144" s="100" t="str">
        <f>IF(E144="","",IF(AND(E144=H144,G144&gt;=P144),"Error - No Enhancement",IF(AND(E144=H144,G144&lt;P144),'A1 Baseline - Terrestrial'!I145&amp;" - "&amp;'A3 Enhancement - Terrestrial'!O144,IF(F144&gt;N144,"Trading Down - Unacceptable Change",IF(F144=N144,"Error - No Enhancement",IF(AND(E144&lt;&gt;H144,F144&lt;N144),"Lower Distinctiveness Habitat"&amp;" - "&amp;O144,'A1 Baseline - Terrestrial'!I145&amp;" - "&amp;'A3 Enhancement - Terrestrial'!O144))))))</f>
        <v/>
      </c>
      <c r="L144" s="101" t="str">
        <f>IF(E144="","",'A1 Baseline - Terrestrial'!O145)</f>
        <v/>
      </c>
      <c r="M144" s="102" t="str">
        <f>IFERROR(VLOOKUP(H144,'Z1 HAB CLASS'!$D$4:$E$45,2,FALSE)," ")</f>
        <v xml:space="preserve"> </v>
      </c>
      <c r="N144" s="103" t="str">
        <f>IFERROR(VLOOKUP(M144,'Z1 HAB CLASS'!$L$3:$N$9,2,FALSE)," ")</f>
        <v xml:space="preserve"> </v>
      </c>
      <c r="O144" s="104"/>
      <c r="P144" s="100" t="str">
        <f>IFERROR(VLOOKUP(O144,'Z3 CONDITION VALUE'!$A$3:$B$5,2,FALSE)," ")</f>
        <v xml:space="preserve"> </v>
      </c>
      <c r="Q144" s="82" t="str">
        <f>IF(OR('A1 Baseline - Terrestrial'!E145="", 'A1 Baseline - Terrestrial'!O145=0), "", 'A1 Baseline - Terrestrial'!I145&amp;"")</f>
        <v/>
      </c>
      <c r="R144" s="105" t="e">
        <f t="shared" ca="1" si="0"/>
        <v>#NAME?</v>
      </c>
      <c r="S144" s="99" t="e">
        <f t="shared" ca="1" si="1"/>
        <v>#NAME?</v>
      </c>
      <c r="T144" s="106" t="e">
        <f t="array" aca="1" ref="T144" ca="1">IF(OR(R144="",S144=""),"",INDEX('Z8 TARGET ENH'!$F$6:$EO$145,MATCH(R144,'Z8 TARGET ENH'!$B$6:$B$145,0),MATCH(S144,'Z8 TARGET ENH'!$F$2:$EO$2,0)))</f>
        <v>#NAME?</v>
      </c>
      <c r="U144" s="106" t="str">
        <f>IF(E144="","",VLOOKUP($H$8,'Z8 TARGET ENH'!$FH$7:$FJ$38,2,FALSE))</f>
        <v/>
      </c>
      <c r="V144" s="106" t="str">
        <f>IF(E144="","",VLOOKUP(H144,'Z8 TARGET ENH'!$FH$7:$FJ$38,3,FALSE))</f>
        <v/>
      </c>
      <c r="W144" s="107" t="str">
        <f t="shared" si="2"/>
        <v/>
      </c>
      <c r="X144" s="108"/>
      <c r="Y144" s="70"/>
      <c r="Z144" s="1">
        <f t="shared" si="3"/>
        <v>0</v>
      </c>
      <c r="AA144" s="70"/>
      <c r="AB144" s="70"/>
      <c r="AC144" s="70"/>
      <c r="AD144" s="70"/>
      <c r="AE144" s="70"/>
      <c r="AF144" s="70"/>
      <c r="AG144" s="70"/>
      <c r="AH144" s="70"/>
      <c r="AI144" s="70"/>
      <c r="AJ144" s="70"/>
      <c r="AK144" s="70"/>
      <c r="AL144" s="70"/>
      <c r="AM144" s="70"/>
      <c r="AN144" s="70"/>
      <c r="AO144" s="70"/>
      <c r="AP144" s="70"/>
      <c r="AQ144" s="70"/>
      <c r="AR144" s="70"/>
      <c r="AS144" s="70"/>
      <c r="AT144" s="70"/>
    </row>
    <row r="145" spans="1:46" ht="30" customHeight="1" x14ac:dyDescent="0.2">
      <c r="A145" s="70"/>
      <c r="B145" s="70"/>
      <c r="C145" s="70"/>
      <c r="D145" s="97">
        <f>'A1 Baseline - Terrestrial'!D146</f>
        <v>139</v>
      </c>
      <c r="E145" s="80" t="str">
        <f>IF(OR('A1 Baseline - Terrestrial'!E146="",'A1 Baseline - Terrestrial'!O146=0), "",'A1 Baseline - Terrestrial'!E146)</f>
        <v/>
      </c>
      <c r="F145" s="81" t="str">
        <f>IF(E145="", "", 'A1 Baseline - Terrestrial'!H146)</f>
        <v/>
      </c>
      <c r="G145" s="82" t="str">
        <f>IF(E145="", "", 'A1 Baseline - Terrestrial'!J146)</f>
        <v/>
      </c>
      <c r="H145" s="98"/>
      <c r="I145" s="99" t="str">
        <f>IF(E145="","",'A1 Baseline - Terrestrial'!K146)</f>
        <v/>
      </c>
      <c r="J145" s="85" t="str">
        <f>IF(OR(E145="",H145=""),"",IF(AND(E145=H145,G145&gt;=P145),"Error - No Enhancement",IF(AND(E145=H145,G145&lt;P145),"Acceptable",IF(F145&gt;N145,"Trading Down - Unacceptable Change",IF(F145=N145,"Error - No Enhancement",'A1 Baseline - Terrestrial'!G146&amp;" - "&amp;IFERROR(VLOOKUP(H145,'Z1 HAB CLASS'!$D$4:$E$45,2,FALSE),""))))))</f>
        <v/>
      </c>
      <c r="K145" s="100" t="str">
        <f>IF(E145="","",IF(AND(E145=H145,G145&gt;=P145),"Error - No Enhancement",IF(AND(E145=H145,G145&lt;P145),'A1 Baseline - Terrestrial'!I146&amp;" - "&amp;'A3 Enhancement - Terrestrial'!O145,IF(F145&gt;N145,"Trading Down - Unacceptable Change",IF(F145=N145,"Error - No Enhancement",IF(AND(E145&lt;&gt;H145,F145&lt;N145),"Lower Distinctiveness Habitat"&amp;" - "&amp;O145,'A1 Baseline - Terrestrial'!I146&amp;" - "&amp;'A3 Enhancement - Terrestrial'!O145))))))</f>
        <v/>
      </c>
      <c r="L145" s="101" t="str">
        <f>IF(E145="","",'A1 Baseline - Terrestrial'!O146)</f>
        <v/>
      </c>
      <c r="M145" s="102" t="str">
        <f>IFERROR(VLOOKUP(H145,'Z1 HAB CLASS'!$D$4:$E$45,2,FALSE)," ")</f>
        <v xml:space="preserve"> </v>
      </c>
      <c r="N145" s="103" t="str">
        <f>IFERROR(VLOOKUP(M145,'Z1 HAB CLASS'!$L$3:$N$9,2,FALSE)," ")</f>
        <v xml:space="preserve"> </v>
      </c>
      <c r="O145" s="104"/>
      <c r="P145" s="100" t="str">
        <f>IFERROR(VLOOKUP(O145,'Z3 CONDITION VALUE'!$A$3:$B$5,2,FALSE)," ")</f>
        <v xml:space="preserve"> </v>
      </c>
      <c r="Q145" s="82" t="str">
        <f>IF(OR('A1 Baseline - Terrestrial'!E146="", 'A1 Baseline - Terrestrial'!O146=0), "", 'A1 Baseline - Terrestrial'!I146&amp;"")</f>
        <v/>
      </c>
      <c r="R145" s="105" t="e">
        <f t="shared" ca="1" si="0"/>
        <v>#NAME?</v>
      </c>
      <c r="S145" s="99" t="e">
        <f t="shared" ca="1" si="1"/>
        <v>#NAME?</v>
      </c>
      <c r="T145" s="106" t="e">
        <f t="array" aca="1" ref="T145" ca="1">IF(OR(R145="",S145=""),"",INDEX('Z8 TARGET ENH'!$F$6:$EO$145,MATCH(R145,'Z8 TARGET ENH'!$B$6:$B$145,0),MATCH(S145,'Z8 TARGET ENH'!$F$2:$EO$2,0)))</f>
        <v>#NAME?</v>
      </c>
      <c r="U145" s="106" t="str">
        <f>IF(E145="","",VLOOKUP($H$8,'Z8 TARGET ENH'!$FH$7:$FJ$38,2,FALSE))</f>
        <v/>
      </c>
      <c r="V145" s="106" t="str">
        <f>IF(E145="","",VLOOKUP(H145,'Z8 TARGET ENH'!$FH$7:$FJ$38,3,FALSE))</f>
        <v/>
      </c>
      <c r="W145" s="107" t="str">
        <f t="shared" si="2"/>
        <v/>
      </c>
      <c r="X145" s="108"/>
      <c r="Y145" s="70"/>
      <c r="Z145" s="1">
        <f t="shared" si="3"/>
        <v>0</v>
      </c>
      <c r="AA145" s="70"/>
      <c r="AB145" s="70"/>
      <c r="AC145" s="70"/>
      <c r="AD145" s="70"/>
      <c r="AE145" s="70"/>
      <c r="AF145" s="70"/>
      <c r="AG145" s="70"/>
      <c r="AH145" s="70"/>
      <c r="AI145" s="70"/>
      <c r="AJ145" s="70"/>
      <c r="AK145" s="70"/>
      <c r="AL145" s="70"/>
      <c r="AM145" s="70"/>
      <c r="AN145" s="70"/>
      <c r="AO145" s="70"/>
      <c r="AP145" s="70"/>
      <c r="AQ145" s="70"/>
      <c r="AR145" s="70"/>
      <c r="AS145" s="70"/>
      <c r="AT145" s="70"/>
    </row>
    <row r="146" spans="1:46" ht="30" customHeight="1" x14ac:dyDescent="0.2">
      <c r="A146" s="70"/>
      <c r="B146" s="70"/>
      <c r="C146" s="70"/>
      <c r="D146" s="97">
        <f>'A1 Baseline - Terrestrial'!D147</f>
        <v>140</v>
      </c>
      <c r="E146" s="80" t="str">
        <f>IF(OR('A1 Baseline - Terrestrial'!E147="",'A1 Baseline - Terrestrial'!O147=0), "",'A1 Baseline - Terrestrial'!E147)</f>
        <v/>
      </c>
      <c r="F146" s="81" t="str">
        <f>IF(E146="", "", 'A1 Baseline - Terrestrial'!H147)</f>
        <v/>
      </c>
      <c r="G146" s="82" t="str">
        <f>IF(E146="", "", 'A1 Baseline - Terrestrial'!J147)</f>
        <v/>
      </c>
      <c r="H146" s="98"/>
      <c r="I146" s="99" t="str">
        <f>IF(E146="","",'A1 Baseline - Terrestrial'!K147)</f>
        <v/>
      </c>
      <c r="J146" s="85" t="str">
        <f>IF(OR(E146="",H146=""),"",IF(AND(E146=H146,G146&gt;=P146),"Error - No Enhancement",IF(AND(E146=H146,G146&lt;P146),"Acceptable",IF(F146&gt;N146,"Trading Down - Unacceptable Change",IF(F146=N146,"Error - No Enhancement",'A1 Baseline - Terrestrial'!G147&amp;" - "&amp;IFERROR(VLOOKUP(H146,'Z1 HAB CLASS'!$D$4:$E$45,2,FALSE),""))))))</f>
        <v/>
      </c>
      <c r="K146" s="100" t="str">
        <f>IF(E146="","",IF(AND(E146=H146,G146&gt;=P146),"Error - No Enhancement",IF(AND(E146=H146,G146&lt;P146),'A1 Baseline - Terrestrial'!I147&amp;" - "&amp;'A3 Enhancement - Terrestrial'!O146,IF(F146&gt;N146,"Trading Down - Unacceptable Change",IF(F146=N146,"Error - No Enhancement",IF(AND(E146&lt;&gt;H146,F146&lt;N146),"Lower Distinctiveness Habitat"&amp;" - "&amp;O146,'A1 Baseline - Terrestrial'!I147&amp;" - "&amp;'A3 Enhancement - Terrestrial'!O146))))))</f>
        <v/>
      </c>
      <c r="L146" s="101" t="str">
        <f>IF(E146="","",'A1 Baseline - Terrestrial'!O147)</f>
        <v/>
      </c>
      <c r="M146" s="102" t="str">
        <f>IFERROR(VLOOKUP(H146,'Z1 HAB CLASS'!$D$4:$E$45,2,FALSE)," ")</f>
        <v xml:space="preserve"> </v>
      </c>
      <c r="N146" s="103" t="str">
        <f>IFERROR(VLOOKUP(M146,'Z1 HAB CLASS'!$L$3:$N$9,2,FALSE)," ")</f>
        <v xml:space="preserve"> </v>
      </c>
      <c r="O146" s="104"/>
      <c r="P146" s="100" t="str">
        <f>IFERROR(VLOOKUP(O146,'Z3 CONDITION VALUE'!$A$3:$B$5,2,FALSE)," ")</f>
        <v xml:space="preserve"> </v>
      </c>
      <c r="Q146" s="82" t="str">
        <f>IF(OR('A1 Baseline - Terrestrial'!E147="", 'A1 Baseline - Terrestrial'!O147=0), "", 'A1 Baseline - Terrestrial'!I147&amp;"")</f>
        <v/>
      </c>
      <c r="R146" s="105" t="e">
        <f t="shared" ca="1" si="0"/>
        <v>#NAME?</v>
      </c>
      <c r="S146" s="99" t="e">
        <f t="shared" ca="1" si="1"/>
        <v>#NAME?</v>
      </c>
      <c r="T146" s="106" t="e">
        <f t="array" aca="1" ref="T146" ca="1">IF(OR(R146="",S146=""),"",INDEX('Z8 TARGET ENH'!$F$6:$EO$145,MATCH(R146,'Z8 TARGET ENH'!$B$6:$B$145,0),MATCH(S146,'Z8 TARGET ENH'!$F$2:$EO$2,0)))</f>
        <v>#NAME?</v>
      </c>
      <c r="U146" s="106" t="str">
        <f>IF(E146="","",VLOOKUP($H$8,'Z8 TARGET ENH'!$FH$7:$FJ$38,2,FALSE))</f>
        <v/>
      </c>
      <c r="V146" s="106" t="str">
        <f>IF(E146="","",VLOOKUP(H146,'Z8 TARGET ENH'!$FH$7:$FJ$38,3,FALSE))</f>
        <v/>
      </c>
      <c r="W146" s="107" t="str">
        <f t="shared" si="2"/>
        <v/>
      </c>
      <c r="X146" s="108"/>
      <c r="Y146" s="70"/>
      <c r="Z146" s="1">
        <f t="shared" si="3"/>
        <v>0</v>
      </c>
      <c r="AA146" s="70"/>
      <c r="AB146" s="70"/>
      <c r="AC146" s="70"/>
      <c r="AD146" s="70"/>
      <c r="AE146" s="70"/>
      <c r="AF146" s="70"/>
      <c r="AG146" s="70"/>
      <c r="AH146" s="70"/>
      <c r="AI146" s="70"/>
      <c r="AJ146" s="70"/>
      <c r="AK146" s="70"/>
      <c r="AL146" s="70"/>
      <c r="AM146" s="70"/>
      <c r="AN146" s="70"/>
      <c r="AO146" s="70"/>
      <c r="AP146" s="70"/>
      <c r="AQ146" s="70"/>
      <c r="AR146" s="70"/>
      <c r="AS146" s="70"/>
      <c r="AT146" s="70"/>
    </row>
    <row r="147" spans="1:46" ht="30" customHeight="1" x14ac:dyDescent="0.2">
      <c r="A147" s="70"/>
      <c r="B147" s="70"/>
      <c r="C147" s="70"/>
      <c r="D147" s="97">
        <f>'A1 Baseline - Terrestrial'!D148</f>
        <v>141</v>
      </c>
      <c r="E147" s="80" t="str">
        <f>IF(OR('A1 Baseline - Terrestrial'!E148="",'A1 Baseline - Terrestrial'!O148=0), "",'A1 Baseline - Terrestrial'!E148)</f>
        <v/>
      </c>
      <c r="F147" s="81" t="str">
        <f>IF(E147="", "", 'A1 Baseline - Terrestrial'!H148)</f>
        <v/>
      </c>
      <c r="G147" s="82" t="str">
        <f>IF(E147="", "", 'A1 Baseline - Terrestrial'!J148)</f>
        <v/>
      </c>
      <c r="H147" s="98"/>
      <c r="I147" s="99" t="str">
        <f>IF(E147="","",'A1 Baseline - Terrestrial'!K148)</f>
        <v/>
      </c>
      <c r="J147" s="85" t="str">
        <f>IF(OR(E147="",H147=""),"",IF(AND(E147=H147,G147&gt;=P147),"Error - No Enhancement",IF(AND(E147=H147,G147&lt;P147),"Acceptable",IF(F147&gt;N147,"Trading Down - Unacceptable Change",IF(F147=N147,"Error - No Enhancement",'A1 Baseline - Terrestrial'!G148&amp;" - "&amp;IFERROR(VLOOKUP(H147,'Z1 HAB CLASS'!$D$4:$E$45,2,FALSE),""))))))</f>
        <v/>
      </c>
      <c r="K147" s="100" t="str">
        <f>IF(E147="","",IF(AND(E147=H147,G147&gt;=P147),"Error - No Enhancement",IF(AND(E147=H147,G147&lt;P147),'A1 Baseline - Terrestrial'!I148&amp;" - "&amp;'A3 Enhancement - Terrestrial'!O147,IF(F147&gt;N147,"Trading Down - Unacceptable Change",IF(F147=N147,"Error - No Enhancement",IF(AND(E147&lt;&gt;H147,F147&lt;N147),"Lower Distinctiveness Habitat"&amp;" - "&amp;O147,'A1 Baseline - Terrestrial'!I148&amp;" - "&amp;'A3 Enhancement - Terrestrial'!O147))))))</f>
        <v/>
      </c>
      <c r="L147" s="101" t="str">
        <f>IF(E147="","",'A1 Baseline - Terrestrial'!O148)</f>
        <v/>
      </c>
      <c r="M147" s="102" t="str">
        <f>IFERROR(VLOOKUP(H147,'Z1 HAB CLASS'!$D$4:$E$45,2,FALSE)," ")</f>
        <v xml:space="preserve"> </v>
      </c>
      <c r="N147" s="103" t="str">
        <f>IFERROR(VLOOKUP(M147,'Z1 HAB CLASS'!$L$3:$N$9,2,FALSE)," ")</f>
        <v xml:space="preserve"> </v>
      </c>
      <c r="O147" s="104"/>
      <c r="P147" s="100" t="str">
        <f>IFERROR(VLOOKUP(O147,'Z3 CONDITION VALUE'!$A$3:$B$5,2,FALSE)," ")</f>
        <v xml:space="preserve"> </v>
      </c>
      <c r="Q147" s="82" t="str">
        <f>IF(OR('A1 Baseline - Terrestrial'!E148="", 'A1 Baseline - Terrestrial'!O148=0), "", 'A1 Baseline - Terrestrial'!I148&amp;"")</f>
        <v/>
      </c>
      <c r="R147" s="105" t="e">
        <f t="shared" ca="1" si="0"/>
        <v>#NAME?</v>
      </c>
      <c r="S147" s="99" t="e">
        <f t="shared" ca="1" si="1"/>
        <v>#NAME?</v>
      </c>
      <c r="T147" s="106" t="e">
        <f t="array" aca="1" ref="T147" ca="1">IF(OR(R147="",S147=""),"",INDEX('Z8 TARGET ENH'!$F$6:$EO$145,MATCH(R147,'Z8 TARGET ENH'!$B$6:$B$145,0),MATCH(S147,'Z8 TARGET ENH'!$F$2:$EO$2,0)))</f>
        <v>#NAME?</v>
      </c>
      <c r="U147" s="106" t="str">
        <f>IF(E147="","",VLOOKUP($H$8,'Z8 TARGET ENH'!$FH$7:$FJ$38,2,FALSE))</f>
        <v/>
      </c>
      <c r="V147" s="106" t="str">
        <f>IF(E147="","",VLOOKUP(H147,'Z8 TARGET ENH'!$FH$7:$FJ$38,3,FALSE))</f>
        <v/>
      </c>
      <c r="W147" s="107" t="str">
        <f t="shared" si="2"/>
        <v/>
      </c>
      <c r="X147" s="108"/>
      <c r="Y147" s="70"/>
      <c r="Z147" s="1">
        <f t="shared" si="3"/>
        <v>0</v>
      </c>
      <c r="AA147" s="70"/>
      <c r="AB147" s="70"/>
      <c r="AC147" s="70"/>
      <c r="AD147" s="70"/>
      <c r="AE147" s="70"/>
      <c r="AF147" s="70"/>
      <c r="AG147" s="70"/>
      <c r="AH147" s="70"/>
      <c r="AI147" s="70"/>
      <c r="AJ147" s="70"/>
      <c r="AK147" s="70"/>
      <c r="AL147" s="70"/>
      <c r="AM147" s="70"/>
      <c r="AN147" s="70"/>
      <c r="AO147" s="70"/>
      <c r="AP147" s="70"/>
      <c r="AQ147" s="70"/>
      <c r="AR147" s="70"/>
      <c r="AS147" s="70"/>
      <c r="AT147" s="70"/>
    </row>
    <row r="148" spans="1:46" ht="30" customHeight="1" x14ac:dyDescent="0.2">
      <c r="A148" s="70"/>
      <c r="B148" s="70"/>
      <c r="C148" s="70"/>
      <c r="D148" s="97">
        <f>'A1 Baseline - Terrestrial'!D149</f>
        <v>142</v>
      </c>
      <c r="E148" s="80" t="str">
        <f>IF(OR('A1 Baseline - Terrestrial'!E149="",'A1 Baseline - Terrestrial'!O149=0), "",'A1 Baseline - Terrestrial'!E149)</f>
        <v/>
      </c>
      <c r="F148" s="81" t="str">
        <f>IF(E148="", "", 'A1 Baseline - Terrestrial'!H149)</f>
        <v/>
      </c>
      <c r="G148" s="82" t="str">
        <f>IF(E148="", "", 'A1 Baseline - Terrestrial'!J149)</f>
        <v/>
      </c>
      <c r="H148" s="98"/>
      <c r="I148" s="99" t="str">
        <f>IF(E148="","",'A1 Baseline - Terrestrial'!K149)</f>
        <v/>
      </c>
      <c r="J148" s="85" t="str">
        <f>IF(OR(E148="",H148=""),"",IF(AND(E148=H148,G148&gt;=P148),"Error - No Enhancement",IF(AND(E148=H148,G148&lt;P148),"Acceptable",IF(F148&gt;N148,"Trading Down - Unacceptable Change",IF(F148=N148,"Error - No Enhancement",'A1 Baseline - Terrestrial'!G149&amp;" - "&amp;IFERROR(VLOOKUP(H148,'Z1 HAB CLASS'!$D$4:$E$45,2,FALSE),""))))))</f>
        <v/>
      </c>
      <c r="K148" s="100" t="str">
        <f>IF(E148="","",IF(AND(E148=H148,G148&gt;=P148),"Error - No Enhancement",IF(AND(E148=H148,G148&lt;P148),'A1 Baseline - Terrestrial'!I149&amp;" - "&amp;'A3 Enhancement - Terrestrial'!O148,IF(F148&gt;N148,"Trading Down - Unacceptable Change",IF(F148=N148,"Error - No Enhancement",IF(AND(E148&lt;&gt;H148,F148&lt;N148),"Lower Distinctiveness Habitat"&amp;" - "&amp;O148,'A1 Baseline - Terrestrial'!I149&amp;" - "&amp;'A3 Enhancement - Terrestrial'!O148))))))</f>
        <v/>
      </c>
      <c r="L148" s="101" t="str">
        <f>IF(E148="","",'A1 Baseline - Terrestrial'!O149)</f>
        <v/>
      </c>
      <c r="M148" s="102" t="str">
        <f>IFERROR(VLOOKUP(H148,'Z1 HAB CLASS'!$D$4:$E$45,2,FALSE)," ")</f>
        <v xml:space="preserve"> </v>
      </c>
      <c r="N148" s="103" t="str">
        <f>IFERROR(VLOOKUP(M148,'Z1 HAB CLASS'!$L$3:$N$9,2,FALSE)," ")</f>
        <v xml:space="preserve"> </v>
      </c>
      <c r="O148" s="104"/>
      <c r="P148" s="100" t="str">
        <f>IFERROR(VLOOKUP(O148,'Z3 CONDITION VALUE'!$A$3:$B$5,2,FALSE)," ")</f>
        <v xml:space="preserve"> </v>
      </c>
      <c r="Q148" s="82" t="str">
        <f>IF(OR('A1 Baseline - Terrestrial'!E149="", 'A1 Baseline - Terrestrial'!O149=0), "", 'A1 Baseline - Terrestrial'!I149&amp;"")</f>
        <v/>
      </c>
      <c r="R148" s="105" t="e">
        <f t="shared" ca="1" si="0"/>
        <v>#NAME?</v>
      </c>
      <c r="S148" s="99" t="e">
        <f t="shared" ca="1" si="1"/>
        <v>#NAME?</v>
      </c>
      <c r="T148" s="106" t="e">
        <f t="array" aca="1" ref="T148" ca="1">IF(OR(R148="",S148=""),"",INDEX('Z8 TARGET ENH'!$F$6:$EO$145,MATCH(R148,'Z8 TARGET ENH'!$B$6:$B$145,0),MATCH(S148,'Z8 TARGET ENH'!$F$2:$EO$2,0)))</f>
        <v>#NAME?</v>
      </c>
      <c r="U148" s="106" t="str">
        <f>IF(E148="","",VLOOKUP($H$8,'Z8 TARGET ENH'!$FH$7:$FJ$38,2,FALSE))</f>
        <v/>
      </c>
      <c r="V148" s="106" t="str">
        <f>IF(E148="","",VLOOKUP(H148,'Z8 TARGET ENH'!$FH$7:$FJ$38,3,FALSE))</f>
        <v/>
      </c>
      <c r="W148" s="107" t="str">
        <f t="shared" si="2"/>
        <v/>
      </c>
      <c r="X148" s="108"/>
      <c r="Y148" s="70"/>
      <c r="Z148" s="1">
        <f t="shared" si="3"/>
        <v>0</v>
      </c>
      <c r="AA148" s="70"/>
      <c r="AB148" s="70"/>
      <c r="AC148" s="70"/>
      <c r="AD148" s="70"/>
      <c r="AE148" s="70"/>
      <c r="AF148" s="70"/>
      <c r="AG148" s="70"/>
      <c r="AH148" s="70"/>
      <c r="AI148" s="70"/>
      <c r="AJ148" s="70"/>
      <c r="AK148" s="70"/>
      <c r="AL148" s="70"/>
      <c r="AM148" s="70"/>
      <c r="AN148" s="70"/>
      <c r="AO148" s="70"/>
      <c r="AP148" s="70"/>
      <c r="AQ148" s="70"/>
      <c r="AR148" s="70"/>
      <c r="AS148" s="70"/>
      <c r="AT148" s="70"/>
    </row>
    <row r="149" spans="1:46" ht="30" customHeight="1" x14ac:dyDescent="0.2">
      <c r="A149" s="70"/>
      <c r="B149" s="70"/>
      <c r="C149" s="70"/>
      <c r="D149" s="97">
        <f>'A1 Baseline - Terrestrial'!D150</f>
        <v>143</v>
      </c>
      <c r="E149" s="80" t="str">
        <f>IF(OR('A1 Baseline - Terrestrial'!E150="",'A1 Baseline - Terrestrial'!O150=0), "",'A1 Baseline - Terrestrial'!E150)</f>
        <v/>
      </c>
      <c r="F149" s="81" t="str">
        <f>IF(E149="", "", 'A1 Baseline - Terrestrial'!H150)</f>
        <v/>
      </c>
      <c r="G149" s="82" t="str">
        <f>IF(E149="", "", 'A1 Baseline - Terrestrial'!J150)</f>
        <v/>
      </c>
      <c r="H149" s="98"/>
      <c r="I149" s="99" t="str">
        <f>IF(E149="","",'A1 Baseline - Terrestrial'!K150)</f>
        <v/>
      </c>
      <c r="J149" s="85" t="str">
        <f>IF(OR(E149="",H149=""),"",IF(AND(E149=H149,G149&gt;=P149),"Error - No Enhancement",IF(AND(E149=H149,G149&lt;P149),"Acceptable",IF(F149&gt;N149,"Trading Down - Unacceptable Change",IF(F149=N149,"Error - No Enhancement",'A1 Baseline - Terrestrial'!G150&amp;" - "&amp;IFERROR(VLOOKUP(H149,'Z1 HAB CLASS'!$D$4:$E$45,2,FALSE),""))))))</f>
        <v/>
      </c>
      <c r="K149" s="100" t="str">
        <f>IF(E149="","",IF(AND(E149=H149,G149&gt;=P149),"Error - No Enhancement",IF(AND(E149=H149,G149&lt;P149),'A1 Baseline - Terrestrial'!I150&amp;" - "&amp;'A3 Enhancement - Terrestrial'!O149,IF(F149&gt;N149,"Trading Down - Unacceptable Change",IF(F149=N149,"Error - No Enhancement",IF(AND(E149&lt;&gt;H149,F149&lt;N149),"Lower Distinctiveness Habitat"&amp;" - "&amp;O149,'A1 Baseline - Terrestrial'!I150&amp;" - "&amp;'A3 Enhancement - Terrestrial'!O149))))))</f>
        <v/>
      </c>
      <c r="L149" s="101" t="str">
        <f>IF(E149="","",'A1 Baseline - Terrestrial'!O150)</f>
        <v/>
      </c>
      <c r="M149" s="102" t="str">
        <f>IFERROR(VLOOKUP(H149,'Z1 HAB CLASS'!$D$4:$E$45,2,FALSE)," ")</f>
        <v xml:space="preserve"> </v>
      </c>
      <c r="N149" s="103" t="str">
        <f>IFERROR(VLOOKUP(M149,'Z1 HAB CLASS'!$L$3:$N$9,2,FALSE)," ")</f>
        <v xml:space="preserve"> </v>
      </c>
      <c r="O149" s="104"/>
      <c r="P149" s="100" t="str">
        <f>IFERROR(VLOOKUP(O149,'Z3 CONDITION VALUE'!$A$3:$B$5,2,FALSE)," ")</f>
        <v xml:space="preserve"> </v>
      </c>
      <c r="Q149" s="82" t="str">
        <f>IF(OR('A1 Baseline - Terrestrial'!E150="", 'A1 Baseline - Terrestrial'!O150=0), "", 'A1 Baseline - Terrestrial'!I150&amp;"")</f>
        <v/>
      </c>
      <c r="R149" s="105" t="e">
        <f t="shared" ca="1" si="0"/>
        <v>#NAME?</v>
      </c>
      <c r="S149" s="99" t="e">
        <f t="shared" ca="1" si="1"/>
        <v>#NAME?</v>
      </c>
      <c r="T149" s="106" t="e">
        <f t="array" aca="1" ref="T149" ca="1">IF(OR(R149="",S149=""),"",INDEX('Z8 TARGET ENH'!$F$6:$EO$145,MATCH(R149,'Z8 TARGET ENH'!$B$6:$B$145,0),MATCH(S149,'Z8 TARGET ENH'!$F$2:$EO$2,0)))</f>
        <v>#NAME?</v>
      </c>
      <c r="U149" s="106" t="str">
        <f>IF(E149="","",VLOOKUP($H$8,'Z8 TARGET ENH'!$FH$7:$FJ$38,2,FALSE))</f>
        <v/>
      </c>
      <c r="V149" s="106" t="str">
        <f>IF(E149="","",VLOOKUP(H149,'Z8 TARGET ENH'!$FH$7:$FJ$38,3,FALSE))</f>
        <v/>
      </c>
      <c r="W149" s="107" t="str">
        <f t="shared" si="2"/>
        <v/>
      </c>
      <c r="X149" s="108"/>
      <c r="Y149" s="70"/>
      <c r="Z149" s="1">
        <f t="shared" si="3"/>
        <v>0</v>
      </c>
      <c r="AA149" s="70"/>
      <c r="AB149" s="70"/>
      <c r="AC149" s="70"/>
      <c r="AD149" s="70"/>
      <c r="AE149" s="70"/>
      <c r="AF149" s="70"/>
      <c r="AG149" s="70"/>
      <c r="AH149" s="70"/>
      <c r="AI149" s="70"/>
      <c r="AJ149" s="70"/>
      <c r="AK149" s="70"/>
      <c r="AL149" s="70"/>
      <c r="AM149" s="70"/>
      <c r="AN149" s="70"/>
      <c r="AO149" s="70"/>
      <c r="AP149" s="70"/>
      <c r="AQ149" s="70"/>
      <c r="AR149" s="70"/>
      <c r="AS149" s="70"/>
      <c r="AT149" s="70"/>
    </row>
    <row r="150" spans="1:46" ht="30" customHeight="1" x14ac:dyDescent="0.2">
      <c r="A150" s="70"/>
      <c r="B150" s="70"/>
      <c r="C150" s="70"/>
      <c r="D150" s="97">
        <f>'A1 Baseline - Terrestrial'!D151</f>
        <v>144</v>
      </c>
      <c r="E150" s="80" t="str">
        <f>IF(OR('A1 Baseline - Terrestrial'!E151="",'A1 Baseline - Terrestrial'!O151=0), "",'A1 Baseline - Terrestrial'!E151)</f>
        <v/>
      </c>
      <c r="F150" s="81" t="str">
        <f>IF(E150="", "", 'A1 Baseline - Terrestrial'!H151)</f>
        <v/>
      </c>
      <c r="G150" s="82" t="str">
        <f>IF(E150="", "", 'A1 Baseline - Terrestrial'!J151)</f>
        <v/>
      </c>
      <c r="H150" s="98"/>
      <c r="I150" s="99" t="str">
        <f>IF(E150="","",'A1 Baseline - Terrestrial'!K151)</f>
        <v/>
      </c>
      <c r="J150" s="85" t="str">
        <f>IF(OR(E150="",H150=""),"",IF(AND(E150=H150,G150&gt;=P150),"Error - No Enhancement",IF(AND(E150=H150,G150&lt;P150),"Acceptable",IF(F150&gt;N150,"Trading Down - Unacceptable Change",IF(F150=N150,"Error - No Enhancement",'A1 Baseline - Terrestrial'!G151&amp;" - "&amp;IFERROR(VLOOKUP(H150,'Z1 HAB CLASS'!$D$4:$E$45,2,FALSE),""))))))</f>
        <v/>
      </c>
      <c r="K150" s="100" t="str">
        <f>IF(E150="","",IF(AND(E150=H150,G150&gt;=P150),"Error - No Enhancement",IF(AND(E150=H150,G150&lt;P150),'A1 Baseline - Terrestrial'!I151&amp;" - "&amp;'A3 Enhancement - Terrestrial'!O150,IF(F150&gt;N150,"Trading Down - Unacceptable Change",IF(F150=N150,"Error - No Enhancement",IF(AND(E150&lt;&gt;H150,F150&lt;N150),"Lower Distinctiveness Habitat"&amp;" - "&amp;O150,'A1 Baseline - Terrestrial'!I151&amp;" - "&amp;'A3 Enhancement - Terrestrial'!O150))))))</f>
        <v/>
      </c>
      <c r="L150" s="101" t="str">
        <f>IF(E150="","",'A1 Baseline - Terrestrial'!O151)</f>
        <v/>
      </c>
      <c r="M150" s="102" t="str">
        <f>IFERROR(VLOOKUP(H150,'Z1 HAB CLASS'!$D$4:$E$45,2,FALSE)," ")</f>
        <v xml:space="preserve"> </v>
      </c>
      <c r="N150" s="103" t="str">
        <f>IFERROR(VLOOKUP(M150,'Z1 HAB CLASS'!$L$3:$N$9,2,FALSE)," ")</f>
        <v xml:space="preserve"> </v>
      </c>
      <c r="O150" s="104"/>
      <c r="P150" s="100" t="str">
        <f>IFERROR(VLOOKUP(O150,'Z3 CONDITION VALUE'!$A$3:$B$5,2,FALSE)," ")</f>
        <v xml:space="preserve"> </v>
      </c>
      <c r="Q150" s="82" t="str">
        <f>IF(OR('A1 Baseline - Terrestrial'!E151="", 'A1 Baseline - Terrestrial'!O151=0), "", 'A1 Baseline - Terrestrial'!I151&amp;"")</f>
        <v/>
      </c>
      <c r="R150" s="105" t="e">
        <f t="shared" ca="1" si="0"/>
        <v>#NAME?</v>
      </c>
      <c r="S150" s="99" t="e">
        <f t="shared" ca="1" si="1"/>
        <v>#NAME?</v>
      </c>
      <c r="T150" s="106" t="e">
        <f t="array" aca="1" ref="T150" ca="1">IF(OR(R150="",S150=""),"",INDEX('Z8 TARGET ENH'!$F$6:$EO$145,MATCH(R150,'Z8 TARGET ENH'!$B$6:$B$145,0),MATCH(S150,'Z8 TARGET ENH'!$F$2:$EO$2,0)))</f>
        <v>#NAME?</v>
      </c>
      <c r="U150" s="106" t="str">
        <f>IF(E150="","",VLOOKUP($H$8,'Z8 TARGET ENH'!$FH$7:$FJ$38,2,FALSE))</f>
        <v/>
      </c>
      <c r="V150" s="106" t="str">
        <f>IF(E150="","",VLOOKUP(H150,'Z8 TARGET ENH'!$FH$7:$FJ$38,3,FALSE))</f>
        <v/>
      </c>
      <c r="W150" s="107" t="str">
        <f t="shared" si="2"/>
        <v/>
      </c>
      <c r="X150" s="108"/>
      <c r="Y150" s="70"/>
      <c r="Z150" s="1">
        <f t="shared" si="3"/>
        <v>0</v>
      </c>
      <c r="AA150" s="70"/>
      <c r="AB150" s="70"/>
      <c r="AC150" s="70"/>
      <c r="AD150" s="70"/>
      <c r="AE150" s="70"/>
      <c r="AF150" s="70"/>
      <c r="AG150" s="70"/>
      <c r="AH150" s="70"/>
      <c r="AI150" s="70"/>
      <c r="AJ150" s="70"/>
      <c r="AK150" s="70"/>
      <c r="AL150" s="70"/>
      <c r="AM150" s="70"/>
      <c r="AN150" s="70"/>
      <c r="AO150" s="70"/>
      <c r="AP150" s="70"/>
      <c r="AQ150" s="70"/>
      <c r="AR150" s="70"/>
      <c r="AS150" s="70"/>
      <c r="AT150" s="70"/>
    </row>
    <row r="151" spans="1:46" ht="30" customHeight="1" x14ac:dyDescent="0.2">
      <c r="A151" s="70"/>
      <c r="B151" s="70"/>
      <c r="C151" s="70"/>
      <c r="D151" s="97">
        <f>'A1 Baseline - Terrestrial'!D152</f>
        <v>145</v>
      </c>
      <c r="E151" s="80" t="str">
        <f>IF(OR('A1 Baseline - Terrestrial'!E152="",'A1 Baseline - Terrestrial'!O152=0), "",'A1 Baseline - Terrestrial'!E152)</f>
        <v/>
      </c>
      <c r="F151" s="81" t="str">
        <f>IF(E151="", "", 'A1 Baseline - Terrestrial'!H152)</f>
        <v/>
      </c>
      <c r="G151" s="82" t="str">
        <f>IF(E151="", "", 'A1 Baseline - Terrestrial'!J152)</f>
        <v/>
      </c>
      <c r="H151" s="98"/>
      <c r="I151" s="99" t="str">
        <f>IF(E151="","",'A1 Baseline - Terrestrial'!K152)</f>
        <v/>
      </c>
      <c r="J151" s="85" t="str">
        <f>IF(OR(E151="",H151=""),"",IF(AND(E151=H151,G151&gt;=P151),"Error - No Enhancement",IF(AND(E151=H151,G151&lt;P151),"Acceptable",IF(F151&gt;N151,"Trading Down - Unacceptable Change",IF(F151=N151,"Error - No Enhancement",'A1 Baseline - Terrestrial'!G152&amp;" - "&amp;IFERROR(VLOOKUP(H151,'Z1 HAB CLASS'!$D$4:$E$45,2,FALSE),""))))))</f>
        <v/>
      </c>
      <c r="K151" s="100" t="str">
        <f>IF(E151="","",IF(AND(E151=H151,G151&gt;=P151),"Error - No Enhancement",IF(AND(E151=H151,G151&lt;P151),'A1 Baseline - Terrestrial'!I152&amp;" - "&amp;'A3 Enhancement - Terrestrial'!O151,IF(F151&gt;N151,"Trading Down - Unacceptable Change",IF(F151=N151,"Error - No Enhancement",IF(AND(E151&lt;&gt;H151,F151&lt;N151),"Lower Distinctiveness Habitat"&amp;" - "&amp;O151,'A1 Baseline - Terrestrial'!I152&amp;" - "&amp;'A3 Enhancement - Terrestrial'!O151))))))</f>
        <v/>
      </c>
      <c r="L151" s="101" t="str">
        <f>IF(E151="","",'A1 Baseline - Terrestrial'!O152)</f>
        <v/>
      </c>
      <c r="M151" s="102" t="str">
        <f>IFERROR(VLOOKUP(H151,'Z1 HAB CLASS'!$D$4:$E$45,2,FALSE)," ")</f>
        <v xml:space="preserve"> </v>
      </c>
      <c r="N151" s="103" t="str">
        <f>IFERROR(VLOOKUP(M151,'Z1 HAB CLASS'!$L$3:$N$9,2,FALSE)," ")</f>
        <v xml:space="preserve"> </v>
      </c>
      <c r="O151" s="104"/>
      <c r="P151" s="100" t="str">
        <f>IFERROR(VLOOKUP(O151,'Z3 CONDITION VALUE'!$A$3:$B$5,2,FALSE)," ")</f>
        <v xml:space="preserve"> </v>
      </c>
      <c r="Q151" s="82" t="str">
        <f>IF(OR('A1 Baseline - Terrestrial'!E152="", 'A1 Baseline - Terrestrial'!O152=0), "", 'A1 Baseline - Terrestrial'!I152&amp;"")</f>
        <v/>
      </c>
      <c r="R151" s="105" t="e">
        <f t="shared" ca="1" si="0"/>
        <v>#NAME?</v>
      </c>
      <c r="S151" s="99" t="e">
        <f t="shared" ca="1" si="1"/>
        <v>#NAME?</v>
      </c>
      <c r="T151" s="106" t="e">
        <f t="array" aca="1" ref="T151" ca="1">IF(OR(R151="",S151=""),"",INDEX('Z8 TARGET ENH'!$F$6:$EO$145,MATCH(R151,'Z8 TARGET ENH'!$B$6:$B$145,0),MATCH(S151,'Z8 TARGET ENH'!$F$2:$EO$2,0)))</f>
        <v>#NAME?</v>
      </c>
      <c r="U151" s="106" t="str">
        <f>IF(E151="","",VLOOKUP($H$8,'Z8 TARGET ENH'!$FH$7:$FJ$38,2,FALSE))</f>
        <v/>
      </c>
      <c r="V151" s="106" t="str">
        <f>IF(E151="","",VLOOKUP(H151,'Z8 TARGET ENH'!$FH$7:$FJ$38,3,FALSE))</f>
        <v/>
      </c>
      <c r="W151" s="107" t="str">
        <f t="shared" si="2"/>
        <v/>
      </c>
      <c r="X151" s="108"/>
      <c r="Y151" s="70"/>
      <c r="Z151" s="1">
        <f t="shared" si="3"/>
        <v>0</v>
      </c>
      <c r="AA151" s="70"/>
      <c r="AB151" s="70"/>
      <c r="AC151" s="70"/>
      <c r="AD151" s="70"/>
      <c r="AE151" s="70"/>
      <c r="AF151" s="70"/>
      <c r="AG151" s="70"/>
      <c r="AH151" s="70"/>
      <c r="AI151" s="70"/>
      <c r="AJ151" s="70"/>
      <c r="AK151" s="70"/>
      <c r="AL151" s="70"/>
      <c r="AM151" s="70"/>
      <c r="AN151" s="70"/>
      <c r="AO151" s="70"/>
      <c r="AP151" s="70"/>
      <c r="AQ151" s="70"/>
      <c r="AR151" s="70"/>
      <c r="AS151" s="70"/>
      <c r="AT151" s="70"/>
    </row>
    <row r="152" spans="1:46" ht="30" customHeight="1" x14ac:dyDescent="0.2">
      <c r="A152" s="70"/>
      <c r="B152" s="70"/>
      <c r="C152" s="70"/>
      <c r="D152" s="97">
        <f>'A1 Baseline - Terrestrial'!D153</f>
        <v>146</v>
      </c>
      <c r="E152" s="80" t="str">
        <f>IF(OR('A1 Baseline - Terrestrial'!E153="",'A1 Baseline - Terrestrial'!O153=0), "",'A1 Baseline - Terrestrial'!E153)</f>
        <v/>
      </c>
      <c r="F152" s="81" t="str">
        <f>IF(E152="", "", 'A1 Baseline - Terrestrial'!H153)</f>
        <v/>
      </c>
      <c r="G152" s="82" t="str">
        <f>IF(E152="", "", 'A1 Baseline - Terrestrial'!J153)</f>
        <v/>
      </c>
      <c r="H152" s="98"/>
      <c r="I152" s="99" t="str">
        <f>IF(E152="","",'A1 Baseline - Terrestrial'!K153)</f>
        <v/>
      </c>
      <c r="J152" s="85" t="str">
        <f>IF(OR(E152="",H152=""),"",IF(AND(E152=H152,G152&gt;=P152),"Error - No Enhancement",IF(AND(E152=H152,G152&lt;P152),"Acceptable",IF(F152&gt;N152,"Trading Down - Unacceptable Change",IF(F152=N152,"Error - No Enhancement",'A1 Baseline - Terrestrial'!G153&amp;" - "&amp;IFERROR(VLOOKUP(H152,'Z1 HAB CLASS'!$D$4:$E$45,2,FALSE),""))))))</f>
        <v/>
      </c>
      <c r="K152" s="100" t="str">
        <f>IF(E152="","",IF(AND(E152=H152,G152&gt;=P152),"Error - No Enhancement",IF(AND(E152=H152,G152&lt;P152),'A1 Baseline - Terrestrial'!I153&amp;" - "&amp;'A3 Enhancement - Terrestrial'!O152,IF(F152&gt;N152,"Trading Down - Unacceptable Change",IF(F152=N152,"Error - No Enhancement",IF(AND(E152&lt;&gt;H152,F152&lt;N152),"Lower Distinctiveness Habitat"&amp;" - "&amp;O152,'A1 Baseline - Terrestrial'!I153&amp;" - "&amp;'A3 Enhancement - Terrestrial'!O152))))))</f>
        <v/>
      </c>
      <c r="L152" s="101" t="str">
        <f>IF(E152="","",'A1 Baseline - Terrestrial'!O153)</f>
        <v/>
      </c>
      <c r="M152" s="102" t="str">
        <f>IFERROR(VLOOKUP(H152,'Z1 HAB CLASS'!$D$4:$E$45,2,FALSE)," ")</f>
        <v xml:space="preserve"> </v>
      </c>
      <c r="N152" s="103" t="str">
        <f>IFERROR(VLOOKUP(M152,'Z1 HAB CLASS'!$L$3:$N$9,2,FALSE)," ")</f>
        <v xml:space="preserve"> </v>
      </c>
      <c r="O152" s="104"/>
      <c r="P152" s="100" t="str">
        <f>IFERROR(VLOOKUP(O152,'Z3 CONDITION VALUE'!$A$3:$B$5,2,FALSE)," ")</f>
        <v xml:space="preserve"> </v>
      </c>
      <c r="Q152" s="82" t="str">
        <f>IF(OR('A1 Baseline - Terrestrial'!E153="", 'A1 Baseline - Terrestrial'!O153=0), "", 'A1 Baseline - Terrestrial'!I153&amp;"")</f>
        <v/>
      </c>
      <c r="R152" s="105" t="e">
        <f t="shared" ca="1" si="0"/>
        <v>#NAME?</v>
      </c>
      <c r="S152" s="99" t="e">
        <f t="shared" ca="1" si="1"/>
        <v>#NAME?</v>
      </c>
      <c r="T152" s="106" t="e">
        <f t="array" aca="1" ref="T152" ca="1">IF(OR(R152="",S152=""),"",INDEX('Z8 TARGET ENH'!$F$6:$EO$145,MATCH(R152,'Z8 TARGET ENH'!$B$6:$B$145,0),MATCH(S152,'Z8 TARGET ENH'!$F$2:$EO$2,0)))</f>
        <v>#NAME?</v>
      </c>
      <c r="U152" s="106" t="str">
        <f>IF(E152="","",VLOOKUP($H$8,'Z8 TARGET ENH'!$FH$7:$FJ$38,2,FALSE))</f>
        <v/>
      </c>
      <c r="V152" s="106" t="str">
        <f>IF(E152="","",VLOOKUP(H152,'Z8 TARGET ENH'!$FH$7:$FJ$38,3,FALSE))</f>
        <v/>
      </c>
      <c r="W152" s="107" t="str">
        <f t="shared" si="2"/>
        <v/>
      </c>
      <c r="X152" s="108"/>
      <c r="Y152" s="70"/>
      <c r="Z152" s="1">
        <f t="shared" si="3"/>
        <v>0</v>
      </c>
      <c r="AA152" s="70"/>
      <c r="AB152" s="70"/>
      <c r="AC152" s="70"/>
      <c r="AD152" s="70"/>
      <c r="AE152" s="70"/>
      <c r="AF152" s="70"/>
      <c r="AG152" s="70"/>
      <c r="AH152" s="70"/>
      <c r="AI152" s="70"/>
      <c r="AJ152" s="70"/>
      <c r="AK152" s="70"/>
      <c r="AL152" s="70"/>
      <c r="AM152" s="70"/>
      <c r="AN152" s="70"/>
      <c r="AO152" s="70"/>
      <c r="AP152" s="70"/>
      <c r="AQ152" s="70"/>
      <c r="AR152" s="70"/>
      <c r="AS152" s="70"/>
      <c r="AT152" s="70"/>
    </row>
    <row r="153" spans="1:46" ht="30" customHeight="1" x14ac:dyDescent="0.2">
      <c r="A153" s="70"/>
      <c r="B153" s="70"/>
      <c r="C153" s="70"/>
      <c r="D153" s="97">
        <f>'A1 Baseline - Terrestrial'!D154</f>
        <v>147</v>
      </c>
      <c r="E153" s="80" t="str">
        <f>IF(OR('A1 Baseline - Terrestrial'!E154="",'A1 Baseline - Terrestrial'!O154=0), "",'A1 Baseline - Terrestrial'!E154)</f>
        <v/>
      </c>
      <c r="F153" s="81" t="str">
        <f>IF(E153="", "", 'A1 Baseline - Terrestrial'!H154)</f>
        <v/>
      </c>
      <c r="G153" s="82" t="str">
        <f>IF(E153="", "", 'A1 Baseline - Terrestrial'!J154)</f>
        <v/>
      </c>
      <c r="H153" s="98"/>
      <c r="I153" s="99" t="str">
        <f>IF(E153="","",'A1 Baseline - Terrestrial'!K154)</f>
        <v/>
      </c>
      <c r="J153" s="85" t="str">
        <f>IF(OR(E153="",H153=""),"",IF(AND(E153=H153,G153&gt;=P153),"Error - No Enhancement",IF(AND(E153=H153,G153&lt;P153),"Acceptable",IF(F153&gt;N153,"Trading Down - Unacceptable Change",IF(F153=N153,"Error - No Enhancement",'A1 Baseline - Terrestrial'!G154&amp;" - "&amp;IFERROR(VLOOKUP(H153,'Z1 HAB CLASS'!$D$4:$E$45,2,FALSE),""))))))</f>
        <v/>
      </c>
      <c r="K153" s="100" t="str">
        <f>IF(E153="","",IF(AND(E153=H153,G153&gt;=P153),"Error - No Enhancement",IF(AND(E153=H153,G153&lt;P153),'A1 Baseline - Terrestrial'!I154&amp;" - "&amp;'A3 Enhancement - Terrestrial'!O153,IF(F153&gt;N153,"Trading Down - Unacceptable Change",IF(F153=N153,"Error - No Enhancement",IF(AND(E153&lt;&gt;H153,F153&lt;N153),"Lower Distinctiveness Habitat"&amp;" - "&amp;O153,'A1 Baseline - Terrestrial'!I154&amp;" - "&amp;'A3 Enhancement - Terrestrial'!O153))))))</f>
        <v/>
      </c>
      <c r="L153" s="101" t="str">
        <f>IF(E153="","",'A1 Baseline - Terrestrial'!O154)</f>
        <v/>
      </c>
      <c r="M153" s="102" t="str">
        <f>IFERROR(VLOOKUP(H153,'Z1 HAB CLASS'!$D$4:$E$45,2,FALSE)," ")</f>
        <v xml:space="preserve"> </v>
      </c>
      <c r="N153" s="103" t="str">
        <f>IFERROR(VLOOKUP(M153,'Z1 HAB CLASS'!$L$3:$N$9,2,FALSE)," ")</f>
        <v xml:space="preserve"> </v>
      </c>
      <c r="O153" s="104"/>
      <c r="P153" s="100" t="str">
        <f>IFERROR(VLOOKUP(O153,'Z3 CONDITION VALUE'!$A$3:$B$5,2,FALSE)," ")</f>
        <v xml:space="preserve"> </v>
      </c>
      <c r="Q153" s="82" t="str">
        <f>IF(OR('A1 Baseline - Terrestrial'!E154="", 'A1 Baseline - Terrestrial'!O154=0), "", 'A1 Baseline - Terrestrial'!I154&amp;"")</f>
        <v/>
      </c>
      <c r="R153" s="105" t="e">
        <f t="shared" ca="1" si="0"/>
        <v>#NAME?</v>
      </c>
      <c r="S153" s="99" t="e">
        <f t="shared" ca="1" si="1"/>
        <v>#NAME?</v>
      </c>
      <c r="T153" s="106" t="e">
        <f t="array" aca="1" ref="T153" ca="1">IF(OR(R153="",S153=""),"",INDEX('Z8 TARGET ENH'!$F$6:$EO$145,MATCH(R153,'Z8 TARGET ENH'!$B$6:$B$145,0),MATCH(S153,'Z8 TARGET ENH'!$F$2:$EO$2,0)))</f>
        <v>#NAME?</v>
      </c>
      <c r="U153" s="106" t="str">
        <f>IF(E153="","",VLOOKUP($H$8,'Z8 TARGET ENH'!$FH$7:$FJ$38,2,FALSE))</f>
        <v/>
      </c>
      <c r="V153" s="106" t="str">
        <f>IF(E153="","",VLOOKUP(H153,'Z8 TARGET ENH'!$FH$7:$FJ$38,3,FALSE))</f>
        <v/>
      </c>
      <c r="W153" s="107" t="str">
        <f t="shared" si="2"/>
        <v/>
      </c>
      <c r="X153" s="108"/>
      <c r="Y153" s="70"/>
      <c r="Z153" s="1">
        <f t="shared" si="3"/>
        <v>0</v>
      </c>
      <c r="AA153" s="70"/>
      <c r="AB153" s="70"/>
      <c r="AC153" s="70"/>
      <c r="AD153" s="70"/>
      <c r="AE153" s="70"/>
      <c r="AF153" s="70"/>
      <c r="AG153" s="70"/>
      <c r="AH153" s="70"/>
      <c r="AI153" s="70"/>
      <c r="AJ153" s="70"/>
      <c r="AK153" s="70"/>
      <c r="AL153" s="70"/>
      <c r="AM153" s="70"/>
      <c r="AN153" s="70"/>
      <c r="AO153" s="70"/>
      <c r="AP153" s="70"/>
      <c r="AQ153" s="70"/>
      <c r="AR153" s="70"/>
      <c r="AS153" s="70"/>
      <c r="AT153" s="70"/>
    </row>
    <row r="154" spans="1:46" ht="30" customHeight="1" x14ac:dyDescent="0.2">
      <c r="A154" s="70"/>
      <c r="B154" s="70"/>
      <c r="C154" s="70"/>
      <c r="D154" s="97">
        <f>'A1 Baseline - Terrestrial'!D155</f>
        <v>148</v>
      </c>
      <c r="E154" s="80" t="str">
        <f>IF(OR('A1 Baseline - Terrestrial'!E155="",'A1 Baseline - Terrestrial'!O155=0), "",'A1 Baseline - Terrestrial'!E155)</f>
        <v/>
      </c>
      <c r="F154" s="81" t="str">
        <f>IF(E154="", "", 'A1 Baseline - Terrestrial'!H155)</f>
        <v/>
      </c>
      <c r="G154" s="82" t="str">
        <f>IF(E154="", "", 'A1 Baseline - Terrestrial'!J155)</f>
        <v/>
      </c>
      <c r="H154" s="98"/>
      <c r="I154" s="99" t="str">
        <f>IF(E154="","",'A1 Baseline - Terrestrial'!K155)</f>
        <v/>
      </c>
      <c r="J154" s="85" t="str">
        <f>IF(OR(E154="",H154=""),"",IF(AND(E154=H154,G154&gt;=P154),"Error - No Enhancement",IF(AND(E154=H154,G154&lt;P154),"Acceptable",IF(F154&gt;N154,"Trading Down - Unacceptable Change",IF(F154=N154,"Error - No Enhancement",'A1 Baseline - Terrestrial'!G155&amp;" - "&amp;IFERROR(VLOOKUP(H154,'Z1 HAB CLASS'!$D$4:$E$45,2,FALSE),""))))))</f>
        <v/>
      </c>
      <c r="K154" s="100" t="str">
        <f>IF(E154="","",IF(AND(E154=H154,G154&gt;=P154),"Error - No Enhancement",IF(AND(E154=H154,G154&lt;P154),'A1 Baseline - Terrestrial'!I155&amp;" - "&amp;'A3 Enhancement - Terrestrial'!O154,IF(F154&gt;N154,"Trading Down - Unacceptable Change",IF(F154=N154,"Error - No Enhancement",IF(AND(E154&lt;&gt;H154,F154&lt;N154),"Lower Distinctiveness Habitat"&amp;" - "&amp;O154,'A1 Baseline - Terrestrial'!I155&amp;" - "&amp;'A3 Enhancement - Terrestrial'!O154))))))</f>
        <v/>
      </c>
      <c r="L154" s="101" t="str">
        <f>IF(E154="","",'A1 Baseline - Terrestrial'!O155)</f>
        <v/>
      </c>
      <c r="M154" s="102" t="str">
        <f>IFERROR(VLOOKUP(H154,'Z1 HAB CLASS'!$D$4:$E$45,2,FALSE)," ")</f>
        <v xml:space="preserve"> </v>
      </c>
      <c r="N154" s="103" t="str">
        <f>IFERROR(VLOOKUP(M154,'Z1 HAB CLASS'!$L$3:$N$9,2,FALSE)," ")</f>
        <v xml:space="preserve"> </v>
      </c>
      <c r="O154" s="104"/>
      <c r="P154" s="100" t="str">
        <f>IFERROR(VLOOKUP(O154,'Z3 CONDITION VALUE'!$A$3:$B$5,2,FALSE)," ")</f>
        <v xml:space="preserve"> </v>
      </c>
      <c r="Q154" s="82" t="str">
        <f>IF(OR('A1 Baseline - Terrestrial'!E155="", 'A1 Baseline - Terrestrial'!O155=0), "", 'A1 Baseline - Terrestrial'!I155&amp;"")</f>
        <v/>
      </c>
      <c r="R154" s="105" t="e">
        <f t="shared" ca="1" si="0"/>
        <v>#NAME?</v>
      </c>
      <c r="S154" s="99" t="e">
        <f t="shared" ca="1" si="1"/>
        <v>#NAME?</v>
      </c>
      <c r="T154" s="106" t="e">
        <f t="array" aca="1" ref="T154" ca="1">IF(OR(R154="",S154=""),"",INDEX('Z8 TARGET ENH'!$F$6:$EO$145,MATCH(R154,'Z8 TARGET ENH'!$B$6:$B$145,0),MATCH(S154,'Z8 TARGET ENH'!$F$2:$EO$2,0)))</f>
        <v>#NAME?</v>
      </c>
      <c r="U154" s="106" t="str">
        <f>IF(E154="","",VLOOKUP($H$8,'Z8 TARGET ENH'!$FH$7:$FJ$38,2,FALSE))</f>
        <v/>
      </c>
      <c r="V154" s="106" t="str">
        <f>IF(E154="","",VLOOKUP(H154,'Z8 TARGET ENH'!$FH$7:$FJ$38,3,FALSE))</f>
        <v/>
      </c>
      <c r="W154" s="107" t="str">
        <f t="shared" si="2"/>
        <v/>
      </c>
      <c r="X154" s="108"/>
      <c r="Y154" s="70"/>
      <c r="Z154" s="1">
        <f t="shared" si="3"/>
        <v>0</v>
      </c>
      <c r="AA154" s="70"/>
      <c r="AB154" s="70"/>
      <c r="AC154" s="70"/>
      <c r="AD154" s="70"/>
      <c r="AE154" s="70"/>
      <c r="AF154" s="70"/>
      <c r="AG154" s="70"/>
      <c r="AH154" s="70"/>
      <c r="AI154" s="70"/>
      <c r="AJ154" s="70"/>
      <c r="AK154" s="70"/>
      <c r="AL154" s="70"/>
      <c r="AM154" s="70"/>
      <c r="AN154" s="70"/>
      <c r="AO154" s="70"/>
      <c r="AP154" s="70"/>
      <c r="AQ154" s="70"/>
      <c r="AR154" s="70"/>
      <c r="AS154" s="70"/>
      <c r="AT154" s="70"/>
    </row>
    <row r="155" spans="1:46" ht="30" customHeight="1" x14ac:dyDescent="0.2">
      <c r="A155" s="70"/>
      <c r="B155" s="70"/>
      <c r="C155" s="70"/>
      <c r="D155" s="97">
        <f>'A1 Baseline - Terrestrial'!D156</f>
        <v>149</v>
      </c>
      <c r="E155" s="80" t="str">
        <f>IF(OR('A1 Baseline - Terrestrial'!E156="",'A1 Baseline - Terrestrial'!O156=0), "",'A1 Baseline - Terrestrial'!E156)</f>
        <v/>
      </c>
      <c r="F155" s="81" t="str">
        <f>IF(E155="", "", 'A1 Baseline - Terrestrial'!H156)</f>
        <v/>
      </c>
      <c r="G155" s="82" t="str">
        <f>IF(E155="", "", 'A1 Baseline - Terrestrial'!J156)</f>
        <v/>
      </c>
      <c r="H155" s="98"/>
      <c r="I155" s="99" t="str">
        <f>IF(E155="","",'A1 Baseline - Terrestrial'!K156)</f>
        <v/>
      </c>
      <c r="J155" s="85" t="str">
        <f>IF(OR(E155="",H155=""),"",IF(AND(E155=H155,G155&gt;=P155),"Error - No Enhancement",IF(AND(E155=H155,G155&lt;P155),"Acceptable",IF(F155&gt;N155,"Trading Down - Unacceptable Change",IF(F155=N155,"Error - No Enhancement",'A1 Baseline - Terrestrial'!G156&amp;" - "&amp;IFERROR(VLOOKUP(H155,'Z1 HAB CLASS'!$D$4:$E$45,2,FALSE),""))))))</f>
        <v/>
      </c>
      <c r="K155" s="100" t="str">
        <f>IF(E155="","",IF(AND(E155=H155,G155&gt;=P155),"Error - No Enhancement",IF(AND(E155=H155,G155&lt;P155),'A1 Baseline - Terrestrial'!I156&amp;" - "&amp;'A3 Enhancement - Terrestrial'!O155,IF(F155&gt;N155,"Trading Down - Unacceptable Change",IF(F155=N155,"Error - No Enhancement",IF(AND(E155&lt;&gt;H155,F155&lt;N155),"Lower Distinctiveness Habitat"&amp;" - "&amp;O155,'A1 Baseline - Terrestrial'!I156&amp;" - "&amp;'A3 Enhancement - Terrestrial'!O155))))))</f>
        <v/>
      </c>
      <c r="L155" s="101" t="str">
        <f>IF(E155="","",'A1 Baseline - Terrestrial'!O156)</f>
        <v/>
      </c>
      <c r="M155" s="102" t="str">
        <f>IFERROR(VLOOKUP(H155,'Z1 HAB CLASS'!$D$4:$E$45,2,FALSE)," ")</f>
        <v xml:space="preserve"> </v>
      </c>
      <c r="N155" s="103" t="str">
        <f>IFERROR(VLOOKUP(M155,'Z1 HAB CLASS'!$L$3:$N$9,2,FALSE)," ")</f>
        <v xml:space="preserve"> </v>
      </c>
      <c r="O155" s="104"/>
      <c r="P155" s="100" t="str">
        <f>IFERROR(VLOOKUP(O155,'Z3 CONDITION VALUE'!$A$3:$B$5,2,FALSE)," ")</f>
        <v xml:space="preserve"> </v>
      </c>
      <c r="Q155" s="82" t="str">
        <f>IF(OR('A1 Baseline - Terrestrial'!E156="", 'A1 Baseline - Terrestrial'!O156=0), "", 'A1 Baseline - Terrestrial'!I156&amp;"")</f>
        <v/>
      </c>
      <c r="R155" s="105" t="e">
        <f t="shared" ca="1" si="0"/>
        <v>#NAME?</v>
      </c>
      <c r="S155" s="99" t="e">
        <f t="shared" ca="1" si="1"/>
        <v>#NAME?</v>
      </c>
      <c r="T155" s="106" t="e">
        <f t="array" aca="1" ref="T155" ca="1">IF(OR(R155="",S155=""),"",INDEX('Z8 TARGET ENH'!$F$6:$EO$145,MATCH(R155,'Z8 TARGET ENH'!$B$6:$B$145,0),MATCH(S155,'Z8 TARGET ENH'!$F$2:$EO$2,0)))</f>
        <v>#NAME?</v>
      </c>
      <c r="U155" s="106" t="str">
        <f>IF(E155="","",VLOOKUP($H$8,'Z8 TARGET ENH'!$FH$7:$FJ$38,2,FALSE))</f>
        <v/>
      </c>
      <c r="V155" s="106" t="str">
        <f>IF(E155="","",VLOOKUP(H155,'Z8 TARGET ENH'!$FH$7:$FJ$38,3,FALSE))</f>
        <v/>
      </c>
      <c r="W155" s="107" t="str">
        <f t="shared" si="2"/>
        <v/>
      </c>
      <c r="X155" s="108"/>
      <c r="Y155" s="70"/>
      <c r="Z155" s="1">
        <f t="shared" si="3"/>
        <v>0</v>
      </c>
      <c r="AA155" s="70"/>
      <c r="AB155" s="70"/>
      <c r="AC155" s="70"/>
      <c r="AD155" s="70"/>
      <c r="AE155" s="70"/>
      <c r="AF155" s="70"/>
      <c r="AG155" s="70"/>
      <c r="AH155" s="70"/>
      <c r="AI155" s="70"/>
      <c r="AJ155" s="70"/>
      <c r="AK155" s="70"/>
      <c r="AL155" s="70"/>
      <c r="AM155" s="70"/>
      <c r="AN155" s="70"/>
      <c r="AO155" s="70"/>
      <c r="AP155" s="70"/>
      <c r="AQ155" s="70"/>
      <c r="AR155" s="70"/>
      <c r="AS155" s="70"/>
      <c r="AT155" s="70"/>
    </row>
    <row r="156" spans="1:46" ht="30" customHeight="1" x14ac:dyDescent="0.2">
      <c r="A156" s="70"/>
      <c r="B156" s="70"/>
      <c r="C156" s="70"/>
      <c r="D156" s="97">
        <f>'A1 Baseline - Terrestrial'!D157</f>
        <v>150</v>
      </c>
      <c r="E156" s="80" t="str">
        <f>IF(OR('A1 Baseline - Terrestrial'!E157="",'A1 Baseline - Terrestrial'!O157=0), "",'A1 Baseline - Terrestrial'!E157)</f>
        <v/>
      </c>
      <c r="F156" s="81" t="str">
        <f>IF(E156="", "", 'A1 Baseline - Terrestrial'!H157)</f>
        <v/>
      </c>
      <c r="G156" s="82" t="str">
        <f>IF(E156="", "", 'A1 Baseline - Terrestrial'!J157)</f>
        <v/>
      </c>
      <c r="H156" s="98"/>
      <c r="I156" s="99" t="str">
        <f>IF(E156="","",'A1 Baseline - Terrestrial'!K157)</f>
        <v/>
      </c>
      <c r="J156" s="85" t="str">
        <f>IF(OR(E156="",H156=""),"",IF(AND(E156=H156,G156&gt;=P156),"Error - No Enhancement",IF(AND(E156=H156,G156&lt;P156),"Acceptable",IF(F156&gt;N156,"Trading Down - Unacceptable Change",IF(F156=N156,"Error - No Enhancement",'A1 Baseline - Terrestrial'!G157&amp;" - "&amp;IFERROR(VLOOKUP(H156,'Z1 HAB CLASS'!$D$4:$E$45,2,FALSE),""))))))</f>
        <v/>
      </c>
      <c r="K156" s="100" t="str">
        <f>IF(E156="","",IF(AND(E156=H156,G156&gt;=P156),"Error - No Enhancement",IF(AND(E156=H156,G156&lt;P156),'A1 Baseline - Terrestrial'!I157&amp;" - "&amp;'A3 Enhancement - Terrestrial'!O156,IF(F156&gt;N156,"Trading Down - Unacceptable Change",IF(F156=N156,"Error - No Enhancement",IF(AND(E156&lt;&gt;H156,F156&lt;N156),"Lower Distinctiveness Habitat"&amp;" - "&amp;O156,'A1 Baseline - Terrestrial'!I157&amp;" - "&amp;'A3 Enhancement - Terrestrial'!O156))))))</f>
        <v/>
      </c>
      <c r="L156" s="101" t="str">
        <f>IF(E156="","",'A1 Baseline - Terrestrial'!O157)</f>
        <v/>
      </c>
      <c r="M156" s="102" t="str">
        <f>IFERROR(VLOOKUP(H156,'Z1 HAB CLASS'!$D$4:$E$45,2,FALSE)," ")</f>
        <v xml:space="preserve"> </v>
      </c>
      <c r="N156" s="103" t="str">
        <f>IFERROR(VLOOKUP(M156,'Z1 HAB CLASS'!$L$3:$N$9,2,FALSE)," ")</f>
        <v xml:space="preserve"> </v>
      </c>
      <c r="O156" s="104"/>
      <c r="P156" s="100" t="str">
        <f>IFERROR(VLOOKUP(O156,'Z3 CONDITION VALUE'!$A$3:$B$5,2,FALSE)," ")</f>
        <v xml:space="preserve"> </v>
      </c>
      <c r="Q156" s="82" t="str">
        <f>IF(OR('A1 Baseline - Terrestrial'!E157="", 'A1 Baseline - Terrestrial'!O157=0), "", 'A1 Baseline - Terrestrial'!I157&amp;"")</f>
        <v/>
      </c>
      <c r="R156" s="105" t="e">
        <f t="shared" ca="1" si="0"/>
        <v>#NAME?</v>
      </c>
      <c r="S156" s="99" t="e">
        <f t="shared" ca="1" si="1"/>
        <v>#NAME?</v>
      </c>
      <c r="T156" s="106" t="e">
        <f t="array" aca="1" ref="T156" ca="1">IF(OR(R156="",S156=""),"",INDEX('Z8 TARGET ENH'!$F$6:$EO$145,MATCH(R156,'Z8 TARGET ENH'!$B$6:$B$145,0),MATCH(S156,'Z8 TARGET ENH'!$F$2:$EO$2,0)))</f>
        <v>#NAME?</v>
      </c>
      <c r="U156" s="106" t="str">
        <f>IF(E156="","",VLOOKUP($H$8,'Z8 TARGET ENH'!$FH$7:$FJ$38,2,FALSE))</f>
        <v/>
      </c>
      <c r="V156" s="106" t="str">
        <f>IF(E156="","",VLOOKUP(H156,'Z8 TARGET ENH'!$FH$7:$FJ$38,3,FALSE))</f>
        <v/>
      </c>
      <c r="W156" s="107" t="str">
        <f t="shared" si="2"/>
        <v/>
      </c>
      <c r="X156" s="108"/>
      <c r="Y156" s="70"/>
      <c r="Z156" s="1">
        <f t="shared" si="3"/>
        <v>0</v>
      </c>
      <c r="AA156" s="70"/>
      <c r="AB156" s="70"/>
      <c r="AC156" s="70"/>
      <c r="AD156" s="70"/>
      <c r="AE156" s="70"/>
      <c r="AF156" s="70"/>
      <c r="AG156" s="70"/>
      <c r="AH156" s="70"/>
      <c r="AI156" s="70"/>
      <c r="AJ156" s="70"/>
      <c r="AK156" s="70"/>
      <c r="AL156" s="70"/>
      <c r="AM156" s="70"/>
      <c r="AN156" s="70"/>
      <c r="AO156" s="70"/>
      <c r="AP156" s="70"/>
      <c r="AQ156" s="70"/>
      <c r="AR156" s="70"/>
      <c r="AS156" s="70"/>
      <c r="AT156" s="70"/>
    </row>
    <row r="157" spans="1:46" ht="30" customHeight="1" x14ac:dyDescent="0.2">
      <c r="A157" s="70"/>
      <c r="B157" s="70"/>
      <c r="C157" s="70"/>
      <c r="D157" s="97">
        <f>'A1 Baseline - Terrestrial'!D158</f>
        <v>151</v>
      </c>
      <c r="E157" s="80" t="str">
        <f>IF(OR('A1 Baseline - Terrestrial'!E158="",'A1 Baseline - Terrestrial'!O158=0), "",'A1 Baseline - Terrestrial'!E158)</f>
        <v/>
      </c>
      <c r="F157" s="81" t="str">
        <f>IF(E157="", "", 'A1 Baseline - Terrestrial'!H158)</f>
        <v/>
      </c>
      <c r="G157" s="82" t="str">
        <f>IF(E157="", "", 'A1 Baseline - Terrestrial'!J158)</f>
        <v/>
      </c>
      <c r="H157" s="98"/>
      <c r="I157" s="99" t="str">
        <f>IF(E157="","",'A1 Baseline - Terrestrial'!K158)</f>
        <v/>
      </c>
      <c r="J157" s="85" t="str">
        <f>IF(OR(E157="",H157=""),"",IF(AND(E157=H157,G157&gt;=P157),"Error - No Enhancement",IF(AND(E157=H157,G157&lt;P157),"Acceptable",IF(F157&gt;N157,"Trading Down - Unacceptable Change",IF(F157=N157,"Error - No Enhancement",'A1 Baseline - Terrestrial'!G158&amp;" - "&amp;IFERROR(VLOOKUP(H157,'Z1 HAB CLASS'!$D$4:$E$45,2,FALSE),""))))))</f>
        <v/>
      </c>
      <c r="K157" s="100" t="str">
        <f>IF(E157="","",IF(AND(E157=H157,G157&gt;=P157),"Error - No Enhancement",IF(AND(E157=H157,G157&lt;P157),'A1 Baseline - Terrestrial'!I158&amp;" - "&amp;'A3 Enhancement - Terrestrial'!O157,IF(F157&gt;N157,"Trading Down - Unacceptable Change",IF(F157=N157,"Error - No Enhancement",IF(AND(E157&lt;&gt;H157,F157&lt;N157),"Lower Distinctiveness Habitat"&amp;" - "&amp;O157,'A1 Baseline - Terrestrial'!I158&amp;" - "&amp;'A3 Enhancement - Terrestrial'!O157))))))</f>
        <v/>
      </c>
      <c r="L157" s="101" t="str">
        <f>IF(E157="","",'A1 Baseline - Terrestrial'!O158)</f>
        <v/>
      </c>
      <c r="M157" s="102" t="str">
        <f>IFERROR(VLOOKUP(H157,'Z1 HAB CLASS'!$D$4:$E$45,2,FALSE)," ")</f>
        <v xml:space="preserve"> </v>
      </c>
      <c r="N157" s="103" t="str">
        <f>IFERROR(VLOOKUP(M157,'Z1 HAB CLASS'!$L$3:$N$9,2,FALSE)," ")</f>
        <v xml:space="preserve"> </v>
      </c>
      <c r="O157" s="104"/>
      <c r="P157" s="100" t="str">
        <f>IFERROR(VLOOKUP(O157,'Z3 CONDITION VALUE'!$A$3:$B$5,2,FALSE)," ")</f>
        <v xml:space="preserve"> </v>
      </c>
      <c r="Q157" s="82" t="str">
        <f>IF(OR('A1 Baseline - Terrestrial'!E158="", 'A1 Baseline - Terrestrial'!O158=0), "", 'A1 Baseline - Terrestrial'!I158&amp;"")</f>
        <v/>
      </c>
      <c r="R157" s="105" t="e">
        <f t="shared" ca="1" si="0"/>
        <v>#NAME?</v>
      </c>
      <c r="S157" s="99" t="e">
        <f t="shared" ca="1" si="1"/>
        <v>#NAME?</v>
      </c>
      <c r="T157" s="106" t="e">
        <f t="array" aca="1" ref="T157" ca="1">IF(OR(R157="",S157=""),"",INDEX('Z8 TARGET ENH'!$F$6:$EO$145,MATCH(R157,'Z8 TARGET ENH'!$B$6:$B$145,0),MATCH(S157,'Z8 TARGET ENH'!$F$2:$EO$2,0)))</f>
        <v>#NAME?</v>
      </c>
      <c r="U157" s="106" t="str">
        <f>IF(E157="","",VLOOKUP($H$8,'Z8 TARGET ENH'!$FH$7:$FJ$38,2,FALSE))</f>
        <v/>
      </c>
      <c r="V157" s="106" t="str">
        <f>IF(E157="","",VLOOKUP(H157,'Z8 TARGET ENH'!$FH$7:$FJ$38,3,FALSE))</f>
        <v/>
      </c>
      <c r="W157" s="107" t="str">
        <f t="shared" si="2"/>
        <v/>
      </c>
      <c r="X157" s="108"/>
      <c r="Y157" s="70"/>
      <c r="Z157" s="1">
        <f t="shared" si="3"/>
        <v>0</v>
      </c>
      <c r="AA157" s="70"/>
      <c r="AB157" s="70"/>
      <c r="AC157" s="70"/>
      <c r="AD157" s="70"/>
      <c r="AE157" s="70"/>
      <c r="AF157" s="70"/>
      <c r="AG157" s="70"/>
      <c r="AH157" s="70"/>
      <c r="AI157" s="70"/>
      <c r="AJ157" s="70"/>
      <c r="AK157" s="70"/>
      <c r="AL157" s="70"/>
      <c r="AM157" s="70"/>
      <c r="AN157" s="70"/>
      <c r="AO157" s="70"/>
      <c r="AP157" s="70"/>
      <c r="AQ157" s="70"/>
      <c r="AR157" s="70"/>
      <c r="AS157" s="70"/>
      <c r="AT157" s="70"/>
    </row>
    <row r="158" spans="1:46" ht="30" customHeight="1" x14ac:dyDescent="0.2">
      <c r="A158" s="70"/>
      <c r="B158" s="70"/>
      <c r="C158" s="70"/>
      <c r="D158" s="97">
        <f>'A1 Baseline - Terrestrial'!D159</f>
        <v>152</v>
      </c>
      <c r="E158" s="80" t="str">
        <f>IF(OR('A1 Baseline - Terrestrial'!E159="",'A1 Baseline - Terrestrial'!O159=0), "",'A1 Baseline - Terrestrial'!E159)</f>
        <v/>
      </c>
      <c r="F158" s="81" t="str">
        <f>IF(E158="", "", 'A1 Baseline - Terrestrial'!H159)</f>
        <v/>
      </c>
      <c r="G158" s="82" t="str">
        <f>IF(E158="", "", 'A1 Baseline - Terrestrial'!J159)</f>
        <v/>
      </c>
      <c r="H158" s="98"/>
      <c r="I158" s="99" t="str">
        <f>IF(E158="","",'A1 Baseline - Terrestrial'!K159)</f>
        <v/>
      </c>
      <c r="J158" s="85" t="str">
        <f>IF(OR(E158="",H158=""),"",IF(AND(E158=H158,G158&gt;=P158),"Error - No Enhancement",IF(AND(E158=H158,G158&lt;P158),"Acceptable",IF(F158&gt;N158,"Trading Down - Unacceptable Change",IF(F158=N158,"Error - No Enhancement",'A1 Baseline - Terrestrial'!G159&amp;" - "&amp;IFERROR(VLOOKUP(H158,'Z1 HAB CLASS'!$D$4:$E$45,2,FALSE),""))))))</f>
        <v/>
      </c>
      <c r="K158" s="100" t="str">
        <f>IF(E158="","",IF(AND(E158=H158,G158&gt;=P158),"Error - No Enhancement",IF(AND(E158=H158,G158&lt;P158),'A1 Baseline - Terrestrial'!I159&amp;" - "&amp;'A3 Enhancement - Terrestrial'!O158,IF(F158&gt;N158,"Trading Down - Unacceptable Change",IF(F158=N158,"Error - No Enhancement",IF(AND(E158&lt;&gt;H158,F158&lt;N158),"Lower Distinctiveness Habitat"&amp;" - "&amp;O158,'A1 Baseline - Terrestrial'!I159&amp;" - "&amp;'A3 Enhancement - Terrestrial'!O158))))))</f>
        <v/>
      </c>
      <c r="L158" s="101" t="str">
        <f>IF(E158="","",'A1 Baseline - Terrestrial'!O159)</f>
        <v/>
      </c>
      <c r="M158" s="102" t="str">
        <f>IFERROR(VLOOKUP(H158,'Z1 HAB CLASS'!$D$4:$E$45,2,FALSE)," ")</f>
        <v xml:space="preserve"> </v>
      </c>
      <c r="N158" s="103" t="str">
        <f>IFERROR(VLOOKUP(M158,'Z1 HAB CLASS'!$L$3:$N$9,2,FALSE)," ")</f>
        <v xml:space="preserve"> </v>
      </c>
      <c r="O158" s="104"/>
      <c r="P158" s="100" t="str">
        <f>IFERROR(VLOOKUP(O158,'Z3 CONDITION VALUE'!$A$3:$B$5,2,FALSE)," ")</f>
        <v xml:space="preserve"> </v>
      </c>
      <c r="Q158" s="82" t="str">
        <f>IF(OR('A1 Baseline - Terrestrial'!E159="", 'A1 Baseline - Terrestrial'!O159=0), "", 'A1 Baseline - Terrestrial'!I159&amp;"")</f>
        <v/>
      </c>
      <c r="R158" s="105" t="e">
        <f t="shared" ca="1" si="0"/>
        <v>#NAME?</v>
      </c>
      <c r="S158" s="99" t="e">
        <f t="shared" ca="1" si="1"/>
        <v>#NAME?</v>
      </c>
      <c r="T158" s="106" t="e">
        <f t="array" aca="1" ref="T158" ca="1">IF(OR(R158="",S158=""),"",INDEX('Z8 TARGET ENH'!$F$6:$EO$145,MATCH(R158,'Z8 TARGET ENH'!$B$6:$B$145,0),MATCH(S158,'Z8 TARGET ENH'!$F$2:$EO$2,0)))</f>
        <v>#NAME?</v>
      </c>
      <c r="U158" s="106" t="str">
        <f>IF(E158="","",VLOOKUP($H$8,'Z8 TARGET ENH'!$FH$7:$FJ$38,2,FALSE))</f>
        <v/>
      </c>
      <c r="V158" s="106" t="str">
        <f>IF(E158="","",VLOOKUP(H158,'Z8 TARGET ENH'!$FH$7:$FJ$38,3,FALSE))</f>
        <v/>
      </c>
      <c r="W158" s="107" t="str">
        <f t="shared" si="2"/>
        <v/>
      </c>
      <c r="X158" s="108"/>
      <c r="Y158" s="70"/>
      <c r="Z158" s="1">
        <f t="shared" si="3"/>
        <v>0</v>
      </c>
      <c r="AA158" s="70"/>
      <c r="AB158" s="70"/>
      <c r="AC158" s="70"/>
      <c r="AD158" s="70"/>
      <c r="AE158" s="70"/>
      <c r="AF158" s="70"/>
      <c r="AG158" s="70"/>
      <c r="AH158" s="70"/>
      <c r="AI158" s="70"/>
      <c r="AJ158" s="70"/>
      <c r="AK158" s="70"/>
      <c r="AL158" s="70"/>
      <c r="AM158" s="70"/>
      <c r="AN158" s="70"/>
      <c r="AO158" s="70"/>
      <c r="AP158" s="70"/>
      <c r="AQ158" s="70"/>
      <c r="AR158" s="70"/>
      <c r="AS158" s="70"/>
      <c r="AT158" s="70"/>
    </row>
    <row r="159" spans="1:46" ht="30" customHeight="1" x14ac:dyDescent="0.2">
      <c r="A159" s="70"/>
      <c r="B159" s="70"/>
      <c r="C159" s="70"/>
      <c r="D159" s="97">
        <f>'A1 Baseline - Terrestrial'!D160</f>
        <v>153</v>
      </c>
      <c r="E159" s="80" t="str">
        <f>IF(OR('A1 Baseline - Terrestrial'!E160="",'A1 Baseline - Terrestrial'!O160=0), "",'A1 Baseline - Terrestrial'!E160)</f>
        <v/>
      </c>
      <c r="F159" s="81" t="str">
        <f>IF(E159="", "", 'A1 Baseline - Terrestrial'!H160)</f>
        <v/>
      </c>
      <c r="G159" s="82" t="str">
        <f>IF(E159="", "", 'A1 Baseline - Terrestrial'!J160)</f>
        <v/>
      </c>
      <c r="H159" s="98"/>
      <c r="I159" s="99" t="str">
        <f>IF(E159="","",'A1 Baseline - Terrestrial'!K160)</f>
        <v/>
      </c>
      <c r="J159" s="85" t="str">
        <f>IF(OR(E159="",H159=""),"",IF(AND(E159=H159,G159&gt;=P159),"Error - No Enhancement",IF(AND(E159=H159,G159&lt;P159),"Acceptable",IF(F159&gt;N159,"Trading Down - Unacceptable Change",IF(F159=N159,"Error - No Enhancement",'A1 Baseline - Terrestrial'!G160&amp;" - "&amp;IFERROR(VLOOKUP(H159,'Z1 HAB CLASS'!$D$4:$E$45,2,FALSE),""))))))</f>
        <v/>
      </c>
      <c r="K159" s="100" t="str">
        <f>IF(E159="","",IF(AND(E159=H159,G159&gt;=P159),"Error - No Enhancement",IF(AND(E159=H159,G159&lt;P159),'A1 Baseline - Terrestrial'!I160&amp;" - "&amp;'A3 Enhancement - Terrestrial'!O159,IF(F159&gt;N159,"Trading Down - Unacceptable Change",IF(F159=N159,"Error - No Enhancement",IF(AND(E159&lt;&gt;H159,F159&lt;N159),"Lower Distinctiveness Habitat"&amp;" - "&amp;O159,'A1 Baseline - Terrestrial'!I160&amp;" - "&amp;'A3 Enhancement - Terrestrial'!O159))))))</f>
        <v/>
      </c>
      <c r="L159" s="101" t="str">
        <f>IF(E159="","",'A1 Baseline - Terrestrial'!O160)</f>
        <v/>
      </c>
      <c r="M159" s="102" t="str">
        <f>IFERROR(VLOOKUP(H159,'Z1 HAB CLASS'!$D$4:$E$45,2,FALSE)," ")</f>
        <v xml:space="preserve"> </v>
      </c>
      <c r="N159" s="103" t="str">
        <f>IFERROR(VLOOKUP(M159,'Z1 HAB CLASS'!$L$3:$N$9,2,FALSE)," ")</f>
        <v xml:space="preserve"> </v>
      </c>
      <c r="O159" s="104"/>
      <c r="P159" s="100" t="str">
        <f>IFERROR(VLOOKUP(O159,'Z3 CONDITION VALUE'!$A$3:$B$5,2,FALSE)," ")</f>
        <v xml:space="preserve"> </v>
      </c>
      <c r="Q159" s="82" t="str">
        <f>IF(OR('A1 Baseline - Terrestrial'!E160="", 'A1 Baseline - Terrestrial'!O160=0), "", 'A1 Baseline - Terrestrial'!I160&amp;"")</f>
        <v/>
      </c>
      <c r="R159" s="105" t="e">
        <f t="shared" ca="1" si="0"/>
        <v>#NAME?</v>
      </c>
      <c r="S159" s="99" t="e">
        <f t="shared" ca="1" si="1"/>
        <v>#NAME?</v>
      </c>
      <c r="T159" s="106" t="e">
        <f t="array" aca="1" ref="T159" ca="1">IF(OR(R159="",S159=""),"",INDEX('Z8 TARGET ENH'!$F$6:$EO$145,MATCH(R159,'Z8 TARGET ENH'!$B$6:$B$145,0),MATCH(S159,'Z8 TARGET ENH'!$F$2:$EO$2,0)))</f>
        <v>#NAME?</v>
      </c>
      <c r="U159" s="106" t="str">
        <f>IF(E159="","",VLOOKUP($H$8,'Z8 TARGET ENH'!$FH$7:$FJ$38,2,FALSE))</f>
        <v/>
      </c>
      <c r="V159" s="106" t="str">
        <f>IF(E159="","",VLOOKUP(H159,'Z8 TARGET ENH'!$FH$7:$FJ$38,3,FALSE))</f>
        <v/>
      </c>
      <c r="W159" s="107" t="str">
        <f t="shared" si="2"/>
        <v/>
      </c>
      <c r="X159" s="108"/>
      <c r="Y159" s="70"/>
      <c r="Z159" s="1">
        <f t="shared" si="3"/>
        <v>0</v>
      </c>
      <c r="AA159" s="70"/>
      <c r="AB159" s="70"/>
      <c r="AC159" s="70"/>
      <c r="AD159" s="70"/>
      <c r="AE159" s="70"/>
      <c r="AF159" s="70"/>
      <c r="AG159" s="70"/>
      <c r="AH159" s="70"/>
      <c r="AI159" s="70"/>
      <c r="AJ159" s="70"/>
      <c r="AK159" s="70"/>
      <c r="AL159" s="70"/>
      <c r="AM159" s="70"/>
      <c r="AN159" s="70"/>
      <c r="AO159" s="70"/>
      <c r="AP159" s="70"/>
      <c r="AQ159" s="70"/>
      <c r="AR159" s="70"/>
      <c r="AS159" s="70"/>
      <c r="AT159" s="70"/>
    </row>
    <row r="160" spans="1:46" ht="30" customHeight="1" x14ac:dyDescent="0.2">
      <c r="A160" s="70"/>
      <c r="B160" s="70"/>
      <c r="C160" s="70"/>
      <c r="D160" s="97">
        <f>'A1 Baseline - Terrestrial'!D161</f>
        <v>154</v>
      </c>
      <c r="E160" s="80" t="str">
        <f>IF(OR('A1 Baseline - Terrestrial'!E161="",'A1 Baseline - Terrestrial'!O161=0), "",'A1 Baseline - Terrestrial'!E161)</f>
        <v/>
      </c>
      <c r="F160" s="81" t="str">
        <f>IF(E160="", "", 'A1 Baseline - Terrestrial'!H161)</f>
        <v/>
      </c>
      <c r="G160" s="82" t="str">
        <f>IF(E160="", "", 'A1 Baseline - Terrestrial'!J161)</f>
        <v/>
      </c>
      <c r="H160" s="98"/>
      <c r="I160" s="99" t="str">
        <f>IF(E160="","",'A1 Baseline - Terrestrial'!K161)</f>
        <v/>
      </c>
      <c r="J160" s="85" t="str">
        <f>IF(OR(E160="",H160=""),"",IF(AND(E160=H160,G160&gt;=P160),"Error - No Enhancement",IF(AND(E160=H160,G160&lt;P160),"Acceptable",IF(F160&gt;N160,"Trading Down - Unacceptable Change",IF(F160=N160,"Error - No Enhancement",'A1 Baseline - Terrestrial'!G161&amp;" - "&amp;IFERROR(VLOOKUP(H160,'Z1 HAB CLASS'!$D$4:$E$45,2,FALSE),""))))))</f>
        <v/>
      </c>
      <c r="K160" s="100" t="str">
        <f>IF(E160="","",IF(AND(E160=H160,G160&gt;=P160),"Error - No Enhancement",IF(AND(E160=H160,G160&lt;P160),'A1 Baseline - Terrestrial'!I161&amp;" - "&amp;'A3 Enhancement - Terrestrial'!O160,IF(F160&gt;N160,"Trading Down - Unacceptable Change",IF(F160=N160,"Error - No Enhancement",IF(AND(E160&lt;&gt;H160,F160&lt;N160),"Lower Distinctiveness Habitat"&amp;" - "&amp;O160,'A1 Baseline - Terrestrial'!I161&amp;" - "&amp;'A3 Enhancement - Terrestrial'!O160))))))</f>
        <v/>
      </c>
      <c r="L160" s="101" t="str">
        <f>IF(E160="","",'A1 Baseline - Terrestrial'!O161)</f>
        <v/>
      </c>
      <c r="M160" s="102" t="str">
        <f>IFERROR(VLOOKUP(H160,'Z1 HAB CLASS'!$D$4:$E$45,2,FALSE)," ")</f>
        <v xml:space="preserve"> </v>
      </c>
      <c r="N160" s="103" t="str">
        <f>IFERROR(VLOOKUP(M160,'Z1 HAB CLASS'!$L$3:$N$9,2,FALSE)," ")</f>
        <v xml:space="preserve"> </v>
      </c>
      <c r="O160" s="104"/>
      <c r="P160" s="100" t="str">
        <f>IFERROR(VLOOKUP(O160,'Z3 CONDITION VALUE'!$A$3:$B$5,2,FALSE)," ")</f>
        <v xml:space="preserve"> </v>
      </c>
      <c r="Q160" s="82" t="str">
        <f>IF(OR('A1 Baseline - Terrestrial'!E161="", 'A1 Baseline - Terrestrial'!O161=0), "", 'A1 Baseline - Terrestrial'!I161&amp;"")</f>
        <v/>
      </c>
      <c r="R160" s="105" t="e">
        <f t="shared" ca="1" si="0"/>
        <v>#NAME?</v>
      </c>
      <c r="S160" s="99" t="e">
        <f t="shared" ca="1" si="1"/>
        <v>#NAME?</v>
      </c>
      <c r="T160" s="106" t="e">
        <f t="array" aca="1" ref="T160" ca="1">IF(OR(R160="",S160=""),"",INDEX('Z8 TARGET ENH'!$F$6:$EO$145,MATCH(R160,'Z8 TARGET ENH'!$B$6:$B$145,0),MATCH(S160,'Z8 TARGET ENH'!$F$2:$EO$2,0)))</f>
        <v>#NAME?</v>
      </c>
      <c r="U160" s="106" t="str">
        <f>IF(E160="","",VLOOKUP($H$8,'Z8 TARGET ENH'!$FH$7:$FJ$38,2,FALSE))</f>
        <v/>
      </c>
      <c r="V160" s="106" t="str">
        <f>IF(E160="","",VLOOKUP(H160,'Z8 TARGET ENH'!$FH$7:$FJ$38,3,FALSE))</f>
        <v/>
      </c>
      <c r="W160" s="107" t="str">
        <f t="shared" si="2"/>
        <v/>
      </c>
      <c r="X160" s="108"/>
      <c r="Y160" s="70"/>
      <c r="Z160" s="1">
        <f t="shared" si="3"/>
        <v>0</v>
      </c>
      <c r="AA160" s="70"/>
      <c r="AB160" s="70"/>
      <c r="AC160" s="70"/>
      <c r="AD160" s="70"/>
      <c r="AE160" s="70"/>
      <c r="AF160" s="70"/>
      <c r="AG160" s="70"/>
      <c r="AH160" s="70"/>
      <c r="AI160" s="70"/>
      <c r="AJ160" s="70"/>
      <c r="AK160" s="70"/>
      <c r="AL160" s="70"/>
      <c r="AM160" s="70"/>
      <c r="AN160" s="70"/>
      <c r="AO160" s="70"/>
      <c r="AP160" s="70"/>
      <c r="AQ160" s="70"/>
      <c r="AR160" s="70"/>
      <c r="AS160" s="70"/>
      <c r="AT160" s="70"/>
    </row>
    <row r="161" spans="1:46" ht="30" customHeight="1" x14ac:dyDescent="0.2">
      <c r="A161" s="70"/>
      <c r="B161" s="70"/>
      <c r="C161" s="70"/>
      <c r="D161" s="97">
        <f>'A1 Baseline - Terrestrial'!D162</f>
        <v>155</v>
      </c>
      <c r="E161" s="80" t="str">
        <f>IF(OR('A1 Baseline - Terrestrial'!E162="",'A1 Baseline - Terrestrial'!O162=0), "",'A1 Baseline - Terrestrial'!E162)</f>
        <v/>
      </c>
      <c r="F161" s="81" t="str">
        <f>IF(E161="", "", 'A1 Baseline - Terrestrial'!H162)</f>
        <v/>
      </c>
      <c r="G161" s="82" t="str">
        <f>IF(E161="", "", 'A1 Baseline - Terrestrial'!J162)</f>
        <v/>
      </c>
      <c r="H161" s="98"/>
      <c r="I161" s="99" t="str">
        <f>IF(E161="","",'A1 Baseline - Terrestrial'!K162)</f>
        <v/>
      </c>
      <c r="J161" s="85" t="str">
        <f>IF(OR(E161="",H161=""),"",IF(AND(E161=H161,G161&gt;=P161),"Error - No Enhancement",IF(AND(E161=H161,G161&lt;P161),"Acceptable",IF(F161&gt;N161,"Trading Down - Unacceptable Change",IF(F161=N161,"Error - No Enhancement",'A1 Baseline - Terrestrial'!G162&amp;" - "&amp;IFERROR(VLOOKUP(H161,'Z1 HAB CLASS'!$D$4:$E$45,2,FALSE),""))))))</f>
        <v/>
      </c>
      <c r="K161" s="100" t="str">
        <f>IF(E161="","",IF(AND(E161=H161,G161&gt;=P161),"Error - No Enhancement",IF(AND(E161=H161,G161&lt;P161),'A1 Baseline - Terrestrial'!I162&amp;" - "&amp;'A3 Enhancement - Terrestrial'!O161,IF(F161&gt;N161,"Trading Down - Unacceptable Change",IF(F161=N161,"Error - No Enhancement",IF(AND(E161&lt;&gt;H161,F161&lt;N161),"Lower Distinctiveness Habitat"&amp;" - "&amp;O161,'A1 Baseline - Terrestrial'!I162&amp;" - "&amp;'A3 Enhancement - Terrestrial'!O161))))))</f>
        <v/>
      </c>
      <c r="L161" s="101" t="str">
        <f>IF(E161="","",'A1 Baseline - Terrestrial'!O162)</f>
        <v/>
      </c>
      <c r="M161" s="102" t="str">
        <f>IFERROR(VLOOKUP(H161,'Z1 HAB CLASS'!$D$4:$E$45,2,FALSE)," ")</f>
        <v xml:space="preserve"> </v>
      </c>
      <c r="N161" s="103" t="str">
        <f>IFERROR(VLOOKUP(M161,'Z1 HAB CLASS'!$L$3:$N$9,2,FALSE)," ")</f>
        <v xml:space="preserve"> </v>
      </c>
      <c r="O161" s="104"/>
      <c r="P161" s="100" t="str">
        <f>IFERROR(VLOOKUP(O161,'Z3 CONDITION VALUE'!$A$3:$B$5,2,FALSE)," ")</f>
        <v xml:space="preserve"> </v>
      </c>
      <c r="Q161" s="82" t="str">
        <f>IF(OR('A1 Baseline - Terrestrial'!E162="", 'A1 Baseline - Terrestrial'!O162=0), "", 'A1 Baseline - Terrestrial'!I162&amp;"")</f>
        <v/>
      </c>
      <c r="R161" s="105" t="e">
        <f t="shared" ca="1" si="0"/>
        <v>#NAME?</v>
      </c>
      <c r="S161" s="99" t="e">
        <f t="shared" ca="1" si="1"/>
        <v>#NAME?</v>
      </c>
      <c r="T161" s="106" t="e">
        <f t="array" aca="1" ref="T161" ca="1">IF(OR(R161="",S161=""),"",INDEX('Z8 TARGET ENH'!$F$6:$EO$145,MATCH(R161,'Z8 TARGET ENH'!$B$6:$B$145,0),MATCH(S161,'Z8 TARGET ENH'!$F$2:$EO$2,0)))</f>
        <v>#NAME?</v>
      </c>
      <c r="U161" s="106" t="str">
        <f>IF(E161="","",VLOOKUP($H$8,'Z8 TARGET ENH'!$FH$7:$FJ$38,2,FALSE))</f>
        <v/>
      </c>
      <c r="V161" s="106" t="str">
        <f>IF(E161="","",VLOOKUP(H161,'Z8 TARGET ENH'!$FH$7:$FJ$38,3,FALSE))</f>
        <v/>
      </c>
      <c r="W161" s="107" t="str">
        <f t="shared" si="2"/>
        <v/>
      </c>
      <c r="X161" s="108"/>
      <c r="Y161" s="70"/>
      <c r="Z161" s="1">
        <f t="shared" si="3"/>
        <v>0</v>
      </c>
      <c r="AA161" s="70"/>
      <c r="AB161" s="70"/>
      <c r="AC161" s="70"/>
      <c r="AD161" s="70"/>
      <c r="AE161" s="70"/>
      <c r="AF161" s="70"/>
      <c r="AG161" s="70"/>
      <c r="AH161" s="70"/>
      <c r="AI161" s="70"/>
      <c r="AJ161" s="70"/>
      <c r="AK161" s="70"/>
      <c r="AL161" s="70"/>
      <c r="AM161" s="70"/>
      <c r="AN161" s="70"/>
      <c r="AO161" s="70"/>
      <c r="AP161" s="70"/>
      <c r="AQ161" s="70"/>
      <c r="AR161" s="70"/>
      <c r="AS161" s="70"/>
      <c r="AT161" s="70"/>
    </row>
    <row r="162" spans="1:46" ht="30" customHeight="1" x14ac:dyDescent="0.2">
      <c r="A162" s="70"/>
      <c r="B162" s="70"/>
      <c r="C162" s="70"/>
      <c r="D162" s="97">
        <f>'A1 Baseline - Terrestrial'!D163</f>
        <v>156</v>
      </c>
      <c r="E162" s="80" t="str">
        <f>IF(OR('A1 Baseline - Terrestrial'!E163="",'A1 Baseline - Terrestrial'!O163=0), "",'A1 Baseline - Terrestrial'!E163)</f>
        <v/>
      </c>
      <c r="F162" s="81" t="str">
        <f>IF(E162="", "", 'A1 Baseline - Terrestrial'!H163)</f>
        <v/>
      </c>
      <c r="G162" s="82" t="str">
        <f>IF(E162="", "", 'A1 Baseline - Terrestrial'!J163)</f>
        <v/>
      </c>
      <c r="H162" s="98"/>
      <c r="I162" s="99" t="str">
        <f>IF(E162="","",'A1 Baseline - Terrestrial'!K163)</f>
        <v/>
      </c>
      <c r="J162" s="85" t="str">
        <f>IF(OR(E162="",H162=""),"",IF(AND(E162=H162,G162&gt;=P162),"Error - No Enhancement",IF(AND(E162=H162,G162&lt;P162),"Acceptable",IF(F162&gt;N162,"Trading Down - Unacceptable Change",IF(F162=N162,"Error - No Enhancement",'A1 Baseline - Terrestrial'!G163&amp;" - "&amp;IFERROR(VLOOKUP(H162,'Z1 HAB CLASS'!$D$4:$E$45,2,FALSE),""))))))</f>
        <v/>
      </c>
      <c r="K162" s="100" t="str">
        <f>IF(E162="","",IF(AND(E162=H162,G162&gt;=P162),"Error - No Enhancement",IF(AND(E162=H162,G162&lt;P162),'A1 Baseline - Terrestrial'!I163&amp;" - "&amp;'A3 Enhancement - Terrestrial'!O162,IF(F162&gt;N162,"Trading Down - Unacceptable Change",IF(F162=N162,"Error - No Enhancement",IF(AND(E162&lt;&gt;H162,F162&lt;N162),"Lower Distinctiveness Habitat"&amp;" - "&amp;O162,'A1 Baseline - Terrestrial'!I163&amp;" - "&amp;'A3 Enhancement - Terrestrial'!O162))))))</f>
        <v/>
      </c>
      <c r="L162" s="101" t="str">
        <f>IF(E162="","",'A1 Baseline - Terrestrial'!O163)</f>
        <v/>
      </c>
      <c r="M162" s="102" t="str">
        <f>IFERROR(VLOOKUP(H162,'Z1 HAB CLASS'!$D$4:$E$45,2,FALSE)," ")</f>
        <v xml:space="preserve"> </v>
      </c>
      <c r="N162" s="103" t="str">
        <f>IFERROR(VLOOKUP(M162,'Z1 HAB CLASS'!$L$3:$N$9,2,FALSE)," ")</f>
        <v xml:space="preserve"> </v>
      </c>
      <c r="O162" s="104"/>
      <c r="P162" s="100" t="str">
        <f>IFERROR(VLOOKUP(O162,'Z3 CONDITION VALUE'!$A$3:$B$5,2,FALSE)," ")</f>
        <v xml:space="preserve"> </v>
      </c>
      <c r="Q162" s="82" t="str">
        <f>IF(OR('A1 Baseline - Terrestrial'!E163="", 'A1 Baseline - Terrestrial'!O163=0), "", 'A1 Baseline - Terrestrial'!I163&amp;"")</f>
        <v/>
      </c>
      <c r="R162" s="105" t="e">
        <f t="shared" ca="1" si="0"/>
        <v>#NAME?</v>
      </c>
      <c r="S162" s="99" t="e">
        <f t="shared" ca="1" si="1"/>
        <v>#NAME?</v>
      </c>
      <c r="T162" s="106" t="e">
        <f t="array" aca="1" ref="T162" ca="1">IF(OR(R162="",S162=""),"",INDEX('Z8 TARGET ENH'!$F$6:$EO$145,MATCH(R162,'Z8 TARGET ENH'!$B$6:$B$145,0),MATCH(S162,'Z8 TARGET ENH'!$F$2:$EO$2,0)))</f>
        <v>#NAME?</v>
      </c>
      <c r="U162" s="106" t="str">
        <f>IF(E162="","",VLOOKUP($H$8,'Z8 TARGET ENH'!$FH$7:$FJ$38,2,FALSE))</f>
        <v/>
      </c>
      <c r="V162" s="106" t="str">
        <f>IF(E162="","",VLOOKUP(H162,'Z8 TARGET ENH'!$FH$7:$FJ$38,3,FALSE))</f>
        <v/>
      </c>
      <c r="W162" s="107" t="str">
        <f t="shared" si="2"/>
        <v/>
      </c>
      <c r="X162" s="108"/>
      <c r="Y162" s="70"/>
      <c r="Z162" s="1">
        <f t="shared" si="3"/>
        <v>0</v>
      </c>
      <c r="AA162" s="70"/>
      <c r="AB162" s="70"/>
      <c r="AC162" s="70"/>
      <c r="AD162" s="70"/>
      <c r="AE162" s="70"/>
      <c r="AF162" s="70"/>
      <c r="AG162" s="70"/>
      <c r="AH162" s="70"/>
      <c r="AI162" s="70"/>
      <c r="AJ162" s="70"/>
      <c r="AK162" s="70"/>
      <c r="AL162" s="70"/>
      <c r="AM162" s="70"/>
      <c r="AN162" s="70"/>
      <c r="AO162" s="70"/>
      <c r="AP162" s="70"/>
      <c r="AQ162" s="70"/>
      <c r="AR162" s="70"/>
      <c r="AS162" s="70"/>
      <c r="AT162" s="70"/>
    </row>
    <row r="163" spans="1:46" ht="30" customHeight="1" x14ac:dyDescent="0.2">
      <c r="A163" s="70"/>
      <c r="B163" s="70"/>
      <c r="C163" s="70"/>
      <c r="D163" s="97">
        <f>'A1 Baseline - Terrestrial'!D164</f>
        <v>157</v>
      </c>
      <c r="E163" s="80" t="str">
        <f>IF(OR('A1 Baseline - Terrestrial'!E164="",'A1 Baseline - Terrestrial'!O164=0), "",'A1 Baseline - Terrestrial'!E164)</f>
        <v/>
      </c>
      <c r="F163" s="81" t="str">
        <f>IF(E163="", "", 'A1 Baseline - Terrestrial'!H164)</f>
        <v/>
      </c>
      <c r="G163" s="82" t="str">
        <f>IF(E163="", "", 'A1 Baseline - Terrestrial'!J164)</f>
        <v/>
      </c>
      <c r="H163" s="98"/>
      <c r="I163" s="99" t="str">
        <f>IF(E163="","",'A1 Baseline - Terrestrial'!K164)</f>
        <v/>
      </c>
      <c r="J163" s="85" t="str">
        <f>IF(OR(E163="",H163=""),"",IF(AND(E163=H163,G163&gt;=P163),"Error - No Enhancement",IF(AND(E163=H163,G163&lt;P163),"Acceptable",IF(F163&gt;N163,"Trading Down - Unacceptable Change",IF(F163=N163,"Error - No Enhancement",'A1 Baseline - Terrestrial'!G164&amp;" - "&amp;IFERROR(VLOOKUP(H163,'Z1 HAB CLASS'!$D$4:$E$45,2,FALSE),""))))))</f>
        <v/>
      </c>
      <c r="K163" s="100" t="str">
        <f>IF(E163="","",IF(AND(E163=H163,G163&gt;=P163),"Error - No Enhancement",IF(AND(E163=H163,G163&lt;P163),'A1 Baseline - Terrestrial'!I164&amp;" - "&amp;'A3 Enhancement - Terrestrial'!O163,IF(F163&gt;N163,"Trading Down - Unacceptable Change",IF(F163=N163,"Error - No Enhancement",IF(AND(E163&lt;&gt;H163,F163&lt;N163),"Lower Distinctiveness Habitat"&amp;" - "&amp;O163,'A1 Baseline - Terrestrial'!I164&amp;" - "&amp;'A3 Enhancement - Terrestrial'!O163))))))</f>
        <v/>
      </c>
      <c r="L163" s="101" t="str">
        <f>IF(E163="","",'A1 Baseline - Terrestrial'!O164)</f>
        <v/>
      </c>
      <c r="M163" s="102" t="str">
        <f>IFERROR(VLOOKUP(H163,'Z1 HAB CLASS'!$D$4:$E$45,2,FALSE)," ")</f>
        <v xml:space="preserve"> </v>
      </c>
      <c r="N163" s="103" t="str">
        <f>IFERROR(VLOOKUP(M163,'Z1 HAB CLASS'!$L$3:$N$9,2,FALSE)," ")</f>
        <v xml:space="preserve"> </v>
      </c>
      <c r="O163" s="104"/>
      <c r="P163" s="100" t="str">
        <f>IFERROR(VLOOKUP(O163,'Z3 CONDITION VALUE'!$A$3:$B$5,2,FALSE)," ")</f>
        <v xml:space="preserve"> </v>
      </c>
      <c r="Q163" s="82" t="str">
        <f>IF(OR('A1 Baseline - Terrestrial'!E164="", 'A1 Baseline - Terrestrial'!O164=0), "", 'A1 Baseline - Terrestrial'!I164&amp;"")</f>
        <v/>
      </c>
      <c r="R163" s="105" t="e">
        <f t="shared" ca="1" si="0"/>
        <v>#NAME?</v>
      </c>
      <c r="S163" s="99" t="e">
        <f t="shared" ca="1" si="1"/>
        <v>#NAME?</v>
      </c>
      <c r="T163" s="106" t="e">
        <f t="array" aca="1" ref="T163" ca="1">IF(OR(R163="",S163=""),"",INDEX('Z8 TARGET ENH'!$F$6:$EO$145,MATCH(R163,'Z8 TARGET ENH'!$B$6:$B$145,0),MATCH(S163,'Z8 TARGET ENH'!$F$2:$EO$2,0)))</f>
        <v>#NAME?</v>
      </c>
      <c r="U163" s="106" t="str">
        <f>IF(E163="","",VLOOKUP($H$8,'Z8 TARGET ENH'!$FH$7:$FJ$38,2,FALSE))</f>
        <v/>
      </c>
      <c r="V163" s="106" t="str">
        <f>IF(E163="","",VLOOKUP(H163,'Z8 TARGET ENH'!$FH$7:$FJ$38,3,FALSE))</f>
        <v/>
      </c>
      <c r="W163" s="107" t="str">
        <f t="shared" si="2"/>
        <v/>
      </c>
      <c r="X163" s="108"/>
      <c r="Y163" s="70"/>
      <c r="Z163" s="1">
        <f t="shared" si="3"/>
        <v>0</v>
      </c>
      <c r="AA163" s="70"/>
      <c r="AB163" s="70"/>
      <c r="AC163" s="70"/>
      <c r="AD163" s="70"/>
      <c r="AE163" s="70"/>
      <c r="AF163" s="70"/>
      <c r="AG163" s="70"/>
      <c r="AH163" s="70"/>
      <c r="AI163" s="70"/>
      <c r="AJ163" s="70"/>
      <c r="AK163" s="70"/>
      <c r="AL163" s="70"/>
      <c r="AM163" s="70"/>
      <c r="AN163" s="70"/>
      <c r="AO163" s="70"/>
      <c r="AP163" s="70"/>
      <c r="AQ163" s="70"/>
      <c r="AR163" s="70"/>
      <c r="AS163" s="70"/>
      <c r="AT163" s="70"/>
    </row>
    <row r="164" spans="1:46" ht="30" customHeight="1" x14ac:dyDescent="0.2">
      <c r="A164" s="70"/>
      <c r="B164" s="70"/>
      <c r="C164" s="70"/>
      <c r="D164" s="97">
        <f>'A1 Baseline - Terrestrial'!D165</f>
        <v>158</v>
      </c>
      <c r="E164" s="80" t="str">
        <f>IF(OR('A1 Baseline - Terrestrial'!E165="",'A1 Baseline - Terrestrial'!O165=0), "",'A1 Baseline - Terrestrial'!E165)</f>
        <v/>
      </c>
      <c r="F164" s="81" t="str">
        <f>IF(E164="", "", 'A1 Baseline - Terrestrial'!H165)</f>
        <v/>
      </c>
      <c r="G164" s="82" t="str">
        <f>IF(E164="", "", 'A1 Baseline - Terrestrial'!J165)</f>
        <v/>
      </c>
      <c r="H164" s="98"/>
      <c r="I164" s="99" t="str">
        <f>IF(E164="","",'A1 Baseline - Terrestrial'!K165)</f>
        <v/>
      </c>
      <c r="J164" s="85" t="str">
        <f>IF(OR(E164="",H164=""),"",IF(AND(E164=H164,G164&gt;=P164),"Error - No Enhancement",IF(AND(E164=H164,G164&lt;P164),"Acceptable",IF(F164&gt;N164,"Trading Down - Unacceptable Change",IF(F164=N164,"Error - No Enhancement",'A1 Baseline - Terrestrial'!G165&amp;" - "&amp;IFERROR(VLOOKUP(H164,'Z1 HAB CLASS'!$D$4:$E$45,2,FALSE),""))))))</f>
        <v/>
      </c>
      <c r="K164" s="100" t="str">
        <f>IF(E164="","",IF(AND(E164=H164,G164&gt;=P164),"Error - No Enhancement",IF(AND(E164=H164,G164&lt;P164),'A1 Baseline - Terrestrial'!I165&amp;" - "&amp;'A3 Enhancement - Terrestrial'!O164,IF(F164&gt;N164,"Trading Down - Unacceptable Change",IF(F164=N164,"Error - No Enhancement",IF(AND(E164&lt;&gt;H164,F164&lt;N164),"Lower Distinctiveness Habitat"&amp;" - "&amp;O164,'A1 Baseline - Terrestrial'!I165&amp;" - "&amp;'A3 Enhancement - Terrestrial'!O164))))))</f>
        <v/>
      </c>
      <c r="L164" s="101" t="str">
        <f>IF(E164="","",'A1 Baseline - Terrestrial'!O165)</f>
        <v/>
      </c>
      <c r="M164" s="102" t="str">
        <f>IFERROR(VLOOKUP(H164,'Z1 HAB CLASS'!$D$4:$E$45,2,FALSE)," ")</f>
        <v xml:space="preserve"> </v>
      </c>
      <c r="N164" s="103" t="str">
        <f>IFERROR(VLOOKUP(M164,'Z1 HAB CLASS'!$L$3:$N$9,2,FALSE)," ")</f>
        <v xml:space="preserve"> </v>
      </c>
      <c r="O164" s="104"/>
      <c r="P164" s="100" t="str">
        <f>IFERROR(VLOOKUP(O164,'Z3 CONDITION VALUE'!$A$3:$B$5,2,FALSE)," ")</f>
        <v xml:space="preserve"> </v>
      </c>
      <c r="Q164" s="82" t="str">
        <f>IF(OR('A1 Baseline - Terrestrial'!E165="", 'A1 Baseline - Terrestrial'!O165=0), "", 'A1 Baseline - Terrestrial'!I165&amp;"")</f>
        <v/>
      </c>
      <c r="R164" s="105" t="e">
        <f t="shared" ca="1" si="0"/>
        <v>#NAME?</v>
      </c>
      <c r="S164" s="99" t="e">
        <f t="shared" ca="1" si="1"/>
        <v>#NAME?</v>
      </c>
      <c r="T164" s="106" t="e">
        <f t="array" aca="1" ref="T164" ca="1">IF(OR(R164="",S164=""),"",INDEX('Z8 TARGET ENH'!$F$6:$EO$145,MATCH(R164,'Z8 TARGET ENH'!$B$6:$B$145,0),MATCH(S164,'Z8 TARGET ENH'!$F$2:$EO$2,0)))</f>
        <v>#NAME?</v>
      </c>
      <c r="U164" s="106" t="str">
        <f>IF(E164="","",VLOOKUP($H$8,'Z8 TARGET ENH'!$FH$7:$FJ$38,2,FALSE))</f>
        <v/>
      </c>
      <c r="V164" s="106" t="str">
        <f>IF(E164="","",VLOOKUP(H164,'Z8 TARGET ENH'!$FH$7:$FJ$38,3,FALSE))</f>
        <v/>
      </c>
      <c r="W164" s="107" t="str">
        <f t="shared" si="2"/>
        <v/>
      </c>
      <c r="X164" s="108"/>
      <c r="Y164" s="70"/>
      <c r="Z164" s="1">
        <f t="shared" si="3"/>
        <v>0</v>
      </c>
      <c r="AA164" s="70"/>
      <c r="AB164" s="70"/>
      <c r="AC164" s="70"/>
      <c r="AD164" s="70"/>
      <c r="AE164" s="70"/>
      <c r="AF164" s="70"/>
      <c r="AG164" s="70"/>
      <c r="AH164" s="70"/>
      <c r="AI164" s="70"/>
      <c r="AJ164" s="70"/>
      <c r="AK164" s="70"/>
      <c r="AL164" s="70"/>
      <c r="AM164" s="70"/>
      <c r="AN164" s="70"/>
      <c r="AO164" s="70"/>
      <c r="AP164" s="70"/>
      <c r="AQ164" s="70"/>
      <c r="AR164" s="70"/>
      <c r="AS164" s="70"/>
      <c r="AT164" s="70"/>
    </row>
    <row r="165" spans="1:46" ht="30" customHeight="1" x14ac:dyDescent="0.2">
      <c r="A165" s="70"/>
      <c r="B165" s="70"/>
      <c r="C165" s="70"/>
      <c r="D165" s="97">
        <f>'A1 Baseline - Terrestrial'!D166</f>
        <v>159</v>
      </c>
      <c r="E165" s="80" t="str">
        <f>IF(OR('A1 Baseline - Terrestrial'!E166="",'A1 Baseline - Terrestrial'!O166=0), "",'A1 Baseline - Terrestrial'!E166)</f>
        <v/>
      </c>
      <c r="F165" s="81" t="str">
        <f>IF(E165="", "", 'A1 Baseline - Terrestrial'!H166)</f>
        <v/>
      </c>
      <c r="G165" s="82" t="str">
        <f>IF(E165="", "", 'A1 Baseline - Terrestrial'!J166)</f>
        <v/>
      </c>
      <c r="H165" s="98"/>
      <c r="I165" s="99" t="str">
        <f>IF(E165="","",'A1 Baseline - Terrestrial'!K166)</f>
        <v/>
      </c>
      <c r="J165" s="85" t="str">
        <f>IF(OR(E165="",H165=""),"",IF(AND(E165=H165,G165&gt;=P165),"Error - No Enhancement",IF(AND(E165=H165,G165&lt;P165),"Acceptable",IF(F165&gt;N165,"Trading Down - Unacceptable Change",IF(F165=N165,"Error - No Enhancement",'A1 Baseline - Terrestrial'!G166&amp;" - "&amp;IFERROR(VLOOKUP(H165,'Z1 HAB CLASS'!$D$4:$E$45,2,FALSE),""))))))</f>
        <v/>
      </c>
      <c r="K165" s="100" t="str">
        <f>IF(E165="","",IF(AND(E165=H165,G165&gt;=P165),"Error - No Enhancement",IF(AND(E165=H165,G165&lt;P165),'A1 Baseline - Terrestrial'!I166&amp;" - "&amp;'A3 Enhancement - Terrestrial'!O165,IF(F165&gt;N165,"Trading Down - Unacceptable Change",IF(F165=N165,"Error - No Enhancement",IF(AND(E165&lt;&gt;H165,F165&lt;N165),"Lower Distinctiveness Habitat"&amp;" - "&amp;O165,'A1 Baseline - Terrestrial'!I166&amp;" - "&amp;'A3 Enhancement - Terrestrial'!O165))))))</f>
        <v/>
      </c>
      <c r="L165" s="101" t="str">
        <f>IF(E165="","",'A1 Baseline - Terrestrial'!O166)</f>
        <v/>
      </c>
      <c r="M165" s="102" t="str">
        <f>IFERROR(VLOOKUP(H165,'Z1 HAB CLASS'!$D$4:$E$45,2,FALSE)," ")</f>
        <v xml:space="preserve"> </v>
      </c>
      <c r="N165" s="103" t="str">
        <f>IFERROR(VLOOKUP(M165,'Z1 HAB CLASS'!$L$3:$N$9,2,FALSE)," ")</f>
        <v xml:space="preserve"> </v>
      </c>
      <c r="O165" s="104"/>
      <c r="P165" s="100" t="str">
        <f>IFERROR(VLOOKUP(O165,'Z3 CONDITION VALUE'!$A$3:$B$5,2,FALSE)," ")</f>
        <v xml:space="preserve"> </v>
      </c>
      <c r="Q165" s="82" t="str">
        <f>IF(OR('A1 Baseline - Terrestrial'!E166="", 'A1 Baseline - Terrestrial'!O166=0), "", 'A1 Baseline - Terrestrial'!I166&amp;"")</f>
        <v/>
      </c>
      <c r="R165" s="105" t="e">
        <f t="shared" ca="1" si="0"/>
        <v>#NAME?</v>
      </c>
      <c r="S165" s="99" t="e">
        <f t="shared" ca="1" si="1"/>
        <v>#NAME?</v>
      </c>
      <c r="T165" s="106" t="e">
        <f t="array" aca="1" ref="T165" ca="1">IF(OR(R165="",S165=""),"",INDEX('Z8 TARGET ENH'!$F$6:$EO$145,MATCH(R165,'Z8 TARGET ENH'!$B$6:$B$145,0),MATCH(S165,'Z8 TARGET ENH'!$F$2:$EO$2,0)))</f>
        <v>#NAME?</v>
      </c>
      <c r="U165" s="106" t="str">
        <f>IF(E165="","",VLOOKUP($H$8,'Z8 TARGET ENH'!$FH$7:$FJ$38,2,FALSE))</f>
        <v/>
      </c>
      <c r="V165" s="106" t="str">
        <f>IF(E165="","",VLOOKUP(H165,'Z8 TARGET ENH'!$FH$7:$FJ$38,3,FALSE))</f>
        <v/>
      </c>
      <c r="W165" s="107" t="str">
        <f t="shared" si="2"/>
        <v/>
      </c>
      <c r="X165" s="108"/>
      <c r="Y165" s="70"/>
      <c r="Z165" s="1">
        <f t="shared" si="3"/>
        <v>0</v>
      </c>
      <c r="AA165" s="70"/>
      <c r="AB165" s="70"/>
      <c r="AC165" s="70"/>
      <c r="AD165" s="70"/>
      <c r="AE165" s="70"/>
      <c r="AF165" s="70"/>
      <c r="AG165" s="70"/>
      <c r="AH165" s="70"/>
      <c r="AI165" s="70"/>
      <c r="AJ165" s="70"/>
      <c r="AK165" s="70"/>
      <c r="AL165" s="70"/>
      <c r="AM165" s="70"/>
      <c r="AN165" s="70"/>
      <c r="AO165" s="70"/>
      <c r="AP165" s="70"/>
      <c r="AQ165" s="70"/>
      <c r="AR165" s="70"/>
      <c r="AS165" s="70"/>
      <c r="AT165" s="70"/>
    </row>
    <row r="166" spans="1:46" ht="30" customHeight="1" x14ac:dyDescent="0.2">
      <c r="A166" s="70"/>
      <c r="B166" s="70"/>
      <c r="C166" s="70"/>
      <c r="D166" s="97">
        <f>'A1 Baseline - Terrestrial'!D167</f>
        <v>160</v>
      </c>
      <c r="E166" s="80" t="str">
        <f>IF(OR('A1 Baseline - Terrestrial'!E167="",'A1 Baseline - Terrestrial'!O167=0), "",'A1 Baseline - Terrestrial'!E167)</f>
        <v/>
      </c>
      <c r="F166" s="81" t="str">
        <f>IF(E166="", "", 'A1 Baseline - Terrestrial'!H167)</f>
        <v/>
      </c>
      <c r="G166" s="82" t="str">
        <f>IF(E166="", "", 'A1 Baseline - Terrestrial'!J167)</f>
        <v/>
      </c>
      <c r="H166" s="98"/>
      <c r="I166" s="99" t="str">
        <f>IF(E166="","",'A1 Baseline - Terrestrial'!K167)</f>
        <v/>
      </c>
      <c r="J166" s="85" t="str">
        <f>IF(OR(E166="",H166=""),"",IF(AND(E166=H166,G166&gt;=P166),"Error - No Enhancement",IF(AND(E166=H166,G166&lt;P166),"Acceptable",IF(F166&gt;N166,"Trading Down - Unacceptable Change",IF(F166=N166,"Error - No Enhancement",'A1 Baseline - Terrestrial'!G167&amp;" - "&amp;IFERROR(VLOOKUP(H166,'Z1 HAB CLASS'!$D$4:$E$45,2,FALSE),""))))))</f>
        <v/>
      </c>
      <c r="K166" s="100" t="str">
        <f>IF(E166="","",IF(AND(E166=H166,G166&gt;=P166),"Error - No Enhancement",IF(AND(E166=H166,G166&lt;P166),'A1 Baseline - Terrestrial'!I167&amp;" - "&amp;'A3 Enhancement - Terrestrial'!O166,IF(F166&gt;N166,"Trading Down - Unacceptable Change",IF(F166=N166,"Error - No Enhancement",IF(AND(E166&lt;&gt;H166,F166&lt;N166),"Lower Distinctiveness Habitat"&amp;" - "&amp;O166,'A1 Baseline - Terrestrial'!I167&amp;" - "&amp;'A3 Enhancement - Terrestrial'!O166))))))</f>
        <v/>
      </c>
      <c r="L166" s="101" t="str">
        <f>IF(E166="","",'A1 Baseline - Terrestrial'!O167)</f>
        <v/>
      </c>
      <c r="M166" s="102" t="str">
        <f>IFERROR(VLOOKUP(H166,'Z1 HAB CLASS'!$D$4:$E$45,2,FALSE)," ")</f>
        <v xml:space="preserve"> </v>
      </c>
      <c r="N166" s="103" t="str">
        <f>IFERROR(VLOOKUP(M166,'Z1 HAB CLASS'!$L$3:$N$9,2,FALSE)," ")</f>
        <v xml:space="preserve"> </v>
      </c>
      <c r="O166" s="104"/>
      <c r="P166" s="100" t="str">
        <f>IFERROR(VLOOKUP(O166,'Z3 CONDITION VALUE'!$A$3:$B$5,2,FALSE)," ")</f>
        <v xml:space="preserve"> </v>
      </c>
      <c r="Q166" s="82" t="str">
        <f>IF(OR('A1 Baseline - Terrestrial'!E167="", 'A1 Baseline - Terrestrial'!O167=0), "", 'A1 Baseline - Terrestrial'!I167&amp;"")</f>
        <v/>
      </c>
      <c r="R166" s="105" t="e">
        <f t="shared" ca="1" si="0"/>
        <v>#NAME?</v>
      </c>
      <c r="S166" s="99" t="e">
        <f t="shared" ca="1" si="1"/>
        <v>#NAME?</v>
      </c>
      <c r="T166" s="106" t="e">
        <f t="array" aca="1" ref="T166" ca="1">IF(OR(R166="",S166=""),"",INDEX('Z8 TARGET ENH'!$F$6:$EO$145,MATCH(R166,'Z8 TARGET ENH'!$B$6:$B$145,0),MATCH(S166,'Z8 TARGET ENH'!$F$2:$EO$2,0)))</f>
        <v>#NAME?</v>
      </c>
      <c r="U166" s="106" t="str">
        <f>IF(E166="","",VLOOKUP($H$8,'Z8 TARGET ENH'!$FH$7:$FJ$38,2,FALSE))</f>
        <v/>
      </c>
      <c r="V166" s="106" t="str">
        <f>IF(E166="","",VLOOKUP(H166,'Z8 TARGET ENH'!$FH$7:$FJ$38,3,FALSE))</f>
        <v/>
      </c>
      <c r="W166" s="107" t="str">
        <f t="shared" si="2"/>
        <v/>
      </c>
      <c r="X166" s="108"/>
      <c r="Y166" s="70"/>
      <c r="Z166" s="1">
        <f t="shared" si="3"/>
        <v>0</v>
      </c>
      <c r="AA166" s="70"/>
      <c r="AB166" s="70"/>
      <c r="AC166" s="70"/>
      <c r="AD166" s="70"/>
      <c r="AE166" s="70"/>
      <c r="AF166" s="70"/>
      <c r="AG166" s="70"/>
      <c r="AH166" s="70"/>
      <c r="AI166" s="70"/>
      <c r="AJ166" s="70"/>
      <c r="AK166" s="70"/>
      <c r="AL166" s="70"/>
      <c r="AM166" s="70"/>
      <c r="AN166" s="70"/>
      <c r="AO166" s="70"/>
      <c r="AP166" s="70"/>
      <c r="AQ166" s="70"/>
      <c r="AR166" s="70"/>
      <c r="AS166" s="70"/>
      <c r="AT166" s="70"/>
    </row>
    <row r="167" spans="1:46" ht="30" customHeight="1" x14ac:dyDescent="0.2">
      <c r="A167" s="70"/>
      <c r="B167" s="70"/>
      <c r="C167" s="70"/>
      <c r="D167" s="97">
        <f>'A1 Baseline - Terrestrial'!D168</f>
        <v>161</v>
      </c>
      <c r="E167" s="80" t="str">
        <f>IF(OR('A1 Baseline - Terrestrial'!E168="",'A1 Baseline - Terrestrial'!O168=0), "",'A1 Baseline - Terrestrial'!E168)</f>
        <v/>
      </c>
      <c r="F167" s="81" t="str">
        <f>IF(E167="", "", 'A1 Baseline - Terrestrial'!H168)</f>
        <v/>
      </c>
      <c r="G167" s="82" t="str">
        <f>IF(E167="", "", 'A1 Baseline - Terrestrial'!J168)</f>
        <v/>
      </c>
      <c r="H167" s="98"/>
      <c r="I167" s="99" t="str">
        <f>IF(E167="","",'A1 Baseline - Terrestrial'!K168)</f>
        <v/>
      </c>
      <c r="J167" s="85" t="str">
        <f>IF(OR(E167="",H167=""),"",IF(AND(E167=H167,G167&gt;=P167),"Error - No Enhancement",IF(AND(E167=H167,G167&lt;P167),"Acceptable",IF(F167&gt;N167,"Trading Down - Unacceptable Change",IF(F167=N167,"Error - No Enhancement",'A1 Baseline - Terrestrial'!G168&amp;" - "&amp;IFERROR(VLOOKUP(H167,'Z1 HAB CLASS'!$D$4:$E$45,2,FALSE),""))))))</f>
        <v/>
      </c>
      <c r="K167" s="100" t="str">
        <f>IF(E167="","",IF(AND(E167=H167,G167&gt;=P167),"Error - No Enhancement",IF(AND(E167=H167,G167&lt;P167),'A1 Baseline - Terrestrial'!I168&amp;" - "&amp;'A3 Enhancement - Terrestrial'!O167,IF(F167&gt;N167,"Trading Down - Unacceptable Change",IF(F167=N167,"Error - No Enhancement",IF(AND(E167&lt;&gt;H167,F167&lt;N167),"Lower Distinctiveness Habitat"&amp;" - "&amp;O167,'A1 Baseline - Terrestrial'!I168&amp;" - "&amp;'A3 Enhancement - Terrestrial'!O167))))))</f>
        <v/>
      </c>
      <c r="L167" s="101" t="str">
        <f>IF(E167="","",'A1 Baseline - Terrestrial'!O168)</f>
        <v/>
      </c>
      <c r="M167" s="102" t="str">
        <f>IFERROR(VLOOKUP(H167,'Z1 HAB CLASS'!$D$4:$E$45,2,FALSE)," ")</f>
        <v xml:space="preserve"> </v>
      </c>
      <c r="N167" s="103" t="str">
        <f>IFERROR(VLOOKUP(M167,'Z1 HAB CLASS'!$L$3:$N$9,2,FALSE)," ")</f>
        <v xml:space="preserve"> </v>
      </c>
      <c r="O167" s="104"/>
      <c r="P167" s="100" t="str">
        <f>IFERROR(VLOOKUP(O167,'Z3 CONDITION VALUE'!$A$3:$B$5,2,FALSE)," ")</f>
        <v xml:space="preserve"> </v>
      </c>
      <c r="Q167" s="82" t="str">
        <f>IF(OR('A1 Baseline - Terrestrial'!E168="", 'A1 Baseline - Terrestrial'!O168=0), "", 'A1 Baseline - Terrestrial'!I168&amp;"")</f>
        <v/>
      </c>
      <c r="R167" s="105" t="e">
        <f t="shared" ca="1" si="0"/>
        <v>#NAME?</v>
      </c>
      <c r="S167" s="99" t="e">
        <f t="shared" ca="1" si="1"/>
        <v>#NAME?</v>
      </c>
      <c r="T167" s="106" t="e">
        <f t="array" aca="1" ref="T167" ca="1">IF(OR(R167="",S167=""),"",INDEX('Z8 TARGET ENH'!$F$6:$EO$145,MATCH(R167,'Z8 TARGET ENH'!$B$6:$B$145,0),MATCH(S167,'Z8 TARGET ENH'!$F$2:$EO$2,0)))</f>
        <v>#NAME?</v>
      </c>
      <c r="U167" s="106" t="str">
        <f>IF(E167="","",VLOOKUP($H$8,'Z8 TARGET ENH'!$FH$7:$FJ$38,2,FALSE))</f>
        <v/>
      </c>
      <c r="V167" s="106" t="str">
        <f>IF(E167="","",VLOOKUP(H167,'Z8 TARGET ENH'!$FH$7:$FJ$38,3,FALSE))</f>
        <v/>
      </c>
      <c r="W167" s="107" t="str">
        <f t="shared" si="2"/>
        <v/>
      </c>
      <c r="X167" s="108"/>
      <c r="Y167" s="70"/>
      <c r="Z167" s="1">
        <f t="shared" si="3"/>
        <v>0</v>
      </c>
      <c r="AA167" s="70"/>
      <c r="AB167" s="70"/>
      <c r="AC167" s="70"/>
      <c r="AD167" s="70"/>
      <c r="AE167" s="70"/>
      <c r="AF167" s="70"/>
      <c r="AG167" s="70"/>
      <c r="AH167" s="70"/>
      <c r="AI167" s="70"/>
      <c r="AJ167" s="70"/>
      <c r="AK167" s="70"/>
      <c r="AL167" s="70"/>
      <c r="AM167" s="70"/>
      <c r="AN167" s="70"/>
      <c r="AO167" s="70"/>
      <c r="AP167" s="70"/>
      <c r="AQ167" s="70"/>
      <c r="AR167" s="70"/>
      <c r="AS167" s="70"/>
      <c r="AT167" s="70"/>
    </row>
    <row r="168" spans="1:46" ht="30" customHeight="1" x14ac:dyDescent="0.2">
      <c r="A168" s="70"/>
      <c r="B168" s="70"/>
      <c r="C168" s="70"/>
      <c r="D168" s="97">
        <f>'A1 Baseline - Terrestrial'!D169</f>
        <v>162</v>
      </c>
      <c r="E168" s="80" t="str">
        <f>IF(OR('A1 Baseline - Terrestrial'!E169="",'A1 Baseline - Terrestrial'!O169=0), "",'A1 Baseline - Terrestrial'!E169)</f>
        <v/>
      </c>
      <c r="F168" s="81" t="str">
        <f>IF(E168="", "", 'A1 Baseline - Terrestrial'!H169)</f>
        <v/>
      </c>
      <c r="G168" s="82" t="str">
        <f>IF(E168="", "", 'A1 Baseline - Terrestrial'!J169)</f>
        <v/>
      </c>
      <c r="H168" s="98"/>
      <c r="I168" s="99" t="str">
        <f>IF(E168="","",'A1 Baseline - Terrestrial'!K169)</f>
        <v/>
      </c>
      <c r="J168" s="85" t="str">
        <f>IF(OR(E168="",H168=""),"",IF(AND(E168=H168,G168&gt;=P168),"Error - No Enhancement",IF(AND(E168=H168,G168&lt;P168),"Acceptable",IF(F168&gt;N168,"Trading Down - Unacceptable Change",IF(F168=N168,"Error - No Enhancement",'A1 Baseline - Terrestrial'!G169&amp;" - "&amp;IFERROR(VLOOKUP(H168,'Z1 HAB CLASS'!$D$4:$E$45,2,FALSE),""))))))</f>
        <v/>
      </c>
      <c r="K168" s="100" t="str">
        <f>IF(E168="","",IF(AND(E168=H168,G168&gt;=P168),"Error - No Enhancement",IF(AND(E168=H168,G168&lt;P168),'A1 Baseline - Terrestrial'!I169&amp;" - "&amp;'A3 Enhancement - Terrestrial'!O168,IF(F168&gt;N168,"Trading Down - Unacceptable Change",IF(F168=N168,"Error - No Enhancement",IF(AND(E168&lt;&gt;H168,F168&lt;N168),"Lower Distinctiveness Habitat"&amp;" - "&amp;O168,'A1 Baseline - Terrestrial'!I169&amp;" - "&amp;'A3 Enhancement - Terrestrial'!O168))))))</f>
        <v/>
      </c>
      <c r="L168" s="101" t="str">
        <f>IF(E168="","",'A1 Baseline - Terrestrial'!O169)</f>
        <v/>
      </c>
      <c r="M168" s="102" t="str">
        <f>IFERROR(VLOOKUP(H168,'Z1 HAB CLASS'!$D$4:$E$45,2,FALSE)," ")</f>
        <v xml:space="preserve"> </v>
      </c>
      <c r="N168" s="103" t="str">
        <f>IFERROR(VLOOKUP(M168,'Z1 HAB CLASS'!$L$3:$N$9,2,FALSE)," ")</f>
        <v xml:space="preserve"> </v>
      </c>
      <c r="O168" s="104"/>
      <c r="P168" s="100" t="str">
        <f>IFERROR(VLOOKUP(O168,'Z3 CONDITION VALUE'!$A$3:$B$5,2,FALSE)," ")</f>
        <v xml:space="preserve"> </v>
      </c>
      <c r="Q168" s="82" t="str">
        <f>IF(OR('A1 Baseline - Terrestrial'!E169="", 'A1 Baseline - Terrestrial'!O169=0), "", 'A1 Baseline - Terrestrial'!I169&amp;"")</f>
        <v/>
      </c>
      <c r="R168" s="105" t="e">
        <f t="shared" ca="1" si="0"/>
        <v>#NAME?</v>
      </c>
      <c r="S168" s="99" t="e">
        <f t="shared" ca="1" si="1"/>
        <v>#NAME?</v>
      </c>
      <c r="T168" s="106" t="e">
        <f t="array" aca="1" ref="T168" ca="1">IF(OR(R168="",S168=""),"",INDEX('Z8 TARGET ENH'!$F$6:$EO$145,MATCH(R168,'Z8 TARGET ENH'!$B$6:$B$145,0),MATCH(S168,'Z8 TARGET ENH'!$F$2:$EO$2,0)))</f>
        <v>#NAME?</v>
      </c>
      <c r="U168" s="106" t="str">
        <f>IF(E168="","",VLOOKUP($H$8,'Z8 TARGET ENH'!$FH$7:$FJ$38,2,FALSE))</f>
        <v/>
      </c>
      <c r="V168" s="106" t="str">
        <f>IF(E168="","",VLOOKUP(H168,'Z8 TARGET ENH'!$FH$7:$FJ$38,3,FALSE))</f>
        <v/>
      </c>
      <c r="W168" s="107" t="str">
        <f t="shared" si="2"/>
        <v/>
      </c>
      <c r="X168" s="108"/>
      <c r="Y168" s="70"/>
      <c r="Z168" s="1">
        <f t="shared" si="3"/>
        <v>0</v>
      </c>
      <c r="AA168" s="70"/>
      <c r="AB168" s="70"/>
      <c r="AC168" s="70"/>
      <c r="AD168" s="70"/>
      <c r="AE168" s="70"/>
      <c r="AF168" s="70"/>
      <c r="AG168" s="70"/>
      <c r="AH168" s="70"/>
      <c r="AI168" s="70"/>
      <c r="AJ168" s="70"/>
      <c r="AK168" s="70"/>
      <c r="AL168" s="70"/>
      <c r="AM168" s="70"/>
      <c r="AN168" s="70"/>
      <c r="AO168" s="70"/>
      <c r="AP168" s="70"/>
      <c r="AQ168" s="70"/>
      <c r="AR168" s="70"/>
      <c r="AS168" s="70"/>
      <c r="AT168" s="70"/>
    </row>
    <row r="169" spans="1:46" ht="30" customHeight="1" x14ac:dyDescent="0.2">
      <c r="A169" s="70"/>
      <c r="B169" s="70"/>
      <c r="C169" s="70"/>
      <c r="D169" s="97">
        <f>'A1 Baseline - Terrestrial'!D170</f>
        <v>163</v>
      </c>
      <c r="E169" s="80" t="str">
        <f>IF(OR('A1 Baseline - Terrestrial'!E170="",'A1 Baseline - Terrestrial'!O170=0), "",'A1 Baseline - Terrestrial'!E170)</f>
        <v/>
      </c>
      <c r="F169" s="81" t="str">
        <f>IF(E169="", "", 'A1 Baseline - Terrestrial'!H170)</f>
        <v/>
      </c>
      <c r="G169" s="82" t="str">
        <f>IF(E169="", "", 'A1 Baseline - Terrestrial'!J170)</f>
        <v/>
      </c>
      <c r="H169" s="98"/>
      <c r="I169" s="99" t="str">
        <f>IF(E169="","",'A1 Baseline - Terrestrial'!K170)</f>
        <v/>
      </c>
      <c r="J169" s="85" t="str">
        <f>IF(OR(E169="",H169=""),"",IF(AND(E169=H169,G169&gt;=P169),"Error - No Enhancement",IF(AND(E169=H169,G169&lt;P169),"Acceptable",IF(F169&gt;N169,"Trading Down - Unacceptable Change",IF(F169=N169,"Error - No Enhancement",'A1 Baseline - Terrestrial'!G170&amp;" - "&amp;IFERROR(VLOOKUP(H169,'Z1 HAB CLASS'!$D$4:$E$45,2,FALSE),""))))))</f>
        <v/>
      </c>
      <c r="K169" s="100" t="str">
        <f>IF(E169="","",IF(AND(E169=H169,G169&gt;=P169),"Error - No Enhancement",IF(AND(E169=H169,G169&lt;P169),'A1 Baseline - Terrestrial'!I170&amp;" - "&amp;'A3 Enhancement - Terrestrial'!O169,IF(F169&gt;N169,"Trading Down - Unacceptable Change",IF(F169=N169,"Error - No Enhancement",IF(AND(E169&lt;&gt;H169,F169&lt;N169),"Lower Distinctiveness Habitat"&amp;" - "&amp;O169,'A1 Baseline - Terrestrial'!I170&amp;" - "&amp;'A3 Enhancement - Terrestrial'!O169))))))</f>
        <v/>
      </c>
      <c r="L169" s="101" t="str">
        <f>IF(E169="","",'A1 Baseline - Terrestrial'!O170)</f>
        <v/>
      </c>
      <c r="M169" s="102" t="str">
        <f>IFERROR(VLOOKUP(H169,'Z1 HAB CLASS'!$D$4:$E$45,2,FALSE)," ")</f>
        <v xml:space="preserve"> </v>
      </c>
      <c r="N169" s="103" t="str">
        <f>IFERROR(VLOOKUP(M169,'Z1 HAB CLASS'!$L$3:$N$9,2,FALSE)," ")</f>
        <v xml:space="preserve"> </v>
      </c>
      <c r="O169" s="104"/>
      <c r="P169" s="100" t="str">
        <f>IFERROR(VLOOKUP(O169,'Z3 CONDITION VALUE'!$A$3:$B$5,2,FALSE)," ")</f>
        <v xml:space="preserve"> </v>
      </c>
      <c r="Q169" s="82" t="str">
        <f>IF(OR('A1 Baseline - Terrestrial'!E170="", 'A1 Baseline - Terrestrial'!O170=0), "", 'A1 Baseline - Terrestrial'!I170&amp;"")</f>
        <v/>
      </c>
      <c r="R169" s="105" t="e">
        <f t="shared" ca="1" si="0"/>
        <v>#NAME?</v>
      </c>
      <c r="S169" s="99" t="e">
        <f t="shared" ca="1" si="1"/>
        <v>#NAME?</v>
      </c>
      <c r="T169" s="106" t="e">
        <f t="array" aca="1" ref="T169" ca="1">IF(OR(R169="",S169=""),"",INDEX('Z8 TARGET ENH'!$F$6:$EO$145,MATCH(R169,'Z8 TARGET ENH'!$B$6:$B$145,0),MATCH(S169,'Z8 TARGET ENH'!$F$2:$EO$2,0)))</f>
        <v>#NAME?</v>
      </c>
      <c r="U169" s="106" t="str">
        <f>IF(E169="","",VLOOKUP($H$8,'Z8 TARGET ENH'!$FH$7:$FJ$38,2,FALSE))</f>
        <v/>
      </c>
      <c r="V169" s="106" t="str">
        <f>IF(E169="","",VLOOKUP(H169,'Z8 TARGET ENH'!$FH$7:$FJ$38,3,FALSE))</f>
        <v/>
      </c>
      <c r="W169" s="107" t="str">
        <f t="shared" si="2"/>
        <v/>
      </c>
      <c r="X169" s="108"/>
      <c r="Y169" s="70"/>
      <c r="Z169" s="1">
        <f t="shared" si="3"/>
        <v>0</v>
      </c>
      <c r="AA169" s="70"/>
      <c r="AB169" s="70"/>
      <c r="AC169" s="70"/>
      <c r="AD169" s="70"/>
      <c r="AE169" s="70"/>
      <c r="AF169" s="70"/>
      <c r="AG169" s="70"/>
      <c r="AH169" s="70"/>
      <c r="AI169" s="70"/>
      <c r="AJ169" s="70"/>
      <c r="AK169" s="70"/>
      <c r="AL169" s="70"/>
      <c r="AM169" s="70"/>
      <c r="AN169" s="70"/>
      <c r="AO169" s="70"/>
      <c r="AP169" s="70"/>
      <c r="AQ169" s="70"/>
      <c r="AR169" s="70"/>
      <c r="AS169" s="70"/>
      <c r="AT169" s="70"/>
    </row>
    <row r="170" spans="1:46" ht="30" customHeight="1" x14ac:dyDescent="0.2">
      <c r="A170" s="70"/>
      <c r="B170" s="70"/>
      <c r="C170" s="70"/>
      <c r="D170" s="97">
        <f>'A1 Baseline - Terrestrial'!D171</f>
        <v>164</v>
      </c>
      <c r="E170" s="80" t="str">
        <f>IF(OR('A1 Baseline - Terrestrial'!E171="",'A1 Baseline - Terrestrial'!O171=0), "",'A1 Baseline - Terrestrial'!E171)</f>
        <v/>
      </c>
      <c r="F170" s="81" t="str">
        <f>IF(E170="", "", 'A1 Baseline - Terrestrial'!H171)</f>
        <v/>
      </c>
      <c r="G170" s="82" t="str">
        <f>IF(E170="", "", 'A1 Baseline - Terrestrial'!J171)</f>
        <v/>
      </c>
      <c r="H170" s="98"/>
      <c r="I170" s="99" t="str">
        <f>IF(E170="","",'A1 Baseline - Terrestrial'!K171)</f>
        <v/>
      </c>
      <c r="J170" s="85" t="str">
        <f>IF(OR(E170="",H170=""),"",IF(AND(E170=H170,G170&gt;=P170),"Error - No Enhancement",IF(AND(E170=H170,G170&lt;P170),"Acceptable",IF(F170&gt;N170,"Trading Down - Unacceptable Change",IF(F170=N170,"Error - No Enhancement",'A1 Baseline - Terrestrial'!G171&amp;" - "&amp;IFERROR(VLOOKUP(H170,'Z1 HAB CLASS'!$D$4:$E$45,2,FALSE),""))))))</f>
        <v/>
      </c>
      <c r="K170" s="100" t="str">
        <f>IF(E170="","",IF(AND(E170=H170,G170&gt;=P170),"Error - No Enhancement",IF(AND(E170=H170,G170&lt;P170),'A1 Baseline - Terrestrial'!I171&amp;" - "&amp;'A3 Enhancement - Terrestrial'!O170,IF(F170&gt;N170,"Trading Down - Unacceptable Change",IF(F170=N170,"Error - No Enhancement",IF(AND(E170&lt;&gt;H170,F170&lt;N170),"Lower Distinctiveness Habitat"&amp;" - "&amp;O170,'A1 Baseline - Terrestrial'!I171&amp;" - "&amp;'A3 Enhancement - Terrestrial'!O170))))))</f>
        <v/>
      </c>
      <c r="L170" s="101" t="str">
        <f>IF(E170="","",'A1 Baseline - Terrestrial'!O171)</f>
        <v/>
      </c>
      <c r="M170" s="102" t="str">
        <f>IFERROR(VLOOKUP(H170,'Z1 HAB CLASS'!$D$4:$E$45,2,FALSE)," ")</f>
        <v xml:space="preserve"> </v>
      </c>
      <c r="N170" s="103" t="str">
        <f>IFERROR(VLOOKUP(M170,'Z1 HAB CLASS'!$L$3:$N$9,2,FALSE)," ")</f>
        <v xml:space="preserve"> </v>
      </c>
      <c r="O170" s="104"/>
      <c r="P170" s="100" t="str">
        <f>IFERROR(VLOOKUP(O170,'Z3 CONDITION VALUE'!$A$3:$B$5,2,FALSE)," ")</f>
        <v xml:space="preserve"> </v>
      </c>
      <c r="Q170" s="82" t="str">
        <f>IF(OR('A1 Baseline - Terrestrial'!E171="", 'A1 Baseline - Terrestrial'!O171=0), "", 'A1 Baseline - Terrestrial'!I171&amp;"")</f>
        <v/>
      </c>
      <c r="R170" s="105" t="e">
        <f t="shared" ca="1" si="0"/>
        <v>#NAME?</v>
      </c>
      <c r="S170" s="99" t="e">
        <f t="shared" ca="1" si="1"/>
        <v>#NAME?</v>
      </c>
      <c r="T170" s="106" t="e">
        <f t="array" aca="1" ref="T170" ca="1">IF(OR(R170="",S170=""),"",INDEX('Z8 TARGET ENH'!$F$6:$EO$145,MATCH(R170,'Z8 TARGET ENH'!$B$6:$B$145,0),MATCH(S170,'Z8 TARGET ENH'!$F$2:$EO$2,0)))</f>
        <v>#NAME?</v>
      </c>
      <c r="U170" s="106" t="str">
        <f>IF(E170="","",VLOOKUP($H$8,'Z8 TARGET ENH'!$FH$7:$FJ$38,2,FALSE))</f>
        <v/>
      </c>
      <c r="V170" s="106" t="str">
        <f>IF(E170="","",VLOOKUP(H170,'Z8 TARGET ENH'!$FH$7:$FJ$38,3,FALSE))</f>
        <v/>
      </c>
      <c r="W170" s="107" t="str">
        <f t="shared" si="2"/>
        <v/>
      </c>
      <c r="X170" s="108"/>
      <c r="Y170" s="70"/>
      <c r="Z170" s="1">
        <f t="shared" si="3"/>
        <v>0</v>
      </c>
      <c r="AA170" s="70"/>
      <c r="AB170" s="70"/>
      <c r="AC170" s="70"/>
      <c r="AD170" s="70"/>
      <c r="AE170" s="70"/>
      <c r="AF170" s="70"/>
      <c r="AG170" s="70"/>
      <c r="AH170" s="70"/>
      <c r="AI170" s="70"/>
      <c r="AJ170" s="70"/>
      <c r="AK170" s="70"/>
      <c r="AL170" s="70"/>
      <c r="AM170" s="70"/>
      <c r="AN170" s="70"/>
      <c r="AO170" s="70"/>
      <c r="AP170" s="70"/>
      <c r="AQ170" s="70"/>
      <c r="AR170" s="70"/>
      <c r="AS170" s="70"/>
      <c r="AT170" s="70"/>
    </row>
    <row r="171" spans="1:46" ht="30" customHeight="1" x14ac:dyDescent="0.2">
      <c r="A171" s="70"/>
      <c r="B171" s="70"/>
      <c r="C171" s="70"/>
      <c r="D171" s="97">
        <f>'A1 Baseline - Terrestrial'!D172</f>
        <v>165</v>
      </c>
      <c r="E171" s="80" t="str">
        <f>IF(OR('A1 Baseline - Terrestrial'!E172="",'A1 Baseline - Terrestrial'!O172=0), "",'A1 Baseline - Terrestrial'!E172)</f>
        <v/>
      </c>
      <c r="F171" s="81" t="str">
        <f>IF(E171="", "", 'A1 Baseline - Terrestrial'!H172)</f>
        <v/>
      </c>
      <c r="G171" s="82" t="str">
        <f>IF(E171="", "", 'A1 Baseline - Terrestrial'!J172)</f>
        <v/>
      </c>
      <c r="H171" s="98"/>
      <c r="I171" s="99" t="str">
        <f>IF(E171="","",'A1 Baseline - Terrestrial'!K172)</f>
        <v/>
      </c>
      <c r="J171" s="85" t="str">
        <f>IF(OR(E171="",H171=""),"",IF(AND(E171=H171,G171&gt;=P171),"Error - No Enhancement",IF(AND(E171=H171,G171&lt;P171),"Acceptable",IF(F171&gt;N171,"Trading Down - Unacceptable Change",IF(F171=N171,"Error - No Enhancement",'A1 Baseline - Terrestrial'!G172&amp;" - "&amp;IFERROR(VLOOKUP(H171,'Z1 HAB CLASS'!$D$4:$E$45,2,FALSE),""))))))</f>
        <v/>
      </c>
      <c r="K171" s="100" t="str">
        <f>IF(E171="","",IF(AND(E171=H171,G171&gt;=P171),"Error - No Enhancement",IF(AND(E171=H171,G171&lt;P171),'A1 Baseline - Terrestrial'!I172&amp;" - "&amp;'A3 Enhancement - Terrestrial'!O171,IF(F171&gt;N171,"Trading Down - Unacceptable Change",IF(F171=N171,"Error - No Enhancement",IF(AND(E171&lt;&gt;H171,F171&lt;N171),"Lower Distinctiveness Habitat"&amp;" - "&amp;O171,'A1 Baseline - Terrestrial'!I172&amp;" - "&amp;'A3 Enhancement - Terrestrial'!O171))))))</f>
        <v/>
      </c>
      <c r="L171" s="101" t="str">
        <f>IF(E171="","",'A1 Baseline - Terrestrial'!O172)</f>
        <v/>
      </c>
      <c r="M171" s="102" t="str">
        <f>IFERROR(VLOOKUP(H171,'Z1 HAB CLASS'!$D$4:$E$45,2,FALSE)," ")</f>
        <v xml:space="preserve"> </v>
      </c>
      <c r="N171" s="103" t="str">
        <f>IFERROR(VLOOKUP(M171,'Z1 HAB CLASS'!$L$3:$N$9,2,FALSE)," ")</f>
        <v xml:space="preserve"> </v>
      </c>
      <c r="O171" s="104"/>
      <c r="P171" s="100" t="str">
        <f>IFERROR(VLOOKUP(O171,'Z3 CONDITION VALUE'!$A$3:$B$5,2,FALSE)," ")</f>
        <v xml:space="preserve"> </v>
      </c>
      <c r="Q171" s="82" t="str">
        <f>IF(OR('A1 Baseline - Terrestrial'!E172="", 'A1 Baseline - Terrestrial'!O172=0), "", 'A1 Baseline - Terrestrial'!I172&amp;"")</f>
        <v/>
      </c>
      <c r="R171" s="105" t="e">
        <f t="shared" ca="1" si="0"/>
        <v>#NAME?</v>
      </c>
      <c r="S171" s="99" t="e">
        <f t="shared" ca="1" si="1"/>
        <v>#NAME?</v>
      </c>
      <c r="T171" s="106" t="e">
        <f t="array" aca="1" ref="T171" ca="1">IF(OR(R171="",S171=""),"",INDEX('Z8 TARGET ENH'!$F$6:$EO$145,MATCH(R171,'Z8 TARGET ENH'!$B$6:$B$145,0),MATCH(S171,'Z8 TARGET ENH'!$F$2:$EO$2,0)))</f>
        <v>#NAME?</v>
      </c>
      <c r="U171" s="106" t="str">
        <f>IF(E171="","",VLOOKUP($H$8,'Z8 TARGET ENH'!$FH$7:$FJ$38,2,FALSE))</f>
        <v/>
      </c>
      <c r="V171" s="106" t="str">
        <f>IF(E171="","",VLOOKUP(H171,'Z8 TARGET ENH'!$FH$7:$FJ$38,3,FALSE))</f>
        <v/>
      </c>
      <c r="W171" s="107" t="str">
        <f t="shared" si="2"/>
        <v/>
      </c>
      <c r="X171" s="108"/>
      <c r="Y171" s="70"/>
      <c r="Z171" s="1">
        <f t="shared" si="3"/>
        <v>0</v>
      </c>
      <c r="AA171" s="70"/>
      <c r="AB171" s="70"/>
      <c r="AC171" s="70"/>
      <c r="AD171" s="70"/>
      <c r="AE171" s="70"/>
      <c r="AF171" s="70"/>
      <c r="AG171" s="70"/>
      <c r="AH171" s="70"/>
      <c r="AI171" s="70"/>
      <c r="AJ171" s="70"/>
      <c r="AK171" s="70"/>
      <c r="AL171" s="70"/>
      <c r="AM171" s="70"/>
      <c r="AN171" s="70"/>
      <c r="AO171" s="70"/>
      <c r="AP171" s="70"/>
      <c r="AQ171" s="70"/>
      <c r="AR171" s="70"/>
      <c r="AS171" s="70"/>
      <c r="AT171" s="70"/>
    </row>
    <row r="172" spans="1:46" ht="30" customHeight="1" x14ac:dyDescent="0.2">
      <c r="A172" s="70"/>
      <c r="B172" s="70"/>
      <c r="C172" s="70"/>
      <c r="D172" s="97">
        <f>'A1 Baseline - Terrestrial'!D173</f>
        <v>166</v>
      </c>
      <c r="E172" s="80" t="str">
        <f>IF(OR('A1 Baseline - Terrestrial'!E173="",'A1 Baseline - Terrestrial'!O173=0), "",'A1 Baseline - Terrestrial'!E173)</f>
        <v/>
      </c>
      <c r="F172" s="81" t="str">
        <f>IF(E172="", "", 'A1 Baseline - Terrestrial'!H173)</f>
        <v/>
      </c>
      <c r="G172" s="82" t="str">
        <f>IF(E172="", "", 'A1 Baseline - Terrestrial'!J173)</f>
        <v/>
      </c>
      <c r="H172" s="98"/>
      <c r="I172" s="99" t="str">
        <f>IF(E172="","",'A1 Baseline - Terrestrial'!K173)</f>
        <v/>
      </c>
      <c r="J172" s="85" t="str">
        <f>IF(OR(E172="",H172=""),"",IF(AND(E172=H172,G172&gt;=P172),"Error - No Enhancement",IF(AND(E172=H172,G172&lt;P172),"Acceptable",IF(F172&gt;N172,"Trading Down - Unacceptable Change",IF(F172=N172,"Error - No Enhancement",'A1 Baseline - Terrestrial'!G173&amp;" - "&amp;IFERROR(VLOOKUP(H172,'Z1 HAB CLASS'!$D$4:$E$45,2,FALSE),""))))))</f>
        <v/>
      </c>
      <c r="K172" s="100" t="str">
        <f>IF(E172="","",IF(AND(E172=H172,G172&gt;=P172),"Error - No Enhancement",IF(AND(E172=H172,G172&lt;P172),'A1 Baseline - Terrestrial'!I173&amp;" - "&amp;'A3 Enhancement - Terrestrial'!O172,IF(F172&gt;N172,"Trading Down - Unacceptable Change",IF(F172=N172,"Error - No Enhancement",IF(AND(E172&lt;&gt;H172,F172&lt;N172),"Lower Distinctiveness Habitat"&amp;" - "&amp;O172,'A1 Baseline - Terrestrial'!I173&amp;" - "&amp;'A3 Enhancement - Terrestrial'!O172))))))</f>
        <v/>
      </c>
      <c r="L172" s="101" t="str">
        <f>IF(E172="","",'A1 Baseline - Terrestrial'!O173)</f>
        <v/>
      </c>
      <c r="M172" s="102" t="str">
        <f>IFERROR(VLOOKUP(H172,'Z1 HAB CLASS'!$D$4:$E$45,2,FALSE)," ")</f>
        <v xml:space="preserve"> </v>
      </c>
      <c r="N172" s="103" t="str">
        <f>IFERROR(VLOOKUP(M172,'Z1 HAB CLASS'!$L$3:$N$9,2,FALSE)," ")</f>
        <v xml:space="preserve"> </v>
      </c>
      <c r="O172" s="104"/>
      <c r="P172" s="100" t="str">
        <f>IFERROR(VLOOKUP(O172,'Z3 CONDITION VALUE'!$A$3:$B$5,2,FALSE)," ")</f>
        <v xml:space="preserve"> </v>
      </c>
      <c r="Q172" s="82" t="str">
        <f>IF(OR('A1 Baseline - Terrestrial'!E173="", 'A1 Baseline - Terrestrial'!O173=0), "", 'A1 Baseline - Terrestrial'!I173&amp;"")</f>
        <v/>
      </c>
      <c r="R172" s="105" t="e">
        <f t="shared" ca="1" si="0"/>
        <v>#NAME?</v>
      </c>
      <c r="S172" s="99" t="e">
        <f t="shared" ca="1" si="1"/>
        <v>#NAME?</v>
      </c>
      <c r="T172" s="106" t="e">
        <f t="array" aca="1" ref="T172" ca="1">IF(OR(R172="",S172=""),"",INDEX('Z8 TARGET ENH'!$F$6:$EO$145,MATCH(R172,'Z8 TARGET ENH'!$B$6:$B$145,0),MATCH(S172,'Z8 TARGET ENH'!$F$2:$EO$2,0)))</f>
        <v>#NAME?</v>
      </c>
      <c r="U172" s="106" t="str">
        <f>IF(E172="","",VLOOKUP($H$8,'Z8 TARGET ENH'!$FH$7:$FJ$38,2,FALSE))</f>
        <v/>
      </c>
      <c r="V172" s="106" t="str">
        <f>IF(E172="","",VLOOKUP(H172,'Z8 TARGET ENH'!$FH$7:$FJ$38,3,FALSE))</f>
        <v/>
      </c>
      <c r="W172" s="107" t="str">
        <f t="shared" si="2"/>
        <v/>
      </c>
      <c r="X172" s="108"/>
      <c r="Y172" s="70"/>
      <c r="Z172" s="1">
        <f t="shared" si="3"/>
        <v>0</v>
      </c>
      <c r="AA172" s="70"/>
      <c r="AB172" s="70"/>
      <c r="AC172" s="70"/>
      <c r="AD172" s="70"/>
      <c r="AE172" s="70"/>
      <c r="AF172" s="70"/>
      <c r="AG172" s="70"/>
      <c r="AH172" s="70"/>
      <c r="AI172" s="70"/>
      <c r="AJ172" s="70"/>
      <c r="AK172" s="70"/>
      <c r="AL172" s="70"/>
      <c r="AM172" s="70"/>
      <c r="AN172" s="70"/>
      <c r="AO172" s="70"/>
      <c r="AP172" s="70"/>
      <c r="AQ172" s="70"/>
      <c r="AR172" s="70"/>
      <c r="AS172" s="70"/>
      <c r="AT172" s="70"/>
    </row>
    <row r="173" spans="1:46" ht="30" customHeight="1" x14ac:dyDescent="0.2">
      <c r="A173" s="70"/>
      <c r="B173" s="70"/>
      <c r="C173" s="70"/>
      <c r="D173" s="97">
        <f>'A1 Baseline - Terrestrial'!D174</f>
        <v>167</v>
      </c>
      <c r="E173" s="80" t="str">
        <f>IF(OR('A1 Baseline - Terrestrial'!E174="",'A1 Baseline - Terrestrial'!O174=0), "",'A1 Baseline - Terrestrial'!E174)</f>
        <v/>
      </c>
      <c r="F173" s="81" t="str">
        <f>IF(E173="", "", 'A1 Baseline - Terrestrial'!H174)</f>
        <v/>
      </c>
      <c r="G173" s="82" t="str">
        <f>IF(E173="", "", 'A1 Baseline - Terrestrial'!J174)</f>
        <v/>
      </c>
      <c r="H173" s="98"/>
      <c r="I173" s="99" t="str">
        <f>IF(E173="","",'A1 Baseline - Terrestrial'!K174)</f>
        <v/>
      </c>
      <c r="J173" s="85" t="str">
        <f>IF(OR(E173="",H173=""),"",IF(AND(E173=H173,G173&gt;=P173),"Error - No Enhancement",IF(AND(E173=H173,G173&lt;P173),"Acceptable",IF(F173&gt;N173,"Trading Down - Unacceptable Change",IF(F173=N173,"Error - No Enhancement",'A1 Baseline - Terrestrial'!G174&amp;" - "&amp;IFERROR(VLOOKUP(H173,'Z1 HAB CLASS'!$D$4:$E$45,2,FALSE),""))))))</f>
        <v/>
      </c>
      <c r="K173" s="100" t="str">
        <f>IF(E173="","",IF(AND(E173=H173,G173&gt;=P173),"Error - No Enhancement",IF(AND(E173=H173,G173&lt;P173),'A1 Baseline - Terrestrial'!I174&amp;" - "&amp;'A3 Enhancement - Terrestrial'!O173,IF(F173&gt;N173,"Trading Down - Unacceptable Change",IF(F173=N173,"Error - No Enhancement",IF(AND(E173&lt;&gt;H173,F173&lt;N173),"Lower Distinctiveness Habitat"&amp;" - "&amp;O173,'A1 Baseline - Terrestrial'!I174&amp;" - "&amp;'A3 Enhancement - Terrestrial'!O173))))))</f>
        <v/>
      </c>
      <c r="L173" s="101" t="str">
        <f>IF(E173="","",'A1 Baseline - Terrestrial'!O174)</f>
        <v/>
      </c>
      <c r="M173" s="102" t="str">
        <f>IFERROR(VLOOKUP(H173,'Z1 HAB CLASS'!$D$4:$E$45,2,FALSE)," ")</f>
        <v xml:space="preserve"> </v>
      </c>
      <c r="N173" s="103" t="str">
        <f>IFERROR(VLOOKUP(M173,'Z1 HAB CLASS'!$L$3:$N$9,2,FALSE)," ")</f>
        <v xml:space="preserve"> </v>
      </c>
      <c r="O173" s="104"/>
      <c r="P173" s="100" t="str">
        <f>IFERROR(VLOOKUP(O173,'Z3 CONDITION VALUE'!$A$3:$B$5,2,FALSE)," ")</f>
        <v xml:space="preserve"> </v>
      </c>
      <c r="Q173" s="82" t="str">
        <f>IF(OR('A1 Baseline - Terrestrial'!E174="", 'A1 Baseline - Terrestrial'!O174=0), "", 'A1 Baseline - Terrestrial'!I174&amp;"")</f>
        <v/>
      </c>
      <c r="R173" s="105" t="e">
        <f t="shared" ca="1" si="0"/>
        <v>#NAME?</v>
      </c>
      <c r="S173" s="99" t="e">
        <f t="shared" ca="1" si="1"/>
        <v>#NAME?</v>
      </c>
      <c r="T173" s="106" t="e">
        <f t="array" aca="1" ref="T173" ca="1">IF(OR(R173="",S173=""),"",INDEX('Z8 TARGET ENH'!$F$6:$EO$145,MATCH(R173,'Z8 TARGET ENH'!$B$6:$B$145,0),MATCH(S173,'Z8 TARGET ENH'!$F$2:$EO$2,0)))</f>
        <v>#NAME?</v>
      </c>
      <c r="U173" s="106" t="str">
        <f>IF(E173="","",VLOOKUP($H$8,'Z8 TARGET ENH'!$FH$7:$FJ$38,2,FALSE))</f>
        <v/>
      </c>
      <c r="V173" s="106" t="str">
        <f>IF(E173="","",VLOOKUP(H173,'Z8 TARGET ENH'!$FH$7:$FJ$38,3,FALSE))</f>
        <v/>
      </c>
      <c r="W173" s="107" t="str">
        <f t="shared" si="2"/>
        <v/>
      </c>
      <c r="X173" s="108"/>
      <c r="Y173" s="70"/>
      <c r="Z173" s="1">
        <f t="shared" si="3"/>
        <v>0</v>
      </c>
      <c r="AA173" s="70"/>
      <c r="AB173" s="70"/>
      <c r="AC173" s="70"/>
      <c r="AD173" s="70"/>
      <c r="AE173" s="70"/>
      <c r="AF173" s="70"/>
      <c r="AG173" s="70"/>
      <c r="AH173" s="70"/>
      <c r="AI173" s="70"/>
      <c r="AJ173" s="70"/>
      <c r="AK173" s="70"/>
      <c r="AL173" s="70"/>
      <c r="AM173" s="70"/>
      <c r="AN173" s="70"/>
      <c r="AO173" s="70"/>
      <c r="AP173" s="70"/>
      <c r="AQ173" s="70"/>
      <c r="AR173" s="70"/>
      <c r="AS173" s="70"/>
      <c r="AT173" s="70"/>
    </row>
    <row r="174" spans="1:46" ht="30" customHeight="1" x14ac:dyDescent="0.2">
      <c r="A174" s="70"/>
      <c r="B174" s="70"/>
      <c r="C174" s="70"/>
      <c r="D174" s="97">
        <f>'A1 Baseline - Terrestrial'!D175</f>
        <v>168</v>
      </c>
      <c r="E174" s="80" t="str">
        <f>IF(OR('A1 Baseline - Terrestrial'!E175="",'A1 Baseline - Terrestrial'!O175=0), "",'A1 Baseline - Terrestrial'!E175)</f>
        <v/>
      </c>
      <c r="F174" s="81" t="str">
        <f>IF(E174="", "", 'A1 Baseline - Terrestrial'!H175)</f>
        <v/>
      </c>
      <c r="G174" s="82" t="str">
        <f>IF(E174="", "", 'A1 Baseline - Terrestrial'!J175)</f>
        <v/>
      </c>
      <c r="H174" s="98"/>
      <c r="I174" s="99" t="str">
        <f>IF(E174="","",'A1 Baseline - Terrestrial'!K175)</f>
        <v/>
      </c>
      <c r="J174" s="85" t="str">
        <f>IF(OR(E174="",H174=""),"",IF(AND(E174=H174,G174&gt;=P174),"Error - No Enhancement",IF(AND(E174=H174,G174&lt;P174),"Acceptable",IF(F174&gt;N174,"Trading Down - Unacceptable Change",IF(F174=N174,"Error - No Enhancement",'A1 Baseline - Terrestrial'!G175&amp;" - "&amp;IFERROR(VLOOKUP(H174,'Z1 HAB CLASS'!$D$4:$E$45,2,FALSE),""))))))</f>
        <v/>
      </c>
      <c r="K174" s="100" t="str">
        <f>IF(E174="","",IF(AND(E174=H174,G174&gt;=P174),"Error - No Enhancement",IF(AND(E174=H174,G174&lt;P174),'A1 Baseline - Terrestrial'!I175&amp;" - "&amp;'A3 Enhancement - Terrestrial'!O174,IF(F174&gt;N174,"Trading Down - Unacceptable Change",IF(F174=N174,"Error - No Enhancement",IF(AND(E174&lt;&gt;H174,F174&lt;N174),"Lower Distinctiveness Habitat"&amp;" - "&amp;O174,'A1 Baseline - Terrestrial'!I175&amp;" - "&amp;'A3 Enhancement - Terrestrial'!O174))))))</f>
        <v/>
      </c>
      <c r="L174" s="101" t="str">
        <f>IF(E174="","",'A1 Baseline - Terrestrial'!O175)</f>
        <v/>
      </c>
      <c r="M174" s="102" t="str">
        <f>IFERROR(VLOOKUP(H174,'Z1 HAB CLASS'!$D$4:$E$45,2,FALSE)," ")</f>
        <v xml:space="preserve"> </v>
      </c>
      <c r="N174" s="103" t="str">
        <f>IFERROR(VLOOKUP(M174,'Z1 HAB CLASS'!$L$3:$N$9,2,FALSE)," ")</f>
        <v xml:space="preserve"> </v>
      </c>
      <c r="O174" s="104"/>
      <c r="P174" s="100" t="str">
        <f>IFERROR(VLOOKUP(O174,'Z3 CONDITION VALUE'!$A$3:$B$5,2,FALSE)," ")</f>
        <v xml:space="preserve"> </v>
      </c>
      <c r="Q174" s="82" t="str">
        <f>IF(OR('A1 Baseline - Terrestrial'!E175="", 'A1 Baseline - Terrestrial'!O175=0), "", 'A1 Baseline - Terrestrial'!I175&amp;"")</f>
        <v/>
      </c>
      <c r="R174" s="105" t="e">
        <f t="shared" ca="1" si="0"/>
        <v>#NAME?</v>
      </c>
      <c r="S174" s="99" t="e">
        <f t="shared" ca="1" si="1"/>
        <v>#NAME?</v>
      </c>
      <c r="T174" s="106" t="e">
        <f t="array" aca="1" ref="T174" ca="1">IF(OR(R174="",S174=""),"",INDEX('Z8 TARGET ENH'!$F$6:$EO$145,MATCH(R174,'Z8 TARGET ENH'!$B$6:$B$145,0),MATCH(S174,'Z8 TARGET ENH'!$F$2:$EO$2,0)))</f>
        <v>#NAME?</v>
      </c>
      <c r="U174" s="106" t="str">
        <f>IF(E174="","",VLOOKUP($H$8,'Z8 TARGET ENH'!$FH$7:$FJ$38,2,FALSE))</f>
        <v/>
      </c>
      <c r="V174" s="106" t="str">
        <f>IF(E174="","",VLOOKUP(H174,'Z8 TARGET ENH'!$FH$7:$FJ$38,3,FALSE))</f>
        <v/>
      </c>
      <c r="W174" s="107" t="str">
        <f t="shared" si="2"/>
        <v/>
      </c>
      <c r="X174" s="108"/>
      <c r="Y174" s="70"/>
      <c r="Z174" s="1">
        <f t="shared" si="3"/>
        <v>0</v>
      </c>
      <c r="AA174" s="70"/>
      <c r="AB174" s="70"/>
      <c r="AC174" s="70"/>
      <c r="AD174" s="70"/>
      <c r="AE174" s="70"/>
      <c r="AF174" s="70"/>
      <c r="AG174" s="70"/>
      <c r="AH174" s="70"/>
      <c r="AI174" s="70"/>
      <c r="AJ174" s="70"/>
      <c r="AK174" s="70"/>
      <c r="AL174" s="70"/>
      <c r="AM174" s="70"/>
      <c r="AN174" s="70"/>
      <c r="AO174" s="70"/>
      <c r="AP174" s="70"/>
      <c r="AQ174" s="70"/>
      <c r="AR174" s="70"/>
      <c r="AS174" s="70"/>
      <c r="AT174" s="70"/>
    </row>
    <row r="175" spans="1:46" ht="30" customHeight="1" x14ac:dyDescent="0.2">
      <c r="A175" s="70"/>
      <c r="B175" s="70"/>
      <c r="C175" s="70"/>
      <c r="D175" s="97">
        <f>'A1 Baseline - Terrestrial'!D176</f>
        <v>169</v>
      </c>
      <c r="E175" s="80" t="str">
        <f>IF(OR('A1 Baseline - Terrestrial'!E176="",'A1 Baseline - Terrestrial'!O176=0), "",'A1 Baseline - Terrestrial'!E176)</f>
        <v/>
      </c>
      <c r="F175" s="81" t="str">
        <f>IF(E175="", "", 'A1 Baseline - Terrestrial'!H176)</f>
        <v/>
      </c>
      <c r="G175" s="82" t="str">
        <f>IF(E175="", "", 'A1 Baseline - Terrestrial'!J176)</f>
        <v/>
      </c>
      <c r="H175" s="98"/>
      <c r="I175" s="99" t="str">
        <f>IF(E175="","",'A1 Baseline - Terrestrial'!K176)</f>
        <v/>
      </c>
      <c r="J175" s="85" t="str">
        <f>IF(OR(E175="",H175=""),"",IF(AND(E175=H175,G175&gt;=P175),"Error - No Enhancement",IF(AND(E175=H175,G175&lt;P175),"Acceptable",IF(F175&gt;N175,"Trading Down - Unacceptable Change",IF(F175=N175,"Error - No Enhancement",'A1 Baseline - Terrestrial'!G176&amp;" - "&amp;IFERROR(VLOOKUP(H175,'Z1 HAB CLASS'!$D$4:$E$45,2,FALSE),""))))))</f>
        <v/>
      </c>
      <c r="K175" s="100" t="str">
        <f>IF(E175="","",IF(AND(E175=H175,G175&gt;=P175),"Error - No Enhancement",IF(AND(E175=H175,G175&lt;P175),'A1 Baseline - Terrestrial'!I176&amp;" - "&amp;'A3 Enhancement - Terrestrial'!O175,IF(F175&gt;N175,"Trading Down - Unacceptable Change",IF(F175=N175,"Error - No Enhancement",IF(AND(E175&lt;&gt;H175,F175&lt;N175),"Lower Distinctiveness Habitat"&amp;" - "&amp;O175,'A1 Baseline - Terrestrial'!I176&amp;" - "&amp;'A3 Enhancement - Terrestrial'!O175))))))</f>
        <v/>
      </c>
      <c r="L175" s="101" t="str">
        <f>IF(E175="","",'A1 Baseline - Terrestrial'!O176)</f>
        <v/>
      </c>
      <c r="M175" s="102" t="str">
        <f>IFERROR(VLOOKUP(H175,'Z1 HAB CLASS'!$D$4:$E$45,2,FALSE)," ")</f>
        <v xml:space="preserve"> </v>
      </c>
      <c r="N175" s="103" t="str">
        <f>IFERROR(VLOOKUP(M175,'Z1 HAB CLASS'!$L$3:$N$9,2,FALSE)," ")</f>
        <v xml:space="preserve"> </v>
      </c>
      <c r="O175" s="104"/>
      <c r="P175" s="100" t="str">
        <f>IFERROR(VLOOKUP(O175,'Z3 CONDITION VALUE'!$A$3:$B$5,2,FALSE)," ")</f>
        <v xml:space="preserve"> </v>
      </c>
      <c r="Q175" s="82" t="str">
        <f>IF(OR('A1 Baseline - Terrestrial'!E176="", 'A1 Baseline - Terrestrial'!O176=0), "", 'A1 Baseline - Terrestrial'!I176&amp;"")</f>
        <v/>
      </c>
      <c r="R175" s="105" t="e">
        <f t="shared" ca="1" si="0"/>
        <v>#NAME?</v>
      </c>
      <c r="S175" s="99" t="e">
        <f t="shared" ca="1" si="1"/>
        <v>#NAME?</v>
      </c>
      <c r="T175" s="106" t="e">
        <f t="array" aca="1" ref="T175" ca="1">IF(OR(R175="",S175=""),"",INDEX('Z8 TARGET ENH'!$F$6:$EO$145,MATCH(R175,'Z8 TARGET ENH'!$B$6:$B$145,0),MATCH(S175,'Z8 TARGET ENH'!$F$2:$EO$2,0)))</f>
        <v>#NAME?</v>
      </c>
      <c r="U175" s="106" t="str">
        <f>IF(E175="","",VLOOKUP($H$8,'Z8 TARGET ENH'!$FH$7:$FJ$38,2,FALSE))</f>
        <v/>
      </c>
      <c r="V175" s="106" t="str">
        <f>IF(E175="","",VLOOKUP(H175,'Z8 TARGET ENH'!$FH$7:$FJ$38,3,FALSE))</f>
        <v/>
      </c>
      <c r="W175" s="107" t="str">
        <f t="shared" si="2"/>
        <v/>
      </c>
      <c r="X175" s="108"/>
      <c r="Y175" s="70"/>
      <c r="Z175" s="1">
        <f t="shared" si="3"/>
        <v>0</v>
      </c>
      <c r="AA175" s="70"/>
      <c r="AB175" s="70"/>
      <c r="AC175" s="70"/>
      <c r="AD175" s="70"/>
      <c r="AE175" s="70"/>
      <c r="AF175" s="70"/>
      <c r="AG175" s="70"/>
      <c r="AH175" s="70"/>
      <c r="AI175" s="70"/>
      <c r="AJ175" s="70"/>
      <c r="AK175" s="70"/>
      <c r="AL175" s="70"/>
      <c r="AM175" s="70"/>
      <c r="AN175" s="70"/>
      <c r="AO175" s="70"/>
      <c r="AP175" s="70"/>
      <c r="AQ175" s="70"/>
      <c r="AR175" s="70"/>
      <c r="AS175" s="70"/>
      <c r="AT175" s="70"/>
    </row>
    <row r="176" spans="1:46" ht="30" customHeight="1" x14ac:dyDescent="0.2">
      <c r="A176" s="70"/>
      <c r="B176" s="70"/>
      <c r="C176" s="70"/>
      <c r="D176" s="97">
        <f>'A1 Baseline - Terrestrial'!D177</f>
        <v>170</v>
      </c>
      <c r="E176" s="80" t="str">
        <f>IF(OR('A1 Baseline - Terrestrial'!E177="",'A1 Baseline - Terrestrial'!O177=0), "",'A1 Baseline - Terrestrial'!E177)</f>
        <v/>
      </c>
      <c r="F176" s="81" t="str">
        <f>IF(E176="", "", 'A1 Baseline - Terrestrial'!H177)</f>
        <v/>
      </c>
      <c r="G176" s="82" t="str">
        <f>IF(E176="", "", 'A1 Baseline - Terrestrial'!J177)</f>
        <v/>
      </c>
      <c r="H176" s="98"/>
      <c r="I176" s="99" t="str">
        <f>IF(E176="","",'A1 Baseline - Terrestrial'!K177)</f>
        <v/>
      </c>
      <c r="J176" s="85" t="str">
        <f>IF(OR(E176="",H176=""),"",IF(AND(E176=H176,G176&gt;=P176),"Error - No Enhancement",IF(AND(E176=H176,G176&lt;P176),"Acceptable",IF(F176&gt;N176,"Trading Down - Unacceptable Change",IF(F176=N176,"Error - No Enhancement",'A1 Baseline - Terrestrial'!G177&amp;" - "&amp;IFERROR(VLOOKUP(H176,'Z1 HAB CLASS'!$D$4:$E$45,2,FALSE),""))))))</f>
        <v/>
      </c>
      <c r="K176" s="100" t="str">
        <f>IF(E176="","",IF(AND(E176=H176,G176&gt;=P176),"Error - No Enhancement",IF(AND(E176=H176,G176&lt;P176),'A1 Baseline - Terrestrial'!I177&amp;" - "&amp;'A3 Enhancement - Terrestrial'!O176,IF(F176&gt;N176,"Trading Down - Unacceptable Change",IF(F176=N176,"Error - No Enhancement",IF(AND(E176&lt;&gt;H176,F176&lt;N176),"Lower Distinctiveness Habitat"&amp;" - "&amp;O176,'A1 Baseline - Terrestrial'!I177&amp;" - "&amp;'A3 Enhancement - Terrestrial'!O176))))))</f>
        <v/>
      </c>
      <c r="L176" s="101" t="str">
        <f>IF(E176="","",'A1 Baseline - Terrestrial'!O177)</f>
        <v/>
      </c>
      <c r="M176" s="102" t="str">
        <f>IFERROR(VLOOKUP(H176,'Z1 HAB CLASS'!$D$4:$E$45,2,FALSE)," ")</f>
        <v xml:space="preserve"> </v>
      </c>
      <c r="N176" s="103" t="str">
        <f>IFERROR(VLOOKUP(M176,'Z1 HAB CLASS'!$L$3:$N$9,2,FALSE)," ")</f>
        <v xml:space="preserve"> </v>
      </c>
      <c r="O176" s="104"/>
      <c r="P176" s="100" t="str">
        <f>IFERROR(VLOOKUP(O176,'Z3 CONDITION VALUE'!$A$3:$B$5,2,FALSE)," ")</f>
        <v xml:space="preserve"> </v>
      </c>
      <c r="Q176" s="82" t="str">
        <f>IF(OR('A1 Baseline - Terrestrial'!E177="", 'A1 Baseline - Terrestrial'!O177=0), "", 'A1 Baseline - Terrestrial'!I177&amp;"")</f>
        <v/>
      </c>
      <c r="R176" s="105" t="e">
        <f t="shared" ca="1" si="0"/>
        <v>#NAME?</v>
      </c>
      <c r="S176" s="99" t="e">
        <f t="shared" ca="1" si="1"/>
        <v>#NAME?</v>
      </c>
      <c r="T176" s="106" t="e">
        <f t="array" aca="1" ref="T176" ca="1">IF(OR(R176="",S176=""),"",INDEX('Z8 TARGET ENH'!$F$6:$EO$145,MATCH(R176,'Z8 TARGET ENH'!$B$6:$B$145,0),MATCH(S176,'Z8 TARGET ENH'!$F$2:$EO$2,0)))</f>
        <v>#NAME?</v>
      </c>
      <c r="U176" s="106" t="str">
        <f>IF(E176="","",VLOOKUP($H$8,'Z8 TARGET ENH'!$FH$7:$FJ$38,2,FALSE))</f>
        <v/>
      </c>
      <c r="V176" s="106" t="str">
        <f>IF(E176="","",VLOOKUP(H176,'Z8 TARGET ENH'!$FH$7:$FJ$38,3,FALSE))</f>
        <v/>
      </c>
      <c r="W176" s="107" t="str">
        <f t="shared" si="2"/>
        <v/>
      </c>
      <c r="X176" s="108"/>
      <c r="Y176" s="70"/>
      <c r="Z176" s="1">
        <f t="shared" si="3"/>
        <v>0</v>
      </c>
      <c r="AA176" s="70"/>
      <c r="AB176" s="70"/>
      <c r="AC176" s="70"/>
      <c r="AD176" s="70"/>
      <c r="AE176" s="70"/>
      <c r="AF176" s="70"/>
      <c r="AG176" s="70"/>
      <c r="AH176" s="70"/>
      <c r="AI176" s="70"/>
      <c r="AJ176" s="70"/>
      <c r="AK176" s="70"/>
      <c r="AL176" s="70"/>
      <c r="AM176" s="70"/>
      <c r="AN176" s="70"/>
      <c r="AO176" s="70"/>
      <c r="AP176" s="70"/>
      <c r="AQ176" s="70"/>
      <c r="AR176" s="70"/>
      <c r="AS176" s="70"/>
      <c r="AT176" s="70"/>
    </row>
    <row r="177" spans="1:46" ht="30" customHeight="1" x14ac:dyDescent="0.2">
      <c r="A177" s="70"/>
      <c r="B177" s="70"/>
      <c r="C177" s="70"/>
      <c r="D177" s="97">
        <f>'A1 Baseline - Terrestrial'!D178</f>
        <v>171</v>
      </c>
      <c r="E177" s="80" t="str">
        <f>IF(OR('A1 Baseline - Terrestrial'!E178="",'A1 Baseline - Terrestrial'!O178=0), "",'A1 Baseline - Terrestrial'!E178)</f>
        <v/>
      </c>
      <c r="F177" s="81" t="str">
        <f>IF(E177="", "", 'A1 Baseline - Terrestrial'!H178)</f>
        <v/>
      </c>
      <c r="G177" s="82" t="str">
        <f>IF(E177="", "", 'A1 Baseline - Terrestrial'!J178)</f>
        <v/>
      </c>
      <c r="H177" s="98"/>
      <c r="I177" s="99" t="str">
        <f>IF(E177="","",'A1 Baseline - Terrestrial'!K178)</f>
        <v/>
      </c>
      <c r="J177" s="85" t="str">
        <f>IF(OR(E177="",H177=""),"",IF(AND(E177=H177,G177&gt;=P177),"Error - No Enhancement",IF(AND(E177=H177,G177&lt;P177),"Acceptable",IF(F177&gt;N177,"Trading Down - Unacceptable Change",IF(F177=N177,"Error - No Enhancement",'A1 Baseline - Terrestrial'!G178&amp;" - "&amp;IFERROR(VLOOKUP(H177,'Z1 HAB CLASS'!$D$4:$E$45,2,FALSE),""))))))</f>
        <v/>
      </c>
      <c r="K177" s="100" t="str">
        <f>IF(E177="","",IF(AND(E177=H177,G177&gt;=P177),"Error - No Enhancement",IF(AND(E177=H177,G177&lt;P177),'A1 Baseline - Terrestrial'!I178&amp;" - "&amp;'A3 Enhancement - Terrestrial'!O177,IF(F177&gt;N177,"Trading Down - Unacceptable Change",IF(F177=N177,"Error - No Enhancement",IF(AND(E177&lt;&gt;H177,F177&lt;N177),"Lower Distinctiveness Habitat"&amp;" - "&amp;O177,'A1 Baseline - Terrestrial'!I178&amp;" - "&amp;'A3 Enhancement - Terrestrial'!O177))))))</f>
        <v/>
      </c>
      <c r="L177" s="101" t="str">
        <f>IF(E177="","",'A1 Baseline - Terrestrial'!O178)</f>
        <v/>
      </c>
      <c r="M177" s="102" t="str">
        <f>IFERROR(VLOOKUP(H177,'Z1 HAB CLASS'!$D$4:$E$45,2,FALSE)," ")</f>
        <v xml:space="preserve"> </v>
      </c>
      <c r="N177" s="103" t="str">
        <f>IFERROR(VLOOKUP(M177,'Z1 HAB CLASS'!$L$3:$N$9,2,FALSE)," ")</f>
        <v xml:space="preserve"> </v>
      </c>
      <c r="O177" s="104"/>
      <c r="P177" s="100" t="str">
        <f>IFERROR(VLOOKUP(O177,'Z3 CONDITION VALUE'!$A$3:$B$5,2,FALSE)," ")</f>
        <v xml:space="preserve"> </v>
      </c>
      <c r="Q177" s="82" t="str">
        <f>IF(OR('A1 Baseline - Terrestrial'!E178="", 'A1 Baseline - Terrestrial'!O178=0), "", 'A1 Baseline - Terrestrial'!I178&amp;"")</f>
        <v/>
      </c>
      <c r="R177" s="105" t="e">
        <f t="shared" ca="1" si="0"/>
        <v>#NAME?</v>
      </c>
      <c r="S177" s="99" t="e">
        <f t="shared" ca="1" si="1"/>
        <v>#NAME?</v>
      </c>
      <c r="T177" s="106" t="e">
        <f t="array" aca="1" ref="T177" ca="1">IF(OR(R177="",S177=""),"",INDEX('Z8 TARGET ENH'!$F$6:$EO$145,MATCH(R177,'Z8 TARGET ENH'!$B$6:$B$145,0),MATCH(S177,'Z8 TARGET ENH'!$F$2:$EO$2,0)))</f>
        <v>#NAME?</v>
      </c>
      <c r="U177" s="106" t="str">
        <f>IF(E177="","",VLOOKUP($H$8,'Z8 TARGET ENH'!$FH$7:$FJ$38,2,FALSE))</f>
        <v/>
      </c>
      <c r="V177" s="106" t="str">
        <f>IF(E177="","",VLOOKUP(H177,'Z8 TARGET ENH'!$FH$7:$FJ$38,3,FALSE))</f>
        <v/>
      </c>
      <c r="W177" s="107" t="str">
        <f t="shared" si="2"/>
        <v/>
      </c>
      <c r="X177" s="108"/>
      <c r="Y177" s="70"/>
      <c r="Z177" s="1">
        <f t="shared" si="3"/>
        <v>0</v>
      </c>
      <c r="AA177" s="70"/>
      <c r="AB177" s="70"/>
      <c r="AC177" s="70"/>
      <c r="AD177" s="70"/>
      <c r="AE177" s="70"/>
      <c r="AF177" s="70"/>
      <c r="AG177" s="70"/>
      <c r="AH177" s="70"/>
      <c r="AI177" s="70"/>
      <c r="AJ177" s="70"/>
      <c r="AK177" s="70"/>
      <c r="AL177" s="70"/>
      <c r="AM177" s="70"/>
      <c r="AN177" s="70"/>
      <c r="AO177" s="70"/>
      <c r="AP177" s="70"/>
      <c r="AQ177" s="70"/>
      <c r="AR177" s="70"/>
      <c r="AS177" s="70"/>
      <c r="AT177" s="70"/>
    </row>
    <row r="178" spans="1:46" ht="30" customHeight="1" x14ac:dyDescent="0.2">
      <c r="A178" s="70"/>
      <c r="B178" s="70"/>
      <c r="C178" s="70"/>
      <c r="D178" s="97">
        <f>'A1 Baseline - Terrestrial'!D179</f>
        <v>172</v>
      </c>
      <c r="E178" s="80" t="str">
        <f>IF(OR('A1 Baseline - Terrestrial'!E179="",'A1 Baseline - Terrestrial'!O179=0), "",'A1 Baseline - Terrestrial'!E179)</f>
        <v/>
      </c>
      <c r="F178" s="81" t="str">
        <f>IF(E178="", "", 'A1 Baseline - Terrestrial'!H179)</f>
        <v/>
      </c>
      <c r="G178" s="82" t="str">
        <f>IF(E178="", "", 'A1 Baseline - Terrestrial'!J179)</f>
        <v/>
      </c>
      <c r="H178" s="98"/>
      <c r="I178" s="99" t="str">
        <f>IF(E178="","",'A1 Baseline - Terrestrial'!K179)</f>
        <v/>
      </c>
      <c r="J178" s="85" t="str">
        <f>IF(OR(E178="",H178=""),"",IF(AND(E178=H178,G178&gt;=P178),"Error - No Enhancement",IF(AND(E178=H178,G178&lt;P178),"Acceptable",IF(F178&gt;N178,"Trading Down - Unacceptable Change",IF(F178=N178,"Error - No Enhancement",'A1 Baseline - Terrestrial'!G179&amp;" - "&amp;IFERROR(VLOOKUP(H178,'Z1 HAB CLASS'!$D$4:$E$45,2,FALSE),""))))))</f>
        <v/>
      </c>
      <c r="K178" s="100" t="str">
        <f>IF(E178="","",IF(AND(E178=H178,G178&gt;=P178),"Error - No Enhancement",IF(AND(E178=H178,G178&lt;P178),'A1 Baseline - Terrestrial'!I179&amp;" - "&amp;'A3 Enhancement - Terrestrial'!O178,IF(F178&gt;N178,"Trading Down - Unacceptable Change",IF(F178=N178,"Error - No Enhancement",IF(AND(E178&lt;&gt;H178,F178&lt;N178),"Lower Distinctiveness Habitat"&amp;" - "&amp;O178,'A1 Baseline - Terrestrial'!I179&amp;" - "&amp;'A3 Enhancement - Terrestrial'!O178))))))</f>
        <v/>
      </c>
      <c r="L178" s="101" t="str">
        <f>IF(E178="","",'A1 Baseline - Terrestrial'!O179)</f>
        <v/>
      </c>
      <c r="M178" s="102" t="str">
        <f>IFERROR(VLOOKUP(H178,'Z1 HAB CLASS'!$D$4:$E$45,2,FALSE)," ")</f>
        <v xml:space="preserve"> </v>
      </c>
      <c r="N178" s="103" t="str">
        <f>IFERROR(VLOOKUP(M178,'Z1 HAB CLASS'!$L$3:$N$9,2,FALSE)," ")</f>
        <v xml:space="preserve"> </v>
      </c>
      <c r="O178" s="104"/>
      <c r="P178" s="100" t="str">
        <f>IFERROR(VLOOKUP(O178,'Z3 CONDITION VALUE'!$A$3:$B$5,2,FALSE)," ")</f>
        <v xml:space="preserve"> </v>
      </c>
      <c r="Q178" s="82" t="str">
        <f>IF(OR('A1 Baseline - Terrestrial'!E179="", 'A1 Baseline - Terrestrial'!O179=0), "", 'A1 Baseline - Terrestrial'!I179&amp;"")</f>
        <v/>
      </c>
      <c r="R178" s="105" t="e">
        <f t="shared" ca="1" si="0"/>
        <v>#NAME?</v>
      </c>
      <c r="S178" s="99" t="e">
        <f t="shared" ca="1" si="1"/>
        <v>#NAME?</v>
      </c>
      <c r="T178" s="106" t="e">
        <f t="array" aca="1" ref="T178" ca="1">IF(OR(R178="",S178=""),"",INDEX('Z8 TARGET ENH'!$F$6:$EO$145,MATCH(R178,'Z8 TARGET ENH'!$B$6:$B$145,0),MATCH(S178,'Z8 TARGET ENH'!$F$2:$EO$2,0)))</f>
        <v>#NAME?</v>
      </c>
      <c r="U178" s="106" t="str">
        <f>IF(E178="","",VLOOKUP($H$8,'Z8 TARGET ENH'!$FH$7:$FJ$38,2,FALSE))</f>
        <v/>
      </c>
      <c r="V178" s="106" t="str">
        <f>IF(E178="","",VLOOKUP(H178,'Z8 TARGET ENH'!$FH$7:$FJ$38,3,FALSE))</f>
        <v/>
      </c>
      <c r="W178" s="107" t="str">
        <f t="shared" si="2"/>
        <v/>
      </c>
      <c r="X178" s="108"/>
      <c r="Y178" s="70"/>
      <c r="Z178" s="1">
        <f t="shared" si="3"/>
        <v>0</v>
      </c>
      <c r="AA178" s="70"/>
      <c r="AB178" s="70"/>
      <c r="AC178" s="70"/>
      <c r="AD178" s="70"/>
      <c r="AE178" s="70"/>
      <c r="AF178" s="70"/>
      <c r="AG178" s="70"/>
      <c r="AH178" s="70"/>
      <c r="AI178" s="70"/>
      <c r="AJ178" s="70"/>
      <c r="AK178" s="70"/>
      <c r="AL178" s="70"/>
      <c r="AM178" s="70"/>
      <c r="AN178" s="70"/>
      <c r="AO178" s="70"/>
      <c r="AP178" s="70"/>
      <c r="AQ178" s="70"/>
      <c r="AR178" s="70"/>
      <c r="AS178" s="70"/>
      <c r="AT178" s="70"/>
    </row>
    <row r="179" spans="1:46" ht="30" customHeight="1" x14ac:dyDescent="0.2">
      <c r="A179" s="70"/>
      <c r="B179" s="70"/>
      <c r="C179" s="70"/>
      <c r="D179" s="97">
        <f>'A1 Baseline - Terrestrial'!D180</f>
        <v>173</v>
      </c>
      <c r="E179" s="80" t="str">
        <f>IF(OR('A1 Baseline - Terrestrial'!E180="",'A1 Baseline - Terrestrial'!O180=0), "",'A1 Baseline - Terrestrial'!E180)</f>
        <v/>
      </c>
      <c r="F179" s="81" t="str">
        <f>IF(E179="", "", 'A1 Baseline - Terrestrial'!H180)</f>
        <v/>
      </c>
      <c r="G179" s="82" t="str">
        <f>IF(E179="", "", 'A1 Baseline - Terrestrial'!J180)</f>
        <v/>
      </c>
      <c r="H179" s="98"/>
      <c r="I179" s="99" t="str">
        <f>IF(E179="","",'A1 Baseline - Terrestrial'!K180)</f>
        <v/>
      </c>
      <c r="J179" s="85" t="str">
        <f>IF(OR(E179="",H179=""),"",IF(AND(E179=H179,G179&gt;=P179),"Error - No Enhancement",IF(AND(E179=H179,G179&lt;P179),"Acceptable",IF(F179&gt;N179,"Trading Down - Unacceptable Change",IF(F179=N179,"Error - No Enhancement",'A1 Baseline - Terrestrial'!G180&amp;" - "&amp;IFERROR(VLOOKUP(H179,'Z1 HAB CLASS'!$D$4:$E$45,2,FALSE),""))))))</f>
        <v/>
      </c>
      <c r="K179" s="100" t="str">
        <f>IF(E179="","",IF(AND(E179=H179,G179&gt;=P179),"Error - No Enhancement",IF(AND(E179=H179,G179&lt;P179),'A1 Baseline - Terrestrial'!I180&amp;" - "&amp;'A3 Enhancement - Terrestrial'!O179,IF(F179&gt;N179,"Trading Down - Unacceptable Change",IF(F179=N179,"Error - No Enhancement",IF(AND(E179&lt;&gt;H179,F179&lt;N179),"Lower Distinctiveness Habitat"&amp;" - "&amp;O179,'A1 Baseline - Terrestrial'!I180&amp;" - "&amp;'A3 Enhancement - Terrestrial'!O179))))))</f>
        <v/>
      </c>
      <c r="L179" s="101" t="str">
        <f>IF(E179="","",'A1 Baseline - Terrestrial'!O180)</f>
        <v/>
      </c>
      <c r="M179" s="102" t="str">
        <f>IFERROR(VLOOKUP(H179,'Z1 HAB CLASS'!$D$4:$E$45,2,FALSE)," ")</f>
        <v xml:space="preserve"> </v>
      </c>
      <c r="N179" s="103" t="str">
        <f>IFERROR(VLOOKUP(M179,'Z1 HAB CLASS'!$L$3:$N$9,2,FALSE)," ")</f>
        <v xml:space="preserve"> </v>
      </c>
      <c r="O179" s="104"/>
      <c r="P179" s="100" t="str">
        <f>IFERROR(VLOOKUP(O179,'Z3 CONDITION VALUE'!$A$3:$B$5,2,FALSE)," ")</f>
        <v xml:space="preserve"> </v>
      </c>
      <c r="Q179" s="82" t="str">
        <f>IF(OR('A1 Baseline - Terrestrial'!E180="", 'A1 Baseline - Terrestrial'!O180=0), "", 'A1 Baseline - Terrestrial'!I180&amp;"")</f>
        <v/>
      </c>
      <c r="R179" s="105" t="e">
        <f t="shared" ca="1" si="0"/>
        <v>#NAME?</v>
      </c>
      <c r="S179" s="99" t="e">
        <f t="shared" ca="1" si="1"/>
        <v>#NAME?</v>
      </c>
      <c r="T179" s="106" t="e">
        <f t="array" aca="1" ref="T179" ca="1">IF(OR(R179="",S179=""),"",INDEX('Z8 TARGET ENH'!$F$6:$EO$145,MATCH(R179,'Z8 TARGET ENH'!$B$6:$B$145,0),MATCH(S179,'Z8 TARGET ENH'!$F$2:$EO$2,0)))</f>
        <v>#NAME?</v>
      </c>
      <c r="U179" s="106" t="str">
        <f>IF(E179="","",VLOOKUP($H$8,'Z8 TARGET ENH'!$FH$7:$FJ$38,2,FALSE))</f>
        <v/>
      </c>
      <c r="V179" s="106" t="str">
        <f>IF(E179="","",VLOOKUP(H179,'Z8 TARGET ENH'!$FH$7:$FJ$38,3,FALSE))</f>
        <v/>
      </c>
      <c r="W179" s="107" t="str">
        <f t="shared" si="2"/>
        <v/>
      </c>
      <c r="X179" s="108"/>
      <c r="Y179" s="70"/>
      <c r="Z179" s="1">
        <f t="shared" si="3"/>
        <v>0</v>
      </c>
      <c r="AA179" s="70"/>
      <c r="AB179" s="70"/>
      <c r="AC179" s="70"/>
      <c r="AD179" s="70"/>
      <c r="AE179" s="70"/>
      <c r="AF179" s="70"/>
      <c r="AG179" s="70"/>
      <c r="AH179" s="70"/>
      <c r="AI179" s="70"/>
      <c r="AJ179" s="70"/>
      <c r="AK179" s="70"/>
      <c r="AL179" s="70"/>
      <c r="AM179" s="70"/>
      <c r="AN179" s="70"/>
      <c r="AO179" s="70"/>
      <c r="AP179" s="70"/>
      <c r="AQ179" s="70"/>
      <c r="AR179" s="70"/>
      <c r="AS179" s="70"/>
      <c r="AT179" s="70"/>
    </row>
    <row r="180" spans="1:46" ht="30" customHeight="1" x14ac:dyDescent="0.2">
      <c r="A180" s="70"/>
      <c r="B180" s="70"/>
      <c r="C180" s="70"/>
      <c r="D180" s="97">
        <f>'A1 Baseline - Terrestrial'!D181</f>
        <v>174</v>
      </c>
      <c r="E180" s="80" t="str">
        <f>IF(OR('A1 Baseline - Terrestrial'!E181="",'A1 Baseline - Terrestrial'!O181=0), "",'A1 Baseline - Terrestrial'!E181)</f>
        <v/>
      </c>
      <c r="F180" s="81" t="str">
        <f>IF(E180="", "", 'A1 Baseline - Terrestrial'!H181)</f>
        <v/>
      </c>
      <c r="G180" s="82" t="str">
        <f>IF(E180="", "", 'A1 Baseline - Terrestrial'!J181)</f>
        <v/>
      </c>
      <c r="H180" s="98"/>
      <c r="I180" s="99" t="str">
        <f>IF(E180="","",'A1 Baseline - Terrestrial'!K181)</f>
        <v/>
      </c>
      <c r="J180" s="85" t="str">
        <f>IF(OR(E180="",H180=""),"",IF(AND(E180=H180,G180&gt;=P180),"Error - No Enhancement",IF(AND(E180=H180,G180&lt;P180),"Acceptable",IF(F180&gt;N180,"Trading Down - Unacceptable Change",IF(F180=N180,"Error - No Enhancement",'A1 Baseline - Terrestrial'!G181&amp;" - "&amp;IFERROR(VLOOKUP(H180,'Z1 HAB CLASS'!$D$4:$E$45,2,FALSE),""))))))</f>
        <v/>
      </c>
      <c r="K180" s="100" t="str">
        <f>IF(E180="","",IF(AND(E180=H180,G180&gt;=P180),"Error - No Enhancement",IF(AND(E180=H180,G180&lt;P180),'A1 Baseline - Terrestrial'!I181&amp;" - "&amp;'A3 Enhancement - Terrestrial'!O180,IF(F180&gt;N180,"Trading Down - Unacceptable Change",IF(F180=N180,"Error - No Enhancement",IF(AND(E180&lt;&gt;H180,F180&lt;N180),"Lower Distinctiveness Habitat"&amp;" - "&amp;O180,'A1 Baseline - Terrestrial'!I181&amp;" - "&amp;'A3 Enhancement - Terrestrial'!O180))))))</f>
        <v/>
      </c>
      <c r="L180" s="101" t="str">
        <f>IF(E180="","",'A1 Baseline - Terrestrial'!O181)</f>
        <v/>
      </c>
      <c r="M180" s="102" t="str">
        <f>IFERROR(VLOOKUP(H180,'Z1 HAB CLASS'!$D$4:$E$45,2,FALSE)," ")</f>
        <v xml:space="preserve"> </v>
      </c>
      <c r="N180" s="103" t="str">
        <f>IFERROR(VLOOKUP(M180,'Z1 HAB CLASS'!$L$3:$N$9,2,FALSE)," ")</f>
        <v xml:space="preserve"> </v>
      </c>
      <c r="O180" s="104"/>
      <c r="P180" s="100" t="str">
        <f>IFERROR(VLOOKUP(O180,'Z3 CONDITION VALUE'!$A$3:$B$5,2,FALSE)," ")</f>
        <v xml:space="preserve"> </v>
      </c>
      <c r="Q180" s="82" t="str">
        <f>IF(OR('A1 Baseline - Terrestrial'!E181="", 'A1 Baseline - Terrestrial'!O181=0), "", 'A1 Baseline - Terrestrial'!I181&amp;"")</f>
        <v/>
      </c>
      <c r="R180" s="105" t="e">
        <f t="shared" ca="1" si="0"/>
        <v>#NAME?</v>
      </c>
      <c r="S180" s="99" t="e">
        <f t="shared" ca="1" si="1"/>
        <v>#NAME?</v>
      </c>
      <c r="T180" s="106" t="e">
        <f t="array" aca="1" ref="T180" ca="1">IF(OR(R180="",S180=""),"",INDEX('Z8 TARGET ENH'!$F$6:$EO$145,MATCH(R180,'Z8 TARGET ENH'!$B$6:$B$145,0),MATCH(S180,'Z8 TARGET ENH'!$F$2:$EO$2,0)))</f>
        <v>#NAME?</v>
      </c>
      <c r="U180" s="106" t="str">
        <f>IF(E180="","",VLOOKUP($H$8,'Z8 TARGET ENH'!$FH$7:$FJ$38,2,FALSE))</f>
        <v/>
      </c>
      <c r="V180" s="106" t="str">
        <f>IF(E180="","",VLOOKUP(H180,'Z8 TARGET ENH'!$FH$7:$FJ$38,3,FALSE))</f>
        <v/>
      </c>
      <c r="W180" s="107" t="str">
        <f t="shared" si="2"/>
        <v/>
      </c>
      <c r="X180" s="108"/>
      <c r="Y180" s="70"/>
      <c r="Z180" s="1">
        <f t="shared" si="3"/>
        <v>0</v>
      </c>
      <c r="AA180" s="70"/>
      <c r="AB180" s="70"/>
      <c r="AC180" s="70"/>
      <c r="AD180" s="70"/>
      <c r="AE180" s="70"/>
      <c r="AF180" s="70"/>
      <c r="AG180" s="70"/>
      <c r="AH180" s="70"/>
      <c r="AI180" s="70"/>
      <c r="AJ180" s="70"/>
      <c r="AK180" s="70"/>
      <c r="AL180" s="70"/>
      <c r="AM180" s="70"/>
      <c r="AN180" s="70"/>
      <c r="AO180" s="70"/>
      <c r="AP180" s="70"/>
      <c r="AQ180" s="70"/>
      <c r="AR180" s="70"/>
      <c r="AS180" s="70"/>
      <c r="AT180" s="70"/>
    </row>
    <row r="181" spans="1:46" ht="30" customHeight="1" x14ac:dyDescent="0.2">
      <c r="A181" s="70"/>
      <c r="B181" s="70"/>
      <c r="C181" s="70"/>
      <c r="D181" s="97">
        <f>'A1 Baseline - Terrestrial'!D182</f>
        <v>175</v>
      </c>
      <c r="E181" s="80" t="str">
        <f>IF(OR('A1 Baseline - Terrestrial'!E182="",'A1 Baseline - Terrestrial'!O182=0), "",'A1 Baseline - Terrestrial'!E182)</f>
        <v/>
      </c>
      <c r="F181" s="81" t="str">
        <f>IF(E181="", "", 'A1 Baseline - Terrestrial'!H182)</f>
        <v/>
      </c>
      <c r="G181" s="82" t="str">
        <f>IF(E181="", "", 'A1 Baseline - Terrestrial'!J182)</f>
        <v/>
      </c>
      <c r="H181" s="98"/>
      <c r="I181" s="99" t="str">
        <f>IF(E181="","",'A1 Baseline - Terrestrial'!K182)</f>
        <v/>
      </c>
      <c r="J181" s="85" t="str">
        <f>IF(OR(E181="",H181=""),"",IF(AND(E181=H181,G181&gt;=P181),"Error - No Enhancement",IF(AND(E181=H181,G181&lt;P181),"Acceptable",IF(F181&gt;N181,"Trading Down - Unacceptable Change",IF(F181=N181,"Error - No Enhancement",'A1 Baseline - Terrestrial'!G182&amp;" - "&amp;IFERROR(VLOOKUP(H181,'Z1 HAB CLASS'!$D$4:$E$45,2,FALSE),""))))))</f>
        <v/>
      </c>
      <c r="K181" s="100" t="str">
        <f>IF(E181="","",IF(AND(E181=H181,G181&gt;=P181),"Error - No Enhancement",IF(AND(E181=H181,G181&lt;P181),'A1 Baseline - Terrestrial'!I182&amp;" - "&amp;'A3 Enhancement - Terrestrial'!O181,IF(F181&gt;N181,"Trading Down - Unacceptable Change",IF(F181=N181,"Error - No Enhancement",IF(AND(E181&lt;&gt;H181,F181&lt;N181),"Lower Distinctiveness Habitat"&amp;" - "&amp;O181,'A1 Baseline - Terrestrial'!I182&amp;" - "&amp;'A3 Enhancement - Terrestrial'!O181))))))</f>
        <v/>
      </c>
      <c r="L181" s="101" t="str">
        <f>IF(E181="","",'A1 Baseline - Terrestrial'!O182)</f>
        <v/>
      </c>
      <c r="M181" s="102" t="str">
        <f>IFERROR(VLOOKUP(H181,'Z1 HAB CLASS'!$D$4:$E$45,2,FALSE)," ")</f>
        <v xml:space="preserve"> </v>
      </c>
      <c r="N181" s="103" t="str">
        <f>IFERROR(VLOOKUP(M181,'Z1 HAB CLASS'!$L$3:$N$9,2,FALSE)," ")</f>
        <v xml:space="preserve"> </v>
      </c>
      <c r="O181" s="104"/>
      <c r="P181" s="100" t="str">
        <f>IFERROR(VLOOKUP(O181,'Z3 CONDITION VALUE'!$A$3:$B$5,2,FALSE)," ")</f>
        <v xml:space="preserve"> </v>
      </c>
      <c r="Q181" s="82" t="str">
        <f>IF(OR('A1 Baseline - Terrestrial'!E182="", 'A1 Baseline - Terrestrial'!O182=0), "", 'A1 Baseline - Terrestrial'!I182&amp;"")</f>
        <v/>
      </c>
      <c r="R181" s="105" t="e">
        <f t="shared" ca="1" si="0"/>
        <v>#NAME?</v>
      </c>
      <c r="S181" s="99" t="e">
        <f t="shared" ca="1" si="1"/>
        <v>#NAME?</v>
      </c>
      <c r="T181" s="106" t="e">
        <f t="array" aca="1" ref="T181" ca="1">IF(OR(R181="",S181=""),"",INDEX('Z8 TARGET ENH'!$F$6:$EO$145,MATCH(R181,'Z8 TARGET ENH'!$B$6:$B$145,0),MATCH(S181,'Z8 TARGET ENH'!$F$2:$EO$2,0)))</f>
        <v>#NAME?</v>
      </c>
      <c r="U181" s="106" t="str">
        <f>IF(E181="","",VLOOKUP($H$8,'Z8 TARGET ENH'!$FH$7:$FJ$38,2,FALSE))</f>
        <v/>
      </c>
      <c r="V181" s="106" t="str">
        <f>IF(E181="","",VLOOKUP(H181,'Z8 TARGET ENH'!$FH$7:$FJ$38,3,FALSE))</f>
        <v/>
      </c>
      <c r="W181" s="107" t="str">
        <f t="shared" si="2"/>
        <v/>
      </c>
      <c r="X181" s="108"/>
      <c r="Y181" s="70"/>
      <c r="Z181" s="1">
        <f t="shared" si="3"/>
        <v>0</v>
      </c>
      <c r="AA181" s="70"/>
      <c r="AB181" s="70"/>
      <c r="AC181" s="70"/>
      <c r="AD181" s="70"/>
      <c r="AE181" s="70"/>
      <c r="AF181" s="70"/>
      <c r="AG181" s="70"/>
      <c r="AH181" s="70"/>
      <c r="AI181" s="70"/>
      <c r="AJ181" s="70"/>
      <c r="AK181" s="70"/>
      <c r="AL181" s="70"/>
      <c r="AM181" s="70"/>
      <c r="AN181" s="70"/>
      <c r="AO181" s="70"/>
      <c r="AP181" s="70"/>
      <c r="AQ181" s="70"/>
      <c r="AR181" s="70"/>
      <c r="AS181" s="70"/>
      <c r="AT181" s="70"/>
    </row>
    <row r="182" spans="1:46" ht="30" customHeight="1" x14ac:dyDescent="0.2">
      <c r="A182" s="70"/>
      <c r="B182" s="70"/>
      <c r="C182" s="70"/>
      <c r="D182" s="97">
        <f>'A1 Baseline - Terrestrial'!D183</f>
        <v>176</v>
      </c>
      <c r="E182" s="80" t="str">
        <f>IF(OR('A1 Baseline - Terrestrial'!E183="",'A1 Baseline - Terrestrial'!O183=0), "",'A1 Baseline - Terrestrial'!E183)</f>
        <v/>
      </c>
      <c r="F182" s="81" t="str">
        <f>IF(E182="", "", 'A1 Baseline - Terrestrial'!H183)</f>
        <v/>
      </c>
      <c r="G182" s="82" t="str">
        <f>IF(E182="", "", 'A1 Baseline - Terrestrial'!J183)</f>
        <v/>
      </c>
      <c r="H182" s="98"/>
      <c r="I182" s="99" t="str">
        <f>IF(E182="","",'A1 Baseline - Terrestrial'!K183)</f>
        <v/>
      </c>
      <c r="J182" s="85" t="str">
        <f>IF(OR(E182="",H182=""),"",IF(AND(E182=H182,G182&gt;=P182),"Error - No Enhancement",IF(AND(E182=H182,G182&lt;P182),"Acceptable",IF(F182&gt;N182,"Trading Down - Unacceptable Change",IF(F182=N182,"Error - No Enhancement",'A1 Baseline - Terrestrial'!G183&amp;" - "&amp;IFERROR(VLOOKUP(H182,'Z1 HAB CLASS'!$D$4:$E$45,2,FALSE),""))))))</f>
        <v/>
      </c>
      <c r="K182" s="100" t="str">
        <f>IF(E182="","",IF(AND(E182=H182,G182&gt;=P182),"Error - No Enhancement",IF(AND(E182=H182,G182&lt;P182),'A1 Baseline - Terrestrial'!I183&amp;" - "&amp;'A3 Enhancement - Terrestrial'!O182,IF(F182&gt;N182,"Trading Down - Unacceptable Change",IF(F182=N182,"Error - No Enhancement",IF(AND(E182&lt;&gt;H182,F182&lt;N182),"Lower Distinctiveness Habitat"&amp;" - "&amp;O182,'A1 Baseline - Terrestrial'!I183&amp;" - "&amp;'A3 Enhancement - Terrestrial'!O182))))))</f>
        <v/>
      </c>
      <c r="L182" s="101" t="str">
        <f>IF(E182="","",'A1 Baseline - Terrestrial'!O183)</f>
        <v/>
      </c>
      <c r="M182" s="102" t="str">
        <f>IFERROR(VLOOKUP(H182,'Z1 HAB CLASS'!$D$4:$E$45,2,FALSE)," ")</f>
        <v xml:space="preserve"> </v>
      </c>
      <c r="N182" s="103" t="str">
        <f>IFERROR(VLOOKUP(M182,'Z1 HAB CLASS'!$L$3:$N$9,2,FALSE)," ")</f>
        <v xml:space="preserve"> </v>
      </c>
      <c r="O182" s="104"/>
      <c r="P182" s="100" t="str">
        <f>IFERROR(VLOOKUP(O182,'Z3 CONDITION VALUE'!$A$3:$B$5,2,FALSE)," ")</f>
        <v xml:space="preserve"> </v>
      </c>
      <c r="Q182" s="82" t="str">
        <f>IF(OR('A1 Baseline - Terrestrial'!E183="", 'A1 Baseline - Terrestrial'!O183=0), "", 'A1 Baseline - Terrestrial'!I183&amp;"")</f>
        <v/>
      </c>
      <c r="R182" s="105" t="e">
        <f t="shared" ca="1" si="0"/>
        <v>#NAME?</v>
      </c>
      <c r="S182" s="99" t="e">
        <f t="shared" ca="1" si="1"/>
        <v>#NAME?</v>
      </c>
      <c r="T182" s="106" t="e">
        <f t="array" aca="1" ref="T182" ca="1">IF(OR(R182="",S182=""),"",INDEX('Z8 TARGET ENH'!$F$6:$EO$145,MATCH(R182,'Z8 TARGET ENH'!$B$6:$B$145,0),MATCH(S182,'Z8 TARGET ENH'!$F$2:$EO$2,0)))</f>
        <v>#NAME?</v>
      </c>
      <c r="U182" s="106" t="str">
        <f>IF(E182="","",VLOOKUP($H$8,'Z8 TARGET ENH'!$FH$7:$FJ$38,2,FALSE))</f>
        <v/>
      </c>
      <c r="V182" s="106" t="str">
        <f>IF(E182="","",VLOOKUP(H182,'Z8 TARGET ENH'!$FH$7:$FJ$38,3,FALSE))</f>
        <v/>
      </c>
      <c r="W182" s="107" t="str">
        <f t="shared" si="2"/>
        <v/>
      </c>
      <c r="X182" s="108"/>
      <c r="Y182" s="70"/>
      <c r="Z182" s="1">
        <f t="shared" si="3"/>
        <v>0</v>
      </c>
      <c r="AA182" s="70"/>
      <c r="AB182" s="70"/>
      <c r="AC182" s="70"/>
      <c r="AD182" s="70"/>
      <c r="AE182" s="70"/>
      <c r="AF182" s="70"/>
      <c r="AG182" s="70"/>
      <c r="AH182" s="70"/>
      <c r="AI182" s="70"/>
      <c r="AJ182" s="70"/>
      <c r="AK182" s="70"/>
      <c r="AL182" s="70"/>
      <c r="AM182" s="70"/>
      <c r="AN182" s="70"/>
      <c r="AO182" s="70"/>
      <c r="AP182" s="70"/>
      <c r="AQ182" s="70"/>
      <c r="AR182" s="70"/>
      <c r="AS182" s="70"/>
      <c r="AT182" s="70"/>
    </row>
    <row r="183" spans="1:46" ht="30" customHeight="1" x14ac:dyDescent="0.2">
      <c r="A183" s="70"/>
      <c r="B183" s="70"/>
      <c r="C183" s="70"/>
      <c r="D183" s="97">
        <f>'A1 Baseline - Terrestrial'!D184</f>
        <v>177</v>
      </c>
      <c r="E183" s="80" t="str">
        <f>IF(OR('A1 Baseline - Terrestrial'!E184="",'A1 Baseline - Terrestrial'!O184=0), "",'A1 Baseline - Terrestrial'!E184)</f>
        <v/>
      </c>
      <c r="F183" s="81" t="str">
        <f>IF(E183="", "", 'A1 Baseline - Terrestrial'!H184)</f>
        <v/>
      </c>
      <c r="G183" s="82" t="str">
        <f>IF(E183="", "", 'A1 Baseline - Terrestrial'!J184)</f>
        <v/>
      </c>
      <c r="H183" s="98"/>
      <c r="I183" s="99" t="str">
        <f>IF(E183="","",'A1 Baseline - Terrestrial'!K184)</f>
        <v/>
      </c>
      <c r="J183" s="85" t="str">
        <f>IF(OR(E183="",H183=""),"",IF(AND(E183=H183,G183&gt;=P183),"Error - No Enhancement",IF(AND(E183=H183,G183&lt;P183),"Acceptable",IF(F183&gt;N183,"Trading Down - Unacceptable Change",IF(F183=N183,"Error - No Enhancement",'A1 Baseline - Terrestrial'!G184&amp;" - "&amp;IFERROR(VLOOKUP(H183,'Z1 HAB CLASS'!$D$4:$E$45,2,FALSE),""))))))</f>
        <v/>
      </c>
      <c r="K183" s="100" t="str">
        <f>IF(E183="","",IF(AND(E183=H183,G183&gt;=P183),"Error - No Enhancement",IF(AND(E183=H183,G183&lt;P183),'A1 Baseline - Terrestrial'!I184&amp;" - "&amp;'A3 Enhancement - Terrestrial'!O183,IF(F183&gt;N183,"Trading Down - Unacceptable Change",IF(F183=N183,"Error - No Enhancement",IF(AND(E183&lt;&gt;H183,F183&lt;N183),"Lower Distinctiveness Habitat"&amp;" - "&amp;O183,'A1 Baseline - Terrestrial'!I184&amp;" - "&amp;'A3 Enhancement - Terrestrial'!O183))))))</f>
        <v/>
      </c>
      <c r="L183" s="101" t="str">
        <f>IF(E183="","",'A1 Baseline - Terrestrial'!O184)</f>
        <v/>
      </c>
      <c r="M183" s="102" t="str">
        <f>IFERROR(VLOOKUP(H183,'Z1 HAB CLASS'!$D$4:$E$45,2,FALSE)," ")</f>
        <v xml:space="preserve"> </v>
      </c>
      <c r="N183" s="103" t="str">
        <f>IFERROR(VLOOKUP(M183,'Z1 HAB CLASS'!$L$3:$N$9,2,FALSE)," ")</f>
        <v xml:space="preserve"> </v>
      </c>
      <c r="O183" s="104"/>
      <c r="P183" s="100" t="str">
        <f>IFERROR(VLOOKUP(O183,'Z3 CONDITION VALUE'!$A$3:$B$5,2,FALSE)," ")</f>
        <v xml:space="preserve"> </v>
      </c>
      <c r="Q183" s="82" t="str">
        <f>IF(OR('A1 Baseline - Terrestrial'!E184="", 'A1 Baseline - Terrestrial'!O184=0), "", 'A1 Baseline - Terrestrial'!I184&amp;"")</f>
        <v/>
      </c>
      <c r="R183" s="105" t="e">
        <f t="shared" ca="1" si="0"/>
        <v>#NAME?</v>
      </c>
      <c r="S183" s="99" t="e">
        <f t="shared" ca="1" si="1"/>
        <v>#NAME?</v>
      </c>
      <c r="T183" s="106" t="e">
        <f t="array" aca="1" ref="T183" ca="1">IF(OR(R183="",S183=""),"",INDEX('Z8 TARGET ENH'!$F$6:$EO$145,MATCH(R183,'Z8 TARGET ENH'!$B$6:$B$145,0),MATCH(S183,'Z8 TARGET ENH'!$F$2:$EO$2,0)))</f>
        <v>#NAME?</v>
      </c>
      <c r="U183" s="106" t="str">
        <f>IF(E183="","",VLOOKUP($H$8,'Z8 TARGET ENH'!$FH$7:$FJ$38,2,FALSE))</f>
        <v/>
      </c>
      <c r="V183" s="106" t="str">
        <f>IF(E183="","",VLOOKUP(H183,'Z8 TARGET ENH'!$FH$7:$FJ$38,3,FALSE))</f>
        <v/>
      </c>
      <c r="W183" s="107" t="str">
        <f t="shared" si="2"/>
        <v/>
      </c>
      <c r="X183" s="108"/>
      <c r="Y183" s="70"/>
      <c r="Z183" s="1">
        <f t="shared" si="3"/>
        <v>0</v>
      </c>
      <c r="AA183" s="70"/>
      <c r="AB183" s="70"/>
      <c r="AC183" s="70"/>
      <c r="AD183" s="70"/>
      <c r="AE183" s="70"/>
      <c r="AF183" s="70"/>
      <c r="AG183" s="70"/>
      <c r="AH183" s="70"/>
      <c r="AI183" s="70"/>
      <c r="AJ183" s="70"/>
      <c r="AK183" s="70"/>
      <c r="AL183" s="70"/>
      <c r="AM183" s="70"/>
      <c r="AN183" s="70"/>
      <c r="AO183" s="70"/>
      <c r="AP183" s="70"/>
      <c r="AQ183" s="70"/>
      <c r="AR183" s="70"/>
      <c r="AS183" s="70"/>
      <c r="AT183" s="70"/>
    </row>
    <row r="184" spans="1:46" ht="30" customHeight="1" x14ac:dyDescent="0.2">
      <c r="A184" s="70"/>
      <c r="B184" s="70"/>
      <c r="C184" s="70"/>
      <c r="D184" s="97">
        <f>'A1 Baseline - Terrestrial'!D185</f>
        <v>178</v>
      </c>
      <c r="E184" s="80" t="str">
        <f>IF(OR('A1 Baseline - Terrestrial'!E185="",'A1 Baseline - Terrestrial'!O185=0), "",'A1 Baseline - Terrestrial'!E185)</f>
        <v/>
      </c>
      <c r="F184" s="81" t="str">
        <f>IF(E184="", "", 'A1 Baseline - Terrestrial'!H185)</f>
        <v/>
      </c>
      <c r="G184" s="82" t="str">
        <f>IF(E184="", "", 'A1 Baseline - Terrestrial'!J185)</f>
        <v/>
      </c>
      <c r="H184" s="98"/>
      <c r="I184" s="99" t="str">
        <f>IF(E184="","",'A1 Baseline - Terrestrial'!K185)</f>
        <v/>
      </c>
      <c r="J184" s="85" t="str">
        <f>IF(OR(E184="",H184=""),"",IF(AND(E184=H184,G184&gt;=P184),"Error - No Enhancement",IF(AND(E184=H184,G184&lt;P184),"Acceptable",IF(F184&gt;N184,"Trading Down - Unacceptable Change",IF(F184=N184,"Error - No Enhancement",'A1 Baseline - Terrestrial'!G185&amp;" - "&amp;IFERROR(VLOOKUP(H184,'Z1 HAB CLASS'!$D$4:$E$45,2,FALSE),""))))))</f>
        <v/>
      </c>
      <c r="K184" s="100" t="str">
        <f>IF(E184="","",IF(AND(E184=H184,G184&gt;=P184),"Error - No Enhancement",IF(AND(E184=H184,G184&lt;P184),'A1 Baseline - Terrestrial'!I185&amp;" - "&amp;'A3 Enhancement - Terrestrial'!O184,IF(F184&gt;N184,"Trading Down - Unacceptable Change",IF(F184=N184,"Error - No Enhancement",IF(AND(E184&lt;&gt;H184,F184&lt;N184),"Lower Distinctiveness Habitat"&amp;" - "&amp;O184,'A1 Baseline - Terrestrial'!I185&amp;" - "&amp;'A3 Enhancement - Terrestrial'!O184))))))</f>
        <v/>
      </c>
      <c r="L184" s="101" t="str">
        <f>IF(E184="","",'A1 Baseline - Terrestrial'!O185)</f>
        <v/>
      </c>
      <c r="M184" s="102" t="str">
        <f>IFERROR(VLOOKUP(H184,'Z1 HAB CLASS'!$D$4:$E$45,2,FALSE)," ")</f>
        <v xml:space="preserve"> </v>
      </c>
      <c r="N184" s="103" t="str">
        <f>IFERROR(VLOOKUP(M184,'Z1 HAB CLASS'!$L$3:$N$9,2,FALSE)," ")</f>
        <v xml:space="preserve"> </v>
      </c>
      <c r="O184" s="104"/>
      <c r="P184" s="100" t="str">
        <f>IFERROR(VLOOKUP(O184,'Z3 CONDITION VALUE'!$A$3:$B$5,2,FALSE)," ")</f>
        <v xml:space="preserve"> </v>
      </c>
      <c r="Q184" s="82" t="str">
        <f>IF(OR('A1 Baseline - Terrestrial'!E185="", 'A1 Baseline - Terrestrial'!O185=0), "", 'A1 Baseline - Terrestrial'!I185&amp;"")</f>
        <v/>
      </c>
      <c r="R184" s="105" t="e">
        <f t="shared" ca="1" si="0"/>
        <v>#NAME?</v>
      </c>
      <c r="S184" s="99" t="e">
        <f t="shared" ca="1" si="1"/>
        <v>#NAME?</v>
      </c>
      <c r="T184" s="106" t="e">
        <f t="array" aca="1" ref="T184" ca="1">IF(OR(R184="",S184=""),"",INDEX('Z8 TARGET ENH'!$F$6:$EO$145,MATCH(R184,'Z8 TARGET ENH'!$B$6:$B$145,0),MATCH(S184,'Z8 TARGET ENH'!$F$2:$EO$2,0)))</f>
        <v>#NAME?</v>
      </c>
      <c r="U184" s="106" t="str">
        <f>IF(E184="","",VLOOKUP($H$8,'Z8 TARGET ENH'!$FH$7:$FJ$38,2,FALSE))</f>
        <v/>
      </c>
      <c r="V184" s="106" t="str">
        <f>IF(E184="","",VLOOKUP(H184,'Z8 TARGET ENH'!$FH$7:$FJ$38,3,FALSE))</f>
        <v/>
      </c>
      <c r="W184" s="107" t="str">
        <f t="shared" si="2"/>
        <v/>
      </c>
      <c r="X184" s="108"/>
      <c r="Y184" s="70"/>
      <c r="Z184" s="1">
        <f t="shared" si="3"/>
        <v>0</v>
      </c>
      <c r="AA184" s="70"/>
      <c r="AB184" s="70"/>
      <c r="AC184" s="70"/>
      <c r="AD184" s="70"/>
      <c r="AE184" s="70"/>
      <c r="AF184" s="70"/>
      <c r="AG184" s="70"/>
      <c r="AH184" s="70"/>
      <c r="AI184" s="70"/>
      <c r="AJ184" s="70"/>
      <c r="AK184" s="70"/>
      <c r="AL184" s="70"/>
      <c r="AM184" s="70"/>
      <c r="AN184" s="70"/>
      <c r="AO184" s="70"/>
      <c r="AP184" s="70"/>
      <c r="AQ184" s="70"/>
      <c r="AR184" s="70"/>
      <c r="AS184" s="70"/>
      <c r="AT184" s="70"/>
    </row>
    <row r="185" spans="1:46" ht="30" customHeight="1" x14ac:dyDescent="0.2">
      <c r="A185" s="70"/>
      <c r="B185" s="70"/>
      <c r="C185" s="70"/>
      <c r="D185" s="97">
        <f>'A1 Baseline - Terrestrial'!D186</f>
        <v>179</v>
      </c>
      <c r="E185" s="80" t="str">
        <f>IF(OR('A1 Baseline - Terrestrial'!E186="",'A1 Baseline - Terrestrial'!O186=0), "",'A1 Baseline - Terrestrial'!E186)</f>
        <v/>
      </c>
      <c r="F185" s="81" t="str">
        <f>IF(E185="", "", 'A1 Baseline - Terrestrial'!H186)</f>
        <v/>
      </c>
      <c r="G185" s="82" t="str">
        <f>IF(E185="", "", 'A1 Baseline - Terrestrial'!J186)</f>
        <v/>
      </c>
      <c r="H185" s="98"/>
      <c r="I185" s="99" t="str">
        <f>IF(E185="","",'A1 Baseline - Terrestrial'!K186)</f>
        <v/>
      </c>
      <c r="J185" s="85" t="str">
        <f>IF(OR(E185="",H185=""),"",IF(AND(E185=H185,G185&gt;=P185),"Error - No Enhancement",IF(AND(E185=H185,G185&lt;P185),"Acceptable",IF(F185&gt;N185,"Trading Down - Unacceptable Change",IF(F185=N185,"Error - No Enhancement",'A1 Baseline - Terrestrial'!G186&amp;" - "&amp;IFERROR(VLOOKUP(H185,'Z1 HAB CLASS'!$D$4:$E$45,2,FALSE),""))))))</f>
        <v/>
      </c>
      <c r="K185" s="100" t="str">
        <f>IF(E185="","",IF(AND(E185=H185,G185&gt;=P185),"Error - No Enhancement",IF(AND(E185=H185,G185&lt;P185),'A1 Baseline - Terrestrial'!I186&amp;" - "&amp;'A3 Enhancement - Terrestrial'!O185,IF(F185&gt;N185,"Trading Down - Unacceptable Change",IF(F185=N185,"Error - No Enhancement",IF(AND(E185&lt;&gt;H185,F185&lt;N185),"Lower Distinctiveness Habitat"&amp;" - "&amp;O185,'A1 Baseline - Terrestrial'!I186&amp;" - "&amp;'A3 Enhancement - Terrestrial'!O185))))))</f>
        <v/>
      </c>
      <c r="L185" s="101" t="str">
        <f>IF(E185="","",'A1 Baseline - Terrestrial'!O186)</f>
        <v/>
      </c>
      <c r="M185" s="102" t="str">
        <f>IFERROR(VLOOKUP(H185,'Z1 HAB CLASS'!$D$4:$E$45,2,FALSE)," ")</f>
        <v xml:space="preserve"> </v>
      </c>
      <c r="N185" s="103" t="str">
        <f>IFERROR(VLOOKUP(M185,'Z1 HAB CLASS'!$L$3:$N$9,2,FALSE)," ")</f>
        <v xml:space="preserve"> </v>
      </c>
      <c r="O185" s="104"/>
      <c r="P185" s="100" t="str">
        <f>IFERROR(VLOOKUP(O185,'Z3 CONDITION VALUE'!$A$3:$B$5,2,FALSE)," ")</f>
        <v xml:space="preserve"> </v>
      </c>
      <c r="Q185" s="82" t="str">
        <f>IF(OR('A1 Baseline - Terrestrial'!E186="", 'A1 Baseline - Terrestrial'!O186=0), "", 'A1 Baseline - Terrestrial'!I186&amp;"")</f>
        <v/>
      </c>
      <c r="R185" s="105" t="e">
        <f t="shared" ca="1" si="0"/>
        <v>#NAME?</v>
      </c>
      <c r="S185" s="99" t="e">
        <f t="shared" ca="1" si="1"/>
        <v>#NAME?</v>
      </c>
      <c r="T185" s="106" t="e">
        <f t="array" aca="1" ref="T185" ca="1">IF(OR(R185="",S185=""),"",INDEX('Z8 TARGET ENH'!$F$6:$EO$145,MATCH(R185,'Z8 TARGET ENH'!$B$6:$B$145,0),MATCH(S185,'Z8 TARGET ENH'!$F$2:$EO$2,0)))</f>
        <v>#NAME?</v>
      </c>
      <c r="U185" s="106" t="str">
        <f>IF(E185="","",VLOOKUP($H$8,'Z8 TARGET ENH'!$FH$7:$FJ$38,2,FALSE))</f>
        <v/>
      </c>
      <c r="V185" s="106" t="str">
        <f>IF(E185="","",VLOOKUP(H185,'Z8 TARGET ENH'!$FH$7:$FJ$38,3,FALSE))</f>
        <v/>
      </c>
      <c r="W185" s="107" t="str">
        <f t="shared" si="2"/>
        <v/>
      </c>
      <c r="X185" s="108"/>
      <c r="Y185" s="70"/>
      <c r="Z185" s="1">
        <f t="shared" si="3"/>
        <v>0</v>
      </c>
      <c r="AA185" s="70"/>
      <c r="AB185" s="70"/>
      <c r="AC185" s="70"/>
      <c r="AD185" s="70"/>
      <c r="AE185" s="70"/>
      <c r="AF185" s="70"/>
      <c r="AG185" s="70"/>
      <c r="AH185" s="70"/>
      <c r="AI185" s="70"/>
      <c r="AJ185" s="70"/>
      <c r="AK185" s="70"/>
      <c r="AL185" s="70"/>
      <c r="AM185" s="70"/>
      <c r="AN185" s="70"/>
      <c r="AO185" s="70"/>
      <c r="AP185" s="70"/>
      <c r="AQ185" s="70"/>
      <c r="AR185" s="70"/>
      <c r="AS185" s="70"/>
      <c r="AT185" s="70"/>
    </row>
    <row r="186" spans="1:46" ht="30" customHeight="1" x14ac:dyDescent="0.2">
      <c r="A186" s="70"/>
      <c r="B186" s="70"/>
      <c r="C186" s="70"/>
      <c r="D186" s="97">
        <f>'A1 Baseline - Terrestrial'!D187</f>
        <v>180</v>
      </c>
      <c r="E186" s="80" t="str">
        <f>IF(OR('A1 Baseline - Terrestrial'!E187="",'A1 Baseline - Terrestrial'!O187=0), "",'A1 Baseline - Terrestrial'!E187)</f>
        <v/>
      </c>
      <c r="F186" s="81" t="str">
        <f>IF(E186="", "", 'A1 Baseline - Terrestrial'!H187)</f>
        <v/>
      </c>
      <c r="G186" s="82" t="str">
        <f>IF(E186="", "", 'A1 Baseline - Terrestrial'!J187)</f>
        <v/>
      </c>
      <c r="H186" s="98"/>
      <c r="I186" s="99" t="str">
        <f>IF(E186="","",'A1 Baseline - Terrestrial'!K187)</f>
        <v/>
      </c>
      <c r="J186" s="85" t="str">
        <f>IF(OR(E186="",H186=""),"",IF(AND(E186=H186,G186&gt;=P186),"Error - No Enhancement",IF(AND(E186=H186,G186&lt;P186),"Acceptable",IF(F186&gt;N186,"Trading Down - Unacceptable Change",IF(F186=N186,"Error - No Enhancement",'A1 Baseline - Terrestrial'!G187&amp;" - "&amp;IFERROR(VLOOKUP(H186,'Z1 HAB CLASS'!$D$4:$E$45,2,FALSE),""))))))</f>
        <v/>
      </c>
      <c r="K186" s="100" t="str">
        <f>IF(E186="","",IF(AND(E186=H186,G186&gt;=P186),"Error - No Enhancement",IF(AND(E186=H186,G186&lt;P186),'A1 Baseline - Terrestrial'!I187&amp;" - "&amp;'A3 Enhancement - Terrestrial'!O186,IF(F186&gt;N186,"Trading Down - Unacceptable Change",IF(F186=N186,"Error - No Enhancement",IF(AND(E186&lt;&gt;H186,F186&lt;N186),"Lower Distinctiveness Habitat"&amp;" - "&amp;O186,'A1 Baseline - Terrestrial'!I187&amp;" - "&amp;'A3 Enhancement - Terrestrial'!O186))))))</f>
        <v/>
      </c>
      <c r="L186" s="101" t="str">
        <f>IF(E186="","",'A1 Baseline - Terrestrial'!O187)</f>
        <v/>
      </c>
      <c r="M186" s="102" t="str">
        <f>IFERROR(VLOOKUP(H186,'Z1 HAB CLASS'!$D$4:$E$45,2,FALSE)," ")</f>
        <v xml:space="preserve"> </v>
      </c>
      <c r="N186" s="103" t="str">
        <f>IFERROR(VLOOKUP(M186,'Z1 HAB CLASS'!$L$3:$N$9,2,FALSE)," ")</f>
        <v xml:space="preserve"> </v>
      </c>
      <c r="O186" s="104"/>
      <c r="P186" s="100" t="str">
        <f>IFERROR(VLOOKUP(O186,'Z3 CONDITION VALUE'!$A$3:$B$5,2,FALSE)," ")</f>
        <v xml:space="preserve"> </v>
      </c>
      <c r="Q186" s="82" t="str">
        <f>IF(OR('A1 Baseline - Terrestrial'!E187="", 'A1 Baseline - Terrestrial'!O187=0), "", 'A1 Baseline - Terrestrial'!I187&amp;"")</f>
        <v/>
      </c>
      <c r="R186" s="105" t="e">
        <f t="shared" ca="1" si="0"/>
        <v>#NAME?</v>
      </c>
      <c r="S186" s="99" t="e">
        <f t="shared" ca="1" si="1"/>
        <v>#NAME?</v>
      </c>
      <c r="T186" s="106" t="e">
        <f t="array" aca="1" ref="T186" ca="1">IF(OR(R186="",S186=""),"",INDEX('Z8 TARGET ENH'!$F$6:$EO$145,MATCH(R186,'Z8 TARGET ENH'!$B$6:$B$145,0),MATCH(S186,'Z8 TARGET ENH'!$F$2:$EO$2,0)))</f>
        <v>#NAME?</v>
      </c>
      <c r="U186" s="106" t="str">
        <f>IF(E186="","",VLOOKUP($H$8,'Z8 TARGET ENH'!$FH$7:$FJ$38,2,FALSE))</f>
        <v/>
      </c>
      <c r="V186" s="106" t="str">
        <f>IF(E186="","",VLOOKUP(H186,'Z8 TARGET ENH'!$FH$7:$FJ$38,3,FALSE))</f>
        <v/>
      </c>
      <c r="W186" s="107" t="str">
        <f t="shared" si="2"/>
        <v/>
      </c>
      <c r="X186" s="108"/>
      <c r="Y186" s="70"/>
      <c r="Z186" s="1">
        <f t="shared" si="3"/>
        <v>0</v>
      </c>
      <c r="AA186" s="70"/>
      <c r="AB186" s="70"/>
      <c r="AC186" s="70"/>
      <c r="AD186" s="70"/>
      <c r="AE186" s="70"/>
      <c r="AF186" s="70"/>
      <c r="AG186" s="70"/>
      <c r="AH186" s="70"/>
      <c r="AI186" s="70"/>
      <c r="AJ186" s="70"/>
      <c r="AK186" s="70"/>
      <c r="AL186" s="70"/>
      <c r="AM186" s="70"/>
      <c r="AN186" s="70"/>
      <c r="AO186" s="70"/>
      <c r="AP186" s="70"/>
      <c r="AQ186" s="70"/>
      <c r="AR186" s="70"/>
      <c r="AS186" s="70"/>
      <c r="AT186" s="70"/>
    </row>
    <row r="187" spans="1:46" ht="30" customHeight="1" x14ac:dyDescent="0.2">
      <c r="A187" s="70"/>
      <c r="B187" s="70"/>
      <c r="C187" s="70"/>
      <c r="D187" s="97">
        <f>'A1 Baseline - Terrestrial'!D188</f>
        <v>181</v>
      </c>
      <c r="E187" s="80" t="str">
        <f>IF(OR('A1 Baseline - Terrestrial'!E188="",'A1 Baseline - Terrestrial'!O188=0), "",'A1 Baseline - Terrestrial'!E188)</f>
        <v/>
      </c>
      <c r="F187" s="81" t="str">
        <f>IF(E187="", "", 'A1 Baseline - Terrestrial'!H188)</f>
        <v/>
      </c>
      <c r="G187" s="82" t="str">
        <f>IF(E187="", "", 'A1 Baseline - Terrestrial'!J188)</f>
        <v/>
      </c>
      <c r="H187" s="98"/>
      <c r="I187" s="99" t="str">
        <f>IF(E187="","",'A1 Baseline - Terrestrial'!K188)</f>
        <v/>
      </c>
      <c r="J187" s="85" t="str">
        <f>IF(OR(E187="",H187=""),"",IF(AND(E187=H187,G187&gt;=P187),"Error - No Enhancement",IF(AND(E187=H187,G187&lt;P187),"Acceptable",IF(F187&gt;N187,"Trading Down - Unacceptable Change",IF(F187=N187,"Error - No Enhancement",'A1 Baseline - Terrestrial'!G188&amp;" - "&amp;IFERROR(VLOOKUP(H187,'Z1 HAB CLASS'!$D$4:$E$45,2,FALSE),""))))))</f>
        <v/>
      </c>
      <c r="K187" s="100" t="str">
        <f>IF(E187="","",IF(AND(E187=H187,G187&gt;=P187),"Error - No Enhancement",IF(AND(E187=H187,G187&lt;P187),'A1 Baseline - Terrestrial'!I188&amp;" - "&amp;'A3 Enhancement - Terrestrial'!O187,IF(F187&gt;N187,"Trading Down - Unacceptable Change",IF(F187=N187,"Error - No Enhancement",IF(AND(E187&lt;&gt;H187,F187&lt;N187),"Lower Distinctiveness Habitat"&amp;" - "&amp;O187,'A1 Baseline - Terrestrial'!I188&amp;" - "&amp;'A3 Enhancement - Terrestrial'!O187))))))</f>
        <v/>
      </c>
      <c r="L187" s="101" t="str">
        <f>IF(E187="","",'A1 Baseline - Terrestrial'!O188)</f>
        <v/>
      </c>
      <c r="M187" s="102" t="str">
        <f>IFERROR(VLOOKUP(H187,'Z1 HAB CLASS'!$D$4:$E$45,2,FALSE)," ")</f>
        <v xml:space="preserve"> </v>
      </c>
      <c r="N187" s="103" t="str">
        <f>IFERROR(VLOOKUP(M187,'Z1 HAB CLASS'!$L$3:$N$9,2,FALSE)," ")</f>
        <v xml:space="preserve"> </v>
      </c>
      <c r="O187" s="104"/>
      <c r="P187" s="100" t="str">
        <f>IFERROR(VLOOKUP(O187,'Z3 CONDITION VALUE'!$A$3:$B$5,2,FALSE)," ")</f>
        <v xml:space="preserve"> </v>
      </c>
      <c r="Q187" s="82" t="str">
        <f>IF(OR('A1 Baseline - Terrestrial'!E188="", 'A1 Baseline - Terrestrial'!O188=0), "", 'A1 Baseline - Terrestrial'!I188&amp;"")</f>
        <v/>
      </c>
      <c r="R187" s="105" t="e">
        <f t="shared" ca="1" si="0"/>
        <v>#NAME?</v>
      </c>
      <c r="S187" s="99" t="e">
        <f t="shared" ca="1" si="1"/>
        <v>#NAME?</v>
      </c>
      <c r="T187" s="106" t="e">
        <f t="array" aca="1" ref="T187" ca="1">IF(OR(R187="",S187=""),"",INDEX('Z8 TARGET ENH'!$F$6:$EO$145,MATCH(R187,'Z8 TARGET ENH'!$B$6:$B$145,0),MATCH(S187,'Z8 TARGET ENH'!$F$2:$EO$2,0)))</f>
        <v>#NAME?</v>
      </c>
      <c r="U187" s="106" t="str">
        <f>IF(E187="","",VLOOKUP($H$8,'Z8 TARGET ENH'!$FH$7:$FJ$38,2,FALSE))</f>
        <v/>
      </c>
      <c r="V187" s="106" t="str">
        <f>IF(E187="","",VLOOKUP(H187,'Z8 TARGET ENH'!$FH$7:$FJ$38,3,FALSE))</f>
        <v/>
      </c>
      <c r="W187" s="107" t="str">
        <f t="shared" si="2"/>
        <v/>
      </c>
      <c r="X187" s="108"/>
      <c r="Y187" s="70"/>
      <c r="Z187" s="1">
        <f t="shared" si="3"/>
        <v>0</v>
      </c>
      <c r="AA187" s="70"/>
      <c r="AB187" s="70"/>
      <c r="AC187" s="70"/>
      <c r="AD187" s="70"/>
      <c r="AE187" s="70"/>
      <c r="AF187" s="70"/>
      <c r="AG187" s="70"/>
      <c r="AH187" s="70"/>
      <c r="AI187" s="70"/>
      <c r="AJ187" s="70"/>
      <c r="AK187" s="70"/>
      <c r="AL187" s="70"/>
      <c r="AM187" s="70"/>
      <c r="AN187" s="70"/>
      <c r="AO187" s="70"/>
      <c r="AP187" s="70"/>
      <c r="AQ187" s="70"/>
      <c r="AR187" s="70"/>
      <c r="AS187" s="70"/>
      <c r="AT187" s="70"/>
    </row>
    <row r="188" spans="1:46" ht="30" customHeight="1" x14ac:dyDescent="0.2">
      <c r="A188" s="70"/>
      <c r="B188" s="70"/>
      <c r="C188" s="70"/>
      <c r="D188" s="97">
        <f>'A1 Baseline - Terrestrial'!D189</f>
        <v>182</v>
      </c>
      <c r="E188" s="80" t="str">
        <f>IF(OR('A1 Baseline - Terrestrial'!E189="",'A1 Baseline - Terrestrial'!O189=0), "",'A1 Baseline - Terrestrial'!E189)</f>
        <v/>
      </c>
      <c r="F188" s="81" t="str">
        <f>IF(E188="", "", 'A1 Baseline - Terrestrial'!H189)</f>
        <v/>
      </c>
      <c r="G188" s="82" t="str">
        <f>IF(E188="", "", 'A1 Baseline - Terrestrial'!J189)</f>
        <v/>
      </c>
      <c r="H188" s="98"/>
      <c r="I188" s="99" t="str">
        <f>IF(E188="","",'A1 Baseline - Terrestrial'!K189)</f>
        <v/>
      </c>
      <c r="J188" s="85" t="str">
        <f>IF(OR(E188="",H188=""),"",IF(AND(E188=H188,G188&gt;=P188),"Error - No Enhancement",IF(AND(E188=H188,G188&lt;P188),"Acceptable",IF(F188&gt;N188,"Trading Down - Unacceptable Change",IF(F188=N188,"Error - No Enhancement",'A1 Baseline - Terrestrial'!G189&amp;" - "&amp;IFERROR(VLOOKUP(H188,'Z1 HAB CLASS'!$D$4:$E$45,2,FALSE),""))))))</f>
        <v/>
      </c>
      <c r="K188" s="100" t="str">
        <f>IF(E188="","",IF(AND(E188=H188,G188&gt;=P188),"Error - No Enhancement",IF(AND(E188=H188,G188&lt;P188),'A1 Baseline - Terrestrial'!I189&amp;" - "&amp;'A3 Enhancement - Terrestrial'!O188,IF(F188&gt;N188,"Trading Down - Unacceptable Change",IF(F188=N188,"Error - No Enhancement",IF(AND(E188&lt;&gt;H188,F188&lt;N188),"Lower Distinctiveness Habitat"&amp;" - "&amp;O188,'A1 Baseline - Terrestrial'!I189&amp;" - "&amp;'A3 Enhancement - Terrestrial'!O188))))))</f>
        <v/>
      </c>
      <c r="L188" s="101" t="str">
        <f>IF(E188="","",'A1 Baseline - Terrestrial'!O189)</f>
        <v/>
      </c>
      <c r="M188" s="102" t="str">
        <f>IFERROR(VLOOKUP(H188,'Z1 HAB CLASS'!$D$4:$E$45,2,FALSE)," ")</f>
        <v xml:space="preserve"> </v>
      </c>
      <c r="N188" s="103" t="str">
        <f>IFERROR(VLOOKUP(M188,'Z1 HAB CLASS'!$L$3:$N$9,2,FALSE)," ")</f>
        <v xml:space="preserve"> </v>
      </c>
      <c r="O188" s="104"/>
      <c r="P188" s="100" t="str">
        <f>IFERROR(VLOOKUP(O188,'Z3 CONDITION VALUE'!$A$3:$B$5,2,FALSE)," ")</f>
        <v xml:space="preserve"> </v>
      </c>
      <c r="Q188" s="82" t="str">
        <f>IF(OR('A1 Baseline - Terrestrial'!E189="", 'A1 Baseline - Terrestrial'!O189=0), "", 'A1 Baseline - Terrestrial'!I189&amp;"")</f>
        <v/>
      </c>
      <c r="R188" s="105" t="e">
        <f t="shared" ca="1" si="0"/>
        <v>#NAME?</v>
      </c>
      <c r="S188" s="99" t="e">
        <f t="shared" ca="1" si="1"/>
        <v>#NAME?</v>
      </c>
      <c r="T188" s="106" t="e">
        <f t="array" aca="1" ref="T188" ca="1">IF(OR(R188="",S188=""),"",INDEX('Z8 TARGET ENH'!$F$6:$EO$145,MATCH(R188,'Z8 TARGET ENH'!$B$6:$B$145,0),MATCH(S188,'Z8 TARGET ENH'!$F$2:$EO$2,0)))</f>
        <v>#NAME?</v>
      </c>
      <c r="U188" s="106" t="str">
        <f>IF(E188="","",VLOOKUP($H$8,'Z8 TARGET ENH'!$FH$7:$FJ$38,2,FALSE))</f>
        <v/>
      </c>
      <c r="V188" s="106" t="str">
        <f>IF(E188="","",VLOOKUP(H188,'Z8 TARGET ENH'!$FH$7:$FJ$38,3,FALSE))</f>
        <v/>
      </c>
      <c r="W188" s="107" t="str">
        <f t="shared" si="2"/>
        <v/>
      </c>
      <c r="X188" s="108"/>
      <c r="Y188" s="70"/>
      <c r="Z188" s="1">
        <f t="shared" si="3"/>
        <v>0</v>
      </c>
      <c r="AA188" s="70"/>
      <c r="AB188" s="70"/>
      <c r="AC188" s="70"/>
      <c r="AD188" s="70"/>
      <c r="AE188" s="70"/>
      <c r="AF188" s="70"/>
      <c r="AG188" s="70"/>
      <c r="AH188" s="70"/>
      <c r="AI188" s="70"/>
      <c r="AJ188" s="70"/>
      <c r="AK188" s="70"/>
      <c r="AL188" s="70"/>
      <c r="AM188" s="70"/>
      <c r="AN188" s="70"/>
      <c r="AO188" s="70"/>
      <c r="AP188" s="70"/>
      <c r="AQ188" s="70"/>
      <c r="AR188" s="70"/>
      <c r="AS188" s="70"/>
      <c r="AT188" s="70"/>
    </row>
    <row r="189" spans="1:46" ht="30" customHeight="1" x14ac:dyDescent="0.2">
      <c r="A189" s="70"/>
      <c r="B189" s="70"/>
      <c r="C189" s="70"/>
      <c r="D189" s="97">
        <f>'A1 Baseline - Terrestrial'!D190</f>
        <v>183</v>
      </c>
      <c r="E189" s="80" t="str">
        <f>IF(OR('A1 Baseline - Terrestrial'!E190="",'A1 Baseline - Terrestrial'!O190=0), "",'A1 Baseline - Terrestrial'!E190)</f>
        <v/>
      </c>
      <c r="F189" s="81" t="str">
        <f>IF(E189="", "", 'A1 Baseline - Terrestrial'!H190)</f>
        <v/>
      </c>
      <c r="G189" s="82" t="str">
        <f>IF(E189="", "", 'A1 Baseline - Terrestrial'!J190)</f>
        <v/>
      </c>
      <c r="H189" s="98"/>
      <c r="I189" s="99" t="str">
        <f>IF(E189="","",'A1 Baseline - Terrestrial'!K190)</f>
        <v/>
      </c>
      <c r="J189" s="85" t="str">
        <f>IF(OR(E189="",H189=""),"",IF(AND(E189=H189,G189&gt;=P189),"Error - No Enhancement",IF(AND(E189=H189,G189&lt;P189),"Acceptable",IF(F189&gt;N189,"Trading Down - Unacceptable Change",IF(F189=N189,"Error - No Enhancement",'A1 Baseline - Terrestrial'!G190&amp;" - "&amp;IFERROR(VLOOKUP(H189,'Z1 HAB CLASS'!$D$4:$E$45,2,FALSE),""))))))</f>
        <v/>
      </c>
      <c r="K189" s="100" t="str">
        <f>IF(E189="","",IF(AND(E189=H189,G189&gt;=P189),"Error - No Enhancement",IF(AND(E189=H189,G189&lt;P189),'A1 Baseline - Terrestrial'!I190&amp;" - "&amp;'A3 Enhancement - Terrestrial'!O189,IF(F189&gt;N189,"Trading Down - Unacceptable Change",IF(F189=N189,"Error - No Enhancement",IF(AND(E189&lt;&gt;H189,F189&lt;N189),"Lower Distinctiveness Habitat"&amp;" - "&amp;O189,'A1 Baseline - Terrestrial'!I190&amp;" - "&amp;'A3 Enhancement - Terrestrial'!O189))))))</f>
        <v/>
      </c>
      <c r="L189" s="101" t="str">
        <f>IF(E189="","",'A1 Baseline - Terrestrial'!O190)</f>
        <v/>
      </c>
      <c r="M189" s="102" t="str">
        <f>IFERROR(VLOOKUP(H189,'Z1 HAB CLASS'!$D$4:$E$45,2,FALSE)," ")</f>
        <v xml:space="preserve"> </v>
      </c>
      <c r="N189" s="103" t="str">
        <f>IFERROR(VLOOKUP(M189,'Z1 HAB CLASS'!$L$3:$N$9,2,FALSE)," ")</f>
        <v xml:space="preserve"> </v>
      </c>
      <c r="O189" s="104"/>
      <c r="P189" s="100" t="str">
        <f>IFERROR(VLOOKUP(O189,'Z3 CONDITION VALUE'!$A$3:$B$5,2,FALSE)," ")</f>
        <v xml:space="preserve"> </v>
      </c>
      <c r="Q189" s="82" t="str">
        <f>IF(OR('A1 Baseline - Terrestrial'!E190="", 'A1 Baseline - Terrestrial'!O190=0), "", 'A1 Baseline - Terrestrial'!I190&amp;"")</f>
        <v/>
      </c>
      <c r="R189" s="105" t="e">
        <f t="shared" ca="1" si="0"/>
        <v>#NAME?</v>
      </c>
      <c r="S189" s="99" t="e">
        <f t="shared" ca="1" si="1"/>
        <v>#NAME?</v>
      </c>
      <c r="T189" s="106" t="e">
        <f t="array" aca="1" ref="T189" ca="1">IF(OR(R189="",S189=""),"",INDEX('Z8 TARGET ENH'!$F$6:$EO$145,MATCH(R189,'Z8 TARGET ENH'!$B$6:$B$145,0),MATCH(S189,'Z8 TARGET ENH'!$F$2:$EO$2,0)))</f>
        <v>#NAME?</v>
      </c>
      <c r="U189" s="106" t="str">
        <f>IF(E189="","",VLOOKUP($H$8,'Z8 TARGET ENH'!$FH$7:$FJ$38,2,FALSE))</f>
        <v/>
      </c>
      <c r="V189" s="106" t="str">
        <f>IF(E189="","",VLOOKUP(H189,'Z8 TARGET ENH'!$FH$7:$FJ$38,3,FALSE))</f>
        <v/>
      </c>
      <c r="W189" s="107" t="str">
        <f t="shared" si="2"/>
        <v/>
      </c>
      <c r="X189" s="108"/>
      <c r="Y189" s="70"/>
      <c r="Z189" s="1">
        <f t="shared" si="3"/>
        <v>0</v>
      </c>
      <c r="AA189" s="70"/>
      <c r="AB189" s="70"/>
      <c r="AC189" s="70"/>
      <c r="AD189" s="70"/>
      <c r="AE189" s="70"/>
      <c r="AF189" s="70"/>
      <c r="AG189" s="70"/>
      <c r="AH189" s="70"/>
      <c r="AI189" s="70"/>
      <c r="AJ189" s="70"/>
      <c r="AK189" s="70"/>
      <c r="AL189" s="70"/>
      <c r="AM189" s="70"/>
      <c r="AN189" s="70"/>
      <c r="AO189" s="70"/>
      <c r="AP189" s="70"/>
      <c r="AQ189" s="70"/>
      <c r="AR189" s="70"/>
      <c r="AS189" s="70"/>
      <c r="AT189" s="70"/>
    </row>
    <row r="190" spans="1:46" ht="30" customHeight="1" x14ac:dyDescent="0.2">
      <c r="A190" s="70"/>
      <c r="B190" s="70"/>
      <c r="C190" s="70"/>
      <c r="D190" s="97">
        <f>'A1 Baseline - Terrestrial'!D191</f>
        <v>184</v>
      </c>
      <c r="E190" s="80" t="str">
        <f>IF(OR('A1 Baseline - Terrestrial'!E191="",'A1 Baseline - Terrestrial'!O191=0), "",'A1 Baseline - Terrestrial'!E191)</f>
        <v/>
      </c>
      <c r="F190" s="81" t="str">
        <f>IF(E190="", "", 'A1 Baseline - Terrestrial'!H191)</f>
        <v/>
      </c>
      <c r="G190" s="82" t="str">
        <f>IF(E190="", "", 'A1 Baseline - Terrestrial'!J191)</f>
        <v/>
      </c>
      <c r="H190" s="98"/>
      <c r="I190" s="99" t="str">
        <f>IF(E190="","",'A1 Baseline - Terrestrial'!K191)</f>
        <v/>
      </c>
      <c r="J190" s="85" t="str">
        <f>IF(OR(E190="",H190=""),"",IF(AND(E190=H190,G190&gt;=P190),"Error - No Enhancement",IF(AND(E190=H190,G190&lt;P190),"Acceptable",IF(F190&gt;N190,"Trading Down - Unacceptable Change",IF(F190=N190,"Error - No Enhancement",'A1 Baseline - Terrestrial'!G191&amp;" - "&amp;IFERROR(VLOOKUP(H190,'Z1 HAB CLASS'!$D$4:$E$45,2,FALSE),""))))))</f>
        <v/>
      </c>
      <c r="K190" s="100" t="str">
        <f>IF(E190="","",IF(AND(E190=H190,G190&gt;=P190),"Error - No Enhancement",IF(AND(E190=H190,G190&lt;P190),'A1 Baseline - Terrestrial'!I191&amp;" - "&amp;'A3 Enhancement - Terrestrial'!O190,IF(F190&gt;N190,"Trading Down - Unacceptable Change",IF(F190=N190,"Error - No Enhancement",IF(AND(E190&lt;&gt;H190,F190&lt;N190),"Lower Distinctiveness Habitat"&amp;" - "&amp;O190,'A1 Baseline - Terrestrial'!I191&amp;" - "&amp;'A3 Enhancement - Terrestrial'!O190))))))</f>
        <v/>
      </c>
      <c r="L190" s="101" t="str">
        <f>IF(E190="","",'A1 Baseline - Terrestrial'!O191)</f>
        <v/>
      </c>
      <c r="M190" s="102" t="str">
        <f>IFERROR(VLOOKUP(H190,'Z1 HAB CLASS'!$D$4:$E$45,2,FALSE)," ")</f>
        <v xml:space="preserve"> </v>
      </c>
      <c r="N190" s="103" t="str">
        <f>IFERROR(VLOOKUP(M190,'Z1 HAB CLASS'!$L$3:$N$9,2,FALSE)," ")</f>
        <v xml:space="preserve"> </v>
      </c>
      <c r="O190" s="104"/>
      <c r="P190" s="100" t="str">
        <f>IFERROR(VLOOKUP(O190,'Z3 CONDITION VALUE'!$A$3:$B$5,2,FALSE)," ")</f>
        <v xml:space="preserve"> </v>
      </c>
      <c r="Q190" s="82" t="str">
        <f>IF(OR('A1 Baseline - Terrestrial'!E191="", 'A1 Baseline - Terrestrial'!O191=0), "", 'A1 Baseline - Terrestrial'!I191&amp;"")</f>
        <v/>
      </c>
      <c r="R190" s="105" t="e">
        <f t="shared" ca="1" si="0"/>
        <v>#NAME?</v>
      </c>
      <c r="S190" s="99" t="e">
        <f t="shared" ca="1" si="1"/>
        <v>#NAME?</v>
      </c>
      <c r="T190" s="106" t="e">
        <f t="array" aca="1" ref="T190" ca="1">IF(OR(R190="",S190=""),"",INDEX('Z8 TARGET ENH'!$F$6:$EO$145,MATCH(R190,'Z8 TARGET ENH'!$B$6:$B$145,0),MATCH(S190,'Z8 TARGET ENH'!$F$2:$EO$2,0)))</f>
        <v>#NAME?</v>
      </c>
      <c r="U190" s="106" t="str">
        <f>IF(E190="","",VLOOKUP($H$8,'Z8 TARGET ENH'!$FH$7:$FJ$38,2,FALSE))</f>
        <v/>
      </c>
      <c r="V190" s="106" t="str">
        <f>IF(E190="","",VLOOKUP(H190,'Z8 TARGET ENH'!$FH$7:$FJ$38,3,FALSE))</f>
        <v/>
      </c>
      <c r="W190" s="107" t="str">
        <f t="shared" si="2"/>
        <v/>
      </c>
      <c r="X190" s="108"/>
      <c r="Y190" s="70"/>
      <c r="Z190" s="1">
        <f t="shared" si="3"/>
        <v>0</v>
      </c>
      <c r="AA190" s="70"/>
      <c r="AB190" s="70"/>
      <c r="AC190" s="70"/>
      <c r="AD190" s="70"/>
      <c r="AE190" s="70"/>
      <c r="AF190" s="70"/>
      <c r="AG190" s="70"/>
      <c r="AH190" s="70"/>
      <c r="AI190" s="70"/>
      <c r="AJ190" s="70"/>
      <c r="AK190" s="70"/>
      <c r="AL190" s="70"/>
      <c r="AM190" s="70"/>
      <c r="AN190" s="70"/>
      <c r="AO190" s="70"/>
      <c r="AP190" s="70"/>
      <c r="AQ190" s="70"/>
      <c r="AR190" s="70"/>
      <c r="AS190" s="70"/>
      <c r="AT190" s="70"/>
    </row>
    <row r="191" spans="1:46" ht="30" customHeight="1" x14ac:dyDescent="0.2">
      <c r="A191" s="70"/>
      <c r="B191" s="70"/>
      <c r="C191" s="70"/>
      <c r="D191" s="97">
        <f>'A1 Baseline - Terrestrial'!D192</f>
        <v>185</v>
      </c>
      <c r="E191" s="80" t="str">
        <f>IF(OR('A1 Baseline - Terrestrial'!E192="",'A1 Baseline - Terrestrial'!O192=0), "",'A1 Baseline - Terrestrial'!E192)</f>
        <v/>
      </c>
      <c r="F191" s="81" t="str">
        <f>IF(E191="", "", 'A1 Baseline - Terrestrial'!H192)</f>
        <v/>
      </c>
      <c r="G191" s="82" t="str">
        <f>IF(E191="", "", 'A1 Baseline - Terrestrial'!J192)</f>
        <v/>
      </c>
      <c r="H191" s="98"/>
      <c r="I191" s="99" t="str">
        <f>IF(E191="","",'A1 Baseline - Terrestrial'!K192)</f>
        <v/>
      </c>
      <c r="J191" s="85" t="str">
        <f>IF(OR(E191="",H191=""),"",IF(AND(E191=H191,G191&gt;=P191),"Error - No Enhancement",IF(AND(E191=H191,G191&lt;P191),"Acceptable",IF(F191&gt;N191,"Trading Down - Unacceptable Change",IF(F191=N191,"Error - No Enhancement",'A1 Baseline - Terrestrial'!G192&amp;" - "&amp;IFERROR(VLOOKUP(H191,'Z1 HAB CLASS'!$D$4:$E$45,2,FALSE),""))))))</f>
        <v/>
      </c>
      <c r="K191" s="100" t="str">
        <f>IF(E191="","",IF(AND(E191=H191,G191&gt;=P191),"Error - No Enhancement",IF(AND(E191=H191,G191&lt;P191),'A1 Baseline - Terrestrial'!I192&amp;" - "&amp;'A3 Enhancement - Terrestrial'!O191,IF(F191&gt;N191,"Trading Down - Unacceptable Change",IF(F191=N191,"Error - No Enhancement",IF(AND(E191&lt;&gt;H191,F191&lt;N191),"Lower Distinctiveness Habitat"&amp;" - "&amp;O191,'A1 Baseline - Terrestrial'!I192&amp;" - "&amp;'A3 Enhancement - Terrestrial'!O191))))))</f>
        <v/>
      </c>
      <c r="L191" s="101" t="str">
        <f>IF(E191="","",'A1 Baseline - Terrestrial'!O192)</f>
        <v/>
      </c>
      <c r="M191" s="102" t="str">
        <f>IFERROR(VLOOKUP(H191,'Z1 HAB CLASS'!$D$4:$E$45,2,FALSE)," ")</f>
        <v xml:space="preserve"> </v>
      </c>
      <c r="N191" s="103" t="str">
        <f>IFERROR(VLOOKUP(M191,'Z1 HAB CLASS'!$L$3:$N$9,2,FALSE)," ")</f>
        <v xml:space="preserve"> </v>
      </c>
      <c r="O191" s="104"/>
      <c r="P191" s="100" t="str">
        <f>IFERROR(VLOOKUP(O191,'Z3 CONDITION VALUE'!$A$3:$B$5,2,FALSE)," ")</f>
        <v xml:space="preserve"> </v>
      </c>
      <c r="Q191" s="82" t="str">
        <f>IF(OR('A1 Baseline - Terrestrial'!E192="", 'A1 Baseline - Terrestrial'!O192=0), "", 'A1 Baseline - Terrestrial'!I192&amp;"")</f>
        <v/>
      </c>
      <c r="R191" s="105" t="e">
        <f t="shared" ca="1" si="0"/>
        <v>#NAME?</v>
      </c>
      <c r="S191" s="99" t="e">
        <f t="shared" ca="1" si="1"/>
        <v>#NAME?</v>
      </c>
      <c r="T191" s="106" t="e">
        <f t="array" aca="1" ref="T191" ca="1">IF(OR(R191="",S191=""),"",INDEX('Z8 TARGET ENH'!$F$6:$EO$145,MATCH(R191,'Z8 TARGET ENH'!$B$6:$B$145,0),MATCH(S191,'Z8 TARGET ENH'!$F$2:$EO$2,0)))</f>
        <v>#NAME?</v>
      </c>
      <c r="U191" s="106" t="str">
        <f>IF(E191="","",VLOOKUP($H$8,'Z8 TARGET ENH'!$FH$7:$FJ$38,2,FALSE))</f>
        <v/>
      </c>
      <c r="V191" s="106" t="str">
        <f>IF(E191="","",VLOOKUP(H191,'Z8 TARGET ENH'!$FH$7:$FJ$38,3,FALSE))</f>
        <v/>
      </c>
      <c r="W191" s="107" t="str">
        <f t="shared" si="2"/>
        <v/>
      </c>
      <c r="X191" s="108"/>
      <c r="Y191" s="70"/>
      <c r="Z191" s="1">
        <f t="shared" si="3"/>
        <v>0</v>
      </c>
      <c r="AA191" s="70"/>
      <c r="AB191" s="70"/>
      <c r="AC191" s="70"/>
      <c r="AD191" s="70"/>
      <c r="AE191" s="70"/>
      <c r="AF191" s="70"/>
      <c r="AG191" s="70"/>
      <c r="AH191" s="70"/>
      <c r="AI191" s="70"/>
      <c r="AJ191" s="70"/>
      <c r="AK191" s="70"/>
      <c r="AL191" s="70"/>
      <c r="AM191" s="70"/>
      <c r="AN191" s="70"/>
      <c r="AO191" s="70"/>
      <c r="AP191" s="70"/>
      <c r="AQ191" s="70"/>
      <c r="AR191" s="70"/>
      <c r="AS191" s="70"/>
      <c r="AT191" s="70"/>
    </row>
    <row r="192" spans="1:46" ht="30" customHeight="1" x14ac:dyDescent="0.2">
      <c r="A192" s="70"/>
      <c r="B192" s="70"/>
      <c r="C192" s="70"/>
      <c r="D192" s="97">
        <f>'A1 Baseline - Terrestrial'!D193</f>
        <v>186</v>
      </c>
      <c r="E192" s="80" t="str">
        <f>IF(OR('A1 Baseline - Terrestrial'!E193="",'A1 Baseline - Terrestrial'!O193=0), "",'A1 Baseline - Terrestrial'!E193)</f>
        <v/>
      </c>
      <c r="F192" s="81" t="str">
        <f>IF(E192="", "", 'A1 Baseline - Terrestrial'!H193)</f>
        <v/>
      </c>
      <c r="G192" s="82" t="str">
        <f>IF(E192="", "", 'A1 Baseline - Terrestrial'!J193)</f>
        <v/>
      </c>
      <c r="H192" s="98"/>
      <c r="I192" s="99" t="str">
        <f>IF(E192="","",'A1 Baseline - Terrestrial'!K193)</f>
        <v/>
      </c>
      <c r="J192" s="85" t="str">
        <f>IF(OR(E192="",H192=""),"",IF(AND(E192=H192,G192&gt;=P192),"Error - No Enhancement",IF(AND(E192=H192,G192&lt;P192),"Acceptable",IF(F192&gt;N192,"Trading Down - Unacceptable Change",IF(F192=N192,"Error - No Enhancement",'A1 Baseline - Terrestrial'!G193&amp;" - "&amp;IFERROR(VLOOKUP(H192,'Z1 HAB CLASS'!$D$4:$E$45,2,FALSE),""))))))</f>
        <v/>
      </c>
      <c r="K192" s="100" t="str">
        <f>IF(E192="","",IF(AND(E192=H192,G192&gt;=P192),"Error - No Enhancement",IF(AND(E192=H192,G192&lt;P192),'A1 Baseline - Terrestrial'!I193&amp;" - "&amp;'A3 Enhancement - Terrestrial'!O192,IF(F192&gt;N192,"Trading Down - Unacceptable Change",IF(F192=N192,"Error - No Enhancement",IF(AND(E192&lt;&gt;H192,F192&lt;N192),"Lower Distinctiveness Habitat"&amp;" - "&amp;O192,'A1 Baseline - Terrestrial'!I193&amp;" - "&amp;'A3 Enhancement - Terrestrial'!O192))))))</f>
        <v/>
      </c>
      <c r="L192" s="101" t="str">
        <f>IF(E192="","",'A1 Baseline - Terrestrial'!O193)</f>
        <v/>
      </c>
      <c r="M192" s="102" t="str">
        <f>IFERROR(VLOOKUP(H192,'Z1 HAB CLASS'!$D$4:$E$45,2,FALSE)," ")</f>
        <v xml:space="preserve"> </v>
      </c>
      <c r="N192" s="103" t="str">
        <f>IFERROR(VLOOKUP(M192,'Z1 HAB CLASS'!$L$3:$N$9,2,FALSE)," ")</f>
        <v xml:space="preserve"> </v>
      </c>
      <c r="O192" s="104"/>
      <c r="P192" s="100" t="str">
        <f>IFERROR(VLOOKUP(O192,'Z3 CONDITION VALUE'!$A$3:$B$5,2,FALSE)," ")</f>
        <v xml:space="preserve"> </v>
      </c>
      <c r="Q192" s="82" t="str">
        <f>IF(OR('A1 Baseline - Terrestrial'!E193="", 'A1 Baseline - Terrestrial'!O193=0), "", 'A1 Baseline - Terrestrial'!I193&amp;"")</f>
        <v/>
      </c>
      <c r="R192" s="105" t="e">
        <f t="shared" ca="1" si="0"/>
        <v>#NAME?</v>
      </c>
      <c r="S192" s="99" t="e">
        <f t="shared" ca="1" si="1"/>
        <v>#NAME?</v>
      </c>
      <c r="T192" s="106" t="e">
        <f t="array" aca="1" ref="T192" ca="1">IF(OR(R192="",S192=""),"",INDEX('Z8 TARGET ENH'!$F$6:$EO$145,MATCH(R192,'Z8 TARGET ENH'!$B$6:$B$145,0),MATCH(S192,'Z8 TARGET ENH'!$F$2:$EO$2,0)))</f>
        <v>#NAME?</v>
      </c>
      <c r="U192" s="106" t="str">
        <f>IF(E192="","",VLOOKUP($H$8,'Z8 TARGET ENH'!$FH$7:$FJ$38,2,FALSE))</f>
        <v/>
      </c>
      <c r="V192" s="106" t="str">
        <f>IF(E192="","",VLOOKUP(H192,'Z8 TARGET ENH'!$FH$7:$FJ$38,3,FALSE))</f>
        <v/>
      </c>
      <c r="W192" s="107" t="str">
        <f t="shared" si="2"/>
        <v/>
      </c>
      <c r="X192" s="108"/>
      <c r="Y192" s="70"/>
      <c r="Z192" s="1">
        <f t="shared" si="3"/>
        <v>0</v>
      </c>
      <c r="AA192" s="70"/>
      <c r="AB192" s="70"/>
      <c r="AC192" s="70"/>
      <c r="AD192" s="70"/>
      <c r="AE192" s="70"/>
      <c r="AF192" s="70"/>
      <c r="AG192" s="70"/>
      <c r="AH192" s="70"/>
      <c r="AI192" s="70"/>
      <c r="AJ192" s="70"/>
      <c r="AK192" s="70"/>
      <c r="AL192" s="70"/>
      <c r="AM192" s="70"/>
      <c r="AN192" s="70"/>
      <c r="AO192" s="70"/>
      <c r="AP192" s="70"/>
      <c r="AQ192" s="70"/>
      <c r="AR192" s="70"/>
      <c r="AS192" s="70"/>
      <c r="AT192" s="70"/>
    </row>
    <row r="193" spans="1:46" ht="30" customHeight="1" x14ac:dyDescent="0.2">
      <c r="A193" s="70"/>
      <c r="B193" s="70"/>
      <c r="C193" s="70"/>
      <c r="D193" s="97">
        <f>'A1 Baseline - Terrestrial'!D194</f>
        <v>187</v>
      </c>
      <c r="E193" s="80" t="str">
        <f>IF(OR('A1 Baseline - Terrestrial'!E194="",'A1 Baseline - Terrestrial'!O194=0), "",'A1 Baseline - Terrestrial'!E194)</f>
        <v/>
      </c>
      <c r="F193" s="81" t="str">
        <f>IF(E193="", "", 'A1 Baseline - Terrestrial'!H194)</f>
        <v/>
      </c>
      <c r="G193" s="82" t="str">
        <f>IF(E193="", "", 'A1 Baseline - Terrestrial'!J194)</f>
        <v/>
      </c>
      <c r="H193" s="98"/>
      <c r="I193" s="99" t="str">
        <f>IF(E193="","",'A1 Baseline - Terrestrial'!K194)</f>
        <v/>
      </c>
      <c r="J193" s="85" t="str">
        <f>IF(OR(E193="",H193=""),"",IF(AND(E193=H193,G193&gt;=P193),"Error - No Enhancement",IF(AND(E193=H193,G193&lt;P193),"Acceptable",IF(F193&gt;N193,"Trading Down - Unacceptable Change",IF(F193=N193,"Error - No Enhancement",'A1 Baseline - Terrestrial'!G194&amp;" - "&amp;IFERROR(VLOOKUP(H193,'Z1 HAB CLASS'!$D$4:$E$45,2,FALSE),""))))))</f>
        <v/>
      </c>
      <c r="K193" s="100" t="str">
        <f>IF(E193="","",IF(AND(E193=H193,G193&gt;=P193),"Error - No Enhancement",IF(AND(E193=H193,G193&lt;P193),'A1 Baseline - Terrestrial'!I194&amp;" - "&amp;'A3 Enhancement - Terrestrial'!O193,IF(F193&gt;N193,"Trading Down - Unacceptable Change",IF(F193=N193,"Error - No Enhancement",IF(AND(E193&lt;&gt;H193,F193&lt;N193),"Lower Distinctiveness Habitat"&amp;" - "&amp;O193,'A1 Baseline - Terrestrial'!I194&amp;" - "&amp;'A3 Enhancement - Terrestrial'!O193))))))</f>
        <v/>
      </c>
      <c r="L193" s="101" t="str">
        <f>IF(E193="","",'A1 Baseline - Terrestrial'!O194)</f>
        <v/>
      </c>
      <c r="M193" s="102" t="str">
        <f>IFERROR(VLOOKUP(H193,'Z1 HAB CLASS'!$D$4:$E$45,2,FALSE)," ")</f>
        <v xml:space="preserve"> </v>
      </c>
      <c r="N193" s="103" t="str">
        <f>IFERROR(VLOOKUP(M193,'Z1 HAB CLASS'!$L$3:$N$9,2,FALSE)," ")</f>
        <v xml:space="preserve"> </v>
      </c>
      <c r="O193" s="104"/>
      <c r="P193" s="100" t="str">
        <f>IFERROR(VLOOKUP(O193,'Z3 CONDITION VALUE'!$A$3:$B$5,2,FALSE)," ")</f>
        <v xml:space="preserve"> </v>
      </c>
      <c r="Q193" s="82" t="str">
        <f>IF(OR('A1 Baseline - Terrestrial'!E194="", 'A1 Baseline - Terrestrial'!O194=0), "", 'A1 Baseline - Terrestrial'!I194&amp;"")</f>
        <v/>
      </c>
      <c r="R193" s="105" t="e">
        <f t="shared" ca="1" si="0"/>
        <v>#NAME?</v>
      </c>
      <c r="S193" s="99" t="e">
        <f t="shared" ca="1" si="1"/>
        <v>#NAME?</v>
      </c>
      <c r="T193" s="106" t="e">
        <f t="array" aca="1" ref="T193" ca="1">IF(OR(R193="",S193=""),"",INDEX('Z8 TARGET ENH'!$F$6:$EO$145,MATCH(R193,'Z8 TARGET ENH'!$B$6:$B$145,0),MATCH(S193,'Z8 TARGET ENH'!$F$2:$EO$2,0)))</f>
        <v>#NAME?</v>
      </c>
      <c r="U193" s="106" t="str">
        <f>IF(E193="","",VLOOKUP($H$8,'Z8 TARGET ENH'!$FH$7:$FJ$38,2,FALSE))</f>
        <v/>
      </c>
      <c r="V193" s="106" t="str">
        <f>IF(E193="","",VLOOKUP(H193,'Z8 TARGET ENH'!$FH$7:$FJ$38,3,FALSE))</f>
        <v/>
      </c>
      <c r="W193" s="107" t="str">
        <f t="shared" si="2"/>
        <v/>
      </c>
      <c r="X193" s="108"/>
      <c r="Y193" s="70"/>
      <c r="Z193" s="1">
        <f t="shared" si="3"/>
        <v>0</v>
      </c>
      <c r="AA193" s="70"/>
      <c r="AB193" s="70"/>
      <c r="AC193" s="70"/>
      <c r="AD193" s="70"/>
      <c r="AE193" s="70"/>
      <c r="AF193" s="70"/>
      <c r="AG193" s="70"/>
      <c r="AH193" s="70"/>
      <c r="AI193" s="70"/>
      <c r="AJ193" s="70"/>
      <c r="AK193" s="70"/>
      <c r="AL193" s="70"/>
      <c r="AM193" s="70"/>
      <c r="AN193" s="70"/>
      <c r="AO193" s="70"/>
      <c r="AP193" s="70"/>
      <c r="AQ193" s="70"/>
      <c r="AR193" s="70"/>
      <c r="AS193" s="70"/>
      <c r="AT193" s="70"/>
    </row>
    <row r="194" spans="1:46" ht="30" customHeight="1" x14ac:dyDescent="0.2">
      <c r="A194" s="70"/>
      <c r="B194" s="70"/>
      <c r="C194" s="70"/>
      <c r="D194" s="97">
        <f>'A1 Baseline - Terrestrial'!D195</f>
        <v>188</v>
      </c>
      <c r="E194" s="80" t="str">
        <f>IF(OR('A1 Baseline - Terrestrial'!E195="",'A1 Baseline - Terrestrial'!O195=0), "",'A1 Baseline - Terrestrial'!E195)</f>
        <v/>
      </c>
      <c r="F194" s="81" t="str">
        <f>IF(E194="", "", 'A1 Baseline - Terrestrial'!H195)</f>
        <v/>
      </c>
      <c r="G194" s="82" t="str">
        <f>IF(E194="", "", 'A1 Baseline - Terrestrial'!J195)</f>
        <v/>
      </c>
      <c r="H194" s="98"/>
      <c r="I194" s="99" t="str">
        <f>IF(E194="","",'A1 Baseline - Terrestrial'!K195)</f>
        <v/>
      </c>
      <c r="J194" s="85" t="str">
        <f>IF(OR(E194="",H194=""),"",IF(AND(E194=H194,G194&gt;=P194),"Error - No Enhancement",IF(AND(E194=H194,G194&lt;P194),"Acceptable",IF(F194&gt;N194,"Trading Down - Unacceptable Change",IF(F194=N194,"Error - No Enhancement",'A1 Baseline - Terrestrial'!G195&amp;" - "&amp;IFERROR(VLOOKUP(H194,'Z1 HAB CLASS'!$D$4:$E$45,2,FALSE),""))))))</f>
        <v/>
      </c>
      <c r="K194" s="100" t="str">
        <f>IF(E194="","",IF(AND(E194=H194,G194&gt;=P194),"Error - No Enhancement",IF(AND(E194=H194,G194&lt;P194),'A1 Baseline - Terrestrial'!I195&amp;" - "&amp;'A3 Enhancement - Terrestrial'!O194,IF(F194&gt;N194,"Trading Down - Unacceptable Change",IF(F194=N194,"Error - No Enhancement",IF(AND(E194&lt;&gt;H194,F194&lt;N194),"Lower Distinctiveness Habitat"&amp;" - "&amp;O194,'A1 Baseline - Terrestrial'!I195&amp;" - "&amp;'A3 Enhancement - Terrestrial'!O194))))))</f>
        <v/>
      </c>
      <c r="L194" s="101" t="str">
        <f>IF(E194="","",'A1 Baseline - Terrestrial'!O195)</f>
        <v/>
      </c>
      <c r="M194" s="102" t="str">
        <f>IFERROR(VLOOKUP(H194,'Z1 HAB CLASS'!$D$4:$E$45,2,FALSE)," ")</f>
        <v xml:space="preserve"> </v>
      </c>
      <c r="N194" s="103" t="str">
        <f>IFERROR(VLOOKUP(M194,'Z1 HAB CLASS'!$L$3:$N$9,2,FALSE)," ")</f>
        <v xml:space="preserve"> </v>
      </c>
      <c r="O194" s="104"/>
      <c r="P194" s="100" t="str">
        <f>IFERROR(VLOOKUP(O194,'Z3 CONDITION VALUE'!$A$3:$B$5,2,FALSE)," ")</f>
        <v xml:space="preserve"> </v>
      </c>
      <c r="Q194" s="82" t="str">
        <f>IF(OR('A1 Baseline - Terrestrial'!E195="", 'A1 Baseline - Terrestrial'!O195=0), "", 'A1 Baseline - Terrestrial'!I195&amp;"")</f>
        <v/>
      </c>
      <c r="R194" s="105" t="e">
        <f t="shared" ca="1" si="0"/>
        <v>#NAME?</v>
      </c>
      <c r="S194" s="99" t="e">
        <f t="shared" ca="1" si="1"/>
        <v>#NAME?</v>
      </c>
      <c r="T194" s="106" t="e">
        <f t="array" aca="1" ref="T194" ca="1">IF(OR(R194="",S194=""),"",INDEX('Z8 TARGET ENH'!$F$6:$EO$145,MATCH(R194,'Z8 TARGET ENH'!$B$6:$B$145,0),MATCH(S194,'Z8 TARGET ENH'!$F$2:$EO$2,0)))</f>
        <v>#NAME?</v>
      </c>
      <c r="U194" s="106" t="str">
        <f>IF(E194="","",VLOOKUP($H$8,'Z8 TARGET ENH'!$FH$7:$FJ$38,2,FALSE))</f>
        <v/>
      </c>
      <c r="V194" s="106" t="str">
        <f>IF(E194="","",VLOOKUP(H194,'Z8 TARGET ENH'!$FH$7:$FJ$38,3,FALSE))</f>
        <v/>
      </c>
      <c r="W194" s="107" t="str">
        <f t="shared" si="2"/>
        <v/>
      </c>
      <c r="X194" s="108"/>
      <c r="Y194" s="70"/>
      <c r="Z194" s="1">
        <f t="shared" si="3"/>
        <v>0</v>
      </c>
      <c r="AA194" s="70"/>
      <c r="AB194" s="70"/>
      <c r="AC194" s="70"/>
      <c r="AD194" s="70"/>
      <c r="AE194" s="70"/>
      <c r="AF194" s="70"/>
      <c r="AG194" s="70"/>
      <c r="AH194" s="70"/>
      <c r="AI194" s="70"/>
      <c r="AJ194" s="70"/>
      <c r="AK194" s="70"/>
      <c r="AL194" s="70"/>
      <c r="AM194" s="70"/>
      <c r="AN194" s="70"/>
      <c r="AO194" s="70"/>
      <c r="AP194" s="70"/>
      <c r="AQ194" s="70"/>
      <c r="AR194" s="70"/>
      <c r="AS194" s="70"/>
      <c r="AT194" s="70"/>
    </row>
    <row r="195" spans="1:46" ht="30" customHeight="1" x14ac:dyDescent="0.2">
      <c r="A195" s="70"/>
      <c r="B195" s="70"/>
      <c r="C195" s="70"/>
      <c r="D195" s="97">
        <f>'A1 Baseline - Terrestrial'!D196</f>
        <v>189</v>
      </c>
      <c r="E195" s="80" t="str">
        <f>IF(OR('A1 Baseline - Terrestrial'!E196="",'A1 Baseline - Terrestrial'!O196=0), "",'A1 Baseline - Terrestrial'!E196)</f>
        <v/>
      </c>
      <c r="F195" s="81" t="str">
        <f>IF(E195="", "", 'A1 Baseline - Terrestrial'!H196)</f>
        <v/>
      </c>
      <c r="G195" s="82" t="str">
        <f>IF(E195="", "", 'A1 Baseline - Terrestrial'!J196)</f>
        <v/>
      </c>
      <c r="H195" s="98"/>
      <c r="I195" s="99" t="str">
        <f>IF(E195="","",'A1 Baseline - Terrestrial'!K196)</f>
        <v/>
      </c>
      <c r="J195" s="85" t="str">
        <f>IF(OR(E195="",H195=""),"",IF(AND(E195=H195,G195&gt;=P195),"Error - No Enhancement",IF(AND(E195=H195,G195&lt;P195),"Acceptable",IF(F195&gt;N195,"Trading Down - Unacceptable Change",IF(F195=N195,"Error - No Enhancement",'A1 Baseline - Terrestrial'!G196&amp;" - "&amp;IFERROR(VLOOKUP(H195,'Z1 HAB CLASS'!$D$4:$E$45,2,FALSE),""))))))</f>
        <v/>
      </c>
      <c r="K195" s="100" t="str">
        <f>IF(E195="","",IF(AND(E195=H195,G195&gt;=P195),"Error - No Enhancement",IF(AND(E195=H195,G195&lt;P195),'A1 Baseline - Terrestrial'!I196&amp;" - "&amp;'A3 Enhancement - Terrestrial'!O195,IF(F195&gt;N195,"Trading Down - Unacceptable Change",IF(F195=N195,"Error - No Enhancement",IF(AND(E195&lt;&gt;H195,F195&lt;N195),"Lower Distinctiveness Habitat"&amp;" - "&amp;O195,'A1 Baseline - Terrestrial'!I196&amp;" - "&amp;'A3 Enhancement - Terrestrial'!O195))))))</f>
        <v/>
      </c>
      <c r="L195" s="101" t="str">
        <f>IF(E195="","",'A1 Baseline - Terrestrial'!O196)</f>
        <v/>
      </c>
      <c r="M195" s="102" t="str">
        <f>IFERROR(VLOOKUP(H195,'Z1 HAB CLASS'!$D$4:$E$45,2,FALSE)," ")</f>
        <v xml:space="preserve"> </v>
      </c>
      <c r="N195" s="103" t="str">
        <f>IFERROR(VLOOKUP(M195,'Z1 HAB CLASS'!$L$3:$N$9,2,FALSE)," ")</f>
        <v xml:space="preserve"> </v>
      </c>
      <c r="O195" s="104"/>
      <c r="P195" s="100" t="str">
        <f>IFERROR(VLOOKUP(O195,'Z3 CONDITION VALUE'!$A$3:$B$5,2,FALSE)," ")</f>
        <v xml:space="preserve"> </v>
      </c>
      <c r="Q195" s="82" t="str">
        <f>IF(OR('A1 Baseline - Terrestrial'!E196="", 'A1 Baseline - Terrestrial'!O196=0), "", 'A1 Baseline - Terrestrial'!I196&amp;"")</f>
        <v/>
      </c>
      <c r="R195" s="105" t="e">
        <f t="shared" ca="1" si="0"/>
        <v>#NAME?</v>
      </c>
      <c r="S195" s="99" t="e">
        <f t="shared" ca="1" si="1"/>
        <v>#NAME?</v>
      </c>
      <c r="T195" s="106" t="e">
        <f t="array" aca="1" ref="T195" ca="1">IF(OR(R195="",S195=""),"",INDEX('Z8 TARGET ENH'!$F$6:$EO$145,MATCH(R195,'Z8 TARGET ENH'!$B$6:$B$145,0),MATCH(S195,'Z8 TARGET ENH'!$F$2:$EO$2,0)))</f>
        <v>#NAME?</v>
      </c>
      <c r="U195" s="106" t="str">
        <f>IF(E195="","",VLOOKUP($H$8,'Z8 TARGET ENH'!$FH$7:$FJ$38,2,FALSE))</f>
        <v/>
      </c>
      <c r="V195" s="106" t="str">
        <f>IF(E195="","",VLOOKUP(H195,'Z8 TARGET ENH'!$FH$7:$FJ$38,3,FALSE))</f>
        <v/>
      </c>
      <c r="W195" s="107" t="str">
        <f t="shared" si="2"/>
        <v/>
      </c>
      <c r="X195" s="108"/>
      <c r="Y195" s="70"/>
      <c r="Z195" s="1">
        <f t="shared" si="3"/>
        <v>0</v>
      </c>
      <c r="AA195" s="70"/>
      <c r="AB195" s="70"/>
      <c r="AC195" s="70"/>
      <c r="AD195" s="70"/>
      <c r="AE195" s="70"/>
      <c r="AF195" s="70"/>
      <c r="AG195" s="70"/>
      <c r="AH195" s="70"/>
      <c r="AI195" s="70"/>
      <c r="AJ195" s="70"/>
      <c r="AK195" s="70"/>
      <c r="AL195" s="70"/>
      <c r="AM195" s="70"/>
      <c r="AN195" s="70"/>
      <c r="AO195" s="70"/>
      <c r="AP195" s="70"/>
      <c r="AQ195" s="70"/>
      <c r="AR195" s="70"/>
      <c r="AS195" s="70"/>
      <c r="AT195" s="70"/>
    </row>
    <row r="196" spans="1:46" ht="30" customHeight="1" x14ac:dyDescent="0.2">
      <c r="A196" s="70"/>
      <c r="B196" s="70"/>
      <c r="C196" s="70"/>
      <c r="D196" s="97">
        <f>'A1 Baseline - Terrestrial'!D197</f>
        <v>190</v>
      </c>
      <c r="E196" s="80" t="str">
        <f>IF(OR('A1 Baseline - Terrestrial'!E197="",'A1 Baseline - Terrestrial'!O197=0), "",'A1 Baseline - Terrestrial'!E197)</f>
        <v/>
      </c>
      <c r="F196" s="81" t="str">
        <f>IF(E196="", "", 'A1 Baseline - Terrestrial'!H197)</f>
        <v/>
      </c>
      <c r="G196" s="82" t="str">
        <f>IF(E196="", "", 'A1 Baseline - Terrestrial'!J197)</f>
        <v/>
      </c>
      <c r="H196" s="98"/>
      <c r="I196" s="99" t="str">
        <f>IF(E196="","",'A1 Baseline - Terrestrial'!K197)</f>
        <v/>
      </c>
      <c r="J196" s="85" t="str">
        <f>IF(OR(E196="",H196=""),"",IF(AND(E196=H196,G196&gt;=P196),"Error - No Enhancement",IF(AND(E196=H196,G196&lt;P196),"Acceptable",IF(F196&gt;N196,"Trading Down - Unacceptable Change",IF(F196=N196,"Error - No Enhancement",'A1 Baseline - Terrestrial'!G197&amp;" - "&amp;IFERROR(VLOOKUP(H196,'Z1 HAB CLASS'!$D$4:$E$45,2,FALSE),""))))))</f>
        <v/>
      </c>
      <c r="K196" s="100" t="str">
        <f>IF(E196="","",IF(AND(E196=H196,G196&gt;=P196),"Error - No Enhancement",IF(AND(E196=H196,G196&lt;P196),'A1 Baseline - Terrestrial'!I197&amp;" - "&amp;'A3 Enhancement - Terrestrial'!O196,IF(F196&gt;N196,"Trading Down - Unacceptable Change",IF(F196=N196,"Error - No Enhancement",IF(AND(E196&lt;&gt;H196,F196&lt;N196),"Lower Distinctiveness Habitat"&amp;" - "&amp;O196,'A1 Baseline - Terrestrial'!I197&amp;" - "&amp;'A3 Enhancement - Terrestrial'!O196))))))</f>
        <v/>
      </c>
      <c r="L196" s="101" t="str">
        <f>IF(E196="","",'A1 Baseline - Terrestrial'!O197)</f>
        <v/>
      </c>
      <c r="M196" s="102" t="str">
        <f>IFERROR(VLOOKUP(H196,'Z1 HAB CLASS'!$D$4:$E$45,2,FALSE)," ")</f>
        <v xml:space="preserve"> </v>
      </c>
      <c r="N196" s="103" t="str">
        <f>IFERROR(VLOOKUP(M196,'Z1 HAB CLASS'!$L$3:$N$9,2,FALSE)," ")</f>
        <v xml:space="preserve"> </v>
      </c>
      <c r="O196" s="104"/>
      <c r="P196" s="100" t="str">
        <f>IFERROR(VLOOKUP(O196,'Z3 CONDITION VALUE'!$A$3:$B$5,2,FALSE)," ")</f>
        <v xml:space="preserve"> </v>
      </c>
      <c r="Q196" s="82" t="str">
        <f>IF(OR('A1 Baseline - Terrestrial'!E197="", 'A1 Baseline - Terrestrial'!O197=0), "", 'A1 Baseline - Terrestrial'!I197&amp;"")</f>
        <v/>
      </c>
      <c r="R196" s="105" t="e">
        <f t="shared" ca="1" si="0"/>
        <v>#NAME?</v>
      </c>
      <c r="S196" s="99" t="e">
        <f t="shared" ca="1" si="1"/>
        <v>#NAME?</v>
      </c>
      <c r="T196" s="106" t="e">
        <f t="array" aca="1" ref="T196" ca="1">IF(OR(R196="",S196=""),"",INDEX('Z8 TARGET ENH'!$F$6:$EO$145,MATCH(R196,'Z8 TARGET ENH'!$B$6:$B$145,0),MATCH(S196,'Z8 TARGET ENH'!$F$2:$EO$2,0)))</f>
        <v>#NAME?</v>
      </c>
      <c r="U196" s="106" t="str">
        <f>IF(E196="","",VLOOKUP($H$8,'Z8 TARGET ENH'!$FH$7:$FJ$38,2,FALSE))</f>
        <v/>
      </c>
      <c r="V196" s="106" t="str">
        <f>IF(E196="","",VLOOKUP(H196,'Z8 TARGET ENH'!$FH$7:$FJ$38,3,FALSE))</f>
        <v/>
      </c>
      <c r="W196" s="107" t="str">
        <f t="shared" si="2"/>
        <v/>
      </c>
      <c r="X196" s="108"/>
      <c r="Y196" s="70"/>
      <c r="Z196" s="1">
        <f t="shared" si="3"/>
        <v>0</v>
      </c>
      <c r="AA196" s="70"/>
      <c r="AB196" s="70"/>
      <c r="AC196" s="70"/>
      <c r="AD196" s="70"/>
      <c r="AE196" s="70"/>
      <c r="AF196" s="70"/>
      <c r="AG196" s="70"/>
      <c r="AH196" s="70"/>
      <c r="AI196" s="70"/>
      <c r="AJ196" s="70"/>
      <c r="AK196" s="70"/>
      <c r="AL196" s="70"/>
      <c r="AM196" s="70"/>
      <c r="AN196" s="70"/>
      <c r="AO196" s="70"/>
      <c r="AP196" s="70"/>
      <c r="AQ196" s="70"/>
      <c r="AR196" s="70"/>
      <c r="AS196" s="70"/>
      <c r="AT196" s="70"/>
    </row>
    <row r="197" spans="1:46" ht="30" customHeight="1" x14ac:dyDescent="0.2">
      <c r="A197" s="70"/>
      <c r="B197" s="70"/>
      <c r="C197" s="70"/>
      <c r="D197" s="97">
        <f>'A1 Baseline - Terrestrial'!D198</f>
        <v>191</v>
      </c>
      <c r="E197" s="80" t="str">
        <f>IF(OR('A1 Baseline - Terrestrial'!E198="",'A1 Baseline - Terrestrial'!O198=0), "",'A1 Baseline - Terrestrial'!E198)</f>
        <v/>
      </c>
      <c r="F197" s="81" t="str">
        <f>IF(E197="", "", 'A1 Baseline - Terrestrial'!H198)</f>
        <v/>
      </c>
      <c r="G197" s="82" t="str">
        <f>IF(E197="", "", 'A1 Baseline - Terrestrial'!J198)</f>
        <v/>
      </c>
      <c r="H197" s="98"/>
      <c r="I197" s="99" t="str">
        <f>IF(E197="","",'A1 Baseline - Terrestrial'!K198)</f>
        <v/>
      </c>
      <c r="J197" s="85" t="str">
        <f>IF(OR(E197="",H197=""),"",IF(AND(E197=H197,G197&gt;=P197),"Error - No Enhancement",IF(AND(E197=H197,G197&lt;P197),"Acceptable",IF(F197&gt;N197,"Trading Down - Unacceptable Change",IF(F197=N197,"Error - No Enhancement",'A1 Baseline - Terrestrial'!G198&amp;" - "&amp;IFERROR(VLOOKUP(H197,'Z1 HAB CLASS'!$D$4:$E$45,2,FALSE),""))))))</f>
        <v/>
      </c>
      <c r="K197" s="100" t="str">
        <f>IF(E197="","",IF(AND(E197=H197,G197&gt;=P197),"Error - No Enhancement",IF(AND(E197=H197,G197&lt;P197),'A1 Baseline - Terrestrial'!I198&amp;" - "&amp;'A3 Enhancement - Terrestrial'!O197,IF(F197&gt;N197,"Trading Down - Unacceptable Change",IF(F197=N197,"Error - No Enhancement",IF(AND(E197&lt;&gt;H197,F197&lt;N197),"Lower Distinctiveness Habitat"&amp;" - "&amp;O197,'A1 Baseline - Terrestrial'!I198&amp;" - "&amp;'A3 Enhancement - Terrestrial'!O197))))))</f>
        <v/>
      </c>
      <c r="L197" s="101" t="str">
        <f>IF(E197="","",'A1 Baseline - Terrestrial'!O198)</f>
        <v/>
      </c>
      <c r="M197" s="102" t="str">
        <f>IFERROR(VLOOKUP(H197,'Z1 HAB CLASS'!$D$4:$E$45,2,FALSE)," ")</f>
        <v xml:space="preserve"> </v>
      </c>
      <c r="N197" s="103" t="str">
        <f>IFERROR(VLOOKUP(M197,'Z1 HAB CLASS'!$L$3:$N$9,2,FALSE)," ")</f>
        <v xml:space="preserve"> </v>
      </c>
      <c r="O197" s="104"/>
      <c r="P197" s="100" t="str">
        <f>IFERROR(VLOOKUP(O197,'Z3 CONDITION VALUE'!$A$3:$B$5,2,FALSE)," ")</f>
        <v xml:space="preserve"> </v>
      </c>
      <c r="Q197" s="82" t="str">
        <f>IF(OR('A1 Baseline - Terrestrial'!E198="", 'A1 Baseline - Terrestrial'!O198=0), "", 'A1 Baseline - Terrestrial'!I198&amp;"")</f>
        <v/>
      </c>
      <c r="R197" s="105" t="e">
        <f t="shared" ca="1" si="0"/>
        <v>#NAME?</v>
      </c>
      <c r="S197" s="99" t="e">
        <f t="shared" ca="1" si="1"/>
        <v>#NAME?</v>
      </c>
      <c r="T197" s="106" t="e">
        <f t="array" aca="1" ref="T197" ca="1">IF(OR(R197="",S197=""),"",INDEX('Z8 TARGET ENH'!$F$6:$EO$145,MATCH(R197,'Z8 TARGET ENH'!$B$6:$B$145,0),MATCH(S197,'Z8 TARGET ENH'!$F$2:$EO$2,0)))</f>
        <v>#NAME?</v>
      </c>
      <c r="U197" s="106" t="str">
        <f>IF(E197="","",VLOOKUP($H$8,'Z8 TARGET ENH'!$FH$7:$FJ$38,2,FALSE))</f>
        <v/>
      </c>
      <c r="V197" s="106" t="str">
        <f>IF(E197="","",VLOOKUP(H197,'Z8 TARGET ENH'!$FH$7:$FJ$38,3,FALSE))</f>
        <v/>
      </c>
      <c r="W197" s="107" t="str">
        <f t="shared" si="2"/>
        <v/>
      </c>
      <c r="X197" s="108"/>
      <c r="Y197" s="70"/>
      <c r="Z197" s="1">
        <f t="shared" si="3"/>
        <v>0</v>
      </c>
      <c r="AA197" s="70"/>
      <c r="AB197" s="70"/>
      <c r="AC197" s="70"/>
      <c r="AD197" s="70"/>
      <c r="AE197" s="70"/>
      <c r="AF197" s="70"/>
      <c r="AG197" s="70"/>
      <c r="AH197" s="70"/>
      <c r="AI197" s="70"/>
      <c r="AJ197" s="70"/>
      <c r="AK197" s="70"/>
      <c r="AL197" s="70"/>
      <c r="AM197" s="70"/>
      <c r="AN197" s="70"/>
      <c r="AO197" s="70"/>
      <c r="AP197" s="70"/>
      <c r="AQ197" s="70"/>
      <c r="AR197" s="70"/>
      <c r="AS197" s="70"/>
      <c r="AT197" s="70"/>
    </row>
    <row r="198" spans="1:46" ht="30" customHeight="1" x14ac:dyDescent="0.2">
      <c r="A198" s="70"/>
      <c r="B198" s="70"/>
      <c r="C198" s="70"/>
      <c r="D198" s="97">
        <f>'A1 Baseline - Terrestrial'!D199</f>
        <v>192</v>
      </c>
      <c r="E198" s="80" t="str">
        <f>IF(OR('A1 Baseline - Terrestrial'!E199="",'A1 Baseline - Terrestrial'!O199=0), "",'A1 Baseline - Terrestrial'!E199)</f>
        <v/>
      </c>
      <c r="F198" s="81" t="str">
        <f>IF(E198="", "", 'A1 Baseline - Terrestrial'!H199)</f>
        <v/>
      </c>
      <c r="G198" s="82" t="str">
        <f>IF(E198="", "", 'A1 Baseline - Terrestrial'!J199)</f>
        <v/>
      </c>
      <c r="H198" s="98"/>
      <c r="I198" s="99" t="str">
        <f>IF(E198="","",'A1 Baseline - Terrestrial'!K199)</f>
        <v/>
      </c>
      <c r="J198" s="85" t="str">
        <f>IF(OR(E198="",H198=""),"",IF(AND(E198=H198,G198&gt;=P198),"Error - No Enhancement",IF(AND(E198=H198,G198&lt;P198),"Acceptable",IF(F198&gt;N198,"Trading Down - Unacceptable Change",IF(F198=N198,"Error - No Enhancement",'A1 Baseline - Terrestrial'!G199&amp;" - "&amp;IFERROR(VLOOKUP(H198,'Z1 HAB CLASS'!$D$4:$E$45,2,FALSE),""))))))</f>
        <v/>
      </c>
      <c r="K198" s="100" t="str">
        <f>IF(E198="","",IF(AND(E198=H198,G198&gt;=P198),"Error - No Enhancement",IF(AND(E198=H198,G198&lt;P198),'A1 Baseline - Terrestrial'!I199&amp;" - "&amp;'A3 Enhancement - Terrestrial'!O198,IF(F198&gt;N198,"Trading Down - Unacceptable Change",IF(F198=N198,"Error - No Enhancement",IF(AND(E198&lt;&gt;H198,F198&lt;N198),"Lower Distinctiveness Habitat"&amp;" - "&amp;O198,'A1 Baseline - Terrestrial'!I199&amp;" - "&amp;'A3 Enhancement - Terrestrial'!O198))))))</f>
        <v/>
      </c>
      <c r="L198" s="101" t="str">
        <f>IF(E198="","",'A1 Baseline - Terrestrial'!O199)</f>
        <v/>
      </c>
      <c r="M198" s="102" t="str">
        <f>IFERROR(VLOOKUP(H198,'Z1 HAB CLASS'!$D$4:$E$45,2,FALSE)," ")</f>
        <v xml:space="preserve"> </v>
      </c>
      <c r="N198" s="103" t="str">
        <f>IFERROR(VLOOKUP(M198,'Z1 HAB CLASS'!$L$3:$N$9,2,FALSE)," ")</f>
        <v xml:space="preserve"> </v>
      </c>
      <c r="O198" s="104"/>
      <c r="P198" s="100" t="str">
        <f>IFERROR(VLOOKUP(O198,'Z3 CONDITION VALUE'!$A$3:$B$5,2,FALSE)," ")</f>
        <v xml:space="preserve"> </v>
      </c>
      <c r="Q198" s="82" t="str">
        <f>IF(OR('A1 Baseline - Terrestrial'!E199="", 'A1 Baseline - Terrestrial'!O199=0), "", 'A1 Baseline - Terrestrial'!I199&amp;"")</f>
        <v/>
      </c>
      <c r="R198" s="105" t="e">
        <f t="shared" ca="1" si="0"/>
        <v>#NAME?</v>
      </c>
      <c r="S198" s="99" t="e">
        <f t="shared" ca="1" si="1"/>
        <v>#NAME?</v>
      </c>
      <c r="T198" s="106" t="e">
        <f t="array" aca="1" ref="T198" ca="1">IF(OR(R198="",S198=""),"",INDEX('Z8 TARGET ENH'!$F$6:$EO$145,MATCH(R198,'Z8 TARGET ENH'!$B$6:$B$145,0),MATCH(S198,'Z8 TARGET ENH'!$F$2:$EO$2,0)))</f>
        <v>#NAME?</v>
      </c>
      <c r="U198" s="106" t="str">
        <f>IF(E198="","",VLOOKUP($H$8,'Z8 TARGET ENH'!$FH$7:$FJ$38,2,FALSE))</f>
        <v/>
      </c>
      <c r="V198" s="106" t="str">
        <f>IF(E198="","",VLOOKUP(H198,'Z8 TARGET ENH'!$FH$7:$FJ$38,3,FALSE))</f>
        <v/>
      </c>
      <c r="W198" s="107" t="str">
        <f t="shared" si="2"/>
        <v/>
      </c>
      <c r="X198" s="108"/>
      <c r="Y198" s="70"/>
      <c r="Z198" s="1">
        <f t="shared" si="3"/>
        <v>0</v>
      </c>
      <c r="AA198" s="70"/>
      <c r="AB198" s="70"/>
      <c r="AC198" s="70"/>
      <c r="AD198" s="70"/>
      <c r="AE198" s="70"/>
      <c r="AF198" s="70"/>
      <c r="AG198" s="70"/>
      <c r="AH198" s="70"/>
      <c r="AI198" s="70"/>
      <c r="AJ198" s="70"/>
      <c r="AK198" s="70"/>
      <c r="AL198" s="70"/>
      <c r="AM198" s="70"/>
      <c r="AN198" s="70"/>
      <c r="AO198" s="70"/>
      <c r="AP198" s="70"/>
      <c r="AQ198" s="70"/>
      <c r="AR198" s="70"/>
      <c r="AS198" s="70"/>
      <c r="AT198" s="70"/>
    </row>
    <row r="199" spans="1:46" ht="30" customHeight="1" x14ac:dyDescent="0.2">
      <c r="A199" s="70"/>
      <c r="B199" s="70"/>
      <c r="C199" s="70"/>
      <c r="D199" s="97">
        <f>'A1 Baseline - Terrestrial'!D200</f>
        <v>193</v>
      </c>
      <c r="E199" s="80" t="str">
        <f>IF(OR('A1 Baseline - Terrestrial'!E200="",'A1 Baseline - Terrestrial'!O200=0), "",'A1 Baseline - Terrestrial'!E200)</f>
        <v/>
      </c>
      <c r="F199" s="81" t="str">
        <f>IF(E199="", "", 'A1 Baseline - Terrestrial'!H200)</f>
        <v/>
      </c>
      <c r="G199" s="82" t="str">
        <f>IF(E199="", "", 'A1 Baseline - Terrestrial'!J200)</f>
        <v/>
      </c>
      <c r="H199" s="98"/>
      <c r="I199" s="99" t="str">
        <f>IF(E199="","",'A1 Baseline - Terrestrial'!K200)</f>
        <v/>
      </c>
      <c r="J199" s="85" t="str">
        <f>IF(OR(E199="",H199=""),"",IF(AND(E199=H199,G199&gt;=P199),"Error - No Enhancement",IF(AND(E199=H199,G199&lt;P199),"Acceptable",IF(F199&gt;N199,"Trading Down - Unacceptable Change",IF(F199=N199,"Error - No Enhancement",'A1 Baseline - Terrestrial'!G200&amp;" - "&amp;IFERROR(VLOOKUP(H199,'Z1 HAB CLASS'!$D$4:$E$45,2,FALSE),""))))))</f>
        <v/>
      </c>
      <c r="K199" s="100" t="str">
        <f>IF(E199="","",IF(AND(E199=H199,G199&gt;=P199),"Error - No Enhancement",IF(AND(E199=H199,G199&lt;P199),'A1 Baseline - Terrestrial'!I200&amp;" - "&amp;'A3 Enhancement - Terrestrial'!O199,IF(F199&gt;N199,"Trading Down - Unacceptable Change",IF(F199=N199,"Error - No Enhancement",IF(AND(E199&lt;&gt;H199,F199&lt;N199),"Lower Distinctiveness Habitat"&amp;" - "&amp;O199,'A1 Baseline - Terrestrial'!I200&amp;" - "&amp;'A3 Enhancement - Terrestrial'!O199))))))</f>
        <v/>
      </c>
      <c r="L199" s="101" t="str">
        <f>IF(E199="","",'A1 Baseline - Terrestrial'!O200)</f>
        <v/>
      </c>
      <c r="M199" s="102" t="str">
        <f>IFERROR(VLOOKUP(H199,'Z1 HAB CLASS'!$D$4:$E$45,2,FALSE)," ")</f>
        <v xml:space="preserve"> </v>
      </c>
      <c r="N199" s="103" t="str">
        <f>IFERROR(VLOOKUP(M199,'Z1 HAB CLASS'!$L$3:$N$9,2,FALSE)," ")</f>
        <v xml:space="preserve"> </v>
      </c>
      <c r="O199" s="104"/>
      <c r="P199" s="100" t="str">
        <f>IFERROR(VLOOKUP(O199,'Z3 CONDITION VALUE'!$A$3:$B$5,2,FALSE)," ")</f>
        <v xml:space="preserve"> </v>
      </c>
      <c r="Q199" s="82" t="str">
        <f>IF(OR('A1 Baseline - Terrestrial'!E200="", 'A1 Baseline - Terrestrial'!O200=0), "", 'A1 Baseline - Terrestrial'!I200&amp;"")</f>
        <v/>
      </c>
      <c r="R199" s="105" t="e">
        <f t="shared" ca="1" si="0"/>
        <v>#NAME?</v>
      </c>
      <c r="S199" s="99" t="e">
        <f t="shared" ca="1" si="1"/>
        <v>#NAME?</v>
      </c>
      <c r="T199" s="106" t="e">
        <f t="array" aca="1" ref="T199" ca="1">IF(OR(R199="",S199=""),"",INDEX('Z8 TARGET ENH'!$F$6:$EO$145,MATCH(R199,'Z8 TARGET ENH'!$B$6:$B$145,0),MATCH(S199,'Z8 TARGET ENH'!$F$2:$EO$2,0)))</f>
        <v>#NAME?</v>
      </c>
      <c r="U199" s="106" t="str">
        <f>IF(E199="","",VLOOKUP($H$8,'Z8 TARGET ENH'!$FH$7:$FJ$38,2,FALSE))</f>
        <v/>
      </c>
      <c r="V199" s="106" t="str">
        <f>IF(E199="","",VLOOKUP(H199,'Z8 TARGET ENH'!$FH$7:$FJ$38,3,FALSE))</f>
        <v/>
      </c>
      <c r="W199" s="107" t="str">
        <f t="shared" si="2"/>
        <v/>
      </c>
      <c r="X199" s="108"/>
      <c r="Y199" s="70"/>
      <c r="Z199" s="1">
        <f t="shared" si="3"/>
        <v>0</v>
      </c>
      <c r="AA199" s="70"/>
      <c r="AB199" s="70"/>
      <c r="AC199" s="70"/>
      <c r="AD199" s="70"/>
      <c r="AE199" s="70"/>
      <c r="AF199" s="70"/>
      <c r="AG199" s="70"/>
      <c r="AH199" s="70"/>
      <c r="AI199" s="70"/>
      <c r="AJ199" s="70"/>
      <c r="AK199" s="70"/>
      <c r="AL199" s="70"/>
      <c r="AM199" s="70"/>
      <c r="AN199" s="70"/>
      <c r="AO199" s="70"/>
      <c r="AP199" s="70"/>
      <c r="AQ199" s="70"/>
      <c r="AR199" s="70"/>
      <c r="AS199" s="70"/>
      <c r="AT199" s="70"/>
    </row>
    <row r="200" spans="1:46" ht="30" customHeight="1" x14ac:dyDescent="0.2">
      <c r="A200" s="70"/>
      <c r="B200" s="70"/>
      <c r="C200" s="70"/>
      <c r="D200" s="97">
        <f>'A1 Baseline - Terrestrial'!D201</f>
        <v>194</v>
      </c>
      <c r="E200" s="80" t="str">
        <f>IF(OR('A1 Baseline - Terrestrial'!E201="",'A1 Baseline - Terrestrial'!O201=0), "",'A1 Baseline - Terrestrial'!E201)</f>
        <v/>
      </c>
      <c r="F200" s="81" t="str">
        <f>IF(E200="", "", 'A1 Baseline - Terrestrial'!H201)</f>
        <v/>
      </c>
      <c r="G200" s="82" t="str">
        <f>IF(E200="", "", 'A1 Baseline - Terrestrial'!J201)</f>
        <v/>
      </c>
      <c r="H200" s="98"/>
      <c r="I200" s="99" t="str">
        <f>IF(E200="","",'A1 Baseline - Terrestrial'!K201)</f>
        <v/>
      </c>
      <c r="J200" s="85" t="str">
        <f>IF(OR(E200="",H200=""),"",IF(AND(E200=H200,G200&gt;=P200),"Error - No Enhancement",IF(AND(E200=H200,G200&lt;P200),"Acceptable",IF(F200&gt;N200,"Trading Down - Unacceptable Change",IF(F200=N200,"Error - No Enhancement",'A1 Baseline - Terrestrial'!G201&amp;" - "&amp;IFERROR(VLOOKUP(H200,'Z1 HAB CLASS'!$D$4:$E$45,2,FALSE),""))))))</f>
        <v/>
      </c>
      <c r="K200" s="100" t="str">
        <f>IF(E200="","",IF(AND(E200=H200,G200&gt;=P200),"Error - No Enhancement",IF(AND(E200=H200,G200&lt;P200),'A1 Baseline - Terrestrial'!I201&amp;" - "&amp;'A3 Enhancement - Terrestrial'!O200,IF(F200&gt;N200,"Trading Down - Unacceptable Change",IF(F200=N200,"Error - No Enhancement",IF(AND(E200&lt;&gt;H200,F200&lt;N200),"Lower Distinctiveness Habitat"&amp;" - "&amp;O200,'A1 Baseline - Terrestrial'!I201&amp;" - "&amp;'A3 Enhancement - Terrestrial'!O200))))))</f>
        <v/>
      </c>
      <c r="L200" s="101" t="str">
        <f>IF(E200="","",'A1 Baseline - Terrestrial'!O201)</f>
        <v/>
      </c>
      <c r="M200" s="102" t="str">
        <f>IFERROR(VLOOKUP(H200,'Z1 HAB CLASS'!$D$4:$E$45,2,FALSE)," ")</f>
        <v xml:space="preserve"> </v>
      </c>
      <c r="N200" s="103" t="str">
        <f>IFERROR(VLOOKUP(M200,'Z1 HAB CLASS'!$L$3:$N$9,2,FALSE)," ")</f>
        <v xml:space="preserve"> </v>
      </c>
      <c r="O200" s="104"/>
      <c r="P200" s="100" t="str">
        <f>IFERROR(VLOOKUP(O200,'Z3 CONDITION VALUE'!$A$3:$B$5,2,FALSE)," ")</f>
        <v xml:space="preserve"> </v>
      </c>
      <c r="Q200" s="82" t="str">
        <f>IF(OR('A1 Baseline - Terrestrial'!E201="", 'A1 Baseline - Terrestrial'!O201=0), "", 'A1 Baseline - Terrestrial'!I201&amp;"")</f>
        <v/>
      </c>
      <c r="R200" s="105" t="e">
        <f t="shared" ca="1" si="0"/>
        <v>#NAME?</v>
      </c>
      <c r="S200" s="99" t="e">
        <f t="shared" ca="1" si="1"/>
        <v>#NAME?</v>
      </c>
      <c r="T200" s="106" t="e">
        <f t="array" aca="1" ref="T200" ca="1">IF(OR(R200="",S200=""),"",INDEX('Z8 TARGET ENH'!$F$6:$EO$145,MATCH(R200,'Z8 TARGET ENH'!$B$6:$B$145,0),MATCH(S200,'Z8 TARGET ENH'!$F$2:$EO$2,0)))</f>
        <v>#NAME?</v>
      </c>
      <c r="U200" s="106" t="str">
        <f>IF(E200="","",VLOOKUP($H$8,'Z8 TARGET ENH'!$FH$7:$FJ$38,2,FALSE))</f>
        <v/>
      </c>
      <c r="V200" s="106" t="str">
        <f>IF(E200="","",VLOOKUP(H200,'Z8 TARGET ENH'!$FH$7:$FJ$38,3,FALSE))</f>
        <v/>
      </c>
      <c r="W200" s="107" t="str">
        <f t="shared" si="2"/>
        <v/>
      </c>
      <c r="X200" s="108"/>
      <c r="Y200" s="70"/>
      <c r="Z200" s="1">
        <f t="shared" si="3"/>
        <v>0</v>
      </c>
      <c r="AA200" s="70"/>
      <c r="AB200" s="70"/>
      <c r="AC200" s="70"/>
      <c r="AD200" s="70"/>
      <c r="AE200" s="70"/>
      <c r="AF200" s="70"/>
      <c r="AG200" s="70"/>
      <c r="AH200" s="70"/>
      <c r="AI200" s="70"/>
      <c r="AJ200" s="70"/>
      <c r="AK200" s="70"/>
      <c r="AL200" s="70"/>
      <c r="AM200" s="70"/>
      <c r="AN200" s="70"/>
      <c r="AO200" s="70"/>
      <c r="AP200" s="70"/>
      <c r="AQ200" s="70"/>
      <c r="AR200" s="70"/>
      <c r="AS200" s="70"/>
      <c r="AT200" s="70"/>
    </row>
    <row r="201" spans="1:46" ht="30" customHeight="1" x14ac:dyDescent="0.2">
      <c r="A201" s="70"/>
      <c r="B201" s="70"/>
      <c r="C201" s="70"/>
      <c r="D201" s="97">
        <f>'A1 Baseline - Terrestrial'!D202</f>
        <v>195</v>
      </c>
      <c r="E201" s="80" t="str">
        <f>IF(OR('A1 Baseline - Terrestrial'!E202="",'A1 Baseline - Terrestrial'!O202=0), "",'A1 Baseline - Terrestrial'!E202)</f>
        <v/>
      </c>
      <c r="F201" s="81" t="str">
        <f>IF(E201="", "", 'A1 Baseline - Terrestrial'!H202)</f>
        <v/>
      </c>
      <c r="G201" s="82" t="str">
        <f>IF(E201="", "", 'A1 Baseline - Terrestrial'!J202)</f>
        <v/>
      </c>
      <c r="H201" s="98"/>
      <c r="I201" s="99" t="str">
        <f>IF(E201="","",'A1 Baseline - Terrestrial'!K202)</f>
        <v/>
      </c>
      <c r="J201" s="85" t="str">
        <f>IF(OR(E201="",H201=""),"",IF(AND(E201=H201,G201&gt;=P201),"Error - No Enhancement",IF(AND(E201=H201,G201&lt;P201),"Acceptable",IF(F201&gt;N201,"Trading Down - Unacceptable Change",IF(F201=N201,"Error - No Enhancement",'A1 Baseline - Terrestrial'!G202&amp;" - "&amp;IFERROR(VLOOKUP(H201,'Z1 HAB CLASS'!$D$4:$E$45,2,FALSE),""))))))</f>
        <v/>
      </c>
      <c r="K201" s="100" t="str">
        <f>IF(E201="","",IF(AND(E201=H201,G201&gt;=P201),"Error - No Enhancement",IF(AND(E201=H201,G201&lt;P201),'A1 Baseline - Terrestrial'!I202&amp;" - "&amp;'A3 Enhancement - Terrestrial'!O201,IF(F201&gt;N201,"Trading Down - Unacceptable Change",IF(F201=N201,"Error - No Enhancement",IF(AND(E201&lt;&gt;H201,F201&lt;N201),"Lower Distinctiveness Habitat"&amp;" - "&amp;O201,'A1 Baseline - Terrestrial'!I202&amp;" - "&amp;'A3 Enhancement - Terrestrial'!O201))))))</f>
        <v/>
      </c>
      <c r="L201" s="101" t="str">
        <f>IF(E201="","",'A1 Baseline - Terrestrial'!O202)</f>
        <v/>
      </c>
      <c r="M201" s="102" t="str">
        <f>IFERROR(VLOOKUP(H201,'Z1 HAB CLASS'!$D$4:$E$45,2,FALSE)," ")</f>
        <v xml:space="preserve"> </v>
      </c>
      <c r="N201" s="103" t="str">
        <f>IFERROR(VLOOKUP(M201,'Z1 HAB CLASS'!$L$3:$N$9,2,FALSE)," ")</f>
        <v xml:space="preserve"> </v>
      </c>
      <c r="O201" s="104"/>
      <c r="P201" s="100" t="str">
        <f>IFERROR(VLOOKUP(O201,'Z3 CONDITION VALUE'!$A$3:$B$5,2,FALSE)," ")</f>
        <v xml:space="preserve"> </v>
      </c>
      <c r="Q201" s="82" t="str">
        <f>IF(OR('A1 Baseline - Terrestrial'!E202="", 'A1 Baseline - Terrestrial'!O202=0), "", 'A1 Baseline - Terrestrial'!I202&amp;"")</f>
        <v/>
      </c>
      <c r="R201" s="105" t="e">
        <f t="shared" ca="1" si="0"/>
        <v>#NAME?</v>
      </c>
      <c r="S201" s="99" t="e">
        <f t="shared" ca="1" si="1"/>
        <v>#NAME?</v>
      </c>
      <c r="T201" s="106" t="e">
        <f t="array" aca="1" ref="T201" ca="1">IF(OR(R201="",S201=""),"",INDEX('Z8 TARGET ENH'!$F$6:$EO$145,MATCH(R201,'Z8 TARGET ENH'!$B$6:$B$145,0),MATCH(S201,'Z8 TARGET ENH'!$F$2:$EO$2,0)))</f>
        <v>#NAME?</v>
      </c>
      <c r="U201" s="106" t="str">
        <f>IF(E201="","",VLOOKUP($H$8,'Z8 TARGET ENH'!$FH$7:$FJ$38,2,FALSE))</f>
        <v/>
      </c>
      <c r="V201" s="106" t="str">
        <f>IF(E201="","",VLOOKUP(H201,'Z8 TARGET ENH'!$FH$7:$FJ$38,3,FALSE))</f>
        <v/>
      </c>
      <c r="W201" s="107" t="str">
        <f t="shared" si="2"/>
        <v/>
      </c>
      <c r="X201" s="108"/>
      <c r="Y201" s="70"/>
      <c r="Z201" s="1">
        <f t="shared" si="3"/>
        <v>0</v>
      </c>
      <c r="AA201" s="70"/>
      <c r="AB201" s="70"/>
      <c r="AC201" s="70"/>
      <c r="AD201" s="70"/>
      <c r="AE201" s="70"/>
      <c r="AF201" s="70"/>
      <c r="AG201" s="70"/>
      <c r="AH201" s="70"/>
      <c r="AI201" s="70"/>
      <c r="AJ201" s="70"/>
      <c r="AK201" s="70"/>
      <c r="AL201" s="70"/>
      <c r="AM201" s="70"/>
      <c r="AN201" s="70"/>
      <c r="AO201" s="70"/>
      <c r="AP201" s="70"/>
      <c r="AQ201" s="70"/>
      <c r="AR201" s="70"/>
      <c r="AS201" s="70"/>
      <c r="AT201" s="70"/>
    </row>
    <row r="202" spans="1:46" ht="30" customHeight="1" x14ac:dyDescent="0.2">
      <c r="A202" s="70"/>
      <c r="B202" s="70"/>
      <c r="C202" s="70"/>
      <c r="D202" s="97">
        <f>'A1 Baseline - Terrestrial'!D203</f>
        <v>196</v>
      </c>
      <c r="E202" s="80" t="str">
        <f>IF(OR('A1 Baseline - Terrestrial'!E203="",'A1 Baseline - Terrestrial'!O203=0), "",'A1 Baseline - Terrestrial'!E203)</f>
        <v/>
      </c>
      <c r="F202" s="81" t="str">
        <f>IF(E202="", "", 'A1 Baseline - Terrestrial'!H203)</f>
        <v/>
      </c>
      <c r="G202" s="82" t="str">
        <f>IF(E202="", "", 'A1 Baseline - Terrestrial'!J203)</f>
        <v/>
      </c>
      <c r="H202" s="98"/>
      <c r="I202" s="99" t="str">
        <f>IF(E202="","",'A1 Baseline - Terrestrial'!K203)</f>
        <v/>
      </c>
      <c r="J202" s="85" t="str">
        <f>IF(OR(E202="",H202=""),"",IF(AND(E202=H202,G202&gt;=P202),"Error - No Enhancement",IF(AND(E202=H202,G202&lt;P202),"Acceptable",IF(F202&gt;N202,"Trading Down - Unacceptable Change",IF(F202=N202,"Error - No Enhancement",'A1 Baseline - Terrestrial'!G203&amp;" - "&amp;IFERROR(VLOOKUP(H202,'Z1 HAB CLASS'!$D$4:$E$45,2,FALSE),""))))))</f>
        <v/>
      </c>
      <c r="K202" s="100" t="str">
        <f>IF(E202="","",IF(AND(E202=H202,G202&gt;=P202),"Error - No Enhancement",IF(AND(E202=H202,G202&lt;P202),'A1 Baseline - Terrestrial'!I203&amp;" - "&amp;'A3 Enhancement - Terrestrial'!O202,IF(F202&gt;N202,"Trading Down - Unacceptable Change",IF(F202=N202,"Error - No Enhancement",IF(AND(E202&lt;&gt;H202,F202&lt;N202),"Lower Distinctiveness Habitat"&amp;" - "&amp;O202,'A1 Baseline - Terrestrial'!I203&amp;" - "&amp;'A3 Enhancement - Terrestrial'!O202))))))</f>
        <v/>
      </c>
      <c r="L202" s="101" t="str">
        <f>IF(E202="","",'A1 Baseline - Terrestrial'!O203)</f>
        <v/>
      </c>
      <c r="M202" s="102" t="str">
        <f>IFERROR(VLOOKUP(H202,'Z1 HAB CLASS'!$D$4:$E$45,2,FALSE)," ")</f>
        <v xml:space="preserve"> </v>
      </c>
      <c r="N202" s="103" t="str">
        <f>IFERROR(VLOOKUP(M202,'Z1 HAB CLASS'!$L$3:$N$9,2,FALSE)," ")</f>
        <v xml:space="preserve"> </v>
      </c>
      <c r="O202" s="104"/>
      <c r="P202" s="100" t="str">
        <f>IFERROR(VLOOKUP(O202,'Z3 CONDITION VALUE'!$A$3:$B$5,2,FALSE)," ")</f>
        <v xml:space="preserve"> </v>
      </c>
      <c r="Q202" s="82" t="str">
        <f>IF(OR('A1 Baseline - Terrestrial'!E203="", 'A1 Baseline - Terrestrial'!O203=0), "", 'A1 Baseline - Terrestrial'!I203&amp;"")</f>
        <v/>
      </c>
      <c r="R202" s="105" t="e">
        <f t="shared" ca="1" si="0"/>
        <v>#NAME?</v>
      </c>
      <c r="S202" s="99" t="e">
        <f t="shared" ca="1" si="1"/>
        <v>#NAME?</v>
      </c>
      <c r="T202" s="106" t="e">
        <f t="array" aca="1" ref="T202" ca="1">IF(OR(R202="",S202=""),"",INDEX('Z8 TARGET ENH'!$F$6:$EO$145,MATCH(R202,'Z8 TARGET ENH'!$B$6:$B$145,0),MATCH(S202,'Z8 TARGET ENH'!$F$2:$EO$2,0)))</f>
        <v>#NAME?</v>
      </c>
      <c r="U202" s="106" t="str">
        <f>IF(E202="","",VLOOKUP($H$8,'Z8 TARGET ENH'!$FH$7:$FJ$38,2,FALSE))</f>
        <v/>
      </c>
      <c r="V202" s="106" t="str">
        <f>IF(E202="","",VLOOKUP(H202,'Z8 TARGET ENH'!$FH$7:$FJ$38,3,FALSE))</f>
        <v/>
      </c>
      <c r="W202" s="107" t="str">
        <f t="shared" si="2"/>
        <v/>
      </c>
      <c r="X202" s="108"/>
      <c r="Y202" s="70"/>
      <c r="Z202" s="1">
        <f t="shared" si="3"/>
        <v>0</v>
      </c>
      <c r="AA202" s="70"/>
      <c r="AB202" s="70"/>
      <c r="AC202" s="70"/>
      <c r="AD202" s="70"/>
      <c r="AE202" s="70"/>
      <c r="AF202" s="70"/>
      <c r="AG202" s="70"/>
      <c r="AH202" s="70"/>
      <c r="AI202" s="70"/>
      <c r="AJ202" s="70"/>
      <c r="AK202" s="70"/>
      <c r="AL202" s="70"/>
      <c r="AM202" s="70"/>
      <c r="AN202" s="70"/>
      <c r="AO202" s="70"/>
      <c r="AP202" s="70"/>
      <c r="AQ202" s="70"/>
      <c r="AR202" s="70"/>
      <c r="AS202" s="70"/>
      <c r="AT202" s="70"/>
    </row>
    <row r="203" spans="1:46" ht="30" customHeight="1" x14ac:dyDescent="0.2">
      <c r="A203" s="70"/>
      <c r="B203" s="70"/>
      <c r="C203" s="70"/>
      <c r="D203" s="97">
        <f>'A1 Baseline - Terrestrial'!D204</f>
        <v>197</v>
      </c>
      <c r="E203" s="80" t="str">
        <f>IF(OR('A1 Baseline - Terrestrial'!E204="",'A1 Baseline - Terrestrial'!O204=0), "",'A1 Baseline - Terrestrial'!E204)</f>
        <v/>
      </c>
      <c r="F203" s="81" t="str">
        <f>IF(E203="", "", 'A1 Baseline - Terrestrial'!H204)</f>
        <v/>
      </c>
      <c r="G203" s="82" t="str">
        <f>IF(E203="", "", 'A1 Baseline - Terrestrial'!J204)</f>
        <v/>
      </c>
      <c r="H203" s="98"/>
      <c r="I203" s="99" t="str">
        <f>IF(E203="","",'A1 Baseline - Terrestrial'!K204)</f>
        <v/>
      </c>
      <c r="J203" s="85" t="str">
        <f>IF(OR(E203="",H203=""),"",IF(AND(E203=H203,G203&gt;=P203),"Error - No Enhancement",IF(AND(E203=H203,G203&lt;P203),"Acceptable",IF(F203&gt;N203,"Trading Down - Unacceptable Change",IF(F203=N203,"Error - No Enhancement",'A1 Baseline - Terrestrial'!G204&amp;" - "&amp;IFERROR(VLOOKUP(H203,'Z1 HAB CLASS'!$D$4:$E$45,2,FALSE),""))))))</f>
        <v/>
      </c>
      <c r="K203" s="100" t="str">
        <f>IF(E203="","",IF(AND(E203=H203,G203&gt;=P203),"Error - No Enhancement",IF(AND(E203=H203,G203&lt;P203),'A1 Baseline - Terrestrial'!I204&amp;" - "&amp;'A3 Enhancement - Terrestrial'!O203,IF(F203&gt;N203,"Trading Down - Unacceptable Change",IF(F203=N203,"Error - No Enhancement",IF(AND(E203&lt;&gt;H203,F203&lt;N203),"Lower Distinctiveness Habitat"&amp;" - "&amp;O203,'A1 Baseline - Terrestrial'!I204&amp;" - "&amp;'A3 Enhancement - Terrestrial'!O203))))))</f>
        <v/>
      </c>
      <c r="L203" s="101" t="str">
        <f>IF(E203="","",'A1 Baseline - Terrestrial'!O204)</f>
        <v/>
      </c>
      <c r="M203" s="102" t="str">
        <f>IFERROR(VLOOKUP(H203,'Z1 HAB CLASS'!$D$4:$E$45,2,FALSE)," ")</f>
        <v xml:space="preserve"> </v>
      </c>
      <c r="N203" s="103" t="str">
        <f>IFERROR(VLOOKUP(M203,'Z1 HAB CLASS'!$L$3:$N$9,2,FALSE)," ")</f>
        <v xml:space="preserve"> </v>
      </c>
      <c r="O203" s="104"/>
      <c r="P203" s="100" t="str">
        <f>IFERROR(VLOOKUP(O203,'Z3 CONDITION VALUE'!$A$3:$B$5,2,FALSE)," ")</f>
        <v xml:space="preserve"> </v>
      </c>
      <c r="Q203" s="82" t="str">
        <f>IF(OR('A1 Baseline - Terrestrial'!E204="", 'A1 Baseline - Terrestrial'!O204=0), "", 'A1 Baseline - Terrestrial'!I204&amp;"")</f>
        <v/>
      </c>
      <c r="R203" s="105" t="e">
        <f t="shared" ca="1" si="0"/>
        <v>#NAME?</v>
      </c>
      <c r="S203" s="99" t="e">
        <f t="shared" ca="1" si="1"/>
        <v>#NAME?</v>
      </c>
      <c r="T203" s="106" t="e">
        <f t="array" aca="1" ref="T203" ca="1">IF(OR(R203="",S203=""),"",INDEX('Z8 TARGET ENH'!$F$6:$EO$145,MATCH(R203,'Z8 TARGET ENH'!$B$6:$B$145,0),MATCH(S203,'Z8 TARGET ENH'!$F$2:$EO$2,0)))</f>
        <v>#NAME?</v>
      </c>
      <c r="U203" s="106" t="str">
        <f>IF(E203="","",VLOOKUP($H$8,'Z8 TARGET ENH'!$FH$7:$FJ$38,2,FALSE))</f>
        <v/>
      </c>
      <c r="V203" s="106" t="str">
        <f>IF(E203="","",VLOOKUP(H203,'Z8 TARGET ENH'!$FH$7:$FJ$38,3,FALSE))</f>
        <v/>
      </c>
      <c r="W203" s="107" t="str">
        <f t="shared" si="2"/>
        <v/>
      </c>
      <c r="X203" s="108"/>
      <c r="Y203" s="70"/>
      <c r="Z203" s="1">
        <f t="shared" si="3"/>
        <v>0</v>
      </c>
      <c r="AA203" s="70"/>
      <c r="AB203" s="70"/>
      <c r="AC203" s="70"/>
      <c r="AD203" s="70"/>
      <c r="AE203" s="70"/>
      <c r="AF203" s="70"/>
      <c r="AG203" s="70"/>
      <c r="AH203" s="70"/>
      <c r="AI203" s="70"/>
      <c r="AJ203" s="70"/>
      <c r="AK203" s="70"/>
      <c r="AL203" s="70"/>
      <c r="AM203" s="70"/>
      <c r="AN203" s="70"/>
      <c r="AO203" s="70"/>
      <c r="AP203" s="70"/>
      <c r="AQ203" s="70"/>
      <c r="AR203" s="70"/>
      <c r="AS203" s="70"/>
      <c r="AT203" s="70"/>
    </row>
    <row r="204" spans="1:46" ht="30" customHeight="1" x14ac:dyDescent="0.2">
      <c r="A204" s="70"/>
      <c r="B204" s="70"/>
      <c r="C204" s="70"/>
      <c r="D204" s="97">
        <f>'A1 Baseline - Terrestrial'!D205</f>
        <v>198</v>
      </c>
      <c r="E204" s="80" t="str">
        <f>IF(OR('A1 Baseline - Terrestrial'!E205="",'A1 Baseline - Terrestrial'!O205=0), "",'A1 Baseline - Terrestrial'!E205)</f>
        <v/>
      </c>
      <c r="F204" s="81" t="str">
        <f>IF(E204="", "", 'A1 Baseline - Terrestrial'!H205)</f>
        <v/>
      </c>
      <c r="G204" s="82" t="str">
        <f>IF(E204="", "", 'A1 Baseline - Terrestrial'!J205)</f>
        <v/>
      </c>
      <c r="H204" s="98"/>
      <c r="I204" s="99" t="str">
        <f>IF(E204="","",'A1 Baseline - Terrestrial'!K205)</f>
        <v/>
      </c>
      <c r="J204" s="85" t="str">
        <f>IF(OR(E204="",H204=""),"",IF(AND(E204=H204,G204&gt;=P204),"Error - No Enhancement",IF(AND(E204=H204,G204&lt;P204),"Acceptable",IF(F204&gt;N204,"Trading Down - Unacceptable Change",IF(F204=N204,"Error - No Enhancement",'A1 Baseline - Terrestrial'!G205&amp;" - "&amp;IFERROR(VLOOKUP(H204,'Z1 HAB CLASS'!$D$4:$E$45,2,FALSE),""))))))</f>
        <v/>
      </c>
      <c r="K204" s="100" t="str">
        <f>IF(E204="","",IF(AND(E204=H204,G204&gt;=P204),"Error - No Enhancement",IF(AND(E204=H204,G204&lt;P204),'A1 Baseline - Terrestrial'!I205&amp;" - "&amp;'A3 Enhancement - Terrestrial'!O204,IF(F204&gt;N204,"Trading Down - Unacceptable Change",IF(F204=N204,"Error - No Enhancement",IF(AND(E204&lt;&gt;H204,F204&lt;N204),"Lower Distinctiveness Habitat"&amp;" - "&amp;O204,'A1 Baseline - Terrestrial'!I205&amp;" - "&amp;'A3 Enhancement - Terrestrial'!O204))))))</f>
        <v/>
      </c>
      <c r="L204" s="101" t="str">
        <f>IF(E204="","",'A1 Baseline - Terrestrial'!O205)</f>
        <v/>
      </c>
      <c r="M204" s="102" t="str">
        <f>IFERROR(VLOOKUP(H204,'Z1 HAB CLASS'!$D$4:$E$45,2,FALSE)," ")</f>
        <v xml:space="preserve"> </v>
      </c>
      <c r="N204" s="103" t="str">
        <f>IFERROR(VLOOKUP(M204,'Z1 HAB CLASS'!$L$3:$N$9,2,FALSE)," ")</f>
        <v xml:space="preserve"> </v>
      </c>
      <c r="O204" s="104"/>
      <c r="P204" s="100" t="str">
        <f>IFERROR(VLOOKUP(O204,'Z3 CONDITION VALUE'!$A$3:$B$5,2,FALSE)," ")</f>
        <v xml:space="preserve"> </v>
      </c>
      <c r="Q204" s="82" t="str">
        <f>IF(OR('A1 Baseline - Terrestrial'!E205="", 'A1 Baseline - Terrestrial'!O205=0), "", 'A1 Baseline - Terrestrial'!I205&amp;"")</f>
        <v/>
      </c>
      <c r="R204" s="105" t="e">
        <f t="shared" ca="1" si="0"/>
        <v>#NAME?</v>
      </c>
      <c r="S204" s="99" t="e">
        <f t="shared" ca="1" si="1"/>
        <v>#NAME?</v>
      </c>
      <c r="T204" s="106" t="e">
        <f t="array" aca="1" ref="T204" ca="1">IF(OR(R204="",S204=""),"",INDEX('Z8 TARGET ENH'!$F$6:$EO$145,MATCH(R204,'Z8 TARGET ENH'!$B$6:$B$145,0),MATCH(S204,'Z8 TARGET ENH'!$F$2:$EO$2,0)))</f>
        <v>#NAME?</v>
      </c>
      <c r="U204" s="106" t="str">
        <f>IF(E204="","",VLOOKUP($H$8,'Z8 TARGET ENH'!$FH$7:$FJ$38,2,FALSE))</f>
        <v/>
      </c>
      <c r="V204" s="106" t="str">
        <f>IF(E204="","",VLOOKUP(H204,'Z8 TARGET ENH'!$FH$7:$FJ$38,3,FALSE))</f>
        <v/>
      </c>
      <c r="W204" s="107" t="str">
        <f t="shared" si="2"/>
        <v/>
      </c>
      <c r="X204" s="108"/>
      <c r="Y204" s="70"/>
      <c r="Z204" s="1">
        <f t="shared" si="3"/>
        <v>0</v>
      </c>
      <c r="AA204" s="70"/>
      <c r="AB204" s="70"/>
      <c r="AC204" s="70"/>
      <c r="AD204" s="70"/>
      <c r="AE204" s="70"/>
      <c r="AF204" s="70"/>
      <c r="AG204" s="70"/>
      <c r="AH204" s="70"/>
      <c r="AI204" s="70"/>
      <c r="AJ204" s="70"/>
      <c r="AK204" s="70"/>
      <c r="AL204" s="70"/>
      <c r="AM204" s="70"/>
      <c r="AN204" s="70"/>
      <c r="AO204" s="70"/>
      <c r="AP204" s="70"/>
      <c r="AQ204" s="70"/>
      <c r="AR204" s="70"/>
      <c r="AS204" s="70"/>
      <c r="AT204" s="70"/>
    </row>
    <row r="205" spans="1:46" ht="30" customHeight="1" x14ac:dyDescent="0.2">
      <c r="A205" s="70"/>
      <c r="B205" s="70"/>
      <c r="C205" s="70"/>
      <c r="D205" s="97">
        <f>'A1 Baseline - Terrestrial'!D206</f>
        <v>199</v>
      </c>
      <c r="E205" s="80" t="str">
        <f>IF(OR('A1 Baseline - Terrestrial'!E206="",'A1 Baseline - Terrestrial'!O206=0), "",'A1 Baseline - Terrestrial'!E206)</f>
        <v/>
      </c>
      <c r="F205" s="81" t="str">
        <f>IF(E205="", "", 'A1 Baseline - Terrestrial'!H206)</f>
        <v/>
      </c>
      <c r="G205" s="82" t="str">
        <f>IF(E205="", "", 'A1 Baseline - Terrestrial'!J206)</f>
        <v/>
      </c>
      <c r="H205" s="98"/>
      <c r="I205" s="99" t="str">
        <f>IF(E205="","",'A1 Baseline - Terrestrial'!K206)</f>
        <v/>
      </c>
      <c r="J205" s="85" t="str">
        <f>IF(OR(E205="",H205=""),"",IF(AND(E205=H205,G205&gt;=P205),"Error - No Enhancement",IF(AND(E205=H205,G205&lt;P205),"Acceptable",IF(F205&gt;N205,"Trading Down - Unacceptable Change",IF(F205=N205,"Error - No Enhancement",'A1 Baseline - Terrestrial'!G206&amp;" - "&amp;IFERROR(VLOOKUP(H205,'Z1 HAB CLASS'!$D$4:$E$45,2,FALSE),""))))))</f>
        <v/>
      </c>
      <c r="K205" s="100" t="str">
        <f>IF(E205="","",IF(AND(E205=H205,G205&gt;=P205),"Error - No Enhancement",IF(AND(E205=H205,G205&lt;P205),'A1 Baseline - Terrestrial'!I206&amp;" - "&amp;'A3 Enhancement - Terrestrial'!O205,IF(F205&gt;N205,"Trading Down - Unacceptable Change",IF(F205=N205,"Error - No Enhancement",IF(AND(E205&lt;&gt;H205,F205&lt;N205),"Lower Distinctiveness Habitat"&amp;" - "&amp;O205,'A1 Baseline - Terrestrial'!I206&amp;" - "&amp;'A3 Enhancement - Terrestrial'!O205))))))</f>
        <v/>
      </c>
      <c r="L205" s="101" t="str">
        <f>IF(E205="","",'A1 Baseline - Terrestrial'!O206)</f>
        <v/>
      </c>
      <c r="M205" s="102" t="str">
        <f>IFERROR(VLOOKUP(H205,'Z1 HAB CLASS'!$D$4:$E$45,2,FALSE)," ")</f>
        <v xml:space="preserve"> </v>
      </c>
      <c r="N205" s="103" t="str">
        <f>IFERROR(VLOOKUP(M205,'Z1 HAB CLASS'!$L$3:$N$9,2,FALSE)," ")</f>
        <v xml:space="preserve"> </v>
      </c>
      <c r="O205" s="104"/>
      <c r="P205" s="100" t="str">
        <f>IFERROR(VLOOKUP(O205,'Z3 CONDITION VALUE'!$A$3:$B$5,2,FALSE)," ")</f>
        <v xml:space="preserve"> </v>
      </c>
      <c r="Q205" s="82" t="str">
        <f>IF(OR('A1 Baseline - Terrestrial'!E206="", 'A1 Baseline - Terrestrial'!O206=0), "", 'A1 Baseline - Terrestrial'!I206&amp;"")</f>
        <v/>
      </c>
      <c r="R205" s="105" t="e">
        <f t="shared" ca="1" si="0"/>
        <v>#NAME?</v>
      </c>
      <c r="S205" s="99" t="e">
        <f t="shared" ca="1" si="1"/>
        <v>#NAME?</v>
      </c>
      <c r="T205" s="106" t="e">
        <f t="array" aca="1" ref="T205" ca="1">IF(OR(R205="",S205=""),"",INDEX('Z8 TARGET ENH'!$F$6:$EO$145,MATCH(R205,'Z8 TARGET ENH'!$B$6:$B$145,0),MATCH(S205,'Z8 TARGET ENH'!$F$2:$EO$2,0)))</f>
        <v>#NAME?</v>
      </c>
      <c r="U205" s="106" t="str">
        <f>IF(E205="","",VLOOKUP($H$8,'Z8 TARGET ENH'!$FH$7:$FJ$38,2,FALSE))</f>
        <v/>
      </c>
      <c r="V205" s="106" t="str">
        <f>IF(E205="","",VLOOKUP(H205,'Z8 TARGET ENH'!$FH$7:$FJ$38,3,FALSE))</f>
        <v/>
      </c>
      <c r="W205" s="107" t="str">
        <f t="shared" si="2"/>
        <v/>
      </c>
      <c r="X205" s="108"/>
      <c r="Y205" s="70"/>
      <c r="Z205" s="1">
        <f t="shared" si="3"/>
        <v>0</v>
      </c>
      <c r="AA205" s="70"/>
      <c r="AB205" s="70"/>
      <c r="AC205" s="70"/>
      <c r="AD205" s="70"/>
      <c r="AE205" s="70"/>
      <c r="AF205" s="70"/>
      <c r="AG205" s="70"/>
      <c r="AH205" s="70"/>
      <c r="AI205" s="70"/>
      <c r="AJ205" s="70"/>
      <c r="AK205" s="70"/>
      <c r="AL205" s="70"/>
      <c r="AM205" s="70"/>
      <c r="AN205" s="70"/>
      <c r="AO205" s="70"/>
      <c r="AP205" s="70"/>
      <c r="AQ205" s="70"/>
      <c r="AR205" s="70"/>
      <c r="AS205" s="70"/>
      <c r="AT205" s="70"/>
    </row>
    <row r="206" spans="1:46" ht="30" customHeight="1" x14ac:dyDescent="0.2">
      <c r="A206" s="70"/>
      <c r="B206" s="70"/>
      <c r="C206" s="70"/>
      <c r="D206" s="97">
        <f>'A1 Baseline - Terrestrial'!D207</f>
        <v>200</v>
      </c>
      <c r="E206" s="80" t="str">
        <f>IF(OR('A1 Baseline - Terrestrial'!E207="",'A1 Baseline - Terrestrial'!O207=0), "",'A1 Baseline - Terrestrial'!E207)</f>
        <v/>
      </c>
      <c r="F206" s="81" t="str">
        <f>IF(E206="", "", 'A1 Baseline - Terrestrial'!H207)</f>
        <v/>
      </c>
      <c r="G206" s="82" t="str">
        <f>IF(E206="", "", 'A1 Baseline - Terrestrial'!J207)</f>
        <v/>
      </c>
      <c r="H206" s="98"/>
      <c r="I206" s="99" t="str">
        <f>IF(E206="","",'A1 Baseline - Terrestrial'!K207)</f>
        <v/>
      </c>
      <c r="J206" s="85" t="str">
        <f>IF(OR(E206="",H206=""),"",IF(AND(E206=H206,G206&gt;=P206),"Error - No Enhancement",IF(AND(E206=H206,G206&lt;P206),"Acceptable",IF(F206&gt;N206,"Trading Down - Unacceptable Change",IF(F206=N206,"Error - No Enhancement",'A1 Baseline - Terrestrial'!G207&amp;" - "&amp;IFERROR(VLOOKUP(H206,'Z1 HAB CLASS'!$D$4:$E$45,2,FALSE),""))))))</f>
        <v/>
      </c>
      <c r="K206" s="100" t="str">
        <f>IF(E206="","",IF(AND(E206=H206,G206&gt;=P206),"Error - No Enhancement",IF(AND(E206=H206,G206&lt;P206),'A1 Baseline - Terrestrial'!I207&amp;" - "&amp;'A3 Enhancement - Terrestrial'!O206,IF(F206&gt;N206,"Trading Down - Unacceptable Change",IF(F206=N206,"Error - No Enhancement",IF(AND(E206&lt;&gt;H206,F206&lt;N206),"Lower Distinctiveness Habitat"&amp;" - "&amp;O206,'A1 Baseline - Terrestrial'!I207&amp;" - "&amp;'A3 Enhancement - Terrestrial'!O206))))))</f>
        <v/>
      </c>
      <c r="L206" s="101" t="str">
        <f>IF(E206="","",'A1 Baseline - Terrestrial'!O207)</f>
        <v/>
      </c>
      <c r="M206" s="102" t="str">
        <f>IFERROR(VLOOKUP(H206,'Z1 HAB CLASS'!$D$4:$E$45,2,FALSE)," ")</f>
        <v xml:space="preserve"> </v>
      </c>
      <c r="N206" s="103" t="str">
        <f>IFERROR(VLOOKUP(M206,'Z1 HAB CLASS'!$L$3:$N$9,2,FALSE)," ")</f>
        <v xml:space="preserve"> </v>
      </c>
      <c r="O206" s="104"/>
      <c r="P206" s="100" t="str">
        <f>IFERROR(VLOOKUP(O206,'Z3 CONDITION VALUE'!$A$3:$B$5,2,FALSE)," ")</f>
        <v xml:space="preserve"> </v>
      </c>
      <c r="Q206" s="82" t="str">
        <f>IF(OR('A1 Baseline - Terrestrial'!E207="", 'A1 Baseline - Terrestrial'!O207=0), "", 'A1 Baseline - Terrestrial'!I207&amp;"")</f>
        <v/>
      </c>
      <c r="R206" s="105" t="e">
        <f t="shared" ca="1" si="0"/>
        <v>#NAME?</v>
      </c>
      <c r="S206" s="99" t="e">
        <f t="shared" ca="1" si="1"/>
        <v>#NAME?</v>
      </c>
      <c r="T206" s="106" t="e">
        <f t="array" aca="1" ref="T206" ca="1">IF(OR(R206="",S206=""),"",INDEX('Z8 TARGET ENH'!$F$6:$EO$145,MATCH(R206,'Z8 TARGET ENH'!$B$6:$B$145,0),MATCH(S206,'Z8 TARGET ENH'!$F$2:$EO$2,0)))</f>
        <v>#NAME?</v>
      </c>
      <c r="U206" s="106" t="str">
        <f>IF(E206="","",VLOOKUP($H$8,'Z8 TARGET ENH'!$FH$7:$FJ$38,2,FALSE))</f>
        <v/>
      </c>
      <c r="V206" s="106" t="str">
        <f>IF(E206="","",VLOOKUP(H206,'Z8 TARGET ENH'!$FH$7:$FJ$38,3,FALSE))</f>
        <v/>
      </c>
      <c r="W206" s="107" t="str">
        <f t="shared" si="2"/>
        <v/>
      </c>
      <c r="X206" s="108"/>
      <c r="Y206" s="70"/>
      <c r="Z206" s="1">
        <f t="shared" si="3"/>
        <v>0</v>
      </c>
      <c r="AA206" s="70"/>
      <c r="AB206" s="70"/>
      <c r="AC206" s="70"/>
      <c r="AD206" s="70"/>
      <c r="AE206" s="70"/>
      <c r="AF206" s="70"/>
      <c r="AG206" s="70"/>
      <c r="AH206" s="70"/>
      <c r="AI206" s="70"/>
      <c r="AJ206" s="70"/>
      <c r="AK206" s="70"/>
      <c r="AL206" s="70"/>
      <c r="AM206" s="70"/>
      <c r="AN206" s="70"/>
      <c r="AO206" s="70"/>
      <c r="AP206" s="70"/>
      <c r="AQ206" s="70"/>
      <c r="AR206" s="70"/>
      <c r="AS206" s="70"/>
      <c r="AT206" s="70"/>
    </row>
    <row r="207" spans="1:46" ht="30" customHeight="1" x14ac:dyDescent="0.2">
      <c r="A207" s="70"/>
      <c r="B207" s="70"/>
      <c r="C207" s="70"/>
      <c r="D207" s="97">
        <f>'A1 Baseline - Terrestrial'!D208</f>
        <v>201</v>
      </c>
      <c r="E207" s="80" t="str">
        <f>IF(OR('A1 Baseline - Terrestrial'!E208="",'A1 Baseline - Terrestrial'!O208=0), "",'A1 Baseline - Terrestrial'!E208)</f>
        <v/>
      </c>
      <c r="F207" s="81" t="str">
        <f>IF(E207="", "", 'A1 Baseline - Terrestrial'!H208)</f>
        <v/>
      </c>
      <c r="G207" s="82" t="str">
        <f>IF(E207="", "", 'A1 Baseline - Terrestrial'!J208)</f>
        <v/>
      </c>
      <c r="H207" s="98"/>
      <c r="I207" s="99" t="str">
        <f>IF(E207="","",'A1 Baseline - Terrestrial'!K208)</f>
        <v/>
      </c>
      <c r="J207" s="85" t="str">
        <f>IF(OR(E207="",H207=""),"",IF(AND(E207=H207,G207&gt;=P207),"Error - No Enhancement",IF(AND(E207=H207,G207&lt;P207),"Acceptable",IF(F207&gt;N207,"Trading Down - Unacceptable Change",IF(F207=N207,"Error - No Enhancement",'A1 Baseline - Terrestrial'!G208&amp;" - "&amp;IFERROR(VLOOKUP(H207,'Z1 HAB CLASS'!$D$4:$E$45,2,FALSE),""))))))</f>
        <v/>
      </c>
      <c r="K207" s="100" t="str">
        <f>IF(E207="","",IF(AND(E207=H207,G207&gt;=P207),"Error - No Enhancement",IF(AND(E207=H207,G207&lt;P207),'A1 Baseline - Terrestrial'!I208&amp;" - "&amp;'A3 Enhancement - Terrestrial'!O207,IF(F207&gt;N207,"Trading Down - Unacceptable Change",IF(F207=N207,"Error - No Enhancement",IF(AND(E207&lt;&gt;H207,F207&lt;N207),"Lower Distinctiveness Habitat"&amp;" - "&amp;O207,'A1 Baseline - Terrestrial'!I208&amp;" - "&amp;'A3 Enhancement - Terrestrial'!O207))))))</f>
        <v/>
      </c>
      <c r="L207" s="101" t="str">
        <f>IF(E207="","",'A1 Baseline - Terrestrial'!O208)</f>
        <v/>
      </c>
      <c r="M207" s="102" t="str">
        <f>IFERROR(VLOOKUP(H207,'Z1 HAB CLASS'!$D$4:$E$45,2,FALSE)," ")</f>
        <v xml:space="preserve"> </v>
      </c>
      <c r="N207" s="103" t="str">
        <f>IFERROR(VLOOKUP(M207,'Z1 HAB CLASS'!$L$3:$N$9,2,FALSE)," ")</f>
        <v xml:space="preserve"> </v>
      </c>
      <c r="O207" s="104"/>
      <c r="P207" s="100" t="str">
        <f>IFERROR(VLOOKUP(O207,'Z3 CONDITION VALUE'!$A$3:$B$5,2,FALSE)," ")</f>
        <v xml:space="preserve"> </v>
      </c>
      <c r="Q207" s="82" t="str">
        <f>IF(OR('A1 Baseline - Terrestrial'!E208="", 'A1 Baseline - Terrestrial'!O208=0), "", 'A1 Baseline - Terrestrial'!I208&amp;"")</f>
        <v/>
      </c>
      <c r="R207" s="105" t="e">
        <f t="shared" ca="1" si="0"/>
        <v>#NAME?</v>
      </c>
      <c r="S207" s="99" t="e">
        <f t="shared" ca="1" si="1"/>
        <v>#NAME?</v>
      </c>
      <c r="T207" s="106" t="e">
        <f t="array" aca="1" ref="T207" ca="1">IF(OR(R207="",S207=""),"",INDEX('Z8 TARGET ENH'!$F$6:$EO$145,MATCH(R207,'Z8 TARGET ENH'!$B$6:$B$145,0),MATCH(S207,'Z8 TARGET ENH'!$F$2:$EO$2,0)))</f>
        <v>#NAME?</v>
      </c>
      <c r="U207" s="106" t="str">
        <f>IF(E207="","",VLOOKUP($H$8,'Z8 TARGET ENH'!$FH$7:$FJ$38,2,FALSE))</f>
        <v/>
      </c>
      <c r="V207" s="106" t="str">
        <f>IF(E207="","",VLOOKUP(H207,'Z8 TARGET ENH'!$FH$7:$FJ$38,3,FALSE))</f>
        <v/>
      </c>
      <c r="W207" s="107" t="str">
        <f t="shared" si="2"/>
        <v/>
      </c>
      <c r="X207" s="108"/>
      <c r="Y207" s="70"/>
      <c r="Z207" s="1">
        <f t="shared" si="3"/>
        <v>0</v>
      </c>
      <c r="AA207" s="70"/>
      <c r="AB207" s="70"/>
      <c r="AC207" s="70"/>
      <c r="AD207" s="70"/>
      <c r="AE207" s="70"/>
      <c r="AF207" s="70"/>
      <c r="AG207" s="70"/>
      <c r="AH207" s="70"/>
      <c r="AI207" s="70"/>
      <c r="AJ207" s="70"/>
      <c r="AK207" s="70"/>
      <c r="AL207" s="70"/>
      <c r="AM207" s="70"/>
      <c r="AN207" s="70"/>
      <c r="AO207" s="70"/>
      <c r="AP207" s="70"/>
      <c r="AQ207" s="70"/>
      <c r="AR207" s="70"/>
      <c r="AS207" s="70"/>
      <c r="AT207" s="70"/>
    </row>
    <row r="208" spans="1:46" ht="30" customHeight="1" x14ac:dyDescent="0.2">
      <c r="A208" s="70"/>
      <c r="B208" s="70"/>
      <c r="C208" s="70"/>
      <c r="D208" s="97">
        <f>'A1 Baseline - Terrestrial'!D209</f>
        <v>202</v>
      </c>
      <c r="E208" s="80" t="str">
        <f>IF(OR('A1 Baseline - Terrestrial'!E209="",'A1 Baseline - Terrestrial'!O209=0), "",'A1 Baseline - Terrestrial'!E209)</f>
        <v/>
      </c>
      <c r="F208" s="81" t="str">
        <f>IF(E208="", "", 'A1 Baseline - Terrestrial'!H209)</f>
        <v/>
      </c>
      <c r="G208" s="82" t="str">
        <f>IF(E208="", "", 'A1 Baseline - Terrestrial'!J209)</f>
        <v/>
      </c>
      <c r="H208" s="98"/>
      <c r="I208" s="99" t="str">
        <f>IF(E208="","",'A1 Baseline - Terrestrial'!K209)</f>
        <v/>
      </c>
      <c r="J208" s="85" t="str">
        <f>IF(OR(E208="",H208=""),"",IF(AND(E208=H208,G208&gt;=P208),"Error - No Enhancement",IF(AND(E208=H208,G208&lt;P208),"Acceptable",IF(F208&gt;N208,"Trading Down - Unacceptable Change",IF(F208=N208,"Error - No Enhancement",'A1 Baseline - Terrestrial'!G209&amp;" - "&amp;IFERROR(VLOOKUP(H208,'Z1 HAB CLASS'!$D$4:$E$45,2,FALSE),""))))))</f>
        <v/>
      </c>
      <c r="K208" s="100" t="str">
        <f>IF(E208="","",IF(AND(E208=H208,G208&gt;=P208),"Error - No Enhancement",IF(AND(E208=H208,G208&lt;P208),'A1 Baseline - Terrestrial'!I209&amp;" - "&amp;'A3 Enhancement - Terrestrial'!O208,IF(F208&gt;N208,"Trading Down - Unacceptable Change",IF(F208=N208,"Error - No Enhancement",IF(AND(E208&lt;&gt;H208,F208&lt;N208),"Lower Distinctiveness Habitat"&amp;" - "&amp;O208,'A1 Baseline - Terrestrial'!I209&amp;" - "&amp;'A3 Enhancement - Terrestrial'!O208))))))</f>
        <v/>
      </c>
      <c r="L208" s="101" t="str">
        <f>IF(E208="","",'A1 Baseline - Terrestrial'!O209)</f>
        <v/>
      </c>
      <c r="M208" s="102" t="str">
        <f>IFERROR(VLOOKUP(H208,'Z1 HAB CLASS'!$D$4:$E$45,2,FALSE)," ")</f>
        <v xml:space="preserve"> </v>
      </c>
      <c r="N208" s="103" t="str">
        <f>IFERROR(VLOOKUP(M208,'Z1 HAB CLASS'!$L$3:$N$9,2,FALSE)," ")</f>
        <v xml:space="preserve"> </v>
      </c>
      <c r="O208" s="104"/>
      <c r="P208" s="100" t="str">
        <f>IFERROR(VLOOKUP(O208,'Z3 CONDITION VALUE'!$A$3:$B$5,2,FALSE)," ")</f>
        <v xml:space="preserve"> </v>
      </c>
      <c r="Q208" s="82" t="str">
        <f>IF(OR('A1 Baseline - Terrestrial'!E209="", 'A1 Baseline - Terrestrial'!O209=0), "", 'A1 Baseline - Terrestrial'!I209&amp;"")</f>
        <v/>
      </c>
      <c r="R208" s="105" t="e">
        <f t="shared" ca="1" si="0"/>
        <v>#NAME?</v>
      </c>
      <c r="S208" s="99" t="e">
        <f t="shared" ca="1" si="1"/>
        <v>#NAME?</v>
      </c>
      <c r="T208" s="106" t="e">
        <f t="array" aca="1" ref="T208" ca="1">IF(OR(R208="",S208=""),"",INDEX('Z8 TARGET ENH'!$F$6:$EO$145,MATCH(R208,'Z8 TARGET ENH'!$B$6:$B$145,0),MATCH(S208,'Z8 TARGET ENH'!$F$2:$EO$2,0)))</f>
        <v>#NAME?</v>
      </c>
      <c r="U208" s="106" t="str">
        <f>IF(E208="","",VLOOKUP($H$8,'Z8 TARGET ENH'!$FH$7:$FJ$38,2,FALSE))</f>
        <v/>
      </c>
      <c r="V208" s="106" t="str">
        <f>IF(E208="","",VLOOKUP(H208,'Z8 TARGET ENH'!$FH$7:$FJ$38,3,FALSE))</f>
        <v/>
      </c>
      <c r="W208" s="107" t="str">
        <f t="shared" si="2"/>
        <v/>
      </c>
      <c r="X208" s="108"/>
      <c r="Y208" s="70"/>
      <c r="Z208" s="1">
        <f t="shared" si="3"/>
        <v>0</v>
      </c>
      <c r="AA208" s="70"/>
      <c r="AB208" s="70"/>
      <c r="AC208" s="70"/>
      <c r="AD208" s="70"/>
      <c r="AE208" s="70"/>
      <c r="AF208" s="70"/>
      <c r="AG208" s="70"/>
      <c r="AH208" s="70"/>
      <c r="AI208" s="70"/>
      <c r="AJ208" s="70"/>
      <c r="AK208" s="70"/>
      <c r="AL208" s="70"/>
      <c r="AM208" s="70"/>
      <c r="AN208" s="70"/>
      <c r="AO208" s="70"/>
      <c r="AP208" s="70"/>
      <c r="AQ208" s="70"/>
      <c r="AR208" s="70"/>
      <c r="AS208" s="70"/>
      <c r="AT208" s="70"/>
    </row>
    <row r="209" spans="1:46" ht="30" customHeight="1" x14ac:dyDescent="0.2">
      <c r="A209" s="70"/>
      <c r="B209" s="70"/>
      <c r="C209" s="70"/>
      <c r="D209" s="97">
        <f>'A1 Baseline - Terrestrial'!D210</f>
        <v>203</v>
      </c>
      <c r="E209" s="80" t="str">
        <f>IF(OR('A1 Baseline - Terrestrial'!E210="",'A1 Baseline - Terrestrial'!O210=0), "",'A1 Baseline - Terrestrial'!E210)</f>
        <v/>
      </c>
      <c r="F209" s="81" t="str">
        <f>IF(E209="", "", 'A1 Baseline - Terrestrial'!H210)</f>
        <v/>
      </c>
      <c r="G209" s="82" t="str">
        <f>IF(E209="", "", 'A1 Baseline - Terrestrial'!J210)</f>
        <v/>
      </c>
      <c r="H209" s="98"/>
      <c r="I209" s="99" t="str">
        <f>IF(E209="","",'A1 Baseline - Terrestrial'!K210)</f>
        <v/>
      </c>
      <c r="J209" s="85" t="str">
        <f>IF(OR(E209="",H209=""),"",IF(AND(E209=H209,G209&gt;=P209),"Error - No Enhancement",IF(AND(E209=H209,G209&lt;P209),"Acceptable",IF(F209&gt;N209,"Trading Down - Unacceptable Change",IF(F209=N209,"Error - No Enhancement",'A1 Baseline - Terrestrial'!G210&amp;" - "&amp;IFERROR(VLOOKUP(H209,'Z1 HAB CLASS'!$D$4:$E$45,2,FALSE),""))))))</f>
        <v/>
      </c>
      <c r="K209" s="100" t="str">
        <f>IF(E209="","",IF(AND(E209=H209,G209&gt;=P209),"Error - No Enhancement",IF(AND(E209=H209,G209&lt;P209),'A1 Baseline - Terrestrial'!I210&amp;" - "&amp;'A3 Enhancement - Terrestrial'!O209,IF(F209&gt;N209,"Trading Down - Unacceptable Change",IF(F209=N209,"Error - No Enhancement",IF(AND(E209&lt;&gt;H209,F209&lt;N209),"Lower Distinctiveness Habitat"&amp;" - "&amp;O209,'A1 Baseline - Terrestrial'!I210&amp;" - "&amp;'A3 Enhancement - Terrestrial'!O209))))))</f>
        <v/>
      </c>
      <c r="L209" s="101" t="str">
        <f>IF(E209="","",'A1 Baseline - Terrestrial'!O210)</f>
        <v/>
      </c>
      <c r="M209" s="102" t="str">
        <f>IFERROR(VLOOKUP(H209,'Z1 HAB CLASS'!$D$4:$E$45,2,FALSE)," ")</f>
        <v xml:space="preserve"> </v>
      </c>
      <c r="N209" s="103" t="str">
        <f>IFERROR(VLOOKUP(M209,'Z1 HAB CLASS'!$L$3:$N$9,2,FALSE)," ")</f>
        <v xml:space="preserve"> </v>
      </c>
      <c r="O209" s="104"/>
      <c r="P209" s="100" t="str">
        <f>IFERROR(VLOOKUP(O209,'Z3 CONDITION VALUE'!$A$3:$B$5,2,FALSE)," ")</f>
        <v xml:space="preserve"> </v>
      </c>
      <c r="Q209" s="82" t="str">
        <f>IF(OR('A1 Baseline - Terrestrial'!E210="", 'A1 Baseline - Terrestrial'!O210=0), "", 'A1 Baseline - Terrestrial'!I210&amp;"")</f>
        <v/>
      </c>
      <c r="R209" s="105" t="e">
        <f t="shared" ca="1" si="0"/>
        <v>#NAME?</v>
      </c>
      <c r="S209" s="99" t="e">
        <f t="shared" ca="1" si="1"/>
        <v>#NAME?</v>
      </c>
      <c r="T209" s="106" t="e">
        <f t="array" aca="1" ref="T209" ca="1">IF(OR(R209="",S209=""),"",INDEX('Z8 TARGET ENH'!$F$6:$EO$145,MATCH(R209,'Z8 TARGET ENH'!$B$6:$B$145,0),MATCH(S209,'Z8 TARGET ENH'!$F$2:$EO$2,0)))</f>
        <v>#NAME?</v>
      </c>
      <c r="U209" s="106" t="str">
        <f>IF(E209="","",VLOOKUP($H$8,'Z8 TARGET ENH'!$FH$7:$FJ$38,2,FALSE))</f>
        <v/>
      </c>
      <c r="V209" s="106" t="str">
        <f>IF(E209="","",VLOOKUP(H209,'Z8 TARGET ENH'!$FH$7:$FJ$38,3,FALSE))</f>
        <v/>
      </c>
      <c r="W209" s="107" t="str">
        <f t="shared" si="2"/>
        <v/>
      </c>
      <c r="X209" s="108"/>
      <c r="Y209" s="70"/>
      <c r="Z209" s="1">
        <f t="shared" si="3"/>
        <v>0</v>
      </c>
      <c r="AA209" s="70"/>
      <c r="AB209" s="70"/>
      <c r="AC209" s="70"/>
      <c r="AD209" s="70"/>
      <c r="AE209" s="70"/>
      <c r="AF209" s="70"/>
      <c r="AG209" s="70"/>
      <c r="AH209" s="70"/>
      <c r="AI209" s="70"/>
      <c r="AJ209" s="70"/>
      <c r="AK209" s="70"/>
      <c r="AL209" s="70"/>
      <c r="AM209" s="70"/>
      <c r="AN209" s="70"/>
      <c r="AO209" s="70"/>
      <c r="AP209" s="70"/>
      <c r="AQ209" s="70"/>
      <c r="AR209" s="70"/>
      <c r="AS209" s="70"/>
      <c r="AT209" s="70"/>
    </row>
    <row r="210" spans="1:46" ht="30" customHeight="1" x14ac:dyDescent="0.2">
      <c r="A210" s="70"/>
      <c r="B210" s="70"/>
      <c r="C210" s="70"/>
      <c r="D210" s="97">
        <f>'A1 Baseline - Terrestrial'!D211</f>
        <v>204</v>
      </c>
      <c r="E210" s="80" t="str">
        <f>IF(OR('A1 Baseline - Terrestrial'!E211="",'A1 Baseline - Terrestrial'!O211=0), "",'A1 Baseline - Terrestrial'!E211)</f>
        <v/>
      </c>
      <c r="F210" s="81" t="str">
        <f>IF(E210="", "", 'A1 Baseline - Terrestrial'!H211)</f>
        <v/>
      </c>
      <c r="G210" s="82" t="str">
        <f>IF(E210="", "", 'A1 Baseline - Terrestrial'!J211)</f>
        <v/>
      </c>
      <c r="H210" s="98"/>
      <c r="I210" s="99" t="str">
        <f>IF(E210="","",'A1 Baseline - Terrestrial'!K211)</f>
        <v/>
      </c>
      <c r="J210" s="85" t="str">
        <f>IF(OR(E210="",H210=""),"",IF(AND(E210=H210,G210&gt;=P210),"Error - No Enhancement",IF(AND(E210=H210,G210&lt;P210),"Acceptable",IF(F210&gt;N210,"Trading Down - Unacceptable Change",IF(F210=N210,"Error - No Enhancement",'A1 Baseline - Terrestrial'!G211&amp;" - "&amp;IFERROR(VLOOKUP(H210,'Z1 HAB CLASS'!$D$4:$E$45,2,FALSE),""))))))</f>
        <v/>
      </c>
      <c r="K210" s="100" t="str">
        <f>IF(E210="","",IF(AND(E210=H210,G210&gt;=P210),"Error - No Enhancement",IF(AND(E210=H210,G210&lt;P210),'A1 Baseline - Terrestrial'!I211&amp;" - "&amp;'A3 Enhancement - Terrestrial'!O210,IF(F210&gt;N210,"Trading Down - Unacceptable Change",IF(F210=N210,"Error - No Enhancement",IF(AND(E210&lt;&gt;H210,F210&lt;N210),"Lower Distinctiveness Habitat"&amp;" - "&amp;O210,'A1 Baseline - Terrestrial'!I211&amp;" - "&amp;'A3 Enhancement - Terrestrial'!O210))))))</f>
        <v/>
      </c>
      <c r="L210" s="101" t="str">
        <f>IF(E210="","",'A1 Baseline - Terrestrial'!O211)</f>
        <v/>
      </c>
      <c r="M210" s="102" t="str">
        <f>IFERROR(VLOOKUP(H210,'Z1 HAB CLASS'!$D$4:$E$45,2,FALSE)," ")</f>
        <v xml:space="preserve"> </v>
      </c>
      <c r="N210" s="103" t="str">
        <f>IFERROR(VLOOKUP(M210,'Z1 HAB CLASS'!$L$3:$N$9,2,FALSE)," ")</f>
        <v xml:space="preserve"> </v>
      </c>
      <c r="O210" s="104"/>
      <c r="P210" s="100" t="str">
        <f>IFERROR(VLOOKUP(O210,'Z3 CONDITION VALUE'!$A$3:$B$5,2,FALSE)," ")</f>
        <v xml:space="preserve"> </v>
      </c>
      <c r="Q210" s="82" t="str">
        <f>IF(OR('A1 Baseline - Terrestrial'!E211="", 'A1 Baseline - Terrestrial'!O211=0), "", 'A1 Baseline - Terrestrial'!I211&amp;"")</f>
        <v/>
      </c>
      <c r="R210" s="105" t="e">
        <f t="shared" ca="1" si="0"/>
        <v>#NAME?</v>
      </c>
      <c r="S210" s="99" t="e">
        <f t="shared" ca="1" si="1"/>
        <v>#NAME?</v>
      </c>
      <c r="T210" s="106" t="e">
        <f t="array" aca="1" ref="T210" ca="1">IF(OR(R210="",S210=""),"",INDEX('Z8 TARGET ENH'!$F$6:$EO$145,MATCH(R210,'Z8 TARGET ENH'!$B$6:$B$145,0),MATCH(S210,'Z8 TARGET ENH'!$F$2:$EO$2,0)))</f>
        <v>#NAME?</v>
      </c>
      <c r="U210" s="106" t="str">
        <f>IF(E210="","",VLOOKUP($H$8,'Z8 TARGET ENH'!$FH$7:$FJ$38,2,FALSE))</f>
        <v/>
      </c>
      <c r="V210" s="106" t="str">
        <f>IF(E210="","",VLOOKUP(H210,'Z8 TARGET ENH'!$FH$7:$FJ$38,3,FALSE))</f>
        <v/>
      </c>
      <c r="W210" s="107" t="str">
        <f t="shared" si="2"/>
        <v/>
      </c>
      <c r="X210" s="108"/>
      <c r="Y210" s="70"/>
      <c r="Z210" s="1">
        <f t="shared" si="3"/>
        <v>0</v>
      </c>
      <c r="AA210" s="70"/>
      <c r="AB210" s="70"/>
      <c r="AC210" s="70"/>
      <c r="AD210" s="70"/>
      <c r="AE210" s="70"/>
      <c r="AF210" s="70"/>
      <c r="AG210" s="70"/>
      <c r="AH210" s="70"/>
      <c r="AI210" s="70"/>
      <c r="AJ210" s="70"/>
      <c r="AK210" s="70"/>
      <c r="AL210" s="70"/>
      <c r="AM210" s="70"/>
      <c r="AN210" s="70"/>
      <c r="AO210" s="70"/>
      <c r="AP210" s="70"/>
      <c r="AQ210" s="70"/>
      <c r="AR210" s="70"/>
      <c r="AS210" s="70"/>
      <c r="AT210" s="70"/>
    </row>
    <row r="211" spans="1:46" ht="30" customHeight="1" x14ac:dyDescent="0.2">
      <c r="A211" s="70"/>
      <c r="B211" s="70"/>
      <c r="C211" s="70"/>
      <c r="D211" s="97">
        <f>'A1 Baseline - Terrestrial'!D212</f>
        <v>205</v>
      </c>
      <c r="E211" s="80" t="str">
        <f>IF(OR('A1 Baseline - Terrestrial'!E212="",'A1 Baseline - Terrestrial'!O212=0), "",'A1 Baseline - Terrestrial'!E212)</f>
        <v/>
      </c>
      <c r="F211" s="81" t="str">
        <f>IF(E211="", "", 'A1 Baseline - Terrestrial'!H212)</f>
        <v/>
      </c>
      <c r="G211" s="82" t="str">
        <f>IF(E211="", "", 'A1 Baseline - Terrestrial'!J212)</f>
        <v/>
      </c>
      <c r="H211" s="98"/>
      <c r="I211" s="99" t="str">
        <f>IF(E211="","",'A1 Baseline - Terrestrial'!K212)</f>
        <v/>
      </c>
      <c r="J211" s="85" t="str">
        <f>IF(OR(E211="",H211=""),"",IF(AND(E211=H211,G211&gt;=P211),"Error - No Enhancement",IF(AND(E211=H211,G211&lt;P211),"Acceptable",IF(F211&gt;N211,"Trading Down - Unacceptable Change",IF(F211=N211,"Error - No Enhancement",'A1 Baseline - Terrestrial'!G212&amp;" - "&amp;IFERROR(VLOOKUP(H211,'Z1 HAB CLASS'!$D$4:$E$45,2,FALSE),""))))))</f>
        <v/>
      </c>
      <c r="K211" s="100" t="str">
        <f>IF(E211="","",IF(AND(E211=H211,G211&gt;=P211),"Error - No Enhancement",IF(AND(E211=H211,G211&lt;P211),'A1 Baseline - Terrestrial'!I212&amp;" - "&amp;'A3 Enhancement - Terrestrial'!O211,IF(F211&gt;N211,"Trading Down - Unacceptable Change",IF(F211=N211,"Error - No Enhancement",IF(AND(E211&lt;&gt;H211,F211&lt;N211),"Lower Distinctiveness Habitat"&amp;" - "&amp;O211,'A1 Baseline - Terrestrial'!I212&amp;" - "&amp;'A3 Enhancement - Terrestrial'!O211))))))</f>
        <v/>
      </c>
      <c r="L211" s="101" t="str">
        <f>IF(E211="","",'A1 Baseline - Terrestrial'!O212)</f>
        <v/>
      </c>
      <c r="M211" s="102" t="str">
        <f>IFERROR(VLOOKUP(H211,'Z1 HAB CLASS'!$D$4:$E$45,2,FALSE)," ")</f>
        <v xml:space="preserve"> </v>
      </c>
      <c r="N211" s="103" t="str">
        <f>IFERROR(VLOOKUP(M211,'Z1 HAB CLASS'!$L$3:$N$9,2,FALSE)," ")</f>
        <v xml:space="preserve"> </v>
      </c>
      <c r="O211" s="104"/>
      <c r="P211" s="100" t="str">
        <f>IFERROR(VLOOKUP(O211,'Z3 CONDITION VALUE'!$A$3:$B$5,2,FALSE)," ")</f>
        <v xml:space="preserve"> </v>
      </c>
      <c r="Q211" s="82" t="str">
        <f>IF(OR('A1 Baseline - Terrestrial'!E212="", 'A1 Baseline - Terrestrial'!O212=0), "", 'A1 Baseline - Terrestrial'!I212&amp;"")</f>
        <v/>
      </c>
      <c r="R211" s="105" t="e">
        <f t="shared" ca="1" si="0"/>
        <v>#NAME?</v>
      </c>
      <c r="S211" s="99" t="e">
        <f t="shared" ca="1" si="1"/>
        <v>#NAME?</v>
      </c>
      <c r="T211" s="106" t="e">
        <f t="array" aca="1" ref="T211" ca="1">IF(OR(R211="",S211=""),"",INDEX('Z8 TARGET ENH'!$F$6:$EO$145,MATCH(R211,'Z8 TARGET ENH'!$B$6:$B$145,0),MATCH(S211,'Z8 TARGET ENH'!$F$2:$EO$2,0)))</f>
        <v>#NAME?</v>
      </c>
      <c r="U211" s="106" t="str">
        <f>IF(E211="","",VLOOKUP($H$8,'Z8 TARGET ENH'!$FH$7:$FJ$38,2,FALSE))</f>
        <v/>
      </c>
      <c r="V211" s="106" t="str">
        <f>IF(E211="","",VLOOKUP(H211,'Z8 TARGET ENH'!$FH$7:$FJ$38,3,FALSE))</f>
        <v/>
      </c>
      <c r="W211" s="107" t="str">
        <f t="shared" si="2"/>
        <v/>
      </c>
      <c r="X211" s="108"/>
      <c r="Y211" s="70"/>
      <c r="Z211" s="1">
        <f t="shared" si="3"/>
        <v>0</v>
      </c>
      <c r="AA211" s="70"/>
      <c r="AB211" s="70"/>
      <c r="AC211" s="70"/>
      <c r="AD211" s="70"/>
      <c r="AE211" s="70"/>
      <c r="AF211" s="70"/>
      <c r="AG211" s="70"/>
      <c r="AH211" s="70"/>
      <c r="AI211" s="70"/>
      <c r="AJ211" s="70"/>
      <c r="AK211" s="70"/>
      <c r="AL211" s="70"/>
      <c r="AM211" s="70"/>
      <c r="AN211" s="70"/>
      <c r="AO211" s="70"/>
      <c r="AP211" s="70"/>
      <c r="AQ211" s="70"/>
      <c r="AR211" s="70"/>
      <c r="AS211" s="70"/>
      <c r="AT211" s="70"/>
    </row>
    <row r="212" spans="1:46" ht="30" customHeight="1" x14ac:dyDescent="0.2">
      <c r="A212" s="70"/>
      <c r="B212" s="70"/>
      <c r="C212" s="70"/>
      <c r="D212" s="97">
        <f>'A1 Baseline - Terrestrial'!D213</f>
        <v>206</v>
      </c>
      <c r="E212" s="80" t="str">
        <f>IF(OR('A1 Baseline - Terrestrial'!E213="",'A1 Baseline - Terrestrial'!O213=0), "",'A1 Baseline - Terrestrial'!E213)</f>
        <v/>
      </c>
      <c r="F212" s="81" t="str">
        <f>IF(E212="", "", 'A1 Baseline - Terrestrial'!H213)</f>
        <v/>
      </c>
      <c r="G212" s="82" t="str">
        <f>IF(E212="", "", 'A1 Baseline - Terrestrial'!J213)</f>
        <v/>
      </c>
      <c r="H212" s="98"/>
      <c r="I212" s="99" t="str">
        <f>IF(E212="","",'A1 Baseline - Terrestrial'!K213)</f>
        <v/>
      </c>
      <c r="J212" s="85" t="str">
        <f>IF(OR(E212="",H212=""),"",IF(AND(E212=H212,G212&gt;=P212),"Error - No Enhancement",IF(AND(E212=H212,G212&lt;P212),"Acceptable",IF(F212&gt;N212,"Trading Down - Unacceptable Change",IF(F212=N212,"Error - No Enhancement",'A1 Baseline - Terrestrial'!G213&amp;" - "&amp;IFERROR(VLOOKUP(H212,'Z1 HAB CLASS'!$D$4:$E$45,2,FALSE),""))))))</f>
        <v/>
      </c>
      <c r="K212" s="100" t="str">
        <f>IF(E212="","",IF(AND(E212=H212,G212&gt;=P212),"Error - No Enhancement",IF(AND(E212=H212,G212&lt;P212),'A1 Baseline - Terrestrial'!I213&amp;" - "&amp;'A3 Enhancement - Terrestrial'!O212,IF(F212&gt;N212,"Trading Down - Unacceptable Change",IF(F212=N212,"Error - No Enhancement",IF(AND(E212&lt;&gt;H212,F212&lt;N212),"Lower Distinctiveness Habitat"&amp;" - "&amp;O212,'A1 Baseline - Terrestrial'!I213&amp;" - "&amp;'A3 Enhancement - Terrestrial'!O212))))))</f>
        <v/>
      </c>
      <c r="L212" s="101" t="str">
        <f>IF(E212="","",'A1 Baseline - Terrestrial'!O213)</f>
        <v/>
      </c>
      <c r="M212" s="102" t="str">
        <f>IFERROR(VLOOKUP(H212,'Z1 HAB CLASS'!$D$4:$E$45,2,FALSE)," ")</f>
        <v xml:space="preserve"> </v>
      </c>
      <c r="N212" s="103" t="str">
        <f>IFERROR(VLOOKUP(M212,'Z1 HAB CLASS'!$L$3:$N$9,2,FALSE)," ")</f>
        <v xml:space="preserve"> </v>
      </c>
      <c r="O212" s="104"/>
      <c r="P212" s="100" t="str">
        <f>IFERROR(VLOOKUP(O212,'Z3 CONDITION VALUE'!$A$3:$B$5,2,FALSE)," ")</f>
        <v xml:space="preserve"> </v>
      </c>
      <c r="Q212" s="82" t="str">
        <f>IF(OR('A1 Baseline - Terrestrial'!E213="", 'A1 Baseline - Terrestrial'!O213=0), "", 'A1 Baseline - Terrestrial'!I213&amp;"")</f>
        <v/>
      </c>
      <c r="R212" s="105" t="e">
        <f t="shared" ca="1" si="0"/>
        <v>#NAME?</v>
      </c>
      <c r="S212" s="99" t="e">
        <f t="shared" ca="1" si="1"/>
        <v>#NAME?</v>
      </c>
      <c r="T212" s="106" t="e">
        <f t="array" aca="1" ref="T212" ca="1">IF(OR(R212="",S212=""),"",INDEX('Z8 TARGET ENH'!$F$6:$EO$145,MATCH(R212,'Z8 TARGET ENH'!$B$6:$B$145,0),MATCH(S212,'Z8 TARGET ENH'!$F$2:$EO$2,0)))</f>
        <v>#NAME?</v>
      </c>
      <c r="U212" s="106" t="str">
        <f>IF(E212="","",VLOOKUP($H$8,'Z8 TARGET ENH'!$FH$7:$FJ$38,2,FALSE))</f>
        <v/>
      </c>
      <c r="V212" s="106" t="str">
        <f>IF(E212="","",VLOOKUP(H212,'Z8 TARGET ENH'!$FH$7:$FJ$38,3,FALSE))</f>
        <v/>
      </c>
      <c r="W212" s="107" t="str">
        <f t="shared" si="2"/>
        <v/>
      </c>
      <c r="X212" s="108"/>
      <c r="Y212" s="70"/>
      <c r="Z212" s="1">
        <f t="shared" si="3"/>
        <v>0</v>
      </c>
      <c r="AA212" s="70"/>
      <c r="AB212" s="70"/>
      <c r="AC212" s="70"/>
      <c r="AD212" s="70"/>
      <c r="AE212" s="70"/>
      <c r="AF212" s="70"/>
      <c r="AG212" s="70"/>
      <c r="AH212" s="70"/>
      <c r="AI212" s="70"/>
      <c r="AJ212" s="70"/>
      <c r="AK212" s="70"/>
      <c r="AL212" s="70"/>
      <c r="AM212" s="70"/>
      <c r="AN212" s="70"/>
      <c r="AO212" s="70"/>
      <c r="AP212" s="70"/>
      <c r="AQ212" s="70"/>
      <c r="AR212" s="70"/>
      <c r="AS212" s="70"/>
      <c r="AT212" s="70"/>
    </row>
    <row r="213" spans="1:46" ht="30" customHeight="1" x14ac:dyDescent="0.2">
      <c r="A213" s="70"/>
      <c r="B213" s="70"/>
      <c r="C213" s="70"/>
      <c r="D213" s="97">
        <f>'A1 Baseline - Terrestrial'!D214</f>
        <v>207</v>
      </c>
      <c r="E213" s="80" t="str">
        <f>IF(OR('A1 Baseline - Terrestrial'!E214="",'A1 Baseline - Terrestrial'!O214=0), "",'A1 Baseline - Terrestrial'!E214)</f>
        <v/>
      </c>
      <c r="F213" s="81" t="str">
        <f>IF(E213="", "", 'A1 Baseline - Terrestrial'!H214)</f>
        <v/>
      </c>
      <c r="G213" s="82" t="str">
        <f>IF(E213="", "", 'A1 Baseline - Terrestrial'!J214)</f>
        <v/>
      </c>
      <c r="H213" s="98"/>
      <c r="I213" s="99" t="str">
        <f>IF(E213="","",'A1 Baseline - Terrestrial'!K214)</f>
        <v/>
      </c>
      <c r="J213" s="85" t="str">
        <f>IF(OR(E213="",H213=""),"",IF(AND(E213=H213,G213&gt;=P213),"Error - No Enhancement",IF(AND(E213=H213,G213&lt;P213),"Acceptable",IF(F213&gt;N213,"Trading Down - Unacceptable Change",IF(F213=N213,"Error - No Enhancement",'A1 Baseline - Terrestrial'!G214&amp;" - "&amp;IFERROR(VLOOKUP(H213,'Z1 HAB CLASS'!$D$4:$E$45,2,FALSE),""))))))</f>
        <v/>
      </c>
      <c r="K213" s="100" t="str">
        <f>IF(E213="","",IF(AND(E213=H213,G213&gt;=P213),"Error - No Enhancement",IF(AND(E213=H213,G213&lt;P213),'A1 Baseline - Terrestrial'!I214&amp;" - "&amp;'A3 Enhancement - Terrestrial'!O213,IF(F213&gt;N213,"Trading Down - Unacceptable Change",IF(F213=N213,"Error - No Enhancement",IF(AND(E213&lt;&gt;H213,F213&lt;N213),"Lower Distinctiveness Habitat"&amp;" - "&amp;O213,'A1 Baseline - Terrestrial'!I214&amp;" - "&amp;'A3 Enhancement - Terrestrial'!O213))))))</f>
        <v/>
      </c>
      <c r="L213" s="101" t="str">
        <f>IF(E213="","",'A1 Baseline - Terrestrial'!O214)</f>
        <v/>
      </c>
      <c r="M213" s="102" t="str">
        <f>IFERROR(VLOOKUP(H213,'Z1 HAB CLASS'!$D$4:$E$45,2,FALSE)," ")</f>
        <v xml:space="preserve"> </v>
      </c>
      <c r="N213" s="103" t="str">
        <f>IFERROR(VLOOKUP(M213,'Z1 HAB CLASS'!$L$3:$N$9,2,FALSE)," ")</f>
        <v xml:space="preserve"> </v>
      </c>
      <c r="O213" s="104"/>
      <c r="P213" s="100" t="str">
        <f>IFERROR(VLOOKUP(O213,'Z3 CONDITION VALUE'!$A$3:$B$5,2,FALSE)," ")</f>
        <v xml:space="preserve"> </v>
      </c>
      <c r="Q213" s="82" t="str">
        <f>IF(OR('A1 Baseline - Terrestrial'!E214="", 'A1 Baseline - Terrestrial'!O214=0), "", 'A1 Baseline - Terrestrial'!I214&amp;"")</f>
        <v/>
      </c>
      <c r="R213" s="105" t="e">
        <f t="shared" ca="1" si="0"/>
        <v>#NAME?</v>
      </c>
      <c r="S213" s="99" t="e">
        <f t="shared" ca="1" si="1"/>
        <v>#NAME?</v>
      </c>
      <c r="T213" s="106" t="e">
        <f t="array" aca="1" ref="T213" ca="1">IF(OR(R213="",S213=""),"",INDEX('Z8 TARGET ENH'!$F$6:$EO$145,MATCH(R213,'Z8 TARGET ENH'!$B$6:$B$145,0),MATCH(S213,'Z8 TARGET ENH'!$F$2:$EO$2,0)))</f>
        <v>#NAME?</v>
      </c>
      <c r="U213" s="106" t="str">
        <f>IF(E213="","",VLOOKUP($H$8,'Z8 TARGET ENH'!$FH$7:$FJ$38,2,FALSE))</f>
        <v/>
      </c>
      <c r="V213" s="106" t="str">
        <f>IF(E213="","",VLOOKUP(H213,'Z8 TARGET ENH'!$FH$7:$FJ$38,3,FALSE))</f>
        <v/>
      </c>
      <c r="W213" s="107" t="str">
        <f t="shared" si="2"/>
        <v/>
      </c>
      <c r="X213" s="108"/>
      <c r="Y213" s="70"/>
      <c r="Z213" s="1">
        <f t="shared" si="3"/>
        <v>0</v>
      </c>
      <c r="AA213" s="70"/>
      <c r="AB213" s="70"/>
      <c r="AC213" s="70"/>
      <c r="AD213" s="70"/>
      <c r="AE213" s="70"/>
      <c r="AF213" s="70"/>
      <c r="AG213" s="70"/>
      <c r="AH213" s="70"/>
      <c r="AI213" s="70"/>
      <c r="AJ213" s="70"/>
      <c r="AK213" s="70"/>
      <c r="AL213" s="70"/>
      <c r="AM213" s="70"/>
      <c r="AN213" s="70"/>
      <c r="AO213" s="70"/>
      <c r="AP213" s="70"/>
      <c r="AQ213" s="70"/>
      <c r="AR213" s="70"/>
      <c r="AS213" s="70"/>
      <c r="AT213" s="70"/>
    </row>
    <row r="214" spans="1:46" ht="30" customHeight="1" x14ac:dyDescent="0.2">
      <c r="A214" s="70"/>
      <c r="B214" s="70"/>
      <c r="C214" s="70"/>
      <c r="D214" s="97">
        <f>'A1 Baseline - Terrestrial'!D215</f>
        <v>208</v>
      </c>
      <c r="E214" s="80" t="str">
        <f>IF(OR('A1 Baseline - Terrestrial'!E215="",'A1 Baseline - Terrestrial'!O215=0), "",'A1 Baseline - Terrestrial'!E215)</f>
        <v/>
      </c>
      <c r="F214" s="81" t="str">
        <f>IF(E214="", "", 'A1 Baseline - Terrestrial'!H215)</f>
        <v/>
      </c>
      <c r="G214" s="82" t="str">
        <f>IF(E214="", "", 'A1 Baseline - Terrestrial'!J215)</f>
        <v/>
      </c>
      <c r="H214" s="98"/>
      <c r="I214" s="99" t="str">
        <f>IF(E214="","",'A1 Baseline - Terrestrial'!K215)</f>
        <v/>
      </c>
      <c r="J214" s="85" t="str">
        <f>IF(OR(E214="",H214=""),"",IF(AND(E214=H214,G214&gt;=P214),"Error - No Enhancement",IF(AND(E214=H214,G214&lt;P214),"Acceptable",IF(F214&gt;N214,"Trading Down - Unacceptable Change",IF(F214=N214,"Error - No Enhancement",'A1 Baseline - Terrestrial'!G215&amp;" - "&amp;IFERROR(VLOOKUP(H214,'Z1 HAB CLASS'!$D$4:$E$45,2,FALSE),""))))))</f>
        <v/>
      </c>
      <c r="K214" s="100" t="str">
        <f>IF(E214="","",IF(AND(E214=H214,G214&gt;=P214),"Error - No Enhancement",IF(AND(E214=H214,G214&lt;P214),'A1 Baseline - Terrestrial'!I215&amp;" - "&amp;'A3 Enhancement - Terrestrial'!O214,IF(F214&gt;N214,"Trading Down - Unacceptable Change",IF(F214=N214,"Error - No Enhancement",IF(AND(E214&lt;&gt;H214,F214&lt;N214),"Lower Distinctiveness Habitat"&amp;" - "&amp;O214,'A1 Baseline - Terrestrial'!I215&amp;" - "&amp;'A3 Enhancement - Terrestrial'!O214))))))</f>
        <v/>
      </c>
      <c r="L214" s="101" t="str">
        <f>IF(E214="","",'A1 Baseline - Terrestrial'!O215)</f>
        <v/>
      </c>
      <c r="M214" s="102" t="str">
        <f>IFERROR(VLOOKUP(H214,'Z1 HAB CLASS'!$D$4:$E$45,2,FALSE)," ")</f>
        <v xml:space="preserve"> </v>
      </c>
      <c r="N214" s="103" t="str">
        <f>IFERROR(VLOOKUP(M214,'Z1 HAB CLASS'!$L$3:$N$9,2,FALSE)," ")</f>
        <v xml:space="preserve"> </v>
      </c>
      <c r="O214" s="104"/>
      <c r="P214" s="100" t="str">
        <f>IFERROR(VLOOKUP(O214,'Z3 CONDITION VALUE'!$A$3:$B$5,2,FALSE)," ")</f>
        <v xml:space="preserve"> </v>
      </c>
      <c r="Q214" s="82" t="str">
        <f>IF(OR('A1 Baseline - Terrestrial'!E215="", 'A1 Baseline - Terrestrial'!O215=0), "", 'A1 Baseline - Terrestrial'!I215&amp;"")</f>
        <v/>
      </c>
      <c r="R214" s="105" t="e">
        <f t="shared" ca="1" si="0"/>
        <v>#NAME?</v>
      </c>
      <c r="S214" s="99" t="e">
        <f t="shared" ca="1" si="1"/>
        <v>#NAME?</v>
      </c>
      <c r="T214" s="106" t="e">
        <f t="array" aca="1" ref="T214" ca="1">IF(OR(R214="",S214=""),"",INDEX('Z8 TARGET ENH'!$F$6:$EO$145,MATCH(R214,'Z8 TARGET ENH'!$B$6:$B$145,0),MATCH(S214,'Z8 TARGET ENH'!$F$2:$EO$2,0)))</f>
        <v>#NAME?</v>
      </c>
      <c r="U214" s="106" t="str">
        <f>IF(E214="","",VLOOKUP($H$8,'Z8 TARGET ENH'!$FH$7:$FJ$38,2,FALSE))</f>
        <v/>
      </c>
      <c r="V214" s="106" t="str">
        <f>IF(E214="","",VLOOKUP(H214,'Z8 TARGET ENH'!$FH$7:$FJ$38,3,FALSE))</f>
        <v/>
      </c>
      <c r="W214" s="107" t="str">
        <f t="shared" si="2"/>
        <v/>
      </c>
      <c r="X214" s="108"/>
      <c r="Y214" s="70"/>
      <c r="Z214" s="1">
        <f t="shared" si="3"/>
        <v>0</v>
      </c>
      <c r="AA214" s="70"/>
      <c r="AB214" s="70"/>
      <c r="AC214" s="70"/>
      <c r="AD214" s="70"/>
      <c r="AE214" s="70"/>
      <c r="AF214" s="70"/>
      <c r="AG214" s="70"/>
      <c r="AH214" s="70"/>
      <c r="AI214" s="70"/>
      <c r="AJ214" s="70"/>
      <c r="AK214" s="70"/>
      <c r="AL214" s="70"/>
      <c r="AM214" s="70"/>
      <c r="AN214" s="70"/>
      <c r="AO214" s="70"/>
      <c r="AP214" s="70"/>
      <c r="AQ214" s="70"/>
      <c r="AR214" s="70"/>
      <c r="AS214" s="70"/>
      <c r="AT214" s="70"/>
    </row>
    <row r="215" spans="1:46" ht="30" customHeight="1" x14ac:dyDescent="0.2">
      <c r="A215" s="70"/>
      <c r="B215" s="70"/>
      <c r="C215" s="70"/>
      <c r="D215" s="97">
        <f>'A1 Baseline - Terrestrial'!D216</f>
        <v>209</v>
      </c>
      <c r="E215" s="80" t="str">
        <f>IF(OR('A1 Baseline - Terrestrial'!E216="",'A1 Baseline - Terrestrial'!O216=0), "",'A1 Baseline - Terrestrial'!E216)</f>
        <v/>
      </c>
      <c r="F215" s="81" t="str">
        <f>IF(E215="", "", 'A1 Baseline - Terrestrial'!H216)</f>
        <v/>
      </c>
      <c r="G215" s="82" t="str">
        <f>IF(E215="", "", 'A1 Baseline - Terrestrial'!J216)</f>
        <v/>
      </c>
      <c r="H215" s="98"/>
      <c r="I215" s="99" t="str">
        <f>IF(E215="","",'A1 Baseline - Terrestrial'!K216)</f>
        <v/>
      </c>
      <c r="J215" s="85" t="str">
        <f>IF(OR(E215="",H215=""),"",IF(AND(E215=H215,G215&gt;=P215),"Error - No Enhancement",IF(AND(E215=H215,G215&lt;P215),"Acceptable",IF(F215&gt;N215,"Trading Down - Unacceptable Change",IF(F215=N215,"Error - No Enhancement",'A1 Baseline - Terrestrial'!G216&amp;" - "&amp;IFERROR(VLOOKUP(H215,'Z1 HAB CLASS'!$D$4:$E$45,2,FALSE),""))))))</f>
        <v/>
      </c>
      <c r="K215" s="100" t="str">
        <f>IF(E215="","",IF(AND(E215=H215,G215&gt;=P215),"Error - No Enhancement",IF(AND(E215=H215,G215&lt;P215),'A1 Baseline - Terrestrial'!I216&amp;" - "&amp;'A3 Enhancement - Terrestrial'!O215,IF(F215&gt;N215,"Trading Down - Unacceptable Change",IF(F215=N215,"Error - No Enhancement",IF(AND(E215&lt;&gt;H215,F215&lt;N215),"Lower Distinctiveness Habitat"&amp;" - "&amp;O215,'A1 Baseline - Terrestrial'!I216&amp;" - "&amp;'A3 Enhancement - Terrestrial'!O215))))))</f>
        <v/>
      </c>
      <c r="L215" s="101" t="str">
        <f>IF(E215="","",'A1 Baseline - Terrestrial'!O216)</f>
        <v/>
      </c>
      <c r="M215" s="102" t="str">
        <f>IFERROR(VLOOKUP(H215,'Z1 HAB CLASS'!$D$4:$E$45,2,FALSE)," ")</f>
        <v xml:space="preserve"> </v>
      </c>
      <c r="N215" s="103" t="str">
        <f>IFERROR(VLOOKUP(M215,'Z1 HAB CLASS'!$L$3:$N$9,2,FALSE)," ")</f>
        <v xml:space="preserve"> </v>
      </c>
      <c r="O215" s="104"/>
      <c r="P215" s="100" t="str">
        <f>IFERROR(VLOOKUP(O215,'Z3 CONDITION VALUE'!$A$3:$B$5,2,FALSE)," ")</f>
        <v xml:space="preserve"> </v>
      </c>
      <c r="Q215" s="82" t="str">
        <f>IF(OR('A1 Baseline - Terrestrial'!E216="", 'A1 Baseline - Terrestrial'!O216=0), "", 'A1 Baseline - Terrestrial'!I216&amp;"")</f>
        <v/>
      </c>
      <c r="R215" s="105" t="e">
        <f t="shared" ca="1" si="0"/>
        <v>#NAME?</v>
      </c>
      <c r="S215" s="99" t="e">
        <f t="shared" ca="1" si="1"/>
        <v>#NAME?</v>
      </c>
      <c r="T215" s="106" t="e">
        <f t="array" aca="1" ref="T215" ca="1">IF(OR(R215="",S215=""),"",INDEX('Z8 TARGET ENH'!$F$6:$EO$145,MATCH(R215,'Z8 TARGET ENH'!$B$6:$B$145,0),MATCH(S215,'Z8 TARGET ENH'!$F$2:$EO$2,0)))</f>
        <v>#NAME?</v>
      </c>
      <c r="U215" s="106" t="str">
        <f>IF(E215="","",VLOOKUP($H$8,'Z8 TARGET ENH'!$FH$7:$FJ$38,2,FALSE))</f>
        <v/>
      </c>
      <c r="V215" s="106" t="str">
        <f>IF(E215="","",VLOOKUP(H215,'Z8 TARGET ENH'!$FH$7:$FJ$38,3,FALSE))</f>
        <v/>
      </c>
      <c r="W215" s="107" t="str">
        <f t="shared" si="2"/>
        <v/>
      </c>
      <c r="X215" s="108"/>
      <c r="Y215" s="70"/>
      <c r="Z215" s="1">
        <f t="shared" si="3"/>
        <v>0</v>
      </c>
      <c r="AA215" s="70"/>
      <c r="AB215" s="70"/>
      <c r="AC215" s="70"/>
      <c r="AD215" s="70"/>
      <c r="AE215" s="70"/>
      <c r="AF215" s="70"/>
      <c r="AG215" s="70"/>
      <c r="AH215" s="70"/>
      <c r="AI215" s="70"/>
      <c r="AJ215" s="70"/>
      <c r="AK215" s="70"/>
      <c r="AL215" s="70"/>
      <c r="AM215" s="70"/>
      <c r="AN215" s="70"/>
      <c r="AO215" s="70"/>
      <c r="AP215" s="70"/>
      <c r="AQ215" s="70"/>
      <c r="AR215" s="70"/>
      <c r="AS215" s="70"/>
      <c r="AT215" s="70"/>
    </row>
    <row r="216" spans="1:46" ht="30" customHeight="1" x14ac:dyDescent="0.2">
      <c r="A216" s="70"/>
      <c r="B216" s="70"/>
      <c r="C216" s="70"/>
      <c r="D216" s="97">
        <f>'A1 Baseline - Terrestrial'!D217</f>
        <v>210</v>
      </c>
      <c r="E216" s="80" t="str">
        <f>IF(OR('A1 Baseline - Terrestrial'!E217="",'A1 Baseline - Terrestrial'!O217=0), "",'A1 Baseline - Terrestrial'!E217)</f>
        <v/>
      </c>
      <c r="F216" s="81" t="str">
        <f>IF(E216="", "", 'A1 Baseline - Terrestrial'!H217)</f>
        <v/>
      </c>
      <c r="G216" s="82" t="str">
        <f>IF(E216="", "", 'A1 Baseline - Terrestrial'!J217)</f>
        <v/>
      </c>
      <c r="H216" s="98"/>
      <c r="I216" s="99" t="str">
        <f>IF(E216="","",'A1 Baseline - Terrestrial'!K217)</f>
        <v/>
      </c>
      <c r="J216" s="85" t="str">
        <f>IF(OR(E216="",H216=""),"",IF(AND(E216=H216,G216&gt;=P216),"Error - No Enhancement",IF(AND(E216=H216,G216&lt;P216),"Acceptable",IF(F216&gt;N216,"Trading Down - Unacceptable Change",IF(F216=N216,"Error - No Enhancement",'A1 Baseline - Terrestrial'!G217&amp;" - "&amp;IFERROR(VLOOKUP(H216,'Z1 HAB CLASS'!$D$4:$E$45,2,FALSE),""))))))</f>
        <v/>
      </c>
      <c r="K216" s="100" t="str">
        <f>IF(E216="","",IF(AND(E216=H216,G216&gt;=P216),"Error - No Enhancement",IF(AND(E216=H216,G216&lt;P216),'A1 Baseline - Terrestrial'!I217&amp;" - "&amp;'A3 Enhancement - Terrestrial'!O216,IF(F216&gt;N216,"Trading Down - Unacceptable Change",IF(F216=N216,"Error - No Enhancement",IF(AND(E216&lt;&gt;H216,F216&lt;N216),"Lower Distinctiveness Habitat"&amp;" - "&amp;O216,'A1 Baseline - Terrestrial'!I217&amp;" - "&amp;'A3 Enhancement - Terrestrial'!O216))))))</f>
        <v/>
      </c>
      <c r="L216" s="101" t="str">
        <f>IF(E216="","",'A1 Baseline - Terrestrial'!O217)</f>
        <v/>
      </c>
      <c r="M216" s="102" t="str">
        <f>IFERROR(VLOOKUP(H216,'Z1 HAB CLASS'!$D$4:$E$45,2,FALSE)," ")</f>
        <v xml:space="preserve"> </v>
      </c>
      <c r="N216" s="103" t="str">
        <f>IFERROR(VLOOKUP(M216,'Z1 HAB CLASS'!$L$3:$N$9,2,FALSE)," ")</f>
        <v xml:space="preserve"> </v>
      </c>
      <c r="O216" s="104"/>
      <c r="P216" s="100" t="str">
        <f>IFERROR(VLOOKUP(O216,'Z3 CONDITION VALUE'!$A$3:$B$5,2,FALSE)," ")</f>
        <v xml:space="preserve"> </v>
      </c>
      <c r="Q216" s="82" t="str">
        <f>IF(OR('A1 Baseline - Terrestrial'!E217="", 'A1 Baseline - Terrestrial'!O217=0), "", 'A1 Baseline - Terrestrial'!I217&amp;"")</f>
        <v/>
      </c>
      <c r="R216" s="105" t="e">
        <f t="shared" ca="1" si="0"/>
        <v>#NAME?</v>
      </c>
      <c r="S216" s="99" t="e">
        <f t="shared" ca="1" si="1"/>
        <v>#NAME?</v>
      </c>
      <c r="T216" s="106" t="e">
        <f t="array" aca="1" ref="T216" ca="1">IF(OR(R216="",S216=""),"",INDEX('Z8 TARGET ENH'!$F$6:$EO$145,MATCH(R216,'Z8 TARGET ENH'!$B$6:$B$145,0),MATCH(S216,'Z8 TARGET ENH'!$F$2:$EO$2,0)))</f>
        <v>#NAME?</v>
      </c>
      <c r="U216" s="106" t="str">
        <f>IF(E216="","",VLOOKUP($H$8,'Z8 TARGET ENH'!$FH$7:$FJ$38,2,FALSE))</f>
        <v/>
      </c>
      <c r="V216" s="106" t="str">
        <f>IF(E216="","",VLOOKUP(H216,'Z8 TARGET ENH'!$FH$7:$FJ$38,3,FALSE))</f>
        <v/>
      </c>
      <c r="W216" s="107" t="str">
        <f t="shared" si="2"/>
        <v/>
      </c>
      <c r="X216" s="108"/>
      <c r="Y216" s="70"/>
      <c r="Z216" s="1">
        <f t="shared" si="3"/>
        <v>0</v>
      </c>
      <c r="AA216" s="70"/>
      <c r="AB216" s="70"/>
      <c r="AC216" s="70"/>
      <c r="AD216" s="70"/>
      <c r="AE216" s="70"/>
      <c r="AF216" s="70"/>
      <c r="AG216" s="70"/>
      <c r="AH216" s="70"/>
      <c r="AI216" s="70"/>
      <c r="AJ216" s="70"/>
      <c r="AK216" s="70"/>
      <c r="AL216" s="70"/>
      <c r="AM216" s="70"/>
      <c r="AN216" s="70"/>
      <c r="AO216" s="70"/>
      <c r="AP216" s="70"/>
      <c r="AQ216" s="70"/>
      <c r="AR216" s="70"/>
      <c r="AS216" s="70"/>
      <c r="AT216" s="70"/>
    </row>
    <row r="217" spans="1:46" ht="30" customHeight="1" x14ac:dyDescent="0.2">
      <c r="A217" s="70"/>
      <c r="B217" s="70"/>
      <c r="C217" s="70"/>
      <c r="D217" s="97">
        <f>'A1 Baseline - Terrestrial'!D218</f>
        <v>211</v>
      </c>
      <c r="E217" s="80" t="str">
        <f>IF(OR('A1 Baseline - Terrestrial'!E218="",'A1 Baseline - Terrestrial'!O218=0), "",'A1 Baseline - Terrestrial'!E218)</f>
        <v/>
      </c>
      <c r="F217" s="81" t="str">
        <f>IF(E217="", "", 'A1 Baseline - Terrestrial'!H218)</f>
        <v/>
      </c>
      <c r="G217" s="82" t="str">
        <f>IF(E217="", "", 'A1 Baseline - Terrestrial'!J218)</f>
        <v/>
      </c>
      <c r="H217" s="98"/>
      <c r="I217" s="99" t="str">
        <f>IF(E217="","",'A1 Baseline - Terrestrial'!K218)</f>
        <v/>
      </c>
      <c r="J217" s="85" t="str">
        <f>IF(OR(E217="",H217=""),"",IF(AND(E217=H217,G217&gt;=P217),"Error - No Enhancement",IF(AND(E217=H217,G217&lt;P217),"Acceptable",IF(F217&gt;N217,"Trading Down - Unacceptable Change",IF(F217=N217,"Error - No Enhancement",'A1 Baseline - Terrestrial'!G218&amp;" - "&amp;IFERROR(VLOOKUP(H217,'Z1 HAB CLASS'!$D$4:$E$45,2,FALSE),""))))))</f>
        <v/>
      </c>
      <c r="K217" s="100" t="str">
        <f>IF(E217="","",IF(AND(E217=H217,G217&gt;=P217),"Error - No Enhancement",IF(AND(E217=H217,G217&lt;P217),'A1 Baseline - Terrestrial'!I218&amp;" - "&amp;'A3 Enhancement - Terrestrial'!O217,IF(F217&gt;N217,"Trading Down - Unacceptable Change",IF(F217=N217,"Error - No Enhancement",IF(AND(E217&lt;&gt;H217,F217&lt;N217),"Lower Distinctiveness Habitat"&amp;" - "&amp;O217,'A1 Baseline - Terrestrial'!I218&amp;" - "&amp;'A3 Enhancement - Terrestrial'!O217))))))</f>
        <v/>
      </c>
      <c r="L217" s="101" t="str">
        <f>IF(E217="","",'A1 Baseline - Terrestrial'!O218)</f>
        <v/>
      </c>
      <c r="M217" s="102" t="str">
        <f>IFERROR(VLOOKUP(H217,'Z1 HAB CLASS'!$D$4:$E$45,2,FALSE)," ")</f>
        <v xml:space="preserve"> </v>
      </c>
      <c r="N217" s="103" t="str">
        <f>IFERROR(VLOOKUP(M217,'Z1 HAB CLASS'!$L$3:$N$9,2,FALSE)," ")</f>
        <v xml:space="preserve"> </v>
      </c>
      <c r="O217" s="104"/>
      <c r="P217" s="100" t="str">
        <f>IFERROR(VLOOKUP(O217,'Z3 CONDITION VALUE'!$A$3:$B$5,2,FALSE)," ")</f>
        <v xml:space="preserve"> </v>
      </c>
      <c r="Q217" s="82" t="str">
        <f>IF(OR('A1 Baseline - Terrestrial'!E218="", 'A1 Baseline - Terrestrial'!O218=0), "", 'A1 Baseline - Terrestrial'!I218&amp;"")</f>
        <v/>
      </c>
      <c r="R217" s="105" t="e">
        <f t="shared" ca="1" si="0"/>
        <v>#NAME?</v>
      </c>
      <c r="S217" s="99" t="e">
        <f t="shared" ca="1" si="1"/>
        <v>#NAME?</v>
      </c>
      <c r="T217" s="106" t="e">
        <f t="array" aca="1" ref="T217" ca="1">IF(OR(R217="",S217=""),"",INDEX('Z8 TARGET ENH'!$F$6:$EO$145,MATCH(R217,'Z8 TARGET ENH'!$B$6:$B$145,0),MATCH(S217,'Z8 TARGET ENH'!$F$2:$EO$2,0)))</f>
        <v>#NAME?</v>
      </c>
      <c r="U217" s="106" t="str">
        <f>IF(E217="","",VLOOKUP($H$8,'Z8 TARGET ENH'!$FH$7:$FJ$38,2,FALSE))</f>
        <v/>
      </c>
      <c r="V217" s="106" t="str">
        <f>IF(E217="","",VLOOKUP(H217,'Z8 TARGET ENH'!$FH$7:$FJ$38,3,FALSE))</f>
        <v/>
      </c>
      <c r="W217" s="107" t="str">
        <f t="shared" si="2"/>
        <v/>
      </c>
      <c r="X217" s="108"/>
      <c r="Y217" s="70"/>
      <c r="Z217" s="1">
        <f t="shared" si="3"/>
        <v>0</v>
      </c>
      <c r="AA217" s="70"/>
      <c r="AB217" s="70"/>
      <c r="AC217" s="70"/>
      <c r="AD217" s="70"/>
      <c r="AE217" s="70"/>
      <c r="AF217" s="70"/>
      <c r="AG217" s="70"/>
      <c r="AH217" s="70"/>
      <c r="AI217" s="70"/>
      <c r="AJ217" s="70"/>
      <c r="AK217" s="70"/>
      <c r="AL217" s="70"/>
      <c r="AM217" s="70"/>
      <c r="AN217" s="70"/>
      <c r="AO217" s="70"/>
      <c r="AP217" s="70"/>
      <c r="AQ217" s="70"/>
      <c r="AR217" s="70"/>
      <c r="AS217" s="70"/>
      <c r="AT217" s="70"/>
    </row>
    <row r="218" spans="1:46" ht="30" customHeight="1" x14ac:dyDescent="0.2">
      <c r="A218" s="70"/>
      <c r="B218" s="70"/>
      <c r="C218" s="70"/>
      <c r="D218" s="97">
        <f>'A1 Baseline - Terrestrial'!D219</f>
        <v>212</v>
      </c>
      <c r="E218" s="80" t="str">
        <f>IF(OR('A1 Baseline - Terrestrial'!E219="",'A1 Baseline - Terrestrial'!O219=0), "",'A1 Baseline - Terrestrial'!E219)</f>
        <v/>
      </c>
      <c r="F218" s="81" t="str">
        <f>IF(E218="", "", 'A1 Baseline - Terrestrial'!H219)</f>
        <v/>
      </c>
      <c r="G218" s="82" t="str">
        <f>IF(E218="", "", 'A1 Baseline - Terrestrial'!J219)</f>
        <v/>
      </c>
      <c r="H218" s="98"/>
      <c r="I218" s="99" t="str">
        <f>IF(E218="","",'A1 Baseline - Terrestrial'!K219)</f>
        <v/>
      </c>
      <c r="J218" s="85" t="str">
        <f>IF(OR(E218="",H218=""),"",IF(AND(E218=H218,G218&gt;=P218),"Error - No Enhancement",IF(AND(E218=H218,G218&lt;P218),"Acceptable",IF(F218&gt;N218,"Trading Down - Unacceptable Change",IF(F218=N218,"Error - No Enhancement",'A1 Baseline - Terrestrial'!G219&amp;" - "&amp;IFERROR(VLOOKUP(H218,'Z1 HAB CLASS'!$D$4:$E$45,2,FALSE),""))))))</f>
        <v/>
      </c>
      <c r="K218" s="100" t="str">
        <f>IF(E218="","",IF(AND(E218=H218,G218&gt;=P218),"Error - No Enhancement",IF(AND(E218=H218,G218&lt;P218),'A1 Baseline - Terrestrial'!I219&amp;" - "&amp;'A3 Enhancement - Terrestrial'!O218,IF(F218&gt;N218,"Trading Down - Unacceptable Change",IF(F218=N218,"Error - No Enhancement",IF(AND(E218&lt;&gt;H218,F218&lt;N218),"Lower Distinctiveness Habitat"&amp;" - "&amp;O218,'A1 Baseline - Terrestrial'!I219&amp;" - "&amp;'A3 Enhancement - Terrestrial'!O218))))))</f>
        <v/>
      </c>
      <c r="L218" s="101" t="str">
        <f>IF(E218="","",'A1 Baseline - Terrestrial'!O219)</f>
        <v/>
      </c>
      <c r="M218" s="102" t="str">
        <f>IFERROR(VLOOKUP(H218,'Z1 HAB CLASS'!$D$4:$E$45,2,FALSE)," ")</f>
        <v xml:space="preserve"> </v>
      </c>
      <c r="N218" s="103" t="str">
        <f>IFERROR(VLOOKUP(M218,'Z1 HAB CLASS'!$L$3:$N$9,2,FALSE)," ")</f>
        <v xml:space="preserve"> </v>
      </c>
      <c r="O218" s="104"/>
      <c r="P218" s="100" t="str">
        <f>IFERROR(VLOOKUP(O218,'Z3 CONDITION VALUE'!$A$3:$B$5,2,FALSE)," ")</f>
        <v xml:space="preserve"> </v>
      </c>
      <c r="Q218" s="82" t="str">
        <f>IF(OR('A1 Baseline - Terrestrial'!E219="", 'A1 Baseline - Terrestrial'!O219=0), "", 'A1 Baseline - Terrestrial'!I219&amp;"")</f>
        <v/>
      </c>
      <c r="R218" s="105" t="e">
        <f t="shared" ca="1" si="0"/>
        <v>#NAME?</v>
      </c>
      <c r="S218" s="99" t="e">
        <f t="shared" ca="1" si="1"/>
        <v>#NAME?</v>
      </c>
      <c r="T218" s="106" t="e">
        <f t="array" aca="1" ref="T218" ca="1">IF(OR(R218="",S218=""),"",INDEX('Z8 TARGET ENH'!$F$6:$EO$145,MATCH(R218,'Z8 TARGET ENH'!$B$6:$B$145,0),MATCH(S218,'Z8 TARGET ENH'!$F$2:$EO$2,0)))</f>
        <v>#NAME?</v>
      </c>
      <c r="U218" s="106" t="str">
        <f>IF(E218="","",VLOOKUP($H$8,'Z8 TARGET ENH'!$FH$7:$FJ$38,2,FALSE))</f>
        <v/>
      </c>
      <c r="V218" s="106" t="str">
        <f>IF(E218="","",VLOOKUP(H218,'Z8 TARGET ENH'!$FH$7:$FJ$38,3,FALSE))</f>
        <v/>
      </c>
      <c r="W218" s="107" t="str">
        <f t="shared" si="2"/>
        <v/>
      </c>
      <c r="X218" s="108"/>
      <c r="Y218" s="70"/>
      <c r="Z218" s="1">
        <f t="shared" si="3"/>
        <v>0</v>
      </c>
      <c r="AA218" s="70"/>
      <c r="AB218" s="70"/>
      <c r="AC218" s="70"/>
      <c r="AD218" s="70"/>
      <c r="AE218" s="70"/>
      <c r="AF218" s="70"/>
      <c r="AG218" s="70"/>
      <c r="AH218" s="70"/>
      <c r="AI218" s="70"/>
      <c r="AJ218" s="70"/>
      <c r="AK218" s="70"/>
      <c r="AL218" s="70"/>
      <c r="AM218" s="70"/>
      <c r="AN218" s="70"/>
      <c r="AO218" s="70"/>
      <c r="AP218" s="70"/>
      <c r="AQ218" s="70"/>
      <c r="AR218" s="70"/>
      <c r="AS218" s="70"/>
      <c r="AT218" s="70"/>
    </row>
    <row r="219" spans="1:46" ht="30" customHeight="1" x14ac:dyDescent="0.2">
      <c r="A219" s="70"/>
      <c r="B219" s="70"/>
      <c r="C219" s="70"/>
      <c r="D219" s="97">
        <f>'A1 Baseline - Terrestrial'!D220</f>
        <v>213</v>
      </c>
      <c r="E219" s="80" t="str">
        <f>IF(OR('A1 Baseline - Terrestrial'!E220="",'A1 Baseline - Terrestrial'!O220=0), "",'A1 Baseline - Terrestrial'!E220)</f>
        <v/>
      </c>
      <c r="F219" s="81" t="str">
        <f>IF(E219="", "", 'A1 Baseline - Terrestrial'!H220)</f>
        <v/>
      </c>
      <c r="G219" s="82" t="str">
        <f>IF(E219="", "", 'A1 Baseline - Terrestrial'!J220)</f>
        <v/>
      </c>
      <c r="H219" s="98"/>
      <c r="I219" s="99" t="str">
        <f>IF(E219="","",'A1 Baseline - Terrestrial'!K220)</f>
        <v/>
      </c>
      <c r="J219" s="85" t="str">
        <f>IF(OR(E219="",H219=""),"",IF(AND(E219=H219,G219&gt;=P219),"Error - No Enhancement",IF(AND(E219=H219,G219&lt;P219),"Acceptable",IF(F219&gt;N219,"Trading Down - Unacceptable Change",IF(F219=N219,"Error - No Enhancement",'A1 Baseline - Terrestrial'!G220&amp;" - "&amp;IFERROR(VLOOKUP(H219,'Z1 HAB CLASS'!$D$4:$E$45,2,FALSE),""))))))</f>
        <v/>
      </c>
      <c r="K219" s="100" t="str">
        <f>IF(E219="","",IF(AND(E219=H219,G219&gt;=P219),"Error - No Enhancement",IF(AND(E219=H219,G219&lt;P219),'A1 Baseline - Terrestrial'!I220&amp;" - "&amp;'A3 Enhancement - Terrestrial'!O219,IF(F219&gt;N219,"Trading Down - Unacceptable Change",IF(F219=N219,"Error - No Enhancement",IF(AND(E219&lt;&gt;H219,F219&lt;N219),"Lower Distinctiveness Habitat"&amp;" - "&amp;O219,'A1 Baseline - Terrestrial'!I220&amp;" - "&amp;'A3 Enhancement - Terrestrial'!O219))))))</f>
        <v/>
      </c>
      <c r="L219" s="101" t="str">
        <f>IF(E219="","",'A1 Baseline - Terrestrial'!O220)</f>
        <v/>
      </c>
      <c r="M219" s="102" t="str">
        <f>IFERROR(VLOOKUP(H219,'Z1 HAB CLASS'!$D$4:$E$45,2,FALSE)," ")</f>
        <v xml:space="preserve"> </v>
      </c>
      <c r="N219" s="103" t="str">
        <f>IFERROR(VLOOKUP(M219,'Z1 HAB CLASS'!$L$3:$N$9,2,FALSE)," ")</f>
        <v xml:space="preserve"> </v>
      </c>
      <c r="O219" s="104"/>
      <c r="P219" s="100" t="str">
        <f>IFERROR(VLOOKUP(O219,'Z3 CONDITION VALUE'!$A$3:$B$5,2,FALSE)," ")</f>
        <v xml:space="preserve"> </v>
      </c>
      <c r="Q219" s="82" t="str">
        <f>IF(OR('A1 Baseline - Terrestrial'!E220="", 'A1 Baseline - Terrestrial'!O220=0), "", 'A1 Baseline - Terrestrial'!I220&amp;"")</f>
        <v/>
      </c>
      <c r="R219" s="105" t="e">
        <f t="shared" ca="1" si="0"/>
        <v>#NAME?</v>
      </c>
      <c r="S219" s="99" t="e">
        <f t="shared" ca="1" si="1"/>
        <v>#NAME?</v>
      </c>
      <c r="T219" s="106" t="e">
        <f t="array" aca="1" ref="T219" ca="1">IF(OR(R219="",S219=""),"",INDEX('Z8 TARGET ENH'!$F$6:$EO$145,MATCH(R219,'Z8 TARGET ENH'!$B$6:$B$145,0),MATCH(S219,'Z8 TARGET ENH'!$F$2:$EO$2,0)))</f>
        <v>#NAME?</v>
      </c>
      <c r="U219" s="106" t="str">
        <f>IF(E219="","",VLOOKUP($H$8,'Z8 TARGET ENH'!$FH$7:$FJ$38,2,FALSE))</f>
        <v/>
      </c>
      <c r="V219" s="106" t="str">
        <f>IF(E219="","",VLOOKUP(H219,'Z8 TARGET ENH'!$FH$7:$FJ$38,3,FALSE))</f>
        <v/>
      </c>
      <c r="W219" s="107" t="str">
        <f t="shared" si="2"/>
        <v/>
      </c>
      <c r="X219" s="108"/>
      <c r="Y219" s="70"/>
      <c r="Z219" s="1">
        <f t="shared" si="3"/>
        <v>0</v>
      </c>
      <c r="AA219" s="70"/>
      <c r="AB219" s="70"/>
      <c r="AC219" s="70"/>
      <c r="AD219" s="70"/>
      <c r="AE219" s="70"/>
      <c r="AF219" s="70"/>
      <c r="AG219" s="70"/>
      <c r="AH219" s="70"/>
      <c r="AI219" s="70"/>
      <c r="AJ219" s="70"/>
      <c r="AK219" s="70"/>
      <c r="AL219" s="70"/>
      <c r="AM219" s="70"/>
      <c r="AN219" s="70"/>
      <c r="AO219" s="70"/>
      <c r="AP219" s="70"/>
      <c r="AQ219" s="70"/>
      <c r="AR219" s="70"/>
      <c r="AS219" s="70"/>
      <c r="AT219" s="70"/>
    </row>
    <row r="220" spans="1:46" ht="30" customHeight="1" x14ac:dyDescent="0.2">
      <c r="A220" s="70"/>
      <c r="B220" s="70"/>
      <c r="C220" s="70"/>
      <c r="D220" s="97">
        <f>'A1 Baseline - Terrestrial'!D221</f>
        <v>214</v>
      </c>
      <c r="E220" s="80" t="str">
        <f>IF(OR('A1 Baseline - Terrestrial'!E221="",'A1 Baseline - Terrestrial'!O221=0), "",'A1 Baseline - Terrestrial'!E221)</f>
        <v/>
      </c>
      <c r="F220" s="81" t="str">
        <f>IF(E220="", "", 'A1 Baseline - Terrestrial'!H221)</f>
        <v/>
      </c>
      <c r="G220" s="82" t="str">
        <f>IF(E220="", "", 'A1 Baseline - Terrestrial'!J221)</f>
        <v/>
      </c>
      <c r="H220" s="98"/>
      <c r="I220" s="99" t="str">
        <f>IF(E220="","",'A1 Baseline - Terrestrial'!K221)</f>
        <v/>
      </c>
      <c r="J220" s="85" t="str">
        <f>IF(OR(E220="",H220=""),"",IF(AND(E220=H220,G220&gt;=P220),"Error - No Enhancement",IF(AND(E220=H220,G220&lt;P220),"Acceptable",IF(F220&gt;N220,"Trading Down - Unacceptable Change",IF(F220=N220,"Error - No Enhancement",'A1 Baseline - Terrestrial'!G221&amp;" - "&amp;IFERROR(VLOOKUP(H220,'Z1 HAB CLASS'!$D$4:$E$45,2,FALSE),""))))))</f>
        <v/>
      </c>
      <c r="K220" s="100" t="str">
        <f>IF(E220="","",IF(AND(E220=H220,G220&gt;=P220),"Error - No Enhancement",IF(AND(E220=H220,G220&lt;P220),'A1 Baseline - Terrestrial'!I221&amp;" - "&amp;'A3 Enhancement - Terrestrial'!O220,IF(F220&gt;N220,"Trading Down - Unacceptable Change",IF(F220=N220,"Error - No Enhancement",IF(AND(E220&lt;&gt;H220,F220&lt;N220),"Lower Distinctiveness Habitat"&amp;" - "&amp;O220,'A1 Baseline - Terrestrial'!I221&amp;" - "&amp;'A3 Enhancement - Terrestrial'!O220))))))</f>
        <v/>
      </c>
      <c r="L220" s="101" t="str">
        <f>IF(E220="","",'A1 Baseline - Terrestrial'!O221)</f>
        <v/>
      </c>
      <c r="M220" s="102" t="str">
        <f>IFERROR(VLOOKUP(H220,'Z1 HAB CLASS'!$D$4:$E$45,2,FALSE)," ")</f>
        <v xml:space="preserve"> </v>
      </c>
      <c r="N220" s="103" t="str">
        <f>IFERROR(VLOOKUP(M220,'Z1 HAB CLASS'!$L$3:$N$9,2,FALSE)," ")</f>
        <v xml:space="preserve"> </v>
      </c>
      <c r="O220" s="104"/>
      <c r="P220" s="100" t="str">
        <f>IFERROR(VLOOKUP(O220,'Z3 CONDITION VALUE'!$A$3:$B$5,2,FALSE)," ")</f>
        <v xml:space="preserve"> </v>
      </c>
      <c r="Q220" s="82" t="str">
        <f>IF(OR('A1 Baseline - Terrestrial'!E221="", 'A1 Baseline - Terrestrial'!O221=0), "", 'A1 Baseline - Terrestrial'!I221&amp;"")</f>
        <v/>
      </c>
      <c r="R220" s="105" t="e">
        <f t="shared" ca="1" si="0"/>
        <v>#NAME?</v>
      </c>
      <c r="S220" s="99" t="e">
        <f t="shared" ca="1" si="1"/>
        <v>#NAME?</v>
      </c>
      <c r="T220" s="106" t="e">
        <f t="array" aca="1" ref="T220" ca="1">IF(OR(R220="",S220=""),"",INDEX('Z8 TARGET ENH'!$F$6:$EO$145,MATCH(R220,'Z8 TARGET ENH'!$B$6:$B$145,0),MATCH(S220,'Z8 TARGET ENH'!$F$2:$EO$2,0)))</f>
        <v>#NAME?</v>
      </c>
      <c r="U220" s="106" t="str">
        <f>IF(E220="","",VLOOKUP($H$8,'Z8 TARGET ENH'!$FH$7:$FJ$38,2,FALSE))</f>
        <v/>
      </c>
      <c r="V220" s="106" t="str">
        <f>IF(E220="","",VLOOKUP(H220,'Z8 TARGET ENH'!$FH$7:$FJ$38,3,FALSE))</f>
        <v/>
      </c>
      <c r="W220" s="107" t="str">
        <f t="shared" si="2"/>
        <v/>
      </c>
      <c r="X220" s="108"/>
      <c r="Y220" s="70"/>
      <c r="Z220" s="1">
        <f t="shared" si="3"/>
        <v>0</v>
      </c>
      <c r="AA220" s="70"/>
      <c r="AB220" s="70"/>
      <c r="AC220" s="70"/>
      <c r="AD220" s="70"/>
      <c r="AE220" s="70"/>
      <c r="AF220" s="70"/>
      <c r="AG220" s="70"/>
      <c r="AH220" s="70"/>
      <c r="AI220" s="70"/>
      <c r="AJ220" s="70"/>
      <c r="AK220" s="70"/>
      <c r="AL220" s="70"/>
      <c r="AM220" s="70"/>
      <c r="AN220" s="70"/>
      <c r="AO220" s="70"/>
      <c r="AP220" s="70"/>
      <c r="AQ220" s="70"/>
      <c r="AR220" s="70"/>
      <c r="AS220" s="70"/>
      <c r="AT220" s="70"/>
    </row>
    <row r="221" spans="1:46" ht="30" customHeight="1" x14ac:dyDescent="0.2">
      <c r="A221" s="70"/>
      <c r="B221" s="70"/>
      <c r="C221" s="70"/>
      <c r="D221" s="97">
        <f>'A1 Baseline - Terrestrial'!D222</f>
        <v>215</v>
      </c>
      <c r="E221" s="80" t="str">
        <f>IF(OR('A1 Baseline - Terrestrial'!E222="",'A1 Baseline - Terrestrial'!O222=0), "",'A1 Baseline - Terrestrial'!E222)</f>
        <v/>
      </c>
      <c r="F221" s="81" t="str">
        <f>IF(E221="", "", 'A1 Baseline - Terrestrial'!H222)</f>
        <v/>
      </c>
      <c r="G221" s="82" t="str">
        <f>IF(E221="", "", 'A1 Baseline - Terrestrial'!J222)</f>
        <v/>
      </c>
      <c r="H221" s="98"/>
      <c r="I221" s="99" t="str">
        <f>IF(E221="","",'A1 Baseline - Terrestrial'!K222)</f>
        <v/>
      </c>
      <c r="J221" s="85" t="str">
        <f>IF(OR(E221="",H221=""),"",IF(AND(E221=H221,G221&gt;=P221),"Error - No Enhancement",IF(AND(E221=H221,G221&lt;P221),"Acceptable",IF(F221&gt;N221,"Trading Down - Unacceptable Change",IF(F221=N221,"Error - No Enhancement",'A1 Baseline - Terrestrial'!G222&amp;" - "&amp;IFERROR(VLOOKUP(H221,'Z1 HAB CLASS'!$D$4:$E$45,2,FALSE),""))))))</f>
        <v/>
      </c>
      <c r="K221" s="100" t="str">
        <f>IF(E221="","",IF(AND(E221=H221,G221&gt;=P221),"Error - No Enhancement",IF(AND(E221=H221,G221&lt;P221),'A1 Baseline - Terrestrial'!I222&amp;" - "&amp;'A3 Enhancement - Terrestrial'!O221,IF(F221&gt;N221,"Trading Down - Unacceptable Change",IF(F221=N221,"Error - No Enhancement",IF(AND(E221&lt;&gt;H221,F221&lt;N221),"Lower Distinctiveness Habitat"&amp;" - "&amp;O221,'A1 Baseline - Terrestrial'!I222&amp;" - "&amp;'A3 Enhancement - Terrestrial'!O221))))))</f>
        <v/>
      </c>
      <c r="L221" s="101" t="str">
        <f>IF(E221="","",'A1 Baseline - Terrestrial'!O222)</f>
        <v/>
      </c>
      <c r="M221" s="102" t="str">
        <f>IFERROR(VLOOKUP(H221,'Z1 HAB CLASS'!$D$4:$E$45,2,FALSE)," ")</f>
        <v xml:space="preserve"> </v>
      </c>
      <c r="N221" s="103" t="str">
        <f>IFERROR(VLOOKUP(M221,'Z1 HAB CLASS'!$L$3:$N$9,2,FALSE)," ")</f>
        <v xml:space="preserve"> </v>
      </c>
      <c r="O221" s="104"/>
      <c r="P221" s="100" t="str">
        <f>IFERROR(VLOOKUP(O221,'Z3 CONDITION VALUE'!$A$3:$B$5,2,FALSE)," ")</f>
        <v xml:space="preserve"> </v>
      </c>
      <c r="Q221" s="82" t="str">
        <f>IF(OR('A1 Baseline - Terrestrial'!E222="", 'A1 Baseline - Terrestrial'!O222=0), "", 'A1 Baseline - Terrestrial'!I222&amp;"")</f>
        <v/>
      </c>
      <c r="R221" s="105" t="e">
        <f t="shared" ca="1" si="0"/>
        <v>#NAME?</v>
      </c>
      <c r="S221" s="99" t="e">
        <f t="shared" ca="1" si="1"/>
        <v>#NAME?</v>
      </c>
      <c r="T221" s="106" t="e">
        <f t="array" aca="1" ref="T221" ca="1">IF(OR(R221="",S221=""),"",INDEX('Z8 TARGET ENH'!$F$6:$EO$145,MATCH(R221,'Z8 TARGET ENH'!$B$6:$B$145,0),MATCH(S221,'Z8 TARGET ENH'!$F$2:$EO$2,0)))</f>
        <v>#NAME?</v>
      </c>
      <c r="U221" s="106" t="str">
        <f>IF(E221="","",VLOOKUP($H$8,'Z8 TARGET ENH'!$FH$7:$FJ$38,2,FALSE))</f>
        <v/>
      </c>
      <c r="V221" s="106" t="str">
        <f>IF(E221="","",VLOOKUP(H221,'Z8 TARGET ENH'!$FH$7:$FJ$38,3,FALSE))</f>
        <v/>
      </c>
      <c r="W221" s="107" t="str">
        <f t="shared" si="2"/>
        <v/>
      </c>
      <c r="X221" s="108"/>
      <c r="Y221" s="70"/>
      <c r="Z221" s="1">
        <f t="shared" si="3"/>
        <v>0</v>
      </c>
      <c r="AA221" s="70"/>
      <c r="AB221" s="70"/>
      <c r="AC221" s="70"/>
      <c r="AD221" s="70"/>
      <c r="AE221" s="70"/>
      <c r="AF221" s="70"/>
      <c r="AG221" s="70"/>
      <c r="AH221" s="70"/>
      <c r="AI221" s="70"/>
      <c r="AJ221" s="70"/>
      <c r="AK221" s="70"/>
      <c r="AL221" s="70"/>
      <c r="AM221" s="70"/>
      <c r="AN221" s="70"/>
      <c r="AO221" s="70"/>
      <c r="AP221" s="70"/>
      <c r="AQ221" s="70"/>
      <c r="AR221" s="70"/>
      <c r="AS221" s="70"/>
      <c r="AT221" s="70"/>
    </row>
    <row r="222" spans="1:46" ht="30" customHeight="1" x14ac:dyDescent="0.2">
      <c r="A222" s="70"/>
      <c r="B222" s="70"/>
      <c r="C222" s="70"/>
      <c r="D222" s="97">
        <f>'A1 Baseline - Terrestrial'!D223</f>
        <v>216</v>
      </c>
      <c r="E222" s="80" t="str">
        <f>IF(OR('A1 Baseline - Terrestrial'!E223="",'A1 Baseline - Terrestrial'!O223=0), "",'A1 Baseline - Terrestrial'!E223)</f>
        <v/>
      </c>
      <c r="F222" s="81" t="str">
        <f>IF(E222="", "", 'A1 Baseline - Terrestrial'!H223)</f>
        <v/>
      </c>
      <c r="G222" s="82" t="str">
        <f>IF(E222="", "", 'A1 Baseline - Terrestrial'!J223)</f>
        <v/>
      </c>
      <c r="H222" s="98"/>
      <c r="I222" s="99" t="str">
        <f>IF(E222="","",'A1 Baseline - Terrestrial'!K223)</f>
        <v/>
      </c>
      <c r="J222" s="85" t="str">
        <f>IF(OR(E222="",H222=""),"",IF(AND(E222=H222,G222&gt;=P222),"Error - No Enhancement",IF(AND(E222=H222,G222&lt;P222),"Acceptable",IF(F222&gt;N222,"Trading Down - Unacceptable Change",IF(F222=N222,"Error - No Enhancement",'A1 Baseline - Terrestrial'!G223&amp;" - "&amp;IFERROR(VLOOKUP(H222,'Z1 HAB CLASS'!$D$4:$E$45,2,FALSE),""))))))</f>
        <v/>
      </c>
      <c r="K222" s="100" t="str">
        <f>IF(E222="","",IF(AND(E222=H222,G222&gt;=P222),"Error - No Enhancement",IF(AND(E222=H222,G222&lt;P222),'A1 Baseline - Terrestrial'!I223&amp;" - "&amp;'A3 Enhancement - Terrestrial'!O222,IF(F222&gt;N222,"Trading Down - Unacceptable Change",IF(F222=N222,"Error - No Enhancement",IF(AND(E222&lt;&gt;H222,F222&lt;N222),"Lower Distinctiveness Habitat"&amp;" - "&amp;O222,'A1 Baseline - Terrestrial'!I223&amp;" - "&amp;'A3 Enhancement - Terrestrial'!O222))))))</f>
        <v/>
      </c>
      <c r="L222" s="101" t="str">
        <f>IF(E222="","",'A1 Baseline - Terrestrial'!O223)</f>
        <v/>
      </c>
      <c r="M222" s="102" t="str">
        <f>IFERROR(VLOOKUP(H222,'Z1 HAB CLASS'!$D$4:$E$45,2,FALSE)," ")</f>
        <v xml:space="preserve"> </v>
      </c>
      <c r="N222" s="103" t="str">
        <f>IFERROR(VLOOKUP(M222,'Z1 HAB CLASS'!$L$3:$N$9,2,FALSE)," ")</f>
        <v xml:space="preserve"> </v>
      </c>
      <c r="O222" s="104"/>
      <c r="P222" s="100" t="str">
        <f>IFERROR(VLOOKUP(O222,'Z3 CONDITION VALUE'!$A$3:$B$5,2,FALSE)," ")</f>
        <v xml:space="preserve"> </v>
      </c>
      <c r="Q222" s="82" t="str">
        <f>IF(OR('A1 Baseline - Terrestrial'!E223="", 'A1 Baseline - Terrestrial'!O223=0), "", 'A1 Baseline - Terrestrial'!I223&amp;"")</f>
        <v/>
      </c>
      <c r="R222" s="105" t="e">
        <f t="shared" ca="1" si="0"/>
        <v>#NAME?</v>
      </c>
      <c r="S222" s="99" t="e">
        <f t="shared" ca="1" si="1"/>
        <v>#NAME?</v>
      </c>
      <c r="T222" s="106" t="e">
        <f t="array" aca="1" ref="T222" ca="1">IF(OR(R222="",S222=""),"",INDEX('Z8 TARGET ENH'!$F$6:$EO$145,MATCH(R222,'Z8 TARGET ENH'!$B$6:$B$145,0),MATCH(S222,'Z8 TARGET ENH'!$F$2:$EO$2,0)))</f>
        <v>#NAME?</v>
      </c>
      <c r="U222" s="106" t="str">
        <f>IF(E222="","",VLOOKUP($H$8,'Z8 TARGET ENH'!$FH$7:$FJ$38,2,FALSE))</f>
        <v/>
      </c>
      <c r="V222" s="106" t="str">
        <f>IF(E222="","",VLOOKUP(H222,'Z8 TARGET ENH'!$FH$7:$FJ$38,3,FALSE))</f>
        <v/>
      </c>
      <c r="W222" s="107" t="str">
        <f t="shared" si="2"/>
        <v/>
      </c>
      <c r="X222" s="108"/>
      <c r="Y222" s="70"/>
      <c r="Z222" s="1">
        <f t="shared" si="3"/>
        <v>0</v>
      </c>
      <c r="AA222" s="70"/>
      <c r="AB222" s="70"/>
      <c r="AC222" s="70"/>
      <c r="AD222" s="70"/>
      <c r="AE222" s="70"/>
      <c r="AF222" s="70"/>
      <c r="AG222" s="70"/>
      <c r="AH222" s="70"/>
      <c r="AI222" s="70"/>
      <c r="AJ222" s="70"/>
      <c r="AK222" s="70"/>
      <c r="AL222" s="70"/>
      <c r="AM222" s="70"/>
      <c r="AN222" s="70"/>
      <c r="AO222" s="70"/>
      <c r="AP222" s="70"/>
      <c r="AQ222" s="70"/>
      <c r="AR222" s="70"/>
      <c r="AS222" s="70"/>
      <c r="AT222" s="70"/>
    </row>
    <row r="223" spans="1:46" ht="30" customHeight="1" x14ac:dyDescent="0.2">
      <c r="A223" s="70"/>
      <c r="B223" s="70"/>
      <c r="C223" s="70"/>
      <c r="D223" s="97">
        <f>'A1 Baseline - Terrestrial'!D224</f>
        <v>217</v>
      </c>
      <c r="E223" s="80" t="str">
        <f>IF(OR('A1 Baseline - Terrestrial'!E224="",'A1 Baseline - Terrestrial'!O224=0), "",'A1 Baseline - Terrestrial'!E224)</f>
        <v/>
      </c>
      <c r="F223" s="81" t="str">
        <f>IF(E223="", "", 'A1 Baseline - Terrestrial'!H224)</f>
        <v/>
      </c>
      <c r="G223" s="82" t="str">
        <f>IF(E223="", "", 'A1 Baseline - Terrestrial'!J224)</f>
        <v/>
      </c>
      <c r="H223" s="98"/>
      <c r="I223" s="99" t="str">
        <f>IF(E223="","",'A1 Baseline - Terrestrial'!K224)</f>
        <v/>
      </c>
      <c r="J223" s="85" t="str">
        <f>IF(OR(E223="",H223=""),"",IF(AND(E223=H223,G223&gt;=P223),"Error - No Enhancement",IF(AND(E223=H223,G223&lt;P223),"Acceptable",IF(F223&gt;N223,"Trading Down - Unacceptable Change",IF(F223=N223,"Error - No Enhancement",'A1 Baseline - Terrestrial'!G224&amp;" - "&amp;IFERROR(VLOOKUP(H223,'Z1 HAB CLASS'!$D$4:$E$45,2,FALSE),""))))))</f>
        <v/>
      </c>
      <c r="K223" s="100" t="str">
        <f>IF(E223="","",IF(AND(E223=H223,G223&gt;=P223),"Error - No Enhancement",IF(AND(E223=H223,G223&lt;P223),'A1 Baseline - Terrestrial'!I224&amp;" - "&amp;'A3 Enhancement - Terrestrial'!O223,IF(F223&gt;N223,"Trading Down - Unacceptable Change",IF(F223=N223,"Error - No Enhancement",IF(AND(E223&lt;&gt;H223,F223&lt;N223),"Lower Distinctiveness Habitat"&amp;" - "&amp;O223,'A1 Baseline - Terrestrial'!I224&amp;" - "&amp;'A3 Enhancement - Terrestrial'!O223))))))</f>
        <v/>
      </c>
      <c r="L223" s="101" t="str">
        <f>IF(E223="","",'A1 Baseline - Terrestrial'!O224)</f>
        <v/>
      </c>
      <c r="M223" s="102" t="str">
        <f>IFERROR(VLOOKUP(H223,'Z1 HAB CLASS'!$D$4:$E$45,2,FALSE)," ")</f>
        <v xml:space="preserve"> </v>
      </c>
      <c r="N223" s="103" t="str">
        <f>IFERROR(VLOOKUP(M223,'Z1 HAB CLASS'!$L$3:$N$9,2,FALSE)," ")</f>
        <v xml:space="preserve"> </v>
      </c>
      <c r="O223" s="104"/>
      <c r="P223" s="100" t="str">
        <f>IFERROR(VLOOKUP(O223,'Z3 CONDITION VALUE'!$A$3:$B$5,2,FALSE)," ")</f>
        <v xml:space="preserve"> </v>
      </c>
      <c r="Q223" s="82" t="str">
        <f>IF(OR('A1 Baseline - Terrestrial'!E224="", 'A1 Baseline - Terrestrial'!O224=0), "", 'A1 Baseline - Terrestrial'!I224&amp;"")</f>
        <v/>
      </c>
      <c r="R223" s="105" t="e">
        <f t="shared" ca="1" si="0"/>
        <v>#NAME?</v>
      </c>
      <c r="S223" s="99" t="e">
        <f t="shared" ca="1" si="1"/>
        <v>#NAME?</v>
      </c>
      <c r="T223" s="106" t="e">
        <f t="array" aca="1" ref="T223" ca="1">IF(OR(R223="",S223=""),"",INDEX('Z8 TARGET ENH'!$F$6:$EO$145,MATCH(R223,'Z8 TARGET ENH'!$B$6:$B$145,0),MATCH(S223,'Z8 TARGET ENH'!$F$2:$EO$2,0)))</f>
        <v>#NAME?</v>
      </c>
      <c r="U223" s="106" t="str">
        <f>IF(E223="","",VLOOKUP($H$8,'Z8 TARGET ENH'!$FH$7:$FJ$38,2,FALSE))</f>
        <v/>
      </c>
      <c r="V223" s="106" t="str">
        <f>IF(E223="","",VLOOKUP(H223,'Z8 TARGET ENH'!$FH$7:$FJ$38,3,FALSE))</f>
        <v/>
      </c>
      <c r="W223" s="107" t="str">
        <f t="shared" si="2"/>
        <v/>
      </c>
      <c r="X223" s="108"/>
      <c r="Y223" s="70"/>
      <c r="Z223" s="1">
        <f t="shared" si="3"/>
        <v>0</v>
      </c>
      <c r="AA223" s="70"/>
      <c r="AB223" s="70"/>
      <c r="AC223" s="70"/>
      <c r="AD223" s="70"/>
      <c r="AE223" s="70"/>
      <c r="AF223" s="70"/>
      <c r="AG223" s="70"/>
      <c r="AH223" s="70"/>
      <c r="AI223" s="70"/>
      <c r="AJ223" s="70"/>
      <c r="AK223" s="70"/>
      <c r="AL223" s="70"/>
      <c r="AM223" s="70"/>
      <c r="AN223" s="70"/>
      <c r="AO223" s="70"/>
      <c r="AP223" s="70"/>
      <c r="AQ223" s="70"/>
      <c r="AR223" s="70"/>
      <c r="AS223" s="70"/>
      <c r="AT223" s="70"/>
    </row>
    <row r="224" spans="1:46" ht="30" customHeight="1" x14ac:dyDescent="0.2">
      <c r="A224" s="70"/>
      <c r="B224" s="70"/>
      <c r="C224" s="70"/>
      <c r="D224" s="97">
        <f>'A1 Baseline - Terrestrial'!D225</f>
        <v>218</v>
      </c>
      <c r="E224" s="80" t="str">
        <f>IF(OR('A1 Baseline - Terrestrial'!E225="",'A1 Baseline - Terrestrial'!O225=0), "",'A1 Baseline - Terrestrial'!E225)</f>
        <v/>
      </c>
      <c r="F224" s="81" t="str">
        <f>IF(E224="", "", 'A1 Baseline - Terrestrial'!H225)</f>
        <v/>
      </c>
      <c r="G224" s="82" t="str">
        <f>IF(E224="", "", 'A1 Baseline - Terrestrial'!J225)</f>
        <v/>
      </c>
      <c r="H224" s="98"/>
      <c r="I224" s="99" t="str">
        <f>IF(E224="","",'A1 Baseline - Terrestrial'!K225)</f>
        <v/>
      </c>
      <c r="J224" s="85" t="str">
        <f>IF(OR(E224="",H224=""),"",IF(AND(E224=H224,G224&gt;=P224),"Error - No Enhancement",IF(AND(E224=H224,G224&lt;P224),"Acceptable",IF(F224&gt;N224,"Trading Down - Unacceptable Change",IF(F224=N224,"Error - No Enhancement",'A1 Baseline - Terrestrial'!G225&amp;" - "&amp;IFERROR(VLOOKUP(H224,'Z1 HAB CLASS'!$D$4:$E$45,2,FALSE),""))))))</f>
        <v/>
      </c>
      <c r="K224" s="100" t="str">
        <f>IF(E224="","",IF(AND(E224=H224,G224&gt;=P224),"Error - No Enhancement",IF(AND(E224=H224,G224&lt;P224),'A1 Baseline - Terrestrial'!I225&amp;" - "&amp;'A3 Enhancement - Terrestrial'!O224,IF(F224&gt;N224,"Trading Down - Unacceptable Change",IF(F224=N224,"Error - No Enhancement",IF(AND(E224&lt;&gt;H224,F224&lt;N224),"Lower Distinctiveness Habitat"&amp;" - "&amp;O224,'A1 Baseline - Terrestrial'!I225&amp;" - "&amp;'A3 Enhancement - Terrestrial'!O224))))))</f>
        <v/>
      </c>
      <c r="L224" s="101" t="str">
        <f>IF(E224="","",'A1 Baseline - Terrestrial'!O225)</f>
        <v/>
      </c>
      <c r="M224" s="102" t="str">
        <f>IFERROR(VLOOKUP(H224,'Z1 HAB CLASS'!$D$4:$E$45,2,FALSE)," ")</f>
        <v xml:space="preserve"> </v>
      </c>
      <c r="N224" s="103" t="str">
        <f>IFERROR(VLOOKUP(M224,'Z1 HAB CLASS'!$L$3:$N$9,2,FALSE)," ")</f>
        <v xml:space="preserve"> </v>
      </c>
      <c r="O224" s="104"/>
      <c r="P224" s="100" t="str">
        <f>IFERROR(VLOOKUP(O224,'Z3 CONDITION VALUE'!$A$3:$B$5,2,FALSE)," ")</f>
        <v xml:space="preserve"> </v>
      </c>
      <c r="Q224" s="82" t="str">
        <f>IF(OR('A1 Baseline - Terrestrial'!E225="", 'A1 Baseline - Terrestrial'!O225=0), "", 'A1 Baseline - Terrestrial'!I225&amp;"")</f>
        <v/>
      </c>
      <c r="R224" s="105" t="e">
        <f t="shared" ca="1" si="0"/>
        <v>#NAME?</v>
      </c>
      <c r="S224" s="99" t="e">
        <f t="shared" ca="1" si="1"/>
        <v>#NAME?</v>
      </c>
      <c r="T224" s="106" t="e">
        <f t="array" aca="1" ref="T224" ca="1">IF(OR(R224="",S224=""),"",INDEX('Z8 TARGET ENH'!$F$6:$EO$145,MATCH(R224,'Z8 TARGET ENH'!$B$6:$B$145,0),MATCH(S224,'Z8 TARGET ENH'!$F$2:$EO$2,0)))</f>
        <v>#NAME?</v>
      </c>
      <c r="U224" s="106" t="str">
        <f>IF(E224="","",VLOOKUP($H$8,'Z8 TARGET ENH'!$FH$7:$FJ$38,2,FALSE))</f>
        <v/>
      </c>
      <c r="V224" s="106" t="str">
        <f>IF(E224="","",VLOOKUP(H224,'Z8 TARGET ENH'!$FH$7:$FJ$38,3,FALSE))</f>
        <v/>
      </c>
      <c r="W224" s="107" t="str">
        <f t="shared" si="2"/>
        <v/>
      </c>
      <c r="X224" s="108"/>
      <c r="Y224" s="70"/>
      <c r="Z224" s="1">
        <f t="shared" si="3"/>
        <v>0</v>
      </c>
      <c r="AA224" s="70"/>
      <c r="AB224" s="70"/>
      <c r="AC224" s="70"/>
      <c r="AD224" s="70"/>
      <c r="AE224" s="70"/>
      <c r="AF224" s="70"/>
      <c r="AG224" s="70"/>
      <c r="AH224" s="70"/>
      <c r="AI224" s="70"/>
      <c r="AJ224" s="70"/>
      <c r="AK224" s="70"/>
      <c r="AL224" s="70"/>
      <c r="AM224" s="70"/>
      <c r="AN224" s="70"/>
      <c r="AO224" s="70"/>
      <c r="AP224" s="70"/>
      <c r="AQ224" s="70"/>
      <c r="AR224" s="70"/>
      <c r="AS224" s="70"/>
      <c r="AT224" s="70"/>
    </row>
    <row r="225" spans="1:46" ht="30" customHeight="1" x14ac:dyDescent="0.2">
      <c r="A225" s="70"/>
      <c r="B225" s="70"/>
      <c r="C225" s="70"/>
      <c r="D225" s="97">
        <f>'A1 Baseline - Terrestrial'!D226</f>
        <v>219</v>
      </c>
      <c r="E225" s="80" t="str">
        <f>IF(OR('A1 Baseline - Terrestrial'!E226="",'A1 Baseline - Terrestrial'!O226=0), "",'A1 Baseline - Terrestrial'!E226)</f>
        <v/>
      </c>
      <c r="F225" s="81" t="str">
        <f>IF(E225="", "", 'A1 Baseline - Terrestrial'!H226)</f>
        <v/>
      </c>
      <c r="G225" s="82" t="str">
        <f>IF(E225="", "", 'A1 Baseline - Terrestrial'!J226)</f>
        <v/>
      </c>
      <c r="H225" s="98"/>
      <c r="I225" s="99" t="str">
        <f>IF(E225="","",'A1 Baseline - Terrestrial'!K226)</f>
        <v/>
      </c>
      <c r="J225" s="85" t="str">
        <f>IF(OR(E225="",H225=""),"",IF(AND(E225=H225,G225&gt;=P225),"Error - No Enhancement",IF(AND(E225=H225,G225&lt;P225),"Acceptable",IF(F225&gt;N225,"Trading Down - Unacceptable Change",IF(F225=N225,"Error - No Enhancement",'A1 Baseline - Terrestrial'!G226&amp;" - "&amp;IFERROR(VLOOKUP(H225,'Z1 HAB CLASS'!$D$4:$E$45,2,FALSE),""))))))</f>
        <v/>
      </c>
      <c r="K225" s="100" t="str">
        <f>IF(E225="","",IF(AND(E225=H225,G225&gt;=P225),"Error - No Enhancement",IF(AND(E225=H225,G225&lt;P225),'A1 Baseline - Terrestrial'!I226&amp;" - "&amp;'A3 Enhancement - Terrestrial'!O225,IF(F225&gt;N225,"Trading Down - Unacceptable Change",IF(F225=N225,"Error - No Enhancement",IF(AND(E225&lt;&gt;H225,F225&lt;N225),"Lower Distinctiveness Habitat"&amp;" - "&amp;O225,'A1 Baseline - Terrestrial'!I226&amp;" - "&amp;'A3 Enhancement - Terrestrial'!O225))))))</f>
        <v/>
      </c>
      <c r="L225" s="101" t="str">
        <f>IF(E225="","",'A1 Baseline - Terrestrial'!O226)</f>
        <v/>
      </c>
      <c r="M225" s="102" t="str">
        <f>IFERROR(VLOOKUP(H225,'Z1 HAB CLASS'!$D$4:$E$45,2,FALSE)," ")</f>
        <v xml:space="preserve"> </v>
      </c>
      <c r="N225" s="103" t="str">
        <f>IFERROR(VLOOKUP(M225,'Z1 HAB CLASS'!$L$3:$N$9,2,FALSE)," ")</f>
        <v xml:space="preserve"> </v>
      </c>
      <c r="O225" s="104"/>
      <c r="P225" s="100" t="str">
        <f>IFERROR(VLOOKUP(O225,'Z3 CONDITION VALUE'!$A$3:$B$5,2,FALSE)," ")</f>
        <v xml:space="preserve"> </v>
      </c>
      <c r="Q225" s="82" t="str">
        <f>IF(OR('A1 Baseline - Terrestrial'!E226="", 'A1 Baseline - Terrestrial'!O226=0), "", 'A1 Baseline - Terrestrial'!I226&amp;"")</f>
        <v/>
      </c>
      <c r="R225" s="105" t="e">
        <f t="shared" ca="1" si="0"/>
        <v>#NAME?</v>
      </c>
      <c r="S225" s="99" t="e">
        <f t="shared" ca="1" si="1"/>
        <v>#NAME?</v>
      </c>
      <c r="T225" s="106" t="e">
        <f t="array" aca="1" ref="T225" ca="1">IF(OR(R225="",S225=""),"",INDEX('Z8 TARGET ENH'!$F$6:$EO$145,MATCH(R225,'Z8 TARGET ENH'!$B$6:$B$145,0),MATCH(S225,'Z8 TARGET ENH'!$F$2:$EO$2,0)))</f>
        <v>#NAME?</v>
      </c>
      <c r="U225" s="106" t="str">
        <f>IF(E225="","",VLOOKUP($H$8,'Z8 TARGET ENH'!$FH$7:$FJ$38,2,FALSE))</f>
        <v/>
      </c>
      <c r="V225" s="106" t="str">
        <f>IF(E225="","",VLOOKUP(H225,'Z8 TARGET ENH'!$FH$7:$FJ$38,3,FALSE))</f>
        <v/>
      </c>
      <c r="W225" s="107" t="str">
        <f t="shared" si="2"/>
        <v/>
      </c>
      <c r="X225" s="108"/>
      <c r="Y225" s="70"/>
      <c r="Z225" s="1">
        <f t="shared" si="3"/>
        <v>0</v>
      </c>
      <c r="AA225" s="70"/>
      <c r="AB225" s="70"/>
      <c r="AC225" s="70"/>
      <c r="AD225" s="70"/>
      <c r="AE225" s="70"/>
      <c r="AF225" s="70"/>
      <c r="AG225" s="70"/>
      <c r="AH225" s="70"/>
      <c r="AI225" s="70"/>
      <c r="AJ225" s="70"/>
      <c r="AK225" s="70"/>
      <c r="AL225" s="70"/>
      <c r="AM225" s="70"/>
      <c r="AN225" s="70"/>
      <c r="AO225" s="70"/>
      <c r="AP225" s="70"/>
      <c r="AQ225" s="70"/>
      <c r="AR225" s="70"/>
      <c r="AS225" s="70"/>
      <c r="AT225" s="70"/>
    </row>
    <row r="226" spans="1:46" ht="30" customHeight="1" x14ac:dyDescent="0.2">
      <c r="A226" s="70"/>
      <c r="B226" s="70"/>
      <c r="C226" s="70"/>
      <c r="D226" s="97">
        <f>'A1 Baseline - Terrestrial'!D227</f>
        <v>220</v>
      </c>
      <c r="E226" s="80" t="str">
        <f>IF(OR('A1 Baseline - Terrestrial'!E227="",'A1 Baseline - Terrestrial'!O227=0), "",'A1 Baseline - Terrestrial'!E227)</f>
        <v/>
      </c>
      <c r="F226" s="81" t="str">
        <f>IF(E226="", "", 'A1 Baseline - Terrestrial'!H227)</f>
        <v/>
      </c>
      <c r="G226" s="82" t="str">
        <f>IF(E226="", "", 'A1 Baseline - Terrestrial'!J227)</f>
        <v/>
      </c>
      <c r="H226" s="98"/>
      <c r="I226" s="99" t="str">
        <f>IF(E226="","",'A1 Baseline - Terrestrial'!K227)</f>
        <v/>
      </c>
      <c r="J226" s="85" t="str">
        <f>IF(OR(E226="",H226=""),"",IF(AND(E226=H226,G226&gt;=P226),"Error - No Enhancement",IF(AND(E226=H226,G226&lt;P226),"Acceptable",IF(F226&gt;N226,"Trading Down - Unacceptable Change",IF(F226=N226,"Error - No Enhancement",'A1 Baseline - Terrestrial'!G227&amp;" - "&amp;IFERROR(VLOOKUP(H226,'Z1 HAB CLASS'!$D$4:$E$45,2,FALSE),""))))))</f>
        <v/>
      </c>
      <c r="K226" s="100" t="str">
        <f>IF(E226="","",IF(AND(E226=H226,G226&gt;=P226),"Error - No Enhancement",IF(AND(E226=H226,G226&lt;P226),'A1 Baseline - Terrestrial'!I227&amp;" - "&amp;'A3 Enhancement - Terrestrial'!O226,IF(F226&gt;N226,"Trading Down - Unacceptable Change",IF(F226=N226,"Error - No Enhancement",IF(AND(E226&lt;&gt;H226,F226&lt;N226),"Lower Distinctiveness Habitat"&amp;" - "&amp;O226,'A1 Baseline - Terrestrial'!I227&amp;" - "&amp;'A3 Enhancement - Terrestrial'!O226))))))</f>
        <v/>
      </c>
      <c r="L226" s="101" t="str">
        <f>IF(E226="","",'A1 Baseline - Terrestrial'!O227)</f>
        <v/>
      </c>
      <c r="M226" s="102" t="str">
        <f>IFERROR(VLOOKUP(H226,'Z1 HAB CLASS'!$D$4:$E$45,2,FALSE)," ")</f>
        <v xml:space="preserve"> </v>
      </c>
      <c r="N226" s="103" t="str">
        <f>IFERROR(VLOOKUP(M226,'Z1 HAB CLASS'!$L$3:$N$9,2,FALSE)," ")</f>
        <v xml:space="preserve"> </v>
      </c>
      <c r="O226" s="104"/>
      <c r="P226" s="100" t="str">
        <f>IFERROR(VLOOKUP(O226,'Z3 CONDITION VALUE'!$A$3:$B$5,2,FALSE)," ")</f>
        <v xml:space="preserve"> </v>
      </c>
      <c r="Q226" s="82" t="str">
        <f>IF(OR('A1 Baseline - Terrestrial'!E227="", 'A1 Baseline - Terrestrial'!O227=0), "", 'A1 Baseline - Terrestrial'!I227&amp;"")</f>
        <v/>
      </c>
      <c r="R226" s="105" t="e">
        <f t="shared" ca="1" si="0"/>
        <v>#NAME?</v>
      </c>
      <c r="S226" s="99" t="e">
        <f t="shared" ca="1" si="1"/>
        <v>#NAME?</v>
      </c>
      <c r="T226" s="106" t="e">
        <f t="array" aca="1" ref="T226" ca="1">IF(OR(R226="",S226=""),"",INDEX('Z8 TARGET ENH'!$F$6:$EO$145,MATCH(R226,'Z8 TARGET ENH'!$B$6:$B$145,0),MATCH(S226,'Z8 TARGET ENH'!$F$2:$EO$2,0)))</f>
        <v>#NAME?</v>
      </c>
      <c r="U226" s="106" t="str">
        <f>IF(E226="","",VLOOKUP($H$8,'Z8 TARGET ENH'!$FH$7:$FJ$38,2,FALSE))</f>
        <v/>
      </c>
      <c r="V226" s="106" t="str">
        <f>IF(E226="","",VLOOKUP(H226,'Z8 TARGET ENH'!$FH$7:$FJ$38,3,FALSE))</f>
        <v/>
      </c>
      <c r="W226" s="107" t="str">
        <f t="shared" si="2"/>
        <v/>
      </c>
      <c r="X226" s="108"/>
      <c r="Y226" s="70"/>
      <c r="Z226" s="1">
        <f t="shared" si="3"/>
        <v>0</v>
      </c>
      <c r="AA226" s="70"/>
      <c r="AB226" s="70"/>
      <c r="AC226" s="70"/>
      <c r="AD226" s="70"/>
      <c r="AE226" s="70"/>
      <c r="AF226" s="70"/>
      <c r="AG226" s="70"/>
      <c r="AH226" s="70"/>
      <c r="AI226" s="70"/>
      <c r="AJ226" s="70"/>
      <c r="AK226" s="70"/>
      <c r="AL226" s="70"/>
      <c r="AM226" s="70"/>
      <c r="AN226" s="70"/>
      <c r="AO226" s="70"/>
      <c r="AP226" s="70"/>
      <c r="AQ226" s="70"/>
      <c r="AR226" s="70"/>
      <c r="AS226" s="70"/>
      <c r="AT226" s="70"/>
    </row>
    <row r="227" spans="1:46" ht="30" customHeight="1" x14ac:dyDescent="0.2">
      <c r="A227" s="70"/>
      <c r="B227" s="70"/>
      <c r="C227" s="70"/>
      <c r="D227" s="97">
        <f>'A1 Baseline - Terrestrial'!D228</f>
        <v>221</v>
      </c>
      <c r="E227" s="80" t="str">
        <f>IF(OR('A1 Baseline - Terrestrial'!E228="",'A1 Baseline - Terrestrial'!O228=0), "",'A1 Baseline - Terrestrial'!E228)</f>
        <v/>
      </c>
      <c r="F227" s="81" t="str">
        <f>IF(E227="", "", 'A1 Baseline - Terrestrial'!H228)</f>
        <v/>
      </c>
      <c r="G227" s="82" t="str">
        <f>IF(E227="", "", 'A1 Baseline - Terrestrial'!J228)</f>
        <v/>
      </c>
      <c r="H227" s="98"/>
      <c r="I227" s="99" t="str">
        <f>IF(E227="","",'A1 Baseline - Terrestrial'!K228)</f>
        <v/>
      </c>
      <c r="J227" s="85" t="str">
        <f>IF(OR(E227="",H227=""),"",IF(AND(E227=H227,G227&gt;=P227),"Error - No Enhancement",IF(AND(E227=H227,G227&lt;P227),"Acceptable",IF(F227&gt;N227,"Trading Down - Unacceptable Change",IF(F227=N227,"Error - No Enhancement",'A1 Baseline - Terrestrial'!G228&amp;" - "&amp;IFERROR(VLOOKUP(H227,'Z1 HAB CLASS'!$D$4:$E$45,2,FALSE),""))))))</f>
        <v/>
      </c>
      <c r="K227" s="100" t="str">
        <f>IF(E227="","",IF(AND(E227=H227,G227&gt;=P227),"Error - No Enhancement",IF(AND(E227=H227,G227&lt;P227),'A1 Baseline - Terrestrial'!I228&amp;" - "&amp;'A3 Enhancement - Terrestrial'!O227,IF(F227&gt;N227,"Trading Down - Unacceptable Change",IF(F227=N227,"Error - No Enhancement",IF(AND(E227&lt;&gt;H227,F227&lt;N227),"Lower Distinctiveness Habitat"&amp;" - "&amp;O227,'A1 Baseline - Terrestrial'!I228&amp;" - "&amp;'A3 Enhancement - Terrestrial'!O227))))))</f>
        <v/>
      </c>
      <c r="L227" s="101" t="str">
        <f>IF(E227="","",'A1 Baseline - Terrestrial'!O228)</f>
        <v/>
      </c>
      <c r="M227" s="102" t="str">
        <f>IFERROR(VLOOKUP(H227,'Z1 HAB CLASS'!$D$4:$E$45,2,FALSE)," ")</f>
        <v xml:space="preserve"> </v>
      </c>
      <c r="N227" s="103" t="str">
        <f>IFERROR(VLOOKUP(M227,'Z1 HAB CLASS'!$L$3:$N$9,2,FALSE)," ")</f>
        <v xml:space="preserve"> </v>
      </c>
      <c r="O227" s="104"/>
      <c r="P227" s="100" t="str">
        <f>IFERROR(VLOOKUP(O227,'Z3 CONDITION VALUE'!$A$3:$B$5,2,FALSE)," ")</f>
        <v xml:space="preserve"> </v>
      </c>
      <c r="Q227" s="82" t="str">
        <f>IF(OR('A1 Baseline - Terrestrial'!E228="", 'A1 Baseline - Terrestrial'!O228=0), "", 'A1 Baseline - Terrestrial'!I228&amp;"")</f>
        <v/>
      </c>
      <c r="R227" s="105" t="e">
        <f t="shared" ca="1" si="0"/>
        <v>#NAME?</v>
      </c>
      <c r="S227" s="99" t="e">
        <f t="shared" ca="1" si="1"/>
        <v>#NAME?</v>
      </c>
      <c r="T227" s="106" t="e">
        <f t="array" aca="1" ref="T227" ca="1">IF(OR(R227="",S227=""),"",INDEX('Z8 TARGET ENH'!$F$6:$EO$145,MATCH(R227,'Z8 TARGET ENH'!$B$6:$B$145,0),MATCH(S227,'Z8 TARGET ENH'!$F$2:$EO$2,0)))</f>
        <v>#NAME?</v>
      </c>
      <c r="U227" s="106" t="str">
        <f>IF(E227="","",VLOOKUP($H$8,'Z8 TARGET ENH'!$FH$7:$FJ$38,2,FALSE))</f>
        <v/>
      </c>
      <c r="V227" s="106" t="str">
        <f>IF(E227="","",VLOOKUP(H227,'Z8 TARGET ENH'!$FH$7:$FJ$38,3,FALSE))</f>
        <v/>
      </c>
      <c r="W227" s="107" t="str">
        <f t="shared" si="2"/>
        <v/>
      </c>
      <c r="X227" s="108"/>
      <c r="Y227" s="70"/>
      <c r="Z227" s="1">
        <f t="shared" si="3"/>
        <v>0</v>
      </c>
      <c r="AA227" s="70"/>
      <c r="AB227" s="70"/>
      <c r="AC227" s="70"/>
      <c r="AD227" s="70"/>
      <c r="AE227" s="70"/>
      <c r="AF227" s="70"/>
      <c r="AG227" s="70"/>
      <c r="AH227" s="70"/>
      <c r="AI227" s="70"/>
      <c r="AJ227" s="70"/>
      <c r="AK227" s="70"/>
      <c r="AL227" s="70"/>
      <c r="AM227" s="70"/>
      <c r="AN227" s="70"/>
      <c r="AO227" s="70"/>
      <c r="AP227" s="70"/>
      <c r="AQ227" s="70"/>
      <c r="AR227" s="70"/>
      <c r="AS227" s="70"/>
      <c r="AT227" s="70"/>
    </row>
    <row r="228" spans="1:46" ht="30" customHeight="1" x14ac:dyDescent="0.2">
      <c r="A228" s="70"/>
      <c r="B228" s="70"/>
      <c r="C228" s="70"/>
      <c r="D228" s="97">
        <f>'A1 Baseline - Terrestrial'!D229</f>
        <v>222</v>
      </c>
      <c r="E228" s="80" t="str">
        <f>IF(OR('A1 Baseline - Terrestrial'!E229="",'A1 Baseline - Terrestrial'!O229=0), "",'A1 Baseline - Terrestrial'!E229)</f>
        <v/>
      </c>
      <c r="F228" s="81" t="str">
        <f>IF(E228="", "", 'A1 Baseline - Terrestrial'!H229)</f>
        <v/>
      </c>
      <c r="G228" s="82" t="str">
        <f>IF(E228="", "", 'A1 Baseline - Terrestrial'!J229)</f>
        <v/>
      </c>
      <c r="H228" s="98"/>
      <c r="I228" s="99" t="str">
        <f>IF(E228="","",'A1 Baseline - Terrestrial'!K229)</f>
        <v/>
      </c>
      <c r="J228" s="85" t="str">
        <f>IF(OR(E228="",H228=""),"",IF(AND(E228=H228,G228&gt;=P228),"Error - No Enhancement",IF(AND(E228=H228,G228&lt;P228),"Acceptable",IF(F228&gt;N228,"Trading Down - Unacceptable Change",IF(F228=N228,"Error - No Enhancement",'A1 Baseline - Terrestrial'!G229&amp;" - "&amp;IFERROR(VLOOKUP(H228,'Z1 HAB CLASS'!$D$4:$E$45,2,FALSE),""))))))</f>
        <v/>
      </c>
      <c r="K228" s="100" t="str">
        <f>IF(E228="","",IF(AND(E228=H228,G228&gt;=P228),"Error - No Enhancement",IF(AND(E228=H228,G228&lt;P228),'A1 Baseline - Terrestrial'!I229&amp;" - "&amp;'A3 Enhancement - Terrestrial'!O228,IF(F228&gt;N228,"Trading Down - Unacceptable Change",IF(F228=N228,"Error - No Enhancement",IF(AND(E228&lt;&gt;H228,F228&lt;N228),"Lower Distinctiveness Habitat"&amp;" - "&amp;O228,'A1 Baseline - Terrestrial'!I229&amp;" - "&amp;'A3 Enhancement - Terrestrial'!O228))))))</f>
        <v/>
      </c>
      <c r="L228" s="101" t="str">
        <f>IF(E228="","",'A1 Baseline - Terrestrial'!O229)</f>
        <v/>
      </c>
      <c r="M228" s="102" t="str">
        <f>IFERROR(VLOOKUP(H228,'Z1 HAB CLASS'!$D$4:$E$45,2,FALSE)," ")</f>
        <v xml:space="preserve"> </v>
      </c>
      <c r="N228" s="103" t="str">
        <f>IFERROR(VLOOKUP(M228,'Z1 HAB CLASS'!$L$3:$N$9,2,FALSE)," ")</f>
        <v xml:space="preserve"> </v>
      </c>
      <c r="O228" s="104"/>
      <c r="P228" s="100" t="str">
        <f>IFERROR(VLOOKUP(O228,'Z3 CONDITION VALUE'!$A$3:$B$5,2,FALSE)," ")</f>
        <v xml:space="preserve"> </v>
      </c>
      <c r="Q228" s="82" t="str">
        <f>IF(OR('A1 Baseline - Terrestrial'!E229="", 'A1 Baseline - Terrestrial'!O229=0), "", 'A1 Baseline - Terrestrial'!I229&amp;"")</f>
        <v/>
      </c>
      <c r="R228" s="105" t="e">
        <f t="shared" ca="1" si="0"/>
        <v>#NAME?</v>
      </c>
      <c r="S228" s="99" t="e">
        <f t="shared" ca="1" si="1"/>
        <v>#NAME?</v>
      </c>
      <c r="T228" s="106" t="e">
        <f t="array" aca="1" ref="T228" ca="1">IF(OR(R228="",S228=""),"",INDEX('Z8 TARGET ENH'!$F$6:$EO$145,MATCH(R228,'Z8 TARGET ENH'!$B$6:$B$145,0),MATCH(S228,'Z8 TARGET ENH'!$F$2:$EO$2,0)))</f>
        <v>#NAME?</v>
      </c>
      <c r="U228" s="106" t="str">
        <f>IF(E228="","",VLOOKUP($H$8,'Z8 TARGET ENH'!$FH$7:$FJ$38,2,FALSE))</f>
        <v/>
      </c>
      <c r="V228" s="106" t="str">
        <f>IF(E228="","",VLOOKUP(H228,'Z8 TARGET ENH'!$FH$7:$FJ$38,3,FALSE))</f>
        <v/>
      </c>
      <c r="W228" s="107" t="str">
        <f t="shared" si="2"/>
        <v/>
      </c>
      <c r="X228" s="108"/>
      <c r="Y228" s="70"/>
      <c r="Z228" s="1">
        <f t="shared" si="3"/>
        <v>0</v>
      </c>
      <c r="AA228" s="70"/>
      <c r="AB228" s="70"/>
      <c r="AC228" s="70"/>
      <c r="AD228" s="70"/>
      <c r="AE228" s="70"/>
      <c r="AF228" s="70"/>
      <c r="AG228" s="70"/>
      <c r="AH228" s="70"/>
      <c r="AI228" s="70"/>
      <c r="AJ228" s="70"/>
      <c r="AK228" s="70"/>
      <c r="AL228" s="70"/>
      <c r="AM228" s="70"/>
      <c r="AN228" s="70"/>
      <c r="AO228" s="70"/>
      <c r="AP228" s="70"/>
      <c r="AQ228" s="70"/>
      <c r="AR228" s="70"/>
      <c r="AS228" s="70"/>
      <c r="AT228" s="70"/>
    </row>
    <row r="229" spans="1:46" ht="30" customHeight="1" x14ac:dyDescent="0.2">
      <c r="A229" s="70"/>
      <c r="B229" s="70"/>
      <c r="C229" s="70"/>
      <c r="D229" s="97">
        <f>'A1 Baseline - Terrestrial'!D230</f>
        <v>223</v>
      </c>
      <c r="E229" s="80" t="str">
        <f>IF(OR('A1 Baseline - Terrestrial'!E230="",'A1 Baseline - Terrestrial'!O230=0), "",'A1 Baseline - Terrestrial'!E230)</f>
        <v/>
      </c>
      <c r="F229" s="81" t="str">
        <f>IF(E229="", "", 'A1 Baseline - Terrestrial'!H230)</f>
        <v/>
      </c>
      <c r="G229" s="82" t="str">
        <f>IF(E229="", "", 'A1 Baseline - Terrestrial'!J230)</f>
        <v/>
      </c>
      <c r="H229" s="98"/>
      <c r="I229" s="99" t="str">
        <f>IF(E229="","",'A1 Baseline - Terrestrial'!K230)</f>
        <v/>
      </c>
      <c r="J229" s="85" t="str">
        <f>IF(OR(E229="",H229=""),"",IF(AND(E229=H229,G229&gt;=P229),"Error - No Enhancement",IF(AND(E229=H229,G229&lt;P229),"Acceptable",IF(F229&gt;N229,"Trading Down - Unacceptable Change",IF(F229=N229,"Error - No Enhancement",'A1 Baseline - Terrestrial'!G230&amp;" - "&amp;IFERROR(VLOOKUP(H229,'Z1 HAB CLASS'!$D$4:$E$45,2,FALSE),""))))))</f>
        <v/>
      </c>
      <c r="K229" s="100" t="str">
        <f>IF(E229="","",IF(AND(E229=H229,G229&gt;=P229),"Error - No Enhancement",IF(AND(E229=H229,G229&lt;P229),'A1 Baseline - Terrestrial'!I230&amp;" - "&amp;'A3 Enhancement - Terrestrial'!O229,IF(F229&gt;N229,"Trading Down - Unacceptable Change",IF(F229=N229,"Error - No Enhancement",IF(AND(E229&lt;&gt;H229,F229&lt;N229),"Lower Distinctiveness Habitat"&amp;" - "&amp;O229,'A1 Baseline - Terrestrial'!I230&amp;" - "&amp;'A3 Enhancement - Terrestrial'!O229))))))</f>
        <v/>
      </c>
      <c r="L229" s="101" t="str">
        <f>IF(E229="","",'A1 Baseline - Terrestrial'!O230)</f>
        <v/>
      </c>
      <c r="M229" s="102" t="str">
        <f>IFERROR(VLOOKUP(H229,'Z1 HAB CLASS'!$D$4:$E$45,2,FALSE)," ")</f>
        <v xml:space="preserve"> </v>
      </c>
      <c r="N229" s="103" t="str">
        <f>IFERROR(VLOOKUP(M229,'Z1 HAB CLASS'!$L$3:$N$9,2,FALSE)," ")</f>
        <v xml:space="preserve"> </v>
      </c>
      <c r="O229" s="104"/>
      <c r="P229" s="100" t="str">
        <f>IFERROR(VLOOKUP(O229,'Z3 CONDITION VALUE'!$A$3:$B$5,2,FALSE)," ")</f>
        <v xml:space="preserve"> </v>
      </c>
      <c r="Q229" s="82" t="str">
        <f>IF(OR('A1 Baseline - Terrestrial'!E230="", 'A1 Baseline - Terrestrial'!O230=0), "", 'A1 Baseline - Terrestrial'!I230&amp;"")</f>
        <v/>
      </c>
      <c r="R229" s="105" t="e">
        <f t="shared" ca="1" si="0"/>
        <v>#NAME?</v>
      </c>
      <c r="S229" s="99" t="e">
        <f t="shared" ca="1" si="1"/>
        <v>#NAME?</v>
      </c>
      <c r="T229" s="106" t="e">
        <f t="array" aca="1" ref="T229" ca="1">IF(OR(R229="",S229=""),"",INDEX('Z8 TARGET ENH'!$F$6:$EO$145,MATCH(R229,'Z8 TARGET ENH'!$B$6:$B$145,0),MATCH(S229,'Z8 TARGET ENH'!$F$2:$EO$2,0)))</f>
        <v>#NAME?</v>
      </c>
      <c r="U229" s="106" t="str">
        <f>IF(E229="","",VLOOKUP($H$8,'Z8 TARGET ENH'!$FH$7:$FJ$38,2,FALSE))</f>
        <v/>
      </c>
      <c r="V229" s="106" t="str">
        <f>IF(E229="","",VLOOKUP(H229,'Z8 TARGET ENH'!$FH$7:$FJ$38,3,FALSE))</f>
        <v/>
      </c>
      <c r="W229" s="107" t="str">
        <f t="shared" si="2"/>
        <v/>
      </c>
      <c r="X229" s="108"/>
      <c r="Y229" s="70"/>
      <c r="Z229" s="1">
        <f t="shared" si="3"/>
        <v>0</v>
      </c>
      <c r="AA229" s="70"/>
      <c r="AB229" s="70"/>
      <c r="AC229" s="70"/>
      <c r="AD229" s="70"/>
      <c r="AE229" s="70"/>
      <c r="AF229" s="70"/>
      <c r="AG229" s="70"/>
      <c r="AH229" s="70"/>
      <c r="AI229" s="70"/>
      <c r="AJ229" s="70"/>
      <c r="AK229" s="70"/>
      <c r="AL229" s="70"/>
      <c r="AM229" s="70"/>
      <c r="AN229" s="70"/>
      <c r="AO229" s="70"/>
      <c r="AP229" s="70"/>
      <c r="AQ229" s="70"/>
      <c r="AR229" s="70"/>
      <c r="AS229" s="70"/>
      <c r="AT229" s="70"/>
    </row>
    <row r="230" spans="1:46" ht="30" customHeight="1" x14ac:dyDescent="0.2">
      <c r="A230" s="70"/>
      <c r="B230" s="70"/>
      <c r="C230" s="70"/>
      <c r="D230" s="97">
        <f>'A1 Baseline - Terrestrial'!D231</f>
        <v>224</v>
      </c>
      <c r="E230" s="80" t="str">
        <f>IF(OR('A1 Baseline - Terrestrial'!E231="",'A1 Baseline - Terrestrial'!O231=0), "",'A1 Baseline - Terrestrial'!E231)</f>
        <v/>
      </c>
      <c r="F230" s="81" t="str">
        <f>IF(E230="", "", 'A1 Baseline - Terrestrial'!H231)</f>
        <v/>
      </c>
      <c r="G230" s="82" t="str">
        <f>IF(E230="", "", 'A1 Baseline - Terrestrial'!J231)</f>
        <v/>
      </c>
      <c r="H230" s="98"/>
      <c r="I230" s="99" t="str">
        <f>IF(E230="","",'A1 Baseline - Terrestrial'!K231)</f>
        <v/>
      </c>
      <c r="J230" s="85" t="str">
        <f>IF(OR(E230="",H230=""),"",IF(AND(E230=H230,G230&gt;=P230),"Error - No Enhancement",IF(AND(E230=H230,G230&lt;P230),"Acceptable",IF(F230&gt;N230,"Trading Down - Unacceptable Change",IF(F230=N230,"Error - No Enhancement",'A1 Baseline - Terrestrial'!G231&amp;" - "&amp;IFERROR(VLOOKUP(H230,'Z1 HAB CLASS'!$D$4:$E$45,2,FALSE),""))))))</f>
        <v/>
      </c>
      <c r="K230" s="100" t="str">
        <f>IF(E230="","",IF(AND(E230=H230,G230&gt;=P230),"Error - No Enhancement",IF(AND(E230=H230,G230&lt;P230),'A1 Baseline - Terrestrial'!I231&amp;" - "&amp;'A3 Enhancement - Terrestrial'!O230,IF(F230&gt;N230,"Trading Down - Unacceptable Change",IF(F230=N230,"Error - No Enhancement",IF(AND(E230&lt;&gt;H230,F230&lt;N230),"Lower Distinctiveness Habitat"&amp;" - "&amp;O230,'A1 Baseline - Terrestrial'!I231&amp;" - "&amp;'A3 Enhancement - Terrestrial'!O230))))))</f>
        <v/>
      </c>
      <c r="L230" s="101" t="str">
        <f>IF(E230="","",'A1 Baseline - Terrestrial'!O231)</f>
        <v/>
      </c>
      <c r="M230" s="102" t="str">
        <f>IFERROR(VLOOKUP(H230,'Z1 HAB CLASS'!$D$4:$E$45,2,FALSE)," ")</f>
        <v xml:space="preserve"> </v>
      </c>
      <c r="N230" s="103" t="str">
        <f>IFERROR(VLOOKUP(M230,'Z1 HAB CLASS'!$L$3:$N$9,2,FALSE)," ")</f>
        <v xml:space="preserve"> </v>
      </c>
      <c r="O230" s="104"/>
      <c r="P230" s="100" t="str">
        <f>IFERROR(VLOOKUP(O230,'Z3 CONDITION VALUE'!$A$3:$B$5,2,FALSE)," ")</f>
        <v xml:space="preserve"> </v>
      </c>
      <c r="Q230" s="82" t="str">
        <f>IF(OR('A1 Baseline - Terrestrial'!E231="", 'A1 Baseline - Terrestrial'!O231=0), "", 'A1 Baseline - Terrestrial'!I231&amp;"")</f>
        <v/>
      </c>
      <c r="R230" s="105" t="e">
        <f t="shared" ca="1" si="0"/>
        <v>#NAME?</v>
      </c>
      <c r="S230" s="99" t="e">
        <f t="shared" ca="1" si="1"/>
        <v>#NAME?</v>
      </c>
      <c r="T230" s="106" t="e">
        <f t="array" aca="1" ref="T230" ca="1">IF(OR(R230="",S230=""),"",INDEX('Z8 TARGET ENH'!$F$6:$EO$145,MATCH(R230,'Z8 TARGET ENH'!$B$6:$B$145,0),MATCH(S230,'Z8 TARGET ENH'!$F$2:$EO$2,0)))</f>
        <v>#NAME?</v>
      </c>
      <c r="U230" s="106" t="str">
        <f>IF(E230="","",VLOOKUP($H$8,'Z8 TARGET ENH'!$FH$7:$FJ$38,2,FALSE))</f>
        <v/>
      </c>
      <c r="V230" s="106" t="str">
        <f>IF(E230="","",VLOOKUP(H230,'Z8 TARGET ENH'!$FH$7:$FJ$38,3,FALSE))</f>
        <v/>
      </c>
      <c r="W230" s="107" t="str">
        <f t="shared" si="2"/>
        <v/>
      </c>
      <c r="X230" s="108"/>
      <c r="Y230" s="70"/>
      <c r="Z230" s="1">
        <f t="shared" si="3"/>
        <v>0</v>
      </c>
      <c r="AA230" s="70"/>
      <c r="AB230" s="70"/>
      <c r="AC230" s="70"/>
      <c r="AD230" s="70"/>
      <c r="AE230" s="70"/>
      <c r="AF230" s="70"/>
      <c r="AG230" s="70"/>
      <c r="AH230" s="70"/>
      <c r="AI230" s="70"/>
      <c r="AJ230" s="70"/>
      <c r="AK230" s="70"/>
      <c r="AL230" s="70"/>
      <c r="AM230" s="70"/>
      <c r="AN230" s="70"/>
      <c r="AO230" s="70"/>
      <c r="AP230" s="70"/>
      <c r="AQ230" s="70"/>
      <c r="AR230" s="70"/>
      <c r="AS230" s="70"/>
      <c r="AT230" s="70"/>
    </row>
    <row r="231" spans="1:46" ht="30" customHeight="1" x14ac:dyDescent="0.2">
      <c r="A231" s="70"/>
      <c r="B231" s="70"/>
      <c r="C231" s="70"/>
      <c r="D231" s="97">
        <f>'A1 Baseline - Terrestrial'!D232</f>
        <v>225</v>
      </c>
      <c r="E231" s="80" t="str">
        <f>IF(OR('A1 Baseline - Terrestrial'!E232="",'A1 Baseline - Terrestrial'!O232=0), "",'A1 Baseline - Terrestrial'!E232)</f>
        <v/>
      </c>
      <c r="F231" s="81" t="str">
        <f>IF(E231="", "", 'A1 Baseline - Terrestrial'!H232)</f>
        <v/>
      </c>
      <c r="G231" s="82" t="str">
        <f>IF(E231="", "", 'A1 Baseline - Terrestrial'!J232)</f>
        <v/>
      </c>
      <c r="H231" s="98"/>
      <c r="I231" s="99" t="str">
        <f>IF(E231="","",'A1 Baseline - Terrestrial'!K232)</f>
        <v/>
      </c>
      <c r="J231" s="85" t="str">
        <f>IF(OR(E231="",H231=""),"",IF(AND(E231=H231,G231&gt;=P231),"Error - No Enhancement",IF(AND(E231=H231,G231&lt;P231),"Acceptable",IF(F231&gt;N231,"Trading Down - Unacceptable Change",IF(F231=N231,"Error - No Enhancement",'A1 Baseline - Terrestrial'!G232&amp;" - "&amp;IFERROR(VLOOKUP(H231,'Z1 HAB CLASS'!$D$4:$E$45,2,FALSE),""))))))</f>
        <v/>
      </c>
      <c r="K231" s="100" t="str">
        <f>IF(E231="","",IF(AND(E231=H231,G231&gt;=P231),"Error - No Enhancement",IF(AND(E231=H231,G231&lt;P231),'A1 Baseline - Terrestrial'!I232&amp;" - "&amp;'A3 Enhancement - Terrestrial'!O231,IF(F231&gt;N231,"Trading Down - Unacceptable Change",IF(F231=N231,"Error - No Enhancement",IF(AND(E231&lt;&gt;H231,F231&lt;N231),"Lower Distinctiveness Habitat"&amp;" - "&amp;O231,'A1 Baseline - Terrestrial'!I232&amp;" - "&amp;'A3 Enhancement - Terrestrial'!O231))))))</f>
        <v/>
      </c>
      <c r="L231" s="101" t="str">
        <f>IF(E231="","",'A1 Baseline - Terrestrial'!O232)</f>
        <v/>
      </c>
      <c r="M231" s="102" t="str">
        <f>IFERROR(VLOOKUP(H231,'Z1 HAB CLASS'!$D$4:$E$45,2,FALSE)," ")</f>
        <v xml:space="preserve"> </v>
      </c>
      <c r="N231" s="103" t="str">
        <f>IFERROR(VLOOKUP(M231,'Z1 HAB CLASS'!$L$3:$N$9,2,FALSE)," ")</f>
        <v xml:space="preserve"> </v>
      </c>
      <c r="O231" s="104"/>
      <c r="P231" s="100" t="str">
        <f>IFERROR(VLOOKUP(O231,'Z3 CONDITION VALUE'!$A$3:$B$5,2,FALSE)," ")</f>
        <v xml:space="preserve"> </v>
      </c>
      <c r="Q231" s="82" t="str">
        <f>IF(OR('A1 Baseline - Terrestrial'!E232="", 'A1 Baseline - Terrestrial'!O232=0), "", 'A1 Baseline - Terrestrial'!I232&amp;"")</f>
        <v/>
      </c>
      <c r="R231" s="105" t="e">
        <f t="shared" ca="1" si="0"/>
        <v>#NAME?</v>
      </c>
      <c r="S231" s="99" t="e">
        <f t="shared" ca="1" si="1"/>
        <v>#NAME?</v>
      </c>
      <c r="T231" s="106" t="e">
        <f t="array" aca="1" ref="T231" ca="1">IF(OR(R231="",S231=""),"",INDEX('Z8 TARGET ENH'!$F$6:$EO$145,MATCH(R231,'Z8 TARGET ENH'!$B$6:$B$145,0),MATCH(S231,'Z8 TARGET ENH'!$F$2:$EO$2,0)))</f>
        <v>#NAME?</v>
      </c>
      <c r="U231" s="106" t="str">
        <f>IF(E231="","",VLOOKUP($H$8,'Z8 TARGET ENH'!$FH$7:$FJ$38,2,FALSE))</f>
        <v/>
      </c>
      <c r="V231" s="106" t="str">
        <f>IF(E231="","",VLOOKUP(H231,'Z8 TARGET ENH'!$FH$7:$FJ$38,3,FALSE))</f>
        <v/>
      </c>
      <c r="W231" s="107" t="str">
        <f t="shared" si="2"/>
        <v/>
      </c>
      <c r="X231" s="108"/>
      <c r="Y231" s="70"/>
      <c r="Z231" s="1">
        <f t="shared" si="3"/>
        <v>0</v>
      </c>
      <c r="AA231" s="70"/>
      <c r="AB231" s="70"/>
      <c r="AC231" s="70"/>
      <c r="AD231" s="70"/>
      <c r="AE231" s="70"/>
      <c r="AF231" s="70"/>
      <c r="AG231" s="70"/>
      <c r="AH231" s="70"/>
      <c r="AI231" s="70"/>
      <c r="AJ231" s="70"/>
      <c r="AK231" s="70"/>
      <c r="AL231" s="70"/>
      <c r="AM231" s="70"/>
      <c r="AN231" s="70"/>
      <c r="AO231" s="70"/>
      <c r="AP231" s="70"/>
      <c r="AQ231" s="70"/>
      <c r="AR231" s="70"/>
      <c r="AS231" s="70"/>
      <c r="AT231" s="70"/>
    </row>
    <row r="232" spans="1:46" ht="30" customHeight="1" x14ac:dyDescent="0.2">
      <c r="A232" s="70"/>
      <c r="B232" s="70"/>
      <c r="C232" s="70"/>
      <c r="D232" s="97">
        <f>'A1 Baseline - Terrestrial'!D233</f>
        <v>226</v>
      </c>
      <c r="E232" s="80" t="str">
        <f>IF(OR('A1 Baseline - Terrestrial'!E233="",'A1 Baseline - Terrestrial'!O233=0), "",'A1 Baseline - Terrestrial'!E233)</f>
        <v/>
      </c>
      <c r="F232" s="81" t="str">
        <f>IF(E232="", "", 'A1 Baseline - Terrestrial'!H233)</f>
        <v/>
      </c>
      <c r="G232" s="82" t="str">
        <f>IF(E232="", "", 'A1 Baseline - Terrestrial'!J233)</f>
        <v/>
      </c>
      <c r="H232" s="98"/>
      <c r="I232" s="99" t="str">
        <f>IF(E232="","",'A1 Baseline - Terrestrial'!K233)</f>
        <v/>
      </c>
      <c r="J232" s="85" t="str">
        <f>IF(OR(E232="",H232=""),"",IF(AND(E232=H232,G232&gt;=P232),"Error - No Enhancement",IF(AND(E232=H232,G232&lt;P232),"Acceptable",IF(F232&gt;N232,"Trading Down - Unacceptable Change",IF(F232=N232,"Error - No Enhancement",'A1 Baseline - Terrestrial'!G233&amp;" - "&amp;IFERROR(VLOOKUP(H232,'Z1 HAB CLASS'!$D$4:$E$45,2,FALSE),""))))))</f>
        <v/>
      </c>
      <c r="K232" s="100" t="str">
        <f>IF(E232="","",IF(AND(E232=H232,G232&gt;=P232),"Error - No Enhancement",IF(AND(E232=H232,G232&lt;P232),'A1 Baseline - Terrestrial'!I233&amp;" - "&amp;'A3 Enhancement - Terrestrial'!O232,IF(F232&gt;N232,"Trading Down - Unacceptable Change",IF(F232=N232,"Error - No Enhancement",IF(AND(E232&lt;&gt;H232,F232&lt;N232),"Lower Distinctiveness Habitat"&amp;" - "&amp;O232,'A1 Baseline - Terrestrial'!I233&amp;" - "&amp;'A3 Enhancement - Terrestrial'!O232))))))</f>
        <v/>
      </c>
      <c r="L232" s="101" t="str">
        <f>IF(E232="","",'A1 Baseline - Terrestrial'!O233)</f>
        <v/>
      </c>
      <c r="M232" s="102" t="str">
        <f>IFERROR(VLOOKUP(H232,'Z1 HAB CLASS'!$D$4:$E$45,2,FALSE)," ")</f>
        <v xml:space="preserve"> </v>
      </c>
      <c r="N232" s="103" t="str">
        <f>IFERROR(VLOOKUP(M232,'Z1 HAB CLASS'!$L$3:$N$9,2,FALSE)," ")</f>
        <v xml:space="preserve"> </v>
      </c>
      <c r="O232" s="104"/>
      <c r="P232" s="100" t="str">
        <f>IFERROR(VLOOKUP(O232,'Z3 CONDITION VALUE'!$A$3:$B$5,2,FALSE)," ")</f>
        <v xml:space="preserve"> </v>
      </c>
      <c r="Q232" s="82" t="str">
        <f>IF(OR('A1 Baseline - Terrestrial'!E233="", 'A1 Baseline - Terrestrial'!O233=0), "", 'A1 Baseline - Terrestrial'!I233&amp;"")</f>
        <v/>
      </c>
      <c r="R232" s="105" t="e">
        <f t="shared" ca="1" si="0"/>
        <v>#NAME?</v>
      </c>
      <c r="S232" s="99" t="e">
        <f t="shared" ca="1" si="1"/>
        <v>#NAME?</v>
      </c>
      <c r="T232" s="106" t="e">
        <f t="array" aca="1" ref="T232" ca="1">IF(OR(R232="",S232=""),"",INDEX('Z8 TARGET ENH'!$F$6:$EO$145,MATCH(R232,'Z8 TARGET ENH'!$B$6:$B$145,0),MATCH(S232,'Z8 TARGET ENH'!$F$2:$EO$2,0)))</f>
        <v>#NAME?</v>
      </c>
      <c r="U232" s="106" t="str">
        <f>IF(E232="","",VLOOKUP($H$8,'Z8 TARGET ENH'!$FH$7:$FJ$38,2,FALSE))</f>
        <v/>
      </c>
      <c r="V232" s="106" t="str">
        <f>IF(E232="","",VLOOKUP(H232,'Z8 TARGET ENH'!$FH$7:$FJ$38,3,FALSE))</f>
        <v/>
      </c>
      <c r="W232" s="107" t="str">
        <f t="shared" si="2"/>
        <v/>
      </c>
      <c r="X232" s="108"/>
      <c r="Y232" s="70"/>
      <c r="Z232" s="1">
        <f t="shared" si="3"/>
        <v>0</v>
      </c>
      <c r="AA232" s="70"/>
      <c r="AB232" s="70"/>
      <c r="AC232" s="70"/>
      <c r="AD232" s="70"/>
      <c r="AE232" s="70"/>
      <c r="AF232" s="70"/>
      <c r="AG232" s="70"/>
      <c r="AH232" s="70"/>
      <c r="AI232" s="70"/>
      <c r="AJ232" s="70"/>
      <c r="AK232" s="70"/>
      <c r="AL232" s="70"/>
      <c r="AM232" s="70"/>
      <c r="AN232" s="70"/>
      <c r="AO232" s="70"/>
      <c r="AP232" s="70"/>
      <c r="AQ232" s="70"/>
      <c r="AR232" s="70"/>
      <c r="AS232" s="70"/>
      <c r="AT232" s="70"/>
    </row>
    <row r="233" spans="1:46" ht="30" customHeight="1" x14ac:dyDescent="0.2">
      <c r="A233" s="70"/>
      <c r="B233" s="70"/>
      <c r="C233" s="70"/>
      <c r="D233" s="97">
        <f>'A1 Baseline - Terrestrial'!D234</f>
        <v>227</v>
      </c>
      <c r="E233" s="80" t="str">
        <f>IF(OR('A1 Baseline - Terrestrial'!E234="",'A1 Baseline - Terrestrial'!O234=0), "",'A1 Baseline - Terrestrial'!E234)</f>
        <v/>
      </c>
      <c r="F233" s="81" t="str">
        <f>IF(E233="", "", 'A1 Baseline - Terrestrial'!H234)</f>
        <v/>
      </c>
      <c r="G233" s="82" t="str">
        <f>IF(E233="", "", 'A1 Baseline - Terrestrial'!J234)</f>
        <v/>
      </c>
      <c r="H233" s="98"/>
      <c r="I233" s="99" t="str">
        <f>IF(E233="","",'A1 Baseline - Terrestrial'!K234)</f>
        <v/>
      </c>
      <c r="J233" s="85" t="str">
        <f>IF(OR(E233="",H233=""),"",IF(AND(E233=H233,G233&gt;=P233),"Error - No Enhancement",IF(AND(E233=H233,G233&lt;P233),"Acceptable",IF(F233&gt;N233,"Trading Down - Unacceptable Change",IF(F233=N233,"Error - No Enhancement",'A1 Baseline - Terrestrial'!G234&amp;" - "&amp;IFERROR(VLOOKUP(H233,'Z1 HAB CLASS'!$D$4:$E$45,2,FALSE),""))))))</f>
        <v/>
      </c>
      <c r="K233" s="100" t="str">
        <f>IF(E233="","",IF(AND(E233=H233,G233&gt;=P233),"Error - No Enhancement",IF(AND(E233=H233,G233&lt;P233),'A1 Baseline - Terrestrial'!I234&amp;" - "&amp;'A3 Enhancement - Terrestrial'!O233,IF(F233&gt;N233,"Trading Down - Unacceptable Change",IF(F233=N233,"Error - No Enhancement",IF(AND(E233&lt;&gt;H233,F233&lt;N233),"Lower Distinctiveness Habitat"&amp;" - "&amp;O233,'A1 Baseline - Terrestrial'!I234&amp;" - "&amp;'A3 Enhancement - Terrestrial'!O233))))))</f>
        <v/>
      </c>
      <c r="L233" s="101" t="str">
        <f>IF(E233="","",'A1 Baseline - Terrestrial'!O234)</f>
        <v/>
      </c>
      <c r="M233" s="102" t="str">
        <f>IFERROR(VLOOKUP(H233,'Z1 HAB CLASS'!$D$4:$E$45,2,FALSE)," ")</f>
        <v xml:space="preserve"> </v>
      </c>
      <c r="N233" s="103" t="str">
        <f>IFERROR(VLOOKUP(M233,'Z1 HAB CLASS'!$L$3:$N$9,2,FALSE)," ")</f>
        <v xml:space="preserve"> </v>
      </c>
      <c r="O233" s="104"/>
      <c r="P233" s="100" t="str">
        <f>IFERROR(VLOOKUP(O233,'Z3 CONDITION VALUE'!$A$3:$B$5,2,FALSE)," ")</f>
        <v xml:space="preserve"> </v>
      </c>
      <c r="Q233" s="82" t="str">
        <f>IF(OR('A1 Baseline - Terrestrial'!E234="", 'A1 Baseline - Terrestrial'!O234=0), "", 'A1 Baseline - Terrestrial'!I234&amp;"")</f>
        <v/>
      </c>
      <c r="R233" s="105" t="e">
        <f t="shared" ca="1" si="0"/>
        <v>#NAME?</v>
      </c>
      <c r="S233" s="99" t="e">
        <f t="shared" ca="1" si="1"/>
        <v>#NAME?</v>
      </c>
      <c r="T233" s="106" t="e">
        <f t="array" aca="1" ref="T233" ca="1">IF(OR(R233="",S233=""),"",INDEX('Z8 TARGET ENH'!$F$6:$EO$145,MATCH(R233,'Z8 TARGET ENH'!$B$6:$B$145,0),MATCH(S233,'Z8 TARGET ENH'!$F$2:$EO$2,0)))</f>
        <v>#NAME?</v>
      </c>
      <c r="U233" s="106" t="str">
        <f>IF(E233="","",VLOOKUP($H$8,'Z8 TARGET ENH'!$FH$7:$FJ$38,2,FALSE))</f>
        <v/>
      </c>
      <c r="V233" s="106" t="str">
        <f>IF(E233="","",VLOOKUP(H233,'Z8 TARGET ENH'!$FH$7:$FJ$38,3,FALSE))</f>
        <v/>
      </c>
      <c r="W233" s="107" t="str">
        <f t="shared" si="2"/>
        <v/>
      </c>
      <c r="X233" s="108"/>
      <c r="Y233" s="70"/>
      <c r="Z233" s="1">
        <f t="shared" si="3"/>
        <v>0</v>
      </c>
      <c r="AA233" s="70"/>
      <c r="AB233" s="70"/>
      <c r="AC233" s="70"/>
      <c r="AD233" s="70"/>
      <c r="AE233" s="70"/>
      <c r="AF233" s="70"/>
      <c r="AG233" s="70"/>
      <c r="AH233" s="70"/>
      <c r="AI233" s="70"/>
      <c r="AJ233" s="70"/>
      <c r="AK233" s="70"/>
      <c r="AL233" s="70"/>
      <c r="AM233" s="70"/>
      <c r="AN233" s="70"/>
      <c r="AO233" s="70"/>
      <c r="AP233" s="70"/>
      <c r="AQ233" s="70"/>
      <c r="AR233" s="70"/>
      <c r="AS233" s="70"/>
      <c r="AT233" s="70"/>
    </row>
    <row r="234" spans="1:46" ht="30" customHeight="1" x14ac:dyDescent="0.2">
      <c r="A234" s="70"/>
      <c r="B234" s="70"/>
      <c r="C234" s="70"/>
      <c r="D234" s="97">
        <f>'A1 Baseline - Terrestrial'!D235</f>
        <v>228</v>
      </c>
      <c r="E234" s="80" t="str">
        <f>IF(OR('A1 Baseline - Terrestrial'!E235="",'A1 Baseline - Terrestrial'!O235=0), "",'A1 Baseline - Terrestrial'!E235)</f>
        <v/>
      </c>
      <c r="F234" s="81" t="str">
        <f>IF(E234="", "", 'A1 Baseline - Terrestrial'!H235)</f>
        <v/>
      </c>
      <c r="G234" s="82" t="str">
        <f>IF(E234="", "", 'A1 Baseline - Terrestrial'!J235)</f>
        <v/>
      </c>
      <c r="H234" s="98"/>
      <c r="I234" s="99" t="str">
        <f>IF(E234="","",'A1 Baseline - Terrestrial'!K235)</f>
        <v/>
      </c>
      <c r="J234" s="85" t="str">
        <f>IF(OR(E234="",H234=""),"",IF(AND(E234=H234,G234&gt;=P234),"Error - No Enhancement",IF(AND(E234=H234,G234&lt;P234),"Acceptable",IF(F234&gt;N234,"Trading Down - Unacceptable Change",IF(F234=N234,"Error - No Enhancement",'A1 Baseline - Terrestrial'!G235&amp;" - "&amp;IFERROR(VLOOKUP(H234,'Z1 HAB CLASS'!$D$4:$E$45,2,FALSE),""))))))</f>
        <v/>
      </c>
      <c r="K234" s="100" t="str">
        <f>IF(E234="","",IF(AND(E234=H234,G234&gt;=P234),"Error - No Enhancement",IF(AND(E234=H234,G234&lt;P234),'A1 Baseline - Terrestrial'!I235&amp;" - "&amp;'A3 Enhancement - Terrestrial'!O234,IF(F234&gt;N234,"Trading Down - Unacceptable Change",IF(F234=N234,"Error - No Enhancement",IF(AND(E234&lt;&gt;H234,F234&lt;N234),"Lower Distinctiveness Habitat"&amp;" - "&amp;O234,'A1 Baseline - Terrestrial'!I235&amp;" - "&amp;'A3 Enhancement - Terrestrial'!O234))))))</f>
        <v/>
      </c>
      <c r="L234" s="101" t="str">
        <f>IF(E234="","",'A1 Baseline - Terrestrial'!O235)</f>
        <v/>
      </c>
      <c r="M234" s="102" t="str">
        <f>IFERROR(VLOOKUP(H234,'Z1 HAB CLASS'!$D$4:$E$45,2,FALSE)," ")</f>
        <v xml:space="preserve"> </v>
      </c>
      <c r="N234" s="103" t="str">
        <f>IFERROR(VLOOKUP(M234,'Z1 HAB CLASS'!$L$3:$N$9,2,FALSE)," ")</f>
        <v xml:space="preserve"> </v>
      </c>
      <c r="O234" s="104"/>
      <c r="P234" s="100" t="str">
        <f>IFERROR(VLOOKUP(O234,'Z3 CONDITION VALUE'!$A$3:$B$5,2,FALSE)," ")</f>
        <v xml:space="preserve"> </v>
      </c>
      <c r="Q234" s="82" t="str">
        <f>IF(OR('A1 Baseline - Terrestrial'!E235="", 'A1 Baseline - Terrestrial'!O235=0), "", 'A1 Baseline - Terrestrial'!I235&amp;"")</f>
        <v/>
      </c>
      <c r="R234" s="105" t="e">
        <f t="shared" ca="1" si="0"/>
        <v>#NAME?</v>
      </c>
      <c r="S234" s="99" t="e">
        <f t="shared" ca="1" si="1"/>
        <v>#NAME?</v>
      </c>
      <c r="T234" s="106" t="e">
        <f t="array" aca="1" ref="T234" ca="1">IF(OR(R234="",S234=""),"",INDEX('Z8 TARGET ENH'!$F$6:$EO$145,MATCH(R234,'Z8 TARGET ENH'!$B$6:$B$145,0),MATCH(S234,'Z8 TARGET ENH'!$F$2:$EO$2,0)))</f>
        <v>#NAME?</v>
      </c>
      <c r="U234" s="106" t="str">
        <f>IF(E234="","",VLOOKUP($H$8,'Z8 TARGET ENH'!$FH$7:$FJ$38,2,FALSE))</f>
        <v/>
      </c>
      <c r="V234" s="106" t="str">
        <f>IF(E234="","",VLOOKUP(H234,'Z8 TARGET ENH'!$FH$7:$FJ$38,3,FALSE))</f>
        <v/>
      </c>
      <c r="W234" s="107" t="str">
        <f t="shared" si="2"/>
        <v/>
      </c>
      <c r="X234" s="108"/>
      <c r="Y234" s="70"/>
      <c r="Z234" s="1">
        <f t="shared" si="3"/>
        <v>0</v>
      </c>
      <c r="AA234" s="70"/>
      <c r="AB234" s="70"/>
      <c r="AC234" s="70"/>
      <c r="AD234" s="70"/>
      <c r="AE234" s="70"/>
      <c r="AF234" s="70"/>
      <c r="AG234" s="70"/>
      <c r="AH234" s="70"/>
      <c r="AI234" s="70"/>
      <c r="AJ234" s="70"/>
      <c r="AK234" s="70"/>
      <c r="AL234" s="70"/>
      <c r="AM234" s="70"/>
      <c r="AN234" s="70"/>
      <c r="AO234" s="70"/>
      <c r="AP234" s="70"/>
      <c r="AQ234" s="70"/>
      <c r="AR234" s="70"/>
      <c r="AS234" s="70"/>
      <c r="AT234" s="70"/>
    </row>
    <row r="235" spans="1:46" ht="30" customHeight="1" x14ac:dyDescent="0.2">
      <c r="A235" s="70"/>
      <c r="B235" s="70"/>
      <c r="C235" s="70"/>
      <c r="D235" s="97">
        <f>'A1 Baseline - Terrestrial'!D236</f>
        <v>229</v>
      </c>
      <c r="E235" s="80" t="str">
        <f>IF(OR('A1 Baseline - Terrestrial'!E236="",'A1 Baseline - Terrestrial'!O236=0), "",'A1 Baseline - Terrestrial'!E236)</f>
        <v/>
      </c>
      <c r="F235" s="81" t="str">
        <f>IF(E235="", "", 'A1 Baseline - Terrestrial'!H236)</f>
        <v/>
      </c>
      <c r="G235" s="82" t="str">
        <f>IF(E235="", "", 'A1 Baseline - Terrestrial'!J236)</f>
        <v/>
      </c>
      <c r="H235" s="98"/>
      <c r="I235" s="99" t="str">
        <f>IF(E235="","",'A1 Baseline - Terrestrial'!K236)</f>
        <v/>
      </c>
      <c r="J235" s="85" t="str">
        <f>IF(OR(E235="",H235=""),"",IF(AND(E235=H235,G235&gt;=P235),"Error - No Enhancement",IF(AND(E235=H235,G235&lt;P235),"Acceptable",IF(F235&gt;N235,"Trading Down - Unacceptable Change",IF(F235=N235,"Error - No Enhancement",'A1 Baseline - Terrestrial'!G236&amp;" - "&amp;IFERROR(VLOOKUP(H235,'Z1 HAB CLASS'!$D$4:$E$45,2,FALSE),""))))))</f>
        <v/>
      </c>
      <c r="K235" s="100" t="str">
        <f>IF(E235="","",IF(AND(E235=H235,G235&gt;=P235),"Error - No Enhancement",IF(AND(E235=H235,G235&lt;P235),'A1 Baseline - Terrestrial'!I236&amp;" - "&amp;'A3 Enhancement - Terrestrial'!O235,IF(F235&gt;N235,"Trading Down - Unacceptable Change",IF(F235=N235,"Error - No Enhancement",IF(AND(E235&lt;&gt;H235,F235&lt;N235),"Lower Distinctiveness Habitat"&amp;" - "&amp;O235,'A1 Baseline - Terrestrial'!I236&amp;" - "&amp;'A3 Enhancement - Terrestrial'!O235))))))</f>
        <v/>
      </c>
      <c r="L235" s="101" t="str">
        <f>IF(E235="","",'A1 Baseline - Terrestrial'!O236)</f>
        <v/>
      </c>
      <c r="M235" s="102" t="str">
        <f>IFERROR(VLOOKUP(H235,'Z1 HAB CLASS'!$D$4:$E$45,2,FALSE)," ")</f>
        <v xml:space="preserve"> </v>
      </c>
      <c r="N235" s="103" t="str">
        <f>IFERROR(VLOOKUP(M235,'Z1 HAB CLASS'!$L$3:$N$9,2,FALSE)," ")</f>
        <v xml:space="preserve"> </v>
      </c>
      <c r="O235" s="104"/>
      <c r="P235" s="100" t="str">
        <f>IFERROR(VLOOKUP(O235,'Z3 CONDITION VALUE'!$A$3:$B$5,2,FALSE)," ")</f>
        <v xml:space="preserve"> </v>
      </c>
      <c r="Q235" s="82" t="str">
        <f>IF(OR('A1 Baseline - Terrestrial'!E236="", 'A1 Baseline - Terrestrial'!O236=0), "", 'A1 Baseline - Terrestrial'!I236&amp;"")</f>
        <v/>
      </c>
      <c r="R235" s="105" t="e">
        <f t="shared" ca="1" si="0"/>
        <v>#NAME?</v>
      </c>
      <c r="S235" s="99" t="e">
        <f t="shared" ca="1" si="1"/>
        <v>#NAME?</v>
      </c>
      <c r="T235" s="106" t="e">
        <f t="array" aca="1" ref="T235" ca="1">IF(OR(R235="",S235=""),"",INDEX('Z8 TARGET ENH'!$F$6:$EO$145,MATCH(R235,'Z8 TARGET ENH'!$B$6:$B$145,0),MATCH(S235,'Z8 TARGET ENH'!$F$2:$EO$2,0)))</f>
        <v>#NAME?</v>
      </c>
      <c r="U235" s="106" t="str">
        <f>IF(E235="","",VLOOKUP($H$8,'Z8 TARGET ENH'!$FH$7:$FJ$38,2,FALSE))</f>
        <v/>
      </c>
      <c r="V235" s="106" t="str">
        <f>IF(E235="","",VLOOKUP(H235,'Z8 TARGET ENH'!$FH$7:$FJ$38,3,FALSE))</f>
        <v/>
      </c>
      <c r="W235" s="107" t="str">
        <f t="shared" si="2"/>
        <v/>
      </c>
      <c r="X235" s="108"/>
      <c r="Y235" s="70"/>
      <c r="Z235" s="1">
        <f t="shared" si="3"/>
        <v>0</v>
      </c>
      <c r="AA235" s="70"/>
      <c r="AB235" s="70"/>
      <c r="AC235" s="70"/>
      <c r="AD235" s="70"/>
      <c r="AE235" s="70"/>
      <c r="AF235" s="70"/>
      <c r="AG235" s="70"/>
      <c r="AH235" s="70"/>
      <c r="AI235" s="70"/>
      <c r="AJ235" s="70"/>
      <c r="AK235" s="70"/>
      <c r="AL235" s="70"/>
      <c r="AM235" s="70"/>
      <c r="AN235" s="70"/>
      <c r="AO235" s="70"/>
      <c r="AP235" s="70"/>
      <c r="AQ235" s="70"/>
      <c r="AR235" s="70"/>
      <c r="AS235" s="70"/>
      <c r="AT235" s="70"/>
    </row>
    <row r="236" spans="1:46" ht="30" customHeight="1" x14ac:dyDescent="0.2">
      <c r="A236" s="70"/>
      <c r="B236" s="70"/>
      <c r="C236" s="70"/>
      <c r="D236" s="97">
        <f>'A1 Baseline - Terrestrial'!D237</f>
        <v>230</v>
      </c>
      <c r="E236" s="80" t="str">
        <f>IF(OR('A1 Baseline - Terrestrial'!E237="",'A1 Baseline - Terrestrial'!O237=0), "",'A1 Baseline - Terrestrial'!E237)</f>
        <v/>
      </c>
      <c r="F236" s="81" t="str">
        <f>IF(E236="", "", 'A1 Baseline - Terrestrial'!H237)</f>
        <v/>
      </c>
      <c r="G236" s="82" t="str">
        <f>IF(E236="", "", 'A1 Baseline - Terrestrial'!J237)</f>
        <v/>
      </c>
      <c r="H236" s="98"/>
      <c r="I236" s="99" t="str">
        <f>IF(E236="","",'A1 Baseline - Terrestrial'!K237)</f>
        <v/>
      </c>
      <c r="J236" s="85" t="str">
        <f>IF(OR(E236="",H236=""),"",IF(AND(E236=H236,G236&gt;=P236),"Error - No Enhancement",IF(AND(E236=H236,G236&lt;P236),"Acceptable",IF(F236&gt;N236,"Trading Down - Unacceptable Change",IF(F236=N236,"Error - No Enhancement",'A1 Baseline - Terrestrial'!G237&amp;" - "&amp;IFERROR(VLOOKUP(H236,'Z1 HAB CLASS'!$D$4:$E$45,2,FALSE),""))))))</f>
        <v/>
      </c>
      <c r="K236" s="100" t="str">
        <f>IF(E236="","",IF(AND(E236=H236,G236&gt;=P236),"Error - No Enhancement",IF(AND(E236=H236,G236&lt;P236),'A1 Baseline - Terrestrial'!I237&amp;" - "&amp;'A3 Enhancement - Terrestrial'!O236,IF(F236&gt;N236,"Trading Down - Unacceptable Change",IF(F236=N236,"Error - No Enhancement",IF(AND(E236&lt;&gt;H236,F236&lt;N236),"Lower Distinctiveness Habitat"&amp;" - "&amp;O236,'A1 Baseline - Terrestrial'!I237&amp;" - "&amp;'A3 Enhancement - Terrestrial'!O236))))))</f>
        <v/>
      </c>
      <c r="L236" s="101" t="str">
        <f>IF(E236="","",'A1 Baseline - Terrestrial'!O237)</f>
        <v/>
      </c>
      <c r="M236" s="102" t="str">
        <f>IFERROR(VLOOKUP(H236,'Z1 HAB CLASS'!$D$4:$E$45,2,FALSE)," ")</f>
        <v xml:space="preserve"> </v>
      </c>
      <c r="N236" s="103" t="str">
        <f>IFERROR(VLOOKUP(M236,'Z1 HAB CLASS'!$L$3:$N$9,2,FALSE)," ")</f>
        <v xml:space="preserve"> </v>
      </c>
      <c r="O236" s="104"/>
      <c r="P236" s="100" t="str">
        <f>IFERROR(VLOOKUP(O236,'Z3 CONDITION VALUE'!$A$3:$B$5,2,FALSE)," ")</f>
        <v xml:space="preserve"> </v>
      </c>
      <c r="Q236" s="82" t="str">
        <f>IF(OR('A1 Baseline - Terrestrial'!E237="", 'A1 Baseline - Terrestrial'!O237=0), "", 'A1 Baseline - Terrestrial'!I237&amp;"")</f>
        <v/>
      </c>
      <c r="R236" s="105" t="e">
        <f t="shared" ca="1" si="0"/>
        <v>#NAME?</v>
      </c>
      <c r="S236" s="99" t="e">
        <f t="shared" ca="1" si="1"/>
        <v>#NAME?</v>
      </c>
      <c r="T236" s="106" t="e">
        <f t="array" aca="1" ref="T236" ca="1">IF(OR(R236="",S236=""),"",INDEX('Z8 TARGET ENH'!$F$6:$EO$145,MATCH(R236,'Z8 TARGET ENH'!$B$6:$B$145,0),MATCH(S236,'Z8 TARGET ENH'!$F$2:$EO$2,0)))</f>
        <v>#NAME?</v>
      </c>
      <c r="U236" s="106" t="str">
        <f>IF(E236="","",VLOOKUP($H$8,'Z8 TARGET ENH'!$FH$7:$FJ$38,2,FALSE))</f>
        <v/>
      </c>
      <c r="V236" s="106" t="str">
        <f>IF(E236="","",VLOOKUP(H236,'Z8 TARGET ENH'!$FH$7:$FJ$38,3,FALSE))</f>
        <v/>
      </c>
      <c r="W236" s="107" t="str">
        <f t="shared" si="2"/>
        <v/>
      </c>
      <c r="X236" s="108"/>
      <c r="Y236" s="70"/>
      <c r="Z236" s="1">
        <f t="shared" si="3"/>
        <v>0</v>
      </c>
      <c r="AA236" s="70"/>
      <c r="AB236" s="70"/>
      <c r="AC236" s="70"/>
      <c r="AD236" s="70"/>
      <c r="AE236" s="70"/>
      <c r="AF236" s="70"/>
      <c r="AG236" s="70"/>
      <c r="AH236" s="70"/>
      <c r="AI236" s="70"/>
      <c r="AJ236" s="70"/>
      <c r="AK236" s="70"/>
      <c r="AL236" s="70"/>
      <c r="AM236" s="70"/>
      <c r="AN236" s="70"/>
      <c r="AO236" s="70"/>
      <c r="AP236" s="70"/>
      <c r="AQ236" s="70"/>
      <c r="AR236" s="70"/>
      <c r="AS236" s="70"/>
      <c r="AT236" s="70"/>
    </row>
    <row r="237" spans="1:46" ht="30" customHeight="1" x14ac:dyDescent="0.2">
      <c r="A237" s="70"/>
      <c r="B237" s="70"/>
      <c r="C237" s="70"/>
      <c r="D237" s="97">
        <f>'A1 Baseline - Terrestrial'!D238</f>
        <v>231</v>
      </c>
      <c r="E237" s="80" t="str">
        <f>IF(OR('A1 Baseline - Terrestrial'!E238="",'A1 Baseline - Terrestrial'!O238=0), "",'A1 Baseline - Terrestrial'!E238)</f>
        <v/>
      </c>
      <c r="F237" s="81" t="str">
        <f>IF(E237="", "", 'A1 Baseline - Terrestrial'!H238)</f>
        <v/>
      </c>
      <c r="G237" s="82" t="str">
        <f>IF(E237="", "", 'A1 Baseline - Terrestrial'!J238)</f>
        <v/>
      </c>
      <c r="H237" s="98"/>
      <c r="I237" s="99" t="str">
        <f>IF(E237="","",'A1 Baseline - Terrestrial'!K238)</f>
        <v/>
      </c>
      <c r="J237" s="85" t="str">
        <f>IF(OR(E237="",H237=""),"",IF(AND(E237=H237,G237&gt;=P237),"Error - No Enhancement",IF(AND(E237=H237,G237&lt;P237),"Acceptable",IF(F237&gt;N237,"Trading Down - Unacceptable Change",IF(F237=N237,"Error - No Enhancement",'A1 Baseline - Terrestrial'!G238&amp;" - "&amp;IFERROR(VLOOKUP(H237,'Z1 HAB CLASS'!$D$4:$E$45,2,FALSE),""))))))</f>
        <v/>
      </c>
      <c r="K237" s="100" t="str">
        <f>IF(E237="","",IF(AND(E237=H237,G237&gt;=P237),"Error - No Enhancement",IF(AND(E237=H237,G237&lt;P237),'A1 Baseline - Terrestrial'!I238&amp;" - "&amp;'A3 Enhancement - Terrestrial'!O237,IF(F237&gt;N237,"Trading Down - Unacceptable Change",IF(F237=N237,"Error - No Enhancement",IF(AND(E237&lt;&gt;H237,F237&lt;N237),"Lower Distinctiveness Habitat"&amp;" - "&amp;O237,'A1 Baseline - Terrestrial'!I238&amp;" - "&amp;'A3 Enhancement - Terrestrial'!O237))))))</f>
        <v/>
      </c>
      <c r="L237" s="101" t="str">
        <f>IF(E237="","",'A1 Baseline - Terrestrial'!O238)</f>
        <v/>
      </c>
      <c r="M237" s="102" t="str">
        <f>IFERROR(VLOOKUP(H237,'Z1 HAB CLASS'!$D$4:$E$45,2,FALSE)," ")</f>
        <v xml:space="preserve"> </v>
      </c>
      <c r="N237" s="103" t="str">
        <f>IFERROR(VLOOKUP(M237,'Z1 HAB CLASS'!$L$3:$N$9,2,FALSE)," ")</f>
        <v xml:space="preserve"> </v>
      </c>
      <c r="O237" s="104"/>
      <c r="P237" s="100" t="str">
        <f>IFERROR(VLOOKUP(O237,'Z3 CONDITION VALUE'!$A$3:$B$5,2,FALSE)," ")</f>
        <v xml:space="preserve"> </v>
      </c>
      <c r="Q237" s="82" t="str">
        <f>IF(OR('A1 Baseline - Terrestrial'!E238="", 'A1 Baseline - Terrestrial'!O238=0), "", 'A1 Baseline - Terrestrial'!I238&amp;"")</f>
        <v/>
      </c>
      <c r="R237" s="105" t="e">
        <f t="shared" ca="1" si="0"/>
        <v>#NAME?</v>
      </c>
      <c r="S237" s="99" t="e">
        <f t="shared" ca="1" si="1"/>
        <v>#NAME?</v>
      </c>
      <c r="T237" s="106" t="e">
        <f t="array" aca="1" ref="T237" ca="1">IF(OR(R237="",S237=""),"",INDEX('Z8 TARGET ENH'!$F$6:$EO$145,MATCH(R237,'Z8 TARGET ENH'!$B$6:$B$145,0),MATCH(S237,'Z8 TARGET ENH'!$F$2:$EO$2,0)))</f>
        <v>#NAME?</v>
      </c>
      <c r="U237" s="106" t="str">
        <f>IF(E237="","",VLOOKUP($H$8,'Z8 TARGET ENH'!$FH$7:$FJ$38,2,FALSE))</f>
        <v/>
      </c>
      <c r="V237" s="106" t="str">
        <f>IF(E237="","",VLOOKUP(H237,'Z8 TARGET ENH'!$FH$7:$FJ$38,3,FALSE))</f>
        <v/>
      </c>
      <c r="W237" s="107" t="str">
        <f t="shared" si="2"/>
        <v/>
      </c>
      <c r="X237" s="108"/>
      <c r="Y237" s="70"/>
      <c r="Z237" s="1">
        <f t="shared" si="3"/>
        <v>0</v>
      </c>
      <c r="AA237" s="70"/>
      <c r="AB237" s="70"/>
      <c r="AC237" s="70"/>
      <c r="AD237" s="70"/>
      <c r="AE237" s="70"/>
      <c r="AF237" s="70"/>
      <c r="AG237" s="70"/>
      <c r="AH237" s="70"/>
      <c r="AI237" s="70"/>
      <c r="AJ237" s="70"/>
      <c r="AK237" s="70"/>
      <c r="AL237" s="70"/>
      <c r="AM237" s="70"/>
      <c r="AN237" s="70"/>
      <c r="AO237" s="70"/>
      <c r="AP237" s="70"/>
      <c r="AQ237" s="70"/>
      <c r="AR237" s="70"/>
      <c r="AS237" s="70"/>
      <c r="AT237" s="70"/>
    </row>
    <row r="238" spans="1:46" ht="30" customHeight="1" x14ac:dyDescent="0.2">
      <c r="A238" s="70"/>
      <c r="B238" s="70"/>
      <c r="C238" s="70"/>
      <c r="D238" s="97">
        <f>'A1 Baseline - Terrestrial'!D239</f>
        <v>232</v>
      </c>
      <c r="E238" s="80" t="str">
        <f>IF(OR('A1 Baseline - Terrestrial'!E239="",'A1 Baseline - Terrestrial'!O239=0), "",'A1 Baseline - Terrestrial'!E239)</f>
        <v/>
      </c>
      <c r="F238" s="81" t="str">
        <f>IF(E238="", "", 'A1 Baseline - Terrestrial'!H239)</f>
        <v/>
      </c>
      <c r="G238" s="82" t="str">
        <f>IF(E238="", "", 'A1 Baseline - Terrestrial'!J239)</f>
        <v/>
      </c>
      <c r="H238" s="98"/>
      <c r="I238" s="99" t="str">
        <f>IF(E238="","",'A1 Baseline - Terrestrial'!K239)</f>
        <v/>
      </c>
      <c r="J238" s="85" t="str">
        <f>IF(OR(E238="",H238=""),"",IF(AND(E238=H238,G238&gt;=P238),"Error - No Enhancement",IF(AND(E238=H238,G238&lt;P238),"Acceptable",IF(F238&gt;N238,"Trading Down - Unacceptable Change",IF(F238=N238,"Error - No Enhancement",'A1 Baseline - Terrestrial'!G239&amp;" - "&amp;IFERROR(VLOOKUP(H238,'Z1 HAB CLASS'!$D$4:$E$45,2,FALSE),""))))))</f>
        <v/>
      </c>
      <c r="K238" s="100" t="str">
        <f>IF(E238="","",IF(AND(E238=H238,G238&gt;=P238),"Error - No Enhancement",IF(AND(E238=H238,G238&lt;P238),'A1 Baseline - Terrestrial'!I239&amp;" - "&amp;'A3 Enhancement - Terrestrial'!O238,IF(F238&gt;N238,"Trading Down - Unacceptable Change",IF(F238=N238,"Error - No Enhancement",IF(AND(E238&lt;&gt;H238,F238&lt;N238),"Lower Distinctiveness Habitat"&amp;" - "&amp;O238,'A1 Baseline - Terrestrial'!I239&amp;" - "&amp;'A3 Enhancement - Terrestrial'!O238))))))</f>
        <v/>
      </c>
      <c r="L238" s="101" t="str">
        <f>IF(E238="","",'A1 Baseline - Terrestrial'!O239)</f>
        <v/>
      </c>
      <c r="M238" s="102" t="str">
        <f>IFERROR(VLOOKUP(H238,'Z1 HAB CLASS'!$D$4:$E$45,2,FALSE)," ")</f>
        <v xml:space="preserve"> </v>
      </c>
      <c r="N238" s="103" t="str">
        <f>IFERROR(VLOOKUP(M238,'Z1 HAB CLASS'!$L$3:$N$9,2,FALSE)," ")</f>
        <v xml:space="preserve"> </v>
      </c>
      <c r="O238" s="104"/>
      <c r="P238" s="100" t="str">
        <f>IFERROR(VLOOKUP(O238,'Z3 CONDITION VALUE'!$A$3:$B$5,2,FALSE)," ")</f>
        <v xml:space="preserve"> </v>
      </c>
      <c r="Q238" s="82" t="str">
        <f>IF(OR('A1 Baseline - Terrestrial'!E239="", 'A1 Baseline - Terrestrial'!O239=0), "", 'A1 Baseline - Terrestrial'!I239&amp;"")</f>
        <v/>
      </c>
      <c r="R238" s="105" t="e">
        <f t="shared" ca="1" si="0"/>
        <v>#NAME?</v>
      </c>
      <c r="S238" s="99" t="e">
        <f t="shared" ca="1" si="1"/>
        <v>#NAME?</v>
      </c>
      <c r="T238" s="106" t="e">
        <f t="array" aca="1" ref="T238" ca="1">IF(OR(R238="",S238=""),"",INDEX('Z8 TARGET ENH'!$F$6:$EO$145,MATCH(R238,'Z8 TARGET ENH'!$B$6:$B$145,0),MATCH(S238,'Z8 TARGET ENH'!$F$2:$EO$2,0)))</f>
        <v>#NAME?</v>
      </c>
      <c r="U238" s="106" t="str">
        <f>IF(E238="","",VLOOKUP($H$8,'Z8 TARGET ENH'!$FH$7:$FJ$38,2,FALSE))</f>
        <v/>
      </c>
      <c r="V238" s="106" t="str">
        <f>IF(E238="","",VLOOKUP(H238,'Z8 TARGET ENH'!$FH$7:$FJ$38,3,FALSE))</f>
        <v/>
      </c>
      <c r="W238" s="107" t="str">
        <f t="shared" si="2"/>
        <v/>
      </c>
      <c r="X238" s="108"/>
      <c r="Y238" s="70"/>
      <c r="Z238" s="1">
        <f t="shared" si="3"/>
        <v>0</v>
      </c>
      <c r="AA238" s="70"/>
      <c r="AB238" s="70"/>
      <c r="AC238" s="70"/>
      <c r="AD238" s="70"/>
      <c r="AE238" s="70"/>
      <c r="AF238" s="70"/>
      <c r="AG238" s="70"/>
      <c r="AH238" s="70"/>
      <c r="AI238" s="70"/>
      <c r="AJ238" s="70"/>
      <c r="AK238" s="70"/>
      <c r="AL238" s="70"/>
      <c r="AM238" s="70"/>
      <c r="AN238" s="70"/>
      <c r="AO238" s="70"/>
      <c r="AP238" s="70"/>
      <c r="AQ238" s="70"/>
      <c r="AR238" s="70"/>
      <c r="AS238" s="70"/>
      <c r="AT238" s="70"/>
    </row>
    <row r="239" spans="1:46" ht="30" customHeight="1" x14ac:dyDescent="0.2">
      <c r="A239" s="70"/>
      <c r="B239" s="70"/>
      <c r="C239" s="70"/>
      <c r="D239" s="97">
        <f>'A1 Baseline - Terrestrial'!D240</f>
        <v>233</v>
      </c>
      <c r="E239" s="80" t="str">
        <f>IF(OR('A1 Baseline - Terrestrial'!E240="",'A1 Baseline - Terrestrial'!O240=0), "",'A1 Baseline - Terrestrial'!E240)</f>
        <v/>
      </c>
      <c r="F239" s="81" t="str">
        <f>IF(E239="", "", 'A1 Baseline - Terrestrial'!H240)</f>
        <v/>
      </c>
      <c r="G239" s="82" t="str">
        <f>IF(E239="", "", 'A1 Baseline - Terrestrial'!J240)</f>
        <v/>
      </c>
      <c r="H239" s="98"/>
      <c r="I239" s="99" t="str">
        <f>IF(E239="","",'A1 Baseline - Terrestrial'!K240)</f>
        <v/>
      </c>
      <c r="J239" s="85" t="str">
        <f>IF(OR(E239="",H239=""),"",IF(AND(E239=H239,G239&gt;=P239),"Error - No Enhancement",IF(AND(E239=H239,G239&lt;P239),"Acceptable",IF(F239&gt;N239,"Trading Down - Unacceptable Change",IF(F239=N239,"Error - No Enhancement",'A1 Baseline - Terrestrial'!G240&amp;" - "&amp;IFERROR(VLOOKUP(H239,'Z1 HAB CLASS'!$D$4:$E$45,2,FALSE),""))))))</f>
        <v/>
      </c>
      <c r="K239" s="100" t="str">
        <f>IF(E239="","",IF(AND(E239=H239,G239&gt;=P239),"Error - No Enhancement",IF(AND(E239=H239,G239&lt;P239),'A1 Baseline - Terrestrial'!I240&amp;" - "&amp;'A3 Enhancement - Terrestrial'!O239,IF(F239&gt;N239,"Trading Down - Unacceptable Change",IF(F239=N239,"Error - No Enhancement",IF(AND(E239&lt;&gt;H239,F239&lt;N239),"Lower Distinctiveness Habitat"&amp;" - "&amp;O239,'A1 Baseline - Terrestrial'!I240&amp;" - "&amp;'A3 Enhancement - Terrestrial'!O239))))))</f>
        <v/>
      </c>
      <c r="L239" s="101" t="str">
        <f>IF(E239="","",'A1 Baseline - Terrestrial'!O240)</f>
        <v/>
      </c>
      <c r="M239" s="102" t="str">
        <f>IFERROR(VLOOKUP(H239,'Z1 HAB CLASS'!$D$4:$E$45,2,FALSE)," ")</f>
        <v xml:space="preserve"> </v>
      </c>
      <c r="N239" s="103" t="str">
        <f>IFERROR(VLOOKUP(M239,'Z1 HAB CLASS'!$L$3:$N$9,2,FALSE)," ")</f>
        <v xml:space="preserve"> </v>
      </c>
      <c r="O239" s="104"/>
      <c r="P239" s="100" t="str">
        <f>IFERROR(VLOOKUP(O239,'Z3 CONDITION VALUE'!$A$3:$B$5,2,FALSE)," ")</f>
        <v xml:space="preserve"> </v>
      </c>
      <c r="Q239" s="82" t="str">
        <f>IF(OR('A1 Baseline - Terrestrial'!E240="", 'A1 Baseline - Terrestrial'!O240=0), "", 'A1 Baseline - Terrestrial'!I240&amp;"")</f>
        <v/>
      </c>
      <c r="R239" s="105" t="e">
        <f t="shared" ca="1" si="0"/>
        <v>#NAME?</v>
      </c>
      <c r="S239" s="99" t="e">
        <f t="shared" ca="1" si="1"/>
        <v>#NAME?</v>
      </c>
      <c r="T239" s="106" t="e">
        <f t="array" aca="1" ref="T239" ca="1">IF(OR(R239="",S239=""),"",INDEX('Z8 TARGET ENH'!$F$6:$EO$145,MATCH(R239,'Z8 TARGET ENH'!$B$6:$B$145,0),MATCH(S239,'Z8 TARGET ENH'!$F$2:$EO$2,0)))</f>
        <v>#NAME?</v>
      </c>
      <c r="U239" s="106" t="str">
        <f>IF(E239="","",VLOOKUP($H$8,'Z8 TARGET ENH'!$FH$7:$FJ$38,2,FALSE))</f>
        <v/>
      </c>
      <c r="V239" s="106" t="str">
        <f>IF(E239="","",VLOOKUP(H239,'Z8 TARGET ENH'!$FH$7:$FJ$38,3,FALSE))</f>
        <v/>
      </c>
      <c r="W239" s="107" t="str">
        <f t="shared" si="2"/>
        <v/>
      </c>
      <c r="X239" s="108"/>
      <c r="Y239" s="70"/>
      <c r="Z239" s="1">
        <f t="shared" si="3"/>
        <v>0</v>
      </c>
      <c r="AA239" s="70"/>
      <c r="AB239" s="70"/>
      <c r="AC239" s="70"/>
      <c r="AD239" s="70"/>
      <c r="AE239" s="70"/>
      <c r="AF239" s="70"/>
      <c r="AG239" s="70"/>
      <c r="AH239" s="70"/>
      <c r="AI239" s="70"/>
      <c r="AJ239" s="70"/>
      <c r="AK239" s="70"/>
      <c r="AL239" s="70"/>
      <c r="AM239" s="70"/>
      <c r="AN239" s="70"/>
      <c r="AO239" s="70"/>
      <c r="AP239" s="70"/>
      <c r="AQ239" s="70"/>
      <c r="AR239" s="70"/>
      <c r="AS239" s="70"/>
      <c r="AT239" s="70"/>
    </row>
    <row r="240" spans="1:46" ht="30" customHeight="1" x14ac:dyDescent="0.2">
      <c r="A240" s="70"/>
      <c r="B240" s="70"/>
      <c r="C240" s="70"/>
      <c r="D240" s="97">
        <f>'A1 Baseline - Terrestrial'!D241</f>
        <v>234</v>
      </c>
      <c r="E240" s="80" t="str">
        <f>IF(OR('A1 Baseline - Terrestrial'!E241="",'A1 Baseline - Terrestrial'!O241=0), "",'A1 Baseline - Terrestrial'!E241)</f>
        <v/>
      </c>
      <c r="F240" s="81" t="str">
        <f>IF(E240="", "", 'A1 Baseline - Terrestrial'!H241)</f>
        <v/>
      </c>
      <c r="G240" s="82" t="str">
        <f>IF(E240="", "", 'A1 Baseline - Terrestrial'!J241)</f>
        <v/>
      </c>
      <c r="H240" s="98"/>
      <c r="I240" s="99" t="str">
        <f>IF(E240="","",'A1 Baseline - Terrestrial'!K241)</f>
        <v/>
      </c>
      <c r="J240" s="85" t="str">
        <f>IF(OR(E240="",H240=""),"",IF(AND(E240=H240,G240&gt;=P240),"Error - No Enhancement",IF(AND(E240=H240,G240&lt;P240),"Acceptable",IF(F240&gt;N240,"Trading Down - Unacceptable Change",IF(F240=N240,"Error - No Enhancement",'A1 Baseline - Terrestrial'!G241&amp;" - "&amp;IFERROR(VLOOKUP(H240,'Z1 HAB CLASS'!$D$4:$E$45,2,FALSE),""))))))</f>
        <v/>
      </c>
      <c r="K240" s="100" t="str">
        <f>IF(E240="","",IF(AND(E240=H240,G240&gt;=P240),"Error - No Enhancement",IF(AND(E240=H240,G240&lt;P240),'A1 Baseline - Terrestrial'!I241&amp;" - "&amp;'A3 Enhancement - Terrestrial'!O240,IF(F240&gt;N240,"Trading Down - Unacceptable Change",IF(F240=N240,"Error - No Enhancement",IF(AND(E240&lt;&gt;H240,F240&lt;N240),"Lower Distinctiveness Habitat"&amp;" - "&amp;O240,'A1 Baseline - Terrestrial'!I241&amp;" - "&amp;'A3 Enhancement - Terrestrial'!O240))))))</f>
        <v/>
      </c>
      <c r="L240" s="101" t="str">
        <f>IF(E240="","",'A1 Baseline - Terrestrial'!O241)</f>
        <v/>
      </c>
      <c r="M240" s="102" t="str">
        <f>IFERROR(VLOOKUP(H240,'Z1 HAB CLASS'!$D$4:$E$45,2,FALSE)," ")</f>
        <v xml:space="preserve"> </v>
      </c>
      <c r="N240" s="103" t="str">
        <f>IFERROR(VLOOKUP(M240,'Z1 HAB CLASS'!$L$3:$N$9,2,FALSE)," ")</f>
        <v xml:space="preserve"> </v>
      </c>
      <c r="O240" s="104"/>
      <c r="P240" s="100" t="str">
        <f>IFERROR(VLOOKUP(O240,'Z3 CONDITION VALUE'!$A$3:$B$5,2,FALSE)," ")</f>
        <v xml:space="preserve"> </v>
      </c>
      <c r="Q240" s="82" t="str">
        <f>IF(OR('A1 Baseline - Terrestrial'!E241="", 'A1 Baseline - Terrestrial'!O241=0), "", 'A1 Baseline - Terrestrial'!I241&amp;"")</f>
        <v/>
      </c>
      <c r="R240" s="105" t="e">
        <f t="shared" ca="1" si="0"/>
        <v>#NAME?</v>
      </c>
      <c r="S240" s="99" t="e">
        <f t="shared" ca="1" si="1"/>
        <v>#NAME?</v>
      </c>
      <c r="T240" s="106" t="e">
        <f t="array" aca="1" ref="T240" ca="1">IF(OR(R240="",S240=""),"",INDEX('Z8 TARGET ENH'!$F$6:$EO$145,MATCH(R240,'Z8 TARGET ENH'!$B$6:$B$145,0),MATCH(S240,'Z8 TARGET ENH'!$F$2:$EO$2,0)))</f>
        <v>#NAME?</v>
      </c>
      <c r="U240" s="106" t="str">
        <f>IF(E240="","",VLOOKUP($H$8,'Z8 TARGET ENH'!$FH$7:$FJ$38,2,FALSE))</f>
        <v/>
      </c>
      <c r="V240" s="106" t="str">
        <f>IF(E240="","",VLOOKUP(H240,'Z8 TARGET ENH'!$FH$7:$FJ$38,3,FALSE))</f>
        <v/>
      </c>
      <c r="W240" s="107" t="str">
        <f t="shared" si="2"/>
        <v/>
      </c>
      <c r="X240" s="108"/>
      <c r="Y240" s="70"/>
      <c r="Z240" s="1">
        <f t="shared" si="3"/>
        <v>0</v>
      </c>
      <c r="AA240" s="70"/>
      <c r="AB240" s="70"/>
      <c r="AC240" s="70"/>
      <c r="AD240" s="70"/>
      <c r="AE240" s="70"/>
      <c r="AF240" s="70"/>
      <c r="AG240" s="70"/>
      <c r="AH240" s="70"/>
      <c r="AI240" s="70"/>
      <c r="AJ240" s="70"/>
      <c r="AK240" s="70"/>
      <c r="AL240" s="70"/>
      <c r="AM240" s="70"/>
      <c r="AN240" s="70"/>
      <c r="AO240" s="70"/>
      <c r="AP240" s="70"/>
      <c r="AQ240" s="70"/>
      <c r="AR240" s="70"/>
      <c r="AS240" s="70"/>
      <c r="AT240" s="70"/>
    </row>
    <row r="241" spans="1:46" ht="30" customHeight="1" x14ac:dyDescent="0.2">
      <c r="A241" s="70"/>
      <c r="B241" s="70"/>
      <c r="C241" s="70"/>
      <c r="D241" s="97">
        <f>'A1 Baseline - Terrestrial'!D242</f>
        <v>235</v>
      </c>
      <c r="E241" s="80" t="str">
        <f>IF(OR('A1 Baseline - Terrestrial'!E242="",'A1 Baseline - Terrestrial'!O242=0), "",'A1 Baseline - Terrestrial'!E242)</f>
        <v/>
      </c>
      <c r="F241" s="81" t="str">
        <f>IF(E241="", "", 'A1 Baseline - Terrestrial'!H242)</f>
        <v/>
      </c>
      <c r="G241" s="82" t="str">
        <f>IF(E241="", "", 'A1 Baseline - Terrestrial'!J242)</f>
        <v/>
      </c>
      <c r="H241" s="98"/>
      <c r="I241" s="99" t="str">
        <f>IF(E241="","",'A1 Baseline - Terrestrial'!K242)</f>
        <v/>
      </c>
      <c r="J241" s="85" t="str">
        <f>IF(OR(E241="",H241=""),"",IF(AND(E241=H241,G241&gt;=P241),"Error - No Enhancement",IF(AND(E241=H241,G241&lt;P241),"Acceptable",IF(F241&gt;N241,"Trading Down - Unacceptable Change",IF(F241=N241,"Error - No Enhancement",'A1 Baseline - Terrestrial'!G242&amp;" - "&amp;IFERROR(VLOOKUP(H241,'Z1 HAB CLASS'!$D$4:$E$45,2,FALSE),""))))))</f>
        <v/>
      </c>
      <c r="K241" s="100" t="str">
        <f>IF(E241="","",IF(AND(E241=H241,G241&gt;=P241),"Error - No Enhancement",IF(AND(E241=H241,G241&lt;P241),'A1 Baseline - Terrestrial'!I242&amp;" - "&amp;'A3 Enhancement - Terrestrial'!O241,IF(F241&gt;N241,"Trading Down - Unacceptable Change",IF(F241=N241,"Error - No Enhancement",IF(AND(E241&lt;&gt;H241,F241&lt;N241),"Lower Distinctiveness Habitat"&amp;" - "&amp;O241,'A1 Baseline - Terrestrial'!I242&amp;" - "&amp;'A3 Enhancement - Terrestrial'!O241))))))</f>
        <v/>
      </c>
      <c r="L241" s="101" t="str">
        <f>IF(E241="","",'A1 Baseline - Terrestrial'!O242)</f>
        <v/>
      </c>
      <c r="M241" s="102" t="str">
        <f>IFERROR(VLOOKUP(H241,'Z1 HAB CLASS'!$D$4:$E$45,2,FALSE)," ")</f>
        <v xml:space="preserve"> </v>
      </c>
      <c r="N241" s="103" t="str">
        <f>IFERROR(VLOOKUP(M241,'Z1 HAB CLASS'!$L$3:$N$9,2,FALSE)," ")</f>
        <v xml:space="preserve"> </v>
      </c>
      <c r="O241" s="104"/>
      <c r="P241" s="100" t="str">
        <f>IFERROR(VLOOKUP(O241,'Z3 CONDITION VALUE'!$A$3:$B$5,2,FALSE)," ")</f>
        <v xml:space="preserve"> </v>
      </c>
      <c r="Q241" s="82" t="str">
        <f>IF(OR('A1 Baseline - Terrestrial'!E242="", 'A1 Baseline - Terrestrial'!O242=0), "", 'A1 Baseline - Terrestrial'!I242&amp;"")</f>
        <v/>
      </c>
      <c r="R241" s="105" t="e">
        <f t="shared" ca="1" si="0"/>
        <v>#NAME?</v>
      </c>
      <c r="S241" s="99" t="e">
        <f t="shared" ca="1" si="1"/>
        <v>#NAME?</v>
      </c>
      <c r="T241" s="106" t="e">
        <f t="array" aca="1" ref="T241" ca="1">IF(OR(R241="",S241=""),"",INDEX('Z8 TARGET ENH'!$F$6:$EO$145,MATCH(R241,'Z8 TARGET ENH'!$B$6:$B$145,0),MATCH(S241,'Z8 TARGET ENH'!$F$2:$EO$2,0)))</f>
        <v>#NAME?</v>
      </c>
      <c r="U241" s="106" t="str">
        <f>IF(E241="","",VLOOKUP($H$8,'Z8 TARGET ENH'!$FH$7:$FJ$38,2,FALSE))</f>
        <v/>
      </c>
      <c r="V241" s="106" t="str">
        <f>IF(E241="","",VLOOKUP(H241,'Z8 TARGET ENH'!$FH$7:$FJ$38,3,FALSE))</f>
        <v/>
      </c>
      <c r="W241" s="107" t="str">
        <f t="shared" si="2"/>
        <v/>
      </c>
      <c r="X241" s="108"/>
      <c r="Y241" s="70"/>
      <c r="Z241" s="1">
        <f t="shared" si="3"/>
        <v>0</v>
      </c>
      <c r="AA241" s="70"/>
      <c r="AB241" s="70"/>
      <c r="AC241" s="70"/>
      <c r="AD241" s="70"/>
      <c r="AE241" s="70"/>
      <c r="AF241" s="70"/>
      <c r="AG241" s="70"/>
      <c r="AH241" s="70"/>
      <c r="AI241" s="70"/>
      <c r="AJ241" s="70"/>
      <c r="AK241" s="70"/>
      <c r="AL241" s="70"/>
      <c r="AM241" s="70"/>
      <c r="AN241" s="70"/>
      <c r="AO241" s="70"/>
      <c r="AP241" s="70"/>
      <c r="AQ241" s="70"/>
      <c r="AR241" s="70"/>
      <c r="AS241" s="70"/>
      <c r="AT241" s="70"/>
    </row>
    <row r="242" spans="1:46" ht="30" customHeight="1" x14ac:dyDescent="0.2">
      <c r="A242" s="70"/>
      <c r="B242" s="70"/>
      <c r="C242" s="70"/>
      <c r="D242" s="97">
        <f>'A1 Baseline - Terrestrial'!D243</f>
        <v>236</v>
      </c>
      <c r="E242" s="80" t="str">
        <f>IF(OR('A1 Baseline - Terrestrial'!E243="",'A1 Baseline - Terrestrial'!O243=0), "",'A1 Baseline - Terrestrial'!E243)</f>
        <v/>
      </c>
      <c r="F242" s="81" t="str">
        <f>IF(E242="", "", 'A1 Baseline - Terrestrial'!H243)</f>
        <v/>
      </c>
      <c r="G242" s="82" t="str">
        <f>IF(E242="", "", 'A1 Baseline - Terrestrial'!J243)</f>
        <v/>
      </c>
      <c r="H242" s="98"/>
      <c r="I242" s="99" t="str">
        <f>IF(E242="","",'A1 Baseline - Terrestrial'!K243)</f>
        <v/>
      </c>
      <c r="J242" s="85" t="str">
        <f>IF(OR(E242="",H242=""),"",IF(AND(E242=H242,G242&gt;=P242),"Error - No Enhancement",IF(AND(E242=H242,G242&lt;P242),"Acceptable",IF(F242&gt;N242,"Trading Down - Unacceptable Change",IF(F242=N242,"Error - No Enhancement",'A1 Baseline - Terrestrial'!G243&amp;" - "&amp;IFERROR(VLOOKUP(H242,'Z1 HAB CLASS'!$D$4:$E$45,2,FALSE),""))))))</f>
        <v/>
      </c>
      <c r="K242" s="100" t="str">
        <f>IF(E242="","",IF(AND(E242=H242,G242&gt;=P242),"Error - No Enhancement",IF(AND(E242=H242,G242&lt;P242),'A1 Baseline - Terrestrial'!I243&amp;" - "&amp;'A3 Enhancement - Terrestrial'!O242,IF(F242&gt;N242,"Trading Down - Unacceptable Change",IF(F242=N242,"Error - No Enhancement",IF(AND(E242&lt;&gt;H242,F242&lt;N242),"Lower Distinctiveness Habitat"&amp;" - "&amp;O242,'A1 Baseline - Terrestrial'!I243&amp;" - "&amp;'A3 Enhancement - Terrestrial'!O242))))))</f>
        <v/>
      </c>
      <c r="L242" s="101" t="str">
        <f>IF(E242="","",'A1 Baseline - Terrestrial'!O243)</f>
        <v/>
      </c>
      <c r="M242" s="102" t="str">
        <f>IFERROR(VLOOKUP(H242,'Z1 HAB CLASS'!$D$4:$E$45,2,FALSE)," ")</f>
        <v xml:space="preserve"> </v>
      </c>
      <c r="N242" s="103" t="str">
        <f>IFERROR(VLOOKUP(M242,'Z1 HAB CLASS'!$L$3:$N$9,2,FALSE)," ")</f>
        <v xml:space="preserve"> </v>
      </c>
      <c r="O242" s="104"/>
      <c r="P242" s="100" t="str">
        <f>IFERROR(VLOOKUP(O242,'Z3 CONDITION VALUE'!$A$3:$B$5,2,FALSE)," ")</f>
        <v xml:space="preserve"> </v>
      </c>
      <c r="Q242" s="82" t="str">
        <f>IF(OR('A1 Baseline - Terrestrial'!E243="", 'A1 Baseline - Terrestrial'!O243=0), "", 'A1 Baseline - Terrestrial'!I243&amp;"")</f>
        <v/>
      </c>
      <c r="R242" s="105" t="e">
        <f t="shared" ca="1" si="0"/>
        <v>#NAME?</v>
      </c>
      <c r="S242" s="99" t="e">
        <f t="shared" ca="1" si="1"/>
        <v>#NAME?</v>
      </c>
      <c r="T242" s="106" t="e">
        <f t="array" aca="1" ref="T242" ca="1">IF(OR(R242="",S242=""),"",INDEX('Z8 TARGET ENH'!$F$6:$EO$145,MATCH(R242,'Z8 TARGET ENH'!$B$6:$B$145,0),MATCH(S242,'Z8 TARGET ENH'!$F$2:$EO$2,0)))</f>
        <v>#NAME?</v>
      </c>
      <c r="U242" s="106" t="str">
        <f>IF(E242="","",VLOOKUP($H$8,'Z8 TARGET ENH'!$FH$7:$FJ$38,2,FALSE))</f>
        <v/>
      </c>
      <c r="V242" s="106" t="str">
        <f>IF(E242="","",VLOOKUP(H242,'Z8 TARGET ENH'!$FH$7:$FJ$38,3,FALSE))</f>
        <v/>
      </c>
      <c r="W242" s="107" t="str">
        <f t="shared" si="2"/>
        <v/>
      </c>
      <c r="X242" s="108"/>
      <c r="Y242" s="70"/>
      <c r="Z242" s="1">
        <f t="shared" si="3"/>
        <v>0</v>
      </c>
      <c r="AA242" s="70"/>
      <c r="AB242" s="70"/>
      <c r="AC242" s="70"/>
      <c r="AD242" s="70"/>
      <c r="AE242" s="70"/>
      <c r="AF242" s="70"/>
      <c r="AG242" s="70"/>
      <c r="AH242" s="70"/>
      <c r="AI242" s="70"/>
      <c r="AJ242" s="70"/>
      <c r="AK242" s="70"/>
      <c r="AL242" s="70"/>
      <c r="AM242" s="70"/>
      <c r="AN242" s="70"/>
      <c r="AO242" s="70"/>
      <c r="AP242" s="70"/>
      <c r="AQ242" s="70"/>
      <c r="AR242" s="70"/>
      <c r="AS242" s="70"/>
      <c r="AT242" s="70"/>
    </row>
    <row r="243" spans="1:46" ht="30" customHeight="1" x14ac:dyDescent="0.2">
      <c r="A243" s="70"/>
      <c r="B243" s="70"/>
      <c r="C243" s="70"/>
      <c r="D243" s="97">
        <f>'A1 Baseline - Terrestrial'!D244</f>
        <v>237</v>
      </c>
      <c r="E243" s="80" t="str">
        <f>IF(OR('A1 Baseline - Terrestrial'!E244="",'A1 Baseline - Terrestrial'!O244=0), "",'A1 Baseline - Terrestrial'!E244)</f>
        <v/>
      </c>
      <c r="F243" s="81" t="str">
        <f>IF(E243="", "", 'A1 Baseline - Terrestrial'!H244)</f>
        <v/>
      </c>
      <c r="G243" s="82" t="str">
        <f>IF(E243="", "", 'A1 Baseline - Terrestrial'!J244)</f>
        <v/>
      </c>
      <c r="H243" s="98"/>
      <c r="I243" s="99" t="str">
        <f>IF(E243="","",'A1 Baseline - Terrestrial'!K244)</f>
        <v/>
      </c>
      <c r="J243" s="85" t="str">
        <f>IF(OR(E243="",H243=""),"",IF(AND(E243=H243,G243&gt;=P243),"Error - No Enhancement",IF(AND(E243=H243,G243&lt;P243),"Acceptable",IF(F243&gt;N243,"Trading Down - Unacceptable Change",IF(F243=N243,"Error - No Enhancement",'A1 Baseline - Terrestrial'!G244&amp;" - "&amp;IFERROR(VLOOKUP(H243,'Z1 HAB CLASS'!$D$4:$E$45,2,FALSE),""))))))</f>
        <v/>
      </c>
      <c r="K243" s="100" t="str">
        <f>IF(E243="","",IF(AND(E243=H243,G243&gt;=P243),"Error - No Enhancement",IF(AND(E243=H243,G243&lt;P243),'A1 Baseline - Terrestrial'!I244&amp;" - "&amp;'A3 Enhancement - Terrestrial'!O243,IF(F243&gt;N243,"Trading Down - Unacceptable Change",IF(F243=N243,"Error - No Enhancement",IF(AND(E243&lt;&gt;H243,F243&lt;N243),"Lower Distinctiveness Habitat"&amp;" - "&amp;O243,'A1 Baseline - Terrestrial'!I244&amp;" - "&amp;'A3 Enhancement - Terrestrial'!O243))))))</f>
        <v/>
      </c>
      <c r="L243" s="101" t="str">
        <f>IF(E243="","",'A1 Baseline - Terrestrial'!O244)</f>
        <v/>
      </c>
      <c r="M243" s="102" t="str">
        <f>IFERROR(VLOOKUP(H243,'Z1 HAB CLASS'!$D$4:$E$45,2,FALSE)," ")</f>
        <v xml:space="preserve"> </v>
      </c>
      <c r="N243" s="103" t="str">
        <f>IFERROR(VLOOKUP(M243,'Z1 HAB CLASS'!$L$3:$N$9,2,FALSE)," ")</f>
        <v xml:space="preserve"> </v>
      </c>
      <c r="O243" s="104"/>
      <c r="P243" s="100" t="str">
        <f>IFERROR(VLOOKUP(O243,'Z3 CONDITION VALUE'!$A$3:$B$5,2,FALSE)," ")</f>
        <v xml:space="preserve"> </v>
      </c>
      <c r="Q243" s="82" t="str">
        <f>IF(OR('A1 Baseline - Terrestrial'!E244="", 'A1 Baseline - Terrestrial'!O244=0), "", 'A1 Baseline - Terrestrial'!I244&amp;"")</f>
        <v/>
      </c>
      <c r="R243" s="105" t="e">
        <f t="shared" ca="1" si="0"/>
        <v>#NAME?</v>
      </c>
      <c r="S243" s="99" t="e">
        <f t="shared" ca="1" si="1"/>
        <v>#NAME?</v>
      </c>
      <c r="T243" s="106" t="e">
        <f t="array" aca="1" ref="T243" ca="1">IF(OR(R243="",S243=""),"",INDEX('Z8 TARGET ENH'!$F$6:$EO$145,MATCH(R243,'Z8 TARGET ENH'!$B$6:$B$145,0),MATCH(S243,'Z8 TARGET ENH'!$F$2:$EO$2,0)))</f>
        <v>#NAME?</v>
      </c>
      <c r="U243" s="106" t="str">
        <f>IF(E243="","",VLOOKUP($H$8,'Z8 TARGET ENH'!$FH$7:$FJ$38,2,FALSE))</f>
        <v/>
      </c>
      <c r="V243" s="106" t="str">
        <f>IF(E243="","",VLOOKUP(H243,'Z8 TARGET ENH'!$FH$7:$FJ$38,3,FALSE))</f>
        <v/>
      </c>
      <c r="W243" s="107" t="str">
        <f t="shared" si="2"/>
        <v/>
      </c>
      <c r="X243" s="108"/>
      <c r="Y243" s="70"/>
      <c r="Z243" s="1">
        <f t="shared" si="3"/>
        <v>0</v>
      </c>
      <c r="AA243" s="70"/>
      <c r="AB243" s="70"/>
      <c r="AC243" s="70"/>
      <c r="AD243" s="70"/>
      <c r="AE243" s="70"/>
      <c r="AF243" s="70"/>
      <c r="AG243" s="70"/>
      <c r="AH243" s="70"/>
      <c r="AI243" s="70"/>
      <c r="AJ243" s="70"/>
      <c r="AK243" s="70"/>
      <c r="AL243" s="70"/>
      <c r="AM243" s="70"/>
      <c r="AN243" s="70"/>
      <c r="AO243" s="70"/>
      <c r="AP243" s="70"/>
      <c r="AQ243" s="70"/>
      <c r="AR243" s="70"/>
      <c r="AS243" s="70"/>
      <c r="AT243" s="70"/>
    </row>
    <row r="244" spans="1:46" ht="30" customHeight="1" x14ac:dyDescent="0.2">
      <c r="A244" s="70"/>
      <c r="B244" s="70"/>
      <c r="C244" s="70"/>
      <c r="D244" s="97">
        <f>'A1 Baseline - Terrestrial'!D245</f>
        <v>238</v>
      </c>
      <c r="E244" s="80" t="str">
        <f>IF(OR('A1 Baseline - Terrestrial'!E245="",'A1 Baseline - Terrestrial'!O245=0), "",'A1 Baseline - Terrestrial'!E245)</f>
        <v/>
      </c>
      <c r="F244" s="81" t="str">
        <f>IF(E244="", "", 'A1 Baseline - Terrestrial'!H245)</f>
        <v/>
      </c>
      <c r="G244" s="82" t="str">
        <f>IF(E244="", "", 'A1 Baseline - Terrestrial'!J245)</f>
        <v/>
      </c>
      <c r="H244" s="98"/>
      <c r="I244" s="99" t="str">
        <f>IF(E244="","",'A1 Baseline - Terrestrial'!K245)</f>
        <v/>
      </c>
      <c r="J244" s="85" t="str">
        <f>IF(OR(E244="",H244=""),"",IF(AND(E244=H244,G244&gt;=P244),"Error - No Enhancement",IF(AND(E244=H244,G244&lt;P244),"Acceptable",IF(F244&gt;N244,"Trading Down - Unacceptable Change",IF(F244=N244,"Error - No Enhancement",'A1 Baseline - Terrestrial'!G245&amp;" - "&amp;IFERROR(VLOOKUP(H244,'Z1 HAB CLASS'!$D$4:$E$45,2,FALSE),""))))))</f>
        <v/>
      </c>
      <c r="K244" s="100" t="str">
        <f>IF(E244="","",IF(AND(E244=H244,G244&gt;=P244),"Error - No Enhancement",IF(AND(E244=H244,G244&lt;P244),'A1 Baseline - Terrestrial'!I245&amp;" - "&amp;'A3 Enhancement - Terrestrial'!O244,IF(F244&gt;N244,"Trading Down - Unacceptable Change",IF(F244=N244,"Error - No Enhancement",IF(AND(E244&lt;&gt;H244,F244&lt;N244),"Lower Distinctiveness Habitat"&amp;" - "&amp;O244,'A1 Baseline - Terrestrial'!I245&amp;" - "&amp;'A3 Enhancement - Terrestrial'!O244))))))</f>
        <v/>
      </c>
      <c r="L244" s="101" t="str">
        <f>IF(E244="","",'A1 Baseline - Terrestrial'!O245)</f>
        <v/>
      </c>
      <c r="M244" s="102" t="str">
        <f>IFERROR(VLOOKUP(H244,'Z1 HAB CLASS'!$D$4:$E$45,2,FALSE)," ")</f>
        <v xml:space="preserve"> </v>
      </c>
      <c r="N244" s="103" t="str">
        <f>IFERROR(VLOOKUP(M244,'Z1 HAB CLASS'!$L$3:$N$9,2,FALSE)," ")</f>
        <v xml:space="preserve"> </v>
      </c>
      <c r="O244" s="104"/>
      <c r="P244" s="100" t="str">
        <f>IFERROR(VLOOKUP(O244,'Z3 CONDITION VALUE'!$A$3:$B$5,2,FALSE)," ")</f>
        <v xml:space="preserve"> </v>
      </c>
      <c r="Q244" s="82" t="str">
        <f>IF(OR('A1 Baseline - Terrestrial'!E245="", 'A1 Baseline - Terrestrial'!O245=0), "", 'A1 Baseline - Terrestrial'!I245&amp;"")</f>
        <v/>
      </c>
      <c r="R244" s="105" t="e">
        <f t="shared" ca="1" si="0"/>
        <v>#NAME?</v>
      </c>
      <c r="S244" s="99" t="e">
        <f t="shared" ca="1" si="1"/>
        <v>#NAME?</v>
      </c>
      <c r="T244" s="106" t="e">
        <f t="array" aca="1" ref="T244" ca="1">IF(OR(R244="",S244=""),"",INDEX('Z8 TARGET ENH'!$F$6:$EO$145,MATCH(R244,'Z8 TARGET ENH'!$B$6:$B$145,0),MATCH(S244,'Z8 TARGET ENH'!$F$2:$EO$2,0)))</f>
        <v>#NAME?</v>
      </c>
      <c r="U244" s="106" t="str">
        <f>IF(E244="","",VLOOKUP($H$8,'Z8 TARGET ENH'!$FH$7:$FJ$38,2,FALSE))</f>
        <v/>
      </c>
      <c r="V244" s="106" t="str">
        <f>IF(E244="","",VLOOKUP(H244,'Z8 TARGET ENH'!$FH$7:$FJ$38,3,FALSE))</f>
        <v/>
      </c>
      <c r="W244" s="107" t="str">
        <f t="shared" si="2"/>
        <v/>
      </c>
      <c r="X244" s="108"/>
      <c r="Y244" s="70"/>
      <c r="Z244" s="1">
        <f t="shared" si="3"/>
        <v>0</v>
      </c>
      <c r="AA244" s="70"/>
      <c r="AB244" s="70"/>
      <c r="AC244" s="70"/>
      <c r="AD244" s="70"/>
      <c r="AE244" s="70"/>
      <c r="AF244" s="70"/>
      <c r="AG244" s="70"/>
      <c r="AH244" s="70"/>
      <c r="AI244" s="70"/>
      <c r="AJ244" s="70"/>
      <c r="AK244" s="70"/>
      <c r="AL244" s="70"/>
      <c r="AM244" s="70"/>
      <c r="AN244" s="70"/>
      <c r="AO244" s="70"/>
      <c r="AP244" s="70"/>
      <c r="AQ244" s="70"/>
      <c r="AR244" s="70"/>
      <c r="AS244" s="70"/>
      <c r="AT244" s="70"/>
    </row>
    <row r="245" spans="1:46" ht="30" customHeight="1" x14ac:dyDescent="0.2">
      <c r="A245" s="70"/>
      <c r="B245" s="70"/>
      <c r="C245" s="70"/>
      <c r="D245" s="97">
        <f>'A1 Baseline - Terrestrial'!D246</f>
        <v>239</v>
      </c>
      <c r="E245" s="80" t="str">
        <f>IF(OR('A1 Baseline - Terrestrial'!E246="",'A1 Baseline - Terrestrial'!O246=0), "",'A1 Baseline - Terrestrial'!E246)</f>
        <v/>
      </c>
      <c r="F245" s="81" t="str">
        <f>IF(E245="", "", 'A1 Baseline - Terrestrial'!H246)</f>
        <v/>
      </c>
      <c r="G245" s="82" t="str">
        <f>IF(E245="", "", 'A1 Baseline - Terrestrial'!J246)</f>
        <v/>
      </c>
      <c r="H245" s="98"/>
      <c r="I245" s="99" t="str">
        <f>IF(E245="","",'A1 Baseline - Terrestrial'!K246)</f>
        <v/>
      </c>
      <c r="J245" s="85" t="str">
        <f>IF(OR(E245="",H245=""),"",IF(AND(E245=H245,G245&gt;=P245),"Error - No Enhancement",IF(AND(E245=H245,G245&lt;P245),"Acceptable",IF(F245&gt;N245,"Trading Down - Unacceptable Change",IF(F245=N245,"Error - No Enhancement",'A1 Baseline - Terrestrial'!G246&amp;" - "&amp;IFERROR(VLOOKUP(H245,'Z1 HAB CLASS'!$D$4:$E$45,2,FALSE),""))))))</f>
        <v/>
      </c>
      <c r="K245" s="100" t="str">
        <f>IF(E245="","",IF(AND(E245=H245,G245&gt;=P245),"Error - No Enhancement",IF(AND(E245=H245,G245&lt;P245),'A1 Baseline - Terrestrial'!I246&amp;" - "&amp;'A3 Enhancement - Terrestrial'!O245,IF(F245&gt;N245,"Trading Down - Unacceptable Change",IF(F245=N245,"Error - No Enhancement",IF(AND(E245&lt;&gt;H245,F245&lt;N245),"Lower Distinctiveness Habitat"&amp;" - "&amp;O245,'A1 Baseline - Terrestrial'!I246&amp;" - "&amp;'A3 Enhancement - Terrestrial'!O245))))))</f>
        <v/>
      </c>
      <c r="L245" s="101" t="str">
        <f>IF(E245="","",'A1 Baseline - Terrestrial'!O246)</f>
        <v/>
      </c>
      <c r="M245" s="102" t="str">
        <f>IFERROR(VLOOKUP(H245,'Z1 HAB CLASS'!$D$4:$E$45,2,FALSE)," ")</f>
        <v xml:space="preserve"> </v>
      </c>
      <c r="N245" s="103" t="str">
        <f>IFERROR(VLOOKUP(M245,'Z1 HAB CLASS'!$L$3:$N$9,2,FALSE)," ")</f>
        <v xml:space="preserve"> </v>
      </c>
      <c r="O245" s="104"/>
      <c r="P245" s="100" t="str">
        <f>IFERROR(VLOOKUP(O245,'Z3 CONDITION VALUE'!$A$3:$B$5,2,FALSE)," ")</f>
        <v xml:space="preserve"> </v>
      </c>
      <c r="Q245" s="82" t="str">
        <f>IF(OR('A1 Baseline - Terrestrial'!E246="", 'A1 Baseline - Terrestrial'!O246=0), "", 'A1 Baseline - Terrestrial'!I246&amp;"")</f>
        <v/>
      </c>
      <c r="R245" s="105" t="e">
        <f t="shared" ca="1" si="0"/>
        <v>#NAME?</v>
      </c>
      <c r="S245" s="99" t="e">
        <f t="shared" ca="1" si="1"/>
        <v>#NAME?</v>
      </c>
      <c r="T245" s="106" t="e">
        <f t="array" aca="1" ref="T245" ca="1">IF(OR(R245="",S245=""),"",INDEX('Z8 TARGET ENH'!$F$6:$EO$145,MATCH(R245,'Z8 TARGET ENH'!$B$6:$B$145,0),MATCH(S245,'Z8 TARGET ENH'!$F$2:$EO$2,0)))</f>
        <v>#NAME?</v>
      </c>
      <c r="U245" s="106" t="str">
        <f>IF(E245="","",VLOOKUP($H$8,'Z8 TARGET ENH'!$FH$7:$FJ$38,2,FALSE))</f>
        <v/>
      </c>
      <c r="V245" s="106" t="str">
        <f>IF(E245="","",VLOOKUP(H245,'Z8 TARGET ENH'!$FH$7:$FJ$38,3,FALSE))</f>
        <v/>
      </c>
      <c r="W245" s="107" t="str">
        <f t="shared" si="2"/>
        <v/>
      </c>
      <c r="X245" s="108"/>
      <c r="Y245" s="70"/>
      <c r="Z245" s="1">
        <f t="shared" si="3"/>
        <v>0</v>
      </c>
      <c r="AA245" s="70"/>
      <c r="AB245" s="70"/>
      <c r="AC245" s="70"/>
      <c r="AD245" s="70"/>
      <c r="AE245" s="70"/>
      <c r="AF245" s="70"/>
      <c r="AG245" s="70"/>
      <c r="AH245" s="70"/>
      <c r="AI245" s="70"/>
      <c r="AJ245" s="70"/>
      <c r="AK245" s="70"/>
      <c r="AL245" s="70"/>
      <c r="AM245" s="70"/>
      <c r="AN245" s="70"/>
      <c r="AO245" s="70"/>
      <c r="AP245" s="70"/>
      <c r="AQ245" s="70"/>
      <c r="AR245" s="70"/>
      <c r="AS245" s="70"/>
      <c r="AT245" s="70"/>
    </row>
    <row r="246" spans="1:46" ht="30" customHeight="1" x14ac:dyDescent="0.2">
      <c r="A246" s="70"/>
      <c r="B246" s="70"/>
      <c r="C246" s="70"/>
      <c r="D246" s="97">
        <f>'A1 Baseline - Terrestrial'!D247</f>
        <v>240</v>
      </c>
      <c r="E246" s="80" t="str">
        <f>IF(OR('A1 Baseline - Terrestrial'!E247="",'A1 Baseline - Terrestrial'!O247=0), "",'A1 Baseline - Terrestrial'!E247)</f>
        <v/>
      </c>
      <c r="F246" s="81" t="str">
        <f>IF(E246="", "", 'A1 Baseline - Terrestrial'!H247)</f>
        <v/>
      </c>
      <c r="G246" s="82" t="str">
        <f>IF(E246="", "", 'A1 Baseline - Terrestrial'!J247)</f>
        <v/>
      </c>
      <c r="H246" s="98"/>
      <c r="I246" s="99" t="str">
        <f>IF(E246="","",'A1 Baseline - Terrestrial'!K247)</f>
        <v/>
      </c>
      <c r="J246" s="85" t="str">
        <f>IF(OR(E246="",H246=""),"",IF(AND(E246=H246,G246&gt;=P246),"Error - No Enhancement",IF(AND(E246=H246,G246&lt;P246),"Acceptable",IF(F246&gt;N246,"Trading Down - Unacceptable Change",IF(F246=N246,"Error - No Enhancement",'A1 Baseline - Terrestrial'!G247&amp;" - "&amp;IFERROR(VLOOKUP(H246,'Z1 HAB CLASS'!$D$4:$E$45,2,FALSE),""))))))</f>
        <v/>
      </c>
      <c r="K246" s="100" t="str">
        <f>IF(E246="","",IF(AND(E246=H246,G246&gt;=P246),"Error - No Enhancement",IF(AND(E246=H246,G246&lt;P246),'A1 Baseline - Terrestrial'!I247&amp;" - "&amp;'A3 Enhancement - Terrestrial'!O246,IF(F246&gt;N246,"Trading Down - Unacceptable Change",IF(F246=N246,"Error - No Enhancement",IF(AND(E246&lt;&gt;H246,F246&lt;N246),"Lower Distinctiveness Habitat"&amp;" - "&amp;O246,'A1 Baseline - Terrestrial'!I247&amp;" - "&amp;'A3 Enhancement - Terrestrial'!O246))))))</f>
        <v/>
      </c>
      <c r="L246" s="101" t="str">
        <f>IF(E246="","",'A1 Baseline - Terrestrial'!O247)</f>
        <v/>
      </c>
      <c r="M246" s="102" t="str">
        <f>IFERROR(VLOOKUP(H246,'Z1 HAB CLASS'!$D$4:$E$45,2,FALSE)," ")</f>
        <v xml:space="preserve"> </v>
      </c>
      <c r="N246" s="103" t="str">
        <f>IFERROR(VLOOKUP(M246,'Z1 HAB CLASS'!$L$3:$N$9,2,FALSE)," ")</f>
        <v xml:space="preserve"> </v>
      </c>
      <c r="O246" s="104"/>
      <c r="P246" s="100" t="str">
        <f>IFERROR(VLOOKUP(O246,'Z3 CONDITION VALUE'!$A$3:$B$5,2,FALSE)," ")</f>
        <v xml:space="preserve"> </v>
      </c>
      <c r="Q246" s="82" t="str">
        <f>IF(OR('A1 Baseline - Terrestrial'!E247="", 'A1 Baseline - Terrestrial'!O247=0), "", 'A1 Baseline - Terrestrial'!I247&amp;"")</f>
        <v/>
      </c>
      <c r="R246" s="105" t="e">
        <f t="shared" ca="1" si="0"/>
        <v>#NAME?</v>
      </c>
      <c r="S246" s="99" t="e">
        <f t="shared" ca="1" si="1"/>
        <v>#NAME?</v>
      </c>
      <c r="T246" s="106" t="e">
        <f t="array" aca="1" ref="T246" ca="1">IF(OR(R246="",S246=""),"",INDEX('Z8 TARGET ENH'!$F$6:$EO$145,MATCH(R246,'Z8 TARGET ENH'!$B$6:$B$145,0),MATCH(S246,'Z8 TARGET ENH'!$F$2:$EO$2,0)))</f>
        <v>#NAME?</v>
      </c>
      <c r="U246" s="106" t="str">
        <f>IF(E246="","",VLOOKUP($H$8,'Z8 TARGET ENH'!$FH$7:$FJ$38,2,FALSE))</f>
        <v/>
      </c>
      <c r="V246" s="106" t="str">
        <f>IF(E246="","",VLOOKUP(H246,'Z8 TARGET ENH'!$FH$7:$FJ$38,3,FALSE))</f>
        <v/>
      </c>
      <c r="W246" s="107" t="str">
        <f t="shared" si="2"/>
        <v/>
      </c>
      <c r="X246" s="108"/>
      <c r="Y246" s="70"/>
      <c r="Z246" s="1">
        <f t="shared" si="3"/>
        <v>0</v>
      </c>
      <c r="AA246" s="70"/>
      <c r="AB246" s="70"/>
      <c r="AC246" s="70"/>
      <c r="AD246" s="70"/>
      <c r="AE246" s="70"/>
      <c r="AF246" s="70"/>
      <c r="AG246" s="70"/>
      <c r="AH246" s="70"/>
      <c r="AI246" s="70"/>
      <c r="AJ246" s="70"/>
      <c r="AK246" s="70"/>
      <c r="AL246" s="70"/>
      <c r="AM246" s="70"/>
      <c r="AN246" s="70"/>
      <c r="AO246" s="70"/>
      <c r="AP246" s="70"/>
      <c r="AQ246" s="70"/>
      <c r="AR246" s="70"/>
      <c r="AS246" s="70"/>
      <c r="AT246" s="70"/>
    </row>
    <row r="247" spans="1:46" ht="30" customHeight="1" x14ac:dyDescent="0.2">
      <c r="A247" s="70"/>
      <c r="B247" s="70"/>
      <c r="C247" s="70"/>
      <c r="D247" s="97">
        <f>'A1 Baseline - Terrestrial'!D248</f>
        <v>241</v>
      </c>
      <c r="E247" s="80" t="str">
        <f>IF(OR('A1 Baseline - Terrestrial'!E248="",'A1 Baseline - Terrestrial'!O248=0), "",'A1 Baseline - Terrestrial'!E248)</f>
        <v/>
      </c>
      <c r="F247" s="81" t="str">
        <f>IF(E247="", "", 'A1 Baseline - Terrestrial'!H248)</f>
        <v/>
      </c>
      <c r="G247" s="82" t="str">
        <f>IF(E247="", "", 'A1 Baseline - Terrestrial'!J248)</f>
        <v/>
      </c>
      <c r="H247" s="98"/>
      <c r="I247" s="99" t="str">
        <f>IF(E247="","",'A1 Baseline - Terrestrial'!K248)</f>
        <v/>
      </c>
      <c r="J247" s="85" t="str">
        <f>IF(OR(E247="",H247=""),"",IF(AND(E247=H247,G247&gt;=P247),"Error - No Enhancement",IF(AND(E247=H247,G247&lt;P247),"Acceptable",IF(F247&gt;N247,"Trading Down - Unacceptable Change",IF(F247=N247,"Error - No Enhancement",'A1 Baseline - Terrestrial'!G248&amp;" - "&amp;IFERROR(VLOOKUP(H247,'Z1 HAB CLASS'!$D$4:$E$45,2,FALSE),""))))))</f>
        <v/>
      </c>
      <c r="K247" s="100" t="str">
        <f>IF(E247="","",IF(AND(E247=H247,G247&gt;=P247),"Error - No Enhancement",IF(AND(E247=H247,G247&lt;P247),'A1 Baseline - Terrestrial'!I248&amp;" - "&amp;'A3 Enhancement - Terrestrial'!O247,IF(F247&gt;N247,"Trading Down - Unacceptable Change",IF(F247=N247,"Error - No Enhancement",IF(AND(E247&lt;&gt;H247,F247&lt;N247),"Lower Distinctiveness Habitat"&amp;" - "&amp;O247,'A1 Baseline - Terrestrial'!I248&amp;" - "&amp;'A3 Enhancement - Terrestrial'!O247))))))</f>
        <v/>
      </c>
      <c r="L247" s="101" t="str">
        <f>IF(E247="","",'A1 Baseline - Terrestrial'!O248)</f>
        <v/>
      </c>
      <c r="M247" s="102" t="str">
        <f>IFERROR(VLOOKUP(H247,'Z1 HAB CLASS'!$D$4:$E$45,2,FALSE)," ")</f>
        <v xml:space="preserve"> </v>
      </c>
      <c r="N247" s="103" t="str">
        <f>IFERROR(VLOOKUP(M247,'Z1 HAB CLASS'!$L$3:$N$9,2,FALSE)," ")</f>
        <v xml:space="preserve"> </v>
      </c>
      <c r="O247" s="104"/>
      <c r="P247" s="100" t="str">
        <f>IFERROR(VLOOKUP(O247,'Z3 CONDITION VALUE'!$A$3:$B$5,2,FALSE)," ")</f>
        <v xml:space="preserve"> </v>
      </c>
      <c r="Q247" s="82" t="str">
        <f>IF(OR('A1 Baseline - Terrestrial'!E248="", 'A1 Baseline - Terrestrial'!O248=0), "", 'A1 Baseline - Terrestrial'!I248&amp;"")</f>
        <v/>
      </c>
      <c r="R247" s="105" t="e">
        <f t="shared" ca="1" si="0"/>
        <v>#NAME?</v>
      </c>
      <c r="S247" s="99" t="e">
        <f t="shared" ca="1" si="1"/>
        <v>#NAME?</v>
      </c>
      <c r="T247" s="106" t="e">
        <f t="array" aca="1" ref="T247" ca="1">IF(OR(R247="",S247=""),"",INDEX('Z8 TARGET ENH'!$F$6:$EO$145,MATCH(R247,'Z8 TARGET ENH'!$B$6:$B$145,0),MATCH(S247,'Z8 TARGET ENH'!$F$2:$EO$2,0)))</f>
        <v>#NAME?</v>
      </c>
      <c r="U247" s="106" t="str">
        <f>IF(E247="","",VLOOKUP($H$8,'Z8 TARGET ENH'!$FH$7:$FJ$38,2,FALSE))</f>
        <v/>
      </c>
      <c r="V247" s="106" t="str">
        <f>IF(E247="","",VLOOKUP(H247,'Z8 TARGET ENH'!$FH$7:$FJ$38,3,FALSE))</f>
        <v/>
      </c>
      <c r="W247" s="107" t="str">
        <f t="shared" si="2"/>
        <v/>
      </c>
      <c r="X247" s="108"/>
      <c r="Y247" s="70"/>
      <c r="Z247" s="1">
        <f t="shared" si="3"/>
        <v>0</v>
      </c>
      <c r="AA247" s="70"/>
      <c r="AB247" s="70"/>
      <c r="AC247" s="70"/>
      <c r="AD247" s="70"/>
      <c r="AE247" s="70"/>
      <c r="AF247" s="70"/>
      <c r="AG247" s="70"/>
      <c r="AH247" s="70"/>
      <c r="AI247" s="70"/>
      <c r="AJ247" s="70"/>
      <c r="AK247" s="70"/>
      <c r="AL247" s="70"/>
      <c r="AM247" s="70"/>
      <c r="AN247" s="70"/>
      <c r="AO247" s="70"/>
      <c r="AP247" s="70"/>
      <c r="AQ247" s="70"/>
      <c r="AR247" s="70"/>
      <c r="AS247" s="70"/>
      <c r="AT247" s="70"/>
    </row>
    <row r="248" spans="1:46" ht="30" customHeight="1" x14ac:dyDescent="0.2">
      <c r="A248" s="70"/>
      <c r="B248" s="70"/>
      <c r="C248" s="70"/>
      <c r="D248" s="97">
        <f>'A1 Baseline - Terrestrial'!D249</f>
        <v>242</v>
      </c>
      <c r="E248" s="80" t="str">
        <f>IF(OR('A1 Baseline - Terrestrial'!E249="",'A1 Baseline - Terrestrial'!O249=0), "",'A1 Baseline - Terrestrial'!E249)</f>
        <v/>
      </c>
      <c r="F248" s="81" t="str">
        <f>IF(E248="", "", 'A1 Baseline - Terrestrial'!H249)</f>
        <v/>
      </c>
      <c r="G248" s="82" t="str">
        <f>IF(E248="", "", 'A1 Baseline - Terrestrial'!J249)</f>
        <v/>
      </c>
      <c r="H248" s="98"/>
      <c r="I248" s="99" t="str">
        <f>IF(E248="","",'A1 Baseline - Terrestrial'!K249)</f>
        <v/>
      </c>
      <c r="J248" s="85" t="str">
        <f>IF(OR(E248="",H248=""),"",IF(AND(E248=H248,G248&gt;=P248),"Error - No Enhancement",IF(AND(E248=H248,G248&lt;P248),"Acceptable",IF(F248&gt;N248,"Trading Down - Unacceptable Change",IF(F248=N248,"Error - No Enhancement",'A1 Baseline - Terrestrial'!G249&amp;" - "&amp;IFERROR(VLOOKUP(H248,'Z1 HAB CLASS'!$D$4:$E$45,2,FALSE),""))))))</f>
        <v/>
      </c>
      <c r="K248" s="100" t="str">
        <f>IF(E248="","",IF(AND(E248=H248,G248&gt;=P248),"Error - No Enhancement",IF(AND(E248=H248,G248&lt;P248),'A1 Baseline - Terrestrial'!I249&amp;" - "&amp;'A3 Enhancement - Terrestrial'!O248,IF(F248&gt;N248,"Trading Down - Unacceptable Change",IF(F248=N248,"Error - No Enhancement",IF(AND(E248&lt;&gt;H248,F248&lt;N248),"Lower Distinctiveness Habitat"&amp;" - "&amp;O248,'A1 Baseline - Terrestrial'!I249&amp;" - "&amp;'A3 Enhancement - Terrestrial'!O248))))))</f>
        <v/>
      </c>
      <c r="L248" s="101" t="str">
        <f>IF(E248="","",'A1 Baseline - Terrestrial'!O249)</f>
        <v/>
      </c>
      <c r="M248" s="102" t="str">
        <f>IFERROR(VLOOKUP(H248,'Z1 HAB CLASS'!$D$4:$E$45,2,FALSE)," ")</f>
        <v xml:space="preserve"> </v>
      </c>
      <c r="N248" s="103" t="str">
        <f>IFERROR(VLOOKUP(M248,'Z1 HAB CLASS'!$L$3:$N$9,2,FALSE)," ")</f>
        <v xml:space="preserve"> </v>
      </c>
      <c r="O248" s="104"/>
      <c r="P248" s="100" t="str">
        <f>IFERROR(VLOOKUP(O248,'Z3 CONDITION VALUE'!$A$3:$B$5,2,FALSE)," ")</f>
        <v xml:space="preserve"> </v>
      </c>
      <c r="Q248" s="82" t="str">
        <f>IF(OR('A1 Baseline - Terrestrial'!E249="", 'A1 Baseline - Terrestrial'!O249=0), "", 'A1 Baseline - Terrestrial'!I249&amp;"")</f>
        <v/>
      </c>
      <c r="R248" s="105" t="e">
        <f t="shared" ca="1" si="0"/>
        <v>#NAME?</v>
      </c>
      <c r="S248" s="99" t="e">
        <f t="shared" ca="1" si="1"/>
        <v>#NAME?</v>
      </c>
      <c r="T248" s="106" t="e">
        <f t="array" aca="1" ref="T248" ca="1">IF(OR(R248="",S248=""),"",INDEX('Z8 TARGET ENH'!$F$6:$EO$145,MATCH(R248,'Z8 TARGET ENH'!$B$6:$B$145,0),MATCH(S248,'Z8 TARGET ENH'!$F$2:$EO$2,0)))</f>
        <v>#NAME?</v>
      </c>
      <c r="U248" s="106" t="str">
        <f>IF(E248="","",VLOOKUP($H$8,'Z8 TARGET ENH'!$FH$7:$FJ$38,2,FALSE))</f>
        <v/>
      </c>
      <c r="V248" s="106" t="str">
        <f>IF(E248="","",VLOOKUP(H248,'Z8 TARGET ENH'!$FH$7:$FJ$38,3,FALSE))</f>
        <v/>
      </c>
      <c r="W248" s="107" t="str">
        <f t="shared" si="2"/>
        <v/>
      </c>
      <c r="X248" s="108"/>
      <c r="Y248" s="70"/>
      <c r="Z248" s="1">
        <f t="shared" si="3"/>
        <v>0</v>
      </c>
      <c r="AA248" s="70"/>
      <c r="AB248" s="70"/>
      <c r="AC248" s="70"/>
      <c r="AD248" s="70"/>
      <c r="AE248" s="70"/>
      <c r="AF248" s="70"/>
      <c r="AG248" s="70"/>
      <c r="AH248" s="70"/>
      <c r="AI248" s="70"/>
      <c r="AJ248" s="70"/>
      <c r="AK248" s="70"/>
      <c r="AL248" s="70"/>
      <c r="AM248" s="70"/>
      <c r="AN248" s="70"/>
      <c r="AO248" s="70"/>
      <c r="AP248" s="70"/>
      <c r="AQ248" s="70"/>
      <c r="AR248" s="70"/>
      <c r="AS248" s="70"/>
      <c r="AT248" s="70"/>
    </row>
    <row r="249" spans="1:46" ht="30" customHeight="1" x14ac:dyDescent="0.2">
      <c r="A249" s="70"/>
      <c r="B249" s="70"/>
      <c r="C249" s="70"/>
      <c r="D249" s="97">
        <f>'A1 Baseline - Terrestrial'!D250</f>
        <v>243</v>
      </c>
      <c r="E249" s="80" t="str">
        <f>IF(OR('A1 Baseline - Terrestrial'!E250="",'A1 Baseline - Terrestrial'!O250=0), "",'A1 Baseline - Terrestrial'!E250)</f>
        <v/>
      </c>
      <c r="F249" s="81" t="str">
        <f>IF(E249="", "", 'A1 Baseline - Terrestrial'!H250)</f>
        <v/>
      </c>
      <c r="G249" s="82" t="str">
        <f>IF(E249="", "", 'A1 Baseline - Terrestrial'!J250)</f>
        <v/>
      </c>
      <c r="H249" s="98"/>
      <c r="I249" s="99" t="str">
        <f>IF(E249="","",'A1 Baseline - Terrestrial'!K250)</f>
        <v/>
      </c>
      <c r="J249" s="85" t="str">
        <f>IF(OR(E249="",H249=""),"",IF(AND(E249=H249,G249&gt;=P249),"Error - No Enhancement",IF(AND(E249=H249,G249&lt;P249),"Acceptable",IF(F249&gt;N249,"Trading Down - Unacceptable Change",IF(F249=N249,"Error - No Enhancement",'A1 Baseline - Terrestrial'!G250&amp;" - "&amp;IFERROR(VLOOKUP(H249,'Z1 HAB CLASS'!$D$4:$E$45,2,FALSE),""))))))</f>
        <v/>
      </c>
      <c r="K249" s="100" t="str">
        <f>IF(E249="","",IF(AND(E249=H249,G249&gt;=P249),"Error - No Enhancement",IF(AND(E249=H249,G249&lt;P249),'A1 Baseline - Terrestrial'!I250&amp;" - "&amp;'A3 Enhancement - Terrestrial'!O249,IF(F249&gt;N249,"Trading Down - Unacceptable Change",IF(F249=N249,"Error - No Enhancement",IF(AND(E249&lt;&gt;H249,F249&lt;N249),"Lower Distinctiveness Habitat"&amp;" - "&amp;O249,'A1 Baseline - Terrestrial'!I250&amp;" - "&amp;'A3 Enhancement - Terrestrial'!O249))))))</f>
        <v/>
      </c>
      <c r="L249" s="101" t="str">
        <f>IF(E249="","",'A1 Baseline - Terrestrial'!O250)</f>
        <v/>
      </c>
      <c r="M249" s="102" t="str">
        <f>IFERROR(VLOOKUP(H249,'Z1 HAB CLASS'!$D$4:$E$45,2,FALSE)," ")</f>
        <v xml:space="preserve"> </v>
      </c>
      <c r="N249" s="103" t="str">
        <f>IFERROR(VLOOKUP(M249,'Z1 HAB CLASS'!$L$3:$N$9,2,FALSE)," ")</f>
        <v xml:space="preserve"> </v>
      </c>
      <c r="O249" s="104"/>
      <c r="P249" s="100" t="str">
        <f>IFERROR(VLOOKUP(O249,'Z3 CONDITION VALUE'!$A$3:$B$5,2,FALSE)," ")</f>
        <v xml:space="preserve"> </v>
      </c>
      <c r="Q249" s="82" t="str">
        <f>IF(OR('A1 Baseline - Terrestrial'!E250="", 'A1 Baseline - Terrestrial'!O250=0), "", 'A1 Baseline - Terrestrial'!I250&amp;"")</f>
        <v/>
      </c>
      <c r="R249" s="105" t="e">
        <f t="shared" ca="1" si="0"/>
        <v>#NAME?</v>
      </c>
      <c r="S249" s="99" t="e">
        <f t="shared" ca="1" si="1"/>
        <v>#NAME?</v>
      </c>
      <c r="T249" s="106" t="e">
        <f t="array" aca="1" ref="T249" ca="1">IF(OR(R249="",S249=""),"",INDEX('Z8 TARGET ENH'!$F$6:$EO$145,MATCH(R249,'Z8 TARGET ENH'!$B$6:$B$145,0),MATCH(S249,'Z8 TARGET ENH'!$F$2:$EO$2,0)))</f>
        <v>#NAME?</v>
      </c>
      <c r="U249" s="106" t="str">
        <f>IF(E249="","",VLOOKUP($H$8,'Z8 TARGET ENH'!$FH$7:$FJ$38,2,FALSE))</f>
        <v/>
      </c>
      <c r="V249" s="106" t="str">
        <f>IF(E249="","",VLOOKUP(H249,'Z8 TARGET ENH'!$FH$7:$FJ$38,3,FALSE))</f>
        <v/>
      </c>
      <c r="W249" s="107" t="str">
        <f t="shared" si="2"/>
        <v/>
      </c>
      <c r="X249" s="108"/>
      <c r="Y249" s="70"/>
      <c r="Z249" s="1">
        <f t="shared" si="3"/>
        <v>0</v>
      </c>
      <c r="AA249" s="70"/>
      <c r="AB249" s="70"/>
      <c r="AC249" s="70"/>
      <c r="AD249" s="70"/>
      <c r="AE249" s="70"/>
      <c r="AF249" s="70"/>
      <c r="AG249" s="70"/>
      <c r="AH249" s="70"/>
      <c r="AI249" s="70"/>
      <c r="AJ249" s="70"/>
      <c r="AK249" s="70"/>
      <c r="AL249" s="70"/>
      <c r="AM249" s="70"/>
      <c r="AN249" s="70"/>
      <c r="AO249" s="70"/>
      <c r="AP249" s="70"/>
      <c r="AQ249" s="70"/>
      <c r="AR249" s="70"/>
      <c r="AS249" s="70"/>
      <c r="AT249" s="70"/>
    </row>
    <row r="250" spans="1:46" ht="30" customHeight="1" x14ac:dyDescent="0.2">
      <c r="A250" s="70"/>
      <c r="B250" s="70"/>
      <c r="C250" s="70"/>
      <c r="D250" s="97">
        <f>'A1 Baseline - Terrestrial'!D251</f>
        <v>244</v>
      </c>
      <c r="E250" s="80" t="str">
        <f>IF(OR('A1 Baseline - Terrestrial'!E251="",'A1 Baseline - Terrestrial'!O251=0), "",'A1 Baseline - Terrestrial'!E251)</f>
        <v/>
      </c>
      <c r="F250" s="81" t="str">
        <f>IF(E250="", "", 'A1 Baseline - Terrestrial'!H251)</f>
        <v/>
      </c>
      <c r="G250" s="82" t="str">
        <f>IF(E250="", "", 'A1 Baseline - Terrestrial'!J251)</f>
        <v/>
      </c>
      <c r="H250" s="98"/>
      <c r="I250" s="99" t="str">
        <f>IF(E250="","",'A1 Baseline - Terrestrial'!K251)</f>
        <v/>
      </c>
      <c r="J250" s="85" t="str">
        <f>IF(OR(E250="",H250=""),"",IF(AND(E250=H250,G250&gt;=P250),"Error - No Enhancement",IF(AND(E250=H250,G250&lt;P250),"Acceptable",IF(F250&gt;N250,"Trading Down - Unacceptable Change",IF(F250=N250,"Error - No Enhancement",'A1 Baseline - Terrestrial'!G251&amp;" - "&amp;IFERROR(VLOOKUP(H250,'Z1 HAB CLASS'!$D$4:$E$45,2,FALSE),""))))))</f>
        <v/>
      </c>
      <c r="K250" s="100" t="str">
        <f>IF(E250="","",IF(AND(E250=H250,G250&gt;=P250),"Error - No Enhancement",IF(AND(E250=H250,G250&lt;P250),'A1 Baseline - Terrestrial'!I251&amp;" - "&amp;'A3 Enhancement - Terrestrial'!O250,IF(F250&gt;N250,"Trading Down - Unacceptable Change",IF(F250=N250,"Error - No Enhancement",IF(AND(E250&lt;&gt;H250,F250&lt;N250),"Lower Distinctiveness Habitat"&amp;" - "&amp;O250,'A1 Baseline - Terrestrial'!I251&amp;" - "&amp;'A3 Enhancement - Terrestrial'!O250))))))</f>
        <v/>
      </c>
      <c r="L250" s="101" t="str">
        <f>IF(E250="","",'A1 Baseline - Terrestrial'!O251)</f>
        <v/>
      </c>
      <c r="M250" s="102" t="str">
        <f>IFERROR(VLOOKUP(H250,'Z1 HAB CLASS'!$D$4:$E$45,2,FALSE)," ")</f>
        <v xml:space="preserve"> </v>
      </c>
      <c r="N250" s="103" t="str">
        <f>IFERROR(VLOOKUP(M250,'Z1 HAB CLASS'!$L$3:$N$9,2,FALSE)," ")</f>
        <v xml:space="preserve"> </v>
      </c>
      <c r="O250" s="104"/>
      <c r="P250" s="100" t="str">
        <f>IFERROR(VLOOKUP(O250,'Z3 CONDITION VALUE'!$A$3:$B$5,2,FALSE)," ")</f>
        <v xml:space="preserve"> </v>
      </c>
      <c r="Q250" s="82" t="str">
        <f>IF(OR('A1 Baseline - Terrestrial'!E251="", 'A1 Baseline - Terrestrial'!O251=0), "", 'A1 Baseline - Terrestrial'!I251&amp;"")</f>
        <v/>
      </c>
      <c r="R250" s="105" t="e">
        <f t="shared" ca="1" si="0"/>
        <v>#NAME?</v>
      </c>
      <c r="S250" s="99" t="e">
        <f t="shared" ca="1" si="1"/>
        <v>#NAME?</v>
      </c>
      <c r="T250" s="106" t="e">
        <f t="array" aca="1" ref="T250" ca="1">IF(OR(R250="",S250=""),"",INDEX('Z8 TARGET ENH'!$F$6:$EO$145,MATCH(R250,'Z8 TARGET ENH'!$B$6:$B$145,0),MATCH(S250,'Z8 TARGET ENH'!$F$2:$EO$2,0)))</f>
        <v>#NAME?</v>
      </c>
      <c r="U250" s="106" t="str">
        <f>IF(E250="","",VLOOKUP($H$8,'Z8 TARGET ENH'!$FH$7:$FJ$38,2,FALSE))</f>
        <v/>
      </c>
      <c r="V250" s="106" t="str">
        <f>IF(E250="","",VLOOKUP(H250,'Z8 TARGET ENH'!$FH$7:$FJ$38,3,FALSE))</f>
        <v/>
      </c>
      <c r="W250" s="107" t="str">
        <f t="shared" si="2"/>
        <v/>
      </c>
      <c r="X250" s="108"/>
      <c r="Y250" s="70"/>
      <c r="Z250" s="1">
        <f t="shared" si="3"/>
        <v>0</v>
      </c>
      <c r="AA250" s="70"/>
      <c r="AB250" s="70"/>
      <c r="AC250" s="70"/>
      <c r="AD250" s="70"/>
      <c r="AE250" s="70"/>
      <c r="AF250" s="70"/>
      <c r="AG250" s="70"/>
      <c r="AH250" s="70"/>
      <c r="AI250" s="70"/>
      <c r="AJ250" s="70"/>
      <c r="AK250" s="70"/>
      <c r="AL250" s="70"/>
      <c r="AM250" s="70"/>
      <c r="AN250" s="70"/>
      <c r="AO250" s="70"/>
      <c r="AP250" s="70"/>
      <c r="AQ250" s="70"/>
      <c r="AR250" s="70"/>
      <c r="AS250" s="70"/>
      <c r="AT250" s="70"/>
    </row>
    <row r="251" spans="1:46" ht="30" customHeight="1" x14ac:dyDescent="0.2">
      <c r="A251" s="70"/>
      <c r="B251" s="70"/>
      <c r="C251" s="70"/>
      <c r="D251" s="97">
        <f>'A1 Baseline - Terrestrial'!D252</f>
        <v>245</v>
      </c>
      <c r="E251" s="80" t="str">
        <f>IF(OR('A1 Baseline - Terrestrial'!E252="",'A1 Baseline - Terrestrial'!O252=0), "",'A1 Baseline - Terrestrial'!E252)</f>
        <v/>
      </c>
      <c r="F251" s="81" t="str">
        <f>IF(E251="", "", 'A1 Baseline - Terrestrial'!H252)</f>
        <v/>
      </c>
      <c r="G251" s="82" t="str">
        <f>IF(E251="", "", 'A1 Baseline - Terrestrial'!J252)</f>
        <v/>
      </c>
      <c r="H251" s="98"/>
      <c r="I251" s="99" t="str">
        <f>IF(E251="","",'A1 Baseline - Terrestrial'!K252)</f>
        <v/>
      </c>
      <c r="J251" s="85" t="str">
        <f>IF(OR(E251="",H251=""),"",IF(AND(E251=H251,G251&gt;=P251),"Error - No Enhancement",IF(AND(E251=H251,G251&lt;P251),"Acceptable",IF(F251&gt;N251,"Trading Down - Unacceptable Change",IF(F251=N251,"Error - No Enhancement",'A1 Baseline - Terrestrial'!G252&amp;" - "&amp;IFERROR(VLOOKUP(H251,'Z1 HAB CLASS'!$D$4:$E$45,2,FALSE),""))))))</f>
        <v/>
      </c>
      <c r="K251" s="100" t="str">
        <f>IF(E251="","",IF(AND(E251=H251,G251&gt;=P251),"Error - No Enhancement",IF(AND(E251=H251,G251&lt;P251),'A1 Baseline - Terrestrial'!I252&amp;" - "&amp;'A3 Enhancement - Terrestrial'!O251,IF(F251&gt;N251,"Trading Down - Unacceptable Change",IF(F251=N251,"Error - No Enhancement",IF(AND(E251&lt;&gt;H251,F251&lt;N251),"Lower Distinctiveness Habitat"&amp;" - "&amp;O251,'A1 Baseline - Terrestrial'!I252&amp;" - "&amp;'A3 Enhancement - Terrestrial'!O251))))))</f>
        <v/>
      </c>
      <c r="L251" s="101" t="str">
        <f>IF(E251="","",'A1 Baseline - Terrestrial'!O252)</f>
        <v/>
      </c>
      <c r="M251" s="102" t="str">
        <f>IFERROR(VLOOKUP(H251,'Z1 HAB CLASS'!$D$4:$E$45,2,FALSE)," ")</f>
        <v xml:space="preserve"> </v>
      </c>
      <c r="N251" s="103" t="str">
        <f>IFERROR(VLOOKUP(M251,'Z1 HAB CLASS'!$L$3:$N$9,2,FALSE)," ")</f>
        <v xml:space="preserve"> </v>
      </c>
      <c r="O251" s="104"/>
      <c r="P251" s="100" t="str">
        <f>IFERROR(VLOOKUP(O251,'Z3 CONDITION VALUE'!$A$3:$B$5,2,FALSE)," ")</f>
        <v xml:space="preserve"> </v>
      </c>
      <c r="Q251" s="82" t="str">
        <f>IF(OR('A1 Baseline - Terrestrial'!E252="", 'A1 Baseline - Terrestrial'!O252=0), "", 'A1 Baseline - Terrestrial'!I252&amp;"")</f>
        <v/>
      </c>
      <c r="R251" s="105" t="e">
        <f t="shared" ca="1" si="0"/>
        <v>#NAME?</v>
      </c>
      <c r="S251" s="99" t="e">
        <f t="shared" ca="1" si="1"/>
        <v>#NAME?</v>
      </c>
      <c r="T251" s="106" t="e">
        <f t="array" aca="1" ref="T251" ca="1">IF(OR(R251="",S251=""),"",INDEX('Z8 TARGET ENH'!$F$6:$EO$145,MATCH(R251,'Z8 TARGET ENH'!$B$6:$B$145,0),MATCH(S251,'Z8 TARGET ENH'!$F$2:$EO$2,0)))</f>
        <v>#NAME?</v>
      </c>
      <c r="U251" s="106" t="str">
        <f>IF(E251="","",VLOOKUP($H$8,'Z8 TARGET ENH'!$FH$7:$FJ$38,2,FALSE))</f>
        <v/>
      </c>
      <c r="V251" s="106" t="str">
        <f>IF(E251="","",VLOOKUP(H251,'Z8 TARGET ENH'!$FH$7:$FJ$38,3,FALSE))</f>
        <v/>
      </c>
      <c r="W251" s="107" t="str">
        <f t="shared" si="2"/>
        <v/>
      </c>
      <c r="X251" s="108"/>
      <c r="Y251" s="70"/>
      <c r="Z251" s="1">
        <f t="shared" si="3"/>
        <v>0</v>
      </c>
      <c r="AA251" s="70"/>
      <c r="AB251" s="70"/>
      <c r="AC251" s="70"/>
      <c r="AD251" s="70"/>
      <c r="AE251" s="70"/>
      <c r="AF251" s="70"/>
      <c r="AG251" s="70"/>
      <c r="AH251" s="70"/>
      <c r="AI251" s="70"/>
      <c r="AJ251" s="70"/>
      <c r="AK251" s="70"/>
      <c r="AL251" s="70"/>
      <c r="AM251" s="70"/>
      <c r="AN251" s="70"/>
      <c r="AO251" s="70"/>
      <c r="AP251" s="70"/>
      <c r="AQ251" s="70"/>
      <c r="AR251" s="70"/>
      <c r="AS251" s="70"/>
      <c r="AT251" s="70"/>
    </row>
    <row r="252" spans="1:46" ht="30" customHeight="1" x14ac:dyDescent="0.2">
      <c r="A252" s="70"/>
      <c r="B252" s="70"/>
      <c r="C252" s="70"/>
      <c r="D252" s="97">
        <f>'A1 Baseline - Terrestrial'!D253</f>
        <v>246</v>
      </c>
      <c r="E252" s="80" t="str">
        <f>IF(OR('A1 Baseline - Terrestrial'!E253="",'A1 Baseline - Terrestrial'!O253=0), "",'A1 Baseline - Terrestrial'!E253)</f>
        <v/>
      </c>
      <c r="F252" s="81" t="str">
        <f>IF(E252="", "", 'A1 Baseline - Terrestrial'!H253)</f>
        <v/>
      </c>
      <c r="G252" s="82" t="str">
        <f>IF(E252="", "", 'A1 Baseline - Terrestrial'!J253)</f>
        <v/>
      </c>
      <c r="H252" s="98"/>
      <c r="I252" s="99" t="str">
        <f>IF(E252="","",'A1 Baseline - Terrestrial'!K253)</f>
        <v/>
      </c>
      <c r="J252" s="85" t="str">
        <f>IF(OR(E252="",H252=""),"",IF(AND(E252=H252,G252&gt;=P252),"Error - No Enhancement",IF(AND(E252=H252,G252&lt;P252),"Acceptable",IF(F252&gt;N252,"Trading Down - Unacceptable Change",IF(F252=N252,"Error - No Enhancement",'A1 Baseline - Terrestrial'!G253&amp;" - "&amp;IFERROR(VLOOKUP(H252,'Z1 HAB CLASS'!$D$4:$E$45,2,FALSE),""))))))</f>
        <v/>
      </c>
      <c r="K252" s="100" t="str">
        <f>IF(E252="","",IF(AND(E252=H252,G252&gt;=P252),"Error - No Enhancement",IF(AND(E252=H252,G252&lt;P252),'A1 Baseline - Terrestrial'!I253&amp;" - "&amp;'A3 Enhancement - Terrestrial'!O252,IF(F252&gt;N252,"Trading Down - Unacceptable Change",IF(F252=N252,"Error - No Enhancement",IF(AND(E252&lt;&gt;H252,F252&lt;N252),"Lower Distinctiveness Habitat"&amp;" - "&amp;O252,'A1 Baseline - Terrestrial'!I253&amp;" - "&amp;'A3 Enhancement - Terrestrial'!O252))))))</f>
        <v/>
      </c>
      <c r="L252" s="101" t="str">
        <f>IF(E252="","",'A1 Baseline - Terrestrial'!O253)</f>
        <v/>
      </c>
      <c r="M252" s="102" t="str">
        <f>IFERROR(VLOOKUP(H252,'Z1 HAB CLASS'!$D$4:$E$45,2,FALSE)," ")</f>
        <v xml:space="preserve"> </v>
      </c>
      <c r="N252" s="103" t="str">
        <f>IFERROR(VLOOKUP(M252,'Z1 HAB CLASS'!$L$3:$N$9,2,FALSE)," ")</f>
        <v xml:space="preserve"> </v>
      </c>
      <c r="O252" s="104"/>
      <c r="P252" s="100" t="str">
        <f>IFERROR(VLOOKUP(O252,'Z3 CONDITION VALUE'!$A$3:$B$5,2,FALSE)," ")</f>
        <v xml:space="preserve"> </v>
      </c>
      <c r="Q252" s="82" t="str">
        <f>IF(OR('A1 Baseline - Terrestrial'!E253="", 'A1 Baseline - Terrestrial'!O253=0), "", 'A1 Baseline - Terrestrial'!I253&amp;"")</f>
        <v/>
      </c>
      <c r="R252" s="105" t="e">
        <f t="shared" ca="1" si="0"/>
        <v>#NAME?</v>
      </c>
      <c r="S252" s="99" t="e">
        <f t="shared" ca="1" si="1"/>
        <v>#NAME?</v>
      </c>
      <c r="T252" s="106" t="e">
        <f t="array" aca="1" ref="T252" ca="1">IF(OR(R252="",S252=""),"",INDEX('Z8 TARGET ENH'!$F$6:$EO$145,MATCH(R252,'Z8 TARGET ENH'!$B$6:$B$145,0),MATCH(S252,'Z8 TARGET ENH'!$F$2:$EO$2,0)))</f>
        <v>#NAME?</v>
      </c>
      <c r="U252" s="106" t="str">
        <f>IF(E252="","",VLOOKUP($H$8,'Z8 TARGET ENH'!$FH$7:$FJ$38,2,FALSE))</f>
        <v/>
      </c>
      <c r="V252" s="106" t="str">
        <f>IF(E252="","",VLOOKUP(H252,'Z8 TARGET ENH'!$FH$7:$FJ$38,3,FALSE))</f>
        <v/>
      </c>
      <c r="W252" s="107" t="str">
        <f t="shared" si="2"/>
        <v/>
      </c>
      <c r="X252" s="108"/>
      <c r="Y252" s="70"/>
      <c r="Z252" s="1">
        <f t="shared" si="3"/>
        <v>0</v>
      </c>
      <c r="AA252" s="70"/>
      <c r="AB252" s="70"/>
      <c r="AC252" s="70"/>
      <c r="AD252" s="70"/>
      <c r="AE252" s="70"/>
      <c r="AF252" s="70"/>
      <c r="AG252" s="70"/>
      <c r="AH252" s="70"/>
      <c r="AI252" s="70"/>
      <c r="AJ252" s="70"/>
      <c r="AK252" s="70"/>
      <c r="AL252" s="70"/>
      <c r="AM252" s="70"/>
      <c r="AN252" s="70"/>
      <c r="AO252" s="70"/>
      <c r="AP252" s="70"/>
      <c r="AQ252" s="70"/>
      <c r="AR252" s="70"/>
      <c r="AS252" s="70"/>
      <c r="AT252" s="70"/>
    </row>
    <row r="253" spans="1:46" ht="30" customHeight="1" x14ac:dyDescent="0.2">
      <c r="A253" s="70"/>
      <c r="B253" s="70"/>
      <c r="C253" s="70"/>
      <c r="D253" s="97">
        <f>'A1 Baseline - Terrestrial'!D254</f>
        <v>247</v>
      </c>
      <c r="E253" s="80" t="str">
        <f>IF(OR('A1 Baseline - Terrestrial'!E254="",'A1 Baseline - Terrestrial'!O254=0), "",'A1 Baseline - Terrestrial'!E254)</f>
        <v/>
      </c>
      <c r="F253" s="81" t="str">
        <f>IF(E253="", "", 'A1 Baseline - Terrestrial'!H254)</f>
        <v/>
      </c>
      <c r="G253" s="82" t="str">
        <f>IF(E253="", "", 'A1 Baseline - Terrestrial'!J254)</f>
        <v/>
      </c>
      <c r="H253" s="98"/>
      <c r="I253" s="99" t="str">
        <f>IF(E253="","",'A1 Baseline - Terrestrial'!K254)</f>
        <v/>
      </c>
      <c r="J253" s="85" t="str">
        <f>IF(OR(E253="",H253=""),"",IF(AND(E253=H253,G253&gt;=P253),"Error - No Enhancement",IF(AND(E253=H253,G253&lt;P253),"Acceptable",IF(F253&gt;N253,"Trading Down - Unacceptable Change",IF(F253=N253,"Error - No Enhancement",'A1 Baseline - Terrestrial'!G254&amp;" - "&amp;IFERROR(VLOOKUP(H253,'Z1 HAB CLASS'!$D$4:$E$45,2,FALSE),""))))))</f>
        <v/>
      </c>
      <c r="K253" s="100" t="str">
        <f>IF(E253="","",IF(AND(E253=H253,G253&gt;=P253),"Error - No Enhancement",IF(AND(E253=H253,G253&lt;P253),'A1 Baseline - Terrestrial'!I254&amp;" - "&amp;'A3 Enhancement - Terrestrial'!O253,IF(F253&gt;N253,"Trading Down - Unacceptable Change",IF(F253=N253,"Error - No Enhancement",IF(AND(E253&lt;&gt;H253,F253&lt;N253),"Lower Distinctiveness Habitat"&amp;" - "&amp;O253,'A1 Baseline - Terrestrial'!I254&amp;" - "&amp;'A3 Enhancement - Terrestrial'!O253))))))</f>
        <v/>
      </c>
      <c r="L253" s="101" t="str">
        <f>IF(E253="","",'A1 Baseline - Terrestrial'!O254)</f>
        <v/>
      </c>
      <c r="M253" s="102" t="str">
        <f>IFERROR(VLOOKUP(H253,'Z1 HAB CLASS'!$D$4:$E$45,2,FALSE)," ")</f>
        <v xml:space="preserve"> </v>
      </c>
      <c r="N253" s="103" t="str">
        <f>IFERROR(VLOOKUP(M253,'Z1 HAB CLASS'!$L$3:$N$9,2,FALSE)," ")</f>
        <v xml:space="preserve"> </v>
      </c>
      <c r="O253" s="104"/>
      <c r="P253" s="100" t="str">
        <f>IFERROR(VLOOKUP(O253,'Z3 CONDITION VALUE'!$A$3:$B$5,2,FALSE)," ")</f>
        <v xml:space="preserve"> </v>
      </c>
      <c r="Q253" s="82" t="str">
        <f>IF(OR('A1 Baseline - Terrestrial'!E254="", 'A1 Baseline - Terrestrial'!O254=0), "", 'A1 Baseline - Terrestrial'!I254&amp;"")</f>
        <v/>
      </c>
      <c r="R253" s="105" t="e">
        <f t="shared" ca="1" si="0"/>
        <v>#NAME?</v>
      </c>
      <c r="S253" s="99" t="e">
        <f t="shared" ca="1" si="1"/>
        <v>#NAME?</v>
      </c>
      <c r="T253" s="106" t="e">
        <f t="array" aca="1" ref="T253" ca="1">IF(OR(R253="",S253=""),"",INDEX('Z8 TARGET ENH'!$F$6:$EO$145,MATCH(R253,'Z8 TARGET ENH'!$B$6:$B$145,0),MATCH(S253,'Z8 TARGET ENH'!$F$2:$EO$2,0)))</f>
        <v>#NAME?</v>
      </c>
      <c r="U253" s="106" t="str">
        <f>IF(E253="","",VLOOKUP($H$8,'Z8 TARGET ENH'!$FH$7:$FJ$38,2,FALSE))</f>
        <v/>
      </c>
      <c r="V253" s="106" t="str">
        <f>IF(E253="","",VLOOKUP(H253,'Z8 TARGET ENH'!$FH$7:$FJ$38,3,FALSE))</f>
        <v/>
      </c>
      <c r="W253" s="107" t="str">
        <f t="shared" si="2"/>
        <v/>
      </c>
      <c r="X253" s="108"/>
      <c r="Y253" s="70"/>
      <c r="Z253" s="1">
        <f t="shared" si="3"/>
        <v>0</v>
      </c>
      <c r="AA253" s="70"/>
      <c r="AB253" s="70"/>
      <c r="AC253" s="70"/>
      <c r="AD253" s="70"/>
      <c r="AE253" s="70"/>
      <c r="AF253" s="70"/>
      <c r="AG253" s="70"/>
      <c r="AH253" s="70"/>
      <c r="AI253" s="70"/>
      <c r="AJ253" s="70"/>
      <c r="AK253" s="70"/>
      <c r="AL253" s="70"/>
      <c r="AM253" s="70"/>
      <c r="AN253" s="70"/>
      <c r="AO253" s="70"/>
      <c r="AP253" s="70"/>
      <c r="AQ253" s="70"/>
      <c r="AR253" s="70"/>
      <c r="AS253" s="70"/>
      <c r="AT253" s="70"/>
    </row>
    <row r="254" spans="1:46" ht="30" customHeight="1" x14ac:dyDescent="0.2">
      <c r="A254" s="70"/>
      <c r="B254" s="70"/>
      <c r="C254" s="70"/>
      <c r="D254" s="109">
        <f>'A1 Baseline - Terrestrial'!D255</f>
        <v>248</v>
      </c>
      <c r="E254" s="110" t="str">
        <f>IF(OR('A1 Baseline - Terrestrial'!E255="",'A1 Baseline - Terrestrial'!O255=0), "",'A1 Baseline - Terrestrial'!E255)</f>
        <v/>
      </c>
      <c r="F254" s="111" t="str">
        <f>IF(E254="", "", 'A1 Baseline - Terrestrial'!H255)</f>
        <v/>
      </c>
      <c r="G254" s="82" t="str">
        <f>IF(E254="", "", 'A1 Baseline - Terrestrial'!J255)</f>
        <v/>
      </c>
      <c r="H254" s="112"/>
      <c r="I254" s="113" t="str">
        <f>IF(E254="","",'A1 Baseline - Terrestrial'!K255)</f>
        <v/>
      </c>
      <c r="J254" s="85" t="str">
        <f>IF(OR(E254="",H254=""),"",IF(AND(E254=H254,G254&gt;=P254),"Error - No Enhancement",IF(AND(E254=H254,G254&lt;P254),"Acceptable",IF(F254&gt;N254,"Trading Down - Unacceptable Change",IF(F254=N254,"Error - No Enhancement",'A1 Baseline - Terrestrial'!G255&amp;" - "&amp;IFERROR(VLOOKUP(H254,'Z1 HAB CLASS'!$D$4:$E$45,2,FALSE),""))))))</f>
        <v/>
      </c>
      <c r="K254" s="114" t="str">
        <f>IF(E254="","",IF(AND(E254=H254,G254&gt;=P254),"Error - No Enhancement",IF(AND(E254=H254,G254&lt;P254),'A1 Baseline - Terrestrial'!I255&amp;" - "&amp;'A3 Enhancement - Terrestrial'!O254,IF(F254&gt;N254,"Trading Down - Unacceptable Change",IF(F254=N254,"Error - No Enhancement",IF(AND(E254&lt;&gt;H254,F254&lt;N254),"Lower Distinctiveness Habitat"&amp;" - "&amp;O254,'A1 Baseline - Terrestrial'!I255&amp;" - "&amp;'A3 Enhancement - Terrestrial'!O254))))))</f>
        <v/>
      </c>
      <c r="L254" s="115" t="str">
        <f>IF(E254="","",'A1 Baseline - Terrestrial'!O255)</f>
        <v/>
      </c>
      <c r="M254" s="116" t="str">
        <f>IFERROR(VLOOKUP(H254,'Z1 HAB CLASS'!$D$4:$E$45,2,FALSE)," ")</f>
        <v xml:space="preserve"> </v>
      </c>
      <c r="N254" s="116" t="str">
        <f>IFERROR(VLOOKUP(M254,'Z1 HAB CLASS'!$L$3:$N$9,2,FALSE)," ")</f>
        <v xml:space="preserve"> </v>
      </c>
      <c r="O254" s="117"/>
      <c r="P254" s="114" t="str">
        <f>IFERROR(VLOOKUP(O254,'Z3 CONDITION VALUE'!$A$3:$B$5,2,FALSE)," ")</f>
        <v xml:space="preserve"> </v>
      </c>
      <c r="Q254" s="118" t="str">
        <f>IF(OR('A1 Baseline - Terrestrial'!E255="", 'A1 Baseline - Terrestrial'!O255=0), "", 'A1 Baseline - Terrestrial'!I255&amp;"")</f>
        <v/>
      </c>
      <c r="R254" s="119" t="e">
        <f t="shared" ca="1" si="0"/>
        <v>#NAME?</v>
      </c>
      <c r="S254" s="113" t="e">
        <f t="shared" ca="1" si="1"/>
        <v>#NAME?</v>
      </c>
      <c r="T254" s="120" t="e">
        <f t="array" aca="1" ref="T254" ca="1">IF(OR(R254="",S254=""),"",INDEX('Z8 TARGET ENH'!$F$6:$EO$145,MATCH(R254,'Z8 TARGET ENH'!$B$6:$B$145,0),MATCH(S254,'Z8 TARGET ENH'!$F$2:$EO$2,0)))</f>
        <v>#NAME?</v>
      </c>
      <c r="U254" s="106" t="str">
        <f>IF(E254="","",VLOOKUP($H$8,'Z8 TARGET ENH'!$FH$7:$FJ$38,2,FALSE))</f>
        <v/>
      </c>
      <c r="V254" s="106" t="str">
        <f>IF(E254="","",VLOOKUP(H254,'Z8 TARGET ENH'!$FH$7:$FJ$38,3,FALSE))</f>
        <v/>
      </c>
      <c r="W254" s="107" t="str">
        <f t="shared" si="2"/>
        <v/>
      </c>
      <c r="X254" s="121"/>
      <c r="Y254" s="70"/>
      <c r="Z254" s="1">
        <f t="shared" si="3"/>
        <v>0</v>
      </c>
      <c r="AA254" s="70"/>
      <c r="AB254" s="70"/>
      <c r="AC254" s="70"/>
      <c r="AD254" s="70"/>
      <c r="AE254" s="70"/>
      <c r="AF254" s="70"/>
      <c r="AG254" s="70"/>
      <c r="AH254" s="70"/>
      <c r="AI254" s="70"/>
      <c r="AJ254" s="70"/>
      <c r="AK254" s="70"/>
      <c r="AL254" s="70"/>
      <c r="AM254" s="70"/>
      <c r="AN254" s="70"/>
      <c r="AO254" s="70"/>
      <c r="AP254" s="70"/>
      <c r="AQ254" s="70"/>
      <c r="AR254" s="70"/>
      <c r="AS254" s="70"/>
      <c r="AT254" s="70"/>
    </row>
    <row r="255" spans="1:46" ht="30" customHeight="1" x14ac:dyDescent="0.2">
      <c r="A255" s="70"/>
      <c r="B255" s="70"/>
      <c r="C255" s="70"/>
      <c r="D255" s="70"/>
      <c r="E255" s="70"/>
      <c r="F255" s="24"/>
      <c r="G255" s="24"/>
      <c r="H255" s="70"/>
      <c r="I255" s="71"/>
      <c r="J255" s="71"/>
      <c r="K255" s="122" t="s">
        <v>70</v>
      </c>
      <c r="L255" s="123">
        <f>SUM(L7:L254)</f>
        <v>0</v>
      </c>
      <c r="M255" s="70"/>
      <c r="N255" s="70"/>
      <c r="O255" s="70"/>
      <c r="P255" s="70"/>
      <c r="Q255" s="70"/>
      <c r="R255" s="72"/>
      <c r="S255" s="72"/>
      <c r="T255" s="24"/>
      <c r="U255" s="124" t="s">
        <v>71</v>
      </c>
      <c r="V255" s="125"/>
      <c r="W255" s="126">
        <f>SUM(W7:W254)</f>
        <v>0</v>
      </c>
      <c r="X255" s="72"/>
      <c r="Y255" s="70"/>
      <c r="Z255" s="1">
        <v>1</v>
      </c>
      <c r="AA255" s="70"/>
      <c r="AB255" s="70"/>
      <c r="AC255" s="70"/>
      <c r="AD255" s="70"/>
      <c r="AE255" s="70"/>
      <c r="AF255" s="70"/>
      <c r="AG255" s="70"/>
      <c r="AH255" s="70"/>
      <c r="AI255" s="70"/>
      <c r="AJ255" s="70"/>
      <c r="AK255" s="70"/>
      <c r="AL255" s="70"/>
      <c r="AM255" s="70"/>
      <c r="AN255" s="70"/>
      <c r="AO255" s="70"/>
      <c r="AP255" s="70"/>
      <c r="AQ255" s="70"/>
      <c r="AR255" s="70"/>
      <c r="AS255" s="70"/>
      <c r="AT255" s="70"/>
    </row>
    <row r="256" spans="1:46" ht="30" customHeight="1" x14ac:dyDescent="0.2">
      <c r="A256" s="127"/>
      <c r="B256" s="127"/>
      <c r="C256" s="127"/>
      <c r="D256" s="127"/>
      <c r="E256" s="127"/>
      <c r="F256" s="128"/>
      <c r="G256" s="128"/>
      <c r="H256" s="127"/>
      <c r="I256" s="129"/>
      <c r="J256" s="129"/>
      <c r="K256" s="128"/>
      <c r="L256" s="128"/>
      <c r="M256" s="127"/>
      <c r="N256" s="127"/>
      <c r="O256" s="127"/>
      <c r="P256" s="127"/>
      <c r="Q256" s="127"/>
      <c r="R256" s="130"/>
      <c r="S256" s="130"/>
      <c r="T256" s="128"/>
      <c r="U256" s="128"/>
      <c r="V256" s="128"/>
      <c r="W256" s="128"/>
      <c r="X256" s="130"/>
      <c r="Y256" s="127"/>
      <c r="Z256" s="131"/>
      <c r="AA256" s="127"/>
      <c r="AB256" s="127"/>
      <c r="AC256" s="127"/>
      <c r="AD256" s="127"/>
      <c r="AE256" s="127"/>
      <c r="AF256" s="127"/>
      <c r="AG256" s="127"/>
      <c r="AH256" s="127"/>
      <c r="AI256" s="127"/>
      <c r="AJ256" s="127"/>
      <c r="AK256" s="127"/>
      <c r="AL256" s="127"/>
      <c r="AM256" s="127"/>
      <c r="AN256" s="127"/>
      <c r="AO256" s="127"/>
      <c r="AP256" s="127"/>
      <c r="AQ256" s="127"/>
      <c r="AR256" s="127"/>
      <c r="AS256" s="127"/>
      <c r="AT256" s="127"/>
    </row>
    <row r="257" spans="1:46" ht="30" customHeight="1" x14ac:dyDescent="0.2">
      <c r="A257" s="127"/>
      <c r="B257" s="127"/>
      <c r="C257" s="127"/>
      <c r="D257" s="127"/>
      <c r="E257" s="127"/>
      <c r="F257" s="128"/>
      <c r="G257" s="128"/>
      <c r="H257" s="127"/>
      <c r="I257" s="129"/>
      <c r="J257" s="129"/>
      <c r="K257" s="128"/>
      <c r="L257" s="128"/>
      <c r="M257" s="127"/>
      <c r="N257" s="127"/>
      <c r="O257" s="127"/>
      <c r="P257" s="127"/>
      <c r="Q257" s="127"/>
      <c r="R257" s="130"/>
      <c r="S257" s="130"/>
      <c r="T257" s="128"/>
      <c r="U257" s="128"/>
      <c r="V257" s="128"/>
      <c r="W257" s="128"/>
      <c r="X257" s="130"/>
      <c r="Y257" s="127"/>
      <c r="Z257" s="131"/>
      <c r="AA257" s="127"/>
      <c r="AB257" s="127"/>
      <c r="AC257" s="127"/>
      <c r="AD257" s="127"/>
      <c r="AE257" s="127"/>
      <c r="AF257" s="127"/>
      <c r="AG257" s="127"/>
      <c r="AH257" s="127"/>
      <c r="AI257" s="127"/>
      <c r="AJ257" s="127"/>
      <c r="AK257" s="127"/>
      <c r="AL257" s="127"/>
      <c r="AM257" s="127"/>
      <c r="AN257" s="127"/>
      <c r="AO257" s="127"/>
      <c r="AP257" s="127"/>
      <c r="AQ257" s="127"/>
      <c r="AR257" s="127"/>
      <c r="AS257" s="127"/>
      <c r="AT257" s="127"/>
    </row>
    <row r="258" spans="1:46" ht="30" customHeight="1" x14ac:dyDescent="0.2">
      <c r="A258" s="127"/>
      <c r="B258" s="127"/>
      <c r="C258" s="127"/>
      <c r="D258" s="127"/>
      <c r="E258" s="127"/>
      <c r="F258" s="128"/>
      <c r="G258" s="128"/>
      <c r="H258" s="127"/>
      <c r="I258" s="129"/>
      <c r="J258" s="129"/>
      <c r="K258" s="128"/>
      <c r="L258" s="128"/>
      <c r="M258" s="127"/>
      <c r="N258" s="127"/>
      <c r="O258" s="127"/>
      <c r="P258" s="127"/>
      <c r="Q258" s="127"/>
      <c r="R258" s="130"/>
      <c r="S258" s="130"/>
      <c r="T258" s="128"/>
      <c r="U258" s="128"/>
      <c r="V258" s="128"/>
      <c r="W258" s="128"/>
      <c r="X258" s="130"/>
      <c r="Y258" s="127"/>
      <c r="Z258" s="131"/>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row>
    <row r="259" spans="1:46" ht="30" customHeight="1" x14ac:dyDescent="0.2">
      <c r="A259" s="127"/>
      <c r="B259" s="127"/>
      <c r="C259" s="127"/>
      <c r="D259" s="127"/>
      <c r="E259" s="127"/>
      <c r="F259" s="128"/>
      <c r="G259" s="128"/>
      <c r="H259" s="127"/>
      <c r="I259" s="129"/>
      <c r="J259" s="129"/>
      <c r="K259" s="128"/>
      <c r="L259" s="128"/>
      <c r="M259" s="127"/>
      <c r="N259" s="127"/>
      <c r="O259" s="127"/>
      <c r="P259" s="127"/>
      <c r="Q259" s="127"/>
      <c r="R259" s="130"/>
      <c r="S259" s="130"/>
      <c r="T259" s="128"/>
      <c r="U259" s="128"/>
      <c r="V259" s="128"/>
      <c r="W259" s="128"/>
      <c r="X259" s="130"/>
      <c r="Y259" s="127"/>
      <c r="Z259" s="131"/>
      <c r="AA259" s="127"/>
      <c r="AB259" s="127"/>
      <c r="AC259" s="127"/>
      <c r="AD259" s="127"/>
      <c r="AE259" s="127"/>
      <c r="AF259" s="127"/>
      <c r="AG259" s="127"/>
      <c r="AH259" s="127"/>
      <c r="AI259" s="127"/>
      <c r="AJ259" s="127"/>
      <c r="AK259" s="127"/>
      <c r="AL259" s="127"/>
      <c r="AM259" s="127"/>
      <c r="AN259" s="127"/>
      <c r="AO259" s="127"/>
      <c r="AP259" s="127"/>
      <c r="AQ259" s="127"/>
      <c r="AR259" s="127"/>
      <c r="AS259" s="127"/>
      <c r="AT259" s="127"/>
    </row>
    <row r="260" spans="1:46" ht="30" customHeight="1" x14ac:dyDescent="0.2">
      <c r="A260" s="127"/>
      <c r="B260" s="127"/>
      <c r="C260" s="127"/>
      <c r="D260" s="127"/>
      <c r="E260" s="127"/>
      <c r="F260" s="128"/>
      <c r="G260" s="128"/>
      <c r="H260" s="127"/>
      <c r="I260" s="129"/>
      <c r="J260" s="129"/>
      <c r="K260" s="128"/>
      <c r="L260" s="128"/>
      <c r="M260" s="127"/>
      <c r="N260" s="127"/>
      <c r="O260" s="127"/>
      <c r="P260" s="127"/>
      <c r="Q260" s="127"/>
      <c r="R260" s="130"/>
      <c r="S260" s="130"/>
      <c r="T260" s="128"/>
      <c r="U260" s="128"/>
      <c r="V260" s="128"/>
      <c r="W260" s="128"/>
      <c r="X260" s="130"/>
      <c r="Y260" s="127"/>
      <c r="Z260" s="131"/>
      <c r="AA260" s="127"/>
      <c r="AB260" s="127"/>
      <c r="AC260" s="127"/>
      <c r="AD260" s="127"/>
      <c r="AE260" s="127"/>
      <c r="AF260" s="127"/>
      <c r="AG260" s="127"/>
      <c r="AH260" s="127"/>
      <c r="AI260" s="127"/>
      <c r="AJ260" s="127"/>
      <c r="AK260" s="127"/>
      <c r="AL260" s="127"/>
      <c r="AM260" s="127"/>
      <c r="AN260" s="127"/>
      <c r="AO260" s="127"/>
      <c r="AP260" s="127"/>
      <c r="AQ260" s="127"/>
      <c r="AR260" s="127"/>
      <c r="AS260" s="127"/>
      <c r="AT260" s="127"/>
    </row>
    <row r="261" spans="1:46" ht="30" customHeight="1" x14ac:dyDescent="0.2">
      <c r="A261" s="127"/>
      <c r="B261" s="127"/>
      <c r="C261" s="127"/>
      <c r="D261" s="127"/>
      <c r="E261" s="127"/>
      <c r="F261" s="128"/>
      <c r="G261" s="128"/>
      <c r="H261" s="127"/>
      <c r="I261" s="129"/>
      <c r="J261" s="129"/>
      <c r="K261" s="128"/>
      <c r="L261" s="128"/>
      <c r="M261" s="127"/>
      <c r="N261" s="127"/>
      <c r="O261" s="127"/>
      <c r="P261" s="127"/>
      <c r="Q261" s="127"/>
      <c r="R261" s="130"/>
      <c r="S261" s="130"/>
      <c r="T261" s="128"/>
      <c r="U261" s="128"/>
      <c r="V261" s="128"/>
      <c r="W261" s="128"/>
      <c r="X261" s="130"/>
      <c r="Y261" s="127"/>
      <c r="Z261" s="131"/>
      <c r="AA261" s="127"/>
      <c r="AB261" s="127"/>
      <c r="AC261" s="127"/>
      <c r="AD261" s="127"/>
      <c r="AE261" s="127"/>
      <c r="AF261" s="127"/>
      <c r="AG261" s="127"/>
      <c r="AH261" s="127"/>
      <c r="AI261" s="127"/>
      <c r="AJ261" s="127"/>
      <c r="AK261" s="127"/>
      <c r="AL261" s="127"/>
      <c r="AM261" s="127"/>
      <c r="AN261" s="127"/>
      <c r="AO261" s="127"/>
      <c r="AP261" s="127"/>
      <c r="AQ261" s="127"/>
      <c r="AR261" s="127"/>
      <c r="AS261" s="127"/>
      <c r="AT261" s="127"/>
    </row>
    <row r="262" spans="1:46" ht="30" customHeight="1" x14ac:dyDescent="0.2">
      <c r="A262" s="127"/>
      <c r="B262" s="127"/>
      <c r="C262" s="127"/>
      <c r="D262" s="127"/>
      <c r="E262" s="127"/>
      <c r="F262" s="128"/>
      <c r="G262" s="128"/>
      <c r="H262" s="127"/>
      <c r="I262" s="129"/>
      <c r="J262" s="129"/>
      <c r="K262" s="128"/>
      <c r="L262" s="128"/>
      <c r="M262" s="127"/>
      <c r="N262" s="127"/>
      <c r="O262" s="127"/>
      <c r="P262" s="127"/>
      <c r="Q262" s="127"/>
      <c r="R262" s="130"/>
      <c r="S262" s="130"/>
      <c r="T262" s="128"/>
      <c r="U262" s="128"/>
      <c r="V262" s="128"/>
      <c r="W262" s="128"/>
      <c r="X262" s="130"/>
      <c r="Y262" s="127"/>
      <c r="Z262" s="131"/>
      <c r="AA262" s="127"/>
      <c r="AB262" s="127"/>
      <c r="AC262" s="127"/>
      <c r="AD262" s="127"/>
      <c r="AE262" s="127"/>
      <c r="AF262" s="127"/>
      <c r="AG262" s="127"/>
      <c r="AH262" s="127"/>
      <c r="AI262" s="127"/>
      <c r="AJ262" s="127"/>
      <c r="AK262" s="127"/>
      <c r="AL262" s="127"/>
      <c r="AM262" s="127"/>
      <c r="AN262" s="127"/>
      <c r="AO262" s="127"/>
      <c r="AP262" s="127"/>
      <c r="AQ262" s="127"/>
      <c r="AR262" s="127"/>
      <c r="AS262" s="127"/>
      <c r="AT262" s="127"/>
    </row>
    <row r="263" spans="1:46" ht="30" customHeight="1" x14ac:dyDescent="0.2">
      <c r="A263" s="127"/>
      <c r="B263" s="127"/>
      <c r="C263" s="127"/>
      <c r="D263" s="127"/>
      <c r="E263" s="127"/>
      <c r="F263" s="128"/>
      <c r="G263" s="128"/>
      <c r="H263" s="127"/>
      <c r="I263" s="129"/>
      <c r="J263" s="129"/>
      <c r="K263" s="128"/>
      <c r="L263" s="128"/>
      <c r="M263" s="127"/>
      <c r="N263" s="127"/>
      <c r="O263" s="127"/>
      <c r="P263" s="127"/>
      <c r="Q263" s="127"/>
      <c r="R263" s="130"/>
      <c r="S263" s="130"/>
      <c r="T263" s="128"/>
      <c r="U263" s="128"/>
      <c r="V263" s="128"/>
      <c r="W263" s="128"/>
      <c r="X263" s="130"/>
      <c r="Y263" s="127"/>
      <c r="Z263" s="131"/>
      <c r="AA263" s="127"/>
      <c r="AB263" s="127"/>
      <c r="AC263" s="127"/>
      <c r="AD263" s="127"/>
      <c r="AE263" s="127"/>
      <c r="AF263" s="127"/>
      <c r="AG263" s="127"/>
      <c r="AH263" s="127"/>
      <c r="AI263" s="127"/>
      <c r="AJ263" s="127"/>
      <c r="AK263" s="127"/>
      <c r="AL263" s="127"/>
      <c r="AM263" s="127"/>
      <c r="AN263" s="127"/>
      <c r="AO263" s="127"/>
      <c r="AP263" s="127"/>
      <c r="AQ263" s="127"/>
      <c r="AR263" s="127"/>
      <c r="AS263" s="127"/>
      <c r="AT263" s="127"/>
    </row>
    <row r="264" spans="1:46" ht="30" customHeight="1" x14ac:dyDescent="0.2">
      <c r="A264" s="127"/>
      <c r="B264" s="127"/>
      <c r="C264" s="127"/>
      <c r="D264" s="127"/>
      <c r="E264" s="127"/>
      <c r="F264" s="128"/>
      <c r="G264" s="128"/>
      <c r="H264" s="127"/>
      <c r="I264" s="129"/>
      <c r="J264" s="129"/>
      <c r="K264" s="128"/>
      <c r="L264" s="128"/>
      <c r="M264" s="127"/>
      <c r="N264" s="127"/>
      <c r="O264" s="127"/>
      <c r="P264" s="127"/>
      <c r="Q264" s="127"/>
      <c r="R264" s="130"/>
      <c r="S264" s="130"/>
      <c r="T264" s="128"/>
      <c r="U264" s="128"/>
      <c r="V264" s="128"/>
      <c r="W264" s="128"/>
      <c r="X264" s="130"/>
      <c r="Y264" s="127"/>
      <c r="Z264" s="131"/>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row>
    <row r="265" spans="1:46" ht="30" customHeight="1" x14ac:dyDescent="0.2">
      <c r="A265" s="127"/>
      <c r="B265" s="127"/>
      <c r="C265" s="127"/>
      <c r="D265" s="127"/>
      <c r="E265" s="127"/>
      <c r="F265" s="128"/>
      <c r="G265" s="128"/>
      <c r="H265" s="127"/>
      <c r="I265" s="129"/>
      <c r="J265" s="129"/>
      <c r="K265" s="128"/>
      <c r="L265" s="128"/>
      <c r="M265" s="127"/>
      <c r="N265" s="127"/>
      <c r="O265" s="127"/>
      <c r="P265" s="127"/>
      <c r="Q265" s="127"/>
      <c r="R265" s="130"/>
      <c r="S265" s="130"/>
      <c r="T265" s="128"/>
      <c r="U265" s="128"/>
      <c r="V265" s="128"/>
      <c r="W265" s="128"/>
      <c r="X265" s="130"/>
      <c r="Y265" s="127"/>
      <c r="Z265" s="131"/>
      <c r="AA265" s="127"/>
      <c r="AB265" s="127"/>
      <c r="AC265" s="127"/>
      <c r="AD265" s="127"/>
      <c r="AE265" s="127"/>
      <c r="AF265" s="127"/>
      <c r="AG265" s="127"/>
      <c r="AH265" s="127"/>
      <c r="AI265" s="127"/>
      <c r="AJ265" s="127"/>
      <c r="AK265" s="127"/>
      <c r="AL265" s="127"/>
      <c r="AM265" s="127"/>
      <c r="AN265" s="127"/>
      <c r="AO265" s="127"/>
      <c r="AP265" s="127"/>
      <c r="AQ265" s="127"/>
      <c r="AR265" s="127"/>
      <c r="AS265" s="127"/>
      <c r="AT265" s="127"/>
    </row>
    <row r="266" spans="1:46" ht="30" customHeight="1" x14ac:dyDescent="0.2">
      <c r="A266" s="127"/>
      <c r="B266" s="127"/>
      <c r="C266" s="127"/>
      <c r="D266" s="127"/>
      <c r="E266" s="127"/>
      <c r="F266" s="128"/>
      <c r="G266" s="128"/>
      <c r="H266" s="127"/>
      <c r="I266" s="129"/>
      <c r="J266" s="129"/>
      <c r="K266" s="128"/>
      <c r="L266" s="128"/>
      <c r="M266" s="127"/>
      <c r="N266" s="127"/>
      <c r="O266" s="127"/>
      <c r="P266" s="127"/>
      <c r="Q266" s="127"/>
      <c r="R266" s="130"/>
      <c r="S266" s="130"/>
      <c r="T266" s="128"/>
      <c r="U266" s="128"/>
      <c r="V266" s="128"/>
      <c r="W266" s="128"/>
      <c r="X266" s="130"/>
      <c r="Y266" s="127"/>
      <c r="Z266" s="131"/>
      <c r="AA266" s="127"/>
      <c r="AB266" s="127"/>
      <c r="AC266" s="127"/>
      <c r="AD266" s="127"/>
      <c r="AE266" s="127"/>
      <c r="AF266" s="127"/>
      <c r="AG266" s="127"/>
      <c r="AH266" s="127"/>
      <c r="AI266" s="127"/>
      <c r="AJ266" s="127"/>
      <c r="AK266" s="127"/>
      <c r="AL266" s="127"/>
      <c r="AM266" s="127"/>
      <c r="AN266" s="127"/>
      <c r="AO266" s="127"/>
      <c r="AP266" s="127"/>
      <c r="AQ266" s="127"/>
      <c r="AR266" s="127"/>
      <c r="AS266" s="127"/>
      <c r="AT266" s="127"/>
    </row>
    <row r="267" spans="1:46" ht="30" customHeight="1" x14ac:dyDescent="0.2">
      <c r="A267" s="127"/>
      <c r="B267" s="127"/>
      <c r="C267" s="127"/>
      <c r="D267" s="127"/>
      <c r="E267" s="127"/>
      <c r="F267" s="128"/>
      <c r="G267" s="128"/>
      <c r="H267" s="127"/>
      <c r="I267" s="129"/>
      <c r="J267" s="129"/>
      <c r="K267" s="128"/>
      <c r="L267" s="128"/>
      <c r="M267" s="127"/>
      <c r="N267" s="127"/>
      <c r="O267" s="127"/>
      <c r="P267" s="127"/>
      <c r="Q267" s="127"/>
      <c r="R267" s="130"/>
      <c r="S267" s="130"/>
      <c r="T267" s="128"/>
      <c r="U267" s="128"/>
      <c r="V267" s="128"/>
      <c r="W267" s="128"/>
      <c r="X267" s="130"/>
      <c r="Y267" s="127"/>
      <c r="Z267" s="131"/>
      <c r="AA267" s="127"/>
      <c r="AB267" s="127"/>
      <c r="AC267" s="127"/>
      <c r="AD267" s="127"/>
      <c r="AE267" s="127"/>
      <c r="AF267" s="127"/>
      <c r="AG267" s="127"/>
      <c r="AH267" s="127"/>
      <c r="AI267" s="127"/>
      <c r="AJ267" s="127"/>
      <c r="AK267" s="127"/>
      <c r="AL267" s="127"/>
      <c r="AM267" s="127"/>
      <c r="AN267" s="127"/>
      <c r="AO267" s="127"/>
      <c r="AP267" s="127"/>
      <c r="AQ267" s="127"/>
      <c r="AR267" s="127"/>
      <c r="AS267" s="127"/>
      <c r="AT267" s="127"/>
    </row>
    <row r="268" spans="1:46" ht="30" customHeight="1" x14ac:dyDescent="0.2">
      <c r="A268" s="127"/>
      <c r="B268" s="127"/>
      <c r="C268" s="127"/>
      <c r="D268" s="127"/>
      <c r="E268" s="127"/>
      <c r="F268" s="128"/>
      <c r="G268" s="128"/>
      <c r="H268" s="127"/>
      <c r="I268" s="129"/>
      <c r="J268" s="129"/>
      <c r="K268" s="128"/>
      <c r="L268" s="128"/>
      <c r="M268" s="127"/>
      <c r="N268" s="127"/>
      <c r="O268" s="127"/>
      <c r="P268" s="127"/>
      <c r="Q268" s="127"/>
      <c r="R268" s="130"/>
      <c r="S268" s="130"/>
      <c r="T268" s="128"/>
      <c r="U268" s="128"/>
      <c r="V268" s="128"/>
      <c r="W268" s="128"/>
      <c r="X268" s="130"/>
      <c r="Y268" s="127"/>
      <c r="Z268" s="131"/>
      <c r="AA268" s="127"/>
      <c r="AB268" s="127"/>
      <c r="AC268" s="127"/>
      <c r="AD268" s="127"/>
      <c r="AE268" s="127"/>
      <c r="AF268" s="127"/>
      <c r="AG268" s="127"/>
      <c r="AH268" s="127"/>
      <c r="AI268" s="127"/>
      <c r="AJ268" s="127"/>
      <c r="AK268" s="127"/>
      <c r="AL268" s="127"/>
      <c r="AM268" s="127"/>
      <c r="AN268" s="127"/>
      <c r="AO268" s="127"/>
      <c r="AP268" s="127"/>
      <c r="AQ268" s="127"/>
      <c r="AR268" s="127"/>
      <c r="AS268" s="127"/>
      <c r="AT268" s="127"/>
    </row>
    <row r="269" spans="1:46" ht="30" customHeight="1" x14ac:dyDescent="0.2">
      <c r="A269" s="127"/>
      <c r="B269" s="127"/>
      <c r="C269" s="127"/>
      <c r="D269" s="127"/>
      <c r="E269" s="127"/>
      <c r="F269" s="128"/>
      <c r="G269" s="128"/>
      <c r="H269" s="127"/>
      <c r="I269" s="129"/>
      <c r="J269" s="129"/>
      <c r="K269" s="128"/>
      <c r="L269" s="128"/>
      <c r="M269" s="127"/>
      <c r="N269" s="127"/>
      <c r="O269" s="127"/>
      <c r="P269" s="127"/>
      <c r="Q269" s="127"/>
      <c r="R269" s="130"/>
      <c r="S269" s="130"/>
      <c r="T269" s="128"/>
      <c r="U269" s="128"/>
      <c r="V269" s="128"/>
      <c r="W269" s="128"/>
      <c r="X269" s="130"/>
      <c r="Y269" s="127"/>
      <c r="Z269" s="131"/>
      <c r="AA269" s="127"/>
      <c r="AB269" s="127"/>
      <c r="AC269" s="127"/>
      <c r="AD269" s="127"/>
      <c r="AE269" s="127"/>
      <c r="AF269" s="127"/>
      <c r="AG269" s="127"/>
      <c r="AH269" s="127"/>
      <c r="AI269" s="127"/>
      <c r="AJ269" s="127"/>
      <c r="AK269" s="127"/>
      <c r="AL269" s="127"/>
      <c r="AM269" s="127"/>
      <c r="AN269" s="127"/>
      <c r="AO269" s="127"/>
      <c r="AP269" s="127"/>
      <c r="AQ269" s="127"/>
      <c r="AR269" s="127"/>
      <c r="AS269" s="127"/>
      <c r="AT269" s="127"/>
    </row>
    <row r="270" spans="1:46" ht="30" customHeight="1" x14ac:dyDescent="0.2">
      <c r="A270" s="127"/>
      <c r="B270" s="127"/>
      <c r="C270" s="127"/>
      <c r="D270" s="127"/>
      <c r="E270" s="127"/>
      <c r="F270" s="128"/>
      <c r="G270" s="128"/>
      <c r="H270" s="127"/>
      <c r="I270" s="129"/>
      <c r="J270" s="129"/>
      <c r="K270" s="128"/>
      <c r="L270" s="128"/>
      <c r="M270" s="127"/>
      <c r="N270" s="127"/>
      <c r="O270" s="127"/>
      <c r="P270" s="127"/>
      <c r="Q270" s="127"/>
      <c r="R270" s="130"/>
      <c r="S270" s="130"/>
      <c r="T270" s="128"/>
      <c r="U270" s="128"/>
      <c r="V270" s="128"/>
      <c r="W270" s="128"/>
      <c r="X270" s="130"/>
      <c r="Y270" s="127"/>
      <c r="Z270" s="131"/>
      <c r="AA270" s="127"/>
      <c r="AB270" s="127"/>
      <c r="AC270" s="127"/>
      <c r="AD270" s="127"/>
      <c r="AE270" s="127"/>
      <c r="AF270" s="127"/>
      <c r="AG270" s="127"/>
      <c r="AH270" s="127"/>
      <c r="AI270" s="127"/>
      <c r="AJ270" s="127"/>
      <c r="AK270" s="127"/>
      <c r="AL270" s="127"/>
      <c r="AM270" s="127"/>
      <c r="AN270" s="127"/>
      <c r="AO270" s="127"/>
      <c r="AP270" s="127"/>
      <c r="AQ270" s="127"/>
      <c r="AR270" s="127"/>
      <c r="AS270" s="127"/>
      <c r="AT270" s="127"/>
    </row>
    <row r="271" spans="1:46" ht="30" customHeight="1" x14ac:dyDescent="0.2">
      <c r="A271" s="127"/>
      <c r="B271" s="127"/>
      <c r="C271" s="127"/>
      <c r="D271" s="127"/>
      <c r="E271" s="127"/>
      <c r="F271" s="128"/>
      <c r="G271" s="128"/>
      <c r="H271" s="127"/>
      <c r="I271" s="129"/>
      <c r="J271" s="129"/>
      <c r="K271" s="128"/>
      <c r="L271" s="128"/>
      <c r="M271" s="127"/>
      <c r="N271" s="127"/>
      <c r="O271" s="127"/>
      <c r="P271" s="127"/>
      <c r="Q271" s="127"/>
      <c r="R271" s="130"/>
      <c r="S271" s="130"/>
      <c r="T271" s="128"/>
      <c r="U271" s="128"/>
      <c r="V271" s="128"/>
      <c r="W271" s="128"/>
      <c r="X271" s="130"/>
      <c r="Y271" s="127"/>
      <c r="Z271" s="131"/>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row>
    <row r="272" spans="1:46" ht="30" customHeight="1" x14ac:dyDescent="0.2">
      <c r="A272" s="127"/>
      <c r="B272" s="127"/>
      <c r="C272" s="127"/>
      <c r="D272" s="127"/>
      <c r="E272" s="127"/>
      <c r="F272" s="128"/>
      <c r="G272" s="128"/>
      <c r="H272" s="127"/>
      <c r="I272" s="129"/>
      <c r="J272" s="129"/>
      <c r="K272" s="128"/>
      <c r="L272" s="128"/>
      <c r="M272" s="127"/>
      <c r="N272" s="127"/>
      <c r="O272" s="127"/>
      <c r="P272" s="127"/>
      <c r="Q272" s="127"/>
      <c r="R272" s="130"/>
      <c r="S272" s="130"/>
      <c r="T272" s="128"/>
      <c r="U272" s="128"/>
      <c r="V272" s="128"/>
      <c r="W272" s="128"/>
      <c r="X272" s="130"/>
      <c r="Y272" s="127"/>
      <c r="Z272" s="131"/>
      <c r="AA272" s="127"/>
      <c r="AB272" s="127"/>
      <c r="AC272" s="127"/>
      <c r="AD272" s="127"/>
      <c r="AE272" s="127"/>
      <c r="AF272" s="127"/>
      <c r="AG272" s="127"/>
      <c r="AH272" s="127"/>
      <c r="AI272" s="127"/>
      <c r="AJ272" s="127"/>
      <c r="AK272" s="127"/>
      <c r="AL272" s="127"/>
      <c r="AM272" s="127"/>
      <c r="AN272" s="127"/>
      <c r="AO272" s="127"/>
      <c r="AP272" s="127"/>
      <c r="AQ272" s="127"/>
      <c r="AR272" s="127"/>
      <c r="AS272" s="127"/>
      <c r="AT272" s="127"/>
    </row>
    <row r="273" spans="1:46" ht="30" customHeight="1" x14ac:dyDescent="0.2">
      <c r="A273" s="127"/>
      <c r="B273" s="127"/>
      <c r="C273" s="127"/>
      <c r="D273" s="127"/>
      <c r="E273" s="127"/>
      <c r="F273" s="128"/>
      <c r="G273" s="128"/>
      <c r="H273" s="127"/>
      <c r="I273" s="129"/>
      <c r="J273" s="129"/>
      <c r="K273" s="128"/>
      <c r="L273" s="128"/>
      <c r="M273" s="127"/>
      <c r="N273" s="127"/>
      <c r="O273" s="127"/>
      <c r="P273" s="127"/>
      <c r="Q273" s="127"/>
      <c r="R273" s="130"/>
      <c r="S273" s="130"/>
      <c r="T273" s="128"/>
      <c r="U273" s="128"/>
      <c r="V273" s="128"/>
      <c r="W273" s="128"/>
      <c r="X273" s="130"/>
      <c r="Y273" s="127"/>
      <c r="Z273" s="131"/>
      <c r="AA273" s="127"/>
      <c r="AB273" s="127"/>
      <c r="AC273" s="127"/>
      <c r="AD273" s="127"/>
      <c r="AE273" s="127"/>
      <c r="AF273" s="127"/>
      <c r="AG273" s="127"/>
      <c r="AH273" s="127"/>
      <c r="AI273" s="127"/>
      <c r="AJ273" s="127"/>
      <c r="AK273" s="127"/>
      <c r="AL273" s="127"/>
      <c r="AM273" s="127"/>
      <c r="AN273" s="127"/>
      <c r="AO273" s="127"/>
      <c r="AP273" s="127"/>
      <c r="AQ273" s="127"/>
      <c r="AR273" s="127"/>
      <c r="AS273" s="127"/>
      <c r="AT273" s="127"/>
    </row>
    <row r="274" spans="1:46" ht="30" customHeight="1" x14ac:dyDescent="0.2">
      <c r="A274" s="127"/>
      <c r="B274" s="127"/>
      <c r="C274" s="127"/>
      <c r="D274" s="127"/>
      <c r="E274" s="127"/>
      <c r="F274" s="128"/>
      <c r="G274" s="128"/>
      <c r="H274" s="127"/>
      <c r="I274" s="129"/>
      <c r="J274" s="129"/>
      <c r="K274" s="128"/>
      <c r="L274" s="128"/>
      <c r="M274" s="127"/>
      <c r="N274" s="127"/>
      <c r="O274" s="127"/>
      <c r="P274" s="127"/>
      <c r="Q274" s="127"/>
      <c r="R274" s="130"/>
      <c r="S274" s="130"/>
      <c r="T274" s="128"/>
      <c r="U274" s="128"/>
      <c r="V274" s="128"/>
      <c r="W274" s="128"/>
      <c r="X274" s="130"/>
      <c r="Y274" s="127"/>
      <c r="Z274" s="131"/>
      <c r="AA274" s="127"/>
      <c r="AB274" s="127"/>
      <c r="AC274" s="127"/>
      <c r="AD274" s="127"/>
      <c r="AE274" s="127"/>
      <c r="AF274" s="127"/>
      <c r="AG274" s="127"/>
      <c r="AH274" s="127"/>
      <c r="AI274" s="127"/>
      <c r="AJ274" s="127"/>
      <c r="AK274" s="127"/>
      <c r="AL274" s="127"/>
      <c r="AM274" s="127"/>
      <c r="AN274" s="127"/>
      <c r="AO274" s="127"/>
      <c r="AP274" s="127"/>
      <c r="AQ274" s="127"/>
      <c r="AR274" s="127"/>
      <c r="AS274" s="127"/>
      <c r="AT274" s="127"/>
    </row>
    <row r="275" spans="1:46" ht="30" customHeight="1" x14ac:dyDescent="0.2">
      <c r="A275" s="127"/>
      <c r="B275" s="127"/>
      <c r="C275" s="127"/>
      <c r="D275" s="127"/>
      <c r="E275" s="127"/>
      <c r="F275" s="128"/>
      <c r="G275" s="128"/>
      <c r="H275" s="127"/>
      <c r="I275" s="129"/>
      <c r="J275" s="129"/>
      <c r="K275" s="128"/>
      <c r="L275" s="128"/>
      <c r="M275" s="127"/>
      <c r="N275" s="127"/>
      <c r="O275" s="127"/>
      <c r="P275" s="127"/>
      <c r="Q275" s="127"/>
      <c r="R275" s="130"/>
      <c r="S275" s="130"/>
      <c r="T275" s="128"/>
      <c r="U275" s="128"/>
      <c r="V275" s="128"/>
      <c r="W275" s="128"/>
      <c r="X275" s="130"/>
      <c r="Y275" s="127"/>
      <c r="Z275" s="131"/>
      <c r="AA275" s="127"/>
      <c r="AB275" s="127"/>
      <c r="AC275" s="127"/>
      <c r="AD275" s="127"/>
      <c r="AE275" s="127"/>
      <c r="AF275" s="127"/>
      <c r="AG275" s="127"/>
      <c r="AH275" s="127"/>
      <c r="AI275" s="127"/>
      <c r="AJ275" s="127"/>
      <c r="AK275" s="127"/>
      <c r="AL275" s="127"/>
      <c r="AM275" s="127"/>
      <c r="AN275" s="127"/>
      <c r="AO275" s="127"/>
      <c r="AP275" s="127"/>
      <c r="AQ275" s="127"/>
      <c r="AR275" s="127"/>
      <c r="AS275" s="127"/>
      <c r="AT275" s="127"/>
    </row>
    <row r="276" spans="1:46" ht="30" customHeight="1" x14ac:dyDescent="0.2">
      <c r="A276" s="127"/>
      <c r="B276" s="127"/>
      <c r="C276" s="127"/>
      <c r="D276" s="127"/>
      <c r="E276" s="127"/>
      <c r="F276" s="128"/>
      <c r="G276" s="128"/>
      <c r="H276" s="127"/>
      <c r="I276" s="129"/>
      <c r="J276" s="129"/>
      <c r="K276" s="128"/>
      <c r="L276" s="128"/>
      <c r="M276" s="127"/>
      <c r="N276" s="127"/>
      <c r="O276" s="127"/>
      <c r="P276" s="127"/>
      <c r="Q276" s="127"/>
      <c r="R276" s="130"/>
      <c r="S276" s="130"/>
      <c r="T276" s="128"/>
      <c r="U276" s="128"/>
      <c r="V276" s="128"/>
      <c r="W276" s="128"/>
      <c r="X276" s="130"/>
      <c r="Y276" s="127"/>
      <c r="Z276" s="131"/>
      <c r="AA276" s="127"/>
      <c r="AB276" s="127"/>
      <c r="AC276" s="127"/>
      <c r="AD276" s="127"/>
      <c r="AE276" s="127"/>
      <c r="AF276" s="127"/>
      <c r="AG276" s="127"/>
      <c r="AH276" s="127"/>
      <c r="AI276" s="127"/>
      <c r="AJ276" s="127"/>
      <c r="AK276" s="127"/>
      <c r="AL276" s="127"/>
      <c r="AM276" s="127"/>
      <c r="AN276" s="127"/>
      <c r="AO276" s="127"/>
      <c r="AP276" s="127"/>
      <c r="AQ276" s="127"/>
      <c r="AR276" s="127"/>
      <c r="AS276" s="127"/>
      <c r="AT276" s="127"/>
    </row>
    <row r="277" spans="1:46" ht="30" customHeight="1" x14ac:dyDescent="0.2">
      <c r="A277" s="127"/>
      <c r="B277" s="127"/>
      <c r="C277" s="127"/>
      <c r="D277" s="127"/>
      <c r="E277" s="127"/>
      <c r="F277" s="128"/>
      <c r="G277" s="128"/>
      <c r="H277" s="127"/>
      <c r="I277" s="129"/>
      <c r="J277" s="129"/>
      <c r="K277" s="128"/>
      <c r="L277" s="128"/>
      <c r="M277" s="127"/>
      <c r="N277" s="127"/>
      <c r="O277" s="127"/>
      <c r="P277" s="127"/>
      <c r="Q277" s="127"/>
      <c r="R277" s="130"/>
      <c r="S277" s="130"/>
      <c r="T277" s="128"/>
      <c r="U277" s="128"/>
      <c r="V277" s="128"/>
      <c r="W277" s="128"/>
      <c r="X277" s="130"/>
      <c r="Y277" s="127"/>
      <c r="Z277" s="131"/>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row>
    <row r="278" spans="1:46" ht="30" customHeight="1" x14ac:dyDescent="0.2">
      <c r="A278" s="127"/>
      <c r="B278" s="127"/>
      <c r="C278" s="127"/>
      <c r="D278" s="127"/>
      <c r="E278" s="127"/>
      <c r="F278" s="128"/>
      <c r="G278" s="128"/>
      <c r="H278" s="127"/>
      <c r="I278" s="129"/>
      <c r="J278" s="129"/>
      <c r="K278" s="128"/>
      <c r="L278" s="128"/>
      <c r="M278" s="127"/>
      <c r="N278" s="127"/>
      <c r="O278" s="127"/>
      <c r="P278" s="127"/>
      <c r="Q278" s="127"/>
      <c r="R278" s="130"/>
      <c r="S278" s="130"/>
      <c r="T278" s="128"/>
      <c r="U278" s="128"/>
      <c r="V278" s="128"/>
      <c r="W278" s="128"/>
      <c r="X278" s="130"/>
      <c r="Y278" s="127"/>
      <c r="Z278" s="131"/>
      <c r="AA278" s="127"/>
      <c r="AB278" s="127"/>
      <c r="AC278" s="127"/>
      <c r="AD278" s="127"/>
      <c r="AE278" s="127"/>
      <c r="AF278" s="127"/>
      <c r="AG278" s="127"/>
      <c r="AH278" s="127"/>
      <c r="AI278" s="127"/>
      <c r="AJ278" s="127"/>
      <c r="AK278" s="127"/>
      <c r="AL278" s="127"/>
      <c r="AM278" s="127"/>
      <c r="AN278" s="127"/>
      <c r="AO278" s="127"/>
      <c r="AP278" s="127"/>
      <c r="AQ278" s="127"/>
      <c r="AR278" s="127"/>
      <c r="AS278" s="127"/>
      <c r="AT278" s="127"/>
    </row>
    <row r="279" spans="1:46" ht="30" customHeight="1" x14ac:dyDescent="0.2">
      <c r="A279" s="127"/>
      <c r="B279" s="127"/>
      <c r="C279" s="127"/>
      <c r="D279" s="127"/>
      <c r="E279" s="127"/>
      <c r="F279" s="128"/>
      <c r="G279" s="128"/>
      <c r="H279" s="127"/>
      <c r="I279" s="129"/>
      <c r="J279" s="129"/>
      <c r="K279" s="128"/>
      <c r="L279" s="128"/>
      <c r="M279" s="127"/>
      <c r="N279" s="127"/>
      <c r="O279" s="127"/>
      <c r="P279" s="127"/>
      <c r="Q279" s="127"/>
      <c r="R279" s="130"/>
      <c r="S279" s="130"/>
      <c r="T279" s="128"/>
      <c r="U279" s="128"/>
      <c r="V279" s="128"/>
      <c r="W279" s="128"/>
      <c r="X279" s="130"/>
      <c r="Y279" s="127"/>
      <c r="Z279" s="131"/>
      <c r="AA279" s="127"/>
      <c r="AB279" s="127"/>
      <c r="AC279" s="127"/>
      <c r="AD279" s="127"/>
      <c r="AE279" s="127"/>
      <c r="AF279" s="127"/>
      <c r="AG279" s="127"/>
      <c r="AH279" s="127"/>
      <c r="AI279" s="127"/>
      <c r="AJ279" s="127"/>
      <c r="AK279" s="127"/>
      <c r="AL279" s="127"/>
      <c r="AM279" s="127"/>
      <c r="AN279" s="127"/>
      <c r="AO279" s="127"/>
      <c r="AP279" s="127"/>
      <c r="AQ279" s="127"/>
      <c r="AR279" s="127"/>
      <c r="AS279" s="127"/>
      <c r="AT279" s="127"/>
    </row>
    <row r="280" spans="1:46" ht="30" customHeight="1" x14ac:dyDescent="0.2">
      <c r="A280" s="127"/>
      <c r="B280" s="127"/>
      <c r="C280" s="127"/>
      <c r="D280" s="127"/>
      <c r="E280" s="127"/>
      <c r="F280" s="128"/>
      <c r="G280" s="128"/>
      <c r="H280" s="127"/>
      <c r="I280" s="129"/>
      <c r="J280" s="129"/>
      <c r="K280" s="128"/>
      <c r="L280" s="128"/>
      <c r="M280" s="127"/>
      <c r="N280" s="127"/>
      <c r="O280" s="127"/>
      <c r="P280" s="127"/>
      <c r="Q280" s="127"/>
      <c r="R280" s="130"/>
      <c r="S280" s="130"/>
      <c r="T280" s="128"/>
      <c r="U280" s="128"/>
      <c r="V280" s="128"/>
      <c r="W280" s="128"/>
      <c r="X280" s="130"/>
      <c r="Y280" s="127"/>
      <c r="Z280" s="131"/>
      <c r="AA280" s="127"/>
      <c r="AB280" s="127"/>
      <c r="AC280" s="127"/>
      <c r="AD280" s="127"/>
      <c r="AE280" s="127"/>
      <c r="AF280" s="127"/>
      <c r="AG280" s="127"/>
      <c r="AH280" s="127"/>
      <c r="AI280" s="127"/>
      <c r="AJ280" s="127"/>
      <c r="AK280" s="127"/>
      <c r="AL280" s="127"/>
      <c r="AM280" s="127"/>
      <c r="AN280" s="127"/>
      <c r="AO280" s="127"/>
      <c r="AP280" s="127"/>
      <c r="AQ280" s="127"/>
      <c r="AR280" s="127"/>
      <c r="AS280" s="127"/>
      <c r="AT280" s="127"/>
    </row>
    <row r="281" spans="1:46" ht="30" customHeight="1" x14ac:dyDescent="0.2">
      <c r="A281" s="127"/>
      <c r="B281" s="127"/>
      <c r="C281" s="127"/>
      <c r="D281" s="127"/>
      <c r="E281" s="127"/>
      <c r="F281" s="128"/>
      <c r="G281" s="128"/>
      <c r="H281" s="127"/>
      <c r="I281" s="129"/>
      <c r="J281" s="129"/>
      <c r="K281" s="128"/>
      <c r="L281" s="128"/>
      <c r="M281" s="127"/>
      <c r="N281" s="127"/>
      <c r="O281" s="127"/>
      <c r="P281" s="127"/>
      <c r="Q281" s="127"/>
      <c r="R281" s="130"/>
      <c r="S281" s="130"/>
      <c r="T281" s="128"/>
      <c r="U281" s="128"/>
      <c r="V281" s="128"/>
      <c r="W281" s="128"/>
      <c r="X281" s="130"/>
      <c r="Y281" s="127"/>
      <c r="Z281" s="131"/>
      <c r="AA281" s="127"/>
      <c r="AB281" s="127"/>
      <c r="AC281" s="127"/>
      <c r="AD281" s="127"/>
      <c r="AE281" s="127"/>
      <c r="AF281" s="127"/>
      <c r="AG281" s="127"/>
      <c r="AH281" s="127"/>
      <c r="AI281" s="127"/>
      <c r="AJ281" s="127"/>
      <c r="AK281" s="127"/>
      <c r="AL281" s="127"/>
      <c r="AM281" s="127"/>
      <c r="AN281" s="127"/>
      <c r="AO281" s="127"/>
      <c r="AP281" s="127"/>
      <c r="AQ281" s="127"/>
      <c r="AR281" s="127"/>
      <c r="AS281" s="127"/>
      <c r="AT281" s="127"/>
    </row>
    <row r="282" spans="1:46" ht="30" customHeight="1" x14ac:dyDescent="0.2">
      <c r="A282" s="127"/>
      <c r="B282" s="127"/>
      <c r="C282" s="127"/>
      <c r="D282" s="127"/>
      <c r="E282" s="127"/>
      <c r="F282" s="128"/>
      <c r="G282" s="128"/>
      <c r="H282" s="127"/>
      <c r="I282" s="129"/>
      <c r="J282" s="129"/>
      <c r="K282" s="128"/>
      <c r="L282" s="128"/>
      <c r="M282" s="127"/>
      <c r="N282" s="127"/>
      <c r="O282" s="127"/>
      <c r="P282" s="127"/>
      <c r="Q282" s="127"/>
      <c r="R282" s="130"/>
      <c r="S282" s="130"/>
      <c r="T282" s="128"/>
      <c r="U282" s="128"/>
      <c r="V282" s="128"/>
      <c r="W282" s="128"/>
      <c r="X282" s="130"/>
      <c r="Y282" s="127"/>
      <c r="Z282" s="131"/>
      <c r="AA282" s="127"/>
      <c r="AB282" s="127"/>
      <c r="AC282" s="127"/>
      <c r="AD282" s="127"/>
      <c r="AE282" s="127"/>
      <c r="AF282" s="127"/>
      <c r="AG282" s="127"/>
      <c r="AH282" s="127"/>
      <c r="AI282" s="127"/>
      <c r="AJ282" s="127"/>
      <c r="AK282" s="127"/>
      <c r="AL282" s="127"/>
      <c r="AM282" s="127"/>
      <c r="AN282" s="127"/>
      <c r="AO282" s="127"/>
      <c r="AP282" s="127"/>
      <c r="AQ282" s="127"/>
      <c r="AR282" s="127"/>
      <c r="AS282" s="127"/>
      <c r="AT282" s="127"/>
    </row>
    <row r="283" spans="1:46" ht="30" customHeight="1" x14ac:dyDescent="0.2">
      <c r="A283" s="127"/>
      <c r="B283" s="127"/>
      <c r="C283" s="127"/>
      <c r="D283" s="127"/>
      <c r="E283" s="127"/>
      <c r="F283" s="128"/>
      <c r="G283" s="128"/>
      <c r="H283" s="127"/>
      <c r="I283" s="129"/>
      <c r="J283" s="129"/>
      <c r="K283" s="128"/>
      <c r="L283" s="128"/>
      <c r="M283" s="127"/>
      <c r="N283" s="127"/>
      <c r="O283" s="127"/>
      <c r="P283" s="127"/>
      <c r="Q283" s="127"/>
      <c r="R283" s="130"/>
      <c r="S283" s="130"/>
      <c r="T283" s="128"/>
      <c r="U283" s="128"/>
      <c r="V283" s="128"/>
      <c r="W283" s="128"/>
      <c r="X283" s="130"/>
      <c r="Y283" s="127"/>
      <c r="Z283" s="131"/>
      <c r="AA283" s="127"/>
      <c r="AB283" s="127"/>
      <c r="AC283" s="127"/>
      <c r="AD283" s="127"/>
      <c r="AE283" s="127"/>
      <c r="AF283" s="127"/>
      <c r="AG283" s="127"/>
      <c r="AH283" s="127"/>
      <c r="AI283" s="127"/>
      <c r="AJ283" s="127"/>
      <c r="AK283" s="127"/>
      <c r="AL283" s="127"/>
      <c r="AM283" s="127"/>
      <c r="AN283" s="127"/>
      <c r="AO283" s="127"/>
      <c r="AP283" s="127"/>
      <c r="AQ283" s="127"/>
      <c r="AR283" s="127"/>
      <c r="AS283" s="127"/>
      <c r="AT283" s="127"/>
    </row>
    <row r="284" spans="1:46" ht="30" customHeight="1" x14ac:dyDescent="0.2">
      <c r="A284" s="127"/>
      <c r="B284" s="127"/>
      <c r="C284" s="127"/>
      <c r="D284" s="127"/>
      <c r="E284" s="127"/>
      <c r="F284" s="128"/>
      <c r="G284" s="128"/>
      <c r="H284" s="127"/>
      <c r="I284" s="129"/>
      <c r="J284" s="129"/>
      <c r="K284" s="128"/>
      <c r="L284" s="128"/>
      <c r="M284" s="127"/>
      <c r="N284" s="127"/>
      <c r="O284" s="127"/>
      <c r="P284" s="127"/>
      <c r="Q284" s="127"/>
      <c r="R284" s="130"/>
      <c r="S284" s="130"/>
      <c r="T284" s="128"/>
      <c r="U284" s="128"/>
      <c r="V284" s="128"/>
      <c r="W284" s="128"/>
      <c r="X284" s="130"/>
      <c r="Y284" s="127"/>
      <c r="Z284" s="131"/>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row>
    <row r="285" spans="1:46" ht="30" customHeight="1" x14ac:dyDescent="0.2">
      <c r="A285" s="127"/>
      <c r="B285" s="127"/>
      <c r="C285" s="127"/>
      <c r="D285" s="127"/>
      <c r="E285" s="127"/>
      <c r="F285" s="128"/>
      <c r="G285" s="128"/>
      <c r="H285" s="127"/>
      <c r="I285" s="129"/>
      <c r="J285" s="129"/>
      <c r="K285" s="128"/>
      <c r="L285" s="128"/>
      <c r="M285" s="127"/>
      <c r="N285" s="127"/>
      <c r="O285" s="127"/>
      <c r="P285" s="127"/>
      <c r="Q285" s="127"/>
      <c r="R285" s="130"/>
      <c r="S285" s="130"/>
      <c r="T285" s="128"/>
      <c r="U285" s="128"/>
      <c r="V285" s="128"/>
      <c r="W285" s="128"/>
      <c r="X285" s="130"/>
      <c r="Y285" s="127"/>
      <c r="Z285" s="131"/>
      <c r="AA285" s="127"/>
      <c r="AB285" s="127"/>
      <c r="AC285" s="127"/>
      <c r="AD285" s="127"/>
      <c r="AE285" s="127"/>
      <c r="AF285" s="127"/>
      <c r="AG285" s="127"/>
      <c r="AH285" s="127"/>
      <c r="AI285" s="127"/>
      <c r="AJ285" s="127"/>
      <c r="AK285" s="127"/>
      <c r="AL285" s="127"/>
      <c r="AM285" s="127"/>
      <c r="AN285" s="127"/>
      <c r="AO285" s="127"/>
      <c r="AP285" s="127"/>
      <c r="AQ285" s="127"/>
      <c r="AR285" s="127"/>
      <c r="AS285" s="127"/>
      <c r="AT285" s="127"/>
    </row>
    <row r="286" spans="1:46" ht="30" customHeight="1" x14ac:dyDescent="0.2">
      <c r="A286" s="127"/>
      <c r="B286" s="127"/>
      <c r="C286" s="127"/>
      <c r="D286" s="127"/>
      <c r="E286" s="127"/>
      <c r="F286" s="128"/>
      <c r="G286" s="128"/>
      <c r="H286" s="127"/>
      <c r="I286" s="129"/>
      <c r="J286" s="129"/>
      <c r="K286" s="128"/>
      <c r="L286" s="128"/>
      <c r="M286" s="127"/>
      <c r="N286" s="127"/>
      <c r="O286" s="127"/>
      <c r="P286" s="127"/>
      <c r="Q286" s="127"/>
      <c r="R286" s="130"/>
      <c r="S286" s="130"/>
      <c r="T286" s="128"/>
      <c r="U286" s="128"/>
      <c r="V286" s="128"/>
      <c r="W286" s="128"/>
      <c r="X286" s="130"/>
      <c r="Y286" s="127"/>
      <c r="Z286" s="131"/>
      <c r="AA286" s="127"/>
      <c r="AB286" s="127"/>
      <c r="AC286" s="127"/>
      <c r="AD286" s="127"/>
      <c r="AE286" s="127"/>
      <c r="AF286" s="127"/>
      <c r="AG286" s="127"/>
      <c r="AH286" s="127"/>
      <c r="AI286" s="127"/>
      <c r="AJ286" s="127"/>
      <c r="AK286" s="127"/>
      <c r="AL286" s="127"/>
      <c r="AM286" s="127"/>
      <c r="AN286" s="127"/>
      <c r="AO286" s="127"/>
      <c r="AP286" s="127"/>
      <c r="AQ286" s="127"/>
      <c r="AR286" s="127"/>
      <c r="AS286" s="127"/>
      <c r="AT286" s="127"/>
    </row>
    <row r="287" spans="1:46" ht="30" customHeight="1" x14ac:dyDescent="0.2">
      <c r="A287" s="127"/>
      <c r="B287" s="127"/>
      <c r="C287" s="127"/>
      <c r="D287" s="127"/>
      <c r="E287" s="127"/>
      <c r="F287" s="128"/>
      <c r="G287" s="128"/>
      <c r="H287" s="127"/>
      <c r="I287" s="129"/>
      <c r="J287" s="129"/>
      <c r="K287" s="128"/>
      <c r="L287" s="128"/>
      <c r="M287" s="127"/>
      <c r="N287" s="127"/>
      <c r="O287" s="127"/>
      <c r="P287" s="127"/>
      <c r="Q287" s="127"/>
      <c r="R287" s="130"/>
      <c r="S287" s="130"/>
      <c r="T287" s="128"/>
      <c r="U287" s="128"/>
      <c r="V287" s="128"/>
      <c r="W287" s="128"/>
      <c r="X287" s="130"/>
      <c r="Y287" s="127"/>
      <c r="Z287" s="131"/>
      <c r="AA287" s="127"/>
      <c r="AB287" s="127"/>
      <c r="AC287" s="127"/>
      <c r="AD287" s="127"/>
      <c r="AE287" s="127"/>
      <c r="AF287" s="127"/>
      <c r="AG287" s="127"/>
      <c r="AH287" s="127"/>
      <c r="AI287" s="127"/>
      <c r="AJ287" s="127"/>
      <c r="AK287" s="127"/>
      <c r="AL287" s="127"/>
      <c r="AM287" s="127"/>
      <c r="AN287" s="127"/>
      <c r="AO287" s="127"/>
      <c r="AP287" s="127"/>
      <c r="AQ287" s="127"/>
      <c r="AR287" s="127"/>
      <c r="AS287" s="127"/>
      <c r="AT287" s="127"/>
    </row>
    <row r="288" spans="1:46" ht="30" customHeight="1" x14ac:dyDescent="0.2">
      <c r="A288" s="127"/>
      <c r="B288" s="127"/>
      <c r="C288" s="127"/>
      <c r="D288" s="127"/>
      <c r="E288" s="127"/>
      <c r="F288" s="128"/>
      <c r="G288" s="128"/>
      <c r="H288" s="127"/>
      <c r="I288" s="129"/>
      <c r="J288" s="129"/>
      <c r="K288" s="128"/>
      <c r="L288" s="128"/>
      <c r="M288" s="127"/>
      <c r="N288" s="127"/>
      <c r="O288" s="127"/>
      <c r="P288" s="127"/>
      <c r="Q288" s="127"/>
      <c r="R288" s="130"/>
      <c r="S288" s="130"/>
      <c r="T288" s="128"/>
      <c r="U288" s="128"/>
      <c r="V288" s="128"/>
      <c r="W288" s="128"/>
      <c r="X288" s="130"/>
      <c r="Y288" s="127"/>
      <c r="Z288" s="131"/>
      <c r="AA288" s="127"/>
      <c r="AB288" s="127"/>
      <c r="AC288" s="127"/>
      <c r="AD288" s="127"/>
      <c r="AE288" s="127"/>
      <c r="AF288" s="127"/>
      <c r="AG288" s="127"/>
      <c r="AH288" s="127"/>
      <c r="AI288" s="127"/>
      <c r="AJ288" s="127"/>
      <c r="AK288" s="127"/>
      <c r="AL288" s="127"/>
      <c r="AM288" s="127"/>
      <c r="AN288" s="127"/>
      <c r="AO288" s="127"/>
      <c r="AP288" s="127"/>
      <c r="AQ288" s="127"/>
      <c r="AR288" s="127"/>
      <c r="AS288" s="127"/>
      <c r="AT288" s="127"/>
    </row>
    <row r="289" spans="1:46" ht="30" customHeight="1" x14ac:dyDescent="0.2">
      <c r="A289" s="127"/>
      <c r="B289" s="127"/>
      <c r="C289" s="127"/>
      <c r="D289" s="127"/>
      <c r="E289" s="127"/>
      <c r="F289" s="128"/>
      <c r="G289" s="128"/>
      <c r="H289" s="127"/>
      <c r="I289" s="129"/>
      <c r="J289" s="129"/>
      <c r="K289" s="128"/>
      <c r="L289" s="128"/>
      <c r="M289" s="127"/>
      <c r="N289" s="127"/>
      <c r="O289" s="127"/>
      <c r="P289" s="127"/>
      <c r="Q289" s="127"/>
      <c r="R289" s="130"/>
      <c r="S289" s="130"/>
      <c r="T289" s="128"/>
      <c r="U289" s="128"/>
      <c r="V289" s="128"/>
      <c r="W289" s="128"/>
      <c r="X289" s="130"/>
      <c r="Y289" s="127"/>
      <c r="Z289" s="131"/>
      <c r="AA289" s="127"/>
      <c r="AB289" s="127"/>
      <c r="AC289" s="127"/>
      <c r="AD289" s="127"/>
      <c r="AE289" s="127"/>
      <c r="AF289" s="127"/>
      <c r="AG289" s="127"/>
      <c r="AH289" s="127"/>
      <c r="AI289" s="127"/>
      <c r="AJ289" s="127"/>
      <c r="AK289" s="127"/>
      <c r="AL289" s="127"/>
      <c r="AM289" s="127"/>
      <c r="AN289" s="127"/>
      <c r="AO289" s="127"/>
      <c r="AP289" s="127"/>
      <c r="AQ289" s="127"/>
      <c r="AR289" s="127"/>
      <c r="AS289" s="127"/>
      <c r="AT289" s="127"/>
    </row>
    <row r="290" spans="1:46" ht="30" customHeight="1" x14ac:dyDescent="0.2">
      <c r="A290" s="127"/>
      <c r="B290" s="127"/>
      <c r="C290" s="127"/>
      <c r="D290" s="127"/>
      <c r="E290" s="127"/>
      <c r="F290" s="128"/>
      <c r="G290" s="128"/>
      <c r="H290" s="127"/>
      <c r="I290" s="129"/>
      <c r="J290" s="129"/>
      <c r="K290" s="128"/>
      <c r="L290" s="128"/>
      <c r="M290" s="127"/>
      <c r="N290" s="127"/>
      <c r="O290" s="127"/>
      <c r="P290" s="127"/>
      <c r="Q290" s="127"/>
      <c r="R290" s="130"/>
      <c r="S290" s="130"/>
      <c r="T290" s="128"/>
      <c r="U290" s="128"/>
      <c r="V290" s="128"/>
      <c r="W290" s="128"/>
      <c r="X290" s="130"/>
      <c r="Y290" s="127"/>
      <c r="Z290" s="131"/>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row>
    <row r="291" spans="1:46" ht="30" customHeight="1" x14ac:dyDescent="0.2">
      <c r="A291" s="127"/>
      <c r="B291" s="127"/>
      <c r="C291" s="127"/>
      <c r="D291" s="127"/>
      <c r="E291" s="127"/>
      <c r="F291" s="128"/>
      <c r="G291" s="128"/>
      <c r="H291" s="127"/>
      <c r="I291" s="129"/>
      <c r="J291" s="129"/>
      <c r="K291" s="128"/>
      <c r="L291" s="128"/>
      <c r="M291" s="127"/>
      <c r="N291" s="127"/>
      <c r="O291" s="127"/>
      <c r="P291" s="127"/>
      <c r="Q291" s="127"/>
      <c r="R291" s="130"/>
      <c r="S291" s="130"/>
      <c r="T291" s="128"/>
      <c r="U291" s="128"/>
      <c r="V291" s="128"/>
      <c r="W291" s="128"/>
      <c r="X291" s="130"/>
      <c r="Y291" s="127"/>
      <c r="Z291" s="131"/>
      <c r="AA291" s="127"/>
      <c r="AB291" s="127"/>
      <c r="AC291" s="127"/>
      <c r="AD291" s="127"/>
      <c r="AE291" s="127"/>
      <c r="AF291" s="127"/>
      <c r="AG291" s="127"/>
      <c r="AH291" s="127"/>
      <c r="AI291" s="127"/>
      <c r="AJ291" s="127"/>
      <c r="AK291" s="127"/>
      <c r="AL291" s="127"/>
      <c r="AM291" s="127"/>
      <c r="AN291" s="127"/>
      <c r="AO291" s="127"/>
      <c r="AP291" s="127"/>
      <c r="AQ291" s="127"/>
      <c r="AR291" s="127"/>
      <c r="AS291" s="127"/>
      <c r="AT291" s="127"/>
    </row>
    <row r="292" spans="1:46" ht="30" customHeight="1" x14ac:dyDescent="0.2">
      <c r="A292" s="127"/>
      <c r="B292" s="127"/>
      <c r="C292" s="127"/>
      <c r="D292" s="127"/>
      <c r="E292" s="127"/>
      <c r="F292" s="128"/>
      <c r="G292" s="128"/>
      <c r="H292" s="127"/>
      <c r="I292" s="129"/>
      <c r="J292" s="129"/>
      <c r="K292" s="128"/>
      <c r="L292" s="128"/>
      <c r="M292" s="127"/>
      <c r="N292" s="127"/>
      <c r="O292" s="127"/>
      <c r="P292" s="127"/>
      <c r="Q292" s="127"/>
      <c r="R292" s="130"/>
      <c r="S292" s="130"/>
      <c r="T292" s="128"/>
      <c r="U292" s="128"/>
      <c r="V292" s="128"/>
      <c r="W292" s="128"/>
      <c r="X292" s="130"/>
      <c r="Y292" s="127"/>
      <c r="Z292" s="131"/>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row>
    <row r="293" spans="1:46" ht="30" customHeight="1" x14ac:dyDescent="0.2">
      <c r="A293" s="127"/>
      <c r="B293" s="127"/>
      <c r="C293" s="127"/>
      <c r="D293" s="127"/>
      <c r="E293" s="127"/>
      <c r="F293" s="128"/>
      <c r="G293" s="128"/>
      <c r="H293" s="127"/>
      <c r="I293" s="129"/>
      <c r="J293" s="129"/>
      <c r="K293" s="128"/>
      <c r="L293" s="128"/>
      <c r="M293" s="127"/>
      <c r="N293" s="127"/>
      <c r="O293" s="127"/>
      <c r="P293" s="127"/>
      <c r="Q293" s="127"/>
      <c r="R293" s="130"/>
      <c r="S293" s="130"/>
      <c r="T293" s="128"/>
      <c r="U293" s="128"/>
      <c r="V293" s="128"/>
      <c r="W293" s="128"/>
      <c r="X293" s="130"/>
      <c r="Y293" s="127"/>
      <c r="Z293" s="131"/>
      <c r="AA293" s="127"/>
      <c r="AB293" s="127"/>
      <c r="AC293" s="127"/>
      <c r="AD293" s="127"/>
      <c r="AE293" s="127"/>
      <c r="AF293" s="127"/>
      <c r="AG293" s="127"/>
      <c r="AH293" s="127"/>
      <c r="AI293" s="127"/>
      <c r="AJ293" s="127"/>
      <c r="AK293" s="127"/>
      <c r="AL293" s="127"/>
      <c r="AM293" s="127"/>
      <c r="AN293" s="127"/>
      <c r="AO293" s="127"/>
      <c r="AP293" s="127"/>
      <c r="AQ293" s="127"/>
      <c r="AR293" s="127"/>
      <c r="AS293" s="127"/>
      <c r="AT293" s="127"/>
    </row>
    <row r="294" spans="1:46" ht="30" customHeight="1" x14ac:dyDescent="0.2">
      <c r="A294" s="127"/>
      <c r="B294" s="127"/>
      <c r="C294" s="127"/>
      <c r="D294" s="127"/>
      <c r="E294" s="127"/>
      <c r="F294" s="128"/>
      <c r="G294" s="128"/>
      <c r="H294" s="127"/>
      <c r="I294" s="129"/>
      <c r="J294" s="129"/>
      <c r="K294" s="128"/>
      <c r="L294" s="128"/>
      <c r="M294" s="127"/>
      <c r="N294" s="127"/>
      <c r="O294" s="127"/>
      <c r="P294" s="127"/>
      <c r="Q294" s="127"/>
      <c r="R294" s="130"/>
      <c r="S294" s="130"/>
      <c r="T294" s="128"/>
      <c r="U294" s="128"/>
      <c r="V294" s="128"/>
      <c r="W294" s="128"/>
      <c r="X294" s="130"/>
      <c r="Y294" s="127"/>
      <c r="Z294" s="131"/>
      <c r="AA294" s="127"/>
      <c r="AB294" s="127"/>
      <c r="AC294" s="127"/>
      <c r="AD294" s="127"/>
      <c r="AE294" s="127"/>
      <c r="AF294" s="127"/>
      <c r="AG294" s="127"/>
      <c r="AH294" s="127"/>
      <c r="AI294" s="127"/>
      <c r="AJ294" s="127"/>
      <c r="AK294" s="127"/>
      <c r="AL294" s="127"/>
      <c r="AM294" s="127"/>
      <c r="AN294" s="127"/>
      <c r="AO294" s="127"/>
      <c r="AP294" s="127"/>
      <c r="AQ294" s="127"/>
      <c r="AR294" s="127"/>
      <c r="AS294" s="127"/>
      <c r="AT294" s="127"/>
    </row>
    <row r="295" spans="1:46" ht="30" customHeight="1" x14ac:dyDescent="0.2">
      <c r="A295" s="127"/>
      <c r="B295" s="127"/>
      <c r="C295" s="127"/>
      <c r="D295" s="127"/>
      <c r="E295" s="127"/>
      <c r="F295" s="128"/>
      <c r="G295" s="128"/>
      <c r="H295" s="127"/>
      <c r="I295" s="129"/>
      <c r="J295" s="129"/>
      <c r="K295" s="128"/>
      <c r="L295" s="128"/>
      <c r="M295" s="127"/>
      <c r="N295" s="127"/>
      <c r="O295" s="127"/>
      <c r="P295" s="127"/>
      <c r="Q295" s="127"/>
      <c r="R295" s="130"/>
      <c r="S295" s="130"/>
      <c r="T295" s="128"/>
      <c r="U295" s="128"/>
      <c r="V295" s="128"/>
      <c r="W295" s="128"/>
      <c r="X295" s="130"/>
      <c r="Y295" s="127"/>
      <c r="Z295" s="131"/>
      <c r="AA295" s="127"/>
      <c r="AB295" s="127"/>
      <c r="AC295" s="127"/>
      <c r="AD295" s="127"/>
      <c r="AE295" s="127"/>
      <c r="AF295" s="127"/>
      <c r="AG295" s="127"/>
      <c r="AH295" s="127"/>
      <c r="AI295" s="127"/>
      <c r="AJ295" s="127"/>
      <c r="AK295" s="127"/>
      <c r="AL295" s="127"/>
      <c r="AM295" s="127"/>
      <c r="AN295" s="127"/>
      <c r="AO295" s="127"/>
      <c r="AP295" s="127"/>
      <c r="AQ295" s="127"/>
      <c r="AR295" s="127"/>
      <c r="AS295" s="127"/>
      <c r="AT295" s="127"/>
    </row>
    <row r="296" spans="1:46" ht="30" customHeight="1" x14ac:dyDescent="0.2">
      <c r="A296" s="127"/>
      <c r="B296" s="127"/>
      <c r="C296" s="127"/>
      <c r="D296" s="127"/>
      <c r="E296" s="127"/>
      <c r="F296" s="128"/>
      <c r="G296" s="128"/>
      <c r="H296" s="127"/>
      <c r="I296" s="129"/>
      <c r="J296" s="129"/>
      <c r="K296" s="128"/>
      <c r="L296" s="128"/>
      <c r="M296" s="127"/>
      <c r="N296" s="127"/>
      <c r="O296" s="127"/>
      <c r="P296" s="127"/>
      <c r="Q296" s="127"/>
      <c r="R296" s="130"/>
      <c r="S296" s="130"/>
      <c r="T296" s="128"/>
      <c r="U296" s="128"/>
      <c r="V296" s="128"/>
      <c r="W296" s="128"/>
      <c r="X296" s="130"/>
      <c r="Y296" s="127"/>
      <c r="Z296" s="131"/>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row>
    <row r="297" spans="1:46" ht="30" customHeight="1" x14ac:dyDescent="0.2">
      <c r="A297" s="127"/>
      <c r="B297" s="127"/>
      <c r="C297" s="127"/>
      <c r="D297" s="127"/>
      <c r="E297" s="127"/>
      <c r="F297" s="128"/>
      <c r="G297" s="128"/>
      <c r="H297" s="127"/>
      <c r="I297" s="129"/>
      <c r="J297" s="129"/>
      <c r="K297" s="128"/>
      <c r="L297" s="128"/>
      <c r="M297" s="127"/>
      <c r="N297" s="127"/>
      <c r="O297" s="127"/>
      <c r="P297" s="127"/>
      <c r="Q297" s="127"/>
      <c r="R297" s="130"/>
      <c r="S297" s="130"/>
      <c r="T297" s="128"/>
      <c r="U297" s="128"/>
      <c r="V297" s="128"/>
      <c r="W297" s="128"/>
      <c r="X297" s="130"/>
      <c r="Y297" s="127"/>
      <c r="Z297" s="131"/>
      <c r="AA297" s="127"/>
      <c r="AB297" s="127"/>
      <c r="AC297" s="127"/>
      <c r="AD297" s="127"/>
      <c r="AE297" s="127"/>
      <c r="AF297" s="127"/>
      <c r="AG297" s="127"/>
      <c r="AH297" s="127"/>
      <c r="AI297" s="127"/>
      <c r="AJ297" s="127"/>
      <c r="AK297" s="127"/>
      <c r="AL297" s="127"/>
      <c r="AM297" s="127"/>
      <c r="AN297" s="127"/>
      <c r="AO297" s="127"/>
      <c r="AP297" s="127"/>
      <c r="AQ297" s="127"/>
      <c r="AR297" s="127"/>
      <c r="AS297" s="127"/>
      <c r="AT297" s="127"/>
    </row>
    <row r="298" spans="1:46" ht="30" customHeight="1" x14ac:dyDescent="0.2">
      <c r="A298" s="127"/>
      <c r="B298" s="127"/>
      <c r="C298" s="127"/>
      <c r="D298" s="127"/>
      <c r="E298" s="127"/>
      <c r="F298" s="128"/>
      <c r="G298" s="128"/>
      <c r="H298" s="127"/>
      <c r="I298" s="129"/>
      <c r="J298" s="129"/>
      <c r="K298" s="128"/>
      <c r="L298" s="128"/>
      <c r="M298" s="127"/>
      <c r="N298" s="127"/>
      <c r="O298" s="127"/>
      <c r="P298" s="127"/>
      <c r="Q298" s="127"/>
      <c r="R298" s="130"/>
      <c r="S298" s="130"/>
      <c r="T298" s="128"/>
      <c r="U298" s="128"/>
      <c r="V298" s="128"/>
      <c r="W298" s="128"/>
      <c r="X298" s="130"/>
      <c r="Y298" s="127"/>
      <c r="Z298" s="131"/>
      <c r="AA298" s="127"/>
      <c r="AB298" s="127"/>
      <c r="AC298" s="127"/>
      <c r="AD298" s="127"/>
      <c r="AE298" s="127"/>
      <c r="AF298" s="127"/>
      <c r="AG298" s="127"/>
      <c r="AH298" s="127"/>
      <c r="AI298" s="127"/>
      <c r="AJ298" s="127"/>
      <c r="AK298" s="127"/>
      <c r="AL298" s="127"/>
      <c r="AM298" s="127"/>
      <c r="AN298" s="127"/>
      <c r="AO298" s="127"/>
      <c r="AP298" s="127"/>
      <c r="AQ298" s="127"/>
      <c r="AR298" s="127"/>
      <c r="AS298" s="127"/>
      <c r="AT298" s="127"/>
    </row>
    <row r="299" spans="1:46" ht="30" customHeight="1" x14ac:dyDescent="0.2">
      <c r="A299" s="127"/>
      <c r="B299" s="127"/>
      <c r="C299" s="127"/>
      <c r="D299" s="127"/>
      <c r="E299" s="127"/>
      <c r="F299" s="128"/>
      <c r="G299" s="128"/>
      <c r="H299" s="127"/>
      <c r="I299" s="129"/>
      <c r="J299" s="129"/>
      <c r="K299" s="128"/>
      <c r="L299" s="128"/>
      <c r="M299" s="127"/>
      <c r="N299" s="127"/>
      <c r="O299" s="127"/>
      <c r="P299" s="127"/>
      <c r="Q299" s="127"/>
      <c r="R299" s="130"/>
      <c r="S299" s="130"/>
      <c r="T299" s="128"/>
      <c r="U299" s="128"/>
      <c r="V299" s="128"/>
      <c r="W299" s="128"/>
      <c r="X299" s="130"/>
      <c r="Y299" s="127"/>
      <c r="Z299" s="131"/>
      <c r="AA299" s="127"/>
      <c r="AB299" s="127"/>
      <c r="AC299" s="127"/>
      <c r="AD299" s="127"/>
      <c r="AE299" s="127"/>
      <c r="AF299" s="127"/>
      <c r="AG299" s="127"/>
      <c r="AH299" s="127"/>
      <c r="AI299" s="127"/>
      <c r="AJ299" s="127"/>
      <c r="AK299" s="127"/>
      <c r="AL299" s="127"/>
      <c r="AM299" s="127"/>
      <c r="AN299" s="127"/>
      <c r="AO299" s="127"/>
      <c r="AP299" s="127"/>
      <c r="AQ299" s="127"/>
      <c r="AR299" s="127"/>
      <c r="AS299" s="127"/>
      <c r="AT299" s="127"/>
    </row>
    <row r="300" spans="1:46" ht="30" customHeight="1" x14ac:dyDescent="0.2">
      <c r="A300" s="127"/>
      <c r="B300" s="127"/>
      <c r="C300" s="127"/>
      <c r="D300" s="127"/>
      <c r="E300" s="127"/>
      <c r="F300" s="128"/>
      <c r="G300" s="128"/>
      <c r="H300" s="127"/>
      <c r="I300" s="129"/>
      <c r="J300" s="129"/>
      <c r="K300" s="128"/>
      <c r="L300" s="128"/>
      <c r="M300" s="127"/>
      <c r="N300" s="127"/>
      <c r="O300" s="127"/>
      <c r="P300" s="127"/>
      <c r="Q300" s="127"/>
      <c r="R300" s="130"/>
      <c r="S300" s="130"/>
      <c r="T300" s="128"/>
      <c r="U300" s="128"/>
      <c r="V300" s="128"/>
      <c r="W300" s="128"/>
      <c r="X300" s="130"/>
      <c r="Y300" s="127"/>
      <c r="Z300" s="131"/>
      <c r="AA300" s="127"/>
      <c r="AB300" s="127"/>
      <c r="AC300" s="127"/>
      <c r="AD300" s="127"/>
      <c r="AE300" s="127"/>
      <c r="AF300" s="127"/>
      <c r="AG300" s="127"/>
      <c r="AH300" s="127"/>
      <c r="AI300" s="127"/>
      <c r="AJ300" s="127"/>
      <c r="AK300" s="127"/>
      <c r="AL300" s="127"/>
      <c r="AM300" s="127"/>
      <c r="AN300" s="127"/>
      <c r="AO300" s="127"/>
      <c r="AP300" s="127"/>
      <c r="AQ300" s="127"/>
      <c r="AR300" s="127"/>
      <c r="AS300" s="127"/>
      <c r="AT300" s="127"/>
    </row>
    <row r="301" spans="1:46" ht="30" customHeight="1" x14ac:dyDescent="0.2">
      <c r="A301" s="127"/>
      <c r="B301" s="127"/>
      <c r="C301" s="127"/>
      <c r="D301" s="127"/>
      <c r="E301" s="127"/>
      <c r="F301" s="128"/>
      <c r="G301" s="128"/>
      <c r="H301" s="127"/>
      <c r="I301" s="129"/>
      <c r="J301" s="129"/>
      <c r="K301" s="128"/>
      <c r="L301" s="128"/>
      <c r="M301" s="127"/>
      <c r="N301" s="127"/>
      <c r="O301" s="127"/>
      <c r="P301" s="127"/>
      <c r="Q301" s="127"/>
      <c r="R301" s="130"/>
      <c r="S301" s="130"/>
      <c r="T301" s="128"/>
      <c r="U301" s="128"/>
      <c r="V301" s="128"/>
      <c r="W301" s="128"/>
      <c r="X301" s="130"/>
      <c r="Y301" s="127"/>
      <c r="Z301" s="131"/>
      <c r="AA301" s="127"/>
      <c r="AB301" s="127"/>
      <c r="AC301" s="127"/>
      <c r="AD301" s="127"/>
      <c r="AE301" s="127"/>
      <c r="AF301" s="127"/>
      <c r="AG301" s="127"/>
      <c r="AH301" s="127"/>
      <c r="AI301" s="127"/>
      <c r="AJ301" s="127"/>
      <c r="AK301" s="127"/>
      <c r="AL301" s="127"/>
      <c r="AM301" s="127"/>
      <c r="AN301" s="127"/>
      <c r="AO301" s="127"/>
      <c r="AP301" s="127"/>
      <c r="AQ301" s="127"/>
      <c r="AR301" s="127"/>
      <c r="AS301" s="127"/>
      <c r="AT301" s="127"/>
    </row>
    <row r="302" spans="1:46" ht="30" customHeight="1" x14ac:dyDescent="0.2">
      <c r="A302" s="127"/>
      <c r="B302" s="127"/>
      <c r="C302" s="127"/>
      <c r="D302" s="127"/>
      <c r="E302" s="127"/>
      <c r="F302" s="128"/>
      <c r="G302" s="128"/>
      <c r="H302" s="127"/>
      <c r="I302" s="129"/>
      <c r="J302" s="129"/>
      <c r="K302" s="128"/>
      <c r="L302" s="128"/>
      <c r="M302" s="127"/>
      <c r="N302" s="127"/>
      <c r="O302" s="127"/>
      <c r="P302" s="127"/>
      <c r="Q302" s="127"/>
      <c r="R302" s="130"/>
      <c r="S302" s="130"/>
      <c r="T302" s="128"/>
      <c r="U302" s="128"/>
      <c r="V302" s="128"/>
      <c r="W302" s="128"/>
      <c r="X302" s="130"/>
      <c r="Y302" s="127"/>
      <c r="Z302" s="131"/>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row>
    <row r="303" spans="1:46" ht="30" customHeight="1" x14ac:dyDescent="0.2">
      <c r="A303" s="127"/>
      <c r="B303" s="127"/>
      <c r="C303" s="127"/>
      <c r="D303" s="127"/>
      <c r="E303" s="127"/>
      <c r="F303" s="128"/>
      <c r="G303" s="128"/>
      <c r="H303" s="127"/>
      <c r="I303" s="129"/>
      <c r="J303" s="129"/>
      <c r="K303" s="128"/>
      <c r="L303" s="128"/>
      <c r="M303" s="127"/>
      <c r="N303" s="127"/>
      <c r="O303" s="127"/>
      <c r="P303" s="127"/>
      <c r="Q303" s="127"/>
      <c r="R303" s="130"/>
      <c r="S303" s="130"/>
      <c r="T303" s="128"/>
      <c r="U303" s="128"/>
      <c r="V303" s="128"/>
      <c r="W303" s="128"/>
      <c r="X303" s="130"/>
      <c r="Y303" s="127"/>
      <c r="Z303" s="131"/>
      <c r="AA303" s="127"/>
      <c r="AB303" s="127"/>
      <c r="AC303" s="127"/>
      <c r="AD303" s="127"/>
      <c r="AE303" s="127"/>
      <c r="AF303" s="127"/>
      <c r="AG303" s="127"/>
      <c r="AH303" s="127"/>
      <c r="AI303" s="127"/>
      <c r="AJ303" s="127"/>
      <c r="AK303" s="127"/>
      <c r="AL303" s="127"/>
      <c r="AM303" s="127"/>
      <c r="AN303" s="127"/>
      <c r="AO303" s="127"/>
      <c r="AP303" s="127"/>
      <c r="AQ303" s="127"/>
      <c r="AR303" s="127"/>
      <c r="AS303" s="127"/>
      <c r="AT303" s="127"/>
    </row>
    <row r="304" spans="1:46" ht="30" customHeight="1" x14ac:dyDescent="0.2">
      <c r="A304" s="127"/>
      <c r="B304" s="127"/>
      <c r="C304" s="127"/>
      <c r="D304" s="127"/>
      <c r="E304" s="127"/>
      <c r="F304" s="128"/>
      <c r="G304" s="128"/>
      <c r="H304" s="127"/>
      <c r="I304" s="129"/>
      <c r="J304" s="129"/>
      <c r="K304" s="128"/>
      <c r="L304" s="128"/>
      <c r="M304" s="127"/>
      <c r="N304" s="127"/>
      <c r="O304" s="127"/>
      <c r="P304" s="127"/>
      <c r="Q304" s="127"/>
      <c r="R304" s="130"/>
      <c r="S304" s="130"/>
      <c r="T304" s="128"/>
      <c r="U304" s="128"/>
      <c r="V304" s="128"/>
      <c r="W304" s="128"/>
      <c r="X304" s="130"/>
      <c r="Y304" s="127"/>
      <c r="Z304" s="131"/>
      <c r="AA304" s="127"/>
      <c r="AB304" s="127"/>
      <c r="AC304" s="127"/>
      <c r="AD304" s="127"/>
      <c r="AE304" s="127"/>
      <c r="AF304" s="127"/>
      <c r="AG304" s="127"/>
      <c r="AH304" s="127"/>
      <c r="AI304" s="127"/>
      <c r="AJ304" s="127"/>
      <c r="AK304" s="127"/>
      <c r="AL304" s="127"/>
      <c r="AM304" s="127"/>
      <c r="AN304" s="127"/>
      <c r="AO304" s="127"/>
      <c r="AP304" s="127"/>
      <c r="AQ304" s="127"/>
      <c r="AR304" s="127"/>
      <c r="AS304" s="127"/>
      <c r="AT304" s="127"/>
    </row>
    <row r="305" spans="1:46" ht="30" customHeight="1" x14ac:dyDescent="0.2">
      <c r="A305" s="127"/>
      <c r="B305" s="127"/>
      <c r="C305" s="127"/>
      <c r="D305" s="127"/>
      <c r="E305" s="127"/>
      <c r="F305" s="128"/>
      <c r="G305" s="128"/>
      <c r="H305" s="127"/>
      <c r="I305" s="129"/>
      <c r="J305" s="129"/>
      <c r="K305" s="128"/>
      <c r="L305" s="128"/>
      <c r="M305" s="127"/>
      <c r="N305" s="127"/>
      <c r="O305" s="127"/>
      <c r="P305" s="127"/>
      <c r="Q305" s="127"/>
      <c r="R305" s="130"/>
      <c r="S305" s="130"/>
      <c r="T305" s="128"/>
      <c r="U305" s="128"/>
      <c r="V305" s="128"/>
      <c r="W305" s="128"/>
      <c r="X305" s="130"/>
      <c r="Y305" s="127"/>
      <c r="Z305" s="131"/>
      <c r="AA305" s="127"/>
      <c r="AB305" s="127"/>
      <c r="AC305" s="127"/>
      <c r="AD305" s="127"/>
      <c r="AE305" s="127"/>
      <c r="AF305" s="127"/>
      <c r="AG305" s="127"/>
      <c r="AH305" s="127"/>
      <c r="AI305" s="127"/>
      <c r="AJ305" s="127"/>
      <c r="AK305" s="127"/>
      <c r="AL305" s="127"/>
      <c r="AM305" s="127"/>
      <c r="AN305" s="127"/>
      <c r="AO305" s="127"/>
      <c r="AP305" s="127"/>
      <c r="AQ305" s="127"/>
      <c r="AR305" s="127"/>
      <c r="AS305" s="127"/>
      <c r="AT305" s="127"/>
    </row>
    <row r="306" spans="1:46" ht="30" customHeight="1" x14ac:dyDescent="0.2">
      <c r="A306" s="127"/>
      <c r="B306" s="127"/>
      <c r="C306" s="127"/>
      <c r="D306" s="127"/>
      <c r="E306" s="127"/>
      <c r="F306" s="128"/>
      <c r="G306" s="128"/>
      <c r="H306" s="127"/>
      <c r="I306" s="129"/>
      <c r="J306" s="129"/>
      <c r="K306" s="128"/>
      <c r="L306" s="128"/>
      <c r="M306" s="127"/>
      <c r="N306" s="127"/>
      <c r="O306" s="127"/>
      <c r="P306" s="127"/>
      <c r="Q306" s="127"/>
      <c r="R306" s="130"/>
      <c r="S306" s="130"/>
      <c r="T306" s="128"/>
      <c r="U306" s="128"/>
      <c r="V306" s="128"/>
      <c r="W306" s="128"/>
      <c r="X306" s="130"/>
      <c r="Y306" s="127"/>
      <c r="Z306" s="131"/>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row>
    <row r="307" spans="1:46" ht="30" customHeight="1" x14ac:dyDescent="0.2">
      <c r="A307" s="127"/>
      <c r="B307" s="127"/>
      <c r="C307" s="127"/>
      <c r="D307" s="127"/>
      <c r="E307" s="127"/>
      <c r="F307" s="128"/>
      <c r="G307" s="128"/>
      <c r="H307" s="127"/>
      <c r="I307" s="129"/>
      <c r="J307" s="129"/>
      <c r="K307" s="128"/>
      <c r="L307" s="128"/>
      <c r="M307" s="127"/>
      <c r="N307" s="127"/>
      <c r="O307" s="127"/>
      <c r="P307" s="127"/>
      <c r="Q307" s="127"/>
      <c r="R307" s="130"/>
      <c r="S307" s="130"/>
      <c r="T307" s="128"/>
      <c r="U307" s="128"/>
      <c r="V307" s="128"/>
      <c r="W307" s="128"/>
      <c r="X307" s="130"/>
      <c r="Y307" s="127"/>
      <c r="Z307" s="131"/>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row>
    <row r="308" spans="1:46" ht="30" customHeight="1" x14ac:dyDescent="0.2">
      <c r="A308" s="127"/>
      <c r="B308" s="127"/>
      <c r="C308" s="127"/>
      <c r="D308" s="127"/>
      <c r="E308" s="127"/>
      <c r="F308" s="128"/>
      <c r="G308" s="128"/>
      <c r="H308" s="127"/>
      <c r="I308" s="129"/>
      <c r="J308" s="129"/>
      <c r="K308" s="128"/>
      <c r="L308" s="128"/>
      <c r="M308" s="127"/>
      <c r="N308" s="127"/>
      <c r="O308" s="127"/>
      <c r="P308" s="127"/>
      <c r="Q308" s="127"/>
      <c r="R308" s="130"/>
      <c r="S308" s="130"/>
      <c r="T308" s="128"/>
      <c r="U308" s="128"/>
      <c r="V308" s="128"/>
      <c r="W308" s="128"/>
      <c r="X308" s="130"/>
      <c r="Y308" s="127"/>
      <c r="Z308" s="131"/>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row>
    <row r="309" spans="1:46" ht="30" customHeight="1" x14ac:dyDescent="0.2">
      <c r="A309" s="127"/>
      <c r="B309" s="127"/>
      <c r="C309" s="127"/>
      <c r="D309" s="127"/>
      <c r="E309" s="127"/>
      <c r="F309" s="128"/>
      <c r="G309" s="128"/>
      <c r="H309" s="127"/>
      <c r="I309" s="129"/>
      <c r="J309" s="129"/>
      <c r="K309" s="128"/>
      <c r="L309" s="128"/>
      <c r="M309" s="127"/>
      <c r="N309" s="127"/>
      <c r="O309" s="127"/>
      <c r="P309" s="127"/>
      <c r="Q309" s="127"/>
      <c r="R309" s="130"/>
      <c r="S309" s="130"/>
      <c r="T309" s="128"/>
      <c r="U309" s="128"/>
      <c r="V309" s="128"/>
      <c r="W309" s="128"/>
      <c r="X309" s="130"/>
      <c r="Y309" s="127"/>
      <c r="Z309" s="131"/>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row>
    <row r="310" spans="1:46" ht="30" customHeight="1" x14ac:dyDescent="0.2">
      <c r="A310" s="127"/>
      <c r="B310" s="127"/>
      <c r="C310" s="127"/>
      <c r="D310" s="127"/>
      <c r="E310" s="127"/>
      <c r="F310" s="128"/>
      <c r="G310" s="128"/>
      <c r="H310" s="127"/>
      <c r="I310" s="129"/>
      <c r="J310" s="129"/>
      <c r="K310" s="128"/>
      <c r="L310" s="128"/>
      <c r="M310" s="127"/>
      <c r="N310" s="127"/>
      <c r="O310" s="127"/>
      <c r="P310" s="127"/>
      <c r="Q310" s="127"/>
      <c r="R310" s="130"/>
      <c r="S310" s="130"/>
      <c r="T310" s="128"/>
      <c r="U310" s="128"/>
      <c r="V310" s="128"/>
      <c r="W310" s="128"/>
      <c r="X310" s="130"/>
      <c r="Y310" s="127"/>
      <c r="Z310" s="131"/>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row>
    <row r="311" spans="1:46" ht="30" customHeight="1" x14ac:dyDescent="0.2">
      <c r="A311" s="127"/>
      <c r="B311" s="127"/>
      <c r="C311" s="127"/>
      <c r="D311" s="127"/>
      <c r="E311" s="127"/>
      <c r="F311" s="128"/>
      <c r="G311" s="128"/>
      <c r="H311" s="127"/>
      <c r="I311" s="129"/>
      <c r="J311" s="129"/>
      <c r="K311" s="128"/>
      <c r="L311" s="128"/>
      <c r="M311" s="127"/>
      <c r="N311" s="127"/>
      <c r="O311" s="127"/>
      <c r="P311" s="127"/>
      <c r="Q311" s="127"/>
      <c r="R311" s="130"/>
      <c r="S311" s="130"/>
      <c r="T311" s="128"/>
      <c r="U311" s="128"/>
      <c r="V311" s="128"/>
      <c r="W311" s="128"/>
      <c r="X311" s="130"/>
      <c r="Y311" s="127"/>
      <c r="Z311" s="131"/>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row>
    <row r="312" spans="1:46" ht="30" customHeight="1" x14ac:dyDescent="0.2">
      <c r="A312" s="127"/>
      <c r="B312" s="127"/>
      <c r="C312" s="127"/>
      <c r="D312" s="127"/>
      <c r="E312" s="127"/>
      <c r="F312" s="128"/>
      <c r="G312" s="128"/>
      <c r="H312" s="127"/>
      <c r="I312" s="129"/>
      <c r="J312" s="129"/>
      <c r="K312" s="128"/>
      <c r="L312" s="128"/>
      <c r="M312" s="127"/>
      <c r="N312" s="127"/>
      <c r="O312" s="127"/>
      <c r="P312" s="127"/>
      <c r="Q312" s="127"/>
      <c r="R312" s="130"/>
      <c r="S312" s="130"/>
      <c r="T312" s="128"/>
      <c r="U312" s="128"/>
      <c r="V312" s="128"/>
      <c r="W312" s="128"/>
      <c r="X312" s="130"/>
      <c r="Y312" s="127"/>
      <c r="Z312" s="131"/>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row>
    <row r="313" spans="1:46" ht="30" customHeight="1" x14ac:dyDescent="0.2">
      <c r="A313" s="127"/>
      <c r="B313" s="127"/>
      <c r="C313" s="127"/>
      <c r="D313" s="127"/>
      <c r="E313" s="127"/>
      <c r="F313" s="128"/>
      <c r="G313" s="128"/>
      <c r="H313" s="127"/>
      <c r="I313" s="129"/>
      <c r="J313" s="129"/>
      <c r="K313" s="128"/>
      <c r="L313" s="128"/>
      <c r="M313" s="127"/>
      <c r="N313" s="127"/>
      <c r="O313" s="127"/>
      <c r="P313" s="127"/>
      <c r="Q313" s="127"/>
      <c r="R313" s="130"/>
      <c r="S313" s="130"/>
      <c r="T313" s="128"/>
      <c r="U313" s="128"/>
      <c r="V313" s="128"/>
      <c r="W313" s="128"/>
      <c r="X313" s="130"/>
      <c r="Y313" s="127"/>
      <c r="Z313" s="131"/>
      <c r="AA313" s="127"/>
      <c r="AB313" s="127"/>
      <c r="AC313" s="127"/>
      <c r="AD313" s="127"/>
      <c r="AE313" s="127"/>
      <c r="AF313" s="127"/>
      <c r="AG313" s="127"/>
      <c r="AH313" s="127"/>
      <c r="AI313" s="127"/>
      <c r="AJ313" s="127"/>
      <c r="AK313" s="127"/>
      <c r="AL313" s="127"/>
      <c r="AM313" s="127"/>
      <c r="AN313" s="127"/>
      <c r="AO313" s="127"/>
      <c r="AP313" s="127"/>
      <c r="AQ313" s="127"/>
      <c r="AR313" s="127"/>
      <c r="AS313" s="127"/>
      <c r="AT313" s="127"/>
    </row>
    <row r="314" spans="1:46" ht="30" customHeight="1" x14ac:dyDescent="0.2">
      <c r="A314" s="127"/>
      <c r="B314" s="127"/>
      <c r="C314" s="127"/>
      <c r="D314" s="127"/>
      <c r="E314" s="127"/>
      <c r="F314" s="128"/>
      <c r="G314" s="128"/>
      <c r="H314" s="127"/>
      <c r="I314" s="129"/>
      <c r="J314" s="129"/>
      <c r="K314" s="128"/>
      <c r="L314" s="128"/>
      <c r="M314" s="127"/>
      <c r="N314" s="127"/>
      <c r="O314" s="127"/>
      <c r="P314" s="127"/>
      <c r="Q314" s="127"/>
      <c r="R314" s="130"/>
      <c r="S314" s="130"/>
      <c r="T314" s="128"/>
      <c r="U314" s="128"/>
      <c r="V314" s="128"/>
      <c r="W314" s="128"/>
      <c r="X314" s="130"/>
      <c r="Y314" s="127"/>
      <c r="Z314" s="131"/>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row>
    <row r="315" spans="1:46" ht="30" customHeight="1" x14ac:dyDescent="0.2">
      <c r="A315" s="127"/>
      <c r="B315" s="127"/>
      <c r="C315" s="127"/>
      <c r="D315" s="127"/>
      <c r="E315" s="127"/>
      <c r="F315" s="128"/>
      <c r="G315" s="128"/>
      <c r="H315" s="127"/>
      <c r="I315" s="129"/>
      <c r="J315" s="129"/>
      <c r="K315" s="128"/>
      <c r="L315" s="128"/>
      <c r="M315" s="127"/>
      <c r="N315" s="127"/>
      <c r="O315" s="127"/>
      <c r="P315" s="127"/>
      <c r="Q315" s="127"/>
      <c r="R315" s="130"/>
      <c r="S315" s="130"/>
      <c r="T315" s="128"/>
      <c r="U315" s="128"/>
      <c r="V315" s="128"/>
      <c r="W315" s="128"/>
      <c r="X315" s="130"/>
      <c r="Y315" s="127"/>
      <c r="Z315" s="131"/>
      <c r="AA315" s="127"/>
      <c r="AB315" s="127"/>
      <c r="AC315" s="127"/>
      <c r="AD315" s="127"/>
      <c r="AE315" s="127"/>
      <c r="AF315" s="127"/>
      <c r="AG315" s="127"/>
      <c r="AH315" s="127"/>
      <c r="AI315" s="127"/>
      <c r="AJ315" s="127"/>
      <c r="AK315" s="127"/>
      <c r="AL315" s="127"/>
      <c r="AM315" s="127"/>
      <c r="AN315" s="127"/>
      <c r="AO315" s="127"/>
      <c r="AP315" s="127"/>
      <c r="AQ315" s="127"/>
      <c r="AR315" s="127"/>
      <c r="AS315" s="127"/>
      <c r="AT315" s="127"/>
    </row>
    <row r="316" spans="1:46" ht="30" customHeight="1" x14ac:dyDescent="0.2">
      <c r="A316" s="127"/>
      <c r="B316" s="127"/>
      <c r="C316" s="127"/>
      <c r="D316" s="127"/>
      <c r="E316" s="127"/>
      <c r="F316" s="128"/>
      <c r="G316" s="128"/>
      <c r="H316" s="127"/>
      <c r="I316" s="129"/>
      <c r="J316" s="129"/>
      <c r="K316" s="128"/>
      <c r="L316" s="128"/>
      <c r="M316" s="127"/>
      <c r="N316" s="127"/>
      <c r="O316" s="127"/>
      <c r="P316" s="127"/>
      <c r="Q316" s="127"/>
      <c r="R316" s="130"/>
      <c r="S316" s="130"/>
      <c r="T316" s="128"/>
      <c r="U316" s="128"/>
      <c r="V316" s="128"/>
      <c r="W316" s="128"/>
      <c r="X316" s="130"/>
      <c r="Y316" s="127"/>
      <c r="Z316" s="131"/>
      <c r="AA316" s="127"/>
      <c r="AB316" s="127"/>
      <c r="AC316" s="127"/>
      <c r="AD316" s="127"/>
      <c r="AE316" s="127"/>
      <c r="AF316" s="127"/>
      <c r="AG316" s="127"/>
      <c r="AH316" s="127"/>
      <c r="AI316" s="127"/>
      <c r="AJ316" s="127"/>
      <c r="AK316" s="127"/>
      <c r="AL316" s="127"/>
      <c r="AM316" s="127"/>
      <c r="AN316" s="127"/>
      <c r="AO316" s="127"/>
      <c r="AP316" s="127"/>
      <c r="AQ316" s="127"/>
      <c r="AR316" s="127"/>
      <c r="AS316" s="127"/>
      <c r="AT316" s="127"/>
    </row>
    <row r="317" spans="1:46" ht="30" customHeight="1" x14ac:dyDescent="0.2">
      <c r="A317" s="127"/>
      <c r="B317" s="127"/>
      <c r="C317" s="127"/>
      <c r="D317" s="127"/>
      <c r="E317" s="127"/>
      <c r="F317" s="128"/>
      <c r="G317" s="128"/>
      <c r="H317" s="127"/>
      <c r="I317" s="129"/>
      <c r="J317" s="129"/>
      <c r="K317" s="128"/>
      <c r="L317" s="128"/>
      <c r="M317" s="127"/>
      <c r="N317" s="127"/>
      <c r="O317" s="127"/>
      <c r="P317" s="127"/>
      <c r="Q317" s="127"/>
      <c r="R317" s="130"/>
      <c r="S317" s="130"/>
      <c r="T317" s="128"/>
      <c r="U317" s="128"/>
      <c r="V317" s="128"/>
      <c r="W317" s="128"/>
      <c r="X317" s="130"/>
      <c r="Y317" s="127"/>
      <c r="Z317" s="131"/>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row>
    <row r="318" spans="1:46" ht="30" customHeight="1" x14ac:dyDescent="0.2">
      <c r="A318" s="127"/>
      <c r="B318" s="127"/>
      <c r="C318" s="127"/>
      <c r="D318" s="127"/>
      <c r="E318" s="127"/>
      <c r="F318" s="128"/>
      <c r="G318" s="128"/>
      <c r="H318" s="127"/>
      <c r="I318" s="129"/>
      <c r="J318" s="129"/>
      <c r="K318" s="128"/>
      <c r="L318" s="128"/>
      <c r="M318" s="127"/>
      <c r="N318" s="127"/>
      <c r="O318" s="127"/>
      <c r="P318" s="127"/>
      <c r="Q318" s="127"/>
      <c r="R318" s="130"/>
      <c r="S318" s="130"/>
      <c r="T318" s="128"/>
      <c r="U318" s="128"/>
      <c r="V318" s="128"/>
      <c r="W318" s="128"/>
      <c r="X318" s="130"/>
      <c r="Y318" s="127"/>
      <c r="Z318" s="131"/>
      <c r="AA318" s="127"/>
      <c r="AB318" s="127"/>
      <c r="AC318" s="127"/>
      <c r="AD318" s="127"/>
      <c r="AE318" s="127"/>
      <c r="AF318" s="127"/>
      <c r="AG318" s="127"/>
      <c r="AH318" s="127"/>
      <c r="AI318" s="127"/>
      <c r="AJ318" s="127"/>
      <c r="AK318" s="127"/>
      <c r="AL318" s="127"/>
      <c r="AM318" s="127"/>
      <c r="AN318" s="127"/>
      <c r="AO318" s="127"/>
      <c r="AP318" s="127"/>
      <c r="AQ318" s="127"/>
      <c r="AR318" s="127"/>
      <c r="AS318" s="127"/>
      <c r="AT318" s="127"/>
    </row>
    <row r="319" spans="1:46" ht="30" customHeight="1" x14ac:dyDescent="0.2">
      <c r="A319" s="127"/>
      <c r="B319" s="127"/>
      <c r="C319" s="127"/>
      <c r="D319" s="127"/>
      <c r="E319" s="127"/>
      <c r="F319" s="128"/>
      <c r="G319" s="128"/>
      <c r="H319" s="127"/>
      <c r="I319" s="129"/>
      <c r="J319" s="129"/>
      <c r="K319" s="128"/>
      <c r="L319" s="128"/>
      <c r="M319" s="127"/>
      <c r="N319" s="127"/>
      <c r="O319" s="127"/>
      <c r="P319" s="127"/>
      <c r="Q319" s="127"/>
      <c r="R319" s="130"/>
      <c r="S319" s="130"/>
      <c r="T319" s="128"/>
      <c r="U319" s="128"/>
      <c r="V319" s="128"/>
      <c r="W319" s="128"/>
      <c r="X319" s="130"/>
      <c r="Y319" s="127"/>
      <c r="Z319" s="131"/>
      <c r="AA319" s="127"/>
      <c r="AB319" s="127"/>
      <c r="AC319" s="127"/>
      <c r="AD319" s="127"/>
      <c r="AE319" s="127"/>
      <c r="AF319" s="127"/>
      <c r="AG319" s="127"/>
      <c r="AH319" s="127"/>
      <c r="AI319" s="127"/>
      <c r="AJ319" s="127"/>
      <c r="AK319" s="127"/>
      <c r="AL319" s="127"/>
      <c r="AM319" s="127"/>
      <c r="AN319" s="127"/>
      <c r="AO319" s="127"/>
      <c r="AP319" s="127"/>
      <c r="AQ319" s="127"/>
      <c r="AR319" s="127"/>
      <c r="AS319" s="127"/>
      <c r="AT319" s="127"/>
    </row>
    <row r="320" spans="1:46" ht="30" customHeight="1" x14ac:dyDescent="0.2">
      <c r="A320" s="127"/>
      <c r="B320" s="127"/>
      <c r="C320" s="127"/>
      <c r="D320" s="127"/>
      <c r="E320" s="127"/>
      <c r="F320" s="128"/>
      <c r="G320" s="128"/>
      <c r="H320" s="127"/>
      <c r="I320" s="129"/>
      <c r="J320" s="129"/>
      <c r="K320" s="128"/>
      <c r="L320" s="128"/>
      <c r="M320" s="127"/>
      <c r="N320" s="127"/>
      <c r="O320" s="127"/>
      <c r="P320" s="127"/>
      <c r="Q320" s="127"/>
      <c r="R320" s="130"/>
      <c r="S320" s="130"/>
      <c r="T320" s="128"/>
      <c r="U320" s="128"/>
      <c r="V320" s="128"/>
      <c r="W320" s="128"/>
      <c r="X320" s="130"/>
      <c r="Y320" s="127"/>
      <c r="Z320" s="131"/>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row>
    <row r="321" spans="1:46" ht="30" customHeight="1" x14ac:dyDescent="0.2">
      <c r="A321" s="127"/>
      <c r="B321" s="127"/>
      <c r="C321" s="127"/>
      <c r="D321" s="127"/>
      <c r="E321" s="127"/>
      <c r="F321" s="128"/>
      <c r="G321" s="128"/>
      <c r="H321" s="127"/>
      <c r="I321" s="129"/>
      <c r="J321" s="129"/>
      <c r="K321" s="128"/>
      <c r="L321" s="128"/>
      <c r="M321" s="127"/>
      <c r="N321" s="127"/>
      <c r="O321" s="127"/>
      <c r="P321" s="127"/>
      <c r="Q321" s="127"/>
      <c r="R321" s="130"/>
      <c r="S321" s="130"/>
      <c r="T321" s="128"/>
      <c r="U321" s="128"/>
      <c r="V321" s="128"/>
      <c r="W321" s="128"/>
      <c r="X321" s="130"/>
      <c r="Y321" s="127"/>
      <c r="Z321" s="131"/>
      <c r="AA321" s="127"/>
      <c r="AB321" s="127"/>
      <c r="AC321" s="127"/>
      <c r="AD321" s="127"/>
      <c r="AE321" s="127"/>
      <c r="AF321" s="127"/>
      <c r="AG321" s="127"/>
      <c r="AH321" s="127"/>
      <c r="AI321" s="127"/>
      <c r="AJ321" s="127"/>
      <c r="AK321" s="127"/>
      <c r="AL321" s="127"/>
      <c r="AM321" s="127"/>
      <c r="AN321" s="127"/>
      <c r="AO321" s="127"/>
      <c r="AP321" s="127"/>
      <c r="AQ321" s="127"/>
      <c r="AR321" s="127"/>
      <c r="AS321" s="127"/>
      <c r="AT321" s="127"/>
    </row>
    <row r="322" spans="1:46" ht="30" customHeight="1" x14ac:dyDescent="0.2">
      <c r="A322" s="127"/>
      <c r="B322" s="127"/>
      <c r="C322" s="127"/>
      <c r="D322" s="127"/>
      <c r="E322" s="127"/>
      <c r="F322" s="128"/>
      <c r="G322" s="128"/>
      <c r="H322" s="127"/>
      <c r="I322" s="129"/>
      <c r="J322" s="129"/>
      <c r="K322" s="128"/>
      <c r="L322" s="128"/>
      <c r="M322" s="127"/>
      <c r="N322" s="127"/>
      <c r="O322" s="127"/>
      <c r="P322" s="127"/>
      <c r="Q322" s="127"/>
      <c r="R322" s="130"/>
      <c r="S322" s="130"/>
      <c r="T322" s="128"/>
      <c r="U322" s="128"/>
      <c r="V322" s="128"/>
      <c r="W322" s="128"/>
      <c r="X322" s="130"/>
      <c r="Y322" s="127"/>
      <c r="Z322" s="131"/>
      <c r="AA322" s="127"/>
      <c r="AB322" s="127"/>
      <c r="AC322" s="127"/>
      <c r="AD322" s="127"/>
      <c r="AE322" s="127"/>
      <c r="AF322" s="127"/>
      <c r="AG322" s="127"/>
      <c r="AH322" s="127"/>
      <c r="AI322" s="127"/>
      <c r="AJ322" s="127"/>
      <c r="AK322" s="127"/>
      <c r="AL322" s="127"/>
      <c r="AM322" s="127"/>
      <c r="AN322" s="127"/>
      <c r="AO322" s="127"/>
      <c r="AP322" s="127"/>
      <c r="AQ322" s="127"/>
      <c r="AR322" s="127"/>
      <c r="AS322" s="127"/>
      <c r="AT322" s="127"/>
    </row>
    <row r="323" spans="1:46" ht="30" customHeight="1" x14ac:dyDescent="0.2">
      <c r="A323" s="127"/>
      <c r="B323" s="127"/>
      <c r="C323" s="127"/>
      <c r="D323" s="127"/>
      <c r="E323" s="127"/>
      <c r="F323" s="128"/>
      <c r="G323" s="128"/>
      <c r="H323" s="127"/>
      <c r="I323" s="129"/>
      <c r="J323" s="129"/>
      <c r="K323" s="128"/>
      <c r="L323" s="128"/>
      <c r="M323" s="127"/>
      <c r="N323" s="127"/>
      <c r="O323" s="127"/>
      <c r="P323" s="127"/>
      <c r="Q323" s="127"/>
      <c r="R323" s="130"/>
      <c r="S323" s="130"/>
      <c r="T323" s="128"/>
      <c r="U323" s="128"/>
      <c r="V323" s="128"/>
      <c r="W323" s="128"/>
      <c r="X323" s="130"/>
      <c r="Y323" s="127"/>
      <c r="Z323" s="131"/>
      <c r="AA323" s="127"/>
      <c r="AB323" s="127"/>
      <c r="AC323" s="127"/>
      <c r="AD323" s="127"/>
      <c r="AE323" s="127"/>
      <c r="AF323" s="127"/>
      <c r="AG323" s="127"/>
      <c r="AH323" s="127"/>
      <c r="AI323" s="127"/>
      <c r="AJ323" s="127"/>
      <c r="AK323" s="127"/>
      <c r="AL323" s="127"/>
      <c r="AM323" s="127"/>
      <c r="AN323" s="127"/>
      <c r="AO323" s="127"/>
      <c r="AP323" s="127"/>
      <c r="AQ323" s="127"/>
      <c r="AR323" s="127"/>
      <c r="AS323" s="127"/>
      <c r="AT323" s="127"/>
    </row>
    <row r="324" spans="1:46" ht="30" customHeight="1" x14ac:dyDescent="0.2">
      <c r="A324" s="127"/>
      <c r="B324" s="127"/>
      <c r="C324" s="127"/>
      <c r="D324" s="127"/>
      <c r="E324" s="127"/>
      <c r="F324" s="128"/>
      <c r="G324" s="128"/>
      <c r="H324" s="127"/>
      <c r="I324" s="129"/>
      <c r="J324" s="129"/>
      <c r="K324" s="128"/>
      <c r="L324" s="128"/>
      <c r="M324" s="127"/>
      <c r="N324" s="127"/>
      <c r="O324" s="127"/>
      <c r="P324" s="127"/>
      <c r="Q324" s="127"/>
      <c r="R324" s="130"/>
      <c r="S324" s="130"/>
      <c r="T324" s="128"/>
      <c r="U324" s="128"/>
      <c r="V324" s="128"/>
      <c r="W324" s="128"/>
      <c r="X324" s="130"/>
      <c r="Y324" s="127"/>
      <c r="Z324" s="131"/>
      <c r="AA324" s="127"/>
      <c r="AB324" s="127"/>
      <c r="AC324" s="127"/>
      <c r="AD324" s="127"/>
      <c r="AE324" s="127"/>
      <c r="AF324" s="127"/>
      <c r="AG324" s="127"/>
      <c r="AH324" s="127"/>
      <c r="AI324" s="127"/>
      <c r="AJ324" s="127"/>
      <c r="AK324" s="127"/>
      <c r="AL324" s="127"/>
      <c r="AM324" s="127"/>
      <c r="AN324" s="127"/>
      <c r="AO324" s="127"/>
      <c r="AP324" s="127"/>
      <c r="AQ324" s="127"/>
      <c r="AR324" s="127"/>
      <c r="AS324" s="127"/>
      <c r="AT324" s="127"/>
    </row>
    <row r="325" spans="1:46" ht="30" customHeight="1" x14ac:dyDescent="0.2">
      <c r="A325" s="127"/>
      <c r="B325" s="127"/>
      <c r="C325" s="127"/>
      <c r="D325" s="127"/>
      <c r="E325" s="127"/>
      <c r="F325" s="128"/>
      <c r="G325" s="128"/>
      <c r="H325" s="127"/>
      <c r="I325" s="129"/>
      <c r="J325" s="129"/>
      <c r="K325" s="128"/>
      <c r="L325" s="128"/>
      <c r="M325" s="127"/>
      <c r="N325" s="127"/>
      <c r="O325" s="127"/>
      <c r="P325" s="127"/>
      <c r="Q325" s="127"/>
      <c r="R325" s="130"/>
      <c r="S325" s="130"/>
      <c r="T325" s="128"/>
      <c r="U325" s="128"/>
      <c r="V325" s="128"/>
      <c r="W325" s="128"/>
      <c r="X325" s="130"/>
      <c r="Y325" s="127"/>
      <c r="Z325" s="131"/>
      <c r="AA325" s="127"/>
      <c r="AB325" s="127"/>
      <c r="AC325" s="127"/>
      <c r="AD325" s="127"/>
      <c r="AE325" s="127"/>
      <c r="AF325" s="127"/>
      <c r="AG325" s="127"/>
      <c r="AH325" s="127"/>
      <c r="AI325" s="127"/>
      <c r="AJ325" s="127"/>
      <c r="AK325" s="127"/>
      <c r="AL325" s="127"/>
      <c r="AM325" s="127"/>
      <c r="AN325" s="127"/>
      <c r="AO325" s="127"/>
      <c r="AP325" s="127"/>
      <c r="AQ325" s="127"/>
      <c r="AR325" s="127"/>
      <c r="AS325" s="127"/>
      <c r="AT325" s="127"/>
    </row>
    <row r="326" spans="1:46" ht="30" customHeight="1" x14ac:dyDescent="0.2">
      <c r="A326" s="127"/>
      <c r="B326" s="127"/>
      <c r="C326" s="127"/>
      <c r="D326" s="127"/>
      <c r="E326" s="127"/>
      <c r="F326" s="128"/>
      <c r="G326" s="128"/>
      <c r="H326" s="127"/>
      <c r="I326" s="129"/>
      <c r="J326" s="129"/>
      <c r="K326" s="128"/>
      <c r="L326" s="128"/>
      <c r="M326" s="127"/>
      <c r="N326" s="127"/>
      <c r="O326" s="127"/>
      <c r="P326" s="127"/>
      <c r="Q326" s="127"/>
      <c r="R326" s="130"/>
      <c r="S326" s="130"/>
      <c r="T326" s="128"/>
      <c r="U326" s="128"/>
      <c r="V326" s="128"/>
      <c r="W326" s="128"/>
      <c r="X326" s="130"/>
      <c r="Y326" s="127"/>
      <c r="Z326" s="131"/>
      <c r="AA326" s="127"/>
      <c r="AB326" s="127"/>
      <c r="AC326" s="127"/>
      <c r="AD326" s="127"/>
      <c r="AE326" s="127"/>
      <c r="AF326" s="127"/>
      <c r="AG326" s="127"/>
      <c r="AH326" s="127"/>
      <c r="AI326" s="127"/>
      <c r="AJ326" s="127"/>
      <c r="AK326" s="127"/>
      <c r="AL326" s="127"/>
      <c r="AM326" s="127"/>
      <c r="AN326" s="127"/>
      <c r="AO326" s="127"/>
      <c r="AP326" s="127"/>
      <c r="AQ326" s="127"/>
      <c r="AR326" s="127"/>
      <c r="AS326" s="127"/>
      <c r="AT326" s="127"/>
    </row>
    <row r="327" spans="1:46" ht="30" customHeight="1" x14ac:dyDescent="0.2">
      <c r="A327" s="127"/>
      <c r="B327" s="127"/>
      <c r="C327" s="127"/>
      <c r="D327" s="127"/>
      <c r="E327" s="127"/>
      <c r="F327" s="128"/>
      <c r="G327" s="128"/>
      <c r="H327" s="127"/>
      <c r="I327" s="129"/>
      <c r="J327" s="129"/>
      <c r="K327" s="128"/>
      <c r="L327" s="128"/>
      <c r="M327" s="127"/>
      <c r="N327" s="127"/>
      <c r="O327" s="127"/>
      <c r="P327" s="127"/>
      <c r="Q327" s="127"/>
      <c r="R327" s="130"/>
      <c r="S327" s="130"/>
      <c r="T327" s="128"/>
      <c r="U327" s="128"/>
      <c r="V327" s="128"/>
      <c r="W327" s="128"/>
      <c r="X327" s="130"/>
      <c r="Y327" s="127"/>
      <c r="Z327" s="131"/>
      <c r="AA327" s="127"/>
      <c r="AB327" s="127"/>
      <c r="AC327" s="127"/>
      <c r="AD327" s="127"/>
      <c r="AE327" s="127"/>
      <c r="AF327" s="127"/>
      <c r="AG327" s="127"/>
      <c r="AH327" s="127"/>
      <c r="AI327" s="127"/>
      <c r="AJ327" s="127"/>
      <c r="AK327" s="127"/>
      <c r="AL327" s="127"/>
      <c r="AM327" s="127"/>
      <c r="AN327" s="127"/>
      <c r="AO327" s="127"/>
      <c r="AP327" s="127"/>
      <c r="AQ327" s="127"/>
      <c r="AR327" s="127"/>
      <c r="AS327" s="127"/>
      <c r="AT327" s="127"/>
    </row>
    <row r="328" spans="1:46" ht="30" customHeight="1" x14ac:dyDescent="0.2">
      <c r="A328" s="127"/>
      <c r="B328" s="127"/>
      <c r="C328" s="127"/>
      <c r="D328" s="127"/>
      <c r="E328" s="127"/>
      <c r="F328" s="128"/>
      <c r="G328" s="128"/>
      <c r="H328" s="127"/>
      <c r="I328" s="129"/>
      <c r="J328" s="129"/>
      <c r="K328" s="128"/>
      <c r="L328" s="128"/>
      <c r="M328" s="127"/>
      <c r="N328" s="127"/>
      <c r="O328" s="127"/>
      <c r="P328" s="127"/>
      <c r="Q328" s="127"/>
      <c r="R328" s="130"/>
      <c r="S328" s="130"/>
      <c r="T328" s="128"/>
      <c r="U328" s="128"/>
      <c r="V328" s="128"/>
      <c r="W328" s="128"/>
      <c r="X328" s="130"/>
      <c r="Y328" s="127"/>
      <c r="Z328" s="131"/>
      <c r="AA328" s="127"/>
      <c r="AB328" s="127"/>
      <c r="AC328" s="127"/>
      <c r="AD328" s="127"/>
      <c r="AE328" s="127"/>
      <c r="AF328" s="127"/>
      <c r="AG328" s="127"/>
      <c r="AH328" s="127"/>
      <c r="AI328" s="127"/>
      <c r="AJ328" s="127"/>
      <c r="AK328" s="127"/>
      <c r="AL328" s="127"/>
      <c r="AM328" s="127"/>
      <c r="AN328" s="127"/>
      <c r="AO328" s="127"/>
      <c r="AP328" s="127"/>
      <c r="AQ328" s="127"/>
      <c r="AR328" s="127"/>
      <c r="AS328" s="127"/>
      <c r="AT328" s="127"/>
    </row>
    <row r="329" spans="1:46" ht="30" customHeight="1" x14ac:dyDescent="0.2">
      <c r="A329" s="127"/>
      <c r="B329" s="127"/>
      <c r="C329" s="127"/>
      <c r="D329" s="127"/>
      <c r="E329" s="127"/>
      <c r="F329" s="128"/>
      <c r="G329" s="128"/>
      <c r="H329" s="127"/>
      <c r="I329" s="129"/>
      <c r="J329" s="129"/>
      <c r="K329" s="128"/>
      <c r="L329" s="128"/>
      <c r="M329" s="127"/>
      <c r="N329" s="127"/>
      <c r="O329" s="127"/>
      <c r="P329" s="127"/>
      <c r="Q329" s="127"/>
      <c r="R329" s="130"/>
      <c r="S329" s="130"/>
      <c r="T329" s="128"/>
      <c r="U329" s="128"/>
      <c r="V329" s="128"/>
      <c r="W329" s="128"/>
      <c r="X329" s="130"/>
      <c r="Y329" s="127"/>
      <c r="Z329" s="131"/>
      <c r="AA329" s="127"/>
      <c r="AB329" s="127"/>
      <c r="AC329" s="127"/>
      <c r="AD329" s="127"/>
      <c r="AE329" s="127"/>
      <c r="AF329" s="127"/>
      <c r="AG329" s="127"/>
      <c r="AH329" s="127"/>
      <c r="AI329" s="127"/>
      <c r="AJ329" s="127"/>
      <c r="AK329" s="127"/>
      <c r="AL329" s="127"/>
      <c r="AM329" s="127"/>
      <c r="AN329" s="127"/>
      <c r="AO329" s="127"/>
      <c r="AP329" s="127"/>
      <c r="AQ329" s="127"/>
      <c r="AR329" s="127"/>
      <c r="AS329" s="127"/>
      <c r="AT329" s="127"/>
    </row>
    <row r="330" spans="1:46" ht="30" customHeight="1" x14ac:dyDescent="0.2">
      <c r="A330" s="127"/>
      <c r="B330" s="127"/>
      <c r="C330" s="127"/>
      <c r="D330" s="127"/>
      <c r="E330" s="127"/>
      <c r="F330" s="128"/>
      <c r="G330" s="128"/>
      <c r="H330" s="127"/>
      <c r="I330" s="129"/>
      <c r="J330" s="129"/>
      <c r="K330" s="128"/>
      <c r="L330" s="128"/>
      <c r="M330" s="127"/>
      <c r="N330" s="127"/>
      <c r="O330" s="127"/>
      <c r="P330" s="127"/>
      <c r="Q330" s="127"/>
      <c r="R330" s="130"/>
      <c r="S330" s="130"/>
      <c r="T330" s="128"/>
      <c r="U330" s="128"/>
      <c r="V330" s="128"/>
      <c r="W330" s="128"/>
      <c r="X330" s="130"/>
      <c r="Y330" s="127"/>
      <c r="Z330" s="131"/>
      <c r="AA330" s="127"/>
      <c r="AB330" s="127"/>
      <c r="AC330" s="127"/>
      <c r="AD330" s="127"/>
      <c r="AE330" s="127"/>
      <c r="AF330" s="127"/>
      <c r="AG330" s="127"/>
      <c r="AH330" s="127"/>
      <c r="AI330" s="127"/>
      <c r="AJ330" s="127"/>
      <c r="AK330" s="127"/>
      <c r="AL330" s="127"/>
      <c r="AM330" s="127"/>
      <c r="AN330" s="127"/>
      <c r="AO330" s="127"/>
      <c r="AP330" s="127"/>
      <c r="AQ330" s="127"/>
      <c r="AR330" s="127"/>
      <c r="AS330" s="127"/>
      <c r="AT330" s="127"/>
    </row>
    <row r="331" spans="1:46" ht="30" customHeight="1" x14ac:dyDescent="0.2">
      <c r="A331" s="127"/>
      <c r="B331" s="127"/>
      <c r="C331" s="127"/>
      <c r="D331" s="127"/>
      <c r="E331" s="127"/>
      <c r="F331" s="128"/>
      <c r="G331" s="128"/>
      <c r="H331" s="127"/>
      <c r="I331" s="129"/>
      <c r="J331" s="129"/>
      <c r="K331" s="128"/>
      <c r="L331" s="128"/>
      <c r="M331" s="127"/>
      <c r="N331" s="127"/>
      <c r="O331" s="127"/>
      <c r="P331" s="127"/>
      <c r="Q331" s="127"/>
      <c r="R331" s="130"/>
      <c r="S331" s="130"/>
      <c r="T331" s="128"/>
      <c r="U331" s="128"/>
      <c r="V331" s="128"/>
      <c r="W331" s="128"/>
      <c r="X331" s="130"/>
      <c r="Y331" s="127"/>
      <c r="Z331" s="131"/>
      <c r="AA331" s="127"/>
      <c r="AB331" s="127"/>
      <c r="AC331" s="127"/>
      <c r="AD331" s="127"/>
      <c r="AE331" s="127"/>
      <c r="AF331" s="127"/>
      <c r="AG331" s="127"/>
      <c r="AH331" s="127"/>
      <c r="AI331" s="127"/>
      <c r="AJ331" s="127"/>
      <c r="AK331" s="127"/>
      <c r="AL331" s="127"/>
      <c r="AM331" s="127"/>
      <c r="AN331" s="127"/>
      <c r="AO331" s="127"/>
      <c r="AP331" s="127"/>
      <c r="AQ331" s="127"/>
      <c r="AR331" s="127"/>
      <c r="AS331" s="127"/>
      <c r="AT331" s="127"/>
    </row>
    <row r="332" spans="1:46" ht="30" customHeight="1" x14ac:dyDescent="0.2">
      <c r="A332" s="127"/>
      <c r="B332" s="127"/>
      <c r="C332" s="127"/>
      <c r="D332" s="127"/>
      <c r="E332" s="127"/>
      <c r="F332" s="128"/>
      <c r="G332" s="128"/>
      <c r="H332" s="127"/>
      <c r="I332" s="129"/>
      <c r="J332" s="129"/>
      <c r="K332" s="128"/>
      <c r="L332" s="128"/>
      <c r="M332" s="127"/>
      <c r="N332" s="127"/>
      <c r="O332" s="127"/>
      <c r="P332" s="127"/>
      <c r="Q332" s="127"/>
      <c r="R332" s="130"/>
      <c r="S332" s="130"/>
      <c r="T332" s="128"/>
      <c r="U332" s="128"/>
      <c r="V332" s="128"/>
      <c r="W332" s="128"/>
      <c r="X332" s="130"/>
      <c r="Y332" s="127"/>
      <c r="Z332" s="131"/>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row>
    <row r="333" spans="1:46" ht="30" customHeight="1" x14ac:dyDescent="0.2">
      <c r="A333" s="127"/>
      <c r="B333" s="127"/>
      <c r="C333" s="127"/>
      <c r="D333" s="127"/>
      <c r="E333" s="127"/>
      <c r="F333" s="128"/>
      <c r="G333" s="128"/>
      <c r="H333" s="127"/>
      <c r="I333" s="129"/>
      <c r="J333" s="129"/>
      <c r="K333" s="128"/>
      <c r="L333" s="128"/>
      <c r="M333" s="127"/>
      <c r="N333" s="127"/>
      <c r="O333" s="127"/>
      <c r="P333" s="127"/>
      <c r="Q333" s="127"/>
      <c r="R333" s="130"/>
      <c r="S333" s="130"/>
      <c r="T333" s="128"/>
      <c r="U333" s="128"/>
      <c r="V333" s="128"/>
      <c r="W333" s="128"/>
      <c r="X333" s="130"/>
      <c r="Y333" s="127"/>
      <c r="Z333" s="131"/>
      <c r="AA333" s="127"/>
      <c r="AB333" s="127"/>
      <c r="AC333" s="127"/>
      <c r="AD333" s="127"/>
      <c r="AE333" s="127"/>
      <c r="AF333" s="127"/>
      <c r="AG333" s="127"/>
      <c r="AH333" s="127"/>
      <c r="AI333" s="127"/>
      <c r="AJ333" s="127"/>
      <c r="AK333" s="127"/>
      <c r="AL333" s="127"/>
      <c r="AM333" s="127"/>
      <c r="AN333" s="127"/>
      <c r="AO333" s="127"/>
      <c r="AP333" s="127"/>
      <c r="AQ333" s="127"/>
      <c r="AR333" s="127"/>
      <c r="AS333" s="127"/>
      <c r="AT333" s="127"/>
    </row>
    <row r="334" spans="1:46" ht="30" customHeight="1" x14ac:dyDescent="0.2">
      <c r="A334" s="127"/>
      <c r="B334" s="127"/>
      <c r="C334" s="127"/>
      <c r="D334" s="127"/>
      <c r="E334" s="127"/>
      <c r="F334" s="128"/>
      <c r="G334" s="128"/>
      <c r="H334" s="127"/>
      <c r="I334" s="129"/>
      <c r="J334" s="129"/>
      <c r="K334" s="128"/>
      <c r="L334" s="128"/>
      <c r="M334" s="127"/>
      <c r="N334" s="127"/>
      <c r="O334" s="127"/>
      <c r="P334" s="127"/>
      <c r="Q334" s="127"/>
      <c r="R334" s="130"/>
      <c r="S334" s="130"/>
      <c r="T334" s="128"/>
      <c r="U334" s="128"/>
      <c r="V334" s="128"/>
      <c r="W334" s="128"/>
      <c r="X334" s="130"/>
      <c r="Y334" s="127"/>
      <c r="Z334" s="131"/>
      <c r="AA334" s="127"/>
      <c r="AB334" s="127"/>
      <c r="AC334" s="127"/>
      <c r="AD334" s="127"/>
      <c r="AE334" s="127"/>
      <c r="AF334" s="127"/>
      <c r="AG334" s="127"/>
      <c r="AH334" s="127"/>
      <c r="AI334" s="127"/>
      <c r="AJ334" s="127"/>
      <c r="AK334" s="127"/>
      <c r="AL334" s="127"/>
      <c r="AM334" s="127"/>
      <c r="AN334" s="127"/>
      <c r="AO334" s="127"/>
      <c r="AP334" s="127"/>
      <c r="AQ334" s="127"/>
      <c r="AR334" s="127"/>
      <c r="AS334" s="127"/>
      <c r="AT334" s="127"/>
    </row>
    <row r="335" spans="1:46" ht="30" customHeight="1" x14ac:dyDescent="0.2">
      <c r="A335" s="127"/>
      <c r="B335" s="127"/>
      <c r="C335" s="127"/>
      <c r="D335" s="127"/>
      <c r="E335" s="127"/>
      <c r="F335" s="128"/>
      <c r="G335" s="128"/>
      <c r="H335" s="127"/>
      <c r="I335" s="129"/>
      <c r="J335" s="129"/>
      <c r="K335" s="128"/>
      <c r="L335" s="128"/>
      <c r="M335" s="127"/>
      <c r="N335" s="127"/>
      <c r="O335" s="127"/>
      <c r="P335" s="127"/>
      <c r="Q335" s="127"/>
      <c r="R335" s="130"/>
      <c r="S335" s="130"/>
      <c r="T335" s="128"/>
      <c r="U335" s="128"/>
      <c r="V335" s="128"/>
      <c r="W335" s="128"/>
      <c r="X335" s="130"/>
      <c r="Y335" s="127"/>
      <c r="Z335" s="131"/>
      <c r="AA335" s="127"/>
      <c r="AB335" s="127"/>
      <c r="AC335" s="127"/>
      <c r="AD335" s="127"/>
      <c r="AE335" s="127"/>
      <c r="AF335" s="127"/>
      <c r="AG335" s="127"/>
      <c r="AH335" s="127"/>
      <c r="AI335" s="127"/>
      <c r="AJ335" s="127"/>
      <c r="AK335" s="127"/>
      <c r="AL335" s="127"/>
      <c r="AM335" s="127"/>
      <c r="AN335" s="127"/>
      <c r="AO335" s="127"/>
      <c r="AP335" s="127"/>
      <c r="AQ335" s="127"/>
      <c r="AR335" s="127"/>
      <c r="AS335" s="127"/>
      <c r="AT335" s="127"/>
    </row>
    <row r="336" spans="1:46" ht="30" customHeight="1" x14ac:dyDescent="0.2">
      <c r="A336" s="127"/>
      <c r="B336" s="127"/>
      <c r="C336" s="127"/>
      <c r="D336" s="127"/>
      <c r="E336" s="127"/>
      <c r="F336" s="128"/>
      <c r="G336" s="128"/>
      <c r="H336" s="127"/>
      <c r="I336" s="129"/>
      <c r="J336" s="129"/>
      <c r="K336" s="128"/>
      <c r="L336" s="128"/>
      <c r="M336" s="127"/>
      <c r="N336" s="127"/>
      <c r="O336" s="127"/>
      <c r="P336" s="127"/>
      <c r="Q336" s="127"/>
      <c r="R336" s="130"/>
      <c r="S336" s="130"/>
      <c r="T336" s="128"/>
      <c r="U336" s="128"/>
      <c r="V336" s="128"/>
      <c r="W336" s="128"/>
      <c r="X336" s="130"/>
      <c r="Y336" s="127"/>
      <c r="Z336" s="131"/>
      <c r="AA336" s="127"/>
      <c r="AB336" s="127"/>
      <c r="AC336" s="127"/>
      <c r="AD336" s="127"/>
      <c r="AE336" s="127"/>
      <c r="AF336" s="127"/>
      <c r="AG336" s="127"/>
      <c r="AH336" s="127"/>
      <c r="AI336" s="127"/>
      <c r="AJ336" s="127"/>
      <c r="AK336" s="127"/>
      <c r="AL336" s="127"/>
      <c r="AM336" s="127"/>
      <c r="AN336" s="127"/>
      <c r="AO336" s="127"/>
      <c r="AP336" s="127"/>
      <c r="AQ336" s="127"/>
      <c r="AR336" s="127"/>
      <c r="AS336" s="127"/>
      <c r="AT336" s="127"/>
    </row>
    <row r="337" spans="1:46" ht="30" customHeight="1" x14ac:dyDescent="0.2">
      <c r="A337" s="127"/>
      <c r="B337" s="127"/>
      <c r="C337" s="127"/>
      <c r="D337" s="127"/>
      <c r="E337" s="127"/>
      <c r="F337" s="128"/>
      <c r="G337" s="128"/>
      <c r="H337" s="127"/>
      <c r="I337" s="129"/>
      <c r="J337" s="129"/>
      <c r="K337" s="128"/>
      <c r="L337" s="128"/>
      <c r="M337" s="127"/>
      <c r="N337" s="127"/>
      <c r="O337" s="127"/>
      <c r="P337" s="127"/>
      <c r="Q337" s="127"/>
      <c r="R337" s="130"/>
      <c r="S337" s="130"/>
      <c r="T337" s="128"/>
      <c r="U337" s="128"/>
      <c r="V337" s="128"/>
      <c r="W337" s="128"/>
      <c r="X337" s="130"/>
      <c r="Y337" s="127"/>
      <c r="Z337" s="131"/>
      <c r="AA337" s="127"/>
      <c r="AB337" s="127"/>
      <c r="AC337" s="127"/>
      <c r="AD337" s="127"/>
      <c r="AE337" s="127"/>
      <c r="AF337" s="127"/>
      <c r="AG337" s="127"/>
      <c r="AH337" s="127"/>
      <c r="AI337" s="127"/>
      <c r="AJ337" s="127"/>
      <c r="AK337" s="127"/>
      <c r="AL337" s="127"/>
      <c r="AM337" s="127"/>
      <c r="AN337" s="127"/>
      <c r="AO337" s="127"/>
      <c r="AP337" s="127"/>
      <c r="AQ337" s="127"/>
      <c r="AR337" s="127"/>
      <c r="AS337" s="127"/>
      <c r="AT337" s="127"/>
    </row>
    <row r="338" spans="1:46" ht="30" customHeight="1" x14ac:dyDescent="0.2">
      <c r="A338" s="127"/>
      <c r="B338" s="127"/>
      <c r="C338" s="127"/>
      <c r="D338" s="127"/>
      <c r="E338" s="127"/>
      <c r="F338" s="128"/>
      <c r="G338" s="128"/>
      <c r="H338" s="127"/>
      <c r="I338" s="129"/>
      <c r="J338" s="129"/>
      <c r="K338" s="128"/>
      <c r="L338" s="128"/>
      <c r="M338" s="127"/>
      <c r="N338" s="127"/>
      <c r="O338" s="127"/>
      <c r="P338" s="127"/>
      <c r="Q338" s="127"/>
      <c r="R338" s="130"/>
      <c r="S338" s="130"/>
      <c r="T338" s="128"/>
      <c r="U338" s="128"/>
      <c r="V338" s="128"/>
      <c r="W338" s="128"/>
      <c r="X338" s="130"/>
      <c r="Y338" s="127"/>
      <c r="Z338" s="131"/>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row>
    <row r="339" spans="1:46" ht="30" customHeight="1" x14ac:dyDescent="0.2">
      <c r="A339" s="127"/>
      <c r="B339" s="127"/>
      <c r="C339" s="127"/>
      <c r="D339" s="127"/>
      <c r="E339" s="127"/>
      <c r="F339" s="128"/>
      <c r="G339" s="128"/>
      <c r="H339" s="127"/>
      <c r="I339" s="129"/>
      <c r="J339" s="129"/>
      <c r="K339" s="128"/>
      <c r="L339" s="128"/>
      <c r="M339" s="127"/>
      <c r="N339" s="127"/>
      <c r="O339" s="127"/>
      <c r="P339" s="127"/>
      <c r="Q339" s="127"/>
      <c r="R339" s="130"/>
      <c r="S339" s="130"/>
      <c r="T339" s="128"/>
      <c r="U339" s="128"/>
      <c r="V339" s="128"/>
      <c r="W339" s="128"/>
      <c r="X339" s="130"/>
      <c r="Y339" s="127"/>
      <c r="Z339" s="131"/>
      <c r="AA339" s="127"/>
      <c r="AB339" s="127"/>
      <c r="AC339" s="127"/>
      <c r="AD339" s="127"/>
      <c r="AE339" s="127"/>
      <c r="AF339" s="127"/>
      <c r="AG339" s="127"/>
      <c r="AH339" s="127"/>
      <c r="AI339" s="127"/>
      <c r="AJ339" s="127"/>
      <c r="AK339" s="127"/>
      <c r="AL339" s="127"/>
      <c r="AM339" s="127"/>
      <c r="AN339" s="127"/>
      <c r="AO339" s="127"/>
      <c r="AP339" s="127"/>
      <c r="AQ339" s="127"/>
      <c r="AR339" s="127"/>
      <c r="AS339" s="127"/>
      <c r="AT339" s="127"/>
    </row>
    <row r="340" spans="1:46" ht="30" customHeight="1" x14ac:dyDescent="0.2">
      <c r="A340" s="127"/>
      <c r="B340" s="127"/>
      <c r="C340" s="127"/>
      <c r="D340" s="127"/>
      <c r="E340" s="127"/>
      <c r="F340" s="128"/>
      <c r="G340" s="128"/>
      <c r="H340" s="127"/>
      <c r="I340" s="129"/>
      <c r="J340" s="129"/>
      <c r="K340" s="128"/>
      <c r="L340" s="128"/>
      <c r="M340" s="127"/>
      <c r="N340" s="127"/>
      <c r="O340" s="127"/>
      <c r="P340" s="127"/>
      <c r="Q340" s="127"/>
      <c r="R340" s="130"/>
      <c r="S340" s="130"/>
      <c r="T340" s="128"/>
      <c r="U340" s="128"/>
      <c r="V340" s="128"/>
      <c r="W340" s="128"/>
      <c r="X340" s="130"/>
      <c r="Y340" s="127"/>
      <c r="Z340" s="131"/>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row>
    <row r="341" spans="1:46" ht="30" customHeight="1" x14ac:dyDescent="0.2">
      <c r="A341" s="127"/>
      <c r="B341" s="127"/>
      <c r="C341" s="127"/>
      <c r="D341" s="127"/>
      <c r="E341" s="127"/>
      <c r="F341" s="128"/>
      <c r="G341" s="128"/>
      <c r="H341" s="127"/>
      <c r="I341" s="129"/>
      <c r="J341" s="129"/>
      <c r="K341" s="128"/>
      <c r="L341" s="128"/>
      <c r="M341" s="127"/>
      <c r="N341" s="127"/>
      <c r="O341" s="127"/>
      <c r="P341" s="127"/>
      <c r="Q341" s="127"/>
      <c r="R341" s="130"/>
      <c r="S341" s="130"/>
      <c r="T341" s="128"/>
      <c r="U341" s="128"/>
      <c r="V341" s="128"/>
      <c r="W341" s="128"/>
      <c r="X341" s="130"/>
      <c r="Y341" s="127"/>
      <c r="Z341" s="131"/>
      <c r="AA341" s="127"/>
      <c r="AB341" s="127"/>
      <c r="AC341" s="127"/>
      <c r="AD341" s="127"/>
      <c r="AE341" s="127"/>
      <c r="AF341" s="127"/>
      <c r="AG341" s="127"/>
      <c r="AH341" s="127"/>
      <c r="AI341" s="127"/>
      <c r="AJ341" s="127"/>
      <c r="AK341" s="127"/>
      <c r="AL341" s="127"/>
      <c r="AM341" s="127"/>
      <c r="AN341" s="127"/>
      <c r="AO341" s="127"/>
      <c r="AP341" s="127"/>
      <c r="AQ341" s="127"/>
      <c r="AR341" s="127"/>
      <c r="AS341" s="127"/>
      <c r="AT341" s="127"/>
    </row>
    <row r="342" spans="1:46" ht="30" customHeight="1" x14ac:dyDescent="0.2">
      <c r="A342" s="127"/>
      <c r="B342" s="127"/>
      <c r="C342" s="127"/>
      <c r="D342" s="127"/>
      <c r="E342" s="127"/>
      <c r="F342" s="128"/>
      <c r="G342" s="128"/>
      <c r="H342" s="127"/>
      <c r="I342" s="129"/>
      <c r="J342" s="129"/>
      <c r="K342" s="128"/>
      <c r="L342" s="128"/>
      <c r="M342" s="127"/>
      <c r="N342" s="127"/>
      <c r="O342" s="127"/>
      <c r="P342" s="127"/>
      <c r="Q342" s="127"/>
      <c r="R342" s="130"/>
      <c r="S342" s="130"/>
      <c r="T342" s="128"/>
      <c r="U342" s="128"/>
      <c r="V342" s="128"/>
      <c r="W342" s="128"/>
      <c r="X342" s="130"/>
      <c r="Y342" s="127"/>
      <c r="Z342" s="131"/>
      <c r="AA342" s="127"/>
      <c r="AB342" s="127"/>
      <c r="AC342" s="127"/>
      <c r="AD342" s="127"/>
      <c r="AE342" s="127"/>
      <c r="AF342" s="127"/>
      <c r="AG342" s="127"/>
      <c r="AH342" s="127"/>
      <c r="AI342" s="127"/>
      <c r="AJ342" s="127"/>
      <c r="AK342" s="127"/>
      <c r="AL342" s="127"/>
      <c r="AM342" s="127"/>
      <c r="AN342" s="127"/>
      <c r="AO342" s="127"/>
      <c r="AP342" s="127"/>
      <c r="AQ342" s="127"/>
      <c r="AR342" s="127"/>
      <c r="AS342" s="127"/>
      <c r="AT342" s="127"/>
    </row>
    <row r="343" spans="1:46" ht="30" customHeight="1" x14ac:dyDescent="0.2">
      <c r="A343" s="127"/>
      <c r="B343" s="127"/>
      <c r="C343" s="127"/>
      <c r="D343" s="127"/>
      <c r="E343" s="127"/>
      <c r="F343" s="128"/>
      <c r="G343" s="128"/>
      <c r="H343" s="127"/>
      <c r="I343" s="129"/>
      <c r="J343" s="129"/>
      <c r="K343" s="128"/>
      <c r="L343" s="128"/>
      <c r="M343" s="127"/>
      <c r="N343" s="127"/>
      <c r="O343" s="127"/>
      <c r="P343" s="127"/>
      <c r="Q343" s="127"/>
      <c r="R343" s="130"/>
      <c r="S343" s="130"/>
      <c r="T343" s="128"/>
      <c r="U343" s="128"/>
      <c r="V343" s="128"/>
      <c r="W343" s="128"/>
      <c r="X343" s="130"/>
      <c r="Y343" s="127"/>
      <c r="Z343" s="131"/>
      <c r="AA343" s="127"/>
      <c r="AB343" s="127"/>
      <c r="AC343" s="127"/>
      <c r="AD343" s="127"/>
      <c r="AE343" s="127"/>
      <c r="AF343" s="127"/>
      <c r="AG343" s="127"/>
      <c r="AH343" s="127"/>
      <c r="AI343" s="127"/>
      <c r="AJ343" s="127"/>
      <c r="AK343" s="127"/>
      <c r="AL343" s="127"/>
      <c r="AM343" s="127"/>
      <c r="AN343" s="127"/>
      <c r="AO343" s="127"/>
      <c r="AP343" s="127"/>
      <c r="AQ343" s="127"/>
      <c r="AR343" s="127"/>
      <c r="AS343" s="127"/>
      <c r="AT343" s="127"/>
    </row>
    <row r="344" spans="1:46" ht="30" customHeight="1" x14ac:dyDescent="0.2">
      <c r="A344" s="127"/>
      <c r="B344" s="127"/>
      <c r="C344" s="127"/>
      <c r="D344" s="127"/>
      <c r="E344" s="127"/>
      <c r="F344" s="128"/>
      <c r="G344" s="128"/>
      <c r="H344" s="127"/>
      <c r="I344" s="129"/>
      <c r="J344" s="129"/>
      <c r="K344" s="128"/>
      <c r="L344" s="128"/>
      <c r="M344" s="127"/>
      <c r="N344" s="127"/>
      <c r="O344" s="127"/>
      <c r="P344" s="127"/>
      <c r="Q344" s="127"/>
      <c r="R344" s="130"/>
      <c r="S344" s="130"/>
      <c r="T344" s="128"/>
      <c r="U344" s="128"/>
      <c r="V344" s="128"/>
      <c r="W344" s="128"/>
      <c r="X344" s="130"/>
      <c r="Y344" s="127"/>
      <c r="Z344" s="131"/>
      <c r="AA344" s="127"/>
      <c r="AB344" s="127"/>
      <c r="AC344" s="127"/>
      <c r="AD344" s="127"/>
      <c r="AE344" s="127"/>
      <c r="AF344" s="127"/>
      <c r="AG344" s="127"/>
      <c r="AH344" s="127"/>
      <c r="AI344" s="127"/>
      <c r="AJ344" s="127"/>
      <c r="AK344" s="127"/>
      <c r="AL344" s="127"/>
      <c r="AM344" s="127"/>
      <c r="AN344" s="127"/>
      <c r="AO344" s="127"/>
      <c r="AP344" s="127"/>
      <c r="AQ344" s="127"/>
      <c r="AR344" s="127"/>
      <c r="AS344" s="127"/>
      <c r="AT344" s="127"/>
    </row>
    <row r="345" spans="1:46" ht="30" customHeight="1" x14ac:dyDescent="0.2">
      <c r="A345" s="127"/>
      <c r="B345" s="127"/>
      <c r="C345" s="127"/>
      <c r="D345" s="127"/>
      <c r="E345" s="127"/>
      <c r="F345" s="128"/>
      <c r="G345" s="128"/>
      <c r="H345" s="127"/>
      <c r="I345" s="129"/>
      <c r="J345" s="129"/>
      <c r="K345" s="128"/>
      <c r="L345" s="128"/>
      <c r="M345" s="127"/>
      <c r="N345" s="127"/>
      <c r="O345" s="127"/>
      <c r="P345" s="127"/>
      <c r="Q345" s="127"/>
      <c r="R345" s="130"/>
      <c r="S345" s="130"/>
      <c r="T345" s="128"/>
      <c r="U345" s="128"/>
      <c r="V345" s="128"/>
      <c r="W345" s="128"/>
      <c r="X345" s="130"/>
      <c r="Y345" s="127"/>
      <c r="Z345" s="131"/>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row>
    <row r="346" spans="1:46" ht="30" customHeight="1" x14ac:dyDescent="0.2">
      <c r="A346" s="127"/>
      <c r="B346" s="127"/>
      <c r="C346" s="127"/>
      <c r="D346" s="127"/>
      <c r="E346" s="127"/>
      <c r="F346" s="128"/>
      <c r="G346" s="128"/>
      <c r="H346" s="127"/>
      <c r="I346" s="129"/>
      <c r="J346" s="129"/>
      <c r="K346" s="128"/>
      <c r="L346" s="128"/>
      <c r="M346" s="127"/>
      <c r="N346" s="127"/>
      <c r="O346" s="127"/>
      <c r="P346" s="127"/>
      <c r="Q346" s="127"/>
      <c r="R346" s="130"/>
      <c r="S346" s="130"/>
      <c r="T346" s="128"/>
      <c r="U346" s="128"/>
      <c r="V346" s="128"/>
      <c r="W346" s="128"/>
      <c r="X346" s="130"/>
      <c r="Y346" s="127"/>
      <c r="Z346" s="131"/>
      <c r="AA346" s="127"/>
      <c r="AB346" s="127"/>
      <c r="AC346" s="127"/>
      <c r="AD346" s="127"/>
      <c r="AE346" s="127"/>
      <c r="AF346" s="127"/>
      <c r="AG346" s="127"/>
      <c r="AH346" s="127"/>
      <c r="AI346" s="127"/>
      <c r="AJ346" s="127"/>
      <c r="AK346" s="127"/>
      <c r="AL346" s="127"/>
      <c r="AM346" s="127"/>
      <c r="AN346" s="127"/>
      <c r="AO346" s="127"/>
      <c r="AP346" s="127"/>
      <c r="AQ346" s="127"/>
      <c r="AR346" s="127"/>
      <c r="AS346" s="127"/>
      <c r="AT346" s="127"/>
    </row>
    <row r="347" spans="1:46" ht="30" customHeight="1" x14ac:dyDescent="0.2">
      <c r="A347" s="127"/>
      <c r="B347" s="127"/>
      <c r="C347" s="127"/>
      <c r="D347" s="127"/>
      <c r="E347" s="127"/>
      <c r="F347" s="128"/>
      <c r="G347" s="128"/>
      <c r="H347" s="127"/>
      <c r="I347" s="129"/>
      <c r="J347" s="129"/>
      <c r="K347" s="128"/>
      <c r="L347" s="128"/>
      <c r="M347" s="127"/>
      <c r="N347" s="127"/>
      <c r="O347" s="127"/>
      <c r="P347" s="127"/>
      <c r="Q347" s="127"/>
      <c r="R347" s="130"/>
      <c r="S347" s="130"/>
      <c r="T347" s="128"/>
      <c r="U347" s="128"/>
      <c r="V347" s="128"/>
      <c r="W347" s="128"/>
      <c r="X347" s="130"/>
      <c r="Y347" s="127"/>
      <c r="Z347" s="131"/>
      <c r="AA347" s="127"/>
      <c r="AB347" s="127"/>
      <c r="AC347" s="127"/>
      <c r="AD347" s="127"/>
      <c r="AE347" s="127"/>
      <c r="AF347" s="127"/>
      <c r="AG347" s="127"/>
      <c r="AH347" s="127"/>
      <c r="AI347" s="127"/>
      <c r="AJ347" s="127"/>
      <c r="AK347" s="127"/>
      <c r="AL347" s="127"/>
      <c r="AM347" s="127"/>
      <c r="AN347" s="127"/>
      <c r="AO347" s="127"/>
      <c r="AP347" s="127"/>
      <c r="AQ347" s="127"/>
      <c r="AR347" s="127"/>
      <c r="AS347" s="127"/>
      <c r="AT347" s="127"/>
    </row>
    <row r="348" spans="1:46" ht="30" customHeight="1" x14ac:dyDescent="0.2">
      <c r="A348" s="127"/>
      <c r="B348" s="127"/>
      <c r="C348" s="127"/>
      <c r="D348" s="127"/>
      <c r="E348" s="127"/>
      <c r="F348" s="128"/>
      <c r="G348" s="128"/>
      <c r="H348" s="127"/>
      <c r="I348" s="129"/>
      <c r="J348" s="129"/>
      <c r="K348" s="128"/>
      <c r="L348" s="128"/>
      <c r="M348" s="127"/>
      <c r="N348" s="127"/>
      <c r="O348" s="127"/>
      <c r="P348" s="127"/>
      <c r="Q348" s="127"/>
      <c r="R348" s="130"/>
      <c r="S348" s="130"/>
      <c r="T348" s="128"/>
      <c r="U348" s="128"/>
      <c r="V348" s="128"/>
      <c r="W348" s="128"/>
      <c r="X348" s="130"/>
      <c r="Y348" s="127"/>
      <c r="Z348" s="131"/>
      <c r="AA348" s="127"/>
      <c r="AB348" s="127"/>
      <c r="AC348" s="127"/>
      <c r="AD348" s="127"/>
      <c r="AE348" s="127"/>
      <c r="AF348" s="127"/>
      <c r="AG348" s="127"/>
      <c r="AH348" s="127"/>
      <c r="AI348" s="127"/>
      <c r="AJ348" s="127"/>
      <c r="AK348" s="127"/>
      <c r="AL348" s="127"/>
      <c r="AM348" s="127"/>
      <c r="AN348" s="127"/>
      <c r="AO348" s="127"/>
      <c r="AP348" s="127"/>
      <c r="AQ348" s="127"/>
      <c r="AR348" s="127"/>
      <c r="AS348" s="127"/>
      <c r="AT348" s="127"/>
    </row>
    <row r="349" spans="1:46" ht="30" customHeight="1" x14ac:dyDescent="0.2">
      <c r="A349" s="127"/>
      <c r="B349" s="127"/>
      <c r="C349" s="127"/>
      <c r="D349" s="127"/>
      <c r="E349" s="127"/>
      <c r="F349" s="128"/>
      <c r="G349" s="128"/>
      <c r="H349" s="127"/>
      <c r="I349" s="129"/>
      <c r="J349" s="129"/>
      <c r="K349" s="128"/>
      <c r="L349" s="128"/>
      <c r="M349" s="127"/>
      <c r="N349" s="127"/>
      <c r="O349" s="127"/>
      <c r="P349" s="127"/>
      <c r="Q349" s="127"/>
      <c r="R349" s="130"/>
      <c r="S349" s="130"/>
      <c r="T349" s="128"/>
      <c r="U349" s="128"/>
      <c r="V349" s="128"/>
      <c r="W349" s="128"/>
      <c r="X349" s="130"/>
      <c r="Y349" s="127"/>
      <c r="Z349" s="131"/>
      <c r="AA349" s="127"/>
      <c r="AB349" s="127"/>
      <c r="AC349" s="127"/>
      <c r="AD349" s="127"/>
      <c r="AE349" s="127"/>
      <c r="AF349" s="127"/>
      <c r="AG349" s="127"/>
      <c r="AH349" s="127"/>
      <c r="AI349" s="127"/>
      <c r="AJ349" s="127"/>
      <c r="AK349" s="127"/>
      <c r="AL349" s="127"/>
      <c r="AM349" s="127"/>
      <c r="AN349" s="127"/>
      <c r="AO349" s="127"/>
      <c r="AP349" s="127"/>
      <c r="AQ349" s="127"/>
      <c r="AR349" s="127"/>
      <c r="AS349" s="127"/>
      <c r="AT349" s="127"/>
    </row>
    <row r="350" spans="1:46" ht="30" customHeight="1" x14ac:dyDescent="0.2">
      <c r="A350" s="127"/>
      <c r="B350" s="127"/>
      <c r="C350" s="127"/>
      <c r="D350" s="127"/>
      <c r="E350" s="127"/>
      <c r="F350" s="128"/>
      <c r="G350" s="128"/>
      <c r="H350" s="127"/>
      <c r="I350" s="129"/>
      <c r="J350" s="129"/>
      <c r="K350" s="128"/>
      <c r="L350" s="128"/>
      <c r="M350" s="127"/>
      <c r="N350" s="127"/>
      <c r="O350" s="127"/>
      <c r="P350" s="127"/>
      <c r="Q350" s="127"/>
      <c r="R350" s="130"/>
      <c r="S350" s="130"/>
      <c r="T350" s="128"/>
      <c r="U350" s="128"/>
      <c r="V350" s="128"/>
      <c r="W350" s="128"/>
      <c r="X350" s="130"/>
      <c r="Y350" s="127"/>
      <c r="Z350" s="131"/>
      <c r="AA350" s="127"/>
      <c r="AB350" s="127"/>
      <c r="AC350" s="127"/>
      <c r="AD350" s="127"/>
      <c r="AE350" s="127"/>
      <c r="AF350" s="127"/>
      <c r="AG350" s="127"/>
      <c r="AH350" s="127"/>
      <c r="AI350" s="127"/>
      <c r="AJ350" s="127"/>
      <c r="AK350" s="127"/>
      <c r="AL350" s="127"/>
      <c r="AM350" s="127"/>
      <c r="AN350" s="127"/>
      <c r="AO350" s="127"/>
      <c r="AP350" s="127"/>
      <c r="AQ350" s="127"/>
      <c r="AR350" s="127"/>
      <c r="AS350" s="127"/>
      <c r="AT350" s="127"/>
    </row>
    <row r="351" spans="1:46" ht="30" customHeight="1" x14ac:dyDescent="0.2">
      <c r="A351" s="127"/>
      <c r="B351" s="127"/>
      <c r="C351" s="127"/>
      <c r="D351" s="127"/>
      <c r="E351" s="127"/>
      <c r="F351" s="128"/>
      <c r="G351" s="128"/>
      <c r="H351" s="127"/>
      <c r="I351" s="129"/>
      <c r="J351" s="129"/>
      <c r="K351" s="128"/>
      <c r="L351" s="128"/>
      <c r="M351" s="127"/>
      <c r="N351" s="127"/>
      <c r="O351" s="127"/>
      <c r="P351" s="127"/>
      <c r="Q351" s="127"/>
      <c r="R351" s="130"/>
      <c r="S351" s="130"/>
      <c r="T351" s="128"/>
      <c r="U351" s="128"/>
      <c r="V351" s="128"/>
      <c r="W351" s="128"/>
      <c r="X351" s="130"/>
      <c r="Y351" s="127"/>
      <c r="Z351" s="131"/>
      <c r="AA351" s="127"/>
      <c r="AB351" s="127"/>
      <c r="AC351" s="127"/>
      <c r="AD351" s="127"/>
      <c r="AE351" s="127"/>
      <c r="AF351" s="127"/>
      <c r="AG351" s="127"/>
      <c r="AH351" s="127"/>
      <c r="AI351" s="127"/>
      <c r="AJ351" s="127"/>
      <c r="AK351" s="127"/>
      <c r="AL351" s="127"/>
      <c r="AM351" s="127"/>
      <c r="AN351" s="127"/>
      <c r="AO351" s="127"/>
      <c r="AP351" s="127"/>
      <c r="AQ351" s="127"/>
      <c r="AR351" s="127"/>
      <c r="AS351" s="127"/>
      <c r="AT351" s="127"/>
    </row>
    <row r="352" spans="1:46" ht="30" customHeight="1" x14ac:dyDescent="0.2">
      <c r="A352" s="127"/>
      <c r="B352" s="127"/>
      <c r="C352" s="127"/>
      <c r="D352" s="127"/>
      <c r="E352" s="127"/>
      <c r="F352" s="128"/>
      <c r="G352" s="128"/>
      <c r="H352" s="127"/>
      <c r="I352" s="129"/>
      <c r="J352" s="129"/>
      <c r="K352" s="128"/>
      <c r="L352" s="128"/>
      <c r="M352" s="127"/>
      <c r="N352" s="127"/>
      <c r="O352" s="127"/>
      <c r="P352" s="127"/>
      <c r="Q352" s="127"/>
      <c r="R352" s="130"/>
      <c r="S352" s="130"/>
      <c r="T352" s="128"/>
      <c r="U352" s="128"/>
      <c r="V352" s="128"/>
      <c r="W352" s="128"/>
      <c r="X352" s="130"/>
      <c r="Y352" s="127"/>
      <c r="Z352" s="131"/>
      <c r="AA352" s="127"/>
      <c r="AB352" s="127"/>
      <c r="AC352" s="127"/>
      <c r="AD352" s="127"/>
      <c r="AE352" s="127"/>
      <c r="AF352" s="127"/>
      <c r="AG352" s="127"/>
      <c r="AH352" s="127"/>
      <c r="AI352" s="127"/>
      <c r="AJ352" s="127"/>
      <c r="AK352" s="127"/>
      <c r="AL352" s="127"/>
      <c r="AM352" s="127"/>
      <c r="AN352" s="127"/>
      <c r="AO352" s="127"/>
      <c r="AP352" s="127"/>
      <c r="AQ352" s="127"/>
      <c r="AR352" s="127"/>
      <c r="AS352" s="127"/>
      <c r="AT352" s="127"/>
    </row>
    <row r="353" spans="1:46" ht="30" customHeight="1" x14ac:dyDescent="0.2">
      <c r="A353" s="127"/>
      <c r="B353" s="127"/>
      <c r="C353" s="127"/>
      <c r="D353" s="127"/>
      <c r="E353" s="127"/>
      <c r="F353" s="128"/>
      <c r="G353" s="128"/>
      <c r="H353" s="127"/>
      <c r="I353" s="129"/>
      <c r="J353" s="129"/>
      <c r="K353" s="128"/>
      <c r="L353" s="128"/>
      <c r="M353" s="127"/>
      <c r="N353" s="127"/>
      <c r="O353" s="127"/>
      <c r="P353" s="127"/>
      <c r="Q353" s="127"/>
      <c r="R353" s="130"/>
      <c r="S353" s="130"/>
      <c r="T353" s="128"/>
      <c r="U353" s="128"/>
      <c r="V353" s="128"/>
      <c r="W353" s="128"/>
      <c r="X353" s="130"/>
      <c r="Y353" s="127"/>
      <c r="Z353" s="131"/>
      <c r="AA353" s="127"/>
      <c r="AB353" s="127"/>
      <c r="AC353" s="127"/>
      <c r="AD353" s="127"/>
      <c r="AE353" s="127"/>
      <c r="AF353" s="127"/>
      <c r="AG353" s="127"/>
      <c r="AH353" s="127"/>
      <c r="AI353" s="127"/>
      <c r="AJ353" s="127"/>
      <c r="AK353" s="127"/>
      <c r="AL353" s="127"/>
      <c r="AM353" s="127"/>
      <c r="AN353" s="127"/>
      <c r="AO353" s="127"/>
      <c r="AP353" s="127"/>
      <c r="AQ353" s="127"/>
      <c r="AR353" s="127"/>
      <c r="AS353" s="127"/>
      <c r="AT353" s="127"/>
    </row>
    <row r="354" spans="1:46" ht="30" customHeight="1" x14ac:dyDescent="0.2">
      <c r="A354" s="127"/>
      <c r="B354" s="127"/>
      <c r="C354" s="127"/>
      <c r="D354" s="127"/>
      <c r="E354" s="127"/>
      <c r="F354" s="128"/>
      <c r="G354" s="128"/>
      <c r="H354" s="127"/>
      <c r="I354" s="129"/>
      <c r="J354" s="129"/>
      <c r="K354" s="128"/>
      <c r="L354" s="128"/>
      <c r="M354" s="127"/>
      <c r="N354" s="127"/>
      <c r="O354" s="127"/>
      <c r="P354" s="127"/>
      <c r="Q354" s="127"/>
      <c r="R354" s="130"/>
      <c r="S354" s="130"/>
      <c r="T354" s="128"/>
      <c r="U354" s="128"/>
      <c r="V354" s="128"/>
      <c r="W354" s="128"/>
      <c r="X354" s="130"/>
      <c r="Y354" s="127"/>
      <c r="Z354" s="131"/>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row>
    <row r="355" spans="1:46" ht="30" customHeight="1" x14ac:dyDescent="0.2">
      <c r="A355" s="127"/>
      <c r="B355" s="127"/>
      <c r="C355" s="127"/>
      <c r="D355" s="127"/>
      <c r="E355" s="127"/>
      <c r="F355" s="128"/>
      <c r="G355" s="128"/>
      <c r="H355" s="127"/>
      <c r="I355" s="129"/>
      <c r="J355" s="129"/>
      <c r="K355" s="128"/>
      <c r="L355" s="128"/>
      <c r="M355" s="127"/>
      <c r="N355" s="127"/>
      <c r="O355" s="127"/>
      <c r="P355" s="127"/>
      <c r="Q355" s="127"/>
      <c r="R355" s="130"/>
      <c r="S355" s="130"/>
      <c r="T355" s="128"/>
      <c r="U355" s="128"/>
      <c r="V355" s="128"/>
      <c r="W355" s="128"/>
      <c r="X355" s="130"/>
      <c r="Y355" s="127"/>
      <c r="Z355" s="131"/>
      <c r="AA355" s="127"/>
      <c r="AB355" s="127"/>
      <c r="AC355" s="127"/>
      <c r="AD355" s="127"/>
      <c r="AE355" s="127"/>
      <c r="AF355" s="127"/>
      <c r="AG355" s="127"/>
      <c r="AH355" s="127"/>
      <c r="AI355" s="127"/>
      <c r="AJ355" s="127"/>
      <c r="AK355" s="127"/>
      <c r="AL355" s="127"/>
      <c r="AM355" s="127"/>
      <c r="AN355" s="127"/>
      <c r="AO355" s="127"/>
      <c r="AP355" s="127"/>
      <c r="AQ355" s="127"/>
      <c r="AR355" s="127"/>
      <c r="AS355" s="127"/>
      <c r="AT355" s="127"/>
    </row>
    <row r="356" spans="1:46" ht="30" customHeight="1" x14ac:dyDescent="0.2">
      <c r="A356" s="127"/>
      <c r="B356" s="127"/>
      <c r="C356" s="127"/>
      <c r="D356" s="127"/>
      <c r="E356" s="127"/>
      <c r="F356" s="128"/>
      <c r="G356" s="128"/>
      <c r="H356" s="127"/>
      <c r="I356" s="129"/>
      <c r="J356" s="129"/>
      <c r="K356" s="128"/>
      <c r="L356" s="128"/>
      <c r="M356" s="127"/>
      <c r="N356" s="127"/>
      <c r="O356" s="127"/>
      <c r="P356" s="127"/>
      <c r="Q356" s="127"/>
      <c r="R356" s="130"/>
      <c r="S356" s="130"/>
      <c r="T356" s="128"/>
      <c r="U356" s="128"/>
      <c r="V356" s="128"/>
      <c r="W356" s="128"/>
      <c r="X356" s="130"/>
      <c r="Y356" s="127"/>
      <c r="Z356" s="131"/>
      <c r="AA356" s="127"/>
      <c r="AB356" s="127"/>
      <c r="AC356" s="127"/>
      <c r="AD356" s="127"/>
      <c r="AE356" s="127"/>
      <c r="AF356" s="127"/>
      <c r="AG356" s="127"/>
      <c r="AH356" s="127"/>
      <c r="AI356" s="127"/>
      <c r="AJ356" s="127"/>
      <c r="AK356" s="127"/>
      <c r="AL356" s="127"/>
      <c r="AM356" s="127"/>
      <c r="AN356" s="127"/>
      <c r="AO356" s="127"/>
      <c r="AP356" s="127"/>
      <c r="AQ356" s="127"/>
      <c r="AR356" s="127"/>
      <c r="AS356" s="127"/>
      <c r="AT356" s="127"/>
    </row>
    <row r="357" spans="1:46" ht="30" customHeight="1" x14ac:dyDescent="0.2">
      <c r="A357" s="127"/>
      <c r="B357" s="127"/>
      <c r="C357" s="127"/>
      <c r="D357" s="127"/>
      <c r="E357" s="127"/>
      <c r="F357" s="128"/>
      <c r="G357" s="128"/>
      <c r="H357" s="127"/>
      <c r="I357" s="129"/>
      <c r="J357" s="129"/>
      <c r="K357" s="128"/>
      <c r="L357" s="128"/>
      <c r="M357" s="127"/>
      <c r="N357" s="127"/>
      <c r="O357" s="127"/>
      <c r="P357" s="127"/>
      <c r="Q357" s="127"/>
      <c r="R357" s="130"/>
      <c r="S357" s="130"/>
      <c r="T357" s="128"/>
      <c r="U357" s="128"/>
      <c r="V357" s="128"/>
      <c r="W357" s="128"/>
      <c r="X357" s="130"/>
      <c r="Y357" s="127"/>
      <c r="Z357" s="131"/>
      <c r="AA357" s="127"/>
      <c r="AB357" s="127"/>
      <c r="AC357" s="127"/>
      <c r="AD357" s="127"/>
      <c r="AE357" s="127"/>
      <c r="AF357" s="127"/>
      <c r="AG357" s="127"/>
      <c r="AH357" s="127"/>
      <c r="AI357" s="127"/>
      <c r="AJ357" s="127"/>
      <c r="AK357" s="127"/>
      <c r="AL357" s="127"/>
      <c r="AM357" s="127"/>
      <c r="AN357" s="127"/>
      <c r="AO357" s="127"/>
      <c r="AP357" s="127"/>
      <c r="AQ357" s="127"/>
      <c r="AR357" s="127"/>
      <c r="AS357" s="127"/>
      <c r="AT357" s="127"/>
    </row>
    <row r="358" spans="1:46" ht="30" customHeight="1" x14ac:dyDescent="0.2">
      <c r="A358" s="127"/>
      <c r="B358" s="127"/>
      <c r="C358" s="127"/>
      <c r="D358" s="127"/>
      <c r="E358" s="127"/>
      <c r="F358" s="128"/>
      <c r="G358" s="128"/>
      <c r="H358" s="127"/>
      <c r="I358" s="129"/>
      <c r="J358" s="129"/>
      <c r="K358" s="128"/>
      <c r="L358" s="128"/>
      <c r="M358" s="127"/>
      <c r="N358" s="127"/>
      <c r="O358" s="127"/>
      <c r="P358" s="127"/>
      <c r="Q358" s="127"/>
      <c r="R358" s="130"/>
      <c r="S358" s="130"/>
      <c r="T358" s="128"/>
      <c r="U358" s="128"/>
      <c r="V358" s="128"/>
      <c r="W358" s="128"/>
      <c r="X358" s="130"/>
      <c r="Y358" s="127"/>
      <c r="Z358" s="131"/>
      <c r="AA358" s="127"/>
      <c r="AB358" s="127"/>
      <c r="AC358" s="127"/>
      <c r="AD358" s="127"/>
      <c r="AE358" s="127"/>
      <c r="AF358" s="127"/>
      <c r="AG358" s="127"/>
      <c r="AH358" s="127"/>
      <c r="AI358" s="127"/>
      <c r="AJ358" s="127"/>
      <c r="AK358" s="127"/>
      <c r="AL358" s="127"/>
      <c r="AM358" s="127"/>
      <c r="AN358" s="127"/>
      <c r="AO358" s="127"/>
      <c r="AP358" s="127"/>
      <c r="AQ358" s="127"/>
      <c r="AR358" s="127"/>
      <c r="AS358" s="127"/>
      <c r="AT358" s="127"/>
    </row>
    <row r="359" spans="1:46" ht="30" customHeight="1" x14ac:dyDescent="0.2">
      <c r="A359" s="127"/>
      <c r="B359" s="127"/>
      <c r="C359" s="127"/>
      <c r="D359" s="127"/>
      <c r="E359" s="127"/>
      <c r="F359" s="128"/>
      <c r="G359" s="128"/>
      <c r="H359" s="127"/>
      <c r="I359" s="129"/>
      <c r="J359" s="129"/>
      <c r="K359" s="128"/>
      <c r="L359" s="128"/>
      <c r="M359" s="127"/>
      <c r="N359" s="127"/>
      <c r="O359" s="127"/>
      <c r="P359" s="127"/>
      <c r="Q359" s="127"/>
      <c r="R359" s="130"/>
      <c r="S359" s="130"/>
      <c r="T359" s="128"/>
      <c r="U359" s="128"/>
      <c r="V359" s="128"/>
      <c r="W359" s="128"/>
      <c r="X359" s="130"/>
      <c r="Y359" s="127"/>
      <c r="Z359" s="131"/>
      <c r="AA359" s="127"/>
      <c r="AB359" s="127"/>
      <c r="AC359" s="127"/>
      <c r="AD359" s="127"/>
      <c r="AE359" s="127"/>
      <c r="AF359" s="127"/>
      <c r="AG359" s="127"/>
      <c r="AH359" s="127"/>
      <c r="AI359" s="127"/>
      <c r="AJ359" s="127"/>
      <c r="AK359" s="127"/>
      <c r="AL359" s="127"/>
      <c r="AM359" s="127"/>
      <c r="AN359" s="127"/>
      <c r="AO359" s="127"/>
      <c r="AP359" s="127"/>
      <c r="AQ359" s="127"/>
      <c r="AR359" s="127"/>
      <c r="AS359" s="127"/>
      <c r="AT359" s="127"/>
    </row>
    <row r="360" spans="1:46" ht="30" customHeight="1" x14ac:dyDescent="0.2">
      <c r="A360" s="127"/>
      <c r="B360" s="127"/>
      <c r="C360" s="127"/>
      <c r="D360" s="127"/>
      <c r="E360" s="127"/>
      <c r="F360" s="128"/>
      <c r="G360" s="128"/>
      <c r="H360" s="127"/>
      <c r="I360" s="129"/>
      <c r="J360" s="129"/>
      <c r="K360" s="128"/>
      <c r="L360" s="128"/>
      <c r="M360" s="127"/>
      <c r="N360" s="127"/>
      <c r="O360" s="127"/>
      <c r="P360" s="127"/>
      <c r="Q360" s="127"/>
      <c r="R360" s="130"/>
      <c r="S360" s="130"/>
      <c r="T360" s="128"/>
      <c r="U360" s="128"/>
      <c r="V360" s="128"/>
      <c r="W360" s="128"/>
      <c r="X360" s="130"/>
      <c r="Y360" s="127"/>
      <c r="Z360" s="131"/>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row>
    <row r="361" spans="1:46" ht="30" customHeight="1" x14ac:dyDescent="0.2">
      <c r="A361" s="127"/>
      <c r="B361" s="127"/>
      <c r="C361" s="127"/>
      <c r="D361" s="127"/>
      <c r="E361" s="127"/>
      <c r="F361" s="128"/>
      <c r="G361" s="128"/>
      <c r="H361" s="127"/>
      <c r="I361" s="129"/>
      <c r="J361" s="129"/>
      <c r="K361" s="128"/>
      <c r="L361" s="128"/>
      <c r="M361" s="127"/>
      <c r="N361" s="127"/>
      <c r="O361" s="127"/>
      <c r="P361" s="127"/>
      <c r="Q361" s="127"/>
      <c r="R361" s="130"/>
      <c r="S361" s="130"/>
      <c r="T361" s="128"/>
      <c r="U361" s="128"/>
      <c r="V361" s="128"/>
      <c r="W361" s="128"/>
      <c r="X361" s="130"/>
      <c r="Y361" s="127"/>
      <c r="Z361" s="131"/>
      <c r="AA361" s="127"/>
      <c r="AB361" s="127"/>
      <c r="AC361" s="127"/>
      <c r="AD361" s="127"/>
      <c r="AE361" s="127"/>
      <c r="AF361" s="127"/>
      <c r="AG361" s="127"/>
      <c r="AH361" s="127"/>
      <c r="AI361" s="127"/>
      <c r="AJ361" s="127"/>
      <c r="AK361" s="127"/>
      <c r="AL361" s="127"/>
      <c r="AM361" s="127"/>
      <c r="AN361" s="127"/>
      <c r="AO361" s="127"/>
      <c r="AP361" s="127"/>
      <c r="AQ361" s="127"/>
      <c r="AR361" s="127"/>
      <c r="AS361" s="127"/>
      <c r="AT361" s="127"/>
    </row>
    <row r="362" spans="1:46" ht="30" customHeight="1" x14ac:dyDescent="0.2">
      <c r="A362" s="127"/>
      <c r="B362" s="127"/>
      <c r="C362" s="127"/>
      <c r="D362" s="127"/>
      <c r="E362" s="127"/>
      <c r="F362" s="128"/>
      <c r="G362" s="128"/>
      <c r="H362" s="127"/>
      <c r="I362" s="129"/>
      <c r="J362" s="129"/>
      <c r="K362" s="128"/>
      <c r="L362" s="128"/>
      <c r="M362" s="127"/>
      <c r="N362" s="127"/>
      <c r="O362" s="127"/>
      <c r="P362" s="127"/>
      <c r="Q362" s="127"/>
      <c r="R362" s="130"/>
      <c r="S362" s="130"/>
      <c r="T362" s="128"/>
      <c r="U362" s="128"/>
      <c r="V362" s="128"/>
      <c r="W362" s="128"/>
      <c r="X362" s="130"/>
      <c r="Y362" s="127"/>
      <c r="Z362" s="131"/>
      <c r="AA362" s="127"/>
      <c r="AB362" s="127"/>
      <c r="AC362" s="127"/>
      <c r="AD362" s="127"/>
      <c r="AE362" s="127"/>
      <c r="AF362" s="127"/>
      <c r="AG362" s="127"/>
      <c r="AH362" s="127"/>
      <c r="AI362" s="127"/>
      <c r="AJ362" s="127"/>
      <c r="AK362" s="127"/>
      <c r="AL362" s="127"/>
      <c r="AM362" s="127"/>
      <c r="AN362" s="127"/>
      <c r="AO362" s="127"/>
      <c r="AP362" s="127"/>
      <c r="AQ362" s="127"/>
      <c r="AR362" s="127"/>
      <c r="AS362" s="127"/>
      <c r="AT362" s="127"/>
    </row>
    <row r="363" spans="1:46" ht="30" customHeight="1" x14ac:dyDescent="0.2">
      <c r="A363" s="127"/>
      <c r="B363" s="127"/>
      <c r="C363" s="127"/>
      <c r="D363" s="127"/>
      <c r="E363" s="127"/>
      <c r="F363" s="128"/>
      <c r="G363" s="128"/>
      <c r="H363" s="127"/>
      <c r="I363" s="129"/>
      <c r="J363" s="129"/>
      <c r="K363" s="128"/>
      <c r="L363" s="128"/>
      <c r="M363" s="127"/>
      <c r="N363" s="127"/>
      <c r="O363" s="127"/>
      <c r="P363" s="127"/>
      <c r="Q363" s="127"/>
      <c r="R363" s="130"/>
      <c r="S363" s="130"/>
      <c r="T363" s="128"/>
      <c r="U363" s="128"/>
      <c r="V363" s="128"/>
      <c r="W363" s="128"/>
      <c r="X363" s="130"/>
      <c r="Y363" s="127"/>
      <c r="Z363" s="131"/>
      <c r="AA363" s="127"/>
      <c r="AB363" s="127"/>
      <c r="AC363" s="127"/>
      <c r="AD363" s="127"/>
      <c r="AE363" s="127"/>
      <c r="AF363" s="127"/>
      <c r="AG363" s="127"/>
      <c r="AH363" s="127"/>
      <c r="AI363" s="127"/>
      <c r="AJ363" s="127"/>
      <c r="AK363" s="127"/>
      <c r="AL363" s="127"/>
      <c r="AM363" s="127"/>
      <c r="AN363" s="127"/>
      <c r="AO363" s="127"/>
      <c r="AP363" s="127"/>
      <c r="AQ363" s="127"/>
      <c r="AR363" s="127"/>
      <c r="AS363" s="127"/>
      <c r="AT363" s="127"/>
    </row>
    <row r="364" spans="1:46" ht="30" customHeight="1" x14ac:dyDescent="0.2">
      <c r="A364" s="127"/>
      <c r="B364" s="127"/>
      <c r="C364" s="127"/>
      <c r="D364" s="127"/>
      <c r="E364" s="127"/>
      <c r="F364" s="128"/>
      <c r="G364" s="128"/>
      <c r="H364" s="127"/>
      <c r="I364" s="129"/>
      <c r="J364" s="129"/>
      <c r="K364" s="128"/>
      <c r="L364" s="128"/>
      <c r="M364" s="127"/>
      <c r="N364" s="127"/>
      <c r="O364" s="127"/>
      <c r="P364" s="127"/>
      <c r="Q364" s="127"/>
      <c r="R364" s="130"/>
      <c r="S364" s="130"/>
      <c r="T364" s="128"/>
      <c r="U364" s="128"/>
      <c r="V364" s="128"/>
      <c r="W364" s="128"/>
      <c r="X364" s="130"/>
      <c r="Y364" s="127"/>
      <c r="Z364" s="131"/>
      <c r="AA364" s="127"/>
      <c r="AB364" s="127"/>
      <c r="AC364" s="127"/>
      <c r="AD364" s="127"/>
      <c r="AE364" s="127"/>
      <c r="AF364" s="127"/>
      <c r="AG364" s="127"/>
      <c r="AH364" s="127"/>
      <c r="AI364" s="127"/>
      <c r="AJ364" s="127"/>
      <c r="AK364" s="127"/>
      <c r="AL364" s="127"/>
      <c r="AM364" s="127"/>
      <c r="AN364" s="127"/>
      <c r="AO364" s="127"/>
      <c r="AP364" s="127"/>
      <c r="AQ364" s="127"/>
      <c r="AR364" s="127"/>
      <c r="AS364" s="127"/>
      <c r="AT364" s="127"/>
    </row>
    <row r="365" spans="1:46" ht="30" customHeight="1" x14ac:dyDescent="0.2">
      <c r="A365" s="127"/>
      <c r="B365" s="127"/>
      <c r="C365" s="127"/>
      <c r="D365" s="127"/>
      <c r="E365" s="127"/>
      <c r="F365" s="128"/>
      <c r="G365" s="128"/>
      <c r="H365" s="127"/>
      <c r="I365" s="129"/>
      <c r="J365" s="129"/>
      <c r="K365" s="128"/>
      <c r="L365" s="128"/>
      <c r="M365" s="127"/>
      <c r="N365" s="127"/>
      <c r="O365" s="127"/>
      <c r="P365" s="127"/>
      <c r="Q365" s="127"/>
      <c r="R365" s="130"/>
      <c r="S365" s="130"/>
      <c r="T365" s="128"/>
      <c r="U365" s="128"/>
      <c r="V365" s="128"/>
      <c r="W365" s="128"/>
      <c r="X365" s="130"/>
      <c r="Y365" s="127"/>
      <c r="Z365" s="131"/>
      <c r="AA365" s="127"/>
      <c r="AB365" s="127"/>
      <c r="AC365" s="127"/>
      <c r="AD365" s="127"/>
      <c r="AE365" s="127"/>
      <c r="AF365" s="127"/>
      <c r="AG365" s="127"/>
      <c r="AH365" s="127"/>
      <c r="AI365" s="127"/>
      <c r="AJ365" s="127"/>
      <c r="AK365" s="127"/>
      <c r="AL365" s="127"/>
      <c r="AM365" s="127"/>
      <c r="AN365" s="127"/>
      <c r="AO365" s="127"/>
      <c r="AP365" s="127"/>
      <c r="AQ365" s="127"/>
      <c r="AR365" s="127"/>
      <c r="AS365" s="127"/>
      <c r="AT365" s="127"/>
    </row>
    <row r="366" spans="1:46" ht="30" customHeight="1" x14ac:dyDescent="0.2">
      <c r="A366" s="127"/>
      <c r="B366" s="127"/>
      <c r="C366" s="127"/>
      <c r="D366" s="127"/>
      <c r="E366" s="127"/>
      <c r="F366" s="128"/>
      <c r="G366" s="128"/>
      <c r="H366" s="127"/>
      <c r="I366" s="129"/>
      <c r="J366" s="129"/>
      <c r="K366" s="128"/>
      <c r="L366" s="128"/>
      <c r="M366" s="127"/>
      <c r="N366" s="127"/>
      <c r="O366" s="127"/>
      <c r="P366" s="127"/>
      <c r="Q366" s="127"/>
      <c r="R366" s="130"/>
      <c r="S366" s="130"/>
      <c r="T366" s="128"/>
      <c r="U366" s="128"/>
      <c r="V366" s="128"/>
      <c r="W366" s="128"/>
      <c r="X366" s="130"/>
      <c r="Y366" s="127"/>
      <c r="Z366" s="131"/>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row>
    <row r="367" spans="1:46" ht="30" customHeight="1" x14ac:dyDescent="0.2">
      <c r="A367" s="127"/>
      <c r="B367" s="127"/>
      <c r="C367" s="127"/>
      <c r="D367" s="127"/>
      <c r="E367" s="127"/>
      <c r="F367" s="128"/>
      <c r="G367" s="128"/>
      <c r="H367" s="127"/>
      <c r="I367" s="129"/>
      <c r="J367" s="129"/>
      <c r="K367" s="128"/>
      <c r="L367" s="128"/>
      <c r="M367" s="127"/>
      <c r="N367" s="127"/>
      <c r="O367" s="127"/>
      <c r="P367" s="127"/>
      <c r="Q367" s="127"/>
      <c r="R367" s="130"/>
      <c r="S367" s="130"/>
      <c r="T367" s="128"/>
      <c r="U367" s="128"/>
      <c r="V367" s="128"/>
      <c r="W367" s="128"/>
      <c r="X367" s="130"/>
      <c r="Y367" s="127"/>
      <c r="Z367" s="131"/>
      <c r="AA367" s="127"/>
      <c r="AB367" s="127"/>
      <c r="AC367" s="127"/>
      <c r="AD367" s="127"/>
      <c r="AE367" s="127"/>
      <c r="AF367" s="127"/>
      <c r="AG367" s="127"/>
      <c r="AH367" s="127"/>
      <c r="AI367" s="127"/>
      <c r="AJ367" s="127"/>
      <c r="AK367" s="127"/>
      <c r="AL367" s="127"/>
      <c r="AM367" s="127"/>
      <c r="AN367" s="127"/>
      <c r="AO367" s="127"/>
      <c r="AP367" s="127"/>
      <c r="AQ367" s="127"/>
      <c r="AR367" s="127"/>
      <c r="AS367" s="127"/>
      <c r="AT367" s="127"/>
    </row>
    <row r="368" spans="1:46" ht="30" customHeight="1" x14ac:dyDescent="0.2">
      <c r="A368" s="127"/>
      <c r="B368" s="127"/>
      <c r="C368" s="127"/>
      <c r="D368" s="127"/>
      <c r="E368" s="127"/>
      <c r="F368" s="128"/>
      <c r="G368" s="128"/>
      <c r="H368" s="127"/>
      <c r="I368" s="129"/>
      <c r="J368" s="129"/>
      <c r="K368" s="128"/>
      <c r="L368" s="128"/>
      <c r="M368" s="127"/>
      <c r="N368" s="127"/>
      <c r="O368" s="127"/>
      <c r="P368" s="127"/>
      <c r="Q368" s="127"/>
      <c r="R368" s="130"/>
      <c r="S368" s="130"/>
      <c r="T368" s="128"/>
      <c r="U368" s="128"/>
      <c r="V368" s="128"/>
      <c r="W368" s="128"/>
      <c r="X368" s="130"/>
      <c r="Y368" s="127"/>
      <c r="Z368" s="131"/>
      <c r="AA368" s="127"/>
      <c r="AB368" s="127"/>
      <c r="AC368" s="127"/>
      <c r="AD368" s="127"/>
      <c r="AE368" s="127"/>
      <c r="AF368" s="127"/>
      <c r="AG368" s="127"/>
      <c r="AH368" s="127"/>
      <c r="AI368" s="127"/>
      <c r="AJ368" s="127"/>
      <c r="AK368" s="127"/>
      <c r="AL368" s="127"/>
      <c r="AM368" s="127"/>
      <c r="AN368" s="127"/>
      <c r="AO368" s="127"/>
      <c r="AP368" s="127"/>
      <c r="AQ368" s="127"/>
      <c r="AR368" s="127"/>
      <c r="AS368" s="127"/>
      <c r="AT368" s="127"/>
    </row>
    <row r="369" spans="1:46" ht="30" customHeight="1" x14ac:dyDescent="0.2">
      <c r="A369" s="127"/>
      <c r="B369" s="127"/>
      <c r="C369" s="127"/>
      <c r="D369" s="127"/>
      <c r="E369" s="127"/>
      <c r="F369" s="128"/>
      <c r="G369" s="128"/>
      <c r="H369" s="127"/>
      <c r="I369" s="129"/>
      <c r="J369" s="129"/>
      <c r="K369" s="128"/>
      <c r="L369" s="128"/>
      <c r="M369" s="127"/>
      <c r="N369" s="127"/>
      <c r="O369" s="127"/>
      <c r="P369" s="127"/>
      <c r="Q369" s="127"/>
      <c r="R369" s="130"/>
      <c r="S369" s="130"/>
      <c r="T369" s="128"/>
      <c r="U369" s="128"/>
      <c r="V369" s="128"/>
      <c r="W369" s="128"/>
      <c r="X369" s="130"/>
      <c r="Y369" s="127"/>
      <c r="Z369" s="131"/>
      <c r="AA369" s="127"/>
      <c r="AB369" s="127"/>
      <c r="AC369" s="127"/>
      <c r="AD369" s="127"/>
      <c r="AE369" s="127"/>
      <c r="AF369" s="127"/>
      <c r="AG369" s="127"/>
      <c r="AH369" s="127"/>
      <c r="AI369" s="127"/>
      <c r="AJ369" s="127"/>
      <c r="AK369" s="127"/>
      <c r="AL369" s="127"/>
      <c r="AM369" s="127"/>
      <c r="AN369" s="127"/>
      <c r="AO369" s="127"/>
      <c r="AP369" s="127"/>
      <c r="AQ369" s="127"/>
      <c r="AR369" s="127"/>
      <c r="AS369" s="127"/>
      <c r="AT369" s="127"/>
    </row>
    <row r="370" spans="1:46" ht="30" customHeight="1" x14ac:dyDescent="0.2">
      <c r="A370" s="127"/>
      <c r="B370" s="127"/>
      <c r="C370" s="127"/>
      <c r="D370" s="127"/>
      <c r="E370" s="127"/>
      <c r="F370" s="128"/>
      <c r="G370" s="128"/>
      <c r="H370" s="127"/>
      <c r="I370" s="129"/>
      <c r="J370" s="129"/>
      <c r="K370" s="128"/>
      <c r="L370" s="128"/>
      <c r="M370" s="127"/>
      <c r="N370" s="127"/>
      <c r="O370" s="127"/>
      <c r="P370" s="127"/>
      <c r="Q370" s="127"/>
      <c r="R370" s="130"/>
      <c r="S370" s="130"/>
      <c r="T370" s="128"/>
      <c r="U370" s="128"/>
      <c r="V370" s="128"/>
      <c r="W370" s="128"/>
      <c r="X370" s="130"/>
      <c r="Y370" s="127"/>
      <c r="Z370" s="131"/>
      <c r="AA370" s="127"/>
      <c r="AB370" s="127"/>
      <c r="AC370" s="127"/>
      <c r="AD370" s="127"/>
      <c r="AE370" s="127"/>
      <c r="AF370" s="127"/>
      <c r="AG370" s="127"/>
      <c r="AH370" s="127"/>
      <c r="AI370" s="127"/>
      <c r="AJ370" s="127"/>
      <c r="AK370" s="127"/>
      <c r="AL370" s="127"/>
      <c r="AM370" s="127"/>
      <c r="AN370" s="127"/>
      <c r="AO370" s="127"/>
      <c r="AP370" s="127"/>
      <c r="AQ370" s="127"/>
      <c r="AR370" s="127"/>
      <c r="AS370" s="127"/>
      <c r="AT370" s="127"/>
    </row>
    <row r="371" spans="1:46" ht="30" customHeight="1" x14ac:dyDescent="0.2">
      <c r="A371" s="127"/>
      <c r="B371" s="127"/>
      <c r="C371" s="127"/>
      <c r="D371" s="127"/>
      <c r="E371" s="127"/>
      <c r="F371" s="128"/>
      <c r="G371" s="128"/>
      <c r="H371" s="127"/>
      <c r="I371" s="129"/>
      <c r="J371" s="129"/>
      <c r="K371" s="128"/>
      <c r="L371" s="128"/>
      <c r="M371" s="127"/>
      <c r="N371" s="127"/>
      <c r="O371" s="127"/>
      <c r="P371" s="127"/>
      <c r="Q371" s="127"/>
      <c r="R371" s="130"/>
      <c r="S371" s="130"/>
      <c r="T371" s="128"/>
      <c r="U371" s="128"/>
      <c r="V371" s="128"/>
      <c r="W371" s="128"/>
      <c r="X371" s="130"/>
      <c r="Y371" s="127"/>
      <c r="Z371" s="131"/>
      <c r="AA371" s="127"/>
      <c r="AB371" s="127"/>
      <c r="AC371" s="127"/>
      <c r="AD371" s="127"/>
      <c r="AE371" s="127"/>
      <c r="AF371" s="127"/>
      <c r="AG371" s="127"/>
      <c r="AH371" s="127"/>
      <c r="AI371" s="127"/>
      <c r="AJ371" s="127"/>
      <c r="AK371" s="127"/>
      <c r="AL371" s="127"/>
      <c r="AM371" s="127"/>
      <c r="AN371" s="127"/>
      <c r="AO371" s="127"/>
      <c r="AP371" s="127"/>
      <c r="AQ371" s="127"/>
      <c r="AR371" s="127"/>
      <c r="AS371" s="127"/>
      <c r="AT371" s="127"/>
    </row>
    <row r="372" spans="1:46" ht="30" customHeight="1" x14ac:dyDescent="0.2">
      <c r="A372" s="127"/>
      <c r="B372" s="127"/>
      <c r="C372" s="127"/>
      <c r="D372" s="127"/>
      <c r="E372" s="127"/>
      <c r="F372" s="128"/>
      <c r="G372" s="128"/>
      <c r="H372" s="127"/>
      <c r="I372" s="129"/>
      <c r="J372" s="129"/>
      <c r="K372" s="128"/>
      <c r="L372" s="128"/>
      <c r="M372" s="127"/>
      <c r="N372" s="127"/>
      <c r="O372" s="127"/>
      <c r="P372" s="127"/>
      <c r="Q372" s="127"/>
      <c r="R372" s="130"/>
      <c r="S372" s="130"/>
      <c r="T372" s="128"/>
      <c r="U372" s="128"/>
      <c r="V372" s="128"/>
      <c r="W372" s="128"/>
      <c r="X372" s="130"/>
      <c r="Y372" s="127"/>
      <c r="Z372" s="131"/>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row>
    <row r="373" spans="1:46" ht="30" customHeight="1" x14ac:dyDescent="0.2">
      <c r="A373" s="127"/>
      <c r="B373" s="127"/>
      <c r="C373" s="127"/>
      <c r="D373" s="127"/>
      <c r="E373" s="127"/>
      <c r="F373" s="128"/>
      <c r="G373" s="128"/>
      <c r="H373" s="127"/>
      <c r="I373" s="129"/>
      <c r="J373" s="129"/>
      <c r="K373" s="128"/>
      <c r="L373" s="128"/>
      <c r="M373" s="127"/>
      <c r="N373" s="127"/>
      <c r="O373" s="127"/>
      <c r="P373" s="127"/>
      <c r="Q373" s="127"/>
      <c r="R373" s="130"/>
      <c r="S373" s="130"/>
      <c r="T373" s="128"/>
      <c r="U373" s="128"/>
      <c r="V373" s="128"/>
      <c r="W373" s="128"/>
      <c r="X373" s="130"/>
      <c r="Y373" s="127"/>
      <c r="Z373" s="131"/>
      <c r="AA373" s="127"/>
      <c r="AB373" s="127"/>
      <c r="AC373" s="127"/>
      <c r="AD373" s="127"/>
      <c r="AE373" s="127"/>
      <c r="AF373" s="127"/>
      <c r="AG373" s="127"/>
      <c r="AH373" s="127"/>
      <c r="AI373" s="127"/>
      <c r="AJ373" s="127"/>
      <c r="AK373" s="127"/>
      <c r="AL373" s="127"/>
      <c r="AM373" s="127"/>
      <c r="AN373" s="127"/>
      <c r="AO373" s="127"/>
      <c r="AP373" s="127"/>
      <c r="AQ373" s="127"/>
      <c r="AR373" s="127"/>
      <c r="AS373" s="127"/>
      <c r="AT373" s="127"/>
    </row>
    <row r="374" spans="1:46" ht="30" customHeight="1" x14ac:dyDescent="0.2">
      <c r="A374" s="127"/>
      <c r="B374" s="127"/>
      <c r="C374" s="127"/>
      <c r="D374" s="127"/>
      <c r="E374" s="127"/>
      <c r="F374" s="128"/>
      <c r="G374" s="128"/>
      <c r="H374" s="127"/>
      <c r="I374" s="129"/>
      <c r="J374" s="129"/>
      <c r="K374" s="128"/>
      <c r="L374" s="128"/>
      <c r="M374" s="127"/>
      <c r="N374" s="127"/>
      <c r="O374" s="127"/>
      <c r="P374" s="127"/>
      <c r="Q374" s="127"/>
      <c r="R374" s="130"/>
      <c r="S374" s="130"/>
      <c r="T374" s="128"/>
      <c r="U374" s="128"/>
      <c r="V374" s="128"/>
      <c r="W374" s="128"/>
      <c r="X374" s="130"/>
      <c r="Y374" s="127"/>
      <c r="Z374" s="131"/>
      <c r="AA374" s="127"/>
      <c r="AB374" s="127"/>
      <c r="AC374" s="127"/>
      <c r="AD374" s="127"/>
      <c r="AE374" s="127"/>
      <c r="AF374" s="127"/>
      <c r="AG374" s="127"/>
      <c r="AH374" s="127"/>
      <c r="AI374" s="127"/>
      <c r="AJ374" s="127"/>
      <c r="AK374" s="127"/>
      <c r="AL374" s="127"/>
      <c r="AM374" s="127"/>
      <c r="AN374" s="127"/>
      <c r="AO374" s="127"/>
      <c r="AP374" s="127"/>
      <c r="AQ374" s="127"/>
      <c r="AR374" s="127"/>
      <c r="AS374" s="127"/>
      <c r="AT374" s="127"/>
    </row>
    <row r="375" spans="1:46" ht="30" customHeight="1" x14ac:dyDescent="0.2">
      <c r="A375" s="127"/>
      <c r="B375" s="127"/>
      <c r="C375" s="127"/>
      <c r="D375" s="127"/>
      <c r="E375" s="127"/>
      <c r="F375" s="128"/>
      <c r="G375" s="128"/>
      <c r="H375" s="127"/>
      <c r="I375" s="129"/>
      <c r="J375" s="129"/>
      <c r="K375" s="128"/>
      <c r="L375" s="128"/>
      <c r="M375" s="127"/>
      <c r="N375" s="127"/>
      <c r="O375" s="127"/>
      <c r="P375" s="127"/>
      <c r="Q375" s="127"/>
      <c r="R375" s="130"/>
      <c r="S375" s="130"/>
      <c r="T375" s="128"/>
      <c r="U375" s="128"/>
      <c r="V375" s="128"/>
      <c r="W375" s="128"/>
      <c r="X375" s="130"/>
      <c r="Y375" s="127"/>
      <c r="Z375" s="131"/>
      <c r="AA375" s="127"/>
      <c r="AB375" s="127"/>
      <c r="AC375" s="127"/>
      <c r="AD375" s="127"/>
      <c r="AE375" s="127"/>
      <c r="AF375" s="127"/>
      <c r="AG375" s="127"/>
      <c r="AH375" s="127"/>
      <c r="AI375" s="127"/>
      <c r="AJ375" s="127"/>
      <c r="AK375" s="127"/>
      <c r="AL375" s="127"/>
      <c r="AM375" s="127"/>
      <c r="AN375" s="127"/>
      <c r="AO375" s="127"/>
      <c r="AP375" s="127"/>
      <c r="AQ375" s="127"/>
      <c r="AR375" s="127"/>
      <c r="AS375" s="127"/>
      <c r="AT375" s="127"/>
    </row>
    <row r="376" spans="1:46" ht="30" customHeight="1" x14ac:dyDescent="0.2">
      <c r="A376" s="127"/>
      <c r="B376" s="127"/>
      <c r="C376" s="127"/>
      <c r="D376" s="127"/>
      <c r="E376" s="127"/>
      <c r="F376" s="128"/>
      <c r="G376" s="128"/>
      <c r="H376" s="127"/>
      <c r="I376" s="129"/>
      <c r="J376" s="129"/>
      <c r="K376" s="128"/>
      <c r="L376" s="128"/>
      <c r="M376" s="127"/>
      <c r="N376" s="127"/>
      <c r="O376" s="127"/>
      <c r="P376" s="127"/>
      <c r="Q376" s="127"/>
      <c r="R376" s="130"/>
      <c r="S376" s="130"/>
      <c r="T376" s="128"/>
      <c r="U376" s="128"/>
      <c r="V376" s="128"/>
      <c r="W376" s="128"/>
      <c r="X376" s="130"/>
      <c r="Y376" s="127"/>
      <c r="Z376" s="131"/>
      <c r="AA376" s="127"/>
      <c r="AB376" s="127"/>
      <c r="AC376" s="127"/>
      <c r="AD376" s="127"/>
      <c r="AE376" s="127"/>
      <c r="AF376" s="127"/>
      <c r="AG376" s="127"/>
      <c r="AH376" s="127"/>
      <c r="AI376" s="127"/>
      <c r="AJ376" s="127"/>
      <c r="AK376" s="127"/>
      <c r="AL376" s="127"/>
      <c r="AM376" s="127"/>
      <c r="AN376" s="127"/>
      <c r="AO376" s="127"/>
      <c r="AP376" s="127"/>
      <c r="AQ376" s="127"/>
      <c r="AR376" s="127"/>
      <c r="AS376" s="127"/>
      <c r="AT376" s="127"/>
    </row>
    <row r="377" spans="1:46" ht="30" customHeight="1" x14ac:dyDescent="0.2">
      <c r="A377" s="127"/>
      <c r="B377" s="127"/>
      <c r="C377" s="127"/>
      <c r="D377" s="127"/>
      <c r="E377" s="127"/>
      <c r="F377" s="128"/>
      <c r="G377" s="128"/>
      <c r="H377" s="127"/>
      <c r="I377" s="129"/>
      <c r="J377" s="129"/>
      <c r="K377" s="128"/>
      <c r="L377" s="128"/>
      <c r="M377" s="127"/>
      <c r="N377" s="127"/>
      <c r="O377" s="127"/>
      <c r="P377" s="127"/>
      <c r="Q377" s="127"/>
      <c r="R377" s="130"/>
      <c r="S377" s="130"/>
      <c r="T377" s="128"/>
      <c r="U377" s="128"/>
      <c r="V377" s="128"/>
      <c r="W377" s="128"/>
      <c r="X377" s="130"/>
      <c r="Y377" s="127"/>
      <c r="Z377" s="131"/>
      <c r="AA377" s="127"/>
      <c r="AB377" s="127"/>
      <c r="AC377" s="127"/>
      <c r="AD377" s="127"/>
      <c r="AE377" s="127"/>
      <c r="AF377" s="127"/>
      <c r="AG377" s="127"/>
      <c r="AH377" s="127"/>
      <c r="AI377" s="127"/>
      <c r="AJ377" s="127"/>
      <c r="AK377" s="127"/>
      <c r="AL377" s="127"/>
      <c r="AM377" s="127"/>
      <c r="AN377" s="127"/>
      <c r="AO377" s="127"/>
      <c r="AP377" s="127"/>
      <c r="AQ377" s="127"/>
      <c r="AR377" s="127"/>
      <c r="AS377" s="127"/>
      <c r="AT377" s="127"/>
    </row>
    <row r="378" spans="1:46" ht="30" customHeight="1" x14ac:dyDescent="0.2">
      <c r="A378" s="127"/>
      <c r="B378" s="127"/>
      <c r="C378" s="127"/>
      <c r="D378" s="127"/>
      <c r="E378" s="127"/>
      <c r="F378" s="128"/>
      <c r="G378" s="128"/>
      <c r="H378" s="127"/>
      <c r="I378" s="129"/>
      <c r="J378" s="129"/>
      <c r="K378" s="128"/>
      <c r="L378" s="128"/>
      <c r="M378" s="127"/>
      <c r="N378" s="127"/>
      <c r="O378" s="127"/>
      <c r="P378" s="127"/>
      <c r="Q378" s="127"/>
      <c r="R378" s="130"/>
      <c r="S378" s="130"/>
      <c r="T378" s="128"/>
      <c r="U378" s="128"/>
      <c r="V378" s="128"/>
      <c r="W378" s="128"/>
      <c r="X378" s="130"/>
      <c r="Y378" s="127"/>
      <c r="Z378" s="131"/>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row>
    <row r="379" spans="1:46" ht="30" customHeight="1" x14ac:dyDescent="0.2">
      <c r="A379" s="127"/>
      <c r="B379" s="127"/>
      <c r="C379" s="127"/>
      <c r="D379" s="127"/>
      <c r="E379" s="127"/>
      <c r="F379" s="128"/>
      <c r="G379" s="128"/>
      <c r="H379" s="127"/>
      <c r="I379" s="129"/>
      <c r="J379" s="129"/>
      <c r="K379" s="128"/>
      <c r="L379" s="128"/>
      <c r="M379" s="127"/>
      <c r="N379" s="127"/>
      <c r="O379" s="127"/>
      <c r="P379" s="127"/>
      <c r="Q379" s="127"/>
      <c r="R379" s="130"/>
      <c r="S379" s="130"/>
      <c r="T379" s="128"/>
      <c r="U379" s="128"/>
      <c r="V379" s="128"/>
      <c r="W379" s="128"/>
      <c r="X379" s="130"/>
      <c r="Y379" s="127"/>
      <c r="Z379" s="131"/>
      <c r="AA379" s="127"/>
      <c r="AB379" s="127"/>
      <c r="AC379" s="127"/>
      <c r="AD379" s="127"/>
      <c r="AE379" s="127"/>
      <c r="AF379" s="127"/>
      <c r="AG379" s="127"/>
      <c r="AH379" s="127"/>
      <c r="AI379" s="127"/>
      <c r="AJ379" s="127"/>
      <c r="AK379" s="127"/>
      <c r="AL379" s="127"/>
      <c r="AM379" s="127"/>
      <c r="AN379" s="127"/>
      <c r="AO379" s="127"/>
      <c r="AP379" s="127"/>
      <c r="AQ379" s="127"/>
      <c r="AR379" s="127"/>
      <c r="AS379" s="127"/>
      <c r="AT379" s="127"/>
    </row>
    <row r="380" spans="1:46" ht="30" customHeight="1" x14ac:dyDescent="0.2">
      <c r="A380" s="127"/>
      <c r="B380" s="127"/>
      <c r="C380" s="127"/>
      <c r="D380" s="127"/>
      <c r="E380" s="127"/>
      <c r="F380" s="128"/>
      <c r="G380" s="128"/>
      <c r="H380" s="127"/>
      <c r="I380" s="129"/>
      <c r="J380" s="129"/>
      <c r="K380" s="128"/>
      <c r="L380" s="128"/>
      <c r="M380" s="127"/>
      <c r="N380" s="127"/>
      <c r="O380" s="127"/>
      <c r="P380" s="127"/>
      <c r="Q380" s="127"/>
      <c r="R380" s="130"/>
      <c r="S380" s="130"/>
      <c r="T380" s="128"/>
      <c r="U380" s="128"/>
      <c r="V380" s="128"/>
      <c r="W380" s="128"/>
      <c r="X380" s="130"/>
      <c r="Y380" s="127"/>
      <c r="Z380" s="131"/>
      <c r="AA380" s="127"/>
      <c r="AB380" s="127"/>
      <c r="AC380" s="127"/>
      <c r="AD380" s="127"/>
      <c r="AE380" s="127"/>
      <c r="AF380" s="127"/>
      <c r="AG380" s="127"/>
      <c r="AH380" s="127"/>
      <c r="AI380" s="127"/>
      <c r="AJ380" s="127"/>
      <c r="AK380" s="127"/>
      <c r="AL380" s="127"/>
      <c r="AM380" s="127"/>
      <c r="AN380" s="127"/>
      <c r="AO380" s="127"/>
      <c r="AP380" s="127"/>
      <c r="AQ380" s="127"/>
      <c r="AR380" s="127"/>
      <c r="AS380" s="127"/>
      <c r="AT380" s="127"/>
    </row>
    <row r="381" spans="1:46" ht="30" customHeight="1" x14ac:dyDescent="0.2">
      <c r="A381" s="127"/>
      <c r="B381" s="127"/>
      <c r="C381" s="127"/>
      <c r="D381" s="127"/>
      <c r="E381" s="127"/>
      <c r="F381" s="128"/>
      <c r="G381" s="128"/>
      <c r="H381" s="127"/>
      <c r="I381" s="129"/>
      <c r="J381" s="129"/>
      <c r="K381" s="128"/>
      <c r="L381" s="128"/>
      <c r="M381" s="127"/>
      <c r="N381" s="127"/>
      <c r="O381" s="127"/>
      <c r="P381" s="127"/>
      <c r="Q381" s="127"/>
      <c r="R381" s="130"/>
      <c r="S381" s="130"/>
      <c r="T381" s="128"/>
      <c r="U381" s="128"/>
      <c r="V381" s="128"/>
      <c r="W381" s="128"/>
      <c r="X381" s="130"/>
      <c r="Y381" s="127"/>
      <c r="Z381" s="131"/>
      <c r="AA381" s="127"/>
      <c r="AB381" s="127"/>
      <c r="AC381" s="127"/>
      <c r="AD381" s="127"/>
      <c r="AE381" s="127"/>
      <c r="AF381" s="127"/>
      <c r="AG381" s="127"/>
      <c r="AH381" s="127"/>
      <c r="AI381" s="127"/>
      <c r="AJ381" s="127"/>
      <c r="AK381" s="127"/>
      <c r="AL381" s="127"/>
      <c r="AM381" s="127"/>
      <c r="AN381" s="127"/>
      <c r="AO381" s="127"/>
      <c r="AP381" s="127"/>
      <c r="AQ381" s="127"/>
      <c r="AR381" s="127"/>
      <c r="AS381" s="127"/>
      <c r="AT381" s="127"/>
    </row>
    <row r="382" spans="1:46" ht="30" customHeight="1" x14ac:dyDescent="0.2">
      <c r="A382" s="127"/>
      <c r="B382" s="127"/>
      <c r="C382" s="127"/>
      <c r="D382" s="127"/>
      <c r="E382" s="127"/>
      <c r="F382" s="128"/>
      <c r="G382" s="128"/>
      <c r="H382" s="127"/>
      <c r="I382" s="129"/>
      <c r="J382" s="129"/>
      <c r="K382" s="128"/>
      <c r="L382" s="128"/>
      <c r="M382" s="127"/>
      <c r="N382" s="127"/>
      <c r="O382" s="127"/>
      <c r="P382" s="127"/>
      <c r="Q382" s="127"/>
      <c r="R382" s="130"/>
      <c r="S382" s="130"/>
      <c r="T382" s="128"/>
      <c r="U382" s="128"/>
      <c r="V382" s="128"/>
      <c r="W382" s="128"/>
      <c r="X382" s="130"/>
      <c r="Y382" s="127"/>
      <c r="Z382" s="131"/>
      <c r="AA382" s="127"/>
      <c r="AB382" s="127"/>
      <c r="AC382" s="127"/>
      <c r="AD382" s="127"/>
      <c r="AE382" s="127"/>
      <c r="AF382" s="127"/>
      <c r="AG382" s="127"/>
      <c r="AH382" s="127"/>
      <c r="AI382" s="127"/>
      <c r="AJ382" s="127"/>
      <c r="AK382" s="127"/>
      <c r="AL382" s="127"/>
      <c r="AM382" s="127"/>
      <c r="AN382" s="127"/>
      <c r="AO382" s="127"/>
      <c r="AP382" s="127"/>
      <c r="AQ382" s="127"/>
      <c r="AR382" s="127"/>
      <c r="AS382" s="127"/>
      <c r="AT382" s="127"/>
    </row>
    <row r="383" spans="1:46" ht="30" customHeight="1" x14ac:dyDescent="0.2">
      <c r="A383" s="127"/>
      <c r="B383" s="127"/>
      <c r="C383" s="127"/>
      <c r="D383" s="127"/>
      <c r="E383" s="127"/>
      <c r="F383" s="128"/>
      <c r="G383" s="128"/>
      <c r="H383" s="127"/>
      <c r="I383" s="129"/>
      <c r="J383" s="129"/>
      <c r="K383" s="128"/>
      <c r="L383" s="128"/>
      <c r="M383" s="127"/>
      <c r="N383" s="127"/>
      <c r="O383" s="127"/>
      <c r="P383" s="127"/>
      <c r="Q383" s="127"/>
      <c r="R383" s="130"/>
      <c r="S383" s="130"/>
      <c r="T383" s="128"/>
      <c r="U383" s="128"/>
      <c r="V383" s="128"/>
      <c r="W383" s="128"/>
      <c r="X383" s="130"/>
      <c r="Y383" s="127"/>
      <c r="Z383" s="131"/>
      <c r="AA383" s="127"/>
      <c r="AB383" s="127"/>
      <c r="AC383" s="127"/>
      <c r="AD383" s="127"/>
      <c r="AE383" s="127"/>
      <c r="AF383" s="127"/>
      <c r="AG383" s="127"/>
      <c r="AH383" s="127"/>
      <c r="AI383" s="127"/>
      <c r="AJ383" s="127"/>
      <c r="AK383" s="127"/>
      <c r="AL383" s="127"/>
      <c r="AM383" s="127"/>
      <c r="AN383" s="127"/>
      <c r="AO383" s="127"/>
      <c r="AP383" s="127"/>
      <c r="AQ383" s="127"/>
      <c r="AR383" s="127"/>
      <c r="AS383" s="127"/>
      <c r="AT383" s="127"/>
    </row>
    <row r="384" spans="1:46" ht="30" customHeight="1" x14ac:dyDescent="0.2">
      <c r="A384" s="127"/>
      <c r="B384" s="127"/>
      <c r="C384" s="127"/>
      <c r="D384" s="127"/>
      <c r="E384" s="127"/>
      <c r="F384" s="128"/>
      <c r="G384" s="128"/>
      <c r="H384" s="127"/>
      <c r="I384" s="129"/>
      <c r="J384" s="129"/>
      <c r="K384" s="128"/>
      <c r="L384" s="128"/>
      <c r="M384" s="127"/>
      <c r="N384" s="127"/>
      <c r="O384" s="127"/>
      <c r="P384" s="127"/>
      <c r="Q384" s="127"/>
      <c r="R384" s="130"/>
      <c r="S384" s="130"/>
      <c r="T384" s="128"/>
      <c r="U384" s="128"/>
      <c r="V384" s="128"/>
      <c r="W384" s="128"/>
      <c r="X384" s="130"/>
      <c r="Y384" s="127"/>
      <c r="Z384" s="131"/>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row>
    <row r="385" spans="1:46" ht="30" customHeight="1" x14ac:dyDescent="0.2">
      <c r="A385" s="127"/>
      <c r="B385" s="127"/>
      <c r="C385" s="127"/>
      <c r="D385" s="127"/>
      <c r="E385" s="127"/>
      <c r="F385" s="128"/>
      <c r="G385" s="128"/>
      <c r="H385" s="127"/>
      <c r="I385" s="129"/>
      <c r="J385" s="129"/>
      <c r="K385" s="128"/>
      <c r="L385" s="128"/>
      <c r="M385" s="127"/>
      <c r="N385" s="127"/>
      <c r="O385" s="127"/>
      <c r="P385" s="127"/>
      <c r="Q385" s="127"/>
      <c r="R385" s="130"/>
      <c r="S385" s="130"/>
      <c r="T385" s="128"/>
      <c r="U385" s="128"/>
      <c r="V385" s="128"/>
      <c r="W385" s="128"/>
      <c r="X385" s="130"/>
      <c r="Y385" s="127"/>
      <c r="Z385" s="131"/>
      <c r="AA385" s="127"/>
      <c r="AB385" s="127"/>
      <c r="AC385" s="127"/>
      <c r="AD385" s="127"/>
      <c r="AE385" s="127"/>
      <c r="AF385" s="127"/>
      <c r="AG385" s="127"/>
      <c r="AH385" s="127"/>
      <c r="AI385" s="127"/>
      <c r="AJ385" s="127"/>
      <c r="AK385" s="127"/>
      <c r="AL385" s="127"/>
      <c r="AM385" s="127"/>
      <c r="AN385" s="127"/>
      <c r="AO385" s="127"/>
      <c r="AP385" s="127"/>
      <c r="AQ385" s="127"/>
      <c r="AR385" s="127"/>
      <c r="AS385" s="127"/>
      <c r="AT385" s="127"/>
    </row>
    <row r="386" spans="1:46" ht="30" customHeight="1" x14ac:dyDescent="0.2">
      <c r="A386" s="127"/>
      <c r="B386" s="127"/>
      <c r="C386" s="127"/>
      <c r="D386" s="127"/>
      <c r="E386" s="127"/>
      <c r="F386" s="128"/>
      <c r="G386" s="128"/>
      <c r="H386" s="127"/>
      <c r="I386" s="129"/>
      <c r="J386" s="129"/>
      <c r="K386" s="128"/>
      <c r="L386" s="128"/>
      <c r="M386" s="127"/>
      <c r="N386" s="127"/>
      <c r="O386" s="127"/>
      <c r="P386" s="127"/>
      <c r="Q386" s="127"/>
      <c r="R386" s="130"/>
      <c r="S386" s="130"/>
      <c r="T386" s="128"/>
      <c r="U386" s="128"/>
      <c r="V386" s="128"/>
      <c r="W386" s="128"/>
      <c r="X386" s="130"/>
      <c r="Y386" s="127"/>
      <c r="Z386" s="131"/>
      <c r="AA386" s="127"/>
      <c r="AB386" s="127"/>
      <c r="AC386" s="127"/>
      <c r="AD386" s="127"/>
      <c r="AE386" s="127"/>
      <c r="AF386" s="127"/>
      <c r="AG386" s="127"/>
      <c r="AH386" s="127"/>
      <c r="AI386" s="127"/>
      <c r="AJ386" s="127"/>
      <c r="AK386" s="127"/>
      <c r="AL386" s="127"/>
      <c r="AM386" s="127"/>
      <c r="AN386" s="127"/>
      <c r="AO386" s="127"/>
      <c r="AP386" s="127"/>
      <c r="AQ386" s="127"/>
      <c r="AR386" s="127"/>
      <c r="AS386" s="127"/>
      <c r="AT386" s="127"/>
    </row>
    <row r="387" spans="1:46" ht="30" customHeight="1" x14ac:dyDescent="0.2">
      <c r="A387" s="127"/>
      <c r="B387" s="127"/>
      <c r="C387" s="127"/>
      <c r="D387" s="127"/>
      <c r="E387" s="127"/>
      <c r="F387" s="128"/>
      <c r="G387" s="128"/>
      <c r="H387" s="127"/>
      <c r="I387" s="129"/>
      <c r="J387" s="129"/>
      <c r="K387" s="128"/>
      <c r="L387" s="128"/>
      <c r="M387" s="127"/>
      <c r="N387" s="127"/>
      <c r="O387" s="127"/>
      <c r="P387" s="127"/>
      <c r="Q387" s="127"/>
      <c r="R387" s="130"/>
      <c r="S387" s="130"/>
      <c r="T387" s="128"/>
      <c r="U387" s="128"/>
      <c r="V387" s="128"/>
      <c r="W387" s="128"/>
      <c r="X387" s="130"/>
      <c r="Y387" s="127"/>
      <c r="Z387" s="131"/>
      <c r="AA387" s="127"/>
      <c r="AB387" s="127"/>
      <c r="AC387" s="127"/>
      <c r="AD387" s="127"/>
      <c r="AE387" s="127"/>
      <c r="AF387" s="127"/>
      <c r="AG387" s="127"/>
      <c r="AH387" s="127"/>
      <c r="AI387" s="127"/>
      <c r="AJ387" s="127"/>
      <c r="AK387" s="127"/>
      <c r="AL387" s="127"/>
      <c r="AM387" s="127"/>
      <c r="AN387" s="127"/>
      <c r="AO387" s="127"/>
      <c r="AP387" s="127"/>
      <c r="AQ387" s="127"/>
      <c r="AR387" s="127"/>
      <c r="AS387" s="127"/>
      <c r="AT387" s="127"/>
    </row>
    <row r="388" spans="1:46" ht="30" customHeight="1" x14ac:dyDescent="0.2">
      <c r="A388" s="127"/>
      <c r="B388" s="127"/>
      <c r="C388" s="127"/>
      <c r="D388" s="127"/>
      <c r="E388" s="127"/>
      <c r="F388" s="128"/>
      <c r="G388" s="128"/>
      <c r="H388" s="127"/>
      <c r="I388" s="129"/>
      <c r="J388" s="129"/>
      <c r="K388" s="128"/>
      <c r="L388" s="128"/>
      <c r="M388" s="127"/>
      <c r="N388" s="127"/>
      <c r="O388" s="127"/>
      <c r="P388" s="127"/>
      <c r="Q388" s="127"/>
      <c r="R388" s="130"/>
      <c r="S388" s="130"/>
      <c r="T388" s="128"/>
      <c r="U388" s="128"/>
      <c r="V388" s="128"/>
      <c r="W388" s="128"/>
      <c r="X388" s="130"/>
      <c r="Y388" s="127"/>
      <c r="Z388" s="131"/>
      <c r="AA388" s="127"/>
      <c r="AB388" s="127"/>
      <c r="AC388" s="127"/>
      <c r="AD388" s="127"/>
      <c r="AE388" s="127"/>
      <c r="AF388" s="127"/>
      <c r="AG388" s="127"/>
      <c r="AH388" s="127"/>
      <c r="AI388" s="127"/>
      <c r="AJ388" s="127"/>
      <c r="AK388" s="127"/>
      <c r="AL388" s="127"/>
      <c r="AM388" s="127"/>
      <c r="AN388" s="127"/>
      <c r="AO388" s="127"/>
      <c r="AP388" s="127"/>
      <c r="AQ388" s="127"/>
      <c r="AR388" s="127"/>
      <c r="AS388" s="127"/>
      <c r="AT388" s="127"/>
    </row>
    <row r="389" spans="1:46" ht="30" customHeight="1" x14ac:dyDescent="0.2">
      <c r="A389" s="127"/>
      <c r="B389" s="127"/>
      <c r="C389" s="127"/>
      <c r="D389" s="127"/>
      <c r="E389" s="127"/>
      <c r="F389" s="128"/>
      <c r="G389" s="128"/>
      <c r="H389" s="127"/>
      <c r="I389" s="129"/>
      <c r="J389" s="129"/>
      <c r="K389" s="128"/>
      <c r="L389" s="128"/>
      <c r="M389" s="127"/>
      <c r="N389" s="127"/>
      <c r="O389" s="127"/>
      <c r="P389" s="127"/>
      <c r="Q389" s="127"/>
      <c r="R389" s="130"/>
      <c r="S389" s="130"/>
      <c r="T389" s="128"/>
      <c r="U389" s="128"/>
      <c r="V389" s="128"/>
      <c r="W389" s="128"/>
      <c r="X389" s="130"/>
      <c r="Y389" s="127"/>
      <c r="Z389" s="131"/>
      <c r="AA389" s="127"/>
      <c r="AB389" s="127"/>
      <c r="AC389" s="127"/>
      <c r="AD389" s="127"/>
      <c r="AE389" s="127"/>
      <c r="AF389" s="127"/>
      <c r="AG389" s="127"/>
      <c r="AH389" s="127"/>
      <c r="AI389" s="127"/>
      <c r="AJ389" s="127"/>
      <c r="AK389" s="127"/>
      <c r="AL389" s="127"/>
      <c r="AM389" s="127"/>
      <c r="AN389" s="127"/>
      <c r="AO389" s="127"/>
      <c r="AP389" s="127"/>
      <c r="AQ389" s="127"/>
      <c r="AR389" s="127"/>
      <c r="AS389" s="127"/>
      <c r="AT389" s="127"/>
    </row>
    <row r="390" spans="1:46" ht="30" customHeight="1" x14ac:dyDescent="0.2">
      <c r="A390" s="127"/>
      <c r="B390" s="127"/>
      <c r="C390" s="127"/>
      <c r="D390" s="127"/>
      <c r="E390" s="127"/>
      <c r="F390" s="128"/>
      <c r="G390" s="128"/>
      <c r="H390" s="127"/>
      <c r="I390" s="129"/>
      <c r="J390" s="129"/>
      <c r="K390" s="128"/>
      <c r="L390" s="128"/>
      <c r="M390" s="127"/>
      <c r="N390" s="127"/>
      <c r="O390" s="127"/>
      <c r="P390" s="127"/>
      <c r="Q390" s="127"/>
      <c r="R390" s="130"/>
      <c r="S390" s="130"/>
      <c r="T390" s="128"/>
      <c r="U390" s="128"/>
      <c r="V390" s="128"/>
      <c r="W390" s="128"/>
      <c r="X390" s="130"/>
      <c r="Y390" s="127"/>
      <c r="Z390" s="131"/>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row>
    <row r="391" spans="1:46" ht="30" customHeight="1" x14ac:dyDescent="0.2">
      <c r="A391" s="127"/>
      <c r="B391" s="127"/>
      <c r="C391" s="127"/>
      <c r="D391" s="127"/>
      <c r="E391" s="127"/>
      <c r="F391" s="128"/>
      <c r="G391" s="128"/>
      <c r="H391" s="127"/>
      <c r="I391" s="129"/>
      <c r="J391" s="129"/>
      <c r="K391" s="128"/>
      <c r="L391" s="128"/>
      <c r="M391" s="127"/>
      <c r="N391" s="127"/>
      <c r="O391" s="127"/>
      <c r="P391" s="127"/>
      <c r="Q391" s="127"/>
      <c r="R391" s="130"/>
      <c r="S391" s="130"/>
      <c r="T391" s="128"/>
      <c r="U391" s="128"/>
      <c r="V391" s="128"/>
      <c r="W391" s="128"/>
      <c r="X391" s="130"/>
      <c r="Y391" s="127"/>
      <c r="Z391" s="131"/>
      <c r="AA391" s="127"/>
      <c r="AB391" s="127"/>
      <c r="AC391" s="127"/>
      <c r="AD391" s="127"/>
      <c r="AE391" s="127"/>
      <c r="AF391" s="127"/>
      <c r="AG391" s="127"/>
      <c r="AH391" s="127"/>
      <c r="AI391" s="127"/>
      <c r="AJ391" s="127"/>
      <c r="AK391" s="127"/>
      <c r="AL391" s="127"/>
      <c r="AM391" s="127"/>
      <c r="AN391" s="127"/>
      <c r="AO391" s="127"/>
      <c r="AP391" s="127"/>
      <c r="AQ391" s="127"/>
      <c r="AR391" s="127"/>
      <c r="AS391" s="127"/>
      <c r="AT391" s="127"/>
    </row>
    <row r="392" spans="1:46" ht="30" customHeight="1" x14ac:dyDescent="0.2">
      <c r="A392" s="127"/>
      <c r="B392" s="127"/>
      <c r="C392" s="127"/>
      <c r="D392" s="127"/>
      <c r="E392" s="127"/>
      <c r="F392" s="128"/>
      <c r="G392" s="128"/>
      <c r="H392" s="127"/>
      <c r="I392" s="129"/>
      <c r="J392" s="129"/>
      <c r="K392" s="128"/>
      <c r="L392" s="128"/>
      <c r="M392" s="127"/>
      <c r="N392" s="127"/>
      <c r="O392" s="127"/>
      <c r="P392" s="127"/>
      <c r="Q392" s="127"/>
      <c r="R392" s="130"/>
      <c r="S392" s="130"/>
      <c r="T392" s="128"/>
      <c r="U392" s="128"/>
      <c r="V392" s="128"/>
      <c r="W392" s="128"/>
      <c r="X392" s="130"/>
      <c r="Y392" s="127"/>
      <c r="Z392" s="131"/>
      <c r="AA392" s="127"/>
      <c r="AB392" s="127"/>
      <c r="AC392" s="127"/>
      <c r="AD392" s="127"/>
      <c r="AE392" s="127"/>
      <c r="AF392" s="127"/>
      <c r="AG392" s="127"/>
      <c r="AH392" s="127"/>
      <c r="AI392" s="127"/>
      <c r="AJ392" s="127"/>
      <c r="AK392" s="127"/>
      <c r="AL392" s="127"/>
      <c r="AM392" s="127"/>
      <c r="AN392" s="127"/>
      <c r="AO392" s="127"/>
      <c r="AP392" s="127"/>
      <c r="AQ392" s="127"/>
      <c r="AR392" s="127"/>
      <c r="AS392" s="127"/>
      <c r="AT392" s="127"/>
    </row>
    <row r="393" spans="1:46" ht="30" customHeight="1" x14ac:dyDescent="0.2">
      <c r="A393" s="127"/>
      <c r="B393" s="127"/>
      <c r="C393" s="127"/>
      <c r="D393" s="127"/>
      <c r="E393" s="127"/>
      <c r="F393" s="128"/>
      <c r="G393" s="128"/>
      <c r="H393" s="127"/>
      <c r="I393" s="129"/>
      <c r="J393" s="129"/>
      <c r="K393" s="128"/>
      <c r="L393" s="128"/>
      <c r="M393" s="127"/>
      <c r="N393" s="127"/>
      <c r="O393" s="127"/>
      <c r="P393" s="127"/>
      <c r="Q393" s="127"/>
      <c r="R393" s="130"/>
      <c r="S393" s="130"/>
      <c r="T393" s="128"/>
      <c r="U393" s="128"/>
      <c r="V393" s="128"/>
      <c r="W393" s="128"/>
      <c r="X393" s="130"/>
      <c r="Y393" s="127"/>
      <c r="Z393" s="131"/>
      <c r="AA393" s="127"/>
      <c r="AB393" s="127"/>
      <c r="AC393" s="127"/>
      <c r="AD393" s="127"/>
      <c r="AE393" s="127"/>
      <c r="AF393" s="127"/>
      <c r="AG393" s="127"/>
      <c r="AH393" s="127"/>
      <c r="AI393" s="127"/>
      <c r="AJ393" s="127"/>
      <c r="AK393" s="127"/>
      <c r="AL393" s="127"/>
      <c r="AM393" s="127"/>
      <c r="AN393" s="127"/>
      <c r="AO393" s="127"/>
      <c r="AP393" s="127"/>
      <c r="AQ393" s="127"/>
      <c r="AR393" s="127"/>
      <c r="AS393" s="127"/>
      <c r="AT393" s="127"/>
    </row>
    <row r="394" spans="1:46" ht="30" customHeight="1" x14ac:dyDescent="0.2">
      <c r="A394" s="127"/>
      <c r="B394" s="127"/>
      <c r="C394" s="127"/>
      <c r="D394" s="127"/>
      <c r="E394" s="127"/>
      <c r="F394" s="128"/>
      <c r="G394" s="128"/>
      <c r="H394" s="127"/>
      <c r="I394" s="129"/>
      <c r="J394" s="129"/>
      <c r="K394" s="128"/>
      <c r="L394" s="128"/>
      <c r="M394" s="127"/>
      <c r="N394" s="127"/>
      <c r="O394" s="127"/>
      <c r="P394" s="127"/>
      <c r="Q394" s="127"/>
      <c r="R394" s="130"/>
      <c r="S394" s="130"/>
      <c r="T394" s="128"/>
      <c r="U394" s="128"/>
      <c r="V394" s="128"/>
      <c r="W394" s="128"/>
      <c r="X394" s="130"/>
      <c r="Y394" s="127"/>
      <c r="Z394" s="131"/>
      <c r="AA394" s="127"/>
      <c r="AB394" s="127"/>
      <c r="AC394" s="127"/>
      <c r="AD394" s="127"/>
      <c r="AE394" s="127"/>
      <c r="AF394" s="127"/>
      <c r="AG394" s="127"/>
      <c r="AH394" s="127"/>
      <c r="AI394" s="127"/>
      <c r="AJ394" s="127"/>
      <c r="AK394" s="127"/>
      <c r="AL394" s="127"/>
      <c r="AM394" s="127"/>
      <c r="AN394" s="127"/>
      <c r="AO394" s="127"/>
      <c r="AP394" s="127"/>
      <c r="AQ394" s="127"/>
      <c r="AR394" s="127"/>
      <c r="AS394" s="127"/>
      <c r="AT394" s="127"/>
    </row>
    <row r="395" spans="1:46" ht="30" customHeight="1" x14ac:dyDescent="0.2">
      <c r="A395" s="127"/>
      <c r="B395" s="127"/>
      <c r="C395" s="127"/>
      <c r="D395" s="127"/>
      <c r="E395" s="127"/>
      <c r="F395" s="128"/>
      <c r="G395" s="128"/>
      <c r="H395" s="127"/>
      <c r="I395" s="129"/>
      <c r="J395" s="129"/>
      <c r="K395" s="128"/>
      <c r="L395" s="128"/>
      <c r="M395" s="127"/>
      <c r="N395" s="127"/>
      <c r="O395" s="127"/>
      <c r="P395" s="127"/>
      <c r="Q395" s="127"/>
      <c r="R395" s="130"/>
      <c r="S395" s="130"/>
      <c r="T395" s="128"/>
      <c r="U395" s="128"/>
      <c r="V395" s="128"/>
      <c r="W395" s="128"/>
      <c r="X395" s="130"/>
      <c r="Y395" s="127"/>
      <c r="Z395" s="131"/>
      <c r="AA395" s="127"/>
      <c r="AB395" s="127"/>
      <c r="AC395" s="127"/>
      <c r="AD395" s="127"/>
      <c r="AE395" s="127"/>
      <c r="AF395" s="127"/>
      <c r="AG395" s="127"/>
      <c r="AH395" s="127"/>
      <c r="AI395" s="127"/>
      <c r="AJ395" s="127"/>
      <c r="AK395" s="127"/>
      <c r="AL395" s="127"/>
      <c r="AM395" s="127"/>
      <c r="AN395" s="127"/>
      <c r="AO395" s="127"/>
      <c r="AP395" s="127"/>
      <c r="AQ395" s="127"/>
      <c r="AR395" s="127"/>
      <c r="AS395" s="127"/>
      <c r="AT395" s="127"/>
    </row>
    <row r="396" spans="1:46" ht="30" customHeight="1" x14ac:dyDescent="0.2">
      <c r="A396" s="127"/>
      <c r="B396" s="127"/>
      <c r="C396" s="127"/>
      <c r="D396" s="127"/>
      <c r="E396" s="127"/>
      <c r="F396" s="128"/>
      <c r="G396" s="128"/>
      <c r="H396" s="127"/>
      <c r="I396" s="129"/>
      <c r="J396" s="129"/>
      <c r="K396" s="128"/>
      <c r="L396" s="128"/>
      <c r="M396" s="127"/>
      <c r="N396" s="127"/>
      <c r="O396" s="127"/>
      <c r="P396" s="127"/>
      <c r="Q396" s="127"/>
      <c r="R396" s="130"/>
      <c r="S396" s="130"/>
      <c r="T396" s="128"/>
      <c r="U396" s="128"/>
      <c r="V396" s="128"/>
      <c r="W396" s="128"/>
      <c r="X396" s="130"/>
      <c r="Y396" s="127"/>
      <c r="Z396" s="131"/>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row>
    <row r="397" spans="1:46" ht="30" customHeight="1" x14ac:dyDescent="0.2">
      <c r="A397" s="127"/>
      <c r="B397" s="127"/>
      <c r="C397" s="127"/>
      <c r="D397" s="127"/>
      <c r="E397" s="127"/>
      <c r="F397" s="128"/>
      <c r="G397" s="128"/>
      <c r="H397" s="127"/>
      <c r="I397" s="129"/>
      <c r="J397" s="129"/>
      <c r="K397" s="128"/>
      <c r="L397" s="128"/>
      <c r="M397" s="127"/>
      <c r="N397" s="127"/>
      <c r="O397" s="127"/>
      <c r="P397" s="127"/>
      <c r="Q397" s="127"/>
      <c r="R397" s="130"/>
      <c r="S397" s="130"/>
      <c r="T397" s="128"/>
      <c r="U397" s="128"/>
      <c r="V397" s="128"/>
      <c r="W397" s="128"/>
      <c r="X397" s="130"/>
      <c r="Y397" s="127"/>
      <c r="Z397" s="131"/>
      <c r="AA397" s="127"/>
      <c r="AB397" s="127"/>
      <c r="AC397" s="127"/>
      <c r="AD397" s="127"/>
      <c r="AE397" s="127"/>
      <c r="AF397" s="127"/>
      <c r="AG397" s="127"/>
      <c r="AH397" s="127"/>
      <c r="AI397" s="127"/>
      <c r="AJ397" s="127"/>
      <c r="AK397" s="127"/>
      <c r="AL397" s="127"/>
      <c r="AM397" s="127"/>
      <c r="AN397" s="127"/>
      <c r="AO397" s="127"/>
      <c r="AP397" s="127"/>
      <c r="AQ397" s="127"/>
      <c r="AR397" s="127"/>
      <c r="AS397" s="127"/>
      <c r="AT397" s="127"/>
    </row>
    <row r="398" spans="1:46" ht="30" customHeight="1" x14ac:dyDescent="0.2">
      <c r="A398" s="127"/>
      <c r="B398" s="127"/>
      <c r="C398" s="127"/>
      <c r="D398" s="127"/>
      <c r="E398" s="127"/>
      <c r="F398" s="128"/>
      <c r="G398" s="128"/>
      <c r="H398" s="127"/>
      <c r="I398" s="129"/>
      <c r="J398" s="129"/>
      <c r="K398" s="128"/>
      <c r="L398" s="128"/>
      <c r="M398" s="127"/>
      <c r="N398" s="127"/>
      <c r="O398" s="127"/>
      <c r="P398" s="127"/>
      <c r="Q398" s="127"/>
      <c r="R398" s="130"/>
      <c r="S398" s="130"/>
      <c r="T398" s="128"/>
      <c r="U398" s="128"/>
      <c r="V398" s="128"/>
      <c r="W398" s="128"/>
      <c r="X398" s="130"/>
      <c r="Y398" s="127"/>
      <c r="Z398" s="131"/>
      <c r="AA398" s="127"/>
      <c r="AB398" s="127"/>
      <c r="AC398" s="127"/>
      <c r="AD398" s="127"/>
      <c r="AE398" s="127"/>
      <c r="AF398" s="127"/>
      <c r="AG398" s="127"/>
      <c r="AH398" s="127"/>
      <c r="AI398" s="127"/>
      <c r="AJ398" s="127"/>
      <c r="AK398" s="127"/>
      <c r="AL398" s="127"/>
      <c r="AM398" s="127"/>
      <c r="AN398" s="127"/>
      <c r="AO398" s="127"/>
      <c r="AP398" s="127"/>
      <c r="AQ398" s="127"/>
      <c r="AR398" s="127"/>
      <c r="AS398" s="127"/>
      <c r="AT398" s="127"/>
    </row>
    <row r="399" spans="1:46" ht="30" customHeight="1" x14ac:dyDescent="0.2">
      <c r="A399" s="127"/>
      <c r="B399" s="127"/>
      <c r="C399" s="127"/>
      <c r="D399" s="127"/>
      <c r="E399" s="127"/>
      <c r="F399" s="128"/>
      <c r="G399" s="128"/>
      <c r="H399" s="127"/>
      <c r="I399" s="129"/>
      <c r="J399" s="129"/>
      <c r="K399" s="128"/>
      <c r="L399" s="128"/>
      <c r="M399" s="127"/>
      <c r="N399" s="127"/>
      <c r="O399" s="127"/>
      <c r="P399" s="127"/>
      <c r="Q399" s="127"/>
      <c r="R399" s="130"/>
      <c r="S399" s="130"/>
      <c r="T399" s="128"/>
      <c r="U399" s="128"/>
      <c r="V399" s="128"/>
      <c r="W399" s="128"/>
      <c r="X399" s="130"/>
      <c r="Y399" s="127"/>
      <c r="Z399" s="131"/>
      <c r="AA399" s="127"/>
      <c r="AB399" s="127"/>
      <c r="AC399" s="127"/>
      <c r="AD399" s="127"/>
      <c r="AE399" s="127"/>
      <c r="AF399" s="127"/>
      <c r="AG399" s="127"/>
      <c r="AH399" s="127"/>
      <c r="AI399" s="127"/>
      <c r="AJ399" s="127"/>
      <c r="AK399" s="127"/>
      <c r="AL399" s="127"/>
      <c r="AM399" s="127"/>
      <c r="AN399" s="127"/>
      <c r="AO399" s="127"/>
      <c r="AP399" s="127"/>
      <c r="AQ399" s="127"/>
      <c r="AR399" s="127"/>
      <c r="AS399" s="127"/>
      <c r="AT399" s="127"/>
    </row>
    <row r="400" spans="1:46" ht="30" customHeight="1" x14ac:dyDescent="0.2">
      <c r="A400" s="127"/>
      <c r="B400" s="127"/>
      <c r="C400" s="127"/>
      <c r="D400" s="127"/>
      <c r="E400" s="127"/>
      <c r="F400" s="128"/>
      <c r="G400" s="128"/>
      <c r="H400" s="127"/>
      <c r="I400" s="129"/>
      <c r="J400" s="129"/>
      <c r="K400" s="128"/>
      <c r="L400" s="128"/>
      <c r="M400" s="127"/>
      <c r="N400" s="127"/>
      <c r="O400" s="127"/>
      <c r="P400" s="127"/>
      <c r="Q400" s="127"/>
      <c r="R400" s="130"/>
      <c r="S400" s="130"/>
      <c r="T400" s="128"/>
      <c r="U400" s="128"/>
      <c r="V400" s="128"/>
      <c r="W400" s="128"/>
      <c r="X400" s="130"/>
      <c r="Y400" s="127"/>
      <c r="Z400" s="131"/>
      <c r="AA400" s="127"/>
      <c r="AB400" s="127"/>
      <c r="AC400" s="127"/>
      <c r="AD400" s="127"/>
      <c r="AE400" s="127"/>
      <c r="AF400" s="127"/>
      <c r="AG400" s="127"/>
      <c r="AH400" s="127"/>
      <c r="AI400" s="127"/>
      <c r="AJ400" s="127"/>
      <c r="AK400" s="127"/>
      <c r="AL400" s="127"/>
      <c r="AM400" s="127"/>
      <c r="AN400" s="127"/>
      <c r="AO400" s="127"/>
      <c r="AP400" s="127"/>
      <c r="AQ400" s="127"/>
      <c r="AR400" s="127"/>
      <c r="AS400" s="127"/>
      <c r="AT400" s="127"/>
    </row>
    <row r="401" spans="1:46" ht="30" customHeight="1" x14ac:dyDescent="0.2">
      <c r="A401" s="127"/>
      <c r="B401" s="127"/>
      <c r="C401" s="127"/>
      <c r="D401" s="127"/>
      <c r="E401" s="127"/>
      <c r="F401" s="128"/>
      <c r="G401" s="128"/>
      <c r="H401" s="127"/>
      <c r="I401" s="129"/>
      <c r="J401" s="129"/>
      <c r="K401" s="128"/>
      <c r="L401" s="128"/>
      <c r="M401" s="127"/>
      <c r="N401" s="127"/>
      <c r="O401" s="127"/>
      <c r="P401" s="127"/>
      <c r="Q401" s="127"/>
      <c r="R401" s="130"/>
      <c r="S401" s="130"/>
      <c r="T401" s="128"/>
      <c r="U401" s="128"/>
      <c r="V401" s="128"/>
      <c r="W401" s="128"/>
      <c r="X401" s="130"/>
      <c r="Y401" s="127"/>
      <c r="Z401" s="131"/>
      <c r="AA401" s="127"/>
      <c r="AB401" s="127"/>
      <c r="AC401" s="127"/>
      <c r="AD401" s="127"/>
      <c r="AE401" s="127"/>
      <c r="AF401" s="127"/>
      <c r="AG401" s="127"/>
      <c r="AH401" s="127"/>
      <c r="AI401" s="127"/>
      <c r="AJ401" s="127"/>
      <c r="AK401" s="127"/>
      <c r="AL401" s="127"/>
      <c r="AM401" s="127"/>
      <c r="AN401" s="127"/>
      <c r="AO401" s="127"/>
      <c r="AP401" s="127"/>
      <c r="AQ401" s="127"/>
      <c r="AR401" s="127"/>
      <c r="AS401" s="127"/>
      <c r="AT401" s="127"/>
    </row>
    <row r="402" spans="1:46" ht="30" customHeight="1" x14ac:dyDescent="0.2">
      <c r="A402" s="127"/>
      <c r="B402" s="127"/>
      <c r="C402" s="127"/>
      <c r="D402" s="127"/>
      <c r="E402" s="127"/>
      <c r="F402" s="128"/>
      <c r="G402" s="128"/>
      <c r="H402" s="127"/>
      <c r="I402" s="129"/>
      <c r="J402" s="129"/>
      <c r="K402" s="128"/>
      <c r="L402" s="128"/>
      <c r="M402" s="127"/>
      <c r="N402" s="127"/>
      <c r="O402" s="127"/>
      <c r="P402" s="127"/>
      <c r="Q402" s="127"/>
      <c r="R402" s="130"/>
      <c r="S402" s="130"/>
      <c r="T402" s="128"/>
      <c r="U402" s="128"/>
      <c r="V402" s="128"/>
      <c r="W402" s="128"/>
      <c r="X402" s="130"/>
      <c r="Y402" s="127"/>
      <c r="Z402" s="131"/>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row>
    <row r="403" spans="1:46" ht="30" customHeight="1" x14ac:dyDescent="0.2">
      <c r="A403" s="127"/>
      <c r="B403" s="127"/>
      <c r="C403" s="127"/>
      <c r="D403" s="127"/>
      <c r="E403" s="127"/>
      <c r="F403" s="128"/>
      <c r="G403" s="128"/>
      <c r="H403" s="127"/>
      <c r="I403" s="129"/>
      <c r="J403" s="129"/>
      <c r="K403" s="128"/>
      <c r="L403" s="128"/>
      <c r="M403" s="127"/>
      <c r="N403" s="127"/>
      <c r="O403" s="127"/>
      <c r="P403" s="127"/>
      <c r="Q403" s="127"/>
      <c r="R403" s="130"/>
      <c r="S403" s="130"/>
      <c r="T403" s="128"/>
      <c r="U403" s="128"/>
      <c r="V403" s="128"/>
      <c r="W403" s="128"/>
      <c r="X403" s="130"/>
      <c r="Y403" s="127"/>
      <c r="Z403" s="131"/>
      <c r="AA403" s="127"/>
      <c r="AB403" s="127"/>
      <c r="AC403" s="127"/>
      <c r="AD403" s="127"/>
      <c r="AE403" s="127"/>
      <c r="AF403" s="127"/>
      <c r="AG403" s="127"/>
      <c r="AH403" s="127"/>
      <c r="AI403" s="127"/>
      <c r="AJ403" s="127"/>
      <c r="AK403" s="127"/>
      <c r="AL403" s="127"/>
      <c r="AM403" s="127"/>
      <c r="AN403" s="127"/>
      <c r="AO403" s="127"/>
      <c r="AP403" s="127"/>
      <c r="AQ403" s="127"/>
      <c r="AR403" s="127"/>
      <c r="AS403" s="127"/>
      <c r="AT403" s="127"/>
    </row>
    <row r="404" spans="1:46" ht="30" customHeight="1" x14ac:dyDescent="0.2">
      <c r="A404" s="127"/>
      <c r="B404" s="127"/>
      <c r="C404" s="127"/>
      <c r="D404" s="127"/>
      <c r="E404" s="127"/>
      <c r="F404" s="128"/>
      <c r="G404" s="128"/>
      <c r="H404" s="127"/>
      <c r="I404" s="129"/>
      <c r="J404" s="129"/>
      <c r="K404" s="128"/>
      <c r="L404" s="128"/>
      <c r="M404" s="127"/>
      <c r="N404" s="127"/>
      <c r="O404" s="127"/>
      <c r="P404" s="127"/>
      <c r="Q404" s="127"/>
      <c r="R404" s="130"/>
      <c r="S404" s="130"/>
      <c r="T404" s="128"/>
      <c r="U404" s="128"/>
      <c r="V404" s="128"/>
      <c r="W404" s="128"/>
      <c r="X404" s="130"/>
      <c r="Y404" s="127"/>
      <c r="Z404" s="131"/>
      <c r="AA404" s="127"/>
      <c r="AB404" s="127"/>
      <c r="AC404" s="127"/>
      <c r="AD404" s="127"/>
      <c r="AE404" s="127"/>
      <c r="AF404" s="127"/>
      <c r="AG404" s="127"/>
      <c r="AH404" s="127"/>
      <c r="AI404" s="127"/>
      <c r="AJ404" s="127"/>
      <c r="AK404" s="127"/>
      <c r="AL404" s="127"/>
      <c r="AM404" s="127"/>
      <c r="AN404" s="127"/>
      <c r="AO404" s="127"/>
      <c r="AP404" s="127"/>
      <c r="AQ404" s="127"/>
      <c r="AR404" s="127"/>
      <c r="AS404" s="127"/>
      <c r="AT404" s="127"/>
    </row>
    <row r="405" spans="1:46" ht="30" customHeight="1" x14ac:dyDescent="0.2">
      <c r="A405" s="127"/>
      <c r="B405" s="127"/>
      <c r="C405" s="127"/>
      <c r="D405" s="127"/>
      <c r="E405" s="127"/>
      <c r="F405" s="128"/>
      <c r="G405" s="128"/>
      <c r="H405" s="127"/>
      <c r="I405" s="129"/>
      <c r="J405" s="129"/>
      <c r="K405" s="128"/>
      <c r="L405" s="128"/>
      <c r="M405" s="127"/>
      <c r="N405" s="127"/>
      <c r="O405" s="127"/>
      <c r="P405" s="127"/>
      <c r="Q405" s="127"/>
      <c r="R405" s="130"/>
      <c r="S405" s="130"/>
      <c r="T405" s="128"/>
      <c r="U405" s="128"/>
      <c r="V405" s="128"/>
      <c r="W405" s="128"/>
      <c r="X405" s="130"/>
      <c r="Y405" s="127"/>
      <c r="Z405" s="131"/>
      <c r="AA405" s="127"/>
      <c r="AB405" s="127"/>
      <c r="AC405" s="127"/>
      <c r="AD405" s="127"/>
      <c r="AE405" s="127"/>
      <c r="AF405" s="127"/>
      <c r="AG405" s="127"/>
      <c r="AH405" s="127"/>
      <c r="AI405" s="127"/>
      <c r="AJ405" s="127"/>
      <c r="AK405" s="127"/>
      <c r="AL405" s="127"/>
      <c r="AM405" s="127"/>
      <c r="AN405" s="127"/>
      <c r="AO405" s="127"/>
      <c r="AP405" s="127"/>
      <c r="AQ405" s="127"/>
      <c r="AR405" s="127"/>
      <c r="AS405" s="127"/>
      <c r="AT405" s="127"/>
    </row>
    <row r="406" spans="1:46" ht="30" customHeight="1" x14ac:dyDescent="0.2">
      <c r="A406" s="127"/>
      <c r="B406" s="127"/>
      <c r="C406" s="127"/>
      <c r="D406" s="127"/>
      <c r="E406" s="127"/>
      <c r="F406" s="128"/>
      <c r="G406" s="128"/>
      <c r="H406" s="127"/>
      <c r="I406" s="129"/>
      <c r="J406" s="129"/>
      <c r="K406" s="128"/>
      <c r="L406" s="128"/>
      <c r="M406" s="127"/>
      <c r="N406" s="127"/>
      <c r="O406" s="127"/>
      <c r="P406" s="127"/>
      <c r="Q406" s="127"/>
      <c r="R406" s="130"/>
      <c r="S406" s="130"/>
      <c r="T406" s="128"/>
      <c r="U406" s="128"/>
      <c r="V406" s="128"/>
      <c r="W406" s="128"/>
      <c r="X406" s="130"/>
      <c r="Y406" s="127"/>
      <c r="Z406" s="131"/>
      <c r="AA406" s="127"/>
      <c r="AB406" s="127"/>
      <c r="AC406" s="127"/>
      <c r="AD406" s="127"/>
      <c r="AE406" s="127"/>
      <c r="AF406" s="127"/>
      <c r="AG406" s="127"/>
      <c r="AH406" s="127"/>
      <c r="AI406" s="127"/>
      <c r="AJ406" s="127"/>
      <c r="AK406" s="127"/>
      <c r="AL406" s="127"/>
      <c r="AM406" s="127"/>
      <c r="AN406" s="127"/>
      <c r="AO406" s="127"/>
      <c r="AP406" s="127"/>
      <c r="AQ406" s="127"/>
      <c r="AR406" s="127"/>
      <c r="AS406" s="127"/>
      <c r="AT406" s="127"/>
    </row>
    <row r="407" spans="1:46" ht="30" customHeight="1" x14ac:dyDescent="0.2">
      <c r="A407" s="127"/>
      <c r="B407" s="127"/>
      <c r="C407" s="127"/>
      <c r="D407" s="127"/>
      <c r="E407" s="127"/>
      <c r="F407" s="128"/>
      <c r="G407" s="128"/>
      <c r="H407" s="127"/>
      <c r="I407" s="129"/>
      <c r="J407" s="129"/>
      <c r="K407" s="128"/>
      <c r="L407" s="128"/>
      <c r="M407" s="127"/>
      <c r="N407" s="127"/>
      <c r="O407" s="127"/>
      <c r="P407" s="127"/>
      <c r="Q407" s="127"/>
      <c r="R407" s="130"/>
      <c r="S407" s="130"/>
      <c r="T407" s="128"/>
      <c r="U407" s="128"/>
      <c r="V407" s="128"/>
      <c r="W407" s="128"/>
      <c r="X407" s="130"/>
      <c r="Y407" s="127"/>
      <c r="Z407" s="131"/>
      <c r="AA407" s="127"/>
      <c r="AB407" s="127"/>
      <c r="AC407" s="127"/>
      <c r="AD407" s="127"/>
      <c r="AE407" s="127"/>
      <c r="AF407" s="127"/>
      <c r="AG407" s="127"/>
      <c r="AH407" s="127"/>
      <c r="AI407" s="127"/>
      <c r="AJ407" s="127"/>
      <c r="AK407" s="127"/>
      <c r="AL407" s="127"/>
      <c r="AM407" s="127"/>
      <c r="AN407" s="127"/>
      <c r="AO407" s="127"/>
      <c r="AP407" s="127"/>
      <c r="AQ407" s="127"/>
      <c r="AR407" s="127"/>
      <c r="AS407" s="127"/>
      <c r="AT407" s="127"/>
    </row>
    <row r="408" spans="1:46" ht="30" customHeight="1" x14ac:dyDescent="0.2">
      <c r="A408" s="127"/>
      <c r="B408" s="127"/>
      <c r="C408" s="127"/>
      <c r="D408" s="127"/>
      <c r="E408" s="127"/>
      <c r="F408" s="128"/>
      <c r="G408" s="128"/>
      <c r="H408" s="127"/>
      <c r="I408" s="129"/>
      <c r="J408" s="129"/>
      <c r="K408" s="128"/>
      <c r="L408" s="128"/>
      <c r="M408" s="127"/>
      <c r="N408" s="127"/>
      <c r="O408" s="127"/>
      <c r="P408" s="127"/>
      <c r="Q408" s="127"/>
      <c r="R408" s="130"/>
      <c r="S408" s="130"/>
      <c r="T408" s="128"/>
      <c r="U408" s="128"/>
      <c r="V408" s="128"/>
      <c r="W408" s="128"/>
      <c r="X408" s="130"/>
      <c r="Y408" s="127"/>
      <c r="Z408" s="131"/>
      <c r="AA408" s="127"/>
      <c r="AB408" s="127"/>
      <c r="AC408" s="127"/>
      <c r="AD408" s="127"/>
      <c r="AE408" s="127"/>
      <c r="AF408" s="127"/>
      <c r="AG408" s="127"/>
      <c r="AH408" s="127"/>
      <c r="AI408" s="127"/>
      <c r="AJ408" s="127"/>
      <c r="AK408" s="127"/>
      <c r="AL408" s="127"/>
      <c r="AM408" s="127"/>
      <c r="AN408" s="127"/>
      <c r="AO408" s="127"/>
      <c r="AP408" s="127"/>
      <c r="AQ408" s="127"/>
      <c r="AR408" s="127"/>
      <c r="AS408" s="127"/>
      <c r="AT408" s="127"/>
    </row>
    <row r="409" spans="1:46" ht="30" customHeight="1" x14ac:dyDescent="0.2">
      <c r="A409" s="127"/>
      <c r="B409" s="127"/>
      <c r="C409" s="127"/>
      <c r="D409" s="127"/>
      <c r="E409" s="127"/>
      <c r="F409" s="128"/>
      <c r="G409" s="128"/>
      <c r="H409" s="127"/>
      <c r="I409" s="129"/>
      <c r="J409" s="129"/>
      <c r="K409" s="128"/>
      <c r="L409" s="128"/>
      <c r="M409" s="127"/>
      <c r="N409" s="127"/>
      <c r="O409" s="127"/>
      <c r="P409" s="127"/>
      <c r="Q409" s="127"/>
      <c r="R409" s="130"/>
      <c r="S409" s="130"/>
      <c r="T409" s="128"/>
      <c r="U409" s="128"/>
      <c r="V409" s="128"/>
      <c r="W409" s="128"/>
      <c r="X409" s="130"/>
      <c r="Y409" s="127"/>
      <c r="Z409" s="131"/>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row>
    <row r="410" spans="1:46" ht="30" customHeight="1" x14ac:dyDescent="0.2">
      <c r="A410" s="127"/>
      <c r="B410" s="127"/>
      <c r="C410" s="127"/>
      <c r="D410" s="127"/>
      <c r="E410" s="127"/>
      <c r="F410" s="128"/>
      <c r="G410" s="128"/>
      <c r="H410" s="127"/>
      <c r="I410" s="129"/>
      <c r="J410" s="129"/>
      <c r="K410" s="128"/>
      <c r="L410" s="128"/>
      <c r="M410" s="127"/>
      <c r="N410" s="127"/>
      <c r="O410" s="127"/>
      <c r="P410" s="127"/>
      <c r="Q410" s="127"/>
      <c r="R410" s="130"/>
      <c r="S410" s="130"/>
      <c r="T410" s="128"/>
      <c r="U410" s="128"/>
      <c r="V410" s="128"/>
      <c r="W410" s="128"/>
      <c r="X410" s="130"/>
      <c r="Y410" s="127"/>
      <c r="Z410" s="131"/>
      <c r="AA410" s="127"/>
      <c r="AB410" s="127"/>
      <c r="AC410" s="127"/>
      <c r="AD410" s="127"/>
      <c r="AE410" s="127"/>
      <c r="AF410" s="127"/>
      <c r="AG410" s="127"/>
      <c r="AH410" s="127"/>
      <c r="AI410" s="127"/>
      <c r="AJ410" s="127"/>
      <c r="AK410" s="127"/>
      <c r="AL410" s="127"/>
      <c r="AM410" s="127"/>
      <c r="AN410" s="127"/>
      <c r="AO410" s="127"/>
      <c r="AP410" s="127"/>
      <c r="AQ410" s="127"/>
      <c r="AR410" s="127"/>
      <c r="AS410" s="127"/>
      <c r="AT410" s="127"/>
    </row>
    <row r="411" spans="1:46" ht="30" customHeight="1" x14ac:dyDescent="0.2">
      <c r="A411" s="127"/>
      <c r="B411" s="127"/>
      <c r="C411" s="127"/>
      <c r="D411" s="127"/>
      <c r="E411" s="127"/>
      <c r="F411" s="128"/>
      <c r="G411" s="128"/>
      <c r="H411" s="127"/>
      <c r="I411" s="129"/>
      <c r="J411" s="129"/>
      <c r="K411" s="128"/>
      <c r="L411" s="128"/>
      <c r="M411" s="127"/>
      <c r="N411" s="127"/>
      <c r="O411" s="127"/>
      <c r="P411" s="127"/>
      <c r="Q411" s="127"/>
      <c r="R411" s="130"/>
      <c r="S411" s="130"/>
      <c r="T411" s="128"/>
      <c r="U411" s="128"/>
      <c r="V411" s="128"/>
      <c r="W411" s="128"/>
      <c r="X411" s="130"/>
      <c r="Y411" s="127"/>
      <c r="Z411" s="131"/>
      <c r="AA411" s="127"/>
      <c r="AB411" s="127"/>
      <c r="AC411" s="127"/>
      <c r="AD411" s="127"/>
      <c r="AE411" s="127"/>
      <c r="AF411" s="127"/>
      <c r="AG411" s="127"/>
      <c r="AH411" s="127"/>
      <c r="AI411" s="127"/>
      <c r="AJ411" s="127"/>
      <c r="AK411" s="127"/>
      <c r="AL411" s="127"/>
      <c r="AM411" s="127"/>
      <c r="AN411" s="127"/>
      <c r="AO411" s="127"/>
      <c r="AP411" s="127"/>
      <c r="AQ411" s="127"/>
      <c r="AR411" s="127"/>
      <c r="AS411" s="127"/>
      <c r="AT411" s="127"/>
    </row>
    <row r="412" spans="1:46" ht="30" customHeight="1" x14ac:dyDescent="0.2">
      <c r="A412" s="127"/>
      <c r="B412" s="127"/>
      <c r="C412" s="127"/>
      <c r="D412" s="127"/>
      <c r="E412" s="127"/>
      <c r="F412" s="128"/>
      <c r="G412" s="128"/>
      <c r="H412" s="127"/>
      <c r="I412" s="129"/>
      <c r="J412" s="129"/>
      <c r="K412" s="128"/>
      <c r="L412" s="128"/>
      <c r="M412" s="127"/>
      <c r="N412" s="127"/>
      <c r="O412" s="127"/>
      <c r="P412" s="127"/>
      <c r="Q412" s="127"/>
      <c r="R412" s="130"/>
      <c r="S412" s="130"/>
      <c r="T412" s="128"/>
      <c r="U412" s="128"/>
      <c r="V412" s="128"/>
      <c r="W412" s="128"/>
      <c r="X412" s="130"/>
      <c r="Y412" s="127"/>
      <c r="Z412" s="131"/>
      <c r="AA412" s="127"/>
      <c r="AB412" s="127"/>
      <c r="AC412" s="127"/>
      <c r="AD412" s="127"/>
      <c r="AE412" s="127"/>
      <c r="AF412" s="127"/>
      <c r="AG412" s="127"/>
      <c r="AH412" s="127"/>
      <c r="AI412" s="127"/>
      <c r="AJ412" s="127"/>
      <c r="AK412" s="127"/>
      <c r="AL412" s="127"/>
      <c r="AM412" s="127"/>
      <c r="AN412" s="127"/>
      <c r="AO412" s="127"/>
      <c r="AP412" s="127"/>
      <c r="AQ412" s="127"/>
      <c r="AR412" s="127"/>
      <c r="AS412" s="127"/>
      <c r="AT412" s="127"/>
    </row>
    <row r="413" spans="1:46" ht="30" customHeight="1" x14ac:dyDescent="0.2">
      <c r="A413" s="127"/>
      <c r="B413" s="127"/>
      <c r="C413" s="127"/>
      <c r="D413" s="127"/>
      <c r="E413" s="127"/>
      <c r="F413" s="128"/>
      <c r="G413" s="128"/>
      <c r="H413" s="127"/>
      <c r="I413" s="129"/>
      <c r="J413" s="129"/>
      <c r="K413" s="128"/>
      <c r="L413" s="128"/>
      <c r="M413" s="127"/>
      <c r="N413" s="127"/>
      <c r="O413" s="127"/>
      <c r="P413" s="127"/>
      <c r="Q413" s="127"/>
      <c r="R413" s="130"/>
      <c r="S413" s="130"/>
      <c r="T413" s="128"/>
      <c r="U413" s="128"/>
      <c r="V413" s="128"/>
      <c r="W413" s="128"/>
      <c r="X413" s="130"/>
      <c r="Y413" s="127"/>
      <c r="Z413" s="131"/>
      <c r="AA413" s="127"/>
      <c r="AB413" s="127"/>
      <c r="AC413" s="127"/>
      <c r="AD413" s="127"/>
      <c r="AE413" s="127"/>
      <c r="AF413" s="127"/>
      <c r="AG413" s="127"/>
      <c r="AH413" s="127"/>
      <c r="AI413" s="127"/>
      <c r="AJ413" s="127"/>
      <c r="AK413" s="127"/>
      <c r="AL413" s="127"/>
      <c r="AM413" s="127"/>
      <c r="AN413" s="127"/>
      <c r="AO413" s="127"/>
      <c r="AP413" s="127"/>
      <c r="AQ413" s="127"/>
      <c r="AR413" s="127"/>
      <c r="AS413" s="127"/>
      <c r="AT413" s="127"/>
    </row>
    <row r="414" spans="1:46" ht="30" customHeight="1" x14ac:dyDescent="0.2">
      <c r="A414" s="127"/>
      <c r="B414" s="127"/>
      <c r="C414" s="127"/>
      <c r="D414" s="127"/>
      <c r="E414" s="127"/>
      <c r="F414" s="128"/>
      <c r="G414" s="128"/>
      <c r="H414" s="127"/>
      <c r="I414" s="129"/>
      <c r="J414" s="129"/>
      <c r="K414" s="128"/>
      <c r="L414" s="128"/>
      <c r="M414" s="127"/>
      <c r="N414" s="127"/>
      <c r="O414" s="127"/>
      <c r="P414" s="127"/>
      <c r="Q414" s="127"/>
      <c r="R414" s="130"/>
      <c r="S414" s="130"/>
      <c r="T414" s="128"/>
      <c r="U414" s="128"/>
      <c r="V414" s="128"/>
      <c r="W414" s="128"/>
      <c r="X414" s="130"/>
      <c r="Y414" s="127"/>
      <c r="Z414" s="131"/>
      <c r="AA414" s="127"/>
      <c r="AB414" s="127"/>
      <c r="AC414" s="127"/>
      <c r="AD414" s="127"/>
      <c r="AE414" s="127"/>
      <c r="AF414" s="127"/>
      <c r="AG414" s="127"/>
      <c r="AH414" s="127"/>
      <c r="AI414" s="127"/>
      <c r="AJ414" s="127"/>
      <c r="AK414" s="127"/>
      <c r="AL414" s="127"/>
      <c r="AM414" s="127"/>
      <c r="AN414" s="127"/>
      <c r="AO414" s="127"/>
      <c r="AP414" s="127"/>
      <c r="AQ414" s="127"/>
      <c r="AR414" s="127"/>
      <c r="AS414" s="127"/>
      <c r="AT414" s="127"/>
    </row>
    <row r="415" spans="1:46" ht="30" customHeight="1" x14ac:dyDescent="0.2">
      <c r="A415" s="127"/>
      <c r="B415" s="127"/>
      <c r="C415" s="127"/>
      <c r="D415" s="127"/>
      <c r="E415" s="127"/>
      <c r="F415" s="128"/>
      <c r="G415" s="128"/>
      <c r="H415" s="127"/>
      <c r="I415" s="129"/>
      <c r="J415" s="129"/>
      <c r="K415" s="128"/>
      <c r="L415" s="128"/>
      <c r="M415" s="127"/>
      <c r="N415" s="127"/>
      <c r="O415" s="127"/>
      <c r="P415" s="127"/>
      <c r="Q415" s="127"/>
      <c r="R415" s="130"/>
      <c r="S415" s="130"/>
      <c r="T415" s="128"/>
      <c r="U415" s="128"/>
      <c r="V415" s="128"/>
      <c r="W415" s="128"/>
      <c r="X415" s="130"/>
      <c r="Y415" s="127"/>
      <c r="Z415" s="131"/>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row>
    <row r="416" spans="1:46" ht="30" customHeight="1" x14ac:dyDescent="0.2">
      <c r="A416" s="127"/>
      <c r="B416" s="127"/>
      <c r="C416" s="127"/>
      <c r="D416" s="127"/>
      <c r="E416" s="127"/>
      <c r="F416" s="128"/>
      <c r="G416" s="128"/>
      <c r="H416" s="127"/>
      <c r="I416" s="129"/>
      <c r="J416" s="129"/>
      <c r="K416" s="128"/>
      <c r="L416" s="128"/>
      <c r="M416" s="127"/>
      <c r="N416" s="127"/>
      <c r="O416" s="127"/>
      <c r="P416" s="127"/>
      <c r="Q416" s="127"/>
      <c r="R416" s="130"/>
      <c r="S416" s="130"/>
      <c r="T416" s="128"/>
      <c r="U416" s="128"/>
      <c r="V416" s="128"/>
      <c r="W416" s="128"/>
      <c r="X416" s="130"/>
      <c r="Y416" s="127"/>
      <c r="Z416" s="131"/>
      <c r="AA416" s="127"/>
      <c r="AB416" s="127"/>
      <c r="AC416" s="127"/>
      <c r="AD416" s="127"/>
      <c r="AE416" s="127"/>
      <c r="AF416" s="127"/>
      <c r="AG416" s="127"/>
      <c r="AH416" s="127"/>
      <c r="AI416" s="127"/>
      <c r="AJ416" s="127"/>
      <c r="AK416" s="127"/>
      <c r="AL416" s="127"/>
      <c r="AM416" s="127"/>
      <c r="AN416" s="127"/>
      <c r="AO416" s="127"/>
      <c r="AP416" s="127"/>
      <c r="AQ416" s="127"/>
      <c r="AR416" s="127"/>
      <c r="AS416" s="127"/>
      <c r="AT416" s="127"/>
    </row>
    <row r="417" spans="1:46" ht="30" customHeight="1" x14ac:dyDescent="0.2">
      <c r="A417" s="127"/>
      <c r="B417" s="127"/>
      <c r="C417" s="127"/>
      <c r="D417" s="127"/>
      <c r="E417" s="127"/>
      <c r="F417" s="128"/>
      <c r="G417" s="128"/>
      <c r="H417" s="127"/>
      <c r="I417" s="129"/>
      <c r="J417" s="129"/>
      <c r="K417" s="128"/>
      <c r="L417" s="128"/>
      <c r="M417" s="127"/>
      <c r="N417" s="127"/>
      <c r="O417" s="127"/>
      <c r="P417" s="127"/>
      <c r="Q417" s="127"/>
      <c r="R417" s="130"/>
      <c r="S417" s="130"/>
      <c r="T417" s="128"/>
      <c r="U417" s="128"/>
      <c r="V417" s="128"/>
      <c r="W417" s="128"/>
      <c r="X417" s="130"/>
      <c r="Y417" s="127"/>
      <c r="Z417" s="131"/>
      <c r="AA417" s="127"/>
      <c r="AB417" s="127"/>
      <c r="AC417" s="127"/>
      <c r="AD417" s="127"/>
      <c r="AE417" s="127"/>
      <c r="AF417" s="127"/>
      <c r="AG417" s="127"/>
      <c r="AH417" s="127"/>
      <c r="AI417" s="127"/>
      <c r="AJ417" s="127"/>
      <c r="AK417" s="127"/>
      <c r="AL417" s="127"/>
      <c r="AM417" s="127"/>
      <c r="AN417" s="127"/>
      <c r="AO417" s="127"/>
      <c r="AP417" s="127"/>
      <c r="AQ417" s="127"/>
      <c r="AR417" s="127"/>
      <c r="AS417" s="127"/>
      <c r="AT417" s="127"/>
    </row>
    <row r="418" spans="1:46" ht="30" customHeight="1" x14ac:dyDescent="0.2">
      <c r="A418" s="127"/>
      <c r="B418" s="127"/>
      <c r="C418" s="127"/>
      <c r="D418" s="127"/>
      <c r="E418" s="127"/>
      <c r="F418" s="128"/>
      <c r="G418" s="128"/>
      <c r="H418" s="127"/>
      <c r="I418" s="129"/>
      <c r="J418" s="129"/>
      <c r="K418" s="128"/>
      <c r="L418" s="128"/>
      <c r="M418" s="127"/>
      <c r="N418" s="127"/>
      <c r="O418" s="127"/>
      <c r="P418" s="127"/>
      <c r="Q418" s="127"/>
      <c r="R418" s="130"/>
      <c r="S418" s="130"/>
      <c r="T418" s="128"/>
      <c r="U418" s="128"/>
      <c r="V418" s="128"/>
      <c r="W418" s="128"/>
      <c r="X418" s="130"/>
      <c r="Y418" s="127"/>
      <c r="Z418" s="131"/>
      <c r="AA418" s="127"/>
      <c r="AB418" s="127"/>
      <c r="AC418" s="127"/>
      <c r="AD418" s="127"/>
      <c r="AE418" s="127"/>
      <c r="AF418" s="127"/>
      <c r="AG418" s="127"/>
      <c r="AH418" s="127"/>
      <c r="AI418" s="127"/>
      <c r="AJ418" s="127"/>
      <c r="AK418" s="127"/>
      <c r="AL418" s="127"/>
      <c r="AM418" s="127"/>
      <c r="AN418" s="127"/>
      <c r="AO418" s="127"/>
      <c r="AP418" s="127"/>
      <c r="AQ418" s="127"/>
      <c r="AR418" s="127"/>
      <c r="AS418" s="127"/>
      <c r="AT418" s="127"/>
    </row>
    <row r="419" spans="1:46" ht="30" customHeight="1" x14ac:dyDescent="0.2">
      <c r="A419" s="127"/>
      <c r="B419" s="127"/>
      <c r="C419" s="127"/>
      <c r="D419" s="127"/>
      <c r="E419" s="127"/>
      <c r="F419" s="128"/>
      <c r="G419" s="128"/>
      <c r="H419" s="127"/>
      <c r="I419" s="129"/>
      <c r="J419" s="129"/>
      <c r="K419" s="128"/>
      <c r="L419" s="128"/>
      <c r="M419" s="127"/>
      <c r="N419" s="127"/>
      <c r="O419" s="127"/>
      <c r="P419" s="127"/>
      <c r="Q419" s="127"/>
      <c r="R419" s="130"/>
      <c r="S419" s="130"/>
      <c r="T419" s="128"/>
      <c r="U419" s="128"/>
      <c r="V419" s="128"/>
      <c r="W419" s="128"/>
      <c r="X419" s="130"/>
      <c r="Y419" s="127"/>
      <c r="Z419" s="131"/>
      <c r="AA419" s="127"/>
      <c r="AB419" s="127"/>
      <c r="AC419" s="127"/>
      <c r="AD419" s="127"/>
      <c r="AE419" s="127"/>
      <c r="AF419" s="127"/>
      <c r="AG419" s="127"/>
      <c r="AH419" s="127"/>
      <c r="AI419" s="127"/>
      <c r="AJ419" s="127"/>
      <c r="AK419" s="127"/>
      <c r="AL419" s="127"/>
      <c r="AM419" s="127"/>
      <c r="AN419" s="127"/>
      <c r="AO419" s="127"/>
      <c r="AP419" s="127"/>
      <c r="AQ419" s="127"/>
      <c r="AR419" s="127"/>
      <c r="AS419" s="127"/>
      <c r="AT419" s="127"/>
    </row>
    <row r="420" spans="1:46" ht="30" customHeight="1" x14ac:dyDescent="0.2">
      <c r="A420" s="127"/>
      <c r="B420" s="127"/>
      <c r="C420" s="127"/>
      <c r="D420" s="127"/>
      <c r="E420" s="127"/>
      <c r="F420" s="128"/>
      <c r="G420" s="128"/>
      <c r="H420" s="127"/>
      <c r="I420" s="129"/>
      <c r="J420" s="129"/>
      <c r="K420" s="128"/>
      <c r="L420" s="128"/>
      <c r="M420" s="127"/>
      <c r="N420" s="127"/>
      <c r="O420" s="127"/>
      <c r="P420" s="127"/>
      <c r="Q420" s="127"/>
      <c r="R420" s="130"/>
      <c r="S420" s="130"/>
      <c r="T420" s="128"/>
      <c r="U420" s="128"/>
      <c r="V420" s="128"/>
      <c r="W420" s="128"/>
      <c r="X420" s="130"/>
      <c r="Y420" s="127"/>
      <c r="Z420" s="131"/>
      <c r="AA420" s="127"/>
      <c r="AB420" s="127"/>
      <c r="AC420" s="127"/>
      <c r="AD420" s="127"/>
      <c r="AE420" s="127"/>
      <c r="AF420" s="127"/>
      <c r="AG420" s="127"/>
      <c r="AH420" s="127"/>
      <c r="AI420" s="127"/>
      <c r="AJ420" s="127"/>
      <c r="AK420" s="127"/>
      <c r="AL420" s="127"/>
      <c r="AM420" s="127"/>
      <c r="AN420" s="127"/>
      <c r="AO420" s="127"/>
      <c r="AP420" s="127"/>
      <c r="AQ420" s="127"/>
      <c r="AR420" s="127"/>
      <c r="AS420" s="127"/>
      <c r="AT420" s="127"/>
    </row>
    <row r="421" spans="1:46" ht="30" customHeight="1" x14ac:dyDescent="0.2">
      <c r="A421" s="127"/>
      <c r="B421" s="127"/>
      <c r="C421" s="127"/>
      <c r="D421" s="127"/>
      <c r="E421" s="127"/>
      <c r="F421" s="128"/>
      <c r="G421" s="128"/>
      <c r="H421" s="127"/>
      <c r="I421" s="129"/>
      <c r="J421" s="129"/>
      <c r="K421" s="128"/>
      <c r="L421" s="128"/>
      <c r="M421" s="127"/>
      <c r="N421" s="127"/>
      <c r="O421" s="127"/>
      <c r="P421" s="127"/>
      <c r="Q421" s="127"/>
      <c r="R421" s="130"/>
      <c r="S421" s="130"/>
      <c r="T421" s="128"/>
      <c r="U421" s="128"/>
      <c r="V421" s="128"/>
      <c r="W421" s="128"/>
      <c r="X421" s="130"/>
      <c r="Y421" s="127"/>
      <c r="Z421" s="131"/>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row>
    <row r="422" spans="1:46" ht="30" customHeight="1" x14ac:dyDescent="0.2">
      <c r="A422" s="127"/>
      <c r="B422" s="127"/>
      <c r="C422" s="127"/>
      <c r="D422" s="127"/>
      <c r="E422" s="127"/>
      <c r="F422" s="128"/>
      <c r="G422" s="128"/>
      <c r="H422" s="127"/>
      <c r="I422" s="129"/>
      <c r="J422" s="129"/>
      <c r="K422" s="128"/>
      <c r="L422" s="128"/>
      <c r="M422" s="127"/>
      <c r="N422" s="127"/>
      <c r="O422" s="127"/>
      <c r="P422" s="127"/>
      <c r="Q422" s="127"/>
      <c r="R422" s="130"/>
      <c r="S422" s="130"/>
      <c r="T422" s="128"/>
      <c r="U422" s="128"/>
      <c r="V422" s="128"/>
      <c r="W422" s="128"/>
      <c r="X422" s="130"/>
      <c r="Y422" s="127"/>
      <c r="Z422" s="131"/>
      <c r="AA422" s="127"/>
      <c r="AB422" s="127"/>
      <c r="AC422" s="127"/>
      <c r="AD422" s="127"/>
      <c r="AE422" s="127"/>
      <c r="AF422" s="127"/>
      <c r="AG422" s="127"/>
      <c r="AH422" s="127"/>
      <c r="AI422" s="127"/>
      <c r="AJ422" s="127"/>
      <c r="AK422" s="127"/>
      <c r="AL422" s="127"/>
      <c r="AM422" s="127"/>
      <c r="AN422" s="127"/>
      <c r="AO422" s="127"/>
      <c r="AP422" s="127"/>
      <c r="AQ422" s="127"/>
      <c r="AR422" s="127"/>
      <c r="AS422" s="127"/>
      <c r="AT422" s="127"/>
    </row>
    <row r="423" spans="1:46" ht="30" customHeight="1" x14ac:dyDescent="0.2">
      <c r="A423" s="127"/>
      <c r="B423" s="127"/>
      <c r="C423" s="127"/>
      <c r="D423" s="127"/>
      <c r="E423" s="127"/>
      <c r="F423" s="128"/>
      <c r="G423" s="128"/>
      <c r="H423" s="127"/>
      <c r="I423" s="129"/>
      <c r="J423" s="129"/>
      <c r="K423" s="128"/>
      <c r="L423" s="128"/>
      <c r="M423" s="127"/>
      <c r="N423" s="127"/>
      <c r="O423" s="127"/>
      <c r="P423" s="127"/>
      <c r="Q423" s="127"/>
      <c r="R423" s="130"/>
      <c r="S423" s="130"/>
      <c r="T423" s="128"/>
      <c r="U423" s="128"/>
      <c r="V423" s="128"/>
      <c r="W423" s="128"/>
      <c r="X423" s="130"/>
      <c r="Y423" s="127"/>
      <c r="Z423" s="131"/>
      <c r="AA423" s="127"/>
      <c r="AB423" s="127"/>
      <c r="AC423" s="127"/>
      <c r="AD423" s="127"/>
      <c r="AE423" s="127"/>
      <c r="AF423" s="127"/>
      <c r="AG423" s="127"/>
      <c r="AH423" s="127"/>
      <c r="AI423" s="127"/>
      <c r="AJ423" s="127"/>
      <c r="AK423" s="127"/>
      <c r="AL423" s="127"/>
      <c r="AM423" s="127"/>
      <c r="AN423" s="127"/>
      <c r="AO423" s="127"/>
      <c r="AP423" s="127"/>
      <c r="AQ423" s="127"/>
      <c r="AR423" s="127"/>
      <c r="AS423" s="127"/>
      <c r="AT423" s="127"/>
    </row>
    <row r="424" spans="1:46" ht="30" customHeight="1" x14ac:dyDescent="0.2">
      <c r="A424" s="127"/>
      <c r="B424" s="127"/>
      <c r="C424" s="127"/>
      <c r="D424" s="127"/>
      <c r="E424" s="127"/>
      <c r="F424" s="128"/>
      <c r="G424" s="128"/>
      <c r="H424" s="127"/>
      <c r="I424" s="129"/>
      <c r="J424" s="129"/>
      <c r="K424" s="128"/>
      <c r="L424" s="128"/>
      <c r="M424" s="127"/>
      <c r="N424" s="127"/>
      <c r="O424" s="127"/>
      <c r="P424" s="127"/>
      <c r="Q424" s="127"/>
      <c r="R424" s="130"/>
      <c r="S424" s="130"/>
      <c r="T424" s="128"/>
      <c r="U424" s="128"/>
      <c r="V424" s="128"/>
      <c r="W424" s="128"/>
      <c r="X424" s="130"/>
      <c r="Y424" s="127"/>
      <c r="Z424" s="131"/>
      <c r="AA424" s="127"/>
      <c r="AB424" s="127"/>
      <c r="AC424" s="127"/>
      <c r="AD424" s="127"/>
      <c r="AE424" s="127"/>
      <c r="AF424" s="127"/>
      <c r="AG424" s="127"/>
      <c r="AH424" s="127"/>
      <c r="AI424" s="127"/>
      <c r="AJ424" s="127"/>
      <c r="AK424" s="127"/>
      <c r="AL424" s="127"/>
      <c r="AM424" s="127"/>
      <c r="AN424" s="127"/>
      <c r="AO424" s="127"/>
      <c r="AP424" s="127"/>
      <c r="AQ424" s="127"/>
      <c r="AR424" s="127"/>
      <c r="AS424" s="127"/>
      <c r="AT424" s="127"/>
    </row>
    <row r="425" spans="1:46" ht="30" customHeight="1" x14ac:dyDescent="0.2">
      <c r="A425" s="127"/>
      <c r="B425" s="127"/>
      <c r="C425" s="127"/>
      <c r="D425" s="127"/>
      <c r="E425" s="127"/>
      <c r="F425" s="128"/>
      <c r="G425" s="128"/>
      <c r="H425" s="127"/>
      <c r="I425" s="129"/>
      <c r="J425" s="129"/>
      <c r="K425" s="128"/>
      <c r="L425" s="128"/>
      <c r="M425" s="127"/>
      <c r="N425" s="127"/>
      <c r="O425" s="127"/>
      <c r="P425" s="127"/>
      <c r="Q425" s="127"/>
      <c r="R425" s="130"/>
      <c r="S425" s="130"/>
      <c r="T425" s="128"/>
      <c r="U425" s="128"/>
      <c r="V425" s="128"/>
      <c r="W425" s="128"/>
      <c r="X425" s="130"/>
      <c r="Y425" s="127"/>
      <c r="Z425" s="131"/>
      <c r="AA425" s="127"/>
      <c r="AB425" s="127"/>
      <c r="AC425" s="127"/>
      <c r="AD425" s="127"/>
      <c r="AE425" s="127"/>
      <c r="AF425" s="127"/>
      <c r="AG425" s="127"/>
      <c r="AH425" s="127"/>
      <c r="AI425" s="127"/>
      <c r="AJ425" s="127"/>
      <c r="AK425" s="127"/>
      <c r="AL425" s="127"/>
      <c r="AM425" s="127"/>
      <c r="AN425" s="127"/>
      <c r="AO425" s="127"/>
      <c r="AP425" s="127"/>
      <c r="AQ425" s="127"/>
      <c r="AR425" s="127"/>
      <c r="AS425" s="127"/>
      <c r="AT425" s="127"/>
    </row>
    <row r="426" spans="1:46" ht="30" customHeight="1" x14ac:dyDescent="0.2">
      <c r="A426" s="127"/>
      <c r="B426" s="127"/>
      <c r="C426" s="127"/>
      <c r="D426" s="127"/>
      <c r="E426" s="127"/>
      <c r="F426" s="128"/>
      <c r="G426" s="128"/>
      <c r="H426" s="127"/>
      <c r="I426" s="129"/>
      <c r="J426" s="129"/>
      <c r="K426" s="128"/>
      <c r="L426" s="128"/>
      <c r="M426" s="127"/>
      <c r="N426" s="127"/>
      <c r="O426" s="127"/>
      <c r="P426" s="127"/>
      <c r="Q426" s="127"/>
      <c r="R426" s="130"/>
      <c r="S426" s="130"/>
      <c r="T426" s="128"/>
      <c r="U426" s="128"/>
      <c r="V426" s="128"/>
      <c r="W426" s="128"/>
      <c r="X426" s="130"/>
      <c r="Y426" s="127"/>
      <c r="Z426" s="131"/>
      <c r="AA426" s="127"/>
      <c r="AB426" s="127"/>
      <c r="AC426" s="127"/>
      <c r="AD426" s="127"/>
      <c r="AE426" s="127"/>
      <c r="AF426" s="127"/>
      <c r="AG426" s="127"/>
      <c r="AH426" s="127"/>
      <c r="AI426" s="127"/>
      <c r="AJ426" s="127"/>
      <c r="AK426" s="127"/>
      <c r="AL426" s="127"/>
      <c r="AM426" s="127"/>
      <c r="AN426" s="127"/>
      <c r="AO426" s="127"/>
      <c r="AP426" s="127"/>
      <c r="AQ426" s="127"/>
      <c r="AR426" s="127"/>
      <c r="AS426" s="127"/>
      <c r="AT426" s="127"/>
    </row>
    <row r="427" spans="1:46" ht="30" customHeight="1" x14ac:dyDescent="0.2">
      <c r="A427" s="127"/>
      <c r="B427" s="127"/>
      <c r="C427" s="127"/>
      <c r="D427" s="127"/>
      <c r="E427" s="127"/>
      <c r="F427" s="128"/>
      <c r="G427" s="128"/>
      <c r="H427" s="127"/>
      <c r="I427" s="129"/>
      <c r="J427" s="129"/>
      <c r="K427" s="128"/>
      <c r="L427" s="128"/>
      <c r="M427" s="127"/>
      <c r="N427" s="127"/>
      <c r="O427" s="127"/>
      <c r="P427" s="127"/>
      <c r="Q427" s="127"/>
      <c r="R427" s="130"/>
      <c r="S427" s="130"/>
      <c r="T427" s="128"/>
      <c r="U427" s="128"/>
      <c r="V427" s="128"/>
      <c r="W427" s="128"/>
      <c r="X427" s="130"/>
      <c r="Y427" s="127"/>
      <c r="Z427" s="131"/>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row>
    <row r="428" spans="1:46" ht="30" customHeight="1" x14ac:dyDescent="0.2">
      <c r="A428" s="127"/>
      <c r="B428" s="127"/>
      <c r="C428" s="127"/>
      <c r="D428" s="127"/>
      <c r="E428" s="127"/>
      <c r="F428" s="128"/>
      <c r="G428" s="128"/>
      <c r="H428" s="127"/>
      <c r="I428" s="129"/>
      <c r="J428" s="129"/>
      <c r="K428" s="128"/>
      <c r="L428" s="128"/>
      <c r="M428" s="127"/>
      <c r="N428" s="127"/>
      <c r="O428" s="127"/>
      <c r="P428" s="127"/>
      <c r="Q428" s="127"/>
      <c r="R428" s="130"/>
      <c r="S428" s="130"/>
      <c r="T428" s="128"/>
      <c r="U428" s="128"/>
      <c r="V428" s="128"/>
      <c r="W428" s="128"/>
      <c r="X428" s="130"/>
      <c r="Y428" s="127"/>
      <c r="Z428" s="131"/>
      <c r="AA428" s="127"/>
      <c r="AB428" s="127"/>
      <c r="AC428" s="127"/>
      <c r="AD428" s="127"/>
      <c r="AE428" s="127"/>
      <c r="AF428" s="127"/>
      <c r="AG428" s="127"/>
      <c r="AH428" s="127"/>
      <c r="AI428" s="127"/>
      <c r="AJ428" s="127"/>
      <c r="AK428" s="127"/>
      <c r="AL428" s="127"/>
      <c r="AM428" s="127"/>
      <c r="AN428" s="127"/>
      <c r="AO428" s="127"/>
      <c r="AP428" s="127"/>
      <c r="AQ428" s="127"/>
      <c r="AR428" s="127"/>
      <c r="AS428" s="127"/>
      <c r="AT428" s="127"/>
    </row>
    <row r="429" spans="1:46" ht="30" customHeight="1" x14ac:dyDescent="0.2">
      <c r="A429" s="127"/>
      <c r="B429" s="127"/>
      <c r="C429" s="127"/>
      <c r="D429" s="127"/>
      <c r="E429" s="127"/>
      <c r="F429" s="128"/>
      <c r="G429" s="128"/>
      <c r="H429" s="127"/>
      <c r="I429" s="129"/>
      <c r="J429" s="129"/>
      <c r="K429" s="128"/>
      <c r="L429" s="128"/>
      <c r="M429" s="127"/>
      <c r="N429" s="127"/>
      <c r="O429" s="127"/>
      <c r="P429" s="127"/>
      <c r="Q429" s="127"/>
      <c r="R429" s="130"/>
      <c r="S429" s="130"/>
      <c r="T429" s="128"/>
      <c r="U429" s="128"/>
      <c r="V429" s="128"/>
      <c r="W429" s="128"/>
      <c r="X429" s="130"/>
      <c r="Y429" s="127"/>
      <c r="Z429" s="131"/>
      <c r="AA429" s="127"/>
      <c r="AB429" s="127"/>
      <c r="AC429" s="127"/>
      <c r="AD429" s="127"/>
      <c r="AE429" s="127"/>
      <c r="AF429" s="127"/>
      <c r="AG429" s="127"/>
      <c r="AH429" s="127"/>
      <c r="AI429" s="127"/>
      <c r="AJ429" s="127"/>
      <c r="AK429" s="127"/>
      <c r="AL429" s="127"/>
      <c r="AM429" s="127"/>
      <c r="AN429" s="127"/>
      <c r="AO429" s="127"/>
      <c r="AP429" s="127"/>
      <c r="AQ429" s="127"/>
      <c r="AR429" s="127"/>
      <c r="AS429" s="127"/>
      <c r="AT429" s="127"/>
    </row>
    <row r="430" spans="1:46" ht="30" customHeight="1" x14ac:dyDescent="0.2">
      <c r="A430" s="127"/>
      <c r="B430" s="127"/>
      <c r="C430" s="127"/>
      <c r="D430" s="127"/>
      <c r="E430" s="127"/>
      <c r="F430" s="128"/>
      <c r="G430" s="128"/>
      <c r="H430" s="127"/>
      <c r="I430" s="129"/>
      <c r="J430" s="129"/>
      <c r="K430" s="128"/>
      <c r="L430" s="128"/>
      <c r="M430" s="127"/>
      <c r="N430" s="127"/>
      <c r="O430" s="127"/>
      <c r="P430" s="127"/>
      <c r="Q430" s="127"/>
      <c r="R430" s="130"/>
      <c r="S430" s="130"/>
      <c r="T430" s="128"/>
      <c r="U430" s="128"/>
      <c r="V430" s="128"/>
      <c r="W430" s="128"/>
      <c r="X430" s="130"/>
      <c r="Y430" s="127"/>
      <c r="Z430" s="131"/>
      <c r="AA430" s="127"/>
      <c r="AB430" s="127"/>
      <c r="AC430" s="127"/>
      <c r="AD430" s="127"/>
      <c r="AE430" s="127"/>
      <c r="AF430" s="127"/>
      <c r="AG430" s="127"/>
      <c r="AH430" s="127"/>
      <c r="AI430" s="127"/>
      <c r="AJ430" s="127"/>
      <c r="AK430" s="127"/>
      <c r="AL430" s="127"/>
      <c r="AM430" s="127"/>
      <c r="AN430" s="127"/>
      <c r="AO430" s="127"/>
      <c r="AP430" s="127"/>
      <c r="AQ430" s="127"/>
      <c r="AR430" s="127"/>
      <c r="AS430" s="127"/>
      <c r="AT430" s="127"/>
    </row>
    <row r="431" spans="1:46" ht="30" customHeight="1" x14ac:dyDescent="0.2">
      <c r="A431" s="127"/>
      <c r="B431" s="127"/>
      <c r="C431" s="127"/>
      <c r="D431" s="127"/>
      <c r="E431" s="127"/>
      <c r="F431" s="128"/>
      <c r="G431" s="128"/>
      <c r="H431" s="127"/>
      <c r="I431" s="129"/>
      <c r="J431" s="129"/>
      <c r="K431" s="128"/>
      <c r="L431" s="128"/>
      <c r="M431" s="127"/>
      <c r="N431" s="127"/>
      <c r="O431" s="127"/>
      <c r="P431" s="127"/>
      <c r="Q431" s="127"/>
      <c r="R431" s="130"/>
      <c r="S431" s="130"/>
      <c r="T431" s="128"/>
      <c r="U431" s="128"/>
      <c r="V431" s="128"/>
      <c r="W431" s="128"/>
      <c r="X431" s="130"/>
      <c r="Y431" s="127"/>
      <c r="Z431" s="131"/>
      <c r="AA431" s="127"/>
      <c r="AB431" s="127"/>
      <c r="AC431" s="127"/>
      <c r="AD431" s="127"/>
      <c r="AE431" s="127"/>
      <c r="AF431" s="127"/>
      <c r="AG431" s="127"/>
      <c r="AH431" s="127"/>
      <c r="AI431" s="127"/>
      <c r="AJ431" s="127"/>
      <c r="AK431" s="127"/>
      <c r="AL431" s="127"/>
      <c r="AM431" s="127"/>
      <c r="AN431" s="127"/>
      <c r="AO431" s="127"/>
      <c r="AP431" s="127"/>
      <c r="AQ431" s="127"/>
      <c r="AR431" s="127"/>
      <c r="AS431" s="127"/>
      <c r="AT431" s="127"/>
    </row>
    <row r="432" spans="1:46" ht="30" customHeight="1" x14ac:dyDescent="0.2">
      <c r="A432" s="127"/>
      <c r="B432" s="127"/>
      <c r="C432" s="127"/>
      <c r="D432" s="127"/>
      <c r="E432" s="127"/>
      <c r="F432" s="128"/>
      <c r="G432" s="128"/>
      <c r="H432" s="127"/>
      <c r="I432" s="129"/>
      <c r="J432" s="129"/>
      <c r="K432" s="128"/>
      <c r="L432" s="128"/>
      <c r="M432" s="127"/>
      <c r="N432" s="127"/>
      <c r="O432" s="127"/>
      <c r="P432" s="127"/>
      <c r="Q432" s="127"/>
      <c r="R432" s="130"/>
      <c r="S432" s="130"/>
      <c r="T432" s="128"/>
      <c r="U432" s="128"/>
      <c r="V432" s="128"/>
      <c r="W432" s="128"/>
      <c r="X432" s="130"/>
      <c r="Y432" s="127"/>
      <c r="Z432" s="131"/>
      <c r="AA432" s="127"/>
      <c r="AB432" s="127"/>
      <c r="AC432" s="127"/>
      <c r="AD432" s="127"/>
      <c r="AE432" s="127"/>
      <c r="AF432" s="127"/>
      <c r="AG432" s="127"/>
      <c r="AH432" s="127"/>
      <c r="AI432" s="127"/>
      <c r="AJ432" s="127"/>
      <c r="AK432" s="127"/>
      <c r="AL432" s="127"/>
      <c r="AM432" s="127"/>
      <c r="AN432" s="127"/>
      <c r="AO432" s="127"/>
      <c r="AP432" s="127"/>
      <c r="AQ432" s="127"/>
      <c r="AR432" s="127"/>
      <c r="AS432" s="127"/>
      <c r="AT432" s="127"/>
    </row>
    <row r="433" spans="1:46" ht="30" customHeight="1" x14ac:dyDescent="0.2">
      <c r="A433" s="127"/>
      <c r="B433" s="127"/>
      <c r="C433" s="127"/>
      <c r="D433" s="127"/>
      <c r="E433" s="127"/>
      <c r="F433" s="128"/>
      <c r="G433" s="128"/>
      <c r="H433" s="127"/>
      <c r="I433" s="129"/>
      <c r="J433" s="129"/>
      <c r="K433" s="128"/>
      <c r="L433" s="128"/>
      <c r="M433" s="127"/>
      <c r="N433" s="127"/>
      <c r="O433" s="127"/>
      <c r="P433" s="127"/>
      <c r="Q433" s="127"/>
      <c r="R433" s="130"/>
      <c r="S433" s="130"/>
      <c r="T433" s="128"/>
      <c r="U433" s="128"/>
      <c r="V433" s="128"/>
      <c r="W433" s="128"/>
      <c r="X433" s="130"/>
      <c r="Y433" s="127"/>
      <c r="Z433" s="131"/>
      <c r="AA433" s="127"/>
      <c r="AB433" s="127"/>
      <c r="AC433" s="127"/>
      <c r="AD433" s="127"/>
      <c r="AE433" s="127"/>
      <c r="AF433" s="127"/>
      <c r="AG433" s="127"/>
      <c r="AH433" s="127"/>
      <c r="AI433" s="127"/>
      <c r="AJ433" s="127"/>
      <c r="AK433" s="127"/>
      <c r="AL433" s="127"/>
      <c r="AM433" s="127"/>
      <c r="AN433" s="127"/>
      <c r="AO433" s="127"/>
      <c r="AP433" s="127"/>
      <c r="AQ433" s="127"/>
      <c r="AR433" s="127"/>
      <c r="AS433" s="127"/>
      <c r="AT433" s="127"/>
    </row>
    <row r="434" spans="1:46" ht="30" customHeight="1" x14ac:dyDescent="0.2">
      <c r="A434" s="127"/>
      <c r="B434" s="127"/>
      <c r="C434" s="127"/>
      <c r="D434" s="127"/>
      <c r="E434" s="127"/>
      <c r="F434" s="128"/>
      <c r="G434" s="128"/>
      <c r="H434" s="127"/>
      <c r="I434" s="129"/>
      <c r="J434" s="129"/>
      <c r="K434" s="128"/>
      <c r="L434" s="128"/>
      <c r="M434" s="127"/>
      <c r="N434" s="127"/>
      <c r="O434" s="127"/>
      <c r="P434" s="127"/>
      <c r="Q434" s="127"/>
      <c r="R434" s="130"/>
      <c r="S434" s="130"/>
      <c r="T434" s="128"/>
      <c r="U434" s="128"/>
      <c r="V434" s="128"/>
      <c r="W434" s="128"/>
      <c r="X434" s="130"/>
      <c r="Y434" s="127"/>
      <c r="Z434" s="131"/>
      <c r="AA434" s="127"/>
      <c r="AB434" s="127"/>
      <c r="AC434" s="127"/>
      <c r="AD434" s="127"/>
      <c r="AE434" s="127"/>
      <c r="AF434" s="127"/>
      <c r="AG434" s="127"/>
      <c r="AH434" s="127"/>
      <c r="AI434" s="127"/>
      <c r="AJ434" s="127"/>
      <c r="AK434" s="127"/>
      <c r="AL434" s="127"/>
      <c r="AM434" s="127"/>
      <c r="AN434" s="127"/>
      <c r="AO434" s="127"/>
      <c r="AP434" s="127"/>
      <c r="AQ434" s="127"/>
      <c r="AR434" s="127"/>
      <c r="AS434" s="127"/>
      <c r="AT434" s="127"/>
    </row>
    <row r="435" spans="1:46" ht="30" customHeight="1" x14ac:dyDescent="0.2">
      <c r="A435" s="127"/>
      <c r="B435" s="127"/>
      <c r="C435" s="127"/>
      <c r="D435" s="127"/>
      <c r="E435" s="127"/>
      <c r="F435" s="128"/>
      <c r="G435" s="128"/>
      <c r="H435" s="127"/>
      <c r="I435" s="129"/>
      <c r="J435" s="129"/>
      <c r="K435" s="128"/>
      <c r="L435" s="128"/>
      <c r="M435" s="127"/>
      <c r="N435" s="127"/>
      <c r="O435" s="127"/>
      <c r="P435" s="127"/>
      <c r="Q435" s="127"/>
      <c r="R435" s="130"/>
      <c r="S435" s="130"/>
      <c r="T435" s="128"/>
      <c r="U435" s="128"/>
      <c r="V435" s="128"/>
      <c r="W435" s="128"/>
      <c r="X435" s="130"/>
      <c r="Y435" s="127"/>
      <c r="Z435" s="131"/>
      <c r="AA435" s="127"/>
      <c r="AB435" s="127"/>
      <c r="AC435" s="127"/>
      <c r="AD435" s="127"/>
      <c r="AE435" s="127"/>
      <c r="AF435" s="127"/>
      <c r="AG435" s="127"/>
      <c r="AH435" s="127"/>
      <c r="AI435" s="127"/>
      <c r="AJ435" s="127"/>
      <c r="AK435" s="127"/>
      <c r="AL435" s="127"/>
      <c r="AM435" s="127"/>
      <c r="AN435" s="127"/>
      <c r="AO435" s="127"/>
      <c r="AP435" s="127"/>
      <c r="AQ435" s="127"/>
      <c r="AR435" s="127"/>
      <c r="AS435" s="127"/>
      <c r="AT435" s="127"/>
    </row>
    <row r="436" spans="1:46" ht="30" customHeight="1" x14ac:dyDescent="0.2">
      <c r="A436" s="127"/>
      <c r="B436" s="127"/>
      <c r="C436" s="127"/>
      <c r="D436" s="127"/>
      <c r="E436" s="127"/>
      <c r="F436" s="128"/>
      <c r="G436" s="128"/>
      <c r="H436" s="127"/>
      <c r="I436" s="129"/>
      <c r="J436" s="129"/>
      <c r="K436" s="128"/>
      <c r="L436" s="128"/>
      <c r="M436" s="127"/>
      <c r="N436" s="127"/>
      <c r="O436" s="127"/>
      <c r="P436" s="127"/>
      <c r="Q436" s="127"/>
      <c r="R436" s="130"/>
      <c r="S436" s="130"/>
      <c r="T436" s="128"/>
      <c r="U436" s="128"/>
      <c r="V436" s="128"/>
      <c r="W436" s="128"/>
      <c r="X436" s="130"/>
      <c r="Y436" s="127"/>
      <c r="Z436" s="131"/>
      <c r="AA436" s="127"/>
      <c r="AB436" s="127"/>
      <c r="AC436" s="127"/>
      <c r="AD436" s="127"/>
      <c r="AE436" s="127"/>
      <c r="AF436" s="127"/>
      <c r="AG436" s="127"/>
      <c r="AH436" s="127"/>
      <c r="AI436" s="127"/>
      <c r="AJ436" s="127"/>
      <c r="AK436" s="127"/>
      <c r="AL436" s="127"/>
      <c r="AM436" s="127"/>
      <c r="AN436" s="127"/>
      <c r="AO436" s="127"/>
      <c r="AP436" s="127"/>
      <c r="AQ436" s="127"/>
      <c r="AR436" s="127"/>
      <c r="AS436" s="127"/>
      <c r="AT436" s="127"/>
    </row>
    <row r="437" spans="1:46" ht="30" customHeight="1" x14ac:dyDescent="0.2">
      <c r="A437" s="127"/>
      <c r="B437" s="127"/>
      <c r="C437" s="127"/>
      <c r="D437" s="127"/>
      <c r="E437" s="127"/>
      <c r="F437" s="128"/>
      <c r="G437" s="128"/>
      <c r="H437" s="127"/>
      <c r="I437" s="129"/>
      <c r="J437" s="129"/>
      <c r="K437" s="128"/>
      <c r="L437" s="128"/>
      <c r="M437" s="127"/>
      <c r="N437" s="127"/>
      <c r="O437" s="127"/>
      <c r="P437" s="127"/>
      <c r="Q437" s="127"/>
      <c r="R437" s="130"/>
      <c r="S437" s="130"/>
      <c r="T437" s="128"/>
      <c r="U437" s="128"/>
      <c r="V437" s="128"/>
      <c r="W437" s="128"/>
      <c r="X437" s="130"/>
      <c r="Y437" s="127"/>
      <c r="Z437" s="131"/>
      <c r="AA437" s="127"/>
      <c r="AB437" s="127"/>
      <c r="AC437" s="127"/>
      <c r="AD437" s="127"/>
      <c r="AE437" s="127"/>
      <c r="AF437" s="127"/>
      <c r="AG437" s="127"/>
      <c r="AH437" s="127"/>
      <c r="AI437" s="127"/>
      <c r="AJ437" s="127"/>
      <c r="AK437" s="127"/>
      <c r="AL437" s="127"/>
      <c r="AM437" s="127"/>
      <c r="AN437" s="127"/>
      <c r="AO437" s="127"/>
      <c r="AP437" s="127"/>
      <c r="AQ437" s="127"/>
      <c r="AR437" s="127"/>
      <c r="AS437" s="127"/>
      <c r="AT437" s="127"/>
    </row>
    <row r="438" spans="1:46" ht="30" customHeight="1" x14ac:dyDescent="0.2">
      <c r="A438" s="127"/>
      <c r="B438" s="127"/>
      <c r="C438" s="127"/>
      <c r="D438" s="127"/>
      <c r="E438" s="127"/>
      <c r="F438" s="128"/>
      <c r="G438" s="128"/>
      <c r="H438" s="127"/>
      <c r="I438" s="129"/>
      <c r="J438" s="129"/>
      <c r="K438" s="128"/>
      <c r="L438" s="128"/>
      <c r="M438" s="127"/>
      <c r="N438" s="127"/>
      <c r="O438" s="127"/>
      <c r="P438" s="127"/>
      <c r="Q438" s="127"/>
      <c r="R438" s="130"/>
      <c r="S438" s="130"/>
      <c r="T438" s="128"/>
      <c r="U438" s="128"/>
      <c r="V438" s="128"/>
      <c r="W438" s="128"/>
      <c r="X438" s="130"/>
      <c r="Y438" s="127"/>
      <c r="Z438" s="131"/>
      <c r="AA438" s="127"/>
      <c r="AB438" s="127"/>
      <c r="AC438" s="127"/>
      <c r="AD438" s="127"/>
      <c r="AE438" s="127"/>
      <c r="AF438" s="127"/>
      <c r="AG438" s="127"/>
      <c r="AH438" s="127"/>
      <c r="AI438" s="127"/>
      <c r="AJ438" s="127"/>
      <c r="AK438" s="127"/>
      <c r="AL438" s="127"/>
      <c r="AM438" s="127"/>
      <c r="AN438" s="127"/>
      <c r="AO438" s="127"/>
      <c r="AP438" s="127"/>
      <c r="AQ438" s="127"/>
      <c r="AR438" s="127"/>
      <c r="AS438" s="127"/>
      <c r="AT438" s="127"/>
    </row>
    <row r="439" spans="1:46" ht="30" customHeight="1" x14ac:dyDescent="0.2">
      <c r="A439" s="127"/>
      <c r="B439" s="127"/>
      <c r="C439" s="127"/>
      <c r="D439" s="127"/>
      <c r="E439" s="127"/>
      <c r="F439" s="128"/>
      <c r="G439" s="128"/>
      <c r="H439" s="127"/>
      <c r="I439" s="129"/>
      <c r="J439" s="129"/>
      <c r="K439" s="128"/>
      <c r="L439" s="128"/>
      <c r="M439" s="127"/>
      <c r="N439" s="127"/>
      <c r="O439" s="127"/>
      <c r="P439" s="127"/>
      <c r="Q439" s="127"/>
      <c r="R439" s="130"/>
      <c r="S439" s="130"/>
      <c r="T439" s="128"/>
      <c r="U439" s="128"/>
      <c r="V439" s="128"/>
      <c r="W439" s="128"/>
      <c r="X439" s="130"/>
      <c r="Y439" s="127"/>
      <c r="Z439" s="131"/>
      <c r="AA439" s="127"/>
      <c r="AB439" s="127"/>
      <c r="AC439" s="127"/>
      <c r="AD439" s="127"/>
      <c r="AE439" s="127"/>
      <c r="AF439" s="127"/>
      <c r="AG439" s="127"/>
      <c r="AH439" s="127"/>
      <c r="AI439" s="127"/>
      <c r="AJ439" s="127"/>
      <c r="AK439" s="127"/>
      <c r="AL439" s="127"/>
      <c r="AM439" s="127"/>
      <c r="AN439" s="127"/>
      <c r="AO439" s="127"/>
      <c r="AP439" s="127"/>
      <c r="AQ439" s="127"/>
      <c r="AR439" s="127"/>
      <c r="AS439" s="127"/>
      <c r="AT439" s="127"/>
    </row>
    <row r="440" spans="1:46" ht="30" customHeight="1" x14ac:dyDescent="0.2">
      <c r="A440" s="127"/>
      <c r="B440" s="127"/>
      <c r="C440" s="127"/>
      <c r="D440" s="127"/>
      <c r="E440" s="127"/>
      <c r="F440" s="128"/>
      <c r="G440" s="128"/>
      <c r="H440" s="127"/>
      <c r="I440" s="129"/>
      <c r="J440" s="129"/>
      <c r="K440" s="128"/>
      <c r="L440" s="128"/>
      <c r="M440" s="127"/>
      <c r="N440" s="127"/>
      <c r="O440" s="127"/>
      <c r="P440" s="127"/>
      <c r="Q440" s="127"/>
      <c r="R440" s="130"/>
      <c r="S440" s="130"/>
      <c r="T440" s="128"/>
      <c r="U440" s="128"/>
      <c r="V440" s="128"/>
      <c r="W440" s="128"/>
      <c r="X440" s="130"/>
      <c r="Y440" s="127"/>
      <c r="Z440" s="131"/>
      <c r="AA440" s="127"/>
      <c r="AB440" s="127"/>
      <c r="AC440" s="127"/>
      <c r="AD440" s="127"/>
      <c r="AE440" s="127"/>
      <c r="AF440" s="127"/>
      <c r="AG440" s="127"/>
      <c r="AH440" s="127"/>
      <c r="AI440" s="127"/>
      <c r="AJ440" s="127"/>
      <c r="AK440" s="127"/>
      <c r="AL440" s="127"/>
      <c r="AM440" s="127"/>
      <c r="AN440" s="127"/>
      <c r="AO440" s="127"/>
      <c r="AP440" s="127"/>
      <c r="AQ440" s="127"/>
      <c r="AR440" s="127"/>
      <c r="AS440" s="127"/>
      <c r="AT440" s="127"/>
    </row>
    <row r="441" spans="1:46" ht="30" customHeight="1" x14ac:dyDescent="0.2">
      <c r="A441" s="127"/>
      <c r="B441" s="127"/>
      <c r="C441" s="127"/>
      <c r="D441" s="127"/>
      <c r="E441" s="127"/>
      <c r="F441" s="128"/>
      <c r="G441" s="128"/>
      <c r="H441" s="127"/>
      <c r="I441" s="129"/>
      <c r="J441" s="129"/>
      <c r="K441" s="128"/>
      <c r="L441" s="128"/>
      <c r="M441" s="127"/>
      <c r="N441" s="127"/>
      <c r="O441" s="127"/>
      <c r="P441" s="127"/>
      <c r="Q441" s="127"/>
      <c r="R441" s="130"/>
      <c r="S441" s="130"/>
      <c r="T441" s="128"/>
      <c r="U441" s="128"/>
      <c r="V441" s="128"/>
      <c r="W441" s="128"/>
      <c r="X441" s="130"/>
      <c r="Y441" s="127"/>
      <c r="Z441" s="131"/>
      <c r="AA441" s="127"/>
      <c r="AB441" s="127"/>
      <c r="AC441" s="127"/>
      <c r="AD441" s="127"/>
      <c r="AE441" s="127"/>
      <c r="AF441" s="127"/>
      <c r="AG441" s="127"/>
      <c r="AH441" s="127"/>
      <c r="AI441" s="127"/>
      <c r="AJ441" s="127"/>
      <c r="AK441" s="127"/>
      <c r="AL441" s="127"/>
      <c r="AM441" s="127"/>
      <c r="AN441" s="127"/>
      <c r="AO441" s="127"/>
      <c r="AP441" s="127"/>
      <c r="AQ441" s="127"/>
      <c r="AR441" s="127"/>
      <c r="AS441" s="127"/>
      <c r="AT441" s="127"/>
    </row>
    <row r="442" spans="1:46" ht="30" customHeight="1" x14ac:dyDescent="0.2">
      <c r="A442" s="127"/>
      <c r="B442" s="127"/>
      <c r="C442" s="127"/>
      <c r="D442" s="127"/>
      <c r="E442" s="127"/>
      <c r="F442" s="128"/>
      <c r="G442" s="128"/>
      <c r="H442" s="127"/>
      <c r="I442" s="129"/>
      <c r="J442" s="129"/>
      <c r="K442" s="128"/>
      <c r="L442" s="128"/>
      <c r="M442" s="127"/>
      <c r="N442" s="127"/>
      <c r="O442" s="127"/>
      <c r="P442" s="127"/>
      <c r="Q442" s="127"/>
      <c r="R442" s="130"/>
      <c r="S442" s="130"/>
      <c r="T442" s="128"/>
      <c r="U442" s="128"/>
      <c r="V442" s="128"/>
      <c r="W442" s="128"/>
      <c r="X442" s="130"/>
      <c r="Y442" s="127"/>
      <c r="Z442" s="131"/>
      <c r="AA442" s="127"/>
      <c r="AB442" s="127"/>
      <c r="AC442" s="127"/>
      <c r="AD442" s="127"/>
      <c r="AE442" s="127"/>
      <c r="AF442" s="127"/>
      <c r="AG442" s="127"/>
      <c r="AH442" s="127"/>
      <c r="AI442" s="127"/>
      <c r="AJ442" s="127"/>
      <c r="AK442" s="127"/>
      <c r="AL442" s="127"/>
      <c r="AM442" s="127"/>
      <c r="AN442" s="127"/>
      <c r="AO442" s="127"/>
      <c r="AP442" s="127"/>
      <c r="AQ442" s="127"/>
      <c r="AR442" s="127"/>
      <c r="AS442" s="127"/>
      <c r="AT442" s="127"/>
    </row>
    <row r="443" spans="1:46" ht="30" customHeight="1" x14ac:dyDescent="0.2">
      <c r="A443" s="127"/>
      <c r="B443" s="127"/>
      <c r="C443" s="127"/>
      <c r="D443" s="127"/>
      <c r="E443" s="127"/>
      <c r="F443" s="128"/>
      <c r="G443" s="128"/>
      <c r="H443" s="127"/>
      <c r="I443" s="129"/>
      <c r="J443" s="129"/>
      <c r="K443" s="128"/>
      <c r="L443" s="128"/>
      <c r="M443" s="127"/>
      <c r="N443" s="127"/>
      <c r="O443" s="127"/>
      <c r="P443" s="127"/>
      <c r="Q443" s="127"/>
      <c r="R443" s="130"/>
      <c r="S443" s="130"/>
      <c r="T443" s="128"/>
      <c r="U443" s="128"/>
      <c r="V443" s="128"/>
      <c r="W443" s="128"/>
      <c r="X443" s="130"/>
      <c r="Y443" s="127"/>
      <c r="Z443" s="131"/>
      <c r="AA443" s="127"/>
      <c r="AB443" s="127"/>
      <c r="AC443" s="127"/>
      <c r="AD443" s="127"/>
      <c r="AE443" s="127"/>
      <c r="AF443" s="127"/>
      <c r="AG443" s="127"/>
      <c r="AH443" s="127"/>
      <c r="AI443" s="127"/>
      <c r="AJ443" s="127"/>
      <c r="AK443" s="127"/>
      <c r="AL443" s="127"/>
      <c r="AM443" s="127"/>
      <c r="AN443" s="127"/>
      <c r="AO443" s="127"/>
      <c r="AP443" s="127"/>
      <c r="AQ443" s="127"/>
      <c r="AR443" s="127"/>
      <c r="AS443" s="127"/>
      <c r="AT443" s="127"/>
    </row>
    <row r="444" spans="1:46" ht="30" customHeight="1" x14ac:dyDescent="0.2">
      <c r="A444" s="127"/>
      <c r="B444" s="127"/>
      <c r="C444" s="127"/>
      <c r="D444" s="127"/>
      <c r="E444" s="127"/>
      <c r="F444" s="128"/>
      <c r="G444" s="128"/>
      <c r="H444" s="127"/>
      <c r="I444" s="129"/>
      <c r="J444" s="129"/>
      <c r="K444" s="128"/>
      <c r="L444" s="128"/>
      <c r="M444" s="127"/>
      <c r="N444" s="127"/>
      <c r="O444" s="127"/>
      <c r="P444" s="127"/>
      <c r="Q444" s="127"/>
      <c r="R444" s="130"/>
      <c r="S444" s="130"/>
      <c r="T444" s="128"/>
      <c r="U444" s="128"/>
      <c r="V444" s="128"/>
      <c r="W444" s="128"/>
      <c r="X444" s="130"/>
      <c r="Y444" s="127"/>
      <c r="Z444" s="131"/>
      <c r="AA444" s="127"/>
      <c r="AB444" s="127"/>
      <c r="AC444" s="127"/>
      <c r="AD444" s="127"/>
      <c r="AE444" s="127"/>
      <c r="AF444" s="127"/>
      <c r="AG444" s="127"/>
      <c r="AH444" s="127"/>
      <c r="AI444" s="127"/>
      <c r="AJ444" s="127"/>
      <c r="AK444" s="127"/>
      <c r="AL444" s="127"/>
      <c r="AM444" s="127"/>
      <c r="AN444" s="127"/>
      <c r="AO444" s="127"/>
      <c r="AP444" s="127"/>
      <c r="AQ444" s="127"/>
      <c r="AR444" s="127"/>
      <c r="AS444" s="127"/>
      <c r="AT444" s="127"/>
    </row>
    <row r="445" spans="1:46" ht="30" customHeight="1" x14ac:dyDescent="0.2">
      <c r="A445" s="127"/>
      <c r="B445" s="127"/>
      <c r="C445" s="127"/>
      <c r="D445" s="127"/>
      <c r="E445" s="127"/>
      <c r="F445" s="128"/>
      <c r="G445" s="128"/>
      <c r="H445" s="127"/>
      <c r="I445" s="129"/>
      <c r="J445" s="129"/>
      <c r="K445" s="128"/>
      <c r="L445" s="128"/>
      <c r="M445" s="127"/>
      <c r="N445" s="127"/>
      <c r="O445" s="127"/>
      <c r="P445" s="127"/>
      <c r="Q445" s="127"/>
      <c r="R445" s="130"/>
      <c r="S445" s="130"/>
      <c r="T445" s="128"/>
      <c r="U445" s="128"/>
      <c r="V445" s="128"/>
      <c r="W445" s="128"/>
      <c r="X445" s="130"/>
      <c r="Y445" s="127"/>
      <c r="Z445" s="131"/>
      <c r="AA445" s="127"/>
      <c r="AB445" s="127"/>
      <c r="AC445" s="127"/>
      <c r="AD445" s="127"/>
      <c r="AE445" s="127"/>
      <c r="AF445" s="127"/>
      <c r="AG445" s="127"/>
      <c r="AH445" s="127"/>
      <c r="AI445" s="127"/>
      <c r="AJ445" s="127"/>
      <c r="AK445" s="127"/>
      <c r="AL445" s="127"/>
      <c r="AM445" s="127"/>
      <c r="AN445" s="127"/>
      <c r="AO445" s="127"/>
      <c r="AP445" s="127"/>
      <c r="AQ445" s="127"/>
      <c r="AR445" s="127"/>
      <c r="AS445" s="127"/>
      <c r="AT445" s="127"/>
    </row>
    <row r="446" spans="1:46" ht="30" customHeight="1" x14ac:dyDescent="0.2">
      <c r="A446" s="127"/>
      <c r="B446" s="127"/>
      <c r="C446" s="127"/>
      <c r="D446" s="127"/>
      <c r="E446" s="127"/>
      <c r="F446" s="128"/>
      <c r="G446" s="128"/>
      <c r="H446" s="127"/>
      <c r="I446" s="129"/>
      <c r="J446" s="129"/>
      <c r="K446" s="128"/>
      <c r="L446" s="128"/>
      <c r="M446" s="127"/>
      <c r="N446" s="127"/>
      <c r="O446" s="127"/>
      <c r="P446" s="127"/>
      <c r="Q446" s="127"/>
      <c r="R446" s="130"/>
      <c r="S446" s="130"/>
      <c r="T446" s="128"/>
      <c r="U446" s="128"/>
      <c r="V446" s="128"/>
      <c r="W446" s="128"/>
      <c r="X446" s="130"/>
      <c r="Y446" s="127"/>
      <c r="Z446" s="131"/>
      <c r="AA446" s="127"/>
      <c r="AB446" s="127"/>
      <c r="AC446" s="127"/>
      <c r="AD446" s="127"/>
      <c r="AE446" s="127"/>
      <c r="AF446" s="127"/>
      <c r="AG446" s="127"/>
      <c r="AH446" s="127"/>
      <c r="AI446" s="127"/>
      <c r="AJ446" s="127"/>
      <c r="AK446" s="127"/>
      <c r="AL446" s="127"/>
      <c r="AM446" s="127"/>
      <c r="AN446" s="127"/>
      <c r="AO446" s="127"/>
      <c r="AP446" s="127"/>
      <c r="AQ446" s="127"/>
      <c r="AR446" s="127"/>
      <c r="AS446" s="127"/>
      <c r="AT446" s="127"/>
    </row>
    <row r="447" spans="1:46" ht="30" customHeight="1" x14ac:dyDescent="0.2">
      <c r="A447" s="127"/>
      <c r="B447" s="127"/>
      <c r="C447" s="127"/>
      <c r="D447" s="127"/>
      <c r="E447" s="127"/>
      <c r="F447" s="128"/>
      <c r="G447" s="128"/>
      <c r="H447" s="127"/>
      <c r="I447" s="129"/>
      <c r="J447" s="129"/>
      <c r="K447" s="128"/>
      <c r="L447" s="128"/>
      <c r="M447" s="127"/>
      <c r="N447" s="127"/>
      <c r="O447" s="127"/>
      <c r="P447" s="127"/>
      <c r="Q447" s="127"/>
      <c r="R447" s="130"/>
      <c r="S447" s="130"/>
      <c r="T447" s="128"/>
      <c r="U447" s="128"/>
      <c r="V447" s="128"/>
      <c r="W447" s="128"/>
      <c r="X447" s="130"/>
      <c r="Y447" s="127"/>
      <c r="Z447" s="131"/>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row>
    <row r="448" spans="1:46" ht="30" customHeight="1" x14ac:dyDescent="0.2">
      <c r="A448" s="127"/>
      <c r="B448" s="127"/>
      <c r="C448" s="127"/>
      <c r="D448" s="127"/>
      <c r="E448" s="127"/>
      <c r="F448" s="128"/>
      <c r="G448" s="128"/>
      <c r="H448" s="127"/>
      <c r="I448" s="129"/>
      <c r="J448" s="129"/>
      <c r="K448" s="128"/>
      <c r="L448" s="128"/>
      <c r="M448" s="127"/>
      <c r="N448" s="127"/>
      <c r="O448" s="127"/>
      <c r="P448" s="127"/>
      <c r="Q448" s="127"/>
      <c r="R448" s="130"/>
      <c r="S448" s="130"/>
      <c r="T448" s="128"/>
      <c r="U448" s="128"/>
      <c r="V448" s="128"/>
      <c r="W448" s="128"/>
      <c r="X448" s="130"/>
      <c r="Y448" s="127"/>
      <c r="Z448" s="131"/>
      <c r="AA448" s="127"/>
      <c r="AB448" s="127"/>
      <c r="AC448" s="127"/>
      <c r="AD448" s="127"/>
      <c r="AE448" s="127"/>
      <c r="AF448" s="127"/>
      <c r="AG448" s="127"/>
      <c r="AH448" s="127"/>
      <c r="AI448" s="127"/>
      <c r="AJ448" s="127"/>
      <c r="AK448" s="127"/>
      <c r="AL448" s="127"/>
      <c r="AM448" s="127"/>
      <c r="AN448" s="127"/>
      <c r="AO448" s="127"/>
      <c r="AP448" s="127"/>
      <c r="AQ448" s="127"/>
      <c r="AR448" s="127"/>
      <c r="AS448" s="127"/>
      <c r="AT448" s="127"/>
    </row>
    <row r="449" spans="1:46" ht="30" customHeight="1" x14ac:dyDescent="0.2">
      <c r="A449" s="127"/>
      <c r="B449" s="127"/>
      <c r="C449" s="127"/>
      <c r="D449" s="127"/>
      <c r="E449" s="127"/>
      <c r="F449" s="128"/>
      <c r="G449" s="128"/>
      <c r="H449" s="127"/>
      <c r="I449" s="129"/>
      <c r="J449" s="129"/>
      <c r="K449" s="128"/>
      <c r="L449" s="128"/>
      <c r="M449" s="127"/>
      <c r="N449" s="127"/>
      <c r="O449" s="127"/>
      <c r="P449" s="127"/>
      <c r="Q449" s="127"/>
      <c r="R449" s="130"/>
      <c r="S449" s="130"/>
      <c r="T449" s="128"/>
      <c r="U449" s="128"/>
      <c r="V449" s="128"/>
      <c r="W449" s="128"/>
      <c r="X449" s="130"/>
      <c r="Y449" s="127"/>
      <c r="Z449" s="131"/>
      <c r="AA449" s="127"/>
      <c r="AB449" s="127"/>
      <c r="AC449" s="127"/>
      <c r="AD449" s="127"/>
      <c r="AE449" s="127"/>
      <c r="AF449" s="127"/>
      <c r="AG449" s="127"/>
      <c r="AH449" s="127"/>
      <c r="AI449" s="127"/>
      <c r="AJ449" s="127"/>
      <c r="AK449" s="127"/>
      <c r="AL449" s="127"/>
      <c r="AM449" s="127"/>
      <c r="AN449" s="127"/>
      <c r="AO449" s="127"/>
      <c r="AP449" s="127"/>
      <c r="AQ449" s="127"/>
      <c r="AR449" s="127"/>
      <c r="AS449" s="127"/>
      <c r="AT449" s="127"/>
    </row>
    <row r="450" spans="1:46" ht="30" customHeight="1" x14ac:dyDescent="0.2">
      <c r="A450" s="127"/>
      <c r="B450" s="127"/>
      <c r="C450" s="127"/>
      <c r="D450" s="127"/>
      <c r="E450" s="127"/>
      <c r="F450" s="128"/>
      <c r="G450" s="128"/>
      <c r="H450" s="127"/>
      <c r="I450" s="129"/>
      <c r="J450" s="129"/>
      <c r="K450" s="128"/>
      <c r="L450" s="128"/>
      <c r="M450" s="127"/>
      <c r="N450" s="127"/>
      <c r="O450" s="127"/>
      <c r="P450" s="127"/>
      <c r="Q450" s="127"/>
      <c r="R450" s="130"/>
      <c r="S450" s="130"/>
      <c r="T450" s="128"/>
      <c r="U450" s="128"/>
      <c r="V450" s="128"/>
      <c r="W450" s="128"/>
      <c r="X450" s="130"/>
      <c r="Y450" s="127"/>
      <c r="Z450" s="131"/>
      <c r="AA450" s="127"/>
      <c r="AB450" s="127"/>
      <c r="AC450" s="127"/>
      <c r="AD450" s="127"/>
      <c r="AE450" s="127"/>
      <c r="AF450" s="127"/>
      <c r="AG450" s="127"/>
      <c r="AH450" s="127"/>
      <c r="AI450" s="127"/>
      <c r="AJ450" s="127"/>
      <c r="AK450" s="127"/>
      <c r="AL450" s="127"/>
      <c r="AM450" s="127"/>
      <c r="AN450" s="127"/>
      <c r="AO450" s="127"/>
      <c r="AP450" s="127"/>
      <c r="AQ450" s="127"/>
      <c r="AR450" s="127"/>
      <c r="AS450" s="127"/>
      <c r="AT450" s="127"/>
    </row>
    <row r="451" spans="1:46" ht="30" customHeight="1" x14ac:dyDescent="0.2">
      <c r="A451" s="127"/>
      <c r="B451" s="127"/>
      <c r="C451" s="127"/>
      <c r="D451" s="127"/>
      <c r="E451" s="127"/>
      <c r="F451" s="128"/>
      <c r="G451" s="128"/>
      <c r="H451" s="127"/>
      <c r="I451" s="129"/>
      <c r="J451" s="129"/>
      <c r="K451" s="128"/>
      <c r="L451" s="128"/>
      <c r="M451" s="127"/>
      <c r="N451" s="127"/>
      <c r="O451" s="127"/>
      <c r="P451" s="127"/>
      <c r="Q451" s="127"/>
      <c r="R451" s="130"/>
      <c r="S451" s="130"/>
      <c r="T451" s="128"/>
      <c r="U451" s="128"/>
      <c r="V451" s="128"/>
      <c r="W451" s="128"/>
      <c r="X451" s="130"/>
      <c r="Y451" s="127"/>
      <c r="Z451" s="131"/>
      <c r="AA451" s="127"/>
      <c r="AB451" s="127"/>
      <c r="AC451" s="127"/>
      <c r="AD451" s="127"/>
      <c r="AE451" s="127"/>
      <c r="AF451" s="127"/>
      <c r="AG451" s="127"/>
      <c r="AH451" s="127"/>
      <c r="AI451" s="127"/>
      <c r="AJ451" s="127"/>
      <c r="AK451" s="127"/>
      <c r="AL451" s="127"/>
      <c r="AM451" s="127"/>
      <c r="AN451" s="127"/>
      <c r="AO451" s="127"/>
      <c r="AP451" s="127"/>
      <c r="AQ451" s="127"/>
      <c r="AR451" s="127"/>
      <c r="AS451" s="127"/>
      <c r="AT451" s="127"/>
    </row>
    <row r="452" spans="1:46" ht="30" customHeight="1" x14ac:dyDescent="0.2">
      <c r="A452" s="127"/>
      <c r="B452" s="127"/>
      <c r="C452" s="127"/>
      <c r="D452" s="127"/>
      <c r="E452" s="127"/>
      <c r="F452" s="128"/>
      <c r="G452" s="128"/>
      <c r="H452" s="127"/>
      <c r="I452" s="129"/>
      <c r="J452" s="129"/>
      <c r="K452" s="128"/>
      <c r="L452" s="128"/>
      <c r="M452" s="127"/>
      <c r="N452" s="127"/>
      <c r="O452" s="127"/>
      <c r="P452" s="127"/>
      <c r="Q452" s="127"/>
      <c r="R452" s="130"/>
      <c r="S452" s="130"/>
      <c r="T452" s="128"/>
      <c r="U452" s="128"/>
      <c r="V452" s="128"/>
      <c r="W452" s="128"/>
      <c r="X452" s="130"/>
      <c r="Y452" s="127"/>
      <c r="Z452" s="131"/>
      <c r="AA452" s="127"/>
      <c r="AB452" s="127"/>
      <c r="AC452" s="127"/>
      <c r="AD452" s="127"/>
      <c r="AE452" s="127"/>
      <c r="AF452" s="127"/>
      <c r="AG452" s="127"/>
      <c r="AH452" s="127"/>
      <c r="AI452" s="127"/>
      <c r="AJ452" s="127"/>
      <c r="AK452" s="127"/>
      <c r="AL452" s="127"/>
      <c r="AM452" s="127"/>
      <c r="AN452" s="127"/>
      <c r="AO452" s="127"/>
      <c r="AP452" s="127"/>
      <c r="AQ452" s="127"/>
      <c r="AR452" s="127"/>
      <c r="AS452" s="127"/>
      <c r="AT452" s="127"/>
    </row>
    <row r="453" spans="1:46" ht="30" customHeight="1" x14ac:dyDescent="0.2">
      <c r="A453" s="127"/>
      <c r="B453" s="127"/>
      <c r="C453" s="127"/>
      <c r="D453" s="127"/>
      <c r="E453" s="127"/>
      <c r="F453" s="128"/>
      <c r="G453" s="128"/>
      <c r="H453" s="127"/>
      <c r="I453" s="129"/>
      <c r="J453" s="129"/>
      <c r="K453" s="128"/>
      <c r="L453" s="128"/>
      <c r="M453" s="127"/>
      <c r="N453" s="127"/>
      <c r="O453" s="127"/>
      <c r="P453" s="127"/>
      <c r="Q453" s="127"/>
      <c r="R453" s="130"/>
      <c r="S453" s="130"/>
      <c r="T453" s="128"/>
      <c r="U453" s="128"/>
      <c r="V453" s="128"/>
      <c r="W453" s="128"/>
      <c r="X453" s="130"/>
      <c r="Y453" s="127"/>
      <c r="Z453" s="131"/>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row>
    <row r="454" spans="1:46" ht="30" customHeight="1" x14ac:dyDescent="0.2">
      <c r="A454" s="127"/>
      <c r="B454" s="127"/>
      <c r="C454" s="127"/>
      <c r="D454" s="127"/>
      <c r="E454" s="127"/>
      <c r="F454" s="128"/>
      <c r="G454" s="128"/>
      <c r="H454" s="127"/>
      <c r="I454" s="129"/>
      <c r="J454" s="129"/>
      <c r="K454" s="128"/>
      <c r="L454" s="128"/>
      <c r="M454" s="127"/>
      <c r="N454" s="127"/>
      <c r="O454" s="127"/>
      <c r="P454" s="127"/>
      <c r="Q454" s="127"/>
      <c r="R454" s="130"/>
      <c r="S454" s="130"/>
      <c r="T454" s="128"/>
      <c r="U454" s="128"/>
      <c r="V454" s="128"/>
      <c r="W454" s="128"/>
      <c r="X454" s="130"/>
      <c r="Y454" s="127"/>
      <c r="Z454" s="131"/>
      <c r="AA454" s="127"/>
      <c r="AB454" s="127"/>
      <c r="AC454" s="127"/>
      <c r="AD454" s="127"/>
      <c r="AE454" s="127"/>
      <c r="AF454" s="127"/>
      <c r="AG454" s="127"/>
      <c r="AH454" s="127"/>
      <c r="AI454" s="127"/>
      <c r="AJ454" s="127"/>
      <c r="AK454" s="127"/>
      <c r="AL454" s="127"/>
      <c r="AM454" s="127"/>
      <c r="AN454" s="127"/>
      <c r="AO454" s="127"/>
      <c r="AP454" s="127"/>
      <c r="AQ454" s="127"/>
      <c r="AR454" s="127"/>
      <c r="AS454" s="127"/>
      <c r="AT454" s="127"/>
    </row>
    <row r="455" spans="1:46" ht="30" customHeight="1" x14ac:dyDescent="0.2">
      <c r="A455" s="127"/>
      <c r="B455" s="127"/>
      <c r="C455" s="127"/>
      <c r="D455" s="127"/>
      <c r="E455" s="127"/>
      <c r="F455" s="128"/>
      <c r="G455" s="128"/>
      <c r="H455" s="127"/>
      <c r="I455" s="129"/>
      <c r="J455" s="129"/>
      <c r="K455" s="128"/>
      <c r="L455" s="128"/>
      <c r="M455" s="127"/>
      <c r="N455" s="127"/>
      <c r="O455" s="127"/>
      <c r="P455" s="127"/>
      <c r="Q455" s="127"/>
      <c r="R455" s="130"/>
      <c r="S455" s="130"/>
      <c r="T455" s="128"/>
      <c r="U455" s="128"/>
      <c r="V455" s="128"/>
      <c r="W455" s="128"/>
      <c r="X455" s="130"/>
      <c r="Y455" s="127"/>
      <c r="Z455" s="131"/>
      <c r="AA455" s="127"/>
      <c r="AB455" s="127"/>
      <c r="AC455" s="127"/>
      <c r="AD455" s="127"/>
      <c r="AE455" s="127"/>
      <c r="AF455" s="127"/>
      <c r="AG455" s="127"/>
      <c r="AH455" s="127"/>
      <c r="AI455" s="127"/>
      <c r="AJ455" s="127"/>
      <c r="AK455" s="127"/>
      <c r="AL455" s="127"/>
      <c r="AM455" s="127"/>
      <c r="AN455" s="127"/>
      <c r="AO455" s="127"/>
      <c r="AP455" s="127"/>
      <c r="AQ455" s="127"/>
      <c r="AR455" s="127"/>
      <c r="AS455" s="127"/>
      <c r="AT455" s="127"/>
    </row>
    <row r="456" spans="1:46" ht="30" customHeight="1" x14ac:dyDescent="0.2">
      <c r="A456" s="127"/>
      <c r="B456" s="127"/>
      <c r="C456" s="127"/>
      <c r="D456" s="127"/>
      <c r="E456" s="127"/>
      <c r="F456" s="128"/>
      <c r="G456" s="128"/>
      <c r="H456" s="127"/>
      <c r="I456" s="129"/>
      <c r="J456" s="129"/>
      <c r="K456" s="128"/>
      <c r="L456" s="128"/>
      <c r="M456" s="127"/>
      <c r="N456" s="127"/>
      <c r="O456" s="127"/>
      <c r="P456" s="127"/>
      <c r="Q456" s="127"/>
      <c r="R456" s="130"/>
      <c r="S456" s="130"/>
      <c r="T456" s="128"/>
      <c r="U456" s="128"/>
      <c r="V456" s="128"/>
      <c r="W456" s="128"/>
      <c r="X456" s="130"/>
      <c r="Y456" s="127"/>
      <c r="Z456" s="131"/>
      <c r="AA456" s="127"/>
      <c r="AB456" s="127"/>
      <c r="AC456" s="127"/>
      <c r="AD456" s="127"/>
      <c r="AE456" s="127"/>
      <c r="AF456" s="127"/>
      <c r="AG456" s="127"/>
      <c r="AH456" s="127"/>
      <c r="AI456" s="127"/>
      <c r="AJ456" s="127"/>
      <c r="AK456" s="127"/>
      <c r="AL456" s="127"/>
      <c r="AM456" s="127"/>
      <c r="AN456" s="127"/>
      <c r="AO456" s="127"/>
      <c r="AP456" s="127"/>
      <c r="AQ456" s="127"/>
      <c r="AR456" s="127"/>
      <c r="AS456" s="127"/>
      <c r="AT456" s="127"/>
    </row>
    <row r="457" spans="1:46" ht="30" customHeight="1" x14ac:dyDescent="0.2">
      <c r="A457" s="127"/>
      <c r="B457" s="127"/>
      <c r="C457" s="127"/>
      <c r="D457" s="127"/>
      <c r="E457" s="127"/>
      <c r="F457" s="128"/>
      <c r="G457" s="128"/>
      <c r="H457" s="127"/>
      <c r="I457" s="129"/>
      <c r="J457" s="129"/>
      <c r="K457" s="128"/>
      <c r="L457" s="128"/>
      <c r="M457" s="127"/>
      <c r="N457" s="127"/>
      <c r="O457" s="127"/>
      <c r="P457" s="127"/>
      <c r="Q457" s="127"/>
      <c r="R457" s="130"/>
      <c r="S457" s="130"/>
      <c r="T457" s="128"/>
      <c r="U457" s="128"/>
      <c r="V457" s="128"/>
      <c r="W457" s="128"/>
      <c r="X457" s="130"/>
      <c r="Y457" s="127"/>
      <c r="Z457" s="131"/>
      <c r="AA457" s="127"/>
      <c r="AB457" s="127"/>
      <c r="AC457" s="127"/>
      <c r="AD457" s="127"/>
      <c r="AE457" s="127"/>
      <c r="AF457" s="127"/>
      <c r="AG457" s="127"/>
      <c r="AH457" s="127"/>
      <c r="AI457" s="127"/>
      <c r="AJ457" s="127"/>
      <c r="AK457" s="127"/>
      <c r="AL457" s="127"/>
      <c r="AM457" s="127"/>
      <c r="AN457" s="127"/>
      <c r="AO457" s="127"/>
      <c r="AP457" s="127"/>
      <c r="AQ457" s="127"/>
      <c r="AR457" s="127"/>
      <c r="AS457" s="127"/>
      <c r="AT457" s="127"/>
    </row>
    <row r="458" spans="1:46" ht="30" customHeight="1" x14ac:dyDescent="0.2">
      <c r="A458" s="127"/>
      <c r="B458" s="127"/>
      <c r="C458" s="127"/>
      <c r="D458" s="127"/>
      <c r="E458" s="127"/>
      <c r="F458" s="128"/>
      <c r="G458" s="128"/>
      <c r="H458" s="127"/>
      <c r="I458" s="129"/>
      <c r="J458" s="129"/>
      <c r="K458" s="128"/>
      <c r="L458" s="128"/>
      <c r="M458" s="127"/>
      <c r="N458" s="127"/>
      <c r="O458" s="127"/>
      <c r="P458" s="127"/>
      <c r="Q458" s="127"/>
      <c r="R458" s="130"/>
      <c r="S458" s="130"/>
      <c r="T458" s="128"/>
      <c r="U458" s="128"/>
      <c r="V458" s="128"/>
      <c r="W458" s="128"/>
      <c r="X458" s="130"/>
      <c r="Y458" s="127"/>
      <c r="Z458" s="131"/>
      <c r="AA458" s="127"/>
      <c r="AB458" s="127"/>
      <c r="AC458" s="127"/>
      <c r="AD458" s="127"/>
      <c r="AE458" s="127"/>
      <c r="AF458" s="127"/>
      <c r="AG458" s="127"/>
      <c r="AH458" s="127"/>
      <c r="AI458" s="127"/>
      <c r="AJ458" s="127"/>
      <c r="AK458" s="127"/>
      <c r="AL458" s="127"/>
      <c r="AM458" s="127"/>
      <c r="AN458" s="127"/>
      <c r="AO458" s="127"/>
      <c r="AP458" s="127"/>
      <c r="AQ458" s="127"/>
      <c r="AR458" s="127"/>
      <c r="AS458" s="127"/>
      <c r="AT458" s="127"/>
    </row>
    <row r="459" spans="1:46" ht="30" customHeight="1" x14ac:dyDescent="0.2">
      <c r="A459" s="127"/>
      <c r="B459" s="127"/>
      <c r="C459" s="127"/>
      <c r="D459" s="127"/>
      <c r="E459" s="127"/>
      <c r="F459" s="128"/>
      <c r="G459" s="128"/>
      <c r="H459" s="127"/>
      <c r="I459" s="129"/>
      <c r="J459" s="129"/>
      <c r="K459" s="128"/>
      <c r="L459" s="128"/>
      <c r="M459" s="127"/>
      <c r="N459" s="127"/>
      <c r="O459" s="127"/>
      <c r="P459" s="127"/>
      <c r="Q459" s="127"/>
      <c r="R459" s="130"/>
      <c r="S459" s="130"/>
      <c r="T459" s="128"/>
      <c r="U459" s="128"/>
      <c r="V459" s="128"/>
      <c r="W459" s="128"/>
      <c r="X459" s="130"/>
      <c r="Y459" s="127"/>
      <c r="Z459" s="131"/>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row>
    <row r="460" spans="1:46" ht="30" customHeight="1" x14ac:dyDescent="0.2">
      <c r="A460" s="127"/>
      <c r="B460" s="127"/>
      <c r="C460" s="127"/>
      <c r="D460" s="127"/>
      <c r="E460" s="127"/>
      <c r="F460" s="128"/>
      <c r="G460" s="128"/>
      <c r="H460" s="127"/>
      <c r="I460" s="129"/>
      <c r="J460" s="129"/>
      <c r="K460" s="128"/>
      <c r="L460" s="128"/>
      <c r="M460" s="127"/>
      <c r="N460" s="127"/>
      <c r="O460" s="127"/>
      <c r="P460" s="127"/>
      <c r="Q460" s="127"/>
      <c r="R460" s="130"/>
      <c r="S460" s="130"/>
      <c r="T460" s="128"/>
      <c r="U460" s="128"/>
      <c r="V460" s="128"/>
      <c r="W460" s="128"/>
      <c r="X460" s="130"/>
      <c r="Y460" s="127"/>
      <c r="Z460" s="131"/>
      <c r="AA460" s="127"/>
      <c r="AB460" s="127"/>
      <c r="AC460" s="127"/>
      <c r="AD460" s="127"/>
      <c r="AE460" s="127"/>
      <c r="AF460" s="127"/>
      <c r="AG460" s="127"/>
      <c r="AH460" s="127"/>
      <c r="AI460" s="127"/>
      <c r="AJ460" s="127"/>
      <c r="AK460" s="127"/>
      <c r="AL460" s="127"/>
      <c r="AM460" s="127"/>
      <c r="AN460" s="127"/>
      <c r="AO460" s="127"/>
      <c r="AP460" s="127"/>
      <c r="AQ460" s="127"/>
      <c r="AR460" s="127"/>
      <c r="AS460" s="127"/>
      <c r="AT460" s="127"/>
    </row>
    <row r="461" spans="1:46" ht="30" customHeight="1" x14ac:dyDescent="0.2">
      <c r="A461" s="127"/>
      <c r="B461" s="127"/>
      <c r="C461" s="127"/>
      <c r="D461" s="127"/>
      <c r="E461" s="127"/>
      <c r="F461" s="128"/>
      <c r="G461" s="128"/>
      <c r="H461" s="127"/>
      <c r="I461" s="129"/>
      <c r="J461" s="129"/>
      <c r="K461" s="128"/>
      <c r="L461" s="128"/>
      <c r="M461" s="127"/>
      <c r="N461" s="127"/>
      <c r="O461" s="127"/>
      <c r="P461" s="127"/>
      <c r="Q461" s="127"/>
      <c r="R461" s="130"/>
      <c r="S461" s="130"/>
      <c r="T461" s="128"/>
      <c r="U461" s="128"/>
      <c r="V461" s="128"/>
      <c r="W461" s="128"/>
      <c r="X461" s="130"/>
      <c r="Y461" s="127"/>
      <c r="Z461" s="131"/>
      <c r="AA461" s="127"/>
      <c r="AB461" s="127"/>
      <c r="AC461" s="127"/>
      <c r="AD461" s="127"/>
      <c r="AE461" s="127"/>
      <c r="AF461" s="127"/>
      <c r="AG461" s="127"/>
      <c r="AH461" s="127"/>
      <c r="AI461" s="127"/>
      <c r="AJ461" s="127"/>
      <c r="AK461" s="127"/>
      <c r="AL461" s="127"/>
      <c r="AM461" s="127"/>
      <c r="AN461" s="127"/>
      <c r="AO461" s="127"/>
      <c r="AP461" s="127"/>
      <c r="AQ461" s="127"/>
      <c r="AR461" s="127"/>
      <c r="AS461" s="127"/>
      <c r="AT461" s="127"/>
    </row>
    <row r="462" spans="1:46" ht="30" customHeight="1" x14ac:dyDescent="0.2">
      <c r="A462" s="127"/>
      <c r="B462" s="127"/>
      <c r="C462" s="127"/>
      <c r="D462" s="127"/>
      <c r="E462" s="127"/>
      <c r="F462" s="128"/>
      <c r="G462" s="128"/>
      <c r="H462" s="127"/>
      <c r="I462" s="129"/>
      <c r="J462" s="129"/>
      <c r="K462" s="128"/>
      <c r="L462" s="128"/>
      <c r="M462" s="127"/>
      <c r="N462" s="127"/>
      <c r="O462" s="127"/>
      <c r="P462" s="127"/>
      <c r="Q462" s="127"/>
      <c r="R462" s="130"/>
      <c r="S462" s="130"/>
      <c r="T462" s="128"/>
      <c r="U462" s="128"/>
      <c r="V462" s="128"/>
      <c r="W462" s="128"/>
      <c r="X462" s="130"/>
      <c r="Y462" s="127"/>
      <c r="Z462" s="131"/>
      <c r="AA462" s="127"/>
      <c r="AB462" s="127"/>
      <c r="AC462" s="127"/>
      <c r="AD462" s="127"/>
      <c r="AE462" s="127"/>
      <c r="AF462" s="127"/>
      <c r="AG462" s="127"/>
      <c r="AH462" s="127"/>
      <c r="AI462" s="127"/>
      <c r="AJ462" s="127"/>
      <c r="AK462" s="127"/>
      <c r="AL462" s="127"/>
      <c r="AM462" s="127"/>
      <c r="AN462" s="127"/>
      <c r="AO462" s="127"/>
      <c r="AP462" s="127"/>
      <c r="AQ462" s="127"/>
      <c r="AR462" s="127"/>
      <c r="AS462" s="127"/>
      <c r="AT462" s="127"/>
    </row>
    <row r="463" spans="1:46" ht="30" customHeight="1" x14ac:dyDescent="0.2">
      <c r="A463" s="127"/>
      <c r="B463" s="127"/>
      <c r="C463" s="127"/>
      <c r="D463" s="127"/>
      <c r="E463" s="127"/>
      <c r="F463" s="128"/>
      <c r="G463" s="128"/>
      <c r="H463" s="127"/>
      <c r="I463" s="129"/>
      <c r="J463" s="129"/>
      <c r="K463" s="128"/>
      <c r="L463" s="128"/>
      <c r="M463" s="127"/>
      <c r="N463" s="127"/>
      <c r="O463" s="127"/>
      <c r="P463" s="127"/>
      <c r="Q463" s="127"/>
      <c r="R463" s="130"/>
      <c r="S463" s="130"/>
      <c r="T463" s="128"/>
      <c r="U463" s="128"/>
      <c r="V463" s="128"/>
      <c r="W463" s="128"/>
      <c r="X463" s="130"/>
      <c r="Y463" s="127"/>
      <c r="Z463" s="131"/>
      <c r="AA463" s="127"/>
      <c r="AB463" s="127"/>
      <c r="AC463" s="127"/>
      <c r="AD463" s="127"/>
      <c r="AE463" s="127"/>
      <c r="AF463" s="127"/>
      <c r="AG463" s="127"/>
      <c r="AH463" s="127"/>
      <c r="AI463" s="127"/>
      <c r="AJ463" s="127"/>
      <c r="AK463" s="127"/>
      <c r="AL463" s="127"/>
      <c r="AM463" s="127"/>
      <c r="AN463" s="127"/>
      <c r="AO463" s="127"/>
      <c r="AP463" s="127"/>
      <c r="AQ463" s="127"/>
      <c r="AR463" s="127"/>
      <c r="AS463" s="127"/>
      <c r="AT463" s="127"/>
    </row>
    <row r="464" spans="1:46" ht="30" customHeight="1" x14ac:dyDescent="0.2">
      <c r="A464" s="127"/>
      <c r="B464" s="127"/>
      <c r="C464" s="127"/>
      <c r="D464" s="127"/>
      <c r="E464" s="127"/>
      <c r="F464" s="128"/>
      <c r="G464" s="128"/>
      <c r="H464" s="127"/>
      <c r="I464" s="129"/>
      <c r="J464" s="129"/>
      <c r="K464" s="128"/>
      <c r="L464" s="128"/>
      <c r="M464" s="127"/>
      <c r="N464" s="127"/>
      <c r="O464" s="127"/>
      <c r="P464" s="127"/>
      <c r="Q464" s="127"/>
      <c r="R464" s="130"/>
      <c r="S464" s="130"/>
      <c r="T464" s="128"/>
      <c r="U464" s="128"/>
      <c r="V464" s="128"/>
      <c r="W464" s="128"/>
      <c r="X464" s="130"/>
      <c r="Y464" s="127"/>
      <c r="Z464" s="131"/>
      <c r="AA464" s="127"/>
      <c r="AB464" s="127"/>
      <c r="AC464" s="127"/>
      <c r="AD464" s="127"/>
      <c r="AE464" s="127"/>
      <c r="AF464" s="127"/>
      <c r="AG464" s="127"/>
      <c r="AH464" s="127"/>
      <c r="AI464" s="127"/>
      <c r="AJ464" s="127"/>
      <c r="AK464" s="127"/>
      <c r="AL464" s="127"/>
      <c r="AM464" s="127"/>
      <c r="AN464" s="127"/>
      <c r="AO464" s="127"/>
      <c r="AP464" s="127"/>
      <c r="AQ464" s="127"/>
      <c r="AR464" s="127"/>
      <c r="AS464" s="127"/>
      <c r="AT464" s="127"/>
    </row>
    <row r="465" spans="1:46" ht="30" customHeight="1" x14ac:dyDescent="0.2">
      <c r="A465" s="127"/>
      <c r="B465" s="127"/>
      <c r="C465" s="127"/>
      <c r="D465" s="127"/>
      <c r="E465" s="127"/>
      <c r="F465" s="128"/>
      <c r="G465" s="128"/>
      <c r="H465" s="127"/>
      <c r="I465" s="129"/>
      <c r="J465" s="129"/>
      <c r="K465" s="128"/>
      <c r="L465" s="128"/>
      <c r="M465" s="127"/>
      <c r="N465" s="127"/>
      <c r="O465" s="127"/>
      <c r="P465" s="127"/>
      <c r="Q465" s="127"/>
      <c r="R465" s="130"/>
      <c r="S465" s="130"/>
      <c r="T465" s="128"/>
      <c r="U465" s="128"/>
      <c r="V465" s="128"/>
      <c r="W465" s="128"/>
      <c r="X465" s="130"/>
      <c r="Y465" s="127"/>
      <c r="Z465" s="131"/>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row>
    <row r="466" spans="1:46" ht="30" customHeight="1" x14ac:dyDescent="0.2">
      <c r="A466" s="127"/>
      <c r="B466" s="127"/>
      <c r="C466" s="127"/>
      <c r="D466" s="127"/>
      <c r="E466" s="127"/>
      <c r="F466" s="128"/>
      <c r="G466" s="128"/>
      <c r="H466" s="127"/>
      <c r="I466" s="129"/>
      <c r="J466" s="129"/>
      <c r="K466" s="128"/>
      <c r="L466" s="128"/>
      <c r="M466" s="127"/>
      <c r="N466" s="127"/>
      <c r="O466" s="127"/>
      <c r="P466" s="127"/>
      <c r="Q466" s="127"/>
      <c r="R466" s="130"/>
      <c r="S466" s="130"/>
      <c r="T466" s="128"/>
      <c r="U466" s="128"/>
      <c r="V466" s="128"/>
      <c r="W466" s="128"/>
      <c r="X466" s="130"/>
      <c r="Y466" s="127"/>
      <c r="Z466" s="131"/>
      <c r="AA466" s="127"/>
      <c r="AB466" s="127"/>
      <c r="AC466" s="127"/>
      <c r="AD466" s="127"/>
      <c r="AE466" s="127"/>
      <c r="AF466" s="127"/>
      <c r="AG466" s="127"/>
      <c r="AH466" s="127"/>
      <c r="AI466" s="127"/>
      <c r="AJ466" s="127"/>
      <c r="AK466" s="127"/>
      <c r="AL466" s="127"/>
      <c r="AM466" s="127"/>
      <c r="AN466" s="127"/>
      <c r="AO466" s="127"/>
      <c r="AP466" s="127"/>
      <c r="AQ466" s="127"/>
      <c r="AR466" s="127"/>
      <c r="AS466" s="127"/>
      <c r="AT466" s="127"/>
    </row>
    <row r="467" spans="1:46" ht="30" customHeight="1" x14ac:dyDescent="0.2">
      <c r="A467" s="127"/>
      <c r="B467" s="127"/>
      <c r="C467" s="127"/>
      <c r="D467" s="127"/>
      <c r="E467" s="127"/>
      <c r="F467" s="128"/>
      <c r="G467" s="128"/>
      <c r="H467" s="127"/>
      <c r="I467" s="129"/>
      <c r="J467" s="129"/>
      <c r="K467" s="128"/>
      <c r="L467" s="128"/>
      <c r="M467" s="127"/>
      <c r="N467" s="127"/>
      <c r="O467" s="127"/>
      <c r="P467" s="127"/>
      <c r="Q467" s="127"/>
      <c r="R467" s="130"/>
      <c r="S467" s="130"/>
      <c r="T467" s="128"/>
      <c r="U467" s="128"/>
      <c r="V467" s="128"/>
      <c r="W467" s="128"/>
      <c r="X467" s="130"/>
      <c r="Y467" s="127"/>
      <c r="Z467" s="131"/>
      <c r="AA467" s="127"/>
      <c r="AB467" s="127"/>
      <c r="AC467" s="127"/>
      <c r="AD467" s="127"/>
      <c r="AE467" s="127"/>
      <c r="AF467" s="127"/>
      <c r="AG467" s="127"/>
      <c r="AH467" s="127"/>
      <c r="AI467" s="127"/>
      <c r="AJ467" s="127"/>
      <c r="AK467" s="127"/>
      <c r="AL467" s="127"/>
      <c r="AM467" s="127"/>
      <c r="AN467" s="127"/>
      <c r="AO467" s="127"/>
      <c r="AP467" s="127"/>
      <c r="AQ467" s="127"/>
      <c r="AR467" s="127"/>
      <c r="AS467" s="127"/>
      <c r="AT467" s="127"/>
    </row>
    <row r="468" spans="1:46" ht="30" customHeight="1" x14ac:dyDescent="0.2">
      <c r="A468" s="127"/>
      <c r="B468" s="127"/>
      <c r="C468" s="127"/>
      <c r="D468" s="127"/>
      <c r="E468" s="127"/>
      <c r="F468" s="128"/>
      <c r="G468" s="128"/>
      <c r="H468" s="127"/>
      <c r="I468" s="129"/>
      <c r="J468" s="129"/>
      <c r="K468" s="128"/>
      <c r="L468" s="128"/>
      <c r="M468" s="127"/>
      <c r="N468" s="127"/>
      <c r="O468" s="127"/>
      <c r="P468" s="127"/>
      <c r="Q468" s="127"/>
      <c r="R468" s="130"/>
      <c r="S468" s="130"/>
      <c r="T468" s="128"/>
      <c r="U468" s="128"/>
      <c r="V468" s="128"/>
      <c r="W468" s="128"/>
      <c r="X468" s="130"/>
      <c r="Y468" s="127"/>
      <c r="Z468" s="131"/>
      <c r="AA468" s="127"/>
      <c r="AB468" s="127"/>
      <c r="AC468" s="127"/>
      <c r="AD468" s="127"/>
      <c r="AE468" s="127"/>
      <c r="AF468" s="127"/>
      <c r="AG468" s="127"/>
      <c r="AH468" s="127"/>
      <c r="AI468" s="127"/>
      <c r="AJ468" s="127"/>
      <c r="AK468" s="127"/>
      <c r="AL468" s="127"/>
      <c r="AM468" s="127"/>
      <c r="AN468" s="127"/>
      <c r="AO468" s="127"/>
      <c r="AP468" s="127"/>
      <c r="AQ468" s="127"/>
      <c r="AR468" s="127"/>
      <c r="AS468" s="127"/>
      <c r="AT468" s="127"/>
    </row>
    <row r="469" spans="1:46" ht="30" customHeight="1" x14ac:dyDescent="0.2">
      <c r="A469" s="127"/>
      <c r="B469" s="127"/>
      <c r="C469" s="127"/>
      <c r="D469" s="127"/>
      <c r="E469" s="127"/>
      <c r="F469" s="128"/>
      <c r="G469" s="128"/>
      <c r="H469" s="127"/>
      <c r="I469" s="129"/>
      <c r="J469" s="129"/>
      <c r="K469" s="128"/>
      <c r="L469" s="128"/>
      <c r="M469" s="127"/>
      <c r="N469" s="127"/>
      <c r="O469" s="127"/>
      <c r="P469" s="127"/>
      <c r="Q469" s="127"/>
      <c r="R469" s="130"/>
      <c r="S469" s="130"/>
      <c r="T469" s="128"/>
      <c r="U469" s="128"/>
      <c r="V469" s="128"/>
      <c r="W469" s="128"/>
      <c r="X469" s="130"/>
      <c r="Y469" s="127"/>
      <c r="Z469" s="131"/>
      <c r="AA469" s="127"/>
      <c r="AB469" s="127"/>
      <c r="AC469" s="127"/>
      <c r="AD469" s="127"/>
      <c r="AE469" s="127"/>
      <c r="AF469" s="127"/>
      <c r="AG469" s="127"/>
      <c r="AH469" s="127"/>
      <c r="AI469" s="127"/>
      <c r="AJ469" s="127"/>
      <c r="AK469" s="127"/>
      <c r="AL469" s="127"/>
      <c r="AM469" s="127"/>
      <c r="AN469" s="127"/>
      <c r="AO469" s="127"/>
      <c r="AP469" s="127"/>
      <c r="AQ469" s="127"/>
      <c r="AR469" s="127"/>
      <c r="AS469" s="127"/>
      <c r="AT469" s="127"/>
    </row>
    <row r="470" spans="1:46" ht="30" customHeight="1" x14ac:dyDescent="0.2">
      <c r="A470" s="127"/>
      <c r="B470" s="127"/>
      <c r="C470" s="127"/>
      <c r="D470" s="127"/>
      <c r="E470" s="127"/>
      <c r="F470" s="128"/>
      <c r="G470" s="128"/>
      <c r="H470" s="127"/>
      <c r="I470" s="129"/>
      <c r="J470" s="129"/>
      <c r="K470" s="128"/>
      <c r="L470" s="128"/>
      <c r="M470" s="127"/>
      <c r="N470" s="127"/>
      <c r="O470" s="127"/>
      <c r="P470" s="127"/>
      <c r="Q470" s="127"/>
      <c r="R470" s="130"/>
      <c r="S470" s="130"/>
      <c r="T470" s="128"/>
      <c r="U470" s="128"/>
      <c r="V470" s="128"/>
      <c r="W470" s="128"/>
      <c r="X470" s="130"/>
      <c r="Y470" s="127"/>
      <c r="Z470" s="131"/>
      <c r="AA470" s="127"/>
      <c r="AB470" s="127"/>
      <c r="AC470" s="127"/>
      <c r="AD470" s="127"/>
      <c r="AE470" s="127"/>
      <c r="AF470" s="127"/>
      <c r="AG470" s="127"/>
      <c r="AH470" s="127"/>
      <c r="AI470" s="127"/>
      <c r="AJ470" s="127"/>
      <c r="AK470" s="127"/>
      <c r="AL470" s="127"/>
      <c r="AM470" s="127"/>
      <c r="AN470" s="127"/>
      <c r="AO470" s="127"/>
      <c r="AP470" s="127"/>
      <c r="AQ470" s="127"/>
      <c r="AR470" s="127"/>
      <c r="AS470" s="127"/>
      <c r="AT470" s="127"/>
    </row>
    <row r="471" spans="1:46" ht="30" customHeight="1" x14ac:dyDescent="0.2">
      <c r="A471" s="127"/>
      <c r="B471" s="127"/>
      <c r="C471" s="127"/>
      <c r="D471" s="127"/>
      <c r="E471" s="127"/>
      <c r="F471" s="128"/>
      <c r="G471" s="128"/>
      <c r="H471" s="127"/>
      <c r="I471" s="129"/>
      <c r="J471" s="129"/>
      <c r="K471" s="128"/>
      <c r="L471" s="128"/>
      <c r="M471" s="127"/>
      <c r="N471" s="127"/>
      <c r="O471" s="127"/>
      <c r="P471" s="127"/>
      <c r="Q471" s="127"/>
      <c r="R471" s="130"/>
      <c r="S471" s="130"/>
      <c r="T471" s="128"/>
      <c r="U471" s="128"/>
      <c r="V471" s="128"/>
      <c r="W471" s="128"/>
      <c r="X471" s="130"/>
      <c r="Y471" s="127"/>
      <c r="Z471" s="131"/>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row>
    <row r="472" spans="1:46" ht="30" customHeight="1" x14ac:dyDescent="0.2">
      <c r="A472" s="127"/>
      <c r="B472" s="127"/>
      <c r="C472" s="127"/>
      <c r="D472" s="127"/>
      <c r="E472" s="127"/>
      <c r="F472" s="128"/>
      <c r="G472" s="128"/>
      <c r="H472" s="127"/>
      <c r="I472" s="129"/>
      <c r="J472" s="129"/>
      <c r="K472" s="128"/>
      <c r="L472" s="128"/>
      <c r="M472" s="127"/>
      <c r="N472" s="127"/>
      <c r="O472" s="127"/>
      <c r="P472" s="127"/>
      <c r="Q472" s="127"/>
      <c r="R472" s="130"/>
      <c r="S472" s="130"/>
      <c r="T472" s="128"/>
      <c r="U472" s="128"/>
      <c r="V472" s="128"/>
      <c r="W472" s="128"/>
      <c r="X472" s="130"/>
      <c r="Y472" s="127"/>
      <c r="Z472" s="131"/>
      <c r="AA472" s="127"/>
      <c r="AB472" s="127"/>
      <c r="AC472" s="127"/>
      <c r="AD472" s="127"/>
      <c r="AE472" s="127"/>
      <c r="AF472" s="127"/>
      <c r="AG472" s="127"/>
      <c r="AH472" s="127"/>
      <c r="AI472" s="127"/>
      <c r="AJ472" s="127"/>
      <c r="AK472" s="127"/>
      <c r="AL472" s="127"/>
      <c r="AM472" s="127"/>
      <c r="AN472" s="127"/>
      <c r="AO472" s="127"/>
      <c r="AP472" s="127"/>
      <c r="AQ472" s="127"/>
      <c r="AR472" s="127"/>
      <c r="AS472" s="127"/>
      <c r="AT472" s="127"/>
    </row>
    <row r="473" spans="1:46" ht="30" customHeight="1" x14ac:dyDescent="0.2">
      <c r="A473" s="127"/>
      <c r="B473" s="127"/>
      <c r="C473" s="127"/>
      <c r="D473" s="127"/>
      <c r="E473" s="127"/>
      <c r="F473" s="128"/>
      <c r="G473" s="128"/>
      <c r="H473" s="127"/>
      <c r="I473" s="129"/>
      <c r="J473" s="129"/>
      <c r="K473" s="128"/>
      <c r="L473" s="128"/>
      <c r="M473" s="127"/>
      <c r="N473" s="127"/>
      <c r="O473" s="127"/>
      <c r="P473" s="127"/>
      <c r="Q473" s="127"/>
      <c r="R473" s="130"/>
      <c r="S473" s="130"/>
      <c r="T473" s="128"/>
      <c r="U473" s="128"/>
      <c r="V473" s="128"/>
      <c r="W473" s="128"/>
      <c r="X473" s="130"/>
      <c r="Y473" s="127"/>
      <c r="Z473" s="131"/>
      <c r="AA473" s="127"/>
      <c r="AB473" s="127"/>
      <c r="AC473" s="127"/>
      <c r="AD473" s="127"/>
      <c r="AE473" s="127"/>
      <c r="AF473" s="127"/>
      <c r="AG473" s="127"/>
      <c r="AH473" s="127"/>
      <c r="AI473" s="127"/>
      <c r="AJ473" s="127"/>
      <c r="AK473" s="127"/>
      <c r="AL473" s="127"/>
      <c r="AM473" s="127"/>
      <c r="AN473" s="127"/>
      <c r="AO473" s="127"/>
      <c r="AP473" s="127"/>
      <c r="AQ473" s="127"/>
      <c r="AR473" s="127"/>
      <c r="AS473" s="127"/>
      <c r="AT473" s="127"/>
    </row>
    <row r="474" spans="1:46" ht="30" customHeight="1" x14ac:dyDescent="0.2">
      <c r="A474" s="127"/>
      <c r="B474" s="127"/>
      <c r="C474" s="127"/>
      <c r="D474" s="127"/>
      <c r="E474" s="127"/>
      <c r="F474" s="128"/>
      <c r="G474" s="128"/>
      <c r="H474" s="127"/>
      <c r="I474" s="129"/>
      <c r="J474" s="129"/>
      <c r="K474" s="128"/>
      <c r="L474" s="128"/>
      <c r="M474" s="127"/>
      <c r="N474" s="127"/>
      <c r="O474" s="127"/>
      <c r="P474" s="127"/>
      <c r="Q474" s="127"/>
      <c r="R474" s="130"/>
      <c r="S474" s="130"/>
      <c r="T474" s="128"/>
      <c r="U474" s="128"/>
      <c r="V474" s="128"/>
      <c r="W474" s="128"/>
      <c r="X474" s="130"/>
      <c r="Y474" s="127"/>
      <c r="Z474" s="131"/>
      <c r="AA474" s="127"/>
      <c r="AB474" s="127"/>
      <c r="AC474" s="127"/>
      <c r="AD474" s="127"/>
      <c r="AE474" s="127"/>
      <c r="AF474" s="127"/>
      <c r="AG474" s="127"/>
      <c r="AH474" s="127"/>
      <c r="AI474" s="127"/>
      <c r="AJ474" s="127"/>
      <c r="AK474" s="127"/>
      <c r="AL474" s="127"/>
      <c r="AM474" s="127"/>
      <c r="AN474" s="127"/>
      <c r="AO474" s="127"/>
      <c r="AP474" s="127"/>
      <c r="AQ474" s="127"/>
      <c r="AR474" s="127"/>
      <c r="AS474" s="127"/>
      <c r="AT474" s="127"/>
    </row>
    <row r="475" spans="1:46" ht="30" customHeight="1" x14ac:dyDescent="0.2">
      <c r="A475" s="127"/>
      <c r="B475" s="127"/>
      <c r="C475" s="127"/>
      <c r="D475" s="127"/>
      <c r="E475" s="127"/>
      <c r="F475" s="128"/>
      <c r="G475" s="128"/>
      <c r="H475" s="127"/>
      <c r="I475" s="129"/>
      <c r="J475" s="129"/>
      <c r="K475" s="128"/>
      <c r="L475" s="128"/>
      <c r="M475" s="127"/>
      <c r="N475" s="127"/>
      <c r="O475" s="127"/>
      <c r="P475" s="127"/>
      <c r="Q475" s="127"/>
      <c r="R475" s="130"/>
      <c r="S475" s="130"/>
      <c r="T475" s="128"/>
      <c r="U475" s="128"/>
      <c r="V475" s="128"/>
      <c r="W475" s="128"/>
      <c r="X475" s="130"/>
      <c r="Y475" s="127"/>
      <c r="Z475" s="131"/>
      <c r="AA475" s="127"/>
      <c r="AB475" s="127"/>
      <c r="AC475" s="127"/>
      <c r="AD475" s="127"/>
      <c r="AE475" s="127"/>
      <c r="AF475" s="127"/>
      <c r="AG475" s="127"/>
      <c r="AH475" s="127"/>
      <c r="AI475" s="127"/>
      <c r="AJ475" s="127"/>
      <c r="AK475" s="127"/>
      <c r="AL475" s="127"/>
      <c r="AM475" s="127"/>
      <c r="AN475" s="127"/>
      <c r="AO475" s="127"/>
      <c r="AP475" s="127"/>
      <c r="AQ475" s="127"/>
      <c r="AR475" s="127"/>
      <c r="AS475" s="127"/>
      <c r="AT475" s="127"/>
    </row>
    <row r="476" spans="1:46" ht="30" customHeight="1" x14ac:dyDescent="0.2">
      <c r="A476" s="127"/>
      <c r="B476" s="127"/>
      <c r="C476" s="127"/>
      <c r="D476" s="127"/>
      <c r="E476" s="127"/>
      <c r="F476" s="128"/>
      <c r="G476" s="128"/>
      <c r="H476" s="127"/>
      <c r="I476" s="129"/>
      <c r="J476" s="129"/>
      <c r="K476" s="128"/>
      <c r="L476" s="128"/>
      <c r="M476" s="127"/>
      <c r="N476" s="127"/>
      <c r="O476" s="127"/>
      <c r="P476" s="127"/>
      <c r="Q476" s="127"/>
      <c r="R476" s="130"/>
      <c r="S476" s="130"/>
      <c r="T476" s="128"/>
      <c r="U476" s="128"/>
      <c r="V476" s="128"/>
      <c r="W476" s="128"/>
      <c r="X476" s="130"/>
      <c r="Y476" s="127"/>
      <c r="Z476" s="131"/>
      <c r="AA476" s="127"/>
      <c r="AB476" s="127"/>
      <c r="AC476" s="127"/>
      <c r="AD476" s="127"/>
      <c r="AE476" s="127"/>
      <c r="AF476" s="127"/>
      <c r="AG476" s="127"/>
      <c r="AH476" s="127"/>
      <c r="AI476" s="127"/>
      <c r="AJ476" s="127"/>
      <c r="AK476" s="127"/>
      <c r="AL476" s="127"/>
      <c r="AM476" s="127"/>
      <c r="AN476" s="127"/>
      <c r="AO476" s="127"/>
      <c r="AP476" s="127"/>
      <c r="AQ476" s="127"/>
      <c r="AR476" s="127"/>
      <c r="AS476" s="127"/>
      <c r="AT476" s="127"/>
    </row>
    <row r="477" spans="1:46" ht="30" customHeight="1" x14ac:dyDescent="0.2">
      <c r="A477" s="127"/>
      <c r="B477" s="127"/>
      <c r="C477" s="127"/>
      <c r="D477" s="127"/>
      <c r="E477" s="127"/>
      <c r="F477" s="128"/>
      <c r="G477" s="128"/>
      <c r="H477" s="127"/>
      <c r="I477" s="129"/>
      <c r="J477" s="129"/>
      <c r="K477" s="128"/>
      <c r="L477" s="128"/>
      <c r="M477" s="127"/>
      <c r="N477" s="127"/>
      <c r="O477" s="127"/>
      <c r="P477" s="127"/>
      <c r="Q477" s="127"/>
      <c r="R477" s="130"/>
      <c r="S477" s="130"/>
      <c r="T477" s="128"/>
      <c r="U477" s="128"/>
      <c r="V477" s="128"/>
      <c r="W477" s="128"/>
      <c r="X477" s="130"/>
      <c r="Y477" s="127"/>
      <c r="Z477" s="131"/>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row>
    <row r="478" spans="1:46" ht="30" customHeight="1" x14ac:dyDescent="0.2">
      <c r="A478" s="127"/>
      <c r="B478" s="127"/>
      <c r="C478" s="127"/>
      <c r="D478" s="127"/>
      <c r="E478" s="127"/>
      <c r="F478" s="128"/>
      <c r="G478" s="128"/>
      <c r="H478" s="127"/>
      <c r="I478" s="129"/>
      <c r="J478" s="129"/>
      <c r="K478" s="128"/>
      <c r="L478" s="128"/>
      <c r="M478" s="127"/>
      <c r="N478" s="127"/>
      <c r="O478" s="127"/>
      <c r="P478" s="127"/>
      <c r="Q478" s="127"/>
      <c r="R478" s="130"/>
      <c r="S478" s="130"/>
      <c r="T478" s="128"/>
      <c r="U478" s="128"/>
      <c r="V478" s="128"/>
      <c r="W478" s="128"/>
      <c r="X478" s="130"/>
      <c r="Y478" s="127"/>
      <c r="Z478" s="131"/>
      <c r="AA478" s="127"/>
      <c r="AB478" s="127"/>
      <c r="AC478" s="127"/>
      <c r="AD478" s="127"/>
      <c r="AE478" s="127"/>
      <c r="AF478" s="127"/>
      <c r="AG478" s="127"/>
      <c r="AH478" s="127"/>
      <c r="AI478" s="127"/>
      <c r="AJ478" s="127"/>
      <c r="AK478" s="127"/>
      <c r="AL478" s="127"/>
      <c r="AM478" s="127"/>
      <c r="AN478" s="127"/>
      <c r="AO478" s="127"/>
      <c r="AP478" s="127"/>
      <c r="AQ478" s="127"/>
      <c r="AR478" s="127"/>
      <c r="AS478" s="127"/>
      <c r="AT478" s="127"/>
    </row>
    <row r="479" spans="1:46" ht="30" customHeight="1" x14ac:dyDescent="0.2">
      <c r="A479" s="127"/>
      <c r="B479" s="127"/>
      <c r="C479" s="127"/>
      <c r="D479" s="127"/>
      <c r="E479" s="127"/>
      <c r="F479" s="128"/>
      <c r="G479" s="128"/>
      <c r="H479" s="127"/>
      <c r="I479" s="129"/>
      <c r="J479" s="129"/>
      <c r="K479" s="128"/>
      <c r="L479" s="128"/>
      <c r="M479" s="127"/>
      <c r="N479" s="127"/>
      <c r="O479" s="127"/>
      <c r="P479" s="127"/>
      <c r="Q479" s="127"/>
      <c r="R479" s="130"/>
      <c r="S479" s="130"/>
      <c r="T479" s="128"/>
      <c r="U479" s="128"/>
      <c r="V479" s="128"/>
      <c r="W479" s="128"/>
      <c r="X479" s="130"/>
      <c r="Y479" s="127"/>
      <c r="Z479" s="131"/>
      <c r="AA479" s="127"/>
      <c r="AB479" s="127"/>
      <c r="AC479" s="127"/>
      <c r="AD479" s="127"/>
      <c r="AE479" s="127"/>
      <c r="AF479" s="127"/>
      <c r="AG479" s="127"/>
      <c r="AH479" s="127"/>
      <c r="AI479" s="127"/>
      <c r="AJ479" s="127"/>
      <c r="AK479" s="127"/>
      <c r="AL479" s="127"/>
      <c r="AM479" s="127"/>
      <c r="AN479" s="127"/>
      <c r="AO479" s="127"/>
      <c r="AP479" s="127"/>
      <c r="AQ479" s="127"/>
      <c r="AR479" s="127"/>
      <c r="AS479" s="127"/>
      <c r="AT479" s="127"/>
    </row>
    <row r="480" spans="1:46" ht="30" customHeight="1" x14ac:dyDescent="0.2">
      <c r="A480" s="127"/>
      <c r="B480" s="127"/>
      <c r="C480" s="127"/>
      <c r="D480" s="127"/>
      <c r="E480" s="127"/>
      <c r="F480" s="128"/>
      <c r="G480" s="128"/>
      <c r="H480" s="127"/>
      <c r="I480" s="129"/>
      <c r="J480" s="129"/>
      <c r="K480" s="128"/>
      <c r="L480" s="128"/>
      <c r="M480" s="127"/>
      <c r="N480" s="127"/>
      <c r="O480" s="127"/>
      <c r="P480" s="127"/>
      <c r="Q480" s="127"/>
      <c r="R480" s="130"/>
      <c r="S480" s="130"/>
      <c r="T480" s="128"/>
      <c r="U480" s="128"/>
      <c r="V480" s="128"/>
      <c r="W480" s="128"/>
      <c r="X480" s="130"/>
      <c r="Y480" s="127"/>
      <c r="Z480" s="131"/>
      <c r="AA480" s="127"/>
      <c r="AB480" s="127"/>
      <c r="AC480" s="127"/>
      <c r="AD480" s="127"/>
      <c r="AE480" s="127"/>
      <c r="AF480" s="127"/>
      <c r="AG480" s="127"/>
      <c r="AH480" s="127"/>
      <c r="AI480" s="127"/>
      <c r="AJ480" s="127"/>
      <c r="AK480" s="127"/>
      <c r="AL480" s="127"/>
      <c r="AM480" s="127"/>
      <c r="AN480" s="127"/>
      <c r="AO480" s="127"/>
      <c r="AP480" s="127"/>
      <c r="AQ480" s="127"/>
      <c r="AR480" s="127"/>
      <c r="AS480" s="127"/>
      <c r="AT480" s="127"/>
    </row>
    <row r="481" spans="1:46" ht="30" customHeight="1" x14ac:dyDescent="0.2">
      <c r="A481" s="127"/>
      <c r="B481" s="127"/>
      <c r="C481" s="127"/>
      <c r="D481" s="127"/>
      <c r="E481" s="127"/>
      <c r="F481" s="128"/>
      <c r="G481" s="128"/>
      <c r="H481" s="127"/>
      <c r="I481" s="129"/>
      <c r="J481" s="129"/>
      <c r="K481" s="128"/>
      <c r="L481" s="128"/>
      <c r="M481" s="127"/>
      <c r="N481" s="127"/>
      <c r="O481" s="127"/>
      <c r="P481" s="127"/>
      <c r="Q481" s="127"/>
      <c r="R481" s="130"/>
      <c r="S481" s="130"/>
      <c r="T481" s="128"/>
      <c r="U481" s="128"/>
      <c r="V481" s="128"/>
      <c r="W481" s="128"/>
      <c r="X481" s="130"/>
      <c r="Y481" s="127"/>
      <c r="Z481" s="131"/>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row>
    <row r="482" spans="1:46" ht="30" customHeight="1" x14ac:dyDescent="0.2">
      <c r="A482" s="127"/>
      <c r="B482" s="127"/>
      <c r="C482" s="127"/>
      <c r="D482" s="127"/>
      <c r="E482" s="127"/>
      <c r="F482" s="128"/>
      <c r="G482" s="128"/>
      <c r="H482" s="127"/>
      <c r="I482" s="129"/>
      <c r="J482" s="129"/>
      <c r="K482" s="128"/>
      <c r="L482" s="128"/>
      <c r="M482" s="127"/>
      <c r="N482" s="127"/>
      <c r="O482" s="127"/>
      <c r="P482" s="127"/>
      <c r="Q482" s="127"/>
      <c r="R482" s="130"/>
      <c r="S482" s="130"/>
      <c r="T482" s="128"/>
      <c r="U482" s="128"/>
      <c r="V482" s="128"/>
      <c r="W482" s="128"/>
      <c r="X482" s="130"/>
      <c r="Y482" s="127"/>
      <c r="Z482" s="131"/>
      <c r="AA482" s="127"/>
      <c r="AB482" s="127"/>
      <c r="AC482" s="127"/>
      <c r="AD482" s="127"/>
      <c r="AE482" s="127"/>
      <c r="AF482" s="127"/>
      <c r="AG482" s="127"/>
      <c r="AH482" s="127"/>
      <c r="AI482" s="127"/>
      <c r="AJ482" s="127"/>
      <c r="AK482" s="127"/>
      <c r="AL482" s="127"/>
      <c r="AM482" s="127"/>
      <c r="AN482" s="127"/>
      <c r="AO482" s="127"/>
      <c r="AP482" s="127"/>
      <c r="AQ482" s="127"/>
      <c r="AR482" s="127"/>
      <c r="AS482" s="127"/>
      <c r="AT482" s="127"/>
    </row>
    <row r="483" spans="1:46" ht="30" customHeight="1" x14ac:dyDescent="0.2">
      <c r="A483" s="127"/>
      <c r="B483" s="127"/>
      <c r="C483" s="127"/>
      <c r="D483" s="127"/>
      <c r="E483" s="127"/>
      <c r="F483" s="128"/>
      <c r="G483" s="128"/>
      <c r="H483" s="127"/>
      <c r="I483" s="129"/>
      <c r="J483" s="129"/>
      <c r="K483" s="128"/>
      <c r="L483" s="128"/>
      <c r="M483" s="127"/>
      <c r="N483" s="127"/>
      <c r="O483" s="127"/>
      <c r="P483" s="127"/>
      <c r="Q483" s="127"/>
      <c r="R483" s="130"/>
      <c r="S483" s="130"/>
      <c r="T483" s="128"/>
      <c r="U483" s="128"/>
      <c r="V483" s="128"/>
      <c r="W483" s="128"/>
      <c r="X483" s="130"/>
      <c r="Y483" s="127"/>
      <c r="Z483" s="131"/>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row>
    <row r="484" spans="1:46" ht="30" customHeight="1" x14ac:dyDescent="0.2">
      <c r="A484" s="127"/>
      <c r="B484" s="127"/>
      <c r="C484" s="127"/>
      <c r="D484" s="127"/>
      <c r="E484" s="127"/>
      <c r="F484" s="128"/>
      <c r="G484" s="128"/>
      <c r="H484" s="127"/>
      <c r="I484" s="129"/>
      <c r="J484" s="129"/>
      <c r="K484" s="128"/>
      <c r="L484" s="128"/>
      <c r="M484" s="127"/>
      <c r="N484" s="127"/>
      <c r="O484" s="127"/>
      <c r="P484" s="127"/>
      <c r="Q484" s="127"/>
      <c r="R484" s="130"/>
      <c r="S484" s="130"/>
      <c r="T484" s="128"/>
      <c r="U484" s="128"/>
      <c r="V484" s="128"/>
      <c r="W484" s="128"/>
      <c r="X484" s="130"/>
      <c r="Y484" s="127"/>
      <c r="Z484" s="131"/>
      <c r="AA484" s="127"/>
      <c r="AB484" s="127"/>
      <c r="AC484" s="127"/>
      <c r="AD484" s="127"/>
      <c r="AE484" s="127"/>
      <c r="AF484" s="127"/>
      <c r="AG484" s="127"/>
      <c r="AH484" s="127"/>
      <c r="AI484" s="127"/>
      <c r="AJ484" s="127"/>
      <c r="AK484" s="127"/>
      <c r="AL484" s="127"/>
      <c r="AM484" s="127"/>
      <c r="AN484" s="127"/>
      <c r="AO484" s="127"/>
      <c r="AP484" s="127"/>
      <c r="AQ484" s="127"/>
      <c r="AR484" s="127"/>
      <c r="AS484" s="127"/>
      <c r="AT484" s="127"/>
    </row>
    <row r="485" spans="1:46" ht="30" customHeight="1" x14ac:dyDescent="0.2">
      <c r="A485" s="127"/>
      <c r="B485" s="127"/>
      <c r="C485" s="127"/>
      <c r="D485" s="127"/>
      <c r="E485" s="127"/>
      <c r="F485" s="128"/>
      <c r="G485" s="128"/>
      <c r="H485" s="127"/>
      <c r="I485" s="129"/>
      <c r="J485" s="129"/>
      <c r="K485" s="128"/>
      <c r="L485" s="128"/>
      <c r="M485" s="127"/>
      <c r="N485" s="127"/>
      <c r="O485" s="127"/>
      <c r="P485" s="127"/>
      <c r="Q485" s="127"/>
      <c r="R485" s="130"/>
      <c r="S485" s="130"/>
      <c r="T485" s="128"/>
      <c r="U485" s="128"/>
      <c r="V485" s="128"/>
      <c r="W485" s="128"/>
      <c r="X485" s="130"/>
      <c r="Y485" s="127"/>
      <c r="Z485" s="131"/>
      <c r="AA485" s="127"/>
      <c r="AB485" s="127"/>
      <c r="AC485" s="127"/>
      <c r="AD485" s="127"/>
      <c r="AE485" s="127"/>
      <c r="AF485" s="127"/>
      <c r="AG485" s="127"/>
      <c r="AH485" s="127"/>
      <c r="AI485" s="127"/>
      <c r="AJ485" s="127"/>
      <c r="AK485" s="127"/>
      <c r="AL485" s="127"/>
      <c r="AM485" s="127"/>
      <c r="AN485" s="127"/>
      <c r="AO485" s="127"/>
      <c r="AP485" s="127"/>
      <c r="AQ485" s="127"/>
      <c r="AR485" s="127"/>
      <c r="AS485" s="127"/>
      <c r="AT485" s="127"/>
    </row>
    <row r="486" spans="1:46" ht="30" customHeight="1" x14ac:dyDescent="0.2">
      <c r="A486" s="127"/>
      <c r="B486" s="127"/>
      <c r="C486" s="127"/>
      <c r="D486" s="127"/>
      <c r="E486" s="127"/>
      <c r="F486" s="128"/>
      <c r="G486" s="128"/>
      <c r="H486" s="127"/>
      <c r="I486" s="129"/>
      <c r="J486" s="129"/>
      <c r="K486" s="128"/>
      <c r="L486" s="128"/>
      <c r="M486" s="127"/>
      <c r="N486" s="127"/>
      <c r="O486" s="127"/>
      <c r="P486" s="127"/>
      <c r="Q486" s="127"/>
      <c r="R486" s="130"/>
      <c r="S486" s="130"/>
      <c r="T486" s="128"/>
      <c r="U486" s="128"/>
      <c r="V486" s="128"/>
      <c r="W486" s="128"/>
      <c r="X486" s="130"/>
      <c r="Y486" s="127"/>
      <c r="Z486" s="131"/>
      <c r="AA486" s="127"/>
      <c r="AB486" s="127"/>
      <c r="AC486" s="127"/>
      <c r="AD486" s="127"/>
      <c r="AE486" s="127"/>
      <c r="AF486" s="127"/>
      <c r="AG486" s="127"/>
      <c r="AH486" s="127"/>
      <c r="AI486" s="127"/>
      <c r="AJ486" s="127"/>
      <c r="AK486" s="127"/>
      <c r="AL486" s="127"/>
      <c r="AM486" s="127"/>
      <c r="AN486" s="127"/>
      <c r="AO486" s="127"/>
      <c r="AP486" s="127"/>
      <c r="AQ486" s="127"/>
      <c r="AR486" s="127"/>
      <c r="AS486" s="127"/>
      <c r="AT486" s="127"/>
    </row>
    <row r="487" spans="1:46" ht="30" customHeight="1" x14ac:dyDescent="0.2">
      <c r="A487" s="127"/>
      <c r="B487" s="127"/>
      <c r="C487" s="127"/>
      <c r="D487" s="127"/>
      <c r="E487" s="127"/>
      <c r="F487" s="128"/>
      <c r="G487" s="128"/>
      <c r="H487" s="127"/>
      <c r="I487" s="129"/>
      <c r="J487" s="129"/>
      <c r="K487" s="128"/>
      <c r="L487" s="128"/>
      <c r="M487" s="127"/>
      <c r="N487" s="127"/>
      <c r="O487" s="127"/>
      <c r="P487" s="127"/>
      <c r="Q487" s="127"/>
      <c r="R487" s="130"/>
      <c r="S487" s="130"/>
      <c r="T487" s="128"/>
      <c r="U487" s="128"/>
      <c r="V487" s="128"/>
      <c r="W487" s="128"/>
      <c r="X487" s="130"/>
      <c r="Y487" s="127"/>
      <c r="Z487" s="131"/>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row>
    <row r="488" spans="1:46" ht="30" customHeight="1" x14ac:dyDescent="0.2">
      <c r="A488" s="127"/>
      <c r="B488" s="127"/>
      <c r="C488" s="127"/>
      <c r="D488" s="127"/>
      <c r="E488" s="127"/>
      <c r="F488" s="128"/>
      <c r="G488" s="128"/>
      <c r="H488" s="127"/>
      <c r="I488" s="129"/>
      <c r="J488" s="129"/>
      <c r="K488" s="128"/>
      <c r="L488" s="128"/>
      <c r="M488" s="127"/>
      <c r="N488" s="127"/>
      <c r="O488" s="127"/>
      <c r="P488" s="127"/>
      <c r="Q488" s="127"/>
      <c r="R488" s="130"/>
      <c r="S488" s="130"/>
      <c r="T488" s="128"/>
      <c r="U488" s="128"/>
      <c r="V488" s="128"/>
      <c r="W488" s="128"/>
      <c r="X488" s="130"/>
      <c r="Y488" s="127"/>
      <c r="Z488" s="131"/>
      <c r="AA488" s="127"/>
      <c r="AB488" s="127"/>
      <c r="AC488" s="127"/>
      <c r="AD488" s="127"/>
      <c r="AE488" s="127"/>
      <c r="AF488" s="127"/>
      <c r="AG488" s="127"/>
      <c r="AH488" s="127"/>
      <c r="AI488" s="127"/>
      <c r="AJ488" s="127"/>
      <c r="AK488" s="127"/>
      <c r="AL488" s="127"/>
      <c r="AM488" s="127"/>
      <c r="AN488" s="127"/>
      <c r="AO488" s="127"/>
      <c r="AP488" s="127"/>
      <c r="AQ488" s="127"/>
      <c r="AR488" s="127"/>
      <c r="AS488" s="127"/>
      <c r="AT488" s="127"/>
    </row>
    <row r="489" spans="1:46" ht="30" customHeight="1" x14ac:dyDescent="0.2">
      <c r="A489" s="127"/>
      <c r="B489" s="127"/>
      <c r="C489" s="127"/>
      <c r="D489" s="127"/>
      <c r="E489" s="127"/>
      <c r="F489" s="128"/>
      <c r="G489" s="128"/>
      <c r="H489" s="127"/>
      <c r="I489" s="129"/>
      <c r="J489" s="129"/>
      <c r="K489" s="128"/>
      <c r="L489" s="128"/>
      <c r="M489" s="127"/>
      <c r="N489" s="127"/>
      <c r="O489" s="127"/>
      <c r="P489" s="127"/>
      <c r="Q489" s="127"/>
      <c r="R489" s="130"/>
      <c r="S489" s="130"/>
      <c r="T489" s="128"/>
      <c r="U489" s="128"/>
      <c r="V489" s="128"/>
      <c r="W489" s="128"/>
      <c r="X489" s="130"/>
      <c r="Y489" s="127"/>
      <c r="Z489" s="131"/>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row>
    <row r="490" spans="1:46" ht="30" customHeight="1" x14ac:dyDescent="0.2">
      <c r="A490" s="127"/>
      <c r="B490" s="127"/>
      <c r="C490" s="127"/>
      <c r="D490" s="127"/>
      <c r="E490" s="127"/>
      <c r="F490" s="128"/>
      <c r="G490" s="128"/>
      <c r="H490" s="127"/>
      <c r="I490" s="129"/>
      <c r="J490" s="129"/>
      <c r="K490" s="128"/>
      <c r="L490" s="128"/>
      <c r="M490" s="127"/>
      <c r="N490" s="127"/>
      <c r="O490" s="127"/>
      <c r="P490" s="127"/>
      <c r="Q490" s="127"/>
      <c r="R490" s="130"/>
      <c r="S490" s="130"/>
      <c r="T490" s="128"/>
      <c r="U490" s="128"/>
      <c r="V490" s="128"/>
      <c r="W490" s="128"/>
      <c r="X490" s="130"/>
      <c r="Y490" s="127"/>
      <c r="Z490" s="131"/>
      <c r="AA490" s="127"/>
      <c r="AB490" s="127"/>
      <c r="AC490" s="127"/>
      <c r="AD490" s="127"/>
      <c r="AE490" s="127"/>
      <c r="AF490" s="127"/>
      <c r="AG490" s="127"/>
      <c r="AH490" s="127"/>
      <c r="AI490" s="127"/>
      <c r="AJ490" s="127"/>
      <c r="AK490" s="127"/>
      <c r="AL490" s="127"/>
      <c r="AM490" s="127"/>
      <c r="AN490" s="127"/>
      <c r="AO490" s="127"/>
      <c r="AP490" s="127"/>
      <c r="AQ490" s="127"/>
      <c r="AR490" s="127"/>
      <c r="AS490" s="127"/>
      <c r="AT490" s="127"/>
    </row>
    <row r="491" spans="1:46" ht="30" customHeight="1" x14ac:dyDescent="0.2">
      <c r="A491" s="127"/>
      <c r="B491" s="127"/>
      <c r="C491" s="127"/>
      <c r="D491" s="127"/>
      <c r="E491" s="127"/>
      <c r="F491" s="128"/>
      <c r="G491" s="128"/>
      <c r="H491" s="127"/>
      <c r="I491" s="129"/>
      <c r="J491" s="129"/>
      <c r="K491" s="128"/>
      <c r="L491" s="128"/>
      <c r="M491" s="127"/>
      <c r="N491" s="127"/>
      <c r="O491" s="127"/>
      <c r="P491" s="127"/>
      <c r="Q491" s="127"/>
      <c r="R491" s="130"/>
      <c r="S491" s="130"/>
      <c r="T491" s="128"/>
      <c r="U491" s="128"/>
      <c r="V491" s="128"/>
      <c r="W491" s="128"/>
      <c r="X491" s="130"/>
      <c r="Y491" s="127"/>
      <c r="Z491" s="131"/>
      <c r="AA491" s="127"/>
      <c r="AB491" s="127"/>
      <c r="AC491" s="127"/>
      <c r="AD491" s="127"/>
      <c r="AE491" s="127"/>
      <c r="AF491" s="127"/>
      <c r="AG491" s="127"/>
      <c r="AH491" s="127"/>
      <c r="AI491" s="127"/>
      <c r="AJ491" s="127"/>
      <c r="AK491" s="127"/>
      <c r="AL491" s="127"/>
      <c r="AM491" s="127"/>
      <c r="AN491" s="127"/>
      <c r="AO491" s="127"/>
      <c r="AP491" s="127"/>
      <c r="AQ491" s="127"/>
      <c r="AR491" s="127"/>
      <c r="AS491" s="127"/>
      <c r="AT491" s="127"/>
    </row>
    <row r="492" spans="1:46" ht="30" customHeight="1" x14ac:dyDescent="0.2">
      <c r="A492" s="127"/>
      <c r="B492" s="127"/>
      <c r="C492" s="127"/>
      <c r="D492" s="127"/>
      <c r="E492" s="127"/>
      <c r="F492" s="128"/>
      <c r="G492" s="128"/>
      <c r="H492" s="127"/>
      <c r="I492" s="129"/>
      <c r="J492" s="129"/>
      <c r="K492" s="128"/>
      <c r="L492" s="128"/>
      <c r="M492" s="127"/>
      <c r="N492" s="127"/>
      <c r="O492" s="127"/>
      <c r="P492" s="127"/>
      <c r="Q492" s="127"/>
      <c r="R492" s="130"/>
      <c r="S492" s="130"/>
      <c r="T492" s="128"/>
      <c r="U492" s="128"/>
      <c r="V492" s="128"/>
      <c r="W492" s="128"/>
      <c r="X492" s="130"/>
      <c r="Y492" s="127"/>
      <c r="Z492" s="131"/>
      <c r="AA492" s="127"/>
      <c r="AB492" s="127"/>
      <c r="AC492" s="127"/>
      <c r="AD492" s="127"/>
      <c r="AE492" s="127"/>
      <c r="AF492" s="127"/>
      <c r="AG492" s="127"/>
      <c r="AH492" s="127"/>
      <c r="AI492" s="127"/>
      <c r="AJ492" s="127"/>
      <c r="AK492" s="127"/>
      <c r="AL492" s="127"/>
      <c r="AM492" s="127"/>
      <c r="AN492" s="127"/>
      <c r="AO492" s="127"/>
      <c r="AP492" s="127"/>
      <c r="AQ492" s="127"/>
      <c r="AR492" s="127"/>
      <c r="AS492" s="127"/>
      <c r="AT492" s="127"/>
    </row>
    <row r="493" spans="1:46" ht="30" customHeight="1" x14ac:dyDescent="0.2">
      <c r="A493" s="127"/>
      <c r="B493" s="127"/>
      <c r="C493" s="127"/>
      <c r="D493" s="127"/>
      <c r="E493" s="127"/>
      <c r="F493" s="128"/>
      <c r="G493" s="128"/>
      <c r="H493" s="127"/>
      <c r="I493" s="129"/>
      <c r="J493" s="129"/>
      <c r="K493" s="128"/>
      <c r="L493" s="128"/>
      <c r="M493" s="127"/>
      <c r="N493" s="127"/>
      <c r="O493" s="127"/>
      <c r="P493" s="127"/>
      <c r="Q493" s="127"/>
      <c r="R493" s="130"/>
      <c r="S493" s="130"/>
      <c r="T493" s="128"/>
      <c r="U493" s="128"/>
      <c r="V493" s="128"/>
      <c r="W493" s="128"/>
      <c r="X493" s="130"/>
      <c r="Y493" s="127"/>
      <c r="Z493" s="131"/>
      <c r="AA493" s="127"/>
      <c r="AB493" s="127"/>
      <c r="AC493" s="127"/>
      <c r="AD493" s="127"/>
      <c r="AE493" s="127"/>
      <c r="AF493" s="127"/>
      <c r="AG493" s="127"/>
      <c r="AH493" s="127"/>
      <c r="AI493" s="127"/>
      <c r="AJ493" s="127"/>
      <c r="AK493" s="127"/>
      <c r="AL493" s="127"/>
      <c r="AM493" s="127"/>
      <c r="AN493" s="127"/>
      <c r="AO493" s="127"/>
      <c r="AP493" s="127"/>
      <c r="AQ493" s="127"/>
      <c r="AR493" s="127"/>
      <c r="AS493" s="127"/>
      <c r="AT493" s="127"/>
    </row>
    <row r="494" spans="1:46" ht="30" customHeight="1" x14ac:dyDescent="0.2">
      <c r="A494" s="127"/>
      <c r="B494" s="127"/>
      <c r="C494" s="127"/>
      <c r="D494" s="127"/>
      <c r="E494" s="127"/>
      <c r="F494" s="128"/>
      <c r="G494" s="128"/>
      <c r="H494" s="127"/>
      <c r="I494" s="129"/>
      <c r="J494" s="129"/>
      <c r="K494" s="128"/>
      <c r="L494" s="128"/>
      <c r="M494" s="127"/>
      <c r="N494" s="127"/>
      <c r="O494" s="127"/>
      <c r="P494" s="127"/>
      <c r="Q494" s="127"/>
      <c r="R494" s="130"/>
      <c r="S494" s="130"/>
      <c r="T494" s="128"/>
      <c r="U494" s="128"/>
      <c r="V494" s="128"/>
      <c r="W494" s="128"/>
      <c r="X494" s="130"/>
      <c r="Y494" s="127"/>
      <c r="Z494" s="131"/>
      <c r="AA494" s="127"/>
      <c r="AB494" s="127"/>
      <c r="AC494" s="127"/>
      <c r="AD494" s="127"/>
      <c r="AE494" s="127"/>
      <c r="AF494" s="127"/>
      <c r="AG494" s="127"/>
      <c r="AH494" s="127"/>
      <c r="AI494" s="127"/>
      <c r="AJ494" s="127"/>
      <c r="AK494" s="127"/>
      <c r="AL494" s="127"/>
      <c r="AM494" s="127"/>
      <c r="AN494" s="127"/>
      <c r="AO494" s="127"/>
      <c r="AP494" s="127"/>
      <c r="AQ494" s="127"/>
      <c r="AR494" s="127"/>
      <c r="AS494" s="127"/>
      <c r="AT494" s="127"/>
    </row>
    <row r="495" spans="1:46" ht="30" customHeight="1" x14ac:dyDescent="0.2">
      <c r="A495" s="127"/>
      <c r="B495" s="127"/>
      <c r="C495" s="127"/>
      <c r="D495" s="127"/>
      <c r="E495" s="127"/>
      <c r="F495" s="128"/>
      <c r="G495" s="128"/>
      <c r="H495" s="127"/>
      <c r="I495" s="129"/>
      <c r="J495" s="129"/>
      <c r="K495" s="128"/>
      <c r="L495" s="128"/>
      <c r="M495" s="127"/>
      <c r="N495" s="127"/>
      <c r="O495" s="127"/>
      <c r="P495" s="127"/>
      <c r="Q495" s="127"/>
      <c r="R495" s="130"/>
      <c r="S495" s="130"/>
      <c r="T495" s="128"/>
      <c r="U495" s="128"/>
      <c r="V495" s="128"/>
      <c r="W495" s="128"/>
      <c r="X495" s="130"/>
      <c r="Y495" s="127"/>
      <c r="Z495" s="131"/>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row>
    <row r="496" spans="1:46" ht="30" customHeight="1" x14ac:dyDescent="0.2">
      <c r="A496" s="127"/>
      <c r="B496" s="127"/>
      <c r="C496" s="127"/>
      <c r="D496" s="127"/>
      <c r="E496" s="127"/>
      <c r="F496" s="128"/>
      <c r="G496" s="128"/>
      <c r="H496" s="127"/>
      <c r="I496" s="129"/>
      <c r="J496" s="129"/>
      <c r="K496" s="128"/>
      <c r="L496" s="128"/>
      <c r="M496" s="127"/>
      <c r="N496" s="127"/>
      <c r="O496" s="127"/>
      <c r="P496" s="127"/>
      <c r="Q496" s="127"/>
      <c r="R496" s="130"/>
      <c r="S496" s="130"/>
      <c r="T496" s="128"/>
      <c r="U496" s="128"/>
      <c r="V496" s="128"/>
      <c r="W496" s="128"/>
      <c r="X496" s="130"/>
      <c r="Y496" s="127"/>
      <c r="Z496" s="131"/>
      <c r="AA496" s="127"/>
      <c r="AB496" s="127"/>
      <c r="AC496" s="127"/>
      <c r="AD496" s="127"/>
      <c r="AE496" s="127"/>
      <c r="AF496" s="127"/>
      <c r="AG496" s="127"/>
      <c r="AH496" s="127"/>
      <c r="AI496" s="127"/>
      <c r="AJ496" s="127"/>
      <c r="AK496" s="127"/>
      <c r="AL496" s="127"/>
      <c r="AM496" s="127"/>
      <c r="AN496" s="127"/>
      <c r="AO496" s="127"/>
      <c r="AP496" s="127"/>
      <c r="AQ496" s="127"/>
      <c r="AR496" s="127"/>
      <c r="AS496" s="127"/>
      <c r="AT496" s="127"/>
    </row>
    <row r="497" spans="1:46" ht="30" customHeight="1" x14ac:dyDescent="0.2">
      <c r="A497" s="127"/>
      <c r="B497" s="127"/>
      <c r="C497" s="127"/>
      <c r="D497" s="127"/>
      <c r="E497" s="127"/>
      <c r="F497" s="128"/>
      <c r="G497" s="128"/>
      <c r="H497" s="127"/>
      <c r="I497" s="129"/>
      <c r="J497" s="129"/>
      <c r="K497" s="128"/>
      <c r="L497" s="128"/>
      <c r="M497" s="127"/>
      <c r="N497" s="127"/>
      <c r="O497" s="127"/>
      <c r="P497" s="127"/>
      <c r="Q497" s="127"/>
      <c r="R497" s="130"/>
      <c r="S497" s="130"/>
      <c r="T497" s="128"/>
      <c r="U497" s="128"/>
      <c r="V497" s="128"/>
      <c r="W497" s="128"/>
      <c r="X497" s="130"/>
      <c r="Y497" s="127"/>
      <c r="Z497" s="131"/>
      <c r="AA497" s="127"/>
      <c r="AB497" s="127"/>
      <c r="AC497" s="127"/>
      <c r="AD497" s="127"/>
      <c r="AE497" s="127"/>
      <c r="AF497" s="127"/>
      <c r="AG497" s="127"/>
      <c r="AH497" s="127"/>
      <c r="AI497" s="127"/>
      <c r="AJ497" s="127"/>
      <c r="AK497" s="127"/>
      <c r="AL497" s="127"/>
      <c r="AM497" s="127"/>
      <c r="AN497" s="127"/>
      <c r="AO497" s="127"/>
      <c r="AP497" s="127"/>
      <c r="AQ497" s="127"/>
      <c r="AR497" s="127"/>
      <c r="AS497" s="127"/>
      <c r="AT497" s="127"/>
    </row>
    <row r="498" spans="1:46" ht="30" customHeight="1" x14ac:dyDescent="0.2">
      <c r="A498" s="127"/>
      <c r="B498" s="127"/>
      <c r="C498" s="127"/>
      <c r="D498" s="127"/>
      <c r="E498" s="127"/>
      <c r="F498" s="128"/>
      <c r="G498" s="128"/>
      <c r="H498" s="127"/>
      <c r="I498" s="129"/>
      <c r="J498" s="129"/>
      <c r="K498" s="128"/>
      <c r="L498" s="128"/>
      <c r="M498" s="127"/>
      <c r="N498" s="127"/>
      <c r="O498" s="127"/>
      <c r="P498" s="127"/>
      <c r="Q498" s="127"/>
      <c r="R498" s="130"/>
      <c r="S498" s="130"/>
      <c r="T498" s="128"/>
      <c r="U498" s="128"/>
      <c r="V498" s="128"/>
      <c r="W498" s="128"/>
      <c r="X498" s="130"/>
      <c r="Y498" s="127"/>
      <c r="Z498" s="131"/>
      <c r="AA498" s="127"/>
      <c r="AB498" s="127"/>
      <c r="AC498" s="127"/>
      <c r="AD498" s="127"/>
      <c r="AE498" s="127"/>
      <c r="AF498" s="127"/>
      <c r="AG498" s="127"/>
      <c r="AH498" s="127"/>
      <c r="AI498" s="127"/>
      <c r="AJ498" s="127"/>
      <c r="AK498" s="127"/>
      <c r="AL498" s="127"/>
      <c r="AM498" s="127"/>
      <c r="AN498" s="127"/>
      <c r="AO498" s="127"/>
      <c r="AP498" s="127"/>
      <c r="AQ498" s="127"/>
      <c r="AR498" s="127"/>
      <c r="AS498" s="127"/>
      <c r="AT498" s="127"/>
    </row>
    <row r="499" spans="1:46" ht="30" customHeight="1" x14ac:dyDescent="0.2">
      <c r="A499" s="127"/>
      <c r="B499" s="127"/>
      <c r="C499" s="127"/>
      <c r="D499" s="127"/>
      <c r="E499" s="127"/>
      <c r="F499" s="128"/>
      <c r="G499" s="128"/>
      <c r="H499" s="127"/>
      <c r="I499" s="129"/>
      <c r="J499" s="129"/>
      <c r="K499" s="128"/>
      <c r="L499" s="128"/>
      <c r="M499" s="127"/>
      <c r="N499" s="127"/>
      <c r="O499" s="127"/>
      <c r="P499" s="127"/>
      <c r="Q499" s="127"/>
      <c r="R499" s="130"/>
      <c r="S499" s="130"/>
      <c r="T499" s="128"/>
      <c r="U499" s="128"/>
      <c r="V499" s="128"/>
      <c r="W499" s="128"/>
      <c r="X499" s="130"/>
      <c r="Y499" s="127"/>
      <c r="Z499" s="131"/>
      <c r="AA499" s="127"/>
      <c r="AB499" s="127"/>
      <c r="AC499" s="127"/>
      <c r="AD499" s="127"/>
      <c r="AE499" s="127"/>
      <c r="AF499" s="127"/>
      <c r="AG499" s="127"/>
      <c r="AH499" s="127"/>
      <c r="AI499" s="127"/>
      <c r="AJ499" s="127"/>
      <c r="AK499" s="127"/>
      <c r="AL499" s="127"/>
      <c r="AM499" s="127"/>
      <c r="AN499" s="127"/>
      <c r="AO499" s="127"/>
      <c r="AP499" s="127"/>
      <c r="AQ499" s="127"/>
      <c r="AR499" s="127"/>
      <c r="AS499" s="127"/>
      <c r="AT499" s="127"/>
    </row>
    <row r="500" spans="1:46" ht="30" customHeight="1" x14ac:dyDescent="0.2">
      <c r="A500" s="127"/>
      <c r="B500" s="127"/>
      <c r="C500" s="127"/>
      <c r="D500" s="127"/>
      <c r="E500" s="127"/>
      <c r="F500" s="128"/>
      <c r="G500" s="128"/>
      <c r="H500" s="127"/>
      <c r="I500" s="129"/>
      <c r="J500" s="129"/>
      <c r="K500" s="128"/>
      <c r="L500" s="128"/>
      <c r="M500" s="127"/>
      <c r="N500" s="127"/>
      <c r="O500" s="127"/>
      <c r="P500" s="127"/>
      <c r="Q500" s="127"/>
      <c r="R500" s="130"/>
      <c r="S500" s="130"/>
      <c r="T500" s="128"/>
      <c r="U500" s="128"/>
      <c r="V500" s="128"/>
      <c r="W500" s="128"/>
      <c r="X500" s="130"/>
      <c r="Y500" s="127"/>
      <c r="Z500" s="131"/>
      <c r="AA500" s="127"/>
      <c r="AB500" s="127"/>
      <c r="AC500" s="127"/>
      <c r="AD500" s="127"/>
      <c r="AE500" s="127"/>
      <c r="AF500" s="127"/>
      <c r="AG500" s="127"/>
      <c r="AH500" s="127"/>
      <c r="AI500" s="127"/>
      <c r="AJ500" s="127"/>
      <c r="AK500" s="127"/>
      <c r="AL500" s="127"/>
      <c r="AM500" s="127"/>
      <c r="AN500" s="127"/>
      <c r="AO500" s="127"/>
      <c r="AP500" s="127"/>
      <c r="AQ500" s="127"/>
      <c r="AR500" s="127"/>
      <c r="AS500" s="127"/>
      <c r="AT500" s="127"/>
    </row>
    <row r="501" spans="1:46" ht="30" customHeight="1" x14ac:dyDescent="0.2">
      <c r="A501" s="127"/>
      <c r="B501" s="127"/>
      <c r="C501" s="127"/>
      <c r="D501" s="127"/>
      <c r="E501" s="127"/>
      <c r="F501" s="128"/>
      <c r="G501" s="128"/>
      <c r="H501" s="127"/>
      <c r="I501" s="129"/>
      <c r="J501" s="129"/>
      <c r="K501" s="128"/>
      <c r="L501" s="128"/>
      <c r="M501" s="127"/>
      <c r="N501" s="127"/>
      <c r="O501" s="127"/>
      <c r="P501" s="127"/>
      <c r="Q501" s="127"/>
      <c r="R501" s="130"/>
      <c r="S501" s="130"/>
      <c r="T501" s="128"/>
      <c r="U501" s="128"/>
      <c r="V501" s="128"/>
      <c r="W501" s="128"/>
      <c r="X501" s="130"/>
      <c r="Y501" s="127"/>
      <c r="Z501" s="131"/>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row>
    <row r="502" spans="1:46" ht="30" customHeight="1" x14ac:dyDescent="0.2">
      <c r="A502" s="127"/>
      <c r="B502" s="127"/>
      <c r="C502" s="127"/>
      <c r="D502" s="127"/>
      <c r="E502" s="127"/>
      <c r="F502" s="128"/>
      <c r="G502" s="128"/>
      <c r="H502" s="127"/>
      <c r="I502" s="129"/>
      <c r="J502" s="129"/>
      <c r="K502" s="128"/>
      <c r="L502" s="128"/>
      <c r="M502" s="127"/>
      <c r="N502" s="127"/>
      <c r="O502" s="127"/>
      <c r="P502" s="127"/>
      <c r="Q502" s="127"/>
      <c r="R502" s="130"/>
      <c r="S502" s="130"/>
      <c r="T502" s="128"/>
      <c r="U502" s="128"/>
      <c r="V502" s="128"/>
      <c r="W502" s="128"/>
      <c r="X502" s="130"/>
      <c r="Y502" s="127"/>
      <c r="Z502" s="131"/>
      <c r="AA502" s="127"/>
      <c r="AB502" s="127"/>
      <c r="AC502" s="127"/>
      <c r="AD502" s="127"/>
      <c r="AE502" s="127"/>
      <c r="AF502" s="127"/>
      <c r="AG502" s="127"/>
      <c r="AH502" s="127"/>
      <c r="AI502" s="127"/>
      <c r="AJ502" s="127"/>
      <c r="AK502" s="127"/>
      <c r="AL502" s="127"/>
      <c r="AM502" s="127"/>
      <c r="AN502" s="127"/>
      <c r="AO502" s="127"/>
      <c r="AP502" s="127"/>
      <c r="AQ502" s="127"/>
      <c r="AR502" s="127"/>
      <c r="AS502" s="127"/>
      <c r="AT502" s="127"/>
    </row>
    <row r="503" spans="1:46" ht="30" customHeight="1" x14ac:dyDescent="0.2">
      <c r="A503" s="127"/>
      <c r="B503" s="127"/>
      <c r="C503" s="127"/>
      <c r="D503" s="127"/>
      <c r="E503" s="127"/>
      <c r="F503" s="128"/>
      <c r="G503" s="128"/>
      <c r="H503" s="127"/>
      <c r="I503" s="129"/>
      <c r="J503" s="129"/>
      <c r="K503" s="128"/>
      <c r="L503" s="128"/>
      <c r="M503" s="127"/>
      <c r="N503" s="127"/>
      <c r="O503" s="127"/>
      <c r="P503" s="127"/>
      <c r="Q503" s="127"/>
      <c r="R503" s="130"/>
      <c r="S503" s="130"/>
      <c r="T503" s="128"/>
      <c r="U503" s="128"/>
      <c r="V503" s="128"/>
      <c r="W503" s="128"/>
      <c r="X503" s="130"/>
      <c r="Y503" s="127"/>
      <c r="Z503" s="131"/>
      <c r="AA503" s="127"/>
      <c r="AB503" s="127"/>
      <c r="AC503" s="127"/>
      <c r="AD503" s="127"/>
      <c r="AE503" s="127"/>
      <c r="AF503" s="127"/>
      <c r="AG503" s="127"/>
      <c r="AH503" s="127"/>
      <c r="AI503" s="127"/>
      <c r="AJ503" s="127"/>
      <c r="AK503" s="127"/>
      <c r="AL503" s="127"/>
      <c r="AM503" s="127"/>
      <c r="AN503" s="127"/>
      <c r="AO503" s="127"/>
      <c r="AP503" s="127"/>
      <c r="AQ503" s="127"/>
      <c r="AR503" s="127"/>
      <c r="AS503" s="127"/>
      <c r="AT503" s="127"/>
    </row>
    <row r="504" spans="1:46" ht="30" customHeight="1" x14ac:dyDescent="0.2">
      <c r="A504" s="127"/>
      <c r="B504" s="127"/>
      <c r="C504" s="127"/>
      <c r="D504" s="127"/>
      <c r="E504" s="127"/>
      <c r="F504" s="128"/>
      <c r="G504" s="128"/>
      <c r="H504" s="127"/>
      <c r="I504" s="129"/>
      <c r="J504" s="129"/>
      <c r="K504" s="128"/>
      <c r="L504" s="128"/>
      <c r="M504" s="127"/>
      <c r="N504" s="127"/>
      <c r="O504" s="127"/>
      <c r="P504" s="127"/>
      <c r="Q504" s="127"/>
      <c r="R504" s="130"/>
      <c r="S504" s="130"/>
      <c r="T504" s="128"/>
      <c r="U504" s="128"/>
      <c r="V504" s="128"/>
      <c r="W504" s="128"/>
      <c r="X504" s="130"/>
      <c r="Y504" s="127"/>
      <c r="Z504" s="131"/>
      <c r="AA504" s="127"/>
      <c r="AB504" s="127"/>
      <c r="AC504" s="127"/>
      <c r="AD504" s="127"/>
      <c r="AE504" s="127"/>
      <c r="AF504" s="127"/>
      <c r="AG504" s="127"/>
      <c r="AH504" s="127"/>
      <c r="AI504" s="127"/>
      <c r="AJ504" s="127"/>
      <c r="AK504" s="127"/>
      <c r="AL504" s="127"/>
      <c r="AM504" s="127"/>
      <c r="AN504" s="127"/>
      <c r="AO504" s="127"/>
      <c r="AP504" s="127"/>
      <c r="AQ504" s="127"/>
      <c r="AR504" s="127"/>
      <c r="AS504" s="127"/>
      <c r="AT504" s="127"/>
    </row>
    <row r="505" spans="1:46" ht="30" customHeight="1" x14ac:dyDescent="0.2">
      <c r="A505" s="127"/>
      <c r="B505" s="127"/>
      <c r="C505" s="127"/>
      <c r="D505" s="127"/>
      <c r="E505" s="127"/>
      <c r="F505" s="128"/>
      <c r="G505" s="128"/>
      <c r="H505" s="127"/>
      <c r="I505" s="129"/>
      <c r="J505" s="129"/>
      <c r="K505" s="128"/>
      <c r="L505" s="128"/>
      <c r="M505" s="127"/>
      <c r="N505" s="127"/>
      <c r="O505" s="127"/>
      <c r="P505" s="127"/>
      <c r="Q505" s="127"/>
      <c r="R505" s="130"/>
      <c r="S505" s="130"/>
      <c r="T505" s="128"/>
      <c r="U505" s="128"/>
      <c r="V505" s="128"/>
      <c r="W505" s="128"/>
      <c r="X505" s="130"/>
      <c r="Y505" s="127"/>
      <c r="Z505" s="131"/>
      <c r="AA505" s="127"/>
      <c r="AB505" s="127"/>
      <c r="AC505" s="127"/>
      <c r="AD505" s="127"/>
      <c r="AE505" s="127"/>
      <c r="AF505" s="127"/>
      <c r="AG505" s="127"/>
      <c r="AH505" s="127"/>
      <c r="AI505" s="127"/>
      <c r="AJ505" s="127"/>
      <c r="AK505" s="127"/>
      <c r="AL505" s="127"/>
      <c r="AM505" s="127"/>
      <c r="AN505" s="127"/>
      <c r="AO505" s="127"/>
      <c r="AP505" s="127"/>
      <c r="AQ505" s="127"/>
      <c r="AR505" s="127"/>
      <c r="AS505" s="127"/>
      <c r="AT505" s="127"/>
    </row>
    <row r="506" spans="1:46" ht="30" customHeight="1" x14ac:dyDescent="0.2">
      <c r="A506" s="127"/>
      <c r="B506" s="127"/>
      <c r="C506" s="127"/>
      <c r="D506" s="127"/>
      <c r="E506" s="127"/>
      <c r="F506" s="128"/>
      <c r="G506" s="128"/>
      <c r="H506" s="127"/>
      <c r="I506" s="129"/>
      <c r="J506" s="129"/>
      <c r="K506" s="128"/>
      <c r="L506" s="128"/>
      <c r="M506" s="127"/>
      <c r="N506" s="127"/>
      <c r="O506" s="127"/>
      <c r="P506" s="127"/>
      <c r="Q506" s="127"/>
      <c r="R506" s="130"/>
      <c r="S506" s="130"/>
      <c r="T506" s="128"/>
      <c r="U506" s="128"/>
      <c r="V506" s="128"/>
      <c r="W506" s="128"/>
      <c r="X506" s="130"/>
      <c r="Y506" s="127"/>
      <c r="Z506" s="131"/>
      <c r="AA506" s="127"/>
      <c r="AB506" s="127"/>
      <c r="AC506" s="127"/>
      <c r="AD506" s="127"/>
      <c r="AE506" s="127"/>
      <c r="AF506" s="127"/>
      <c r="AG506" s="127"/>
      <c r="AH506" s="127"/>
      <c r="AI506" s="127"/>
      <c r="AJ506" s="127"/>
      <c r="AK506" s="127"/>
      <c r="AL506" s="127"/>
      <c r="AM506" s="127"/>
      <c r="AN506" s="127"/>
      <c r="AO506" s="127"/>
      <c r="AP506" s="127"/>
      <c r="AQ506" s="127"/>
      <c r="AR506" s="127"/>
      <c r="AS506" s="127"/>
      <c r="AT506" s="127"/>
    </row>
    <row r="507" spans="1:46" ht="30" customHeight="1" x14ac:dyDescent="0.2">
      <c r="A507" s="127"/>
      <c r="B507" s="127"/>
      <c r="C507" s="127"/>
      <c r="D507" s="127"/>
      <c r="E507" s="127"/>
      <c r="F507" s="128"/>
      <c r="G507" s="128"/>
      <c r="H507" s="127"/>
      <c r="I507" s="129"/>
      <c r="J507" s="129"/>
      <c r="K507" s="128"/>
      <c r="L507" s="128"/>
      <c r="M507" s="127"/>
      <c r="N507" s="127"/>
      <c r="O507" s="127"/>
      <c r="P507" s="127"/>
      <c r="Q507" s="127"/>
      <c r="R507" s="130"/>
      <c r="S507" s="130"/>
      <c r="T507" s="128"/>
      <c r="U507" s="128"/>
      <c r="V507" s="128"/>
      <c r="W507" s="128"/>
      <c r="X507" s="130"/>
      <c r="Y507" s="127"/>
      <c r="Z507" s="131"/>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row>
    <row r="508" spans="1:46" ht="30" customHeight="1" x14ac:dyDescent="0.2">
      <c r="A508" s="127"/>
      <c r="B508" s="127"/>
      <c r="C508" s="127"/>
      <c r="D508" s="127"/>
      <c r="E508" s="127"/>
      <c r="F508" s="128"/>
      <c r="G508" s="128"/>
      <c r="H508" s="127"/>
      <c r="I508" s="129"/>
      <c r="J508" s="129"/>
      <c r="K508" s="128"/>
      <c r="L508" s="128"/>
      <c r="M508" s="127"/>
      <c r="N508" s="127"/>
      <c r="O508" s="127"/>
      <c r="P508" s="127"/>
      <c r="Q508" s="127"/>
      <c r="R508" s="130"/>
      <c r="S508" s="130"/>
      <c r="T508" s="128"/>
      <c r="U508" s="128"/>
      <c r="V508" s="128"/>
      <c r="W508" s="128"/>
      <c r="X508" s="130"/>
      <c r="Y508" s="127"/>
      <c r="Z508" s="131"/>
      <c r="AA508" s="127"/>
      <c r="AB508" s="127"/>
      <c r="AC508" s="127"/>
      <c r="AD508" s="127"/>
      <c r="AE508" s="127"/>
      <c r="AF508" s="127"/>
      <c r="AG508" s="127"/>
      <c r="AH508" s="127"/>
      <c r="AI508" s="127"/>
      <c r="AJ508" s="127"/>
      <c r="AK508" s="127"/>
      <c r="AL508" s="127"/>
      <c r="AM508" s="127"/>
      <c r="AN508" s="127"/>
      <c r="AO508" s="127"/>
      <c r="AP508" s="127"/>
      <c r="AQ508" s="127"/>
      <c r="AR508" s="127"/>
      <c r="AS508" s="127"/>
      <c r="AT508" s="127"/>
    </row>
    <row r="509" spans="1:46" ht="30" customHeight="1" x14ac:dyDescent="0.2">
      <c r="A509" s="127"/>
      <c r="B509" s="127"/>
      <c r="C509" s="127"/>
      <c r="D509" s="127"/>
      <c r="E509" s="127"/>
      <c r="F509" s="128"/>
      <c r="G509" s="128"/>
      <c r="H509" s="127"/>
      <c r="I509" s="129"/>
      <c r="J509" s="129"/>
      <c r="K509" s="128"/>
      <c r="L509" s="128"/>
      <c r="M509" s="127"/>
      <c r="N509" s="127"/>
      <c r="O509" s="127"/>
      <c r="P509" s="127"/>
      <c r="Q509" s="127"/>
      <c r="R509" s="130"/>
      <c r="S509" s="130"/>
      <c r="T509" s="128"/>
      <c r="U509" s="128"/>
      <c r="V509" s="128"/>
      <c r="W509" s="128"/>
      <c r="X509" s="130"/>
      <c r="Y509" s="127"/>
      <c r="Z509" s="131"/>
      <c r="AA509" s="127"/>
      <c r="AB509" s="127"/>
      <c r="AC509" s="127"/>
      <c r="AD509" s="127"/>
      <c r="AE509" s="127"/>
      <c r="AF509" s="127"/>
      <c r="AG509" s="127"/>
      <c r="AH509" s="127"/>
      <c r="AI509" s="127"/>
      <c r="AJ509" s="127"/>
      <c r="AK509" s="127"/>
      <c r="AL509" s="127"/>
      <c r="AM509" s="127"/>
      <c r="AN509" s="127"/>
      <c r="AO509" s="127"/>
      <c r="AP509" s="127"/>
      <c r="AQ509" s="127"/>
      <c r="AR509" s="127"/>
      <c r="AS509" s="127"/>
      <c r="AT509" s="127"/>
    </row>
    <row r="510" spans="1:46" ht="30" customHeight="1" x14ac:dyDescent="0.2">
      <c r="A510" s="127"/>
      <c r="B510" s="127"/>
      <c r="C510" s="127"/>
      <c r="D510" s="127"/>
      <c r="E510" s="127"/>
      <c r="F510" s="128"/>
      <c r="G510" s="128"/>
      <c r="H510" s="127"/>
      <c r="I510" s="129"/>
      <c r="J510" s="129"/>
      <c r="K510" s="128"/>
      <c r="L510" s="128"/>
      <c r="M510" s="127"/>
      <c r="N510" s="127"/>
      <c r="O510" s="127"/>
      <c r="P510" s="127"/>
      <c r="Q510" s="127"/>
      <c r="R510" s="130"/>
      <c r="S510" s="130"/>
      <c r="T510" s="128"/>
      <c r="U510" s="128"/>
      <c r="V510" s="128"/>
      <c r="W510" s="128"/>
      <c r="X510" s="130"/>
      <c r="Y510" s="127"/>
      <c r="Z510" s="131"/>
      <c r="AA510" s="127"/>
      <c r="AB510" s="127"/>
      <c r="AC510" s="127"/>
      <c r="AD510" s="127"/>
      <c r="AE510" s="127"/>
      <c r="AF510" s="127"/>
      <c r="AG510" s="127"/>
      <c r="AH510" s="127"/>
      <c r="AI510" s="127"/>
      <c r="AJ510" s="127"/>
      <c r="AK510" s="127"/>
      <c r="AL510" s="127"/>
      <c r="AM510" s="127"/>
      <c r="AN510" s="127"/>
      <c r="AO510" s="127"/>
      <c r="AP510" s="127"/>
      <c r="AQ510" s="127"/>
      <c r="AR510" s="127"/>
      <c r="AS510" s="127"/>
      <c r="AT510" s="127"/>
    </row>
    <row r="511" spans="1:46" ht="30" customHeight="1" x14ac:dyDescent="0.2">
      <c r="A511" s="127"/>
      <c r="B511" s="127"/>
      <c r="C511" s="127"/>
      <c r="D511" s="127"/>
      <c r="E511" s="127"/>
      <c r="F511" s="128"/>
      <c r="G511" s="128"/>
      <c r="H511" s="127"/>
      <c r="I511" s="129"/>
      <c r="J511" s="129"/>
      <c r="K511" s="128"/>
      <c r="L511" s="128"/>
      <c r="M511" s="127"/>
      <c r="N511" s="127"/>
      <c r="O511" s="127"/>
      <c r="P511" s="127"/>
      <c r="Q511" s="127"/>
      <c r="R511" s="130"/>
      <c r="S511" s="130"/>
      <c r="T511" s="128"/>
      <c r="U511" s="128"/>
      <c r="V511" s="128"/>
      <c r="W511" s="128"/>
      <c r="X511" s="130"/>
      <c r="Y511" s="127"/>
      <c r="Z511" s="131"/>
      <c r="AA511" s="127"/>
      <c r="AB511" s="127"/>
      <c r="AC511" s="127"/>
      <c r="AD511" s="127"/>
      <c r="AE511" s="127"/>
      <c r="AF511" s="127"/>
      <c r="AG511" s="127"/>
      <c r="AH511" s="127"/>
      <c r="AI511" s="127"/>
      <c r="AJ511" s="127"/>
      <c r="AK511" s="127"/>
      <c r="AL511" s="127"/>
      <c r="AM511" s="127"/>
      <c r="AN511" s="127"/>
      <c r="AO511" s="127"/>
      <c r="AP511" s="127"/>
      <c r="AQ511" s="127"/>
      <c r="AR511" s="127"/>
      <c r="AS511" s="127"/>
      <c r="AT511" s="127"/>
    </row>
    <row r="512" spans="1:46" ht="30" customHeight="1" x14ac:dyDescent="0.2">
      <c r="A512" s="127"/>
      <c r="B512" s="127"/>
      <c r="C512" s="127"/>
      <c r="D512" s="127"/>
      <c r="E512" s="127"/>
      <c r="F512" s="128"/>
      <c r="G512" s="128"/>
      <c r="H512" s="127"/>
      <c r="I512" s="129"/>
      <c r="J512" s="129"/>
      <c r="K512" s="128"/>
      <c r="L512" s="128"/>
      <c r="M512" s="127"/>
      <c r="N512" s="127"/>
      <c r="O512" s="127"/>
      <c r="P512" s="127"/>
      <c r="Q512" s="127"/>
      <c r="R512" s="130"/>
      <c r="S512" s="130"/>
      <c r="T512" s="128"/>
      <c r="U512" s="128"/>
      <c r="V512" s="128"/>
      <c r="W512" s="128"/>
      <c r="X512" s="130"/>
      <c r="Y512" s="127"/>
      <c r="Z512" s="131"/>
      <c r="AA512" s="127"/>
      <c r="AB512" s="127"/>
      <c r="AC512" s="127"/>
      <c r="AD512" s="127"/>
      <c r="AE512" s="127"/>
      <c r="AF512" s="127"/>
      <c r="AG512" s="127"/>
      <c r="AH512" s="127"/>
      <c r="AI512" s="127"/>
      <c r="AJ512" s="127"/>
      <c r="AK512" s="127"/>
      <c r="AL512" s="127"/>
      <c r="AM512" s="127"/>
      <c r="AN512" s="127"/>
      <c r="AO512" s="127"/>
      <c r="AP512" s="127"/>
      <c r="AQ512" s="127"/>
      <c r="AR512" s="127"/>
      <c r="AS512" s="127"/>
      <c r="AT512" s="127"/>
    </row>
    <row r="513" spans="1:46" ht="30" customHeight="1" x14ac:dyDescent="0.2">
      <c r="A513" s="127"/>
      <c r="B513" s="127"/>
      <c r="C513" s="127"/>
      <c r="D513" s="127"/>
      <c r="E513" s="127"/>
      <c r="F513" s="128"/>
      <c r="G513" s="128"/>
      <c r="H513" s="127"/>
      <c r="I513" s="129"/>
      <c r="J513" s="129"/>
      <c r="K513" s="128"/>
      <c r="L513" s="128"/>
      <c r="M513" s="127"/>
      <c r="N513" s="127"/>
      <c r="O513" s="127"/>
      <c r="P513" s="127"/>
      <c r="Q513" s="127"/>
      <c r="R513" s="130"/>
      <c r="S513" s="130"/>
      <c r="T513" s="128"/>
      <c r="U513" s="128"/>
      <c r="V513" s="128"/>
      <c r="W513" s="128"/>
      <c r="X513" s="130"/>
      <c r="Y513" s="127"/>
      <c r="Z513" s="131"/>
      <c r="AA513" s="127"/>
      <c r="AB513" s="127"/>
      <c r="AC513" s="127"/>
      <c r="AD513" s="127"/>
      <c r="AE513" s="127"/>
      <c r="AF513" s="127"/>
      <c r="AG513" s="127"/>
      <c r="AH513" s="127"/>
      <c r="AI513" s="127"/>
      <c r="AJ513" s="127"/>
      <c r="AK513" s="127"/>
      <c r="AL513" s="127"/>
      <c r="AM513" s="127"/>
      <c r="AN513" s="127"/>
      <c r="AO513" s="127"/>
      <c r="AP513" s="127"/>
      <c r="AQ513" s="127"/>
      <c r="AR513" s="127"/>
      <c r="AS513" s="127"/>
      <c r="AT513" s="127"/>
    </row>
    <row r="514" spans="1:46" ht="30" customHeight="1" x14ac:dyDescent="0.2">
      <c r="A514" s="127"/>
      <c r="B514" s="127"/>
      <c r="C514" s="127"/>
      <c r="D514" s="127"/>
      <c r="E514" s="127"/>
      <c r="F514" s="128"/>
      <c r="G514" s="128"/>
      <c r="H514" s="127"/>
      <c r="I514" s="129"/>
      <c r="J514" s="129"/>
      <c r="K514" s="128"/>
      <c r="L514" s="128"/>
      <c r="M514" s="127"/>
      <c r="N514" s="127"/>
      <c r="O514" s="127"/>
      <c r="P514" s="127"/>
      <c r="Q514" s="127"/>
      <c r="R514" s="130"/>
      <c r="S514" s="130"/>
      <c r="T514" s="128"/>
      <c r="U514" s="128"/>
      <c r="V514" s="128"/>
      <c r="W514" s="128"/>
      <c r="X514" s="130"/>
      <c r="Y514" s="127"/>
      <c r="Z514" s="131"/>
      <c r="AA514" s="127"/>
      <c r="AB514" s="127"/>
      <c r="AC514" s="127"/>
      <c r="AD514" s="127"/>
      <c r="AE514" s="127"/>
      <c r="AF514" s="127"/>
      <c r="AG514" s="127"/>
      <c r="AH514" s="127"/>
      <c r="AI514" s="127"/>
      <c r="AJ514" s="127"/>
      <c r="AK514" s="127"/>
      <c r="AL514" s="127"/>
      <c r="AM514" s="127"/>
      <c r="AN514" s="127"/>
      <c r="AO514" s="127"/>
      <c r="AP514" s="127"/>
      <c r="AQ514" s="127"/>
      <c r="AR514" s="127"/>
      <c r="AS514" s="127"/>
      <c r="AT514" s="127"/>
    </row>
    <row r="515" spans="1:46" ht="30" customHeight="1" x14ac:dyDescent="0.2">
      <c r="A515" s="127"/>
      <c r="B515" s="127"/>
      <c r="C515" s="127"/>
      <c r="D515" s="127"/>
      <c r="E515" s="127"/>
      <c r="F515" s="128"/>
      <c r="G515" s="128"/>
      <c r="H515" s="127"/>
      <c r="I515" s="129"/>
      <c r="J515" s="129"/>
      <c r="K515" s="128"/>
      <c r="L515" s="128"/>
      <c r="M515" s="127"/>
      <c r="N515" s="127"/>
      <c r="O515" s="127"/>
      <c r="P515" s="127"/>
      <c r="Q515" s="127"/>
      <c r="R515" s="130"/>
      <c r="S515" s="130"/>
      <c r="T515" s="128"/>
      <c r="U515" s="128"/>
      <c r="V515" s="128"/>
      <c r="W515" s="128"/>
      <c r="X515" s="130"/>
      <c r="Y515" s="127"/>
      <c r="Z515" s="131"/>
      <c r="AA515" s="127"/>
      <c r="AB515" s="127"/>
      <c r="AC515" s="127"/>
      <c r="AD515" s="127"/>
      <c r="AE515" s="127"/>
      <c r="AF515" s="127"/>
      <c r="AG515" s="127"/>
      <c r="AH515" s="127"/>
      <c r="AI515" s="127"/>
      <c r="AJ515" s="127"/>
      <c r="AK515" s="127"/>
      <c r="AL515" s="127"/>
      <c r="AM515" s="127"/>
      <c r="AN515" s="127"/>
      <c r="AO515" s="127"/>
      <c r="AP515" s="127"/>
      <c r="AQ515" s="127"/>
      <c r="AR515" s="127"/>
      <c r="AS515" s="127"/>
      <c r="AT515" s="127"/>
    </row>
    <row r="516" spans="1:46" ht="30" customHeight="1" x14ac:dyDescent="0.2">
      <c r="A516" s="127"/>
      <c r="B516" s="127"/>
      <c r="C516" s="127"/>
      <c r="D516" s="127"/>
      <c r="E516" s="127"/>
      <c r="F516" s="128"/>
      <c r="G516" s="128"/>
      <c r="H516" s="127"/>
      <c r="I516" s="129"/>
      <c r="J516" s="129"/>
      <c r="K516" s="128"/>
      <c r="L516" s="128"/>
      <c r="M516" s="127"/>
      <c r="N516" s="127"/>
      <c r="O516" s="127"/>
      <c r="P516" s="127"/>
      <c r="Q516" s="127"/>
      <c r="R516" s="130"/>
      <c r="S516" s="130"/>
      <c r="T516" s="128"/>
      <c r="U516" s="128"/>
      <c r="V516" s="128"/>
      <c r="W516" s="128"/>
      <c r="X516" s="130"/>
      <c r="Y516" s="127"/>
      <c r="Z516" s="131"/>
      <c r="AA516" s="127"/>
      <c r="AB516" s="127"/>
      <c r="AC516" s="127"/>
      <c r="AD516" s="127"/>
      <c r="AE516" s="127"/>
      <c r="AF516" s="127"/>
      <c r="AG516" s="127"/>
      <c r="AH516" s="127"/>
      <c r="AI516" s="127"/>
      <c r="AJ516" s="127"/>
      <c r="AK516" s="127"/>
      <c r="AL516" s="127"/>
      <c r="AM516" s="127"/>
      <c r="AN516" s="127"/>
      <c r="AO516" s="127"/>
      <c r="AP516" s="127"/>
      <c r="AQ516" s="127"/>
      <c r="AR516" s="127"/>
      <c r="AS516" s="127"/>
      <c r="AT516" s="127"/>
    </row>
    <row r="517" spans="1:46" ht="30" customHeight="1" x14ac:dyDescent="0.2">
      <c r="A517" s="127"/>
      <c r="B517" s="127"/>
      <c r="C517" s="127"/>
      <c r="D517" s="127"/>
      <c r="E517" s="127"/>
      <c r="F517" s="128"/>
      <c r="G517" s="128"/>
      <c r="H517" s="127"/>
      <c r="I517" s="129"/>
      <c r="J517" s="129"/>
      <c r="K517" s="128"/>
      <c r="L517" s="128"/>
      <c r="M517" s="127"/>
      <c r="N517" s="127"/>
      <c r="O517" s="127"/>
      <c r="P517" s="127"/>
      <c r="Q517" s="127"/>
      <c r="R517" s="130"/>
      <c r="S517" s="130"/>
      <c r="T517" s="128"/>
      <c r="U517" s="128"/>
      <c r="V517" s="128"/>
      <c r="W517" s="128"/>
      <c r="X517" s="130"/>
      <c r="Y517" s="127"/>
      <c r="Z517" s="131"/>
      <c r="AA517" s="127"/>
      <c r="AB517" s="127"/>
      <c r="AC517" s="127"/>
      <c r="AD517" s="127"/>
      <c r="AE517" s="127"/>
      <c r="AF517" s="127"/>
      <c r="AG517" s="127"/>
      <c r="AH517" s="127"/>
      <c r="AI517" s="127"/>
      <c r="AJ517" s="127"/>
      <c r="AK517" s="127"/>
      <c r="AL517" s="127"/>
      <c r="AM517" s="127"/>
      <c r="AN517" s="127"/>
      <c r="AO517" s="127"/>
      <c r="AP517" s="127"/>
      <c r="AQ517" s="127"/>
      <c r="AR517" s="127"/>
      <c r="AS517" s="127"/>
      <c r="AT517" s="127"/>
    </row>
    <row r="518" spans="1:46" ht="30" customHeight="1" x14ac:dyDescent="0.2">
      <c r="A518" s="127"/>
      <c r="B518" s="127"/>
      <c r="C518" s="127"/>
      <c r="D518" s="127"/>
      <c r="E518" s="127"/>
      <c r="F518" s="128"/>
      <c r="G518" s="128"/>
      <c r="H518" s="127"/>
      <c r="I518" s="129"/>
      <c r="J518" s="129"/>
      <c r="K518" s="128"/>
      <c r="L518" s="128"/>
      <c r="M518" s="127"/>
      <c r="N518" s="127"/>
      <c r="O518" s="127"/>
      <c r="P518" s="127"/>
      <c r="Q518" s="127"/>
      <c r="R518" s="130"/>
      <c r="S518" s="130"/>
      <c r="T518" s="128"/>
      <c r="U518" s="128"/>
      <c r="V518" s="128"/>
      <c r="W518" s="128"/>
      <c r="X518" s="130"/>
      <c r="Y518" s="127"/>
      <c r="Z518" s="131"/>
      <c r="AA518" s="127"/>
      <c r="AB518" s="127"/>
      <c r="AC518" s="127"/>
      <c r="AD518" s="127"/>
      <c r="AE518" s="127"/>
      <c r="AF518" s="127"/>
      <c r="AG518" s="127"/>
      <c r="AH518" s="127"/>
      <c r="AI518" s="127"/>
      <c r="AJ518" s="127"/>
      <c r="AK518" s="127"/>
      <c r="AL518" s="127"/>
      <c r="AM518" s="127"/>
      <c r="AN518" s="127"/>
      <c r="AO518" s="127"/>
      <c r="AP518" s="127"/>
      <c r="AQ518" s="127"/>
      <c r="AR518" s="127"/>
      <c r="AS518" s="127"/>
      <c r="AT518" s="127"/>
    </row>
    <row r="519" spans="1:46" ht="30" customHeight="1" x14ac:dyDescent="0.2">
      <c r="A519" s="127"/>
      <c r="B519" s="127"/>
      <c r="C519" s="127"/>
      <c r="D519" s="127"/>
      <c r="E519" s="127"/>
      <c r="F519" s="128"/>
      <c r="G519" s="128"/>
      <c r="H519" s="127"/>
      <c r="I519" s="129"/>
      <c r="J519" s="129"/>
      <c r="K519" s="128"/>
      <c r="L519" s="128"/>
      <c r="M519" s="127"/>
      <c r="N519" s="127"/>
      <c r="O519" s="127"/>
      <c r="P519" s="127"/>
      <c r="Q519" s="127"/>
      <c r="R519" s="130"/>
      <c r="S519" s="130"/>
      <c r="T519" s="128"/>
      <c r="U519" s="128"/>
      <c r="V519" s="128"/>
      <c r="W519" s="128"/>
      <c r="X519" s="130"/>
      <c r="Y519" s="127"/>
      <c r="Z519" s="131"/>
      <c r="AA519" s="127"/>
      <c r="AB519" s="127"/>
      <c r="AC519" s="127"/>
      <c r="AD519" s="127"/>
      <c r="AE519" s="127"/>
      <c r="AF519" s="127"/>
      <c r="AG519" s="127"/>
      <c r="AH519" s="127"/>
      <c r="AI519" s="127"/>
      <c r="AJ519" s="127"/>
      <c r="AK519" s="127"/>
      <c r="AL519" s="127"/>
      <c r="AM519" s="127"/>
      <c r="AN519" s="127"/>
      <c r="AO519" s="127"/>
      <c r="AP519" s="127"/>
      <c r="AQ519" s="127"/>
      <c r="AR519" s="127"/>
      <c r="AS519" s="127"/>
      <c r="AT519" s="127"/>
    </row>
    <row r="520" spans="1:46" ht="30" customHeight="1" x14ac:dyDescent="0.2">
      <c r="A520" s="127"/>
      <c r="B520" s="127"/>
      <c r="C520" s="127"/>
      <c r="D520" s="127"/>
      <c r="E520" s="127"/>
      <c r="F520" s="128"/>
      <c r="G520" s="128"/>
      <c r="H520" s="127"/>
      <c r="I520" s="129"/>
      <c r="J520" s="129"/>
      <c r="K520" s="128"/>
      <c r="L520" s="128"/>
      <c r="M520" s="127"/>
      <c r="N520" s="127"/>
      <c r="O520" s="127"/>
      <c r="P520" s="127"/>
      <c r="Q520" s="127"/>
      <c r="R520" s="130"/>
      <c r="S520" s="130"/>
      <c r="T520" s="128"/>
      <c r="U520" s="128"/>
      <c r="V520" s="128"/>
      <c r="W520" s="128"/>
      <c r="X520" s="130"/>
      <c r="Y520" s="127"/>
      <c r="Z520" s="131"/>
      <c r="AA520" s="127"/>
      <c r="AB520" s="127"/>
      <c r="AC520" s="127"/>
      <c r="AD520" s="127"/>
      <c r="AE520" s="127"/>
      <c r="AF520" s="127"/>
      <c r="AG520" s="127"/>
      <c r="AH520" s="127"/>
      <c r="AI520" s="127"/>
      <c r="AJ520" s="127"/>
      <c r="AK520" s="127"/>
      <c r="AL520" s="127"/>
      <c r="AM520" s="127"/>
      <c r="AN520" s="127"/>
      <c r="AO520" s="127"/>
      <c r="AP520" s="127"/>
      <c r="AQ520" s="127"/>
      <c r="AR520" s="127"/>
      <c r="AS520" s="127"/>
      <c r="AT520" s="127"/>
    </row>
    <row r="521" spans="1:46" ht="30" customHeight="1" x14ac:dyDescent="0.2">
      <c r="A521" s="127"/>
      <c r="B521" s="127"/>
      <c r="C521" s="127"/>
      <c r="D521" s="127"/>
      <c r="E521" s="127"/>
      <c r="F521" s="128"/>
      <c r="G521" s="128"/>
      <c r="H521" s="127"/>
      <c r="I521" s="129"/>
      <c r="J521" s="129"/>
      <c r="K521" s="128"/>
      <c r="L521" s="128"/>
      <c r="M521" s="127"/>
      <c r="N521" s="127"/>
      <c r="O521" s="127"/>
      <c r="P521" s="127"/>
      <c r="Q521" s="127"/>
      <c r="R521" s="130"/>
      <c r="S521" s="130"/>
      <c r="T521" s="128"/>
      <c r="U521" s="128"/>
      <c r="V521" s="128"/>
      <c r="W521" s="128"/>
      <c r="X521" s="130"/>
      <c r="Y521" s="127"/>
      <c r="Z521" s="131"/>
      <c r="AA521" s="127"/>
      <c r="AB521" s="127"/>
      <c r="AC521" s="127"/>
      <c r="AD521" s="127"/>
      <c r="AE521" s="127"/>
      <c r="AF521" s="127"/>
      <c r="AG521" s="127"/>
      <c r="AH521" s="127"/>
      <c r="AI521" s="127"/>
      <c r="AJ521" s="127"/>
      <c r="AK521" s="127"/>
      <c r="AL521" s="127"/>
      <c r="AM521" s="127"/>
      <c r="AN521" s="127"/>
      <c r="AO521" s="127"/>
      <c r="AP521" s="127"/>
      <c r="AQ521" s="127"/>
      <c r="AR521" s="127"/>
      <c r="AS521" s="127"/>
      <c r="AT521" s="127"/>
    </row>
    <row r="522" spans="1:46" ht="30" customHeight="1" x14ac:dyDescent="0.2">
      <c r="A522" s="127"/>
      <c r="B522" s="127"/>
      <c r="C522" s="127"/>
      <c r="D522" s="127"/>
      <c r="E522" s="127"/>
      <c r="F522" s="128"/>
      <c r="G522" s="128"/>
      <c r="H522" s="127"/>
      <c r="I522" s="129"/>
      <c r="J522" s="129"/>
      <c r="K522" s="128"/>
      <c r="L522" s="128"/>
      <c r="M522" s="127"/>
      <c r="N522" s="127"/>
      <c r="O522" s="127"/>
      <c r="P522" s="127"/>
      <c r="Q522" s="127"/>
      <c r="R522" s="130"/>
      <c r="S522" s="130"/>
      <c r="T522" s="128"/>
      <c r="U522" s="128"/>
      <c r="V522" s="128"/>
      <c r="W522" s="128"/>
      <c r="X522" s="130"/>
      <c r="Y522" s="127"/>
      <c r="Z522" s="131"/>
      <c r="AA522" s="127"/>
      <c r="AB522" s="127"/>
      <c r="AC522" s="127"/>
      <c r="AD522" s="127"/>
      <c r="AE522" s="127"/>
      <c r="AF522" s="127"/>
      <c r="AG522" s="127"/>
      <c r="AH522" s="127"/>
      <c r="AI522" s="127"/>
      <c r="AJ522" s="127"/>
      <c r="AK522" s="127"/>
      <c r="AL522" s="127"/>
      <c r="AM522" s="127"/>
      <c r="AN522" s="127"/>
      <c r="AO522" s="127"/>
      <c r="AP522" s="127"/>
      <c r="AQ522" s="127"/>
      <c r="AR522" s="127"/>
      <c r="AS522" s="127"/>
      <c r="AT522" s="127"/>
    </row>
    <row r="523" spans="1:46" ht="30" customHeight="1" x14ac:dyDescent="0.2">
      <c r="A523" s="127"/>
      <c r="B523" s="127"/>
      <c r="C523" s="127"/>
      <c r="D523" s="127"/>
      <c r="E523" s="127"/>
      <c r="F523" s="128"/>
      <c r="G523" s="128"/>
      <c r="H523" s="127"/>
      <c r="I523" s="129"/>
      <c r="J523" s="129"/>
      <c r="K523" s="128"/>
      <c r="L523" s="128"/>
      <c r="M523" s="127"/>
      <c r="N523" s="127"/>
      <c r="O523" s="127"/>
      <c r="P523" s="127"/>
      <c r="Q523" s="127"/>
      <c r="R523" s="130"/>
      <c r="S523" s="130"/>
      <c r="T523" s="128"/>
      <c r="U523" s="128"/>
      <c r="V523" s="128"/>
      <c r="W523" s="128"/>
      <c r="X523" s="130"/>
      <c r="Y523" s="127"/>
      <c r="Z523" s="131"/>
      <c r="AA523" s="127"/>
      <c r="AB523" s="127"/>
      <c r="AC523" s="127"/>
      <c r="AD523" s="127"/>
      <c r="AE523" s="127"/>
      <c r="AF523" s="127"/>
      <c r="AG523" s="127"/>
      <c r="AH523" s="127"/>
      <c r="AI523" s="127"/>
      <c r="AJ523" s="127"/>
      <c r="AK523" s="127"/>
      <c r="AL523" s="127"/>
      <c r="AM523" s="127"/>
      <c r="AN523" s="127"/>
      <c r="AO523" s="127"/>
      <c r="AP523" s="127"/>
      <c r="AQ523" s="127"/>
      <c r="AR523" s="127"/>
      <c r="AS523" s="127"/>
      <c r="AT523" s="127"/>
    </row>
    <row r="524" spans="1:46" ht="30" customHeight="1" x14ac:dyDescent="0.2">
      <c r="A524" s="127"/>
      <c r="B524" s="127"/>
      <c r="C524" s="127"/>
      <c r="D524" s="127"/>
      <c r="E524" s="127"/>
      <c r="F524" s="128"/>
      <c r="G524" s="128"/>
      <c r="H524" s="127"/>
      <c r="I524" s="129"/>
      <c r="J524" s="129"/>
      <c r="K524" s="128"/>
      <c r="L524" s="128"/>
      <c r="M524" s="127"/>
      <c r="N524" s="127"/>
      <c r="O524" s="127"/>
      <c r="P524" s="127"/>
      <c r="Q524" s="127"/>
      <c r="R524" s="130"/>
      <c r="S524" s="130"/>
      <c r="T524" s="128"/>
      <c r="U524" s="128"/>
      <c r="V524" s="128"/>
      <c r="W524" s="128"/>
      <c r="X524" s="130"/>
      <c r="Y524" s="127"/>
      <c r="Z524" s="131"/>
      <c r="AA524" s="127"/>
      <c r="AB524" s="127"/>
      <c r="AC524" s="127"/>
      <c r="AD524" s="127"/>
      <c r="AE524" s="127"/>
      <c r="AF524" s="127"/>
      <c r="AG524" s="127"/>
      <c r="AH524" s="127"/>
      <c r="AI524" s="127"/>
      <c r="AJ524" s="127"/>
      <c r="AK524" s="127"/>
      <c r="AL524" s="127"/>
      <c r="AM524" s="127"/>
      <c r="AN524" s="127"/>
      <c r="AO524" s="127"/>
      <c r="AP524" s="127"/>
      <c r="AQ524" s="127"/>
      <c r="AR524" s="127"/>
      <c r="AS524" s="127"/>
      <c r="AT524" s="127"/>
    </row>
    <row r="525" spans="1:46" ht="30" customHeight="1" x14ac:dyDescent="0.2">
      <c r="A525" s="127"/>
      <c r="B525" s="127"/>
      <c r="C525" s="127"/>
      <c r="D525" s="127"/>
      <c r="E525" s="127"/>
      <c r="F525" s="128"/>
      <c r="G525" s="128"/>
      <c r="H525" s="127"/>
      <c r="I525" s="129"/>
      <c r="J525" s="129"/>
      <c r="K525" s="128"/>
      <c r="L525" s="128"/>
      <c r="M525" s="127"/>
      <c r="N525" s="127"/>
      <c r="O525" s="127"/>
      <c r="P525" s="127"/>
      <c r="Q525" s="127"/>
      <c r="R525" s="130"/>
      <c r="S525" s="130"/>
      <c r="T525" s="128"/>
      <c r="U525" s="128"/>
      <c r="V525" s="128"/>
      <c r="W525" s="128"/>
      <c r="X525" s="130"/>
      <c r="Y525" s="127"/>
      <c r="Z525" s="131"/>
      <c r="AA525" s="127"/>
      <c r="AB525" s="127"/>
      <c r="AC525" s="127"/>
      <c r="AD525" s="127"/>
      <c r="AE525" s="127"/>
      <c r="AF525" s="127"/>
      <c r="AG525" s="127"/>
      <c r="AH525" s="127"/>
      <c r="AI525" s="127"/>
      <c r="AJ525" s="127"/>
      <c r="AK525" s="127"/>
      <c r="AL525" s="127"/>
      <c r="AM525" s="127"/>
      <c r="AN525" s="127"/>
      <c r="AO525" s="127"/>
      <c r="AP525" s="127"/>
      <c r="AQ525" s="127"/>
      <c r="AR525" s="127"/>
      <c r="AS525" s="127"/>
      <c r="AT525" s="127"/>
    </row>
    <row r="526" spans="1:46" ht="30" customHeight="1" x14ac:dyDescent="0.2">
      <c r="A526" s="127"/>
      <c r="B526" s="127"/>
      <c r="C526" s="127"/>
      <c r="D526" s="127"/>
      <c r="E526" s="127"/>
      <c r="F526" s="128"/>
      <c r="G526" s="128"/>
      <c r="H526" s="127"/>
      <c r="I526" s="129"/>
      <c r="J526" s="129"/>
      <c r="K526" s="128"/>
      <c r="L526" s="128"/>
      <c r="M526" s="127"/>
      <c r="N526" s="127"/>
      <c r="O526" s="127"/>
      <c r="P526" s="127"/>
      <c r="Q526" s="127"/>
      <c r="R526" s="130"/>
      <c r="S526" s="130"/>
      <c r="T526" s="128"/>
      <c r="U526" s="128"/>
      <c r="V526" s="128"/>
      <c r="W526" s="128"/>
      <c r="X526" s="130"/>
      <c r="Y526" s="127"/>
      <c r="Z526" s="131"/>
      <c r="AA526" s="127"/>
      <c r="AB526" s="127"/>
      <c r="AC526" s="127"/>
      <c r="AD526" s="127"/>
      <c r="AE526" s="127"/>
      <c r="AF526" s="127"/>
      <c r="AG526" s="127"/>
      <c r="AH526" s="127"/>
      <c r="AI526" s="127"/>
      <c r="AJ526" s="127"/>
      <c r="AK526" s="127"/>
      <c r="AL526" s="127"/>
      <c r="AM526" s="127"/>
      <c r="AN526" s="127"/>
      <c r="AO526" s="127"/>
      <c r="AP526" s="127"/>
      <c r="AQ526" s="127"/>
      <c r="AR526" s="127"/>
      <c r="AS526" s="127"/>
      <c r="AT526" s="127"/>
    </row>
    <row r="527" spans="1:46" ht="30" customHeight="1" x14ac:dyDescent="0.2">
      <c r="A527" s="127"/>
      <c r="B527" s="127"/>
      <c r="C527" s="127"/>
      <c r="D527" s="127"/>
      <c r="E527" s="127"/>
      <c r="F527" s="128"/>
      <c r="G527" s="128"/>
      <c r="H527" s="127"/>
      <c r="I527" s="129"/>
      <c r="J527" s="129"/>
      <c r="K527" s="128"/>
      <c r="L527" s="128"/>
      <c r="M527" s="127"/>
      <c r="N527" s="127"/>
      <c r="O527" s="127"/>
      <c r="P527" s="127"/>
      <c r="Q527" s="127"/>
      <c r="R527" s="130"/>
      <c r="S527" s="130"/>
      <c r="T527" s="128"/>
      <c r="U527" s="128"/>
      <c r="V527" s="128"/>
      <c r="W527" s="128"/>
      <c r="X527" s="130"/>
      <c r="Y527" s="127"/>
      <c r="Z527" s="131"/>
      <c r="AA527" s="127"/>
      <c r="AB527" s="127"/>
      <c r="AC527" s="127"/>
      <c r="AD527" s="127"/>
      <c r="AE527" s="127"/>
      <c r="AF527" s="127"/>
      <c r="AG527" s="127"/>
      <c r="AH527" s="127"/>
      <c r="AI527" s="127"/>
      <c r="AJ527" s="127"/>
      <c r="AK527" s="127"/>
      <c r="AL527" s="127"/>
      <c r="AM527" s="127"/>
      <c r="AN527" s="127"/>
      <c r="AO527" s="127"/>
      <c r="AP527" s="127"/>
      <c r="AQ527" s="127"/>
      <c r="AR527" s="127"/>
      <c r="AS527" s="127"/>
      <c r="AT527" s="127"/>
    </row>
    <row r="528" spans="1:46" ht="30" customHeight="1" x14ac:dyDescent="0.2">
      <c r="A528" s="127"/>
      <c r="B528" s="127"/>
      <c r="C528" s="127"/>
      <c r="D528" s="127"/>
      <c r="E528" s="127"/>
      <c r="F528" s="128"/>
      <c r="G528" s="128"/>
      <c r="H528" s="127"/>
      <c r="I528" s="129"/>
      <c r="J528" s="129"/>
      <c r="K528" s="128"/>
      <c r="L528" s="128"/>
      <c r="M528" s="127"/>
      <c r="N528" s="127"/>
      <c r="O528" s="127"/>
      <c r="P528" s="127"/>
      <c r="Q528" s="127"/>
      <c r="R528" s="130"/>
      <c r="S528" s="130"/>
      <c r="T528" s="128"/>
      <c r="U528" s="128"/>
      <c r="V528" s="128"/>
      <c r="W528" s="128"/>
      <c r="X528" s="130"/>
      <c r="Y528" s="127"/>
      <c r="Z528" s="131"/>
      <c r="AA528" s="127"/>
      <c r="AB528" s="127"/>
      <c r="AC528" s="127"/>
      <c r="AD528" s="127"/>
      <c r="AE528" s="127"/>
      <c r="AF528" s="127"/>
      <c r="AG528" s="127"/>
      <c r="AH528" s="127"/>
      <c r="AI528" s="127"/>
      <c r="AJ528" s="127"/>
      <c r="AK528" s="127"/>
      <c r="AL528" s="127"/>
      <c r="AM528" s="127"/>
      <c r="AN528" s="127"/>
      <c r="AO528" s="127"/>
      <c r="AP528" s="127"/>
      <c r="AQ528" s="127"/>
      <c r="AR528" s="127"/>
      <c r="AS528" s="127"/>
      <c r="AT528" s="127"/>
    </row>
    <row r="529" spans="1:46" ht="30" customHeight="1" x14ac:dyDescent="0.2">
      <c r="A529" s="127"/>
      <c r="B529" s="127"/>
      <c r="C529" s="127"/>
      <c r="D529" s="127"/>
      <c r="E529" s="127"/>
      <c r="F529" s="128"/>
      <c r="G529" s="128"/>
      <c r="H529" s="127"/>
      <c r="I529" s="129"/>
      <c r="J529" s="129"/>
      <c r="K529" s="128"/>
      <c r="L529" s="128"/>
      <c r="M529" s="127"/>
      <c r="N529" s="127"/>
      <c r="O529" s="127"/>
      <c r="P529" s="127"/>
      <c r="Q529" s="127"/>
      <c r="R529" s="130"/>
      <c r="S529" s="130"/>
      <c r="T529" s="128"/>
      <c r="U529" s="128"/>
      <c r="V529" s="128"/>
      <c r="W529" s="128"/>
      <c r="X529" s="130"/>
      <c r="Y529" s="127"/>
      <c r="Z529" s="131"/>
      <c r="AA529" s="127"/>
      <c r="AB529" s="127"/>
      <c r="AC529" s="127"/>
      <c r="AD529" s="127"/>
      <c r="AE529" s="127"/>
      <c r="AF529" s="127"/>
      <c r="AG529" s="127"/>
      <c r="AH529" s="127"/>
      <c r="AI529" s="127"/>
      <c r="AJ529" s="127"/>
      <c r="AK529" s="127"/>
      <c r="AL529" s="127"/>
      <c r="AM529" s="127"/>
      <c r="AN529" s="127"/>
      <c r="AO529" s="127"/>
      <c r="AP529" s="127"/>
      <c r="AQ529" s="127"/>
      <c r="AR529" s="127"/>
      <c r="AS529" s="127"/>
      <c r="AT529" s="127"/>
    </row>
    <row r="530" spans="1:46" ht="30" customHeight="1" x14ac:dyDescent="0.2">
      <c r="A530" s="127"/>
      <c r="B530" s="127"/>
      <c r="C530" s="127"/>
      <c r="D530" s="127"/>
      <c r="E530" s="127"/>
      <c r="F530" s="128"/>
      <c r="G530" s="128"/>
      <c r="H530" s="127"/>
      <c r="I530" s="129"/>
      <c r="J530" s="129"/>
      <c r="K530" s="128"/>
      <c r="L530" s="128"/>
      <c r="M530" s="127"/>
      <c r="N530" s="127"/>
      <c r="O530" s="127"/>
      <c r="P530" s="127"/>
      <c r="Q530" s="127"/>
      <c r="R530" s="130"/>
      <c r="S530" s="130"/>
      <c r="T530" s="128"/>
      <c r="U530" s="128"/>
      <c r="V530" s="128"/>
      <c r="W530" s="128"/>
      <c r="X530" s="130"/>
      <c r="Y530" s="127"/>
      <c r="Z530" s="131"/>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row>
    <row r="531" spans="1:46" ht="30" customHeight="1" x14ac:dyDescent="0.2">
      <c r="A531" s="127"/>
      <c r="B531" s="127"/>
      <c r="C531" s="127"/>
      <c r="D531" s="127"/>
      <c r="E531" s="127"/>
      <c r="F531" s="128"/>
      <c r="G531" s="128"/>
      <c r="H531" s="127"/>
      <c r="I531" s="129"/>
      <c r="J531" s="129"/>
      <c r="K531" s="128"/>
      <c r="L531" s="128"/>
      <c r="M531" s="127"/>
      <c r="N531" s="127"/>
      <c r="O531" s="127"/>
      <c r="P531" s="127"/>
      <c r="Q531" s="127"/>
      <c r="R531" s="130"/>
      <c r="S531" s="130"/>
      <c r="T531" s="128"/>
      <c r="U531" s="128"/>
      <c r="V531" s="128"/>
      <c r="W531" s="128"/>
      <c r="X531" s="130"/>
      <c r="Y531" s="127"/>
      <c r="Z531" s="131"/>
      <c r="AA531" s="127"/>
      <c r="AB531" s="127"/>
      <c r="AC531" s="127"/>
      <c r="AD531" s="127"/>
      <c r="AE531" s="127"/>
      <c r="AF531" s="127"/>
      <c r="AG531" s="127"/>
      <c r="AH531" s="127"/>
      <c r="AI531" s="127"/>
      <c r="AJ531" s="127"/>
      <c r="AK531" s="127"/>
      <c r="AL531" s="127"/>
      <c r="AM531" s="127"/>
      <c r="AN531" s="127"/>
      <c r="AO531" s="127"/>
      <c r="AP531" s="127"/>
      <c r="AQ531" s="127"/>
      <c r="AR531" s="127"/>
      <c r="AS531" s="127"/>
      <c r="AT531" s="127"/>
    </row>
    <row r="532" spans="1:46" ht="30" customHeight="1" x14ac:dyDescent="0.2">
      <c r="A532" s="127"/>
      <c r="B532" s="127"/>
      <c r="C532" s="127"/>
      <c r="D532" s="127"/>
      <c r="E532" s="127"/>
      <c r="F532" s="128"/>
      <c r="G532" s="128"/>
      <c r="H532" s="127"/>
      <c r="I532" s="129"/>
      <c r="J532" s="129"/>
      <c r="K532" s="128"/>
      <c r="L532" s="128"/>
      <c r="M532" s="127"/>
      <c r="N532" s="127"/>
      <c r="O532" s="127"/>
      <c r="P532" s="127"/>
      <c r="Q532" s="127"/>
      <c r="R532" s="130"/>
      <c r="S532" s="130"/>
      <c r="T532" s="128"/>
      <c r="U532" s="128"/>
      <c r="V532" s="128"/>
      <c r="W532" s="128"/>
      <c r="X532" s="130"/>
      <c r="Y532" s="127"/>
      <c r="Z532" s="131"/>
      <c r="AA532" s="127"/>
      <c r="AB532" s="127"/>
      <c r="AC532" s="127"/>
      <c r="AD532" s="127"/>
      <c r="AE532" s="127"/>
      <c r="AF532" s="127"/>
      <c r="AG532" s="127"/>
      <c r="AH532" s="127"/>
      <c r="AI532" s="127"/>
      <c r="AJ532" s="127"/>
      <c r="AK532" s="127"/>
      <c r="AL532" s="127"/>
      <c r="AM532" s="127"/>
      <c r="AN532" s="127"/>
      <c r="AO532" s="127"/>
      <c r="AP532" s="127"/>
      <c r="AQ532" s="127"/>
      <c r="AR532" s="127"/>
      <c r="AS532" s="127"/>
      <c r="AT532" s="127"/>
    </row>
    <row r="533" spans="1:46" ht="30" customHeight="1" x14ac:dyDescent="0.2">
      <c r="A533" s="127"/>
      <c r="B533" s="127"/>
      <c r="C533" s="127"/>
      <c r="D533" s="127"/>
      <c r="E533" s="127"/>
      <c r="F533" s="128"/>
      <c r="G533" s="128"/>
      <c r="H533" s="127"/>
      <c r="I533" s="129"/>
      <c r="J533" s="129"/>
      <c r="K533" s="128"/>
      <c r="L533" s="128"/>
      <c r="M533" s="127"/>
      <c r="N533" s="127"/>
      <c r="O533" s="127"/>
      <c r="P533" s="127"/>
      <c r="Q533" s="127"/>
      <c r="R533" s="130"/>
      <c r="S533" s="130"/>
      <c r="T533" s="128"/>
      <c r="U533" s="128"/>
      <c r="V533" s="128"/>
      <c r="W533" s="128"/>
      <c r="X533" s="130"/>
      <c r="Y533" s="127"/>
      <c r="Z533" s="131"/>
      <c r="AA533" s="127"/>
      <c r="AB533" s="127"/>
      <c r="AC533" s="127"/>
      <c r="AD533" s="127"/>
      <c r="AE533" s="127"/>
      <c r="AF533" s="127"/>
      <c r="AG533" s="127"/>
      <c r="AH533" s="127"/>
      <c r="AI533" s="127"/>
      <c r="AJ533" s="127"/>
      <c r="AK533" s="127"/>
      <c r="AL533" s="127"/>
      <c r="AM533" s="127"/>
      <c r="AN533" s="127"/>
      <c r="AO533" s="127"/>
      <c r="AP533" s="127"/>
      <c r="AQ533" s="127"/>
      <c r="AR533" s="127"/>
      <c r="AS533" s="127"/>
      <c r="AT533" s="127"/>
    </row>
    <row r="534" spans="1:46" ht="30" customHeight="1" x14ac:dyDescent="0.2">
      <c r="A534" s="127"/>
      <c r="B534" s="127"/>
      <c r="C534" s="127"/>
      <c r="D534" s="127"/>
      <c r="E534" s="127"/>
      <c r="F534" s="128"/>
      <c r="G534" s="128"/>
      <c r="H534" s="127"/>
      <c r="I534" s="129"/>
      <c r="J534" s="129"/>
      <c r="K534" s="128"/>
      <c r="L534" s="128"/>
      <c r="M534" s="127"/>
      <c r="N534" s="127"/>
      <c r="O534" s="127"/>
      <c r="P534" s="127"/>
      <c r="Q534" s="127"/>
      <c r="R534" s="130"/>
      <c r="S534" s="130"/>
      <c r="T534" s="128"/>
      <c r="U534" s="128"/>
      <c r="V534" s="128"/>
      <c r="W534" s="128"/>
      <c r="X534" s="130"/>
      <c r="Y534" s="127"/>
      <c r="Z534" s="131"/>
      <c r="AA534" s="127"/>
      <c r="AB534" s="127"/>
      <c r="AC534" s="127"/>
      <c r="AD534" s="127"/>
      <c r="AE534" s="127"/>
      <c r="AF534" s="127"/>
      <c r="AG534" s="127"/>
      <c r="AH534" s="127"/>
      <c r="AI534" s="127"/>
      <c r="AJ534" s="127"/>
      <c r="AK534" s="127"/>
      <c r="AL534" s="127"/>
      <c r="AM534" s="127"/>
      <c r="AN534" s="127"/>
      <c r="AO534" s="127"/>
      <c r="AP534" s="127"/>
      <c r="AQ534" s="127"/>
      <c r="AR534" s="127"/>
      <c r="AS534" s="127"/>
      <c r="AT534" s="127"/>
    </row>
    <row r="535" spans="1:46" ht="30" customHeight="1" x14ac:dyDescent="0.2">
      <c r="A535" s="127"/>
      <c r="B535" s="127"/>
      <c r="C535" s="127"/>
      <c r="D535" s="127"/>
      <c r="E535" s="127"/>
      <c r="F535" s="128"/>
      <c r="G535" s="128"/>
      <c r="H535" s="127"/>
      <c r="I535" s="129"/>
      <c r="J535" s="129"/>
      <c r="K535" s="128"/>
      <c r="L535" s="128"/>
      <c r="M535" s="127"/>
      <c r="N535" s="127"/>
      <c r="O535" s="127"/>
      <c r="P535" s="127"/>
      <c r="Q535" s="127"/>
      <c r="R535" s="130"/>
      <c r="S535" s="130"/>
      <c r="T535" s="128"/>
      <c r="U535" s="128"/>
      <c r="V535" s="128"/>
      <c r="W535" s="128"/>
      <c r="X535" s="130"/>
      <c r="Y535" s="127"/>
      <c r="Z535" s="131"/>
      <c r="AA535" s="127"/>
      <c r="AB535" s="127"/>
      <c r="AC535" s="127"/>
      <c r="AD535" s="127"/>
      <c r="AE535" s="127"/>
      <c r="AF535" s="127"/>
      <c r="AG535" s="127"/>
      <c r="AH535" s="127"/>
      <c r="AI535" s="127"/>
      <c r="AJ535" s="127"/>
      <c r="AK535" s="127"/>
      <c r="AL535" s="127"/>
      <c r="AM535" s="127"/>
      <c r="AN535" s="127"/>
      <c r="AO535" s="127"/>
      <c r="AP535" s="127"/>
      <c r="AQ535" s="127"/>
      <c r="AR535" s="127"/>
      <c r="AS535" s="127"/>
      <c r="AT535" s="127"/>
    </row>
    <row r="536" spans="1:46" ht="30" customHeight="1" x14ac:dyDescent="0.2">
      <c r="A536" s="127"/>
      <c r="B536" s="127"/>
      <c r="C536" s="127"/>
      <c r="D536" s="127"/>
      <c r="E536" s="127"/>
      <c r="F536" s="128"/>
      <c r="G536" s="128"/>
      <c r="H536" s="127"/>
      <c r="I536" s="129"/>
      <c r="J536" s="129"/>
      <c r="K536" s="128"/>
      <c r="L536" s="128"/>
      <c r="M536" s="127"/>
      <c r="N536" s="127"/>
      <c r="O536" s="127"/>
      <c r="P536" s="127"/>
      <c r="Q536" s="127"/>
      <c r="R536" s="130"/>
      <c r="S536" s="130"/>
      <c r="T536" s="128"/>
      <c r="U536" s="128"/>
      <c r="V536" s="128"/>
      <c r="W536" s="128"/>
      <c r="X536" s="130"/>
      <c r="Y536" s="127"/>
      <c r="Z536" s="131"/>
      <c r="AA536" s="127"/>
      <c r="AB536" s="127"/>
      <c r="AC536" s="127"/>
      <c r="AD536" s="127"/>
      <c r="AE536" s="127"/>
      <c r="AF536" s="127"/>
      <c r="AG536" s="127"/>
      <c r="AH536" s="127"/>
      <c r="AI536" s="127"/>
      <c r="AJ536" s="127"/>
      <c r="AK536" s="127"/>
      <c r="AL536" s="127"/>
      <c r="AM536" s="127"/>
      <c r="AN536" s="127"/>
      <c r="AO536" s="127"/>
      <c r="AP536" s="127"/>
      <c r="AQ536" s="127"/>
      <c r="AR536" s="127"/>
      <c r="AS536" s="127"/>
      <c r="AT536" s="127"/>
    </row>
    <row r="537" spans="1:46" ht="30" customHeight="1" x14ac:dyDescent="0.2">
      <c r="A537" s="127"/>
      <c r="B537" s="127"/>
      <c r="C537" s="127"/>
      <c r="D537" s="127"/>
      <c r="E537" s="127"/>
      <c r="F537" s="128"/>
      <c r="G537" s="128"/>
      <c r="H537" s="127"/>
      <c r="I537" s="129"/>
      <c r="J537" s="129"/>
      <c r="K537" s="128"/>
      <c r="L537" s="128"/>
      <c r="M537" s="127"/>
      <c r="N537" s="127"/>
      <c r="O537" s="127"/>
      <c r="P537" s="127"/>
      <c r="Q537" s="127"/>
      <c r="R537" s="130"/>
      <c r="S537" s="130"/>
      <c r="T537" s="128"/>
      <c r="U537" s="128"/>
      <c r="V537" s="128"/>
      <c r="W537" s="128"/>
      <c r="X537" s="130"/>
      <c r="Y537" s="127"/>
      <c r="Z537" s="131"/>
      <c r="AA537" s="127"/>
      <c r="AB537" s="127"/>
      <c r="AC537" s="127"/>
      <c r="AD537" s="127"/>
      <c r="AE537" s="127"/>
      <c r="AF537" s="127"/>
      <c r="AG537" s="127"/>
      <c r="AH537" s="127"/>
      <c r="AI537" s="127"/>
      <c r="AJ537" s="127"/>
      <c r="AK537" s="127"/>
      <c r="AL537" s="127"/>
      <c r="AM537" s="127"/>
      <c r="AN537" s="127"/>
      <c r="AO537" s="127"/>
      <c r="AP537" s="127"/>
      <c r="AQ537" s="127"/>
      <c r="AR537" s="127"/>
      <c r="AS537" s="127"/>
      <c r="AT537" s="127"/>
    </row>
    <row r="538" spans="1:46" ht="30" customHeight="1" x14ac:dyDescent="0.2">
      <c r="A538" s="127"/>
      <c r="B538" s="127"/>
      <c r="C538" s="127"/>
      <c r="D538" s="127"/>
      <c r="E538" s="127"/>
      <c r="F538" s="128"/>
      <c r="G538" s="128"/>
      <c r="H538" s="127"/>
      <c r="I538" s="129"/>
      <c r="J538" s="129"/>
      <c r="K538" s="128"/>
      <c r="L538" s="128"/>
      <c r="M538" s="127"/>
      <c r="N538" s="127"/>
      <c r="O538" s="127"/>
      <c r="P538" s="127"/>
      <c r="Q538" s="127"/>
      <c r="R538" s="130"/>
      <c r="S538" s="130"/>
      <c r="T538" s="128"/>
      <c r="U538" s="128"/>
      <c r="V538" s="128"/>
      <c r="W538" s="128"/>
      <c r="X538" s="130"/>
      <c r="Y538" s="127"/>
      <c r="Z538" s="131"/>
      <c r="AA538" s="127"/>
      <c r="AB538" s="127"/>
      <c r="AC538" s="127"/>
      <c r="AD538" s="127"/>
      <c r="AE538" s="127"/>
      <c r="AF538" s="127"/>
      <c r="AG538" s="127"/>
      <c r="AH538" s="127"/>
      <c r="AI538" s="127"/>
      <c r="AJ538" s="127"/>
      <c r="AK538" s="127"/>
      <c r="AL538" s="127"/>
      <c r="AM538" s="127"/>
      <c r="AN538" s="127"/>
      <c r="AO538" s="127"/>
      <c r="AP538" s="127"/>
      <c r="AQ538" s="127"/>
      <c r="AR538" s="127"/>
      <c r="AS538" s="127"/>
      <c r="AT538" s="127"/>
    </row>
    <row r="539" spans="1:46" ht="30" customHeight="1" x14ac:dyDescent="0.2">
      <c r="A539" s="127"/>
      <c r="B539" s="127"/>
      <c r="C539" s="127"/>
      <c r="D539" s="127"/>
      <c r="E539" s="127"/>
      <c r="F539" s="128"/>
      <c r="G539" s="128"/>
      <c r="H539" s="127"/>
      <c r="I539" s="129"/>
      <c r="J539" s="129"/>
      <c r="K539" s="128"/>
      <c r="L539" s="128"/>
      <c r="M539" s="127"/>
      <c r="N539" s="127"/>
      <c r="O539" s="127"/>
      <c r="P539" s="127"/>
      <c r="Q539" s="127"/>
      <c r="R539" s="130"/>
      <c r="S539" s="130"/>
      <c r="T539" s="128"/>
      <c r="U539" s="128"/>
      <c r="V539" s="128"/>
      <c r="W539" s="128"/>
      <c r="X539" s="130"/>
      <c r="Y539" s="127"/>
      <c r="Z539" s="131"/>
      <c r="AA539" s="127"/>
      <c r="AB539" s="127"/>
      <c r="AC539" s="127"/>
      <c r="AD539" s="127"/>
      <c r="AE539" s="127"/>
      <c r="AF539" s="127"/>
      <c r="AG539" s="127"/>
      <c r="AH539" s="127"/>
      <c r="AI539" s="127"/>
      <c r="AJ539" s="127"/>
      <c r="AK539" s="127"/>
      <c r="AL539" s="127"/>
      <c r="AM539" s="127"/>
      <c r="AN539" s="127"/>
      <c r="AO539" s="127"/>
      <c r="AP539" s="127"/>
      <c r="AQ539" s="127"/>
      <c r="AR539" s="127"/>
      <c r="AS539" s="127"/>
      <c r="AT539" s="127"/>
    </row>
    <row r="540" spans="1:46" ht="30" customHeight="1" x14ac:dyDescent="0.2">
      <c r="A540" s="127"/>
      <c r="B540" s="127"/>
      <c r="C540" s="127"/>
      <c r="D540" s="127"/>
      <c r="E540" s="127"/>
      <c r="F540" s="128"/>
      <c r="G540" s="128"/>
      <c r="H540" s="127"/>
      <c r="I540" s="129"/>
      <c r="J540" s="129"/>
      <c r="K540" s="128"/>
      <c r="L540" s="128"/>
      <c r="M540" s="127"/>
      <c r="N540" s="127"/>
      <c r="O540" s="127"/>
      <c r="P540" s="127"/>
      <c r="Q540" s="127"/>
      <c r="R540" s="130"/>
      <c r="S540" s="130"/>
      <c r="T540" s="128"/>
      <c r="U540" s="128"/>
      <c r="V540" s="128"/>
      <c r="W540" s="128"/>
      <c r="X540" s="130"/>
      <c r="Y540" s="127"/>
      <c r="Z540" s="131"/>
      <c r="AA540" s="127"/>
      <c r="AB540" s="127"/>
      <c r="AC540" s="127"/>
      <c r="AD540" s="127"/>
      <c r="AE540" s="127"/>
      <c r="AF540" s="127"/>
      <c r="AG540" s="127"/>
      <c r="AH540" s="127"/>
      <c r="AI540" s="127"/>
      <c r="AJ540" s="127"/>
      <c r="AK540" s="127"/>
      <c r="AL540" s="127"/>
      <c r="AM540" s="127"/>
      <c r="AN540" s="127"/>
      <c r="AO540" s="127"/>
      <c r="AP540" s="127"/>
      <c r="AQ540" s="127"/>
      <c r="AR540" s="127"/>
      <c r="AS540" s="127"/>
      <c r="AT540" s="127"/>
    </row>
    <row r="541" spans="1:46" ht="30" customHeight="1" x14ac:dyDescent="0.2">
      <c r="A541" s="127"/>
      <c r="B541" s="127"/>
      <c r="C541" s="127"/>
      <c r="D541" s="127"/>
      <c r="E541" s="127"/>
      <c r="F541" s="128"/>
      <c r="G541" s="128"/>
      <c r="H541" s="127"/>
      <c r="I541" s="129"/>
      <c r="J541" s="129"/>
      <c r="K541" s="128"/>
      <c r="L541" s="128"/>
      <c r="M541" s="127"/>
      <c r="N541" s="127"/>
      <c r="O541" s="127"/>
      <c r="P541" s="127"/>
      <c r="Q541" s="127"/>
      <c r="R541" s="130"/>
      <c r="S541" s="130"/>
      <c r="T541" s="128"/>
      <c r="U541" s="128"/>
      <c r="V541" s="128"/>
      <c r="W541" s="128"/>
      <c r="X541" s="130"/>
      <c r="Y541" s="127"/>
      <c r="Z541" s="131"/>
      <c r="AA541" s="127"/>
      <c r="AB541" s="127"/>
      <c r="AC541" s="127"/>
      <c r="AD541" s="127"/>
      <c r="AE541" s="127"/>
      <c r="AF541" s="127"/>
      <c r="AG541" s="127"/>
      <c r="AH541" s="127"/>
      <c r="AI541" s="127"/>
      <c r="AJ541" s="127"/>
      <c r="AK541" s="127"/>
      <c r="AL541" s="127"/>
      <c r="AM541" s="127"/>
      <c r="AN541" s="127"/>
      <c r="AO541" s="127"/>
      <c r="AP541" s="127"/>
      <c r="AQ541" s="127"/>
      <c r="AR541" s="127"/>
      <c r="AS541" s="127"/>
      <c r="AT541" s="127"/>
    </row>
    <row r="542" spans="1:46" ht="30" customHeight="1" x14ac:dyDescent="0.2">
      <c r="A542" s="127"/>
      <c r="B542" s="127"/>
      <c r="C542" s="127"/>
      <c r="D542" s="127"/>
      <c r="E542" s="127"/>
      <c r="F542" s="128"/>
      <c r="G542" s="128"/>
      <c r="H542" s="127"/>
      <c r="I542" s="129"/>
      <c r="J542" s="129"/>
      <c r="K542" s="128"/>
      <c r="L542" s="128"/>
      <c r="M542" s="127"/>
      <c r="N542" s="127"/>
      <c r="O542" s="127"/>
      <c r="P542" s="127"/>
      <c r="Q542" s="127"/>
      <c r="R542" s="130"/>
      <c r="S542" s="130"/>
      <c r="T542" s="128"/>
      <c r="U542" s="128"/>
      <c r="V542" s="128"/>
      <c r="W542" s="128"/>
      <c r="X542" s="130"/>
      <c r="Y542" s="127"/>
      <c r="Z542" s="131"/>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row>
    <row r="543" spans="1:46" ht="30" customHeight="1" x14ac:dyDescent="0.2">
      <c r="A543" s="127"/>
      <c r="B543" s="127"/>
      <c r="C543" s="127"/>
      <c r="D543" s="127"/>
      <c r="E543" s="127"/>
      <c r="F543" s="128"/>
      <c r="G543" s="128"/>
      <c r="H543" s="127"/>
      <c r="I543" s="129"/>
      <c r="J543" s="129"/>
      <c r="K543" s="128"/>
      <c r="L543" s="128"/>
      <c r="M543" s="127"/>
      <c r="N543" s="127"/>
      <c r="O543" s="127"/>
      <c r="P543" s="127"/>
      <c r="Q543" s="127"/>
      <c r="R543" s="130"/>
      <c r="S543" s="130"/>
      <c r="T543" s="128"/>
      <c r="U543" s="128"/>
      <c r="V543" s="128"/>
      <c r="W543" s="128"/>
      <c r="X543" s="130"/>
      <c r="Y543" s="127"/>
      <c r="Z543" s="131"/>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row>
    <row r="544" spans="1:46" ht="30" customHeight="1" x14ac:dyDescent="0.2">
      <c r="A544" s="127"/>
      <c r="B544" s="127"/>
      <c r="C544" s="127"/>
      <c r="D544" s="127"/>
      <c r="E544" s="127"/>
      <c r="F544" s="128"/>
      <c r="G544" s="128"/>
      <c r="H544" s="127"/>
      <c r="I544" s="129"/>
      <c r="J544" s="129"/>
      <c r="K544" s="128"/>
      <c r="L544" s="128"/>
      <c r="M544" s="127"/>
      <c r="N544" s="127"/>
      <c r="O544" s="127"/>
      <c r="P544" s="127"/>
      <c r="Q544" s="127"/>
      <c r="R544" s="130"/>
      <c r="S544" s="130"/>
      <c r="T544" s="128"/>
      <c r="U544" s="128"/>
      <c r="V544" s="128"/>
      <c r="W544" s="128"/>
      <c r="X544" s="130"/>
      <c r="Y544" s="127"/>
      <c r="Z544" s="131"/>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row>
    <row r="545" spans="1:46" ht="30" customHeight="1" x14ac:dyDescent="0.2">
      <c r="A545" s="127"/>
      <c r="B545" s="127"/>
      <c r="C545" s="127"/>
      <c r="D545" s="127"/>
      <c r="E545" s="127"/>
      <c r="F545" s="128"/>
      <c r="G545" s="128"/>
      <c r="H545" s="127"/>
      <c r="I545" s="129"/>
      <c r="J545" s="129"/>
      <c r="K545" s="128"/>
      <c r="L545" s="128"/>
      <c r="M545" s="127"/>
      <c r="N545" s="127"/>
      <c r="O545" s="127"/>
      <c r="P545" s="127"/>
      <c r="Q545" s="127"/>
      <c r="R545" s="130"/>
      <c r="S545" s="130"/>
      <c r="T545" s="128"/>
      <c r="U545" s="128"/>
      <c r="V545" s="128"/>
      <c r="W545" s="128"/>
      <c r="X545" s="130"/>
      <c r="Y545" s="127"/>
      <c r="Z545" s="131"/>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row>
    <row r="546" spans="1:46" ht="30" customHeight="1" x14ac:dyDescent="0.2">
      <c r="A546" s="127"/>
      <c r="B546" s="127"/>
      <c r="C546" s="127"/>
      <c r="D546" s="127"/>
      <c r="E546" s="127"/>
      <c r="F546" s="128"/>
      <c r="G546" s="128"/>
      <c r="H546" s="127"/>
      <c r="I546" s="129"/>
      <c r="J546" s="129"/>
      <c r="K546" s="128"/>
      <c r="L546" s="128"/>
      <c r="M546" s="127"/>
      <c r="N546" s="127"/>
      <c r="O546" s="127"/>
      <c r="P546" s="127"/>
      <c r="Q546" s="127"/>
      <c r="R546" s="130"/>
      <c r="S546" s="130"/>
      <c r="T546" s="128"/>
      <c r="U546" s="128"/>
      <c r="V546" s="128"/>
      <c r="W546" s="128"/>
      <c r="X546" s="130"/>
      <c r="Y546" s="127"/>
      <c r="Z546" s="131"/>
      <c r="AA546" s="127"/>
      <c r="AB546" s="127"/>
      <c r="AC546" s="127"/>
      <c r="AD546" s="127"/>
      <c r="AE546" s="127"/>
      <c r="AF546" s="127"/>
      <c r="AG546" s="127"/>
      <c r="AH546" s="127"/>
      <c r="AI546" s="127"/>
      <c r="AJ546" s="127"/>
      <c r="AK546" s="127"/>
      <c r="AL546" s="127"/>
      <c r="AM546" s="127"/>
      <c r="AN546" s="127"/>
      <c r="AO546" s="127"/>
      <c r="AP546" s="127"/>
      <c r="AQ546" s="127"/>
      <c r="AR546" s="127"/>
      <c r="AS546" s="127"/>
      <c r="AT546" s="127"/>
    </row>
    <row r="547" spans="1:46" ht="30" customHeight="1" x14ac:dyDescent="0.2">
      <c r="A547" s="127"/>
      <c r="B547" s="127"/>
      <c r="C547" s="127"/>
      <c r="D547" s="127"/>
      <c r="E547" s="127"/>
      <c r="F547" s="128"/>
      <c r="G547" s="128"/>
      <c r="H547" s="127"/>
      <c r="I547" s="129"/>
      <c r="J547" s="129"/>
      <c r="K547" s="128"/>
      <c r="L547" s="128"/>
      <c r="M547" s="127"/>
      <c r="N547" s="127"/>
      <c r="O547" s="127"/>
      <c r="P547" s="127"/>
      <c r="Q547" s="127"/>
      <c r="R547" s="130"/>
      <c r="S547" s="130"/>
      <c r="T547" s="128"/>
      <c r="U547" s="128"/>
      <c r="V547" s="128"/>
      <c r="W547" s="128"/>
      <c r="X547" s="130"/>
      <c r="Y547" s="127"/>
      <c r="Z547" s="131"/>
      <c r="AA547" s="127"/>
      <c r="AB547" s="127"/>
      <c r="AC547" s="127"/>
      <c r="AD547" s="127"/>
      <c r="AE547" s="127"/>
      <c r="AF547" s="127"/>
      <c r="AG547" s="127"/>
      <c r="AH547" s="127"/>
      <c r="AI547" s="127"/>
      <c r="AJ547" s="127"/>
      <c r="AK547" s="127"/>
      <c r="AL547" s="127"/>
      <c r="AM547" s="127"/>
      <c r="AN547" s="127"/>
      <c r="AO547" s="127"/>
      <c r="AP547" s="127"/>
      <c r="AQ547" s="127"/>
      <c r="AR547" s="127"/>
      <c r="AS547" s="127"/>
      <c r="AT547" s="127"/>
    </row>
    <row r="548" spans="1:46" ht="30" customHeight="1" x14ac:dyDescent="0.2">
      <c r="A548" s="127"/>
      <c r="B548" s="127"/>
      <c r="C548" s="127"/>
      <c r="D548" s="127"/>
      <c r="E548" s="127"/>
      <c r="F548" s="128"/>
      <c r="G548" s="128"/>
      <c r="H548" s="127"/>
      <c r="I548" s="129"/>
      <c r="J548" s="129"/>
      <c r="K548" s="128"/>
      <c r="L548" s="128"/>
      <c r="M548" s="127"/>
      <c r="N548" s="127"/>
      <c r="O548" s="127"/>
      <c r="P548" s="127"/>
      <c r="Q548" s="127"/>
      <c r="R548" s="130"/>
      <c r="S548" s="130"/>
      <c r="T548" s="128"/>
      <c r="U548" s="128"/>
      <c r="V548" s="128"/>
      <c r="W548" s="128"/>
      <c r="X548" s="130"/>
      <c r="Y548" s="127"/>
      <c r="Z548" s="131"/>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row>
    <row r="549" spans="1:46" ht="30" customHeight="1" x14ac:dyDescent="0.2">
      <c r="A549" s="127"/>
      <c r="B549" s="127"/>
      <c r="C549" s="127"/>
      <c r="D549" s="127"/>
      <c r="E549" s="127"/>
      <c r="F549" s="128"/>
      <c r="G549" s="128"/>
      <c r="H549" s="127"/>
      <c r="I549" s="129"/>
      <c r="J549" s="129"/>
      <c r="K549" s="128"/>
      <c r="L549" s="128"/>
      <c r="M549" s="127"/>
      <c r="N549" s="127"/>
      <c r="O549" s="127"/>
      <c r="P549" s="127"/>
      <c r="Q549" s="127"/>
      <c r="R549" s="130"/>
      <c r="S549" s="130"/>
      <c r="T549" s="128"/>
      <c r="U549" s="128"/>
      <c r="V549" s="128"/>
      <c r="W549" s="128"/>
      <c r="X549" s="130"/>
      <c r="Y549" s="127"/>
      <c r="Z549" s="131"/>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row>
    <row r="550" spans="1:46" ht="30" customHeight="1" x14ac:dyDescent="0.2">
      <c r="A550" s="127"/>
      <c r="B550" s="127"/>
      <c r="C550" s="127"/>
      <c r="D550" s="127"/>
      <c r="E550" s="127"/>
      <c r="F550" s="128"/>
      <c r="G550" s="128"/>
      <c r="H550" s="127"/>
      <c r="I550" s="129"/>
      <c r="J550" s="129"/>
      <c r="K550" s="128"/>
      <c r="L550" s="128"/>
      <c r="M550" s="127"/>
      <c r="N550" s="127"/>
      <c r="O550" s="127"/>
      <c r="P550" s="127"/>
      <c r="Q550" s="127"/>
      <c r="R550" s="130"/>
      <c r="S550" s="130"/>
      <c r="T550" s="128"/>
      <c r="U550" s="128"/>
      <c r="V550" s="128"/>
      <c r="W550" s="128"/>
      <c r="X550" s="130"/>
      <c r="Y550" s="127"/>
      <c r="Z550" s="131"/>
      <c r="AA550" s="127"/>
      <c r="AB550" s="127"/>
      <c r="AC550" s="127"/>
      <c r="AD550" s="127"/>
      <c r="AE550" s="127"/>
      <c r="AF550" s="127"/>
      <c r="AG550" s="127"/>
      <c r="AH550" s="127"/>
      <c r="AI550" s="127"/>
      <c r="AJ550" s="127"/>
      <c r="AK550" s="127"/>
      <c r="AL550" s="127"/>
      <c r="AM550" s="127"/>
      <c r="AN550" s="127"/>
      <c r="AO550" s="127"/>
      <c r="AP550" s="127"/>
      <c r="AQ550" s="127"/>
      <c r="AR550" s="127"/>
      <c r="AS550" s="127"/>
      <c r="AT550" s="127"/>
    </row>
    <row r="551" spans="1:46" ht="30" customHeight="1" x14ac:dyDescent="0.2">
      <c r="A551" s="127"/>
      <c r="B551" s="127"/>
      <c r="C551" s="127"/>
      <c r="D551" s="127"/>
      <c r="E551" s="127"/>
      <c r="F551" s="128"/>
      <c r="G551" s="128"/>
      <c r="H551" s="127"/>
      <c r="I551" s="129"/>
      <c r="J551" s="129"/>
      <c r="K551" s="128"/>
      <c r="L551" s="128"/>
      <c r="M551" s="127"/>
      <c r="N551" s="127"/>
      <c r="O551" s="127"/>
      <c r="P551" s="127"/>
      <c r="Q551" s="127"/>
      <c r="R551" s="130"/>
      <c r="S551" s="130"/>
      <c r="T551" s="128"/>
      <c r="U551" s="128"/>
      <c r="V551" s="128"/>
      <c r="W551" s="128"/>
      <c r="X551" s="130"/>
      <c r="Y551" s="127"/>
      <c r="Z551" s="131"/>
      <c r="AA551" s="127"/>
      <c r="AB551" s="127"/>
      <c r="AC551" s="127"/>
      <c r="AD551" s="127"/>
      <c r="AE551" s="127"/>
      <c r="AF551" s="127"/>
      <c r="AG551" s="127"/>
      <c r="AH551" s="127"/>
      <c r="AI551" s="127"/>
      <c r="AJ551" s="127"/>
      <c r="AK551" s="127"/>
      <c r="AL551" s="127"/>
      <c r="AM551" s="127"/>
      <c r="AN551" s="127"/>
      <c r="AO551" s="127"/>
      <c r="AP551" s="127"/>
      <c r="AQ551" s="127"/>
      <c r="AR551" s="127"/>
      <c r="AS551" s="127"/>
      <c r="AT551" s="127"/>
    </row>
    <row r="552" spans="1:46" ht="30" customHeight="1" x14ac:dyDescent="0.2">
      <c r="A552" s="127"/>
      <c r="B552" s="127"/>
      <c r="C552" s="127"/>
      <c r="D552" s="127"/>
      <c r="E552" s="127"/>
      <c r="F552" s="128"/>
      <c r="G552" s="128"/>
      <c r="H552" s="127"/>
      <c r="I552" s="129"/>
      <c r="J552" s="129"/>
      <c r="K552" s="128"/>
      <c r="L552" s="128"/>
      <c r="M552" s="127"/>
      <c r="N552" s="127"/>
      <c r="O552" s="127"/>
      <c r="P552" s="127"/>
      <c r="Q552" s="127"/>
      <c r="R552" s="130"/>
      <c r="S552" s="130"/>
      <c r="T552" s="128"/>
      <c r="U552" s="128"/>
      <c r="V552" s="128"/>
      <c r="W552" s="128"/>
      <c r="X552" s="130"/>
      <c r="Y552" s="127"/>
      <c r="Z552" s="131"/>
      <c r="AA552" s="127"/>
      <c r="AB552" s="127"/>
      <c r="AC552" s="127"/>
      <c r="AD552" s="127"/>
      <c r="AE552" s="127"/>
      <c r="AF552" s="127"/>
      <c r="AG552" s="127"/>
      <c r="AH552" s="127"/>
      <c r="AI552" s="127"/>
      <c r="AJ552" s="127"/>
      <c r="AK552" s="127"/>
      <c r="AL552" s="127"/>
      <c r="AM552" s="127"/>
      <c r="AN552" s="127"/>
      <c r="AO552" s="127"/>
      <c r="AP552" s="127"/>
      <c r="AQ552" s="127"/>
      <c r="AR552" s="127"/>
      <c r="AS552" s="127"/>
      <c r="AT552" s="127"/>
    </row>
    <row r="553" spans="1:46" ht="30" customHeight="1" x14ac:dyDescent="0.2">
      <c r="A553" s="127"/>
      <c r="B553" s="127"/>
      <c r="C553" s="127"/>
      <c r="D553" s="127"/>
      <c r="E553" s="127"/>
      <c r="F553" s="128"/>
      <c r="G553" s="128"/>
      <c r="H553" s="127"/>
      <c r="I553" s="129"/>
      <c r="J553" s="129"/>
      <c r="K553" s="128"/>
      <c r="L553" s="128"/>
      <c r="M553" s="127"/>
      <c r="N553" s="127"/>
      <c r="O553" s="127"/>
      <c r="P553" s="127"/>
      <c r="Q553" s="127"/>
      <c r="R553" s="130"/>
      <c r="S553" s="130"/>
      <c r="T553" s="128"/>
      <c r="U553" s="128"/>
      <c r="V553" s="128"/>
      <c r="W553" s="128"/>
      <c r="X553" s="130"/>
      <c r="Y553" s="127"/>
      <c r="Z553" s="131"/>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row>
    <row r="554" spans="1:46" ht="30" customHeight="1" x14ac:dyDescent="0.2">
      <c r="A554" s="127"/>
      <c r="B554" s="127"/>
      <c r="C554" s="127"/>
      <c r="D554" s="127"/>
      <c r="E554" s="127"/>
      <c r="F554" s="128"/>
      <c r="G554" s="128"/>
      <c r="H554" s="127"/>
      <c r="I554" s="129"/>
      <c r="J554" s="129"/>
      <c r="K554" s="128"/>
      <c r="L554" s="128"/>
      <c r="M554" s="127"/>
      <c r="N554" s="127"/>
      <c r="O554" s="127"/>
      <c r="P554" s="127"/>
      <c r="Q554" s="127"/>
      <c r="R554" s="130"/>
      <c r="S554" s="130"/>
      <c r="T554" s="128"/>
      <c r="U554" s="128"/>
      <c r="V554" s="128"/>
      <c r="W554" s="128"/>
      <c r="X554" s="130"/>
      <c r="Y554" s="127"/>
      <c r="Z554" s="131"/>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row>
    <row r="555" spans="1:46" ht="30" customHeight="1" x14ac:dyDescent="0.2">
      <c r="A555" s="127"/>
      <c r="B555" s="127"/>
      <c r="C555" s="127"/>
      <c r="D555" s="127"/>
      <c r="E555" s="127"/>
      <c r="F555" s="128"/>
      <c r="G555" s="128"/>
      <c r="H555" s="127"/>
      <c r="I555" s="129"/>
      <c r="J555" s="129"/>
      <c r="K555" s="128"/>
      <c r="L555" s="128"/>
      <c r="M555" s="127"/>
      <c r="N555" s="127"/>
      <c r="O555" s="127"/>
      <c r="P555" s="127"/>
      <c r="Q555" s="127"/>
      <c r="R555" s="130"/>
      <c r="S555" s="130"/>
      <c r="T555" s="128"/>
      <c r="U555" s="128"/>
      <c r="V555" s="128"/>
      <c r="W555" s="128"/>
      <c r="X555" s="130"/>
      <c r="Y555" s="127"/>
      <c r="Z555" s="131"/>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row>
    <row r="556" spans="1:46" ht="30" customHeight="1" x14ac:dyDescent="0.2">
      <c r="A556" s="127"/>
      <c r="B556" s="127"/>
      <c r="C556" s="127"/>
      <c r="D556" s="127"/>
      <c r="E556" s="127"/>
      <c r="F556" s="128"/>
      <c r="G556" s="128"/>
      <c r="H556" s="127"/>
      <c r="I556" s="129"/>
      <c r="J556" s="129"/>
      <c r="K556" s="128"/>
      <c r="L556" s="128"/>
      <c r="M556" s="127"/>
      <c r="N556" s="127"/>
      <c r="O556" s="127"/>
      <c r="P556" s="127"/>
      <c r="Q556" s="127"/>
      <c r="R556" s="130"/>
      <c r="S556" s="130"/>
      <c r="T556" s="128"/>
      <c r="U556" s="128"/>
      <c r="V556" s="128"/>
      <c r="W556" s="128"/>
      <c r="X556" s="130"/>
      <c r="Y556" s="127"/>
      <c r="Z556" s="131"/>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row>
    <row r="557" spans="1:46" ht="30" customHeight="1" x14ac:dyDescent="0.2">
      <c r="A557" s="127"/>
      <c r="B557" s="127"/>
      <c r="C557" s="127"/>
      <c r="D557" s="127"/>
      <c r="E557" s="127"/>
      <c r="F557" s="128"/>
      <c r="G557" s="128"/>
      <c r="H557" s="127"/>
      <c r="I557" s="129"/>
      <c r="J557" s="129"/>
      <c r="K557" s="128"/>
      <c r="L557" s="128"/>
      <c r="M557" s="127"/>
      <c r="N557" s="127"/>
      <c r="O557" s="127"/>
      <c r="P557" s="127"/>
      <c r="Q557" s="127"/>
      <c r="R557" s="130"/>
      <c r="S557" s="130"/>
      <c r="T557" s="128"/>
      <c r="U557" s="128"/>
      <c r="V557" s="128"/>
      <c r="W557" s="128"/>
      <c r="X557" s="130"/>
      <c r="Y557" s="127"/>
      <c r="Z557" s="131"/>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row>
    <row r="558" spans="1:46" ht="30" customHeight="1" x14ac:dyDescent="0.2">
      <c r="A558" s="127"/>
      <c r="B558" s="127"/>
      <c r="C558" s="127"/>
      <c r="D558" s="127"/>
      <c r="E558" s="127"/>
      <c r="F558" s="128"/>
      <c r="G558" s="128"/>
      <c r="H558" s="127"/>
      <c r="I558" s="129"/>
      <c r="J558" s="129"/>
      <c r="K558" s="128"/>
      <c r="L558" s="128"/>
      <c r="M558" s="127"/>
      <c r="N558" s="127"/>
      <c r="O558" s="127"/>
      <c r="P558" s="127"/>
      <c r="Q558" s="127"/>
      <c r="R558" s="130"/>
      <c r="S558" s="130"/>
      <c r="T558" s="128"/>
      <c r="U558" s="128"/>
      <c r="V558" s="128"/>
      <c r="W558" s="128"/>
      <c r="X558" s="130"/>
      <c r="Y558" s="127"/>
      <c r="Z558" s="131"/>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row>
    <row r="559" spans="1:46" ht="30" customHeight="1" x14ac:dyDescent="0.2">
      <c r="A559" s="127"/>
      <c r="B559" s="127"/>
      <c r="C559" s="127"/>
      <c r="D559" s="127"/>
      <c r="E559" s="127"/>
      <c r="F559" s="128"/>
      <c r="G559" s="128"/>
      <c r="H559" s="127"/>
      <c r="I559" s="129"/>
      <c r="J559" s="129"/>
      <c r="K559" s="128"/>
      <c r="L559" s="128"/>
      <c r="M559" s="127"/>
      <c r="N559" s="127"/>
      <c r="O559" s="127"/>
      <c r="P559" s="127"/>
      <c r="Q559" s="127"/>
      <c r="R559" s="130"/>
      <c r="S559" s="130"/>
      <c r="T559" s="128"/>
      <c r="U559" s="128"/>
      <c r="V559" s="128"/>
      <c r="W559" s="128"/>
      <c r="X559" s="130"/>
      <c r="Y559" s="127"/>
      <c r="Z559" s="131"/>
      <c r="AA559" s="127"/>
      <c r="AB559" s="127"/>
      <c r="AC559" s="127"/>
      <c r="AD559" s="127"/>
      <c r="AE559" s="127"/>
      <c r="AF559" s="127"/>
      <c r="AG559" s="127"/>
      <c r="AH559" s="127"/>
      <c r="AI559" s="127"/>
      <c r="AJ559" s="127"/>
      <c r="AK559" s="127"/>
      <c r="AL559" s="127"/>
      <c r="AM559" s="127"/>
      <c r="AN559" s="127"/>
      <c r="AO559" s="127"/>
      <c r="AP559" s="127"/>
      <c r="AQ559" s="127"/>
      <c r="AR559" s="127"/>
      <c r="AS559" s="127"/>
      <c r="AT559" s="127"/>
    </row>
    <row r="560" spans="1:46" ht="30" customHeight="1" x14ac:dyDescent="0.2">
      <c r="A560" s="127"/>
      <c r="B560" s="127"/>
      <c r="C560" s="127"/>
      <c r="D560" s="127"/>
      <c r="E560" s="127"/>
      <c r="F560" s="128"/>
      <c r="G560" s="128"/>
      <c r="H560" s="127"/>
      <c r="I560" s="129"/>
      <c r="J560" s="129"/>
      <c r="K560" s="128"/>
      <c r="L560" s="128"/>
      <c r="M560" s="127"/>
      <c r="N560" s="127"/>
      <c r="O560" s="127"/>
      <c r="P560" s="127"/>
      <c r="Q560" s="127"/>
      <c r="R560" s="130"/>
      <c r="S560" s="130"/>
      <c r="T560" s="128"/>
      <c r="U560" s="128"/>
      <c r="V560" s="128"/>
      <c r="W560" s="128"/>
      <c r="X560" s="130"/>
      <c r="Y560" s="127"/>
      <c r="Z560" s="131"/>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row>
    <row r="561" spans="1:46" ht="30" customHeight="1" x14ac:dyDescent="0.2">
      <c r="A561" s="127"/>
      <c r="B561" s="127"/>
      <c r="C561" s="127"/>
      <c r="D561" s="127"/>
      <c r="E561" s="127"/>
      <c r="F561" s="128"/>
      <c r="G561" s="128"/>
      <c r="H561" s="127"/>
      <c r="I561" s="129"/>
      <c r="J561" s="129"/>
      <c r="K561" s="128"/>
      <c r="L561" s="128"/>
      <c r="M561" s="127"/>
      <c r="N561" s="127"/>
      <c r="O561" s="127"/>
      <c r="P561" s="127"/>
      <c r="Q561" s="127"/>
      <c r="R561" s="130"/>
      <c r="S561" s="130"/>
      <c r="T561" s="128"/>
      <c r="U561" s="128"/>
      <c r="V561" s="128"/>
      <c r="W561" s="128"/>
      <c r="X561" s="130"/>
      <c r="Y561" s="127"/>
      <c r="Z561" s="131"/>
      <c r="AA561" s="127"/>
      <c r="AB561" s="127"/>
      <c r="AC561" s="127"/>
      <c r="AD561" s="127"/>
      <c r="AE561" s="127"/>
      <c r="AF561" s="127"/>
      <c r="AG561" s="127"/>
      <c r="AH561" s="127"/>
      <c r="AI561" s="127"/>
      <c r="AJ561" s="127"/>
      <c r="AK561" s="127"/>
      <c r="AL561" s="127"/>
      <c r="AM561" s="127"/>
      <c r="AN561" s="127"/>
      <c r="AO561" s="127"/>
      <c r="AP561" s="127"/>
      <c r="AQ561" s="127"/>
      <c r="AR561" s="127"/>
      <c r="AS561" s="127"/>
      <c r="AT561" s="127"/>
    </row>
    <row r="562" spans="1:46" ht="30" customHeight="1" x14ac:dyDescent="0.2">
      <c r="A562" s="127"/>
      <c r="B562" s="127"/>
      <c r="C562" s="127"/>
      <c r="D562" s="127"/>
      <c r="E562" s="127"/>
      <c r="F562" s="128"/>
      <c r="G562" s="128"/>
      <c r="H562" s="127"/>
      <c r="I562" s="129"/>
      <c r="J562" s="129"/>
      <c r="K562" s="128"/>
      <c r="L562" s="128"/>
      <c r="M562" s="127"/>
      <c r="N562" s="127"/>
      <c r="O562" s="127"/>
      <c r="P562" s="127"/>
      <c r="Q562" s="127"/>
      <c r="R562" s="130"/>
      <c r="S562" s="130"/>
      <c r="T562" s="128"/>
      <c r="U562" s="128"/>
      <c r="V562" s="128"/>
      <c r="W562" s="128"/>
      <c r="X562" s="130"/>
      <c r="Y562" s="127"/>
      <c r="Z562" s="131"/>
      <c r="AA562" s="127"/>
      <c r="AB562" s="127"/>
      <c r="AC562" s="127"/>
      <c r="AD562" s="127"/>
      <c r="AE562" s="127"/>
      <c r="AF562" s="127"/>
      <c r="AG562" s="127"/>
      <c r="AH562" s="127"/>
      <c r="AI562" s="127"/>
      <c r="AJ562" s="127"/>
      <c r="AK562" s="127"/>
      <c r="AL562" s="127"/>
      <c r="AM562" s="127"/>
      <c r="AN562" s="127"/>
      <c r="AO562" s="127"/>
      <c r="AP562" s="127"/>
      <c r="AQ562" s="127"/>
      <c r="AR562" s="127"/>
      <c r="AS562" s="127"/>
      <c r="AT562" s="127"/>
    </row>
    <row r="563" spans="1:46" ht="30" customHeight="1" x14ac:dyDescent="0.2">
      <c r="A563" s="127"/>
      <c r="B563" s="127"/>
      <c r="C563" s="127"/>
      <c r="D563" s="127"/>
      <c r="E563" s="127"/>
      <c r="F563" s="128"/>
      <c r="G563" s="128"/>
      <c r="H563" s="127"/>
      <c r="I563" s="129"/>
      <c r="J563" s="129"/>
      <c r="K563" s="128"/>
      <c r="L563" s="128"/>
      <c r="M563" s="127"/>
      <c r="N563" s="127"/>
      <c r="O563" s="127"/>
      <c r="P563" s="127"/>
      <c r="Q563" s="127"/>
      <c r="R563" s="130"/>
      <c r="S563" s="130"/>
      <c r="T563" s="128"/>
      <c r="U563" s="128"/>
      <c r="V563" s="128"/>
      <c r="W563" s="128"/>
      <c r="X563" s="130"/>
      <c r="Y563" s="127"/>
      <c r="Z563" s="131"/>
      <c r="AA563" s="127"/>
      <c r="AB563" s="127"/>
      <c r="AC563" s="127"/>
      <c r="AD563" s="127"/>
      <c r="AE563" s="127"/>
      <c r="AF563" s="127"/>
      <c r="AG563" s="127"/>
      <c r="AH563" s="127"/>
      <c r="AI563" s="127"/>
      <c r="AJ563" s="127"/>
      <c r="AK563" s="127"/>
      <c r="AL563" s="127"/>
      <c r="AM563" s="127"/>
      <c r="AN563" s="127"/>
      <c r="AO563" s="127"/>
      <c r="AP563" s="127"/>
      <c r="AQ563" s="127"/>
      <c r="AR563" s="127"/>
      <c r="AS563" s="127"/>
      <c r="AT563" s="127"/>
    </row>
    <row r="564" spans="1:46" ht="30" customHeight="1" x14ac:dyDescent="0.2">
      <c r="A564" s="127"/>
      <c r="B564" s="127"/>
      <c r="C564" s="127"/>
      <c r="D564" s="127"/>
      <c r="E564" s="127"/>
      <c r="F564" s="128"/>
      <c r="G564" s="128"/>
      <c r="H564" s="127"/>
      <c r="I564" s="129"/>
      <c r="J564" s="129"/>
      <c r="K564" s="128"/>
      <c r="L564" s="128"/>
      <c r="M564" s="127"/>
      <c r="N564" s="127"/>
      <c r="O564" s="127"/>
      <c r="P564" s="127"/>
      <c r="Q564" s="127"/>
      <c r="R564" s="130"/>
      <c r="S564" s="130"/>
      <c r="T564" s="128"/>
      <c r="U564" s="128"/>
      <c r="V564" s="128"/>
      <c r="W564" s="128"/>
      <c r="X564" s="130"/>
      <c r="Y564" s="127"/>
      <c r="Z564" s="131"/>
      <c r="AA564" s="127"/>
      <c r="AB564" s="127"/>
      <c r="AC564" s="127"/>
      <c r="AD564" s="127"/>
      <c r="AE564" s="127"/>
      <c r="AF564" s="127"/>
      <c r="AG564" s="127"/>
      <c r="AH564" s="127"/>
      <c r="AI564" s="127"/>
      <c r="AJ564" s="127"/>
      <c r="AK564" s="127"/>
      <c r="AL564" s="127"/>
      <c r="AM564" s="127"/>
      <c r="AN564" s="127"/>
      <c r="AO564" s="127"/>
      <c r="AP564" s="127"/>
      <c r="AQ564" s="127"/>
      <c r="AR564" s="127"/>
      <c r="AS564" s="127"/>
      <c r="AT564" s="127"/>
    </row>
    <row r="565" spans="1:46" ht="30" customHeight="1" x14ac:dyDescent="0.2">
      <c r="A565" s="127"/>
      <c r="B565" s="127"/>
      <c r="C565" s="127"/>
      <c r="D565" s="127"/>
      <c r="E565" s="127"/>
      <c r="F565" s="128"/>
      <c r="G565" s="128"/>
      <c r="H565" s="127"/>
      <c r="I565" s="129"/>
      <c r="J565" s="129"/>
      <c r="K565" s="128"/>
      <c r="L565" s="128"/>
      <c r="M565" s="127"/>
      <c r="N565" s="127"/>
      <c r="O565" s="127"/>
      <c r="P565" s="127"/>
      <c r="Q565" s="127"/>
      <c r="R565" s="130"/>
      <c r="S565" s="130"/>
      <c r="T565" s="128"/>
      <c r="U565" s="128"/>
      <c r="V565" s="128"/>
      <c r="W565" s="128"/>
      <c r="X565" s="130"/>
      <c r="Y565" s="127"/>
      <c r="Z565" s="131"/>
      <c r="AA565" s="127"/>
      <c r="AB565" s="127"/>
      <c r="AC565" s="127"/>
      <c r="AD565" s="127"/>
      <c r="AE565" s="127"/>
      <c r="AF565" s="127"/>
      <c r="AG565" s="127"/>
      <c r="AH565" s="127"/>
      <c r="AI565" s="127"/>
      <c r="AJ565" s="127"/>
      <c r="AK565" s="127"/>
      <c r="AL565" s="127"/>
      <c r="AM565" s="127"/>
      <c r="AN565" s="127"/>
      <c r="AO565" s="127"/>
      <c r="AP565" s="127"/>
      <c r="AQ565" s="127"/>
      <c r="AR565" s="127"/>
      <c r="AS565" s="127"/>
      <c r="AT565" s="127"/>
    </row>
    <row r="566" spans="1:46" ht="30" customHeight="1" x14ac:dyDescent="0.2">
      <c r="A566" s="127"/>
      <c r="B566" s="127"/>
      <c r="C566" s="127"/>
      <c r="D566" s="127"/>
      <c r="E566" s="127"/>
      <c r="F566" s="128"/>
      <c r="G566" s="128"/>
      <c r="H566" s="127"/>
      <c r="I566" s="129"/>
      <c r="J566" s="129"/>
      <c r="K566" s="128"/>
      <c r="L566" s="128"/>
      <c r="M566" s="127"/>
      <c r="N566" s="127"/>
      <c r="O566" s="127"/>
      <c r="P566" s="127"/>
      <c r="Q566" s="127"/>
      <c r="R566" s="130"/>
      <c r="S566" s="130"/>
      <c r="T566" s="128"/>
      <c r="U566" s="128"/>
      <c r="V566" s="128"/>
      <c r="W566" s="128"/>
      <c r="X566" s="130"/>
      <c r="Y566" s="127"/>
      <c r="Z566" s="131"/>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row>
    <row r="567" spans="1:46" ht="30" customHeight="1" x14ac:dyDescent="0.2">
      <c r="A567" s="127"/>
      <c r="B567" s="127"/>
      <c r="C567" s="127"/>
      <c r="D567" s="127"/>
      <c r="E567" s="127"/>
      <c r="F567" s="128"/>
      <c r="G567" s="128"/>
      <c r="H567" s="127"/>
      <c r="I567" s="129"/>
      <c r="J567" s="129"/>
      <c r="K567" s="128"/>
      <c r="L567" s="128"/>
      <c r="M567" s="127"/>
      <c r="N567" s="127"/>
      <c r="O567" s="127"/>
      <c r="P567" s="127"/>
      <c r="Q567" s="127"/>
      <c r="R567" s="130"/>
      <c r="S567" s="130"/>
      <c r="T567" s="128"/>
      <c r="U567" s="128"/>
      <c r="V567" s="128"/>
      <c r="W567" s="128"/>
      <c r="X567" s="130"/>
      <c r="Y567" s="127"/>
      <c r="Z567" s="131"/>
      <c r="AA567" s="127"/>
      <c r="AB567" s="127"/>
      <c r="AC567" s="127"/>
      <c r="AD567" s="127"/>
      <c r="AE567" s="127"/>
      <c r="AF567" s="127"/>
      <c r="AG567" s="127"/>
      <c r="AH567" s="127"/>
      <c r="AI567" s="127"/>
      <c r="AJ567" s="127"/>
      <c r="AK567" s="127"/>
      <c r="AL567" s="127"/>
      <c r="AM567" s="127"/>
      <c r="AN567" s="127"/>
      <c r="AO567" s="127"/>
      <c r="AP567" s="127"/>
      <c r="AQ567" s="127"/>
      <c r="AR567" s="127"/>
      <c r="AS567" s="127"/>
      <c r="AT567" s="127"/>
    </row>
    <row r="568" spans="1:46" ht="30" customHeight="1" x14ac:dyDescent="0.2">
      <c r="A568" s="127"/>
      <c r="B568" s="127"/>
      <c r="C568" s="127"/>
      <c r="D568" s="127"/>
      <c r="E568" s="127"/>
      <c r="F568" s="128"/>
      <c r="G568" s="128"/>
      <c r="H568" s="127"/>
      <c r="I568" s="129"/>
      <c r="J568" s="129"/>
      <c r="K568" s="128"/>
      <c r="L568" s="128"/>
      <c r="M568" s="127"/>
      <c r="N568" s="127"/>
      <c r="O568" s="127"/>
      <c r="P568" s="127"/>
      <c r="Q568" s="127"/>
      <c r="R568" s="130"/>
      <c r="S568" s="130"/>
      <c r="T568" s="128"/>
      <c r="U568" s="128"/>
      <c r="V568" s="128"/>
      <c r="W568" s="128"/>
      <c r="X568" s="130"/>
      <c r="Y568" s="127"/>
      <c r="Z568" s="131"/>
      <c r="AA568" s="127"/>
      <c r="AB568" s="127"/>
      <c r="AC568" s="127"/>
      <c r="AD568" s="127"/>
      <c r="AE568" s="127"/>
      <c r="AF568" s="127"/>
      <c r="AG568" s="127"/>
      <c r="AH568" s="127"/>
      <c r="AI568" s="127"/>
      <c r="AJ568" s="127"/>
      <c r="AK568" s="127"/>
      <c r="AL568" s="127"/>
      <c r="AM568" s="127"/>
      <c r="AN568" s="127"/>
      <c r="AO568" s="127"/>
      <c r="AP568" s="127"/>
      <c r="AQ568" s="127"/>
      <c r="AR568" s="127"/>
      <c r="AS568" s="127"/>
      <c r="AT568" s="127"/>
    </row>
    <row r="569" spans="1:46" ht="30" customHeight="1" x14ac:dyDescent="0.2">
      <c r="A569" s="127"/>
      <c r="B569" s="127"/>
      <c r="C569" s="127"/>
      <c r="D569" s="127"/>
      <c r="E569" s="127"/>
      <c r="F569" s="128"/>
      <c r="G569" s="128"/>
      <c r="H569" s="127"/>
      <c r="I569" s="129"/>
      <c r="J569" s="129"/>
      <c r="K569" s="128"/>
      <c r="L569" s="128"/>
      <c r="M569" s="127"/>
      <c r="N569" s="127"/>
      <c r="O569" s="127"/>
      <c r="P569" s="127"/>
      <c r="Q569" s="127"/>
      <c r="R569" s="130"/>
      <c r="S569" s="130"/>
      <c r="T569" s="128"/>
      <c r="U569" s="128"/>
      <c r="V569" s="128"/>
      <c r="W569" s="128"/>
      <c r="X569" s="130"/>
      <c r="Y569" s="127"/>
      <c r="Z569" s="131"/>
      <c r="AA569" s="127"/>
      <c r="AB569" s="127"/>
      <c r="AC569" s="127"/>
      <c r="AD569" s="127"/>
      <c r="AE569" s="127"/>
      <c r="AF569" s="127"/>
      <c r="AG569" s="127"/>
      <c r="AH569" s="127"/>
      <c r="AI569" s="127"/>
      <c r="AJ569" s="127"/>
      <c r="AK569" s="127"/>
      <c r="AL569" s="127"/>
      <c r="AM569" s="127"/>
      <c r="AN569" s="127"/>
      <c r="AO569" s="127"/>
      <c r="AP569" s="127"/>
      <c r="AQ569" s="127"/>
      <c r="AR569" s="127"/>
      <c r="AS569" s="127"/>
      <c r="AT569" s="127"/>
    </row>
    <row r="570" spans="1:46" ht="30" customHeight="1" x14ac:dyDescent="0.2">
      <c r="A570" s="127"/>
      <c r="B570" s="127"/>
      <c r="C570" s="127"/>
      <c r="D570" s="127"/>
      <c r="E570" s="127"/>
      <c r="F570" s="128"/>
      <c r="G570" s="128"/>
      <c r="H570" s="127"/>
      <c r="I570" s="129"/>
      <c r="J570" s="129"/>
      <c r="K570" s="128"/>
      <c r="L570" s="128"/>
      <c r="M570" s="127"/>
      <c r="N570" s="127"/>
      <c r="O570" s="127"/>
      <c r="P570" s="127"/>
      <c r="Q570" s="127"/>
      <c r="R570" s="130"/>
      <c r="S570" s="130"/>
      <c r="T570" s="128"/>
      <c r="U570" s="128"/>
      <c r="V570" s="128"/>
      <c r="W570" s="128"/>
      <c r="X570" s="130"/>
      <c r="Y570" s="127"/>
      <c r="Z570" s="131"/>
      <c r="AA570" s="127"/>
      <c r="AB570" s="127"/>
      <c r="AC570" s="127"/>
      <c r="AD570" s="127"/>
      <c r="AE570" s="127"/>
      <c r="AF570" s="127"/>
      <c r="AG570" s="127"/>
      <c r="AH570" s="127"/>
      <c r="AI570" s="127"/>
      <c r="AJ570" s="127"/>
      <c r="AK570" s="127"/>
      <c r="AL570" s="127"/>
      <c r="AM570" s="127"/>
      <c r="AN570" s="127"/>
      <c r="AO570" s="127"/>
      <c r="AP570" s="127"/>
      <c r="AQ570" s="127"/>
      <c r="AR570" s="127"/>
      <c r="AS570" s="127"/>
      <c r="AT570" s="127"/>
    </row>
    <row r="571" spans="1:46" ht="30" customHeight="1" x14ac:dyDescent="0.2">
      <c r="A571" s="127"/>
      <c r="B571" s="127"/>
      <c r="C571" s="127"/>
      <c r="D571" s="127"/>
      <c r="E571" s="127"/>
      <c r="F571" s="128"/>
      <c r="G571" s="128"/>
      <c r="H571" s="127"/>
      <c r="I571" s="129"/>
      <c r="J571" s="129"/>
      <c r="K571" s="128"/>
      <c r="L571" s="128"/>
      <c r="M571" s="127"/>
      <c r="N571" s="127"/>
      <c r="O571" s="127"/>
      <c r="P571" s="127"/>
      <c r="Q571" s="127"/>
      <c r="R571" s="130"/>
      <c r="S571" s="130"/>
      <c r="T571" s="128"/>
      <c r="U571" s="128"/>
      <c r="V571" s="128"/>
      <c r="W571" s="128"/>
      <c r="X571" s="130"/>
      <c r="Y571" s="127"/>
      <c r="Z571" s="131"/>
      <c r="AA571" s="127"/>
      <c r="AB571" s="127"/>
      <c r="AC571" s="127"/>
      <c r="AD571" s="127"/>
      <c r="AE571" s="127"/>
      <c r="AF571" s="127"/>
      <c r="AG571" s="127"/>
      <c r="AH571" s="127"/>
      <c r="AI571" s="127"/>
      <c r="AJ571" s="127"/>
      <c r="AK571" s="127"/>
      <c r="AL571" s="127"/>
      <c r="AM571" s="127"/>
      <c r="AN571" s="127"/>
      <c r="AO571" s="127"/>
      <c r="AP571" s="127"/>
      <c r="AQ571" s="127"/>
      <c r="AR571" s="127"/>
      <c r="AS571" s="127"/>
      <c r="AT571" s="127"/>
    </row>
    <row r="572" spans="1:46" ht="30" customHeight="1" x14ac:dyDescent="0.2">
      <c r="A572" s="127"/>
      <c r="B572" s="127"/>
      <c r="C572" s="127"/>
      <c r="D572" s="127"/>
      <c r="E572" s="127"/>
      <c r="F572" s="128"/>
      <c r="G572" s="128"/>
      <c r="H572" s="127"/>
      <c r="I572" s="129"/>
      <c r="J572" s="129"/>
      <c r="K572" s="128"/>
      <c r="L572" s="128"/>
      <c r="M572" s="127"/>
      <c r="N572" s="127"/>
      <c r="O572" s="127"/>
      <c r="P572" s="127"/>
      <c r="Q572" s="127"/>
      <c r="R572" s="130"/>
      <c r="S572" s="130"/>
      <c r="T572" s="128"/>
      <c r="U572" s="128"/>
      <c r="V572" s="128"/>
      <c r="W572" s="128"/>
      <c r="X572" s="130"/>
      <c r="Y572" s="127"/>
      <c r="Z572" s="131"/>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row>
    <row r="573" spans="1:46" ht="30" customHeight="1" x14ac:dyDescent="0.2">
      <c r="A573" s="127"/>
      <c r="B573" s="127"/>
      <c r="C573" s="127"/>
      <c r="D573" s="127"/>
      <c r="E573" s="127"/>
      <c r="F573" s="128"/>
      <c r="G573" s="128"/>
      <c r="H573" s="127"/>
      <c r="I573" s="129"/>
      <c r="J573" s="129"/>
      <c r="K573" s="128"/>
      <c r="L573" s="128"/>
      <c r="M573" s="127"/>
      <c r="N573" s="127"/>
      <c r="O573" s="127"/>
      <c r="P573" s="127"/>
      <c r="Q573" s="127"/>
      <c r="R573" s="130"/>
      <c r="S573" s="130"/>
      <c r="T573" s="128"/>
      <c r="U573" s="128"/>
      <c r="V573" s="128"/>
      <c r="W573" s="128"/>
      <c r="X573" s="130"/>
      <c r="Y573" s="127"/>
      <c r="Z573" s="131"/>
      <c r="AA573" s="127"/>
      <c r="AB573" s="127"/>
      <c r="AC573" s="127"/>
      <c r="AD573" s="127"/>
      <c r="AE573" s="127"/>
      <c r="AF573" s="127"/>
      <c r="AG573" s="127"/>
      <c r="AH573" s="127"/>
      <c r="AI573" s="127"/>
      <c r="AJ573" s="127"/>
      <c r="AK573" s="127"/>
      <c r="AL573" s="127"/>
      <c r="AM573" s="127"/>
      <c r="AN573" s="127"/>
      <c r="AO573" s="127"/>
      <c r="AP573" s="127"/>
      <c r="AQ573" s="127"/>
      <c r="AR573" s="127"/>
      <c r="AS573" s="127"/>
      <c r="AT573" s="127"/>
    </row>
    <row r="574" spans="1:46" ht="30" customHeight="1" x14ac:dyDescent="0.2">
      <c r="A574" s="127"/>
      <c r="B574" s="127"/>
      <c r="C574" s="127"/>
      <c r="D574" s="127"/>
      <c r="E574" s="127"/>
      <c r="F574" s="128"/>
      <c r="G574" s="128"/>
      <c r="H574" s="127"/>
      <c r="I574" s="129"/>
      <c r="J574" s="129"/>
      <c r="K574" s="128"/>
      <c r="L574" s="128"/>
      <c r="M574" s="127"/>
      <c r="N574" s="127"/>
      <c r="O574" s="127"/>
      <c r="P574" s="127"/>
      <c r="Q574" s="127"/>
      <c r="R574" s="130"/>
      <c r="S574" s="130"/>
      <c r="T574" s="128"/>
      <c r="U574" s="128"/>
      <c r="V574" s="128"/>
      <c r="W574" s="128"/>
      <c r="X574" s="130"/>
      <c r="Y574" s="127"/>
      <c r="Z574" s="131"/>
      <c r="AA574" s="127"/>
      <c r="AB574" s="127"/>
      <c r="AC574" s="127"/>
      <c r="AD574" s="127"/>
      <c r="AE574" s="127"/>
      <c r="AF574" s="127"/>
      <c r="AG574" s="127"/>
      <c r="AH574" s="127"/>
      <c r="AI574" s="127"/>
      <c r="AJ574" s="127"/>
      <c r="AK574" s="127"/>
      <c r="AL574" s="127"/>
      <c r="AM574" s="127"/>
      <c r="AN574" s="127"/>
      <c r="AO574" s="127"/>
      <c r="AP574" s="127"/>
      <c r="AQ574" s="127"/>
      <c r="AR574" s="127"/>
      <c r="AS574" s="127"/>
      <c r="AT574" s="127"/>
    </row>
    <row r="575" spans="1:46" ht="30" customHeight="1" x14ac:dyDescent="0.2">
      <c r="A575" s="127"/>
      <c r="B575" s="127"/>
      <c r="C575" s="127"/>
      <c r="D575" s="127"/>
      <c r="E575" s="127"/>
      <c r="F575" s="128"/>
      <c r="G575" s="128"/>
      <c r="H575" s="127"/>
      <c r="I575" s="129"/>
      <c r="J575" s="129"/>
      <c r="K575" s="128"/>
      <c r="L575" s="128"/>
      <c r="M575" s="127"/>
      <c r="N575" s="127"/>
      <c r="O575" s="127"/>
      <c r="P575" s="127"/>
      <c r="Q575" s="127"/>
      <c r="R575" s="130"/>
      <c r="S575" s="130"/>
      <c r="T575" s="128"/>
      <c r="U575" s="128"/>
      <c r="V575" s="128"/>
      <c r="W575" s="128"/>
      <c r="X575" s="130"/>
      <c r="Y575" s="127"/>
      <c r="Z575" s="131"/>
      <c r="AA575" s="127"/>
      <c r="AB575" s="127"/>
      <c r="AC575" s="127"/>
      <c r="AD575" s="127"/>
      <c r="AE575" s="127"/>
      <c r="AF575" s="127"/>
      <c r="AG575" s="127"/>
      <c r="AH575" s="127"/>
      <c r="AI575" s="127"/>
      <c r="AJ575" s="127"/>
      <c r="AK575" s="127"/>
      <c r="AL575" s="127"/>
      <c r="AM575" s="127"/>
      <c r="AN575" s="127"/>
      <c r="AO575" s="127"/>
      <c r="AP575" s="127"/>
      <c r="AQ575" s="127"/>
      <c r="AR575" s="127"/>
      <c r="AS575" s="127"/>
      <c r="AT575" s="127"/>
    </row>
    <row r="576" spans="1:46" ht="30" customHeight="1" x14ac:dyDescent="0.2">
      <c r="A576" s="127"/>
      <c r="B576" s="127"/>
      <c r="C576" s="127"/>
      <c r="D576" s="127"/>
      <c r="E576" s="127"/>
      <c r="F576" s="128"/>
      <c r="G576" s="128"/>
      <c r="H576" s="127"/>
      <c r="I576" s="129"/>
      <c r="J576" s="129"/>
      <c r="K576" s="128"/>
      <c r="L576" s="128"/>
      <c r="M576" s="127"/>
      <c r="N576" s="127"/>
      <c r="O576" s="127"/>
      <c r="P576" s="127"/>
      <c r="Q576" s="127"/>
      <c r="R576" s="130"/>
      <c r="S576" s="130"/>
      <c r="T576" s="128"/>
      <c r="U576" s="128"/>
      <c r="V576" s="128"/>
      <c r="W576" s="128"/>
      <c r="X576" s="130"/>
      <c r="Y576" s="127"/>
      <c r="Z576" s="131"/>
      <c r="AA576" s="127"/>
      <c r="AB576" s="127"/>
      <c r="AC576" s="127"/>
      <c r="AD576" s="127"/>
      <c r="AE576" s="127"/>
      <c r="AF576" s="127"/>
      <c r="AG576" s="127"/>
      <c r="AH576" s="127"/>
      <c r="AI576" s="127"/>
      <c r="AJ576" s="127"/>
      <c r="AK576" s="127"/>
      <c r="AL576" s="127"/>
      <c r="AM576" s="127"/>
      <c r="AN576" s="127"/>
      <c r="AO576" s="127"/>
      <c r="AP576" s="127"/>
      <c r="AQ576" s="127"/>
      <c r="AR576" s="127"/>
      <c r="AS576" s="127"/>
      <c r="AT576" s="127"/>
    </row>
    <row r="577" spans="1:46" ht="30" customHeight="1" x14ac:dyDescent="0.2">
      <c r="A577" s="127"/>
      <c r="B577" s="127"/>
      <c r="C577" s="127"/>
      <c r="D577" s="127"/>
      <c r="E577" s="127"/>
      <c r="F577" s="128"/>
      <c r="G577" s="128"/>
      <c r="H577" s="127"/>
      <c r="I577" s="129"/>
      <c r="J577" s="129"/>
      <c r="K577" s="128"/>
      <c r="L577" s="128"/>
      <c r="M577" s="127"/>
      <c r="N577" s="127"/>
      <c r="O577" s="127"/>
      <c r="P577" s="127"/>
      <c r="Q577" s="127"/>
      <c r="R577" s="130"/>
      <c r="S577" s="130"/>
      <c r="T577" s="128"/>
      <c r="U577" s="128"/>
      <c r="V577" s="128"/>
      <c r="W577" s="128"/>
      <c r="X577" s="130"/>
      <c r="Y577" s="127"/>
      <c r="Z577" s="131"/>
      <c r="AA577" s="127"/>
      <c r="AB577" s="127"/>
      <c r="AC577" s="127"/>
      <c r="AD577" s="127"/>
      <c r="AE577" s="127"/>
      <c r="AF577" s="127"/>
      <c r="AG577" s="127"/>
      <c r="AH577" s="127"/>
      <c r="AI577" s="127"/>
      <c r="AJ577" s="127"/>
      <c r="AK577" s="127"/>
      <c r="AL577" s="127"/>
      <c r="AM577" s="127"/>
      <c r="AN577" s="127"/>
      <c r="AO577" s="127"/>
      <c r="AP577" s="127"/>
      <c r="AQ577" s="127"/>
      <c r="AR577" s="127"/>
      <c r="AS577" s="127"/>
      <c r="AT577" s="127"/>
    </row>
    <row r="578" spans="1:46" ht="30" customHeight="1" x14ac:dyDescent="0.2">
      <c r="A578" s="127"/>
      <c r="B578" s="127"/>
      <c r="C578" s="127"/>
      <c r="D578" s="127"/>
      <c r="E578" s="127"/>
      <c r="F578" s="128"/>
      <c r="G578" s="128"/>
      <c r="H578" s="127"/>
      <c r="I578" s="129"/>
      <c r="J578" s="129"/>
      <c r="K578" s="128"/>
      <c r="L578" s="128"/>
      <c r="M578" s="127"/>
      <c r="N578" s="127"/>
      <c r="O578" s="127"/>
      <c r="P578" s="127"/>
      <c r="Q578" s="127"/>
      <c r="R578" s="130"/>
      <c r="S578" s="130"/>
      <c r="T578" s="128"/>
      <c r="U578" s="128"/>
      <c r="V578" s="128"/>
      <c r="W578" s="128"/>
      <c r="X578" s="130"/>
      <c r="Y578" s="127"/>
      <c r="Z578" s="131"/>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row>
    <row r="579" spans="1:46" ht="30" customHeight="1" x14ac:dyDescent="0.2">
      <c r="A579" s="127"/>
      <c r="B579" s="127"/>
      <c r="C579" s="127"/>
      <c r="D579" s="127"/>
      <c r="E579" s="127"/>
      <c r="F579" s="128"/>
      <c r="G579" s="128"/>
      <c r="H579" s="127"/>
      <c r="I579" s="129"/>
      <c r="J579" s="129"/>
      <c r="K579" s="128"/>
      <c r="L579" s="128"/>
      <c r="M579" s="127"/>
      <c r="N579" s="127"/>
      <c r="O579" s="127"/>
      <c r="P579" s="127"/>
      <c r="Q579" s="127"/>
      <c r="R579" s="130"/>
      <c r="S579" s="130"/>
      <c r="T579" s="128"/>
      <c r="U579" s="128"/>
      <c r="V579" s="128"/>
      <c r="W579" s="128"/>
      <c r="X579" s="130"/>
      <c r="Y579" s="127"/>
      <c r="Z579" s="131"/>
      <c r="AA579" s="127"/>
      <c r="AB579" s="127"/>
      <c r="AC579" s="127"/>
      <c r="AD579" s="127"/>
      <c r="AE579" s="127"/>
      <c r="AF579" s="127"/>
      <c r="AG579" s="127"/>
      <c r="AH579" s="127"/>
      <c r="AI579" s="127"/>
      <c r="AJ579" s="127"/>
      <c r="AK579" s="127"/>
      <c r="AL579" s="127"/>
      <c r="AM579" s="127"/>
      <c r="AN579" s="127"/>
      <c r="AO579" s="127"/>
      <c r="AP579" s="127"/>
      <c r="AQ579" s="127"/>
      <c r="AR579" s="127"/>
      <c r="AS579" s="127"/>
      <c r="AT579" s="127"/>
    </row>
    <row r="580" spans="1:46" ht="30" customHeight="1" x14ac:dyDescent="0.2">
      <c r="A580" s="127"/>
      <c r="B580" s="127"/>
      <c r="C580" s="127"/>
      <c r="D580" s="127"/>
      <c r="E580" s="127"/>
      <c r="F580" s="128"/>
      <c r="G580" s="128"/>
      <c r="H580" s="127"/>
      <c r="I580" s="129"/>
      <c r="J580" s="129"/>
      <c r="K580" s="128"/>
      <c r="L580" s="128"/>
      <c r="M580" s="127"/>
      <c r="N580" s="127"/>
      <c r="O580" s="127"/>
      <c r="P580" s="127"/>
      <c r="Q580" s="127"/>
      <c r="R580" s="130"/>
      <c r="S580" s="130"/>
      <c r="T580" s="128"/>
      <c r="U580" s="128"/>
      <c r="V580" s="128"/>
      <c r="W580" s="128"/>
      <c r="X580" s="130"/>
      <c r="Y580" s="127"/>
      <c r="Z580" s="131"/>
      <c r="AA580" s="127"/>
      <c r="AB580" s="127"/>
      <c r="AC580" s="127"/>
      <c r="AD580" s="127"/>
      <c r="AE580" s="127"/>
      <c r="AF580" s="127"/>
      <c r="AG580" s="127"/>
      <c r="AH580" s="127"/>
      <c r="AI580" s="127"/>
      <c r="AJ580" s="127"/>
      <c r="AK580" s="127"/>
      <c r="AL580" s="127"/>
      <c r="AM580" s="127"/>
      <c r="AN580" s="127"/>
      <c r="AO580" s="127"/>
      <c r="AP580" s="127"/>
      <c r="AQ580" s="127"/>
      <c r="AR580" s="127"/>
      <c r="AS580" s="127"/>
      <c r="AT580" s="127"/>
    </row>
    <row r="581" spans="1:46" ht="30" customHeight="1" x14ac:dyDescent="0.2">
      <c r="A581" s="127"/>
      <c r="B581" s="127"/>
      <c r="C581" s="127"/>
      <c r="D581" s="127"/>
      <c r="E581" s="127"/>
      <c r="F581" s="128"/>
      <c r="G581" s="128"/>
      <c r="H581" s="127"/>
      <c r="I581" s="129"/>
      <c r="J581" s="129"/>
      <c r="K581" s="128"/>
      <c r="L581" s="128"/>
      <c r="M581" s="127"/>
      <c r="N581" s="127"/>
      <c r="O581" s="127"/>
      <c r="P581" s="127"/>
      <c r="Q581" s="127"/>
      <c r="R581" s="130"/>
      <c r="S581" s="130"/>
      <c r="T581" s="128"/>
      <c r="U581" s="128"/>
      <c r="V581" s="128"/>
      <c r="W581" s="128"/>
      <c r="X581" s="130"/>
      <c r="Y581" s="127"/>
      <c r="Z581" s="131"/>
      <c r="AA581" s="127"/>
      <c r="AB581" s="127"/>
      <c r="AC581" s="127"/>
      <c r="AD581" s="127"/>
      <c r="AE581" s="127"/>
      <c r="AF581" s="127"/>
      <c r="AG581" s="127"/>
      <c r="AH581" s="127"/>
      <c r="AI581" s="127"/>
      <c r="AJ581" s="127"/>
      <c r="AK581" s="127"/>
      <c r="AL581" s="127"/>
      <c r="AM581" s="127"/>
      <c r="AN581" s="127"/>
      <c r="AO581" s="127"/>
      <c r="AP581" s="127"/>
      <c r="AQ581" s="127"/>
      <c r="AR581" s="127"/>
      <c r="AS581" s="127"/>
      <c r="AT581" s="127"/>
    </row>
    <row r="582" spans="1:46" ht="30" customHeight="1" x14ac:dyDescent="0.2">
      <c r="A582" s="127"/>
      <c r="B582" s="127"/>
      <c r="C582" s="127"/>
      <c r="D582" s="127"/>
      <c r="E582" s="127"/>
      <c r="F582" s="128"/>
      <c r="G582" s="128"/>
      <c r="H582" s="127"/>
      <c r="I582" s="129"/>
      <c r="J582" s="129"/>
      <c r="K582" s="128"/>
      <c r="L582" s="128"/>
      <c r="M582" s="127"/>
      <c r="N582" s="127"/>
      <c r="O582" s="127"/>
      <c r="P582" s="127"/>
      <c r="Q582" s="127"/>
      <c r="R582" s="130"/>
      <c r="S582" s="130"/>
      <c r="T582" s="128"/>
      <c r="U582" s="128"/>
      <c r="V582" s="128"/>
      <c r="W582" s="128"/>
      <c r="X582" s="130"/>
      <c r="Y582" s="127"/>
      <c r="Z582" s="131"/>
      <c r="AA582" s="127"/>
      <c r="AB582" s="127"/>
      <c r="AC582" s="127"/>
      <c r="AD582" s="127"/>
      <c r="AE582" s="127"/>
      <c r="AF582" s="127"/>
      <c r="AG582" s="127"/>
      <c r="AH582" s="127"/>
      <c r="AI582" s="127"/>
      <c r="AJ582" s="127"/>
      <c r="AK582" s="127"/>
      <c r="AL582" s="127"/>
      <c r="AM582" s="127"/>
      <c r="AN582" s="127"/>
      <c r="AO582" s="127"/>
      <c r="AP582" s="127"/>
      <c r="AQ582" s="127"/>
      <c r="AR582" s="127"/>
      <c r="AS582" s="127"/>
      <c r="AT582" s="127"/>
    </row>
    <row r="583" spans="1:46" ht="30" customHeight="1" x14ac:dyDescent="0.2">
      <c r="A583" s="127"/>
      <c r="B583" s="127"/>
      <c r="C583" s="127"/>
      <c r="D583" s="127"/>
      <c r="E583" s="127"/>
      <c r="F583" s="128"/>
      <c r="G583" s="128"/>
      <c r="H583" s="127"/>
      <c r="I583" s="129"/>
      <c r="J583" s="129"/>
      <c r="K583" s="128"/>
      <c r="L583" s="128"/>
      <c r="M583" s="127"/>
      <c r="N583" s="127"/>
      <c r="O583" s="127"/>
      <c r="P583" s="127"/>
      <c r="Q583" s="127"/>
      <c r="R583" s="130"/>
      <c r="S583" s="130"/>
      <c r="T583" s="128"/>
      <c r="U583" s="128"/>
      <c r="V583" s="128"/>
      <c r="W583" s="128"/>
      <c r="X583" s="130"/>
      <c r="Y583" s="127"/>
      <c r="Z583" s="131"/>
      <c r="AA583" s="127"/>
      <c r="AB583" s="127"/>
      <c r="AC583" s="127"/>
      <c r="AD583" s="127"/>
      <c r="AE583" s="127"/>
      <c r="AF583" s="127"/>
      <c r="AG583" s="127"/>
      <c r="AH583" s="127"/>
      <c r="AI583" s="127"/>
      <c r="AJ583" s="127"/>
      <c r="AK583" s="127"/>
      <c r="AL583" s="127"/>
      <c r="AM583" s="127"/>
      <c r="AN583" s="127"/>
      <c r="AO583" s="127"/>
      <c r="AP583" s="127"/>
      <c r="AQ583" s="127"/>
      <c r="AR583" s="127"/>
      <c r="AS583" s="127"/>
      <c r="AT583" s="127"/>
    </row>
    <row r="584" spans="1:46" ht="30" customHeight="1" x14ac:dyDescent="0.2">
      <c r="A584" s="127"/>
      <c r="B584" s="127"/>
      <c r="C584" s="127"/>
      <c r="D584" s="127"/>
      <c r="E584" s="127"/>
      <c r="F584" s="128"/>
      <c r="G584" s="128"/>
      <c r="H584" s="127"/>
      <c r="I584" s="129"/>
      <c r="J584" s="129"/>
      <c r="K584" s="128"/>
      <c r="L584" s="128"/>
      <c r="M584" s="127"/>
      <c r="N584" s="127"/>
      <c r="O584" s="127"/>
      <c r="P584" s="127"/>
      <c r="Q584" s="127"/>
      <c r="R584" s="130"/>
      <c r="S584" s="130"/>
      <c r="T584" s="128"/>
      <c r="U584" s="128"/>
      <c r="V584" s="128"/>
      <c r="W584" s="128"/>
      <c r="X584" s="130"/>
      <c r="Y584" s="127"/>
      <c r="Z584" s="131"/>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row>
    <row r="585" spans="1:46" ht="30" customHeight="1" x14ac:dyDescent="0.2">
      <c r="A585" s="127"/>
      <c r="B585" s="127"/>
      <c r="C585" s="127"/>
      <c r="D585" s="127"/>
      <c r="E585" s="127"/>
      <c r="F585" s="128"/>
      <c r="G585" s="128"/>
      <c r="H585" s="127"/>
      <c r="I585" s="129"/>
      <c r="J585" s="129"/>
      <c r="K585" s="128"/>
      <c r="L585" s="128"/>
      <c r="M585" s="127"/>
      <c r="N585" s="127"/>
      <c r="O585" s="127"/>
      <c r="P585" s="127"/>
      <c r="Q585" s="127"/>
      <c r="R585" s="130"/>
      <c r="S585" s="130"/>
      <c r="T585" s="128"/>
      <c r="U585" s="128"/>
      <c r="V585" s="128"/>
      <c r="W585" s="128"/>
      <c r="X585" s="130"/>
      <c r="Y585" s="127"/>
      <c r="Z585" s="131"/>
      <c r="AA585" s="127"/>
      <c r="AB585" s="127"/>
      <c r="AC585" s="127"/>
      <c r="AD585" s="127"/>
      <c r="AE585" s="127"/>
      <c r="AF585" s="127"/>
      <c r="AG585" s="127"/>
      <c r="AH585" s="127"/>
      <c r="AI585" s="127"/>
      <c r="AJ585" s="127"/>
      <c r="AK585" s="127"/>
      <c r="AL585" s="127"/>
      <c r="AM585" s="127"/>
      <c r="AN585" s="127"/>
      <c r="AO585" s="127"/>
      <c r="AP585" s="127"/>
      <c r="AQ585" s="127"/>
      <c r="AR585" s="127"/>
      <c r="AS585" s="127"/>
      <c r="AT585" s="127"/>
    </row>
    <row r="586" spans="1:46" ht="30" customHeight="1" x14ac:dyDescent="0.2">
      <c r="A586" s="127"/>
      <c r="B586" s="127"/>
      <c r="C586" s="127"/>
      <c r="D586" s="127"/>
      <c r="E586" s="127"/>
      <c r="F586" s="128"/>
      <c r="G586" s="128"/>
      <c r="H586" s="127"/>
      <c r="I586" s="129"/>
      <c r="J586" s="129"/>
      <c r="K586" s="128"/>
      <c r="L586" s="128"/>
      <c r="M586" s="127"/>
      <c r="N586" s="127"/>
      <c r="O586" s="127"/>
      <c r="P586" s="127"/>
      <c r="Q586" s="127"/>
      <c r="R586" s="130"/>
      <c r="S586" s="130"/>
      <c r="T586" s="128"/>
      <c r="U586" s="128"/>
      <c r="V586" s="128"/>
      <c r="W586" s="128"/>
      <c r="X586" s="130"/>
      <c r="Y586" s="127"/>
      <c r="Z586" s="131"/>
      <c r="AA586" s="127"/>
      <c r="AB586" s="127"/>
      <c r="AC586" s="127"/>
      <c r="AD586" s="127"/>
      <c r="AE586" s="127"/>
      <c r="AF586" s="127"/>
      <c r="AG586" s="127"/>
      <c r="AH586" s="127"/>
      <c r="AI586" s="127"/>
      <c r="AJ586" s="127"/>
      <c r="AK586" s="127"/>
      <c r="AL586" s="127"/>
      <c r="AM586" s="127"/>
      <c r="AN586" s="127"/>
      <c r="AO586" s="127"/>
      <c r="AP586" s="127"/>
      <c r="AQ586" s="127"/>
      <c r="AR586" s="127"/>
      <c r="AS586" s="127"/>
      <c r="AT586" s="127"/>
    </row>
    <row r="587" spans="1:46" ht="30" customHeight="1" x14ac:dyDescent="0.2">
      <c r="A587" s="127"/>
      <c r="B587" s="127"/>
      <c r="C587" s="127"/>
      <c r="D587" s="127"/>
      <c r="E587" s="127"/>
      <c r="F587" s="128"/>
      <c r="G587" s="128"/>
      <c r="H587" s="127"/>
      <c r="I587" s="129"/>
      <c r="J587" s="129"/>
      <c r="K587" s="128"/>
      <c r="L587" s="128"/>
      <c r="M587" s="127"/>
      <c r="N587" s="127"/>
      <c r="O587" s="127"/>
      <c r="P587" s="127"/>
      <c r="Q587" s="127"/>
      <c r="R587" s="130"/>
      <c r="S587" s="130"/>
      <c r="T587" s="128"/>
      <c r="U587" s="128"/>
      <c r="V587" s="128"/>
      <c r="W587" s="128"/>
      <c r="X587" s="130"/>
      <c r="Y587" s="127"/>
      <c r="Z587" s="131"/>
      <c r="AA587" s="127"/>
      <c r="AB587" s="127"/>
      <c r="AC587" s="127"/>
      <c r="AD587" s="127"/>
      <c r="AE587" s="127"/>
      <c r="AF587" s="127"/>
      <c r="AG587" s="127"/>
      <c r="AH587" s="127"/>
      <c r="AI587" s="127"/>
      <c r="AJ587" s="127"/>
      <c r="AK587" s="127"/>
      <c r="AL587" s="127"/>
      <c r="AM587" s="127"/>
      <c r="AN587" s="127"/>
      <c r="AO587" s="127"/>
      <c r="AP587" s="127"/>
      <c r="AQ587" s="127"/>
      <c r="AR587" s="127"/>
      <c r="AS587" s="127"/>
      <c r="AT587" s="127"/>
    </row>
    <row r="588" spans="1:46" ht="30" customHeight="1" x14ac:dyDescent="0.2">
      <c r="A588" s="127"/>
      <c r="B588" s="127"/>
      <c r="C588" s="127"/>
      <c r="D588" s="127"/>
      <c r="E588" s="127"/>
      <c r="F588" s="128"/>
      <c r="G588" s="128"/>
      <c r="H588" s="127"/>
      <c r="I588" s="129"/>
      <c r="J588" s="129"/>
      <c r="K588" s="128"/>
      <c r="L588" s="128"/>
      <c r="M588" s="127"/>
      <c r="N588" s="127"/>
      <c r="O588" s="127"/>
      <c r="P588" s="127"/>
      <c r="Q588" s="127"/>
      <c r="R588" s="130"/>
      <c r="S588" s="130"/>
      <c r="T588" s="128"/>
      <c r="U588" s="128"/>
      <c r="V588" s="128"/>
      <c r="W588" s="128"/>
      <c r="X588" s="130"/>
      <c r="Y588" s="127"/>
      <c r="Z588" s="131"/>
      <c r="AA588" s="127"/>
      <c r="AB588" s="127"/>
      <c r="AC588" s="127"/>
      <c r="AD588" s="127"/>
      <c r="AE588" s="127"/>
      <c r="AF588" s="127"/>
      <c r="AG588" s="127"/>
      <c r="AH588" s="127"/>
      <c r="AI588" s="127"/>
      <c r="AJ588" s="127"/>
      <c r="AK588" s="127"/>
      <c r="AL588" s="127"/>
      <c r="AM588" s="127"/>
      <c r="AN588" s="127"/>
      <c r="AO588" s="127"/>
      <c r="AP588" s="127"/>
      <c r="AQ588" s="127"/>
      <c r="AR588" s="127"/>
      <c r="AS588" s="127"/>
      <c r="AT588" s="127"/>
    </row>
    <row r="589" spans="1:46" ht="30" customHeight="1" x14ac:dyDescent="0.2">
      <c r="A589" s="127"/>
      <c r="B589" s="127"/>
      <c r="C589" s="127"/>
      <c r="D589" s="127"/>
      <c r="E589" s="127"/>
      <c r="F589" s="128"/>
      <c r="G589" s="128"/>
      <c r="H589" s="127"/>
      <c r="I589" s="129"/>
      <c r="J589" s="129"/>
      <c r="K589" s="128"/>
      <c r="L589" s="128"/>
      <c r="M589" s="127"/>
      <c r="N589" s="127"/>
      <c r="O589" s="127"/>
      <c r="P589" s="127"/>
      <c r="Q589" s="127"/>
      <c r="R589" s="130"/>
      <c r="S589" s="130"/>
      <c r="T589" s="128"/>
      <c r="U589" s="128"/>
      <c r="V589" s="128"/>
      <c r="W589" s="128"/>
      <c r="X589" s="130"/>
      <c r="Y589" s="127"/>
      <c r="Z589" s="131"/>
      <c r="AA589" s="127"/>
      <c r="AB589" s="127"/>
      <c r="AC589" s="127"/>
      <c r="AD589" s="127"/>
      <c r="AE589" s="127"/>
      <c r="AF589" s="127"/>
      <c r="AG589" s="127"/>
      <c r="AH589" s="127"/>
      <c r="AI589" s="127"/>
      <c r="AJ589" s="127"/>
      <c r="AK589" s="127"/>
      <c r="AL589" s="127"/>
      <c r="AM589" s="127"/>
      <c r="AN589" s="127"/>
      <c r="AO589" s="127"/>
      <c r="AP589" s="127"/>
      <c r="AQ589" s="127"/>
      <c r="AR589" s="127"/>
      <c r="AS589" s="127"/>
      <c r="AT589" s="127"/>
    </row>
    <row r="590" spans="1:46" ht="30" customHeight="1" x14ac:dyDescent="0.2">
      <c r="A590" s="127"/>
      <c r="B590" s="127"/>
      <c r="C590" s="127"/>
      <c r="D590" s="127"/>
      <c r="E590" s="127"/>
      <c r="F590" s="128"/>
      <c r="G590" s="128"/>
      <c r="H590" s="127"/>
      <c r="I590" s="129"/>
      <c r="J590" s="129"/>
      <c r="K590" s="128"/>
      <c r="L590" s="128"/>
      <c r="M590" s="127"/>
      <c r="N590" s="127"/>
      <c r="O590" s="127"/>
      <c r="P590" s="127"/>
      <c r="Q590" s="127"/>
      <c r="R590" s="130"/>
      <c r="S590" s="130"/>
      <c r="T590" s="128"/>
      <c r="U590" s="128"/>
      <c r="V590" s="128"/>
      <c r="W590" s="128"/>
      <c r="X590" s="130"/>
      <c r="Y590" s="127"/>
      <c r="Z590" s="131"/>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row>
    <row r="591" spans="1:46" ht="30" customHeight="1" x14ac:dyDescent="0.2">
      <c r="A591" s="127"/>
      <c r="B591" s="127"/>
      <c r="C591" s="127"/>
      <c r="D591" s="127"/>
      <c r="E591" s="127"/>
      <c r="F591" s="128"/>
      <c r="G591" s="128"/>
      <c r="H591" s="127"/>
      <c r="I591" s="129"/>
      <c r="J591" s="129"/>
      <c r="K591" s="128"/>
      <c r="L591" s="128"/>
      <c r="M591" s="127"/>
      <c r="N591" s="127"/>
      <c r="O591" s="127"/>
      <c r="P591" s="127"/>
      <c r="Q591" s="127"/>
      <c r="R591" s="130"/>
      <c r="S591" s="130"/>
      <c r="T591" s="128"/>
      <c r="U591" s="128"/>
      <c r="V591" s="128"/>
      <c r="W591" s="128"/>
      <c r="X591" s="130"/>
      <c r="Y591" s="127"/>
      <c r="Z591" s="131"/>
      <c r="AA591" s="127"/>
      <c r="AB591" s="127"/>
      <c r="AC591" s="127"/>
      <c r="AD591" s="127"/>
      <c r="AE591" s="127"/>
      <c r="AF591" s="127"/>
      <c r="AG591" s="127"/>
      <c r="AH591" s="127"/>
      <c r="AI591" s="127"/>
      <c r="AJ591" s="127"/>
      <c r="AK591" s="127"/>
      <c r="AL591" s="127"/>
      <c r="AM591" s="127"/>
      <c r="AN591" s="127"/>
      <c r="AO591" s="127"/>
      <c r="AP591" s="127"/>
      <c r="AQ591" s="127"/>
      <c r="AR591" s="127"/>
      <c r="AS591" s="127"/>
      <c r="AT591" s="127"/>
    </row>
    <row r="592" spans="1:46" ht="30" customHeight="1" x14ac:dyDescent="0.2">
      <c r="A592" s="127"/>
      <c r="B592" s="127"/>
      <c r="C592" s="127"/>
      <c r="D592" s="127"/>
      <c r="E592" s="127"/>
      <c r="F592" s="128"/>
      <c r="G592" s="128"/>
      <c r="H592" s="127"/>
      <c r="I592" s="129"/>
      <c r="J592" s="129"/>
      <c r="K592" s="128"/>
      <c r="L592" s="128"/>
      <c r="M592" s="127"/>
      <c r="N592" s="127"/>
      <c r="O592" s="127"/>
      <c r="P592" s="127"/>
      <c r="Q592" s="127"/>
      <c r="R592" s="130"/>
      <c r="S592" s="130"/>
      <c r="T592" s="128"/>
      <c r="U592" s="128"/>
      <c r="V592" s="128"/>
      <c r="W592" s="128"/>
      <c r="X592" s="130"/>
      <c r="Y592" s="127"/>
      <c r="Z592" s="131"/>
      <c r="AA592" s="127"/>
      <c r="AB592" s="127"/>
      <c r="AC592" s="127"/>
      <c r="AD592" s="127"/>
      <c r="AE592" s="127"/>
      <c r="AF592" s="127"/>
      <c r="AG592" s="127"/>
      <c r="AH592" s="127"/>
      <c r="AI592" s="127"/>
      <c r="AJ592" s="127"/>
      <c r="AK592" s="127"/>
      <c r="AL592" s="127"/>
      <c r="AM592" s="127"/>
      <c r="AN592" s="127"/>
      <c r="AO592" s="127"/>
      <c r="AP592" s="127"/>
      <c r="AQ592" s="127"/>
      <c r="AR592" s="127"/>
      <c r="AS592" s="127"/>
      <c r="AT592" s="127"/>
    </row>
    <row r="593" spans="1:46" ht="30" customHeight="1" x14ac:dyDescent="0.2">
      <c r="A593" s="127"/>
      <c r="B593" s="127"/>
      <c r="C593" s="127"/>
      <c r="D593" s="127"/>
      <c r="E593" s="127"/>
      <c r="F593" s="128"/>
      <c r="G593" s="128"/>
      <c r="H593" s="127"/>
      <c r="I593" s="129"/>
      <c r="J593" s="129"/>
      <c r="K593" s="128"/>
      <c r="L593" s="128"/>
      <c r="M593" s="127"/>
      <c r="N593" s="127"/>
      <c r="O593" s="127"/>
      <c r="P593" s="127"/>
      <c r="Q593" s="127"/>
      <c r="R593" s="130"/>
      <c r="S593" s="130"/>
      <c r="T593" s="128"/>
      <c r="U593" s="128"/>
      <c r="V593" s="128"/>
      <c r="W593" s="128"/>
      <c r="X593" s="130"/>
      <c r="Y593" s="127"/>
      <c r="Z593" s="131"/>
      <c r="AA593" s="127"/>
      <c r="AB593" s="127"/>
      <c r="AC593" s="127"/>
      <c r="AD593" s="127"/>
      <c r="AE593" s="127"/>
      <c r="AF593" s="127"/>
      <c r="AG593" s="127"/>
      <c r="AH593" s="127"/>
      <c r="AI593" s="127"/>
      <c r="AJ593" s="127"/>
      <c r="AK593" s="127"/>
      <c r="AL593" s="127"/>
      <c r="AM593" s="127"/>
      <c r="AN593" s="127"/>
      <c r="AO593" s="127"/>
      <c r="AP593" s="127"/>
      <c r="AQ593" s="127"/>
      <c r="AR593" s="127"/>
      <c r="AS593" s="127"/>
      <c r="AT593" s="127"/>
    </row>
    <row r="594" spans="1:46" ht="30" customHeight="1" x14ac:dyDescent="0.2">
      <c r="A594" s="127"/>
      <c r="B594" s="127"/>
      <c r="C594" s="127"/>
      <c r="D594" s="127"/>
      <c r="E594" s="127"/>
      <c r="F594" s="128"/>
      <c r="G594" s="128"/>
      <c r="H594" s="127"/>
      <c r="I594" s="129"/>
      <c r="J594" s="129"/>
      <c r="K594" s="128"/>
      <c r="L594" s="128"/>
      <c r="M594" s="127"/>
      <c r="N594" s="127"/>
      <c r="O594" s="127"/>
      <c r="P594" s="127"/>
      <c r="Q594" s="127"/>
      <c r="R594" s="130"/>
      <c r="S594" s="130"/>
      <c r="T594" s="128"/>
      <c r="U594" s="128"/>
      <c r="V594" s="128"/>
      <c r="W594" s="128"/>
      <c r="X594" s="130"/>
      <c r="Y594" s="127"/>
      <c r="Z594" s="131"/>
      <c r="AA594" s="127"/>
      <c r="AB594" s="127"/>
      <c r="AC594" s="127"/>
      <c r="AD594" s="127"/>
      <c r="AE594" s="127"/>
      <c r="AF594" s="127"/>
      <c r="AG594" s="127"/>
      <c r="AH594" s="127"/>
      <c r="AI594" s="127"/>
      <c r="AJ594" s="127"/>
      <c r="AK594" s="127"/>
      <c r="AL594" s="127"/>
      <c r="AM594" s="127"/>
      <c r="AN594" s="127"/>
      <c r="AO594" s="127"/>
      <c r="AP594" s="127"/>
      <c r="AQ594" s="127"/>
      <c r="AR594" s="127"/>
      <c r="AS594" s="127"/>
      <c r="AT594" s="127"/>
    </row>
    <row r="595" spans="1:46" ht="30" customHeight="1" x14ac:dyDescent="0.2">
      <c r="A595" s="127"/>
      <c r="B595" s="127"/>
      <c r="C595" s="127"/>
      <c r="D595" s="127"/>
      <c r="E595" s="127"/>
      <c r="F595" s="128"/>
      <c r="G595" s="128"/>
      <c r="H595" s="127"/>
      <c r="I595" s="129"/>
      <c r="J595" s="129"/>
      <c r="K595" s="128"/>
      <c r="L595" s="128"/>
      <c r="M595" s="127"/>
      <c r="N595" s="127"/>
      <c r="O595" s="127"/>
      <c r="P595" s="127"/>
      <c r="Q595" s="127"/>
      <c r="R595" s="130"/>
      <c r="S595" s="130"/>
      <c r="T595" s="128"/>
      <c r="U595" s="128"/>
      <c r="V595" s="128"/>
      <c r="W595" s="128"/>
      <c r="X595" s="130"/>
      <c r="Y595" s="127"/>
      <c r="Z595" s="131"/>
      <c r="AA595" s="127"/>
      <c r="AB595" s="127"/>
      <c r="AC595" s="127"/>
      <c r="AD595" s="127"/>
      <c r="AE595" s="127"/>
      <c r="AF595" s="127"/>
      <c r="AG595" s="127"/>
      <c r="AH595" s="127"/>
      <c r="AI595" s="127"/>
      <c r="AJ595" s="127"/>
      <c r="AK595" s="127"/>
      <c r="AL595" s="127"/>
      <c r="AM595" s="127"/>
      <c r="AN595" s="127"/>
      <c r="AO595" s="127"/>
      <c r="AP595" s="127"/>
      <c r="AQ595" s="127"/>
      <c r="AR595" s="127"/>
      <c r="AS595" s="127"/>
      <c r="AT595" s="127"/>
    </row>
    <row r="596" spans="1:46" ht="30" customHeight="1" x14ac:dyDescent="0.2">
      <c r="A596" s="127"/>
      <c r="B596" s="127"/>
      <c r="C596" s="127"/>
      <c r="D596" s="127"/>
      <c r="E596" s="127"/>
      <c r="F596" s="128"/>
      <c r="G596" s="128"/>
      <c r="H596" s="127"/>
      <c r="I596" s="129"/>
      <c r="J596" s="129"/>
      <c r="K596" s="128"/>
      <c r="L596" s="128"/>
      <c r="M596" s="127"/>
      <c r="N596" s="127"/>
      <c r="O596" s="127"/>
      <c r="P596" s="127"/>
      <c r="Q596" s="127"/>
      <c r="R596" s="130"/>
      <c r="S596" s="130"/>
      <c r="T596" s="128"/>
      <c r="U596" s="128"/>
      <c r="V596" s="128"/>
      <c r="W596" s="128"/>
      <c r="X596" s="130"/>
      <c r="Y596" s="127"/>
      <c r="Z596" s="131"/>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row>
    <row r="597" spans="1:46" ht="30" customHeight="1" x14ac:dyDescent="0.2">
      <c r="A597" s="127"/>
      <c r="B597" s="127"/>
      <c r="C597" s="127"/>
      <c r="D597" s="127"/>
      <c r="E597" s="127"/>
      <c r="F597" s="128"/>
      <c r="G597" s="128"/>
      <c r="H597" s="127"/>
      <c r="I597" s="129"/>
      <c r="J597" s="129"/>
      <c r="K597" s="128"/>
      <c r="L597" s="128"/>
      <c r="M597" s="127"/>
      <c r="N597" s="127"/>
      <c r="O597" s="127"/>
      <c r="P597" s="127"/>
      <c r="Q597" s="127"/>
      <c r="R597" s="130"/>
      <c r="S597" s="130"/>
      <c r="T597" s="128"/>
      <c r="U597" s="128"/>
      <c r="V597" s="128"/>
      <c r="W597" s="128"/>
      <c r="X597" s="130"/>
      <c r="Y597" s="127"/>
      <c r="Z597" s="131"/>
      <c r="AA597" s="127"/>
      <c r="AB597" s="127"/>
      <c r="AC597" s="127"/>
      <c r="AD597" s="127"/>
      <c r="AE597" s="127"/>
      <c r="AF597" s="127"/>
      <c r="AG597" s="127"/>
      <c r="AH597" s="127"/>
      <c r="AI597" s="127"/>
      <c r="AJ597" s="127"/>
      <c r="AK597" s="127"/>
      <c r="AL597" s="127"/>
      <c r="AM597" s="127"/>
      <c r="AN597" s="127"/>
      <c r="AO597" s="127"/>
      <c r="AP597" s="127"/>
      <c r="AQ597" s="127"/>
      <c r="AR597" s="127"/>
      <c r="AS597" s="127"/>
      <c r="AT597" s="127"/>
    </row>
    <row r="598" spans="1:46" ht="30" customHeight="1" x14ac:dyDescent="0.2">
      <c r="A598" s="127"/>
      <c r="B598" s="127"/>
      <c r="C598" s="127"/>
      <c r="D598" s="127"/>
      <c r="E598" s="127"/>
      <c r="F598" s="128"/>
      <c r="G598" s="128"/>
      <c r="H598" s="127"/>
      <c r="I598" s="129"/>
      <c r="J598" s="129"/>
      <c r="K598" s="128"/>
      <c r="L598" s="128"/>
      <c r="M598" s="127"/>
      <c r="N598" s="127"/>
      <c r="O598" s="127"/>
      <c r="P598" s="127"/>
      <c r="Q598" s="127"/>
      <c r="R598" s="130"/>
      <c r="S598" s="130"/>
      <c r="T598" s="128"/>
      <c r="U598" s="128"/>
      <c r="V598" s="128"/>
      <c r="W598" s="128"/>
      <c r="X598" s="130"/>
      <c r="Y598" s="127"/>
      <c r="Z598" s="131"/>
      <c r="AA598" s="127"/>
      <c r="AB598" s="127"/>
      <c r="AC598" s="127"/>
      <c r="AD598" s="127"/>
      <c r="AE598" s="127"/>
      <c r="AF598" s="127"/>
      <c r="AG598" s="127"/>
      <c r="AH598" s="127"/>
      <c r="AI598" s="127"/>
      <c r="AJ598" s="127"/>
      <c r="AK598" s="127"/>
      <c r="AL598" s="127"/>
      <c r="AM598" s="127"/>
      <c r="AN598" s="127"/>
      <c r="AO598" s="127"/>
      <c r="AP598" s="127"/>
      <c r="AQ598" s="127"/>
      <c r="AR598" s="127"/>
      <c r="AS598" s="127"/>
      <c r="AT598" s="127"/>
    </row>
    <row r="599" spans="1:46" ht="30" customHeight="1" x14ac:dyDescent="0.2">
      <c r="A599" s="127"/>
      <c r="B599" s="127"/>
      <c r="C599" s="127"/>
      <c r="D599" s="127"/>
      <c r="E599" s="127"/>
      <c r="F599" s="128"/>
      <c r="G599" s="128"/>
      <c r="H599" s="127"/>
      <c r="I599" s="129"/>
      <c r="J599" s="129"/>
      <c r="K599" s="128"/>
      <c r="L599" s="128"/>
      <c r="M599" s="127"/>
      <c r="N599" s="127"/>
      <c r="O599" s="127"/>
      <c r="P599" s="127"/>
      <c r="Q599" s="127"/>
      <c r="R599" s="130"/>
      <c r="S599" s="130"/>
      <c r="T599" s="128"/>
      <c r="U599" s="128"/>
      <c r="V599" s="128"/>
      <c r="W599" s="128"/>
      <c r="X599" s="130"/>
      <c r="Y599" s="127"/>
      <c r="Z599" s="131"/>
      <c r="AA599" s="127"/>
      <c r="AB599" s="127"/>
      <c r="AC599" s="127"/>
      <c r="AD599" s="127"/>
      <c r="AE599" s="127"/>
      <c r="AF599" s="127"/>
      <c r="AG599" s="127"/>
      <c r="AH599" s="127"/>
      <c r="AI599" s="127"/>
      <c r="AJ599" s="127"/>
      <c r="AK599" s="127"/>
      <c r="AL599" s="127"/>
      <c r="AM599" s="127"/>
      <c r="AN599" s="127"/>
      <c r="AO599" s="127"/>
      <c r="AP599" s="127"/>
      <c r="AQ599" s="127"/>
      <c r="AR599" s="127"/>
      <c r="AS599" s="127"/>
      <c r="AT599" s="127"/>
    </row>
    <row r="600" spans="1:46" ht="30" customHeight="1" x14ac:dyDescent="0.2">
      <c r="A600" s="127"/>
      <c r="B600" s="127"/>
      <c r="C600" s="127"/>
      <c r="D600" s="127"/>
      <c r="E600" s="127"/>
      <c r="F600" s="128"/>
      <c r="G600" s="128"/>
      <c r="H600" s="127"/>
      <c r="I600" s="129"/>
      <c r="J600" s="129"/>
      <c r="K600" s="128"/>
      <c r="L600" s="128"/>
      <c r="M600" s="127"/>
      <c r="N600" s="127"/>
      <c r="O600" s="127"/>
      <c r="P600" s="127"/>
      <c r="Q600" s="127"/>
      <c r="R600" s="130"/>
      <c r="S600" s="130"/>
      <c r="T600" s="128"/>
      <c r="U600" s="128"/>
      <c r="V600" s="128"/>
      <c r="W600" s="128"/>
      <c r="X600" s="130"/>
      <c r="Y600" s="127"/>
      <c r="Z600" s="131"/>
      <c r="AA600" s="127"/>
      <c r="AB600" s="127"/>
      <c r="AC600" s="127"/>
      <c r="AD600" s="127"/>
      <c r="AE600" s="127"/>
      <c r="AF600" s="127"/>
      <c r="AG600" s="127"/>
      <c r="AH600" s="127"/>
      <c r="AI600" s="127"/>
      <c r="AJ600" s="127"/>
      <c r="AK600" s="127"/>
      <c r="AL600" s="127"/>
      <c r="AM600" s="127"/>
      <c r="AN600" s="127"/>
      <c r="AO600" s="127"/>
      <c r="AP600" s="127"/>
      <c r="AQ600" s="127"/>
      <c r="AR600" s="127"/>
      <c r="AS600" s="127"/>
      <c r="AT600" s="127"/>
    </row>
    <row r="601" spans="1:46" ht="30" customHeight="1" x14ac:dyDescent="0.2">
      <c r="A601" s="127"/>
      <c r="B601" s="127"/>
      <c r="C601" s="127"/>
      <c r="D601" s="127"/>
      <c r="E601" s="127"/>
      <c r="F601" s="128"/>
      <c r="G601" s="128"/>
      <c r="H601" s="127"/>
      <c r="I601" s="129"/>
      <c r="J601" s="129"/>
      <c r="K601" s="128"/>
      <c r="L601" s="128"/>
      <c r="M601" s="127"/>
      <c r="N601" s="127"/>
      <c r="O601" s="127"/>
      <c r="P601" s="127"/>
      <c r="Q601" s="127"/>
      <c r="R601" s="130"/>
      <c r="S601" s="130"/>
      <c r="T601" s="128"/>
      <c r="U601" s="128"/>
      <c r="V601" s="128"/>
      <c r="W601" s="128"/>
      <c r="X601" s="130"/>
      <c r="Y601" s="127"/>
      <c r="Z601" s="131"/>
      <c r="AA601" s="127"/>
      <c r="AB601" s="127"/>
      <c r="AC601" s="127"/>
      <c r="AD601" s="127"/>
      <c r="AE601" s="127"/>
      <c r="AF601" s="127"/>
      <c r="AG601" s="127"/>
      <c r="AH601" s="127"/>
      <c r="AI601" s="127"/>
      <c r="AJ601" s="127"/>
      <c r="AK601" s="127"/>
      <c r="AL601" s="127"/>
      <c r="AM601" s="127"/>
      <c r="AN601" s="127"/>
      <c r="AO601" s="127"/>
      <c r="AP601" s="127"/>
      <c r="AQ601" s="127"/>
      <c r="AR601" s="127"/>
      <c r="AS601" s="127"/>
      <c r="AT601" s="127"/>
    </row>
    <row r="602" spans="1:46" ht="30" customHeight="1" x14ac:dyDescent="0.2">
      <c r="A602" s="127"/>
      <c r="B602" s="127"/>
      <c r="C602" s="127"/>
      <c r="D602" s="127"/>
      <c r="E602" s="127"/>
      <c r="F602" s="128"/>
      <c r="G602" s="128"/>
      <c r="H602" s="127"/>
      <c r="I602" s="129"/>
      <c r="J602" s="129"/>
      <c r="K602" s="128"/>
      <c r="L602" s="128"/>
      <c r="M602" s="127"/>
      <c r="N602" s="127"/>
      <c r="O602" s="127"/>
      <c r="P602" s="127"/>
      <c r="Q602" s="127"/>
      <c r="R602" s="130"/>
      <c r="S602" s="130"/>
      <c r="T602" s="128"/>
      <c r="U602" s="128"/>
      <c r="V602" s="128"/>
      <c r="W602" s="128"/>
      <c r="X602" s="130"/>
      <c r="Y602" s="127"/>
      <c r="Z602" s="131"/>
      <c r="AA602" s="127"/>
      <c r="AB602" s="127"/>
      <c r="AC602" s="127"/>
      <c r="AD602" s="127"/>
      <c r="AE602" s="127"/>
      <c r="AF602" s="127"/>
      <c r="AG602" s="127"/>
      <c r="AH602" s="127"/>
      <c r="AI602" s="127"/>
      <c r="AJ602" s="127"/>
      <c r="AK602" s="127"/>
      <c r="AL602" s="127"/>
      <c r="AM602" s="127"/>
      <c r="AN602" s="127"/>
      <c r="AO602" s="127"/>
      <c r="AP602" s="127"/>
      <c r="AQ602" s="127"/>
      <c r="AR602" s="127"/>
      <c r="AS602" s="127"/>
      <c r="AT602" s="127"/>
    </row>
    <row r="603" spans="1:46" ht="30" customHeight="1" x14ac:dyDescent="0.2">
      <c r="A603" s="127"/>
      <c r="B603" s="127"/>
      <c r="C603" s="127"/>
      <c r="D603" s="127"/>
      <c r="E603" s="127"/>
      <c r="F603" s="128"/>
      <c r="G603" s="128"/>
      <c r="H603" s="127"/>
      <c r="I603" s="129"/>
      <c r="J603" s="129"/>
      <c r="K603" s="128"/>
      <c r="L603" s="128"/>
      <c r="M603" s="127"/>
      <c r="N603" s="127"/>
      <c r="O603" s="127"/>
      <c r="P603" s="127"/>
      <c r="Q603" s="127"/>
      <c r="R603" s="130"/>
      <c r="S603" s="130"/>
      <c r="T603" s="128"/>
      <c r="U603" s="128"/>
      <c r="V603" s="128"/>
      <c r="W603" s="128"/>
      <c r="X603" s="130"/>
      <c r="Y603" s="127"/>
      <c r="Z603" s="131"/>
      <c r="AA603" s="127"/>
      <c r="AB603" s="127"/>
      <c r="AC603" s="127"/>
      <c r="AD603" s="127"/>
      <c r="AE603" s="127"/>
      <c r="AF603" s="127"/>
      <c r="AG603" s="127"/>
      <c r="AH603" s="127"/>
      <c r="AI603" s="127"/>
      <c r="AJ603" s="127"/>
      <c r="AK603" s="127"/>
      <c r="AL603" s="127"/>
      <c r="AM603" s="127"/>
      <c r="AN603" s="127"/>
      <c r="AO603" s="127"/>
      <c r="AP603" s="127"/>
      <c r="AQ603" s="127"/>
      <c r="AR603" s="127"/>
      <c r="AS603" s="127"/>
      <c r="AT603" s="127"/>
    </row>
    <row r="604" spans="1:46" ht="30" customHeight="1" x14ac:dyDescent="0.2">
      <c r="A604" s="127"/>
      <c r="B604" s="127"/>
      <c r="C604" s="127"/>
      <c r="D604" s="127"/>
      <c r="E604" s="127"/>
      <c r="F604" s="128"/>
      <c r="G604" s="128"/>
      <c r="H604" s="127"/>
      <c r="I604" s="129"/>
      <c r="J604" s="129"/>
      <c r="K604" s="128"/>
      <c r="L604" s="128"/>
      <c r="M604" s="127"/>
      <c r="N604" s="127"/>
      <c r="O604" s="127"/>
      <c r="P604" s="127"/>
      <c r="Q604" s="127"/>
      <c r="R604" s="130"/>
      <c r="S604" s="130"/>
      <c r="T604" s="128"/>
      <c r="U604" s="128"/>
      <c r="V604" s="128"/>
      <c r="W604" s="128"/>
      <c r="X604" s="130"/>
      <c r="Y604" s="127"/>
      <c r="Z604" s="131"/>
      <c r="AA604" s="127"/>
      <c r="AB604" s="127"/>
      <c r="AC604" s="127"/>
      <c r="AD604" s="127"/>
      <c r="AE604" s="127"/>
      <c r="AF604" s="127"/>
      <c r="AG604" s="127"/>
      <c r="AH604" s="127"/>
      <c r="AI604" s="127"/>
      <c r="AJ604" s="127"/>
      <c r="AK604" s="127"/>
      <c r="AL604" s="127"/>
      <c r="AM604" s="127"/>
      <c r="AN604" s="127"/>
      <c r="AO604" s="127"/>
      <c r="AP604" s="127"/>
      <c r="AQ604" s="127"/>
      <c r="AR604" s="127"/>
      <c r="AS604" s="127"/>
      <c r="AT604" s="127"/>
    </row>
    <row r="605" spans="1:46" ht="30" customHeight="1" x14ac:dyDescent="0.2">
      <c r="A605" s="127"/>
      <c r="B605" s="127"/>
      <c r="C605" s="127"/>
      <c r="D605" s="127"/>
      <c r="E605" s="127"/>
      <c r="F605" s="128"/>
      <c r="G605" s="128"/>
      <c r="H605" s="127"/>
      <c r="I605" s="129"/>
      <c r="J605" s="129"/>
      <c r="K605" s="128"/>
      <c r="L605" s="128"/>
      <c r="M605" s="127"/>
      <c r="N605" s="127"/>
      <c r="O605" s="127"/>
      <c r="P605" s="127"/>
      <c r="Q605" s="127"/>
      <c r="R605" s="130"/>
      <c r="S605" s="130"/>
      <c r="T605" s="128"/>
      <c r="U605" s="128"/>
      <c r="V605" s="128"/>
      <c r="W605" s="128"/>
      <c r="X605" s="130"/>
      <c r="Y605" s="127"/>
      <c r="Z605" s="131"/>
      <c r="AA605" s="127"/>
      <c r="AB605" s="127"/>
      <c r="AC605" s="127"/>
      <c r="AD605" s="127"/>
      <c r="AE605" s="127"/>
      <c r="AF605" s="127"/>
      <c r="AG605" s="127"/>
      <c r="AH605" s="127"/>
      <c r="AI605" s="127"/>
      <c r="AJ605" s="127"/>
      <c r="AK605" s="127"/>
      <c r="AL605" s="127"/>
      <c r="AM605" s="127"/>
      <c r="AN605" s="127"/>
      <c r="AO605" s="127"/>
      <c r="AP605" s="127"/>
      <c r="AQ605" s="127"/>
      <c r="AR605" s="127"/>
      <c r="AS605" s="127"/>
      <c r="AT605" s="127"/>
    </row>
    <row r="606" spans="1:46" ht="30" customHeight="1" x14ac:dyDescent="0.2">
      <c r="A606" s="127"/>
      <c r="B606" s="127"/>
      <c r="C606" s="127"/>
      <c r="D606" s="127"/>
      <c r="E606" s="127"/>
      <c r="F606" s="128"/>
      <c r="G606" s="128"/>
      <c r="H606" s="127"/>
      <c r="I606" s="129"/>
      <c r="J606" s="129"/>
      <c r="K606" s="128"/>
      <c r="L606" s="128"/>
      <c r="M606" s="127"/>
      <c r="N606" s="127"/>
      <c r="O606" s="127"/>
      <c r="P606" s="127"/>
      <c r="Q606" s="127"/>
      <c r="R606" s="130"/>
      <c r="S606" s="130"/>
      <c r="T606" s="128"/>
      <c r="U606" s="128"/>
      <c r="V606" s="128"/>
      <c r="W606" s="128"/>
      <c r="X606" s="130"/>
      <c r="Y606" s="127"/>
      <c r="Z606" s="131"/>
      <c r="AA606" s="127"/>
      <c r="AB606" s="127"/>
      <c r="AC606" s="127"/>
      <c r="AD606" s="127"/>
      <c r="AE606" s="127"/>
      <c r="AF606" s="127"/>
      <c r="AG606" s="127"/>
      <c r="AH606" s="127"/>
      <c r="AI606" s="127"/>
      <c r="AJ606" s="127"/>
      <c r="AK606" s="127"/>
      <c r="AL606" s="127"/>
      <c r="AM606" s="127"/>
      <c r="AN606" s="127"/>
      <c r="AO606" s="127"/>
      <c r="AP606" s="127"/>
      <c r="AQ606" s="127"/>
      <c r="AR606" s="127"/>
      <c r="AS606" s="127"/>
      <c r="AT606" s="127"/>
    </row>
    <row r="607" spans="1:46" ht="30" customHeight="1" x14ac:dyDescent="0.2">
      <c r="A607" s="127"/>
      <c r="B607" s="127"/>
      <c r="C607" s="127"/>
      <c r="D607" s="127"/>
      <c r="E607" s="127"/>
      <c r="F607" s="128"/>
      <c r="G607" s="128"/>
      <c r="H607" s="127"/>
      <c r="I607" s="129"/>
      <c r="J607" s="129"/>
      <c r="K607" s="128"/>
      <c r="L607" s="128"/>
      <c r="M607" s="127"/>
      <c r="N607" s="127"/>
      <c r="O607" s="127"/>
      <c r="P607" s="127"/>
      <c r="Q607" s="127"/>
      <c r="R607" s="130"/>
      <c r="S607" s="130"/>
      <c r="T607" s="128"/>
      <c r="U607" s="128"/>
      <c r="V607" s="128"/>
      <c r="W607" s="128"/>
      <c r="X607" s="130"/>
      <c r="Y607" s="127"/>
      <c r="Z607" s="131"/>
      <c r="AA607" s="127"/>
      <c r="AB607" s="127"/>
      <c r="AC607" s="127"/>
      <c r="AD607" s="127"/>
      <c r="AE607" s="127"/>
      <c r="AF607" s="127"/>
      <c r="AG607" s="127"/>
      <c r="AH607" s="127"/>
      <c r="AI607" s="127"/>
      <c r="AJ607" s="127"/>
      <c r="AK607" s="127"/>
      <c r="AL607" s="127"/>
      <c r="AM607" s="127"/>
      <c r="AN607" s="127"/>
      <c r="AO607" s="127"/>
      <c r="AP607" s="127"/>
      <c r="AQ607" s="127"/>
      <c r="AR607" s="127"/>
      <c r="AS607" s="127"/>
      <c r="AT607" s="127"/>
    </row>
    <row r="608" spans="1:46" ht="30" customHeight="1" x14ac:dyDescent="0.2">
      <c r="A608" s="127"/>
      <c r="B608" s="127"/>
      <c r="C608" s="127"/>
      <c r="D608" s="127"/>
      <c r="E608" s="127"/>
      <c r="F608" s="128"/>
      <c r="G608" s="128"/>
      <c r="H608" s="127"/>
      <c r="I608" s="129"/>
      <c r="J608" s="129"/>
      <c r="K608" s="128"/>
      <c r="L608" s="128"/>
      <c r="M608" s="127"/>
      <c r="N608" s="127"/>
      <c r="O608" s="127"/>
      <c r="P608" s="127"/>
      <c r="Q608" s="127"/>
      <c r="R608" s="130"/>
      <c r="S608" s="130"/>
      <c r="T608" s="128"/>
      <c r="U608" s="128"/>
      <c r="V608" s="128"/>
      <c r="W608" s="128"/>
      <c r="X608" s="130"/>
      <c r="Y608" s="127"/>
      <c r="Z608" s="131"/>
      <c r="AA608" s="127"/>
      <c r="AB608" s="127"/>
      <c r="AC608" s="127"/>
      <c r="AD608" s="127"/>
      <c r="AE608" s="127"/>
      <c r="AF608" s="127"/>
      <c r="AG608" s="127"/>
      <c r="AH608" s="127"/>
      <c r="AI608" s="127"/>
      <c r="AJ608" s="127"/>
      <c r="AK608" s="127"/>
      <c r="AL608" s="127"/>
      <c r="AM608" s="127"/>
      <c r="AN608" s="127"/>
      <c r="AO608" s="127"/>
      <c r="AP608" s="127"/>
      <c r="AQ608" s="127"/>
      <c r="AR608" s="127"/>
      <c r="AS608" s="127"/>
      <c r="AT608" s="127"/>
    </row>
    <row r="609" spans="1:46" ht="30" customHeight="1" x14ac:dyDescent="0.2">
      <c r="A609" s="127"/>
      <c r="B609" s="127"/>
      <c r="C609" s="127"/>
      <c r="D609" s="127"/>
      <c r="E609" s="127"/>
      <c r="F609" s="128"/>
      <c r="G609" s="128"/>
      <c r="H609" s="127"/>
      <c r="I609" s="129"/>
      <c r="J609" s="129"/>
      <c r="K609" s="128"/>
      <c r="L609" s="128"/>
      <c r="M609" s="127"/>
      <c r="N609" s="127"/>
      <c r="O609" s="127"/>
      <c r="P609" s="127"/>
      <c r="Q609" s="127"/>
      <c r="R609" s="130"/>
      <c r="S609" s="130"/>
      <c r="T609" s="128"/>
      <c r="U609" s="128"/>
      <c r="V609" s="128"/>
      <c r="W609" s="128"/>
      <c r="X609" s="130"/>
      <c r="Y609" s="127"/>
      <c r="Z609" s="131"/>
      <c r="AA609" s="127"/>
      <c r="AB609" s="127"/>
      <c r="AC609" s="127"/>
      <c r="AD609" s="127"/>
      <c r="AE609" s="127"/>
      <c r="AF609" s="127"/>
      <c r="AG609" s="127"/>
      <c r="AH609" s="127"/>
      <c r="AI609" s="127"/>
      <c r="AJ609" s="127"/>
      <c r="AK609" s="127"/>
      <c r="AL609" s="127"/>
      <c r="AM609" s="127"/>
      <c r="AN609" s="127"/>
      <c r="AO609" s="127"/>
      <c r="AP609" s="127"/>
      <c r="AQ609" s="127"/>
      <c r="AR609" s="127"/>
      <c r="AS609" s="127"/>
      <c r="AT609" s="127"/>
    </row>
    <row r="610" spans="1:46" ht="30" customHeight="1" x14ac:dyDescent="0.2">
      <c r="A610" s="127"/>
      <c r="B610" s="127"/>
      <c r="C610" s="127"/>
      <c r="D610" s="127"/>
      <c r="E610" s="127"/>
      <c r="F610" s="128"/>
      <c r="G610" s="128"/>
      <c r="H610" s="127"/>
      <c r="I610" s="129"/>
      <c r="J610" s="129"/>
      <c r="K610" s="128"/>
      <c r="L610" s="128"/>
      <c r="M610" s="127"/>
      <c r="N610" s="127"/>
      <c r="O610" s="127"/>
      <c r="P610" s="127"/>
      <c r="Q610" s="127"/>
      <c r="R610" s="130"/>
      <c r="S610" s="130"/>
      <c r="T610" s="128"/>
      <c r="U610" s="128"/>
      <c r="V610" s="128"/>
      <c r="W610" s="128"/>
      <c r="X610" s="130"/>
      <c r="Y610" s="127"/>
      <c r="Z610" s="131"/>
      <c r="AA610" s="127"/>
      <c r="AB610" s="127"/>
      <c r="AC610" s="127"/>
      <c r="AD610" s="127"/>
      <c r="AE610" s="127"/>
      <c r="AF610" s="127"/>
      <c r="AG610" s="127"/>
      <c r="AH610" s="127"/>
      <c r="AI610" s="127"/>
      <c r="AJ610" s="127"/>
      <c r="AK610" s="127"/>
      <c r="AL610" s="127"/>
      <c r="AM610" s="127"/>
      <c r="AN610" s="127"/>
      <c r="AO610" s="127"/>
      <c r="AP610" s="127"/>
      <c r="AQ610" s="127"/>
      <c r="AR610" s="127"/>
      <c r="AS610" s="127"/>
      <c r="AT610" s="127"/>
    </row>
    <row r="611" spans="1:46" ht="30" customHeight="1" x14ac:dyDescent="0.2">
      <c r="A611" s="127"/>
      <c r="B611" s="127"/>
      <c r="C611" s="127"/>
      <c r="D611" s="127"/>
      <c r="E611" s="127"/>
      <c r="F611" s="128"/>
      <c r="G611" s="128"/>
      <c r="H611" s="127"/>
      <c r="I611" s="129"/>
      <c r="J611" s="129"/>
      <c r="K611" s="128"/>
      <c r="L611" s="128"/>
      <c r="M611" s="127"/>
      <c r="N611" s="127"/>
      <c r="O611" s="127"/>
      <c r="P611" s="127"/>
      <c r="Q611" s="127"/>
      <c r="R611" s="130"/>
      <c r="S611" s="130"/>
      <c r="T611" s="128"/>
      <c r="U611" s="128"/>
      <c r="V611" s="128"/>
      <c r="W611" s="128"/>
      <c r="X611" s="130"/>
      <c r="Y611" s="127"/>
      <c r="Z611" s="131"/>
      <c r="AA611" s="127"/>
      <c r="AB611" s="127"/>
      <c r="AC611" s="127"/>
      <c r="AD611" s="127"/>
      <c r="AE611" s="127"/>
      <c r="AF611" s="127"/>
      <c r="AG611" s="127"/>
      <c r="AH611" s="127"/>
      <c r="AI611" s="127"/>
      <c r="AJ611" s="127"/>
      <c r="AK611" s="127"/>
      <c r="AL611" s="127"/>
      <c r="AM611" s="127"/>
      <c r="AN611" s="127"/>
      <c r="AO611" s="127"/>
      <c r="AP611" s="127"/>
      <c r="AQ611" s="127"/>
      <c r="AR611" s="127"/>
      <c r="AS611" s="127"/>
      <c r="AT611" s="127"/>
    </row>
    <row r="612" spans="1:46" ht="30" customHeight="1" x14ac:dyDescent="0.2">
      <c r="A612" s="127"/>
      <c r="B612" s="127"/>
      <c r="C612" s="127"/>
      <c r="D612" s="127"/>
      <c r="E612" s="127"/>
      <c r="F612" s="128"/>
      <c r="G612" s="128"/>
      <c r="H612" s="127"/>
      <c r="I612" s="129"/>
      <c r="J612" s="129"/>
      <c r="K612" s="128"/>
      <c r="L612" s="128"/>
      <c r="M612" s="127"/>
      <c r="N612" s="127"/>
      <c r="O612" s="127"/>
      <c r="P612" s="127"/>
      <c r="Q612" s="127"/>
      <c r="R612" s="130"/>
      <c r="S612" s="130"/>
      <c r="T612" s="128"/>
      <c r="U612" s="128"/>
      <c r="V612" s="128"/>
      <c r="W612" s="128"/>
      <c r="X612" s="130"/>
      <c r="Y612" s="127"/>
      <c r="Z612" s="131"/>
      <c r="AA612" s="127"/>
      <c r="AB612" s="127"/>
      <c r="AC612" s="127"/>
      <c r="AD612" s="127"/>
      <c r="AE612" s="127"/>
      <c r="AF612" s="127"/>
      <c r="AG612" s="127"/>
      <c r="AH612" s="127"/>
      <c r="AI612" s="127"/>
      <c r="AJ612" s="127"/>
      <c r="AK612" s="127"/>
      <c r="AL612" s="127"/>
      <c r="AM612" s="127"/>
      <c r="AN612" s="127"/>
      <c r="AO612" s="127"/>
      <c r="AP612" s="127"/>
      <c r="AQ612" s="127"/>
      <c r="AR612" s="127"/>
      <c r="AS612" s="127"/>
      <c r="AT612" s="127"/>
    </row>
    <row r="613" spans="1:46" ht="30" customHeight="1" x14ac:dyDescent="0.2">
      <c r="A613" s="127"/>
      <c r="B613" s="127"/>
      <c r="C613" s="127"/>
      <c r="D613" s="127"/>
      <c r="E613" s="127"/>
      <c r="F613" s="128"/>
      <c r="G613" s="128"/>
      <c r="H613" s="127"/>
      <c r="I613" s="129"/>
      <c r="J613" s="129"/>
      <c r="K613" s="128"/>
      <c r="L613" s="128"/>
      <c r="M613" s="127"/>
      <c r="N613" s="127"/>
      <c r="O613" s="127"/>
      <c r="P613" s="127"/>
      <c r="Q613" s="127"/>
      <c r="R613" s="130"/>
      <c r="S613" s="130"/>
      <c r="T613" s="128"/>
      <c r="U613" s="128"/>
      <c r="V613" s="128"/>
      <c r="W613" s="128"/>
      <c r="X613" s="130"/>
      <c r="Y613" s="127"/>
      <c r="Z613" s="131"/>
      <c r="AA613" s="127"/>
      <c r="AB613" s="127"/>
      <c r="AC613" s="127"/>
      <c r="AD613" s="127"/>
      <c r="AE613" s="127"/>
      <c r="AF613" s="127"/>
      <c r="AG613" s="127"/>
      <c r="AH613" s="127"/>
      <c r="AI613" s="127"/>
      <c r="AJ613" s="127"/>
      <c r="AK613" s="127"/>
      <c r="AL613" s="127"/>
      <c r="AM613" s="127"/>
      <c r="AN613" s="127"/>
      <c r="AO613" s="127"/>
      <c r="AP613" s="127"/>
      <c r="AQ613" s="127"/>
      <c r="AR613" s="127"/>
      <c r="AS613" s="127"/>
      <c r="AT613" s="127"/>
    </row>
    <row r="614" spans="1:46" ht="30" customHeight="1" x14ac:dyDescent="0.2">
      <c r="A614" s="127"/>
      <c r="B614" s="127"/>
      <c r="C614" s="127"/>
      <c r="D614" s="127"/>
      <c r="E614" s="127"/>
      <c r="F614" s="128"/>
      <c r="G614" s="128"/>
      <c r="H614" s="127"/>
      <c r="I614" s="129"/>
      <c r="J614" s="129"/>
      <c r="K614" s="128"/>
      <c r="L614" s="128"/>
      <c r="M614" s="127"/>
      <c r="N614" s="127"/>
      <c r="O614" s="127"/>
      <c r="P614" s="127"/>
      <c r="Q614" s="127"/>
      <c r="R614" s="130"/>
      <c r="S614" s="130"/>
      <c r="T614" s="128"/>
      <c r="U614" s="128"/>
      <c r="V614" s="128"/>
      <c r="W614" s="128"/>
      <c r="X614" s="130"/>
      <c r="Y614" s="127"/>
      <c r="Z614" s="131"/>
      <c r="AA614" s="127"/>
      <c r="AB614" s="127"/>
      <c r="AC614" s="127"/>
      <c r="AD614" s="127"/>
      <c r="AE614" s="127"/>
      <c r="AF614" s="127"/>
      <c r="AG614" s="127"/>
      <c r="AH614" s="127"/>
      <c r="AI614" s="127"/>
      <c r="AJ614" s="127"/>
      <c r="AK614" s="127"/>
      <c r="AL614" s="127"/>
      <c r="AM614" s="127"/>
      <c r="AN614" s="127"/>
      <c r="AO614" s="127"/>
      <c r="AP614" s="127"/>
      <c r="AQ614" s="127"/>
      <c r="AR614" s="127"/>
      <c r="AS614" s="127"/>
      <c r="AT614" s="127"/>
    </row>
    <row r="615" spans="1:46" ht="30" customHeight="1" x14ac:dyDescent="0.2">
      <c r="A615" s="127"/>
      <c r="B615" s="127"/>
      <c r="C615" s="127"/>
      <c r="D615" s="127"/>
      <c r="E615" s="127"/>
      <c r="F615" s="128"/>
      <c r="G615" s="128"/>
      <c r="H615" s="127"/>
      <c r="I615" s="129"/>
      <c r="J615" s="129"/>
      <c r="K615" s="128"/>
      <c r="L615" s="128"/>
      <c r="M615" s="127"/>
      <c r="N615" s="127"/>
      <c r="O615" s="127"/>
      <c r="P615" s="127"/>
      <c r="Q615" s="127"/>
      <c r="R615" s="130"/>
      <c r="S615" s="130"/>
      <c r="T615" s="128"/>
      <c r="U615" s="128"/>
      <c r="V615" s="128"/>
      <c r="W615" s="128"/>
      <c r="X615" s="130"/>
      <c r="Y615" s="127"/>
      <c r="Z615" s="131"/>
      <c r="AA615" s="127"/>
      <c r="AB615" s="127"/>
      <c r="AC615" s="127"/>
      <c r="AD615" s="127"/>
      <c r="AE615" s="127"/>
      <c r="AF615" s="127"/>
      <c r="AG615" s="127"/>
      <c r="AH615" s="127"/>
      <c r="AI615" s="127"/>
      <c r="AJ615" s="127"/>
      <c r="AK615" s="127"/>
      <c r="AL615" s="127"/>
      <c r="AM615" s="127"/>
      <c r="AN615" s="127"/>
      <c r="AO615" s="127"/>
      <c r="AP615" s="127"/>
      <c r="AQ615" s="127"/>
      <c r="AR615" s="127"/>
      <c r="AS615" s="127"/>
      <c r="AT615" s="127"/>
    </row>
    <row r="616" spans="1:46" ht="30" customHeight="1" x14ac:dyDescent="0.2">
      <c r="A616" s="127"/>
      <c r="B616" s="127"/>
      <c r="C616" s="127"/>
      <c r="D616" s="127"/>
      <c r="E616" s="127"/>
      <c r="F616" s="128"/>
      <c r="G616" s="128"/>
      <c r="H616" s="127"/>
      <c r="I616" s="129"/>
      <c r="J616" s="129"/>
      <c r="K616" s="128"/>
      <c r="L616" s="128"/>
      <c r="M616" s="127"/>
      <c r="N616" s="127"/>
      <c r="O616" s="127"/>
      <c r="P616" s="127"/>
      <c r="Q616" s="127"/>
      <c r="R616" s="130"/>
      <c r="S616" s="130"/>
      <c r="T616" s="128"/>
      <c r="U616" s="128"/>
      <c r="V616" s="128"/>
      <c r="W616" s="128"/>
      <c r="X616" s="130"/>
      <c r="Y616" s="127"/>
      <c r="Z616" s="131"/>
      <c r="AA616" s="127"/>
      <c r="AB616" s="127"/>
      <c r="AC616" s="127"/>
      <c r="AD616" s="127"/>
      <c r="AE616" s="127"/>
      <c r="AF616" s="127"/>
      <c r="AG616" s="127"/>
      <c r="AH616" s="127"/>
      <c r="AI616" s="127"/>
      <c r="AJ616" s="127"/>
      <c r="AK616" s="127"/>
      <c r="AL616" s="127"/>
      <c r="AM616" s="127"/>
      <c r="AN616" s="127"/>
      <c r="AO616" s="127"/>
      <c r="AP616" s="127"/>
      <c r="AQ616" s="127"/>
      <c r="AR616" s="127"/>
      <c r="AS616" s="127"/>
      <c r="AT616" s="127"/>
    </row>
    <row r="617" spans="1:46" ht="30" customHeight="1" x14ac:dyDescent="0.2">
      <c r="A617" s="127"/>
      <c r="B617" s="127"/>
      <c r="C617" s="127"/>
      <c r="D617" s="127"/>
      <c r="E617" s="127"/>
      <c r="F617" s="128"/>
      <c r="G617" s="128"/>
      <c r="H617" s="127"/>
      <c r="I617" s="129"/>
      <c r="J617" s="129"/>
      <c r="K617" s="128"/>
      <c r="L617" s="128"/>
      <c r="M617" s="127"/>
      <c r="N617" s="127"/>
      <c r="O617" s="127"/>
      <c r="P617" s="127"/>
      <c r="Q617" s="127"/>
      <c r="R617" s="130"/>
      <c r="S617" s="130"/>
      <c r="T617" s="128"/>
      <c r="U617" s="128"/>
      <c r="V617" s="128"/>
      <c r="W617" s="128"/>
      <c r="X617" s="130"/>
      <c r="Y617" s="127"/>
      <c r="Z617" s="131"/>
      <c r="AA617" s="127"/>
      <c r="AB617" s="127"/>
      <c r="AC617" s="127"/>
      <c r="AD617" s="127"/>
      <c r="AE617" s="127"/>
      <c r="AF617" s="127"/>
      <c r="AG617" s="127"/>
      <c r="AH617" s="127"/>
      <c r="AI617" s="127"/>
      <c r="AJ617" s="127"/>
      <c r="AK617" s="127"/>
      <c r="AL617" s="127"/>
      <c r="AM617" s="127"/>
      <c r="AN617" s="127"/>
      <c r="AO617" s="127"/>
      <c r="AP617" s="127"/>
      <c r="AQ617" s="127"/>
      <c r="AR617" s="127"/>
      <c r="AS617" s="127"/>
      <c r="AT617" s="127"/>
    </row>
    <row r="618" spans="1:46" ht="30" customHeight="1" x14ac:dyDescent="0.2">
      <c r="A618" s="127"/>
      <c r="B618" s="127"/>
      <c r="C618" s="127"/>
      <c r="D618" s="127"/>
      <c r="E618" s="127"/>
      <c r="F618" s="128"/>
      <c r="G618" s="128"/>
      <c r="H618" s="127"/>
      <c r="I618" s="129"/>
      <c r="J618" s="129"/>
      <c r="K618" s="128"/>
      <c r="L618" s="128"/>
      <c r="M618" s="127"/>
      <c r="N618" s="127"/>
      <c r="O618" s="127"/>
      <c r="P618" s="127"/>
      <c r="Q618" s="127"/>
      <c r="R618" s="130"/>
      <c r="S618" s="130"/>
      <c r="T618" s="128"/>
      <c r="U618" s="128"/>
      <c r="V618" s="128"/>
      <c r="W618" s="128"/>
      <c r="X618" s="130"/>
      <c r="Y618" s="127"/>
      <c r="Z618" s="131"/>
      <c r="AA618" s="127"/>
      <c r="AB618" s="127"/>
      <c r="AC618" s="127"/>
      <c r="AD618" s="127"/>
      <c r="AE618" s="127"/>
      <c r="AF618" s="127"/>
      <c r="AG618" s="127"/>
      <c r="AH618" s="127"/>
      <c r="AI618" s="127"/>
      <c r="AJ618" s="127"/>
      <c r="AK618" s="127"/>
      <c r="AL618" s="127"/>
      <c r="AM618" s="127"/>
      <c r="AN618" s="127"/>
      <c r="AO618" s="127"/>
      <c r="AP618" s="127"/>
      <c r="AQ618" s="127"/>
      <c r="AR618" s="127"/>
      <c r="AS618" s="127"/>
      <c r="AT618" s="127"/>
    </row>
    <row r="619" spans="1:46" ht="30" customHeight="1" x14ac:dyDescent="0.2">
      <c r="A619" s="127"/>
      <c r="B619" s="127"/>
      <c r="C619" s="127"/>
      <c r="D619" s="127"/>
      <c r="E619" s="127"/>
      <c r="F619" s="128"/>
      <c r="G619" s="128"/>
      <c r="H619" s="127"/>
      <c r="I619" s="129"/>
      <c r="J619" s="129"/>
      <c r="K619" s="128"/>
      <c r="L619" s="128"/>
      <c r="M619" s="127"/>
      <c r="N619" s="127"/>
      <c r="O619" s="127"/>
      <c r="P619" s="127"/>
      <c r="Q619" s="127"/>
      <c r="R619" s="130"/>
      <c r="S619" s="130"/>
      <c r="T619" s="128"/>
      <c r="U619" s="128"/>
      <c r="V619" s="128"/>
      <c r="W619" s="128"/>
      <c r="X619" s="130"/>
      <c r="Y619" s="127"/>
      <c r="Z619" s="131"/>
      <c r="AA619" s="127"/>
      <c r="AB619" s="127"/>
      <c r="AC619" s="127"/>
      <c r="AD619" s="127"/>
      <c r="AE619" s="127"/>
      <c r="AF619" s="127"/>
      <c r="AG619" s="127"/>
      <c r="AH619" s="127"/>
      <c r="AI619" s="127"/>
      <c r="AJ619" s="127"/>
      <c r="AK619" s="127"/>
      <c r="AL619" s="127"/>
      <c r="AM619" s="127"/>
      <c r="AN619" s="127"/>
      <c r="AO619" s="127"/>
      <c r="AP619" s="127"/>
      <c r="AQ619" s="127"/>
      <c r="AR619" s="127"/>
      <c r="AS619" s="127"/>
      <c r="AT619" s="127"/>
    </row>
    <row r="620" spans="1:46" ht="30" customHeight="1" x14ac:dyDescent="0.2">
      <c r="A620" s="127"/>
      <c r="B620" s="127"/>
      <c r="C620" s="127"/>
      <c r="D620" s="127"/>
      <c r="E620" s="127"/>
      <c r="F620" s="128"/>
      <c r="G620" s="128"/>
      <c r="H620" s="127"/>
      <c r="I620" s="129"/>
      <c r="J620" s="129"/>
      <c r="K620" s="128"/>
      <c r="L620" s="128"/>
      <c r="M620" s="127"/>
      <c r="N620" s="127"/>
      <c r="O620" s="127"/>
      <c r="P620" s="127"/>
      <c r="Q620" s="127"/>
      <c r="R620" s="130"/>
      <c r="S620" s="130"/>
      <c r="T620" s="128"/>
      <c r="U620" s="128"/>
      <c r="V620" s="128"/>
      <c r="W620" s="128"/>
      <c r="X620" s="130"/>
      <c r="Y620" s="127"/>
      <c r="Z620" s="131"/>
      <c r="AA620" s="127"/>
      <c r="AB620" s="127"/>
      <c r="AC620" s="127"/>
      <c r="AD620" s="127"/>
      <c r="AE620" s="127"/>
      <c r="AF620" s="127"/>
      <c r="AG620" s="127"/>
      <c r="AH620" s="127"/>
      <c r="AI620" s="127"/>
      <c r="AJ620" s="127"/>
      <c r="AK620" s="127"/>
      <c r="AL620" s="127"/>
      <c r="AM620" s="127"/>
      <c r="AN620" s="127"/>
      <c r="AO620" s="127"/>
      <c r="AP620" s="127"/>
      <c r="AQ620" s="127"/>
      <c r="AR620" s="127"/>
      <c r="AS620" s="127"/>
      <c r="AT620" s="127"/>
    </row>
    <row r="621" spans="1:46" ht="30" customHeight="1" x14ac:dyDescent="0.2">
      <c r="A621" s="127"/>
      <c r="B621" s="127"/>
      <c r="C621" s="127"/>
      <c r="D621" s="127"/>
      <c r="E621" s="127"/>
      <c r="F621" s="128"/>
      <c r="G621" s="128"/>
      <c r="H621" s="127"/>
      <c r="I621" s="129"/>
      <c r="J621" s="129"/>
      <c r="K621" s="128"/>
      <c r="L621" s="128"/>
      <c r="M621" s="127"/>
      <c r="N621" s="127"/>
      <c r="O621" s="127"/>
      <c r="P621" s="127"/>
      <c r="Q621" s="127"/>
      <c r="R621" s="130"/>
      <c r="S621" s="130"/>
      <c r="T621" s="128"/>
      <c r="U621" s="128"/>
      <c r="V621" s="128"/>
      <c r="W621" s="128"/>
      <c r="X621" s="130"/>
      <c r="Y621" s="127"/>
      <c r="Z621" s="131"/>
      <c r="AA621" s="127"/>
      <c r="AB621" s="127"/>
      <c r="AC621" s="127"/>
      <c r="AD621" s="127"/>
      <c r="AE621" s="127"/>
      <c r="AF621" s="127"/>
      <c r="AG621" s="127"/>
      <c r="AH621" s="127"/>
      <c r="AI621" s="127"/>
      <c r="AJ621" s="127"/>
      <c r="AK621" s="127"/>
      <c r="AL621" s="127"/>
      <c r="AM621" s="127"/>
      <c r="AN621" s="127"/>
      <c r="AO621" s="127"/>
      <c r="AP621" s="127"/>
      <c r="AQ621" s="127"/>
      <c r="AR621" s="127"/>
      <c r="AS621" s="127"/>
      <c r="AT621" s="127"/>
    </row>
    <row r="622" spans="1:46" ht="30" customHeight="1" x14ac:dyDescent="0.2">
      <c r="A622" s="127"/>
      <c r="B622" s="127"/>
      <c r="C622" s="127"/>
      <c r="D622" s="127"/>
      <c r="E622" s="127"/>
      <c r="F622" s="128"/>
      <c r="G622" s="128"/>
      <c r="H622" s="127"/>
      <c r="I622" s="129"/>
      <c r="J622" s="129"/>
      <c r="K622" s="128"/>
      <c r="L622" s="128"/>
      <c r="M622" s="127"/>
      <c r="N622" s="127"/>
      <c r="O622" s="127"/>
      <c r="P622" s="127"/>
      <c r="Q622" s="127"/>
      <c r="R622" s="130"/>
      <c r="S622" s="130"/>
      <c r="T622" s="128"/>
      <c r="U622" s="128"/>
      <c r="V622" s="128"/>
      <c r="W622" s="128"/>
      <c r="X622" s="130"/>
      <c r="Y622" s="127"/>
      <c r="Z622" s="131"/>
      <c r="AA622" s="127"/>
      <c r="AB622" s="127"/>
      <c r="AC622" s="127"/>
      <c r="AD622" s="127"/>
      <c r="AE622" s="127"/>
      <c r="AF622" s="127"/>
      <c r="AG622" s="127"/>
      <c r="AH622" s="127"/>
      <c r="AI622" s="127"/>
      <c r="AJ622" s="127"/>
      <c r="AK622" s="127"/>
      <c r="AL622" s="127"/>
      <c r="AM622" s="127"/>
      <c r="AN622" s="127"/>
      <c r="AO622" s="127"/>
      <c r="AP622" s="127"/>
      <c r="AQ622" s="127"/>
      <c r="AR622" s="127"/>
      <c r="AS622" s="127"/>
      <c r="AT622" s="127"/>
    </row>
    <row r="623" spans="1:46" ht="30" customHeight="1" x14ac:dyDescent="0.2">
      <c r="A623" s="127"/>
      <c r="B623" s="127"/>
      <c r="C623" s="127"/>
      <c r="D623" s="127"/>
      <c r="E623" s="127"/>
      <c r="F623" s="128"/>
      <c r="G623" s="128"/>
      <c r="H623" s="127"/>
      <c r="I623" s="129"/>
      <c r="J623" s="129"/>
      <c r="K623" s="128"/>
      <c r="L623" s="128"/>
      <c r="M623" s="127"/>
      <c r="N623" s="127"/>
      <c r="O623" s="127"/>
      <c r="P623" s="127"/>
      <c r="Q623" s="127"/>
      <c r="R623" s="130"/>
      <c r="S623" s="130"/>
      <c r="T623" s="128"/>
      <c r="U623" s="128"/>
      <c r="V623" s="128"/>
      <c r="W623" s="128"/>
      <c r="X623" s="130"/>
      <c r="Y623" s="127"/>
      <c r="Z623" s="131"/>
      <c r="AA623" s="127"/>
      <c r="AB623" s="127"/>
      <c r="AC623" s="127"/>
      <c r="AD623" s="127"/>
      <c r="AE623" s="127"/>
      <c r="AF623" s="127"/>
      <c r="AG623" s="127"/>
      <c r="AH623" s="127"/>
      <c r="AI623" s="127"/>
      <c r="AJ623" s="127"/>
      <c r="AK623" s="127"/>
      <c r="AL623" s="127"/>
      <c r="AM623" s="127"/>
      <c r="AN623" s="127"/>
      <c r="AO623" s="127"/>
      <c r="AP623" s="127"/>
      <c r="AQ623" s="127"/>
      <c r="AR623" s="127"/>
      <c r="AS623" s="127"/>
      <c r="AT623" s="127"/>
    </row>
    <row r="624" spans="1:46" ht="30" customHeight="1" x14ac:dyDescent="0.2">
      <c r="A624" s="127"/>
      <c r="B624" s="127"/>
      <c r="C624" s="127"/>
      <c r="D624" s="127"/>
      <c r="E624" s="127"/>
      <c r="F624" s="128"/>
      <c r="G624" s="128"/>
      <c r="H624" s="127"/>
      <c r="I624" s="129"/>
      <c r="J624" s="129"/>
      <c r="K624" s="128"/>
      <c r="L624" s="128"/>
      <c r="M624" s="127"/>
      <c r="N624" s="127"/>
      <c r="O624" s="127"/>
      <c r="P624" s="127"/>
      <c r="Q624" s="127"/>
      <c r="R624" s="130"/>
      <c r="S624" s="130"/>
      <c r="T624" s="128"/>
      <c r="U624" s="128"/>
      <c r="V624" s="128"/>
      <c r="W624" s="128"/>
      <c r="X624" s="130"/>
      <c r="Y624" s="127"/>
      <c r="Z624" s="131"/>
      <c r="AA624" s="127"/>
      <c r="AB624" s="127"/>
      <c r="AC624" s="127"/>
      <c r="AD624" s="127"/>
      <c r="AE624" s="127"/>
      <c r="AF624" s="127"/>
      <c r="AG624" s="127"/>
      <c r="AH624" s="127"/>
      <c r="AI624" s="127"/>
      <c r="AJ624" s="127"/>
      <c r="AK624" s="127"/>
      <c r="AL624" s="127"/>
      <c r="AM624" s="127"/>
      <c r="AN624" s="127"/>
      <c r="AO624" s="127"/>
      <c r="AP624" s="127"/>
      <c r="AQ624" s="127"/>
      <c r="AR624" s="127"/>
      <c r="AS624" s="127"/>
      <c r="AT624" s="127"/>
    </row>
    <row r="625" spans="1:46" ht="30" customHeight="1" x14ac:dyDescent="0.2">
      <c r="A625" s="127"/>
      <c r="B625" s="127"/>
      <c r="C625" s="127"/>
      <c r="D625" s="127"/>
      <c r="E625" s="127"/>
      <c r="F625" s="128"/>
      <c r="G625" s="128"/>
      <c r="H625" s="127"/>
      <c r="I625" s="129"/>
      <c r="J625" s="129"/>
      <c r="K625" s="128"/>
      <c r="L625" s="128"/>
      <c r="M625" s="127"/>
      <c r="N625" s="127"/>
      <c r="O625" s="127"/>
      <c r="P625" s="127"/>
      <c r="Q625" s="127"/>
      <c r="R625" s="130"/>
      <c r="S625" s="130"/>
      <c r="T625" s="128"/>
      <c r="U625" s="128"/>
      <c r="V625" s="128"/>
      <c r="W625" s="128"/>
      <c r="X625" s="130"/>
      <c r="Y625" s="127"/>
      <c r="Z625" s="131"/>
      <c r="AA625" s="127"/>
      <c r="AB625" s="127"/>
      <c r="AC625" s="127"/>
      <c r="AD625" s="127"/>
      <c r="AE625" s="127"/>
      <c r="AF625" s="127"/>
      <c r="AG625" s="127"/>
      <c r="AH625" s="127"/>
      <c r="AI625" s="127"/>
      <c r="AJ625" s="127"/>
      <c r="AK625" s="127"/>
      <c r="AL625" s="127"/>
      <c r="AM625" s="127"/>
      <c r="AN625" s="127"/>
      <c r="AO625" s="127"/>
      <c r="AP625" s="127"/>
      <c r="AQ625" s="127"/>
      <c r="AR625" s="127"/>
      <c r="AS625" s="127"/>
      <c r="AT625" s="127"/>
    </row>
    <row r="626" spans="1:46" ht="30" customHeight="1" x14ac:dyDescent="0.2">
      <c r="A626" s="127"/>
      <c r="B626" s="127"/>
      <c r="C626" s="127"/>
      <c r="D626" s="127"/>
      <c r="E626" s="127"/>
      <c r="F626" s="128"/>
      <c r="G626" s="128"/>
      <c r="H626" s="127"/>
      <c r="I626" s="129"/>
      <c r="J626" s="129"/>
      <c r="K626" s="128"/>
      <c r="L626" s="128"/>
      <c r="M626" s="127"/>
      <c r="N626" s="127"/>
      <c r="O626" s="127"/>
      <c r="P626" s="127"/>
      <c r="Q626" s="127"/>
      <c r="R626" s="130"/>
      <c r="S626" s="130"/>
      <c r="T626" s="128"/>
      <c r="U626" s="128"/>
      <c r="V626" s="128"/>
      <c r="W626" s="128"/>
      <c r="X626" s="130"/>
      <c r="Y626" s="127"/>
      <c r="Z626" s="131"/>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row>
    <row r="627" spans="1:46" ht="30" customHeight="1" x14ac:dyDescent="0.2">
      <c r="A627" s="127"/>
      <c r="B627" s="127"/>
      <c r="C627" s="127"/>
      <c r="D627" s="127"/>
      <c r="E627" s="127"/>
      <c r="F627" s="128"/>
      <c r="G627" s="128"/>
      <c r="H627" s="127"/>
      <c r="I627" s="129"/>
      <c r="J627" s="129"/>
      <c r="K627" s="128"/>
      <c r="L627" s="128"/>
      <c r="M627" s="127"/>
      <c r="N627" s="127"/>
      <c r="O627" s="127"/>
      <c r="P627" s="127"/>
      <c r="Q627" s="127"/>
      <c r="R627" s="130"/>
      <c r="S627" s="130"/>
      <c r="T627" s="128"/>
      <c r="U627" s="128"/>
      <c r="V627" s="128"/>
      <c r="W627" s="128"/>
      <c r="X627" s="130"/>
      <c r="Y627" s="127"/>
      <c r="Z627" s="131"/>
      <c r="AA627" s="127"/>
      <c r="AB627" s="127"/>
      <c r="AC627" s="127"/>
      <c r="AD627" s="127"/>
      <c r="AE627" s="127"/>
      <c r="AF627" s="127"/>
      <c r="AG627" s="127"/>
      <c r="AH627" s="127"/>
      <c r="AI627" s="127"/>
      <c r="AJ627" s="127"/>
      <c r="AK627" s="127"/>
      <c r="AL627" s="127"/>
      <c r="AM627" s="127"/>
      <c r="AN627" s="127"/>
      <c r="AO627" s="127"/>
      <c r="AP627" s="127"/>
      <c r="AQ627" s="127"/>
      <c r="AR627" s="127"/>
      <c r="AS627" s="127"/>
      <c r="AT627" s="127"/>
    </row>
    <row r="628" spans="1:46" ht="30" customHeight="1" x14ac:dyDescent="0.2">
      <c r="A628" s="127"/>
      <c r="B628" s="127"/>
      <c r="C628" s="127"/>
      <c r="D628" s="127"/>
      <c r="E628" s="127"/>
      <c r="F628" s="128"/>
      <c r="G628" s="128"/>
      <c r="H628" s="127"/>
      <c r="I628" s="129"/>
      <c r="J628" s="129"/>
      <c r="K628" s="128"/>
      <c r="L628" s="128"/>
      <c r="M628" s="127"/>
      <c r="N628" s="127"/>
      <c r="O628" s="127"/>
      <c r="P628" s="127"/>
      <c r="Q628" s="127"/>
      <c r="R628" s="130"/>
      <c r="S628" s="130"/>
      <c r="T628" s="128"/>
      <c r="U628" s="128"/>
      <c r="V628" s="128"/>
      <c r="W628" s="128"/>
      <c r="X628" s="130"/>
      <c r="Y628" s="127"/>
      <c r="Z628" s="131"/>
      <c r="AA628" s="127"/>
      <c r="AB628" s="127"/>
      <c r="AC628" s="127"/>
      <c r="AD628" s="127"/>
      <c r="AE628" s="127"/>
      <c r="AF628" s="127"/>
      <c r="AG628" s="127"/>
      <c r="AH628" s="127"/>
      <c r="AI628" s="127"/>
      <c r="AJ628" s="127"/>
      <c r="AK628" s="127"/>
      <c r="AL628" s="127"/>
      <c r="AM628" s="127"/>
      <c r="AN628" s="127"/>
      <c r="AO628" s="127"/>
      <c r="AP628" s="127"/>
      <c r="AQ628" s="127"/>
      <c r="AR628" s="127"/>
      <c r="AS628" s="127"/>
      <c r="AT628" s="127"/>
    </row>
    <row r="629" spans="1:46" ht="30" customHeight="1" x14ac:dyDescent="0.2">
      <c r="A629" s="127"/>
      <c r="B629" s="127"/>
      <c r="C629" s="127"/>
      <c r="D629" s="127"/>
      <c r="E629" s="127"/>
      <c r="F629" s="128"/>
      <c r="G629" s="128"/>
      <c r="H629" s="127"/>
      <c r="I629" s="129"/>
      <c r="J629" s="129"/>
      <c r="K629" s="128"/>
      <c r="L629" s="128"/>
      <c r="M629" s="127"/>
      <c r="N629" s="127"/>
      <c r="O629" s="127"/>
      <c r="P629" s="127"/>
      <c r="Q629" s="127"/>
      <c r="R629" s="130"/>
      <c r="S629" s="130"/>
      <c r="T629" s="128"/>
      <c r="U629" s="128"/>
      <c r="V629" s="128"/>
      <c r="W629" s="128"/>
      <c r="X629" s="130"/>
      <c r="Y629" s="127"/>
      <c r="Z629" s="131"/>
      <c r="AA629" s="127"/>
      <c r="AB629" s="127"/>
      <c r="AC629" s="127"/>
      <c r="AD629" s="127"/>
      <c r="AE629" s="127"/>
      <c r="AF629" s="127"/>
      <c r="AG629" s="127"/>
      <c r="AH629" s="127"/>
      <c r="AI629" s="127"/>
      <c r="AJ629" s="127"/>
      <c r="AK629" s="127"/>
      <c r="AL629" s="127"/>
      <c r="AM629" s="127"/>
      <c r="AN629" s="127"/>
      <c r="AO629" s="127"/>
      <c r="AP629" s="127"/>
      <c r="AQ629" s="127"/>
      <c r="AR629" s="127"/>
      <c r="AS629" s="127"/>
      <c r="AT629" s="127"/>
    </row>
    <row r="630" spans="1:46" ht="30" customHeight="1" x14ac:dyDescent="0.2">
      <c r="A630" s="127"/>
      <c r="B630" s="127"/>
      <c r="C630" s="127"/>
      <c r="D630" s="127"/>
      <c r="E630" s="127"/>
      <c r="F630" s="128"/>
      <c r="G630" s="128"/>
      <c r="H630" s="127"/>
      <c r="I630" s="129"/>
      <c r="J630" s="129"/>
      <c r="K630" s="128"/>
      <c r="L630" s="128"/>
      <c r="M630" s="127"/>
      <c r="N630" s="127"/>
      <c r="O630" s="127"/>
      <c r="P630" s="127"/>
      <c r="Q630" s="127"/>
      <c r="R630" s="130"/>
      <c r="S630" s="130"/>
      <c r="T630" s="128"/>
      <c r="U630" s="128"/>
      <c r="V630" s="128"/>
      <c r="W630" s="128"/>
      <c r="X630" s="130"/>
      <c r="Y630" s="127"/>
      <c r="Z630" s="131"/>
      <c r="AA630" s="127"/>
      <c r="AB630" s="127"/>
      <c r="AC630" s="127"/>
      <c r="AD630" s="127"/>
      <c r="AE630" s="127"/>
      <c r="AF630" s="127"/>
      <c r="AG630" s="127"/>
      <c r="AH630" s="127"/>
      <c r="AI630" s="127"/>
      <c r="AJ630" s="127"/>
      <c r="AK630" s="127"/>
      <c r="AL630" s="127"/>
      <c r="AM630" s="127"/>
      <c r="AN630" s="127"/>
      <c r="AO630" s="127"/>
      <c r="AP630" s="127"/>
      <c r="AQ630" s="127"/>
      <c r="AR630" s="127"/>
      <c r="AS630" s="127"/>
      <c r="AT630" s="127"/>
    </row>
    <row r="631" spans="1:46" ht="30" customHeight="1" x14ac:dyDescent="0.2">
      <c r="A631" s="127"/>
      <c r="B631" s="127"/>
      <c r="C631" s="127"/>
      <c r="D631" s="127"/>
      <c r="E631" s="127"/>
      <c r="F631" s="128"/>
      <c r="G631" s="128"/>
      <c r="H631" s="127"/>
      <c r="I631" s="129"/>
      <c r="J631" s="129"/>
      <c r="K631" s="128"/>
      <c r="L631" s="128"/>
      <c r="M631" s="127"/>
      <c r="N631" s="127"/>
      <c r="O631" s="127"/>
      <c r="P631" s="127"/>
      <c r="Q631" s="127"/>
      <c r="R631" s="130"/>
      <c r="S631" s="130"/>
      <c r="T631" s="128"/>
      <c r="U631" s="128"/>
      <c r="V631" s="128"/>
      <c r="W631" s="128"/>
      <c r="X631" s="130"/>
      <c r="Y631" s="127"/>
      <c r="Z631" s="131"/>
      <c r="AA631" s="127"/>
      <c r="AB631" s="127"/>
      <c r="AC631" s="127"/>
      <c r="AD631" s="127"/>
      <c r="AE631" s="127"/>
      <c r="AF631" s="127"/>
      <c r="AG631" s="127"/>
      <c r="AH631" s="127"/>
      <c r="AI631" s="127"/>
      <c r="AJ631" s="127"/>
      <c r="AK631" s="127"/>
      <c r="AL631" s="127"/>
      <c r="AM631" s="127"/>
      <c r="AN631" s="127"/>
      <c r="AO631" s="127"/>
      <c r="AP631" s="127"/>
      <c r="AQ631" s="127"/>
      <c r="AR631" s="127"/>
      <c r="AS631" s="127"/>
      <c r="AT631" s="127"/>
    </row>
    <row r="632" spans="1:46" ht="30" customHeight="1" x14ac:dyDescent="0.2">
      <c r="A632" s="127"/>
      <c r="B632" s="127"/>
      <c r="C632" s="127"/>
      <c r="D632" s="127"/>
      <c r="E632" s="127"/>
      <c r="F632" s="128"/>
      <c r="G632" s="128"/>
      <c r="H632" s="127"/>
      <c r="I632" s="129"/>
      <c r="J632" s="129"/>
      <c r="K632" s="128"/>
      <c r="L632" s="128"/>
      <c r="M632" s="127"/>
      <c r="N632" s="127"/>
      <c r="O632" s="127"/>
      <c r="P632" s="127"/>
      <c r="Q632" s="127"/>
      <c r="R632" s="130"/>
      <c r="S632" s="130"/>
      <c r="T632" s="128"/>
      <c r="U632" s="128"/>
      <c r="V632" s="128"/>
      <c r="W632" s="128"/>
      <c r="X632" s="130"/>
      <c r="Y632" s="127"/>
      <c r="Z632" s="131"/>
      <c r="AA632" s="127"/>
      <c r="AB632" s="127"/>
      <c r="AC632" s="127"/>
      <c r="AD632" s="127"/>
      <c r="AE632" s="127"/>
      <c r="AF632" s="127"/>
      <c r="AG632" s="127"/>
      <c r="AH632" s="127"/>
      <c r="AI632" s="127"/>
      <c r="AJ632" s="127"/>
      <c r="AK632" s="127"/>
      <c r="AL632" s="127"/>
      <c r="AM632" s="127"/>
      <c r="AN632" s="127"/>
      <c r="AO632" s="127"/>
      <c r="AP632" s="127"/>
      <c r="AQ632" s="127"/>
      <c r="AR632" s="127"/>
      <c r="AS632" s="127"/>
      <c r="AT632" s="127"/>
    </row>
    <row r="633" spans="1:46" ht="30" customHeight="1" x14ac:dyDescent="0.2">
      <c r="A633" s="127"/>
      <c r="B633" s="127"/>
      <c r="C633" s="127"/>
      <c r="D633" s="127"/>
      <c r="E633" s="127"/>
      <c r="F633" s="128"/>
      <c r="G633" s="128"/>
      <c r="H633" s="127"/>
      <c r="I633" s="129"/>
      <c r="J633" s="129"/>
      <c r="K633" s="128"/>
      <c r="L633" s="128"/>
      <c r="M633" s="127"/>
      <c r="N633" s="127"/>
      <c r="O633" s="127"/>
      <c r="P633" s="127"/>
      <c r="Q633" s="127"/>
      <c r="R633" s="130"/>
      <c r="S633" s="130"/>
      <c r="T633" s="128"/>
      <c r="U633" s="128"/>
      <c r="V633" s="128"/>
      <c r="W633" s="128"/>
      <c r="X633" s="130"/>
      <c r="Y633" s="127"/>
      <c r="Z633" s="131"/>
      <c r="AA633" s="127"/>
      <c r="AB633" s="127"/>
      <c r="AC633" s="127"/>
      <c r="AD633" s="127"/>
      <c r="AE633" s="127"/>
      <c r="AF633" s="127"/>
      <c r="AG633" s="127"/>
      <c r="AH633" s="127"/>
      <c r="AI633" s="127"/>
      <c r="AJ633" s="127"/>
      <c r="AK633" s="127"/>
      <c r="AL633" s="127"/>
      <c r="AM633" s="127"/>
      <c r="AN633" s="127"/>
      <c r="AO633" s="127"/>
      <c r="AP633" s="127"/>
      <c r="AQ633" s="127"/>
      <c r="AR633" s="127"/>
      <c r="AS633" s="127"/>
      <c r="AT633" s="127"/>
    </row>
    <row r="634" spans="1:46" ht="30" customHeight="1" x14ac:dyDescent="0.2">
      <c r="A634" s="127"/>
      <c r="B634" s="127"/>
      <c r="C634" s="127"/>
      <c r="D634" s="127"/>
      <c r="E634" s="127"/>
      <c r="F634" s="128"/>
      <c r="G634" s="128"/>
      <c r="H634" s="127"/>
      <c r="I634" s="129"/>
      <c r="J634" s="129"/>
      <c r="K634" s="128"/>
      <c r="L634" s="128"/>
      <c r="M634" s="127"/>
      <c r="N634" s="127"/>
      <c r="O634" s="127"/>
      <c r="P634" s="127"/>
      <c r="Q634" s="127"/>
      <c r="R634" s="130"/>
      <c r="S634" s="130"/>
      <c r="T634" s="128"/>
      <c r="U634" s="128"/>
      <c r="V634" s="128"/>
      <c r="W634" s="128"/>
      <c r="X634" s="130"/>
      <c r="Y634" s="127"/>
      <c r="Z634" s="131"/>
      <c r="AA634" s="127"/>
      <c r="AB634" s="127"/>
      <c r="AC634" s="127"/>
      <c r="AD634" s="127"/>
      <c r="AE634" s="127"/>
      <c r="AF634" s="127"/>
      <c r="AG634" s="127"/>
      <c r="AH634" s="127"/>
      <c r="AI634" s="127"/>
      <c r="AJ634" s="127"/>
      <c r="AK634" s="127"/>
      <c r="AL634" s="127"/>
      <c r="AM634" s="127"/>
      <c r="AN634" s="127"/>
      <c r="AO634" s="127"/>
      <c r="AP634" s="127"/>
      <c r="AQ634" s="127"/>
      <c r="AR634" s="127"/>
      <c r="AS634" s="127"/>
      <c r="AT634" s="127"/>
    </row>
    <row r="635" spans="1:46" ht="30" customHeight="1" x14ac:dyDescent="0.2">
      <c r="A635" s="127"/>
      <c r="B635" s="127"/>
      <c r="C635" s="127"/>
      <c r="D635" s="127"/>
      <c r="E635" s="127"/>
      <c r="F635" s="128"/>
      <c r="G635" s="128"/>
      <c r="H635" s="127"/>
      <c r="I635" s="129"/>
      <c r="J635" s="129"/>
      <c r="K635" s="128"/>
      <c r="L635" s="128"/>
      <c r="M635" s="127"/>
      <c r="N635" s="127"/>
      <c r="O635" s="127"/>
      <c r="P635" s="127"/>
      <c r="Q635" s="127"/>
      <c r="R635" s="130"/>
      <c r="S635" s="130"/>
      <c r="T635" s="128"/>
      <c r="U635" s="128"/>
      <c r="V635" s="128"/>
      <c r="W635" s="128"/>
      <c r="X635" s="130"/>
      <c r="Y635" s="127"/>
      <c r="Z635" s="131"/>
      <c r="AA635" s="127"/>
      <c r="AB635" s="127"/>
      <c r="AC635" s="127"/>
      <c r="AD635" s="127"/>
      <c r="AE635" s="127"/>
      <c r="AF635" s="127"/>
      <c r="AG635" s="127"/>
      <c r="AH635" s="127"/>
      <c r="AI635" s="127"/>
      <c r="AJ635" s="127"/>
      <c r="AK635" s="127"/>
      <c r="AL635" s="127"/>
      <c r="AM635" s="127"/>
      <c r="AN635" s="127"/>
      <c r="AO635" s="127"/>
      <c r="AP635" s="127"/>
      <c r="AQ635" s="127"/>
      <c r="AR635" s="127"/>
      <c r="AS635" s="127"/>
      <c r="AT635" s="127"/>
    </row>
    <row r="636" spans="1:46" ht="30" customHeight="1" x14ac:dyDescent="0.2">
      <c r="A636" s="127"/>
      <c r="B636" s="127"/>
      <c r="C636" s="127"/>
      <c r="D636" s="127"/>
      <c r="E636" s="127"/>
      <c r="F636" s="128"/>
      <c r="G636" s="128"/>
      <c r="H636" s="127"/>
      <c r="I636" s="129"/>
      <c r="J636" s="129"/>
      <c r="K636" s="128"/>
      <c r="L636" s="128"/>
      <c r="M636" s="127"/>
      <c r="N636" s="127"/>
      <c r="O636" s="127"/>
      <c r="P636" s="127"/>
      <c r="Q636" s="127"/>
      <c r="R636" s="130"/>
      <c r="S636" s="130"/>
      <c r="T636" s="128"/>
      <c r="U636" s="128"/>
      <c r="V636" s="128"/>
      <c r="W636" s="128"/>
      <c r="X636" s="130"/>
      <c r="Y636" s="127"/>
      <c r="Z636" s="131"/>
      <c r="AA636" s="127"/>
      <c r="AB636" s="127"/>
      <c r="AC636" s="127"/>
      <c r="AD636" s="127"/>
      <c r="AE636" s="127"/>
      <c r="AF636" s="127"/>
      <c r="AG636" s="127"/>
      <c r="AH636" s="127"/>
      <c r="AI636" s="127"/>
      <c r="AJ636" s="127"/>
      <c r="AK636" s="127"/>
      <c r="AL636" s="127"/>
      <c r="AM636" s="127"/>
      <c r="AN636" s="127"/>
      <c r="AO636" s="127"/>
      <c r="AP636" s="127"/>
      <c r="AQ636" s="127"/>
      <c r="AR636" s="127"/>
      <c r="AS636" s="127"/>
      <c r="AT636" s="127"/>
    </row>
    <row r="637" spans="1:46" ht="30" customHeight="1" x14ac:dyDescent="0.2">
      <c r="A637" s="127"/>
      <c r="B637" s="127"/>
      <c r="C637" s="127"/>
      <c r="D637" s="127"/>
      <c r="E637" s="127"/>
      <c r="F637" s="128"/>
      <c r="G637" s="128"/>
      <c r="H637" s="127"/>
      <c r="I637" s="129"/>
      <c r="J637" s="129"/>
      <c r="K637" s="128"/>
      <c r="L637" s="128"/>
      <c r="M637" s="127"/>
      <c r="N637" s="127"/>
      <c r="O637" s="127"/>
      <c r="P637" s="127"/>
      <c r="Q637" s="127"/>
      <c r="R637" s="130"/>
      <c r="S637" s="130"/>
      <c r="T637" s="128"/>
      <c r="U637" s="128"/>
      <c r="V637" s="128"/>
      <c r="W637" s="128"/>
      <c r="X637" s="130"/>
      <c r="Y637" s="127"/>
      <c r="Z637" s="131"/>
      <c r="AA637" s="127"/>
      <c r="AB637" s="127"/>
      <c r="AC637" s="127"/>
      <c r="AD637" s="127"/>
      <c r="AE637" s="127"/>
      <c r="AF637" s="127"/>
      <c r="AG637" s="127"/>
      <c r="AH637" s="127"/>
      <c r="AI637" s="127"/>
      <c r="AJ637" s="127"/>
      <c r="AK637" s="127"/>
      <c r="AL637" s="127"/>
      <c r="AM637" s="127"/>
      <c r="AN637" s="127"/>
      <c r="AO637" s="127"/>
      <c r="AP637" s="127"/>
      <c r="AQ637" s="127"/>
      <c r="AR637" s="127"/>
      <c r="AS637" s="127"/>
      <c r="AT637" s="127"/>
    </row>
    <row r="638" spans="1:46" ht="30" customHeight="1" x14ac:dyDescent="0.2">
      <c r="A638" s="127"/>
      <c r="B638" s="127"/>
      <c r="C638" s="127"/>
      <c r="D638" s="127"/>
      <c r="E638" s="127"/>
      <c r="F638" s="128"/>
      <c r="G638" s="128"/>
      <c r="H638" s="127"/>
      <c r="I638" s="129"/>
      <c r="J638" s="129"/>
      <c r="K638" s="128"/>
      <c r="L638" s="128"/>
      <c r="M638" s="127"/>
      <c r="N638" s="127"/>
      <c r="O638" s="127"/>
      <c r="P638" s="127"/>
      <c r="Q638" s="127"/>
      <c r="R638" s="130"/>
      <c r="S638" s="130"/>
      <c r="T638" s="128"/>
      <c r="U638" s="128"/>
      <c r="V638" s="128"/>
      <c r="W638" s="128"/>
      <c r="X638" s="130"/>
      <c r="Y638" s="127"/>
      <c r="Z638" s="131"/>
      <c r="AA638" s="127"/>
      <c r="AB638" s="127"/>
      <c r="AC638" s="127"/>
      <c r="AD638" s="127"/>
      <c r="AE638" s="127"/>
      <c r="AF638" s="127"/>
      <c r="AG638" s="127"/>
      <c r="AH638" s="127"/>
      <c r="AI638" s="127"/>
      <c r="AJ638" s="127"/>
      <c r="AK638" s="127"/>
      <c r="AL638" s="127"/>
      <c r="AM638" s="127"/>
      <c r="AN638" s="127"/>
      <c r="AO638" s="127"/>
      <c r="AP638" s="127"/>
      <c r="AQ638" s="127"/>
      <c r="AR638" s="127"/>
      <c r="AS638" s="127"/>
      <c r="AT638" s="127"/>
    </row>
    <row r="639" spans="1:46" ht="30" customHeight="1" x14ac:dyDescent="0.2">
      <c r="A639" s="127"/>
      <c r="B639" s="127"/>
      <c r="C639" s="127"/>
      <c r="D639" s="127"/>
      <c r="E639" s="127"/>
      <c r="F639" s="128"/>
      <c r="G639" s="128"/>
      <c r="H639" s="127"/>
      <c r="I639" s="129"/>
      <c r="J639" s="129"/>
      <c r="K639" s="128"/>
      <c r="L639" s="128"/>
      <c r="M639" s="127"/>
      <c r="N639" s="127"/>
      <c r="O639" s="127"/>
      <c r="P639" s="127"/>
      <c r="Q639" s="127"/>
      <c r="R639" s="130"/>
      <c r="S639" s="130"/>
      <c r="T639" s="128"/>
      <c r="U639" s="128"/>
      <c r="V639" s="128"/>
      <c r="W639" s="128"/>
      <c r="X639" s="130"/>
      <c r="Y639" s="127"/>
      <c r="Z639" s="131"/>
      <c r="AA639" s="127"/>
      <c r="AB639" s="127"/>
      <c r="AC639" s="127"/>
      <c r="AD639" s="127"/>
      <c r="AE639" s="127"/>
      <c r="AF639" s="127"/>
      <c r="AG639" s="127"/>
      <c r="AH639" s="127"/>
      <c r="AI639" s="127"/>
      <c r="AJ639" s="127"/>
      <c r="AK639" s="127"/>
      <c r="AL639" s="127"/>
      <c r="AM639" s="127"/>
      <c r="AN639" s="127"/>
      <c r="AO639" s="127"/>
      <c r="AP639" s="127"/>
      <c r="AQ639" s="127"/>
      <c r="AR639" s="127"/>
      <c r="AS639" s="127"/>
      <c r="AT639" s="127"/>
    </row>
    <row r="640" spans="1:46" ht="30" customHeight="1" x14ac:dyDescent="0.2">
      <c r="A640" s="127"/>
      <c r="B640" s="127"/>
      <c r="C640" s="127"/>
      <c r="D640" s="127"/>
      <c r="E640" s="127"/>
      <c r="F640" s="128"/>
      <c r="G640" s="128"/>
      <c r="H640" s="127"/>
      <c r="I640" s="129"/>
      <c r="J640" s="129"/>
      <c r="K640" s="128"/>
      <c r="L640" s="128"/>
      <c r="M640" s="127"/>
      <c r="N640" s="127"/>
      <c r="O640" s="127"/>
      <c r="P640" s="127"/>
      <c r="Q640" s="127"/>
      <c r="R640" s="130"/>
      <c r="S640" s="130"/>
      <c r="T640" s="128"/>
      <c r="U640" s="128"/>
      <c r="V640" s="128"/>
      <c r="W640" s="128"/>
      <c r="X640" s="130"/>
      <c r="Y640" s="127"/>
      <c r="Z640" s="131"/>
      <c r="AA640" s="127"/>
      <c r="AB640" s="127"/>
      <c r="AC640" s="127"/>
      <c r="AD640" s="127"/>
      <c r="AE640" s="127"/>
      <c r="AF640" s="127"/>
      <c r="AG640" s="127"/>
      <c r="AH640" s="127"/>
      <c r="AI640" s="127"/>
      <c r="AJ640" s="127"/>
      <c r="AK640" s="127"/>
      <c r="AL640" s="127"/>
      <c r="AM640" s="127"/>
      <c r="AN640" s="127"/>
      <c r="AO640" s="127"/>
      <c r="AP640" s="127"/>
      <c r="AQ640" s="127"/>
      <c r="AR640" s="127"/>
      <c r="AS640" s="127"/>
      <c r="AT640" s="127"/>
    </row>
    <row r="641" spans="1:46" ht="30" customHeight="1" x14ac:dyDescent="0.2">
      <c r="A641" s="127"/>
      <c r="B641" s="127"/>
      <c r="C641" s="127"/>
      <c r="D641" s="127"/>
      <c r="E641" s="127"/>
      <c r="F641" s="128"/>
      <c r="G641" s="128"/>
      <c r="H641" s="127"/>
      <c r="I641" s="129"/>
      <c r="J641" s="129"/>
      <c r="K641" s="128"/>
      <c r="L641" s="128"/>
      <c r="M641" s="127"/>
      <c r="N641" s="127"/>
      <c r="O641" s="127"/>
      <c r="P641" s="127"/>
      <c r="Q641" s="127"/>
      <c r="R641" s="130"/>
      <c r="S641" s="130"/>
      <c r="T641" s="128"/>
      <c r="U641" s="128"/>
      <c r="V641" s="128"/>
      <c r="W641" s="128"/>
      <c r="X641" s="130"/>
      <c r="Y641" s="127"/>
      <c r="Z641" s="131"/>
      <c r="AA641" s="127"/>
      <c r="AB641" s="127"/>
      <c r="AC641" s="127"/>
      <c r="AD641" s="127"/>
      <c r="AE641" s="127"/>
      <c r="AF641" s="127"/>
      <c r="AG641" s="127"/>
      <c r="AH641" s="127"/>
      <c r="AI641" s="127"/>
      <c r="AJ641" s="127"/>
      <c r="AK641" s="127"/>
      <c r="AL641" s="127"/>
      <c r="AM641" s="127"/>
      <c r="AN641" s="127"/>
      <c r="AO641" s="127"/>
      <c r="AP641" s="127"/>
      <c r="AQ641" s="127"/>
      <c r="AR641" s="127"/>
      <c r="AS641" s="127"/>
      <c r="AT641" s="127"/>
    </row>
    <row r="642" spans="1:46" ht="30" customHeight="1" x14ac:dyDescent="0.2">
      <c r="A642" s="127"/>
      <c r="B642" s="127"/>
      <c r="C642" s="127"/>
      <c r="D642" s="127"/>
      <c r="E642" s="127"/>
      <c r="F642" s="128"/>
      <c r="G642" s="128"/>
      <c r="H642" s="127"/>
      <c r="I642" s="129"/>
      <c r="J642" s="129"/>
      <c r="K642" s="128"/>
      <c r="L642" s="128"/>
      <c r="M642" s="127"/>
      <c r="N642" s="127"/>
      <c r="O642" s="127"/>
      <c r="P642" s="127"/>
      <c r="Q642" s="127"/>
      <c r="R642" s="130"/>
      <c r="S642" s="130"/>
      <c r="T642" s="128"/>
      <c r="U642" s="128"/>
      <c r="V642" s="128"/>
      <c r="W642" s="128"/>
      <c r="X642" s="130"/>
      <c r="Y642" s="127"/>
      <c r="Z642" s="131"/>
      <c r="AA642" s="127"/>
      <c r="AB642" s="127"/>
      <c r="AC642" s="127"/>
      <c r="AD642" s="127"/>
      <c r="AE642" s="127"/>
      <c r="AF642" s="127"/>
      <c r="AG642" s="127"/>
      <c r="AH642" s="127"/>
      <c r="AI642" s="127"/>
      <c r="AJ642" s="127"/>
      <c r="AK642" s="127"/>
      <c r="AL642" s="127"/>
      <c r="AM642" s="127"/>
      <c r="AN642" s="127"/>
      <c r="AO642" s="127"/>
      <c r="AP642" s="127"/>
      <c r="AQ642" s="127"/>
      <c r="AR642" s="127"/>
      <c r="AS642" s="127"/>
      <c r="AT642" s="127"/>
    </row>
    <row r="643" spans="1:46" ht="30" customHeight="1" x14ac:dyDescent="0.2">
      <c r="A643" s="127"/>
      <c r="B643" s="127"/>
      <c r="C643" s="127"/>
      <c r="D643" s="127"/>
      <c r="E643" s="127"/>
      <c r="F643" s="128"/>
      <c r="G643" s="128"/>
      <c r="H643" s="127"/>
      <c r="I643" s="129"/>
      <c r="J643" s="129"/>
      <c r="K643" s="128"/>
      <c r="L643" s="128"/>
      <c r="M643" s="127"/>
      <c r="N643" s="127"/>
      <c r="O643" s="127"/>
      <c r="P643" s="127"/>
      <c r="Q643" s="127"/>
      <c r="R643" s="130"/>
      <c r="S643" s="130"/>
      <c r="T643" s="128"/>
      <c r="U643" s="128"/>
      <c r="V643" s="128"/>
      <c r="W643" s="128"/>
      <c r="X643" s="130"/>
      <c r="Y643" s="127"/>
      <c r="Z643" s="131"/>
      <c r="AA643" s="127"/>
      <c r="AB643" s="127"/>
      <c r="AC643" s="127"/>
      <c r="AD643" s="127"/>
      <c r="AE643" s="127"/>
      <c r="AF643" s="127"/>
      <c r="AG643" s="127"/>
      <c r="AH643" s="127"/>
      <c r="AI643" s="127"/>
      <c r="AJ643" s="127"/>
      <c r="AK643" s="127"/>
      <c r="AL643" s="127"/>
      <c r="AM643" s="127"/>
      <c r="AN643" s="127"/>
      <c r="AO643" s="127"/>
      <c r="AP643" s="127"/>
      <c r="AQ643" s="127"/>
      <c r="AR643" s="127"/>
      <c r="AS643" s="127"/>
      <c r="AT643" s="127"/>
    </row>
    <row r="644" spans="1:46" ht="30" customHeight="1" x14ac:dyDescent="0.2">
      <c r="A644" s="127"/>
      <c r="B644" s="127"/>
      <c r="C644" s="127"/>
      <c r="D644" s="127"/>
      <c r="E644" s="127"/>
      <c r="F644" s="128"/>
      <c r="G644" s="128"/>
      <c r="H644" s="127"/>
      <c r="I644" s="129"/>
      <c r="J644" s="129"/>
      <c r="K644" s="128"/>
      <c r="L644" s="128"/>
      <c r="M644" s="127"/>
      <c r="N644" s="127"/>
      <c r="O644" s="127"/>
      <c r="P644" s="127"/>
      <c r="Q644" s="127"/>
      <c r="R644" s="130"/>
      <c r="S644" s="130"/>
      <c r="T644" s="128"/>
      <c r="U644" s="128"/>
      <c r="V644" s="128"/>
      <c r="W644" s="128"/>
      <c r="X644" s="130"/>
      <c r="Y644" s="127"/>
      <c r="Z644" s="131"/>
      <c r="AA644" s="127"/>
      <c r="AB644" s="127"/>
      <c r="AC644" s="127"/>
      <c r="AD644" s="127"/>
      <c r="AE644" s="127"/>
      <c r="AF644" s="127"/>
      <c r="AG644" s="127"/>
      <c r="AH644" s="127"/>
      <c r="AI644" s="127"/>
      <c r="AJ644" s="127"/>
      <c r="AK644" s="127"/>
      <c r="AL644" s="127"/>
      <c r="AM644" s="127"/>
      <c r="AN644" s="127"/>
      <c r="AO644" s="127"/>
      <c r="AP644" s="127"/>
      <c r="AQ644" s="127"/>
      <c r="AR644" s="127"/>
      <c r="AS644" s="127"/>
      <c r="AT644" s="127"/>
    </row>
    <row r="645" spans="1:46" ht="30" customHeight="1" x14ac:dyDescent="0.2">
      <c r="A645" s="127"/>
      <c r="B645" s="127"/>
      <c r="C645" s="127"/>
      <c r="D645" s="127"/>
      <c r="E645" s="127"/>
      <c r="F645" s="128"/>
      <c r="G645" s="128"/>
      <c r="H645" s="127"/>
      <c r="I645" s="129"/>
      <c r="J645" s="129"/>
      <c r="K645" s="128"/>
      <c r="L645" s="128"/>
      <c r="M645" s="127"/>
      <c r="N645" s="127"/>
      <c r="O645" s="127"/>
      <c r="P645" s="127"/>
      <c r="Q645" s="127"/>
      <c r="R645" s="130"/>
      <c r="S645" s="130"/>
      <c r="T645" s="128"/>
      <c r="U645" s="128"/>
      <c r="V645" s="128"/>
      <c r="W645" s="128"/>
      <c r="X645" s="130"/>
      <c r="Y645" s="127"/>
      <c r="Z645" s="131"/>
      <c r="AA645" s="127"/>
      <c r="AB645" s="127"/>
      <c r="AC645" s="127"/>
      <c r="AD645" s="127"/>
      <c r="AE645" s="127"/>
      <c r="AF645" s="127"/>
      <c r="AG645" s="127"/>
      <c r="AH645" s="127"/>
      <c r="AI645" s="127"/>
      <c r="AJ645" s="127"/>
      <c r="AK645" s="127"/>
      <c r="AL645" s="127"/>
      <c r="AM645" s="127"/>
      <c r="AN645" s="127"/>
      <c r="AO645" s="127"/>
      <c r="AP645" s="127"/>
      <c r="AQ645" s="127"/>
      <c r="AR645" s="127"/>
      <c r="AS645" s="127"/>
      <c r="AT645" s="127"/>
    </row>
    <row r="646" spans="1:46" ht="30" customHeight="1" x14ac:dyDescent="0.2">
      <c r="A646" s="127"/>
      <c r="B646" s="127"/>
      <c r="C646" s="127"/>
      <c r="D646" s="127"/>
      <c r="E646" s="127"/>
      <c r="F646" s="128"/>
      <c r="G646" s="128"/>
      <c r="H646" s="127"/>
      <c r="I646" s="129"/>
      <c r="J646" s="129"/>
      <c r="K646" s="128"/>
      <c r="L646" s="128"/>
      <c r="M646" s="127"/>
      <c r="N646" s="127"/>
      <c r="O646" s="127"/>
      <c r="P646" s="127"/>
      <c r="Q646" s="127"/>
      <c r="R646" s="130"/>
      <c r="S646" s="130"/>
      <c r="T646" s="128"/>
      <c r="U646" s="128"/>
      <c r="V646" s="128"/>
      <c r="W646" s="128"/>
      <c r="X646" s="130"/>
      <c r="Y646" s="127"/>
      <c r="Z646" s="131"/>
      <c r="AA646" s="127"/>
      <c r="AB646" s="127"/>
      <c r="AC646" s="127"/>
      <c r="AD646" s="127"/>
      <c r="AE646" s="127"/>
      <c r="AF646" s="127"/>
      <c r="AG646" s="127"/>
      <c r="AH646" s="127"/>
      <c r="AI646" s="127"/>
      <c r="AJ646" s="127"/>
      <c r="AK646" s="127"/>
      <c r="AL646" s="127"/>
      <c r="AM646" s="127"/>
      <c r="AN646" s="127"/>
      <c r="AO646" s="127"/>
      <c r="AP646" s="127"/>
      <c r="AQ646" s="127"/>
      <c r="AR646" s="127"/>
      <c r="AS646" s="127"/>
      <c r="AT646" s="127"/>
    </row>
    <row r="647" spans="1:46" ht="30" customHeight="1" x14ac:dyDescent="0.2">
      <c r="A647" s="127"/>
      <c r="B647" s="127"/>
      <c r="C647" s="127"/>
      <c r="D647" s="127"/>
      <c r="E647" s="127"/>
      <c r="F647" s="128"/>
      <c r="G647" s="128"/>
      <c r="H647" s="127"/>
      <c r="I647" s="129"/>
      <c r="J647" s="129"/>
      <c r="K647" s="128"/>
      <c r="L647" s="128"/>
      <c r="M647" s="127"/>
      <c r="N647" s="127"/>
      <c r="O647" s="127"/>
      <c r="P647" s="127"/>
      <c r="Q647" s="127"/>
      <c r="R647" s="130"/>
      <c r="S647" s="130"/>
      <c r="T647" s="128"/>
      <c r="U647" s="128"/>
      <c r="V647" s="128"/>
      <c r="W647" s="128"/>
      <c r="X647" s="130"/>
      <c r="Y647" s="127"/>
      <c r="Z647" s="131"/>
      <c r="AA647" s="127"/>
      <c r="AB647" s="127"/>
      <c r="AC647" s="127"/>
      <c r="AD647" s="127"/>
      <c r="AE647" s="127"/>
      <c r="AF647" s="127"/>
      <c r="AG647" s="127"/>
      <c r="AH647" s="127"/>
      <c r="AI647" s="127"/>
      <c r="AJ647" s="127"/>
      <c r="AK647" s="127"/>
      <c r="AL647" s="127"/>
      <c r="AM647" s="127"/>
      <c r="AN647" s="127"/>
      <c r="AO647" s="127"/>
      <c r="AP647" s="127"/>
      <c r="AQ647" s="127"/>
      <c r="AR647" s="127"/>
      <c r="AS647" s="127"/>
      <c r="AT647" s="127"/>
    </row>
    <row r="648" spans="1:46" ht="30" customHeight="1" x14ac:dyDescent="0.2">
      <c r="A648" s="127"/>
      <c r="B648" s="127"/>
      <c r="C648" s="127"/>
      <c r="D648" s="127"/>
      <c r="E648" s="127"/>
      <c r="F648" s="128"/>
      <c r="G648" s="128"/>
      <c r="H648" s="127"/>
      <c r="I648" s="129"/>
      <c r="J648" s="129"/>
      <c r="K648" s="128"/>
      <c r="L648" s="128"/>
      <c r="M648" s="127"/>
      <c r="N648" s="127"/>
      <c r="O648" s="127"/>
      <c r="P648" s="127"/>
      <c r="Q648" s="127"/>
      <c r="R648" s="130"/>
      <c r="S648" s="130"/>
      <c r="T648" s="128"/>
      <c r="U648" s="128"/>
      <c r="V648" s="128"/>
      <c r="W648" s="128"/>
      <c r="X648" s="130"/>
      <c r="Y648" s="127"/>
      <c r="Z648" s="131"/>
      <c r="AA648" s="127"/>
      <c r="AB648" s="127"/>
      <c r="AC648" s="127"/>
      <c r="AD648" s="127"/>
      <c r="AE648" s="127"/>
      <c r="AF648" s="127"/>
      <c r="AG648" s="127"/>
      <c r="AH648" s="127"/>
      <c r="AI648" s="127"/>
      <c r="AJ648" s="127"/>
      <c r="AK648" s="127"/>
      <c r="AL648" s="127"/>
      <c r="AM648" s="127"/>
      <c r="AN648" s="127"/>
      <c r="AO648" s="127"/>
      <c r="AP648" s="127"/>
      <c r="AQ648" s="127"/>
      <c r="AR648" s="127"/>
      <c r="AS648" s="127"/>
      <c r="AT648" s="127"/>
    </row>
    <row r="649" spans="1:46" ht="30" customHeight="1" x14ac:dyDescent="0.2">
      <c r="A649" s="127"/>
      <c r="B649" s="127"/>
      <c r="C649" s="127"/>
      <c r="D649" s="127"/>
      <c r="E649" s="127"/>
      <c r="F649" s="128"/>
      <c r="G649" s="128"/>
      <c r="H649" s="127"/>
      <c r="I649" s="129"/>
      <c r="J649" s="129"/>
      <c r="K649" s="128"/>
      <c r="L649" s="128"/>
      <c r="M649" s="127"/>
      <c r="N649" s="127"/>
      <c r="O649" s="127"/>
      <c r="P649" s="127"/>
      <c r="Q649" s="127"/>
      <c r="R649" s="130"/>
      <c r="S649" s="130"/>
      <c r="T649" s="128"/>
      <c r="U649" s="128"/>
      <c r="V649" s="128"/>
      <c r="W649" s="128"/>
      <c r="X649" s="130"/>
      <c r="Y649" s="127"/>
      <c r="Z649" s="131"/>
      <c r="AA649" s="127"/>
      <c r="AB649" s="127"/>
      <c r="AC649" s="127"/>
      <c r="AD649" s="127"/>
      <c r="AE649" s="127"/>
      <c r="AF649" s="127"/>
      <c r="AG649" s="127"/>
      <c r="AH649" s="127"/>
      <c r="AI649" s="127"/>
      <c r="AJ649" s="127"/>
      <c r="AK649" s="127"/>
      <c r="AL649" s="127"/>
      <c r="AM649" s="127"/>
      <c r="AN649" s="127"/>
      <c r="AO649" s="127"/>
      <c r="AP649" s="127"/>
      <c r="AQ649" s="127"/>
      <c r="AR649" s="127"/>
      <c r="AS649" s="127"/>
      <c r="AT649" s="127"/>
    </row>
    <row r="650" spans="1:46" ht="30" customHeight="1" x14ac:dyDescent="0.2">
      <c r="A650" s="127"/>
      <c r="B650" s="127"/>
      <c r="C650" s="127"/>
      <c r="D650" s="127"/>
      <c r="E650" s="127"/>
      <c r="F650" s="128"/>
      <c r="G650" s="128"/>
      <c r="H650" s="127"/>
      <c r="I650" s="129"/>
      <c r="J650" s="129"/>
      <c r="K650" s="128"/>
      <c r="L650" s="128"/>
      <c r="M650" s="127"/>
      <c r="N650" s="127"/>
      <c r="O650" s="127"/>
      <c r="P650" s="127"/>
      <c r="Q650" s="127"/>
      <c r="R650" s="130"/>
      <c r="S650" s="130"/>
      <c r="T650" s="128"/>
      <c r="U650" s="128"/>
      <c r="V650" s="128"/>
      <c r="W650" s="128"/>
      <c r="X650" s="130"/>
      <c r="Y650" s="127"/>
      <c r="Z650" s="131"/>
      <c r="AA650" s="127"/>
      <c r="AB650" s="127"/>
      <c r="AC650" s="127"/>
      <c r="AD650" s="127"/>
      <c r="AE650" s="127"/>
      <c r="AF650" s="127"/>
      <c r="AG650" s="127"/>
      <c r="AH650" s="127"/>
      <c r="AI650" s="127"/>
      <c r="AJ650" s="127"/>
      <c r="AK650" s="127"/>
      <c r="AL650" s="127"/>
      <c r="AM650" s="127"/>
      <c r="AN650" s="127"/>
      <c r="AO650" s="127"/>
      <c r="AP650" s="127"/>
      <c r="AQ650" s="127"/>
      <c r="AR650" s="127"/>
      <c r="AS650" s="127"/>
      <c r="AT650" s="127"/>
    </row>
    <row r="651" spans="1:46" ht="30" customHeight="1" x14ac:dyDescent="0.2">
      <c r="A651" s="127"/>
      <c r="B651" s="127"/>
      <c r="C651" s="127"/>
      <c r="D651" s="127"/>
      <c r="E651" s="127"/>
      <c r="F651" s="128"/>
      <c r="G651" s="128"/>
      <c r="H651" s="127"/>
      <c r="I651" s="129"/>
      <c r="J651" s="129"/>
      <c r="K651" s="128"/>
      <c r="L651" s="128"/>
      <c r="M651" s="127"/>
      <c r="N651" s="127"/>
      <c r="O651" s="127"/>
      <c r="P651" s="127"/>
      <c r="Q651" s="127"/>
      <c r="R651" s="130"/>
      <c r="S651" s="130"/>
      <c r="T651" s="128"/>
      <c r="U651" s="128"/>
      <c r="V651" s="128"/>
      <c r="W651" s="128"/>
      <c r="X651" s="130"/>
      <c r="Y651" s="127"/>
      <c r="Z651" s="131"/>
      <c r="AA651" s="127"/>
      <c r="AB651" s="127"/>
      <c r="AC651" s="127"/>
      <c r="AD651" s="127"/>
      <c r="AE651" s="127"/>
      <c r="AF651" s="127"/>
      <c r="AG651" s="127"/>
      <c r="AH651" s="127"/>
      <c r="AI651" s="127"/>
      <c r="AJ651" s="127"/>
      <c r="AK651" s="127"/>
      <c r="AL651" s="127"/>
      <c r="AM651" s="127"/>
      <c r="AN651" s="127"/>
      <c r="AO651" s="127"/>
      <c r="AP651" s="127"/>
      <c r="AQ651" s="127"/>
      <c r="AR651" s="127"/>
      <c r="AS651" s="127"/>
      <c r="AT651" s="127"/>
    </row>
    <row r="652" spans="1:46" ht="30" customHeight="1" x14ac:dyDescent="0.2">
      <c r="A652" s="127"/>
      <c r="B652" s="127"/>
      <c r="C652" s="127"/>
      <c r="D652" s="127"/>
      <c r="E652" s="127"/>
      <c r="F652" s="128"/>
      <c r="G652" s="128"/>
      <c r="H652" s="127"/>
      <c r="I652" s="129"/>
      <c r="J652" s="129"/>
      <c r="K652" s="128"/>
      <c r="L652" s="128"/>
      <c r="M652" s="127"/>
      <c r="N652" s="127"/>
      <c r="O652" s="127"/>
      <c r="P652" s="127"/>
      <c r="Q652" s="127"/>
      <c r="R652" s="130"/>
      <c r="S652" s="130"/>
      <c r="T652" s="128"/>
      <c r="U652" s="128"/>
      <c r="V652" s="128"/>
      <c r="W652" s="128"/>
      <c r="X652" s="130"/>
      <c r="Y652" s="127"/>
      <c r="Z652" s="131"/>
      <c r="AA652" s="127"/>
      <c r="AB652" s="127"/>
      <c r="AC652" s="127"/>
      <c r="AD652" s="127"/>
      <c r="AE652" s="127"/>
      <c r="AF652" s="127"/>
      <c r="AG652" s="127"/>
      <c r="AH652" s="127"/>
      <c r="AI652" s="127"/>
      <c r="AJ652" s="127"/>
      <c r="AK652" s="127"/>
      <c r="AL652" s="127"/>
      <c r="AM652" s="127"/>
      <c r="AN652" s="127"/>
      <c r="AO652" s="127"/>
      <c r="AP652" s="127"/>
      <c r="AQ652" s="127"/>
      <c r="AR652" s="127"/>
      <c r="AS652" s="127"/>
      <c r="AT652" s="127"/>
    </row>
    <row r="653" spans="1:46" ht="30" customHeight="1" x14ac:dyDescent="0.2">
      <c r="A653" s="127"/>
      <c r="B653" s="127"/>
      <c r="C653" s="127"/>
      <c r="D653" s="127"/>
      <c r="E653" s="127"/>
      <c r="F653" s="128"/>
      <c r="G653" s="128"/>
      <c r="H653" s="127"/>
      <c r="I653" s="129"/>
      <c r="J653" s="129"/>
      <c r="K653" s="128"/>
      <c r="L653" s="128"/>
      <c r="M653" s="127"/>
      <c r="N653" s="127"/>
      <c r="O653" s="127"/>
      <c r="P653" s="127"/>
      <c r="Q653" s="127"/>
      <c r="R653" s="130"/>
      <c r="S653" s="130"/>
      <c r="T653" s="128"/>
      <c r="U653" s="128"/>
      <c r="V653" s="128"/>
      <c r="W653" s="128"/>
      <c r="X653" s="130"/>
      <c r="Y653" s="127"/>
      <c r="Z653" s="131"/>
      <c r="AA653" s="127"/>
      <c r="AB653" s="127"/>
      <c r="AC653" s="127"/>
      <c r="AD653" s="127"/>
      <c r="AE653" s="127"/>
      <c r="AF653" s="127"/>
      <c r="AG653" s="127"/>
      <c r="AH653" s="127"/>
      <c r="AI653" s="127"/>
      <c r="AJ653" s="127"/>
      <c r="AK653" s="127"/>
      <c r="AL653" s="127"/>
      <c r="AM653" s="127"/>
      <c r="AN653" s="127"/>
      <c r="AO653" s="127"/>
      <c r="AP653" s="127"/>
      <c r="AQ653" s="127"/>
      <c r="AR653" s="127"/>
      <c r="AS653" s="127"/>
      <c r="AT653" s="127"/>
    </row>
    <row r="654" spans="1:46" ht="30" customHeight="1" x14ac:dyDescent="0.2">
      <c r="A654" s="127"/>
      <c r="B654" s="127"/>
      <c r="C654" s="127"/>
      <c r="D654" s="127"/>
      <c r="E654" s="127"/>
      <c r="F654" s="128"/>
      <c r="G654" s="128"/>
      <c r="H654" s="127"/>
      <c r="I654" s="129"/>
      <c r="J654" s="129"/>
      <c r="K654" s="128"/>
      <c r="L654" s="128"/>
      <c r="M654" s="127"/>
      <c r="N654" s="127"/>
      <c r="O654" s="127"/>
      <c r="P654" s="127"/>
      <c r="Q654" s="127"/>
      <c r="R654" s="130"/>
      <c r="S654" s="130"/>
      <c r="T654" s="128"/>
      <c r="U654" s="128"/>
      <c r="V654" s="128"/>
      <c r="W654" s="128"/>
      <c r="X654" s="130"/>
      <c r="Y654" s="127"/>
      <c r="Z654" s="131"/>
      <c r="AA654" s="127"/>
      <c r="AB654" s="127"/>
      <c r="AC654" s="127"/>
      <c r="AD654" s="127"/>
      <c r="AE654" s="127"/>
      <c r="AF654" s="127"/>
      <c r="AG654" s="127"/>
      <c r="AH654" s="127"/>
      <c r="AI654" s="127"/>
      <c r="AJ654" s="127"/>
      <c r="AK654" s="127"/>
      <c r="AL654" s="127"/>
      <c r="AM654" s="127"/>
      <c r="AN654" s="127"/>
      <c r="AO654" s="127"/>
      <c r="AP654" s="127"/>
      <c r="AQ654" s="127"/>
      <c r="AR654" s="127"/>
      <c r="AS654" s="127"/>
      <c r="AT654" s="127"/>
    </row>
    <row r="655" spans="1:46" ht="30" customHeight="1" x14ac:dyDescent="0.2">
      <c r="A655" s="127"/>
      <c r="B655" s="127"/>
      <c r="C655" s="127"/>
      <c r="D655" s="127"/>
      <c r="E655" s="127"/>
      <c r="F655" s="128"/>
      <c r="G655" s="128"/>
      <c r="H655" s="127"/>
      <c r="I655" s="129"/>
      <c r="J655" s="129"/>
      <c r="K655" s="128"/>
      <c r="L655" s="128"/>
      <c r="M655" s="127"/>
      <c r="N655" s="127"/>
      <c r="O655" s="127"/>
      <c r="P655" s="127"/>
      <c r="Q655" s="127"/>
      <c r="R655" s="130"/>
      <c r="S655" s="130"/>
      <c r="T655" s="128"/>
      <c r="U655" s="128"/>
      <c r="V655" s="128"/>
      <c r="W655" s="128"/>
      <c r="X655" s="130"/>
      <c r="Y655" s="127"/>
      <c r="Z655" s="131"/>
      <c r="AA655" s="127"/>
      <c r="AB655" s="127"/>
      <c r="AC655" s="127"/>
      <c r="AD655" s="127"/>
      <c r="AE655" s="127"/>
      <c r="AF655" s="127"/>
      <c r="AG655" s="127"/>
      <c r="AH655" s="127"/>
      <c r="AI655" s="127"/>
      <c r="AJ655" s="127"/>
      <c r="AK655" s="127"/>
      <c r="AL655" s="127"/>
      <c r="AM655" s="127"/>
      <c r="AN655" s="127"/>
      <c r="AO655" s="127"/>
      <c r="AP655" s="127"/>
      <c r="AQ655" s="127"/>
      <c r="AR655" s="127"/>
      <c r="AS655" s="127"/>
      <c r="AT655" s="127"/>
    </row>
    <row r="656" spans="1:46" ht="30" customHeight="1" x14ac:dyDescent="0.2">
      <c r="A656" s="127"/>
      <c r="B656" s="127"/>
      <c r="C656" s="127"/>
      <c r="D656" s="127"/>
      <c r="E656" s="127"/>
      <c r="F656" s="128"/>
      <c r="G656" s="128"/>
      <c r="H656" s="127"/>
      <c r="I656" s="129"/>
      <c r="J656" s="129"/>
      <c r="K656" s="128"/>
      <c r="L656" s="128"/>
      <c r="M656" s="127"/>
      <c r="N656" s="127"/>
      <c r="O656" s="127"/>
      <c r="P656" s="127"/>
      <c r="Q656" s="127"/>
      <c r="R656" s="130"/>
      <c r="S656" s="130"/>
      <c r="T656" s="128"/>
      <c r="U656" s="128"/>
      <c r="V656" s="128"/>
      <c r="W656" s="128"/>
      <c r="X656" s="130"/>
      <c r="Y656" s="127"/>
      <c r="Z656" s="131"/>
      <c r="AA656" s="127"/>
      <c r="AB656" s="127"/>
      <c r="AC656" s="127"/>
      <c r="AD656" s="127"/>
      <c r="AE656" s="127"/>
      <c r="AF656" s="127"/>
      <c r="AG656" s="127"/>
      <c r="AH656" s="127"/>
      <c r="AI656" s="127"/>
      <c r="AJ656" s="127"/>
      <c r="AK656" s="127"/>
      <c r="AL656" s="127"/>
      <c r="AM656" s="127"/>
      <c r="AN656" s="127"/>
      <c r="AO656" s="127"/>
      <c r="AP656" s="127"/>
      <c r="AQ656" s="127"/>
      <c r="AR656" s="127"/>
      <c r="AS656" s="127"/>
      <c r="AT656" s="127"/>
    </row>
    <row r="657" spans="1:46" ht="30" customHeight="1" x14ac:dyDescent="0.2">
      <c r="A657" s="127"/>
      <c r="B657" s="127"/>
      <c r="C657" s="127"/>
      <c r="D657" s="127"/>
      <c r="E657" s="127"/>
      <c r="F657" s="128"/>
      <c r="G657" s="128"/>
      <c r="H657" s="127"/>
      <c r="I657" s="129"/>
      <c r="J657" s="129"/>
      <c r="K657" s="128"/>
      <c r="L657" s="128"/>
      <c r="M657" s="127"/>
      <c r="N657" s="127"/>
      <c r="O657" s="127"/>
      <c r="P657" s="127"/>
      <c r="Q657" s="127"/>
      <c r="R657" s="130"/>
      <c r="S657" s="130"/>
      <c r="T657" s="128"/>
      <c r="U657" s="128"/>
      <c r="V657" s="128"/>
      <c r="W657" s="128"/>
      <c r="X657" s="130"/>
      <c r="Y657" s="127"/>
      <c r="Z657" s="131"/>
      <c r="AA657" s="127"/>
      <c r="AB657" s="127"/>
      <c r="AC657" s="127"/>
      <c r="AD657" s="127"/>
      <c r="AE657" s="127"/>
      <c r="AF657" s="127"/>
      <c r="AG657" s="127"/>
      <c r="AH657" s="127"/>
      <c r="AI657" s="127"/>
      <c r="AJ657" s="127"/>
      <c r="AK657" s="127"/>
      <c r="AL657" s="127"/>
      <c r="AM657" s="127"/>
      <c r="AN657" s="127"/>
      <c r="AO657" s="127"/>
      <c r="AP657" s="127"/>
      <c r="AQ657" s="127"/>
      <c r="AR657" s="127"/>
      <c r="AS657" s="127"/>
      <c r="AT657" s="127"/>
    </row>
    <row r="658" spans="1:46" ht="30" customHeight="1" x14ac:dyDescent="0.2">
      <c r="A658" s="127"/>
      <c r="B658" s="127"/>
      <c r="C658" s="127"/>
      <c r="D658" s="127"/>
      <c r="E658" s="127"/>
      <c r="F658" s="128"/>
      <c r="G658" s="128"/>
      <c r="H658" s="127"/>
      <c r="I658" s="129"/>
      <c r="J658" s="129"/>
      <c r="K658" s="128"/>
      <c r="L658" s="128"/>
      <c r="M658" s="127"/>
      <c r="N658" s="127"/>
      <c r="O658" s="127"/>
      <c r="P658" s="127"/>
      <c r="Q658" s="127"/>
      <c r="R658" s="130"/>
      <c r="S658" s="130"/>
      <c r="T658" s="128"/>
      <c r="U658" s="128"/>
      <c r="V658" s="128"/>
      <c r="W658" s="128"/>
      <c r="X658" s="130"/>
      <c r="Y658" s="127"/>
      <c r="Z658" s="131"/>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row>
    <row r="659" spans="1:46" ht="30" customHeight="1" x14ac:dyDescent="0.2">
      <c r="A659" s="127"/>
      <c r="B659" s="127"/>
      <c r="C659" s="127"/>
      <c r="D659" s="127"/>
      <c r="E659" s="127"/>
      <c r="F659" s="128"/>
      <c r="G659" s="128"/>
      <c r="H659" s="127"/>
      <c r="I659" s="129"/>
      <c r="J659" s="129"/>
      <c r="K659" s="128"/>
      <c r="L659" s="128"/>
      <c r="M659" s="127"/>
      <c r="N659" s="127"/>
      <c r="O659" s="127"/>
      <c r="P659" s="127"/>
      <c r="Q659" s="127"/>
      <c r="R659" s="130"/>
      <c r="S659" s="130"/>
      <c r="T659" s="128"/>
      <c r="U659" s="128"/>
      <c r="V659" s="128"/>
      <c r="W659" s="128"/>
      <c r="X659" s="130"/>
      <c r="Y659" s="127"/>
      <c r="Z659" s="131"/>
      <c r="AA659" s="127"/>
      <c r="AB659" s="127"/>
      <c r="AC659" s="127"/>
      <c r="AD659" s="127"/>
      <c r="AE659" s="127"/>
      <c r="AF659" s="127"/>
      <c r="AG659" s="127"/>
      <c r="AH659" s="127"/>
      <c r="AI659" s="127"/>
      <c r="AJ659" s="127"/>
      <c r="AK659" s="127"/>
      <c r="AL659" s="127"/>
      <c r="AM659" s="127"/>
      <c r="AN659" s="127"/>
      <c r="AO659" s="127"/>
      <c r="AP659" s="127"/>
      <c r="AQ659" s="127"/>
      <c r="AR659" s="127"/>
      <c r="AS659" s="127"/>
      <c r="AT659" s="127"/>
    </row>
    <row r="660" spans="1:46" ht="30" customHeight="1" x14ac:dyDescent="0.2">
      <c r="A660" s="127"/>
      <c r="B660" s="127"/>
      <c r="C660" s="127"/>
      <c r="D660" s="127"/>
      <c r="E660" s="127"/>
      <c r="F660" s="128"/>
      <c r="G660" s="128"/>
      <c r="H660" s="127"/>
      <c r="I660" s="129"/>
      <c r="J660" s="129"/>
      <c r="K660" s="128"/>
      <c r="L660" s="128"/>
      <c r="M660" s="127"/>
      <c r="N660" s="127"/>
      <c r="O660" s="127"/>
      <c r="P660" s="127"/>
      <c r="Q660" s="127"/>
      <c r="R660" s="130"/>
      <c r="S660" s="130"/>
      <c r="T660" s="128"/>
      <c r="U660" s="128"/>
      <c r="V660" s="128"/>
      <c r="W660" s="128"/>
      <c r="X660" s="130"/>
      <c r="Y660" s="127"/>
      <c r="Z660" s="131"/>
      <c r="AA660" s="127"/>
      <c r="AB660" s="127"/>
      <c r="AC660" s="127"/>
      <c r="AD660" s="127"/>
      <c r="AE660" s="127"/>
      <c r="AF660" s="127"/>
      <c r="AG660" s="127"/>
      <c r="AH660" s="127"/>
      <c r="AI660" s="127"/>
      <c r="AJ660" s="127"/>
      <c r="AK660" s="127"/>
      <c r="AL660" s="127"/>
      <c r="AM660" s="127"/>
      <c r="AN660" s="127"/>
      <c r="AO660" s="127"/>
      <c r="AP660" s="127"/>
      <c r="AQ660" s="127"/>
      <c r="AR660" s="127"/>
      <c r="AS660" s="127"/>
      <c r="AT660" s="127"/>
    </row>
    <row r="661" spans="1:46" ht="30" customHeight="1" x14ac:dyDescent="0.2">
      <c r="A661" s="127"/>
      <c r="B661" s="127"/>
      <c r="C661" s="127"/>
      <c r="D661" s="127"/>
      <c r="E661" s="127"/>
      <c r="F661" s="128"/>
      <c r="G661" s="128"/>
      <c r="H661" s="127"/>
      <c r="I661" s="129"/>
      <c r="J661" s="129"/>
      <c r="K661" s="128"/>
      <c r="L661" s="128"/>
      <c r="M661" s="127"/>
      <c r="N661" s="127"/>
      <c r="O661" s="127"/>
      <c r="P661" s="127"/>
      <c r="Q661" s="127"/>
      <c r="R661" s="130"/>
      <c r="S661" s="130"/>
      <c r="T661" s="128"/>
      <c r="U661" s="128"/>
      <c r="V661" s="128"/>
      <c r="W661" s="128"/>
      <c r="X661" s="130"/>
      <c r="Y661" s="127"/>
      <c r="Z661" s="131"/>
      <c r="AA661" s="127"/>
      <c r="AB661" s="127"/>
      <c r="AC661" s="127"/>
      <c r="AD661" s="127"/>
      <c r="AE661" s="127"/>
      <c r="AF661" s="127"/>
      <c r="AG661" s="127"/>
      <c r="AH661" s="127"/>
      <c r="AI661" s="127"/>
      <c r="AJ661" s="127"/>
      <c r="AK661" s="127"/>
      <c r="AL661" s="127"/>
      <c r="AM661" s="127"/>
      <c r="AN661" s="127"/>
      <c r="AO661" s="127"/>
      <c r="AP661" s="127"/>
      <c r="AQ661" s="127"/>
      <c r="AR661" s="127"/>
      <c r="AS661" s="127"/>
      <c r="AT661" s="127"/>
    </row>
    <row r="662" spans="1:46" ht="30" customHeight="1" x14ac:dyDescent="0.2">
      <c r="A662" s="127"/>
      <c r="B662" s="127"/>
      <c r="C662" s="127"/>
      <c r="D662" s="127"/>
      <c r="E662" s="127"/>
      <c r="F662" s="128"/>
      <c r="G662" s="128"/>
      <c r="H662" s="127"/>
      <c r="I662" s="129"/>
      <c r="J662" s="129"/>
      <c r="K662" s="128"/>
      <c r="L662" s="128"/>
      <c r="M662" s="127"/>
      <c r="N662" s="127"/>
      <c r="O662" s="127"/>
      <c r="P662" s="127"/>
      <c r="Q662" s="127"/>
      <c r="R662" s="130"/>
      <c r="S662" s="130"/>
      <c r="T662" s="128"/>
      <c r="U662" s="128"/>
      <c r="V662" s="128"/>
      <c r="W662" s="128"/>
      <c r="X662" s="130"/>
      <c r="Y662" s="127"/>
      <c r="Z662" s="131"/>
      <c r="AA662" s="127"/>
      <c r="AB662" s="127"/>
      <c r="AC662" s="127"/>
      <c r="AD662" s="127"/>
      <c r="AE662" s="127"/>
      <c r="AF662" s="127"/>
      <c r="AG662" s="127"/>
      <c r="AH662" s="127"/>
      <c r="AI662" s="127"/>
      <c r="AJ662" s="127"/>
      <c r="AK662" s="127"/>
      <c r="AL662" s="127"/>
      <c r="AM662" s="127"/>
      <c r="AN662" s="127"/>
      <c r="AO662" s="127"/>
      <c r="AP662" s="127"/>
      <c r="AQ662" s="127"/>
      <c r="AR662" s="127"/>
      <c r="AS662" s="127"/>
      <c r="AT662" s="127"/>
    </row>
    <row r="663" spans="1:46" ht="30" customHeight="1" x14ac:dyDescent="0.2">
      <c r="A663" s="127"/>
      <c r="B663" s="127"/>
      <c r="C663" s="127"/>
      <c r="D663" s="127"/>
      <c r="E663" s="127"/>
      <c r="F663" s="128"/>
      <c r="G663" s="128"/>
      <c r="H663" s="127"/>
      <c r="I663" s="129"/>
      <c r="J663" s="129"/>
      <c r="K663" s="128"/>
      <c r="L663" s="128"/>
      <c r="M663" s="127"/>
      <c r="N663" s="127"/>
      <c r="O663" s="127"/>
      <c r="P663" s="127"/>
      <c r="Q663" s="127"/>
      <c r="R663" s="130"/>
      <c r="S663" s="130"/>
      <c r="T663" s="128"/>
      <c r="U663" s="128"/>
      <c r="V663" s="128"/>
      <c r="W663" s="128"/>
      <c r="X663" s="130"/>
      <c r="Y663" s="127"/>
      <c r="Z663" s="131"/>
      <c r="AA663" s="127"/>
      <c r="AB663" s="127"/>
      <c r="AC663" s="127"/>
      <c r="AD663" s="127"/>
      <c r="AE663" s="127"/>
      <c r="AF663" s="127"/>
      <c r="AG663" s="127"/>
      <c r="AH663" s="127"/>
      <c r="AI663" s="127"/>
      <c r="AJ663" s="127"/>
      <c r="AK663" s="127"/>
      <c r="AL663" s="127"/>
      <c r="AM663" s="127"/>
      <c r="AN663" s="127"/>
      <c r="AO663" s="127"/>
      <c r="AP663" s="127"/>
      <c r="AQ663" s="127"/>
      <c r="AR663" s="127"/>
      <c r="AS663" s="127"/>
      <c r="AT663" s="127"/>
    </row>
    <row r="664" spans="1:46" ht="30" customHeight="1" x14ac:dyDescent="0.2">
      <c r="A664" s="127"/>
      <c r="B664" s="127"/>
      <c r="C664" s="127"/>
      <c r="D664" s="127"/>
      <c r="E664" s="127"/>
      <c r="F664" s="128"/>
      <c r="G664" s="128"/>
      <c r="H664" s="127"/>
      <c r="I664" s="129"/>
      <c r="J664" s="129"/>
      <c r="K664" s="128"/>
      <c r="L664" s="128"/>
      <c r="M664" s="127"/>
      <c r="N664" s="127"/>
      <c r="O664" s="127"/>
      <c r="P664" s="127"/>
      <c r="Q664" s="127"/>
      <c r="R664" s="130"/>
      <c r="S664" s="130"/>
      <c r="T664" s="128"/>
      <c r="U664" s="128"/>
      <c r="V664" s="128"/>
      <c r="W664" s="128"/>
      <c r="X664" s="130"/>
      <c r="Y664" s="127"/>
      <c r="Z664" s="131"/>
      <c r="AA664" s="127"/>
      <c r="AB664" s="127"/>
      <c r="AC664" s="127"/>
      <c r="AD664" s="127"/>
      <c r="AE664" s="127"/>
      <c r="AF664" s="127"/>
      <c r="AG664" s="127"/>
      <c r="AH664" s="127"/>
      <c r="AI664" s="127"/>
      <c r="AJ664" s="127"/>
      <c r="AK664" s="127"/>
      <c r="AL664" s="127"/>
      <c r="AM664" s="127"/>
      <c r="AN664" s="127"/>
      <c r="AO664" s="127"/>
      <c r="AP664" s="127"/>
      <c r="AQ664" s="127"/>
      <c r="AR664" s="127"/>
      <c r="AS664" s="127"/>
      <c r="AT664" s="127"/>
    </row>
    <row r="665" spans="1:46" ht="30" customHeight="1" x14ac:dyDescent="0.2">
      <c r="A665" s="127"/>
      <c r="B665" s="127"/>
      <c r="C665" s="127"/>
      <c r="D665" s="127"/>
      <c r="E665" s="127"/>
      <c r="F665" s="128"/>
      <c r="G665" s="128"/>
      <c r="H665" s="127"/>
      <c r="I665" s="129"/>
      <c r="J665" s="129"/>
      <c r="K665" s="128"/>
      <c r="L665" s="128"/>
      <c r="M665" s="127"/>
      <c r="N665" s="127"/>
      <c r="O665" s="127"/>
      <c r="P665" s="127"/>
      <c r="Q665" s="127"/>
      <c r="R665" s="130"/>
      <c r="S665" s="130"/>
      <c r="T665" s="128"/>
      <c r="U665" s="128"/>
      <c r="V665" s="128"/>
      <c r="W665" s="128"/>
      <c r="X665" s="130"/>
      <c r="Y665" s="127"/>
      <c r="Z665" s="131"/>
      <c r="AA665" s="127"/>
      <c r="AB665" s="127"/>
      <c r="AC665" s="127"/>
      <c r="AD665" s="127"/>
      <c r="AE665" s="127"/>
      <c r="AF665" s="127"/>
      <c r="AG665" s="127"/>
      <c r="AH665" s="127"/>
      <c r="AI665" s="127"/>
      <c r="AJ665" s="127"/>
      <c r="AK665" s="127"/>
      <c r="AL665" s="127"/>
      <c r="AM665" s="127"/>
      <c r="AN665" s="127"/>
      <c r="AO665" s="127"/>
      <c r="AP665" s="127"/>
      <c r="AQ665" s="127"/>
      <c r="AR665" s="127"/>
      <c r="AS665" s="127"/>
      <c r="AT665" s="127"/>
    </row>
    <row r="666" spans="1:46" ht="30" customHeight="1" x14ac:dyDescent="0.2">
      <c r="A666" s="127"/>
      <c r="B666" s="127"/>
      <c r="C666" s="127"/>
      <c r="D666" s="127"/>
      <c r="E666" s="127"/>
      <c r="F666" s="128"/>
      <c r="G666" s="128"/>
      <c r="H666" s="127"/>
      <c r="I666" s="129"/>
      <c r="J666" s="129"/>
      <c r="K666" s="128"/>
      <c r="L666" s="128"/>
      <c r="M666" s="127"/>
      <c r="N666" s="127"/>
      <c r="O666" s="127"/>
      <c r="P666" s="127"/>
      <c r="Q666" s="127"/>
      <c r="R666" s="130"/>
      <c r="S666" s="130"/>
      <c r="T666" s="128"/>
      <c r="U666" s="128"/>
      <c r="V666" s="128"/>
      <c r="W666" s="128"/>
      <c r="X666" s="130"/>
      <c r="Y666" s="127"/>
      <c r="Z666" s="131"/>
      <c r="AA666" s="127"/>
      <c r="AB666" s="127"/>
      <c r="AC666" s="127"/>
      <c r="AD666" s="127"/>
      <c r="AE666" s="127"/>
      <c r="AF666" s="127"/>
      <c r="AG666" s="127"/>
      <c r="AH666" s="127"/>
      <c r="AI666" s="127"/>
      <c r="AJ666" s="127"/>
      <c r="AK666" s="127"/>
      <c r="AL666" s="127"/>
      <c r="AM666" s="127"/>
      <c r="AN666" s="127"/>
      <c r="AO666" s="127"/>
      <c r="AP666" s="127"/>
      <c r="AQ666" s="127"/>
      <c r="AR666" s="127"/>
      <c r="AS666" s="127"/>
      <c r="AT666" s="127"/>
    </row>
    <row r="667" spans="1:46" ht="30" customHeight="1" x14ac:dyDescent="0.2">
      <c r="A667" s="127"/>
      <c r="B667" s="127"/>
      <c r="C667" s="127"/>
      <c r="D667" s="127"/>
      <c r="E667" s="127"/>
      <c r="F667" s="128"/>
      <c r="G667" s="128"/>
      <c r="H667" s="127"/>
      <c r="I667" s="129"/>
      <c r="J667" s="129"/>
      <c r="K667" s="128"/>
      <c r="L667" s="128"/>
      <c r="M667" s="127"/>
      <c r="N667" s="127"/>
      <c r="O667" s="127"/>
      <c r="P667" s="127"/>
      <c r="Q667" s="127"/>
      <c r="R667" s="130"/>
      <c r="S667" s="130"/>
      <c r="T667" s="128"/>
      <c r="U667" s="128"/>
      <c r="V667" s="128"/>
      <c r="W667" s="128"/>
      <c r="X667" s="130"/>
      <c r="Y667" s="127"/>
      <c r="Z667" s="131"/>
      <c r="AA667" s="127"/>
      <c r="AB667" s="127"/>
      <c r="AC667" s="127"/>
      <c r="AD667" s="127"/>
      <c r="AE667" s="127"/>
      <c r="AF667" s="127"/>
      <c r="AG667" s="127"/>
      <c r="AH667" s="127"/>
      <c r="AI667" s="127"/>
      <c r="AJ667" s="127"/>
      <c r="AK667" s="127"/>
      <c r="AL667" s="127"/>
      <c r="AM667" s="127"/>
      <c r="AN667" s="127"/>
      <c r="AO667" s="127"/>
      <c r="AP667" s="127"/>
      <c r="AQ667" s="127"/>
      <c r="AR667" s="127"/>
      <c r="AS667" s="127"/>
      <c r="AT667" s="127"/>
    </row>
    <row r="668" spans="1:46" ht="30" customHeight="1" x14ac:dyDescent="0.2">
      <c r="A668" s="127"/>
      <c r="B668" s="127"/>
      <c r="C668" s="127"/>
      <c r="D668" s="127"/>
      <c r="E668" s="127"/>
      <c r="F668" s="128"/>
      <c r="G668" s="128"/>
      <c r="H668" s="127"/>
      <c r="I668" s="129"/>
      <c r="J668" s="129"/>
      <c r="K668" s="128"/>
      <c r="L668" s="128"/>
      <c r="M668" s="127"/>
      <c r="N668" s="127"/>
      <c r="O668" s="127"/>
      <c r="P668" s="127"/>
      <c r="Q668" s="127"/>
      <c r="R668" s="130"/>
      <c r="S668" s="130"/>
      <c r="T668" s="128"/>
      <c r="U668" s="128"/>
      <c r="V668" s="128"/>
      <c r="W668" s="128"/>
      <c r="X668" s="130"/>
      <c r="Y668" s="127"/>
      <c r="Z668" s="131"/>
      <c r="AA668" s="127"/>
      <c r="AB668" s="127"/>
      <c r="AC668" s="127"/>
      <c r="AD668" s="127"/>
      <c r="AE668" s="127"/>
      <c r="AF668" s="127"/>
      <c r="AG668" s="127"/>
      <c r="AH668" s="127"/>
      <c r="AI668" s="127"/>
      <c r="AJ668" s="127"/>
      <c r="AK668" s="127"/>
      <c r="AL668" s="127"/>
      <c r="AM668" s="127"/>
      <c r="AN668" s="127"/>
      <c r="AO668" s="127"/>
      <c r="AP668" s="127"/>
      <c r="AQ668" s="127"/>
      <c r="AR668" s="127"/>
      <c r="AS668" s="127"/>
      <c r="AT668" s="127"/>
    </row>
    <row r="669" spans="1:46" ht="30" customHeight="1" x14ac:dyDescent="0.2">
      <c r="A669" s="127"/>
      <c r="B669" s="127"/>
      <c r="C669" s="127"/>
      <c r="D669" s="127"/>
      <c r="E669" s="127"/>
      <c r="F669" s="128"/>
      <c r="G669" s="128"/>
      <c r="H669" s="127"/>
      <c r="I669" s="129"/>
      <c r="J669" s="129"/>
      <c r="K669" s="128"/>
      <c r="L669" s="128"/>
      <c r="M669" s="127"/>
      <c r="N669" s="127"/>
      <c r="O669" s="127"/>
      <c r="P669" s="127"/>
      <c r="Q669" s="127"/>
      <c r="R669" s="130"/>
      <c r="S669" s="130"/>
      <c r="T669" s="128"/>
      <c r="U669" s="128"/>
      <c r="V669" s="128"/>
      <c r="W669" s="128"/>
      <c r="X669" s="130"/>
      <c r="Y669" s="127"/>
      <c r="Z669" s="131"/>
      <c r="AA669" s="127"/>
      <c r="AB669" s="127"/>
      <c r="AC669" s="127"/>
      <c r="AD669" s="127"/>
      <c r="AE669" s="127"/>
      <c r="AF669" s="127"/>
      <c r="AG669" s="127"/>
      <c r="AH669" s="127"/>
      <c r="AI669" s="127"/>
      <c r="AJ669" s="127"/>
      <c r="AK669" s="127"/>
      <c r="AL669" s="127"/>
      <c r="AM669" s="127"/>
      <c r="AN669" s="127"/>
      <c r="AO669" s="127"/>
      <c r="AP669" s="127"/>
      <c r="AQ669" s="127"/>
      <c r="AR669" s="127"/>
      <c r="AS669" s="127"/>
      <c r="AT669" s="127"/>
    </row>
    <row r="670" spans="1:46" ht="30" customHeight="1" x14ac:dyDescent="0.2">
      <c r="A670" s="127"/>
      <c r="B670" s="127"/>
      <c r="C670" s="127"/>
      <c r="D670" s="127"/>
      <c r="E670" s="127"/>
      <c r="F670" s="128"/>
      <c r="G670" s="128"/>
      <c r="H670" s="127"/>
      <c r="I670" s="129"/>
      <c r="J670" s="129"/>
      <c r="K670" s="128"/>
      <c r="L670" s="128"/>
      <c r="M670" s="127"/>
      <c r="N670" s="127"/>
      <c r="O670" s="127"/>
      <c r="P670" s="127"/>
      <c r="Q670" s="127"/>
      <c r="R670" s="130"/>
      <c r="S670" s="130"/>
      <c r="T670" s="128"/>
      <c r="U670" s="128"/>
      <c r="V670" s="128"/>
      <c r="W670" s="128"/>
      <c r="X670" s="130"/>
      <c r="Y670" s="127"/>
      <c r="Z670" s="131"/>
      <c r="AA670" s="127"/>
      <c r="AB670" s="127"/>
      <c r="AC670" s="127"/>
      <c r="AD670" s="127"/>
      <c r="AE670" s="127"/>
      <c r="AF670" s="127"/>
      <c r="AG670" s="127"/>
      <c r="AH670" s="127"/>
      <c r="AI670" s="127"/>
      <c r="AJ670" s="127"/>
      <c r="AK670" s="127"/>
      <c r="AL670" s="127"/>
      <c r="AM670" s="127"/>
      <c r="AN670" s="127"/>
      <c r="AO670" s="127"/>
      <c r="AP670" s="127"/>
      <c r="AQ670" s="127"/>
      <c r="AR670" s="127"/>
      <c r="AS670" s="127"/>
      <c r="AT670" s="127"/>
    </row>
    <row r="671" spans="1:46" ht="30" customHeight="1" x14ac:dyDescent="0.2">
      <c r="A671" s="127"/>
      <c r="B671" s="127"/>
      <c r="C671" s="127"/>
      <c r="D671" s="127"/>
      <c r="E671" s="127"/>
      <c r="F671" s="128"/>
      <c r="G671" s="128"/>
      <c r="H671" s="127"/>
      <c r="I671" s="129"/>
      <c r="J671" s="129"/>
      <c r="K671" s="128"/>
      <c r="L671" s="128"/>
      <c r="M671" s="127"/>
      <c r="N671" s="127"/>
      <c r="O671" s="127"/>
      <c r="P671" s="127"/>
      <c r="Q671" s="127"/>
      <c r="R671" s="130"/>
      <c r="S671" s="130"/>
      <c r="T671" s="128"/>
      <c r="U671" s="128"/>
      <c r="V671" s="128"/>
      <c r="W671" s="128"/>
      <c r="X671" s="130"/>
      <c r="Y671" s="127"/>
      <c r="Z671" s="131"/>
      <c r="AA671" s="127"/>
      <c r="AB671" s="127"/>
      <c r="AC671" s="127"/>
      <c r="AD671" s="127"/>
      <c r="AE671" s="127"/>
      <c r="AF671" s="127"/>
      <c r="AG671" s="127"/>
      <c r="AH671" s="127"/>
      <c r="AI671" s="127"/>
      <c r="AJ671" s="127"/>
      <c r="AK671" s="127"/>
      <c r="AL671" s="127"/>
      <c r="AM671" s="127"/>
      <c r="AN671" s="127"/>
      <c r="AO671" s="127"/>
      <c r="AP671" s="127"/>
      <c r="AQ671" s="127"/>
      <c r="AR671" s="127"/>
      <c r="AS671" s="127"/>
      <c r="AT671" s="127"/>
    </row>
    <row r="672" spans="1:46" ht="30" customHeight="1" x14ac:dyDescent="0.2">
      <c r="A672" s="127"/>
      <c r="B672" s="127"/>
      <c r="C672" s="127"/>
      <c r="D672" s="127"/>
      <c r="E672" s="127"/>
      <c r="F672" s="128"/>
      <c r="G672" s="128"/>
      <c r="H672" s="127"/>
      <c r="I672" s="129"/>
      <c r="J672" s="129"/>
      <c r="K672" s="128"/>
      <c r="L672" s="128"/>
      <c r="M672" s="127"/>
      <c r="N672" s="127"/>
      <c r="O672" s="127"/>
      <c r="P672" s="127"/>
      <c r="Q672" s="127"/>
      <c r="R672" s="130"/>
      <c r="S672" s="130"/>
      <c r="T672" s="128"/>
      <c r="U672" s="128"/>
      <c r="V672" s="128"/>
      <c r="W672" s="128"/>
      <c r="X672" s="130"/>
      <c r="Y672" s="127"/>
      <c r="Z672" s="131"/>
      <c r="AA672" s="127"/>
      <c r="AB672" s="127"/>
      <c r="AC672" s="127"/>
      <c r="AD672" s="127"/>
      <c r="AE672" s="127"/>
      <c r="AF672" s="127"/>
      <c r="AG672" s="127"/>
      <c r="AH672" s="127"/>
      <c r="AI672" s="127"/>
      <c r="AJ672" s="127"/>
      <c r="AK672" s="127"/>
      <c r="AL672" s="127"/>
      <c r="AM672" s="127"/>
      <c r="AN672" s="127"/>
      <c r="AO672" s="127"/>
      <c r="AP672" s="127"/>
      <c r="AQ672" s="127"/>
      <c r="AR672" s="127"/>
      <c r="AS672" s="127"/>
      <c r="AT672" s="127"/>
    </row>
    <row r="673" spans="1:46" ht="30" customHeight="1" x14ac:dyDescent="0.2">
      <c r="A673" s="127"/>
      <c r="B673" s="127"/>
      <c r="C673" s="127"/>
      <c r="D673" s="127"/>
      <c r="E673" s="127"/>
      <c r="F673" s="128"/>
      <c r="G673" s="128"/>
      <c r="H673" s="127"/>
      <c r="I673" s="129"/>
      <c r="J673" s="129"/>
      <c r="K673" s="128"/>
      <c r="L673" s="128"/>
      <c r="M673" s="127"/>
      <c r="N673" s="127"/>
      <c r="O673" s="127"/>
      <c r="P673" s="127"/>
      <c r="Q673" s="127"/>
      <c r="R673" s="130"/>
      <c r="S673" s="130"/>
      <c r="T673" s="128"/>
      <c r="U673" s="128"/>
      <c r="V673" s="128"/>
      <c r="W673" s="128"/>
      <c r="X673" s="130"/>
      <c r="Y673" s="127"/>
      <c r="Z673" s="131"/>
      <c r="AA673" s="127"/>
      <c r="AB673" s="127"/>
      <c r="AC673" s="127"/>
      <c r="AD673" s="127"/>
      <c r="AE673" s="127"/>
      <c r="AF673" s="127"/>
      <c r="AG673" s="127"/>
      <c r="AH673" s="127"/>
      <c r="AI673" s="127"/>
      <c r="AJ673" s="127"/>
      <c r="AK673" s="127"/>
      <c r="AL673" s="127"/>
      <c r="AM673" s="127"/>
      <c r="AN673" s="127"/>
      <c r="AO673" s="127"/>
      <c r="AP673" s="127"/>
      <c r="AQ673" s="127"/>
      <c r="AR673" s="127"/>
      <c r="AS673" s="127"/>
      <c r="AT673" s="127"/>
    </row>
    <row r="674" spans="1:46" ht="30" customHeight="1" x14ac:dyDescent="0.2">
      <c r="A674" s="127"/>
      <c r="B674" s="127"/>
      <c r="C674" s="127"/>
      <c r="D674" s="127"/>
      <c r="E674" s="127"/>
      <c r="F674" s="128"/>
      <c r="G674" s="128"/>
      <c r="H674" s="127"/>
      <c r="I674" s="129"/>
      <c r="J674" s="129"/>
      <c r="K674" s="128"/>
      <c r="L674" s="128"/>
      <c r="M674" s="127"/>
      <c r="N674" s="127"/>
      <c r="O674" s="127"/>
      <c r="P674" s="127"/>
      <c r="Q674" s="127"/>
      <c r="R674" s="130"/>
      <c r="S674" s="130"/>
      <c r="T674" s="128"/>
      <c r="U674" s="128"/>
      <c r="V674" s="128"/>
      <c r="W674" s="128"/>
      <c r="X674" s="130"/>
      <c r="Y674" s="127"/>
      <c r="Z674" s="131"/>
      <c r="AA674" s="127"/>
      <c r="AB674" s="127"/>
      <c r="AC674" s="127"/>
      <c r="AD674" s="127"/>
      <c r="AE674" s="127"/>
      <c r="AF674" s="127"/>
      <c r="AG674" s="127"/>
      <c r="AH674" s="127"/>
      <c r="AI674" s="127"/>
      <c r="AJ674" s="127"/>
      <c r="AK674" s="127"/>
      <c r="AL674" s="127"/>
      <c r="AM674" s="127"/>
      <c r="AN674" s="127"/>
      <c r="AO674" s="127"/>
      <c r="AP674" s="127"/>
      <c r="AQ674" s="127"/>
      <c r="AR674" s="127"/>
      <c r="AS674" s="127"/>
      <c r="AT674" s="127"/>
    </row>
    <row r="675" spans="1:46" ht="30" customHeight="1" x14ac:dyDescent="0.2">
      <c r="A675" s="127"/>
      <c r="B675" s="127"/>
      <c r="C675" s="127"/>
      <c r="D675" s="127"/>
      <c r="E675" s="127"/>
      <c r="F675" s="128"/>
      <c r="G675" s="128"/>
      <c r="H675" s="127"/>
      <c r="I675" s="129"/>
      <c r="J675" s="129"/>
      <c r="K675" s="128"/>
      <c r="L675" s="128"/>
      <c r="M675" s="127"/>
      <c r="N675" s="127"/>
      <c r="O675" s="127"/>
      <c r="P675" s="127"/>
      <c r="Q675" s="127"/>
      <c r="R675" s="130"/>
      <c r="S675" s="130"/>
      <c r="T675" s="128"/>
      <c r="U675" s="128"/>
      <c r="V675" s="128"/>
      <c r="W675" s="128"/>
      <c r="X675" s="130"/>
      <c r="Y675" s="127"/>
      <c r="Z675" s="131"/>
      <c r="AA675" s="127"/>
      <c r="AB675" s="127"/>
      <c r="AC675" s="127"/>
      <c r="AD675" s="127"/>
      <c r="AE675" s="127"/>
      <c r="AF675" s="127"/>
      <c r="AG675" s="127"/>
      <c r="AH675" s="127"/>
      <c r="AI675" s="127"/>
      <c r="AJ675" s="127"/>
      <c r="AK675" s="127"/>
      <c r="AL675" s="127"/>
      <c r="AM675" s="127"/>
      <c r="AN675" s="127"/>
      <c r="AO675" s="127"/>
      <c r="AP675" s="127"/>
      <c r="AQ675" s="127"/>
      <c r="AR675" s="127"/>
      <c r="AS675" s="127"/>
      <c r="AT675" s="127"/>
    </row>
    <row r="676" spans="1:46" ht="30" customHeight="1" x14ac:dyDescent="0.2">
      <c r="A676" s="127"/>
      <c r="B676" s="127"/>
      <c r="C676" s="127"/>
      <c r="D676" s="127"/>
      <c r="E676" s="127"/>
      <c r="F676" s="128"/>
      <c r="G676" s="128"/>
      <c r="H676" s="127"/>
      <c r="I676" s="129"/>
      <c r="J676" s="129"/>
      <c r="K676" s="128"/>
      <c r="L676" s="128"/>
      <c r="M676" s="127"/>
      <c r="N676" s="127"/>
      <c r="O676" s="127"/>
      <c r="P676" s="127"/>
      <c r="Q676" s="127"/>
      <c r="R676" s="130"/>
      <c r="S676" s="130"/>
      <c r="T676" s="128"/>
      <c r="U676" s="128"/>
      <c r="V676" s="128"/>
      <c r="W676" s="128"/>
      <c r="X676" s="130"/>
      <c r="Y676" s="127"/>
      <c r="Z676" s="131"/>
      <c r="AA676" s="127"/>
      <c r="AB676" s="127"/>
      <c r="AC676" s="127"/>
      <c r="AD676" s="127"/>
      <c r="AE676" s="127"/>
      <c r="AF676" s="127"/>
      <c r="AG676" s="127"/>
      <c r="AH676" s="127"/>
      <c r="AI676" s="127"/>
      <c r="AJ676" s="127"/>
      <c r="AK676" s="127"/>
      <c r="AL676" s="127"/>
      <c r="AM676" s="127"/>
      <c r="AN676" s="127"/>
      <c r="AO676" s="127"/>
      <c r="AP676" s="127"/>
      <c r="AQ676" s="127"/>
      <c r="AR676" s="127"/>
      <c r="AS676" s="127"/>
      <c r="AT676" s="127"/>
    </row>
    <row r="677" spans="1:46" ht="30" customHeight="1" x14ac:dyDescent="0.2">
      <c r="A677" s="127"/>
      <c r="B677" s="127"/>
      <c r="C677" s="127"/>
      <c r="D677" s="127"/>
      <c r="E677" s="127"/>
      <c r="F677" s="128"/>
      <c r="G677" s="128"/>
      <c r="H677" s="127"/>
      <c r="I677" s="129"/>
      <c r="J677" s="129"/>
      <c r="K677" s="128"/>
      <c r="L677" s="128"/>
      <c r="M677" s="127"/>
      <c r="N677" s="127"/>
      <c r="O677" s="127"/>
      <c r="P677" s="127"/>
      <c r="Q677" s="127"/>
      <c r="R677" s="130"/>
      <c r="S677" s="130"/>
      <c r="T677" s="128"/>
      <c r="U677" s="128"/>
      <c r="V677" s="128"/>
      <c r="W677" s="128"/>
      <c r="X677" s="130"/>
      <c r="Y677" s="127"/>
      <c r="Z677" s="131"/>
      <c r="AA677" s="127"/>
      <c r="AB677" s="127"/>
      <c r="AC677" s="127"/>
      <c r="AD677" s="127"/>
      <c r="AE677" s="127"/>
      <c r="AF677" s="127"/>
      <c r="AG677" s="127"/>
      <c r="AH677" s="127"/>
      <c r="AI677" s="127"/>
      <c r="AJ677" s="127"/>
      <c r="AK677" s="127"/>
      <c r="AL677" s="127"/>
      <c r="AM677" s="127"/>
      <c r="AN677" s="127"/>
      <c r="AO677" s="127"/>
      <c r="AP677" s="127"/>
      <c r="AQ677" s="127"/>
      <c r="AR677" s="127"/>
      <c r="AS677" s="127"/>
      <c r="AT677" s="127"/>
    </row>
    <row r="678" spans="1:46" ht="30" customHeight="1" x14ac:dyDescent="0.2">
      <c r="A678" s="127"/>
      <c r="B678" s="127"/>
      <c r="C678" s="127"/>
      <c r="D678" s="127"/>
      <c r="E678" s="127"/>
      <c r="F678" s="128"/>
      <c r="G678" s="128"/>
      <c r="H678" s="127"/>
      <c r="I678" s="129"/>
      <c r="J678" s="129"/>
      <c r="K678" s="128"/>
      <c r="L678" s="128"/>
      <c r="M678" s="127"/>
      <c r="N678" s="127"/>
      <c r="O678" s="127"/>
      <c r="P678" s="127"/>
      <c r="Q678" s="127"/>
      <c r="R678" s="130"/>
      <c r="S678" s="130"/>
      <c r="T678" s="128"/>
      <c r="U678" s="128"/>
      <c r="V678" s="128"/>
      <c r="W678" s="128"/>
      <c r="X678" s="130"/>
      <c r="Y678" s="127"/>
      <c r="Z678" s="131"/>
      <c r="AA678" s="127"/>
      <c r="AB678" s="127"/>
      <c r="AC678" s="127"/>
      <c r="AD678" s="127"/>
      <c r="AE678" s="127"/>
      <c r="AF678" s="127"/>
      <c r="AG678" s="127"/>
      <c r="AH678" s="127"/>
      <c r="AI678" s="127"/>
      <c r="AJ678" s="127"/>
      <c r="AK678" s="127"/>
      <c r="AL678" s="127"/>
      <c r="AM678" s="127"/>
      <c r="AN678" s="127"/>
      <c r="AO678" s="127"/>
      <c r="AP678" s="127"/>
      <c r="AQ678" s="127"/>
      <c r="AR678" s="127"/>
      <c r="AS678" s="127"/>
      <c r="AT678" s="127"/>
    </row>
    <row r="679" spans="1:46" ht="30" customHeight="1" x14ac:dyDescent="0.2">
      <c r="A679" s="127"/>
      <c r="B679" s="127"/>
      <c r="C679" s="127"/>
      <c r="D679" s="127"/>
      <c r="E679" s="127"/>
      <c r="F679" s="128"/>
      <c r="G679" s="128"/>
      <c r="H679" s="127"/>
      <c r="I679" s="129"/>
      <c r="J679" s="129"/>
      <c r="K679" s="128"/>
      <c r="L679" s="128"/>
      <c r="M679" s="127"/>
      <c r="N679" s="127"/>
      <c r="O679" s="127"/>
      <c r="P679" s="127"/>
      <c r="Q679" s="127"/>
      <c r="R679" s="130"/>
      <c r="S679" s="130"/>
      <c r="T679" s="128"/>
      <c r="U679" s="128"/>
      <c r="V679" s="128"/>
      <c r="W679" s="128"/>
      <c r="X679" s="130"/>
      <c r="Y679" s="127"/>
      <c r="Z679" s="131"/>
      <c r="AA679" s="127"/>
      <c r="AB679" s="127"/>
      <c r="AC679" s="127"/>
      <c r="AD679" s="127"/>
      <c r="AE679" s="127"/>
      <c r="AF679" s="127"/>
      <c r="AG679" s="127"/>
      <c r="AH679" s="127"/>
      <c r="AI679" s="127"/>
      <c r="AJ679" s="127"/>
      <c r="AK679" s="127"/>
      <c r="AL679" s="127"/>
      <c r="AM679" s="127"/>
      <c r="AN679" s="127"/>
      <c r="AO679" s="127"/>
      <c r="AP679" s="127"/>
      <c r="AQ679" s="127"/>
      <c r="AR679" s="127"/>
      <c r="AS679" s="127"/>
      <c r="AT679" s="127"/>
    </row>
    <row r="680" spans="1:46" ht="30" customHeight="1" x14ac:dyDescent="0.2">
      <c r="A680" s="127"/>
      <c r="B680" s="127"/>
      <c r="C680" s="127"/>
      <c r="D680" s="127"/>
      <c r="E680" s="127"/>
      <c r="F680" s="128"/>
      <c r="G680" s="128"/>
      <c r="H680" s="127"/>
      <c r="I680" s="129"/>
      <c r="J680" s="129"/>
      <c r="K680" s="128"/>
      <c r="L680" s="128"/>
      <c r="M680" s="127"/>
      <c r="N680" s="127"/>
      <c r="O680" s="127"/>
      <c r="P680" s="127"/>
      <c r="Q680" s="127"/>
      <c r="R680" s="130"/>
      <c r="S680" s="130"/>
      <c r="T680" s="128"/>
      <c r="U680" s="128"/>
      <c r="V680" s="128"/>
      <c r="W680" s="128"/>
      <c r="X680" s="130"/>
      <c r="Y680" s="127"/>
      <c r="Z680" s="131"/>
      <c r="AA680" s="127"/>
      <c r="AB680" s="127"/>
      <c r="AC680" s="127"/>
      <c r="AD680" s="127"/>
      <c r="AE680" s="127"/>
      <c r="AF680" s="127"/>
      <c r="AG680" s="127"/>
      <c r="AH680" s="127"/>
      <c r="AI680" s="127"/>
      <c r="AJ680" s="127"/>
      <c r="AK680" s="127"/>
      <c r="AL680" s="127"/>
      <c r="AM680" s="127"/>
      <c r="AN680" s="127"/>
      <c r="AO680" s="127"/>
      <c r="AP680" s="127"/>
      <c r="AQ680" s="127"/>
      <c r="AR680" s="127"/>
      <c r="AS680" s="127"/>
      <c r="AT680" s="127"/>
    </row>
    <row r="681" spans="1:46" ht="30" customHeight="1" x14ac:dyDescent="0.2">
      <c r="A681" s="127"/>
      <c r="B681" s="127"/>
      <c r="C681" s="127"/>
      <c r="D681" s="127"/>
      <c r="E681" s="127"/>
      <c r="F681" s="128"/>
      <c r="G681" s="128"/>
      <c r="H681" s="127"/>
      <c r="I681" s="129"/>
      <c r="J681" s="129"/>
      <c r="K681" s="128"/>
      <c r="L681" s="128"/>
      <c r="M681" s="127"/>
      <c r="N681" s="127"/>
      <c r="O681" s="127"/>
      <c r="P681" s="127"/>
      <c r="Q681" s="127"/>
      <c r="R681" s="130"/>
      <c r="S681" s="130"/>
      <c r="T681" s="128"/>
      <c r="U681" s="128"/>
      <c r="V681" s="128"/>
      <c r="W681" s="128"/>
      <c r="X681" s="130"/>
      <c r="Y681" s="127"/>
      <c r="Z681" s="131"/>
      <c r="AA681" s="127"/>
      <c r="AB681" s="127"/>
      <c r="AC681" s="127"/>
      <c r="AD681" s="127"/>
      <c r="AE681" s="127"/>
      <c r="AF681" s="127"/>
      <c r="AG681" s="127"/>
      <c r="AH681" s="127"/>
      <c r="AI681" s="127"/>
      <c r="AJ681" s="127"/>
      <c r="AK681" s="127"/>
      <c r="AL681" s="127"/>
      <c r="AM681" s="127"/>
      <c r="AN681" s="127"/>
      <c r="AO681" s="127"/>
      <c r="AP681" s="127"/>
      <c r="AQ681" s="127"/>
      <c r="AR681" s="127"/>
      <c r="AS681" s="127"/>
      <c r="AT681" s="127"/>
    </row>
    <row r="682" spans="1:46" ht="30" customHeight="1" x14ac:dyDescent="0.2">
      <c r="A682" s="127"/>
      <c r="B682" s="127"/>
      <c r="C682" s="127"/>
      <c r="D682" s="127"/>
      <c r="E682" s="127"/>
      <c r="F682" s="128"/>
      <c r="G682" s="128"/>
      <c r="H682" s="127"/>
      <c r="I682" s="129"/>
      <c r="J682" s="129"/>
      <c r="K682" s="128"/>
      <c r="L682" s="128"/>
      <c r="M682" s="127"/>
      <c r="N682" s="127"/>
      <c r="O682" s="127"/>
      <c r="P682" s="127"/>
      <c r="Q682" s="127"/>
      <c r="R682" s="130"/>
      <c r="S682" s="130"/>
      <c r="T682" s="128"/>
      <c r="U682" s="128"/>
      <c r="V682" s="128"/>
      <c r="W682" s="128"/>
      <c r="X682" s="130"/>
      <c r="Y682" s="127"/>
      <c r="Z682" s="131"/>
      <c r="AA682" s="127"/>
      <c r="AB682" s="127"/>
      <c r="AC682" s="127"/>
      <c r="AD682" s="127"/>
      <c r="AE682" s="127"/>
      <c r="AF682" s="127"/>
      <c r="AG682" s="127"/>
      <c r="AH682" s="127"/>
      <c r="AI682" s="127"/>
      <c r="AJ682" s="127"/>
      <c r="AK682" s="127"/>
      <c r="AL682" s="127"/>
      <c r="AM682" s="127"/>
      <c r="AN682" s="127"/>
      <c r="AO682" s="127"/>
      <c r="AP682" s="127"/>
      <c r="AQ682" s="127"/>
      <c r="AR682" s="127"/>
      <c r="AS682" s="127"/>
      <c r="AT682" s="127"/>
    </row>
    <row r="683" spans="1:46" ht="30" customHeight="1" x14ac:dyDescent="0.2">
      <c r="A683" s="127"/>
      <c r="B683" s="127"/>
      <c r="C683" s="127"/>
      <c r="D683" s="127"/>
      <c r="E683" s="127"/>
      <c r="F683" s="128"/>
      <c r="G683" s="128"/>
      <c r="H683" s="127"/>
      <c r="I683" s="129"/>
      <c r="J683" s="129"/>
      <c r="K683" s="128"/>
      <c r="L683" s="128"/>
      <c r="M683" s="127"/>
      <c r="N683" s="127"/>
      <c r="O683" s="127"/>
      <c r="P683" s="127"/>
      <c r="Q683" s="127"/>
      <c r="R683" s="130"/>
      <c r="S683" s="130"/>
      <c r="T683" s="128"/>
      <c r="U683" s="128"/>
      <c r="V683" s="128"/>
      <c r="W683" s="128"/>
      <c r="X683" s="130"/>
      <c r="Y683" s="127"/>
      <c r="Z683" s="131"/>
      <c r="AA683" s="127"/>
      <c r="AB683" s="127"/>
      <c r="AC683" s="127"/>
      <c r="AD683" s="127"/>
      <c r="AE683" s="127"/>
      <c r="AF683" s="127"/>
      <c r="AG683" s="127"/>
      <c r="AH683" s="127"/>
      <c r="AI683" s="127"/>
      <c r="AJ683" s="127"/>
      <c r="AK683" s="127"/>
      <c r="AL683" s="127"/>
      <c r="AM683" s="127"/>
      <c r="AN683" s="127"/>
      <c r="AO683" s="127"/>
      <c r="AP683" s="127"/>
      <c r="AQ683" s="127"/>
      <c r="AR683" s="127"/>
      <c r="AS683" s="127"/>
      <c r="AT683" s="127"/>
    </row>
    <row r="684" spans="1:46" ht="30" customHeight="1" x14ac:dyDescent="0.2">
      <c r="A684" s="127"/>
      <c r="B684" s="127"/>
      <c r="C684" s="127"/>
      <c r="D684" s="127"/>
      <c r="E684" s="127"/>
      <c r="F684" s="128"/>
      <c r="G684" s="128"/>
      <c r="H684" s="127"/>
      <c r="I684" s="129"/>
      <c r="J684" s="129"/>
      <c r="K684" s="128"/>
      <c r="L684" s="128"/>
      <c r="M684" s="127"/>
      <c r="N684" s="127"/>
      <c r="O684" s="127"/>
      <c r="P684" s="127"/>
      <c r="Q684" s="127"/>
      <c r="R684" s="130"/>
      <c r="S684" s="130"/>
      <c r="T684" s="128"/>
      <c r="U684" s="128"/>
      <c r="V684" s="128"/>
      <c r="W684" s="128"/>
      <c r="X684" s="130"/>
      <c r="Y684" s="127"/>
      <c r="Z684" s="131"/>
      <c r="AA684" s="127"/>
      <c r="AB684" s="127"/>
      <c r="AC684" s="127"/>
      <c r="AD684" s="127"/>
      <c r="AE684" s="127"/>
      <c r="AF684" s="127"/>
      <c r="AG684" s="127"/>
      <c r="AH684" s="127"/>
      <c r="AI684" s="127"/>
      <c r="AJ684" s="127"/>
      <c r="AK684" s="127"/>
      <c r="AL684" s="127"/>
      <c r="AM684" s="127"/>
      <c r="AN684" s="127"/>
      <c r="AO684" s="127"/>
      <c r="AP684" s="127"/>
      <c r="AQ684" s="127"/>
      <c r="AR684" s="127"/>
      <c r="AS684" s="127"/>
      <c r="AT684" s="127"/>
    </row>
    <row r="685" spans="1:46" ht="30" customHeight="1" x14ac:dyDescent="0.2">
      <c r="A685" s="127"/>
      <c r="B685" s="127"/>
      <c r="C685" s="127"/>
      <c r="D685" s="127"/>
      <c r="E685" s="127"/>
      <c r="F685" s="128"/>
      <c r="G685" s="128"/>
      <c r="H685" s="127"/>
      <c r="I685" s="129"/>
      <c r="J685" s="129"/>
      <c r="K685" s="128"/>
      <c r="L685" s="128"/>
      <c r="M685" s="127"/>
      <c r="N685" s="127"/>
      <c r="O685" s="127"/>
      <c r="P685" s="127"/>
      <c r="Q685" s="127"/>
      <c r="R685" s="130"/>
      <c r="S685" s="130"/>
      <c r="T685" s="128"/>
      <c r="U685" s="128"/>
      <c r="V685" s="128"/>
      <c r="W685" s="128"/>
      <c r="X685" s="130"/>
      <c r="Y685" s="127"/>
      <c r="Z685" s="131"/>
      <c r="AA685" s="127"/>
      <c r="AB685" s="127"/>
      <c r="AC685" s="127"/>
      <c r="AD685" s="127"/>
      <c r="AE685" s="127"/>
      <c r="AF685" s="127"/>
      <c r="AG685" s="127"/>
      <c r="AH685" s="127"/>
      <c r="AI685" s="127"/>
      <c r="AJ685" s="127"/>
      <c r="AK685" s="127"/>
      <c r="AL685" s="127"/>
      <c r="AM685" s="127"/>
      <c r="AN685" s="127"/>
      <c r="AO685" s="127"/>
      <c r="AP685" s="127"/>
      <c r="AQ685" s="127"/>
      <c r="AR685" s="127"/>
      <c r="AS685" s="127"/>
      <c r="AT685" s="127"/>
    </row>
    <row r="686" spans="1:46" ht="30" customHeight="1" x14ac:dyDescent="0.2">
      <c r="A686" s="127"/>
      <c r="B686" s="127"/>
      <c r="C686" s="127"/>
      <c r="D686" s="127"/>
      <c r="E686" s="127"/>
      <c r="F686" s="128"/>
      <c r="G686" s="128"/>
      <c r="H686" s="127"/>
      <c r="I686" s="129"/>
      <c r="J686" s="129"/>
      <c r="K686" s="128"/>
      <c r="L686" s="128"/>
      <c r="M686" s="127"/>
      <c r="N686" s="127"/>
      <c r="O686" s="127"/>
      <c r="P686" s="127"/>
      <c r="Q686" s="127"/>
      <c r="R686" s="130"/>
      <c r="S686" s="130"/>
      <c r="T686" s="128"/>
      <c r="U686" s="128"/>
      <c r="V686" s="128"/>
      <c r="W686" s="128"/>
      <c r="X686" s="130"/>
      <c r="Y686" s="127"/>
      <c r="Z686" s="131"/>
      <c r="AA686" s="127"/>
      <c r="AB686" s="127"/>
      <c r="AC686" s="127"/>
      <c r="AD686" s="127"/>
      <c r="AE686" s="127"/>
      <c r="AF686" s="127"/>
      <c r="AG686" s="127"/>
      <c r="AH686" s="127"/>
      <c r="AI686" s="127"/>
      <c r="AJ686" s="127"/>
      <c r="AK686" s="127"/>
      <c r="AL686" s="127"/>
      <c r="AM686" s="127"/>
      <c r="AN686" s="127"/>
      <c r="AO686" s="127"/>
      <c r="AP686" s="127"/>
      <c r="AQ686" s="127"/>
      <c r="AR686" s="127"/>
      <c r="AS686" s="127"/>
      <c r="AT686" s="127"/>
    </row>
    <row r="687" spans="1:46" ht="30" customHeight="1" x14ac:dyDescent="0.2">
      <c r="A687" s="127"/>
      <c r="B687" s="127"/>
      <c r="C687" s="127"/>
      <c r="D687" s="127"/>
      <c r="E687" s="127"/>
      <c r="F687" s="128"/>
      <c r="G687" s="128"/>
      <c r="H687" s="127"/>
      <c r="I687" s="129"/>
      <c r="J687" s="129"/>
      <c r="K687" s="128"/>
      <c r="L687" s="128"/>
      <c r="M687" s="127"/>
      <c r="N687" s="127"/>
      <c r="O687" s="127"/>
      <c r="P687" s="127"/>
      <c r="Q687" s="127"/>
      <c r="R687" s="130"/>
      <c r="S687" s="130"/>
      <c r="T687" s="128"/>
      <c r="U687" s="128"/>
      <c r="V687" s="128"/>
      <c r="W687" s="128"/>
      <c r="X687" s="130"/>
      <c r="Y687" s="127"/>
      <c r="Z687" s="131"/>
      <c r="AA687" s="127"/>
      <c r="AB687" s="127"/>
      <c r="AC687" s="127"/>
      <c r="AD687" s="127"/>
      <c r="AE687" s="127"/>
      <c r="AF687" s="127"/>
      <c r="AG687" s="127"/>
      <c r="AH687" s="127"/>
      <c r="AI687" s="127"/>
      <c r="AJ687" s="127"/>
      <c r="AK687" s="127"/>
      <c r="AL687" s="127"/>
      <c r="AM687" s="127"/>
      <c r="AN687" s="127"/>
      <c r="AO687" s="127"/>
      <c r="AP687" s="127"/>
      <c r="AQ687" s="127"/>
      <c r="AR687" s="127"/>
      <c r="AS687" s="127"/>
      <c r="AT687" s="127"/>
    </row>
    <row r="688" spans="1:46" ht="30" customHeight="1" x14ac:dyDescent="0.2">
      <c r="A688" s="127"/>
      <c r="B688" s="127"/>
      <c r="C688" s="127"/>
      <c r="D688" s="127"/>
      <c r="E688" s="127"/>
      <c r="F688" s="128"/>
      <c r="G688" s="128"/>
      <c r="H688" s="127"/>
      <c r="I688" s="129"/>
      <c r="J688" s="129"/>
      <c r="K688" s="128"/>
      <c r="L688" s="128"/>
      <c r="M688" s="127"/>
      <c r="N688" s="127"/>
      <c r="O688" s="127"/>
      <c r="P688" s="127"/>
      <c r="Q688" s="127"/>
      <c r="R688" s="130"/>
      <c r="S688" s="130"/>
      <c r="T688" s="128"/>
      <c r="U688" s="128"/>
      <c r="V688" s="128"/>
      <c r="W688" s="128"/>
      <c r="X688" s="130"/>
      <c r="Y688" s="127"/>
      <c r="Z688" s="131"/>
      <c r="AA688" s="127"/>
      <c r="AB688" s="127"/>
      <c r="AC688" s="127"/>
      <c r="AD688" s="127"/>
      <c r="AE688" s="127"/>
      <c r="AF688" s="127"/>
      <c r="AG688" s="127"/>
      <c r="AH688" s="127"/>
      <c r="AI688" s="127"/>
      <c r="AJ688" s="127"/>
      <c r="AK688" s="127"/>
      <c r="AL688" s="127"/>
      <c r="AM688" s="127"/>
      <c r="AN688" s="127"/>
      <c r="AO688" s="127"/>
      <c r="AP688" s="127"/>
      <c r="AQ688" s="127"/>
      <c r="AR688" s="127"/>
      <c r="AS688" s="127"/>
      <c r="AT688" s="127"/>
    </row>
    <row r="689" spans="1:46" ht="30" customHeight="1" x14ac:dyDescent="0.2">
      <c r="A689" s="127"/>
      <c r="B689" s="127"/>
      <c r="C689" s="127"/>
      <c r="D689" s="127"/>
      <c r="E689" s="127"/>
      <c r="F689" s="128"/>
      <c r="G689" s="128"/>
      <c r="H689" s="127"/>
      <c r="I689" s="129"/>
      <c r="J689" s="129"/>
      <c r="K689" s="128"/>
      <c r="L689" s="128"/>
      <c r="M689" s="127"/>
      <c r="N689" s="127"/>
      <c r="O689" s="127"/>
      <c r="P689" s="127"/>
      <c r="Q689" s="127"/>
      <c r="R689" s="130"/>
      <c r="S689" s="130"/>
      <c r="T689" s="128"/>
      <c r="U689" s="128"/>
      <c r="V689" s="128"/>
      <c r="W689" s="128"/>
      <c r="X689" s="130"/>
      <c r="Y689" s="127"/>
      <c r="Z689" s="131"/>
      <c r="AA689" s="127"/>
      <c r="AB689" s="127"/>
      <c r="AC689" s="127"/>
      <c r="AD689" s="127"/>
      <c r="AE689" s="127"/>
      <c r="AF689" s="127"/>
      <c r="AG689" s="127"/>
      <c r="AH689" s="127"/>
      <c r="AI689" s="127"/>
      <c r="AJ689" s="127"/>
      <c r="AK689" s="127"/>
      <c r="AL689" s="127"/>
      <c r="AM689" s="127"/>
      <c r="AN689" s="127"/>
      <c r="AO689" s="127"/>
      <c r="AP689" s="127"/>
      <c r="AQ689" s="127"/>
      <c r="AR689" s="127"/>
      <c r="AS689" s="127"/>
      <c r="AT689" s="127"/>
    </row>
    <row r="690" spans="1:46" ht="30" customHeight="1" x14ac:dyDescent="0.2">
      <c r="A690" s="127"/>
      <c r="B690" s="127"/>
      <c r="C690" s="127"/>
      <c r="D690" s="127"/>
      <c r="E690" s="127"/>
      <c r="F690" s="128"/>
      <c r="G690" s="128"/>
      <c r="H690" s="127"/>
      <c r="I690" s="129"/>
      <c r="J690" s="129"/>
      <c r="K690" s="128"/>
      <c r="L690" s="128"/>
      <c r="M690" s="127"/>
      <c r="N690" s="127"/>
      <c r="O690" s="127"/>
      <c r="P690" s="127"/>
      <c r="Q690" s="127"/>
      <c r="R690" s="130"/>
      <c r="S690" s="130"/>
      <c r="T690" s="128"/>
      <c r="U690" s="128"/>
      <c r="V690" s="128"/>
      <c r="W690" s="128"/>
      <c r="X690" s="130"/>
      <c r="Y690" s="127"/>
      <c r="Z690" s="131"/>
      <c r="AA690" s="127"/>
      <c r="AB690" s="127"/>
      <c r="AC690" s="127"/>
      <c r="AD690" s="127"/>
      <c r="AE690" s="127"/>
      <c r="AF690" s="127"/>
      <c r="AG690" s="127"/>
      <c r="AH690" s="127"/>
      <c r="AI690" s="127"/>
      <c r="AJ690" s="127"/>
      <c r="AK690" s="127"/>
      <c r="AL690" s="127"/>
      <c r="AM690" s="127"/>
      <c r="AN690" s="127"/>
      <c r="AO690" s="127"/>
      <c r="AP690" s="127"/>
      <c r="AQ690" s="127"/>
      <c r="AR690" s="127"/>
      <c r="AS690" s="127"/>
      <c r="AT690" s="127"/>
    </row>
    <row r="691" spans="1:46" ht="30" customHeight="1" x14ac:dyDescent="0.2">
      <c r="A691" s="127"/>
      <c r="B691" s="127"/>
      <c r="C691" s="127"/>
      <c r="D691" s="127"/>
      <c r="E691" s="127"/>
      <c r="F691" s="128"/>
      <c r="G691" s="128"/>
      <c r="H691" s="127"/>
      <c r="I691" s="129"/>
      <c r="J691" s="129"/>
      <c r="K691" s="128"/>
      <c r="L691" s="128"/>
      <c r="M691" s="127"/>
      <c r="N691" s="127"/>
      <c r="O691" s="127"/>
      <c r="P691" s="127"/>
      <c r="Q691" s="127"/>
      <c r="R691" s="130"/>
      <c r="S691" s="130"/>
      <c r="T691" s="128"/>
      <c r="U691" s="128"/>
      <c r="V691" s="128"/>
      <c r="W691" s="128"/>
      <c r="X691" s="130"/>
      <c r="Y691" s="127"/>
      <c r="Z691" s="131"/>
      <c r="AA691" s="127"/>
      <c r="AB691" s="127"/>
      <c r="AC691" s="127"/>
      <c r="AD691" s="127"/>
      <c r="AE691" s="127"/>
      <c r="AF691" s="127"/>
      <c r="AG691" s="127"/>
      <c r="AH691" s="127"/>
      <c r="AI691" s="127"/>
      <c r="AJ691" s="127"/>
      <c r="AK691" s="127"/>
      <c r="AL691" s="127"/>
      <c r="AM691" s="127"/>
      <c r="AN691" s="127"/>
      <c r="AO691" s="127"/>
      <c r="AP691" s="127"/>
      <c r="AQ691" s="127"/>
      <c r="AR691" s="127"/>
      <c r="AS691" s="127"/>
      <c r="AT691" s="127"/>
    </row>
    <row r="692" spans="1:46" ht="30" customHeight="1" x14ac:dyDescent="0.2">
      <c r="A692" s="127"/>
      <c r="B692" s="127"/>
      <c r="C692" s="127"/>
      <c r="D692" s="127"/>
      <c r="E692" s="127"/>
      <c r="F692" s="128"/>
      <c r="G692" s="128"/>
      <c r="H692" s="127"/>
      <c r="I692" s="129"/>
      <c r="J692" s="129"/>
      <c r="K692" s="128"/>
      <c r="L692" s="128"/>
      <c r="M692" s="127"/>
      <c r="N692" s="127"/>
      <c r="O692" s="127"/>
      <c r="P692" s="127"/>
      <c r="Q692" s="127"/>
      <c r="R692" s="130"/>
      <c r="S692" s="130"/>
      <c r="T692" s="128"/>
      <c r="U692" s="128"/>
      <c r="V692" s="128"/>
      <c r="W692" s="128"/>
      <c r="X692" s="130"/>
      <c r="Y692" s="127"/>
      <c r="Z692" s="131"/>
      <c r="AA692" s="127"/>
      <c r="AB692" s="127"/>
      <c r="AC692" s="127"/>
      <c r="AD692" s="127"/>
      <c r="AE692" s="127"/>
      <c r="AF692" s="127"/>
      <c r="AG692" s="127"/>
      <c r="AH692" s="127"/>
      <c r="AI692" s="127"/>
      <c r="AJ692" s="127"/>
      <c r="AK692" s="127"/>
      <c r="AL692" s="127"/>
      <c r="AM692" s="127"/>
      <c r="AN692" s="127"/>
      <c r="AO692" s="127"/>
      <c r="AP692" s="127"/>
      <c r="AQ692" s="127"/>
      <c r="AR692" s="127"/>
      <c r="AS692" s="127"/>
      <c r="AT692" s="127"/>
    </row>
    <row r="693" spans="1:46" ht="30" customHeight="1" x14ac:dyDescent="0.2">
      <c r="A693" s="127"/>
      <c r="B693" s="127"/>
      <c r="C693" s="127"/>
      <c r="D693" s="127"/>
      <c r="E693" s="127"/>
      <c r="F693" s="128"/>
      <c r="G693" s="128"/>
      <c r="H693" s="127"/>
      <c r="I693" s="129"/>
      <c r="J693" s="129"/>
      <c r="K693" s="128"/>
      <c r="L693" s="128"/>
      <c r="M693" s="127"/>
      <c r="N693" s="127"/>
      <c r="O693" s="127"/>
      <c r="P693" s="127"/>
      <c r="Q693" s="127"/>
      <c r="R693" s="130"/>
      <c r="S693" s="130"/>
      <c r="T693" s="128"/>
      <c r="U693" s="128"/>
      <c r="V693" s="128"/>
      <c r="W693" s="128"/>
      <c r="X693" s="130"/>
      <c r="Y693" s="127"/>
      <c r="Z693" s="131"/>
      <c r="AA693" s="127"/>
      <c r="AB693" s="127"/>
      <c r="AC693" s="127"/>
      <c r="AD693" s="127"/>
      <c r="AE693" s="127"/>
      <c r="AF693" s="127"/>
      <c r="AG693" s="127"/>
      <c r="AH693" s="127"/>
      <c r="AI693" s="127"/>
      <c r="AJ693" s="127"/>
      <c r="AK693" s="127"/>
      <c r="AL693" s="127"/>
      <c r="AM693" s="127"/>
      <c r="AN693" s="127"/>
      <c r="AO693" s="127"/>
      <c r="AP693" s="127"/>
      <c r="AQ693" s="127"/>
      <c r="AR693" s="127"/>
      <c r="AS693" s="127"/>
      <c r="AT693" s="127"/>
    </row>
    <row r="694" spans="1:46" ht="30" customHeight="1" x14ac:dyDescent="0.2">
      <c r="A694" s="127"/>
      <c r="B694" s="127"/>
      <c r="C694" s="127"/>
      <c r="D694" s="127"/>
      <c r="E694" s="127"/>
      <c r="F694" s="128"/>
      <c r="G694" s="128"/>
      <c r="H694" s="127"/>
      <c r="I694" s="129"/>
      <c r="J694" s="129"/>
      <c r="K694" s="128"/>
      <c r="L694" s="128"/>
      <c r="M694" s="127"/>
      <c r="N694" s="127"/>
      <c r="O694" s="127"/>
      <c r="P694" s="127"/>
      <c r="Q694" s="127"/>
      <c r="R694" s="130"/>
      <c r="S694" s="130"/>
      <c r="T694" s="128"/>
      <c r="U694" s="128"/>
      <c r="V694" s="128"/>
      <c r="W694" s="128"/>
      <c r="X694" s="130"/>
      <c r="Y694" s="127"/>
      <c r="Z694" s="131"/>
      <c r="AA694" s="127"/>
      <c r="AB694" s="127"/>
      <c r="AC694" s="127"/>
      <c r="AD694" s="127"/>
      <c r="AE694" s="127"/>
      <c r="AF694" s="127"/>
      <c r="AG694" s="127"/>
      <c r="AH694" s="127"/>
      <c r="AI694" s="127"/>
      <c r="AJ694" s="127"/>
      <c r="AK694" s="127"/>
      <c r="AL694" s="127"/>
      <c r="AM694" s="127"/>
      <c r="AN694" s="127"/>
      <c r="AO694" s="127"/>
      <c r="AP694" s="127"/>
      <c r="AQ694" s="127"/>
      <c r="AR694" s="127"/>
      <c r="AS694" s="127"/>
      <c r="AT694" s="127"/>
    </row>
    <row r="695" spans="1:46" ht="30" customHeight="1" x14ac:dyDescent="0.2">
      <c r="A695" s="127"/>
      <c r="B695" s="127"/>
      <c r="C695" s="127"/>
      <c r="D695" s="127"/>
      <c r="E695" s="127"/>
      <c r="F695" s="128"/>
      <c r="G695" s="128"/>
      <c r="H695" s="127"/>
      <c r="I695" s="129"/>
      <c r="J695" s="129"/>
      <c r="K695" s="128"/>
      <c r="L695" s="128"/>
      <c r="M695" s="127"/>
      <c r="N695" s="127"/>
      <c r="O695" s="127"/>
      <c r="P695" s="127"/>
      <c r="Q695" s="127"/>
      <c r="R695" s="130"/>
      <c r="S695" s="130"/>
      <c r="T695" s="128"/>
      <c r="U695" s="128"/>
      <c r="V695" s="128"/>
      <c r="W695" s="128"/>
      <c r="X695" s="130"/>
      <c r="Y695" s="127"/>
      <c r="Z695" s="131"/>
      <c r="AA695" s="127"/>
      <c r="AB695" s="127"/>
      <c r="AC695" s="127"/>
      <c r="AD695" s="127"/>
      <c r="AE695" s="127"/>
      <c r="AF695" s="127"/>
      <c r="AG695" s="127"/>
      <c r="AH695" s="127"/>
      <c r="AI695" s="127"/>
      <c r="AJ695" s="127"/>
      <c r="AK695" s="127"/>
      <c r="AL695" s="127"/>
      <c r="AM695" s="127"/>
      <c r="AN695" s="127"/>
      <c r="AO695" s="127"/>
      <c r="AP695" s="127"/>
      <c r="AQ695" s="127"/>
      <c r="AR695" s="127"/>
      <c r="AS695" s="127"/>
      <c r="AT695" s="127"/>
    </row>
    <row r="696" spans="1:46" ht="30" customHeight="1" x14ac:dyDescent="0.2">
      <c r="A696" s="127"/>
      <c r="B696" s="127"/>
      <c r="C696" s="127"/>
      <c r="D696" s="127"/>
      <c r="E696" s="127"/>
      <c r="F696" s="128"/>
      <c r="G696" s="128"/>
      <c r="H696" s="127"/>
      <c r="I696" s="129"/>
      <c r="J696" s="129"/>
      <c r="K696" s="128"/>
      <c r="L696" s="128"/>
      <c r="M696" s="127"/>
      <c r="N696" s="127"/>
      <c r="O696" s="127"/>
      <c r="P696" s="127"/>
      <c r="Q696" s="127"/>
      <c r="R696" s="130"/>
      <c r="S696" s="130"/>
      <c r="T696" s="128"/>
      <c r="U696" s="128"/>
      <c r="V696" s="128"/>
      <c r="W696" s="128"/>
      <c r="X696" s="130"/>
      <c r="Y696" s="127"/>
      <c r="Z696" s="131"/>
      <c r="AA696" s="127"/>
      <c r="AB696" s="127"/>
      <c r="AC696" s="127"/>
      <c r="AD696" s="127"/>
      <c r="AE696" s="127"/>
      <c r="AF696" s="127"/>
      <c r="AG696" s="127"/>
      <c r="AH696" s="127"/>
      <c r="AI696" s="127"/>
      <c r="AJ696" s="127"/>
      <c r="AK696" s="127"/>
      <c r="AL696" s="127"/>
      <c r="AM696" s="127"/>
      <c r="AN696" s="127"/>
      <c r="AO696" s="127"/>
      <c r="AP696" s="127"/>
      <c r="AQ696" s="127"/>
      <c r="AR696" s="127"/>
      <c r="AS696" s="127"/>
      <c r="AT696" s="127"/>
    </row>
    <row r="697" spans="1:46" ht="30" customHeight="1" x14ac:dyDescent="0.2">
      <c r="A697" s="127"/>
      <c r="B697" s="127"/>
      <c r="C697" s="127"/>
      <c r="D697" s="127"/>
      <c r="E697" s="127"/>
      <c r="F697" s="128"/>
      <c r="G697" s="128"/>
      <c r="H697" s="127"/>
      <c r="I697" s="129"/>
      <c r="J697" s="129"/>
      <c r="K697" s="128"/>
      <c r="L697" s="128"/>
      <c r="M697" s="127"/>
      <c r="N697" s="127"/>
      <c r="O697" s="127"/>
      <c r="P697" s="127"/>
      <c r="Q697" s="127"/>
      <c r="R697" s="130"/>
      <c r="S697" s="130"/>
      <c r="T697" s="128"/>
      <c r="U697" s="128"/>
      <c r="V697" s="128"/>
      <c r="W697" s="128"/>
      <c r="X697" s="130"/>
      <c r="Y697" s="127"/>
      <c r="Z697" s="131"/>
      <c r="AA697" s="127"/>
      <c r="AB697" s="127"/>
      <c r="AC697" s="127"/>
      <c r="AD697" s="127"/>
      <c r="AE697" s="127"/>
      <c r="AF697" s="127"/>
      <c r="AG697" s="127"/>
      <c r="AH697" s="127"/>
      <c r="AI697" s="127"/>
      <c r="AJ697" s="127"/>
      <c r="AK697" s="127"/>
      <c r="AL697" s="127"/>
      <c r="AM697" s="127"/>
      <c r="AN697" s="127"/>
      <c r="AO697" s="127"/>
      <c r="AP697" s="127"/>
      <c r="AQ697" s="127"/>
      <c r="AR697" s="127"/>
      <c r="AS697" s="127"/>
      <c r="AT697" s="127"/>
    </row>
    <row r="698" spans="1:46" ht="30" customHeight="1" x14ac:dyDescent="0.2">
      <c r="A698" s="127"/>
      <c r="B698" s="127"/>
      <c r="C698" s="127"/>
      <c r="D698" s="127"/>
      <c r="E698" s="127"/>
      <c r="F698" s="128"/>
      <c r="G698" s="128"/>
      <c r="H698" s="127"/>
      <c r="I698" s="129"/>
      <c r="J698" s="129"/>
      <c r="K698" s="128"/>
      <c r="L698" s="128"/>
      <c r="M698" s="127"/>
      <c r="N698" s="127"/>
      <c r="O698" s="127"/>
      <c r="P698" s="127"/>
      <c r="Q698" s="127"/>
      <c r="R698" s="130"/>
      <c r="S698" s="130"/>
      <c r="T698" s="128"/>
      <c r="U698" s="128"/>
      <c r="V698" s="128"/>
      <c r="W698" s="128"/>
      <c r="X698" s="130"/>
      <c r="Y698" s="127"/>
      <c r="Z698" s="131"/>
      <c r="AA698" s="127"/>
      <c r="AB698" s="127"/>
      <c r="AC698" s="127"/>
      <c r="AD698" s="127"/>
      <c r="AE698" s="127"/>
      <c r="AF698" s="127"/>
      <c r="AG698" s="127"/>
      <c r="AH698" s="127"/>
      <c r="AI698" s="127"/>
      <c r="AJ698" s="127"/>
      <c r="AK698" s="127"/>
      <c r="AL698" s="127"/>
      <c r="AM698" s="127"/>
      <c r="AN698" s="127"/>
      <c r="AO698" s="127"/>
      <c r="AP698" s="127"/>
      <c r="AQ698" s="127"/>
      <c r="AR698" s="127"/>
      <c r="AS698" s="127"/>
      <c r="AT698" s="127"/>
    </row>
    <row r="699" spans="1:46" ht="30" customHeight="1" x14ac:dyDescent="0.2">
      <c r="A699" s="127"/>
      <c r="B699" s="127"/>
      <c r="C699" s="127"/>
      <c r="D699" s="127"/>
      <c r="E699" s="127"/>
      <c r="F699" s="128"/>
      <c r="G699" s="128"/>
      <c r="H699" s="127"/>
      <c r="I699" s="129"/>
      <c r="J699" s="129"/>
      <c r="K699" s="128"/>
      <c r="L699" s="128"/>
      <c r="M699" s="127"/>
      <c r="N699" s="127"/>
      <c r="O699" s="127"/>
      <c r="P699" s="127"/>
      <c r="Q699" s="127"/>
      <c r="R699" s="130"/>
      <c r="S699" s="130"/>
      <c r="T699" s="128"/>
      <c r="U699" s="128"/>
      <c r="V699" s="128"/>
      <c r="W699" s="128"/>
      <c r="X699" s="130"/>
      <c r="Y699" s="127"/>
      <c r="Z699" s="131"/>
      <c r="AA699" s="127"/>
      <c r="AB699" s="127"/>
      <c r="AC699" s="127"/>
      <c r="AD699" s="127"/>
      <c r="AE699" s="127"/>
      <c r="AF699" s="127"/>
      <c r="AG699" s="127"/>
      <c r="AH699" s="127"/>
      <c r="AI699" s="127"/>
      <c r="AJ699" s="127"/>
      <c r="AK699" s="127"/>
      <c r="AL699" s="127"/>
      <c r="AM699" s="127"/>
      <c r="AN699" s="127"/>
      <c r="AO699" s="127"/>
      <c r="AP699" s="127"/>
      <c r="AQ699" s="127"/>
      <c r="AR699" s="127"/>
      <c r="AS699" s="127"/>
      <c r="AT699" s="127"/>
    </row>
    <row r="700" spans="1:46" ht="30" customHeight="1" x14ac:dyDescent="0.2">
      <c r="A700" s="127"/>
      <c r="B700" s="127"/>
      <c r="C700" s="127"/>
      <c r="D700" s="127"/>
      <c r="E700" s="127"/>
      <c r="F700" s="128"/>
      <c r="G700" s="128"/>
      <c r="H700" s="127"/>
      <c r="I700" s="129"/>
      <c r="J700" s="129"/>
      <c r="K700" s="128"/>
      <c r="L700" s="128"/>
      <c r="M700" s="127"/>
      <c r="N700" s="127"/>
      <c r="O700" s="127"/>
      <c r="P700" s="127"/>
      <c r="Q700" s="127"/>
      <c r="R700" s="130"/>
      <c r="S700" s="130"/>
      <c r="T700" s="128"/>
      <c r="U700" s="128"/>
      <c r="V700" s="128"/>
      <c r="W700" s="128"/>
      <c r="X700" s="130"/>
      <c r="Y700" s="127"/>
      <c r="Z700" s="131"/>
      <c r="AA700" s="127"/>
      <c r="AB700" s="127"/>
      <c r="AC700" s="127"/>
      <c r="AD700" s="127"/>
      <c r="AE700" s="127"/>
      <c r="AF700" s="127"/>
      <c r="AG700" s="127"/>
      <c r="AH700" s="127"/>
      <c r="AI700" s="127"/>
      <c r="AJ700" s="127"/>
      <c r="AK700" s="127"/>
      <c r="AL700" s="127"/>
      <c r="AM700" s="127"/>
      <c r="AN700" s="127"/>
      <c r="AO700" s="127"/>
      <c r="AP700" s="127"/>
      <c r="AQ700" s="127"/>
      <c r="AR700" s="127"/>
      <c r="AS700" s="127"/>
      <c r="AT700" s="127"/>
    </row>
    <row r="701" spans="1:46" ht="30" customHeight="1" x14ac:dyDescent="0.2">
      <c r="A701" s="127"/>
      <c r="B701" s="127"/>
      <c r="C701" s="127"/>
      <c r="D701" s="127"/>
      <c r="E701" s="127"/>
      <c r="F701" s="128"/>
      <c r="G701" s="128"/>
      <c r="H701" s="127"/>
      <c r="I701" s="129"/>
      <c r="J701" s="129"/>
      <c r="K701" s="128"/>
      <c r="L701" s="128"/>
      <c r="M701" s="127"/>
      <c r="N701" s="127"/>
      <c r="O701" s="127"/>
      <c r="P701" s="127"/>
      <c r="Q701" s="127"/>
      <c r="R701" s="130"/>
      <c r="S701" s="130"/>
      <c r="T701" s="128"/>
      <c r="U701" s="128"/>
      <c r="V701" s="128"/>
      <c r="W701" s="128"/>
      <c r="X701" s="130"/>
      <c r="Y701" s="127"/>
      <c r="Z701" s="131"/>
      <c r="AA701" s="127"/>
      <c r="AB701" s="127"/>
      <c r="AC701" s="127"/>
      <c r="AD701" s="127"/>
      <c r="AE701" s="127"/>
      <c r="AF701" s="127"/>
      <c r="AG701" s="127"/>
      <c r="AH701" s="127"/>
      <c r="AI701" s="127"/>
      <c r="AJ701" s="127"/>
      <c r="AK701" s="127"/>
      <c r="AL701" s="127"/>
      <c r="AM701" s="127"/>
      <c r="AN701" s="127"/>
      <c r="AO701" s="127"/>
      <c r="AP701" s="127"/>
      <c r="AQ701" s="127"/>
      <c r="AR701" s="127"/>
      <c r="AS701" s="127"/>
      <c r="AT701" s="127"/>
    </row>
    <row r="702" spans="1:46" ht="30" customHeight="1" x14ac:dyDescent="0.2">
      <c r="A702" s="127"/>
      <c r="B702" s="127"/>
      <c r="C702" s="127"/>
      <c r="D702" s="127"/>
      <c r="E702" s="127"/>
      <c r="F702" s="128"/>
      <c r="G702" s="128"/>
      <c r="H702" s="127"/>
      <c r="I702" s="129"/>
      <c r="J702" s="129"/>
      <c r="K702" s="128"/>
      <c r="L702" s="128"/>
      <c r="M702" s="127"/>
      <c r="N702" s="127"/>
      <c r="O702" s="127"/>
      <c r="P702" s="127"/>
      <c r="Q702" s="127"/>
      <c r="R702" s="130"/>
      <c r="S702" s="130"/>
      <c r="T702" s="128"/>
      <c r="U702" s="128"/>
      <c r="V702" s="128"/>
      <c r="W702" s="128"/>
      <c r="X702" s="130"/>
      <c r="Y702" s="127"/>
      <c r="Z702" s="131"/>
      <c r="AA702" s="127"/>
      <c r="AB702" s="127"/>
      <c r="AC702" s="127"/>
      <c r="AD702" s="127"/>
      <c r="AE702" s="127"/>
      <c r="AF702" s="127"/>
      <c r="AG702" s="127"/>
      <c r="AH702" s="127"/>
      <c r="AI702" s="127"/>
      <c r="AJ702" s="127"/>
      <c r="AK702" s="127"/>
      <c r="AL702" s="127"/>
      <c r="AM702" s="127"/>
      <c r="AN702" s="127"/>
      <c r="AO702" s="127"/>
      <c r="AP702" s="127"/>
      <c r="AQ702" s="127"/>
      <c r="AR702" s="127"/>
      <c r="AS702" s="127"/>
      <c r="AT702" s="127"/>
    </row>
    <row r="703" spans="1:46" ht="30" customHeight="1" x14ac:dyDescent="0.2">
      <c r="A703" s="127"/>
      <c r="B703" s="127"/>
      <c r="C703" s="127"/>
      <c r="D703" s="127"/>
      <c r="E703" s="127"/>
      <c r="F703" s="128"/>
      <c r="G703" s="128"/>
      <c r="H703" s="127"/>
      <c r="I703" s="129"/>
      <c r="J703" s="129"/>
      <c r="K703" s="128"/>
      <c r="L703" s="128"/>
      <c r="M703" s="127"/>
      <c r="N703" s="127"/>
      <c r="O703" s="127"/>
      <c r="P703" s="127"/>
      <c r="Q703" s="127"/>
      <c r="R703" s="130"/>
      <c r="S703" s="130"/>
      <c r="T703" s="128"/>
      <c r="U703" s="128"/>
      <c r="V703" s="128"/>
      <c r="W703" s="128"/>
      <c r="X703" s="130"/>
      <c r="Y703" s="127"/>
      <c r="Z703" s="131"/>
      <c r="AA703" s="127"/>
      <c r="AB703" s="127"/>
      <c r="AC703" s="127"/>
      <c r="AD703" s="127"/>
      <c r="AE703" s="127"/>
      <c r="AF703" s="127"/>
      <c r="AG703" s="127"/>
      <c r="AH703" s="127"/>
      <c r="AI703" s="127"/>
      <c r="AJ703" s="127"/>
      <c r="AK703" s="127"/>
      <c r="AL703" s="127"/>
      <c r="AM703" s="127"/>
      <c r="AN703" s="127"/>
      <c r="AO703" s="127"/>
      <c r="AP703" s="127"/>
      <c r="AQ703" s="127"/>
      <c r="AR703" s="127"/>
      <c r="AS703" s="127"/>
      <c r="AT703" s="127"/>
    </row>
    <row r="704" spans="1:46" ht="30" customHeight="1" x14ac:dyDescent="0.2">
      <c r="A704" s="127"/>
      <c r="B704" s="127"/>
      <c r="C704" s="127"/>
      <c r="D704" s="127"/>
      <c r="E704" s="127"/>
      <c r="F704" s="128"/>
      <c r="G704" s="128"/>
      <c r="H704" s="127"/>
      <c r="I704" s="129"/>
      <c r="J704" s="129"/>
      <c r="K704" s="128"/>
      <c r="L704" s="128"/>
      <c r="M704" s="127"/>
      <c r="N704" s="127"/>
      <c r="O704" s="127"/>
      <c r="P704" s="127"/>
      <c r="Q704" s="127"/>
      <c r="R704" s="130"/>
      <c r="S704" s="130"/>
      <c r="T704" s="128"/>
      <c r="U704" s="128"/>
      <c r="V704" s="128"/>
      <c r="W704" s="128"/>
      <c r="X704" s="130"/>
      <c r="Y704" s="127"/>
      <c r="Z704" s="131"/>
      <c r="AA704" s="127"/>
      <c r="AB704" s="127"/>
      <c r="AC704" s="127"/>
      <c r="AD704" s="127"/>
      <c r="AE704" s="127"/>
      <c r="AF704" s="127"/>
      <c r="AG704" s="127"/>
      <c r="AH704" s="127"/>
      <c r="AI704" s="127"/>
      <c r="AJ704" s="127"/>
      <c r="AK704" s="127"/>
      <c r="AL704" s="127"/>
      <c r="AM704" s="127"/>
      <c r="AN704" s="127"/>
      <c r="AO704" s="127"/>
      <c r="AP704" s="127"/>
      <c r="AQ704" s="127"/>
      <c r="AR704" s="127"/>
      <c r="AS704" s="127"/>
      <c r="AT704" s="127"/>
    </row>
    <row r="705" spans="1:46" ht="30" customHeight="1" x14ac:dyDescent="0.2">
      <c r="A705" s="127"/>
      <c r="B705" s="127"/>
      <c r="C705" s="127"/>
      <c r="D705" s="127"/>
      <c r="E705" s="127"/>
      <c r="F705" s="128"/>
      <c r="G705" s="128"/>
      <c r="H705" s="127"/>
      <c r="I705" s="129"/>
      <c r="J705" s="129"/>
      <c r="K705" s="128"/>
      <c r="L705" s="128"/>
      <c r="M705" s="127"/>
      <c r="N705" s="127"/>
      <c r="O705" s="127"/>
      <c r="P705" s="127"/>
      <c r="Q705" s="127"/>
      <c r="R705" s="130"/>
      <c r="S705" s="130"/>
      <c r="T705" s="128"/>
      <c r="U705" s="128"/>
      <c r="V705" s="128"/>
      <c r="W705" s="128"/>
      <c r="X705" s="130"/>
      <c r="Y705" s="127"/>
      <c r="Z705" s="131"/>
      <c r="AA705" s="127"/>
      <c r="AB705" s="127"/>
      <c r="AC705" s="127"/>
      <c r="AD705" s="127"/>
      <c r="AE705" s="127"/>
      <c r="AF705" s="127"/>
      <c r="AG705" s="127"/>
      <c r="AH705" s="127"/>
      <c r="AI705" s="127"/>
      <c r="AJ705" s="127"/>
      <c r="AK705" s="127"/>
      <c r="AL705" s="127"/>
      <c r="AM705" s="127"/>
      <c r="AN705" s="127"/>
      <c r="AO705" s="127"/>
      <c r="AP705" s="127"/>
      <c r="AQ705" s="127"/>
      <c r="AR705" s="127"/>
      <c r="AS705" s="127"/>
      <c r="AT705" s="127"/>
    </row>
    <row r="706" spans="1:46" ht="30" customHeight="1" x14ac:dyDescent="0.2">
      <c r="A706" s="127"/>
      <c r="B706" s="127"/>
      <c r="C706" s="127"/>
      <c r="D706" s="127"/>
      <c r="E706" s="127"/>
      <c r="F706" s="128"/>
      <c r="G706" s="128"/>
      <c r="H706" s="127"/>
      <c r="I706" s="129"/>
      <c r="J706" s="129"/>
      <c r="K706" s="128"/>
      <c r="L706" s="128"/>
      <c r="M706" s="127"/>
      <c r="N706" s="127"/>
      <c r="O706" s="127"/>
      <c r="P706" s="127"/>
      <c r="Q706" s="127"/>
      <c r="R706" s="130"/>
      <c r="S706" s="130"/>
      <c r="T706" s="128"/>
      <c r="U706" s="128"/>
      <c r="V706" s="128"/>
      <c r="W706" s="128"/>
      <c r="X706" s="130"/>
      <c r="Y706" s="127"/>
      <c r="Z706" s="131"/>
      <c r="AA706" s="127"/>
      <c r="AB706" s="127"/>
      <c r="AC706" s="127"/>
      <c r="AD706" s="127"/>
      <c r="AE706" s="127"/>
      <c r="AF706" s="127"/>
      <c r="AG706" s="127"/>
      <c r="AH706" s="127"/>
      <c r="AI706" s="127"/>
      <c r="AJ706" s="127"/>
      <c r="AK706" s="127"/>
      <c r="AL706" s="127"/>
      <c r="AM706" s="127"/>
      <c r="AN706" s="127"/>
      <c r="AO706" s="127"/>
      <c r="AP706" s="127"/>
      <c r="AQ706" s="127"/>
      <c r="AR706" s="127"/>
      <c r="AS706" s="127"/>
      <c r="AT706" s="127"/>
    </row>
    <row r="707" spans="1:46" ht="30" customHeight="1" x14ac:dyDescent="0.2">
      <c r="A707" s="127"/>
      <c r="B707" s="127"/>
      <c r="C707" s="127"/>
      <c r="D707" s="127"/>
      <c r="E707" s="127"/>
      <c r="F707" s="128"/>
      <c r="G707" s="128"/>
      <c r="H707" s="127"/>
      <c r="I707" s="129"/>
      <c r="J707" s="129"/>
      <c r="K707" s="128"/>
      <c r="L707" s="128"/>
      <c r="M707" s="127"/>
      <c r="N707" s="127"/>
      <c r="O707" s="127"/>
      <c r="P707" s="127"/>
      <c r="Q707" s="127"/>
      <c r="R707" s="130"/>
      <c r="S707" s="130"/>
      <c r="T707" s="128"/>
      <c r="U707" s="128"/>
      <c r="V707" s="128"/>
      <c r="W707" s="128"/>
      <c r="X707" s="130"/>
      <c r="Y707" s="127"/>
      <c r="Z707" s="131"/>
      <c r="AA707" s="127"/>
      <c r="AB707" s="127"/>
      <c r="AC707" s="127"/>
      <c r="AD707" s="127"/>
      <c r="AE707" s="127"/>
      <c r="AF707" s="127"/>
      <c r="AG707" s="127"/>
      <c r="AH707" s="127"/>
      <c r="AI707" s="127"/>
      <c r="AJ707" s="127"/>
      <c r="AK707" s="127"/>
      <c r="AL707" s="127"/>
      <c r="AM707" s="127"/>
      <c r="AN707" s="127"/>
      <c r="AO707" s="127"/>
      <c r="AP707" s="127"/>
      <c r="AQ707" s="127"/>
      <c r="AR707" s="127"/>
      <c r="AS707" s="127"/>
      <c r="AT707" s="127"/>
    </row>
    <row r="708" spans="1:46" ht="30" customHeight="1" x14ac:dyDescent="0.2">
      <c r="A708" s="127"/>
      <c r="B708" s="127"/>
      <c r="C708" s="127"/>
      <c r="D708" s="127"/>
      <c r="E708" s="127"/>
      <c r="F708" s="128"/>
      <c r="G708" s="128"/>
      <c r="H708" s="127"/>
      <c r="I708" s="129"/>
      <c r="J708" s="129"/>
      <c r="K708" s="128"/>
      <c r="L708" s="128"/>
      <c r="M708" s="127"/>
      <c r="N708" s="127"/>
      <c r="O708" s="127"/>
      <c r="P708" s="127"/>
      <c r="Q708" s="127"/>
      <c r="R708" s="130"/>
      <c r="S708" s="130"/>
      <c r="T708" s="128"/>
      <c r="U708" s="128"/>
      <c r="V708" s="128"/>
      <c r="W708" s="128"/>
      <c r="X708" s="130"/>
      <c r="Y708" s="127"/>
      <c r="Z708" s="131"/>
      <c r="AA708" s="127"/>
      <c r="AB708" s="127"/>
      <c r="AC708" s="127"/>
      <c r="AD708" s="127"/>
      <c r="AE708" s="127"/>
      <c r="AF708" s="127"/>
      <c r="AG708" s="127"/>
      <c r="AH708" s="127"/>
      <c r="AI708" s="127"/>
      <c r="AJ708" s="127"/>
      <c r="AK708" s="127"/>
      <c r="AL708" s="127"/>
      <c r="AM708" s="127"/>
      <c r="AN708" s="127"/>
      <c r="AO708" s="127"/>
      <c r="AP708" s="127"/>
      <c r="AQ708" s="127"/>
      <c r="AR708" s="127"/>
      <c r="AS708" s="127"/>
      <c r="AT708" s="127"/>
    </row>
    <row r="709" spans="1:46" ht="30" customHeight="1" x14ac:dyDescent="0.2">
      <c r="A709" s="127"/>
      <c r="B709" s="127"/>
      <c r="C709" s="127"/>
      <c r="D709" s="127"/>
      <c r="E709" s="127"/>
      <c r="F709" s="128"/>
      <c r="G709" s="128"/>
      <c r="H709" s="127"/>
      <c r="I709" s="129"/>
      <c r="J709" s="129"/>
      <c r="K709" s="128"/>
      <c r="L709" s="128"/>
      <c r="M709" s="127"/>
      <c r="N709" s="127"/>
      <c r="O709" s="127"/>
      <c r="P709" s="127"/>
      <c r="Q709" s="127"/>
      <c r="R709" s="130"/>
      <c r="S709" s="130"/>
      <c r="T709" s="128"/>
      <c r="U709" s="128"/>
      <c r="V709" s="128"/>
      <c r="W709" s="128"/>
      <c r="X709" s="130"/>
      <c r="Y709" s="127"/>
      <c r="Z709" s="131"/>
      <c r="AA709" s="127"/>
      <c r="AB709" s="127"/>
      <c r="AC709" s="127"/>
      <c r="AD709" s="127"/>
      <c r="AE709" s="127"/>
      <c r="AF709" s="127"/>
      <c r="AG709" s="127"/>
      <c r="AH709" s="127"/>
      <c r="AI709" s="127"/>
      <c r="AJ709" s="127"/>
      <c r="AK709" s="127"/>
      <c r="AL709" s="127"/>
      <c r="AM709" s="127"/>
      <c r="AN709" s="127"/>
      <c r="AO709" s="127"/>
      <c r="AP709" s="127"/>
      <c r="AQ709" s="127"/>
      <c r="AR709" s="127"/>
      <c r="AS709" s="127"/>
      <c r="AT709" s="127"/>
    </row>
    <row r="710" spans="1:46" ht="30" customHeight="1" x14ac:dyDescent="0.2">
      <c r="A710" s="127"/>
      <c r="B710" s="127"/>
      <c r="C710" s="127"/>
      <c r="D710" s="127"/>
      <c r="E710" s="127"/>
      <c r="F710" s="128"/>
      <c r="G710" s="128"/>
      <c r="H710" s="127"/>
      <c r="I710" s="129"/>
      <c r="J710" s="129"/>
      <c r="K710" s="128"/>
      <c r="L710" s="128"/>
      <c r="M710" s="127"/>
      <c r="N710" s="127"/>
      <c r="O710" s="127"/>
      <c r="P710" s="127"/>
      <c r="Q710" s="127"/>
      <c r="R710" s="130"/>
      <c r="S710" s="130"/>
      <c r="T710" s="128"/>
      <c r="U710" s="128"/>
      <c r="V710" s="128"/>
      <c r="W710" s="128"/>
      <c r="X710" s="130"/>
      <c r="Y710" s="127"/>
      <c r="Z710" s="131"/>
      <c r="AA710" s="127"/>
      <c r="AB710" s="127"/>
      <c r="AC710" s="127"/>
      <c r="AD710" s="127"/>
      <c r="AE710" s="127"/>
      <c r="AF710" s="127"/>
      <c r="AG710" s="127"/>
      <c r="AH710" s="127"/>
      <c r="AI710" s="127"/>
      <c r="AJ710" s="127"/>
      <c r="AK710" s="127"/>
      <c r="AL710" s="127"/>
      <c r="AM710" s="127"/>
      <c r="AN710" s="127"/>
      <c r="AO710" s="127"/>
      <c r="AP710" s="127"/>
      <c r="AQ710" s="127"/>
      <c r="AR710" s="127"/>
      <c r="AS710" s="127"/>
      <c r="AT710" s="127"/>
    </row>
    <row r="711" spans="1:46" ht="30" customHeight="1" x14ac:dyDescent="0.2">
      <c r="A711" s="127"/>
      <c r="B711" s="127"/>
      <c r="C711" s="127"/>
      <c r="D711" s="127"/>
      <c r="E711" s="127"/>
      <c r="F711" s="128"/>
      <c r="G711" s="128"/>
      <c r="H711" s="127"/>
      <c r="I711" s="129"/>
      <c r="J711" s="129"/>
      <c r="K711" s="128"/>
      <c r="L711" s="128"/>
      <c r="M711" s="127"/>
      <c r="N711" s="127"/>
      <c r="O711" s="127"/>
      <c r="P711" s="127"/>
      <c r="Q711" s="127"/>
      <c r="R711" s="130"/>
      <c r="S711" s="130"/>
      <c r="T711" s="128"/>
      <c r="U711" s="128"/>
      <c r="V711" s="128"/>
      <c r="W711" s="128"/>
      <c r="X711" s="130"/>
      <c r="Y711" s="127"/>
      <c r="Z711" s="131"/>
      <c r="AA711" s="127"/>
      <c r="AB711" s="127"/>
      <c r="AC711" s="127"/>
      <c r="AD711" s="127"/>
      <c r="AE711" s="127"/>
      <c r="AF711" s="127"/>
      <c r="AG711" s="127"/>
      <c r="AH711" s="127"/>
      <c r="AI711" s="127"/>
      <c r="AJ711" s="127"/>
      <c r="AK711" s="127"/>
      <c r="AL711" s="127"/>
      <c r="AM711" s="127"/>
      <c r="AN711" s="127"/>
      <c r="AO711" s="127"/>
      <c r="AP711" s="127"/>
      <c r="AQ711" s="127"/>
      <c r="AR711" s="127"/>
      <c r="AS711" s="127"/>
      <c r="AT711" s="127"/>
    </row>
    <row r="712" spans="1:46" ht="30" customHeight="1" x14ac:dyDescent="0.2">
      <c r="A712" s="127"/>
      <c r="B712" s="127"/>
      <c r="C712" s="127"/>
      <c r="D712" s="127"/>
      <c r="E712" s="127"/>
      <c r="F712" s="128"/>
      <c r="G712" s="128"/>
      <c r="H712" s="127"/>
      <c r="I712" s="129"/>
      <c r="J712" s="129"/>
      <c r="K712" s="128"/>
      <c r="L712" s="128"/>
      <c r="M712" s="127"/>
      <c r="N712" s="127"/>
      <c r="O712" s="127"/>
      <c r="P712" s="127"/>
      <c r="Q712" s="127"/>
      <c r="R712" s="130"/>
      <c r="S712" s="130"/>
      <c r="T712" s="128"/>
      <c r="U712" s="128"/>
      <c r="V712" s="128"/>
      <c r="W712" s="128"/>
      <c r="X712" s="130"/>
      <c r="Y712" s="127"/>
      <c r="Z712" s="131"/>
      <c r="AA712" s="127"/>
      <c r="AB712" s="127"/>
      <c r="AC712" s="127"/>
      <c r="AD712" s="127"/>
      <c r="AE712" s="127"/>
      <c r="AF712" s="127"/>
      <c r="AG712" s="127"/>
      <c r="AH712" s="127"/>
      <c r="AI712" s="127"/>
      <c r="AJ712" s="127"/>
      <c r="AK712" s="127"/>
      <c r="AL712" s="127"/>
      <c r="AM712" s="127"/>
      <c r="AN712" s="127"/>
      <c r="AO712" s="127"/>
      <c r="AP712" s="127"/>
      <c r="AQ712" s="127"/>
      <c r="AR712" s="127"/>
      <c r="AS712" s="127"/>
      <c r="AT712" s="127"/>
    </row>
    <row r="713" spans="1:46" ht="30" customHeight="1" x14ac:dyDescent="0.2">
      <c r="A713" s="127"/>
      <c r="B713" s="127"/>
      <c r="C713" s="127"/>
      <c r="D713" s="127"/>
      <c r="E713" s="127"/>
      <c r="F713" s="128"/>
      <c r="G713" s="128"/>
      <c r="H713" s="127"/>
      <c r="I713" s="129"/>
      <c r="J713" s="129"/>
      <c r="K713" s="128"/>
      <c r="L713" s="128"/>
      <c r="M713" s="127"/>
      <c r="N713" s="127"/>
      <c r="O713" s="127"/>
      <c r="P713" s="127"/>
      <c r="Q713" s="127"/>
      <c r="R713" s="130"/>
      <c r="S713" s="130"/>
      <c r="T713" s="128"/>
      <c r="U713" s="128"/>
      <c r="V713" s="128"/>
      <c r="W713" s="128"/>
      <c r="X713" s="130"/>
      <c r="Y713" s="127"/>
      <c r="Z713" s="131"/>
      <c r="AA713" s="127"/>
      <c r="AB713" s="127"/>
      <c r="AC713" s="127"/>
      <c r="AD713" s="127"/>
      <c r="AE713" s="127"/>
      <c r="AF713" s="127"/>
      <c r="AG713" s="127"/>
      <c r="AH713" s="127"/>
      <c r="AI713" s="127"/>
      <c r="AJ713" s="127"/>
      <c r="AK713" s="127"/>
      <c r="AL713" s="127"/>
      <c r="AM713" s="127"/>
      <c r="AN713" s="127"/>
      <c r="AO713" s="127"/>
      <c r="AP713" s="127"/>
      <c r="AQ713" s="127"/>
      <c r="AR713" s="127"/>
      <c r="AS713" s="127"/>
      <c r="AT713" s="127"/>
    </row>
    <row r="714" spans="1:46" ht="30" customHeight="1" x14ac:dyDescent="0.2">
      <c r="A714" s="127"/>
      <c r="B714" s="127"/>
      <c r="C714" s="127"/>
      <c r="D714" s="127"/>
      <c r="E714" s="127"/>
      <c r="F714" s="128"/>
      <c r="G714" s="128"/>
      <c r="H714" s="127"/>
      <c r="I714" s="129"/>
      <c r="J714" s="129"/>
      <c r="K714" s="128"/>
      <c r="L714" s="128"/>
      <c r="M714" s="127"/>
      <c r="N714" s="127"/>
      <c r="O714" s="127"/>
      <c r="P714" s="127"/>
      <c r="Q714" s="127"/>
      <c r="R714" s="130"/>
      <c r="S714" s="130"/>
      <c r="T714" s="128"/>
      <c r="U714" s="128"/>
      <c r="V714" s="128"/>
      <c r="W714" s="128"/>
      <c r="X714" s="130"/>
      <c r="Y714" s="127"/>
      <c r="Z714" s="131"/>
      <c r="AA714" s="127"/>
      <c r="AB714" s="127"/>
      <c r="AC714" s="127"/>
      <c r="AD714" s="127"/>
      <c r="AE714" s="127"/>
      <c r="AF714" s="127"/>
      <c r="AG714" s="127"/>
      <c r="AH714" s="127"/>
      <c r="AI714" s="127"/>
      <c r="AJ714" s="127"/>
      <c r="AK714" s="127"/>
      <c r="AL714" s="127"/>
      <c r="AM714" s="127"/>
      <c r="AN714" s="127"/>
      <c r="AO714" s="127"/>
      <c r="AP714" s="127"/>
      <c r="AQ714" s="127"/>
      <c r="AR714" s="127"/>
      <c r="AS714" s="127"/>
      <c r="AT714" s="127"/>
    </row>
    <row r="715" spans="1:46" ht="30" customHeight="1" x14ac:dyDescent="0.2">
      <c r="A715" s="127"/>
      <c r="B715" s="127"/>
      <c r="C715" s="127"/>
      <c r="D715" s="127"/>
      <c r="E715" s="127"/>
      <c r="F715" s="128"/>
      <c r="G715" s="128"/>
      <c r="H715" s="127"/>
      <c r="I715" s="129"/>
      <c r="J715" s="129"/>
      <c r="K715" s="128"/>
      <c r="L715" s="128"/>
      <c r="M715" s="127"/>
      <c r="N715" s="127"/>
      <c r="O715" s="127"/>
      <c r="P715" s="127"/>
      <c r="Q715" s="127"/>
      <c r="R715" s="130"/>
      <c r="S715" s="130"/>
      <c r="T715" s="128"/>
      <c r="U715" s="128"/>
      <c r="V715" s="128"/>
      <c r="W715" s="128"/>
      <c r="X715" s="130"/>
      <c r="Y715" s="127"/>
      <c r="Z715" s="131"/>
      <c r="AA715" s="127"/>
      <c r="AB715" s="127"/>
      <c r="AC715" s="127"/>
      <c r="AD715" s="127"/>
      <c r="AE715" s="127"/>
      <c r="AF715" s="127"/>
      <c r="AG715" s="127"/>
      <c r="AH715" s="127"/>
      <c r="AI715" s="127"/>
      <c r="AJ715" s="127"/>
      <c r="AK715" s="127"/>
      <c r="AL715" s="127"/>
      <c r="AM715" s="127"/>
      <c r="AN715" s="127"/>
      <c r="AO715" s="127"/>
      <c r="AP715" s="127"/>
      <c r="AQ715" s="127"/>
      <c r="AR715" s="127"/>
      <c r="AS715" s="127"/>
      <c r="AT715" s="127"/>
    </row>
    <row r="716" spans="1:46" ht="30" customHeight="1" x14ac:dyDescent="0.2">
      <c r="A716" s="127"/>
      <c r="B716" s="127"/>
      <c r="C716" s="127"/>
      <c r="D716" s="127"/>
      <c r="E716" s="127"/>
      <c r="F716" s="128"/>
      <c r="G716" s="128"/>
      <c r="H716" s="127"/>
      <c r="I716" s="129"/>
      <c r="J716" s="129"/>
      <c r="K716" s="128"/>
      <c r="L716" s="128"/>
      <c r="M716" s="127"/>
      <c r="N716" s="127"/>
      <c r="O716" s="127"/>
      <c r="P716" s="127"/>
      <c r="Q716" s="127"/>
      <c r="R716" s="130"/>
      <c r="S716" s="130"/>
      <c r="T716" s="128"/>
      <c r="U716" s="128"/>
      <c r="V716" s="128"/>
      <c r="W716" s="128"/>
      <c r="X716" s="130"/>
      <c r="Y716" s="127"/>
      <c r="Z716" s="131"/>
      <c r="AA716" s="127"/>
      <c r="AB716" s="127"/>
      <c r="AC716" s="127"/>
      <c r="AD716" s="127"/>
      <c r="AE716" s="127"/>
      <c r="AF716" s="127"/>
      <c r="AG716" s="127"/>
      <c r="AH716" s="127"/>
      <c r="AI716" s="127"/>
      <c r="AJ716" s="127"/>
      <c r="AK716" s="127"/>
      <c r="AL716" s="127"/>
      <c r="AM716" s="127"/>
      <c r="AN716" s="127"/>
      <c r="AO716" s="127"/>
      <c r="AP716" s="127"/>
      <c r="AQ716" s="127"/>
      <c r="AR716" s="127"/>
      <c r="AS716" s="127"/>
      <c r="AT716" s="127"/>
    </row>
    <row r="717" spans="1:46" ht="30" customHeight="1" x14ac:dyDescent="0.2">
      <c r="A717" s="127"/>
      <c r="B717" s="127"/>
      <c r="C717" s="127"/>
      <c r="D717" s="127"/>
      <c r="E717" s="127"/>
      <c r="F717" s="128"/>
      <c r="G717" s="128"/>
      <c r="H717" s="127"/>
      <c r="I717" s="129"/>
      <c r="J717" s="129"/>
      <c r="K717" s="128"/>
      <c r="L717" s="128"/>
      <c r="M717" s="127"/>
      <c r="N717" s="127"/>
      <c r="O717" s="127"/>
      <c r="P717" s="127"/>
      <c r="Q717" s="127"/>
      <c r="R717" s="130"/>
      <c r="S717" s="130"/>
      <c r="T717" s="128"/>
      <c r="U717" s="128"/>
      <c r="V717" s="128"/>
      <c r="W717" s="128"/>
      <c r="X717" s="130"/>
      <c r="Y717" s="127"/>
      <c r="Z717" s="131"/>
      <c r="AA717" s="127"/>
      <c r="AB717" s="127"/>
      <c r="AC717" s="127"/>
      <c r="AD717" s="127"/>
      <c r="AE717" s="127"/>
      <c r="AF717" s="127"/>
      <c r="AG717" s="127"/>
      <c r="AH717" s="127"/>
      <c r="AI717" s="127"/>
      <c r="AJ717" s="127"/>
      <c r="AK717" s="127"/>
      <c r="AL717" s="127"/>
      <c r="AM717" s="127"/>
      <c r="AN717" s="127"/>
      <c r="AO717" s="127"/>
      <c r="AP717" s="127"/>
      <c r="AQ717" s="127"/>
      <c r="AR717" s="127"/>
      <c r="AS717" s="127"/>
      <c r="AT717" s="127"/>
    </row>
    <row r="718" spans="1:46" ht="30" customHeight="1" x14ac:dyDescent="0.2">
      <c r="A718" s="127"/>
      <c r="B718" s="127"/>
      <c r="C718" s="127"/>
      <c r="D718" s="127"/>
      <c r="E718" s="127"/>
      <c r="F718" s="128"/>
      <c r="G718" s="128"/>
      <c r="H718" s="127"/>
      <c r="I718" s="129"/>
      <c r="J718" s="129"/>
      <c r="K718" s="128"/>
      <c r="L718" s="128"/>
      <c r="M718" s="127"/>
      <c r="N718" s="127"/>
      <c r="O718" s="127"/>
      <c r="P718" s="127"/>
      <c r="Q718" s="127"/>
      <c r="R718" s="130"/>
      <c r="S718" s="130"/>
      <c r="T718" s="128"/>
      <c r="U718" s="128"/>
      <c r="V718" s="128"/>
      <c r="W718" s="128"/>
      <c r="X718" s="130"/>
      <c r="Y718" s="127"/>
      <c r="Z718" s="131"/>
      <c r="AA718" s="127"/>
      <c r="AB718" s="127"/>
      <c r="AC718" s="127"/>
      <c r="AD718" s="127"/>
      <c r="AE718" s="127"/>
      <c r="AF718" s="127"/>
      <c r="AG718" s="127"/>
      <c r="AH718" s="127"/>
      <c r="AI718" s="127"/>
      <c r="AJ718" s="127"/>
      <c r="AK718" s="127"/>
      <c r="AL718" s="127"/>
      <c r="AM718" s="127"/>
      <c r="AN718" s="127"/>
      <c r="AO718" s="127"/>
      <c r="AP718" s="127"/>
      <c r="AQ718" s="127"/>
      <c r="AR718" s="127"/>
      <c r="AS718" s="127"/>
      <c r="AT718" s="127"/>
    </row>
    <row r="719" spans="1:46" ht="30" customHeight="1" x14ac:dyDescent="0.2">
      <c r="A719" s="127"/>
      <c r="B719" s="127"/>
      <c r="C719" s="127"/>
      <c r="D719" s="127"/>
      <c r="E719" s="127"/>
      <c r="F719" s="128"/>
      <c r="G719" s="128"/>
      <c r="H719" s="127"/>
      <c r="I719" s="129"/>
      <c r="J719" s="129"/>
      <c r="K719" s="128"/>
      <c r="L719" s="128"/>
      <c r="M719" s="127"/>
      <c r="N719" s="127"/>
      <c r="O719" s="127"/>
      <c r="P719" s="127"/>
      <c r="Q719" s="127"/>
      <c r="R719" s="130"/>
      <c r="S719" s="130"/>
      <c r="T719" s="128"/>
      <c r="U719" s="128"/>
      <c r="V719" s="128"/>
      <c r="W719" s="128"/>
      <c r="X719" s="130"/>
      <c r="Y719" s="127"/>
      <c r="Z719" s="131"/>
      <c r="AA719" s="127"/>
      <c r="AB719" s="127"/>
      <c r="AC719" s="127"/>
      <c r="AD719" s="127"/>
      <c r="AE719" s="127"/>
      <c r="AF719" s="127"/>
      <c r="AG719" s="127"/>
      <c r="AH719" s="127"/>
      <c r="AI719" s="127"/>
      <c r="AJ719" s="127"/>
      <c r="AK719" s="127"/>
      <c r="AL719" s="127"/>
      <c r="AM719" s="127"/>
      <c r="AN719" s="127"/>
      <c r="AO719" s="127"/>
      <c r="AP719" s="127"/>
      <c r="AQ719" s="127"/>
      <c r="AR719" s="127"/>
      <c r="AS719" s="127"/>
      <c r="AT719" s="127"/>
    </row>
    <row r="720" spans="1:46" ht="30" customHeight="1" x14ac:dyDescent="0.2">
      <c r="A720" s="127"/>
      <c r="B720" s="127"/>
      <c r="C720" s="127"/>
      <c r="D720" s="127"/>
      <c r="E720" s="127"/>
      <c r="F720" s="128"/>
      <c r="G720" s="128"/>
      <c r="H720" s="127"/>
      <c r="I720" s="129"/>
      <c r="J720" s="129"/>
      <c r="K720" s="128"/>
      <c r="L720" s="128"/>
      <c r="M720" s="127"/>
      <c r="N720" s="127"/>
      <c r="O720" s="127"/>
      <c r="P720" s="127"/>
      <c r="Q720" s="127"/>
      <c r="R720" s="130"/>
      <c r="S720" s="130"/>
      <c r="T720" s="128"/>
      <c r="U720" s="128"/>
      <c r="V720" s="128"/>
      <c r="W720" s="128"/>
      <c r="X720" s="130"/>
      <c r="Y720" s="127"/>
      <c r="Z720" s="131"/>
      <c r="AA720" s="127"/>
      <c r="AB720" s="127"/>
      <c r="AC720" s="127"/>
      <c r="AD720" s="127"/>
      <c r="AE720" s="127"/>
      <c r="AF720" s="127"/>
      <c r="AG720" s="127"/>
      <c r="AH720" s="127"/>
      <c r="AI720" s="127"/>
      <c r="AJ720" s="127"/>
      <c r="AK720" s="127"/>
      <c r="AL720" s="127"/>
      <c r="AM720" s="127"/>
      <c r="AN720" s="127"/>
      <c r="AO720" s="127"/>
      <c r="AP720" s="127"/>
      <c r="AQ720" s="127"/>
      <c r="AR720" s="127"/>
      <c r="AS720" s="127"/>
      <c r="AT720" s="127"/>
    </row>
    <row r="721" spans="1:46" ht="30" customHeight="1" x14ac:dyDescent="0.2">
      <c r="A721" s="127"/>
      <c r="B721" s="127"/>
      <c r="C721" s="127"/>
      <c r="D721" s="127"/>
      <c r="E721" s="127"/>
      <c r="F721" s="128"/>
      <c r="G721" s="128"/>
      <c r="H721" s="127"/>
      <c r="I721" s="129"/>
      <c r="J721" s="129"/>
      <c r="K721" s="128"/>
      <c r="L721" s="128"/>
      <c r="M721" s="127"/>
      <c r="N721" s="127"/>
      <c r="O721" s="127"/>
      <c r="P721" s="127"/>
      <c r="Q721" s="127"/>
      <c r="R721" s="130"/>
      <c r="S721" s="130"/>
      <c r="T721" s="128"/>
      <c r="U721" s="128"/>
      <c r="V721" s="128"/>
      <c r="W721" s="128"/>
      <c r="X721" s="130"/>
      <c r="Y721" s="127"/>
      <c r="Z721" s="131"/>
      <c r="AA721" s="127"/>
      <c r="AB721" s="127"/>
      <c r="AC721" s="127"/>
      <c r="AD721" s="127"/>
      <c r="AE721" s="127"/>
      <c r="AF721" s="127"/>
      <c r="AG721" s="127"/>
      <c r="AH721" s="127"/>
      <c r="AI721" s="127"/>
      <c r="AJ721" s="127"/>
      <c r="AK721" s="127"/>
      <c r="AL721" s="127"/>
      <c r="AM721" s="127"/>
      <c r="AN721" s="127"/>
      <c r="AO721" s="127"/>
      <c r="AP721" s="127"/>
      <c r="AQ721" s="127"/>
      <c r="AR721" s="127"/>
      <c r="AS721" s="127"/>
      <c r="AT721" s="127"/>
    </row>
    <row r="722" spans="1:46" ht="30" customHeight="1" x14ac:dyDescent="0.2">
      <c r="A722" s="127"/>
      <c r="B722" s="127"/>
      <c r="C722" s="127"/>
      <c r="D722" s="127"/>
      <c r="E722" s="127"/>
      <c r="F722" s="128"/>
      <c r="G722" s="128"/>
      <c r="H722" s="127"/>
      <c r="I722" s="129"/>
      <c r="J722" s="129"/>
      <c r="K722" s="128"/>
      <c r="L722" s="128"/>
      <c r="M722" s="127"/>
      <c r="N722" s="127"/>
      <c r="O722" s="127"/>
      <c r="P722" s="127"/>
      <c r="Q722" s="127"/>
      <c r="R722" s="130"/>
      <c r="S722" s="130"/>
      <c r="T722" s="128"/>
      <c r="U722" s="128"/>
      <c r="V722" s="128"/>
      <c r="W722" s="128"/>
      <c r="X722" s="130"/>
      <c r="Y722" s="127"/>
      <c r="Z722" s="131"/>
      <c r="AA722" s="127"/>
      <c r="AB722" s="127"/>
      <c r="AC722" s="127"/>
      <c r="AD722" s="127"/>
      <c r="AE722" s="127"/>
      <c r="AF722" s="127"/>
      <c r="AG722" s="127"/>
      <c r="AH722" s="127"/>
      <c r="AI722" s="127"/>
      <c r="AJ722" s="127"/>
      <c r="AK722" s="127"/>
      <c r="AL722" s="127"/>
      <c r="AM722" s="127"/>
      <c r="AN722" s="127"/>
      <c r="AO722" s="127"/>
      <c r="AP722" s="127"/>
      <c r="AQ722" s="127"/>
      <c r="AR722" s="127"/>
      <c r="AS722" s="127"/>
      <c r="AT722" s="127"/>
    </row>
    <row r="723" spans="1:46" ht="30" customHeight="1" x14ac:dyDescent="0.2">
      <c r="A723" s="127"/>
      <c r="B723" s="127"/>
      <c r="C723" s="127"/>
      <c r="D723" s="127"/>
      <c r="E723" s="127"/>
      <c r="F723" s="128"/>
      <c r="G723" s="128"/>
      <c r="H723" s="127"/>
      <c r="I723" s="129"/>
      <c r="J723" s="129"/>
      <c r="K723" s="128"/>
      <c r="L723" s="128"/>
      <c r="M723" s="127"/>
      <c r="N723" s="127"/>
      <c r="O723" s="127"/>
      <c r="P723" s="127"/>
      <c r="Q723" s="127"/>
      <c r="R723" s="130"/>
      <c r="S723" s="130"/>
      <c r="T723" s="128"/>
      <c r="U723" s="128"/>
      <c r="V723" s="128"/>
      <c r="W723" s="128"/>
      <c r="X723" s="130"/>
      <c r="Y723" s="127"/>
      <c r="Z723" s="131"/>
      <c r="AA723" s="127"/>
      <c r="AB723" s="127"/>
      <c r="AC723" s="127"/>
      <c r="AD723" s="127"/>
      <c r="AE723" s="127"/>
      <c r="AF723" s="127"/>
      <c r="AG723" s="127"/>
      <c r="AH723" s="127"/>
      <c r="AI723" s="127"/>
      <c r="AJ723" s="127"/>
      <c r="AK723" s="127"/>
      <c r="AL723" s="127"/>
      <c r="AM723" s="127"/>
      <c r="AN723" s="127"/>
      <c r="AO723" s="127"/>
      <c r="AP723" s="127"/>
      <c r="AQ723" s="127"/>
      <c r="AR723" s="127"/>
      <c r="AS723" s="127"/>
      <c r="AT723" s="127"/>
    </row>
    <row r="724" spans="1:46" ht="30" customHeight="1" x14ac:dyDescent="0.2">
      <c r="A724" s="127"/>
      <c r="B724" s="127"/>
      <c r="C724" s="127"/>
      <c r="D724" s="127"/>
      <c r="E724" s="127"/>
      <c r="F724" s="128"/>
      <c r="G724" s="128"/>
      <c r="H724" s="127"/>
      <c r="I724" s="129"/>
      <c r="J724" s="129"/>
      <c r="K724" s="128"/>
      <c r="L724" s="128"/>
      <c r="M724" s="127"/>
      <c r="N724" s="127"/>
      <c r="O724" s="127"/>
      <c r="P724" s="127"/>
      <c r="Q724" s="127"/>
      <c r="R724" s="130"/>
      <c r="S724" s="130"/>
      <c r="T724" s="128"/>
      <c r="U724" s="128"/>
      <c r="V724" s="128"/>
      <c r="W724" s="128"/>
      <c r="X724" s="130"/>
      <c r="Y724" s="127"/>
      <c r="Z724" s="131"/>
      <c r="AA724" s="127"/>
      <c r="AB724" s="127"/>
      <c r="AC724" s="127"/>
      <c r="AD724" s="127"/>
      <c r="AE724" s="127"/>
      <c r="AF724" s="127"/>
      <c r="AG724" s="127"/>
      <c r="AH724" s="127"/>
      <c r="AI724" s="127"/>
      <c r="AJ724" s="127"/>
      <c r="AK724" s="127"/>
      <c r="AL724" s="127"/>
      <c r="AM724" s="127"/>
      <c r="AN724" s="127"/>
      <c r="AO724" s="127"/>
      <c r="AP724" s="127"/>
      <c r="AQ724" s="127"/>
      <c r="AR724" s="127"/>
      <c r="AS724" s="127"/>
      <c r="AT724" s="127"/>
    </row>
    <row r="725" spans="1:46" ht="30" customHeight="1" x14ac:dyDescent="0.2">
      <c r="A725" s="127"/>
      <c r="B725" s="127"/>
      <c r="C725" s="127"/>
      <c r="D725" s="127"/>
      <c r="E725" s="127"/>
      <c r="F725" s="128"/>
      <c r="G725" s="128"/>
      <c r="H725" s="127"/>
      <c r="I725" s="129"/>
      <c r="J725" s="129"/>
      <c r="K725" s="128"/>
      <c r="L725" s="128"/>
      <c r="M725" s="127"/>
      <c r="N725" s="127"/>
      <c r="O725" s="127"/>
      <c r="P725" s="127"/>
      <c r="Q725" s="127"/>
      <c r="R725" s="130"/>
      <c r="S725" s="130"/>
      <c r="T725" s="128"/>
      <c r="U725" s="128"/>
      <c r="V725" s="128"/>
      <c r="W725" s="128"/>
      <c r="X725" s="130"/>
      <c r="Y725" s="127"/>
      <c r="Z725" s="131"/>
      <c r="AA725" s="127"/>
      <c r="AB725" s="127"/>
      <c r="AC725" s="127"/>
      <c r="AD725" s="127"/>
      <c r="AE725" s="127"/>
      <c r="AF725" s="127"/>
      <c r="AG725" s="127"/>
      <c r="AH725" s="127"/>
      <c r="AI725" s="127"/>
      <c r="AJ725" s="127"/>
      <c r="AK725" s="127"/>
      <c r="AL725" s="127"/>
      <c r="AM725" s="127"/>
      <c r="AN725" s="127"/>
      <c r="AO725" s="127"/>
      <c r="AP725" s="127"/>
      <c r="AQ725" s="127"/>
      <c r="AR725" s="127"/>
      <c r="AS725" s="127"/>
      <c r="AT725" s="127"/>
    </row>
    <row r="726" spans="1:46" ht="30" customHeight="1" x14ac:dyDescent="0.2">
      <c r="A726" s="127"/>
      <c r="B726" s="127"/>
      <c r="C726" s="127"/>
      <c r="D726" s="127"/>
      <c r="E726" s="127"/>
      <c r="F726" s="128"/>
      <c r="G726" s="128"/>
      <c r="H726" s="127"/>
      <c r="I726" s="129"/>
      <c r="J726" s="129"/>
      <c r="K726" s="128"/>
      <c r="L726" s="128"/>
      <c r="M726" s="127"/>
      <c r="N726" s="127"/>
      <c r="O726" s="127"/>
      <c r="P726" s="127"/>
      <c r="Q726" s="127"/>
      <c r="R726" s="130"/>
      <c r="S726" s="130"/>
      <c r="T726" s="128"/>
      <c r="U726" s="128"/>
      <c r="V726" s="128"/>
      <c r="W726" s="128"/>
      <c r="X726" s="130"/>
      <c r="Y726" s="127"/>
      <c r="Z726" s="131"/>
      <c r="AA726" s="127"/>
      <c r="AB726" s="127"/>
      <c r="AC726" s="127"/>
      <c r="AD726" s="127"/>
      <c r="AE726" s="127"/>
      <c r="AF726" s="127"/>
      <c r="AG726" s="127"/>
      <c r="AH726" s="127"/>
      <c r="AI726" s="127"/>
      <c r="AJ726" s="127"/>
      <c r="AK726" s="127"/>
      <c r="AL726" s="127"/>
      <c r="AM726" s="127"/>
      <c r="AN726" s="127"/>
      <c r="AO726" s="127"/>
      <c r="AP726" s="127"/>
      <c r="AQ726" s="127"/>
      <c r="AR726" s="127"/>
      <c r="AS726" s="127"/>
      <c r="AT726" s="127"/>
    </row>
    <row r="727" spans="1:46" ht="30" customHeight="1" x14ac:dyDescent="0.2">
      <c r="A727" s="127"/>
      <c r="B727" s="127"/>
      <c r="C727" s="127"/>
      <c r="D727" s="127"/>
      <c r="E727" s="127"/>
      <c r="F727" s="128"/>
      <c r="G727" s="128"/>
      <c r="H727" s="127"/>
      <c r="I727" s="129"/>
      <c r="J727" s="129"/>
      <c r="K727" s="128"/>
      <c r="L727" s="128"/>
      <c r="M727" s="127"/>
      <c r="N727" s="127"/>
      <c r="O727" s="127"/>
      <c r="P727" s="127"/>
      <c r="Q727" s="127"/>
      <c r="R727" s="130"/>
      <c r="S727" s="130"/>
      <c r="T727" s="128"/>
      <c r="U727" s="128"/>
      <c r="V727" s="128"/>
      <c r="W727" s="128"/>
      <c r="X727" s="130"/>
      <c r="Y727" s="127"/>
      <c r="Z727" s="131"/>
      <c r="AA727" s="127"/>
      <c r="AB727" s="127"/>
      <c r="AC727" s="127"/>
      <c r="AD727" s="127"/>
      <c r="AE727" s="127"/>
      <c r="AF727" s="127"/>
      <c r="AG727" s="127"/>
      <c r="AH727" s="127"/>
      <c r="AI727" s="127"/>
      <c r="AJ727" s="127"/>
      <c r="AK727" s="127"/>
      <c r="AL727" s="127"/>
      <c r="AM727" s="127"/>
      <c r="AN727" s="127"/>
      <c r="AO727" s="127"/>
      <c r="AP727" s="127"/>
      <c r="AQ727" s="127"/>
      <c r="AR727" s="127"/>
      <c r="AS727" s="127"/>
      <c r="AT727" s="127"/>
    </row>
    <row r="728" spans="1:46" ht="30" customHeight="1" x14ac:dyDescent="0.2">
      <c r="A728" s="127"/>
      <c r="B728" s="127"/>
      <c r="C728" s="127"/>
      <c r="D728" s="127"/>
      <c r="E728" s="127"/>
      <c r="F728" s="128"/>
      <c r="G728" s="128"/>
      <c r="H728" s="127"/>
      <c r="I728" s="129"/>
      <c r="J728" s="129"/>
      <c r="K728" s="128"/>
      <c r="L728" s="128"/>
      <c r="M728" s="127"/>
      <c r="N728" s="127"/>
      <c r="O728" s="127"/>
      <c r="P728" s="127"/>
      <c r="Q728" s="127"/>
      <c r="R728" s="130"/>
      <c r="S728" s="130"/>
      <c r="T728" s="128"/>
      <c r="U728" s="128"/>
      <c r="V728" s="128"/>
      <c r="W728" s="128"/>
      <c r="X728" s="130"/>
      <c r="Y728" s="127"/>
      <c r="Z728" s="131"/>
      <c r="AA728" s="127"/>
      <c r="AB728" s="127"/>
      <c r="AC728" s="127"/>
      <c r="AD728" s="127"/>
      <c r="AE728" s="127"/>
      <c r="AF728" s="127"/>
      <c r="AG728" s="127"/>
      <c r="AH728" s="127"/>
      <c r="AI728" s="127"/>
      <c r="AJ728" s="127"/>
      <c r="AK728" s="127"/>
      <c r="AL728" s="127"/>
      <c r="AM728" s="127"/>
      <c r="AN728" s="127"/>
      <c r="AO728" s="127"/>
      <c r="AP728" s="127"/>
      <c r="AQ728" s="127"/>
      <c r="AR728" s="127"/>
      <c r="AS728" s="127"/>
      <c r="AT728" s="127"/>
    </row>
    <row r="729" spans="1:46" ht="30" customHeight="1" x14ac:dyDescent="0.2">
      <c r="A729" s="127"/>
      <c r="B729" s="127"/>
      <c r="C729" s="127"/>
      <c r="D729" s="127"/>
      <c r="E729" s="127"/>
      <c r="F729" s="128"/>
      <c r="G729" s="128"/>
      <c r="H729" s="127"/>
      <c r="I729" s="129"/>
      <c r="J729" s="129"/>
      <c r="K729" s="128"/>
      <c r="L729" s="128"/>
      <c r="M729" s="127"/>
      <c r="N729" s="127"/>
      <c r="O729" s="127"/>
      <c r="P729" s="127"/>
      <c r="Q729" s="127"/>
      <c r="R729" s="130"/>
      <c r="S729" s="130"/>
      <c r="T729" s="128"/>
      <c r="U729" s="128"/>
      <c r="V729" s="128"/>
      <c r="W729" s="128"/>
      <c r="X729" s="130"/>
      <c r="Y729" s="127"/>
      <c r="Z729" s="131"/>
      <c r="AA729" s="127"/>
      <c r="AB729" s="127"/>
      <c r="AC729" s="127"/>
      <c r="AD729" s="127"/>
      <c r="AE729" s="127"/>
      <c r="AF729" s="127"/>
      <c r="AG729" s="127"/>
      <c r="AH729" s="127"/>
      <c r="AI729" s="127"/>
      <c r="AJ729" s="127"/>
      <c r="AK729" s="127"/>
      <c r="AL729" s="127"/>
      <c r="AM729" s="127"/>
      <c r="AN729" s="127"/>
      <c r="AO729" s="127"/>
      <c r="AP729" s="127"/>
      <c r="AQ729" s="127"/>
      <c r="AR729" s="127"/>
      <c r="AS729" s="127"/>
      <c r="AT729" s="127"/>
    </row>
    <row r="730" spans="1:46" ht="30" customHeight="1" x14ac:dyDescent="0.2">
      <c r="A730" s="127"/>
      <c r="B730" s="127"/>
      <c r="C730" s="127"/>
      <c r="D730" s="127"/>
      <c r="E730" s="127"/>
      <c r="F730" s="128"/>
      <c r="G730" s="128"/>
      <c r="H730" s="127"/>
      <c r="I730" s="129"/>
      <c r="J730" s="129"/>
      <c r="K730" s="128"/>
      <c r="L730" s="128"/>
      <c r="M730" s="127"/>
      <c r="N730" s="127"/>
      <c r="O730" s="127"/>
      <c r="P730" s="127"/>
      <c r="Q730" s="127"/>
      <c r="R730" s="130"/>
      <c r="S730" s="130"/>
      <c r="T730" s="128"/>
      <c r="U730" s="128"/>
      <c r="V730" s="128"/>
      <c r="W730" s="128"/>
      <c r="X730" s="130"/>
      <c r="Y730" s="127"/>
      <c r="Z730" s="131"/>
      <c r="AA730" s="127"/>
      <c r="AB730" s="127"/>
      <c r="AC730" s="127"/>
      <c r="AD730" s="127"/>
      <c r="AE730" s="127"/>
      <c r="AF730" s="127"/>
      <c r="AG730" s="127"/>
      <c r="AH730" s="127"/>
      <c r="AI730" s="127"/>
      <c r="AJ730" s="127"/>
      <c r="AK730" s="127"/>
      <c r="AL730" s="127"/>
      <c r="AM730" s="127"/>
      <c r="AN730" s="127"/>
      <c r="AO730" s="127"/>
      <c r="AP730" s="127"/>
      <c r="AQ730" s="127"/>
      <c r="AR730" s="127"/>
      <c r="AS730" s="127"/>
      <c r="AT730" s="127"/>
    </row>
    <row r="731" spans="1:46" ht="30" customHeight="1" x14ac:dyDescent="0.2">
      <c r="A731" s="127"/>
      <c r="B731" s="127"/>
      <c r="C731" s="127"/>
      <c r="D731" s="127"/>
      <c r="E731" s="127"/>
      <c r="F731" s="128"/>
      <c r="G731" s="128"/>
      <c r="H731" s="127"/>
      <c r="I731" s="129"/>
      <c r="J731" s="129"/>
      <c r="K731" s="128"/>
      <c r="L731" s="128"/>
      <c r="M731" s="127"/>
      <c r="N731" s="127"/>
      <c r="O731" s="127"/>
      <c r="P731" s="127"/>
      <c r="Q731" s="127"/>
      <c r="R731" s="130"/>
      <c r="S731" s="130"/>
      <c r="T731" s="128"/>
      <c r="U731" s="128"/>
      <c r="V731" s="128"/>
      <c r="W731" s="128"/>
      <c r="X731" s="130"/>
      <c r="Y731" s="127"/>
      <c r="Z731" s="131"/>
      <c r="AA731" s="127"/>
      <c r="AB731" s="127"/>
      <c r="AC731" s="127"/>
      <c r="AD731" s="127"/>
      <c r="AE731" s="127"/>
      <c r="AF731" s="127"/>
      <c r="AG731" s="127"/>
      <c r="AH731" s="127"/>
      <c r="AI731" s="127"/>
      <c r="AJ731" s="127"/>
      <c r="AK731" s="127"/>
      <c r="AL731" s="127"/>
      <c r="AM731" s="127"/>
      <c r="AN731" s="127"/>
      <c r="AO731" s="127"/>
      <c r="AP731" s="127"/>
      <c r="AQ731" s="127"/>
      <c r="AR731" s="127"/>
      <c r="AS731" s="127"/>
      <c r="AT731" s="127"/>
    </row>
    <row r="732" spans="1:46" ht="30" customHeight="1" x14ac:dyDescent="0.2">
      <c r="A732" s="127"/>
      <c r="B732" s="127"/>
      <c r="C732" s="127"/>
      <c r="D732" s="127"/>
      <c r="E732" s="127"/>
      <c r="F732" s="128"/>
      <c r="G732" s="128"/>
      <c r="H732" s="127"/>
      <c r="I732" s="129"/>
      <c r="J732" s="129"/>
      <c r="K732" s="128"/>
      <c r="L732" s="128"/>
      <c r="M732" s="127"/>
      <c r="N732" s="127"/>
      <c r="O732" s="127"/>
      <c r="P732" s="127"/>
      <c r="Q732" s="127"/>
      <c r="R732" s="130"/>
      <c r="S732" s="130"/>
      <c r="T732" s="128"/>
      <c r="U732" s="128"/>
      <c r="V732" s="128"/>
      <c r="W732" s="128"/>
      <c r="X732" s="130"/>
      <c r="Y732" s="127"/>
      <c r="Z732" s="131"/>
      <c r="AA732" s="127"/>
      <c r="AB732" s="127"/>
      <c r="AC732" s="127"/>
      <c r="AD732" s="127"/>
      <c r="AE732" s="127"/>
      <c r="AF732" s="127"/>
      <c r="AG732" s="127"/>
      <c r="AH732" s="127"/>
      <c r="AI732" s="127"/>
      <c r="AJ732" s="127"/>
      <c r="AK732" s="127"/>
      <c r="AL732" s="127"/>
      <c r="AM732" s="127"/>
      <c r="AN732" s="127"/>
      <c r="AO732" s="127"/>
      <c r="AP732" s="127"/>
      <c r="AQ732" s="127"/>
      <c r="AR732" s="127"/>
      <c r="AS732" s="127"/>
      <c r="AT732" s="127"/>
    </row>
    <row r="733" spans="1:46" ht="30" customHeight="1" x14ac:dyDescent="0.2">
      <c r="A733" s="127"/>
      <c r="B733" s="127"/>
      <c r="C733" s="127"/>
      <c r="D733" s="127"/>
      <c r="E733" s="127"/>
      <c r="F733" s="128"/>
      <c r="G733" s="128"/>
      <c r="H733" s="127"/>
      <c r="I733" s="129"/>
      <c r="J733" s="129"/>
      <c r="K733" s="128"/>
      <c r="L733" s="128"/>
      <c r="M733" s="127"/>
      <c r="N733" s="127"/>
      <c r="O733" s="127"/>
      <c r="P733" s="127"/>
      <c r="Q733" s="127"/>
      <c r="R733" s="130"/>
      <c r="S733" s="130"/>
      <c r="T733" s="128"/>
      <c r="U733" s="128"/>
      <c r="V733" s="128"/>
      <c r="W733" s="128"/>
      <c r="X733" s="130"/>
      <c r="Y733" s="127"/>
      <c r="Z733" s="131"/>
      <c r="AA733" s="127"/>
      <c r="AB733" s="127"/>
      <c r="AC733" s="127"/>
      <c r="AD733" s="127"/>
      <c r="AE733" s="127"/>
      <c r="AF733" s="127"/>
      <c r="AG733" s="127"/>
      <c r="AH733" s="127"/>
      <c r="AI733" s="127"/>
      <c r="AJ733" s="127"/>
      <c r="AK733" s="127"/>
      <c r="AL733" s="127"/>
      <c r="AM733" s="127"/>
      <c r="AN733" s="127"/>
      <c r="AO733" s="127"/>
      <c r="AP733" s="127"/>
      <c r="AQ733" s="127"/>
      <c r="AR733" s="127"/>
      <c r="AS733" s="127"/>
      <c r="AT733" s="127"/>
    </row>
    <row r="734" spans="1:46" ht="30" customHeight="1" x14ac:dyDescent="0.2">
      <c r="A734" s="127"/>
      <c r="B734" s="127"/>
      <c r="C734" s="127"/>
      <c r="D734" s="127"/>
      <c r="E734" s="127"/>
      <c r="F734" s="128"/>
      <c r="G734" s="128"/>
      <c r="H734" s="127"/>
      <c r="I734" s="129"/>
      <c r="J734" s="129"/>
      <c r="K734" s="128"/>
      <c r="L734" s="128"/>
      <c r="M734" s="127"/>
      <c r="N734" s="127"/>
      <c r="O734" s="127"/>
      <c r="P734" s="127"/>
      <c r="Q734" s="127"/>
      <c r="R734" s="130"/>
      <c r="S734" s="130"/>
      <c r="T734" s="128"/>
      <c r="U734" s="128"/>
      <c r="V734" s="128"/>
      <c r="W734" s="128"/>
      <c r="X734" s="130"/>
      <c r="Y734" s="127"/>
      <c r="Z734" s="131"/>
      <c r="AA734" s="127"/>
      <c r="AB734" s="127"/>
      <c r="AC734" s="127"/>
      <c r="AD734" s="127"/>
      <c r="AE734" s="127"/>
      <c r="AF734" s="127"/>
      <c r="AG734" s="127"/>
      <c r="AH734" s="127"/>
      <c r="AI734" s="127"/>
      <c r="AJ734" s="127"/>
      <c r="AK734" s="127"/>
      <c r="AL734" s="127"/>
      <c r="AM734" s="127"/>
      <c r="AN734" s="127"/>
      <c r="AO734" s="127"/>
      <c r="AP734" s="127"/>
      <c r="AQ734" s="127"/>
      <c r="AR734" s="127"/>
      <c r="AS734" s="127"/>
      <c r="AT734" s="127"/>
    </row>
    <row r="735" spans="1:46" ht="30" customHeight="1" x14ac:dyDescent="0.2">
      <c r="A735" s="127"/>
      <c r="B735" s="127"/>
      <c r="C735" s="127"/>
      <c r="D735" s="127"/>
      <c r="E735" s="127"/>
      <c r="F735" s="128"/>
      <c r="G735" s="128"/>
      <c r="H735" s="127"/>
      <c r="I735" s="129"/>
      <c r="J735" s="129"/>
      <c r="K735" s="128"/>
      <c r="L735" s="128"/>
      <c r="M735" s="127"/>
      <c r="N735" s="127"/>
      <c r="O735" s="127"/>
      <c r="P735" s="127"/>
      <c r="Q735" s="127"/>
      <c r="R735" s="130"/>
      <c r="S735" s="130"/>
      <c r="T735" s="128"/>
      <c r="U735" s="128"/>
      <c r="V735" s="128"/>
      <c r="W735" s="128"/>
      <c r="X735" s="130"/>
      <c r="Y735" s="127"/>
      <c r="Z735" s="131"/>
      <c r="AA735" s="127"/>
      <c r="AB735" s="127"/>
      <c r="AC735" s="127"/>
      <c r="AD735" s="127"/>
      <c r="AE735" s="127"/>
      <c r="AF735" s="127"/>
      <c r="AG735" s="127"/>
      <c r="AH735" s="127"/>
      <c r="AI735" s="127"/>
      <c r="AJ735" s="127"/>
      <c r="AK735" s="127"/>
      <c r="AL735" s="127"/>
      <c r="AM735" s="127"/>
      <c r="AN735" s="127"/>
      <c r="AO735" s="127"/>
      <c r="AP735" s="127"/>
      <c r="AQ735" s="127"/>
      <c r="AR735" s="127"/>
      <c r="AS735" s="127"/>
      <c r="AT735" s="127"/>
    </row>
    <row r="736" spans="1:46" ht="30" customHeight="1" x14ac:dyDescent="0.2">
      <c r="A736" s="127"/>
      <c r="B736" s="127"/>
      <c r="C736" s="127"/>
      <c r="D736" s="127"/>
      <c r="E736" s="127"/>
      <c r="F736" s="128"/>
      <c r="G736" s="128"/>
      <c r="H736" s="127"/>
      <c r="I736" s="129"/>
      <c r="J736" s="129"/>
      <c r="K736" s="128"/>
      <c r="L736" s="128"/>
      <c r="M736" s="127"/>
      <c r="N736" s="127"/>
      <c r="O736" s="127"/>
      <c r="P736" s="127"/>
      <c r="Q736" s="127"/>
      <c r="R736" s="130"/>
      <c r="S736" s="130"/>
      <c r="T736" s="128"/>
      <c r="U736" s="128"/>
      <c r="V736" s="128"/>
      <c r="W736" s="128"/>
      <c r="X736" s="130"/>
      <c r="Y736" s="127"/>
      <c r="Z736" s="131"/>
      <c r="AA736" s="127"/>
      <c r="AB736" s="127"/>
      <c r="AC736" s="127"/>
      <c r="AD736" s="127"/>
      <c r="AE736" s="127"/>
      <c r="AF736" s="127"/>
      <c r="AG736" s="127"/>
      <c r="AH736" s="127"/>
      <c r="AI736" s="127"/>
      <c r="AJ736" s="127"/>
      <c r="AK736" s="127"/>
      <c r="AL736" s="127"/>
      <c r="AM736" s="127"/>
      <c r="AN736" s="127"/>
      <c r="AO736" s="127"/>
      <c r="AP736" s="127"/>
      <c r="AQ736" s="127"/>
      <c r="AR736" s="127"/>
      <c r="AS736" s="127"/>
      <c r="AT736" s="127"/>
    </row>
    <row r="737" spans="1:46" ht="30" customHeight="1" x14ac:dyDescent="0.2">
      <c r="A737" s="127"/>
      <c r="B737" s="127"/>
      <c r="C737" s="127"/>
      <c r="D737" s="127"/>
      <c r="E737" s="127"/>
      <c r="F737" s="128"/>
      <c r="G737" s="128"/>
      <c r="H737" s="127"/>
      <c r="I737" s="129"/>
      <c r="J737" s="129"/>
      <c r="K737" s="128"/>
      <c r="L737" s="128"/>
      <c r="M737" s="127"/>
      <c r="N737" s="127"/>
      <c r="O737" s="127"/>
      <c r="P737" s="127"/>
      <c r="Q737" s="127"/>
      <c r="R737" s="130"/>
      <c r="S737" s="130"/>
      <c r="T737" s="128"/>
      <c r="U737" s="128"/>
      <c r="V737" s="128"/>
      <c r="W737" s="128"/>
      <c r="X737" s="130"/>
      <c r="Y737" s="127"/>
      <c r="Z737" s="131"/>
      <c r="AA737" s="127"/>
      <c r="AB737" s="127"/>
      <c r="AC737" s="127"/>
      <c r="AD737" s="127"/>
      <c r="AE737" s="127"/>
      <c r="AF737" s="127"/>
      <c r="AG737" s="127"/>
      <c r="AH737" s="127"/>
      <c r="AI737" s="127"/>
      <c r="AJ737" s="127"/>
      <c r="AK737" s="127"/>
      <c r="AL737" s="127"/>
      <c r="AM737" s="127"/>
      <c r="AN737" s="127"/>
      <c r="AO737" s="127"/>
      <c r="AP737" s="127"/>
      <c r="AQ737" s="127"/>
      <c r="AR737" s="127"/>
      <c r="AS737" s="127"/>
      <c r="AT737" s="127"/>
    </row>
    <row r="738" spans="1:46" ht="30" customHeight="1" x14ac:dyDescent="0.2">
      <c r="A738" s="127"/>
      <c r="B738" s="127"/>
      <c r="C738" s="127"/>
      <c r="D738" s="127"/>
      <c r="E738" s="127"/>
      <c r="F738" s="128"/>
      <c r="G738" s="128"/>
      <c r="H738" s="127"/>
      <c r="I738" s="129"/>
      <c r="J738" s="129"/>
      <c r="K738" s="128"/>
      <c r="L738" s="128"/>
      <c r="M738" s="127"/>
      <c r="N738" s="127"/>
      <c r="O738" s="127"/>
      <c r="P738" s="127"/>
      <c r="Q738" s="127"/>
      <c r="R738" s="130"/>
      <c r="S738" s="130"/>
      <c r="T738" s="128"/>
      <c r="U738" s="128"/>
      <c r="V738" s="128"/>
      <c r="W738" s="128"/>
      <c r="X738" s="130"/>
      <c r="Y738" s="127"/>
      <c r="Z738" s="131"/>
      <c r="AA738" s="127"/>
      <c r="AB738" s="127"/>
      <c r="AC738" s="127"/>
      <c r="AD738" s="127"/>
      <c r="AE738" s="127"/>
      <c r="AF738" s="127"/>
      <c r="AG738" s="127"/>
      <c r="AH738" s="127"/>
      <c r="AI738" s="127"/>
      <c r="AJ738" s="127"/>
      <c r="AK738" s="127"/>
      <c r="AL738" s="127"/>
      <c r="AM738" s="127"/>
      <c r="AN738" s="127"/>
      <c r="AO738" s="127"/>
      <c r="AP738" s="127"/>
      <c r="AQ738" s="127"/>
      <c r="AR738" s="127"/>
      <c r="AS738" s="127"/>
      <c r="AT738" s="127"/>
    </row>
    <row r="739" spans="1:46" ht="30" customHeight="1" x14ac:dyDescent="0.2">
      <c r="A739" s="127"/>
      <c r="B739" s="127"/>
      <c r="C739" s="127"/>
      <c r="D739" s="127"/>
      <c r="E739" s="127"/>
      <c r="F739" s="128"/>
      <c r="G739" s="128"/>
      <c r="H739" s="127"/>
      <c r="I739" s="129"/>
      <c r="J739" s="129"/>
      <c r="K739" s="128"/>
      <c r="L739" s="128"/>
      <c r="M739" s="127"/>
      <c r="N739" s="127"/>
      <c r="O739" s="127"/>
      <c r="P739" s="127"/>
      <c r="Q739" s="127"/>
      <c r="R739" s="130"/>
      <c r="S739" s="130"/>
      <c r="T739" s="128"/>
      <c r="U739" s="128"/>
      <c r="V739" s="128"/>
      <c r="W739" s="128"/>
      <c r="X739" s="130"/>
      <c r="Y739" s="127"/>
      <c r="Z739" s="131"/>
      <c r="AA739" s="127"/>
      <c r="AB739" s="127"/>
      <c r="AC739" s="127"/>
      <c r="AD739" s="127"/>
      <c r="AE739" s="127"/>
      <c r="AF739" s="127"/>
      <c r="AG739" s="127"/>
      <c r="AH739" s="127"/>
      <c r="AI739" s="127"/>
      <c r="AJ739" s="127"/>
      <c r="AK739" s="127"/>
      <c r="AL739" s="127"/>
      <c r="AM739" s="127"/>
      <c r="AN739" s="127"/>
      <c r="AO739" s="127"/>
      <c r="AP739" s="127"/>
      <c r="AQ739" s="127"/>
      <c r="AR739" s="127"/>
      <c r="AS739" s="127"/>
      <c r="AT739" s="127"/>
    </row>
    <row r="740" spans="1:46" ht="30" customHeight="1" x14ac:dyDescent="0.2">
      <c r="A740" s="127"/>
      <c r="B740" s="127"/>
      <c r="C740" s="127"/>
      <c r="D740" s="127"/>
      <c r="E740" s="127"/>
      <c r="F740" s="128"/>
      <c r="G740" s="128"/>
      <c r="H740" s="127"/>
      <c r="I740" s="129"/>
      <c r="J740" s="129"/>
      <c r="K740" s="128"/>
      <c r="L740" s="128"/>
      <c r="M740" s="127"/>
      <c r="N740" s="127"/>
      <c r="O740" s="127"/>
      <c r="P740" s="127"/>
      <c r="Q740" s="127"/>
      <c r="R740" s="130"/>
      <c r="S740" s="130"/>
      <c r="T740" s="128"/>
      <c r="U740" s="128"/>
      <c r="V740" s="128"/>
      <c r="W740" s="128"/>
      <c r="X740" s="130"/>
      <c r="Y740" s="127"/>
      <c r="Z740" s="131"/>
      <c r="AA740" s="127"/>
      <c r="AB740" s="127"/>
      <c r="AC740" s="127"/>
      <c r="AD740" s="127"/>
      <c r="AE740" s="127"/>
      <c r="AF740" s="127"/>
      <c r="AG740" s="127"/>
      <c r="AH740" s="127"/>
      <c r="AI740" s="127"/>
      <c r="AJ740" s="127"/>
      <c r="AK740" s="127"/>
      <c r="AL740" s="127"/>
      <c r="AM740" s="127"/>
      <c r="AN740" s="127"/>
      <c r="AO740" s="127"/>
      <c r="AP740" s="127"/>
      <c r="AQ740" s="127"/>
      <c r="AR740" s="127"/>
      <c r="AS740" s="127"/>
      <c r="AT740" s="127"/>
    </row>
    <row r="741" spans="1:46" ht="30" customHeight="1" x14ac:dyDescent="0.2">
      <c r="A741" s="127"/>
      <c r="B741" s="127"/>
      <c r="C741" s="127"/>
      <c r="D741" s="127"/>
      <c r="E741" s="127"/>
      <c r="F741" s="128"/>
      <c r="G741" s="128"/>
      <c r="H741" s="127"/>
      <c r="I741" s="129"/>
      <c r="J741" s="129"/>
      <c r="K741" s="128"/>
      <c r="L741" s="128"/>
      <c r="M741" s="127"/>
      <c r="N741" s="127"/>
      <c r="O741" s="127"/>
      <c r="P741" s="127"/>
      <c r="Q741" s="127"/>
      <c r="R741" s="130"/>
      <c r="S741" s="130"/>
      <c r="T741" s="128"/>
      <c r="U741" s="128"/>
      <c r="V741" s="128"/>
      <c r="W741" s="128"/>
      <c r="X741" s="130"/>
      <c r="Y741" s="127"/>
      <c r="Z741" s="131"/>
      <c r="AA741" s="127"/>
      <c r="AB741" s="127"/>
      <c r="AC741" s="127"/>
      <c r="AD741" s="127"/>
      <c r="AE741" s="127"/>
      <c r="AF741" s="127"/>
      <c r="AG741" s="127"/>
      <c r="AH741" s="127"/>
      <c r="AI741" s="127"/>
      <c r="AJ741" s="127"/>
      <c r="AK741" s="127"/>
      <c r="AL741" s="127"/>
      <c r="AM741" s="127"/>
      <c r="AN741" s="127"/>
      <c r="AO741" s="127"/>
      <c r="AP741" s="127"/>
      <c r="AQ741" s="127"/>
      <c r="AR741" s="127"/>
      <c r="AS741" s="127"/>
      <c r="AT741" s="127"/>
    </row>
    <row r="742" spans="1:46" ht="30" customHeight="1" x14ac:dyDescent="0.2">
      <c r="A742" s="127"/>
      <c r="B742" s="127"/>
      <c r="C742" s="127"/>
      <c r="D742" s="127"/>
      <c r="E742" s="127"/>
      <c r="F742" s="128"/>
      <c r="G742" s="128"/>
      <c r="H742" s="127"/>
      <c r="I742" s="129"/>
      <c r="J742" s="129"/>
      <c r="K742" s="128"/>
      <c r="L742" s="128"/>
      <c r="M742" s="127"/>
      <c r="N742" s="127"/>
      <c r="O742" s="127"/>
      <c r="P742" s="127"/>
      <c r="Q742" s="127"/>
      <c r="R742" s="130"/>
      <c r="S742" s="130"/>
      <c r="T742" s="128"/>
      <c r="U742" s="128"/>
      <c r="V742" s="128"/>
      <c r="W742" s="128"/>
      <c r="X742" s="130"/>
      <c r="Y742" s="127"/>
      <c r="Z742" s="131"/>
      <c r="AA742" s="127"/>
      <c r="AB742" s="127"/>
      <c r="AC742" s="127"/>
      <c r="AD742" s="127"/>
      <c r="AE742" s="127"/>
      <c r="AF742" s="127"/>
      <c r="AG742" s="127"/>
      <c r="AH742" s="127"/>
      <c r="AI742" s="127"/>
      <c r="AJ742" s="127"/>
      <c r="AK742" s="127"/>
      <c r="AL742" s="127"/>
      <c r="AM742" s="127"/>
      <c r="AN742" s="127"/>
      <c r="AO742" s="127"/>
      <c r="AP742" s="127"/>
      <c r="AQ742" s="127"/>
      <c r="AR742" s="127"/>
      <c r="AS742" s="127"/>
      <c r="AT742" s="127"/>
    </row>
    <row r="743" spans="1:46" ht="30" customHeight="1" x14ac:dyDescent="0.2">
      <c r="A743" s="127"/>
      <c r="B743" s="127"/>
      <c r="C743" s="127"/>
      <c r="D743" s="127"/>
      <c r="E743" s="127"/>
      <c r="F743" s="128"/>
      <c r="G743" s="128"/>
      <c r="H743" s="127"/>
      <c r="I743" s="129"/>
      <c r="J743" s="129"/>
      <c r="K743" s="128"/>
      <c r="L743" s="128"/>
      <c r="M743" s="127"/>
      <c r="N743" s="127"/>
      <c r="O743" s="127"/>
      <c r="P743" s="127"/>
      <c r="Q743" s="127"/>
      <c r="R743" s="130"/>
      <c r="S743" s="130"/>
      <c r="T743" s="128"/>
      <c r="U743" s="128"/>
      <c r="V743" s="128"/>
      <c r="W743" s="128"/>
      <c r="X743" s="130"/>
      <c r="Y743" s="127"/>
      <c r="Z743" s="131"/>
      <c r="AA743" s="127"/>
      <c r="AB743" s="127"/>
      <c r="AC743" s="127"/>
      <c r="AD743" s="127"/>
      <c r="AE743" s="127"/>
      <c r="AF743" s="127"/>
      <c r="AG743" s="127"/>
      <c r="AH743" s="127"/>
      <c r="AI743" s="127"/>
      <c r="AJ743" s="127"/>
      <c r="AK743" s="127"/>
      <c r="AL743" s="127"/>
      <c r="AM743" s="127"/>
      <c r="AN743" s="127"/>
      <c r="AO743" s="127"/>
      <c r="AP743" s="127"/>
      <c r="AQ743" s="127"/>
      <c r="AR743" s="127"/>
      <c r="AS743" s="127"/>
      <c r="AT743" s="127"/>
    </row>
    <row r="744" spans="1:46" ht="30" customHeight="1" x14ac:dyDescent="0.2">
      <c r="A744" s="127"/>
      <c r="B744" s="127"/>
      <c r="C744" s="127"/>
      <c r="D744" s="127"/>
      <c r="E744" s="127"/>
      <c r="F744" s="128"/>
      <c r="G744" s="128"/>
      <c r="H744" s="127"/>
      <c r="I744" s="129"/>
      <c r="J744" s="129"/>
      <c r="K744" s="128"/>
      <c r="L744" s="128"/>
      <c r="M744" s="127"/>
      <c r="N744" s="127"/>
      <c r="O744" s="127"/>
      <c r="P744" s="127"/>
      <c r="Q744" s="127"/>
      <c r="R744" s="130"/>
      <c r="S744" s="130"/>
      <c r="T744" s="128"/>
      <c r="U744" s="128"/>
      <c r="V744" s="128"/>
      <c r="W744" s="128"/>
      <c r="X744" s="130"/>
      <c r="Y744" s="127"/>
      <c r="Z744" s="131"/>
      <c r="AA744" s="127"/>
      <c r="AB744" s="127"/>
      <c r="AC744" s="127"/>
      <c r="AD744" s="127"/>
      <c r="AE744" s="127"/>
      <c r="AF744" s="127"/>
      <c r="AG744" s="127"/>
      <c r="AH744" s="127"/>
      <c r="AI744" s="127"/>
      <c r="AJ744" s="127"/>
      <c r="AK744" s="127"/>
      <c r="AL744" s="127"/>
      <c r="AM744" s="127"/>
      <c r="AN744" s="127"/>
      <c r="AO744" s="127"/>
      <c r="AP744" s="127"/>
      <c r="AQ744" s="127"/>
      <c r="AR744" s="127"/>
      <c r="AS744" s="127"/>
      <c r="AT744" s="127"/>
    </row>
    <row r="745" spans="1:46" ht="30" customHeight="1" x14ac:dyDescent="0.2">
      <c r="A745" s="127"/>
      <c r="B745" s="127"/>
      <c r="C745" s="127"/>
      <c r="D745" s="127"/>
      <c r="E745" s="127"/>
      <c r="F745" s="128"/>
      <c r="G745" s="128"/>
      <c r="H745" s="127"/>
      <c r="I745" s="129"/>
      <c r="J745" s="129"/>
      <c r="K745" s="128"/>
      <c r="L745" s="128"/>
      <c r="M745" s="127"/>
      <c r="N745" s="127"/>
      <c r="O745" s="127"/>
      <c r="P745" s="127"/>
      <c r="Q745" s="127"/>
      <c r="R745" s="130"/>
      <c r="S745" s="130"/>
      <c r="T745" s="128"/>
      <c r="U745" s="128"/>
      <c r="V745" s="128"/>
      <c r="W745" s="128"/>
      <c r="X745" s="130"/>
      <c r="Y745" s="127"/>
      <c r="Z745" s="131"/>
      <c r="AA745" s="127"/>
      <c r="AB745" s="127"/>
      <c r="AC745" s="127"/>
      <c r="AD745" s="127"/>
      <c r="AE745" s="127"/>
      <c r="AF745" s="127"/>
      <c r="AG745" s="127"/>
      <c r="AH745" s="127"/>
      <c r="AI745" s="127"/>
      <c r="AJ745" s="127"/>
      <c r="AK745" s="127"/>
      <c r="AL745" s="127"/>
      <c r="AM745" s="127"/>
      <c r="AN745" s="127"/>
      <c r="AO745" s="127"/>
      <c r="AP745" s="127"/>
      <c r="AQ745" s="127"/>
      <c r="AR745" s="127"/>
      <c r="AS745" s="127"/>
      <c r="AT745" s="127"/>
    </row>
    <row r="746" spans="1:46" ht="30" customHeight="1" x14ac:dyDescent="0.2">
      <c r="A746" s="127"/>
      <c r="B746" s="127"/>
      <c r="C746" s="127"/>
      <c r="D746" s="127"/>
      <c r="E746" s="127"/>
      <c r="F746" s="128"/>
      <c r="G746" s="128"/>
      <c r="H746" s="127"/>
      <c r="I746" s="129"/>
      <c r="J746" s="129"/>
      <c r="K746" s="128"/>
      <c r="L746" s="128"/>
      <c r="M746" s="127"/>
      <c r="N746" s="127"/>
      <c r="O746" s="127"/>
      <c r="P746" s="127"/>
      <c r="Q746" s="127"/>
      <c r="R746" s="130"/>
      <c r="S746" s="130"/>
      <c r="T746" s="128"/>
      <c r="U746" s="128"/>
      <c r="V746" s="128"/>
      <c r="W746" s="128"/>
      <c r="X746" s="130"/>
      <c r="Y746" s="127"/>
      <c r="Z746" s="131"/>
      <c r="AA746" s="127"/>
      <c r="AB746" s="127"/>
      <c r="AC746" s="127"/>
      <c r="AD746" s="127"/>
      <c r="AE746" s="127"/>
      <c r="AF746" s="127"/>
      <c r="AG746" s="127"/>
      <c r="AH746" s="127"/>
      <c r="AI746" s="127"/>
      <c r="AJ746" s="127"/>
      <c r="AK746" s="127"/>
      <c r="AL746" s="127"/>
      <c r="AM746" s="127"/>
      <c r="AN746" s="127"/>
      <c r="AO746" s="127"/>
      <c r="AP746" s="127"/>
      <c r="AQ746" s="127"/>
      <c r="AR746" s="127"/>
      <c r="AS746" s="127"/>
      <c r="AT746" s="127"/>
    </row>
    <row r="747" spans="1:46" ht="30" customHeight="1" x14ac:dyDescent="0.2">
      <c r="A747" s="127"/>
      <c r="B747" s="127"/>
      <c r="C747" s="127"/>
      <c r="D747" s="127"/>
      <c r="E747" s="127"/>
      <c r="F747" s="128"/>
      <c r="G747" s="128"/>
      <c r="H747" s="127"/>
      <c r="I747" s="129"/>
      <c r="J747" s="129"/>
      <c r="K747" s="128"/>
      <c r="L747" s="128"/>
      <c r="M747" s="127"/>
      <c r="N747" s="127"/>
      <c r="O747" s="127"/>
      <c r="P747" s="127"/>
      <c r="Q747" s="127"/>
      <c r="R747" s="130"/>
      <c r="S747" s="130"/>
      <c r="T747" s="128"/>
      <c r="U747" s="128"/>
      <c r="V747" s="128"/>
      <c r="W747" s="128"/>
      <c r="X747" s="130"/>
      <c r="Y747" s="127"/>
      <c r="Z747" s="131"/>
      <c r="AA747" s="127"/>
      <c r="AB747" s="127"/>
      <c r="AC747" s="127"/>
      <c r="AD747" s="127"/>
      <c r="AE747" s="127"/>
      <c r="AF747" s="127"/>
      <c r="AG747" s="127"/>
      <c r="AH747" s="127"/>
      <c r="AI747" s="127"/>
      <c r="AJ747" s="127"/>
      <c r="AK747" s="127"/>
      <c r="AL747" s="127"/>
      <c r="AM747" s="127"/>
      <c r="AN747" s="127"/>
      <c r="AO747" s="127"/>
      <c r="AP747" s="127"/>
      <c r="AQ747" s="127"/>
      <c r="AR747" s="127"/>
      <c r="AS747" s="127"/>
      <c r="AT747" s="127"/>
    </row>
    <row r="748" spans="1:46" ht="30" customHeight="1" x14ac:dyDescent="0.2">
      <c r="A748" s="127"/>
      <c r="B748" s="127"/>
      <c r="C748" s="127"/>
      <c r="D748" s="127"/>
      <c r="E748" s="127"/>
      <c r="F748" s="128"/>
      <c r="G748" s="128"/>
      <c r="H748" s="127"/>
      <c r="I748" s="129"/>
      <c r="J748" s="129"/>
      <c r="K748" s="128"/>
      <c r="L748" s="128"/>
      <c r="M748" s="127"/>
      <c r="N748" s="127"/>
      <c r="O748" s="127"/>
      <c r="P748" s="127"/>
      <c r="Q748" s="127"/>
      <c r="R748" s="130"/>
      <c r="S748" s="130"/>
      <c r="T748" s="128"/>
      <c r="U748" s="128"/>
      <c r="V748" s="128"/>
      <c r="W748" s="128"/>
      <c r="X748" s="130"/>
      <c r="Y748" s="127"/>
      <c r="Z748" s="131"/>
      <c r="AA748" s="127"/>
      <c r="AB748" s="127"/>
      <c r="AC748" s="127"/>
      <c r="AD748" s="127"/>
      <c r="AE748" s="127"/>
      <c r="AF748" s="127"/>
      <c r="AG748" s="127"/>
      <c r="AH748" s="127"/>
      <c r="AI748" s="127"/>
      <c r="AJ748" s="127"/>
      <c r="AK748" s="127"/>
      <c r="AL748" s="127"/>
      <c r="AM748" s="127"/>
      <c r="AN748" s="127"/>
      <c r="AO748" s="127"/>
      <c r="AP748" s="127"/>
      <c r="AQ748" s="127"/>
      <c r="AR748" s="127"/>
      <c r="AS748" s="127"/>
      <c r="AT748" s="127"/>
    </row>
    <row r="749" spans="1:46" ht="30" customHeight="1" x14ac:dyDescent="0.2">
      <c r="A749" s="127"/>
      <c r="B749" s="127"/>
      <c r="C749" s="127"/>
      <c r="D749" s="127"/>
      <c r="E749" s="127"/>
      <c r="F749" s="128"/>
      <c r="G749" s="128"/>
      <c r="H749" s="127"/>
      <c r="I749" s="129"/>
      <c r="J749" s="129"/>
      <c r="K749" s="128"/>
      <c r="L749" s="128"/>
      <c r="M749" s="127"/>
      <c r="N749" s="127"/>
      <c r="O749" s="127"/>
      <c r="P749" s="127"/>
      <c r="Q749" s="127"/>
      <c r="R749" s="130"/>
      <c r="S749" s="130"/>
      <c r="T749" s="128"/>
      <c r="U749" s="128"/>
      <c r="V749" s="128"/>
      <c r="W749" s="128"/>
      <c r="X749" s="130"/>
      <c r="Y749" s="127"/>
      <c r="Z749" s="131"/>
      <c r="AA749" s="127"/>
      <c r="AB749" s="127"/>
      <c r="AC749" s="127"/>
      <c r="AD749" s="127"/>
      <c r="AE749" s="127"/>
      <c r="AF749" s="127"/>
      <c r="AG749" s="127"/>
      <c r="AH749" s="127"/>
      <c r="AI749" s="127"/>
      <c r="AJ749" s="127"/>
      <c r="AK749" s="127"/>
      <c r="AL749" s="127"/>
      <c r="AM749" s="127"/>
      <c r="AN749" s="127"/>
      <c r="AO749" s="127"/>
      <c r="AP749" s="127"/>
      <c r="AQ749" s="127"/>
      <c r="AR749" s="127"/>
      <c r="AS749" s="127"/>
      <c r="AT749" s="127"/>
    </row>
    <row r="750" spans="1:46" ht="30" customHeight="1" x14ac:dyDescent="0.2">
      <c r="A750" s="127"/>
      <c r="B750" s="127"/>
      <c r="C750" s="127"/>
      <c r="D750" s="127"/>
      <c r="E750" s="127"/>
      <c r="F750" s="128"/>
      <c r="G750" s="128"/>
      <c r="H750" s="127"/>
      <c r="I750" s="129"/>
      <c r="J750" s="129"/>
      <c r="K750" s="128"/>
      <c r="L750" s="128"/>
      <c r="M750" s="127"/>
      <c r="N750" s="127"/>
      <c r="O750" s="127"/>
      <c r="P750" s="127"/>
      <c r="Q750" s="127"/>
      <c r="R750" s="130"/>
      <c r="S750" s="130"/>
      <c r="T750" s="128"/>
      <c r="U750" s="128"/>
      <c r="V750" s="128"/>
      <c r="W750" s="128"/>
      <c r="X750" s="130"/>
      <c r="Y750" s="127"/>
      <c r="Z750" s="131"/>
      <c r="AA750" s="127"/>
      <c r="AB750" s="127"/>
      <c r="AC750" s="127"/>
      <c r="AD750" s="127"/>
      <c r="AE750" s="127"/>
      <c r="AF750" s="127"/>
      <c r="AG750" s="127"/>
      <c r="AH750" s="127"/>
      <c r="AI750" s="127"/>
      <c r="AJ750" s="127"/>
      <c r="AK750" s="127"/>
      <c r="AL750" s="127"/>
      <c r="AM750" s="127"/>
      <c r="AN750" s="127"/>
      <c r="AO750" s="127"/>
      <c r="AP750" s="127"/>
      <c r="AQ750" s="127"/>
      <c r="AR750" s="127"/>
      <c r="AS750" s="127"/>
      <c r="AT750" s="127"/>
    </row>
    <row r="751" spans="1:46" ht="30" customHeight="1" x14ac:dyDescent="0.2">
      <c r="A751" s="127"/>
      <c r="B751" s="127"/>
      <c r="C751" s="127"/>
      <c r="D751" s="127"/>
      <c r="E751" s="127"/>
      <c r="F751" s="128"/>
      <c r="G751" s="128"/>
      <c r="H751" s="127"/>
      <c r="I751" s="129"/>
      <c r="J751" s="129"/>
      <c r="K751" s="128"/>
      <c r="L751" s="128"/>
      <c r="M751" s="127"/>
      <c r="N751" s="127"/>
      <c r="O751" s="127"/>
      <c r="P751" s="127"/>
      <c r="Q751" s="127"/>
      <c r="R751" s="130"/>
      <c r="S751" s="130"/>
      <c r="T751" s="128"/>
      <c r="U751" s="128"/>
      <c r="V751" s="128"/>
      <c r="W751" s="128"/>
      <c r="X751" s="130"/>
      <c r="Y751" s="127"/>
      <c r="Z751" s="131"/>
      <c r="AA751" s="127"/>
      <c r="AB751" s="127"/>
      <c r="AC751" s="127"/>
      <c r="AD751" s="127"/>
      <c r="AE751" s="127"/>
      <c r="AF751" s="127"/>
      <c r="AG751" s="127"/>
      <c r="AH751" s="127"/>
      <c r="AI751" s="127"/>
      <c r="AJ751" s="127"/>
      <c r="AK751" s="127"/>
      <c r="AL751" s="127"/>
      <c r="AM751" s="127"/>
      <c r="AN751" s="127"/>
      <c r="AO751" s="127"/>
      <c r="AP751" s="127"/>
      <c r="AQ751" s="127"/>
      <c r="AR751" s="127"/>
      <c r="AS751" s="127"/>
      <c r="AT751" s="127"/>
    </row>
    <row r="752" spans="1:46" ht="30" customHeight="1" x14ac:dyDescent="0.2">
      <c r="A752" s="127"/>
      <c r="B752" s="127"/>
      <c r="C752" s="127"/>
      <c r="D752" s="127"/>
      <c r="E752" s="127"/>
      <c r="F752" s="128"/>
      <c r="G752" s="128"/>
      <c r="H752" s="127"/>
      <c r="I752" s="129"/>
      <c r="J752" s="129"/>
      <c r="K752" s="128"/>
      <c r="L752" s="128"/>
      <c r="M752" s="127"/>
      <c r="N752" s="127"/>
      <c r="O752" s="127"/>
      <c r="P752" s="127"/>
      <c r="Q752" s="127"/>
      <c r="R752" s="130"/>
      <c r="S752" s="130"/>
      <c r="T752" s="128"/>
      <c r="U752" s="128"/>
      <c r="V752" s="128"/>
      <c r="W752" s="128"/>
      <c r="X752" s="130"/>
      <c r="Y752" s="127"/>
      <c r="Z752" s="131"/>
      <c r="AA752" s="127"/>
      <c r="AB752" s="127"/>
      <c r="AC752" s="127"/>
      <c r="AD752" s="127"/>
      <c r="AE752" s="127"/>
      <c r="AF752" s="127"/>
      <c r="AG752" s="127"/>
      <c r="AH752" s="127"/>
      <c r="AI752" s="127"/>
      <c r="AJ752" s="127"/>
      <c r="AK752" s="127"/>
      <c r="AL752" s="127"/>
      <c r="AM752" s="127"/>
      <c r="AN752" s="127"/>
      <c r="AO752" s="127"/>
      <c r="AP752" s="127"/>
      <c r="AQ752" s="127"/>
      <c r="AR752" s="127"/>
      <c r="AS752" s="127"/>
      <c r="AT752" s="127"/>
    </row>
    <row r="753" spans="1:46" ht="30" customHeight="1" x14ac:dyDescent="0.2">
      <c r="A753" s="127"/>
      <c r="B753" s="127"/>
      <c r="C753" s="127"/>
      <c r="D753" s="127"/>
      <c r="E753" s="127"/>
      <c r="F753" s="128"/>
      <c r="G753" s="128"/>
      <c r="H753" s="127"/>
      <c r="I753" s="129"/>
      <c r="J753" s="129"/>
      <c r="K753" s="128"/>
      <c r="L753" s="128"/>
      <c r="M753" s="127"/>
      <c r="N753" s="127"/>
      <c r="O753" s="127"/>
      <c r="P753" s="127"/>
      <c r="Q753" s="127"/>
      <c r="R753" s="130"/>
      <c r="S753" s="130"/>
      <c r="T753" s="128"/>
      <c r="U753" s="128"/>
      <c r="V753" s="128"/>
      <c r="W753" s="128"/>
      <c r="X753" s="130"/>
      <c r="Y753" s="127"/>
      <c r="Z753" s="131"/>
      <c r="AA753" s="127"/>
      <c r="AB753" s="127"/>
      <c r="AC753" s="127"/>
      <c r="AD753" s="127"/>
      <c r="AE753" s="127"/>
      <c r="AF753" s="127"/>
      <c r="AG753" s="127"/>
      <c r="AH753" s="127"/>
      <c r="AI753" s="127"/>
      <c r="AJ753" s="127"/>
      <c r="AK753" s="127"/>
      <c r="AL753" s="127"/>
      <c r="AM753" s="127"/>
      <c r="AN753" s="127"/>
      <c r="AO753" s="127"/>
      <c r="AP753" s="127"/>
      <c r="AQ753" s="127"/>
      <c r="AR753" s="127"/>
      <c r="AS753" s="127"/>
      <c r="AT753" s="127"/>
    </row>
    <row r="754" spans="1:46" ht="30" customHeight="1" x14ac:dyDescent="0.2">
      <c r="A754" s="127"/>
      <c r="B754" s="127"/>
      <c r="C754" s="127"/>
      <c r="D754" s="127"/>
      <c r="E754" s="127"/>
      <c r="F754" s="128"/>
      <c r="G754" s="128"/>
      <c r="H754" s="127"/>
      <c r="I754" s="129"/>
      <c r="J754" s="129"/>
      <c r="K754" s="128"/>
      <c r="L754" s="128"/>
      <c r="M754" s="127"/>
      <c r="N754" s="127"/>
      <c r="O754" s="127"/>
      <c r="P754" s="127"/>
      <c r="Q754" s="127"/>
      <c r="R754" s="130"/>
      <c r="S754" s="130"/>
      <c r="T754" s="128"/>
      <c r="U754" s="128"/>
      <c r="V754" s="128"/>
      <c r="W754" s="128"/>
      <c r="X754" s="130"/>
      <c r="Y754" s="127"/>
      <c r="Z754" s="131"/>
      <c r="AA754" s="127"/>
      <c r="AB754" s="127"/>
      <c r="AC754" s="127"/>
      <c r="AD754" s="127"/>
      <c r="AE754" s="127"/>
      <c r="AF754" s="127"/>
      <c r="AG754" s="127"/>
      <c r="AH754" s="127"/>
      <c r="AI754" s="127"/>
      <c r="AJ754" s="127"/>
      <c r="AK754" s="127"/>
      <c r="AL754" s="127"/>
      <c r="AM754" s="127"/>
      <c r="AN754" s="127"/>
      <c r="AO754" s="127"/>
      <c r="AP754" s="127"/>
      <c r="AQ754" s="127"/>
      <c r="AR754" s="127"/>
      <c r="AS754" s="127"/>
      <c r="AT754" s="127"/>
    </row>
    <row r="755" spans="1:46" ht="30" customHeight="1" x14ac:dyDescent="0.2">
      <c r="A755" s="127"/>
      <c r="B755" s="127"/>
      <c r="C755" s="127"/>
      <c r="D755" s="127"/>
      <c r="E755" s="127"/>
      <c r="F755" s="128"/>
      <c r="G755" s="128"/>
      <c r="H755" s="127"/>
      <c r="I755" s="129"/>
      <c r="J755" s="129"/>
      <c r="K755" s="128"/>
      <c r="L755" s="128"/>
      <c r="M755" s="127"/>
      <c r="N755" s="127"/>
      <c r="O755" s="127"/>
      <c r="P755" s="127"/>
      <c r="Q755" s="127"/>
      <c r="R755" s="130"/>
      <c r="S755" s="130"/>
      <c r="T755" s="128"/>
      <c r="U755" s="128"/>
      <c r="V755" s="128"/>
      <c r="W755" s="128"/>
      <c r="X755" s="130"/>
      <c r="Y755" s="127"/>
      <c r="Z755" s="131"/>
      <c r="AA755" s="127"/>
      <c r="AB755" s="127"/>
      <c r="AC755" s="127"/>
      <c r="AD755" s="127"/>
      <c r="AE755" s="127"/>
      <c r="AF755" s="127"/>
      <c r="AG755" s="127"/>
      <c r="AH755" s="127"/>
      <c r="AI755" s="127"/>
      <c r="AJ755" s="127"/>
      <c r="AK755" s="127"/>
      <c r="AL755" s="127"/>
      <c r="AM755" s="127"/>
      <c r="AN755" s="127"/>
      <c r="AO755" s="127"/>
      <c r="AP755" s="127"/>
      <c r="AQ755" s="127"/>
      <c r="AR755" s="127"/>
      <c r="AS755" s="127"/>
      <c r="AT755" s="127"/>
    </row>
    <row r="756" spans="1:46" ht="30" customHeight="1" x14ac:dyDescent="0.2">
      <c r="A756" s="127"/>
      <c r="B756" s="127"/>
      <c r="C756" s="127"/>
      <c r="D756" s="127"/>
      <c r="E756" s="127"/>
      <c r="F756" s="128"/>
      <c r="G756" s="128"/>
      <c r="H756" s="127"/>
      <c r="I756" s="129"/>
      <c r="J756" s="129"/>
      <c r="K756" s="128"/>
      <c r="L756" s="128"/>
      <c r="M756" s="127"/>
      <c r="N756" s="127"/>
      <c r="O756" s="127"/>
      <c r="P756" s="127"/>
      <c r="Q756" s="127"/>
      <c r="R756" s="130"/>
      <c r="S756" s="130"/>
      <c r="T756" s="128"/>
      <c r="U756" s="128"/>
      <c r="V756" s="128"/>
      <c r="W756" s="128"/>
      <c r="X756" s="130"/>
      <c r="Y756" s="127"/>
      <c r="Z756" s="131"/>
      <c r="AA756" s="127"/>
      <c r="AB756" s="127"/>
      <c r="AC756" s="127"/>
      <c r="AD756" s="127"/>
      <c r="AE756" s="127"/>
      <c r="AF756" s="127"/>
      <c r="AG756" s="127"/>
      <c r="AH756" s="127"/>
      <c r="AI756" s="127"/>
      <c r="AJ756" s="127"/>
      <c r="AK756" s="127"/>
      <c r="AL756" s="127"/>
      <c r="AM756" s="127"/>
      <c r="AN756" s="127"/>
      <c r="AO756" s="127"/>
      <c r="AP756" s="127"/>
      <c r="AQ756" s="127"/>
      <c r="AR756" s="127"/>
      <c r="AS756" s="127"/>
      <c r="AT756" s="127"/>
    </row>
    <row r="757" spans="1:46" ht="30" customHeight="1" x14ac:dyDescent="0.2">
      <c r="A757" s="127"/>
      <c r="B757" s="127"/>
      <c r="C757" s="127"/>
      <c r="D757" s="127"/>
      <c r="E757" s="127"/>
      <c r="F757" s="128"/>
      <c r="G757" s="128"/>
      <c r="H757" s="127"/>
      <c r="I757" s="129"/>
      <c r="J757" s="129"/>
      <c r="K757" s="128"/>
      <c r="L757" s="128"/>
      <c r="M757" s="127"/>
      <c r="N757" s="127"/>
      <c r="O757" s="127"/>
      <c r="P757" s="127"/>
      <c r="Q757" s="127"/>
      <c r="R757" s="130"/>
      <c r="S757" s="130"/>
      <c r="T757" s="128"/>
      <c r="U757" s="128"/>
      <c r="V757" s="128"/>
      <c r="W757" s="128"/>
      <c r="X757" s="130"/>
      <c r="Y757" s="127"/>
      <c r="Z757" s="131"/>
      <c r="AA757" s="127"/>
      <c r="AB757" s="127"/>
      <c r="AC757" s="127"/>
      <c r="AD757" s="127"/>
      <c r="AE757" s="127"/>
      <c r="AF757" s="127"/>
      <c r="AG757" s="127"/>
      <c r="AH757" s="127"/>
      <c r="AI757" s="127"/>
      <c r="AJ757" s="127"/>
      <c r="AK757" s="127"/>
      <c r="AL757" s="127"/>
      <c r="AM757" s="127"/>
      <c r="AN757" s="127"/>
      <c r="AO757" s="127"/>
      <c r="AP757" s="127"/>
      <c r="AQ757" s="127"/>
      <c r="AR757" s="127"/>
      <c r="AS757" s="127"/>
      <c r="AT757" s="127"/>
    </row>
    <row r="758" spans="1:46" ht="30" customHeight="1" x14ac:dyDescent="0.2">
      <c r="A758" s="127"/>
      <c r="B758" s="127"/>
      <c r="C758" s="127"/>
      <c r="D758" s="127"/>
      <c r="E758" s="127"/>
      <c r="F758" s="128"/>
      <c r="G758" s="128"/>
      <c r="H758" s="127"/>
      <c r="I758" s="129"/>
      <c r="J758" s="129"/>
      <c r="K758" s="128"/>
      <c r="L758" s="128"/>
      <c r="M758" s="127"/>
      <c r="N758" s="127"/>
      <c r="O758" s="127"/>
      <c r="P758" s="127"/>
      <c r="Q758" s="127"/>
      <c r="R758" s="130"/>
      <c r="S758" s="130"/>
      <c r="T758" s="128"/>
      <c r="U758" s="128"/>
      <c r="V758" s="128"/>
      <c r="W758" s="128"/>
      <c r="X758" s="130"/>
      <c r="Y758" s="127"/>
      <c r="Z758" s="131"/>
      <c r="AA758" s="127"/>
      <c r="AB758" s="127"/>
      <c r="AC758" s="127"/>
      <c r="AD758" s="127"/>
      <c r="AE758" s="127"/>
      <c r="AF758" s="127"/>
      <c r="AG758" s="127"/>
      <c r="AH758" s="127"/>
      <c r="AI758" s="127"/>
      <c r="AJ758" s="127"/>
      <c r="AK758" s="127"/>
      <c r="AL758" s="127"/>
      <c r="AM758" s="127"/>
      <c r="AN758" s="127"/>
      <c r="AO758" s="127"/>
      <c r="AP758" s="127"/>
      <c r="AQ758" s="127"/>
      <c r="AR758" s="127"/>
      <c r="AS758" s="127"/>
      <c r="AT758" s="127"/>
    </row>
    <row r="759" spans="1:46" ht="30" customHeight="1" x14ac:dyDescent="0.2">
      <c r="A759" s="127"/>
      <c r="B759" s="127"/>
      <c r="C759" s="127"/>
      <c r="D759" s="127"/>
      <c r="E759" s="127"/>
      <c r="F759" s="128"/>
      <c r="G759" s="128"/>
      <c r="H759" s="127"/>
      <c r="I759" s="129"/>
      <c r="J759" s="129"/>
      <c r="K759" s="128"/>
      <c r="L759" s="128"/>
      <c r="M759" s="127"/>
      <c r="N759" s="127"/>
      <c r="O759" s="127"/>
      <c r="P759" s="127"/>
      <c r="Q759" s="127"/>
      <c r="R759" s="130"/>
      <c r="S759" s="130"/>
      <c r="T759" s="128"/>
      <c r="U759" s="128"/>
      <c r="V759" s="128"/>
      <c r="W759" s="128"/>
      <c r="X759" s="130"/>
      <c r="Y759" s="127"/>
      <c r="Z759" s="131"/>
      <c r="AA759" s="127"/>
      <c r="AB759" s="127"/>
      <c r="AC759" s="127"/>
      <c r="AD759" s="127"/>
      <c r="AE759" s="127"/>
      <c r="AF759" s="127"/>
      <c r="AG759" s="127"/>
      <c r="AH759" s="127"/>
      <c r="AI759" s="127"/>
      <c r="AJ759" s="127"/>
      <c r="AK759" s="127"/>
      <c r="AL759" s="127"/>
      <c r="AM759" s="127"/>
      <c r="AN759" s="127"/>
      <c r="AO759" s="127"/>
      <c r="AP759" s="127"/>
      <c r="AQ759" s="127"/>
      <c r="AR759" s="127"/>
      <c r="AS759" s="127"/>
      <c r="AT759" s="127"/>
    </row>
    <row r="760" spans="1:46" ht="30" customHeight="1" x14ac:dyDescent="0.2">
      <c r="A760" s="127"/>
      <c r="B760" s="127"/>
      <c r="C760" s="127"/>
      <c r="D760" s="127"/>
      <c r="E760" s="127"/>
      <c r="F760" s="128"/>
      <c r="G760" s="128"/>
      <c r="H760" s="127"/>
      <c r="I760" s="129"/>
      <c r="J760" s="129"/>
      <c r="K760" s="128"/>
      <c r="L760" s="128"/>
      <c r="M760" s="127"/>
      <c r="N760" s="127"/>
      <c r="O760" s="127"/>
      <c r="P760" s="127"/>
      <c r="Q760" s="127"/>
      <c r="R760" s="130"/>
      <c r="S760" s="130"/>
      <c r="T760" s="128"/>
      <c r="U760" s="128"/>
      <c r="V760" s="128"/>
      <c r="W760" s="128"/>
      <c r="X760" s="130"/>
      <c r="Y760" s="127"/>
      <c r="Z760" s="131"/>
      <c r="AA760" s="127"/>
      <c r="AB760" s="127"/>
      <c r="AC760" s="127"/>
      <c r="AD760" s="127"/>
      <c r="AE760" s="127"/>
      <c r="AF760" s="127"/>
      <c r="AG760" s="127"/>
      <c r="AH760" s="127"/>
      <c r="AI760" s="127"/>
      <c r="AJ760" s="127"/>
      <c r="AK760" s="127"/>
      <c r="AL760" s="127"/>
      <c r="AM760" s="127"/>
      <c r="AN760" s="127"/>
      <c r="AO760" s="127"/>
      <c r="AP760" s="127"/>
      <c r="AQ760" s="127"/>
      <c r="AR760" s="127"/>
      <c r="AS760" s="127"/>
      <c r="AT760" s="127"/>
    </row>
    <row r="761" spans="1:46" ht="30" customHeight="1" x14ac:dyDescent="0.2">
      <c r="A761" s="127"/>
      <c r="B761" s="127"/>
      <c r="C761" s="127"/>
      <c r="D761" s="127"/>
      <c r="E761" s="127"/>
      <c r="F761" s="128"/>
      <c r="G761" s="128"/>
      <c r="H761" s="127"/>
      <c r="I761" s="129"/>
      <c r="J761" s="129"/>
      <c r="K761" s="128"/>
      <c r="L761" s="128"/>
      <c r="M761" s="127"/>
      <c r="N761" s="127"/>
      <c r="O761" s="127"/>
      <c r="P761" s="127"/>
      <c r="Q761" s="127"/>
      <c r="R761" s="130"/>
      <c r="S761" s="130"/>
      <c r="T761" s="128"/>
      <c r="U761" s="128"/>
      <c r="V761" s="128"/>
      <c r="W761" s="128"/>
      <c r="X761" s="130"/>
      <c r="Y761" s="127"/>
      <c r="Z761" s="131"/>
      <c r="AA761" s="127"/>
      <c r="AB761" s="127"/>
      <c r="AC761" s="127"/>
      <c r="AD761" s="127"/>
      <c r="AE761" s="127"/>
      <c r="AF761" s="127"/>
      <c r="AG761" s="127"/>
      <c r="AH761" s="127"/>
      <c r="AI761" s="127"/>
      <c r="AJ761" s="127"/>
      <c r="AK761" s="127"/>
      <c r="AL761" s="127"/>
      <c r="AM761" s="127"/>
      <c r="AN761" s="127"/>
      <c r="AO761" s="127"/>
      <c r="AP761" s="127"/>
      <c r="AQ761" s="127"/>
      <c r="AR761" s="127"/>
      <c r="AS761" s="127"/>
      <c r="AT761" s="127"/>
    </row>
    <row r="762" spans="1:46" ht="30" customHeight="1" x14ac:dyDescent="0.2">
      <c r="A762" s="127"/>
      <c r="B762" s="127"/>
      <c r="C762" s="127"/>
      <c r="D762" s="127"/>
      <c r="E762" s="127"/>
      <c r="F762" s="128"/>
      <c r="G762" s="128"/>
      <c r="H762" s="127"/>
      <c r="I762" s="129"/>
      <c r="J762" s="129"/>
      <c r="K762" s="128"/>
      <c r="L762" s="128"/>
      <c r="M762" s="127"/>
      <c r="N762" s="127"/>
      <c r="O762" s="127"/>
      <c r="P762" s="127"/>
      <c r="Q762" s="127"/>
      <c r="R762" s="130"/>
      <c r="S762" s="130"/>
      <c r="T762" s="128"/>
      <c r="U762" s="128"/>
      <c r="V762" s="128"/>
      <c r="W762" s="128"/>
      <c r="X762" s="130"/>
      <c r="Y762" s="127"/>
      <c r="Z762" s="131"/>
      <c r="AA762" s="127"/>
      <c r="AB762" s="127"/>
      <c r="AC762" s="127"/>
      <c r="AD762" s="127"/>
      <c r="AE762" s="127"/>
      <c r="AF762" s="127"/>
      <c r="AG762" s="127"/>
      <c r="AH762" s="127"/>
      <c r="AI762" s="127"/>
      <c r="AJ762" s="127"/>
      <c r="AK762" s="127"/>
      <c r="AL762" s="127"/>
      <c r="AM762" s="127"/>
      <c r="AN762" s="127"/>
      <c r="AO762" s="127"/>
      <c r="AP762" s="127"/>
      <c r="AQ762" s="127"/>
      <c r="AR762" s="127"/>
      <c r="AS762" s="127"/>
      <c r="AT762" s="127"/>
    </row>
    <row r="763" spans="1:46" ht="30" customHeight="1" x14ac:dyDescent="0.2">
      <c r="A763" s="127"/>
      <c r="B763" s="127"/>
      <c r="C763" s="127"/>
      <c r="D763" s="127"/>
      <c r="E763" s="127"/>
      <c r="F763" s="128"/>
      <c r="G763" s="128"/>
      <c r="H763" s="127"/>
      <c r="I763" s="129"/>
      <c r="J763" s="129"/>
      <c r="K763" s="128"/>
      <c r="L763" s="128"/>
      <c r="M763" s="127"/>
      <c r="N763" s="127"/>
      <c r="O763" s="127"/>
      <c r="P763" s="127"/>
      <c r="Q763" s="127"/>
      <c r="R763" s="130"/>
      <c r="S763" s="130"/>
      <c r="T763" s="128"/>
      <c r="U763" s="128"/>
      <c r="V763" s="128"/>
      <c r="W763" s="128"/>
      <c r="X763" s="130"/>
      <c r="Y763" s="127"/>
      <c r="Z763" s="131"/>
      <c r="AA763" s="127"/>
      <c r="AB763" s="127"/>
      <c r="AC763" s="127"/>
      <c r="AD763" s="127"/>
      <c r="AE763" s="127"/>
      <c r="AF763" s="127"/>
      <c r="AG763" s="127"/>
      <c r="AH763" s="127"/>
      <c r="AI763" s="127"/>
      <c r="AJ763" s="127"/>
      <c r="AK763" s="127"/>
      <c r="AL763" s="127"/>
      <c r="AM763" s="127"/>
      <c r="AN763" s="127"/>
      <c r="AO763" s="127"/>
      <c r="AP763" s="127"/>
      <c r="AQ763" s="127"/>
      <c r="AR763" s="127"/>
      <c r="AS763" s="127"/>
      <c r="AT763" s="127"/>
    </row>
    <row r="764" spans="1:46" ht="30" customHeight="1" x14ac:dyDescent="0.2">
      <c r="A764" s="127"/>
      <c r="B764" s="127"/>
      <c r="C764" s="127"/>
      <c r="D764" s="127"/>
      <c r="E764" s="127"/>
      <c r="F764" s="128"/>
      <c r="G764" s="128"/>
      <c r="H764" s="127"/>
      <c r="I764" s="129"/>
      <c r="J764" s="129"/>
      <c r="K764" s="128"/>
      <c r="L764" s="128"/>
      <c r="M764" s="127"/>
      <c r="N764" s="127"/>
      <c r="O764" s="127"/>
      <c r="P764" s="127"/>
      <c r="Q764" s="127"/>
      <c r="R764" s="130"/>
      <c r="S764" s="130"/>
      <c r="T764" s="128"/>
      <c r="U764" s="128"/>
      <c r="V764" s="128"/>
      <c r="W764" s="128"/>
      <c r="X764" s="130"/>
      <c r="Y764" s="127"/>
      <c r="Z764" s="131"/>
      <c r="AA764" s="127"/>
      <c r="AB764" s="127"/>
      <c r="AC764" s="127"/>
      <c r="AD764" s="127"/>
      <c r="AE764" s="127"/>
      <c r="AF764" s="127"/>
      <c r="AG764" s="127"/>
      <c r="AH764" s="127"/>
      <c r="AI764" s="127"/>
      <c r="AJ764" s="127"/>
      <c r="AK764" s="127"/>
      <c r="AL764" s="127"/>
      <c r="AM764" s="127"/>
      <c r="AN764" s="127"/>
      <c r="AO764" s="127"/>
      <c r="AP764" s="127"/>
      <c r="AQ764" s="127"/>
      <c r="AR764" s="127"/>
      <c r="AS764" s="127"/>
      <c r="AT764" s="127"/>
    </row>
    <row r="765" spans="1:46" ht="30" customHeight="1" x14ac:dyDescent="0.2">
      <c r="A765" s="127"/>
      <c r="B765" s="127"/>
      <c r="C765" s="127"/>
      <c r="D765" s="127"/>
      <c r="E765" s="127"/>
      <c r="F765" s="128"/>
      <c r="G765" s="128"/>
      <c r="H765" s="127"/>
      <c r="I765" s="129"/>
      <c r="J765" s="129"/>
      <c r="K765" s="128"/>
      <c r="L765" s="128"/>
      <c r="M765" s="127"/>
      <c r="N765" s="127"/>
      <c r="O765" s="127"/>
      <c r="P765" s="127"/>
      <c r="Q765" s="127"/>
      <c r="R765" s="130"/>
      <c r="S765" s="130"/>
      <c r="T765" s="128"/>
      <c r="U765" s="128"/>
      <c r="V765" s="128"/>
      <c r="W765" s="128"/>
      <c r="X765" s="130"/>
      <c r="Y765" s="127"/>
      <c r="Z765" s="131"/>
      <c r="AA765" s="127"/>
      <c r="AB765" s="127"/>
      <c r="AC765" s="127"/>
      <c r="AD765" s="127"/>
      <c r="AE765" s="127"/>
      <c r="AF765" s="127"/>
      <c r="AG765" s="127"/>
      <c r="AH765" s="127"/>
      <c r="AI765" s="127"/>
      <c r="AJ765" s="127"/>
      <c r="AK765" s="127"/>
      <c r="AL765" s="127"/>
      <c r="AM765" s="127"/>
      <c r="AN765" s="127"/>
      <c r="AO765" s="127"/>
      <c r="AP765" s="127"/>
      <c r="AQ765" s="127"/>
      <c r="AR765" s="127"/>
      <c r="AS765" s="127"/>
      <c r="AT765" s="127"/>
    </row>
    <row r="766" spans="1:46" ht="30" customHeight="1" x14ac:dyDescent="0.2">
      <c r="A766" s="127"/>
      <c r="B766" s="127"/>
      <c r="C766" s="127"/>
      <c r="D766" s="127"/>
      <c r="E766" s="127"/>
      <c r="F766" s="128"/>
      <c r="G766" s="128"/>
      <c r="H766" s="127"/>
      <c r="I766" s="129"/>
      <c r="J766" s="129"/>
      <c r="K766" s="128"/>
      <c r="L766" s="128"/>
      <c r="M766" s="127"/>
      <c r="N766" s="127"/>
      <c r="O766" s="127"/>
      <c r="P766" s="127"/>
      <c r="Q766" s="127"/>
      <c r="R766" s="130"/>
      <c r="S766" s="130"/>
      <c r="T766" s="128"/>
      <c r="U766" s="128"/>
      <c r="V766" s="128"/>
      <c r="W766" s="128"/>
      <c r="X766" s="130"/>
      <c r="Y766" s="127"/>
      <c r="Z766" s="131"/>
      <c r="AA766" s="127"/>
      <c r="AB766" s="127"/>
      <c r="AC766" s="127"/>
      <c r="AD766" s="127"/>
      <c r="AE766" s="127"/>
      <c r="AF766" s="127"/>
      <c r="AG766" s="127"/>
      <c r="AH766" s="127"/>
      <c r="AI766" s="127"/>
      <c r="AJ766" s="127"/>
      <c r="AK766" s="127"/>
      <c r="AL766" s="127"/>
      <c r="AM766" s="127"/>
      <c r="AN766" s="127"/>
      <c r="AO766" s="127"/>
      <c r="AP766" s="127"/>
      <c r="AQ766" s="127"/>
      <c r="AR766" s="127"/>
      <c r="AS766" s="127"/>
      <c r="AT766" s="127"/>
    </row>
    <row r="767" spans="1:46" ht="30" customHeight="1" x14ac:dyDescent="0.2">
      <c r="A767" s="127"/>
      <c r="B767" s="127"/>
      <c r="C767" s="127"/>
      <c r="D767" s="127"/>
      <c r="E767" s="127"/>
      <c r="F767" s="128"/>
      <c r="G767" s="128"/>
      <c r="H767" s="127"/>
      <c r="I767" s="129"/>
      <c r="J767" s="129"/>
      <c r="K767" s="128"/>
      <c r="L767" s="128"/>
      <c r="M767" s="127"/>
      <c r="N767" s="127"/>
      <c r="O767" s="127"/>
      <c r="P767" s="127"/>
      <c r="Q767" s="127"/>
      <c r="R767" s="130"/>
      <c r="S767" s="130"/>
      <c r="T767" s="128"/>
      <c r="U767" s="128"/>
      <c r="V767" s="128"/>
      <c r="W767" s="128"/>
      <c r="X767" s="130"/>
      <c r="Y767" s="127"/>
      <c r="Z767" s="131"/>
      <c r="AA767" s="127"/>
      <c r="AB767" s="127"/>
      <c r="AC767" s="127"/>
      <c r="AD767" s="127"/>
      <c r="AE767" s="127"/>
      <c r="AF767" s="127"/>
      <c r="AG767" s="127"/>
      <c r="AH767" s="127"/>
      <c r="AI767" s="127"/>
      <c r="AJ767" s="127"/>
      <c r="AK767" s="127"/>
      <c r="AL767" s="127"/>
      <c r="AM767" s="127"/>
      <c r="AN767" s="127"/>
      <c r="AO767" s="127"/>
      <c r="AP767" s="127"/>
      <c r="AQ767" s="127"/>
      <c r="AR767" s="127"/>
      <c r="AS767" s="127"/>
      <c r="AT767" s="127"/>
    </row>
    <row r="768" spans="1:46" ht="30" customHeight="1" x14ac:dyDescent="0.2">
      <c r="A768" s="127"/>
      <c r="B768" s="127"/>
      <c r="C768" s="127"/>
      <c r="D768" s="127"/>
      <c r="E768" s="127"/>
      <c r="F768" s="128"/>
      <c r="G768" s="128"/>
      <c r="H768" s="127"/>
      <c r="I768" s="129"/>
      <c r="J768" s="129"/>
      <c r="K768" s="128"/>
      <c r="L768" s="128"/>
      <c r="M768" s="127"/>
      <c r="N768" s="127"/>
      <c r="O768" s="127"/>
      <c r="P768" s="127"/>
      <c r="Q768" s="127"/>
      <c r="R768" s="130"/>
      <c r="S768" s="130"/>
      <c r="T768" s="128"/>
      <c r="U768" s="128"/>
      <c r="V768" s="128"/>
      <c r="W768" s="128"/>
      <c r="X768" s="130"/>
      <c r="Y768" s="127"/>
      <c r="Z768" s="131"/>
      <c r="AA768" s="127"/>
      <c r="AB768" s="127"/>
      <c r="AC768" s="127"/>
      <c r="AD768" s="127"/>
      <c r="AE768" s="127"/>
      <c r="AF768" s="127"/>
      <c r="AG768" s="127"/>
      <c r="AH768" s="127"/>
      <c r="AI768" s="127"/>
      <c r="AJ768" s="127"/>
      <c r="AK768" s="127"/>
      <c r="AL768" s="127"/>
      <c r="AM768" s="127"/>
      <c r="AN768" s="127"/>
      <c r="AO768" s="127"/>
      <c r="AP768" s="127"/>
      <c r="AQ768" s="127"/>
      <c r="AR768" s="127"/>
      <c r="AS768" s="127"/>
      <c r="AT768" s="127"/>
    </row>
    <row r="769" spans="1:46" ht="30" customHeight="1" x14ac:dyDescent="0.2">
      <c r="A769" s="127"/>
      <c r="B769" s="127"/>
      <c r="C769" s="127"/>
      <c r="D769" s="127"/>
      <c r="E769" s="127"/>
      <c r="F769" s="128"/>
      <c r="G769" s="128"/>
      <c r="H769" s="127"/>
      <c r="I769" s="129"/>
      <c r="J769" s="129"/>
      <c r="K769" s="128"/>
      <c r="L769" s="128"/>
      <c r="M769" s="127"/>
      <c r="N769" s="127"/>
      <c r="O769" s="127"/>
      <c r="P769" s="127"/>
      <c r="Q769" s="127"/>
      <c r="R769" s="130"/>
      <c r="S769" s="130"/>
      <c r="T769" s="128"/>
      <c r="U769" s="128"/>
      <c r="V769" s="128"/>
      <c r="W769" s="128"/>
      <c r="X769" s="130"/>
      <c r="Y769" s="127"/>
      <c r="Z769" s="131"/>
      <c r="AA769" s="127"/>
      <c r="AB769" s="127"/>
      <c r="AC769" s="127"/>
      <c r="AD769" s="127"/>
      <c r="AE769" s="127"/>
      <c r="AF769" s="127"/>
      <c r="AG769" s="127"/>
      <c r="AH769" s="127"/>
      <c r="AI769" s="127"/>
      <c r="AJ769" s="127"/>
      <c r="AK769" s="127"/>
      <c r="AL769" s="127"/>
      <c r="AM769" s="127"/>
      <c r="AN769" s="127"/>
      <c r="AO769" s="127"/>
      <c r="AP769" s="127"/>
      <c r="AQ769" s="127"/>
      <c r="AR769" s="127"/>
      <c r="AS769" s="127"/>
      <c r="AT769" s="127"/>
    </row>
    <row r="770" spans="1:46" ht="30" customHeight="1" x14ac:dyDescent="0.2">
      <c r="A770" s="127"/>
      <c r="B770" s="127"/>
      <c r="C770" s="127"/>
      <c r="D770" s="127"/>
      <c r="E770" s="127"/>
      <c r="F770" s="128"/>
      <c r="G770" s="128"/>
      <c r="H770" s="127"/>
      <c r="I770" s="129"/>
      <c r="J770" s="129"/>
      <c r="K770" s="128"/>
      <c r="L770" s="128"/>
      <c r="M770" s="127"/>
      <c r="N770" s="127"/>
      <c r="O770" s="127"/>
      <c r="P770" s="127"/>
      <c r="Q770" s="127"/>
      <c r="R770" s="130"/>
      <c r="S770" s="130"/>
      <c r="T770" s="128"/>
      <c r="U770" s="128"/>
      <c r="V770" s="128"/>
      <c r="W770" s="128"/>
      <c r="X770" s="130"/>
      <c r="Y770" s="127"/>
      <c r="Z770" s="131"/>
      <c r="AA770" s="127"/>
      <c r="AB770" s="127"/>
      <c r="AC770" s="127"/>
      <c r="AD770" s="127"/>
      <c r="AE770" s="127"/>
      <c r="AF770" s="127"/>
      <c r="AG770" s="127"/>
      <c r="AH770" s="127"/>
      <c r="AI770" s="127"/>
      <c r="AJ770" s="127"/>
      <c r="AK770" s="127"/>
      <c r="AL770" s="127"/>
      <c r="AM770" s="127"/>
      <c r="AN770" s="127"/>
      <c r="AO770" s="127"/>
      <c r="AP770" s="127"/>
      <c r="AQ770" s="127"/>
      <c r="AR770" s="127"/>
      <c r="AS770" s="127"/>
      <c r="AT770" s="127"/>
    </row>
    <row r="771" spans="1:46" ht="30" customHeight="1" x14ac:dyDescent="0.2">
      <c r="A771" s="127"/>
      <c r="B771" s="127"/>
      <c r="C771" s="127"/>
      <c r="D771" s="127"/>
      <c r="E771" s="127"/>
      <c r="F771" s="128"/>
      <c r="G771" s="128"/>
      <c r="H771" s="127"/>
      <c r="I771" s="129"/>
      <c r="J771" s="129"/>
      <c r="K771" s="128"/>
      <c r="L771" s="128"/>
      <c r="M771" s="127"/>
      <c r="N771" s="127"/>
      <c r="O771" s="127"/>
      <c r="P771" s="127"/>
      <c r="Q771" s="127"/>
      <c r="R771" s="130"/>
      <c r="S771" s="130"/>
      <c r="T771" s="128"/>
      <c r="U771" s="128"/>
      <c r="V771" s="128"/>
      <c r="W771" s="128"/>
      <c r="X771" s="130"/>
      <c r="Y771" s="127"/>
      <c r="Z771" s="131"/>
      <c r="AA771" s="127"/>
      <c r="AB771" s="127"/>
      <c r="AC771" s="127"/>
      <c r="AD771" s="127"/>
      <c r="AE771" s="127"/>
      <c r="AF771" s="127"/>
      <c r="AG771" s="127"/>
      <c r="AH771" s="127"/>
      <c r="AI771" s="127"/>
      <c r="AJ771" s="127"/>
      <c r="AK771" s="127"/>
      <c r="AL771" s="127"/>
      <c r="AM771" s="127"/>
      <c r="AN771" s="127"/>
      <c r="AO771" s="127"/>
      <c r="AP771" s="127"/>
      <c r="AQ771" s="127"/>
      <c r="AR771" s="127"/>
      <c r="AS771" s="127"/>
      <c r="AT771" s="127"/>
    </row>
    <row r="772" spans="1:46" ht="30" customHeight="1" x14ac:dyDescent="0.2">
      <c r="A772" s="127"/>
      <c r="B772" s="127"/>
      <c r="C772" s="127"/>
      <c r="D772" s="127"/>
      <c r="E772" s="127"/>
      <c r="F772" s="128"/>
      <c r="G772" s="128"/>
      <c r="H772" s="127"/>
      <c r="I772" s="129"/>
      <c r="J772" s="129"/>
      <c r="K772" s="128"/>
      <c r="L772" s="128"/>
      <c r="M772" s="127"/>
      <c r="N772" s="127"/>
      <c r="O772" s="127"/>
      <c r="P772" s="127"/>
      <c r="Q772" s="127"/>
      <c r="R772" s="130"/>
      <c r="S772" s="130"/>
      <c r="T772" s="128"/>
      <c r="U772" s="128"/>
      <c r="V772" s="128"/>
      <c r="W772" s="128"/>
      <c r="X772" s="130"/>
      <c r="Y772" s="127"/>
      <c r="Z772" s="131"/>
      <c r="AA772" s="127"/>
      <c r="AB772" s="127"/>
      <c r="AC772" s="127"/>
      <c r="AD772" s="127"/>
      <c r="AE772" s="127"/>
      <c r="AF772" s="127"/>
      <c r="AG772" s="127"/>
      <c r="AH772" s="127"/>
      <c r="AI772" s="127"/>
      <c r="AJ772" s="127"/>
      <c r="AK772" s="127"/>
      <c r="AL772" s="127"/>
      <c r="AM772" s="127"/>
      <c r="AN772" s="127"/>
      <c r="AO772" s="127"/>
      <c r="AP772" s="127"/>
      <c r="AQ772" s="127"/>
      <c r="AR772" s="127"/>
      <c r="AS772" s="127"/>
      <c r="AT772" s="127"/>
    </row>
    <row r="773" spans="1:46" ht="30" customHeight="1" x14ac:dyDescent="0.2">
      <c r="A773" s="127"/>
      <c r="B773" s="127"/>
      <c r="C773" s="127"/>
      <c r="D773" s="127"/>
      <c r="E773" s="127"/>
      <c r="F773" s="128"/>
      <c r="G773" s="128"/>
      <c r="H773" s="127"/>
      <c r="I773" s="129"/>
      <c r="J773" s="129"/>
      <c r="K773" s="128"/>
      <c r="L773" s="128"/>
      <c r="M773" s="127"/>
      <c r="N773" s="127"/>
      <c r="O773" s="127"/>
      <c r="P773" s="127"/>
      <c r="Q773" s="127"/>
      <c r="R773" s="130"/>
      <c r="S773" s="130"/>
      <c r="T773" s="128"/>
      <c r="U773" s="128"/>
      <c r="V773" s="128"/>
      <c r="W773" s="128"/>
      <c r="X773" s="130"/>
      <c r="Y773" s="127"/>
      <c r="Z773" s="131"/>
      <c r="AA773" s="127"/>
      <c r="AB773" s="127"/>
      <c r="AC773" s="127"/>
      <c r="AD773" s="127"/>
      <c r="AE773" s="127"/>
      <c r="AF773" s="127"/>
      <c r="AG773" s="127"/>
      <c r="AH773" s="127"/>
      <c r="AI773" s="127"/>
      <c r="AJ773" s="127"/>
      <c r="AK773" s="127"/>
      <c r="AL773" s="127"/>
      <c r="AM773" s="127"/>
      <c r="AN773" s="127"/>
      <c r="AO773" s="127"/>
      <c r="AP773" s="127"/>
      <c r="AQ773" s="127"/>
      <c r="AR773" s="127"/>
      <c r="AS773" s="127"/>
      <c r="AT773" s="127"/>
    </row>
    <row r="774" spans="1:46" ht="30" customHeight="1" x14ac:dyDescent="0.2">
      <c r="A774" s="127"/>
      <c r="B774" s="127"/>
      <c r="C774" s="127"/>
      <c r="D774" s="127"/>
      <c r="E774" s="127"/>
      <c r="F774" s="128"/>
      <c r="G774" s="128"/>
      <c r="H774" s="127"/>
      <c r="I774" s="129"/>
      <c r="J774" s="129"/>
      <c r="K774" s="128"/>
      <c r="L774" s="128"/>
      <c r="M774" s="127"/>
      <c r="N774" s="127"/>
      <c r="O774" s="127"/>
      <c r="P774" s="127"/>
      <c r="Q774" s="127"/>
      <c r="R774" s="130"/>
      <c r="S774" s="130"/>
      <c r="T774" s="128"/>
      <c r="U774" s="128"/>
      <c r="V774" s="128"/>
      <c r="W774" s="128"/>
      <c r="X774" s="130"/>
      <c r="Y774" s="127"/>
      <c r="Z774" s="131"/>
      <c r="AA774" s="127"/>
      <c r="AB774" s="127"/>
      <c r="AC774" s="127"/>
      <c r="AD774" s="127"/>
      <c r="AE774" s="127"/>
      <c r="AF774" s="127"/>
      <c r="AG774" s="127"/>
      <c r="AH774" s="127"/>
      <c r="AI774" s="127"/>
      <c r="AJ774" s="127"/>
      <c r="AK774" s="127"/>
      <c r="AL774" s="127"/>
      <c r="AM774" s="127"/>
      <c r="AN774" s="127"/>
      <c r="AO774" s="127"/>
      <c r="AP774" s="127"/>
      <c r="AQ774" s="127"/>
      <c r="AR774" s="127"/>
      <c r="AS774" s="127"/>
      <c r="AT774" s="127"/>
    </row>
    <row r="775" spans="1:46" ht="30" customHeight="1" x14ac:dyDescent="0.2">
      <c r="A775" s="127"/>
      <c r="B775" s="127"/>
      <c r="C775" s="127"/>
      <c r="D775" s="127"/>
      <c r="E775" s="127"/>
      <c r="F775" s="128"/>
      <c r="G775" s="128"/>
      <c r="H775" s="127"/>
      <c r="I775" s="129"/>
      <c r="J775" s="129"/>
      <c r="K775" s="128"/>
      <c r="L775" s="128"/>
      <c r="M775" s="127"/>
      <c r="N775" s="127"/>
      <c r="O775" s="127"/>
      <c r="P775" s="127"/>
      <c r="Q775" s="127"/>
      <c r="R775" s="130"/>
      <c r="S775" s="130"/>
      <c r="T775" s="128"/>
      <c r="U775" s="128"/>
      <c r="V775" s="128"/>
      <c r="W775" s="128"/>
      <c r="X775" s="130"/>
      <c r="Y775" s="127"/>
      <c r="Z775" s="131"/>
      <c r="AA775" s="127"/>
      <c r="AB775" s="127"/>
      <c r="AC775" s="127"/>
      <c r="AD775" s="127"/>
      <c r="AE775" s="127"/>
      <c r="AF775" s="127"/>
      <c r="AG775" s="127"/>
      <c r="AH775" s="127"/>
      <c r="AI775" s="127"/>
      <c r="AJ775" s="127"/>
      <c r="AK775" s="127"/>
      <c r="AL775" s="127"/>
      <c r="AM775" s="127"/>
      <c r="AN775" s="127"/>
      <c r="AO775" s="127"/>
      <c r="AP775" s="127"/>
      <c r="AQ775" s="127"/>
      <c r="AR775" s="127"/>
      <c r="AS775" s="127"/>
      <c r="AT775" s="127"/>
    </row>
    <row r="776" spans="1:46" ht="30" customHeight="1" x14ac:dyDescent="0.2">
      <c r="A776" s="127"/>
      <c r="B776" s="127"/>
      <c r="C776" s="127"/>
      <c r="D776" s="127"/>
      <c r="E776" s="127"/>
      <c r="F776" s="128"/>
      <c r="G776" s="128"/>
      <c r="H776" s="127"/>
      <c r="I776" s="129"/>
      <c r="J776" s="129"/>
      <c r="K776" s="128"/>
      <c r="L776" s="128"/>
      <c r="M776" s="127"/>
      <c r="N776" s="127"/>
      <c r="O776" s="127"/>
      <c r="P776" s="127"/>
      <c r="Q776" s="127"/>
      <c r="R776" s="130"/>
      <c r="S776" s="130"/>
      <c r="T776" s="128"/>
      <c r="U776" s="128"/>
      <c r="V776" s="128"/>
      <c r="W776" s="128"/>
      <c r="X776" s="130"/>
      <c r="Y776" s="127"/>
      <c r="Z776" s="131"/>
      <c r="AA776" s="127"/>
      <c r="AB776" s="127"/>
      <c r="AC776" s="127"/>
      <c r="AD776" s="127"/>
      <c r="AE776" s="127"/>
      <c r="AF776" s="127"/>
      <c r="AG776" s="127"/>
      <c r="AH776" s="127"/>
      <c r="AI776" s="127"/>
      <c r="AJ776" s="127"/>
      <c r="AK776" s="127"/>
      <c r="AL776" s="127"/>
      <c r="AM776" s="127"/>
      <c r="AN776" s="127"/>
      <c r="AO776" s="127"/>
      <c r="AP776" s="127"/>
      <c r="AQ776" s="127"/>
      <c r="AR776" s="127"/>
      <c r="AS776" s="127"/>
      <c r="AT776" s="127"/>
    </row>
    <row r="777" spans="1:46" ht="30" customHeight="1" x14ac:dyDescent="0.2">
      <c r="A777" s="127"/>
      <c r="B777" s="127"/>
      <c r="C777" s="127"/>
      <c r="D777" s="127"/>
      <c r="E777" s="127"/>
      <c r="F777" s="128"/>
      <c r="G777" s="128"/>
      <c r="H777" s="127"/>
      <c r="I777" s="129"/>
      <c r="J777" s="129"/>
      <c r="K777" s="128"/>
      <c r="L777" s="128"/>
      <c r="M777" s="127"/>
      <c r="N777" s="127"/>
      <c r="O777" s="127"/>
      <c r="P777" s="127"/>
      <c r="Q777" s="127"/>
      <c r="R777" s="130"/>
      <c r="S777" s="130"/>
      <c r="T777" s="128"/>
      <c r="U777" s="128"/>
      <c r="V777" s="128"/>
      <c r="W777" s="128"/>
      <c r="X777" s="130"/>
      <c r="Y777" s="127"/>
      <c r="Z777" s="131"/>
      <c r="AA777" s="127"/>
      <c r="AB777" s="127"/>
      <c r="AC777" s="127"/>
      <c r="AD777" s="127"/>
      <c r="AE777" s="127"/>
      <c r="AF777" s="127"/>
      <c r="AG777" s="127"/>
      <c r="AH777" s="127"/>
      <c r="AI777" s="127"/>
      <c r="AJ777" s="127"/>
      <c r="AK777" s="127"/>
      <c r="AL777" s="127"/>
      <c r="AM777" s="127"/>
      <c r="AN777" s="127"/>
      <c r="AO777" s="127"/>
      <c r="AP777" s="127"/>
      <c r="AQ777" s="127"/>
      <c r="AR777" s="127"/>
      <c r="AS777" s="127"/>
      <c r="AT777" s="127"/>
    </row>
    <row r="778" spans="1:46" ht="30" customHeight="1" x14ac:dyDescent="0.2">
      <c r="A778" s="127"/>
      <c r="B778" s="127"/>
      <c r="C778" s="127"/>
      <c r="D778" s="127"/>
      <c r="E778" s="127"/>
      <c r="F778" s="128"/>
      <c r="G778" s="128"/>
      <c r="H778" s="127"/>
      <c r="I778" s="129"/>
      <c r="J778" s="129"/>
      <c r="K778" s="128"/>
      <c r="L778" s="128"/>
      <c r="M778" s="127"/>
      <c r="N778" s="127"/>
      <c r="O778" s="127"/>
      <c r="P778" s="127"/>
      <c r="Q778" s="127"/>
      <c r="R778" s="130"/>
      <c r="S778" s="130"/>
      <c r="T778" s="128"/>
      <c r="U778" s="128"/>
      <c r="V778" s="128"/>
      <c r="W778" s="128"/>
      <c r="X778" s="130"/>
      <c r="Y778" s="127"/>
      <c r="Z778" s="131"/>
      <c r="AA778" s="127"/>
      <c r="AB778" s="127"/>
      <c r="AC778" s="127"/>
      <c r="AD778" s="127"/>
      <c r="AE778" s="127"/>
      <c r="AF778" s="127"/>
      <c r="AG778" s="127"/>
      <c r="AH778" s="127"/>
      <c r="AI778" s="127"/>
      <c r="AJ778" s="127"/>
      <c r="AK778" s="127"/>
      <c r="AL778" s="127"/>
      <c r="AM778" s="127"/>
      <c r="AN778" s="127"/>
      <c r="AO778" s="127"/>
      <c r="AP778" s="127"/>
      <c r="AQ778" s="127"/>
      <c r="AR778" s="127"/>
      <c r="AS778" s="127"/>
      <c r="AT778" s="127"/>
    </row>
    <row r="779" spans="1:46" ht="30" customHeight="1" x14ac:dyDescent="0.2">
      <c r="A779" s="127"/>
      <c r="B779" s="127"/>
      <c r="C779" s="127"/>
      <c r="D779" s="127"/>
      <c r="E779" s="127"/>
      <c r="F779" s="128"/>
      <c r="G779" s="128"/>
      <c r="H779" s="127"/>
      <c r="I779" s="129"/>
      <c r="J779" s="129"/>
      <c r="K779" s="128"/>
      <c r="L779" s="128"/>
      <c r="M779" s="127"/>
      <c r="N779" s="127"/>
      <c r="O779" s="127"/>
      <c r="P779" s="127"/>
      <c r="Q779" s="127"/>
      <c r="R779" s="130"/>
      <c r="S779" s="130"/>
      <c r="T779" s="128"/>
      <c r="U779" s="128"/>
      <c r="V779" s="128"/>
      <c r="W779" s="128"/>
      <c r="X779" s="130"/>
      <c r="Y779" s="127"/>
      <c r="Z779" s="131"/>
      <c r="AA779" s="127"/>
      <c r="AB779" s="127"/>
      <c r="AC779" s="127"/>
      <c r="AD779" s="127"/>
      <c r="AE779" s="127"/>
      <c r="AF779" s="127"/>
      <c r="AG779" s="127"/>
      <c r="AH779" s="127"/>
      <c r="AI779" s="127"/>
      <c r="AJ779" s="127"/>
      <c r="AK779" s="127"/>
      <c r="AL779" s="127"/>
      <c r="AM779" s="127"/>
      <c r="AN779" s="127"/>
      <c r="AO779" s="127"/>
      <c r="AP779" s="127"/>
      <c r="AQ779" s="127"/>
      <c r="AR779" s="127"/>
      <c r="AS779" s="127"/>
      <c r="AT779" s="127"/>
    </row>
    <row r="780" spans="1:46" ht="30" customHeight="1" x14ac:dyDescent="0.2">
      <c r="A780" s="127"/>
      <c r="B780" s="127"/>
      <c r="C780" s="127"/>
      <c r="D780" s="127"/>
      <c r="E780" s="127"/>
      <c r="F780" s="128"/>
      <c r="G780" s="128"/>
      <c r="H780" s="127"/>
      <c r="I780" s="129"/>
      <c r="J780" s="129"/>
      <c r="K780" s="128"/>
      <c r="L780" s="128"/>
      <c r="M780" s="127"/>
      <c r="N780" s="127"/>
      <c r="O780" s="127"/>
      <c r="P780" s="127"/>
      <c r="Q780" s="127"/>
      <c r="R780" s="130"/>
      <c r="S780" s="130"/>
      <c r="T780" s="128"/>
      <c r="U780" s="128"/>
      <c r="V780" s="128"/>
      <c r="W780" s="128"/>
      <c r="X780" s="130"/>
      <c r="Y780" s="127"/>
      <c r="Z780" s="131"/>
      <c r="AA780" s="127"/>
      <c r="AB780" s="127"/>
      <c r="AC780" s="127"/>
      <c r="AD780" s="127"/>
      <c r="AE780" s="127"/>
      <c r="AF780" s="127"/>
      <c r="AG780" s="127"/>
      <c r="AH780" s="127"/>
      <c r="AI780" s="127"/>
      <c r="AJ780" s="127"/>
      <c r="AK780" s="127"/>
      <c r="AL780" s="127"/>
      <c r="AM780" s="127"/>
      <c r="AN780" s="127"/>
      <c r="AO780" s="127"/>
      <c r="AP780" s="127"/>
      <c r="AQ780" s="127"/>
      <c r="AR780" s="127"/>
      <c r="AS780" s="127"/>
      <c r="AT780" s="127"/>
    </row>
    <row r="781" spans="1:46" ht="30" customHeight="1" x14ac:dyDescent="0.2">
      <c r="A781" s="127"/>
      <c r="B781" s="127"/>
      <c r="C781" s="127"/>
      <c r="D781" s="127"/>
      <c r="E781" s="127"/>
      <c r="F781" s="128"/>
      <c r="G781" s="128"/>
      <c r="H781" s="127"/>
      <c r="I781" s="129"/>
      <c r="J781" s="129"/>
      <c r="K781" s="128"/>
      <c r="L781" s="128"/>
      <c r="M781" s="127"/>
      <c r="N781" s="127"/>
      <c r="O781" s="127"/>
      <c r="P781" s="127"/>
      <c r="Q781" s="127"/>
      <c r="R781" s="130"/>
      <c r="S781" s="130"/>
      <c r="T781" s="128"/>
      <c r="U781" s="128"/>
      <c r="V781" s="128"/>
      <c r="W781" s="128"/>
      <c r="X781" s="130"/>
      <c r="Y781" s="127"/>
      <c r="Z781" s="131"/>
      <c r="AA781" s="127"/>
      <c r="AB781" s="127"/>
      <c r="AC781" s="127"/>
      <c r="AD781" s="127"/>
      <c r="AE781" s="127"/>
      <c r="AF781" s="127"/>
      <c r="AG781" s="127"/>
      <c r="AH781" s="127"/>
      <c r="AI781" s="127"/>
      <c r="AJ781" s="127"/>
      <c r="AK781" s="127"/>
      <c r="AL781" s="127"/>
      <c r="AM781" s="127"/>
      <c r="AN781" s="127"/>
      <c r="AO781" s="127"/>
      <c r="AP781" s="127"/>
      <c r="AQ781" s="127"/>
      <c r="AR781" s="127"/>
      <c r="AS781" s="127"/>
      <c r="AT781" s="127"/>
    </row>
    <row r="782" spans="1:46" ht="30" customHeight="1" x14ac:dyDescent="0.2">
      <c r="A782" s="127"/>
      <c r="B782" s="127"/>
      <c r="C782" s="127"/>
      <c r="D782" s="127"/>
      <c r="E782" s="127"/>
      <c r="F782" s="128"/>
      <c r="G782" s="128"/>
      <c r="H782" s="127"/>
      <c r="I782" s="129"/>
      <c r="J782" s="129"/>
      <c r="K782" s="128"/>
      <c r="L782" s="128"/>
      <c r="M782" s="127"/>
      <c r="N782" s="127"/>
      <c r="O782" s="127"/>
      <c r="P782" s="127"/>
      <c r="Q782" s="127"/>
      <c r="R782" s="130"/>
      <c r="S782" s="130"/>
      <c r="T782" s="128"/>
      <c r="U782" s="128"/>
      <c r="V782" s="128"/>
      <c r="W782" s="128"/>
      <c r="X782" s="130"/>
      <c r="Y782" s="127"/>
      <c r="Z782" s="131"/>
      <c r="AA782" s="127"/>
      <c r="AB782" s="127"/>
      <c r="AC782" s="127"/>
      <c r="AD782" s="127"/>
      <c r="AE782" s="127"/>
      <c r="AF782" s="127"/>
      <c r="AG782" s="127"/>
      <c r="AH782" s="127"/>
      <c r="AI782" s="127"/>
      <c r="AJ782" s="127"/>
      <c r="AK782" s="127"/>
      <c r="AL782" s="127"/>
      <c r="AM782" s="127"/>
      <c r="AN782" s="127"/>
      <c r="AO782" s="127"/>
      <c r="AP782" s="127"/>
      <c r="AQ782" s="127"/>
      <c r="AR782" s="127"/>
      <c r="AS782" s="127"/>
      <c r="AT782" s="127"/>
    </row>
    <row r="783" spans="1:46" ht="30" customHeight="1" x14ac:dyDescent="0.2">
      <c r="A783" s="127"/>
      <c r="B783" s="127"/>
      <c r="C783" s="127"/>
      <c r="D783" s="127"/>
      <c r="E783" s="127"/>
      <c r="F783" s="128"/>
      <c r="G783" s="128"/>
      <c r="H783" s="127"/>
      <c r="I783" s="129"/>
      <c r="J783" s="129"/>
      <c r="K783" s="128"/>
      <c r="L783" s="128"/>
      <c r="M783" s="127"/>
      <c r="N783" s="127"/>
      <c r="O783" s="127"/>
      <c r="P783" s="127"/>
      <c r="Q783" s="127"/>
      <c r="R783" s="130"/>
      <c r="S783" s="130"/>
      <c r="T783" s="128"/>
      <c r="U783" s="128"/>
      <c r="V783" s="128"/>
      <c r="W783" s="128"/>
      <c r="X783" s="130"/>
      <c r="Y783" s="127"/>
      <c r="Z783" s="131"/>
      <c r="AA783" s="127"/>
      <c r="AB783" s="127"/>
      <c r="AC783" s="127"/>
      <c r="AD783" s="127"/>
      <c r="AE783" s="127"/>
      <c r="AF783" s="127"/>
      <c r="AG783" s="127"/>
      <c r="AH783" s="127"/>
      <c r="AI783" s="127"/>
      <c r="AJ783" s="127"/>
      <c r="AK783" s="127"/>
      <c r="AL783" s="127"/>
      <c r="AM783" s="127"/>
      <c r="AN783" s="127"/>
      <c r="AO783" s="127"/>
      <c r="AP783" s="127"/>
      <c r="AQ783" s="127"/>
      <c r="AR783" s="127"/>
      <c r="AS783" s="127"/>
      <c r="AT783" s="127"/>
    </row>
    <row r="784" spans="1:46" ht="30" customHeight="1" x14ac:dyDescent="0.2">
      <c r="A784" s="127"/>
      <c r="B784" s="127"/>
      <c r="C784" s="127"/>
      <c r="D784" s="127"/>
      <c r="E784" s="127"/>
      <c r="F784" s="128"/>
      <c r="G784" s="128"/>
      <c r="H784" s="127"/>
      <c r="I784" s="129"/>
      <c r="J784" s="129"/>
      <c r="K784" s="128"/>
      <c r="L784" s="128"/>
      <c r="M784" s="127"/>
      <c r="N784" s="127"/>
      <c r="O784" s="127"/>
      <c r="P784" s="127"/>
      <c r="Q784" s="127"/>
      <c r="R784" s="130"/>
      <c r="S784" s="130"/>
      <c r="T784" s="128"/>
      <c r="U784" s="128"/>
      <c r="V784" s="128"/>
      <c r="W784" s="128"/>
      <c r="X784" s="130"/>
      <c r="Y784" s="127"/>
      <c r="Z784" s="131"/>
      <c r="AA784" s="127"/>
      <c r="AB784" s="127"/>
      <c r="AC784" s="127"/>
      <c r="AD784" s="127"/>
      <c r="AE784" s="127"/>
      <c r="AF784" s="127"/>
      <c r="AG784" s="127"/>
      <c r="AH784" s="127"/>
      <c r="AI784" s="127"/>
      <c r="AJ784" s="127"/>
      <c r="AK784" s="127"/>
      <c r="AL784" s="127"/>
      <c r="AM784" s="127"/>
      <c r="AN784" s="127"/>
      <c r="AO784" s="127"/>
      <c r="AP784" s="127"/>
      <c r="AQ784" s="127"/>
      <c r="AR784" s="127"/>
      <c r="AS784" s="127"/>
      <c r="AT784" s="127"/>
    </row>
    <row r="785" spans="1:46" ht="30" customHeight="1" x14ac:dyDescent="0.2">
      <c r="A785" s="127"/>
      <c r="B785" s="127"/>
      <c r="C785" s="127"/>
      <c r="D785" s="127"/>
      <c r="E785" s="127"/>
      <c r="F785" s="128"/>
      <c r="G785" s="128"/>
      <c r="H785" s="127"/>
      <c r="I785" s="129"/>
      <c r="J785" s="129"/>
      <c r="K785" s="128"/>
      <c r="L785" s="128"/>
      <c r="M785" s="127"/>
      <c r="N785" s="127"/>
      <c r="O785" s="127"/>
      <c r="P785" s="127"/>
      <c r="Q785" s="127"/>
      <c r="R785" s="130"/>
      <c r="S785" s="130"/>
      <c r="T785" s="128"/>
      <c r="U785" s="128"/>
      <c r="V785" s="128"/>
      <c r="W785" s="128"/>
      <c r="X785" s="130"/>
      <c r="Y785" s="127"/>
      <c r="Z785" s="131"/>
      <c r="AA785" s="127"/>
      <c r="AB785" s="127"/>
      <c r="AC785" s="127"/>
      <c r="AD785" s="127"/>
      <c r="AE785" s="127"/>
      <c r="AF785" s="127"/>
      <c r="AG785" s="127"/>
      <c r="AH785" s="127"/>
      <c r="AI785" s="127"/>
      <c r="AJ785" s="127"/>
      <c r="AK785" s="127"/>
      <c r="AL785" s="127"/>
      <c r="AM785" s="127"/>
      <c r="AN785" s="127"/>
      <c r="AO785" s="127"/>
      <c r="AP785" s="127"/>
      <c r="AQ785" s="127"/>
      <c r="AR785" s="127"/>
      <c r="AS785" s="127"/>
      <c r="AT785" s="127"/>
    </row>
    <row r="786" spans="1:46" ht="30" customHeight="1" x14ac:dyDescent="0.2">
      <c r="A786" s="127"/>
      <c r="B786" s="127"/>
      <c r="C786" s="127"/>
      <c r="D786" s="127"/>
      <c r="E786" s="127"/>
      <c r="F786" s="128"/>
      <c r="G786" s="128"/>
      <c r="H786" s="127"/>
      <c r="I786" s="129"/>
      <c r="J786" s="129"/>
      <c r="K786" s="128"/>
      <c r="L786" s="128"/>
      <c r="M786" s="127"/>
      <c r="N786" s="127"/>
      <c r="O786" s="127"/>
      <c r="P786" s="127"/>
      <c r="Q786" s="127"/>
      <c r="R786" s="130"/>
      <c r="S786" s="130"/>
      <c r="T786" s="128"/>
      <c r="U786" s="128"/>
      <c r="V786" s="128"/>
      <c r="W786" s="128"/>
      <c r="X786" s="130"/>
      <c r="Y786" s="127"/>
      <c r="Z786" s="131"/>
      <c r="AA786" s="127"/>
      <c r="AB786" s="127"/>
      <c r="AC786" s="127"/>
      <c r="AD786" s="127"/>
      <c r="AE786" s="127"/>
      <c r="AF786" s="127"/>
      <c r="AG786" s="127"/>
      <c r="AH786" s="127"/>
      <c r="AI786" s="127"/>
      <c r="AJ786" s="127"/>
      <c r="AK786" s="127"/>
      <c r="AL786" s="127"/>
      <c r="AM786" s="127"/>
      <c r="AN786" s="127"/>
      <c r="AO786" s="127"/>
      <c r="AP786" s="127"/>
      <c r="AQ786" s="127"/>
      <c r="AR786" s="127"/>
      <c r="AS786" s="127"/>
      <c r="AT786" s="127"/>
    </row>
    <row r="787" spans="1:46" ht="30" customHeight="1" x14ac:dyDescent="0.2">
      <c r="A787" s="127"/>
      <c r="B787" s="127"/>
      <c r="C787" s="127"/>
      <c r="D787" s="127"/>
      <c r="E787" s="127"/>
      <c r="F787" s="128"/>
      <c r="G787" s="128"/>
      <c r="H787" s="127"/>
      <c r="I787" s="129"/>
      <c r="J787" s="129"/>
      <c r="K787" s="128"/>
      <c r="L787" s="128"/>
      <c r="M787" s="127"/>
      <c r="N787" s="127"/>
      <c r="O787" s="127"/>
      <c r="P787" s="127"/>
      <c r="Q787" s="127"/>
      <c r="R787" s="130"/>
      <c r="S787" s="130"/>
      <c r="T787" s="128"/>
      <c r="U787" s="128"/>
      <c r="V787" s="128"/>
      <c r="W787" s="128"/>
      <c r="X787" s="130"/>
      <c r="Y787" s="127"/>
      <c r="Z787" s="131"/>
      <c r="AA787" s="127"/>
      <c r="AB787" s="127"/>
      <c r="AC787" s="127"/>
      <c r="AD787" s="127"/>
      <c r="AE787" s="127"/>
      <c r="AF787" s="127"/>
      <c r="AG787" s="127"/>
      <c r="AH787" s="127"/>
      <c r="AI787" s="127"/>
      <c r="AJ787" s="127"/>
      <c r="AK787" s="127"/>
      <c r="AL787" s="127"/>
      <c r="AM787" s="127"/>
      <c r="AN787" s="127"/>
      <c r="AO787" s="127"/>
      <c r="AP787" s="127"/>
      <c r="AQ787" s="127"/>
      <c r="AR787" s="127"/>
      <c r="AS787" s="127"/>
      <c r="AT787" s="127"/>
    </row>
    <row r="788" spans="1:46" ht="30" customHeight="1" x14ac:dyDescent="0.2">
      <c r="A788" s="127"/>
      <c r="B788" s="127"/>
      <c r="C788" s="127"/>
      <c r="D788" s="127"/>
      <c r="E788" s="127"/>
      <c r="F788" s="128"/>
      <c r="G788" s="128"/>
      <c r="H788" s="127"/>
      <c r="I788" s="129"/>
      <c r="J788" s="129"/>
      <c r="K788" s="128"/>
      <c r="L788" s="128"/>
      <c r="M788" s="127"/>
      <c r="N788" s="127"/>
      <c r="O788" s="127"/>
      <c r="P788" s="127"/>
      <c r="Q788" s="127"/>
      <c r="R788" s="130"/>
      <c r="S788" s="130"/>
      <c r="T788" s="128"/>
      <c r="U788" s="128"/>
      <c r="V788" s="128"/>
      <c r="W788" s="128"/>
      <c r="X788" s="130"/>
      <c r="Y788" s="127"/>
      <c r="Z788" s="131"/>
      <c r="AA788" s="127"/>
      <c r="AB788" s="127"/>
      <c r="AC788" s="127"/>
      <c r="AD788" s="127"/>
      <c r="AE788" s="127"/>
      <c r="AF788" s="127"/>
      <c r="AG788" s="127"/>
      <c r="AH788" s="127"/>
      <c r="AI788" s="127"/>
      <c r="AJ788" s="127"/>
      <c r="AK788" s="127"/>
      <c r="AL788" s="127"/>
      <c r="AM788" s="127"/>
      <c r="AN788" s="127"/>
      <c r="AO788" s="127"/>
      <c r="AP788" s="127"/>
      <c r="AQ788" s="127"/>
      <c r="AR788" s="127"/>
      <c r="AS788" s="127"/>
      <c r="AT788" s="127"/>
    </row>
    <row r="789" spans="1:46" ht="30" customHeight="1" x14ac:dyDescent="0.2">
      <c r="A789" s="127"/>
      <c r="B789" s="127"/>
      <c r="C789" s="127"/>
      <c r="D789" s="127"/>
      <c r="E789" s="127"/>
      <c r="F789" s="128"/>
      <c r="G789" s="128"/>
      <c r="H789" s="127"/>
      <c r="I789" s="129"/>
      <c r="J789" s="129"/>
      <c r="K789" s="128"/>
      <c r="L789" s="128"/>
      <c r="M789" s="127"/>
      <c r="N789" s="127"/>
      <c r="O789" s="127"/>
      <c r="P789" s="127"/>
      <c r="Q789" s="127"/>
      <c r="R789" s="130"/>
      <c r="S789" s="130"/>
      <c r="T789" s="128"/>
      <c r="U789" s="128"/>
      <c r="V789" s="128"/>
      <c r="W789" s="128"/>
      <c r="X789" s="130"/>
      <c r="Y789" s="127"/>
      <c r="Z789" s="131"/>
      <c r="AA789" s="127"/>
      <c r="AB789" s="127"/>
      <c r="AC789" s="127"/>
      <c r="AD789" s="127"/>
      <c r="AE789" s="127"/>
      <c r="AF789" s="127"/>
      <c r="AG789" s="127"/>
      <c r="AH789" s="127"/>
      <c r="AI789" s="127"/>
      <c r="AJ789" s="127"/>
      <c r="AK789" s="127"/>
      <c r="AL789" s="127"/>
      <c r="AM789" s="127"/>
      <c r="AN789" s="127"/>
      <c r="AO789" s="127"/>
      <c r="AP789" s="127"/>
      <c r="AQ789" s="127"/>
      <c r="AR789" s="127"/>
      <c r="AS789" s="127"/>
      <c r="AT789" s="127"/>
    </row>
    <row r="790" spans="1:46" ht="30" customHeight="1" x14ac:dyDescent="0.2">
      <c r="A790" s="127"/>
      <c r="B790" s="127"/>
      <c r="C790" s="127"/>
      <c r="D790" s="127"/>
      <c r="E790" s="127"/>
      <c r="F790" s="128"/>
      <c r="G790" s="128"/>
      <c r="H790" s="127"/>
      <c r="I790" s="129"/>
      <c r="J790" s="129"/>
      <c r="K790" s="128"/>
      <c r="L790" s="128"/>
      <c r="M790" s="127"/>
      <c r="N790" s="127"/>
      <c r="O790" s="127"/>
      <c r="P790" s="127"/>
      <c r="Q790" s="127"/>
      <c r="R790" s="130"/>
      <c r="S790" s="130"/>
      <c r="T790" s="128"/>
      <c r="U790" s="128"/>
      <c r="V790" s="128"/>
      <c r="W790" s="128"/>
      <c r="X790" s="130"/>
      <c r="Y790" s="127"/>
      <c r="Z790" s="131"/>
      <c r="AA790" s="127"/>
      <c r="AB790" s="127"/>
      <c r="AC790" s="127"/>
      <c r="AD790" s="127"/>
      <c r="AE790" s="127"/>
      <c r="AF790" s="127"/>
      <c r="AG790" s="127"/>
      <c r="AH790" s="127"/>
      <c r="AI790" s="127"/>
      <c r="AJ790" s="127"/>
      <c r="AK790" s="127"/>
      <c r="AL790" s="127"/>
      <c r="AM790" s="127"/>
      <c r="AN790" s="127"/>
      <c r="AO790" s="127"/>
      <c r="AP790" s="127"/>
      <c r="AQ790" s="127"/>
      <c r="AR790" s="127"/>
      <c r="AS790" s="127"/>
      <c r="AT790" s="127"/>
    </row>
    <row r="791" spans="1:46" ht="30" customHeight="1" x14ac:dyDescent="0.2">
      <c r="A791" s="127"/>
      <c r="B791" s="127"/>
      <c r="C791" s="127"/>
      <c r="D791" s="127"/>
      <c r="E791" s="127"/>
      <c r="F791" s="128"/>
      <c r="G791" s="128"/>
      <c r="H791" s="127"/>
      <c r="I791" s="129"/>
      <c r="J791" s="129"/>
      <c r="K791" s="128"/>
      <c r="L791" s="128"/>
      <c r="M791" s="127"/>
      <c r="N791" s="127"/>
      <c r="O791" s="127"/>
      <c r="P791" s="127"/>
      <c r="Q791" s="127"/>
      <c r="R791" s="130"/>
      <c r="S791" s="130"/>
      <c r="T791" s="128"/>
      <c r="U791" s="128"/>
      <c r="V791" s="128"/>
      <c r="W791" s="128"/>
      <c r="X791" s="130"/>
      <c r="Y791" s="127"/>
      <c r="Z791" s="131"/>
      <c r="AA791" s="127"/>
      <c r="AB791" s="127"/>
      <c r="AC791" s="127"/>
      <c r="AD791" s="127"/>
      <c r="AE791" s="127"/>
      <c r="AF791" s="127"/>
      <c r="AG791" s="127"/>
      <c r="AH791" s="127"/>
      <c r="AI791" s="127"/>
      <c r="AJ791" s="127"/>
      <c r="AK791" s="127"/>
      <c r="AL791" s="127"/>
      <c r="AM791" s="127"/>
      <c r="AN791" s="127"/>
      <c r="AO791" s="127"/>
      <c r="AP791" s="127"/>
      <c r="AQ791" s="127"/>
      <c r="AR791" s="127"/>
      <c r="AS791" s="127"/>
      <c r="AT791" s="127"/>
    </row>
    <row r="792" spans="1:46" ht="30" customHeight="1" x14ac:dyDescent="0.2">
      <c r="A792" s="127"/>
      <c r="B792" s="127"/>
      <c r="C792" s="127"/>
      <c r="D792" s="127"/>
      <c r="E792" s="127"/>
      <c r="F792" s="128"/>
      <c r="G792" s="128"/>
      <c r="H792" s="127"/>
      <c r="I792" s="129"/>
      <c r="J792" s="129"/>
      <c r="K792" s="128"/>
      <c r="L792" s="128"/>
      <c r="M792" s="127"/>
      <c r="N792" s="127"/>
      <c r="O792" s="127"/>
      <c r="P792" s="127"/>
      <c r="Q792" s="127"/>
      <c r="R792" s="130"/>
      <c r="S792" s="130"/>
      <c r="T792" s="128"/>
      <c r="U792" s="128"/>
      <c r="V792" s="128"/>
      <c r="W792" s="128"/>
      <c r="X792" s="130"/>
      <c r="Y792" s="127"/>
      <c r="Z792" s="131"/>
      <c r="AA792" s="127"/>
      <c r="AB792" s="127"/>
      <c r="AC792" s="127"/>
      <c r="AD792" s="127"/>
      <c r="AE792" s="127"/>
      <c r="AF792" s="127"/>
      <c r="AG792" s="127"/>
      <c r="AH792" s="127"/>
      <c r="AI792" s="127"/>
      <c r="AJ792" s="127"/>
      <c r="AK792" s="127"/>
      <c r="AL792" s="127"/>
      <c r="AM792" s="127"/>
      <c r="AN792" s="127"/>
      <c r="AO792" s="127"/>
      <c r="AP792" s="127"/>
      <c r="AQ792" s="127"/>
      <c r="AR792" s="127"/>
      <c r="AS792" s="127"/>
      <c r="AT792" s="127"/>
    </row>
    <row r="793" spans="1:46" ht="30" customHeight="1" x14ac:dyDescent="0.2">
      <c r="A793" s="127"/>
      <c r="B793" s="127"/>
      <c r="C793" s="127"/>
      <c r="D793" s="127"/>
      <c r="E793" s="127"/>
      <c r="F793" s="128"/>
      <c r="G793" s="128"/>
      <c r="H793" s="127"/>
      <c r="I793" s="129"/>
      <c r="J793" s="129"/>
      <c r="K793" s="128"/>
      <c r="L793" s="128"/>
      <c r="M793" s="127"/>
      <c r="N793" s="127"/>
      <c r="O793" s="127"/>
      <c r="P793" s="127"/>
      <c r="Q793" s="127"/>
      <c r="R793" s="130"/>
      <c r="S793" s="130"/>
      <c r="T793" s="128"/>
      <c r="U793" s="128"/>
      <c r="V793" s="128"/>
      <c r="W793" s="128"/>
      <c r="X793" s="130"/>
      <c r="Y793" s="127"/>
      <c r="Z793" s="131"/>
      <c r="AA793" s="127"/>
      <c r="AB793" s="127"/>
      <c r="AC793" s="127"/>
      <c r="AD793" s="127"/>
      <c r="AE793" s="127"/>
      <c r="AF793" s="127"/>
      <c r="AG793" s="127"/>
      <c r="AH793" s="127"/>
      <c r="AI793" s="127"/>
      <c r="AJ793" s="127"/>
      <c r="AK793" s="127"/>
      <c r="AL793" s="127"/>
      <c r="AM793" s="127"/>
      <c r="AN793" s="127"/>
      <c r="AO793" s="127"/>
      <c r="AP793" s="127"/>
      <c r="AQ793" s="127"/>
      <c r="AR793" s="127"/>
      <c r="AS793" s="127"/>
      <c r="AT793" s="127"/>
    </row>
    <row r="794" spans="1:46" ht="30" customHeight="1" x14ac:dyDescent="0.2">
      <c r="A794" s="127"/>
      <c r="B794" s="127"/>
      <c r="C794" s="127"/>
      <c r="D794" s="127"/>
      <c r="E794" s="127"/>
      <c r="F794" s="128"/>
      <c r="G794" s="128"/>
      <c r="H794" s="127"/>
      <c r="I794" s="129"/>
      <c r="J794" s="129"/>
      <c r="K794" s="128"/>
      <c r="L794" s="128"/>
      <c r="M794" s="127"/>
      <c r="N794" s="127"/>
      <c r="O794" s="127"/>
      <c r="P794" s="127"/>
      <c r="Q794" s="127"/>
      <c r="R794" s="130"/>
      <c r="S794" s="130"/>
      <c r="T794" s="128"/>
      <c r="U794" s="128"/>
      <c r="V794" s="128"/>
      <c r="W794" s="128"/>
      <c r="X794" s="130"/>
      <c r="Y794" s="127"/>
      <c r="Z794" s="131"/>
      <c r="AA794" s="127"/>
      <c r="AB794" s="127"/>
      <c r="AC794" s="127"/>
      <c r="AD794" s="127"/>
      <c r="AE794" s="127"/>
      <c r="AF794" s="127"/>
      <c r="AG794" s="127"/>
      <c r="AH794" s="127"/>
      <c r="AI794" s="127"/>
      <c r="AJ794" s="127"/>
      <c r="AK794" s="127"/>
      <c r="AL794" s="127"/>
      <c r="AM794" s="127"/>
      <c r="AN794" s="127"/>
      <c r="AO794" s="127"/>
      <c r="AP794" s="127"/>
      <c r="AQ794" s="127"/>
      <c r="AR794" s="127"/>
      <c r="AS794" s="127"/>
      <c r="AT794" s="127"/>
    </row>
    <row r="795" spans="1:46" ht="30" customHeight="1" x14ac:dyDescent="0.2">
      <c r="A795" s="127"/>
      <c r="B795" s="127"/>
      <c r="C795" s="127"/>
      <c r="D795" s="127"/>
      <c r="E795" s="127"/>
      <c r="F795" s="128"/>
      <c r="G795" s="128"/>
      <c r="H795" s="127"/>
      <c r="I795" s="129"/>
      <c r="J795" s="129"/>
      <c r="K795" s="128"/>
      <c r="L795" s="128"/>
      <c r="M795" s="127"/>
      <c r="N795" s="127"/>
      <c r="O795" s="127"/>
      <c r="P795" s="127"/>
      <c r="Q795" s="127"/>
      <c r="R795" s="130"/>
      <c r="S795" s="130"/>
      <c r="T795" s="128"/>
      <c r="U795" s="128"/>
      <c r="V795" s="128"/>
      <c r="W795" s="128"/>
      <c r="X795" s="130"/>
      <c r="Y795" s="127"/>
      <c r="Z795" s="131"/>
      <c r="AA795" s="127"/>
      <c r="AB795" s="127"/>
      <c r="AC795" s="127"/>
      <c r="AD795" s="127"/>
      <c r="AE795" s="127"/>
      <c r="AF795" s="127"/>
      <c r="AG795" s="127"/>
      <c r="AH795" s="127"/>
      <c r="AI795" s="127"/>
      <c r="AJ795" s="127"/>
      <c r="AK795" s="127"/>
      <c r="AL795" s="127"/>
      <c r="AM795" s="127"/>
      <c r="AN795" s="127"/>
      <c r="AO795" s="127"/>
      <c r="AP795" s="127"/>
      <c r="AQ795" s="127"/>
      <c r="AR795" s="127"/>
      <c r="AS795" s="127"/>
      <c r="AT795" s="127"/>
    </row>
    <row r="796" spans="1:46" ht="30" customHeight="1" x14ac:dyDescent="0.2">
      <c r="A796" s="127"/>
      <c r="B796" s="127"/>
      <c r="C796" s="127"/>
      <c r="D796" s="127"/>
      <c r="E796" s="127"/>
      <c r="F796" s="128"/>
      <c r="G796" s="128"/>
      <c r="H796" s="127"/>
      <c r="I796" s="129"/>
      <c r="J796" s="129"/>
      <c r="K796" s="128"/>
      <c r="L796" s="128"/>
      <c r="M796" s="127"/>
      <c r="N796" s="127"/>
      <c r="O796" s="127"/>
      <c r="P796" s="127"/>
      <c r="Q796" s="127"/>
      <c r="R796" s="130"/>
      <c r="S796" s="130"/>
      <c r="T796" s="128"/>
      <c r="U796" s="128"/>
      <c r="V796" s="128"/>
      <c r="W796" s="128"/>
      <c r="X796" s="130"/>
      <c r="Y796" s="127"/>
      <c r="Z796" s="131"/>
      <c r="AA796" s="127"/>
      <c r="AB796" s="127"/>
      <c r="AC796" s="127"/>
      <c r="AD796" s="127"/>
      <c r="AE796" s="127"/>
      <c r="AF796" s="127"/>
      <c r="AG796" s="127"/>
      <c r="AH796" s="127"/>
      <c r="AI796" s="127"/>
      <c r="AJ796" s="127"/>
      <c r="AK796" s="127"/>
      <c r="AL796" s="127"/>
      <c r="AM796" s="127"/>
      <c r="AN796" s="127"/>
      <c r="AO796" s="127"/>
      <c r="AP796" s="127"/>
      <c r="AQ796" s="127"/>
      <c r="AR796" s="127"/>
      <c r="AS796" s="127"/>
      <c r="AT796" s="127"/>
    </row>
    <row r="797" spans="1:46" ht="30" customHeight="1" x14ac:dyDescent="0.2">
      <c r="A797" s="127"/>
      <c r="B797" s="127"/>
      <c r="C797" s="127"/>
      <c r="D797" s="127"/>
      <c r="E797" s="127"/>
      <c r="F797" s="128"/>
      <c r="G797" s="128"/>
      <c r="H797" s="127"/>
      <c r="I797" s="129"/>
      <c r="J797" s="129"/>
      <c r="K797" s="128"/>
      <c r="L797" s="128"/>
      <c r="M797" s="127"/>
      <c r="N797" s="127"/>
      <c r="O797" s="127"/>
      <c r="P797" s="127"/>
      <c r="Q797" s="127"/>
      <c r="R797" s="130"/>
      <c r="S797" s="130"/>
      <c r="T797" s="128"/>
      <c r="U797" s="128"/>
      <c r="V797" s="128"/>
      <c r="W797" s="128"/>
      <c r="X797" s="130"/>
      <c r="Y797" s="127"/>
      <c r="Z797" s="131"/>
      <c r="AA797" s="127"/>
      <c r="AB797" s="127"/>
      <c r="AC797" s="127"/>
      <c r="AD797" s="127"/>
      <c r="AE797" s="127"/>
      <c r="AF797" s="127"/>
      <c r="AG797" s="127"/>
      <c r="AH797" s="127"/>
      <c r="AI797" s="127"/>
      <c r="AJ797" s="127"/>
      <c r="AK797" s="127"/>
      <c r="AL797" s="127"/>
      <c r="AM797" s="127"/>
      <c r="AN797" s="127"/>
      <c r="AO797" s="127"/>
      <c r="AP797" s="127"/>
      <c r="AQ797" s="127"/>
      <c r="AR797" s="127"/>
      <c r="AS797" s="127"/>
      <c r="AT797" s="127"/>
    </row>
    <row r="798" spans="1:46" ht="30" customHeight="1" x14ac:dyDescent="0.2">
      <c r="A798" s="127"/>
      <c r="B798" s="127"/>
      <c r="C798" s="127"/>
      <c r="D798" s="127"/>
      <c r="E798" s="127"/>
      <c r="F798" s="128"/>
      <c r="G798" s="128"/>
      <c r="H798" s="127"/>
      <c r="I798" s="129"/>
      <c r="J798" s="129"/>
      <c r="K798" s="128"/>
      <c r="L798" s="128"/>
      <c r="M798" s="127"/>
      <c r="N798" s="127"/>
      <c r="O798" s="127"/>
      <c r="P798" s="127"/>
      <c r="Q798" s="127"/>
      <c r="R798" s="130"/>
      <c r="S798" s="130"/>
      <c r="T798" s="128"/>
      <c r="U798" s="128"/>
      <c r="V798" s="128"/>
      <c r="W798" s="128"/>
      <c r="X798" s="130"/>
      <c r="Y798" s="127"/>
      <c r="Z798" s="131"/>
      <c r="AA798" s="127"/>
      <c r="AB798" s="127"/>
      <c r="AC798" s="127"/>
      <c r="AD798" s="127"/>
      <c r="AE798" s="127"/>
      <c r="AF798" s="127"/>
      <c r="AG798" s="127"/>
      <c r="AH798" s="127"/>
      <c r="AI798" s="127"/>
      <c r="AJ798" s="127"/>
      <c r="AK798" s="127"/>
      <c r="AL798" s="127"/>
      <c r="AM798" s="127"/>
      <c r="AN798" s="127"/>
      <c r="AO798" s="127"/>
      <c r="AP798" s="127"/>
      <c r="AQ798" s="127"/>
      <c r="AR798" s="127"/>
      <c r="AS798" s="127"/>
      <c r="AT798" s="127"/>
    </row>
    <row r="799" spans="1:46" ht="30" customHeight="1" x14ac:dyDescent="0.2">
      <c r="A799" s="127"/>
      <c r="B799" s="127"/>
      <c r="C799" s="127"/>
      <c r="D799" s="127"/>
      <c r="E799" s="127"/>
      <c r="F799" s="128"/>
      <c r="G799" s="128"/>
      <c r="H799" s="127"/>
      <c r="I799" s="129"/>
      <c r="J799" s="129"/>
      <c r="K799" s="128"/>
      <c r="L799" s="128"/>
      <c r="M799" s="127"/>
      <c r="N799" s="127"/>
      <c r="O799" s="127"/>
      <c r="P799" s="127"/>
      <c r="Q799" s="127"/>
      <c r="R799" s="130"/>
      <c r="S799" s="130"/>
      <c r="T799" s="128"/>
      <c r="U799" s="128"/>
      <c r="V799" s="128"/>
      <c r="W799" s="128"/>
      <c r="X799" s="130"/>
      <c r="Y799" s="127"/>
      <c r="Z799" s="131"/>
      <c r="AA799" s="127"/>
      <c r="AB799" s="127"/>
      <c r="AC799" s="127"/>
      <c r="AD799" s="127"/>
      <c r="AE799" s="127"/>
      <c r="AF799" s="127"/>
      <c r="AG799" s="127"/>
      <c r="AH799" s="127"/>
      <c r="AI799" s="127"/>
      <c r="AJ799" s="127"/>
      <c r="AK799" s="127"/>
      <c r="AL799" s="127"/>
      <c r="AM799" s="127"/>
      <c r="AN799" s="127"/>
      <c r="AO799" s="127"/>
      <c r="AP799" s="127"/>
      <c r="AQ799" s="127"/>
      <c r="AR799" s="127"/>
      <c r="AS799" s="127"/>
      <c r="AT799" s="127"/>
    </row>
    <row r="800" spans="1:46" ht="30" customHeight="1" x14ac:dyDescent="0.2">
      <c r="A800" s="127"/>
      <c r="B800" s="127"/>
      <c r="C800" s="127"/>
      <c r="D800" s="127"/>
      <c r="E800" s="127"/>
      <c r="F800" s="128"/>
      <c r="G800" s="128"/>
      <c r="H800" s="127"/>
      <c r="I800" s="129"/>
      <c r="J800" s="129"/>
      <c r="K800" s="128"/>
      <c r="L800" s="128"/>
      <c r="M800" s="127"/>
      <c r="N800" s="127"/>
      <c r="O800" s="127"/>
      <c r="P800" s="127"/>
      <c r="Q800" s="127"/>
      <c r="R800" s="130"/>
      <c r="S800" s="130"/>
      <c r="T800" s="128"/>
      <c r="U800" s="128"/>
      <c r="V800" s="128"/>
      <c r="W800" s="128"/>
      <c r="X800" s="130"/>
      <c r="Y800" s="127"/>
      <c r="Z800" s="131"/>
      <c r="AA800" s="127"/>
      <c r="AB800" s="127"/>
      <c r="AC800" s="127"/>
      <c r="AD800" s="127"/>
      <c r="AE800" s="127"/>
      <c r="AF800" s="127"/>
      <c r="AG800" s="127"/>
      <c r="AH800" s="127"/>
      <c r="AI800" s="127"/>
      <c r="AJ800" s="127"/>
      <c r="AK800" s="127"/>
      <c r="AL800" s="127"/>
      <c r="AM800" s="127"/>
      <c r="AN800" s="127"/>
      <c r="AO800" s="127"/>
      <c r="AP800" s="127"/>
      <c r="AQ800" s="127"/>
      <c r="AR800" s="127"/>
      <c r="AS800" s="127"/>
      <c r="AT800" s="127"/>
    </row>
    <row r="801" spans="1:46" ht="30" customHeight="1" x14ac:dyDescent="0.2">
      <c r="A801" s="127"/>
      <c r="B801" s="127"/>
      <c r="C801" s="127"/>
      <c r="D801" s="127"/>
      <c r="E801" s="127"/>
      <c r="F801" s="128"/>
      <c r="G801" s="128"/>
      <c r="H801" s="127"/>
      <c r="I801" s="129"/>
      <c r="J801" s="129"/>
      <c r="K801" s="128"/>
      <c r="L801" s="128"/>
      <c r="M801" s="127"/>
      <c r="N801" s="127"/>
      <c r="O801" s="127"/>
      <c r="P801" s="127"/>
      <c r="Q801" s="127"/>
      <c r="R801" s="130"/>
      <c r="S801" s="130"/>
      <c r="T801" s="128"/>
      <c r="U801" s="128"/>
      <c r="V801" s="128"/>
      <c r="W801" s="128"/>
      <c r="X801" s="130"/>
      <c r="Y801" s="127"/>
      <c r="Z801" s="131"/>
      <c r="AA801" s="127"/>
      <c r="AB801" s="127"/>
      <c r="AC801" s="127"/>
      <c r="AD801" s="127"/>
      <c r="AE801" s="127"/>
      <c r="AF801" s="127"/>
      <c r="AG801" s="127"/>
      <c r="AH801" s="127"/>
      <c r="AI801" s="127"/>
      <c r="AJ801" s="127"/>
      <c r="AK801" s="127"/>
      <c r="AL801" s="127"/>
      <c r="AM801" s="127"/>
      <c r="AN801" s="127"/>
      <c r="AO801" s="127"/>
      <c r="AP801" s="127"/>
      <c r="AQ801" s="127"/>
      <c r="AR801" s="127"/>
      <c r="AS801" s="127"/>
      <c r="AT801" s="127"/>
    </row>
    <row r="802" spans="1:46" ht="30" customHeight="1" x14ac:dyDescent="0.2">
      <c r="A802" s="127"/>
      <c r="B802" s="127"/>
      <c r="C802" s="127"/>
      <c r="D802" s="127"/>
      <c r="E802" s="127"/>
      <c r="F802" s="128"/>
      <c r="G802" s="128"/>
      <c r="H802" s="127"/>
      <c r="I802" s="129"/>
      <c r="J802" s="129"/>
      <c r="K802" s="128"/>
      <c r="L802" s="128"/>
      <c r="M802" s="127"/>
      <c r="N802" s="127"/>
      <c r="O802" s="127"/>
      <c r="P802" s="127"/>
      <c r="Q802" s="127"/>
      <c r="R802" s="130"/>
      <c r="S802" s="130"/>
      <c r="T802" s="128"/>
      <c r="U802" s="128"/>
      <c r="V802" s="128"/>
      <c r="W802" s="128"/>
      <c r="X802" s="130"/>
      <c r="Y802" s="127"/>
      <c r="Z802" s="131"/>
      <c r="AA802" s="127"/>
      <c r="AB802" s="127"/>
      <c r="AC802" s="127"/>
      <c r="AD802" s="127"/>
      <c r="AE802" s="127"/>
      <c r="AF802" s="127"/>
      <c r="AG802" s="127"/>
      <c r="AH802" s="127"/>
      <c r="AI802" s="127"/>
      <c r="AJ802" s="127"/>
      <c r="AK802" s="127"/>
      <c r="AL802" s="127"/>
      <c r="AM802" s="127"/>
      <c r="AN802" s="127"/>
      <c r="AO802" s="127"/>
      <c r="AP802" s="127"/>
      <c r="AQ802" s="127"/>
      <c r="AR802" s="127"/>
      <c r="AS802" s="127"/>
      <c r="AT802" s="127"/>
    </row>
    <row r="803" spans="1:46" ht="30" customHeight="1" x14ac:dyDescent="0.2">
      <c r="A803" s="127"/>
      <c r="B803" s="127"/>
      <c r="C803" s="127"/>
      <c r="D803" s="127"/>
      <c r="E803" s="127"/>
      <c r="F803" s="128"/>
      <c r="G803" s="128"/>
      <c r="H803" s="127"/>
      <c r="I803" s="129"/>
      <c r="J803" s="129"/>
      <c r="K803" s="128"/>
      <c r="L803" s="128"/>
      <c r="M803" s="127"/>
      <c r="N803" s="127"/>
      <c r="O803" s="127"/>
      <c r="P803" s="127"/>
      <c r="Q803" s="127"/>
      <c r="R803" s="130"/>
      <c r="S803" s="130"/>
      <c r="T803" s="128"/>
      <c r="U803" s="128"/>
      <c r="V803" s="128"/>
      <c r="W803" s="128"/>
      <c r="X803" s="130"/>
      <c r="Y803" s="127"/>
      <c r="Z803" s="131"/>
      <c r="AA803" s="127"/>
      <c r="AB803" s="127"/>
      <c r="AC803" s="127"/>
      <c r="AD803" s="127"/>
      <c r="AE803" s="127"/>
      <c r="AF803" s="127"/>
      <c r="AG803" s="127"/>
      <c r="AH803" s="127"/>
      <c r="AI803" s="127"/>
      <c r="AJ803" s="127"/>
      <c r="AK803" s="127"/>
      <c r="AL803" s="127"/>
      <c r="AM803" s="127"/>
      <c r="AN803" s="127"/>
      <c r="AO803" s="127"/>
      <c r="AP803" s="127"/>
      <c r="AQ803" s="127"/>
      <c r="AR803" s="127"/>
      <c r="AS803" s="127"/>
      <c r="AT803" s="127"/>
    </row>
    <row r="804" spans="1:46" ht="30" customHeight="1" x14ac:dyDescent="0.2">
      <c r="A804" s="127"/>
      <c r="B804" s="127"/>
      <c r="C804" s="127"/>
      <c r="D804" s="127"/>
      <c r="E804" s="127"/>
      <c r="F804" s="128"/>
      <c r="G804" s="128"/>
      <c r="H804" s="127"/>
      <c r="I804" s="129"/>
      <c r="J804" s="129"/>
      <c r="K804" s="128"/>
      <c r="L804" s="128"/>
      <c r="M804" s="127"/>
      <c r="N804" s="127"/>
      <c r="O804" s="127"/>
      <c r="P804" s="127"/>
      <c r="Q804" s="127"/>
      <c r="R804" s="130"/>
      <c r="S804" s="130"/>
      <c r="T804" s="128"/>
      <c r="U804" s="128"/>
      <c r="V804" s="128"/>
      <c r="W804" s="128"/>
      <c r="X804" s="130"/>
      <c r="Y804" s="127"/>
      <c r="Z804" s="131"/>
      <c r="AA804" s="127"/>
      <c r="AB804" s="127"/>
      <c r="AC804" s="127"/>
      <c r="AD804" s="127"/>
      <c r="AE804" s="127"/>
      <c r="AF804" s="127"/>
      <c r="AG804" s="127"/>
      <c r="AH804" s="127"/>
      <c r="AI804" s="127"/>
      <c r="AJ804" s="127"/>
      <c r="AK804" s="127"/>
      <c r="AL804" s="127"/>
      <c r="AM804" s="127"/>
      <c r="AN804" s="127"/>
      <c r="AO804" s="127"/>
      <c r="AP804" s="127"/>
      <c r="AQ804" s="127"/>
      <c r="AR804" s="127"/>
      <c r="AS804" s="127"/>
      <c r="AT804" s="127"/>
    </row>
    <row r="805" spans="1:46" ht="30" customHeight="1" x14ac:dyDescent="0.2">
      <c r="A805" s="127"/>
      <c r="B805" s="127"/>
      <c r="C805" s="127"/>
      <c r="D805" s="127"/>
      <c r="E805" s="127"/>
      <c r="F805" s="128"/>
      <c r="G805" s="128"/>
      <c r="H805" s="127"/>
      <c r="I805" s="129"/>
      <c r="J805" s="129"/>
      <c r="K805" s="128"/>
      <c r="L805" s="128"/>
      <c r="M805" s="127"/>
      <c r="N805" s="127"/>
      <c r="O805" s="127"/>
      <c r="P805" s="127"/>
      <c r="Q805" s="127"/>
      <c r="R805" s="130"/>
      <c r="S805" s="130"/>
      <c r="T805" s="128"/>
      <c r="U805" s="128"/>
      <c r="V805" s="128"/>
      <c r="W805" s="128"/>
      <c r="X805" s="130"/>
      <c r="Y805" s="127"/>
      <c r="Z805" s="131"/>
      <c r="AA805" s="127"/>
      <c r="AB805" s="127"/>
      <c r="AC805" s="127"/>
      <c r="AD805" s="127"/>
      <c r="AE805" s="127"/>
      <c r="AF805" s="127"/>
      <c r="AG805" s="127"/>
      <c r="AH805" s="127"/>
      <c r="AI805" s="127"/>
      <c r="AJ805" s="127"/>
      <c r="AK805" s="127"/>
      <c r="AL805" s="127"/>
      <c r="AM805" s="127"/>
      <c r="AN805" s="127"/>
      <c r="AO805" s="127"/>
      <c r="AP805" s="127"/>
      <c r="AQ805" s="127"/>
      <c r="AR805" s="127"/>
      <c r="AS805" s="127"/>
      <c r="AT805" s="127"/>
    </row>
    <row r="806" spans="1:46" ht="30" customHeight="1" x14ac:dyDescent="0.2">
      <c r="A806" s="127"/>
      <c r="B806" s="127"/>
      <c r="C806" s="127"/>
      <c r="D806" s="127"/>
      <c r="E806" s="127"/>
      <c r="F806" s="128"/>
      <c r="G806" s="128"/>
      <c r="H806" s="127"/>
      <c r="I806" s="129"/>
      <c r="J806" s="129"/>
      <c r="K806" s="128"/>
      <c r="L806" s="128"/>
      <c r="M806" s="127"/>
      <c r="N806" s="127"/>
      <c r="O806" s="127"/>
      <c r="P806" s="127"/>
      <c r="Q806" s="127"/>
      <c r="R806" s="130"/>
      <c r="S806" s="130"/>
      <c r="T806" s="128"/>
      <c r="U806" s="128"/>
      <c r="V806" s="128"/>
      <c r="W806" s="128"/>
      <c r="X806" s="130"/>
      <c r="Y806" s="127"/>
      <c r="Z806" s="131"/>
      <c r="AA806" s="127"/>
      <c r="AB806" s="127"/>
      <c r="AC806" s="127"/>
      <c r="AD806" s="127"/>
      <c r="AE806" s="127"/>
      <c r="AF806" s="127"/>
      <c r="AG806" s="127"/>
      <c r="AH806" s="127"/>
      <c r="AI806" s="127"/>
      <c r="AJ806" s="127"/>
      <c r="AK806" s="127"/>
      <c r="AL806" s="127"/>
      <c r="AM806" s="127"/>
      <c r="AN806" s="127"/>
      <c r="AO806" s="127"/>
      <c r="AP806" s="127"/>
      <c r="AQ806" s="127"/>
      <c r="AR806" s="127"/>
      <c r="AS806" s="127"/>
      <c r="AT806" s="127"/>
    </row>
    <row r="807" spans="1:46" ht="30" customHeight="1" x14ac:dyDescent="0.2">
      <c r="A807" s="127"/>
      <c r="B807" s="127"/>
      <c r="C807" s="127"/>
      <c r="D807" s="127"/>
      <c r="E807" s="127"/>
      <c r="F807" s="128"/>
      <c r="G807" s="128"/>
      <c r="H807" s="127"/>
      <c r="I807" s="129"/>
      <c r="J807" s="129"/>
      <c r="K807" s="128"/>
      <c r="L807" s="128"/>
      <c r="M807" s="127"/>
      <c r="N807" s="127"/>
      <c r="O807" s="127"/>
      <c r="P807" s="127"/>
      <c r="Q807" s="127"/>
      <c r="R807" s="130"/>
      <c r="S807" s="130"/>
      <c r="T807" s="128"/>
      <c r="U807" s="128"/>
      <c r="V807" s="128"/>
      <c r="W807" s="128"/>
      <c r="X807" s="130"/>
      <c r="Y807" s="127"/>
      <c r="Z807" s="131"/>
      <c r="AA807" s="127"/>
      <c r="AB807" s="127"/>
      <c r="AC807" s="127"/>
      <c r="AD807" s="127"/>
      <c r="AE807" s="127"/>
      <c r="AF807" s="127"/>
      <c r="AG807" s="127"/>
      <c r="AH807" s="127"/>
      <c r="AI807" s="127"/>
      <c r="AJ807" s="127"/>
      <c r="AK807" s="127"/>
      <c r="AL807" s="127"/>
      <c r="AM807" s="127"/>
      <c r="AN807" s="127"/>
      <c r="AO807" s="127"/>
      <c r="AP807" s="127"/>
      <c r="AQ807" s="127"/>
      <c r="AR807" s="127"/>
      <c r="AS807" s="127"/>
      <c r="AT807" s="127"/>
    </row>
    <row r="808" spans="1:46" ht="30" customHeight="1" x14ac:dyDescent="0.2">
      <c r="A808" s="127"/>
      <c r="B808" s="127"/>
      <c r="C808" s="127"/>
      <c r="D808" s="127"/>
      <c r="E808" s="127"/>
      <c r="F808" s="128"/>
      <c r="G808" s="128"/>
      <c r="H808" s="127"/>
      <c r="I808" s="129"/>
      <c r="J808" s="129"/>
      <c r="K808" s="128"/>
      <c r="L808" s="128"/>
      <c r="M808" s="127"/>
      <c r="N808" s="127"/>
      <c r="O808" s="127"/>
      <c r="P808" s="127"/>
      <c r="Q808" s="127"/>
      <c r="R808" s="130"/>
      <c r="S808" s="130"/>
      <c r="T808" s="128"/>
      <c r="U808" s="128"/>
      <c r="V808" s="128"/>
      <c r="W808" s="128"/>
      <c r="X808" s="130"/>
      <c r="Y808" s="127"/>
      <c r="Z808" s="131"/>
      <c r="AA808" s="127"/>
      <c r="AB808" s="127"/>
      <c r="AC808" s="127"/>
      <c r="AD808" s="127"/>
      <c r="AE808" s="127"/>
      <c r="AF808" s="127"/>
      <c r="AG808" s="127"/>
      <c r="AH808" s="127"/>
      <c r="AI808" s="127"/>
      <c r="AJ808" s="127"/>
      <c r="AK808" s="127"/>
      <c r="AL808" s="127"/>
      <c r="AM808" s="127"/>
      <c r="AN808" s="127"/>
      <c r="AO808" s="127"/>
      <c r="AP808" s="127"/>
      <c r="AQ808" s="127"/>
      <c r="AR808" s="127"/>
      <c r="AS808" s="127"/>
      <c r="AT808" s="127"/>
    </row>
    <row r="809" spans="1:46" ht="30" customHeight="1" x14ac:dyDescent="0.2">
      <c r="A809" s="127"/>
      <c r="B809" s="127"/>
      <c r="C809" s="127"/>
      <c r="D809" s="127"/>
      <c r="E809" s="127"/>
      <c r="F809" s="128"/>
      <c r="G809" s="128"/>
      <c r="H809" s="127"/>
      <c r="I809" s="129"/>
      <c r="J809" s="129"/>
      <c r="K809" s="128"/>
      <c r="L809" s="128"/>
      <c r="M809" s="127"/>
      <c r="N809" s="127"/>
      <c r="O809" s="127"/>
      <c r="P809" s="127"/>
      <c r="Q809" s="127"/>
      <c r="R809" s="130"/>
      <c r="S809" s="130"/>
      <c r="T809" s="128"/>
      <c r="U809" s="128"/>
      <c r="V809" s="128"/>
      <c r="W809" s="128"/>
      <c r="X809" s="130"/>
      <c r="Y809" s="127"/>
      <c r="Z809" s="131"/>
      <c r="AA809" s="127"/>
      <c r="AB809" s="127"/>
      <c r="AC809" s="127"/>
      <c r="AD809" s="127"/>
      <c r="AE809" s="127"/>
      <c r="AF809" s="127"/>
      <c r="AG809" s="127"/>
      <c r="AH809" s="127"/>
      <c r="AI809" s="127"/>
      <c r="AJ809" s="127"/>
      <c r="AK809" s="127"/>
      <c r="AL809" s="127"/>
      <c r="AM809" s="127"/>
      <c r="AN809" s="127"/>
      <c r="AO809" s="127"/>
      <c r="AP809" s="127"/>
      <c r="AQ809" s="127"/>
      <c r="AR809" s="127"/>
      <c r="AS809" s="127"/>
      <c r="AT809" s="127"/>
    </row>
    <row r="810" spans="1:46" ht="30" customHeight="1" x14ac:dyDescent="0.2">
      <c r="A810" s="127"/>
      <c r="B810" s="127"/>
      <c r="C810" s="127"/>
      <c r="D810" s="127"/>
      <c r="E810" s="127"/>
      <c r="F810" s="128"/>
      <c r="G810" s="128"/>
      <c r="H810" s="127"/>
      <c r="I810" s="129"/>
      <c r="J810" s="129"/>
      <c r="K810" s="128"/>
      <c r="L810" s="128"/>
      <c r="M810" s="127"/>
      <c r="N810" s="127"/>
      <c r="O810" s="127"/>
      <c r="P810" s="127"/>
      <c r="Q810" s="127"/>
      <c r="R810" s="130"/>
      <c r="S810" s="130"/>
      <c r="T810" s="128"/>
      <c r="U810" s="128"/>
      <c r="V810" s="128"/>
      <c r="W810" s="128"/>
      <c r="X810" s="130"/>
      <c r="Y810" s="127"/>
      <c r="Z810" s="131"/>
      <c r="AA810" s="127"/>
      <c r="AB810" s="127"/>
      <c r="AC810" s="127"/>
      <c r="AD810" s="127"/>
      <c r="AE810" s="127"/>
      <c r="AF810" s="127"/>
      <c r="AG810" s="127"/>
      <c r="AH810" s="127"/>
      <c r="AI810" s="127"/>
      <c r="AJ810" s="127"/>
      <c r="AK810" s="127"/>
      <c r="AL810" s="127"/>
      <c r="AM810" s="127"/>
      <c r="AN810" s="127"/>
      <c r="AO810" s="127"/>
      <c r="AP810" s="127"/>
      <c r="AQ810" s="127"/>
      <c r="AR810" s="127"/>
      <c r="AS810" s="127"/>
      <c r="AT810" s="127"/>
    </row>
    <row r="811" spans="1:46" ht="30" customHeight="1" x14ac:dyDescent="0.2">
      <c r="A811" s="127"/>
      <c r="B811" s="127"/>
      <c r="C811" s="127"/>
      <c r="D811" s="127"/>
      <c r="E811" s="127"/>
      <c r="F811" s="128"/>
      <c r="G811" s="128"/>
      <c r="H811" s="127"/>
      <c r="I811" s="129"/>
      <c r="J811" s="129"/>
      <c r="K811" s="128"/>
      <c r="L811" s="128"/>
      <c r="M811" s="127"/>
      <c r="N811" s="127"/>
      <c r="O811" s="127"/>
      <c r="P811" s="127"/>
      <c r="Q811" s="127"/>
      <c r="R811" s="130"/>
      <c r="S811" s="130"/>
      <c r="T811" s="128"/>
      <c r="U811" s="128"/>
      <c r="V811" s="128"/>
      <c r="W811" s="128"/>
      <c r="X811" s="130"/>
      <c r="Y811" s="127"/>
      <c r="Z811" s="131"/>
      <c r="AA811" s="127"/>
      <c r="AB811" s="127"/>
      <c r="AC811" s="127"/>
      <c r="AD811" s="127"/>
      <c r="AE811" s="127"/>
      <c r="AF811" s="127"/>
      <c r="AG811" s="127"/>
      <c r="AH811" s="127"/>
      <c r="AI811" s="127"/>
      <c r="AJ811" s="127"/>
      <c r="AK811" s="127"/>
      <c r="AL811" s="127"/>
      <c r="AM811" s="127"/>
      <c r="AN811" s="127"/>
      <c r="AO811" s="127"/>
      <c r="AP811" s="127"/>
      <c r="AQ811" s="127"/>
      <c r="AR811" s="127"/>
      <c r="AS811" s="127"/>
      <c r="AT811" s="127"/>
    </row>
    <row r="812" spans="1:46" ht="30" customHeight="1" x14ac:dyDescent="0.2">
      <c r="A812" s="127"/>
      <c r="B812" s="127"/>
      <c r="C812" s="127"/>
      <c r="D812" s="127"/>
      <c r="E812" s="127"/>
      <c r="F812" s="128"/>
      <c r="G812" s="128"/>
      <c r="H812" s="127"/>
      <c r="I812" s="129"/>
      <c r="J812" s="129"/>
      <c r="K812" s="128"/>
      <c r="L812" s="128"/>
      <c r="M812" s="127"/>
      <c r="N812" s="127"/>
      <c r="O812" s="127"/>
      <c r="P812" s="127"/>
      <c r="Q812" s="127"/>
      <c r="R812" s="130"/>
      <c r="S812" s="130"/>
      <c r="T812" s="128"/>
      <c r="U812" s="128"/>
      <c r="V812" s="128"/>
      <c r="W812" s="128"/>
      <c r="X812" s="130"/>
      <c r="Y812" s="127"/>
      <c r="Z812" s="131"/>
      <c r="AA812" s="127"/>
      <c r="AB812" s="127"/>
      <c r="AC812" s="127"/>
      <c r="AD812" s="127"/>
      <c r="AE812" s="127"/>
      <c r="AF812" s="127"/>
      <c r="AG812" s="127"/>
      <c r="AH812" s="127"/>
      <c r="AI812" s="127"/>
      <c r="AJ812" s="127"/>
      <c r="AK812" s="127"/>
      <c r="AL812" s="127"/>
      <c r="AM812" s="127"/>
      <c r="AN812" s="127"/>
      <c r="AO812" s="127"/>
      <c r="AP812" s="127"/>
      <c r="AQ812" s="127"/>
      <c r="AR812" s="127"/>
      <c r="AS812" s="127"/>
      <c r="AT812" s="127"/>
    </row>
    <row r="813" spans="1:46" ht="30" customHeight="1" x14ac:dyDescent="0.2">
      <c r="A813" s="127"/>
      <c r="B813" s="127"/>
      <c r="C813" s="127"/>
      <c r="D813" s="127"/>
      <c r="E813" s="127"/>
      <c r="F813" s="128"/>
      <c r="G813" s="128"/>
      <c r="H813" s="127"/>
      <c r="I813" s="129"/>
      <c r="J813" s="129"/>
      <c r="K813" s="128"/>
      <c r="L813" s="128"/>
      <c r="M813" s="127"/>
      <c r="N813" s="127"/>
      <c r="O813" s="127"/>
      <c r="P813" s="127"/>
      <c r="Q813" s="127"/>
      <c r="R813" s="130"/>
      <c r="S813" s="130"/>
      <c r="T813" s="128"/>
      <c r="U813" s="128"/>
      <c r="V813" s="128"/>
      <c r="W813" s="128"/>
      <c r="X813" s="130"/>
      <c r="Y813" s="127"/>
      <c r="Z813" s="131"/>
      <c r="AA813" s="127"/>
      <c r="AB813" s="127"/>
      <c r="AC813" s="127"/>
      <c r="AD813" s="127"/>
      <c r="AE813" s="127"/>
      <c r="AF813" s="127"/>
      <c r="AG813" s="127"/>
      <c r="AH813" s="127"/>
      <c r="AI813" s="127"/>
      <c r="AJ813" s="127"/>
      <c r="AK813" s="127"/>
      <c r="AL813" s="127"/>
      <c r="AM813" s="127"/>
      <c r="AN813" s="127"/>
      <c r="AO813" s="127"/>
      <c r="AP813" s="127"/>
      <c r="AQ813" s="127"/>
      <c r="AR813" s="127"/>
      <c r="AS813" s="127"/>
      <c r="AT813" s="127"/>
    </row>
    <row r="814" spans="1:46" ht="30" customHeight="1" x14ac:dyDescent="0.2">
      <c r="A814" s="127"/>
      <c r="B814" s="127"/>
      <c r="C814" s="127"/>
      <c r="D814" s="127"/>
      <c r="E814" s="127"/>
      <c r="F814" s="128"/>
      <c r="G814" s="128"/>
      <c r="H814" s="127"/>
      <c r="I814" s="129"/>
      <c r="J814" s="129"/>
      <c r="K814" s="128"/>
      <c r="L814" s="128"/>
      <c r="M814" s="127"/>
      <c r="N814" s="127"/>
      <c r="O814" s="127"/>
      <c r="P814" s="127"/>
      <c r="Q814" s="127"/>
      <c r="R814" s="130"/>
      <c r="S814" s="130"/>
      <c r="T814" s="128"/>
      <c r="U814" s="128"/>
      <c r="V814" s="128"/>
      <c r="W814" s="128"/>
      <c r="X814" s="130"/>
      <c r="Y814" s="127"/>
      <c r="Z814" s="131"/>
      <c r="AA814" s="127"/>
      <c r="AB814" s="127"/>
      <c r="AC814" s="127"/>
      <c r="AD814" s="127"/>
      <c r="AE814" s="127"/>
      <c r="AF814" s="127"/>
      <c r="AG814" s="127"/>
      <c r="AH814" s="127"/>
      <c r="AI814" s="127"/>
      <c r="AJ814" s="127"/>
      <c r="AK814" s="127"/>
      <c r="AL814" s="127"/>
      <c r="AM814" s="127"/>
      <c r="AN814" s="127"/>
      <c r="AO814" s="127"/>
      <c r="AP814" s="127"/>
      <c r="AQ814" s="127"/>
      <c r="AR814" s="127"/>
      <c r="AS814" s="127"/>
      <c r="AT814" s="127"/>
    </row>
    <row r="815" spans="1:46" ht="30" customHeight="1" x14ac:dyDescent="0.2">
      <c r="A815" s="127"/>
      <c r="B815" s="127"/>
      <c r="C815" s="127"/>
      <c r="D815" s="127"/>
      <c r="E815" s="127"/>
      <c r="F815" s="128"/>
      <c r="G815" s="128"/>
      <c r="H815" s="127"/>
      <c r="I815" s="129"/>
      <c r="J815" s="129"/>
      <c r="K815" s="128"/>
      <c r="L815" s="128"/>
      <c r="M815" s="127"/>
      <c r="N815" s="127"/>
      <c r="O815" s="127"/>
      <c r="P815" s="127"/>
      <c r="Q815" s="127"/>
      <c r="R815" s="130"/>
      <c r="S815" s="130"/>
      <c r="T815" s="128"/>
      <c r="U815" s="128"/>
      <c r="V815" s="128"/>
      <c r="W815" s="128"/>
      <c r="X815" s="130"/>
      <c r="Y815" s="127"/>
      <c r="Z815" s="131"/>
      <c r="AA815" s="127"/>
      <c r="AB815" s="127"/>
      <c r="AC815" s="127"/>
      <c r="AD815" s="127"/>
      <c r="AE815" s="127"/>
      <c r="AF815" s="127"/>
      <c r="AG815" s="127"/>
      <c r="AH815" s="127"/>
      <c r="AI815" s="127"/>
      <c r="AJ815" s="127"/>
      <c r="AK815" s="127"/>
      <c r="AL815" s="127"/>
      <c r="AM815" s="127"/>
      <c r="AN815" s="127"/>
      <c r="AO815" s="127"/>
      <c r="AP815" s="127"/>
      <c r="AQ815" s="127"/>
      <c r="AR815" s="127"/>
      <c r="AS815" s="127"/>
      <c r="AT815" s="127"/>
    </row>
    <row r="816" spans="1:46" ht="30" customHeight="1" x14ac:dyDescent="0.2">
      <c r="A816" s="127"/>
      <c r="B816" s="127"/>
      <c r="C816" s="127"/>
      <c r="D816" s="127"/>
      <c r="E816" s="127"/>
      <c r="F816" s="128"/>
      <c r="G816" s="128"/>
      <c r="H816" s="127"/>
      <c r="I816" s="129"/>
      <c r="J816" s="129"/>
      <c r="K816" s="128"/>
      <c r="L816" s="128"/>
      <c r="M816" s="127"/>
      <c r="N816" s="127"/>
      <c r="O816" s="127"/>
      <c r="P816" s="127"/>
      <c r="Q816" s="127"/>
      <c r="R816" s="130"/>
      <c r="S816" s="130"/>
      <c r="T816" s="128"/>
      <c r="U816" s="128"/>
      <c r="V816" s="128"/>
      <c r="W816" s="128"/>
      <c r="X816" s="130"/>
      <c r="Y816" s="127"/>
      <c r="Z816" s="131"/>
      <c r="AA816" s="127"/>
      <c r="AB816" s="127"/>
      <c r="AC816" s="127"/>
      <c r="AD816" s="127"/>
      <c r="AE816" s="127"/>
      <c r="AF816" s="127"/>
      <c r="AG816" s="127"/>
      <c r="AH816" s="127"/>
      <c r="AI816" s="127"/>
      <c r="AJ816" s="127"/>
      <c r="AK816" s="127"/>
      <c r="AL816" s="127"/>
      <c r="AM816" s="127"/>
      <c r="AN816" s="127"/>
      <c r="AO816" s="127"/>
      <c r="AP816" s="127"/>
      <c r="AQ816" s="127"/>
      <c r="AR816" s="127"/>
      <c r="AS816" s="127"/>
      <c r="AT816" s="127"/>
    </row>
    <row r="817" spans="1:46" ht="30" customHeight="1" x14ac:dyDescent="0.2">
      <c r="A817" s="127"/>
      <c r="B817" s="127"/>
      <c r="C817" s="127"/>
      <c r="D817" s="127"/>
      <c r="E817" s="127"/>
      <c r="F817" s="128"/>
      <c r="G817" s="128"/>
      <c r="H817" s="127"/>
      <c r="I817" s="129"/>
      <c r="J817" s="129"/>
      <c r="K817" s="128"/>
      <c r="L817" s="128"/>
      <c r="M817" s="127"/>
      <c r="N817" s="127"/>
      <c r="O817" s="127"/>
      <c r="P817" s="127"/>
      <c r="Q817" s="127"/>
      <c r="R817" s="130"/>
      <c r="S817" s="130"/>
      <c r="T817" s="128"/>
      <c r="U817" s="128"/>
      <c r="V817" s="128"/>
      <c r="W817" s="128"/>
      <c r="X817" s="130"/>
      <c r="Y817" s="127"/>
      <c r="Z817" s="131"/>
      <c r="AA817" s="127"/>
      <c r="AB817" s="127"/>
      <c r="AC817" s="127"/>
      <c r="AD817" s="127"/>
      <c r="AE817" s="127"/>
      <c r="AF817" s="127"/>
      <c r="AG817" s="127"/>
      <c r="AH817" s="127"/>
      <c r="AI817" s="127"/>
      <c r="AJ817" s="127"/>
      <c r="AK817" s="127"/>
      <c r="AL817" s="127"/>
      <c r="AM817" s="127"/>
      <c r="AN817" s="127"/>
      <c r="AO817" s="127"/>
      <c r="AP817" s="127"/>
      <c r="AQ817" s="127"/>
      <c r="AR817" s="127"/>
      <c r="AS817" s="127"/>
      <c r="AT817" s="127"/>
    </row>
    <row r="818" spans="1:46" ht="30" customHeight="1" x14ac:dyDescent="0.2">
      <c r="A818" s="127"/>
      <c r="B818" s="127"/>
      <c r="C818" s="127"/>
      <c r="D818" s="127"/>
      <c r="E818" s="127"/>
      <c r="F818" s="128"/>
      <c r="G818" s="128"/>
      <c r="H818" s="127"/>
      <c r="I818" s="129"/>
      <c r="J818" s="129"/>
      <c r="K818" s="128"/>
      <c r="L818" s="128"/>
      <c r="M818" s="127"/>
      <c r="N818" s="127"/>
      <c r="O818" s="127"/>
      <c r="P818" s="127"/>
      <c r="Q818" s="127"/>
      <c r="R818" s="130"/>
      <c r="S818" s="130"/>
      <c r="T818" s="128"/>
      <c r="U818" s="128"/>
      <c r="V818" s="128"/>
      <c r="W818" s="128"/>
      <c r="X818" s="130"/>
      <c r="Y818" s="127"/>
      <c r="Z818" s="131"/>
      <c r="AA818" s="127"/>
      <c r="AB818" s="127"/>
      <c r="AC818" s="127"/>
      <c r="AD818" s="127"/>
      <c r="AE818" s="127"/>
      <c r="AF818" s="127"/>
      <c r="AG818" s="127"/>
      <c r="AH818" s="127"/>
      <c r="AI818" s="127"/>
      <c r="AJ818" s="127"/>
      <c r="AK818" s="127"/>
      <c r="AL818" s="127"/>
      <c r="AM818" s="127"/>
      <c r="AN818" s="127"/>
      <c r="AO818" s="127"/>
      <c r="AP818" s="127"/>
      <c r="AQ818" s="127"/>
      <c r="AR818" s="127"/>
      <c r="AS818" s="127"/>
      <c r="AT818" s="127"/>
    </row>
    <row r="819" spans="1:46" ht="30" customHeight="1" x14ac:dyDescent="0.2">
      <c r="A819" s="127"/>
      <c r="B819" s="127"/>
      <c r="C819" s="127"/>
      <c r="D819" s="127"/>
      <c r="E819" s="127"/>
      <c r="F819" s="128"/>
      <c r="G819" s="128"/>
      <c r="H819" s="127"/>
      <c r="I819" s="129"/>
      <c r="J819" s="129"/>
      <c r="K819" s="128"/>
      <c r="L819" s="128"/>
      <c r="M819" s="127"/>
      <c r="N819" s="127"/>
      <c r="O819" s="127"/>
      <c r="P819" s="127"/>
      <c r="Q819" s="127"/>
      <c r="R819" s="130"/>
      <c r="S819" s="130"/>
      <c r="T819" s="128"/>
      <c r="U819" s="128"/>
      <c r="V819" s="128"/>
      <c r="W819" s="128"/>
      <c r="X819" s="130"/>
      <c r="Y819" s="127"/>
      <c r="Z819" s="131"/>
      <c r="AA819" s="127"/>
      <c r="AB819" s="127"/>
      <c r="AC819" s="127"/>
      <c r="AD819" s="127"/>
      <c r="AE819" s="127"/>
      <c r="AF819" s="127"/>
      <c r="AG819" s="127"/>
      <c r="AH819" s="127"/>
      <c r="AI819" s="127"/>
      <c r="AJ819" s="127"/>
      <c r="AK819" s="127"/>
      <c r="AL819" s="127"/>
      <c r="AM819" s="127"/>
      <c r="AN819" s="127"/>
      <c r="AO819" s="127"/>
      <c r="AP819" s="127"/>
      <c r="AQ819" s="127"/>
      <c r="AR819" s="127"/>
      <c r="AS819" s="127"/>
      <c r="AT819" s="127"/>
    </row>
    <row r="820" spans="1:46" ht="30" customHeight="1" x14ac:dyDescent="0.2">
      <c r="A820" s="127"/>
      <c r="B820" s="127"/>
      <c r="C820" s="127"/>
      <c r="D820" s="127"/>
      <c r="E820" s="127"/>
      <c r="F820" s="128"/>
      <c r="G820" s="128"/>
      <c r="H820" s="127"/>
      <c r="I820" s="129"/>
      <c r="J820" s="129"/>
      <c r="K820" s="128"/>
      <c r="L820" s="128"/>
      <c r="M820" s="127"/>
      <c r="N820" s="127"/>
      <c r="O820" s="127"/>
      <c r="P820" s="127"/>
      <c r="Q820" s="127"/>
      <c r="R820" s="130"/>
      <c r="S820" s="130"/>
      <c r="T820" s="128"/>
      <c r="U820" s="128"/>
      <c r="V820" s="128"/>
      <c r="W820" s="128"/>
      <c r="X820" s="130"/>
      <c r="Y820" s="127"/>
      <c r="Z820" s="131"/>
      <c r="AA820" s="127"/>
      <c r="AB820" s="127"/>
      <c r="AC820" s="127"/>
      <c r="AD820" s="127"/>
      <c r="AE820" s="127"/>
      <c r="AF820" s="127"/>
      <c r="AG820" s="127"/>
      <c r="AH820" s="127"/>
      <c r="AI820" s="127"/>
      <c r="AJ820" s="127"/>
      <c r="AK820" s="127"/>
      <c r="AL820" s="127"/>
      <c r="AM820" s="127"/>
      <c r="AN820" s="127"/>
      <c r="AO820" s="127"/>
      <c r="AP820" s="127"/>
      <c r="AQ820" s="127"/>
      <c r="AR820" s="127"/>
      <c r="AS820" s="127"/>
      <c r="AT820" s="127"/>
    </row>
    <row r="821" spans="1:46" ht="30" customHeight="1" x14ac:dyDescent="0.2">
      <c r="A821" s="127"/>
      <c r="B821" s="127"/>
      <c r="C821" s="127"/>
      <c r="D821" s="127"/>
      <c r="E821" s="127"/>
      <c r="F821" s="128"/>
      <c r="G821" s="128"/>
      <c r="H821" s="127"/>
      <c r="I821" s="129"/>
      <c r="J821" s="129"/>
      <c r="K821" s="128"/>
      <c r="L821" s="128"/>
      <c r="M821" s="127"/>
      <c r="N821" s="127"/>
      <c r="O821" s="127"/>
      <c r="P821" s="127"/>
      <c r="Q821" s="127"/>
      <c r="R821" s="130"/>
      <c r="S821" s="130"/>
      <c r="T821" s="128"/>
      <c r="U821" s="128"/>
      <c r="V821" s="128"/>
      <c r="W821" s="128"/>
      <c r="X821" s="130"/>
      <c r="Y821" s="127"/>
      <c r="Z821" s="131"/>
      <c r="AA821" s="127"/>
      <c r="AB821" s="127"/>
      <c r="AC821" s="127"/>
      <c r="AD821" s="127"/>
      <c r="AE821" s="127"/>
      <c r="AF821" s="127"/>
      <c r="AG821" s="127"/>
      <c r="AH821" s="127"/>
      <c r="AI821" s="127"/>
      <c r="AJ821" s="127"/>
      <c r="AK821" s="127"/>
      <c r="AL821" s="127"/>
      <c r="AM821" s="127"/>
      <c r="AN821" s="127"/>
      <c r="AO821" s="127"/>
      <c r="AP821" s="127"/>
      <c r="AQ821" s="127"/>
      <c r="AR821" s="127"/>
      <c r="AS821" s="127"/>
      <c r="AT821" s="127"/>
    </row>
    <row r="822" spans="1:46" ht="30" customHeight="1" x14ac:dyDescent="0.2">
      <c r="A822" s="127"/>
      <c r="B822" s="127"/>
      <c r="C822" s="127"/>
      <c r="D822" s="127"/>
      <c r="E822" s="127"/>
      <c r="F822" s="128"/>
      <c r="G822" s="128"/>
      <c r="H822" s="127"/>
      <c r="I822" s="129"/>
      <c r="J822" s="129"/>
      <c r="K822" s="128"/>
      <c r="L822" s="128"/>
      <c r="M822" s="127"/>
      <c r="N822" s="127"/>
      <c r="O822" s="127"/>
      <c r="P822" s="127"/>
      <c r="Q822" s="127"/>
      <c r="R822" s="130"/>
      <c r="S822" s="130"/>
      <c r="T822" s="128"/>
      <c r="U822" s="128"/>
      <c r="V822" s="128"/>
      <c r="W822" s="128"/>
      <c r="X822" s="130"/>
      <c r="Y822" s="127"/>
      <c r="Z822" s="131"/>
      <c r="AA822" s="127"/>
      <c r="AB822" s="127"/>
      <c r="AC822" s="127"/>
      <c r="AD822" s="127"/>
      <c r="AE822" s="127"/>
      <c r="AF822" s="127"/>
      <c r="AG822" s="127"/>
      <c r="AH822" s="127"/>
      <c r="AI822" s="127"/>
      <c r="AJ822" s="127"/>
      <c r="AK822" s="127"/>
      <c r="AL822" s="127"/>
      <c r="AM822" s="127"/>
      <c r="AN822" s="127"/>
      <c r="AO822" s="127"/>
      <c r="AP822" s="127"/>
      <c r="AQ822" s="127"/>
      <c r="AR822" s="127"/>
      <c r="AS822" s="127"/>
      <c r="AT822" s="127"/>
    </row>
    <row r="823" spans="1:46" ht="30" customHeight="1" x14ac:dyDescent="0.2">
      <c r="A823" s="127"/>
      <c r="B823" s="127"/>
      <c r="C823" s="127"/>
      <c r="D823" s="127"/>
      <c r="E823" s="127"/>
      <c r="F823" s="128"/>
      <c r="G823" s="128"/>
      <c r="H823" s="127"/>
      <c r="I823" s="129"/>
      <c r="J823" s="129"/>
      <c r="K823" s="128"/>
      <c r="L823" s="128"/>
      <c r="M823" s="127"/>
      <c r="N823" s="127"/>
      <c r="O823" s="127"/>
      <c r="P823" s="127"/>
      <c r="Q823" s="127"/>
      <c r="R823" s="130"/>
      <c r="S823" s="130"/>
      <c r="T823" s="128"/>
      <c r="U823" s="128"/>
      <c r="V823" s="128"/>
      <c r="W823" s="128"/>
      <c r="X823" s="130"/>
      <c r="Y823" s="127"/>
      <c r="Z823" s="131"/>
      <c r="AA823" s="127"/>
      <c r="AB823" s="127"/>
      <c r="AC823" s="127"/>
      <c r="AD823" s="127"/>
      <c r="AE823" s="127"/>
      <c r="AF823" s="127"/>
      <c r="AG823" s="127"/>
      <c r="AH823" s="127"/>
      <c r="AI823" s="127"/>
      <c r="AJ823" s="127"/>
      <c r="AK823" s="127"/>
      <c r="AL823" s="127"/>
      <c r="AM823" s="127"/>
      <c r="AN823" s="127"/>
      <c r="AO823" s="127"/>
      <c r="AP823" s="127"/>
      <c r="AQ823" s="127"/>
      <c r="AR823" s="127"/>
      <c r="AS823" s="127"/>
      <c r="AT823" s="127"/>
    </row>
    <row r="824" spans="1:46" ht="30" customHeight="1" x14ac:dyDescent="0.2">
      <c r="A824" s="127"/>
      <c r="B824" s="127"/>
      <c r="C824" s="127"/>
      <c r="D824" s="127"/>
      <c r="E824" s="127"/>
      <c r="F824" s="128"/>
      <c r="G824" s="128"/>
      <c r="H824" s="127"/>
      <c r="I824" s="129"/>
      <c r="J824" s="129"/>
      <c r="K824" s="128"/>
      <c r="L824" s="128"/>
      <c r="M824" s="127"/>
      <c r="N824" s="127"/>
      <c r="O824" s="127"/>
      <c r="P824" s="127"/>
      <c r="Q824" s="127"/>
      <c r="R824" s="130"/>
      <c r="S824" s="130"/>
      <c r="T824" s="128"/>
      <c r="U824" s="128"/>
      <c r="V824" s="128"/>
      <c r="W824" s="128"/>
      <c r="X824" s="130"/>
      <c r="Y824" s="127"/>
      <c r="Z824" s="131"/>
      <c r="AA824" s="127"/>
      <c r="AB824" s="127"/>
      <c r="AC824" s="127"/>
      <c r="AD824" s="127"/>
      <c r="AE824" s="127"/>
      <c r="AF824" s="127"/>
      <c r="AG824" s="127"/>
      <c r="AH824" s="127"/>
      <c r="AI824" s="127"/>
      <c r="AJ824" s="127"/>
      <c r="AK824" s="127"/>
      <c r="AL824" s="127"/>
      <c r="AM824" s="127"/>
      <c r="AN824" s="127"/>
      <c r="AO824" s="127"/>
      <c r="AP824" s="127"/>
      <c r="AQ824" s="127"/>
      <c r="AR824" s="127"/>
      <c r="AS824" s="127"/>
      <c r="AT824" s="127"/>
    </row>
    <row r="825" spans="1:46" ht="30" customHeight="1" x14ac:dyDescent="0.2">
      <c r="A825" s="127"/>
      <c r="B825" s="127"/>
      <c r="C825" s="127"/>
      <c r="D825" s="127"/>
      <c r="E825" s="127"/>
      <c r="F825" s="128"/>
      <c r="G825" s="128"/>
      <c r="H825" s="127"/>
      <c r="I825" s="129"/>
      <c r="J825" s="129"/>
      <c r="K825" s="128"/>
      <c r="L825" s="128"/>
      <c r="M825" s="127"/>
      <c r="N825" s="127"/>
      <c r="O825" s="127"/>
      <c r="P825" s="127"/>
      <c r="Q825" s="127"/>
      <c r="R825" s="130"/>
      <c r="S825" s="130"/>
      <c r="T825" s="128"/>
      <c r="U825" s="128"/>
      <c r="V825" s="128"/>
      <c r="W825" s="128"/>
      <c r="X825" s="130"/>
      <c r="Y825" s="127"/>
      <c r="Z825" s="131"/>
      <c r="AA825" s="127"/>
      <c r="AB825" s="127"/>
      <c r="AC825" s="127"/>
      <c r="AD825" s="127"/>
      <c r="AE825" s="127"/>
      <c r="AF825" s="127"/>
      <c r="AG825" s="127"/>
      <c r="AH825" s="127"/>
      <c r="AI825" s="127"/>
      <c r="AJ825" s="127"/>
      <c r="AK825" s="127"/>
      <c r="AL825" s="127"/>
      <c r="AM825" s="127"/>
      <c r="AN825" s="127"/>
      <c r="AO825" s="127"/>
      <c r="AP825" s="127"/>
      <c r="AQ825" s="127"/>
      <c r="AR825" s="127"/>
      <c r="AS825" s="127"/>
      <c r="AT825" s="127"/>
    </row>
    <row r="826" spans="1:46" ht="30" customHeight="1" x14ac:dyDescent="0.2">
      <c r="A826" s="127"/>
      <c r="B826" s="127"/>
      <c r="C826" s="127"/>
      <c r="D826" s="127"/>
      <c r="E826" s="127"/>
      <c r="F826" s="128"/>
      <c r="G826" s="128"/>
      <c r="H826" s="127"/>
      <c r="I826" s="129"/>
      <c r="J826" s="129"/>
      <c r="K826" s="128"/>
      <c r="L826" s="128"/>
      <c r="M826" s="127"/>
      <c r="N826" s="127"/>
      <c r="O826" s="127"/>
      <c r="P826" s="127"/>
      <c r="Q826" s="127"/>
      <c r="R826" s="130"/>
      <c r="S826" s="130"/>
      <c r="T826" s="128"/>
      <c r="U826" s="128"/>
      <c r="V826" s="128"/>
      <c r="W826" s="128"/>
      <c r="X826" s="130"/>
      <c r="Y826" s="127"/>
      <c r="Z826" s="131"/>
      <c r="AA826" s="127"/>
      <c r="AB826" s="127"/>
      <c r="AC826" s="127"/>
      <c r="AD826" s="127"/>
      <c r="AE826" s="127"/>
      <c r="AF826" s="127"/>
      <c r="AG826" s="127"/>
      <c r="AH826" s="127"/>
      <c r="AI826" s="127"/>
      <c r="AJ826" s="127"/>
      <c r="AK826" s="127"/>
      <c r="AL826" s="127"/>
      <c r="AM826" s="127"/>
      <c r="AN826" s="127"/>
      <c r="AO826" s="127"/>
      <c r="AP826" s="127"/>
      <c r="AQ826" s="127"/>
      <c r="AR826" s="127"/>
      <c r="AS826" s="127"/>
      <c r="AT826" s="127"/>
    </row>
    <row r="827" spans="1:46" ht="30" customHeight="1" x14ac:dyDescent="0.2">
      <c r="A827" s="127"/>
      <c r="B827" s="127"/>
      <c r="C827" s="127"/>
      <c r="D827" s="127"/>
      <c r="E827" s="127"/>
      <c r="F827" s="128"/>
      <c r="G827" s="128"/>
      <c r="H827" s="127"/>
      <c r="I827" s="129"/>
      <c r="J827" s="129"/>
      <c r="K827" s="128"/>
      <c r="L827" s="128"/>
      <c r="M827" s="127"/>
      <c r="N827" s="127"/>
      <c r="O827" s="127"/>
      <c r="P827" s="127"/>
      <c r="Q827" s="127"/>
      <c r="R827" s="130"/>
      <c r="S827" s="130"/>
      <c r="T827" s="128"/>
      <c r="U827" s="128"/>
      <c r="V827" s="128"/>
      <c r="W827" s="128"/>
      <c r="X827" s="130"/>
      <c r="Y827" s="127"/>
      <c r="Z827" s="131"/>
      <c r="AA827" s="127"/>
      <c r="AB827" s="127"/>
      <c r="AC827" s="127"/>
      <c r="AD827" s="127"/>
      <c r="AE827" s="127"/>
      <c r="AF827" s="127"/>
      <c r="AG827" s="127"/>
      <c r="AH827" s="127"/>
      <c r="AI827" s="127"/>
      <c r="AJ827" s="127"/>
      <c r="AK827" s="127"/>
      <c r="AL827" s="127"/>
      <c r="AM827" s="127"/>
      <c r="AN827" s="127"/>
      <c r="AO827" s="127"/>
      <c r="AP827" s="127"/>
      <c r="AQ827" s="127"/>
      <c r="AR827" s="127"/>
      <c r="AS827" s="127"/>
      <c r="AT827" s="127"/>
    </row>
    <row r="828" spans="1:46" ht="30" customHeight="1" x14ac:dyDescent="0.2">
      <c r="A828" s="127"/>
      <c r="B828" s="127"/>
      <c r="C828" s="127"/>
      <c r="D828" s="127"/>
      <c r="E828" s="127"/>
      <c r="F828" s="128"/>
      <c r="G828" s="128"/>
      <c r="H828" s="127"/>
      <c r="I828" s="129"/>
      <c r="J828" s="129"/>
      <c r="K828" s="128"/>
      <c r="L828" s="128"/>
      <c r="M828" s="127"/>
      <c r="N828" s="127"/>
      <c r="O828" s="127"/>
      <c r="P828" s="127"/>
      <c r="Q828" s="127"/>
      <c r="R828" s="130"/>
      <c r="S828" s="130"/>
      <c r="T828" s="128"/>
      <c r="U828" s="128"/>
      <c r="V828" s="128"/>
      <c r="W828" s="128"/>
      <c r="X828" s="130"/>
      <c r="Y828" s="127"/>
      <c r="Z828" s="131"/>
      <c r="AA828" s="127"/>
      <c r="AB828" s="127"/>
      <c r="AC828" s="127"/>
      <c r="AD828" s="127"/>
      <c r="AE828" s="127"/>
      <c r="AF828" s="127"/>
      <c r="AG828" s="127"/>
      <c r="AH828" s="127"/>
      <c r="AI828" s="127"/>
      <c r="AJ828" s="127"/>
      <c r="AK828" s="127"/>
      <c r="AL828" s="127"/>
      <c r="AM828" s="127"/>
      <c r="AN828" s="127"/>
      <c r="AO828" s="127"/>
      <c r="AP828" s="127"/>
      <c r="AQ828" s="127"/>
      <c r="AR828" s="127"/>
      <c r="AS828" s="127"/>
      <c r="AT828" s="127"/>
    </row>
    <row r="829" spans="1:46" ht="30" customHeight="1" x14ac:dyDescent="0.2">
      <c r="A829" s="127"/>
      <c r="B829" s="127"/>
      <c r="C829" s="127"/>
      <c r="D829" s="127"/>
      <c r="E829" s="127"/>
      <c r="F829" s="128"/>
      <c r="G829" s="128"/>
      <c r="H829" s="127"/>
      <c r="I829" s="129"/>
      <c r="J829" s="129"/>
      <c r="K829" s="128"/>
      <c r="L829" s="128"/>
      <c r="M829" s="127"/>
      <c r="N829" s="127"/>
      <c r="O829" s="127"/>
      <c r="P829" s="127"/>
      <c r="Q829" s="127"/>
      <c r="R829" s="130"/>
      <c r="S829" s="130"/>
      <c r="T829" s="128"/>
      <c r="U829" s="128"/>
      <c r="V829" s="128"/>
      <c r="W829" s="128"/>
      <c r="X829" s="130"/>
      <c r="Y829" s="127"/>
      <c r="Z829" s="131"/>
      <c r="AA829" s="127"/>
      <c r="AB829" s="127"/>
      <c r="AC829" s="127"/>
      <c r="AD829" s="127"/>
      <c r="AE829" s="127"/>
      <c r="AF829" s="127"/>
      <c r="AG829" s="127"/>
      <c r="AH829" s="127"/>
      <c r="AI829" s="127"/>
      <c r="AJ829" s="127"/>
      <c r="AK829" s="127"/>
      <c r="AL829" s="127"/>
      <c r="AM829" s="127"/>
      <c r="AN829" s="127"/>
      <c r="AO829" s="127"/>
      <c r="AP829" s="127"/>
      <c r="AQ829" s="127"/>
      <c r="AR829" s="127"/>
      <c r="AS829" s="127"/>
      <c r="AT829" s="127"/>
    </row>
    <row r="830" spans="1:46" ht="30" customHeight="1" x14ac:dyDescent="0.2">
      <c r="A830" s="127"/>
      <c r="B830" s="127"/>
      <c r="C830" s="127"/>
      <c r="D830" s="127"/>
      <c r="E830" s="127"/>
      <c r="F830" s="128"/>
      <c r="G830" s="128"/>
      <c r="H830" s="127"/>
      <c r="I830" s="129"/>
      <c r="J830" s="129"/>
      <c r="K830" s="128"/>
      <c r="L830" s="128"/>
      <c r="M830" s="127"/>
      <c r="N830" s="127"/>
      <c r="O830" s="127"/>
      <c r="P830" s="127"/>
      <c r="Q830" s="127"/>
      <c r="R830" s="130"/>
      <c r="S830" s="130"/>
      <c r="T830" s="128"/>
      <c r="U830" s="128"/>
      <c r="V830" s="128"/>
      <c r="W830" s="128"/>
      <c r="X830" s="130"/>
      <c r="Y830" s="127"/>
      <c r="Z830" s="131"/>
      <c r="AA830" s="127"/>
      <c r="AB830" s="127"/>
      <c r="AC830" s="127"/>
      <c r="AD830" s="127"/>
      <c r="AE830" s="127"/>
      <c r="AF830" s="127"/>
      <c r="AG830" s="127"/>
      <c r="AH830" s="127"/>
      <c r="AI830" s="127"/>
      <c r="AJ830" s="127"/>
      <c r="AK830" s="127"/>
      <c r="AL830" s="127"/>
      <c r="AM830" s="127"/>
      <c r="AN830" s="127"/>
      <c r="AO830" s="127"/>
      <c r="AP830" s="127"/>
      <c r="AQ830" s="127"/>
      <c r="AR830" s="127"/>
      <c r="AS830" s="127"/>
      <c r="AT830" s="127"/>
    </row>
    <row r="831" spans="1:46" ht="30" customHeight="1" x14ac:dyDescent="0.2">
      <c r="A831" s="127"/>
      <c r="B831" s="127"/>
      <c r="C831" s="127"/>
      <c r="D831" s="127"/>
      <c r="E831" s="127"/>
      <c r="F831" s="128"/>
      <c r="G831" s="128"/>
      <c r="H831" s="127"/>
      <c r="I831" s="129"/>
      <c r="J831" s="129"/>
      <c r="K831" s="128"/>
      <c r="L831" s="128"/>
      <c r="M831" s="127"/>
      <c r="N831" s="127"/>
      <c r="O831" s="127"/>
      <c r="P831" s="127"/>
      <c r="Q831" s="127"/>
      <c r="R831" s="130"/>
      <c r="S831" s="130"/>
      <c r="T831" s="128"/>
      <c r="U831" s="128"/>
      <c r="V831" s="128"/>
      <c r="W831" s="128"/>
      <c r="X831" s="130"/>
      <c r="Y831" s="127"/>
      <c r="Z831" s="131"/>
      <c r="AA831" s="127"/>
      <c r="AB831" s="127"/>
      <c r="AC831" s="127"/>
      <c r="AD831" s="127"/>
      <c r="AE831" s="127"/>
      <c r="AF831" s="127"/>
      <c r="AG831" s="127"/>
      <c r="AH831" s="127"/>
      <c r="AI831" s="127"/>
      <c r="AJ831" s="127"/>
      <c r="AK831" s="127"/>
      <c r="AL831" s="127"/>
      <c r="AM831" s="127"/>
      <c r="AN831" s="127"/>
      <c r="AO831" s="127"/>
      <c r="AP831" s="127"/>
      <c r="AQ831" s="127"/>
      <c r="AR831" s="127"/>
      <c r="AS831" s="127"/>
      <c r="AT831" s="127"/>
    </row>
    <row r="832" spans="1:46" ht="30" customHeight="1" x14ac:dyDescent="0.2">
      <c r="A832" s="127"/>
      <c r="B832" s="127"/>
      <c r="C832" s="127"/>
      <c r="D832" s="127"/>
      <c r="E832" s="127"/>
      <c r="F832" s="128"/>
      <c r="G832" s="128"/>
      <c r="H832" s="127"/>
      <c r="I832" s="129"/>
      <c r="J832" s="129"/>
      <c r="K832" s="128"/>
      <c r="L832" s="128"/>
      <c r="M832" s="127"/>
      <c r="N832" s="127"/>
      <c r="O832" s="127"/>
      <c r="P832" s="127"/>
      <c r="Q832" s="127"/>
      <c r="R832" s="130"/>
      <c r="S832" s="130"/>
      <c r="T832" s="128"/>
      <c r="U832" s="128"/>
      <c r="V832" s="128"/>
      <c r="W832" s="128"/>
      <c r="X832" s="130"/>
      <c r="Y832" s="127"/>
      <c r="Z832" s="131"/>
      <c r="AA832" s="127"/>
      <c r="AB832" s="127"/>
      <c r="AC832" s="127"/>
      <c r="AD832" s="127"/>
      <c r="AE832" s="127"/>
      <c r="AF832" s="127"/>
      <c r="AG832" s="127"/>
      <c r="AH832" s="127"/>
      <c r="AI832" s="127"/>
      <c r="AJ832" s="127"/>
      <c r="AK832" s="127"/>
      <c r="AL832" s="127"/>
      <c r="AM832" s="127"/>
      <c r="AN832" s="127"/>
      <c r="AO832" s="127"/>
      <c r="AP832" s="127"/>
      <c r="AQ832" s="127"/>
      <c r="AR832" s="127"/>
      <c r="AS832" s="127"/>
      <c r="AT832" s="127"/>
    </row>
    <row r="833" spans="1:46" ht="30" customHeight="1" x14ac:dyDescent="0.2">
      <c r="A833" s="127"/>
      <c r="B833" s="127"/>
      <c r="C833" s="127"/>
      <c r="D833" s="127"/>
      <c r="E833" s="127"/>
      <c r="F833" s="128"/>
      <c r="G833" s="128"/>
      <c r="H833" s="127"/>
      <c r="I833" s="129"/>
      <c r="J833" s="129"/>
      <c r="K833" s="128"/>
      <c r="L833" s="128"/>
      <c r="M833" s="127"/>
      <c r="N833" s="127"/>
      <c r="O833" s="127"/>
      <c r="P833" s="127"/>
      <c r="Q833" s="127"/>
      <c r="R833" s="130"/>
      <c r="S833" s="130"/>
      <c r="T833" s="128"/>
      <c r="U833" s="128"/>
      <c r="V833" s="128"/>
      <c r="W833" s="128"/>
      <c r="X833" s="130"/>
      <c r="Y833" s="127"/>
      <c r="Z833" s="131"/>
      <c r="AA833" s="127"/>
      <c r="AB833" s="127"/>
      <c r="AC833" s="127"/>
      <c r="AD833" s="127"/>
      <c r="AE833" s="127"/>
      <c r="AF833" s="127"/>
      <c r="AG833" s="127"/>
      <c r="AH833" s="127"/>
      <c r="AI833" s="127"/>
      <c r="AJ833" s="127"/>
      <c r="AK833" s="127"/>
      <c r="AL833" s="127"/>
      <c r="AM833" s="127"/>
      <c r="AN833" s="127"/>
      <c r="AO833" s="127"/>
      <c r="AP833" s="127"/>
      <c r="AQ833" s="127"/>
      <c r="AR833" s="127"/>
      <c r="AS833" s="127"/>
      <c r="AT833" s="127"/>
    </row>
    <row r="834" spans="1:46" ht="30" customHeight="1" x14ac:dyDescent="0.2">
      <c r="A834" s="127"/>
      <c r="B834" s="127"/>
      <c r="C834" s="127"/>
      <c r="D834" s="127"/>
      <c r="E834" s="127"/>
      <c r="F834" s="128"/>
      <c r="G834" s="128"/>
      <c r="H834" s="127"/>
      <c r="I834" s="129"/>
      <c r="J834" s="129"/>
      <c r="K834" s="128"/>
      <c r="L834" s="128"/>
      <c r="M834" s="127"/>
      <c r="N834" s="127"/>
      <c r="O834" s="127"/>
      <c r="P834" s="127"/>
      <c r="Q834" s="127"/>
      <c r="R834" s="130"/>
      <c r="S834" s="130"/>
      <c r="T834" s="128"/>
      <c r="U834" s="128"/>
      <c r="V834" s="128"/>
      <c r="W834" s="128"/>
      <c r="X834" s="130"/>
      <c r="Y834" s="127"/>
      <c r="Z834" s="131"/>
      <c r="AA834" s="127"/>
      <c r="AB834" s="127"/>
      <c r="AC834" s="127"/>
      <c r="AD834" s="127"/>
      <c r="AE834" s="127"/>
      <c r="AF834" s="127"/>
      <c r="AG834" s="127"/>
      <c r="AH834" s="127"/>
      <c r="AI834" s="127"/>
      <c r="AJ834" s="127"/>
      <c r="AK834" s="127"/>
      <c r="AL834" s="127"/>
      <c r="AM834" s="127"/>
      <c r="AN834" s="127"/>
      <c r="AO834" s="127"/>
      <c r="AP834" s="127"/>
      <c r="AQ834" s="127"/>
      <c r="AR834" s="127"/>
      <c r="AS834" s="127"/>
      <c r="AT834" s="127"/>
    </row>
    <row r="835" spans="1:46" ht="30" customHeight="1" x14ac:dyDescent="0.2">
      <c r="A835" s="127"/>
      <c r="B835" s="127"/>
      <c r="C835" s="127"/>
      <c r="D835" s="127"/>
      <c r="E835" s="127"/>
      <c r="F835" s="128"/>
      <c r="G835" s="128"/>
      <c r="H835" s="127"/>
      <c r="I835" s="129"/>
      <c r="J835" s="129"/>
      <c r="K835" s="128"/>
      <c r="L835" s="128"/>
      <c r="M835" s="127"/>
      <c r="N835" s="127"/>
      <c r="O835" s="127"/>
      <c r="P835" s="127"/>
      <c r="Q835" s="127"/>
      <c r="R835" s="130"/>
      <c r="S835" s="130"/>
      <c r="T835" s="128"/>
      <c r="U835" s="128"/>
      <c r="V835" s="128"/>
      <c r="W835" s="128"/>
      <c r="X835" s="130"/>
      <c r="Y835" s="127"/>
      <c r="Z835" s="131"/>
      <c r="AA835" s="127"/>
      <c r="AB835" s="127"/>
      <c r="AC835" s="127"/>
      <c r="AD835" s="127"/>
      <c r="AE835" s="127"/>
      <c r="AF835" s="127"/>
      <c r="AG835" s="127"/>
      <c r="AH835" s="127"/>
      <c r="AI835" s="127"/>
      <c r="AJ835" s="127"/>
      <c r="AK835" s="127"/>
      <c r="AL835" s="127"/>
      <c r="AM835" s="127"/>
      <c r="AN835" s="127"/>
      <c r="AO835" s="127"/>
      <c r="AP835" s="127"/>
      <c r="AQ835" s="127"/>
      <c r="AR835" s="127"/>
      <c r="AS835" s="127"/>
      <c r="AT835" s="127"/>
    </row>
    <row r="836" spans="1:46" ht="30" customHeight="1" x14ac:dyDescent="0.2">
      <c r="A836" s="127"/>
      <c r="B836" s="127"/>
      <c r="C836" s="127"/>
      <c r="D836" s="127"/>
      <c r="E836" s="127"/>
      <c r="F836" s="128"/>
      <c r="G836" s="128"/>
      <c r="H836" s="127"/>
      <c r="I836" s="129"/>
      <c r="J836" s="129"/>
      <c r="K836" s="128"/>
      <c r="L836" s="128"/>
      <c r="M836" s="127"/>
      <c r="N836" s="127"/>
      <c r="O836" s="127"/>
      <c r="P836" s="127"/>
      <c r="Q836" s="127"/>
      <c r="R836" s="130"/>
      <c r="S836" s="130"/>
      <c r="T836" s="128"/>
      <c r="U836" s="128"/>
      <c r="V836" s="128"/>
      <c r="W836" s="128"/>
      <c r="X836" s="130"/>
      <c r="Y836" s="127"/>
      <c r="Z836" s="131"/>
      <c r="AA836" s="127"/>
      <c r="AB836" s="127"/>
      <c r="AC836" s="127"/>
      <c r="AD836" s="127"/>
      <c r="AE836" s="127"/>
      <c r="AF836" s="127"/>
      <c r="AG836" s="127"/>
      <c r="AH836" s="127"/>
      <c r="AI836" s="127"/>
      <c r="AJ836" s="127"/>
      <c r="AK836" s="127"/>
      <c r="AL836" s="127"/>
      <c r="AM836" s="127"/>
      <c r="AN836" s="127"/>
      <c r="AO836" s="127"/>
      <c r="AP836" s="127"/>
      <c r="AQ836" s="127"/>
      <c r="AR836" s="127"/>
      <c r="AS836" s="127"/>
      <c r="AT836" s="127"/>
    </row>
    <row r="837" spans="1:46" ht="30" customHeight="1" x14ac:dyDescent="0.2">
      <c r="A837" s="127"/>
      <c r="B837" s="127"/>
      <c r="C837" s="127"/>
      <c r="D837" s="127"/>
      <c r="E837" s="127"/>
      <c r="F837" s="128"/>
      <c r="G837" s="128"/>
      <c r="H837" s="127"/>
      <c r="I837" s="129"/>
      <c r="J837" s="129"/>
      <c r="K837" s="128"/>
      <c r="L837" s="128"/>
      <c r="M837" s="127"/>
      <c r="N837" s="127"/>
      <c r="O837" s="127"/>
      <c r="P837" s="127"/>
      <c r="Q837" s="127"/>
      <c r="R837" s="130"/>
      <c r="S837" s="130"/>
      <c r="T837" s="128"/>
      <c r="U837" s="128"/>
      <c r="V837" s="128"/>
      <c r="W837" s="128"/>
      <c r="X837" s="130"/>
      <c r="Y837" s="127"/>
      <c r="Z837" s="131"/>
      <c r="AA837" s="127"/>
      <c r="AB837" s="127"/>
      <c r="AC837" s="127"/>
      <c r="AD837" s="127"/>
      <c r="AE837" s="127"/>
      <c r="AF837" s="127"/>
      <c r="AG837" s="127"/>
      <c r="AH837" s="127"/>
      <c r="AI837" s="127"/>
      <c r="AJ837" s="127"/>
      <c r="AK837" s="127"/>
      <c r="AL837" s="127"/>
      <c r="AM837" s="127"/>
      <c r="AN837" s="127"/>
      <c r="AO837" s="127"/>
      <c r="AP837" s="127"/>
      <c r="AQ837" s="127"/>
      <c r="AR837" s="127"/>
      <c r="AS837" s="127"/>
      <c r="AT837" s="127"/>
    </row>
    <row r="838" spans="1:46" ht="30" customHeight="1" x14ac:dyDescent="0.2">
      <c r="A838" s="127"/>
      <c r="B838" s="127"/>
      <c r="C838" s="127"/>
      <c r="D838" s="127"/>
      <c r="E838" s="127"/>
      <c r="F838" s="128"/>
      <c r="G838" s="128"/>
      <c r="H838" s="127"/>
      <c r="I838" s="129"/>
      <c r="J838" s="129"/>
      <c r="K838" s="128"/>
      <c r="L838" s="128"/>
      <c r="M838" s="127"/>
      <c r="N838" s="127"/>
      <c r="O838" s="127"/>
      <c r="P838" s="127"/>
      <c r="Q838" s="127"/>
      <c r="R838" s="130"/>
      <c r="S838" s="130"/>
      <c r="T838" s="128"/>
      <c r="U838" s="128"/>
      <c r="V838" s="128"/>
      <c r="W838" s="128"/>
      <c r="X838" s="130"/>
      <c r="Y838" s="127"/>
      <c r="Z838" s="131"/>
      <c r="AA838" s="127"/>
      <c r="AB838" s="127"/>
      <c r="AC838" s="127"/>
      <c r="AD838" s="127"/>
      <c r="AE838" s="127"/>
      <c r="AF838" s="127"/>
      <c r="AG838" s="127"/>
      <c r="AH838" s="127"/>
      <c r="AI838" s="127"/>
      <c r="AJ838" s="127"/>
      <c r="AK838" s="127"/>
      <c r="AL838" s="127"/>
      <c r="AM838" s="127"/>
      <c r="AN838" s="127"/>
      <c r="AO838" s="127"/>
      <c r="AP838" s="127"/>
      <c r="AQ838" s="127"/>
      <c r="AR838" s="127"/>
      <c r="AS838" s="127"/>
      <c r="AT838" s="127"/>
    </row>
    <row r="839" spans="1:46" ht="30" customHeight="1" x14ac:dyDescent="0.2">
      <c r="A839" s="127"/>
      <c r="B839" s="127"/>
      <c r="C839" s="127"/>
      <c r="D839" s="127"/>
      <c r="E839" s="127"/>
      <c r="F839" s="128"/>
      <c r="G839" s="128"/>
      <c r="H839" s="127"/>
      <c r="I839" s="129"/>
      <c r="J839" s="129"/>
      <c r="K839" s="128"/>
      <c r="L839" s="128"/>
      <c r="M839" s="127"/>
      <c r="N839" s="127"/>
      <c r="O839" s="127"/>
      <c r="P839" s="127"/>
      <c r="Q839" s="127"/>
      <c r="R839" s="130"/>
      <c r="S839" s="130"/>
      <c r="T839" s="128"/>
      <c r="U839" s="128"/>
      <c r="V839" s="128"/>
      <c r="W839" s="128"/>
      <c r="X839" s="130"/>
      <c r="Y839" s="127"/>
      <c r="Z839" s="131"/>
      <c r="AA839" s="127"/>
      <c r="AB839" s="127"/>
      <c r="AC839" s="127"/>
      <c r="AD839" s="127"/>
      <c r="AE839" s="127"/>
      <c r="AF839" s="127"/>
      <c r="AG839" s="127"/>
      <c r="AH839" s="127"/>
      <c r="AI839" s="127"/>
      <c r="AJ839" s="127"/>
      <c r="AK839" s="127"/>
      <c r="AL839" s="127"/>
      <c r="AM839" s="127"/>
      <c r="AN839" s="127"/>
      <c r="AO839" s="127"/>
      <c r="AP839" s="127"/>
      <c r="AQ839" s="127"/>
      <c r="AR839" s="127"/>
      <c r="AS839" s="127"/>
      <c r="AT839" s="127"/>
    </row>
    <row r="840" spans="1:46" ht="30" customHeight="1" x14ac:dyDescent="0.2">
      <c r="A840" s="127"/>
      <c r="B840" s="127"/>
      <c r="C840" s="127"/>
      <c r="D840" s="127"/>
      <c r="E840" s="127"/>
      <c r="F840" s="128"/>
      <c r="G840" s="128"/>
      <c r="H840" s="127"/>
      <c r="I840" s="129"/>
      <c r="J840" s="129"/>
      <c r="K840" s="128"/>
      <c r="L840" s="128"/>
      <c r="M840" s="127"/>
      <c r="N840" s="127"/>
      <c r="O840" s="127"/>
      <c r="P840" s="127"/>
      <c r="Q840" s="127"/>
      <c r="R840" s="130"/>
      <c r="S840" s="130"/>
      <c r="T840" s="128"/>
      <c r="U840" s="128"/>
      <c r="V840" s="128"/>
      <c r="W840" s="128"/>
      <c r="X840" s="130"/>
      <c r="Y840" s="127"/>
      <c r="Z840" s="131"/>
      <c r="AA840" s="127"/>
      <c r="AB840" s="127"/>
      <c r="AC840" s="127"/>
      <c r="AD840" s="127"/>
      <c r="AE840" s="127"/>
      <c r="AF840" s="127"/>
      <c r="AG840" s="127"/>
      <c r="AH840" s="127"/>
      <c r="AI840" s="127"/>
      <c r="AJ840" s="127"/>
      <c r="AK840" s="127"/>
      <c r="AL840" s="127"/>
      <c r="AM840" s="127"/>
      <c r="AN840" s="127"/>
      <c r="AO840" s="127"/>
      <c r="AP840" s="127"/>
      <c r="AQ840" s="127"/>
      <c r="AR840" s="127"/>
      <c r="AS840" s="127"/>
      <c r="AT840" s="127"/>
    </row>
    <row r="841" spans="1:46" ht="30" customHeight="1" x14ac:dyDescent="0.2">
      <c r="A841" s="127"/>
      <c r="B841" s="127"/>
      <c r="C841" s="127"/>
      <c r="D841" s="127"/>
      <c r="E841" s="127"/>
      <c r="F841" s="128"/>
      <c r="G841" s="128"/>
      <c r="H841" s="127"/>
      <c r="I841" s="129"/>
      <c r="J841" s="129"/>
      <c r="K841" s="128"/>
      <c r="L841" s="128"/>
      <c r="M841" s="127"/>
      <c r="N841" s="127"/>
      <c r="O841" s="127"/>
      <c r="P841" s="127"/>
      <c r="Q841" s="127"/>
      <c r="R841" s="130"/>
      <c r="S841" s="130"/>
      <c r="T841" s="128"/>
      <c r="U841" s="128"/>
      <c r="V841" s="128"/>
      <c r="W841" s="128"/>
      <c r="X841" s="130"/>
      <c r="Y841" s="127"/>
      <c r="Z841" s="131"/>
      <c r="AA841" s="127"/>
      <c r="AB841" s="127"/>
      <c r="AC841" s="127"/>
      <c r="AD841" s="127"/>
      <c r="AE841" s="127"/>
      <c r="AF841" s="127"/>
      <c r="AG841" s="127"/>
      <c r="AH841" s="127"/>
      <c r="AI841" s="127"/>
      <c r="AJ841" s="127"/>
      <c r="AK841" s="127"/>
      <c r="AL841" s="127"/>
      <c r="AM841" s="127"/>
      <c r="AN841" s="127"/>
      <c r="AO841" s="127"/>
      <c r="AP841" s="127"/>
      <c r="AQ841" s="127"/>
      <c r="AR841" s="127"/>
      <c r="AS841" s="127"/>
      <c r="AT841" s="127"/>
    </row>
    <row r="842" spans="1:46" ht="30" customHeight="1" x14ac:dyDescent="0.2">
      <c r="A842" s="127"/>
      <c r="B842" s="127"/>
      <c r="C842" s="127"/>
      <c r="D842" s="127"/>
      <c r="E842" s="127"/>
      <c r="F842" s="128"/>
      <c r="G842" s="128"/>
      <c r="H842" s="127"/>
      <c r="I842" s="129"/>
      <c r="J842" s="129"/>
      <c r="K842" s="128"/>
      <c r="L842" s="128"/>
      <c r="M842" s="127"/>
      <c r="N842" s="127"/>
      <c r="O842" s="127"/>
      <c r="P842" s="127"/>
      <c r="Q842" s="127"/>
      <c r="R842" s="130"/>
      <c r="S842" s="130"/>
      <c r="T842" s="128"/>
      <c r="U842" s="128"/>
      <c r="V842" s="128"/>
      <c r="W842" s="128"/>
      <c r="X842" s="130"/>
      <c r="Y842" s="127"/>
      <c r="Z842" s="131"/>
      <c r="AA842" s="127"/>
      <c r="AB842" s="127"/>
      <c r="AC842" s="127"/>
      <c r="AD842" s="127"/>
      <c r="AE842" s="127"/>
      <c r="AF842" s="127"/>
      <c r="AG842" s="127"/>
      <c r="AH842" s="127"/>
      <c r="AI842" s="127"/>
      <c r="AJ842" s="127"/>
      <c r="AK842" s="127"/>
      <c r="AL842" s="127"/>
      <c r="AM842" s="127"/>
      <c r="AN842" s="127"/>
      <c r="AO842" s="127"/>
      <c r="AP842" s="127"/>
      <c r="AQ842" s="127"/>
      <c r="AR842" s="127"/>
      <c r="AS842" s="127"/>
      <c r="AT842" s="127"/>
    </row>
    <row r="843" spans="1:46" ht="30" customHeight="1" x14ac:dyDescent="0.2">
      <c r="A843" s="127"/>
      <c r="B843" s="127"/>
      <c r="C843" s="127"/>
      <c r="D843" s="127"/>
      <c r="E843" s="127"/>
      <c r="F843" s="128"/>
      <c r="G843" s="128"/>
      <c r="H843" s="127"/>
      <c r="I843" s="129"/>
      <c r="J843" s="129"/>
      <c r="K843" s="128"/>
      <c r="L843" s="128"/>
      <c r="M843" s="127"/>
      <c r="N843" s="127"/>
      <c r="O843" s="127"/>
      <c r="P843" s="127"/>
      <c r="Q843" s="127"/>
      <c r="R843" s="130"/>
      <c r="S843" s="130"/>
      <c r="T843" s="128"/>
      <c r="U843" s="128"/>
      <c r="V843" s="128"/>
      <c r="W843" s="128"/>
      <c r="X843" s="130"/>
      <c r="Y843" s="127"/>
      <c r="Z843" s="131"/>
      <c r="AA843" s="127"/>
      <c r="AB843" s="127"/>
      <c r="AC843" s="127"/>
      <c r="AD843" s="127"/>
      <c r="AE843" s="127"/>
      <c r="AF843" s="127"/>
      <c r="AG843" s="127"/>
      <c r="AH843" s="127"/>
      <c r="AI843" s="127"/>
      <c r="AJ843" s="127"/>
      <c r="AK843" s="127"/>
      <c r="AL843" s="127"/>
      <c r="AM843" s="127"/>
      <c r="AN843" s="127"/>
      <c r="AO843" s="127"/>
      <c r="AP843" s="127"/>
      <c r="AQ843" s="127"/>
      <c r="AR843" s="127"/>
      <c r="AS843" s="127"/>
      <c r="AT843" s="127"/>
    </row>
    <row r="844" spans="1:46" ht="30" customHeight="1" x14ac:dyDescent="0.2">
      <c r="A844" s="127"/>
      <c r="B844" s="127"/>
      <c r="C844" s="127"/>
      <c r="D844" s="127"/>
      <c r="E844" s="127"/>
      <c r="F844" s="128"/>
      <c r="G844" s="128"/>
      <c r="H844" s="127"/>
      <c r="I844" s="129"/>
      <c r="J844" s="129"/>
      <c r="K844" s="128"/>
      <c r="L844" s="128"/>
      <c r="M844" s="127"/>
      <c r="N844" s="127"/>
      <c r="O844" s="127"/>
      <c r="P844" s="127"/>
      <c r="Q844" s="127"/>
      <c r="R844" s="130"/>
      <c r="S844" s="130"/>
      <c r="T844" s="128"/>
      <c r="U844" s="128"/>
      <c r="V844" s="128"/>
      <c r="W844" s="128"/>
      <c r="X844" s="130"/>
      <c r="Y844" s="127"/>
      <c r="Z844" s="131"/>
      <c r="AA844" s="127"/>
      <c r="AB844" s="127"/>
      <c r="AC844" s="127"/>
      <c r="AD844" s="127"/>
      <c r="AE844" s="127"/>
      <c r="AF844" s="127"/>
      <c r="AG844" s="127"/>
      <c r="AH844" s="127"/>
      <c r="AI844" s="127"/>
      <c r="AJ844" s="127"/>
      <c r="AK844" s="127"/>
      <c r="AL844" s="127"/>
      <c r="AM844" s="127"/>
      <c r="AN844" s="127"/>
      <c r="AO844" s="127"/>
      <c r="AP844" s="127"/>
      <c r="AQ844" s="127"/>
      <c r="AR844" s="127"/>
      <c r="AS844" s="127"/>
      <c r="AT844" s="127"/>
    </row>
    <row r="845" spans="1:46" ht="30" customHeight="1" x14ac:dyDescent="0.2">
      <c r="A845" s="127"/>
      <c r="B845" s="127"/>
      <c r="C845" s="127"/>
      <c r="D845" s="127"/>
      <c r="E845" s="127"/>
      <c r="F845" s="128"/>
      <c r="G845" s="128"/>
      <c r="H845" s="127"/>
      <c r="I845" s="129"/>
      <c r="J845" s="129"/>
      <c r="K845" s="128"/>
      <c r="L845" s="128"/>
      <c r="M845" s="127"/>
      <c r="N845" s="127"/>
      <c r="O845" s="127"/>
      <c r="P845" s="127"/>
      <c r="Q845" s="127"/>
      <c r="R845" s="130"/>
      <c r="S845" s="130"/>
      <c r="T845" s="128"/>
      <c r="U845" s="128"/>
      <c r="V845" s="128"/>
      <c r="W845" s="128"/>
      <c r="X845" s="130"/>
      <c r="Y845" s="127"/>
      <c r="Z845" s="131"/>
      <c r="AA845" s="127"/>
      <c r="AB845" s="127"/>
      <c r="AC845" s="127"/>
      <c r="AD845" s="127"/>
      <c r="AE845" s="127"/>
      <c r="AF845" s="127"/>
      <c r="AG845" s="127"/>
      <c r="AH845" s="127"/>
      <c r="AI845" s="127"/>
      <c r="AJ845" s="127"/>
      <c r="AK845" s="127"/>
      <c r="AL845" s="127"/>
      <c r="AM845" s="127"/>
      <c r="AN845" s="127"/>
      <c r="AO845" s="127"/>
      <c r="AP845" s="127"/>
      <c r="AQ845" s="127"/>
      <c r="AR845" s="127"/>
      <c r="AS845" s="127"/>
      <c r="AT845" s="127"/>
    </row>
    <row r="846" spans="1:46" ht="30" customHeight="1" x14ac:dyDescent="0.2">
      <c r="A846" s="127"/>
      <c r="B846" s="127"/>
      <c r="C846" s="127"/>
      <c r="D846" s="127"/>
      <c r="E846" s="127"/>
      <c r="F846" s="128"/>
      <c r="G846" s="128"/>
      <c r="H846" s="127"/>
      <c r="I846" s="129"/>
      <c r="J846" s="129"/>
      <c r="K846" s="128"/>
      <c r="L846" s="128"/>
      <c r="M846" s="127"/>
      <c r="N846" s="127"/>
      <c r="O846" s="127"/>
      <c r="P846" s="127"/>
      <c r="Q846" s="127"/>
      <c r="R846" s="130"/>
      <c r="S846" s="130"/>
      <c r="T846" s="128"/>
      <c r="U846" s="128"/>
      <c r="V846" s="128"/>
      <c r="W846" s="128"/>
      <c r="X846" s="130"/>
      <c r="Y846" s="127"/>
      <c r="Z846" s="131"/>
      <c r="AA846" s="127"/>
      <c r="AB846" s="127"/>
      <c r="AC846" s="127"/>
      <c r="AD846" s="127"/>
      <c r="AE846" s="127"/>
      <c r="AF846" s="127"/>
      <c r="AG846" s="127"/>
      <c r="AH846" s="127"/>
      <c r="AI846" s="127"/>
      <c r="AJ846" s="127"/>
      <c r="AK846" s="127"/>
      <c r="AL846" s="127"/>
      <c r="AM846" s="127"/>
      <c r="AN846" s="127"/>
      <c r="AO846" s="127"/>
      <c r="AP846" s="127"/>
      <c r="AQ846" s="127"/>
      <c r="AR846" s="127"/>
      <c r="AS846" s="127"/>
      <c r="AT846" s="127"/>
    </row>
    <row r="847" spans="1:46" ht="30" customHeight="1" x14ac:dyDescent="0.2">
      <c r="A847" s="127"/>
      <c r="B847" s="127"/>
      <c r="C847" s="127"/>
      <c r="D847" s="127"/>
      <c r="E847" s="127"/>
      <c r="F847" s="128"/>
      <c r="G847" s="128"/>
      <c r="H847" s="127"/>
      <c r="I847" s="129"/>
      <c r="J847" s="129"/>
      <c r="K847" s="128"/>
      <c r="L847" s="128"/>
      <c r="M847" s="127"/>
      <c r="N847" s="127"/>
      <c r="O847" s="127"/>
      <c r="P847" s="127"/>
      <c r="Q847" s="127"/>
      <c r="R847" s="130"/>
      <c r="S847" s="130"/>
      <c r="T847" s="128"/>
      <c r="U847" s="128"/>
      <c r="V847" s="128"/>
      <c r="W847" s="128"/>
      <c r="X847" s="130"/>
      <c r="Y847" s="127"/>
      <c r="Z847" s="131"/>
      <c r="AA847" s="127"/>
      <c r="AB847" s="127"/>
      <c r="AC847" s="127"/>
      <c r="AD847" s="127"/>
      <c r="AE847" s="127"/>
      <c r="AF847" s="127"/>
      <c r="AG847" s="127"/>
      <c r="AH847" s="127"/>
      <c r="AI847" s="127"/>
      <c r="AJ847" s="127"/>
      <c r="AK847" s="127"/>
      <c r="AL847" s="127"/>
      <c r="AM847" s="127"/>
      <c r="AN847" s="127"/>
      <c r="AO847" s="127"/>
      <c r="AP847" s="127"/>
      <c r="AQ847" s="127"/>
      <c r="AR847" s="127"/>
      <c r="AS847" s="127"/>
      <c r="AT847" s="127"/>
    </row>
    <row r="848" spans="1:46" ht="30" customHeight="1" x14ac:dyDescent="0.2">
      <c r="A848" s="127"/>
      <c r="B848" s="127"/>
      <c r="C848" s="127"/>
      <c r="D848" s="127"/>
      <c r="E848" s="127"/>
      <c r="F848" s="128"/>
      <c r="G848" s="128"/>
      <c r="H848" s="127"/>
      <c r="I848" s="129"/>
      <c r="J848" s="129"/>
      <c r="K848" s="128"/>
      <c r="L848" s="128"/>
      <c r="M848" s="127"/>
      <c r="N848" s="127"/>
      <c r="O848" s="127"/>
      <c r="P848" s="127"/>
      <c r="Q848" s="127"/>
      <c r="R848" s="130"/>
      <c r="S848" s="130"/>
      <c r="T848" s="128"/>
      <c r="U848" s="128"/>
      <c r="V848" s="128"/>
      <c r="W848" s="128"/>
      <c r="X848" s="130"/>
      <c r="Y848" s="127"/>
      <c r="Z848" s="131"/>
      <c r="AA848" s="127"/>
      <c r="AB848" s="127"/>
      <c r="AC848" s="127"/>
      <c r="AD848" s="127"/>
      <c r="AE848" s="127"/>
      <c r="AF848" s="127"/>
      <c r="AG848" s="127"/>
      <c r="AH848" s="127"/>
      <c r="AI848" s="127"/>
      <c r="AJ848" s="127"/>
      <c r="AK848" s="127"/>
      <c r="AL848" s="127"/>
      <c r="AM848" s="127"/>
      <c r="AN848" s="127"/>
      <c r="AO848" s="127"/>
      <c r="AP848" s="127"/>
      <c r="AQ848" s="127"/>
      <c r="AR848" s="127"/>
      <c r="AS848" s="127"/>
      <c r="AT848" s="127"/>
    </row>
    <row r="849" spans="1:46" ht="30" customHeight="1" x14ac:dyDescent="0.2">
      <c r="A849" s="127"/>
      <c r="B849" s="127"/>
      <c r="C849" s="127"/>
      <c r="D849" s="127"/>
      <c r="E849" s="127"/>
      <c r="F849" s="128"/>
      <c r="G849" s="128"/>
      <c r="H849" s="127"/>
      <c r="I849" s="129"/>
      <c r="J849" s="129"/>
      <c r="K849" s="128"/>
      <c r="L849" s="128"/>
      <c r="M849" s="127"/>
      <c r="N849" s="127"/>
      <c r="O849" s="127"/>
      <c r="P849" s="127"/>
      <c r="Q849" s="127"/>
      <c r="R849" s="130"/>
      <c r="S849" s="130"/>
      <c r="T849" s="128"/>
      <c r="U849" s="128"/>
      <c r="V849" s="128"/>
      <c r="W849" s="128"/>
      <c r="X849" s="130"/>
      <c r="Y849" s="127"/>
      <c r="Z849" s="131"/>
      <c r="AA849" s="127"/>
      <c r="AB849" s="127"/>
      <c r="AC849" s="127"/>
      <c r="AD849" s="127"/>
      <c r="AE849" s="127"/>
      <c r="AF849" s="127"/>
      <c r="AG849" s="127"/>
      <c r="AH849" s="127"/>
      <c r="AI849" s="127"/>
      <c r="AJ849" s="127"/>
      <c r="AK849" s="127"/>
      <c r="AL849" s="127"/>
      <c r="AM849" s="127"/>
      <c r="AN849" s="127"/>
      <c r="AO849" s="127"/>
      <c r="AP849" s="127"/>
      <c r="AQ849" s="127"/>
      <c r="AR849" s="127"/>
      <c r="AS849" s="127"/>
      <c r="AT849" s="127"/>
    </row>
    <row r="850" spans="1:46" ht="30" customHeight="1" x14ac:dyDescent="0.2">
      <c r="A850" s="127"/>
      <c r="B850" s="127"/>
      <c r="C850" s="127"/>
      <c r="D850" s="127"/>
      <c r="E850" s="127"/>
      <c r="F850" s="128"/>
      <c r="G850" s="128"/>
      <c r="H850" s="127"/>
      <c r="I850" s="129"/>
      <c r="J850" s="129"/>
      <c r="K850" s="128"/>
      <c r="L850" s="128"/>
      <c r="M850" s="127"/>
      <c r="N850" s="127"/>
      <c r="O850" s="127"/>
      <c r="P850" s="127"/>
      <c r="Q850" s="127"/>
      <c r="R850" s="130"/>
      <c r="S850" s="130"/>
      <c r="T850" s="128"/>
      <c r="U850" s="128"/>
      <c r="V850" s="128"/>
      <c r="W850" s="128"/>
      <c r="X850" s="130"/>
      <c r="Y850" s="127"/>
      <c r="Z850" s="131"/>
      <c r="AA850" s="127"/>
      <c r="AB850" s="127"/>
      <c r="AC850" s="127"/>
      <c r="AD850" s="127"/>
      <c r="AE850" s="127"/>
      <c r="AF850" s="127"/>
      <c r="AG850" s="127"/>
      <c r="AH850" s="127"/>
      <c r="AI850" s="127"/>
      <c r="AJ850" s="127"/>
      <c r="AK850" s="127"/>
      <c r="AL850" s="127"/>
      <c r="AM850" s="127"/>
      <c r="AN850" s="127"/>
      <c r="AO850" s="127"/>
      <c r="AP850" s="127"/>
      <c r="AQ850" s="127"/>
      <c r="AR850" s="127"/>
      <c r="AS850" s="127"/>
      <c r="AT850" s="127"/>
    </row>
    <row r="851" spans="1:46" ht="30" customHeight="1" x14ac:dyDescent="0.2">
      <c r="A851" s="127"/>
      <c r="B851" s="127"/>
      <c r="C851" s="127"/>
      <c r="D851" s="127"/>
      <c r="E851" s="127"/>
      <c r="F851" s="128"/>
      <c r="G851" s="128"/>
      <c r="H851" s="127"/>
      <c r="I851" s="129"/>
      <c r="J851" s="129"/>
      <c r="K851" s="128"/>
      <c r="L851" s="128"/>
      <c r="M851" s="127"/>
      <c r="N851" s="127"/>
      <c r="O851" s="127"/>
      <c r="P851" s="127"/>
      <c r="Q851" s="127"/>
      <c r="R851" s="130"/>
      <c r="S851" s="130"/>
      <c r="T851" s="128"/>
      <c r="U851" s="128"/>
      <c r="V851" s="128"/>
      <c r="W851" s="128"/>
      <c r="X851" s="130"/>
      <c r="Y851" s="127"/>
      <c r="Z851" s="131"/>
      <c r="AA851" s="127"/>
      <c r="AB851" s="127"/>
      <c r="AC851" s="127"/>
      <c r="AD851" s="127"/>
      <c r="AE851" s="127"/>
      <c r="AF851" s="127"/>
      <c r="AG851" s="127"/>
      <c r="AH851" s="127"/>
      <c r="AI851" s="127"/>
      <c r="AJ851" s="127"/>
      <c r="AK851" s="127"/>
      <c r="AL851" s="127"/>
      <c r="AM851" s="127"/>
      <c r="AN851" s="127"/>
      <c r="AO851" s="127"/>
      <c r="AP851" s="127"/>
      <c r="AQ851" s="127"/>
      <c r="AR851" s="127"/>
      <c r="AS851" s="127"/>
      <c r="AT851" s="127"/>
    </row>
    <row r="852" spans="1:46" ht="30" customHeight="1" x14ac:dyDescent="0.2">
      <c r="A852" s="127"/>
      <c r="B852" s="127"/>
      <c r="C852" s="127"/>
      <c r="D852" s="127"/>
      <c r="E852" s="127"/>
      <c r="F852" s="128"/>
      <c r="G852" s="128"/>
      <c r="H852" s="127"/>
      <c r="I852" s="129"/>
      <c r="J852" s="129"/>
      <c r="K852" s="128"/>
      <c r="L852" s="128"/>
      <c r="M852" s="127"/>
      <c r="N852" s="127"/>
      <c r="O852" s="127"/>
      <c r="P852" s="127"/>
      <c r="Q852" s="127"/>
      <c r="R852" s="130"/>
      <c r="S852" s="130"/>
      <c r="T852" s="128"/>
      <c r="U852" s="128"/>
      <c r="V852" s="128"/>
      <c r="W852" s="128"/>
      <c r="X852" s="130"/>
      <c r="Y852" s="127"/>
      <c r="Z852" s="131"/>
      <c r="AA852" s="127"/>
      <c r="AB852" s="127"/>
      <c r="AC852" s="127"/>
      <c r="AD852" s="127"/>
      <c r="AE852" s="127"/>
      <c r="AF852" s="127"/>
      <c r="AG852" s="127"/>
      <c r="AH852" s="127"/>
      <c r="AI852" s="127"/>
      <c r="AJ852" s="127"/>
      <c r="AK852" s="127"/>
      <c r="AL852" s="127"/>
      <c r="AM852" s="127"/>
      <c r="AN852" s="127"/>
      <c r="AO852" s="127"/>
      <c r="AP852" s="127"/>
      <c r="AQ852" s="127"/>
      <c r="AR852" s="127"/>
      <c r="AS852" s="127"/>
      <c r="AT852" s="127"/>
    </row>
    <row r="853" spans="1:46" ht="30" customHeight="1" x14ac:dyDescent="0.2">
      <c r="A853" s="127"/>
      <c r="B853" s="127"/>
      <c r="C853" s="127"/>
      <c r="D853" s="127"/>
      <c r="E853" s="127"/>
      <c r="F853" s="128"/>
      <c r="G853" s="128"/>
      <c r="H853" s="127"/>
      <c r="I853" s="129"/>
      <c r="J853" s="129"/>
      <c r="K853" s="128"/>
      <c r="L853" s="128"/>
      <c r="M853" s="127"/>
      <c r="N853" s="127"/>
      <c r="O853" s="127"/>
      <c r="P853" s="127"/>
      <c r="Q853" s="127"/>
      <c r="R853" s="130"/>
      <c r="S853" s="130"/>
      <c r="T853" s="128"/>
      <c r="U853" s="128"/>
      <c r="V853" s="128"/>
      <c r="W853" s="128"/>
      <c r="X853" s="130"/>
      <c r="Y853" s="127"/>
      <c r="Z853" s="131"/>
      <c r="AA853" s="127"/>
      <c r="AB853" s="127"/>
      <c r="AC853" s="127"/>
      <c r="AD853" s="127"/>
      <c r="AE853" s="127"/>
      <c r="AF853" s="127"/>
      <c r="AG853" s="127"/>
      <c r="AH853" s="127"/>
      <c r="AI853" s="127"/>
      <c r="AJ853" s="127"/>
      <c r="AK853" s="127"/>
      <c r="AL853" s="127"/>
      <c r="AM853" s="127"/>
      <c r="AN853" s="127"/>
      <c r="AO853" s="127"/>
      <c r="AP853" s="127"/>
      <c r="AQ853" s="127"/>
      <c r="AR853" s="127"/>
      <c r="AS853" s="127"/>
      <c r="AT853" s="127"/>
    </row>
    <row r="854" spans="1:46" ht="30" customHeight="1" x14ac:dyDescent="0.2">
      <c r="A854" s="127"/>
      <c r="B854" s="127"/>
      <c r="C854" s="127"/>
      <c r="D854" s="127"/>
      <c r="E854" s="127"/>
      <c r="F854" s="128"/>
      <c r="G854" s="128"/>
      <c r="H854" s="127"/>
      <c r="I854" s="129"/>
      <c r="J854" s="129"/>
      <c r="K854" s="128"/>
      <c r="L854" s="128"/>
      <c r="M854" s="127"/>
      <c r="N854" s="127"/>
      <c r="O854" s="127"/>
      <c r="P854" s="127"/>
      <c r="Q854" s="127"/>
      <c r="R854" s="130"/>
      <c r="S854" s="130"/>
      <c r="T854" s="128"/>
      <c r="U854" s="128"/>
      <c r="V854" s="128"/>
      <c r="W854" s="128"/>
      <c r="X854" s="130"/>
      <c r="Y854" s="127"/>
      <c r="Z854" s="131"/>
      <c r="AA854" s="127"/>
      <c r="AB854" s="127"/>
      <c r="AC854" s="127"/>
      <c r="AD854" s="127"/>
      <c r="AE854" s="127"/>
      <c r="AF854" s="127"/>
      <c r="AG854" s="127"/>
      <c r="AH854" s="127"/>
      <c r="AI854" s="127"/>
      <c r="AJ854" s="127"/>
      <c r="AK854" s="127"/>
      <c r="AL854" s="127"/>
      <c r="AM854" s="127"/>
      <c r="AN854" s="127"/>
      <c r="AO854" s="127"/>
      <c r="AP854" s="127"/>
      <c r="AQ854" s="127"/>
      <c r="AR854" s="127"/>
      <c r="AS854" s="127"/>
      <c r="AT854" s="127"/>
    </row>
    <row r="855" spans="1:46" ht="30" customHeight="1" x14ac:dyDescent="0.2">
      <c r="A855" s="127"/>
      <c r="B855" s="127"/>
      <c r="C855" s="127"/>
      <c r="D855" s="127"/>
      <c r="E855" s="127"/>
      <c r="F855" s="128"/>
      <c r="G855" s="128"/>
      <c r="H855" s="127"/>
      <c r="I855" s="129"/>
      <c r="J855" s="129"/>
      <c r="K855" s="128"/>
      <c r="L855" s="128"/>
      <c r="M855" s="127"/>
      <c r="N855" s="127"/>
      <c r="O855" s="127"/>
      <c r="P855" s="127"/>
      <c r="Q855" s="127"/>
      <c r="R855" s="130"/>
      <c r="S855" s="130"/>
      <c r="T855" s="128"/>
      <c r="U855" s="128"/>
      <c r="V855" s="128"/>
      <c r="W855" s="128"/>
      <c r="X855" s="130"/>
      <c r="Y855" s="127"/>
      <c r="Z855" s="131"/>
      <c r="AA855" s="127"/>
      <c r="AB855" s="127"/>
      <c r="AC855" s="127"/>
      <c r="AD855" s="127"/>
      <c r="AE855" s="127"/>
      <c r="AF855" s="127"/>
      <c r="AG855" s="127"/>
      <c r="AH855" s="127"/>
      <c r="AI855" s="127"/>
      <c r="AJ855" s="127"/>
      <c r="AK855" s="127"/>
      <c r="AL855" s="127"/>
      <c r="AM855" s="127"/>
      <c r="AN855" s="127"/>
      <c r="AO855" s="127"/>
      <c r="AP855" s="127"/>
      <c r="AQ855" s="127"/>
      <c r="AR855" s="127"/>
      <c r="AS855" s="127"/>
      <c r="AT855" s="127"/>
    </row>
    <row r="856" spans="1:46" ht="30" customHeight="1" x14ac:dyDescent="0.2">
      <c r="A856" s="127"/>
      <c r="B856" s="127"/>
      <c r="C856" s="127"/>
      <c r="D856" s="127"/>
      <c r="E856" s="127"/>
      <c r="F856" s="128"/>
      <c r="G856" s="128"/>
      <c r="H856" s="127"/>
      <c r="I856" s="129"/>
      <c r="J856" s="129"/>
      <c r="K856" s="128"/>
      <c r="L856" s="128"/>
      <c r="M856" s="127"/>
      <c r="N856" s="127"/>
      <c r="O856" s="127"/>
      <c r="P856" s="127"/>
      <c r="Q856" s="127"/>
      <c r="R856" s="130"/>
      <c r="S856" s="130"/>
      <c r="T856" s="128"/>
      <c r="U856" s="128"/>
      <c r="V856" s="128"/>
      <c r="W856" s="128"/>
      <c r="X856" s="130"/>
      <c r="Y856" s="127"/>
      <c r="Z856" s="131"/>
      <c r="AA856" s="127"/>
      <c r="AB856" s="127"/>
      <c r="AC856" s="127"/>
      <c r="AD856" s="127"/>
      <c r="AE856" s="127"/>
      <c r="AF856" s="127"/>
      <c r="AG856" s="127"/>
      <c r="AH856" s="127"/>
      <c r="AI856" s="127"/>
      <c r="AJ856" s="127"/>
      <c r="AK856" s="127"/>
      <c r="AL856" s="127"/>
      <c r="AM856" s="127"/>
      <c r="AN856" s="127"/>
      <c r="AO856" s="127"/>
      <c r="AP856" s="127"/>
      <c r="AQ856" s="127"/>
      <c r="AR856" s="127"/>
      <c r="AS856" s="127"/>
      <c r="AT856" s="127"/>
    </row>
    <row r="857" spans="1:46" ht="30" customHeight="1" x14ac:dyDescent="0.2">
      <c r="A857" s="127"/>
      <c r="B857" s="127"/>
      <c r="C857" s="127"/>
      <c r="D857" s="127"/>
      <c r="E857" s="127"/>
      <c r="F857" s="128"/>
      <c r="G857" s="128"/>
      <c r="H857" s="127"/>
      <c r="I857" s="129"/>
      <c r="J857" s="129"/>
      <c r="K857" s="128"/>
      <c r="L857" s="128"/>
      <c r="M857" s="127"/>
      <c r="N857" s="127"/>
      <c r="O857" s="127"/>
      <c r="P857" s="127"/>
      <c r="Q857" s="127"/>
      <c r="R857" s="130"/>
      <c r="S857" s="130"/>
      <c r="T857" s="128"/>
      <c r="U857" s="128"/>
      <c r="V857" s="128"/>
      <c r="W857" s="128"/>
      <c r="X857" s="130"/>
      <c r="Y857" s="127"/>
      <c r="Z857" s="131"/>
      <c r="AA857" s="127"/>
      <c r="AB857" s="127"/>
      <c r="AC857" s="127"/>
      <c r="AD857" s="127"/>
      <c r="AE857" s="127"/>
      <c r="AF857" s="127"/>
      <c r="AG857" s="127"/>
      <c r="AH857" s="127"/>
      <c r="AI857" s="127"/>
      <c r="AJ857" s="127"/>
      <c r="AK857" s="127"/>
      <c r="AL857" s="127"/>
      <c r="AM857" s="127"/>
      <c r="AN857" s="127"/>
      <c r="AO857" s="127"/>
      <c r="AP857" s="127"/>
      <c r="AQ857" s="127"/>
      <c r="AR857" s="127"/>
      <c r="AS857" s="127"/>
      <c r="AT857" s="127"/>
    </row>
    <row r="858" spans="1:46" ht="30" customHeight="1" x14ac:dyDescent="0.2">
      <c r="A858" s="127"/>
      <c r="B858" s="127"/>
      <c r="C858" s="127"/>
      <c r="D858" s="127"/>
      <c r="E858" s="127"/>
      <c r="F858" s="128"/>
      <c r="G858" s="128"/>
      <c r="H858" s="127"/>
      <c r="I858" s="129"/>
      <c r="J858" s="129"/>
      <c r="K858" s="128"/>
      <c r="L858" s="128"/>
      <c r="M858" s="127"/>
      <c r="N858" s="127"/>
      <c r="O858" s="127"/>
      <c r="P858" s="127"/>
      <c r="Q858" s="127"/>
      <c r="R858" s="130"/>
      <c r="S858" s="130"/>
      <c r="T858" s="128"/>
      <c r="U858" s="128"/>
      <c r="V858" s="128"/>
      <c r="W858" s="128"/>
      <c r="X858" s="130"/>
      <c r="Y858" s="127"/>
      <c r="Z858" s="131"/>
      <c r="AA858" s="127"/>
      <c r="AB858" s="127"/>
      <c r="AC858" s="127"/>
      <c r="AD858" s="127"/>
      <c r="AE858" s="127"/>
      <c r="AF858" s="127"/>
      <c r="AG858" s="127"/>
      <c r="AH858" s="127"/>
      <c r="AI858" s="127"/>
      <c r="AJ858" s="127"/>
      <c r="AK858" s="127"/>
      <c r="AL858" s="127"/>
      <c r="AM858" s="127"/>
      <c r="AN858" s="127"/>
      <c r="AO858" s="127"/>
      <c r="AP858" s="127"/>
      <c r="AQ858" s="127"/>
      <c r="AR858" s="127"/>
      <c r="AS858" s="127"/>
      <c r="AT858" s="127"/>
    </row>
    <row r="859" spans="1:46" ht="30" customHeight="1" x14ac:dyDescent="0.2">
      <c r="A859" s="127"/>
      <c r="B859" s="127"/>
      <c r="C859" s="127"/>
      <c r="D859" s="127"/>
      <c r="E859" s="127"/>
      <c r="F859" s="128"/>
      <c r="G859" s="128"/>
      <c r="H859" s="127"/>
      <c r="I859" s="129"/>
      <c r="J859" s="129"/>
      <c r="K859" s="128"/>
      <c r="L859" s="128"/>
      <c r="M859" s="127"/>
      <c r="N859" s="127"/>
      <c r="O859" s="127"/>
      <c r="P859" s="127"/>
      <c r="Q859" s="127"/>
      <c r="R859" s="130"/>
      <c r="S859" s="130"/>
      <c r="T859" s="128"/>
      <c r="U859" s="128"/>
      <c r="V859" s="128"/>
      <c r="W859" s="128"/>
      <c r="X859" s="130"/>
      <c r="Y859" s="127"/>
      <c r="Z859" s="131"/>
      <c r="AA859" s="127"/>
      <c r="AB859" s="127"/>
      <c r="AC859" s="127"/>
      <c r="AD859" s="127"/>
      <c r="AE859" s="127"/>
      <c r="AF859" s="127"/>
      <c r="AG859" s="127"/>
      <c r="AH859" s="127"/>
      <c r="AI859" s="127"/>
      <c r="AJ859" s="127"/>
      <c r="AK859" s="127"/>
      <c r="AL859" s="127"/>
      <c r="AM859" s="127"/>
      <c r="AN859" s="127"/>
      <c r="AO859" s="127"/>
      <c r="AP859" s="127"/>
      <c r="AQ859" s="127"/>
      <c r="AR859" s="127"/>
      <c r="AS859" s="127"/>
      <c r="AT859" s="127"/>
    </row>
    <row r="860" spans="1:46" ht="30" customHeight="1" x14ac:dyDescent="0.2">
      <c r="A860" s="127"/>
      <c r="B860" s="127"/>
      <c r="C860" s="127"/>
      <c r="D860" s="127"/>
      <c r="E860" s="127"/>
      <c r="F860" s="128"/>
      <c r="G860" s="128"/>
      <c r="H860" s="127"/>
      <c r="I860" s="129"/>
      <c r="J860" s="129"/>
      <c r="K860" s="128"/>
      <c r="L860" s="128"/>
      <c r="M860" s="127"/>
      <c r="N860" s="127"/>
      <c r="O860" s="127"/>
      <c r="P860" s="127"/>
      <c r="Q860" s="127"/>
      <c r="R860" s="130"/>
      <c r="S860" s="130"/>
      <c r="T860" s="128"/>
      <c r="U860" s="128"/>
      <c r="V860" s="128"/>
      <c r="W860" s="128"/>
      <c r="X860" s="130"/>
      <c r="Y860" s="127"/>
      <c r="Z860" s="131"/>
      <c r="AA860" s="127"/>
      <c r="AB860" s="127"/>
      <c r="AC860" s="127"/>
      <c r="AD860" s="127"/>
      <c r="AE860" s="127"/>
      <c r="AF860" s="127"/>
      <c r="AG860" s="127"/>
      <c r="AH860" s="127"/>
      <c r="AI860" s="127"/>
      <c r="AJ860" s="127"/>
      <c r="AK860" s="127"/>
      <c r="AL860" s="127"/>
      <c r="AM860" s="127"/>
      <c r="AN860" s="127"/>
      <c r="AO860" s="127"/>
      <c r="AP860" s="127"/>
      <c r="AQ860" s="127"/>
      <c r="AR860" s="127"/>
      <c r="AS860" s="127"/>
      <c r="AT860" s="127"/>
    </row>
    <row r="861" spans="1:46" ht="30" customHeight="1" x14ac:dyDescent="0.2">
      <c r="A861" s="127"/>
      <c r="B861" s="127"/>
      <c r="C861" s="127"/>
      <c r="D861" s="127"/>
      <c r="E861" s="127"/>
      <c r="F861" s="128"/>
      <c r="G861" s="128"/>
      <c r="H861" s="127"/>
      <c r="I861" s="129"/>
      <c r="J861" s="129"/>
      <c r="K861" s="128"/>
      <c r="L861" s="128"/>
      <c r="M861" s="127"/>
      <c r="N861" s="127"/>
      <c r="O861" s="127"/>
      <c r="P861" s="127"/>
      <c r="Q861" s="127"/>
      <c r="R861" s="130"/>
      <c r="S861" s="130"/>
      <c r="T861" s="128"/>
      <c r="U861" s="128"/>
      <c r="V861" s="128"/>
      <c r="W861" s="128"/>
      <c r="X861" s="130"/>
      <c r="Y861" s="127"/>
      <c r="Z861" s="131"/>
      <c r="AA861" s="127"/>
      <c r="AB861" s="127"/>
      <c r="AC861" s="127"/>
      <c r="AD861" s="127"/>
      <c r="AE861" s="127"/>
      <c r="AF861" s="127"/>
      <c r="AG861" s="127"/>
      <c r="AH861" s="127"/>
      <c r="AI861" s="127"/>
      <c r="AJ861" s="127"/>
      <c r="AK861" s="127"/>
      <c r="AL861" s="127"/>
      <c r="AM861" s="127"/>
      <c r="AN861" s="127"/>
      <c r="AO861" s="127"/>
      <c r="AP861" s="127"/>
      <c r="AQ861" s="127"/>
      <c r="AR861" s="127"/>
      <c r="AS861" s="127"/>
      <c r="AT861" s="127"/>
    </row>
    <row r="862" spans="1:46" ht="30" customHeight="1" x14ac:dyDescent="0.2">
      <c r="A862" s="127"/>
      <c r="B862" s="127"/>
      <c r="C862" s="127"/>
      <c r="D862" s="127"/>
      <c r="E862" s="127"/>
      <c r="F862" s="128"/>
      <c r="G862" s="128"/>
      <c r="H862" s="127"/>
      <c r="I862" s="129"/>
      <c r="J862" s="129"/>
      <c r="K862" s="128"/>
      <c r="L862" s="128"/>
      <c r="M862" s="127"/>
      <c r="N862" s="127"/>
      <c r="O862" s="127"/>
      <c r="P862" s="127"/>
      <c r="Q862" s="127"/>
      <c r="R862" s="130"/>
      <c r="S862" s="130"/>
      <c r="T862" s="128"/>
      <c r="U862" s="128"/>
      <c r="V862" s="128"/>
      <c r="W862" s="128"/>
      <c r="X862" s="130"/>
      <c r="Y862" s="127"/>
      <c r="Z862" s="131"/>
      <c r="AA862" s="127"/>
      <c r="AB862" s="127"/>
      <c r="AC862" s="127"/>
      <c r="AD862" s="127"/>
      <c r="AE862" s="127"/>
      <c r="AF862" s="127"/>
      <c r="AG862" s="127"/>
      <c r="AH862" s="127"/>
      <c r="AI862" s="127"/>
      <c r="AJ862" s="127"/>
      <c r="AK862" s="127"/>
      <c r="AL862" s="127"/>
      <c r="AM862" s="127"/>
      <c r="AN862" s="127"/>
      <c r="AO862" s="127"/>
      <c r="AP862" s="127"/>
      <c r="AQ862" s="127"/>
      <c r="AR862" s="127"/>
      <c r="AS862" s="127"/>
      <c r="AT862" s="127"/>
    </row>
    <row r="863" spans="1:46" ht="30" customHeight="1" x14ac:dyDescent="0.2">
      <c r="A863" s="127"/>
      <c r="B863" s="127"/>
      <c r="C863" s="127"/>
      <c r="D863" s="127"/>
      <c r="E863" s="127"/>
      <c r="F863" s="128"/>
      <c r="G863" s="128"/>
      <c r="H863" s="127"/>
      <c r="I863" s="129"/>
      <c r="J863" s="129"/>
      <c r="K863" s="128"/>
      <c r="L863" s="128"/>
      <c r="M863" s="127"/>
      <c r="N863" s="127"/>
      <c r="O863" s="127"/>
      <c r="P863" s="127"/>
      <c r="Q863" s="127"/>
      <c r="R863" s="130"/>
      <c r="S863" s="130"/>
      <c r="T863" s="128"/>
      <c r="U863" s="128"/>
      <c r="V863" s="128"/>
      <c r="W863" s="128"/>
      <c r="X863" s="130"/>
      <c r="Y863" s="127"/>
      <c r="Z863" s="131"/>
      <c r="AA863" s="127"/>
      <c r="AB863" s="127"/>
      <c r="AC863" s="127"/>
      <c r="AD863" s="127"/>
      <c r="AE863" s="127"/>
      <c r="AF863" s="127"/>
      <c r="AG863" s="127"/>
      <c r="AH863" s="127"/>
      <c r="AI863" s="127"/>
      <c r="AJ863" s="127"/>
      <c r="AK863" s="127"/>
      <c r="AL863" s="127"/>
      <c r="AM863" s="127"/>
      <c r="AN863" s="127"/>
      <c r="AO863" s="127"/>
      <c r="AP863" s="127"/>
      <c r="AQ863" s="127"/>
      <c r="AR863" s="127"/>
      <c r="AS863" s="127"/>
      <c r="AT863" s="127"/>
    </row>
    <row r="864" spans="1:46" ht="30" customHeight="1" x14ac:dyDescent="0.2">
      <c r="A864" s="127"/>
      <c r="B864" s="127"/>
      <c r="C864" s="127"/>
      <c r="D864" s="127"/>
      <c r="E864" s="127"/>
      <c r="F864" s="128"/>
      <c r="G864" s="128"/>
      <c r="H864" s="127"/>
      <c r="I864" s="129"/>
      <c r="J864" s="129"/>
      <c r="K864" s="128"/>
      <c r="L864" s="128"/>
      <c r="M864" s="127"/>
      <c r="N864" s="127"/>
      <c r="O864" s="127"/>
      <c r="P864" s="127"/>
      <c r="Q864" s="127"/>
      <c r="R864" s="130"/>
      <c r="S864" s="130"/>
      <c r="T864" s="128"/>
      <c r="U864" s="128"/>
      <c r="V864" s="128"/>
      <c r="W864" s="128"/>
      <c r="X864" s="130"/>
      <c r="Y864" s="127"/>
      <c r="Z864" s="131"/>
      <c r="AA864" s="127"/>
      <c r="AB864" s="127"/>
      <c r="AC864" s="127"/>
      <c r="AD864" s="127"/>
      <c r="AE864" s="127"/>
      <c r="AF864" s="127"/>
      <c r="AG864" s="127"/>
      <c r="AH864" s="127"/>
      <c r="AI864" s="127"/>
      <c r="AJ864" s="127"/>
      <c r="AK864" s="127"/>
      <c r="AL864" s="127"/>
      <c r="AM864" s="127"/>
      <c r="AN864" s="127"/>
      <c r="AO864" s="127"/>
      <c r="AP864" s="127"/>
      <c r="AQ864" s="127"/>
      <c r="AR864" s="127"/>
      <c r="AS864" s="127"/>
      <c r="AT864" s="127"/>
    </row>
    <row r="865" spans="1:46" ht="30" customHeight="1" x14ac:dyDescent="0.2">
      <c r="A865" s="127"/>
      <c r="B865" s="127"/>
      <c r="C865" s="127"/>
      <c r="D865" s="127"/>
      <c r="E865" s="127"/>
      <c r="F865" s="128"/>
      <c r="G865" s="128"/>
      <c r="H865" s="127"/>
      <c r="I865" s="129"/>
      <c r="J865" s="129"/>
      <c r="K865" s="128"/>
      <c r="L865" s="128"/>
      <c r="M865" s="127"/>
      <c r="N865" s="127"/>
      <c r="O865" s="127"/>
      <c r="P865" s="127"/>
      <c r="Q865" s="127"/>
      <c r="R865" s="130"/>
      <c r="S865" s="130"/>
      <c r="T865" s="128"/>
      <c r="U865" s="128"/>
      <c r="V865" s="128"/>
      <c r="W865" s="128"/>
      <c r="X865" s="130"/>
      <c r="Y865" s="127"/>
      <c r="Z865" s="131"/>
      <c r="AA865" s="127"/>
      <c r="AB865" s="127"/>
      <c r="AC865" s="127"/>
      <c r="AD865" s="127"/>
      <c r="AE865" s="127"/>
      <c r="AF865" s="127"/>
      <c r="AG865" s="127"/>
      <c r="AH865" s="127"/>
      <c r="AI865" s="127"/>
      <c r="AJ865" s="127"/>
      <c r="AK865" s="127"/>
      <c r="AL865" s="127"/>
      <c r="AM865" s="127"/>
      <c r="AN865" s="127"/>
      <c r="AO865" s="127"/>
      <c r="AP865" s="127"/>
      <c r="AQ865" s="127"/>
      <c r="AR865" s="127"/>
      <c r="AS865" s="127"/>
      <c r="AT865" s="127"/>
    </row>
    <row r="866" spans="1:46" ht="30" customHeight="1" x14ac:dyDescent="0.2">
      <c r="A866" s="127"/>
      <c r="B866" s="127"/>
      <c r="C866" s="127"/>
      <c r="D866" s="127"/>
      <c r="E866" s="127"/>
      <c r="F866" s="128"/>
      <c r="G866" s="128"/>
      <c r="H866" s="127"/>
      <c r="I866" s="129"/>
      <c r="J866" s="129"/>
      <c r="K866" s="128"/>
      <c r="L866" s="128"/>
      <c r="M866" s="127"/>
      <c r="N866" s="127"/>
      <c r="O866" s="127"/>
      <c r="P866" s="127"/>
      <c r="Q866" s="127"/>
      <c r="R866" s="130"/>
      <c r="S866" s="130"/>
      <c r="T866" s="128"/>
      <c r="U866" s="128"/>
      <c r="V866" s="128"/>
      <c r="W866" s="128"/>
      <c r="X866" s="130"/>
      <c r="Y866" s="127"/>
      <c r="Z866" s="131"/>
      <c r="AA866" s="127"/>
      <c r="AB866" s="127"/>
      <c r="AC866" s="127"/>
      <c r="AD866" s="127"/>
      <c r="AE866" s="127"/>
      <c r="AF866" s="127"/>
      <c r="AG866" s="127"/>
      <c r="AH866" s="127"/>
      <c r="AI866" s="127"/>
      <c r="AJ866" s="127"/>
      <c r="AK866" s="127"/>
      <c r="AL866" s="127"/>
      <c r="AM866" s="127"/>
      <c r="AN866" s="127"/>
      <c r="AO866" s="127"/>
      <c r="AP866" s="127"/>
      <c r="AQ866" s="127"/>
      <c r="AR866" s="127"/>
      <c r="AS866" s="127"/>
      <c r="AT866" s="127"/>
    </row>
    <row r="867" spans="1:46" ht="30" customHeight="1" x14ac:dyDescent="0.2">
      <c r="A867" s="127"/>
      <c r="B867" s="127"/>
      <c r="C867" s="127"/>
      <c r="D867" s="127"/>
      <c r="E867" s="127"/>
      <c r="F867" s="128"/>
      <c r="G867" s="128"/>
      <c r="H867" s="127"/>
      <c r="I867" s="129"/>
      <c r="J867" s="129"/>
      <c r="K867" s="128"/>
      <c r="L867" s="128"/>
      <c r="M867" s="127"/>
      <c r="N867" s="127"/>
      <c r="O867" s="127"/>
      <c r="P867" s="127"/>
      <c r="Q867" s="127"/>
      <c r="R867" s="130"/>
      <c r="S867" s="130"/>
      <c r="T867" s="128"/>
      <c r="U867" s="128"/>
      <c r="V867" s="128"/>
      <c r="W867" s="128"/>
      <c r="X867" s="130"/>
      <c r="Y867" s="127"/>
      <c r="Z867" s="131"/>
      <c r="AA867" s="127"/>
      <c r="AB867" s="127"/>
      <c r="AC867" s="127"/>
      <c r="AD867" s="127"/>
      <c r="AE867" s="127"/>
      <c r="AF867" s="127"/>
      <c r="AG867" s="127"/>
      <c r="AH867" s="127"/>
      <c r="AI867" s="127"/>
      <c r="AJ867" s="127"/>
      <c r="AK867" s="127"/>
      <c r="AL867" s="127"/>
      <c r="AM867" s="127"/>
      <c r="AN867" s="127"/>
      <c r="AO867" s="127"/>
      <c r="AP867" s="127"/>
      <c r="AQ867" s="127"/>
      <c r="AR867" s="127"/>
      <c r="AS867" s="127"/>
      <c r="AT867" s="127"/>
    </row>
    <row r="868" spans="1:46" ht="30" customHeight="1" x14ac:dyDescent="0.2">
      <c r="A868" s="127"/>
      <c r="B868" s="127"/>
      <c r="C868" s="127"/>
      <c r="D868" s="127"/>
      <c r="E868" s="127"/>
      <c r="F868" s="128"/>
      <c r="G868" s="128"/>
      <c r="H868" s="127"/>
      <c r="I868" s="129"/>
      <c r="J868" s="129"/>
      <c r="K868" s="128"/>
      <c r="L868" s="128"/>
      <c r="M868" s="127"/>
      <c r="N868" s="127"/>
      <c r="O868" s="127"/>
      <c r="P868" s="127"/>
      <c r="Q868" s="127"/>
      <c r="R868" s="130"/>
      <c r="S868" s="130"/>
      <c r="T868" s="128"/>
      <c r="U868" s="128"/>
      <c r="V868" s="128"/>
      <c r="W868" s="128"/>
      <c r="X868" s="130"/>
      <c r="Y868" s="127"/>
      <c r="Z868" s="131"/>
      <c r="AA868" s="127"/>
      <c r="AB868" s="127"/>
      <c r="AC868" s="127"/>
      <c r="AD868" s="127"/>
      <c r="AE868" s="127"/>
      <c r="AF868" s="127"/>
      <c r="AG868" s="127"/>
      <c r="AH868" s="127"/>
      <c r="AI868" s="127"/>
      <c r="AJ868" s="127"/>
      <c r="AK868" s="127"/>
      <c r="AL868" s="127"/>
      <c r="AM868" s="127"/>
      <c r="AN868" s="127"/>
      <c r="AO868" s="127"/>
      <c r="AP868" s="127"/>
      <c r="AQ868" s="127"/>
      <c r="AR868" s="127"/>
      <c r="AS868" s="127"/>
      <c r="AT868" s="127"/>
    </row>
    <row r="869" spans="1:46" ht="30" customHeight="1" x14ac:dyDescent="0.2">
      <c r="A869" s="127"/>
      <c r="B869" s="127"/>
      <c r="C869" s="127"/>
      <c r="D869" s="127"/>
      <c r="E869" s="127"/>
      <c r="F869" s="128"/>
      <c r="G869" s="128"/>
      <c r="H869" s="127"/>
      <c r="I869" s="129"/>
      <c r="J869" s="129"/>
      <c r="K869" s="128"/>
      <c r="L869" s="128"/>
      <c r="M869" s="127"/>
      <c r="N869" s="127"/>
      <c r="O869" s="127"/>
      <c r="P869" s="127"/>
      <c r="Q869" s="127"/>
      <c r="R869" s="130"/>
      <c r="S869" s="130"/>
      <c r="T869" s="128"/>
      <c r="U869" s="128"/>
      <c r="V869" s="128"/>
      <c r="W869" s="128"/>
      <c r="X869" s="130"/>
      <c r="Y869" s="127"/>
      <c r="Z869" s="131"/>
      <c r="AA869" s="127"/>
      <c r="AB869" s="127"/>
      <c r="AC869" s="127"/>
      <c r="AD869" s="127"/>
      <c r="AE869" s="127"/>
      <c r="AF869" s="127"/>
      <c r="AG869" s="127"/>
      <c r="AH869" s="127"/>
      <c r="AI869" s="127"/>
      <c r="AJ869" s="127"/>
      <c r="AK869" s="127"/>
      <c r="AL869" s="127"/>
      <c r="AM869" s="127"/>
      <c r="AN869" s="127"/>
      <c r="AO869" s="127"/>
      <c r="AP869" s="127"/>
      <c r="AQ869" s="127"/>
      <c r="AR869" s="127"/>
      <c r="AS869" s="127"/>
      <c r="AT869" s="127"/>
    </row>
    <row r="870" spans="1:46" ht="30" customHeight="1" x14ac:dyDescent="0.2">
      <c r="A870" s="127"/>
      <c r="B870" s="127"/>
      <c r="C870" s="127"/>
      <c r="D870" s="127"/>
      <c r="E870" s="127"/>
      <c r="F870" s="128"/>
      <c r="G870" s="128"/>
      <c r="H870" s="127"/>
      <c r="I870" s="129"/>
      <c r="J870" s="129"/>
      <c r="K870" s="128"/>
      <c r="L870" s="128"/>
      <c r="M870" s="127"/>
      <c r="N870" s="127"/>
      <c r="O870" s="127"/>
      <c r="P870" s="127"/>
      <c r="Q870" s="127"/>
      <c r="R870" s="130"/>
      <c r="S870" s="130"/>
      <c r="T870" s="128"/>
      <c r="U870" s="128"/>
      <c r="V870" s="128"/>
      <c r="W870" s="128"/>
      <c r="X870" s="130"/>
      <c r="Y870" s="127"/>
      <c r="Z870" s="131"/>
      <c r="AA870" s="127"/>
      <c r="AB870" s="127"/>
      <c r="AC870" s="127"/>
      <c r="AD870" s="127"/>
      <c r="AE870" s="127"/>
      <c r="AF870" s="127"/>
      <c r="AG870" s="127"/>
      <c r="AH870" s="127"/>
      <c r="AI870" s="127"/>
      <c r="AJ870" s="127"/>
      <c r="AK870" s="127"/>
      <c r="AL870" s="127"/>
      <c r="AM870" s="127"/>
      <c r="AN870" s="127"/>
      <c r="AO870" s="127"/>
      <c r="AP870" s="127"/>
      <c r="AQ870" s="127"/>
      <c r="AR870" s="127"/>
      <c r="AS870" s="127"/>
      <c r="AT870" s="127"/>
    </row>
    <row r="871" spans="1:46" ht="30" customHeight="1" x14ac:dyDescent="0.2">
      <c r="A871" s="127"/>
      <c r="B871" s="127"/>
      <c r="C871" s="127"/>
      <c r="D871" s="127"/>
      <c r="E871" s="127"/>
      <c r="F871" s="128"/>
      <c r="G871" s="128"/>
      <c r="H871" s="127"/>
      <c r="I871" s="129"/>
      <c r="J871" s="129"/>
      <c r="K871" s="128"/>
      <c r="L871" s="128"/>
      <c r="M871" s="127"/>
      <c r="N871" s="127"/>
      <c r="O871" s="127"/>
      <c r="P871" s="127"/>
      <c r="Q871" s="127"/>
      <c r="R871" s="130"/>
      <c r="S871" s="130"/>
      <c r="T871" s="128"/>
      <c r="U871" s="128"/>
      <c r="V871" s="128"/>
      <c r="W871" s="128"/>
      <c r="X871" s="130"/>
      <c r="Y871" s="127"/>
      <c r="Z871" s="131"/>
      <c r="AA871" s="127"/>
      <c r="AB871" s="127"/>
      <c r="AC871" s="127"/>
      <c r="AD871" s="127"/>
      <c r="AE871" s="127"/>
      <c r="AF871" s="127"/>
      <c r="AG871" s="127"/>
      <c r="AH871" s="127"/>
      <c r="AI871" s="127"/>
      <c r="AJ871" s="127"/>
      <c r="AK871" s="127"/>
      <c r="AL871" s="127"/>
      <c r="AM871" s="127"/>
      <c r="AN871" s="127"/>
      <c r="AO871" s="127"/>
      <c r="AP871" s="127"/>
      <c r="AQ871" s="127"/>
      <c r="AR871" s="127"/>
      <c r="AS871" s="127"/>
      <c r="AT871" s="127"/>
    </row>
    <row r="872" spans="1:46" ht="30" customHeight="1" x14ac:dyDescent="0.2">
      <c r="A872" s="127"/>
      <c r="B872" s="127"/>
      <c r="C872" s="127"/>
      <c r="D872" s="127"/>
      <c r="E872" s="127"/>
      <c r="F872" s="128"/>
      <c r="G872" s="128"/>
      <c r="H872" s="127"/>
      <c r="I872" s="129"/>
      <c r="J872" s="129"/>
      <c r="K872" s="128"/>
      <c r="L872" s="128"/>
      <c r="M872" s="127"/>
      <c r="N872" s="127"/>
      <c r="O872" s="127"/>
      <c r="P872" s="127"/>
      <c r="Q872" s="127"/>
      <c r="R872" s="130"/>
      <c r="S872" s="130"/>
      <c r="T872" s="128"/>
      <c r="U872" s="128"/>
      <c r="V872" s="128"/>
      <c r="W872" s="128"/>
      <c r="X872" s="130"/>
      <c r="Y872" s="127"/>
      <c r="Z872" s="131"/>
      <c r="AA872" s="127"/>
      <c r="AB872" s="127"/>
      <c r="AC872" s="127"/>
      <c r="AD872" s="127"/>
      <c r="AE872" s="127"/>
      <c r="AF872" s="127"/>
      <c r="AG872" s="127"/>
      <c r="AH872" s="127"/>
      <c r="AI872" s="127"/>
      <c r="AJ872" s="127"/>
      <c r="AK872" s="127"/>
      <c r="AL872" s="127"/>
      <c r="AM872" s="127"/>
      <c r="AN872" s="127"/>
      <c r="AO872" s="127"/>
      <c r="AP872" s="127"/>
      <c r="AQ872" s="127"/>
      <c r="AR872" s="127"/>
      <c r="AS872" s="127"/>
      <c r="AT872" s="127"/>
    </row>
    <row r="873" spans="1:46" ht="30" customHeight="1" x14ac:dyDescent="0.2">
      <c r="A873" s="127"/>
      <c r="B873" s="127"/>
      <c r="C873" s="127"/>
      <c r="D873" s="127"/>
      <c r="E873" s="127"/>
      <c r="F873" s="128"/>
      <c r="G873" s="128"/>
      <c r="H873" s="127"/>
      <c r="I873" s="129"/>
      <c r="J873" s="129"/>
      <c r="K873" s="128"/>
      <c r="L873" s="128"/>
      <c r="M873" s="127"/>
      <c r="N873" s="127"/>
      <c r="O873" s="127"/>
      <c r="P873" s="127"/>
      <c r="Q873" s="127"/>
      <c r="R873" s="130"/>
      <c r="S873" s="130"/>
      <c r="T873" s="128"/>
      <c r="U873" s="128"/>
      <c r="V873" s="128"/>
      <c r="W873" s="128"/>
      <c r="X873" s="130"/>
      <c r="Y873" s="127"/>
      <c r="Z873" s="131"/>
      <c r="AA873" s="127"/>
      <c r="AB873" s="127"/>
      <c r="AC873" s="127"/>
      <c r="AD873" s="127"/>
      <c r="AE873" s="127"/>
      <c r="AF873" s="127"/>
      <c r="AG873" s="127"/>
      <c r="AH873" s="127"/>
      <c r="AI873" s="127"/>
      <c r="AJ873" s="127"/>
      <c r="AK873" s="127"/>
      <c r="AL873" s="127"/>
      <c r="AM873" s="127"/>
      <c r="AN873" s="127"/>
      <c r="AO873" s="127"/>
      <c r="AP873" s="127"/>
      <c r="AQ873" s="127"/>
      <c r="AR873" s="127"/>
      <c r="AS873" s="127"/>
      <c r="AT873" s="127"/>
    </row>
    <row r="874" spans="1:46" ht="30" customHeight="1" x14ac:dyDescent="0.2">
      <c r="A874" s="127"/>
      <c r="B874" s="127"/>
      <c r="C874" s="127"/>
      <c r="D874" s="127"/>
      <c r="E874" s="127"/>
      <c r="F874" s="128"/>
      <c r="G874" s="128"/>
      <c r="H874" s="127"/>
      <c r="I874" s="129"/>
      <c r="J874" s="129"/>
      <c r="K874" s="128"/>
      <c r="L874" s="128"/>
      <c r="M874" s="127"/>
      <c r="N874" s="127"/>
      <c r="O874" s="127"/>
      <c r="P874" s="127"/>
      <c r="Q874" s="127"/>
      <c r="R874" s="130"/>
      <c r="S874" s="130"/>
      <c r="T874" s="128"/>
      <c r="U874" s="128"/>
      <c r="V874" s="128"/>
      <c r="W874" s="128"/>
      <c r="X874" s="130"/>
      <c r="Y874" s="127"/>
      <c r="Z874" s="131"/>
      <c r="AA874" s="127"/>
      <c r="AB874" s="127"/>
      <c r="AC874" s="127"/>
      <c r="AD874" s="127"/>
      <c r="AE874" s="127"/>
      <c r="AF874" s="127"/>
      <c r="AG874" s="127"/>
      <c r="AH874" s="127"/>
      <c r="AI874" s="127"/>
      <c r="AJ874" s="127"/>
      <c r="AK874" s="127"/>
      <c r="AL874" s="127"/>
      <c r="AM874" s="127"/>
      <c r="AN874" s="127"/>
      <c r="AO874" s="127"/>
      <c r="AP874" s="127"/>
      <c r="AQ874" s="127"/>
      <c r="AR874" s="127"/>
      <c r="AS874" s="127"/>
      <c r="AT874" s="127"/>
    </row>
    <row r="875" spans="1:46" ht="30" customHeight="1" x14ac:dyDescent="0.2">
      <c r="A875" s="127"/>
      <c r="B875" s="127"/>
      <c r="C875" s="127"/>
      <c r="D875" s="127"/>
      <c r="E875" s="127"/>
      <c r="F875" s="128"/>
      <c r="G875" s="128"/>
      <c r="H875" s="127"/>
      <c r="I875" s="129"/>
      <c r="J875" s="129"/>
      <c r="K875" s="128"/>
      <c r="L875" s="128"/>
      <c r="M875" s="127"/>
      <c r="N875" s="127"/>
      <c r="O875" s="127"/>
      <c r="P875" s="127"/>
      <c r="Q875" s="127"/>
      <c r="R875" s="130"/>
      <c r="S875" s="130"/>
      <c r="T875" s="128"/>
      <c r="U875" s="128"/>
      <c r="V875" s="128"/>
      <c r="W875" s="128"/>
      <c r="X875" s="130"/>
      <c r="Y875" s="127"/>
      <c r="Z875" s="131"/>
      <c r="AA875" s="127"/>
      <c r="AB875" s="127"/>
      <c r="AC875" s="127"/>
      <c r="AD875" s="127"/>
      <c r="AE875" s="127"/>
      <c r="AF875" s="127"/>
      <c r="AG875" s="127"/>
      <c r="AH875" s="127"/>
      <c r="AI875" s="127"/>
      <c r="AJ875" s="127"/>
      <c r="AK875" s="127"/>
      <c r="AL875" s="127"/>
      <c r="AM875" s="127"/>
      <c r="AN875" s="127"/>
      <c r="AO875" s="127"/>
      <c r="AP875" s="127"/>
      <c r="AQ875" s="127"/>
      <c r="AR875" s="127"/>
      <c r="AS875" s="127"/>
      <c r="AT875" s="127"/>
    </row>
    <row r="876" spans="1:46" ht="30" customHeight="1" x14ac:dyDescent="0.2">
      <c r="A876" s="127"/>
      <c r="B876" s="127"/>
      <c r="C876" s="127"/>
      <c r="D876" s="127"/>
      <c r="E876" s="127"/>
      <c r="F876" s="128"/>
      <c r="G876" s="128"/>
      <c r="H876" s="127"/>
      <c r="I876" s="129"/>
      <c r="J876" s="129"/>
      <c r="K876" s="128"/>
      <c r="L876" s="128"/>
      <c r="M876" s="127"/>
      <c r="N876" s="127"/>
      <c r="O876" s="127"/>
      <c r="P876" s="127"/>
      <c r="Q876" s="127"/>
      <c r="R876" s="130"/>
      <c r="S876" s="130"/>
      <c r="T876" s="128"/>
      <c r="U876" s="128"/>
      <c r="V876" s="128"/>
      <c r="W876" s="128"/>
      <c r="X876" s="130"/>
      <c r="Y876" s="127"/>
      <c r="Z876" s="131"/>
      <c r="AA876" s="127"/>
      <c r="AB876" s="127"/>
      <c r="AC876" s="127"/>
      <c r="AD876" s="127"/>
      <c r="AE876" s="127"/>
      <c r="AF876" s="127"/>
      <c r="AG876" s="127"/>
      <c r="AH876" s="127"/>
      <c r="AI876" s="127"/>
      <c r="AJ876" s="127"/>
      <c r="AK876" s="127"/>
      <c r="AL876" s="127"/>
      <c r="AM876" s="127"/>
      <c r="AN876" s="127"/>
      <c r="AO876" s="127"/>
      <c r="AP876" s="127"/>
      <c r="AQ876" s="127"/>
      <c r="AR876" s="127"/>
      <c r="AS876" s="127"/>
      <c r="AT876" s="127"/>
    </row>
    <row r="877" spans="1:46" ht="30" customHeight="1" x14ac:dyDescent="0.2">
      <c r="A877" s="127"/>
      <c r="B877" s="127"/>
      <c r="C877" s="127"/>
      <c r="D877" s="127"/>
      <c r="E877" s="127"/>
      <c r="F877" s="128"/>
      <c r="G877" s="128"/>
      <c r="H877" s="127"/>
      <c r="I877" s="129"/>
      <c r="J877" s="129"/>
      <c r="K877" s="128"/>
      <c r="L877" s="128"/>
      <c r="M877" s="127"/>
      <c r="N877" s="127"/>
      <c r="O877" s="127"/>
      <c r="P877" s="127"/>
      <c r="Q877" s="127"/>
      <c r="R877" s="130"/>
      <c r="S877" s="130"/>
      <c r="T877" s="128"/>
      <c r="U877" s="128"/>
      <c r="V877" s="128"/>
      <c r="W877" s="128"/>
      <c r="X877" s="130"/>
      <c r="Y877" s="127"/>
      <c r="Z877" s="131"/>
      <c r="AA877" s="127"/>
      <c r="AB877" s="127"/>
      <c r="AC877" s="127"/>
      <c r="AD877" s="127"/>
      <c r="AE877" s="127"/>
      <c r="AF877" s="127"/>
      <c r="AG877" s="127"/>
      <c r="AH877" s="127"/>
      <c r="AI877" s="127"/>
      <c r="AJ877" s="127"/>
      <c r="AK877" s="127"/>
      <c r="AL877" s="127"/>
      <c r="AM877" s="127"/>
      <c r="AN877" s="127"/>
      <c r="AO877" s="127"/>
      <c r="AP877" s="127"/>
      <c r="AQ877" s="127"/>
      <c r="AR877" s="127"/>
      <c r="AS877" s="127"/>
      <c r="AT877" s="127"/>
    </row>
    <row r="878" spans="1:46" ht="30" customHeight="1" x14ac:dyDescent="0.2">
      <c r="A878" s="127"/>
      <c r="B878" s="127"/>
      <c r="C878" s="127"/>
      <c r="D878" s="127"/>
      <c r="E878" s="127"/>
      <c r="F878" s="128"/>
      <c r="G878" s="128"/>
      <c r="H878" s="127"/>
      <c r="I878" s="129"/>
      <c r="J878" s="129"/>
      <c r="K878" s="128"/>
      <c r="L878" s="128"/>
      <c r="M878" s="127"/>
      <c r="N878" s="127"/>
      <c r="O878" s="127"/>
      <c r="P878" s="127"/>
      <c r="Q878" s="127"/>
      <c r="R878" s="130"/>
      <c r="S878" s="130"/>
      <c r="T878" s="128"/>
      <c r="U878" s="128"/>
      <c r="V878" s="128"/>
      <c r="W878" s="128"/>
      <c r="X878" s="130"/>
      <c r="Y878" s="127"/>
      <c r="Z878" s="131"/>
      <c r="AA878" s="127"/>
      <c r="AB878" s="127"/>
      <c r="AC878" s="127"/>
      <c r="AD878" s="127"/>
      <c r="AE878" s="127"/>
      <c r="AF878" s="127"/>
      <c r="AG878" s="127"/>
      <c r="AH878" s="127"/>
      <c r="AI878" s="127"/>
      <c r="AJ878" s="127"/>
      <c r="AK878" s="127"/>
      <c r="AL878" s="127"/>
      <c r="AM878" s="127"/>
      <c r="AN878" s="127"/>
      <c r="AO878" s="127"/>
      <c r="AP878" s="127"/>
      <c r="AQ878" s="127"/>
      <c r="AR878" s="127"/>
      <c r="AS878" s="127"/>
      <c r="AT878" s="127"/>
    </row>
    <row r="879" spans="1:46" ht="30" customHeight="1" x14ac:dyDescent="0.2">
      <c r="A879" s="127"/>
      <c r="B879" s="127"/>
      <c r="C879" s="127"/>
      <c r="D879" s="127"/>
      <c r="E879" s="127"/>
      <c r="F879" s="128"/>
      <c r="G879" s="128"/>
      <c r="H879" s="127"/>
      <c r="I879" s="129"/>
      <c r="J879" s="129"/>
      <c r="K879" s="128"/>
      <c r="L879" s="128"/>
      <c r="M879" s="127"/>
      <c r="N879" s="127"/>
      <c r="O879" s="127"/>
      <c r="P879" s="127"/>
      <c r="Q879" s="127"/>
      <c r="R879" s="130"/>
      <c r="S879" s="130"/>
      <c r="T879" s="128"/>
      <c r="U879" s="128"/>
      <c r="V879" s="128"/>
      <c r="W879" s="128"/>
      <c r="X879" s="130"/>
      <c r="Y879" s="127"/>
      <c r="Z879" s="131"/>
      <c r="AA879" s="127"/>
      <c r="AB879" s="127"/>
      <c r="AC879" s="127"/>
      <c r="AD879" s="127"/>
      <c r="AE879" s="127"/>
      <c r="AF879" s="127"/>
      <c r="AG879" s="127"/>
      <c r="AH879" s="127"/>
      <c r="AI879" s="127"/>
      <c r="AJ879" s="127"/>
      <c r="AK879" s="127"/>
      <c r="AL879" s="127"/>
      <c r="AM879" s="127"/>
      <c r="AN879" s="127"/>
      <c r="AO879" s="127"/>
      <c r="AP879" s="127"/>
      <c r="AQ879" s="127"/>
      <c r="AR879" s="127"/>
      <c r="AS879" s="127"/>
      <c r="AT879" s="127"/>
    </row>
    <row r="880" spans="1:46" ht="30" customHeight="1" x14ac:dyDescent="0.2">
      <c r="A880" s="127"/>
      <c r="B880" s="127"/>
      <c r="C880" s="127"/>
      <c r="D880" s="127"/>
      <c r="E880" s="127"/>
      <c r="F880" s="128"/>
      <c r="G880" s="128"/>
      <c r="H880" s="127"/>
      <c r="I880" s="129"/>
      <c r="J880" s="129"/>
      <c r="K880" s="128"/>
      <c r="L880" s="128"/>
      <c r="M880" s="127"/>
      <c r="N880" s="127"/>
      <c r="O880" s="127"/>
      <c r="P880" s="127"/>
      <c r="Q880" s="127"/>
      <c r="R880" s="130"/>
      <c r="S880" s="130"/>
      <c r="T880" s="128"/>
      <c r="U880" s="128"/>
      <c r="V880" s="128"/>
      <c r="W880" s="128"/>
      <c r="X880" s="130"/>
      <c r="Y880" s="127"/>
      <c r="Z880" s="131"/>
      <c r="AA880" s="127"/>
      <c r="AB880" s="127"/>
      <c r="AC880" s="127"/>
      <c r="AD880" s="127"/>
      <c r="AE880" s="127"/>
      <c r="AF880" s="127"/>
      <c r="AG880" s="127"/>
      <c r="AH880" s="127"/>
      <c r="AI880" s="127"/>
      <c r="AJ880" s="127"/>
      <c r="AK880" s="127"/>
      <c r="AL880" s="127"/>
      <c r="AM880" s="127"/>
      <c r="AN880" s="127"/>
      <c r="AO880" s="127"/>
      <c r="AP880" s="127"/>
      <c r="AQ880" s="127"/>
      <c r="AR880" s="127"/>
      <c r="AS880" s="127"/>
      <c r="AT880" s="127"/>
    </row>
    <row r="881" spans="1:46" ht="30" customHeight="1" x14ac:dyDescent="0.2">
      <c r="A881" s="127"/>
      <c r="B881" s="127"/>
      <c r="C881" s="127"/>
      <c r="D881" s="127"/>
      <c r="E881" s="127"/>
      <c r="F881" s="128"/>
      <c r="G881" s="128"/>
      <c r="H881" s="127"/>
      <c r="I881" s="129"/>
      <c r="J881" s="129"/>
      <c r="K881" s="128"/>
      <c r="L881" s="128"/>
      <c r="M881" s="127"/>
      <c r="N881" s="127"/>
      <c r="O881" s="127"/>
      <c r="P881" s="127"/>
      <c r="Q881" s="127"/>
      <c r="R881" s="130"/>
      <c r="S881" s="130"/>
      <c r="T881" s="128"/>
      <c r="U881" s="128"/>
      <c r="V881" s="128"/>
      <c r="W881" s="128"/>
      <c r="X881" s="130"/>
      <c r="Y881" s="127"/>
      <c r="Z881" s="131"/>
      <c r="AA881" s="127"/>
      <c r="AB881" s="127"/>
      <c r="AC881" s="127"/>
      <c r="AD881" s="127"/>
      <c r="AE881" s="127"/>
      <c r="AF881" s="127"/>
      <c r="AG881" s="127"/>
      <c r="AH881" s="127"/>
      <c r="AI881" s="127"/>
      <c r="AJ881" s="127"/>
      <c r="AK881" s="127"/>
      <c r="AL881" s="127"/>
      <c r="AM881" s="127"/>
      <c r="AN881" s="127"/>
      <c r="AO881" s="127"/>
      <c r="AP881" s="127"/>
      <c r="AQ881" s="127"/>
      <c r="AR881" s="127"/>
      <c r="AS881" s="127"/>
      <c r="AT881" s="127"/>
    </row>
    <row r="882" spans="1:46" ht="30" customHeight="1" x14ac:dyDescent="0.2">
      <c r="A882" s="127"/>
      <c r="B882" s="127"/>
      <c r="C882" s="127"/>
      <c r="D882" s="127"/>
      <c r="E882" s="127"/>
      <c r="F882" s="128"/>
      <c r="G882" s="128"/>
      <c r="H882" s="127"/>
      <c r="I882" s="129"/>
      <c r="J882" s="129"/>
      <c r="K882" s="128"/>
      <c r="L882" s="128"/>
      <c r="M882" s="127"/>
      <c r="N882" s="127"/>
      <c r="O882" s="127"/>
      <c r="P882" s="127"/>
      <c r="Q882" s="127"/>
      <c r="R882" s="130"/>
      <c r="S882" s="130"/>
      <c r="T882" s="128"/>
      <c r="U882" s="128"/>
      <c r="V882" s="128"/>
      <c r="W882" s="128"/>
      <c r="X882" s="130"/>
      <c r="Y882" s="127"/>
      <c r="Z882" s="131"/>
      <c r="AA882" s="127"/>
      <c r="AB882" s="127"/>
      <c r="AC882" s="127"/>
      <c r="AD882" s="127"/>
      <c r="AE882" s="127"/>
      <c r="AF882" s="127"/>
      <c r="AG882" s="127"/>
      <c r="AH882" s="127"/>
      <c r="AI882" s="127"/>
      <c r="AJ882" s="127"/>
      <c r="AK882" s="127"/>
      <c r="AL882" s="127"/>
      <c r="AM882" s="127"/>
      <c r="AN882" s="127"/>
      <c r="AO882" s="127"/>
      <c r="AP882" s="127"/>
      <c r="AQ882" s="127"/>
      <c r="AR882" s="127"/>
      <c r="AS882" s="127"/>
      <c r="AT882" s="127"/>
    </row>
    <row r="883" spans="1:46" ht="30" customHeight="1" x14ac:dyDescent="0.2">
      <c r="A883" s="127"/>
      <c r="B883" s="127"/>
      <c r="C883" s="127"/>
      <c r="D883" s="127"/>
      <c r="E883" s="127"/>
      <c r="F883" s="128"/>
      <c r="G883" s="128"/>
      <c r="H883" s="127"/>
      <c r="I883" s="129"/>
      <c r="J883" s="129"/>
      <c r="K883" s="128"/>
      <c r="L883" s="128"/>
      <c r="M883" s="127"/>
      <c r="N883" s="127"/>
      <c r="O883" s="127"/>
      <c r="P883" s="127"/>
      <c r="Q883" s="127"/>
      <c r="R883" s="130"/>
      <c r="S883" s="130"/>
      <c r="T883" s="128"/>
      <c r="U883" s="128"/>
      <c r="V883" s="128"/>
      <c r="W883" s="128"/>
      <c r="X883" s="130"/>
      <c r="Y883" s="127"/>
      <c r="Z883" s="131"/>
      <c r="AA883" s="127"/>
      <c r="AB883" s="127"/>
      <c r="AC883" s="127"/>
      <c r="AD883" s="127"/>
      <c r="AE883" s="127"/>
      <c r="AF883" s="127"/>
      <c r="AG883" s="127"/>
      <c r="AH883" s="127"/>
      <c r="AI883" s="127"/>
      <c r="AJ883" s="127"/>
      <c r="AK883" s="127"/>
      <c r="AL883" s="127"/>
      <c r="AM883" s="127"/>
      <c r="AN883" s="127"/>
      <c r="AO883" s="127"/>
      <c r="AP883" s="127"/>
      <c r="AQ883" s="127"/>
      <c r="AR883" s="127"/>
      <c r="AS883" s="127"/>
      <c r="AT883" s="127"/>
    </row>
    <row r="884" spans="1:46" ht="30" customHeight="1" x14ac:dyDescent="0.2">
      <c r="A884" s="127"/>
      <c r="B884" s="127"/>
      <c r="C884" s="127"/>
      <c r="D884" s="127"/>
      <c r="E884" s="127"/>
      <c r="F884" s="128"/>
      <c r="G884" s="128"/>
      <c r="H884" s="127"/>
      <c r="I884" s="129"/>
      <c r="J884" s="129"/>
      <c r="K884" s="128"/>
      <c r="L884" s="128"/>
      <c r="M884" s="127"/>
      <c r="N884" s="127"/>
      <c r="O884" s="127"/>
      <c r="P884" s="127"/>
      <c r="Q884" s="127"/>
      <c r="R884" s="130"/>
      <c r="S884" s="130"/>
      <c r="T884" s="128"/>
      <c r="U884" s="128"/>
      <c r="V884" s="128"/>
      <c r="W884" s="128"/>
      <c r="X884" s="130"/>
      <c r="Y884" s="127"/>
      <c r="Z884" s="131"/>
      <c r="AA884" s="127"/>
      <c r="AB884" s="127"/>
      <c r="AC884" s="127"/>
      <c r="AD884" s="127"/>
      <c r="AE884" s="127"/>
      <c r="AF884" s="127"/>
      <c r="AG884" s="127"/>
      <c r="AH884" s="127"/>
      <c r="AI884" s="127"/>
      <c r="AJ884" s="127"/>
      <c r="AK884" s="127"/>
      <c r="AL884" s="127"/>
      <c r="AM884" s="127"/>
      <c r="AN884" s="127"/>
      <c r="AO884" s="127"/>
      <c r="AP884" s="127"/>
      <c r="AQ884" s="127"/>
      <c r="AR884" s="127"/>
      <c r="AS884" s="127"/>
      <c r="AT884" s="127"/>
    </row>
    <row r="885" spans="1:46" ht="30" customHeight="1" x14ac:dyDescent="0.2">
      <c r="A885" s="127"/>
      <c r="B885" s="127"/>
      <c r="C885" s="127"/>
      <c r="D885" s="127"/>
      <c r="E885" s="127"/>
      <c r="F885" s="128"/>
      <c r="G885" s="128"/>
      <c r="H885" s="127"/>
      <c r="I885" s="129"/>
      <c r="J885" s="129"/>
      <c r="K885" s="128"/>
      <c r="L885" s="128"/>
      <c r="M885" s="127"/>
      <c r="N885" s="127"/>
      <c r="O885" s="127"/>
      <c r="P885" s="127"/>
      <c r="Q885" s="127"/>
      <c r="R885" s="130"/>
      <c r="S885" s="130"/>
      <c r="T885" s="128"/>
      <c r="U885" s="128"/>
      <c r="V885" s="128"/>
      <c r="W885" s="128"/>
      <c r="X885" s="130"/>
      <c r="Y885" s="127"/>
      <c r="Z885" s="131"/>
      <c r="AA885" s="127"/>
      <c r="AB885" s="127"/>
      <c r="AC885" s="127"/>
      <c r="AD885" s="127"/>
      <c r="AE885" s="127"/>
      <c r="AF885" s="127"/>
      <c r="AG885" s="127"/>
      <c r="AH885" s="127"/>
      <c r="AI885" s="127"/>
      <c r="AJ885" s="127"/>
      <c r="AK885" s="127"/>
      <c r="AL885" s="127"/>
      <c r="AM885" s="127"/>
      <c r="AN885" s="127"/>
      <c r="AO885" s="127"/>
      <c r="AP885" s="127"/>
      <c r="AQ885" s="127"/>
      <c r="AR885" s="127"/>
      <c r="AS885" s="127"/>
      <c r="AT885" s="127"/>
    </row>
    <row r="886" spans="1:46" ht="30" customHeight="1" x14ac:dyDescent="0.2">
      <c r="A886" s="127"/>
      <c r="B886" s="127"/>
      <c r="C886" s="127"/>
      <c r="D886" s="127"/>
      <c r="E886" s="127"/>
      <c r="F886" s="128"/>
      <c r="G886" s="128"/>
      <c r="H886" s="127"/>
      <c r="I886" s="129"/>
      <c r="J886" s="129"/>
      <c r="K886" s="128"/>
      <c r="L886" s="128"/>
      <c r="M886" s="127"/>
      <c r="N886" s="127"/>
      <c r="O886" s="127"/>
      <c r="P886" s="127"/>
      <c r="Q886" s="127"/>
      <c r="R886" s="130"/>
      <c r="S886" s="130"/>
      <c r="T886" s="128"/>
      <c r="U886" s="128"/>
      <c r="V886" s="128"/>
      <c r="W886" s="128"/>
      <c r="X886" s="130"/>
      <c r="Y886" s="127"/>
      <c r="Z886" s="131"/>
      <c r="AA886" s="127"/>
      <c r="AB886" s="127"/>
      <c r="AC886" s="127"/>
      <c r="AD886" s="127"/>
      <c r="AE886" s="127"/>
      <c r="AF886" s="127"/>
      <c r="AG886" s="127"/>
      <c r="AH886" s="127"/>
      <c r="AI886" s="127"/>
      <c r="AJ886" s="127"/>
      <c r="AK886" s="127"/>
      <c r="AL886" s="127"/>
      <c r="AM886" s="127"/>
      <c r="AN886" s="127"/>
      <c r="AO886" s="127"/>
      <c r="AP886" s="127"/>
      <c r="AQ886" s="127"/>
      <c r="AR886" s="127"/>
      <c r="AS886" s="127"/>
      <c r="AT886" s="127"/>
    </row>
    <row r="887" spans="1:46" ht="30" customHeight="1" x14ac:dyDescent="0.2">
      <c r="A887" s="127"/>
      <c r="B887" s="127"/>
      <c r="C887" s="127"/>
      <c r="D887" s="127"/>
      <c r="E887" s="127"/>
      <c r="F887" s="128"/>
      <c r="G887" s="128"/>
      <c r="H887" s="127"/>
      <c r="I887" s="129"/>
      <c r="J887" s="129"/>
      <c r="K887" s="128"/>
      <c r="L887" s="128"/>
      <c r="M887" s="127"/>
      <c r="N887" s="127"/>
      <c r="O887" s="127"/>
      <c r="P887" s="127"/>
      <c r="Q887" s="127"/>
      <c r="R887" s="130"/>
      <c r="S887" s="130"/>
      <c r="T887" s="128"/>
      <c r="U887" s="128"/>
      <c r="V887" s="128"/>
      <c r="W887" s="128"/>
      <c r="X887" s="130"/>
      <c r="Y887" s="127"/>
      <c r="Z887" s="131"/>
      <c r="AA887" s="127"/>
      <c r="AB887" s="127"/>
      <c r="AC887" s="127"/>
      <c r="AD887" s="127"/>
      <c r="AE887" s="127"/>
      <c r="AF887" s="127"/>
      <c r="AG887" s="127"/>
      <c r="AH887" s="127"/>
      <c r="AI887" s="127"/>
      <c r="AJ887" s="127"/>
      <c r="AK887" s="127"/>
      <c r="AL887" s="127"/>
      <c r="AM887" s="127"/>
      <c r="AN887" s="127"/>
      <c r="AO887" s="127"/>
      <c r="AP887" s="127"/>
      <c r="AQ887" s="127"/>
      <c r="AR887" s="127"/>
      <c r="AS887" s="127"/>
      <c r="AT887" s="127"/>
    </row>
    <row r="888" spans="1:46" ht="30" customHeight="1" x14ac:dyDescent="0.2">
      <c r="A888" s="127"/>
      <c r="B888" s="127"/>
      <c r="C888" s="127"/>
      <c r="D888" s="127"/>
      <c r="E888" s="127"/>
      <c r="F888" s="128"/>
      <c r="G888" s="128"/>
      <c r="H888" s="127"/>
      <c r="I888" s="129"/>
      <c r="J888" s="129"/>
      <c r="K888" s="128"/>
      <c r="L888" s="128"/>
      <c r="M888" s="127"/>
      <c r="N888" s="127"/>
      <c r="O888" s="127"/>
      <c r="P888" s="127"/>
      <c r="Q888" s="127"/>
      <c r="R888" s="130"/>
      <c r="S888" s="130"/>
      <c r="T888" s="128"/>
      <c r="U888" s="128"/>
      <c r="V888" s="128"/>
      <c r="W888" s="128"/>
      <c r="X888" s="130"/>
      <c r="Y888" s="127"/>
      <c r="Z888" s="131"/>
      <c r="AA888" s="127"/>
      <c r="AB888" s="127"/>
      <c r="AC888" s="127"/>
      <c r="AD888" s="127"/>
      <c r="AE888" s="127"/>
      <c r="AF888" s="127"/>
      <c r="AG888" s="127"/>
      <c r="AH888" s="127"/>
      <c r="AI888" s="127"/>
      <c r="AJ888" s="127"/>
      <c r="AK888" s="127"/>
      <c r="AL888" s="127"/>
      <c r="AM888" s="127"/>
      <c r="AN888" s="127"/>
      <c r="AO888" s="127"/>
      <c r="AP888" s="127"/>
      <c r="AQ888" s="127"/>
      <c r="AR888" s="127"/>
      <c r="AS888" s="127"/>
      <c r="AT888" s="127"/>
    </row>
    <row r="889" spans="1:46" ht="30" customHeight="1" x14ac:dyDescent="0.2">
      <c r="A889" s="127"/>
      <c r="B889" s="127"/>
      <c r="C889" s="127"/>
      <c r="D889" s="127"/>
      <c r="E889" s="127"/>
      <c r="F889" s="128"/>
      <c r="G889" s="128"/>
      <c r="H889" s="127"/>
      <c r="I889" s="129"/>
      <c r="J889" s="129"/>
      <c r="K889" s="128"/>
      <c r="L889" s="128"/>
      <c r="M889" s="127"/>
      <c r="N889" s="127"/>
      <c r="O889" s="127"/>
      <c r="P889" s="127"/>
      <c r="Q889" s="127"/>
      <c r="R889" s="130"/>
      <c r="S889" s="130"/>
      <c r="T889" s="128"/>
      <c r="U889" s="128"/>
      <c r="V889" s="128"/>
      <c r="W889" s="128"/>
      <c r="X889" s="130"/>
      <c r="Y889" s="127"/>
      <c r="Z889" s="131"/>
      <c r="AA889" s="127"/>
      <c r="AB889" s="127"/>
      <c r="AC889" s="127"/>
      <c r="AD889" s="127"/>
      <c r="AE889" s="127"/>
      <c r="AF889" s="127"/>
      <c r="AG889" s="127"/>
      <c r="AH889" s="127"/>
      <c r="AI889" s="127"/>
      <c r="AJ889" s="127"/>
      <c r="AK889" s="127"/>
      <c r="AL889" s="127"/>
      <c r="AM889" s="127"/>
      <c r="AN889" s="127"/>
      <c r="AO889" s="127"/>
      <c r="AP889" s="127"/>
      <c r="AQ889" s="127"/>
      <c r="AR889" s="127"/>
      <c r="AS889" s="127"/>
      <c r="AT889" s="127"/>
    </row>
    <row r="890" spans="1:46" ht="30" customHeight="1" x14ac:dyDescent="0.2">
      <c r="A890" s="127"/>
      <c r="B890" s="127"/>
      <c r="C890" s="127"/>
      <c r="D890" s="127"/>
      <c r="E890" s="127"/>
      <c r="F890" s="128"/>
      <c r="G890" s="128"/>
      <c r="H890" s="127"/>
      <c r="I890" s="129"/>
      <c r="J890" s="129"/>
      <c r="K890" s="128"/>
      <c r="L890" s="128"/>
      <c r="M890" s="127"/>
      <c r="N890" s="127"/>
      <c r="O890" s="127"/>
      <c r="P890" s="127"/>
      <c r="Q890" s="127"/>
      <c r="R890" s="130"/>
      <c r="S890" s="130"/>
      <c r="T890" s="128"/>
      <c r="U890" s="128"/>
      <c r="V890" s="128"/>
      <c r="W890" s="128"/>
      <c r="X890" s="130"/>
      <c r="Y890" s="127"/>
      <c r="Z890" s="131"/>
      <c r="AA890" s="127"/>
      <c r="AB890" s="127"/>
      <c r="AC890" s="127"/>
      <c r="AD890" s="127"/>
      <c r="AE890" s="127"/>
      <c r="AF890" s="127"/>
      <c r="AG890" s="127"/>
      <c r="AH890" s="127"/>
      <c r="AI890" s="127"/>
      <c r="AJ890" s="127"/>
      <c r="AK890" s="127"/>
      <c r="AL890" s="127"/>
      <c r="AM890" s="127"/>
      <c r="AN890" s="127"/>
      <c r="AO890" s="127"/>
      <c r="AP890" s="127"/>
      <c r="AQ890" s="127"/>
      <c r="AR890" s="127"/>
      <c r="AS890" s="127"/>
      <c r="AT890" s="127"/>
    </row>
    <row r="891" spans="1:46" ht="30" customHeight="1" x14ac:dyDescent="0.2">
      <c r="A891" s="127"/>
      <c r="B891" s="127"/>
      <c r="C891" s="127"/>
      <c r="D891" s="127"/>
      <c r="E891" s="127"/>
      <c r="F891" s="128"/>
      <c r="G891" s="128"/>
      <c r="H891" s="127"/>
      <c r="I891" s="129"/>
      <c r="J891" s="129"/>
      <c r="K891" s="128"/>
      <c r="L891" s="128"/>
      <c r="M891" s="127"/>
      <c r="N891" s="127"/>
      <c r="O891" s="127"/>
      <c r="P891" s="127"/>
      <c r="Q891" s="127"/>
      <c r="R891" s="130"/>
      <c r="S891" s="130"/>
      <c r="T891" s="128"/>
      <c r="U891" s="128"/>
      <c r="V891" s="128"/>
      <c r="W891" s="128"/>
      <c r="X891" s="130"/>
      <c r="Y891" s="127"/>
      <c r="Z891" s="131"/>
      <c r="AA891" s="127"/>
      <c r="AB891" s="127"/>
      <c r="AC891" s="127"/>
      <c r="AD891" s="127"/>
      <c r="AE891" s="127"/>
      <c r="AF891" s="127"/>
      <c r="AG891" s="127"/>
      <c r="AH891" s="127"/>
      <c r="AI891" s="127"/>
      <c r="AJ891" s="127"/>
      <c r="AK891" s="127"/>
      <c r="AL891" s="127"/>
      <c r="AM891" s="127"/>
      <c r="AN891" s="127"/>
      <c r="AO891" s="127"/>
      <c r="AP891" s="127"/>
      <c r="AQ891" s="127"/>
      <c r="AR891" s="127"/>
      <c r="AS891" s="127"/>
      <c r="AT891" s="127"/>
    </row>
    <row r="892" spans="1:46" ht="30" customHeight="1" x14ac:dyDescent="0.2">
      <c r="A892" s="127"/>
      <c r="B892" s="127"/>
      <c r="C892" s="127"/>
      <c r="D892" s="127"/>
      <c r="E892" s="127"/>
      <c r="F892" s="128"/>
      <c r="G892" s="128"/>
      <c r="H892" s="127"/>
      <c r="I892" s="129"/>
      <c r="J892" s="129"/>
      <c r="K892" s="128"/>
      <c r="L892" s="128"/>
      <c r="M892" s="127"/>
      <c r="N892" s="127"/>
      <c r="O892" s="127"/>
      <c r="P892" s="127"/>
      <c r="Q892" s="127"/>
      <c r="R892" s="130"/>
      <c r="S892" s="130"/>
      <c r="T892" s="128"/>
      <c r="U892" s="128"/>
      <c r="V892" s="128"/>
      <c r="W892" s="128"/>
      <c r="X892" s="130"/>
      <c r="Y892" s="127"/>
      <c r="Z892" s="131"/>
      <c r="AA892" s="127"/>
      <c r="AB892" s="127"/>
      <c r="AC892" s="127"/>
      <c r="AD892" s="127"/>
      <c r="AE892" s="127"/>
      <c r="AF892" s="127"/>
      <c r="AG892" s="127"/>
      <c r="AH892" s="127"/>
      <c r="AI892" s="127"/>
      <c r="AJ892" s="127"/>
      <c r="AK892" s="127"/>
      <c r="AL892" s="127"/>
      <c r="AM892" s="127"/>
      <c r="AN892" s="127"/>
      <c r="AO892" s="127"/>
      <c r="AP892" s="127"/>
      <c r="AQ892" s="127"/>
      <c r="AR892" s="127"/>
      <c r="AS892" s="127"/>
      <c r="AT892" s="127"/>
    </row>
    <row r="893" spans="1:46" ht="30" customHeight="1" x14ac:dyDescent="0.2">
      <c r="A893" s="127"/>
      <c r="B893" s="127"/>
      <c r="C893" s="127"/>
      <c r="D893" s="127"/>
      <c r="E893" s="127"/>
      <c r="F893" s="128"/>
      <c r="G893" s="128"/>
      <c r="H893" s="127"/>
      <c r="I893" s="129"/>
      <c r="J893" s="129"/>
      <c r="K893" s="128"/>
      <c r="L893" s="128"/>
      <c r="M893" s="127"/>
      <c r="N893" s="127"/>
      <c r="O893" s="127"/>
      <c r="P893" s="127"/>
      <c r="Q893" s="127"/>
      <c r="R893" s="130"/>
      <c r="S893" s="130"/>
      <c r="T893" s="128"/>
      <c r="U893" s="128"/>
      <c r="V893" s="128"/>
      <c r="W893" s="128"/>
      <c r="X893" s="130"/>
      <c r="Y893" s="127"/>
      <c r="Z893" s="131"/>
      <c r="AA893" s="127"/>
      <c r="AB893" s="127"/>
      <c r="AC893" s="127"/>
      <c r="AD893" s="127"/>
      <c r="AE893" s="127"/>
      <c r="AF893" s="127"/>
      <c r="AG893" s="127"/>
      <c r="AH893" s="127"/>
      <c r="AI893" s="127"/>
      <c r="AJ893" s="127"/>
      <c r="AK893" s="127"/>
      <c r="AL893" s="127"/>
      <c r="AM893" s="127"/>
      <c r="AN893" s="127"/>
      <c r="AO893" s="127"/>
      <c r="AP893" s="127"/>
      <c r="AQ893" s="127"/>
      <c r="AR893" s="127"/>
      <c r="AS893" s="127"/>
      <c r="AT893" s="127"/>
    </row>
    <row r="894" spans="1:46" ht="30" customHeight="1" x14ac:dyDescent="0.2">
      <c r="A894" s="127"/>
      <c r="B894" s="127"/>
      <c r="C894" s="127"/>
      <c r="D894" s="127"/>
      <c r="E894" s="127"/>
      <c r="F894" s="128"/>
      <c r="G894" s="128"/>
      <c r="H894" s="127"/>
      <c r="I894" s="129"/>
      <c r="J894" s="129"/>
      <c r="K894" s="128"/>
      <c r="L894" s="128"/>
      <c r="M894" s="127"/>
      <c r="N894" s="127"/>
      <c r="O894" s="127"/>
      <c r="P894" s="127"/>
      <c r="Q894" s="127"/>
      <c r="R894" s="130"/>
      <c r="S894" s="130"/>
      <c r="T894" s="128"/>
      <c r="U894" s="128"/>
      <c r="V894" s="128"/>
      <c r="W894" s="128"/>
      <c r="X894" s="130"/>
      <c r="Y894" s="127"/>
      <c r="Z894" s="131"/>
      <c r="AA894" s="127"/>
      <c r="AB894" s="127"/>
      <c r="AC894" s="127"/>
      <c r="AD894" s="127"/>
      <c r="AE894" s="127"/>
      <c r="AF894" s="127"/>
      <c r="AG894" s="127"/>
      <c r="AH894" s="127"/>
      <c r="AI894" s="127"/>
      <c r="AJ894" s="127"/>
      <c r="AK894" s="127"/>
      <c r="AL894" s="127"/>
      <c r="AM894" s="127"/>
      <c r="AN894" s="127"/>
      <c r="AO894" s="127"/>
      <c r="AP894" s="127"/>
      <c r="AQ894" s="127"/>
      <c r="AR894" s="127"/>
      <c r="AS894" s="127"/>
      <c r="AT894" s="127"/>
    </row>
    <row r="895" spans="1:46" ht="30" customHeight="1" x14ac:dyDescent="0.2">
      <c r="A895" s="127"/>
      <c r="B895" s="127"/>
      <c r="C895" s="127"/>
      <c r="D895" s="127"/>
      <c r="E895" s="127"/>
      <c r="F895" s="128"/>
      <c r="G895" s="128"/>
      <c r="H895" s="127"/>
      <c r="I895" s="129"/>
      <c r="J895" s="129"/>
      <c r="K895" s="128"/>
      <c r="L895" s="128"/>
      <c r="M895" s="127"/>
      <c r="N895" s="127"/>
      <c r="O895" s="127"/>
      <c r="P895" s="127"/>
      <c r="Q895" s="127"/>
      <c r="R895" s="130"/>
      <c r="S895" s="130"/>
      <c r="T895" s="128"/>
      <c r="U895" s="128"/>
      <c r="V895" s="128"/>
      <c r="W895" s="128"/>
      <c r="X895" s="130"/>
      <c r="Y895" s="127"/>
      <c r="Z895" s="131"/>
      <c r="AA895" s="127"/>
      <c r="AB895" s="127"/>
      <c r="AC895" s="127"/>
      <c r="AD895" s="127"/>
      <c r="AE895" s="127"/>
      <c r="AF895" s="127"/>
      <c r="AG895" s="127"/>
      <c r="AH895" s="127"/>
      <c r="AI895" s="127"/>
      <c r="AJ895" s="127"/>
      <c r="AK895" s="127"/>
      <c r="AL895" s="127"/>
      <c r="AM895" s="127"/>
      <c r="AN895" s="127"/>
      <c r="AO895" s="127"/>
      <c r="AP895" s="127"/>
      <c r="AQ895" s="127"/>
      <c r="AR895" s="127"/>
      <c r="AS895" s="127"/>
      <c r="AT895" s="127"/>
    </row>
    <row r="896" spans="1:46" ht="30" customHeight="1" x14ac:dyDescent="0.2">
      <c r="A896" s="127"/>
      <c r="B896" s="127"/>
      <c r="C896" s="127"/>
      <c r="D896" s="127"/>
      <c r="E896" s="127"/>
      <c r="F896" s="128"/>
      <c r="G896" s="128"/>
      <c r="H896" s="127"/>
      <c r="I896" s="129"/>
      <c r="J896" s="129"/>
      <c r="K896" s="128"/>
      <c r="L896" s="128"/>
      <c r="M896" s="127"/>
      <c r="N896" s="127"/>
      <c r="O896" s="127"/>
      <c r="P896" s="127"/>
      <c r="Q896" s="127"/>
      <c r="R896" s="130"/>
      <c r="S896" s="130"/>
      <c r="T896" s="128"/>
      <c r="U896" s="128"/>
      <c r="V896" s="128"/>
      <c r="W896" s="128"/>
      <c r="X896" s="130"/>
      <c r="Y896" s="127"/>
      <c r="Z896" s="131"/>
      <c r="AA896" s="127"/>
      <c r="AB896" s="127"/>
      <c r="AC896" s="127"/>
      <c r="AD896" s="127"/>
      <c r="AE896" s="127"/>
      <c r="AF896" s="127"/>
      <c r="AG896" s="127"/>
      <c r="AH896" s="127"/>
      <c r="AI896" s="127"/>
      <c r="AJ896" s="127"/>
      <c r="AK896" s="127"/>
      <c r="AL896" s="127"/>
      <c r="AM896" s="127"/>
      <c r="AN896" s="127"/>
      <c r="AO896" s="127"/>
      <c r="AP896" s="127"/>
      <c r="AQ896" s="127"/>
      <c r="AR896" s="127"/>
      <c r="AS896" s="127"/>
      <c r="AT896" s="127"/>
    </row>
    <row r="897" spans="1:46" ht="30" customHeight="1" x14ac:dyDescent="0.2">
      <c r="A897" s="127"/>
      <c r="B897" s="127"/>
      <c r="C897" s="127"/>
      <c r="D897" s="127"/>
      <c r="E897" s="127"/>
      <c r="F897" s="128"/>
      <c r="G897" s="128"/>
      <c r="H897" s="127"/>
      <c r="I897" s="129"/>
      <c r="J897" s="129"/>
      <c r="K897" s="128"/>
      <c r="L897" s="128"/>
      <c r="M897" s="127"/>
      <c r="N897" s="127"/>
      <c r="O897" s="127"/>
      <c r="P897" s="127"/>
      <c r="Q897" s="127"/>
      <c r="R897" s="130"/>
      <c r="S897" s="130"/>
      <c r="T897" s="128"/>
      <c r="U897" s="128"/>
      <c r="V897" s="128"/>
      <c r="W897" s="128"/>
      <c r="X897" s="130"/>
      <c r="Y897" s="127"/>
      <c r="Z897" s="131"/>
      <c r="AA897" s="127"/>
      <c r="AB897" s="127"/>
      <c r="AC897" s="127"/>
      <c r="AD897" s="127"/>
      <c r="AE897" s="127"/>
      <c r="AF897" s="127"/>
      <c r="AG897" s="127"/>
      <c r="AH897" s="127"/>
      <c r="AI897" s="127"/>
      <c r="AJ897" s="127"/>
      <c r="AK897" s="127"/>
      <c r="AL897" s="127"/>
      <c r="AM897" s="127"/>
      <c r="AN897" s="127"/>
      <c r="AO897" s="127"/>
      <c r="AP897" s="127"/>
      <c r="AQ897" s="127"/>
      <c r="AR897" s="127"/>
      <c r="AS897" s="127"/>
      <c r="AT897" s="127"/>
    </row>
    <row r="898" spans="1:46" ht="30" customHeight="1" x14ac:dyDescent="0.2">
      <c r="A898" s="127"/>
      <c r="B898" s="127"/>
      <c r="C898" s="127"/>
      <c r="D898" s="127"/>
      <c r="E898" s="127"/>
      <c r="F898" s="128"/>
      <c r="G898" s="128"/>
      <c r="H898" s="127"/>
      <c r="I898" s="129"/>
      <c r="J898" s="129"/>
      <c r="K898" s="128"/>
      <c r="L898" s="128"/>
      <c r="M898" s="127"/>
      <c r="N898" s="127"/>
      <c r="O898" s="127"/>
      <c r="P898" s="127"/>
      <c r="Q898" s="127"/>
      <c r="R898" s="130"/>
      <c r="S898" s="130"/>
      <c r="T898" s="128"/>
      <c r="U898" s="128"/>
      <c r="V898" s="128"/>
      <c r="W898" s="128"/>
      <c r="X898" s="130"/>
      <c r="Y898" s="127"/>
      <c r="Z898" s="131"/>
      <c r="AA898" s="127"/>
      <c r="AB898" s="127"/>
      <c r="AC898" s="127"/>
      <c r="AD898" s="127"/>
      <c r="AE898" s="127"/>
      <c r="AF898" s="127"/>
      <c r="AG898" s="127"/>
      <c r="AH898" s="127"/>
      <c r="AI898" s="127"/>
      <c r="AJ898" s="127"/>
      <c r="AK898" s="127"/>
      <c r="AL898" s="127"/>
      <c r="AM898" s="127"/>
      <c r="AN898" s="127"/>
      <c r="AO898" s="127"/>
      <c r="AP898" s="127"/>
      <c r="AQ898" s="127"/>
      <c r="AR898" s="127"/>
      <c r="AS898" s="127"/>
      <c r="AT898" s="127"/>
    </row>
    <row r="899" spans="1:46" ht="30" customHeight="1" x14ac:dyDescent="0.2">
      <c r="A899" s="127"/>
      <c r="B899" s="127"/>
      <c r="C899" s="127"/>
      <c r="D899" s="127"/>
      <c r="E899" s="127"/>
      <c r="F899" s="128"/>
      <c r="G899" s="128"/>
      <c r="H899" s="127"/>
      <c r="I899" s="129"/>
      <c r="J899" s="129"/>
      <c r="K899" s="128"/>
      <c r="L899" s="128"/>
      <c r="M899" s="127"/>
      <c r="N899" s="127"/>
      <c r="O899" s="127"/>
      <c r="P899" s="127"/>
      <c r="Q899" s="127"/>
      <c r="R899" s="130"/>
      <c r="S899" s="130"/>
      <c r="T899" s="128"/>
      <c r="U899" s="128"/>
      <c r="V899" s="128"/>
      <c r="W899" s="128"/>
      <c r="X899" s="130"/>
      <c r="Y899" s="127"/>
      <c r="Z899" s="131"/>
      <c r="AA899" s="127"/>
      <c r="AB899" s="127"/>
      <c r="AC899" s="127"/>
      <c r="AD899" s="127"/>
      <c r="AE899" s="127"/>
      <c r="AF899" s="127"/>
      <c r="AG899" s="127"/>
      <c r="AH899" s="127"/>
      <c r="AI899" s="127"/>
      <c r="AJ899" s="127"/>
      <c r="AK899" s="127"/>
      <c r="AL899" s="127"/>
      <c r="AM899" s="127"/>
      <c r="AN899" s="127"/>
      <c r="AO899" s="127"/>
      <c r="AP899" s="127"/>
      <c r="AQ899" s="127"/>
      <c r="AR899" s="127"/>
      <c r="AS899" s="127"/>
      <c r="AT899" s="127"/>
    </row>
    <row r="900" spans="1:46" ht="30" customHeight="1" x14ac:dyDescent="0.2">
      <c r="A900" s="127"/>
      <c r="B900" s="127"/>
      <c r="C900" s="127"/>
      <c r="D900" s="127"/>
      <c r="E900" s="127"/>
      <c r="F900" s="128"/>
      <c r="G900" s="128"/>
      <c r="H900" s="127"/>
      <c r="I900" s="129"/>
      <c r="J900" s="129"/>
      <c r="K900" s="128"/>
      <c r="L900" s="128"/>
      <c r="M900" s="127"/>
      <c r="N900" s="127"/>
      <c r="O900" s="127"/>
      <c r="P900" s="127"/>
      <c r="Q900" s="127"/>
      <c r="R900" s="130"/>
      <c r="S900" s="130"/>
      <c r="T900" s="128"/>
      <c r="U900" s="128"/>
      <c r="V900" s="128"/>
      <c r="W900" s="128"/>
      <c r="X900" s="130"/>
      <c r="Y900" s="127"/>
      <c r="Z900" s="131"/>
      <c r="AA900" s="127"/>
      <c r="AB900" s="127"/>
      <c r="AC900" s="127"/>
      <c r="AD900" s="127"/>
      <c r="AE900" s="127"/>
      <c r="AF900" s="127"/>
      <c r="AG900" s="127"/>
      <c r="AH900" s="127"/>
      <c r="AI900" s="127"/>
      <c r="AJ900" s="127"/>
      <c r="AK900" s="127"/>
      <c r="AL900" s="127"/>
      <c r="AM900" s="127"/>
      <c r="AN900" s="127"/>
      <c r="AO900" s="127"/>
      <c r="AP900" s="127"/>
      <c r="AQ900" s="127"/>
      <c r="AR900" s="127"/>
      <c r="AS900" s="127"/>
      <c r="AT900" s="127"/>
    </row>
    <row r="901" spans="1:46" ht="30" customHeight="1" x14ac:dyDescent="0.2">
      <c r="A901" s="127"/>
      <c r="B901" s="127"/>
      <c r="C901" s="127"/>
      <c r="D901" s="127"/>
      <c r="E901" s="127"/>
      <c r="F901" s="128"/>
      <c r="G901" s="128"/>
      <c r="H901" s="127"/>
      <c r="I901" s="129"/>
      <c r="J901" s="129"/>
      <c r="K901" s="128"/>
      <c r="L901" s="128"/>
      <c r="M901" s="127"/>
      <c r="N901" s="127"/>
      <c r="O901" s="127"/>
      <c r="P901" s="127"/>
      <c r="Q901" s="127"/>
      <c r="R901" s="130"/>
      <c r="S901" s="130"/>
      <c r="T901" s="128"/>
      <c r="U901" s="128"/>
      <c r="V901" s="128"/>
      <c r="W901" s="128"/>
      <c r="X901" s="130"/>
      <c r="Y901" s="127"/>
      <c r="Z901" s="131"/>
      <c r="AA901" s="127"/>
      <c r="AB901" s="127"/>
      <c r="AC901" s="127"/>
      <c r="AD901" s="127"/>
      <c r="AE901" s="127"/>
      <c r="AF901" s="127"/>
      <c r="AG901" s="127"/>
      <c r="AH901" s="127"/>
      <c r="AI901" s="127"/>
      <c r="AJ901" s="127"/>
      <c r="AK901" s="127"/>
      <c r="AL901" s="127"/>
      <c r="AM901" s="127"/>
      <c r="AN901" s="127"/>
      <c r="AO901" s="127"/>
      <c r="AP901" s="127"/>
      <c r="AQ901" s="127"/>
      <c r="AR901" s="127"/>
      <c r="AS901" s="127"/>
      <c r="AT901" s="127"/>
    </row>
    <row r="902" spans="1:46" ht="30" customHeight="1" x14ac:dyDescent="0.2">
      <c r="A902" s="127"/>
      <c r="B902" s="127"/>
      <c r="C902" s="127"/>
      <c r="D902" s="127"/>
      <c r="E902" s="127"/>
      <c r="F902" s="128"/>
      <c r="G902" s="128"/>
      <c r="H902" s="127"/>
      <c r="I902" s="129"/>
      <c r="J902" s="129"/>
      <c r="K902" s="128"/>
      <c r="L902" s="128"/>
      <c r="M902" s="127"/>
      <c r="N902" s="127"/>
      <c r="O902" s="127"/>
      <c r="P902" s="127"/>
      <c r="Q902" s="127"/>
      <c r="R902" s="130"/>
      <c r="S902" s="130"/>
      <c r="T902" s="128"/>
      <c r="U902" s="128"/>
      <c r="V902" s="128"/>
      <c r="W902" s="128"/>
      <c r="X902" s="130"/>
      <c r="Y902" s="127"/>
      <c r="Z902" s="131"/>
      <c r="AA902" s="127"/>
      <c r="AB902" s="127"/>
      <c r="AC902" s="127"/>
      <c r="AD902" s="127"/>
      <c r="AE902" s="127"/>
      <c r="AF902" s="127"/>
      <c r="AG902" s="127"/>
      <c r="AH902" s="127"/>
      <c r="AI902" s="127"/>
      <c r="AJ902" s="127"/>
      <c r="AK902" s="127"/>
      <c r="AL902" s="127"/>
      <c r="AM902" s="127"/>
      <c r="AN902" s="127"/>
      <c r="AO902" s="127"/>
      <c r="AP902" s="127"/>
      <c r="AQ902" s="127"/>
      <c r="AR902" s="127"/>
      <c r="AS902" s="127"/>
      <c r="AT902" s="127"/>
    </row>
    <row r="903" spans="1:46" ht="30" customHeight="1" x14ac:dyDescent="0.2">
      <c r="A903" s="127"/>
      <c r="B903" s="127"/>
      <c r="C903" s="127"/>
      <c r="D903" s="127"/>
      <c r="E903" s="127"/>
      <c r="F903" s="128"/>
      <c r="G903" s="128"/>
      <c r="H903" s="127"/>
      <c r="I903" s="129"/>
      <c r="J903" s="129"/>
      <c r="K903" s="128"/>
      <c r="L903" s="128"/>
      <c r="M903" s="127"/>
      <c r="N903" s="127"/>
      <c r="O903" s="127"/>
      <c r="P903" s="127"/>
      <c r="Q903" s="127"/>
      <c r="R903" s="130"/>
      <c r="S903" s="130"/>
      <c r="T903" s="128"/>
      <c r="U903" s="128"/>
      <c r="V903" s="128"/>
      <c r="W903" s="128"/>
      <c r="X903" s="130"/>
      <c r="Y903" s="127"/>
      <c r="Z903" s="131"/>
      <c r="AA903" s="127"/>
      <c r="AB903" s="127"/>
      <c r="AC903" s="127"/>
      <c r="AD903" s="127"/>
      <c r="AE903" s="127"/>
      <c r="AF903" s="127"/>
      <c r="AG903" s="127"/>
      <c r="AH903" s="127"/>
      <c r="AI903" s="127"/>
      <c r="AJ903" s="127"/>
      <c r="AK903" s="127"/>
      <c r="AL903" s="127"/>
      <c r="AM903" s="127"/>
      <c r="AN903" s="127"/>
      <c r="AO903" s="127"/>
      <c r="AP903" s="127"/>
      <c r="AQ903" s="127"/>
      <c r="AR903" s="127"/>
      <c r="AS903" s="127"/>
      <c r="AT903" s="127"/>
    </row>
    <row r="904" spans="1:46" ht="30" customHeight="1" x14ac:dyDescent="0.2">
      <c r="A904" s="127"/>
      <c r="B904" s="127"/>
      <c r="C904" s="127"/>
      <c r="D904" s="127"/>
      <c r="E904" s="127"/>
      <c r="F904" s="128"/>
      <c r="G904" s="128"/>
      <c r="H904" s="127"/>
      <c r="I904" s="129"/>
      <c r="J904" s="129"/>
      <c r="K904" s="128"/>
      <c r="L904" s="128"/>
      <c r="M904" s="127"/>
      <c r="N904" s="127"/>
      <c r="O904" s="127"/>
      <c r="P904" s="127"/>
      <c r="Q904" s="127"/>
      <c r="R904" s="130"/>
      <c r="S904" s="130"/>
      <c r="T904" s="128"/>
      <c r="U904" s="128"/>
      <c r="V904" s="128"/>
      <c r="W904" s="128"/>
      <c r="X904" s="130"/>
      <c r="Y904" s="127"/>
      <c r="Z904" s="131"/>
      <c r="AA904" s="127"/>
      <c r="AB904" s="127"/>
      <c r="AC904" s="127"/>
      <c r="AD904" s="127"/>
      <c r="AE904" s="127"/>
      <c r="AF904" s="127"/>
      <c r="AG904" s="127"/>
      <c r="AH904" s="127"/>
      <c r="AI904" s="127"/>
      <c r="AJ904" s="127"/>
      <c r="AK904" s="127"/>
      <c r="AL904" s="127"/>
      <c r="AM904" s="127"/>
      <c r="AN904" s="127"/>
      <c r="AO904" s="127"/>
      <c r="AP904" s="127"/>
      <c r="AQ904" s="127"/>
      <c r="AR904" s="127"/>
      <c r="AS904" s="127"/>
      <c r="AT904" s="127"/>
    </row>
    <row r="905" spans="1:46" ht="30" customHeight="1" x14ac:dyDescent="0.2">
      <c r="A905" s="127"/>
      <c r="B905" s="127"/>
      <c r="C905" s="127"/>
      <c r="D905" s="127"/>
      <c r="E905" s="127"/>
      <c r="F905" s="128"/>
      <c r="G905" s="128"/>
      <c r="H905" s="127"/>
      <c r="I905" s="129"/>
      <c r="J905" s="129"/>
      <c r="K905" s="128"/>
      <c r="L905" s="128"/>
      <c r="M905" s="127"/>
      <c r="N905" s="127"/>
      <c r="O905" s="127"/>
      <c r="P905" s="127"/>
      <c r="Q905" s="127"/>
      <c r="R905" s="130"/>
      <c r="S905" s="130"/>
      <c r="T905" s="128"/>
      <c r="U905" s="128"/>
      <c r="V905" s="128"/>
      <c r="W905" s="128"/>
      <c r="X905" s="130"/>
      <c r="Y905" s="127"/>
      <c r="Z905" s="131"/>
      <c r="AA905" s="127"/>
      <c r="AB905" s="127"/>
      <c r="AC905" s="127"/>
      <c r="AD905" s="127"/>
      <c r="AE905" s="127"/>
      <c r="AF905" s="127"/>
      <c r="AG905" s="127"/>
      <c r="AH905" s="127"/>
      <c r="AI905" s="127"/>
      <c r="AJ905" s="127"/>
      <c r="AK905" s="127"/>
      <c r="AL905" s="127"/>
      <c r="AM905" s="127"/>
      <c r="AN905" s="127"/>
      <c r="AO905" s="127"/>
      <c r="AP905" s="127"/>
      <c r="AQ905" s="127"/>
      <c r="AR905" s="127"/>
      <c r="AS905" s="127"/>
      <c r="AT905" s="127"/>
    </row>
    <row r="906" spans="1:46" ht="30" customHeight="1" x14ac:dyDescent="0.2">
      <c r="A906" s="127"/>
      <c r="B906" s="127"/>
      <c r="C906" s="127"/>
      <c r="D906" s="127"/>
      <c r="E906" s="127"/>
      <c r="F906" s="128"/>
      <c r="G906" s="128"/>
      <c r="H906" s="127"/>
      <c r="I906" s="129"/>
      <c r="J906" s="129"/>
      <c r="K906" s="128"/>
      <c r="L906" s="128"/>
      <c r="M906" s="127"/>
      <c r="N906" s="127"/>
      <c r="O906" s="127"/>
      <c r="P906" s="127"/>
      <c r="Q906" s="127"/>
      <c r="R906" s="130"/>
      <c r="S906" s="130"/>
      <c r="T906" s="128"/>
      <c r="U906" s="128"/>
      <c r="V906" s="128"/>
      <c r="W906" s="128"/>
      <c r="X906" s="130"/>
      <c r="Y906" s="127"/>
      <c r="Z906" s="131"/>
      <c r="AA906" s="127"/>
      <c r="AB906" s="127"/>
      <c r="AC906" s="127"/>
      <c r="AD906" s="127"/>
      <c r="AE906" s="127"/>
      <c r="AF906" s="127"/>
      <c r="AG906" s="127"/>
      <c r="AH906" s="127"/>
      <c r="AI906" s="127"/>
      <c r="AJ906" s="127"/>
      <c r="AK906" s="127"/>
      <c r="AL906" s="127"/>
      <c r="AM906" s="127"/>
      <c r="AN906" s="127"/>
      <c r="AO906" s="127"/>
      <c r="AP906" s="127"/>
      <c r="AQ906" s="127"/>
      <c r="AR906" s="127"/>
      <c r="AS906" s="127"/>
      <c r="AT906" s="127"/>
    </row>
    <row r="907" spans="1:46" ht="30" customHeight="1" x14ac:dyDescent="0.2">
      <c r="A907" s="127"/>
      <c r="B907" s="127"/>
      <c r="C907" s="127"/>
      <c r="D907" s="127"/>
      <c r="E907" s="127"/>
      <c r="F907" s="128"/>
      <c r="G907" s="128"/>
      <c r="H907" s="127"/>
      <c r="I907" s="129"/>
      <c r="J907" s="129"/>
      <c r="K907" s="128"/>
      <c r="L907" s="128"/>
      <c r="M907" s="127"/>
      <c r="N907" s="127"/>
      <c r="O907" s="127"/>
      <c r="P907" s="127"/>
      <c r="Q907" s="127"/>
      <c r="R907" s="130"/>
      <c r="S907" s="130"/>
      <c r="T907" s="128"/>
      <c r="U907" s="128"/>
      <c r="V907" s="128"/>
      <c r="W907" s="128"/>
      <c r="X907" s="130"/>
      <c r="Y907" s="127"/>
      <c r="Z907" s="131"/>
      <c r="AA907" s="127"/>
      <c r="AB907" s="127"/>
      <c r="AC907" s="127"/>
      <c r="AD907" s="127"/>
      <c r="AE907" s="127"/>
      <c r="AF907" s="127"/>
      <c r="AG907" s="127"/>
      <c r="AH907" s="127"/>
      <c r="AI907" s="127"/>
      <c r="AJ907" s="127"/>
      <c r="AK907" s="127"/>
      <c r="AL907" s="127"/>
      <c r="AM907" s="127"/>
      <c r="AN907" s="127"/>
      <c r="AO907" s="127"/>
      <c r="AP907" s="127"/>
      <c r="AQ907" s="127"/>
      <c r="AR907" s="127"/>
      <c r="AS907" s="127"/>
      <c r="AT907" s="127"/>
    </row>
    <row r="908" spans="1:46" ht="30" customHeight="1" x14ac:dyDescent="0.2">
      <c r="A908" s="127"/>
      <c r="B908" s="127"/>
      <c r="C908" s="127"/>
      <c r="D908" s="127"/>
      <c r="E908" s="127"/>
      <c r="F908" s="128"/>
      <c r="G908" s="128"/>
      <c r="H908" s="127"/>
      <c r="I908" s="129"/>
      <c r="J908" s="129"/>
      <c r="K908" s="128"/>
      <c r="L908" s="128"/>
      <c r="M908" s="127"/>
      <c r="N908" s="127"/>
      <c r="O908" s="127"/>
      <c r="P908" s="127"/>
      <c r="Q908" s="127"/>
      <c r="R908" s="130"/>
      <c r="S908" s="130"/>
      <c r="T908" s="128"/>
      <c r="U908" s="128"/>
      <c r="V908" s="128"/>
      <c r="W908" s="128"/>
      <c r="X908" s="130"/>
      <c r="Y908" s="127"/>
      <c r="Z908" s="131"/>
      <c r="AA908" s="127"/>
      <c r="AB908" s="127"/>
      <c r="AC908" s="127"/>
      <c r="AD908" s="127"/>
      <c r="AE908" s="127"/>
      <c r="AF908" s="127"/>
      <c r="AG908" s="127"/>
      <c r="AH908" s="127"/>
      <c r="AI908" s="127"/>
      <c r="AJ908" s="127"/>
      <c r="AK908" s="127"/>
      <c r="AL908" s="127"/>
      <c r="AM908" s="127"/>
      <c r="AN908" s="127"/>
      <c r="AO908" s="127"/>
      <c r="AP908" s="127"/>
      <c r="AQ908" s="127"/>
      <c r="AR908" s="127"/>
      <c r="AS908" s="127"/>
      <c r="AT908" s="127"/>
    </row>
    <row r="909" spans="1:46" ht="30" customHeight="1" x14ac:dyDescent="0.2">
      <c r="A909" s="127"/>
      <c r="B909" s="127"/>
      <c r="C909" s="127"/>
      <c r="D909" s="127"/>
      <c r="E909" s="127"/>
      <c r="F909" s="128"/>
      <c r="G909" s="128"/>
      <c r="H909" s="127"/>
      <c r="I909" s="129"/>
      <c r="J909" s="129"/>
      <c r="K909" s="128"/>
      <c r="L909" s="128"/>
      <c r="M909" s="127"/>
      <c r="N909" s="127"/>
      <c r="O909" s="127"/>
      <c r="P909" s="127"/>
      <c r="Q909" s="127"/>
      <c r="R909" s="130"/>
      <c r="S909" s="130"/>
      <c r="T909" s="128"/>
      <c r="U909" s="128"/>
      <c r="V909" s="128"/>
      <c r="W909" s="128"/>
      <c r="X909" s="130"/>
      <c r="Y909" s="127"/>
      <c r="Z909" s="131"/>
      <c r="AA909" s="127"/>
      <c r="AB909" s="127"/>
      <c r="AC909" s="127"/>
      <c r="AD909" s="127"/>
      <c r="AE909" s="127"/>
      <c r="AF909" s="127"/>
      <c r="AG909" s="127"/>
      <c r="AH909" s="127"/>
      <c r="AI909" s="127"/>
      <c r="AJ909" s="127"/>
      <c r="AK909" s="127"/>
      <c r="AL909" s="127"/>
      <c r="AM909" s="127"/>
      <c r="AN909" s="127"/>
      <c r="AO909" s="127"/>
      <c r="AP909" s="127"/>
      <c r="AQ909" s="127"/>
      <c r="AR909" s="127"/>
      <c r="AS909" s="127"/>
      <c r="AT909" s="127"/>
    </row>
    <row r="910" spans="1:46" ht="30" customHeight="1" x14ac:dyDescent="0.2">
      <c r="A910" s="127"/>
      <c r="B910" s="127"/>
      <c r="C910" s="127"/>
      <c r="D910" s="127"/>
      <c r="E910" s="127"/>
      <c r="F910" s="128"/>
      <c r="G910" s="128"/>
      <c r="H910" s="127"/>
      <c r="I910" s="129"/>
      <c r="J910" s="129"/>
      <c r="K910" s="128"/>
      <c r="L910" s="128"/>
      <c r="M910" s="127"/>
      <c r="N910" s="127"/>
      <c r="O910" s="127"/>
      <c r="P910" s="127"/>
      <c r="Q910" s="127"/>
      <c r="R910" s="130"/>
      <c r="S910" s="130"/>
      <c r="T910" s="128"/>
      <c r="U910" s="128"/>
      <c r="V910" s="128"/>
      <c r="W910" s="128"/>
      <c r="X910" s="130"/>
      <c r="Y910" s="127"/>
      <c r="Z910" s="131"/>
      <c r="AA910" s="127"/>
      <c r="AB910" s="127"/>
      <c r="AC910" s="127"/>
      <c r="AD910" s="127"/>
      <c r="AE910" s="127"/>
      <c r="AF910" s="127"/>
      <c r="AG910" s="127"/>
      <c r="AH910" s="127"/>
      <c r="AI910" s="127"/>
      <c r="AJ910" s="127"/>
      <c r="AK910" s="127"/>
      <c r="AL910" s="127"/>
      <c r="AM910" s="127"/>
      <c r="AN910" s="127"/>
      <c r="AO910" s="127"/>
      <c r="AP910" s="127"/>
      <c r="AQ910" s="127"/>
      <c r="AR910" s="127"/>
      <c r="AS910" s="127"/>
      <c r="AT910" s="127"/>
    </row>
    <row r="911" spans="1:46" ht="30" customHeight="1" x14ac:dyDescent="0.2">
      <c r="A911" s="127"/>
      <c r="B911" s="127"/>
      <c r="C911" s="127"/>
      <c r="D911" s="127"/>
      <c r="E911" s="127"/>
      <c r="F911" s="128"/>
      <c r="G911" s="128"/>
      <c r="H911" s="127"/>
      <c r="I911" s="129"/>
      <c r="J911" s="129"/>
      <c r="K911" s="128"/>
      <c r="L911" s="128"/>
      <c r="M911" s="127"/>
      <c r="N911" s="127"/>
      <c r="O911" s="127"/>
      <c r="P911" s="127"/>
      <c r="Q911" s="127"/>
      <c r="R911" s="130"/>
      <c r="S911" s="130"/>
      <c r="T911" s="128"/>
      <c r="U911" s="128"/>
      <c r="V911" s="128"/>
      <c r="W911" s="128"/>
      <c r="X911" s="130"/>
      <c r="Y911" s="127"/>
      <c r="Z911" s="131"/>
      <c r="AA911" s="127"/>
      <c r="AB911" s="127"/>
      <c r="AC911" s="127"/>
      <c r="AD911" s="127"/>
      <c r="AE911" s="127"/>
      <c r="AF911" s="127"/>
      <c r="AG911" s="127"/>
      <c r="AH911" s="127"/>
      <c r="AI911" s="127"/>
      <c r="AJ911" s="127"/>
      <c r="AK911" s="127"/>
      <c r="AL911" s="127"/>
      <c r="AM911" s="127"/>
      <c r="AN911" s="127"/>
      <c r="AO911" s="127"/>
      <c r="AP911" s="127"/>
      <c r="AQ911" s="127"/>
      <c r="AR911" s="127"/>
      <c r="AS911" s="127"/>
      <c r="AT911" s="127"/>
    </row>
    <row r="912" spans="1:46" ht="30" customHeight="1" x14ac:dyDescent="0.2">
      <c r="A912" s="127"/>
      <c r="B912" s="127"/>
      <c r="C912" s="127"/>
      <c r="D912" s="127"/>
      <c r="E912" s="127"/>
      <c r="F912" s="128"/>
      <c r="G912" s="128"/>
      <c r="H912" s="127"/>
      <c r="I912" s="129"/>
      <c r="J912" s="129"/>
      <c r="K912" s="128"/>
      <c r="L912" s="128"/>
      <c r="M912" s="127"/>
      <c r="N912" s="127"/>
      <c r="O912" s="127"/>
      <c r="P912" s="127"/>
      <c r="Q912" s="127"/>
      <c r="R912" s="130"/>
      <c r="S912" s="130"/>
      <c r="T912" s="128"/>
      <c r="U912" s="128"/>
      <c r="V912" s="128"/>
      <c r="W912" s="128"/>
      <c r="X912" s="130"/>
      <c r="Y912" s="127"/>
      <c r="Z912" s="131"/>
      <c r="AA912" s="127"/>
      <c r="AB912" s="127"/>
      <c r="AC912" s="127"/>
      <c r="AD912" s="127"/>
      <c r="AE912" s="127"/>
      <c r="AF912" s="127"/>
      <c r="AG912" s="127"/>
      <c r="AH912" s="127"/>
      <c r="AI912" s="127"/>
      <c r="AJ912" s="127"/>
      <c r="AK912" s="127"/>
      <c r="AL912" s="127"/>
      <c r="AM912" s="127"/>
      <c r="AN912" s="127"/>
      <c r="AO912" s="127"/>
      <c r="AP912" s="127"/>
      <c r="AQ912" s="127"/>
      <c r="AR912" s="127"/>
      <c r="AS912" s="127"/>
      <c r="AT912" s="127"/>
    </row>
    <row r="913" spans="1:46" ht="30" customHeight="1" x14ac:dyDescent="0.2">
      <c r="A913" s="127"/>
      <c r="B913" s="127"/>
      <c r="C913" s="127"/>
      <c r="D913" s="127"/>
      <c r="E913" s="127"/>
      <c r="F913" s="128"/>
      <c r="G913" s="128"/>
      <c r="H913" s="127"/>
      <c r="I913" s="129"/>
      <c r="J913" s="129"/>
      <c r="K913" s="128"/>
      <c r="L913" s="128"/>
      <c r="M913" s="127"/>
      <c r="N913" s="127"/>
      <c r="O913" s="127"/>
      <c r="P913" s="127"/>
      <c r="Q913" s="127"/>
      <c r="R913" s="130"/>
      <c r="S913" s="130"/>
      <c r="T913" s="128"/>
      <c r="U913" s="128"/>
      <c r="V913" s="128"/>
      <c r="W913" s="128"/>
      <c r="X913" s="130"/>
      <c r="Y913" s="127"/>
      <c r="Z913" s="131"/>
      <c r="AA913" s="127"/>
      <c r="AB913" s="127"/>
      <c r="AC913" s="127"/>
      <c r="AD913" s="127"/>
      <c r="AE913" s="127"/>
      <c r="AF913" s="127"/>
      <c r="AG913" s="127"/>
      <c r="AH913" s="127"/>
      <c r="AI913" s="127"/>
      <c r="AJ913" s="127"/>
      <c r="AK913" s="127"/>
      <c r="AL913" s="127"/>
      <c r="AM913" s="127"/>
      <c r="AN913" s="127"/>
      <c r="AO913" s="127"/>
      <c r="AP913" s="127"/>
      <c r="AQ913" s="127"/>
      <c r="AR913" s="127"/>
      <c r="AS913" s="127"/>
      <c r="AT913" s="127"/>
    </row>
    <row r="914" spans="1:46" ht="30" customHeight="1" x14ac:dyDescent="0.2">
      <c r="A914" s="127"/>
      <c r="B914" s="127"/>
      <c r="C914" s="127"/>
      <c r="D914" s="127"/>
      <c r="E914" s="127"/>
      <c r="F914" s="128"/>
      <c r="G914" s="128"/>
      <c r="H914" s="127"/>
      <c r="I914" s="129"/>
      <c r="J914" s="129"/>
      <c r="K914" s="128"/>
      <c r="L914" s="128"/>
      <c r="M914" s="127"/>
      <c r="N914" s="127"/>
      <c r="O914" s="127"/>
      <c r="P914" s="127"/>
      <c r="Q914" s="127"/>
      <c r="R914" s="130"/>
      <c r="S914" s="130"/>
      <c r="T914" s="128"/>
      <c r="U914" s="128"/>
      <c r="V914" s="128"/>
      <c r="W914" s="128"/>
      <c r="X914" s="130"/>
      <c r="Y914" s="127"/>
      <c r="Z914" s="131"/>
      <c r="AA914" s="127"/>
      <c r="AB914" s="127"/>
      <c r="AC914" s="127"/>
      <c r="AD914" s="127"/>
      <c r="AE914" s="127"/>
      <c r="AF914" s="127"/>
      <c r="AG914" s="127"/>
      <c r="AH914" s="127"/>
      <c r="AI914" s="127"/>
      <c r="AJ914" s="127"/>
      <c r="AK914" s="127"/>
      <c r="AL914" s="127"/>
      <c r="AM914" s="127"/>
      <c r="AN914" s="127"/>
      <c r="AO914" s="127"/>
      <c r="AP914" s="127"/>
      <c r="AQ914" s="127"/>
      <c r="AR914" s="127"/>
      <c r="AS914" s="127"/>
      <c r="AT914" s="127"/>
    </row>
    <row r="915" spans="1:46" ht="30" customHeight="1" x14ac:dyDescent="0.2">
      <c r="A915" s="127"/>
      <c r="B915" s="127"/>
      <c r="C915" s="127"/>
      <c r="D915" s="127"/>
      <c r="E915" s="127"/>
      <c r="F915" s="128"/>
      <c r="G915" s="128"/>
      <c r="H915" s="127"/>
      <c r="I915" s="129"/>
      <c r="J915" s="129"/>
      <c r="K915" s="128"/>
      <c r="L915" s="128"/>
      <c r="M915" s="127"/>
      <c r="N915" s="127"/>
      <c r="O915" s="127"/>
      <c r="P915" s="127"/>
      <c r="Q915" s="127"/>
      <c r="R915" s="130"/>
      <c r="S915" s="130"/>
      <c r="T915" s="128"/>
      <c r="U915" s="128"/>
      <c r="V915" s="128"/>
      <c r="W915" s="128"/>
      <c r="X915" s="130"/>
      <c r="Y915" s="127"/>
      <c r="Z915" s="131"/>
      <c r="AA915" s="127"/>
      <c r="AB915" s="127"/>
      <c r="AC915" s="127"/>
      <c r="AD915" s="127"/>
      <c r="AE915" s="127"/>
      <c r="AF915" s="127"/>
      <c r="AG915" s="127"/>
      <c r="AH915" s="127"/>
      <c r="AI915" s="127"/>
      <c r="AJ915" s="127"/>
      <c r="AK915" s="127"/>
      <c r="AL915" s="127"/>
      <c r="AM915" s="127"/>
      <c r="AN915" s="127"/>
      <c r="AO915" s="127"/>
      <c r="AP915" s="127"/>
      <c r="AQ915" s="127"/>
      <c r="AR915" s="127"/>
      <c r="AS915" s="127"/>
      <c r="AT915" s="127"/>
    </row>
    <row r="916" spans="1:46" ht="30" customHeight="1" x14ac:dyDescent="0.2">
      <c r="A916" s="127"/>
      <c r="B916" s="127"/>
      <c r="C916" s="127"/>
      <c r="D916" s="127"/>
      <c r="E916" s="127"/>
      <c r="F916" s="128"/>
      <c r="G916" s="128"/>
      <c r="H916" s="127"/>
      <c r="I916" s="129"/>
      <c r="J916" s="129"/>
      <c r="K916" s="128"/>
      <c r="L916" s="128"/>
      <c r="M916" s="127"/>
      <c r="N916" s="127"/>
      <c r="O916" s="127"/>
      <c r="P916" s="127"/>
      <c r="Q916" s="127"/>
      <c r="R916" s="130"/>
      <c r="S916" s="130"/>
      <c r="T916" s="128"/>
      <c r="U916" s="128"/>
      <c r="V916" s="128"/>
      <c r="W916" s="128"/>
      <c r="X916" s="130"/>
      <c r="Y916" s="127"/>
      <c r="Z916" s="131"/>
      <c r="AA916" s="127"/>
      <c r="AB916" s="127"/>
      <c r="AC916" s="127"/>
      <c r="AD916" s="127"/>
      <c r="AE916" s="127"/>
      <c r="AF916" s="127"/>
      <c r="AG916" s="127"/>
      <c r="AH916" s="127"/>
      <c r="AI916" s="127"/>
      <c r="AJ916" s="127"/>
      <c r="AK916" s="127"/>
      <c r="AL916" s="127"/>
      <c r="AM916" s="127"/>
      <c r="AN916" s="127"/>
      <c r="AO916" s="127"/>
      <c r="AP916" s="127"/>
      <c r="AQ916" s="127"/>
      <c r="AR916" s="127"/>
      <c r="AS916" s="127"/>
      <c r="AT916" s="127"/>
    </row>
    <row r="917" spans="1:46" ht="30" customHeight="1" x14ac:dyDescent="0.2">
      <c r="A917" s="127"/>
      <c r="B917" s="127"/>
      <c r="C917" s="127"/>
      <c r="D917" s="127"/>
      <c r="E917" s="127"/>
      <c r="F917" s="128"/>
      <c r="G917" s="128"/>
      <c r="H917" s="127"/>
      <c r="I917" s="129"/>
      <c r="J917" s="129"/>
      <c r="K917" s="128"/>
      <c r="L917" s="128"/>
      <c r="M917" s="127"/>
      <c r="N917" s="127"/>
      <c r="O917" s="127"/>
      <c r="P917" s="127"/>
      <c r="Q917" s="127"/>
      <c r="R917" s="130"/>
      <c r="S917" s="130"/>
      <c r="T917" s="128"/>
      <c r="U917" s="128"/>
      <c r="V917" s="128"/>
      <c r="W917" s="128"/>
      <c r="X917" s="130"/>
      <c r="Y917" s="127"/>
      <c r="Z917" s="131"/>
      <c r="AA917" s="127"/>
      <c r="AB917" s="127"/>
      <c r="AC917" s="127"/>
      <c r="AD917" s="127"/>
      <c r="AE917" s="127"/>
      <c r="AF917" s="127"/>
      <c r="AG917" s="127"/>
      <c r="AH917" s="127"/>
      <c r="AI917" s="127"/>
      <c r="AJ917" s="127"/>
      <c r="AK917" s="127"/>
      <c r="AL917" s="127"/>
      <c r="AM917" s="127"/>
      <c r="AN917" s="127"/>
      <c r="AO917" s="127"/>
      <c r="AP917" s="127"/>
      <c r="AQ917" s="127"/>
      <c r="AR917" s="127"/>
      <c r="AS917" s="127"/>
      <c r="AT917" s="127"/>
    </row>
    <row r="918" spans="1:46" ht="30" customHeight="1" x14ac:dyDescent="0.2">
      <c r="A918" s="127"/>
      <c r="B918" s="127"/>
      <c r="C918" s="127"/>
      <c r="D918" s="127"/>
      <c r="E918" s="127"/>
      <c r="F918" s="128"/>
      <c r="G918" s="128"/>
      <c r="H918" s="127"/>
      <c r="I918" s="129"/>
      <c r="J918" s="129"/>
      <c r="K918" s="128"/>
      <c r="L918" s="128"/>
      <c r="M918" s="127"/>
      <c r="N918" s="127"/>
      <c r="O918" s="127"/>
      <c r="P918" s="127"/>
      <c r="Q918" s="127"/>
      <c r="R918" s="130"/>
      <c r="S918" s="130"/>
      <c r="T918" s="128"/>
      <c r="U918" s="128"/>
      <c r="V918" s="128"/>
      <c r="W918" s="128"/>
      <c r="X918" s="130"/>
      <c r="Y918" s="127"/>
      <c r="Z918" s="131"/>
      <c r="AA918" s="127"/>
      <c r="AB918" s="127"/>
      <c r="AC918" s="127"/>
      <c r="AD918" s="127"/>
      <c r="AE918" s="127"/>
      <c r="AF918" s="127"/>
      <c r="AG918" s="127"/>
      <c r="AH918" s="127"/>
      <c r="AI918" s="127"/>
      <c r="AJ918" s="127"/>
      <c r="AK918" s="127"/>
      <c r="AL918" s="127"/>
      <c r="AM918" s="127"/>
      <c r="AN918" s="127"/>
      <c r="AO918" s="127"/>
      <c r="AP918" s="127"/>
      <c r="AQ918" s="127"/>
      <c r="AR918" s="127"/>
      <c r="AS918" s="127"/>
      <c r="AT918" s="127"/>
    </row>
    <row r="919" spans="1:46" ht="30" customHeight="1" x14ac:dyDescent="0.2">
      <c r="A919" s="127"/>
      <c r="B919" s="127"/>
      <c r="C919" s="127"/>
      <c r="D919" s="127"/>
      <c r="E919" s="127"/>
      <c r="F919" s="128"/>
      <c r="G919" s="128"/>
      <c r="H919" s="127"/>
      <c r="I919" s="129"/>
      <c r="J919" s="129"/>
      <c r="K919" s="128"/>
      <c r="L919" s="128"/>
      <c r="M919" s="127"/>
      <c r="N919" s="127"/>
      <c r="O919" s="127"/>
      <c r="P919" s="127"/>
      <c r="Q919" s="127"/>
      <c r="R919" s="130"/>
      <c r="S919" s="130"/>
      <c r="T919" s="128"/>
      <c r="U919" s="128"/>
      <c r="V919" s="128"/>
      <c r="W919" s="128"/>
      <c r="X919" s="130"/>
      <c r="Y919" s="127"/>
      <c r="Z919" s="131"/>
      <c r="AA919" s="127"/>
      <c r="AB919" s="127"/>
      <c r="AC919" s="127"/>
      <c r="AD919" s="127"/>
      <c r="AE919" s="127"/>
      <c r="AF919" s="127"/>
      <c r="AG919" s="127"/>
      <c r="AH919" s="127"/>
      <c r="AI919" s="127"/>
      <c r="AJ919" s="127"/>
      <c r="AK919" s="127"/>
      <c r="AL919" s="127"/>
      <c r="AM919" s="127"/>
      <c r="AN919" s="127"/>
      <c r="AO919" s="127"/>
      <c r="AP919" s="127"/>
      <c r="AQ919" s="127"/>
      <c r="AR919" s="127"/>
      <c r="AS919" s="127"/>
      <c r="AT919" s="127"/>
    </row>
    <row r="920" spans="1:46" ht="30" customHeight="1" x14ac:dyDescent="0.2">
      <c r="A920" s="127"/>
      <c r="B920" s="127"/>
      <c r="C920" s="127"/>
      <c r="D920" s="127"/>
      <c r="E920" s="127"/>
      <c r="F920" s="128"/>
      <c r="G920" s="128"/>
      <c r="H920" s="127"/>
      <c r="I920" s="129"/>
      <c r="J920" s="129"/>
      <c r="K920" s="128"/>
      <c r="L920" s="128"/>
      <c r="M920" s="127"/>
      <c r="N920" s="127"/>
      <c r="O920" s="127"/>
      <c r="P920" s="127"/>
      <c r="Q920" s="127"/>
      <c r="R920" s="130"/>
      <c r="S920" s="130"/>
      <c r="T920" s="128"/>
      <c r="U920" s="128"/>
      <c r="V920" s="128"/>
      <c r="W920" s="128"/>
      <c r="X920" s="130"/>
      <c r="Y920" s="127"/>
      <c r="Z920" s="131"/>
      <c r="AA920" s="127"/>
      <c r="AB920" s="127"/>
      <c r="AC920" s="127"/>
      <c r="AD920" s="127"/>
      <c r="AE920" s="127"/>
      <c r="AF920" s="127"/>
      <c r="AG920" s="127"/>
      <c r="AH920" s="127"/>
      <c r="AI920" s="127"/>
      <c r="AJ920" s="127"/>
      <c r="AK920" s="127"/>
      <c r="AL920" s="127"/>
      <c r="AM920" s="127"/>
      <c r="AN920" s="127"/>
      <c r="AO920" s="127"/>
      <c r="AP920" s="127"/>
      <c r="AQ920" s="127"/>
      <c r="AR920" s="127"/>
      <c r="AS920" s="127"/>
      <c r="AT920" s="127"/>
    </row>
    <row r="921" spans="1:46" ht="30" customHeight="1" x14ac:dyDescent="0.2">
      <c r="A921" s="127"/>
      <c r="B921" s="127"/>
      <c r="C921" s="127"/>
      <c r="D921" s="127"/>
      <c r="E921" s="127"/>
      <c r="F921" s="128"/>
      <c r="G921" s="128"/>
      <c r="H921" s="127"/>
      <c r="I921" s="129"/>
      <c r="J921" s="129"/>
      <c r="K921" s="128"/>
      <c r="L921" s="128"/>
      <c r="M921" s="127"/>
      <c r="N921" s="127"/>
      <c r="O921" s="127"/>
      <c r="P921" s="127"/>
      <c r="Q921" s="127"/>
      <c r="R921" s="130"/>
      <c r="S921" s="130"/>
      <c r="T921" s="128"/>
      <c r="U921" s="128"/>
      <c r="V921" s="128"/>
      <c r="W921" s="128"/>
      <c r="X921" s="130"/>
      <c r="Y921" s="127"/>
      <c r="Z921" s="131"/>
      <c r="AA921" s="127"/>
      <c r="AB921" s="127"/>
      <c r="AC921" s="127"/>
      <c r="AD921" s="127"/>
      <c r="AE921" s="127"/>
      <c r="AF921" s="127"/>
      <c r="AG921" s="127"/>
      <c r="AH921" s="127"/>
      <c r="AI921" s="127"/>
      <c r="AJ921" s="127"/>
      <c r="AK921" s="127"/>
      <c r="AL921" s="127"/>
      <c r="AM921" s="127"/>
      <c r="AN921" s="127"/>
      <c r="AO921" s="127"/>
      <c r="AP921" s="127"/>
      <c r="AQ921" s="127"/>
      <c r="AR921" s="127"/>
      <c r="AS921" s="127"/>
      <c r="AT921" s="127"/>
    </row>
    <row r="922" spans="1:46" ht="30" customHeight="1" x14ac:dyDescent="0.2">
      <c r="A922" s="127"/>
      <c r="B922" s="127"/>
      <c r="C922" s="127"/>
      <c r="D922" s="127"/>
      <c r="E922" s="127"/>
      <c r="F922" s="128"/>
      <c r="G922" s="128"/>
      <c r="H922" s="127"/>
      <c r="I922" s="129"/>
      <c r="J922" s="129"/>
      <c r="K922" s="128"/>
      <c r="L922" s="128"/>
      <c r="M922" s="127"/>
      <c r="N922" s="127"/>
      <c r="O922" s="127"/>
      <c r="P922" s="127"/>
      <c r="Q922" s="127"/>
      <c r="R922" s="130"/>
      <c r="S922" s="130"/>
      <c r="T922" s="128"/>
      <c r="U922" s="128"/>
      <c r="V922" s="128"/>
      <c r="W922" s="128"/>
      <c r="X922" s="130"/>
      <c r="Y922" s="127"/>
      <c r="Z922" s="131"/>
      <c r="AA922" s="127"/>
      <c r="AB922" s="127"/>
      <c r="AC922" s="127"/>
      <c r="AD922" s="127"/>
      <c r="AE922" s="127"/>
      <c r="AF922" s="127"/>
      <c r="AG922" s="127"/>
      <c r="AH922" s="127"/>
      <c r="AI922" s="127"/>
      <c r="AJ922" s="127"/>
      <c r="AK922" s="127"/>
      <c r="AL922" s="127"/>
      <c r="AM922" s="127"/>
      <c r="AN922" s="127"/>
      <c r="AO922" s="127"/>
      <c r="AP922" s="127"/>
      <c r="AQ922" s="127"/>
      <c r="AR922" s="127"/>
      <c r="AS922" s="127"/>
      <c r="AT922" s="127"/>
    </row>
    <row r="923" spans="1:46" ht="30" customHeight="1" x14ac:dyDescent="0.2">
      <c r="A923" s="127"/>
      <c r="B923" s="127"/>
      <c r="C923" s="127"/>
      <c r="D923" s="127"/>
      <c r="E923" s="127"/>
      <c r="F923" s="128"/>
      <c r="G923" s="128"/>
      <c r="H923" s="127"/>
      <c r="I923" s="129"/>
      <c r="J923" s="129"/>
      <c r="K923" s="128"/>
      <c r="L923" s="128"/>
      <c r="M923" s="127"/>
      <c r="N923" s="127"/>
      <c r="O923" s="127"/>
      <c r="P923" s="127"/>
      <c r="Q923" s="127"/>
      <c r="R923" s="130"/>
      <c r="S923" s="130"/>
      <c r="T923" s="128"/>
      <c r="U923" s="128"/>
      <c r="V923" s="128"/>
      <c r="W923" s="128"/>
      <c r="X923" s="130"/>
      <c r="Y923" s="127"/>
      <c r="Z923" s="131"/>
      <c r="AA923" s="127"/>
      <c r="AB923" s="127"/>
      <c r="AC923" s="127"/>
      <c r="AD923" s="127"/>
      <c r="AE923" s="127"/>
      <c r="AF923" s="127"/>
      <c r="AG923" s="127"/>
      <c r="AH923" s="127"/>
      <c r="AI923" s="127"/>
      <c r="AJ923" s="127"/>
      <c r="AK923" s="127"/>
      <c r="AL923" s="127"/>
      <c r="AM923" s="127"/>
      <c r="AN923" s="127"/>
      <c r="AO923" s="127"/>
      <c r="AP923" s="127"/>
      <c r="AQ923" s="127"/>
      <c r="AR923" s="127"/>
      <c r="AS923" s="127"/>
      <c r="AT923" s="127"/>
    </row>
    <row r="924" spans="1:46" ht="30" customHeight="1" x14ac:dyDescent="0.2">
      <c r="A924" s="127"/>
      <c r="B924" s="127"/>
      <c r="C924" s="127"/>
      <c r="D924" s="127"/>
      <c r="E924" s="127"/>
      <c r="F924" s="128"/>
      <c r="G924" s="128"/>
      <c r="H924" s="127"/>
      <c r="I924" s="129"/>
      <c r="J924" s="129"/>
      <c r="K924" s="128"/>
      <c r="L924" s="128"/>
      <c r="M924" s="127"/>
      <c r="N924" s="127"/>
      <c r="O924" s="127"/>
      <c r="P924" s="127"/>
      <c r="Q924" s="127"/>
      <c r="R924" s="130"/>
      <c r="S924" s="130"/>
      <c r="T924" s="128"/>
      <c r="U924" s="128"/>
      <c r="V924" s="128"/>
      <c r="W924" s="128"/>
      <c r="X924" s="130"/>
      <c r="Y924" s="127"/>
      <c r="Z924" s="131"/>
      <c r="AA924" s="127"/>
      <c r="AB924" s="127"/>
      <c r="AC924" s="127"/>
      <c r="AD924" s="127"/>
      <c r="AE924" s="127"/>
      <c r="AF924" s="127"/>
      <c r="AG924" s="127"/>
      <c r="AH924" s="127"/>
      <c r="AI924" s="127"/>
      <c r="AJ924" s="127"/>
      <c r="AK924" s="127"/>
      <c r="AL924" s="127"/>
      <c r="AM924" s="127"/>
      <c r="AN924" s="127"/>
      <c r="AO924" s="127"/>
      <c r="AP924" s="127"/>
      <c r="AQ924" s="127"/>
      <c r="AR924" s="127"/>
      <c r="AS924" s="127"/>
      <c r="AT924" s="127"/>
    </row>
    <row r="925" spans="1:46" ht="30" customHeight="1" x14ac:dyDescent="0.2">
      <c r="A925" s="127"/>
      <c r="B925" s="127"/>
      <c r="C925" s="127"/>
      <c r="D925" s="127"/>
      <c r="E925" s="127"/>
      <c r="F925" s="128"/>
      <c r="G925" s="128"/>
      <c r="H925" s="127"/>
      <c r="I925" s="129"/>
      <c r="J925" s="129"/>
      <c r="K925" s="128"/>
      <c r="L925" s="128"/>
      <c r="M925" s="127"/>
      <c r="N925" s="127"/>
      <c r="O925" s="127"/>
      <c r="P925" s="127"/>
      <c r="Q925" s="127"/>
      <c r="R925" s="130"/>
      <c r="S925" s="130"/>
      <c r="T925" s="128"/>
      <c r="U925" s="128"/>
      <c r="V925" s="128"/>
      <c r="W925" s="128"/>
      <c r="X925" s="130"/>
      <c r="Y925" s="127"/>
      <c r="Z925" s="131"/>
      <c r="AA925" s="127"/>
      <c r="AB925" s="127"/>
      <c r="AC925" s="127"/>
      <c r="AD925" s="127"/>
      <c r="AE925" s="127"/>
      <c r="AF925" s="127"/>
      <c r="AG925" s="127"/>
      <c r="AH925" s="127"/>
      <c r="AI925" s="127"/>
      <c r="AJ925" s="127"/>
      <c r="AK925" s="127"/>
      <c r="AL925" s="127"/>
      <c r="AM925" s="127"/>
      <c r="AN925" s="127"/>
      <c r="AO925" s="127"/>
      <c r="AP925" s="127"/>
      <c r="AQ925" s="127"/>
      <c r="AR925" s="127"/>
      <c r="AS925" s="127"/>
      <c r="AT925" s="127"/>
    </row>
    <row r="926" spans="1:46" ht="30" customHeight="1" x14ac:dyDescent="0.2">
      <c r="A926" s="127"/>
      <c r="B926" s="127"/>
      <c r="C926" s="127"/>
      <c r="D926" s="127"/>
      <c r="E926" s="127"/>
      <c r="F926" s="128"/>
      <c r="G926" s="128"/>
      <c r="H926" s="127"/>
      <c r="I926" s="129"/>
      <c r="J926" s="129"/>
      <c r="K926" s="128"/>
      <c r="L926" s="128"/>
      <c r="M926" s="127"/>
      <c r="N926" s="127"/>
      <c r="O926" s="127"/>
      <c r="P926" s="127"/>
      <c r="Q926" s="127"/>
      <c r="R926" s="130"/>
      <c r="S926" s="130"/>
      <c r="T926" s="128"/>
      <c r="U926" s="128"/>
      <c r="V926" s="128"/>
      <c r="W926" s="128"/>
      <c r="X926" s="130"/>
      <c r="Y926" s="127"/>
      <c r="Z926" s="131"/>
      <c r="AA926" s="127"/>
      <c r="AB926" s="127"/>
      <c r="AC926" s="127"/>
      <c r="AD926" s="127"/>
      <c r="AE926" s="127"/>
      <c r="AF926" s="127"/>
      <c r="AG926" s="127"/>
      <c r="AH926" s="127"/>
      <c r="AI926" s="127"/>
      <c r="AJ926" s="127"/>
      <c r="AK926" s="127"/>
      <c r="AL926" s="127"/>
      <c r="AM926" s="127"/>
      <c r="AN926" s="127"/>
      <c r="AO926" s="127"/>
      <c r="AP926" s="127"/>
      <c r="AQ926" s="127"/>
      <c r="AR926" s="127"/>
      <c r="AS926" s="127"/>
      <c r="AT926" s="127"/>
    </row>
    <row r="927" spans="1:46" ht="30" customHeight="1" x14ac:dyDescent="0.2">
      <c r="A927" s="127"/>
      <c r="B927" s="127"/>
      <c r="C927" s="127"/>
      <c r="D927" s="127"/>
      <c r="E927" s="127"/>
      <c r="F927" s="128"/>
      <c r="G927" s="128"/>
      <c r="H927" s="127"/>
      <c r="I927" s="129"/>
      <c r="J927" s="129"/>
      <c r="K927" s="128"/>
      <c r="L927" s="128"/>
      <c r="M927" s="127"/>
      <c r="N927" s="127"/>
      <c r="O927" s="127"/>
      <c r="P927" s="127"/>
      <c r="Q927" s="127"/>
      <c r="R927" s="130"/>
      <c r="S927" s="130"/>
      <c r="T927" s="128"/>
      <c r="U927" s="128"/>
      <c r="V927" s="128"/>
      <c r="W927" s="128"/>
      <c r="X927" s="130"/>
      <c r="Y927" s="127"/>
      <c r="Z927" s="131"/>
      <c r="AA927" s="127"/>
      <c r="AB927" s="127"/>
      <c r="AC927" s="127"/>
      <c r="AD927" s="127"/>
      <c r="AE927" s="127"/>
      <c r="AF927" s="127"/>
      <c r="AG927" s="127"/>
      <c r="AH927" s="127"/>
      <c r="AI927" s="127"/>
      <c r="AJ927" s="127"/>
      <c r="AK927" s="127"/>
      <c r="AL927" s="127"/>
      <c r="AM927" s="127"/>
      <c r="AN927" s="127"/>
      <c r="AO927" s="127"/>
      <c r="AP927" s="127"/>
      <c r="AQ927" s="127"/>
      <c r="AR927" s="127"/>
      <c r="AS927" s="127"/>
      <c r="AT927" s="127"/>
    </row>
    <row r="928" spans="1:46" ht="30" customHeight="1" x14ac:dyDescent="0.2">
      <c r="A928" s="127"/>
      <c r="B928" s="127"/>
      <c r="C928" s="127"/>
      <c r="D928" s="127"/>
      <c r="E928" s="127"/>
      <c r="F928" s="128"/>
      <c r="G928" s="128"/>
      <c r="H928" s="127"/>
      <c r="I928" s="129"/>
      <c r="J928" s="129"/>
      <c r="K928" s="128"/>
      <c r="L928" s="128"/>
      <c r="M928" s="127"/>
      <c r="N928" s="127"/>
      <c r="O928" s="127"/>
      <c r="P928" s="127"/>
      <c r="Q928" s="127"/>
      <c r="R928" s="130"/>
      <c r="S928" s="130"/>
      <c r="T928" s="128"/>
      <c r="U928" s="128"/>
      <c r="V928" s="128"/>
      <c r="W928" s="128"/>
      <c r="X928" s="130"/>
      <c r="Y928" s="127"/>
      <c r="Z928" s="131"/>
      <c r="AA928" s="127"/>
      <c r="AB928" s="127"/>
      <c r="AC928" s="127"/>
      <c r="AD928" s="127"/>
      <c r="AE928" s="127"/>
      <c r="AF928" s="127"/>
      <c r="AG928" s="127"/>
      <c r="AH928" s="127"/>
      <c r="AI928" s="127"/>
      <c r="AJ928" s="127"/>
      <c r="AK928" s="127"/>
      <c r="AL928" s="127"/>
      <c r="AM928" s="127"/>
      <c r="AN928" s="127"/>
      <c r="AO928" s="127"/>
      <c r="AP928" s="127"/>
      <c r="AQ928" s="127"/>
      <c r="AR928" s="127"/>
      <c r="AS928" s="127"/>
      <c r="AT928" s="127"/>
    </row>
    <row r="929" spans="1:46" ht="30" customHeight="1" x14ac:dyDescent="0.2">
      <c r="A929" s="127"/>
      <c r="B929" s="127"/>
      <c r="C929" s="127"/>
      <c r="D929" s="127"/>
      <c r="E929" s="127"/>
      <c r="F929" s="128"/>
      <c r="G929" s="128"/>
      <c r="H929" s="127"/>
      <c r="I929" s="129"/>
      <c r="J929" s="129"/>
      <c r="K929" s="128"/>
      <c r="L929" s="128"/>
      <c r="M929" s="127"/>
      <c r="N929" s="127"/>
      <c r="O929" s="127"/>
      <c r="P929" s="127"/>
      <c r="Q929" s="127"/>
      <c r="R929" s="130"/>
      <c r="S929" s="130"/>
      <c r="T929" s="128"/>
      <c r="U929" s="128"/>
      <c r="V929" s="128"/>
      <c r="W929" s="128"/>
      <c r="X929" s="130"/>
      <c r="Y929" s="127"/>
      <c r="Z929" s="131"/>
      <c r="AA929" s="127"/>
      <c r="AB929" s="127"/>
      <c r="AC929" s="127"/>
      <c r="AD929" s="127"/>
      <c r="AE929" s="127"/>
      <c r="AF929" s="127"/>
      <c r="AG929" s="127"/>
      <c r="AH929" s="127"/>
      <c r="AI929" s="127"/>
      <c r="AJ929" s="127"/>
      <c r="AK929" s="127"/>
      <c r="AL929" s="127"/>
      <c r="AM929" s="127"/>
      <c r="AN929" s="127"/>
      <c r="AO929" s="127"/>
      <c r="AP929" s="127"/>
      <c r="AQ929" s="127"/>
      <c r="AR929" s="127"/>
      <c r="AS929" s="127"/>
      <c r="AT929" s="127"/>
    </row>
    <row r="930" spans="1:46" ht="30" customHeight="1" x14ac:dyDescent="0.2">
      <c r="A930" s="127"/>
      <c r="B930" s="127"/>
      <c r="C930" s="127"/>
      <c r="D930" s="127"/>
      <c r="E930" s="127"/>
      <c r="F930" s="128"/>
      <c r="G930" s="128"/>
      <c r="H930" s="127"/>
      <c r="I930" s="129"/>
      <c r="J930" s="129"/>
      <c r="K930" s="128"/>
      <c r="L930" s="128"/>
      <c r="M930" s="127"/>
      <c r="N930" s="127"/>
      <c r="O930" s="127"/>
      <c r="P930" s="127"/>
      <c r="Q930" s="127"/>
      <c r="R930" s="130"/>
      <c r="S930" s="130"/>
      <c r="T930" s="128"/>
      <c r="U930" s="128"/>
      <c r="V930" s="128"/>
      <c r="W930" s="128"/>
      <c r="X930" s="130"/>
      <c r="Y930" s="127"/>
      <c r="Z930" s="131"/>
      <c r="AA930" s="127"/>
      <c r="AB930" s="127"/>
      <c r="AC930" s="127"/>
      <c r="AD930" s="127"/>
      <c r="AE930" s="127"/>
      <c r="AF930" s="127"/>
      <c r="AG930" s="127"/>
      <c r="AH930" s="127"/>
      <c r="AI930" s="127"/>
      <c r="AJ930" s="127"/>
      <c r="AK930" s="127"/>
      <c r="AL930" s="127"/>
      <c r="AM930" s="127"/>
      <c r="AN930" s="127"/>
      <c r="AO930" s="127"/>
      <c r="AP930" s="127"/>
      <c r="AQ930" s="127"/>
      <c r="AR930" s="127"/>
      <c r="AS930" s="127"/>
      <c r="AT930" s="127"/>
    </row>
    <row r="931" spans="1:46" ht="30" customHeight="1" x14ac:dyDescent="0.2">
      <c r="A931" s="127"/>
      <c r="B931" s="127"/>
      <c r="C931" s="127"/>
      <c r="D931" s="127"/>
      <c r="E931" s="127"/>
      <c r="F931" s="128"/>
      <c r="G931" s="128"/>
      <c r="H931" s="127"/>
      <c r="I931" s="129"/>
      <c r="J931" s="129"/>
      <c r="K931" s="128"/>
      <c r="L931" s="128"/>
      <c r="M931" s="127"/>
      <c r="N931" s="127"/>
      <c r="O931" s="127"/>
      <c r="P931" s="127"/>
      <c r="Q931" s="127"/>
      <c r="R931" s="130"/>
      <c r="S931" s="130"/>
      <c r="T931" s="128"/>
      <c r="U931" s="128"/>
      <c r="V931" s="128"/>
      <c r="W931" s="128"/>
      <c r="X931" s="130"/>
      <c r="Y931" s="127"/>
      <c r="Z931" s="131"/>
      <c r="AA931" s="127"/>
      <c r="AB931" s="127"/>
      <c r="AC931" s="127"/>
      <c r="AD931" s="127"/>
      <c r="AE931" s="127"/>
      <c r="AF931" s="127"/>
      <c r="AG931" s="127"/>
      <c r="AH931" s="127"/>
      <c r="AI931" s="127"/>
      <c r="AJ931" s="127"/>
      <c r="AK931" s="127"/>
      <c r="AL931" s="127"/>
      <c r="AM931" s="127"/>
      <c r="AN931" s="127"/>
      <c r="AO931" s="127"/>
      <c r="AP931" s="127"/>
      <c r="AQ931" s="127"/>
      <c r="AR931" s="127"/>
      <c r="AS931" s="127"/>
      <c r="AT931" s="127"/>
    </row>
    <row r="932" spans="1:46" ht="30" customHeight="1" x14ac:dyDescent="0.2">
      <c r="A932" s="127"/>
      <c r="B932" s="127"/>
      <c r="C932" s="127"/>
      <c r="D932" s="127"/>
      <c r="E932" s="127"/>
      <c r="F932" s="128"/>
      <c r="G932" s="128"/>
      <c r="H932" s="127"/>
      <c r="I932" s="129"/>
      <c r="J932" s="129"/>
      <c r="K932" s="128"/>
      <c r="L932" s="128"/>
      <c r="M932" s="127"/>
      <c r="N932" s="127"/>
      <c r="O932" s="127"/>
      <c r="P932" s="127"/>
      <c r="Q932" s="127"/>
      <c r="R932" s="130"/>
      <c r="S932" s="130"/>
      <c r="T932" s="128"/>
      <c r="U932" s="128"/>
      <c r="V932" s="128"/>
      <c r="W932" s="128"/>
      <c r="X932" s="130"/>
      <c r="Y932" s="127"/>
      <c r="Z932" s="131"/>
      <c r="AA932" s="127"/>
      <c r="AB932" s="127"/>
      <c r="AC932" s="127"/>
      <c r="AD932" s="127"/>
      <c r="AE932" s="127"/>
      <c r="AF932" s="127"/>
      <c r="AG932" s="127"/>
      <c r="AH932" s="127"/>
      <c r="AI932" s="127"/>
      <c r="AJ932" s="127"/>
      <c r="AK932" s="127"/>
      <c r="AL932" s="127"/>
      <c r="AM932" s="127"/>
      <c r="AN932" s="127"/>
      <c r="AO932" s="127"/>
      <c r="AP932" s="127"/>
      <c r="AQ932" s="127"/>
      <c r="AR932" s="127"/>
      <c r="AS932" s="127"/>
      <c r="AT932" s="127"/>
    </row>
    <row r="933" spans="1:46" ht="30" customHeight="1" x14ac:dyDescent="0.2">
      <c r="A933" s="127"/>
      <c r="B933" s="127"/>
      <c r="C933" s="127"/>
      <c r="D933" s="127"/>
      <c r="E933" s="127"/>
      <c r="F933" s="128"/>
      <c r="G933" s="128"/>
      <c r="H933" s="127"/>
      <c r="I933" s="129"/>
      <c r="J933" s="129"/>
      <c r="K933" s="128"/>
      <c r="L933" s="128"/>
      <c r="M933" s="127"/>
      <c r="N933" s="127"/>
      <c r="O933" s="127"/>
      <c r="P933" s="127"/>
      <c r="Q933" s="127"/>
      <c r="R933" s="130"/>
      <c r="S933" s="130"/>
      <c r="T933" s="128"/>
      <c r="U933" s="128"/>
      <c r="V933" s="128"/>
      <c r="W933" s="128"/>
      <c r="X933" s="130"/>
      <c r="Y933" s="127"/>
      <c r="Z933" s="131"/>
      <c r="AA933" s="127"/>
      <c r="AB933" s="127"/>
      <c r="AC933" s="127"/>
      <c r="AD933" s="127"/>
      <c r="AE933" s="127"/>
      <c r="AF933" s="127"/>
      <c r="AG933" s="127"/>
      <c r="AH933" s="127"/>
      <c r="AI933" s="127"/>
      <c r="AJ933" s="127"/>
      <c r="AK933" s="127"/>
      <c r="AL933" s="127"/>
      <c r="AM933" s="127"/>
      <c r="AN933" s="127"/>
      <c r="AO933" s="127"/>
      <c r="AP933" s="127"/>
      <c r="AQ933" s="127"/>
      <c r="AR933" s="127"/>
      <c r="AS933" s="127"/>
      <c r="AT933" s="127"/>
    </row>
    <row r="934" spans="1:46" ht="30" customHeight="1" x14ac:dyDescent="0.2">
      <c r="A934" s="127"/>
      <c r="B934" s="127"/>
      <c r="C934" s="127"/>
      <c r="D934" s="127"/>
      <c r="E934" s="127"/>
      <c r="F934" s="128"/>
      <c r="G934" s="128"/>
      <c r="H934" s="127"/>
      <c r="I934" s="129"/>
      <c r="J934" s="129"/>
      <c r="K934" s="128"/>
      <c r="L934" s="128"/>
      <c r="M934" s="127"/>
      <c r="N934" s="127"/>
      <c r="O934" s="127"/>
      <c r="P934" s="127"/>
      <c r="Q934" s="127"/>
      <c r="R934" s="130"/>
      <c r="S934" s="130"/>
      <c r="T934" s="128"/>
      <c r="U934" s="128"/>
      <c r="V934" s="128"/>
      <c r="W934" s="128"/>
      <c r="X934" s="130"/>
      <c r="Y934" s="127"/>
      <c r="Z934" s="131"/>
      <c r="AA934" s="127"/>
      <c r="AB934" s="127"/>
      <c r="AC934" s="127"/>
      <c r="AD934" s="127"/>
      <c r="AE934" s="127"/>
      <c r="AF934" s="127"/>
      <c r="AG934" s="127"/>
      <c r="AH934" s="127"/>
      <c r="AI934" s="127"/>
      <c r="AJ934" s="127"/>
      <c r="AK934" s="127"/>
      <c r="AL934" s="127"/>
      <c r="AM934" s="127"/>
      <c r="AN934" s="127"/>
      <c r="AO934" s="127"/>
      <c r="AP934" s="127"/>
      <c r="AQ934" s="127"/>
      <c r="AR934" s="127"/>
      <c r="AS934" s="127"/>
      <c r="AT934" s="127"/>
    </row>
    <row r="935" spans="1:46" ht="30" customHeight="1" x14ac:dyDescent="0.2">
      <c r="A935" s="127"/>
      <c r="B935" s="127"/>
      <c r="C935" s="127"/>
      <c r="D935" s="127"/>
      <c r="E935" s="127"/>
      <c r="F935" s="128"/>
      <c r="G935" s="128"/>
      <c r="H935" s="127"/>
      <c r="I935" s="129"/>
      <c r="J935" s="129"/>
      <c r="K935" s="128"/>
      <c r="L935" s="128"/>
      <c r="M935" s="127"/>
      <c r="N935" s="127"/>
      <c r="O935" s="127"/>
      <c r="P935" s="127"/>
      <c r="Q935" s="127"/>
      <c r="R935" s="130"/>
      <c r="S935" s="130"/>
      <c r="T935" s="128"/>
      <c r="U935" s="128"/>
      <c r="V935" s="128"/>
      <c r="W935" s="128"/>
      <c r="X935" s="130"/>
      <c r="Y935" s="127"/>
      <c r="Z935" s="131"/>
      <c r="AA935" s="127"/>
      <c r="AB935" s="127"/>
      <c r="AC935" s="127"/>
      <c r="AD935" s="127"/>
      <c r="AE935" s="127"/>
      <c r="AF935" s="127"/>
      <c r="AG935" s="127"/>
      <c r="AH935" s="127"/>
      <c r="AI935" s="127"/>
      <c r="AJ935" s="127"/>
      <c r="AK935" s="127"/>
      <c r="AL935" s="127"/>
      <c r="AM935" s="127"/>
      <c r="AN935" s="127"/>
      <c r="AO935" s="127"/>
      <c r="AP935" s="127"/>
      <c r="AQ935" s="127"/>
      <c r="AR935" s="127"/>
      <c r="AS935" s="127"/>
      <c r="AT935" s="127"/>
    </row>
    <row r="936" spans="1:46" ht="30" customHeight="1" x14ac:dyDescent="0.2">
      <c r="A936" s="127"/>
      <c r="B936" s="127"/>
      <c r="C936" s="127"/>
      <c r="D936" s="127"/>
      <c r="E936" s="127"/>
      <c r="F936" s="128"/>
      <c r="G936" s="128"/>
      <c r="H936" s="127"/>
      <c r="I936" s="129"/>
      <c r="J936" s="129"/>
      <c r="K936" s="128"/>
      <c r="L936" s="128"/>
      <c r="M936" s="127"/>
      <c r="N936" s="127"/>
      <c r="O936" s="127"/>
      <c r="P936" s="127"/>
      <c r="Q936" s="127"/>
      <c r="R936" s="130"/>
      <c r="S936" s="130"/>
      <c r="T936" s="128"/>
      <c r="U936" s="128"/>
      <c r="V936" s="128"/>
      <c r="W936" s="128"/>
      <c r="X936" s="130"/>
      <c r="Y936" s="127"/>
      <c r="Z936" s="131"/>
      <c r="AA936" s="127"/>
      <c r="AB936" s="127"/>
      <c r="AC936" s="127"/>
      <c r="AD936" s="127"/>
      <c r="AE936" s="127"/>
      <c r="AF936" s="127"/>
      <c r="AG936" s="127"/>
      <c r="AH936" s="127"/>
      <c r="AI936" s="127"/>
      <c r="AJ936" s="127"/>
      <c r="AK936" s="127"/>
      <c r="AL936" s="127"/>
      <c r="AM936" s="127"/>
      <c r="AN936" s="127"/>
      <c r="AO936" s="127"/>
      <c r="AP936" s="127"/>
      <c r="AQ936" s="127"/>
      <c r="AR936" s="127"/>
      <c r="AS936" s="127"/>
      <c r="AT936" s="127"/>
    </row>
    <row r="937" spans="1:46" ht="30" customHeight="1" x14ac:dyDescent="0.2">
      <c r="A937" s="127"/>
      <c r="B937" s="127"/>
      <c r="C937" s="127"/>
      <c r="D937" s="127"/>
      <c r="E937" s="127"/>
      <c r="F937" s="128"/>
      <c r="G937" s="128"/>
      <c r="H937" s="127"/>
      <c r="I937" s="129"/>
      <c r="J937" s="129"/>
      <c r="K937" s="128"/>
      <c r="L937" s="128"/>
      <c r="M937" s="127"/>
      <c r="N937" s="127"/>
      <c r="O937" s="127"/>
      <c r="P937" s="127"/>
      <c r="Q937" s="127"/>
      <c r="R937" s="130"/>
      <c r="S937" s="130"/>
      <c r="T937" s="128"/>
      <c r="U937" s="128"/>
      <c r="V937" s="128"/>
      <c r="W937" s="128"/>
      <c r="X937" s="130"/>
      <c r="Y937" s="127"/>
      <c r="Z937" s="131"/>
      <c r="AA937" s="127"/>
      <c r="AB937" s="127"/>
      <c r="AC937" s="127"/>
      <c r="AD937" s="127"/>
      <c r="AE937" s="127"/>
      <c r="AF937" s="127"/>
      <c r="AG937" s="127"/>
      <c r="AH937" s="127"/>
      <c r="AI937" s="127"/>
      <c r="AJ937" s="127"/>
      <c r="AK937" s="127"/>
      <c r="AL937" s="127"/>
      <c r="AM937" s="127"/>
      <c r="AN937" s="127"/>
      <c r="AO937" s="127"/>
      <c r="AP937" s="127"/>
      <c r="AQ937" s="127"/>
      <c r="AR937" s="127"/>
      <c r="AS937" s="127"/>
      <c r="AT937" s="127"/>
    </row>
    <row r="938" spans="1:46" ht="30" customHeight="1" x14ac:dyDescent="0.2">
      <c r="A938" s="127"/>
      <c r="B938" s="127"/>
      <c r="C938" s="127"/>
      <c r="D938" s="127"/>
      <c r="E938" s="127"/>
      <c r="F938" s="128"/>
      <c r="G938" s="128"/>
      <c r="H938" s="127"/>
      <c r="I938" s="129"/>
      <c r="J938" s="129"/>
      <c r="K938" s="128"/>
      <c r="L938" s="128"/>
      <c r="M938" s="127"/>
      <c r="N938" s="127"/>
      <c r="O938" s="127"/>
      <c r="P938" s="127"/>
      <c r="Q938" s="127"/>
      <c r="R938" s="130"/>
      <c r="S938" s="130"/>
      <c r="T938" s="128"/>
      <c r="U938" s="128"/>
      <c r="V938" s="128"/>
      <c r="W938" s="128"/>
      <c r="X938" s="130"/>
      <c r="Y938" s="127"/>
      <c r="Z938" s="131"/>
      <c r="AA938" s="127"/>
      <c r="AB938" s="127"/>
      <c r="AC938" s="127"/>
      <c r="AD938" s="127"/>
      <c r="AE938" s="127"/>
      <c r="AF938" s="127"/>
      <c r="AG938" s="127"/>
      <c r="AH938" s="127"/>
      <c r="AI938" s="127"/>
      <c r="AJ938" s="127"/>
      <c r="AK938" s="127"/>
      <c r="AL938" s="127"/>
      <c r="AM938" s="127"/>
      <c r="AN938" s="127"/>
      <c r="AO938" s="127"/>
      <c r="AP938" s="127"/>
      <c r="AQ938" s="127"/>
      <c r="AR938" s="127"/>
      <c r="AS938" s="127"/>
      <c r="AT938" s="127"/>
    </row>
    <row r="939" spans="1:46" ht="30" customHeight="1" x14ac:dyDescent="0.2">
      <c r="A939" s="127"/>
      <c r="B939" s="127"/>
      <c r="C939" s="127"/>
      <c r="D939" s="127"/>
      <c r="E939" s="127"/>
      <c r="F939" s="128"/>
      <c r="G939" s="128"/>
      <c r="H939" s="127"/>
      <c r="I939" s="129"/>
      <c r="J939" s="129"/>
      <c r="K939" s="128"/>
      <c r="L939" s="128"/>
      <c r="M939" s="127"/>
      <c r="N939" s="127"/>
      <c r="O939" s="127"/>
      <c r="P939" s="127"/>
      <c r="Q939" s="127"/>
      <c r="R939" s="130"/>
      <c r="S939" s="130"/>
      <c r="T939" s="128"/>
      <c r="U939" s="128"/>
      <c r="V939" s="128"/>
      <c r="W939" s="128"/>
      <c r="X939" s="130"/>
      <c r="Y939" s="127"/>
      <c r="Z939" s="131"/>
      <c r="AA939" s="127"/>
      <c r="AB939" s="127"/>
      <c r="AC939" s="127"/>
      <c r="AD939" s="127"/>
      <c r="AE939" s="127"/>
      <c r="AF939" s="127"/>
      <c r="AG939" s="127"/>
      <c r="AH939" s="127"/>
      <c r="AI939" s="127"/>
      <c r="AJ939" s="127"/>
      <c r="AK939" s="127"/>
      <c r="AL939" s="127"/>
      <c r="AM939" s="127"/>
      <c r="AN939" s="127"/>
      <c r="AO939" s="127"/>
      <c r="AP939" s="127"/>
      <c r="AQ939" s="127"/>
      <c r="AR939" s="127"/>
      <c r="AS939" s="127"/>
      <c r="AT939" s="127"/>
    </row>
    <row r="940" spans="1:46" ht="30" customHeight="1" x14ac:dyDescent="0.2">
      <c r="A940" s="127"/>
      <c r="B940" s="127"/>
      <c r="C940" s="127"/>
      <c r="D940" s="127"/>
      <c r="E940" s="127"/>
      <c r="F940" s="128"/>
      <c r="G940" s="128"/>
      <c r="H940" s="127"/>
      <c r="I940" s="129"/>
      <c r="J940" s="129"/>
      <c r="K940" s="128"/>
      <c r="L940" s="128"/>
      <c r="M940" s="127"/>
      <c r="N940" s="127"/>
      <c r="O940" s="127"/>
      <c r="P940" s="127"/>
      <c r="Q940" s="127"/>
      <c r="R940" s="130"/>
      <c r="S940" s="130"/>
      <c r="T940" s="128"/>
      <c r="U940" s="128"/>
      <c r="V940" s="128"/>
      <c r="W940" s="128"/>
      <c r="X940" s="130"/>
      <c r="Y940" s="127"/>
      <c r="Z940" s="131"/>
      <c r="AA940" s="127"/>
      <c r="AB940" s="127"/>
      <c r="AC940" s="127"/>
      <c r="AD940" s="127"/>
      <c r="AE940" s="127"/>
      <c r="AF940" s="127"/>
      <c r="AG940" s="127"/>
      <c r="AH940" s="127"/>
      <c r="AI940" s="127"/>
      <c r="AJ940" s="127"/>
      <c r="AK940" s="127"/>
      <c r="AL940" s="127"/>
      <c r="AM940" s="127"/>
      <c r="AN940" s="127"/>
      <c r="AO940" s="127"/>
      <c r="AP940" s="127"/>
      <c r="AQ940" s="127"/>
      <c r="AR940" s="127"/>
      <c r="AS940" s="127"/>
      <c r="AT940" s="127"/>
    </row>
    <row r="941" spans="1:46" ht="30" customHeight="1" x14ac:dyDescent="0.2">
      <c r="A941" s="127"/>
      <c r="B941" s="127"/>
      <c r="C941" s="127"/>
      <c r="D941" s="127"/>
      <c r="E941" s="127"/>
      <c r="F941" s="128"/>
      <c r="G941" s="128"/>
      <c r="H941" s="127"/>
      <c r="I941" s="129"/>
      <c r="J941" s="129"/>
      <c r="K941" s="128"/>
      <c r="L941" s="128"/>
      <c r="M941" s="127"/>
      <c r="N941" s="127"/>
      <c r="O941" s="127"/>
      <c r="P941" s="127"/>
      <c r="Q941" s="127"/>
      <c r="R941" s="130"/>
      <c r="S941" s="130"/>
      <c r="T941" s="128"/>
      <c r="U941" s="128"/>
      <c r="V941" s="128"/>
      <c r="W941" s="128"/>
      <c r="X941" s="130"/>
      <c r="Y941" s="127"/>
      <c r="Z941" s="131"/>
      <c r="AA941" s="127"/>
      <c r="AB941" s="127"/>
      <c r="AC941" s="127"/>
      <c r="AD941" s="127"/>
      <c r="AE941" s="127"/>
      <c r="AF941" s="127"/>
      <c r="AG941" s="127"/>
      <c r="AH941" s="127"/>
      <c r="AI941" s="127"/>
      <c r="AJ941" s="127"/>
      <c r="AK941" s="127"/>
      <c r="AL941" s="127"/>
      <c r="AM941" s="127"/>
      <c r="AN941" s="127"/>
      <c r="AO941" s="127"/>
      <c r="AP941" s="127"/>
      <c r="AQ941" s="127"/>
      <c r="AR941" s="127"/>
      <c r="AS941" s="127"/>
      <c r="AT941" s="127"/>
    </row>
    <row r="942" spans="1:46" ht="30" customHeight="1" x14ac:dyDescent="0.2">
      <c r="A942" s="127"/>
      <c r="B942" s="127"/>
      <c r="C942" s="127"/>
      <c r="D942" s="127"/>
      <c r="E942" s="127"/>
      <c r="F942" s="128"/>
      <c r="G942" s="128"/>
      <c r="H942" s="127"/>
      <c r="I942" s="129"/>
      <c r="J942" s="129"/>
      <c r="K942" s="128"/>
      <c r="L942" s="128"/>
      <c r="M942" s="127"/>
      <c r="N942" s="127"/>
      <c r="O942" s="127"/>
      <c r="P942" s="127"/>
      <c r="Q942" s="127"/>
      <c r="R942" s="130"/>
      <c r="S942" s="130"/>
      <c r="T942" s="128"/>
      <c r="U942" s="128"/>
      <c r="V942" s="128"/>
      <c r="W942" s="128"/>
      <c r="X942" s="130"/>
      <c r="Y942" s="127"/>
      <c r="Z942" s="131"/>
      <c r="AA942" s="127"/>
      <c r="AB942" s="127"/>
      <c r="AC942" s="127"/>
      <c r="AD942" s="127"/>
      <c r="AE942" s="127"/>
      <c r="AF942" s="127"/>
      <c r="AG942" s="127"/>
      <c r="AH942" s="127"/>
      <c r="AI942" s="127"/>
      <c r="AJ942" s="127"/>
      <c r="AK942" s="127"/>
      <c r="AL942" s="127"/>
      <c r="AM942" s="127"/>
      <c r="AN942" s="127"/>
      <c r="AO942" s="127"/>
      <c r="AP942" s="127"/>
      <c r="AQ942" s="127"/>
      <c r="AR942" s="127"/>
      <c r="AS942" s="127"/>
      <c r="AT942" s="127"/>
    </row>
    <row r="943" spans="1:46" ht="30" customHeight="1" x14ac:dyDescent="0.2">
      <c r="A943" s="127"/>
      <c r="B943" s="127"/>
      <c r="C943" s="127"/>
      <c r="D943" s="127"/>
      <c r="E943" s="127"/>
      <c r="F943" s="128"/>
      <c r="G943" s="128"/>
      <c r="H943" s="127"/>
      <c r="I943" s="129"/>
      <c r="J943" s="129"/>
      <c r="K943" s="128"/>
      <c r="L943" s="128"/>
      <c r="M943" s="127"/>
      <c r="N943" s="127"/>
      <c r="O943" s="127"/>
      <c r="P943" s="127"/>
      <c r="Q943" s="127"/>
      <c r="R943" s="130"/>
      <c r="S943" s="130"/>
      <c r="T943" s="128"/>
      <c r="U943" s="128"/>
      <c r="V943" s="128"/>
      <c r="W943" s="128"/>
      <c r="X943" s="130"/>
      <c r="Y943" s="127"/>
      <c r="Z943" s="131"/>
      <c r="AA943" s="127"/>
      <c r="AB943" s="127"/>
      <c r="AC943" s="127"/>
      <c r="AD943" s="127"/>
      <c r="AE943" s="127"/>
      <c r="AF943" s="127"/>
      <c r="AG943" s="127"/>
      <c r="AH943" s="127"/>
      <c r="AI943" s="127"/>
      <c r="AJ943" s="127"/>
      <c r="AK943" s="127"/>
      <c r="AL943" s="127"/>
      <c r="AM943" s="127"/>
      <c r="AN943" s="127"/>
      <c r="AO943" s="127"/>
      <c r="AP943" s="127"/>
      <c r="AQ943" s="127"/>
      <c r="AR943" s="127"/>
      <c r="AS943" s="127"/>
      <c r="AT943" s="127"/>
    </row>
    <row r="944" spans="1:46" ht="30" customHeight="1" x14ac:dyDescent="0.2">
      <c r="A944" s="127"/>
      <c r="B944" s="127"/>
      <c r="C944" s="127"/>
      <c r="D944" s="127"/>
      <c r="E944" s="127"/>
      <c r="F944" s="128"/>
      <c r="G944" s="128"/>
      <c r="H944" s="127"/>
      <c r="I944" s="129"/>
      <c r="J944" s="129"/>
      <c r="K944" s="128"/>
      <c r="L944" s="128"/>
      <c r="M944" s="127"/>
      <c r="N944" s="127"/>
      <c r="O944" s="127"/>
      <c r="P944" s="127"/>
      <c r="Q944" s="127"/>
      <c r="R944" s="130"/>
      <c r="S944" s="130"/>
      <c r="T944" s="128"/>
      <c r="U944" s="128"/>
      <c r="V944" s="128"/>
      <c r="W944" s="128"/>
      <c r="X944" s="130"/>
      <c r="Y944" s="127"/>
      <c r="Z944" s="131"/>
      <c r="AA944" s="127"/>
      <c r="AB944" s="127"/>
      <c r="AC944" s="127"/>
      <c r="AD944" s="127"/>
      <c r="AE944" s="127"/>
      <c r="AF944" s="127"/>
      <c r="AG944" s="127"/>
      <c r="AH944" s="127"/>
      <c r="AI944" s="127"/>
      <c r="AJ944" s="127"/>
      <c r="AK944" s="127"/>
      <c r="AL944" s="127"/>
      <c r="AM944" s="127"/>
      <c r="AN944" s="127"/>
      <c r="AO944" s="127"/>
      <c r="AP944" s="127"/>
      <c r="AQ944" s="127"/>
      <c r="AR944" s="127"/>
      <c r="AS944" s="127"/>
      <c r="AT944" s="127"/>
    </row>
    <row r="945" spans="1:46" ht="30" customHeight="1" x14ac:dyDescent="0.2">
      <c r="A945" s="127"/>
      <c r="B945" s="127"/>
      <c r="C945" s="127"/>
      <c r="D945" s="127"/>
      <c r="E945" s="127"/>
      <c r="F945" s="128"/>
      <c r="G945" s="128"/>
      <c r="H945" s="127"/>
      <c r="I945" s="129"/>
      <c r="J945" s="129"/>
      <c r="K945" s="128"/>
      <c r="L945" s="128"/>
      <c r="M945" s="127"/>
      <c r="N945" s="127"/>
      <c r="O945" s="127"/>
      <c r="P945" s="127"/>
      <c r="Q945" s="127"/>
      <c r="R945" s="130"/>
      <c r="S945" s="130"/>
      <c r="T945" s="128"/>
      <c r="U945" s="128"/>
      <c r="V945" s="128"/>
      <c r="W945" s="128"/>
      <c r="X945" s="130"/>
      <c r="Y945" s="127"/>
      <c r="Z945" s="131"/>
      <c r="AA945" s="127"/>
      <c r="AB945" s="127"/>
      <c r="AC945" s="127"/>
      <c r="AD945" s="127"/>
      <c r="AE945" s="127"/>
      <c r="AF945" s="127"/>
      <c r="AG945" s="127"/>
      <c r="AH945" s="127"/>
      <c r="AI945" s="127"/>
      <c r="AJ945" s="127"/>
      <c r="AK945" s="127"/>
      <c r="AL945" s="127"/>
      <c r="AM945" s="127"/>
      <c r="AN945" s="127"/>
      <c r="AO945" s="127"/>
      <c r="AP945" s="127"/>
      <c r="AQ945" s="127"/>
      <c r="AR945" s="127"/>
      <c r="AS945" s="127"/>
      <c r="AT945" s="127"/>
    </row>
    <row r="946" spans="1:46" ht="30" customHeight="1" x14ac:dyDescent="0.2">
      <c r="A946" s="127"/>
      <c r="B946" s="127"/>
      <c r="C946" s="127"/>
      <c r="D946" s="127"/>
      <c r="E946" s="127"/>
      <c r="F946" s="128"/>
      <c r="G946" s="128"/>
      <c r="H946" s="127"/>
      <c r="I946" s="129"/>
      <c r="J946" s="129"/>
      <c r="K946" s="128"/>
      <c r="L946" s="128"/>
      <c r="M946" s="127"/>
      <c r="N946" s="127"/>
      <c r="O946" s="127"/>
      <c r="P946" s="127"/>
      <c r="Q946" s="127"/>
      <c r="R946" s="130"/>
      <c r="S946" s="130"/>
      <c r="T946" s="128"/>
      <c r="U946" s="128"/>
      <c r="V946" s="128"/>
      <c r="W946" s="128"/>
      <c r="X946" s="130"/>
      <c r="Y946" s="127"/>
      <c r="Z946" s="131"/>
      <c r="AA946" s="127"/>
      <c r="AB946" s="127"/>
      <c r="AC946" s="127"/>
      <c r="AD946" s="127"/>
      <c r="AE946" s="127"/>
      <c r="AF946" s="127"/>
      <c r="AG946" s="127"/>
      <c r="AH946" s="127"/>
      <c r="AI946" s="127"/>
      <c r="AJ946" s="127"/>
      <c r="AK946" s="127"/>
      <c r="AL946" s="127"/>
      <c r="AM946" s="127"/>
      <c r="AN946" s="127"/>
      <c r="AO946" s="127"/>
      <c r="AP946" s="127"/>
      <c r="AQ946" s="127"/>
      <c r="AR946" s="127"/>
      <c r="AS946" s="127"/>
      <c r="AT946" s="127"/>
    </row>
    <row r="947" spans="1:46" ht="30" customHeight="1" x14ac:dyDescent="0.2">
      <c r="A947" s="127"/>
      <c r="B947" s="127"/>
      <c r="C947" s="127"/>
      <c r="D947" s="127"/>
      <c r="E947" s="127"/>
      <c r="F947" s="128"/>
      <c r="G947" s="128"/>
      <c r="H947" s="127"/>
      <c r="I947" s="129"/>
      <c r="J947" s="129"/>
      <c r="K947" s="128"/>
      <c r="L947" s="128"/>
      <c r="M947" s="127"/>
      <c r="N947" s="127"/>
      <c r="O947" s="127"/>
      <c r="P947" s="127"/>
      <c r="Q947" s="127"/>
      <c r="R947" s="130"/>
      <c r="S947" s="130"/>
      <c r="T947" s="128"/>
      <c r="U947" s="128"/>
      <c r="V947" s="128"/>
      <c r="W947" s="128"/>
      <c r="X947" s="130"/>
      <c r="Y947" s="127"/>
      <c r="Z947" s="131"/>
      <c r="AA947" s="127"/>
      <c r="AB947" s="127"/>
      <c r="AC947" s="127"/>
      <c r="AD947" s="127"/>
      <c r="AE947" s="127"/>
      <c r="AF947" s="127"/>
      <c r="AG947" s="127"/>
      <c r="AH947" s="127"/>
      <c r="AI947" s="127"/>
      <c r="AJ947" s="127"/>
      <c r="AK947" s="127"/>
      <c r="AL947" s="127"/>
      <c r="AM947" s="127"/>
      <c r="AN947" s="127"/>
      <c r="AO947" s="127"/>
      <c r="AP947" s="127"/>
      <c r="AQ947" s="127"/>
      <c r="AR947" s="127"/>
      <c r="AS947" s="127"/>
      <c r="AT947" s="127"/>
    </row>
    <row r="948" spans="1:46" ht="30" customHeight="1" x14ac:dyDescent="0.2">
      <c r="A948" s="127"/>
      <c r="B948" s="127"/>
      <c r="C948" s="127"/>
      <c r="D948" s="127"/>
      <c r="E948" s="127"/>
      <c r="F948" s="128"/>
      <c r="G948" s="128"/>
      <c r="H948" s="127"/>
      <c r="I948" s="129"/>
      <c r="J948" s="129"/>
      <c r="K948" s="128"/>
      <c r="L948" s="128"/>
      <c r="M948" s="127"/>
      <c r="N948" s="127"/>
      <c r="O948" s="127"/>
      <c r="P948" s="127"/>
      <c r="Q948" s="127"/>
      <c r="R948" s="130"/>
      <c r="S948" s="130"/>
      <c r="T948" s="128"/>
      <c r="U948" s="128"/>
      <c r="V948" s="128"/>
      <c r="W948" s="128"/>
      <c r="X948" s="130"/>
      <c r="Y948" s="127"/>
      <c r="Z948" s="131"/>
      <c r="AA948" s="127"/>
      <c r="AB948" s="127"/>
      <c r="AC948" s="127"/>
      <c r="AD948" s="127"/>
      <c r="AE948" s="127"/>
      <c r="AF948" s="127"/>
      <c r="AG948" s="127"/>
      <c r="AH948" s="127"/>
      <c r="AI948" s="127"/>
      <c r="AJ948" s="127"/>
      <c r="AK948" s="127"/>
      <c r="AL948" s="127"/>
      <c r="AM948" s="127"/>
      <c r="AN948" s="127"/>
      <c r="AO948" s="127"/>
      <c r="AP948" s="127"/>
      <c r="AQ948" s="127"/>
      <c r="AR948" s="127"/>
      <c r="AS948" s="127"/>
      <c r="AT948" s="127"/>
    </row>
    <row r="949" spans="1:46" ht="30" customHeight="1" x14ac:dyDescent="0.2">
      <c r="A949" s="127"/>
      <c r="B949" s="127"/>
      <c r="C949" s="127"/>
      <c r="D949" s="127"/>
      <c r="E949" s="127"/>
      <c r="F949" s="128"/>
      <c r="G949" s="128"/>
      <c r="H949" s="127"/>
      <c r="I949" s="129"/>
      <c r="J949" s="129"/>
      <c r="K949" s="128"/>
      <c r="L949" s="128"/>
      <c r="M949" s="127"/>
      <c r="N949" s="127"/>
      <c r="O949" s="127"/>
      <c r="P949" s="127"/>
      <c r="Q949" s="127"/>
      <c r="R949" s="130"/>
      <c r="S949" s="130"/>
      <c r="T949" s="128"/>
      <c r="U949" s="128"/>
      <c r="V949" s="128"/>
      <c r="W949" s="128"/>
      <c r="X949" s="130"/>
      <c r="Y949" s="127"/>
      <c r="Z949" s="131"/>
      <c r="AA949" s="127"/>
      <c r="AB949" s="127"/>
      <c r="AC949" s="127"/>
      <c r="AD949" s="127"/>
      <c r="AE949" s="127"/>
      <c r="AF949" s="127"/>
      <c r="AG949" s="127"/>
      <c r="AH949" s="127"/>
      <c r="AI949" s="127"/>
      <c r="AJ949" s="127"/>
      <c r="AK949" s="127"/>
      <c r="AL949" s="127"/>
      <c r="AM949" s="127"/>
      <c r="AN949" s="127"/>
      <c r="AO949" s="127"/>
      <c r="AP949" s="127"/>
      <c r="AQ949" s="127"/>
      <c r="AR949" s="127"/>
      <c r="AS949" s="127"/>
      <c r="AT949" s="127"/>
    </row>
    <row r="950" spans="1:46" ht="30" customHeight="1" x14ac:dyDescent="0.2">
      <c r="A950" s="127"/>
      <c r="B950" s="127"/>
      <c r="C950" s="127"/>
      <c r="D950" s="127"/>
      <c r="E950" s="127"/>
      <c r="F950" s="128"/>
      <c r="G950" s="128"/>
      <c r="H950" s="127"/>
      <c r="I950" s="129"/>
      <c r="J950" s="129"/>
      <c r="K950" s="128"/>
      <c r="L950" s="128"/>
      <c r="M950" s="127"/>
      <c r="N950" s="127"/>
      <c r="O950" s="127"/>
      <c r="P950" s="127"/>
      <c r="Q950" s="127"/>
      <c r="R950" s="130"/>
      <c r="S950" s="130"/>
      <c r="T950" s="128"/>
      <c r="U950" s="128"/>
      <c r="V950" s="128"/>
      <c r="W950" s="128"/>
      <c r="X950" s="130"/>
      <c r="Y950" s="127"/>
      <c r="Z950" s="131"/>
      <c r="AA950" s="127"/>
      <c r="AB950" s="127"/>
      <c r="AC950" s="127"/>
      <c r="AD950" s="127"/>
      <c r="AE950" s="127"/>
      <c r="AF950" s="127"/>
      <c r="AG950" s="127"/>
      <c r="AH950" s="127"/>
      <c r="AI950" s="127"/>
      <c r="AJ950" s="127"/>
      <c r="AK950" s="127"/>
      <c r="AL950" s="127"/>
      <c r="AM950" s="127"/>
      <c r="AN950" s="127"/>
      <c r="AO950" s="127"/>
      <c r="AP950" s="127"/>
      <c r="AQ950" s="127"/>
      <c r="AR950" s="127"/>
      <c r="AS950" s="127"/>
      <c r="AT950" s="127"/>
    </row>
    <row r="951" spans="1:46" ht="30" customHeight="1" x14ac:dyDescent="0.2">
      <c r="A951" s="127"/>
      <c r="B951" s="127"/>
      <c r="C951" s="127"/>
      <c r="D951" s="127"/>
      <c r="E951" s="127"/>
      <c r="F951" s="128"/>
      <c r="G951" s="128"/>
      <c r="H951" s="127"/>
      <c r="I951" s="129"/>
      <c r="J951" s="129"/>
      <c r="K951" s="128"/>
      <c r="L951" s="128"/>
      <c r="M951" s="127"/>
      <c r="N951" s="127"/>
      <c r="O951" s="127"/>
      <c r="P951" s="127"/>
      <c r="Q951" s="127"/>
      <c r="R951" s="130"/>
      <c r="S951" s="130"/>
      <c r="T951" s="128"/>
      <c r="U951" s="128"/>
      <c r="V951" s="128"/>
      <c r="W951" s="128"/>
      <c r="X951" s="130"/>
      <c r="Y951" s="127"/>
      <c r="Z951" s="131"/>
      <c r="AA951" s="127"/>
      <c r="AB951" s="127"/>
      <c r="AC951" s="127"/>
      <c r="AD951" s="127"/>
      <c r="AE951" s="127"/>
      <c r="AF951" s="127"/>
      <c r="AG951" s="127"/>
      <c r="AH951" s="127"/>
      <c r="AI951" s="127"/>
      <c r="AJ951" s="127"/>
      <c r="AK951" s="127"/>
      <c r="AL951" s="127"/>
      <c r="AM951" s="127"/>
      <c r="AN951" s="127"/>
      <c r="AO951" s="127"/>
      <c r="AP951" s="127"/>
      <c r="AQ951" s="127"/>
      <c r="AR951" s="127"/>
      <c r="AS951" s="127"/>
      <c r="AT951" s="127"/>
    </row>
    <row r="952" spans="1:46" ht="30" customHeight="1" x14ac:dyDescent="0.2">
      <c r="A952" s="127"/>
      <c r="B952" s="127"/>
      <c r="C952" s="127"/>
      <c r="D952" s="127"/>
      <c r="E952" s="127"/>
      <c r="F952" s="128"/>
      <c r="G952" s="128"/>
      <c r="H952" s="127"/>
      <c r="I952" s="129"/>
      <c r="J952" s="129"/>
      <c r="K952" s="128"/>
      <c r="L952" s="128"/>
      <c r="M952" s="127"/>
      <c r="N952" s="127"/>
      <c r="O952" s="127"/>
      <c r="P952" s="127"/>
      <c r="Q952" s="127"/>
      <c r="R952" s="130"/>
      <c r="S952" s="130"/>
      <c r="T952" s="128"/>
      <c r="U952" s="128"/>
      <c r="V952" s="128"/>
      <c r="W952" s="128"/>
      <c r="X952" s="130"/>
      <c r="Y952" s="127"/>
      <c r="Z952" s="131"/>
      <c r="AA952" s="127"/>
      <c r="AB952" s="127"/>
      <c r="AC952" s="127"/>
      <c r="AD952" s="127"/>
      <c r="AE952" s="127"/>
      <c r="AF952" s="127"/>
      <c r="AG952" s="127"/>
      <c r="AH952" s="127"/>
      <c r="AI952" s="127"/>
      <c r="AJ952" s="127"/>
      <c r="AK952" s="127"/>
      <c r="AL952" s="127"/>
      <c r="AM952" s="127"/>
      <c r="AN952" s="127"/>
      <c r="AO952" s="127"/>
      <c r="AP952" s="127"/>
      <c r="AQ952" s="127"/>
      <c r="AR952" s="127"/>
      <c r="AS952" s="127"/>
      <c r="AT952" s="127"/>
    </row>
    <row r="953" spans="1:46" ht="30" customHeight="1" x14ac:dyDescent="0.2">
      <c r="A953" s="127"/>
      <c r="B953" s="127"/>
      <c r="C953" s="127"/>
      <c r="D953" s="127"/>
      <c r="E953" s="127"/>
      <c r="F953" s="128"/>
      <c r="G953" s="128"/>
      <c r="H953" s="127"/>
      <c r="I953" s="129"/>
      <c r="J953" s="129"/>
      <c r="K953" s="128"/>
      <c r="L953" s="128"/>
      <c r="M953" s="127"/>
      <c r="N953" s="127"/>
      <c r="O953" s="127"/>
      <c r="P953" s="127"/>
      <c r="Q953" s="127"/>
      <c r="R953" s="130"/>
      <c r="S953" s="130"/>
      <c r="T953" s="128"/>
      <c r="U953" s="128"/>
      <c r="V953" s="128"/>
      <c r="W953" s="128"/>
      <c r="X953" s="130"/>
      <c r="Y953" s="127"/>
      <c r="Z953" s="131"/>
      <c r="AA953" s="127"/>
      <c r="AB953" s="127"/>
      <c r="AC953" s="127"/>
      <c r="AD953" s="127"/>
      <c r="AE953" s="127"/>
      <c r="AF953" s="127"/>
      <c r="AG953" s="127"/>
      <c r="AH953" s="127"/>
      <c r="AI953" s="127"/>
      <c r="AJ953" s="127"/>
      <c r="AK953" s="127"/>
      <c r="AL953" s="127"/>
      <c r="AM953" s="127"/>
      <c r="AN953" s="127"/>
      <c r="AO953" s="127"/>
      <c r="AP953" s="127"/>
      <c r="AQ953" s="127"/>
      <c r="AR953" s="127"/>
      <c r="AS953" s="127"/>
      <c r="AT953" s="127"/>
    </row>
    <row r="954" spans="1:46" ht="30" customHeight="1" x14ac:dyDescent="0.2">
      <c r="A954" s="127"/>
      <c r="B954" s="127"/>
      <c r="C954" s="127"/>
      <c r="D954" s="127"/>
      <c r="E954" s="127"/>
      <c r="F954" s="128"/>
      <c r="G954" s="128"/>
      <c r="H954" s="127"/>
      <c r="I954" s="129"/>
      <c r="J954" s="129"/>
      <c r="K954" s="128"/>
      <c r="L954" s="128"/>
      <c r="M954" s="127"/>
      <c r="N954" s="127"/>
      <c r="O954" s="127"/>
      <c r="P954" s="127"/>
      <c r="Q954" s="127"/>
      <c r="R954" s="130"/>
      <c r="S954" s="130"/>
      <c r="T954" s="128"/>
      <c r="U954" s="128"/>
      <c r="V954" s="128"/>
      <c r="W954" s="128"/>
      <c r="X954" s="130"/>
      <c r="Y954" s="127"/>
      <c r="Z954" s="131"/>
      <c r="AA954" s="127"/>
      <c r="AB954" s="127"/>
      <c r="AC954" s="127"/>
      <c r="AD954" s="127"/>
      <c r="AE954" s="127"/>
      <c r="AF954" s="127"/>
      <c r="AG954" s="127"/>
      <c r="AH954" s="127"/>
      <c r="AI954" s="127"/>
      <c r="AJ954" s="127"/>
      <c r="AK954" s="127"/>
      <c r="AL954" s="127"/>
      <c r="AM954" s="127"/>
      <c r="AN954" s="127"/>
      <c r="AO954" s="127"/>
      <c r="AP954" s="127"/>
      <c r="AQ954" s="127"/>
      <c r="AR954" s="127"/>
      <c r="AS954" s="127"/>
      <c r="AT954" s="127"/>
    </row>
    <row r="955" spans="1:46" ht="30" customHeight="1" x14ac:dyDescent="0.2">
      <c r="A955" s="127"/>
      <c r="B955" s="127"/>
      <c r="C955" s="127"/>
      <c r="D955" s="127"/>
      <c r="E955" s="127"/>
      <c r="F955" s="128"/>
      <c r="G955" s="128"/>
      <c r="H955" s="127"/>
      <c r="I955" s="129"/>
      <c r="J955" s="129"/>
      <c r="K955" s="128"/>
      <c r="L955" s="128"/>
      <c r="M955" s="127"/>
      <c r="N955" s="127"/>
      <c r="O955" s="127"/>
      <c r="P955" s="127"/>
      <c r="Q955" s="127"/>
      <c r="R955" s="130"/>
      <c r="S955" s="130"/>
      <c r="T955" s="128"/>
      <c r="U955" s="128"/>
      <c r="V955" s="128"/>
      <c r="W955" s="128"/>
      <c r="X955" s="130"/>
      <c r="Y955" s="127"/>
      <c r="Z955" s="131"/>
      <c r="AA955" s="127"/>
      <c r="AB955" s="127"/>
      <c r="AC955" s="127"/>
      <c r="AD955" s="127"/>
      <c r="AE955" s="127"/>
      <c r="AF955" s="127"/>
      <c r="AG955" s="127"/>
      <c r="AH955" s="127"/>
      <c r="AI955" s="127"/>
      <c r="AJ955" s="127"/>
      <c r="AK955" s="127"/>
      <c r="AL955" s="127"/>
      <c r="AM955" s="127"/>
      <c r="AN955" s="127"/>
      <c r="AO955" s="127"/>
      <c r="AP955" s="127"/>
      <c r="AQ955" s="127"/>
      <c r="AR955" s="127"/>
      <c r="AS955" s="127"/>
      <c r="AT955" s="127"/>
    </row>
    <row r="956" spans="1:46" ht="30" customHeight="1" x14ac:dyDescent="0.2">
      <c r="A956" s="127"/>
      <c r="B956" s="127"/>
      <c r="C956" s="127"/>
      <c r="D956" s="127"/>
      <c r="E956" s="127"/>
      <c r="F956" s="128"/>
      <c r="G956" s="128"/>
      <c r="H956" s="127"/>
      <c r="I956" s="129"/>
      <c r="J956" s="129"/>
      <c r="K956" s="128"/>
      <c r="L956" s="128"/>
      <c r="M956" s="127"/>
      <c r="N956" s="127"/>
      <c r="O956" s="127"/>
      <c r="P956" s="127"/>
      <c r="Q956" s="127"/>
      <c r="R956" s="130"/>
      <c r="S956" s="130"/>
      <c r="T956" s="128"/>
      <c r="U956" s="128"/>
      <c r="V956" s="128"/>
      <c r="W956" s="128"/>
      <c r="X956" s="130"/>
      <c r="Y956" s="127"/>
      <c r="Z956" s="131"/>
      <c r="AA956" s="127"/>
      <c r="AB956" s="127"/>
      <c r="AC956" s="127"/>
      <c r="AD956" s="127"/>
      <c r="AE956" s="127"/>
      <c r="AF956" s="127"/>
      <c r="AG956" s="127"/>
      <c r="AH956" s="127"/>
      <c r="AI956" s="127"/>
      <c r="AJ956" s="127"/>
      <c r="AK956" s="127"/>
      <c r="AL956" s="127"/>
      <c r="AM956" s="127"/>
      <c r="AN956" s="127"/>
      <c r="AO956" s="127"/>
      <c r="AP956" s="127"/>
      <c r="AQ956" s="127"/>
      <c r="AR956" s="127"/>
      <c r="AS956" s="127"/>
      <c r="AT956" s="127"/>
    </row>
    <row r="957" spans="1:46" ht="30" customHeight="1" x14ac:dyDescent="0.2">
      <c r="A957" s="127"/>
      <c r="B957" s="127"/>
      <c r="C957" s="127"/>
      <c r="D957" s="127"/>
      <c r="E957" s="127"/>
      <c r="F957" s="128"/>
      <c r="G957" s="128"/>
      <c r="H957" s="127"/>
      <c r="I957" s="129"/>
      <c r="J957" s="129"/>
      <c r="K957" s="128"/>
      <c r="L957" s="128"/>
      <c r="M957" s="127"/>
      <c r="N957" s="127"/>
      <c r="O957" s="127"/>
      <c r="P957" s="127"/>
      <c r="Q957" s="127"/>
      <c r="R957" s="130"/>
      <c r="S957" s="130"/>
      <c r="T957" s="128"/>
      <c r="U957" s="128"/>
      <c r="V957" s="128"/>
      <c r="W957" s="128"/>
      <c r="X957" s="130"/>
      <c r="Y957" s="127"/>
      <c r="Z957" s="131"/>
      <c r="AA957" s="127"/>
      <c r="AB957" s="127"/>
      <c r="AC957" s="127"/>
      <c r="AD957" s="127"/>
      <c r="AE957" s="127"/>
      <c r="AF957" s="127"/>
      <c r="AG957" s="127"/>
      <c r="AH957" s="127"/>
      <c r="AI957" s="127"/>
      <c r="AJ957" s="127"/>
      <c r="AK957" s="127"/>
      <c r="AL957" s="127"/>
      <c r="AM957" s="127"/>
      <c r="AN957" s="127"/>
      <c r="AO957" s="127"/>
      <c r="AP957" s="127"/>
      <c r="AQ957" s="127"/>
      <c r="AR957" s="127"/>
      <c r="AS957" s="127"/>
      <c r="AT957" s="127"/>
    </row>
    <row r="958" spans="1:46" ht="30" customHeight="1" x14ac:dyDescent="0.2">
      <c r="A958" s="127"/>
      <c r="B958" s="127"/>
      <c r="C958" s="127"/>
      <c r="D958" s="127"/>
      <c r="E958" s="127"/>
      <c r="F958" s="128"/>
      <c r="G958" s="128"/>
      <c r="H958" s="127"/>
      <c r="I958" s="129"/>
      <c r="J958" s="129"/>
      <c r="K958" s="128"/>
      <c r="L958" s="128"/>
      <c r="M958" s="127"/>
      <c r="N958" s="127"/>
      <c r="O958" s="127"/>
      <c r="P958" s="127"/>
      <c r="Q958" s="127"/>
      <c r="R958" s="130"/>
      <c r="S958" s="130"/>
      <c r="T958" s="128"/>
      <c r="U958" s="128"/>
      <c r="V958" s="128"/>
      <c r="W958" s="128"/>
      <c r="X958" s="130"/>
      <c r="Y958" s="127"/>
      <c r="Z958" s="131"/>
      <c r="AA958" s="127"/>
      <c r="AB958" s="127"/>
      <c r="AC958" s="127"/>
      <c r="AD958" s="127"/>
      <c r="AE958" s="127"/>
      <c r="AF958" s="127"/>
      <c r="AG958" s="127"/>
      <c r="AH958" s="127"/>
      <c r="AI958" s="127"/>
      <c r="AJ958" s="127"/>
      <c r="AK958" s="127"/>
      <c r="AL958" s="127"/>
      <c r="AM958" s="127"/>
      <c r="AN958" s="127"/>
      <c r="AO958" s="127"/>
      <c r="AP958" s="127"/>
      <c r="AQ958" s="127"/>
      <c r="AR958" s="127"/>
      <c r="AS958" s="127"/>
      <c r="AT958" s="127"/>
    </row>
    <row r="959" spans="1:46" ht="30" customHeight="1" x14ac:dyDescent="0.2">
      <c r="A959" s="127"/>
      <c r="B959" s="127"/>
      <c r="C959" s="127"/>
      <c r="D959" s="127"/>
      <c r="E959" s="127"/>
      <c r="F959" s="128"/>
      <c r="G959" s="128"/>
      <c r="H959" s="127"/>
      <c r="I959" s="129"/>
      <c r="J959" s="129"/>
      <c r="K959" s="128"/>
      <c r="L959" s="128"/>
      <c r="M959" s="127"/>
      <c r="N959" s="127"/>
      <c r="O959" s="127"/>
      <c r="P959" s="127"/>
      <c r="Q959" s="127"/>
      <c r="R959" s="130"/>
      <c r="S959" s="130"/>
      <c r="T959" s="128"/>
      <c r="U959" s="128"/>
      <c r="V959" s="128"/>
      <c r="W959" s="128"/>
      <c r="X959" s="130"/>
      <c r="Y959" s="127"/>
      <c r="Z959" s="131"/>
      <c r="AA959" s="127"/>
      <c r="AB959" s="127"/>
      <c r="AC959" s="127"/>
      <c r="AD959" s="127"/>
      <c r="AE959" s="127"/>
      <c r="AF959" s="127"/>
      <c r="AG959" s="127"/>
      <c r="AH959" s="127"/>
      <c r="AI959" s="127"/>
      <c r="AJ959" s="127"/>
      <c r="AK959" s="127"/>
      <c r="AL959" s="127"/>
      <c r="AM959" s="127"/>
      <c r="AN959" s="127"/>
      <c r="AO959" s="127"/>
      <c r="AP959" s="127"/>
      <c r="AQ959" s="127"/>
      <c r="AR959" s="127"/>
      <c r="AS959" s="127"/>
      <c r="AT959" s="127"/>
    </row>
    <row r="960" spans="1:46" ht="30" customHeight="1" x14ac:dyDescent="0.2">
      <c r="A960" s="127"/>
      <c r="B960" s="127"/>
      <c r="C960" s="127"/>
      <c r="D960" s="127"/>
      <c r="E960" s="127"/>
      <c r="F960" s="128"/>
      <c r="G960" s="128"/>
      <c r="H960" s="127"/>
      <c r="I960" s="129"/>
      <c r="J960" s="129"/>
      <c r="K960" s="128"/>
      <c r="L960" s="128"/>
      <c r="M960" s="127"/>
      <c r="N960" s="127"/>
      <c r="O960" s="127"/>
      <c r="P960" s="127"/>
      <c r="Q960" s="127"/>
      <c r="R960" s="130"/>
      <c r="S960" s="130"/>
      <c r="T960" s="128"/>
      <c r="U960" s="128"/>
      <c r="V960" s="128"/>
      <c r="W960" s="128"/>
      <c r="X960" s="130"/>
      <c r="Y960" s="127"/>
      <c r="Z960" s="131"/>
      <c r="AA960" s="127"/>
      <c r="AB960" s="127"/>
      <c r="AC960" s="127"/>
      <c r="AD960" s="127"/>
      <c r="AE960" s="127"/>
      <c r="AF960" s="127"/>
      <c r="AG960" s="127"/>
      <c r="AH960" s="127"/>
      <c r="AI960" s="127"/>
      <c r="AJ960" s="127"/>
      <c r="AK960" s="127"/>
      <c r="AL960" s="127"/>
      <c r="AM960" s="127"/>
      <c r="AN960" s="127"/>
      <c r="AO960" s="127"/>
      <c r="AP960" s="127"/>
      <c r="AQ960" s="127"/>
      <c r="AR960" s="127"/>
      <c r="AS960" s="127"/>
      <c r="AT960" s="127"/>
    </row>
    <row r="961" spans="1:46" ht="30" customHeight="1" x14ac:dyDescent="0.2">
      <c r="A961" s="127"/>
      <c r="B961" s="127"/>
      <c r="C961" s="127"/>
      <c r="D961" s="127"/>
      <c r="E961" s="127"/>
      <c r="F961" s="128"/>
      <c r="G961" s="128"/>
      <c r="H961" s="127"/>
      <c r="I961" s="129"/>
      <c r="J961" s="129"/>
      <c r="K961" s="128"/>
      <c r="L961" s="128"/>
      <c r="M961" s="127"/>
      <c r="N961" s="127"/>
      <c r="O961" s="127"/>
      <c r="P961" s="127"/>
      <c r="Q961" s="127"/>
      <c r="R961" s="130"/>
      <c r="S961" s="130"/>
      <c r="T961" s="128"/>
      <c r="U961" s="128"/>
      <c r="V961" s="128"/>
      <c r="W961" s="128"/>
      <c r="X961" s="130"/>
      <c r="Y961" s="127"/>
      <c r="Z961" s="131"/>
      <c r="AA961" s="127"/>
      <c r="AB961" s="127"/>
      <c r="AC961" s="127"/>
      <c r="AD961" s="127"/>
      <c r="AE961" s="127"/>
      <c r="AF961" s="127"/>
      <c r="AG961" s="127"/>
      <c r="AH961" s="127"/>
      <c r="AI961" s="127"/>
      <c r="AJ961" s="127"/>
      <c r="AK961" s="127"/>
      <c r="AL961" s="127"/>
      <c r="AM961" s="127"/>
      <c r="AN961" s="127"/>
      <c r="AO961" s="127"/>
      <c r="AP961" s="127"/>
      <c r="AQ961" s="127"/>
      <c r="AR961" s="127"/>
      <c r="AS961" s="127"/>
      <c r="AT961" s="127"/>
    </row>
    <row r="962" spans="1:46" ht="30" customHeight="1" x14ac:dyDescent="0.2">
      <c r="A962" s="127"/>
      <c r="B962" s="127"/>
      <c r="C962" s="127"/>
      <c r="D962" s="127"/>
      <c r="E962" s="127"/>
      <c r="F962" s="128"/>
      <c r="G962" s="128"/>
      <c r="H962" s="127"/>
      <c r="I962" s="129"/>
      <c r="J962" s="129"/>
      <c r="K962" s="128"/>
      <c r="L962" s="128"/>
      <c r="M962" s="127"/>
      <c r="N962" s="127"/>
      <c r="O962" s="127"/>
      <c r="P962" s="127"/>
      <c r="Q962" s="127"/>
      <c r="R962" s="130"/>
      <c r="S962" s="130"/>
      <c r="T962" s="128"/>
      <c r="U962" s="128"/>
      <c r="V962" s="128"/>
      <c r="W962" s="128"/>
      <c r="X962" s="130"/>
      <c r="Y962" s="127"/>
      <c r="Z962" s="131"/>
      <c r="AA962" s="127"/>
      <c r="AB962" s="127"/>
      <c r="AC962" s="127"/>
      <c r="AD962" s="127"/>
      <c r="AE962" s="127"/>
      <c r="AF962" s="127"/>
      <c r="AG962" s="127"/>
      <c r="AH962" s="127"/>
      <c r="AI962" s="127"/>
      <c r="AJ962" s="127"/>
      <c r="AK962" s="127"/>
      <c r="AL962" s="127"/>
      <c r="AM962" s="127"/>
      <c r="AN962" s="127"/>
      <c r="AO962" s="127"/>
      <c r="AP962" s="127"/>
      <c r="AQ962" s="127"/>
      <c r="AR962" s="127"/>
      <c r="AS962" s="127"/>
      <c r="AT962" s="127"/>
    </row>
    <row r="963" spans="1:46" ht="30" customHeight="1" x14ac:dyDescent="0.2">
      <c r="A963" s="127"/>
      <c r="B963" s="127"/>
      <c r="C963" s="127"/>
      <c r="D963" s="127"/>
      <c r="E963" s="127"/>
      <c r="F963" s="128"/>
      <c r="G963" s="128"/>
      <c r="H963" s="127"/>
      <c r="I963" s="129"/>
      <c r="J963" s="129"/>
      <c r="K963" s="128"/>
      <c r="L963" s="128"/>
      <c r="M963" s="127"/>
      <c r="N963" s="127"/>
      <c r="O963" s="127"/>
      <c r="P963" s="127"/>
      <c r="Q963" s="127"/>
      <c r="R963" s="130"/>
      <c r="S963" s="130"/>
      <c r="T963" s="128"/>
      <c r="U963" s="128"/>
      <c r="V963" s="128"/>
      <c r="W963" s="128"/>
      <c r="X963" s="130"/>
      <c r="Y963" s="127"/>
      <c r="Z963" s="131"/>
      <c r="AA963" s="127"/>
      <c r="AB963" s="127"/>
      <c r="AC963" s="127"/>
      <c r="AD963" s="127"/>
      <c r="AE963" s="127"/>
      <c r="AF963" s="127"/>
      <c r="AG963" s="127"/>
      <c r="AH963" s="127"/>
      <c r="AI963" s="127"/>
      <c r="AJ963" s="127"/>
      <c r="AK963" s="127"/>
      <c r="AL963" s="127"/>
      <c r="AM963" s="127"/>
      <c r="AN963" s="127"/>
      <c r="AO963" s="127"/>
      <c r="AP963" s="127"/>
      <c r="AQ963" s="127"/>
      <c r="AR963" s="127"/>
      <c r="AS963" s="127"/>
      <c r="AT963" s="127"/>
    </row>
    <row r="964" spans="1:46" ht="30" customHeight="1" x14ac:dyDescent="0.2">
      <c r="A964" s="127"/>
      <c r="B964" s="127"/>
      <c r="C964" s="127"/>
      <c r="D964" s="127"/>
      <c r="E964" s="127"/>
      <c r="F964" s="128"/>
      <c r="G964" s="128"/>
      <c r="H964" s="127"/>
      <c r="I964" s="129"/>
      <c r="J964" s="129"/>
      <c r="K964" s="128"/>
      <c r="L964" s="128"/>
      <c r="M964" s="127"/>
      <c r="N964" s="127"/>
      <c r="O964" s="127"/>
      <c r="P964" s="127"/>
      <c r="Q964" s="127"/>
      <c r="R964" s="130"/>
      <c r="S964" s="130"/>
      <c r="T964" s="128"/>
      <c r="U964" s="128"/>
      <c r="V964" s="128"/>
      <c r="W964" s="128"/>
      <c r="X964" s="130"/>
      <c r="Y964" s="127"/>
      <c r="Z964" s="131"/>
      <c r="AA964" s="127"/>
      <c r="AB964" s="127"/>
      <c r="AC964" s="127"/>
      <c r="AD964" s="127"/>
      <c r="AE964" s="127"/>
      <c r="AF964" s="127"/>
      <c r="AG964" s="127"/>
      <c r="AH964" s="127"/>
      <c r="AI964" s="127"/>
      <c r="AJ964" s="127"/>
      <c r="AK964" s="127"/>
      <c r="AL964" s="127"/>
      <c r="AM964" s="127"/>
      <c r="AN964" s="127"/>
      <c r="AO964" s="127"/>
      <c r="AP964" s="127"/>
      <c r="AQ964" s="127"/>
      <c r="AR964" s="127"/>
      <c r="AS964" s="127"/>
      <c r="AT964" s="127"/>
    </row>
    <row r="965" spans="1:46" ht="30" customHeight="1" x14ac:dyDescent="0.2">
      <c r="A965" s="127"/>
      <c r="B965" s="127"/>
      <c r="C965" s="127"/>
      <c r="D965" s="127"/>
      <c r="E965" s="127"/>
      <c r="F965" s="128"/>
      <c r="G965" s="128"/>
      <c r="H965" s="127"/>
      <c r="I965" s="129"/>
      <c r="J965" s="129"/>
      <c r="K965" s="128"/>
      <c r="L965" s="128"/>
      <c r="M965" s="127"/>
      <c r="N965" s="127"/>
      <c r="O965" s="127"/>
      <c r="P965" s="127"/>
      <c r="Q965" s="127"/>
      <c r="R965" s="130"/>
      <c r="S965" s="130"/>
      <c r="T965" s="128"/>
      <c r="U965" s="128"/>
      <c r="V965" s="128"/>
      <c r="W965" s="128"/>
      <c r="X965" s="130"/>
      <c r="Y965" s="127"/>
      <c r="Z965" s="131"/>
      <c r="AA965" s="127"/>
      <c r="AB965" s="127"/>
      <c r="AC965" s="127"/>
      <c r="AD965" s="127"/>
      <c r="AE965" s="127"/>
      <c r="AF965" s="127"/>
      <c r="AG965" s="127"/>
      <c r="AH965" s="127"/>
      <c r="AI965" s="127"/>
      <c r="AJ965" s="127"/>
      <c r="AK965" s="127"/>
      <c r="AL965" s="127"/>
      <c r="AM965" s="127"/>
      <c r="AN965" s="127"/>
      <c r="AO965" s="127"/>
      <c r="AP965" s="127"/>
      <c r="AQ965" s="127"/>
      <c r="AR965" s="127"/>
      <c r="AS965" s="127"/>
      <c r="AT965" s="127"/>
    </row>
    <row r="966" spans="1:46" ht="30" customHeight="1" x14ac:dyDescent="0.2">
      <c r="A966" s="127"/>
      <c r="B966" s="127"/>
      <c r="C966" s="127"/>
      <c r="D966" s="127"/>
      <c r="E966" s="127"/>
      <c r="F966" s="128"/>
      <c r="G966" s="128"/>
      <c r="H966" s="127"/>
      <c r="I966" s="129"/>
      <c r="J966" s="129"/>
      <c r="K966" s="128"/>
      <c r="L966" s="128"/>
      <c r="M966" s="127"/>
      <c r="N966" s="127"/>
      <c r="O966" s="127"/>
      <c r="P966" s="127"/>
      <c r="Q966" s="127"/>
      <c r="R966" s="130"/>
      <c r="S966" s="130"/>
      <c r="T966" s="128"/>
      <c r="U966" s="128"/>
      <c r="V966" s="128"/>
      <c r="W966" s="128"/>
      <c r="X966" s="130"/>
      <c r="Y966" s="127"/>
      <c r="Z966" s="131"/>
      <c r="AA966" s="127"/>
      <c r="AB966" s="127"/>
      <c r="AC966" s="127"/>
      <c r="AD966" s="127"/>
      <c r="AE966" s="127"/>
      <c r="AF966" s="127"/>
      <c r="AG966" s="127"/>
      <c r="AH966" s="127"/>
      <c r="AI966" s="127"/>
      <c r="AJ966" s="127"/>
      <c r="AK966" s="127"/>
      <c r="AL966" s="127"/>
      <c r="AM966" s="127"/>
      <c r="AN966" s="127"/>
      <c r="AO966" s="127"/>
      <c r="AP966" s="127"/>
      <c r="AQ966" s="127"/>
      <c r="AR966" s="127"/>
      <c r="AS966" s="127"/>
      <c r="AT966" s="127"/>
    </row>
    <row r="967" spans="1:46" ht="30" customHeight="1" x14ac:dyDescent="0.2">
      <c r="A967" s="127"/>
      <c r="B967" s="127"/>
      <c r="C967" s="127"/>
      <c r="D967" s="127"/>
      <c r="E967" s="127"/>
      <c r="F967" s="128"/>
      <c r="G967" s="128"/>
      <c r="H967" s="127"/>
      <c r="I967" s="129"/>
      <c r="J967" s="129"/>
      <c r="K967" s="128"/>
      <c r="L967" s="128"/>
      <c r="M967" s="127"/>
      <c r="N967" s="127"/>
      <c r="O967" s="127"/>
      <c r="P967" s="127"/>
      <c r="Q967" s="127"/>
      <c r="R967" s="130"/>
      <c r="S967" s="130"/>
      <c r="T967" s="128"/>
      <c r="U967" s="128"/>
      <c r="V967" s="128"/>
      <c r="W967" s="128"/>
      <c r="X967" s="130"/>
      <c r="Y967" s="127"/>
      <c r="Z967" s="131"/>
      <c r="AA967" s="127"/>
      <c r="AB967" s="127"/>
      <c r="AC967" s="127"/>
      <c r="AD967" s="127"/>
      <c r="AE967" s="127"/>
      <c r="AF967" s="127"/>
      <c r="AG967" s="127"/>
      <c r="AH967" s="127"/>
      <c r="AI967" s="127"/>
      <c r="AJ967" s="127"/>
      <c r="AK967" s="127"/>
      <c r="AL967" s="127"/>
      <c r="AM967" s="127"/>
      <c r="AN967" s="127"/>
      <c r="AO967" s="127"/>
      <c r="AP967" s="127"/>
      <c r="AQ967" s="127"/>
      <c r="AR967" s="127"/>
      <c r="AS967" s="127"/>
      <c r="AT967" s="127"/>
    </row>
    <row r="968" spans="1:46" ht="30" customHeight="1" x14ac:dyDescent="0.2">
      <c r="A968" s="127"/>
      <c r="B968" s="127"/>
      <c r="C968" s="127"/>
      <c r="D968" s="127"/>
      <c r="E968" s="127"/>
      <c r="F968" s="128"/>
      <c r="G968" s="128"/>
      <c r="H968" s="127"/>
      <c r="I968" s="129"/>
      <c r="J968" s="129"/>
      <c r="K968" s="128"/>
      <c r="L968" s="128"/>
      <c r="M968" s="127"/>
      <c r="N968" s="127"/>
      <c r="O968" s="127"/>
      <c r="P968" s="127"/>
      <c r="Q968" s="127"/>
      <c r="R968" s="130"/>
      <c r="S968" s="130"/>
      <c r="T968" s="128"/>
      <c r="U968" s="128"/>
      <c r="V968" s="128"/>
      <c r="W968" s="128"/>
      <c r="X968" s="130"/>
      <c r="Y968" s="127"/>
      <c r="Z968" s="131"/>
      <c r="AA968" s="127"/>
      <c r="AB968" s="127"/>
      <c r="AC968" s="127"/>
      <c r="AD968" s="127"/>
      <c r="AE968" s="127"/>
      <c r="AF968" s="127"/>
      <c r="AG968" s="127"/>
      <c r="AH968" s="127"/>
      <c r="AI968" s="127"/>
      <c r="AJ968" s="127"/>
      <c r="AK968" s="127"/>
      <c r="AL968" s="127"/>
      <c r="AM968" s="127"/>
      <c r="AN968" s="127"/>
      <c r="AO968" s="127"/>
      <c r="AP968" s="127"/>
      <c r="AQ968" s="127"/>
      <c r="AR968" s="127"/>
      <c r="AS968" s="127"/>
      <c r="AT968" s="127"/>
    </row>
    <row r="969" spans="1:46" ht="30" customHeight="1" x14ac:dyDescent="0.2">
      <c r="A969" s="127"/>
      <c r="B969" s="127"/>
      <c r="C969" s="127"/>
      <c r="D969" s="127"/>
      <c r="E969" s="127"/>
      <c r="F969" s="128"/>
      <c r="G969" s="128"/>
      <c r="H969" s="127"/>
      <c r="I969" s="129"/>
      <c r="J969" s="129"/>
      <c r="K969" s="128"/>
      <c r="L969" s="128"/>
      <c r="M969" s="127"/>
      <c r="N969" s="127"/>
      <c r="O969" s="127"/>
      <c r="P969" s="127"/>
      <c r="Q969" s="127"/>
      <c r="R969" s="130"/>
      <c r="S969" s="130"/>
      <c r="T969" s="128"/>
      <c r="U969" s="128"/>
      <c r="V969" s="128"/>
      <c r="W969" s="128"/>
      <c r="X969" s="130"/>
      <c r="Y969" s="127"/>
      <c r="Z969" s="131"/>
      <c r="AA969" s="127"/>
      <c r="AB969" s="127"/>
      <c r="AC969" s="127"/>
      <c r="AD969" s="127"/>
      <c r="AE969" s="127"/>
      <c r="AF969" s="127"/>
      <c r="AG969" s="127"/>
      <c r="AH969" s="127"/>
      <c r="AI969" s="127"/>
      <c r="AJ969" s="127"/>
      <c r="AK969" s="127"/>
      <c r="AL969" s="127"/>
      <c r="AM969" s="127"/>
      <c r="AN969" s="127"/>
      <c r="AO969" s="127"/>
      <c r="AP969" s="127"/>
      <c r="AQ969" s="127"/>
      <c r="AR969" s="127"/>
      <c r="AS969" s="127"/>
      <c r="AT969" s="127"/>
    </row>
    <row r="970" spans="1:46" ht="30" customHeight="1" x14ac:dyDescent="0.2">
      <c r="A970" s="127"/>
      <c r="B970" s="127"/>
      <c r="C970" s="127"/>
      <c r="D970" s="127"/>
      <c r="E970" s="127"/>
      <c r="F970" s="128"/>
      <c r="G970" s="128"/>
      <c r="H970" s="127"/>
      <c r="I970" s="129"/>
      <c r="J970" s="129"/>
      <c r="K970" s="128"/>
      <c r="L970" s="128"/>
      <c r="M970" s="127"/>
      <c r="N970" s="127"/>
      <c r="O970" s="127"/>
      <c r="P970" s="127"/>
      <c r="Q970" s="127"/>
      <c r="R970" s="130"/>
      <c r="S970" s="130"/>
      <c r="T970" s="128"/>
      <c r="U970" s="128"/>
      <c r="V970" s="128"/>
      <c r="W970" s="128"/>
      <c r="X970" s="130"/>
      <c r="Y970" s="127"/>
      <c r="Z970" s="131"/>
      <c r="AA970" s="127"/>
      <c r="AB970" s="127"/>
      <c r="AC970" s="127"/>
      <c r="AD970" s="127"/>
      <c r="AE970" s="127"/>
      <c r="AF970" s="127"/>
      <c r="AG970" s="127"/>
      <c r="AH970" s="127"/>
      <c r="AI970" s="127"/>
      <c r="AJ970" s="127"/>
      <c r="AK970" s="127"/>
      <c r="AL970" s="127"/>
      <c r="AM970" s="127"/>
      <c r="AN970" s="127"/>
      <c r="AO970" s="127"/>
      <c r="AP970" s="127"/>
      <c r="AQ970" s="127"/>
      <c r="AR970" s="127"/>
      <c r="AS970" s="127"/>
      <c r="AT970" s="127"/>
    </row>
    <row r="971" spans="1:46" ht="30" customHeight="1" x14ac:dyDescent="0.2">
      <c r="A971" s="127"/>
      <c r="B971" s="127"/>
      <c r="C971" s="127"/>
      <c r="D971" s="127"/>
      <c r="E971" s="127"/>
      <c r="F971" s="128"/>
      <c r="G971" s="128"/>
      <c r="H971" s="127"/>
      <c r="I971" s="129"/>
      <c r="J971" s="129"/>
      <c r="K971" s="128"/>
      <c r="L971" s="128"/>
      <c r="M971" s="127"/>
      <c r="N971" s="127"/>
      <c r="O971" s="127"/>
      <c r="P971" s="127"/>
      <c r="Q971" s="127"/>
      <c r="R971" s="130"/>
      <c r="S971" s="130"/>
      <c r="T971" s="128"/>
      <c r="U971" s="128"/>
      <c r="V971" s="128"/>
      <c r="W971" s="128"/>
      <c r="X971" s="130"/>
      <c r="Y971" s="127"/>
      <c r="Z971" s="131"/>
      <c r="AA971" s="127"/>
      <c r="AB971" s="127"/>
      <c r="AC971" s="127"/>
      <c r="AD971" s="127"/>
      <c r="AE971" s="127"/>
      <c r="AF971" s="127"/>
      <c r="AG971" s="127"/>
      <c r="AH971" s="127"/>
      <c r="AI971" s="127"/>
      <c r="AJ971" s="127"/>
      <c r="AK971" s="127"/>
      <c r="AL971" s="127"/>
      <c r="AM971" s="127"/>
      <c r="AN971" s="127"/>
      <c r="AO971" s="127"/>
      <c r="AP971" s="127"/>
      <c r="AQ971" s="127"/>
      <c r="AR971" s="127"/>
      <c r="AS971" s="127"/>
      <c r="AT971" s="127"/>
    </row>
    <row r="972" spans="1:46" ht="30" customHeight="1" x14ac:dyDescent="0.2">
      <c r="A972" s="127"/>
      <c r="B972" s="127"/>
      <c r="C972" s="127"/>
      <c r="D972" s="127"/>
      <c r="E972" s="127"/>
      <c r="F972" s="128"/>
      <c r="G972" s="128"/>
      <c r="H972" s="127"/>
      <c r="I972" s="129"/>
      <c r="J972" s="129"/>
      <c r="K972" s="128"/>
      <c r="L972" s="128"/>
      <c r="M972" s="127"/>
      <c r="N972" s="127"/>
      <c r="O972" s="127"/>
      <c r="P972" s="127"/>
      <c r="Q972" s="127"/>
      <c r="R972" s="130"/>
      <c r="S972" s="130"/>
      <c r="T972" s="128"/>
      <c r="U972" s="128"/>
      <c r="V972" s="128"/>
      <c r="W972" s="128"/>
      <c r="X972" s="130"/>
      <c r="Y972" s="127"/>
      <c r="Z972" s="131"/>
      <c r="AA972" s="127"/>
      <c r="AB972" s="127"/>
      <c r="AC972" s="127"/>
      <c r="AD972" s="127"/>
      <c r="AE972" s="127"/>
      <c r="AF972" s="127"/>
      <c r="AG972" s="127"/>
      <c r="AH972" s="127"/>
      <c r="AI972" s="127"/>
      <c r="AJ972" s="127"/>
      <c r="AK972" s="127"/>
      <c r="AL972" s="127"/>
      <c r="AM972" s="127"/>
      <c r="AN972" s="127"/>
      <c r="AO972" s="127"/>
      <c r="AP972" s="127"/>
      <c r="AQ972" s="127"/>
      <c r="AR972" s="127"/>
      <c r="AS972" s="127"/>
      <c r="AT972" s="127"/>
    </row>
    <row r="973" spans="1:46" ht="30" customHeight="1" x14ac:dyDescent="0.2">
      <c r="A973" s="127"/>
      <c r="B973" s="127"/>
      <c r="C973" s="127"/>
      <c r="D973" s="127"/>
      <c r="E973" s="127"/>
      <c r="F973" s="128"/>
      <c r="G973" s="128"/>
      <c r="H973" s="127"/>
      <c r="I973" s="129"/>
      <c r="J973" s="129"/>
      <c r="K973" s="128"/>
      <c r="L973" s="128"/>
      <c r="M973" s="127"/>
      <c r="N973" s="127"/>
      <c r="O973" s="127"/>
      <c r="P973" s="127"/>
      <c r="Q973" s="127"/>
      <c r="R973" s="130"/>
      <c r="S973" s="130"/>
      <c r="T973" s="128"/>
      <c r="U973" s="128"/>
      <c r="V973" s="128"/>
      <c r="W973" s="128"/>
      <c r="X973" s="130"/>
      <c r="Y973" s="127"/>
      <c r="Z973" s="131"/>
      <c r="AA973" s="127"/>
      <c r="AB973" s="127"/>
      <c r="AC973" s="127"/>
      <c r="AD973" s="127"/>
      <c r="AE973" s="127"/>
      <c r="AF973" s="127"/>
      <c r="AG973" s="127"/>
      <c r="AH973" s="127"/>
      <c r="AI973" s="127"/>
      <c r="AJ973" s="127"/>
      <c r="AK973" s="127"/>
      <c r="AL973" s="127"/>
      <c r="AM973" s="127"/>
      <c r="AN973" s="127"/>
      <c r="AO973" s="127"/>
      <c r="AP973" s="127"/>
      <c r="AQ973" s="127"/>
      <c r="AR973" s="127"/>
      <c r="AS973" s="127"/>
      <c r="AT973" s="127"/>
    </row>
    <row r="974" spans="1:46" ht="30" customHeight="1" x14ac:dyDescent="0.2">
      <c r="A974" s="127"/>
      <c r="B974" s="127"/>
      <c r="C974" s="127"/>
      <c r="D974" s="127"/>
      <c r="E974" s="127"/>
      <c r="F974" s="128"/>
      <c r="G974" s="128"/>
      <c r="H974" s="127"/>
      <c r="I974" s="129"/>
      <c r="J974" s="129"/>
      <c r="K974" s="128"/>
      <c r="L974" s="128"/>
      <c r="M974" s="127"/>
      <c r="N974" s="127"/>
      <c r="O974" s="127"/>
      <c r="P974" s="127"/>
      <c r="Q974" s="127"/>
      <c r="R974" s="130"/>
      <c r="S974" s="130"/>
      <c r="T974" s="128"/>
      <c r="U974" s="128"/>
      <c r="V974" s="128"/>
      <c r="W974" s="128"/>
      <c r="X974" s="130"/>
      <c r="Y974" s="127"/>
      <c r="Z974" s="131"/>
      <c r="AA974" s="127"/>
      <c r="AB974" s="127"/>
      <c r="AC974" s="127"/>
      <c r="AD974" s="127"/>
      <c r="AE974" s="127"/>
      <c r="AF974" s="127"/>
      <c r="AG974" s="127"/>
      <c r="AH974" s="127"/>
      <c r="AI974" s="127"/>
      <c r="AJ974" s="127"/>
      <c r="AK974" s="127"/>
      <c r="AL974" s="127"/>
      <c r="AM974" s="127"/>
      <c r="AN974" s="127"/>
      <c r="AO974" s="127"/>
      <c r="AP974" s="127"/>
      <c r="AQ974" s="127"/>
      <c r="AR974" s="127"/>
      <c r="AS974" s="127"/>
      <c r="AT974" s="127"/>
    </row>
    <row r="975" spans="1:46" ht="30" customHeight="1" x14ac:dyDescent="0.2">
      <c r="A975" s="127"/>
      <c r="B975" s="127"/>
      <c r="C975" s="127"/>
      <c r="D975" s="127"/>
      <c r="E975" s="127"/>
      <c r="F975" s="128"/>
      <c r="G975" s="128"/>
      <c r="H975" s="127"/>
      <c r="I975" s="129"/>
      <c r="J975" s="129"/>
      <c r="K975" s="128"/>
      <c r="L975" s="128"/>
      <c r="M975" s="127"/>
      <c r="N975" s="127"/>
      <c r="O975" s="127"/>
      <c r="P975" s="127"/>
      <c r="Q975" s="127"/>
      <c r="R975" s="130"/>
      <c r="S975" s="130"/>
      <c r="T975" s="128"/>
      <c r="U975" s="128"/>
      <c r="V975" s="128"/>
      <c r="W975" s="128"/>
      <c r="X975" s="130"/>
      <c r="Y975" s="127"/>
      <c r="Z975" s="131"/>
      <c r="AA975" s="127"/>
      <c r="AB975" s="127"/>
      <c r="AC975" s="127"/>
      <c r="AD975" s="127"/>
      <c r="AE975" s="127"/>
      <c r="AF975" s="127"/>
      <c r="AG975" s="127"/>
      <c r="AH975" s="127"/>
      <c r="AI975" s="127"/>
      <c r="AJ975" s="127"/>
      <c r="AK975" s="127"/>
      <c r="AL975" s="127"/>
      <c r="AM975" s="127"/>
      <c r="AN975" s="127"/>
      <c r="AO975" s="127"/>
      <c r="AP975" s="127"/>
      <c r="AQ975" s="127"/>
      <c r="AR975" s="127"/>
      <c r="AS975" s="127"/>
      <c r="AT975" s="127"/>
    </row>
    <row r="976" spans="1:46" ht="30" customHeight="1" x14ac:dyDescent="0.2">
      <c r="A976" s="127"/>
      <c r="B976" s="127"/>
      <c r="C976" s="127"/>
      <c r="D976" s="127"/>
      <c r="E976" s="127"/>
      <c r="F976" s="128"/>
      <c r="G976" s="128"/>
      <c r="H976" s="127"/>
      <c r="I976" s="129"/>
      <c r="J976" s="129"/>
      <c r="K976" s="128"/>
      <c r="L976" s="128"/>
      <c r="M976" s="127"/>
      <c r="N976" s="127"/>
      <c r="O976" s="127"/>
      <c r="P976" s="127"/>
      <c r="Q976" s="127"/>
      <c r="R976" s="130"/>
      <c r="S976" s="130"/>
      <c r="T976" s="128"/>
      <c r="U976" s="128"/>
      <c r="V976" s="128"/>
      <c r="W976" s="128"/>
      <c r="X976" s="130"/>
      <c r="Y976" s="127"/>
      <c r="Z976" s="131"/>
      <c r="AA976" s="127"/>
      <c r="AB976" s="127"/>
      <c r="AC976" s="127"/>
      <c r="AD976" s="127"/>
      <c r="AE976" s="127"/>
      <c r="AF976" s="127"/>
      <c r="AG976" s="127"/>
      <c r="AH976" s="127"/>
      <c r="AI976" s="127"/>
      <c r="AJ976" s="127"/>
      <c r="AK976" s="127"/>
      <c r="AL976" s="127"/>
      <c r="AM976" s="127"/>
      <c r="AN976" s="127"/>
      <c r="AO976" s="127"/>
      <c r="AP976" s="127"/>
      <c r="AQ976" s="127"/>
      <c r="AR976" s="127"/>
      <c r="AS976" s="127"/>
      <c r="AT976" s="127"/>
    </row>
    <row r="977" spans="1:46" ht="30" customHeight="1" x14ac:dyDescent="0.2">
      <c r="A977" s="127"/>
      <c r="B977" s="127"/>
      <c r="C977" s="127"/>
      <c r="D977" s="127"/>
      <c r="E977" s="127"/>
      <c r="F977" s="128"/>
      <c r="G977" s="128"/>
      <c r="H977" s="127"/>
      <c r="I977" s="129"/>
      <c r="J977" s="129"/>
      <c r="K977" s="128"/>
      <c r="L977" s="128"/>
      <c r="M977" s="127"/>
      <c r="N977" s="127"/>
      <c r="O977" s="127"/>
      <c r="P977" s="127"/>
      <c r="Q977" s="127"/>
      <c r="R977" s="130"/>
      <c r="S977" s="130"/>
      <c r="T977" s="128"/>
      <c r="U977" s="128"/>
      <c r="V977" s="128"/>
      <c r="W977" s="128"/>
      <c r="X977" s="130"/>
      <c r="Y977" s="127"/>
      <c r="Z977" s="131"/>
      <c r="AA977" s="127"/>
      <c r="AB977" s="127"/>
      <c r="AC977" s="127"/>
      <c r="AD977" s="127"/>
      <c r="AE977" s="127"/>
      <c r="AF977" s="127"/>
      <c r="AG977" s="127"/>
      <c r="AH977" s="127"/>
      <c r="AI977" s="127"/>
      <c r="AJ977" s="127"/>
      <c r="AK977" s="127"/>
      <c r="AL977" s="127"/>
      <c r="AM977" s="127"/>
      <c r="AN977" s="127"/>
      <c r="AO977" s="127"/>
      <c r="AP977" s="127"/>
      <c r="AQ977" s="127"/>
      <c r="AR977" s="127"/>
      <c r="AS977" s="127"/>
      <c r="AT977" s="127"/>
    </row>
    <row r="978" spans="1:46" ht="30" customHeight="1" x14ac:dyDescent="0.2">
      <c r="A978" s="127"/>
      <c r="B978" s="127"/>
      <c r="C978" s="127"/>
      <c r="D978" s="127"/>
      <c r="E978" s="127"/>
      <c r="F978" s="128"/>
      <c r="G978" s="128"/>
      <c r="H978" s="127"/>
      <c r="I978" s="129"/>
      <c r="J978" s="129"/>
      <c r="K978" s="128"/>
      <c r="L978" s="128"/>
      <c r="M978" s="127"/>
      <c r="N978" s="127"/>
      <c r="O978" s="127"/>
      <c r="P978" s="127"/>
      <c r="Q978" s="127"/>
      <c r="R978" s="130"/>
      <c r="S978" s="130"/>
      <c r="T978" s="128"/>
      <c r="U978" s="128"/>
      <c r="V978" s="128"/>
      <c r="W978" s="128"/>
      <c r="X978" s="130"/>
      <c r="Y978" s="127"/>
      <c r="Z978" s="131"/>
      <c r="AA978" s="127"/>
      <c r="AB978" s="127"/>
      <c r="AC978" s="127"/>
      <c r="AD978" s="127"/>
      <c r="AE978" s="127"/>
      <c r="AF978" s="127"/>
      <c r="AG978" s="127"/>
      <c r="AH978" s="127"/>
      <c r="AI978" s="127"/>
      <c r="AJ978" s="127"/>
      <c r="AK978" s="127"/>
      <c r="AL978" s="127"/>
      <c r="AM978" s="127"/>
      <c r="AN978" s="127"/>
      <c r="AO978" s="127"/>
      <c r="AP978" s="127"/>
      <c r="AQ978" s="127"/>
      <c r="AR978" s="127"/>
      <c r="AS978" s="127"/>
      <c r="AT978" s="127"/>
    </row>
    <row r="979" spans="1:46" ht="30" customHeight="1" x14ac:dyDescent="0.2">
      <c r="A979" s="127"/>
      <c r="B979" s="127"/>
      <c r="C979" s="127"/>
      <c r="D979" s="127"/>
      <c r="E979" s="127"/>
      <c r="F979" s="128"/>
      <c r="G979" s="128"/>
      <c r="H979" s="127"/>
      <c r="I979" s="129"/>
      <c r="J979" s="129"/>
      <c r="K979" s="128"/>
      <c r="L979" s="128"/>
      <c r="M979" s="127"/>
      <c r="N979" s="127"/>
      <c r="O979" s="127"/>
      <c r="P979" s="127"/>
      <c r="Q979" s="127"/>
      <c r="R979" s="130"/>
      <c r="S979" s="130"/>
      <c r="T979" s="128"/>
      <c r="U979" s="128"/>
      <c r="V979" s="128"/>
      <c r="W979" s="128"/>
      <c r="X979" s="130"/>
      <c r="Y979" s="127"/>
      <c r="Z979" s="131"/>
      <c r="AA979" s="127"/>
      <c r="AB979" s="127"/>
      <c r="AC979" s="127"/>
      <c r="AD979" s="127"/>
      <c r="AE979" s="127"/>
      <c r="AF979" s="127"/>
      <c r="AG979" s="127"/>
      <c r="AH979" s="127"/>
      <c r="AI979" s="127"/>
      <c r="AJ979" s="127"/>
      <c r="AK979" s="127"/>
      <c r="AL979" s="127"/>
      <c r="AM979" s="127"/>
      <c r="AN979" s="127"/>
      <c r="AO979" s="127"/>
      <c r="AP979" s="127"/>
      <c r="AQ979" s="127"/>
      <c r="AR979" s="127"/>
      <c r="AS979" s="127"/>
      <c r="AT979" s="127"/>
    </row>
    <row r="980" spans="1:46" ht="30" customHeight="1" x14ac:dyDescent="0.2">
      <c r="A980" s="127"/>
      <c r="B980" s="127"/>
      <c r="C980" s="127"/>
      <c r="D980" s="127"/>
      <c r="E980" s="127"/>
      <c r="F980" s="128"/>
      <c r="G980" s="128"/>
      <c r="H980" s="127"/>
      <c r="I980" s="129"/>
      <c r="J980" s="129"/>
      <c r="K980" s="128"/>
      <c r="L980" s="128"/>
      <c r="M980" s="127"/>
      <c r="N980" s="127"/>
      <c r="O980" s="127"/>
      <c r="P980" s="127"/>
      <c r="Q980" s="127"/>
      <c r="R980" s="130"/>
      <c r="S980" s="130"/>
      <c r="T980" s="128"/>
      <c r="U980" s="128"/>
      <c r="V980" s="128"/>
      <c r="W980" s="128"/>
      <c r="X980" s="130"/>
      <c r="Y980" s="127"/>
      <c r="Z980" s="131"/>
      <c r="AA980" s="127"/>
      <c r="AB980" s="127"/>
      <c r="AC980" s="127"/>
      <c r="AD980" s="127"/>
      <c r="AE980" s="127"/>
      <c r="AF980" s="127"/>
      <c r="AG980" s="127"/>
      <c r="AH980" s="127"/>
      <c r="AI980" s="127"/>
      <c r="AJ980" s="127"/>
      <c r="AK980" s="127"/>
      <c r="AL980" s="127"/>
      <c r="AM980" s="127"/>
      <c r="AN980" s="127"/>
      <c r="AO980" s="127"/>
      <c r="AP980" s="127"/>
      <c r="AQ980" s="127"/>
      <c r="AR980" s="127"/>
      <c r="AS980" s="127"/>
      <c r="AT980" s="127"/>
    </row>
    <row r="981" spans="1:46" ht="30" customHeight="1" x14ac:dyDescent="0.2">
      <c r="A981" s="127"/>
      <c r="B981" s="127"/>
      <c r="C981" s="127"/>
      <c r="D981" s="127"/>
      <c r="E981" s="127"/>
      <c r="F981" s="128"/>
      <c r="G981" s="128"/>
      <c r="H981" s="127"/>
      <c r="I981" s="129"/>
      <c r="J981" s="129"/>
      <c r="K981" s="128"/>
      <c r="L981" s="128"/>
      <c r="M981" s="127"/>
      <c r="N981" s="127"/>
      <c r="O981" s="127"/>
      <c r="P981" s="127"/>
      <c r="Q981" s="127"/>
      <c r="R981" s="130"/>
      <c r="S981" s="130"/>
      <c r="T981" s="128"/>
      <c r="U981" s="128"/>
      <c r="V981" s="128"/>
      <c r="W981" s="128"/>
      <c r="X981" s="130"/>
      <c r="Y981" s="127"/>
      <c r="Z981" s="131"/>
      <c r="AA981" s="127"/>
      <c r="AB981" s="127"/>
      <c r="AC981" s="127"/>
      <c r="AD981" s="127"/>
      <c r="AE981" s="127"/>
      <c r="AF981" s="127"/>
      <c r="AG981" s="127"/>
      <c r="AH981" s="127"/>
      <c r="AI981" s="127"/>
      <c r="AJ981" s="127"/>
      <c r="AK981" s="127"/>
      <c r="AL981" s="127"/>
      <c r="AM981" s="127"/>
      <c r="AN981" s="127"/>
      <c r="AO981" s="127"/>
      <c r="AP981" s="127"/>
      <c r="AQ981" s="127"/>
      <c r="AR981" s="127"/>
      <c r="AS981" s="127"/>
      <c r="AT981" s="127"/>
    </row>
    <row r="982" spans="1:46" ht="30" customHeight="1" x14ac:dyDescent="0.2">
      <c r="A982" s="127"/>
      <c r="B982" s="127"/>
      <c r="C982" s="127"/>
      <c r="D982" s="127"/>
      <c r="E982" s="127"/>
      <c r="F982" s="128"/>
      <c r="G982" s="128"/>
      <c r="H982" s="127"/>
      <c r="I982" s="129"/>
      <c r="J982" s="129"/>
      <c r="K982" s="128"/>
      <c r="L982" s="128"/>
      <c r="M982" s="127"/>
      <c r="N982" s="127"/>
      <c r="O982" s="127"/>
      <c r="P982" s="127"/>
      <c r="Q982" s="127"/>
      <c r="R982" s="130"/>
      <c r="S982" s="130"/>
      <c r="T982" s="128"/>
      <c r="U982" s="128"/>
      <c r="V982" s="128"/>
      <c r="W982" s="128"/>
      <c r="X982" s="130"/>
      <c r="Y982" s="127"/>
      <c r="Z982" s="131"/>
      <c r="AA982" s="127"/>
      <c r="AB982" s="127"/>
      <c r="AC982" s="127"/>
      <c r="AD982" s="127"/>
      <c r="AE982" s="127"/>
      <c r="AF982" s="127"/>
      <c r="AG982" s="127"/>
      <c r="AH982" s="127"/>
      <c r="AI982" s="127"/>
      <c r="AJ982" s="127"/>
      <c r="AK982" s="127"/>
      <c r="AL982" s="127"/>
      <c r="AM982" s="127"/>
      <c r="AN982" s="127"/>
      <c r="AO982" s="127"/>
      <c r="AP982" s="127"/>
      <c r="AQ982" s="127"/>
      <c r="AR982" s="127"/>
      <c r="AS982" s="127"/>
      <c r="AT982" s="127"/>
    </row>
    <row r="983" spans="1:46" ht="30" customHeight="1" x14ac:dyDescent="0.2">
      <c r="A983" s="127"/>
      <c r="B983" s="127"/>
      <c r="C983" s="127"/>
      <c r="D983" s="127"/>
      <c r="E983" s="127"/>
      <c r="F983" s="128"/>
      <c r="G983" s="128"/>
      <c r="H983" s="127"/>
      <c r="I983" s="129"/>
      <c r="J983" s="129"/>
      <c r="K983" s="128"/>
      <c r="L983" s="128"/>
      <c r="M983" s="127"/>
      <c r="N983" s="127"/>
      <c r="O983" s="127"/>
      <c r="P983" s="127"/>
      <c r="Q983" s="127"/>
      <c r="R983" s="130"/>
      <c r="S983" s="130"/>
      <c r="T983" s="128"/>
      <c r="U983" s="128"/>
      <c r="V983" s="128"/>
      <c r="W983" s="128"/>
      <c r="X983" s="130"/>
      <c r="Y983" s="127"/>
      <c r="Z983" s="131"/>
      <c r="AA983" s="127"/>
      <c r="AB983" s="127"/>
      <c r="AC983" s="127"/>
      <c r="AD983" s="127"/>
      <c r="AE983" s="127"/>
      <c r="AF983" s="127"/>
      <c r="AG983" s="127"/>
      <c r="AH983" s="127"/>
      <c r="AI983" s="127"/>
      <c r="AJ983" s="127"/>
      <c r="AK983" s="127"/>
      <c r="AL983" s="127"/>
      <c r="AM983" s="127"/>
      <c r="AN983" s="127"/>
      <c r="AO983" s="127"/>
      <c r="AP983" s="127"/>
      <c r="AQ983" s="127"/>
      <c r="AR983" s="127"/>
      <c r="AS983" s="127"/>
      <c r="AT983" s="127"/>
    </row>
    <row r="984" spans="1:46" ht="30" customHeight="1" x14ac:dyDescent="0.2">
      <c r="A984" s="127"/>
      <c r="B984" s="127"/>
      <c r="C984" s="127"/>
      <c r="D984" s="127"/>
      <c r="E984" s="127"/>
      <c r="F984" s="128"/>
      <c r="G984" s="128"/>
      <c r="H984" s="127"/>
      <c r="I984" s="129"/>
      <c r="J984" s="129"/>
      <c r="K984" s="128"/>
      <c r="L984" s="128"/>
      <c r="M984" s="127"/>
      <c r="N984" s="127"/>
      <c r="O984" s="127"/>
      <c r="P984" s="127"/>
      <c r="Q984" s="127"/>
      <c r="R984" s="130"/>
      <c r="S984" s="130"/>
      <c r="T984" s="128"/>
      <c r="U984" s="128"/>
      <c r="V984" s="128"/>
      <c r="W984" s="128"/>
      <c r="X984" s="130"/>
      <c r="Y984" s="127"/>
      <c r="Z984" s="131"/>
      <c r="AA984" s="127"/>
      <c r="AB984" s="127"/>
      <c r="AC984" s="127"/>
      <c r="AD984" s="127"/>
      <c r="AE984" s="127"/>
      <c r="AF984" s="127"/>
      <c r="AG984" s="127"/>
      <c r="AH984" s="127"/>
      <c r="AI984" s="127"/>
      <c r="AJ984" s="127"/>
      <c r="AK984" s="127"/>
      <c r="AL984" s="127"/>
      <c r="AM984" s="127"/>
      <c r="AN984" s="127"/>
      <c r="AO984" s="127"/>
      <c r="AP984" s="127"/>
      <c r="AQ984" s="127"/>
      <c r="AR984" s="127"/>
      <c r="AS984" s="127"/>
      <c r="AT984" s="127"/>
    </row>
    <row r="985" spans="1:46" ht="30" customHeight="1" x14ac:dyDescent="0.2">
      <c r="A985" s="127"/>
      <c r="B985" s="127"/>
      <c r="C985" s="127"/>
      <c r="D985" s="127"/>
      <c r="E985" s="127"/>
      <c r="F985" s="128"/>
      <c r="G985" s="128"/>
      <c r="H985" s="127"/>
      <c r="I985" s="129"/>
      <c r="J985" s="129"/>
      <c r="K985" s="128"/>
      <c r="L985" s="128"/>
      <c r="M985" s="127"/>
      <c r="N985" s="127"/>
      <c r="O985" s="127"/>
      <c r="P985" s="127"/>
      <c r="Q985" s="127"/>
      <c r="R985" s="130"/>
      <c r="S985" s="130"/>
      <c r="T985" s="128"/>
      <c r="U985" s="128"/>
      <c r="V985" s="128"/>
      <c r="W985" s="128"/>
      <c r="X985" s="130"/>
      <c r="Y985" s="127"/>
      <c r="Z985" s="131"/>
      <c r="AA985" s="127"/>
      <c r="AB985" s="127"/>
      <c r="AC985" s="127"/>
      <c r="AD985" s="127"/>
      <c r="AE985" s="127"/>
      <c r="AF985" s="127"/>
      <c r="AG985" s="127"/>
      <c r="AH985" s="127"/>
      <c r="AI985" s="127"/>
      <c r="AJ985" s="127"/>
      <c r="AK985" s="127"/>
      <c r="AL985" s="127"/>
      <c r="AM985" s="127"/>
      <c r="AN985" s="127"/>
      <c r="AO985" s="127"/>
      <c r="AP985" s="127"/>
      <c r="AQ985" s="127"/>
      <c r="AR985" s="127"/>
      <c r="AS985" s="127"/>
      <c r="AT985" s="127"/>
    </row>
    <row r="986" spans="1:46" ht="30" customHeight="1" x14ac:dyDescent="0.2">
      <c r="A986" s="127"/>
      <c r="B986" s="127"/>
      <c r="C986" s="127"/>
      <c r="D986" s="127"/>
      <c r="E986" s="127"/>
      <c r="F986" s="128"/>
      <c r="G986" s="128"/>
      <c r="H986" s="127"/>
      <c r="I986" s="129"/>
      <c r="J986" s="129"/>
      <c r="K986" s="128"/>
      <c r="L986" s="128"/>
      <c r="M986" s="127"/>
      <c r="N986" s="127"/>
      <c r="O986" s="127"/>
      <c r="P986" s="127"/>
      <c r="Q986" s="127"/>
      <c r="R986" s="130"/>
      <c r="S986" s="130"/>
      <c r="T986" s="128"/>
      <c r="U986" s="128"/>
      <c r="V986" s="128"/>
      <c r="W986" s="128"/>
      <c r="X986" s="130"/>
      <c r="Y986" s="127"/>
      <c r="Z986" s="131"/>
      <c r="AA986" s="127"/>
      <c r="AB986" s="127"/>
      <c r="AC986" s="127"/>
      <c r="AD986" s="127"/>
      <c r="AE986" s="127"/>
      <c r="AF986" s="127"/>
      <c r="AG986" s="127"/>
      <c r="AH986" s="127"/>
      <c r="AI986" s="127"/>
      <c r="AJ986" s="127"/>
      <c r="AK986" s="127"/>
      <c r="AL986" s="127"/>
      <c r="AM986" s="127"/>
      <c r="AN986" s="127"/>
      <c r="AO986" s="127"/>
      <c r="AP986" s="127"/>
      <c r="AQ986" s="127"/>
      <c r="AR986" s="127"/>
      <c r="AS986" s="127"/>
      <c r="AT986" s="127"/>
    </row>
    <row r="987" spans="1:46" ht="30" customHeight="1" x14ac:dyDescent="0.2">
      <c r="A987" s="127"/>
      <c r="B987" s="127"/>
      <c r="C987" s="127"/>
      <c r="D987" s="127"/>
      <c r="E987" s="127"/>
      <c r="F987" s="128"/>
      <c r="G987" s="128"/>
      <c r="H987" s="127"/>
      <c r="I987" s="129"/>
      <c r="J987" s="129"/>
      <c r="K987" s="128"/>
      <c r="L987" s="128"/>
      <c r="M987" s="127"/>
      <c r="N987" s="127"/>
      <c r="O987" s="127"/>
      <c r="P987" s="127"/>
      <c r="Q987" s="127"/>
      <c r="R987" s="130"/>
      <c r="S987" s="130"/>
      <c r="T987" s="128"/>
      <c r="U987" s="128"/>
      <c r="V987" s="128"/>
      <c r="W987" s="128"/>
      <c r="X987" s="130"/>
      <c r="Y987" s="127"/>
      <c r="Z987" s="131"/>
      <c r="AA987" s="127"/>
      <c r="AB987" s="127"/>
      <c r="AC987" s="127"/>
      <c r="AD987" s="127"/>
      <c r="AE987" s="127"/>
      <c r="AF987" s="127"/>
      <c r="AG987" s="127"/>
      <c r="AH987" s="127"/>
      <c r="AI987" s="127"/>
      <c r="AJ987" s="127"/>
      <c r="AK987" s="127"/>
      <c r="AL987" s="127"/>
      <c r="AM987" s="127"/>
      <c r="AN987" s="127"/>
      <c r="AO987" s="127"/>
      <c r="AP987" s="127"/>
      <c r="AQ987" s="127"/>
      <c r="AR987" s="127"/>
      <c r="AS987" s="127"/>
      <c r="AT987" s="127"/>
    </row>
    <row r="988" spans="1:46" ht="30" customHeight="1" x14ac:dyDescent="0.2">
      <c r="A988" s="127"/>
      <c r="B988" s="127"/>
      <c r="C988" s="127"/>
      <c r="D988" s="127"/>
      <c r="E988" s="127"/>
      <c r="F988" s="128"/>
      <c r="G988" s="128"/>
      <c r="H988" s="127"/>
      <c r="I988" s="129"/>
      <c r="J988" s="129"/>
      <c r="K988" s="128"/>
      <c r="L988" s="128"/>
      <c r="M988" s="127"/>
      <c r="N988" s="127"/>
      <c r="O988" s="127"/>
      <c r="P988" s="127"/>
      <c r="Q988" s="127"/>
      <c r="R988" s="130"/>
      <c r="S988" s="130"/>
      <c r="T988" s="128"/>
      <c r="U988" s="128"/>
      <c r="V988" s="128"/>
      <c r="W988" s="128"/>
      <c r="X988" s="130"/>
      <c r="Y988" s="127"/>
      <c r="Z988" s="131"/>
      <c r="AA988" s="127"/>
      <c r="AB988" s="127"/>
      <c r="AC988" s="127"/>
      <c r="AD988" s="127"/>
      <c r="AE988" s="127"/>
      <c r="AF988" s="127"/>
      <c r="AG988" s="127"/>
      <c r="AH988" s="127"/>
      <c r="AI988" s="127"/>
      <c r="AJ988" s="127"/>
      <c r="AK988" s="127"/>
      <c r="AL988" s="127"/>
      <c r="AM988" s="127"/>
      <c r="AN988" s="127"/>
      <c r="AO988" s="127"/>
      <c r="AP988" s="127"/>
      <c r="AQ988" s="127"/>
      <c r="AR988" s="127"/>
      <c r="AS988" s="127"/>
      <c r="AT988" s="127"/>
    </row>
    <row r="989" spans="1:46" ht="30" customHeight="1" x14ac:dyDescent="0.2">
      <c r="A989" s="127"/>
      <c r="B989" s="127"/>
      <c r="C989" s="127"/>
      <c r="D989" s="127"/>
      <c r="E989" s="127"/>
      <c r="F989" s="128"/>
      <c r="G989" s="128"/>
      <c r="H989" s="127"/>
      <c r="I989" s="129"/>
      <c r="J989" s="129"/>
      <c r="K989" s="128"/>
      <c r="L989" s="128"/>
      <c r="M989" s="127"/>
      <c r="N989" s="127"/>
      <c r="O989" s="127"/>
      <c r="P989" s="127"/>
      <c r="Q989" s="127"/>
      <c r="R989" s="130"/>
      <c r="S989" s="130"/>
      <c r="T989" s="128"/>
      <c r="U989" s="128"/>
      <c r="V989" s="128"/>
      <c r="W989" s="128"/>
      <c r="X989" s="130"/>
      <c r="Y989" s="127"/>
      <c r="Z989" s="131"/>
      <c r="AA989" s="127"/>
      <c r="AB989" s="127"/>
      <c r="AC989" s="127"/>
      <c r="AD989" s="127"/>
      <c r="AE989" s="127"/>
      <c r="AF989" s="127"/>
      <c r="AG989" s="127"/>
      <c r="AH989" s="127"/>
      <c r="AI989" s="127"/>
      <c r="AJ989" s="127"/>
      <c r="AK989" s="127"/>
      <c r="AL989" s="127"/>
      <c r="AM989" s="127"/>
      <c r="AN989" s="127"/>
      <c r="AO989" s="127"/>
      <c r="AP989" s="127"/>
      <c r="AQ989" s="127"/>
      <c r="AR989" s="127"/>
      <c r="AS989" s="127"/>
      <c r="AT989" s="127"/>
    </row>
    <row r="990" spans="1:46" ht="30" customHeight="1" x14ac:dyDescent="0.2">
      <c r="A990" s="127"/>
      <c r="B990" s="127"/>
      <c r="C990" s="127"/>
      <c r="D990" s="127"/>
      <c r="E990" s="127"/>
      <c r="F990" s="128"/>
      <c r="G990" s="128"/>
      <c r="H990" s="127"/>
      <c r="I990" s="129"/>
      <c r="J990" s="129"/>
      <c r="K990" s="128"/>
      <c r="L990" s="128"/>
      <c r="M990" s="127"/>
      <c r="N990" s="127"/>
      <c r="O990" s="127"/>
      <c r="P990" s="127"/>
      <c r="Q990" s="127"/>
      <c r="R990" s="130"/>
      <c r="S990" s="130"/>
      <c r="T990" s="128"/>
      <c r="U990" s="128"/>
      <c r="V990" s="128"/>
      <c r="W990" s="128"/>
      <c r="X990" s="130"/>
      <c r="Y990" s="127"/>
      <c r="Z990" s="131"/>
      <c r="AA990" s="127"/>
      <c r="AB990" s="127"/>
      <c r="AC990" s="127"/>
      <c r="AD990" s="127"/>
      <c r="AE990" s="127"/>
      <c r="AF990" s="127"/>
      <c r="AG990" s="127"/>
      <c r="AH990" s="127"/>
      <c r="AI990" s="127"/>
      <c r="AJ990" s="127"/>
      <c r="AK990" s="127"/>
      <c r="AL990" s="127"/>
      <c r="AM990" s="127"/>
      <c r="AN990" s="127"/>
      <c r="AO990" s="127"/>
      <c r="AP990" s="127"/>
      <c r="AQ990" s="127"/>
      <c r="AR990" s="127"/>
      <c r="AS990" s="127"/>
      <c r="AT990" s="127"/>
    </row>
    <row r="991" spans="1:46" ht="30" customHeight="1" x14ac:dyDescent="0.2">
      <c r="A991" s="127"/>
      <c r="B991" s="127"/>
      <c r="C991" s="127"/>
      <c r="D991" s="127"/>
      <c r="E991" s="127"/>
      <c r="F991" s="128"/>
      <c r="G991" s="128"/>
      <c r="H991" s="127"/>
      <c r="I991" s="129"/>
      <c r="J991" s="129"/>
      <c r="K991" s="128"/>
      <c r="L991" s="128"/>
      <c r="M991" s="127"/>
      <c r="N991" s="127"/>
      <c r="O991" s="127"/>
      <c r="P991" s="127"/>
      <c r="Q991" s="127"/>
      <c r="R991" s="130"/>
      <c r="S991" s="130"/>
      <c r="T991" s="128"/>
      <c r="U991" s="128"/>
      <c r="V991" s="128"/>
      <c r="W991" s="128"/>
      <c r="X991" s="130"/>
      <c r="Y991" s="127"/>
      <c r="Z991" s="131"/>
      <c r="AA991" s="127"/>
      <c r="AB991" s="127"/>
      <c r="AC991" s="127"/>
      <c r="AD991" s="127"/>
      <c r="AE991" s="127"/>
      <c r="AF991" s="127"/>
      <c r="AG991" s="127"/>
      <c r="AH991" s="127"/>
      <c r="AI991" s="127"/>
      <c r="AJ991" s="127"/>
      <c r="AK991" s="127"/>
      <c r="AL991" s="127"/>
      <c r="AM991" s="127"/>
      <c r="AN991" s="127"/>
      <c r="AO991" s="127"/>
      <c r="AP991" s="127"/>
      <c r="AQ991" s="127"/>
      <c r="AR991" s="127"/>
      <c r="AS991" s="127"/>
      <c r="AT991" s="127"/>
    </row>
    <row r="992" spans="1:46" ht="30" customHeight="1" x14ac:dyDescent="0.2">
      <c r="A992" s="127"/>
      <c r="B992" s="127"/>
      <c r="C992" s="127"/>
      <c r="D992" s="127"/>
      <c r="E992" s="127"/>
      <c r="F992" s="128"/>
      <c r="G992" s="128"/>
      <c r="H992" s="127"/>
      <c r="I992" s="129"/>
      <c r="J992" s="129"/>
      <c r="K992" s="128"/>
      <c r="L992" s="128"/>
      <c r="M992" s="127"/>
      <c r="N992" s="127"/>
      <c r="O992" s="127"/>
      <c r="P992" s="127"/>
      <c r="Q992" s="127"/>
      <c r="R992" s="130"/>
      <c r="S992" s="130"/>
      <c r="T992" s="128"/>
      <c r="U992" s="128"/>
      <c r="V992" s="128"/>
      <c r="W992" s="128"/>
      <c r="X992" s="130"/>
      <c r="Y992" s="127"/>
      <c r="Z992" s="131"/>
      <c r="AA992" s="127"/>
      <c r="AB992" s="127"/>
      <c r="AC992" s="127"/>
      <c r="AD992" s="127"/>
      <c r="AE992" s="127"/>
      <c r="AF992" s="127"/>
      <c r="AG992" s="127"/>
      <c r="AH992" s="127"/>
      <c r="AI992" s="127"/>
      <c r="AJ992" s="127"/>
      <c r="AK992" s="127"/>
      <c r="AL992" s="127"/>
      <c r="AM992" s="127"/>
      <c r="AN992" s="127"/>
      <c r="AO992" s="127"/>
      <c r="AP992" s="127"/>
      <c r="AQ992" s="127"/>
      <c r="AR992" s="127"/>
      <c r="AS992" s="127"/>
      <c r="AT992" s="127"/>
    </row>
    <row r="993" spans="1:46" ht="30" customHeight="1" x14ac:dyDescent="0.2">
      <c r="A993" s="127"/>
      <c r="B993" s="127"/>
      <c r="C993" s="127"/>
      <c r="D993" s="127"/>
      <c r="E993" s="127"/>
      <c r="F993" s="128"/>
      <c r="G993" s="128"/>
      <c r="H993" s="127"/>
      <c r="I993" s="129"/>
      <c r="J993" s="129"/>
      <c r="K993" s="128"/>
      <c r="L993" s="128"/>
      <c r="M993" s="127"/>
      <c r="N993" s="127"/>
      <c r="O993" s="127"/>
      <c r="P993" s="127"/>
      <c r="Q993" s="127"/>
      <c r="R993" s="130"/>
      <c r="S993" s="130"/>
      <c r="T993" s="128"/>
      <c r="U993" s="128"/>
      <c r="V993" s="128"/>
      <c r="W993" s="128"/>
      <c r="X993" s="130"/>
      <c r="Y993" s="127"/>
      <c r="Z993" s="131"/>
      <c r="AA993" s="127"/>
      <c r="AB993" s="127"/>
      <c r="AC993" s="127"/>
      <c r="AD993" s="127"/>
      <c r="AE993" s="127"/>
      <c r="AF993" s="127"/>
      <c r="AG993" s="127"/>
      <c r="AH993" s="127"/>
      <c r="AI993" s="127"/>
      <c r="AJ993" s="127"/>
      <c r="AK993" s="127"/>
      <c r="AL993" s="127"/>
      <c r="AM993" s="127"/>
      <c r="AN993" s="127"/>
      <c r="AO993" s="127"/>
      <c r="AP993" s="127"/>
      <c r="AQ993" s="127"/>
      <c r="AR993" s="127"/>
      <c r="AS993" s="127"/>
      <c r="AT993" s="127"/>
    </row>
    <row r="994" spans="1:46" ht="30" customHeight="1" x14ac:dyDescent="0.2">
      <c r="A994" s="127"/>
      <c r="B994" s="127"/>
      <c r="C994" s="127"/>
      <c r="D994" s="127"/>
      <c r="E994" s="127"/>
      <c r="F994" s="128"/>
      <c r="G994" s="128"/>
      <c r="H994" s="127"/>
      <c r="I994" s="129"/>
      <c r="J994" s="129"/>
      <c r="K994" s="128"/>
      <c r="L994" s="128"/>
      <c r="M994" s="127"/>
      <c r="N994" s="127"/>
      <c r="O994" s="127"/>
      <c r="P994" s="127"/>
      <c r="Q994" s="127"/>
      <c r="R994" s="130"/>
      <c r="S994" s="130"/>
      <c r="T994" s="128"/>
      <c r="U994" s="128"/>
      <c r="V994" s="128"/>
      <c r="W994" s="128"/>
      <c r="X994" s="130"/>
      <c r="Y994" s="127"/>
      <c r="Z994" s="131"/>
      <c r="AA994" s="127"/>
      <c r="AB994" s="127"/>
      <c r="AC994" s="127"/>
      <c r="AD994" s="127"/>
      <c r="AE994" s="127"/>
      <c r="AF994" s="127"/>
      <c r="AG994" s="127"/>
      <c r="AH994" s="127"/>
      <c r="AI994" s="127"/>
      <c r="AJ994" s="127"/>
      <c r="AK994" s="127"/>
      <c r="AL994" s="127"/>
      <c r="AM994" s="127"/>
      <c r="AN994" s="127"/>
      <c r="AO994" s="127"/>
      <c r="AP994" s="127"/>
      <c r="AQ994" s="127"/>
      <c r="AR994" s="127"/>
      <c r="AS994" s="127"/>
      <c r="AT994" s="127"/>
    </row>
    <row r="995" spans="1:46" ht="30" customHeight="1" x14ac:dyDescent="0.2">
      <c r="A995" s="127"/>
      <c r="B995" s="127"/>
      <c r="C995" s="127"/>
      <c r="D995" s="127"/>
      <c r="E995" s="127"/>
      <c r="F995" s="128"/>
      <c r="G995" s="128"/>
      <c r="H995" s="127"/>
      <c r="I995" s="129"/>
      <c r="J995" s="129"/>
      <c r="K995" s="128"/>
      <c r="L995" s="128"/>
      <c r="M995" s="127"/>
      <c r="N995" s="127"/>
      <c r="O995" s="127"/>
      <c r="P995" s="127"/>
      <c r="Q995" s="127"/>
      <c r="R995" s="130"/>
      <c r="S995" s="130"/>
      <c r="T995" s="128"/>
      <c r="U995" s="128"/>
      <c r="V995" s="128"/>
      <c r="W995" s="128"/>
      <c r="X995" s="130"/>
      <c r="Y995" s="127"/>
      <c r="Z995" s="131"/>
      <c r="AA995" s="127"/>
      <c r="AB995" s="127"/>
      <c r="AC995" s="127"/>
      <c r="AD995" s="127"/>
      <c r="AE995" s="127"/>
      <c r="AF995" s="127"/>
      <c r="AG995" s="127"/>
      <c r="AH995" s="127"/>
      <c r="AI995" s="127"/>
      <c r="AJ995" s="127"/>
      <c r="AK995" s="127"/>
      <c r="AL995" s="127"/>
      <c r="AM995" s="127"/>
      <c r="AN995" s="127"/>
      <c r="AO995" s="127"/>
      <c r="AP995" s="127"/>
      <c r="AQ995" s="127"/>
      <c r="AR995" s="127"/>
      <c r="AS995" s="127"/>
      <c r="AT995" s="127"/>
    </row>
    <row r="996" spans="1:46" ht="30" customHeight="1" x14ac:dyDescent="0.2">
      <c r="A996" s="127"/>
      <c r="B996" s="127"/>
      <c r="C996" s="127"/>
      <c r="D996" s="127"/>
      <c r="E996" s="127"/>
      <c r="F996" s="128"/>
      <c r="G996" s="128"/>
      <c r="H996" s="127"/>
      <c r="I996" s="129"/>
      <c r="J996" s="129"/>
      <c r="K996" s="128"/>
      <c r="L996" s="128"/>
      <c r="M996" s="127"/>
      <c r="N996" s="127"/>
      <c r="O996" s="127"/>
      <c r="P996" s="127"/>
      <c r="Q996" s="127"/>
      <c r="R996" s="130"/>
      <c r="S996" s="130"/>
      <c r="T996" s="128"/>
      <c r="U996" s="128"/>
      <c r="V996" s="128"/>
      <c r="W996" s="128"/>
      <c r="X996" s="130"/>
      <c r="Y996" s="127"/>
      <c r="Z996" s="131"/>
      <c r="AA996" s="127"/>
      <c r="AB996" s="127"/>
      <c r="AC996" s="127"/>
      <c r="AD996" s="127"/>
      <c r="AE996" s="127"/>
      <c r="AF996" s="127"/>
      <c r="AG996" s="127"/>
      <c r="AH996" s="127"/>
      <c r="AI996" s="127"/>
      <c r="AJ996" s="127"/>
      <c r="AK996" s="127"/>
      <c r="AL996" s="127"/>
      <c r="AM996" s="127"/>
      <c r="AN996" s="127"/>
      <c r="AO996" s="127"/>
      <c r="AP996" s="127"/>
      <c r="AQ996" s="127"/>
      <c r="AR996" s="127"/>
      <c r="AS996" s="127"/>
      <c r="AT996" s="127"/>
    </row>
    <row r="997" spans="1:46" ht="30" customHeight="1" x14ac:dyDescent="0.2">
      <c r="A997" s="127"/>
      <c r="B997" s="127"/>
      <c r="C997" s="127"/>
      <c r="D997" s="127"/>
      <c r="E997" s="127"/>
      <c r="F997" s="128"/>
      <c r="G997" s="128"/>
      <c r="H997" s="127"/>
      <c r="I997" s="129"/>
      <c r="J997" s="129"/>
      <c r="K997" s="128"/>
      <c r="L997" s="128"/>
      <c r="M997" s="127"/>
      <c r="N997" s="127"/>
      <c r="O997" s="127"/>
      <c r="P997" s="127"/>
      <c r="Q997" s="127"/>
      <c r="R997" s="130"/>
      <c r="S997" s="130"/>
      <c r="T997" s="128"/>
      <c r="U997" s="128"/>
      <c r="V997" s="128"/>
      <c r="W997" s="128"/>
      <c r="X997" s="130"/>
      <c r="Y997" s="127"/>
      <c r="Z997" s="131"/>
      <c r="AA997" s="127"/>
      <c r="AB997" s="127"/>
      <c r="AC997" s="127"/>
      <c r="AD997" s="127"/>
      <c r="AE997" s="127"/>
      <c r="AF997" s="127"/>
      <c r="AG997" s="127"/>
      <c r="AH997" s="127"/>
      <c r="AI997" s="127"/>
      <c r="AJ997" s="127"/>
      <c r="AK997" s="127"/>
      <c r="AL997" s="127"/>
      <c r="AM997" s="127"/>
      <c r="AN997" s="127"/>
      <c r="AO997" s="127"/>
      <c r="AP997" s="127"/>
      <c r="AQ997" s="127"/>
      <c r="AR997" s="127"/>
      <c r="AS997" s="127"/>
      <c r="AT997" s="127"/>
    </row>
    <row r="998" spans="1:46" ht="30" customHeight="1" x14ac:dyDescent="0.2">
      <c r="A998" s="127"/>
      <c r="B998" s="127"/>
      <c r="C998" s="127"/>
      <c r="D998" s="127"/>
      <c r="E998" s="127"/>
      <c r="F998" s="128"/>
      <c r="G998" s="128"/>
      <c r="H998" s="127"/>
      <c r="I998" s="129"/>
      <c r="J998" s="129"/>
      <c r="K998" s="128"/>
      <c r="L998" s="128"/>
      <c r="M998" s="127"/>
      <c r="N998" s="127"/>
      <c r="O998" s="127"/>
      <c r="P998" s="127"/>
      <c r="Q998" s="127"/>
      <c r="R998" s="130"/>
      <c r="S998" s="130"/>
      <c r="T998" s="128"/>
      <c r="U998" s="128"/>
      <c r="V998" s="128"/>
      <c r="W998" s="128"/>
      <c r="X998" s="130"/>
      <c r="Y998" s="127"/>
      <c r="Z998" s="131"/>
      <c r="AA998" s="127"/>
      <c r="AB998" s="127"/>
      <c r="AC998" s="127"/>
      <c r="AD998" s="127"/>
      <c r="AE998" s="127"/>
      <c r="AF998" s="127"/>
      <c r="AG998" s="127"/>
      <c r="AH998" s="127"/>
      <c r="AI998" s="127"/>
      <c r="AJ998" s="127"/>
      <c r="AK998" s="127"/>
      <c r="AL998" s="127"/>
      <c r="AM998" s="127"/>
      <c r="AN998" s="127"/>
      <c r="AO998" s="127"/>
      <c r="AP998" s="127"/>
      <c r="AQ998" s="127"/>
      <c r="AR998" s="127"/>
      <c r="AS998" s="127"/>
      <c r="AT998" s="127"/>
    </row>
    <row r="999" spans="1:46" ht="30" customHeight="1" x14ac:dyDescent="0.2">
      <c r="A999" s="127"/>
      <c r="B999" s="127"/>
      <c r="C999" s="127"/>
      <c r="D999" s="127"/>
      <c r="E999" s="127"/>
      <c r="F999" s="128"/>
      <c r="G999" s="128"/>
      <c r="H999" s="127"/>
      <c r="I999" s="129"/>
      <c r="J999" s="129"/>
      <c r="K999" s="128"/>
      <c r="L999" s="128"/>
      <c r="M999" s="127"/>
      <c r="N999" s="127"/>
      <c r="O999" s="127"/>
      <c r="P999" s="127"/>
      <c r="Q999" s="127"/>
      <c r="R999" s="130"/>
      <c r="S999" s="130"/>
      <c r="T999" s="128"/>
      <c r="U999" s="128"/>
      <c r="V999" s="128"/>
      <c r="W999" s="128"/>
      <c r="X999" s="130"/>
      <c r="Y999" s="127"/>
      <c r="Z999" s="131"/>
      <c r="AA999" s="127"/>
      <c r="AB999" s="127"/>
      <c r="AC999" s="127"/>
      <c r="AD999" s="127"/>
      <c r="AE999" s="127"/>
      <c r="AF999" s="127"/>
      <c r="AG999" s="127"/>
      <c r="AH999" s="127"/>
      <c r="AI999" s="127"/>
      <c r="AJ999" s="127"/>
      <c r="AK999" s="127"/>
      <c r="AL999" s="127"/>
      <c r="AM999" s="127"/>
      <c r="AN999" s="127"/>
      <c r="AO999" s="127"/>
      <c r="AP999" s="127"/>
      <c r="AQ999" s="127"/>
      <c r="AR999" s="127"/>
      <c r="AS999" s="127"/>
      <c r="AT999" s="127"/>
    </row>
    <row r="1000" spans="1:46" ht="30" customHeight="1" x14ac:dyDescent="0.2">
      <c r="A1000" s="127"/>
      <c r="B1000" s="127"/>
      <c r="C1000" s="127"/>
      <c r="D1000" s="127"/>
      <c r="E1000" s="127"/>
      <c r="F1000" s="128"/>
      <c r="G1000" s="128"/>
      <c r="H1000" s="127"/>
      <c r="I1000" s="129"/>
      <c r="J1000" s="129"/>
      <c r="K1000" s="128"/>
      <c r="L1000" s="128"/>
      <c r="M1000" s="127"/>
      <c r="N1000" s="127"/>
      <c r="O1000" s="127"/>
      <c r="P1000" s="127"/>
      <c r="Q1000" s="127"/>
      <c r="R1000" s="130"/>
      <c r="S1000" s="130"/>
      <c r="T1000" s="128"/>
      <c r="U1000" s="128"/>
      <c r="V1000" s="128"/>
      <c r="W1000" s="128"/>
      <c r="X1000" s="130"/>
      <c r="Y1000" s="127"/>
      <c r="Z1000" s="131"/>
      <c r="AA1000" s="127"/>
      <c r="AB1000" s="127"/>
      <c r="AC1000" s="127"/>
      <c r="AD1000" s="127"/>
      <c r="AE1000" s="127"/>
      <c r="AF1000" s="127"/>
      <c r="AG1000" s="127"/>
      <c r="AH1000" s="127"/>
      <c r="AI1000" s="127"/>
      <c r="AJ1000" s="127"/>
      <c r="AK1000" s="127"/>
      <c r="AL1000" s="127"/>
      <c r="AM1000" s="127"/>
      <c r="AN1000" s="127"/>
      <c r="AO1000" s="127"/>
      <c r="AP1000" s="127"/>
      <c r="AQ1000" s="127"/>
      <c r="AR1000" s="127"/>
      <c r="AS1000" s="127"/>
      <c r="AT1000" s="127"/>
    </row>
  </sheetData>
  <autoFilter ref="Z1:Z263" xr:uid="{00000000-0009-0000-0000-000002000000}"/>
  <mergeCells count="11">
    <mergeCell ref="U5:U6"/>
    <mergeCell ref="V5:V6"/>
    <mergeCell ref="W5:W6"/>
    <mergeCell ref="X5:X6"/>
    <mergeCell ref="D2:H2"/>
    <mergeCell ref="D3:H3"/>
    <mergeCell ref="E5:H5"/>
    <mergeCell ref="I5:I6"/>
    <mergeCell ref="J5:K5"/>
    <mergeCell ref="L5:P5"/>
    <mergeCell ref="Q5:S5"/>
  </mergeCells>
  <conditionalFormatting sqref="I1:I1000">
    <cfRule type="containsText" dxfId="35" priority="1" operator="containsText" text="Same broad">
      <formula>NOT(ISERROR(SEARCH(("Same broad"),(I1))))</formula>
    </cfRule>
    <cfRule type="containsText" dxfId="34" priority="2" operator="containsText" text="Like-for-like">
      <formula>NOT(ISERROR(SEARCH(("Like-for-like"),(I1))))</formula>
    </cfRule>
    <cfRule type="containsText" dxfId="33" priority="3" operator="containsText" text="Irreplaceable">
      <formula>NOT(ISERROR(SEARCH(("Irreplaceable"),(I1))))</formula>
    </cfRule>
    <cfRule type="containsText" dxfId="32" priority="4" operator="containsText" text="Error">
      <formula>NOT(ISERROR(SEARCH(("Error"),(I1))))</formula>
    </cfRule>
  </conditionalFormatting>
  <conditionalFormatting sqref="J1:K1000">
    <cfRule type="containsText" dxfId="31" priority="5" operator="containsText" text="Error">
      <formula>NOT(ISERROR(SEARCH(("Error"),(J1))))</formula>
    </cfRule>
    <cfRule type="containsText" dxfId="30" priority="6" operator="containsText" text="Trading Down">
      <formula>NOT(ISERROR(SEARCH(("Trading Down"),(J1))))</formula>
    </cfRule>
    <cfRule type="containsText" dxfId="29" priority="7" operator="containsText" text="Acceptable">
      <formula>NOT(ISERROR(SEARCH(("Acceptable"),(J1))))</formula>
    </cfRule>
  </conditionalFormatting>
  <conditionalFormatting sqref="W7:W254">
    <cfRule type="containsText" dxfId="28" priority="8" operator="containsText" text="Error">
      <formula>NOT(ISERROR(SEARCH(("Error"),(W7))))</formula>
    </cfRule>
  </conditionalFormatting>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'Z1 HAB CLASS'!$D$4:$D$20</xm:f>
          </x14:formula1>
          <xm:sqref>H7:H254</xm:sqref>
        </x14:dataValidation>
        <x14:dataValidation type="list" allowBlank="1" showDropDown="1" showErrorMessage="1" xr:uid="{00000000-0002-0000-0200-000001000000}">
          <x14:formula1>
            <xm:f>'Z1 HAB CLASS'!$D$4:$D$20</xm:f>
          </x14:formula1>
          <xm:sqref>E7:E8</xm:sqref>
        </x14:dataValidation>
        <x14:dataValidation type="list" allowBlank="1" showErrorMessage="1" xr:uid="{00000000-0002-0000-0200-000002000000}">
          <x14:formula1>
            <xm:f>'Z3 CONDITION VALUE'!$A$3:$A$5</xm:f>
          </x14:formula1>
          <xm:sqref>O7:O254</xm:sqref>
        </x14:dataValidation>
        <x14:dataValidation type="list" allowBlank="1" showErrorMessage="1" xr:uid="{00000000-0002-0000-0200-000003000000}">
          <x14:formula1>
            <xm:f>'Z1 HAB CLASS'!$D$4:$D$45</xm:f>
          </x14:formula1>
          <xm:sqref>E9:E254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K7" sqref="K7"/>
    </sheetView>
  </sheetViews>
  <sheetFormatPr baseColWidth="10" defaultColWidth="14.5" defaultRowHeight="15" customHeight="1" x14ac:dyDescent="0.2"/>
  <cols>
    <col min="1" max="1" width="2.5" customWidth="1"/>
    <col min="2" max="2" width="3.1640625" customWidth="1"/>
    <col min="3" max="3" width="3.33203125" customWidth="1"/>
    <col min="4" max="4" width="13.5" customWidth="1"/>
    <col min="5" max="5" width="38.5" customWidth="1"/>
    <col min="6" max="6" width="13.5" customWidth="1"/>
    <col min="7" max="7" width="13" customWidth="1"/>
    <col min="8" max="8" width="13.83203125" customWidth="1"/>
    <col min="9" max="9" width="15.5" customWidth="1"/>
    <col min="10" max="10" width="11.6640625" customWidth="1"/>
    <col min="11" max="11" width="29.1640625" customWidth="1"/>
    <col min="12" max="12" width="24.5" customWidth="1"/>
    <col min="13" max="13" width="13" customWidth="1"/>
    <col min="14" max="14" width="15.33203125" customWidth="1"/>
    <col min="15" max="15" width="72.5" customWidth="1"/>
    <col min="16" max="22" width="9.1640625" customWidth="1"/>
    <col min="23" max="23" width="2.6640625" hidden="1" customWidth="1"/>
    <col min="24" max="26" width="9.1640625" customWidth="1"/>
  </cols>
  <sheetData>
    <row r="1" spans="1:26" x14ac:dyDescent="0.2">
      <c r="A1" s="1"/>
      <c r="B1" s="1"/>
      <c r="C1" s="1"/>
      <c r="D1" s="1"/>
      <c r="E1" s="2"/>
      <c r="F1" s="2"/>
      <c r="G1" s="1"/>
      <c r="H1" s="1"/>
      <c r="I1" s="1"/>
      <c r="J1" s="1"/>
      <c r="K1" s="2"/>
      <c r="L1" s="2"/>
      <c r="M1" s="2"/>
      <c r="N1" s="2"/>
      <c r="O1" s="25"/>
      <c r="P1" s="1"/>
      <c r="Q1" s="1"/>
      <c r="R1" s="1"/>
      <c r="S1" s="1"/>
      <c r="T1" s="1"/>
      <c r="U1" s="1"/>
      <c r="V1" s="1"/>
      <c r="W1" s="1">
        <v>1</v>
      </c>
      <c r="X1" s="1"/>
      <c r="Y1" s="1"/>
      <c r="Z1" s="1"/>
    </row>
    <row r="2" spans="1:26" x14ac:dyDescent="0.2">
      <c r="A2" s="1"/>
      <c r="B2" s="1"/>
      <c r="C2" s="1"/>
      <c r="D2" s="677" t="s">
        <v>49</v>
      </c>
      <c r="E2" s="617"/>
      <c r="F2" s="2"/>
      <c r="G2" s="1"/>
      <c r="H2" s="1"/>
      <c r="I2" s="1"/>
      <c r="J2" s="1"/>
      <c r="K2" s="2"/>
      <c r="L2" s="2"/>
      <c r="M2" s="2"/>
      <c r="N2" s="2"/>
      <c r="O2" s="25"/>
      <c r="P2" s="1"/>
      <c r="Q2" s="1"/>
      <c r="R2" s="1"/>
      <c r="S2" s="1"/>
      <c r="T2" s="1"/>
      <c r="U2" s="1"/>
      <c r="V2" s="1"/>
      <c r="W2" s="1">
        <v>1</v>
      </c>
      <c r="X2" s="1"/>
      <c r="Y2" s="1"/>
      <c r="Z2" s="1"/>
    </row>
    <row r="3" spans="1:26" x14ac:dyDescent="0.2">
      <c r="A3" s="1"/>
      <c r="B3" s="1"/>
      <c r="C3" s="1"/>
      <c r="D3" s="678" t="s">
        <v>72</v>
      </c>
      <c r="E3" s="662"/>
      <c r="F3" s="2"/>
      <c r="G3" s="1"/>
      <c r="H3" s="1"/>
      <c r="I3" s="1"/>
      <c r="J3" s="1"/>
      <c r="K3" s="2"/>
      <c r="L3" s="2"/>
      <c r="M3" s="2"/>
      <c r="N3" s="2"/>
      <c r="O3" s="25"/>
      <c r="P3" s="1"/>
      <c r="Q3" s="1"/>
      <c r="R3" s="1"/>
      <c r="S3" s="1"/>
      <c r="T3" s="1"/>
      <c r="U3" s="1"/>
      <c r="V3" s="1"/>
      <c r="W3" s="1">
        <v>1</v>
      </c>
      <c r="X3" s="1"/>
      <c r="Y3" s="1"/>
      <c r="Z3" s="1"/>
    </row>
    <row r="4" spans="1:26" x14ac:dyDescent="0.2">
      <c r="A4" s="1"/>
      <c r="B4" s="1"/>
      <c r="C4" s="1"/>
      <c r="D4" s="1"/>
      <c r="E4" s="2"/>
      <c r="F4" s="2"/>
      <c r="G4" s="1"/>
      <c r="H4" s="1"/>
      <c r="I4" s="1"/>
      <c r="J4" s="1"/>
      <c r="K4" s="2"/>
      <c r="L4" s="2"/>
      <c r="M4" s="2"/>
      <c r="N4" s="2"/>
      <c r="O4" s="25"/>
      <c r="P4" s="1"/>
      <c r="Q4" s="1"/>
      <c r="R4" s="1"/>
      <c r="S4" s="1"/>
      <c r="T4" s="1"/>
      <c r="U4" s="1"/>
      <c r="V4" s="1"/>
      <c r="W4" s="1">
        <v>1</v>
      </c>
      <c r="X4" s="1"/>
      <c r="Y4" s="1"/>
      <c r="Z4" s="1"/>
    </row>
    <row r="5" spans="1:26" x14ac:dyDescent="0.2">
      <c r="A5" s="1"/>
      <c r="B5" s="1"/>
      <c r="C5" s="1"/>
      <c r="D5" s="26"/>
      <c r="E5" s="672" t="s">
        <v>27</v>
      </c>
      <c r="F5" s="619"/>
      <c r="G5" s="672" t="s">
        <v>28</v>
      </c>
      <c r="H5" s="619"/>
      <c r="I5" s="672" t="s">
        <v>29</v>
      </c>
      <c r="J5" s="619"/>
      <c r="K5" s="132" t="s">
        <v>54</v>
      </c>
      <c r="L5" s="676" t="s">
        <v>73</v>
      </c>
      <c r="M5" s="615"/>
      <c r="N5" s="665" t="s">
        <v>57</v>
      </c>
      <c r="O5" s="665" t="s">
        <v>33</v>
      </c>
      <c r="P5" s="1"/>
      <c r="Q5" s="1"/>
      <c r="R5" s="1"/>
      <c r="S5" s="1"/>
      <c r="T5" s="1"/>
      <c r="U5" s="1"/>
      <c r="V5" s="1"/>
      <c r="W5" s="1">
        <v>1</v>
      </c>
      <c r="X5" s="1"/>
      <c r="Y5" s="1"/>
      <c r="Z5" s="1"/>
    </row>
    <row r="6" spans="1:26" ht="32" x14ac:dyDescent="0.2">
      <c r="A6" s="1"/>
      <c r="B6" s="1"/>
      <c r="C6" s="1"/>
      <c r="D6" s="133" t="s">
        <v>34</v>
      </c>
      <c r="E6" s="31" t="s">
        <v>63</v>
      </c>
      <c r="F6" s="30" t="s">
        <v>64</v>
      </c>
      <c r="G6" s="31" t="s">
        <v>28</v>
      </c>
      <c r="H6" s="30" t="s">
        <v>37</v>
      </c>
      <c r="I6" s="31" t="s">
        <v>29</v>
      </c>
      <c r="J6" s="30" t="s">
        <v>37</v>
      </c>
      <c r="K6" s="31" t="s">
        <v>69</v>
      </c>
      <c r="L6" s="32" t="s">
        <v>73</v>
      </c>
      <c r="M6" s="78" t="s">
        <v>56</v>
      </c>
      <c r="N6" s="666"/>
      <c r="O6" s="666"/>
      <c r="P6" s="1"/>
      <c r="Q6" s="1"/>
      <c r="R6" s="1"/>
      <c r="S6" s="1"/>
      <c r="T6" s="1"/>
      <c r="U6" s="1"/>
      <c r="V6" s="1"/>
      <c r="W6" s="1">
        <f t="shared" ref="W6:W256" si="0">IF(F6="",0,1)</f>
        <v>1</v>
      </c>
      <c r="X6" s="1"/>
      <c r="Y6" s="1"/>
      <c r="Z6" s="1"/>
    </row>
    <row r="7" spans="1:26" ht="16" x14ac:dyDescent="0.2">
      <c r="A7" s="1"/>
      <c r="B7" s="1"/>
      <c r="C7" s="1"/>
      <c r="D7" s="36">
        <v>1</v>
      </c>
      <c r="E7" s="37" t="s">
        <v>74</v>
      </c>
      <c r="F7" s="134">
        <v>4</v>
      </c>
      <c r="G7" s="39" t="str">
        <f>IFERROR(VLOOKUP(E7,'Z1 HAB CLASS'!$D$4:$E$45,2,FALSE)," ")</f>
        <v>Extremely low</v>
      </c>
      <c r="H7" s="40">
        <f>IFERROR(VLOOKUP(G7,'Z1 HAB CLASS'!$L$3:$N$9,2,FALSE)," ")</f>
        <v>0.5</v>
      </c>
      <c r="I7" s="41" t="s">
        <v>75</v>
      </c>
      <c r="J7" s="40">
        <f>IFERROR(VLOOKUP(I7,'Z3 CONDITION VALUE'!$A$3:$B$5,2,FALSE)," ")</f>
        <v>3</v>
      </c>
      <c r="K7" s="135">
        <f t="array" ref="K7">IFERROR(INDEX('Z7 TARGET CREATION'!$C$3:$F$40,MATCH(E7,'Z7 TARGET CREATION'!$B$3:$B$40,0),MATCH(I7,'Z7 TARGET CREATION'!$C$2:$F$2,0)),"")</f>
        <v>2</v>
      </c>
      <c r="L7" s="136" t="str">
        <f>IF(E7="","",VLOOKUP(E7,'Z7 TARGET CREATION'!$G$3:$I$40,3,FALSE))</f>
        <v>Low</v>
      </c>
      <c r="M7" s="137">
        <f>IF(E7="","",VLOOKUP(E7,'Z7 TARGET CREATION'!$G$3:$H$40,2, FALSE))</f>
        <v>1</v>
      </c>
      <c r="N7" s="138">
        <f t="shared" ref="N7:N254" si="1">IF(E7="","",IF(K7="Not possible",0,F7*H7*J7*M7))</f>
        <v>6</v>
      </c>
      <c r="O7" s="139"/>
      <c r="P7" s="1"/>
      <c r="Q7" s="1"/>
      <c r="R7" s="1"/>
      <c r="S7" s="1"/>
      <c r="T7" s="1"/>
      <c r="U7" s="1"/>
      <c r="V7" s="1"/>
      <c r="W7" s="1">
        <f t="shared" si="0"/>
        <v>1</v>
      </c>
      <c r="X7" s="1"/>
      <c r="Y7" s="1"/>
      <c r="Z7" s="1"/>
    </row>
    <row r="8" spans="1:26" ht="16" x14ac:dyDescent="0.2">
      <c r="A8" s="1"/>
      <c r="B8" s="1"/>
      <c r="C8" s="1"/>
      <c r="D8" s="49">
        <v>2</v>
      </c>
      <c r="E8" s="37"/>
      <c r="F8" s="140"/>
      <c r="G8" s="39" t="str">
        <f>IFERROR(VLOOKUP(E8,'Z1 HAB CLASS'!$D$4:$E$45,2,FALSE)," ")</f>
        <v xml:space="preserve"> </v>
      </c>
      <c r="H8" s="40" t="str">
        <f>IFERROR(VLOOKUP(G8,'Z1 HAB CLASS'!$L$3:$N$9,2,FALSE)," ")</f>
        <v xml:space="preserve"> </v>
      </c>
      <c r="I8" s="41"/>
      <c r="J8" s="40" t="str">
        <f>IFERROR(VLOOKUP(I8,'Z3 CONDITION VALUE'!$A$3:$B$5,2,FALSE)," ")</f>
        <v xml:space="preserve"> </v>
      </c>
      <c r="K8" s="39" t="str">
        <f t="array" ref="K8">IFERROR(INDEX('Z7 TARGET CREATION'!$C$3:$F$40,MATCH(E8,'Z7 TARGET CREATION'!$B$3:$B$40,0),MATCH(I8,'Z7 TARGET CREATION'!$C$2:$F$2,0)),"")</f>
        <v/>
      </c>
      <c r="L8" s="141" t="str">
        <f>IF(E8="","",VLOOKUP(E8,'Z7 TARGET CREATION'!$G$3:$I$40,3,FALSE))</f>
        <v/>
      </c>
      <c r="M8" s="40" t="str">
        <f>IF(E8="","",VLOOKUP(E8,'Z7 TARGET CREATION'!$G$3:$H$40,2, FALSE))</f>
        <v/>
      </c>
      <c r="N8" s="43" t="str">
        <f t="shared" si="1"/>
        <v/>
      </c>
      <c r="O8" s="142"/>
      <c r="P8" s="1"/>
      <c r="Q8" s="1"/>
      <c r="R8" s="1"/>
      <c r="S8" s="1"/>
      <c r="T8" s="1"/>
      <c r="U8" s="1"/>
      <c r="V8" s="1"/>
      <c r="W8" s="1">
        <f t="shared" si="0"/>
        <v>0</v>
      </c>
      <c r="X8" s="1"/>
      <c r="Y8" s="1"/>
      <c r="Z8" s="1"/>
    </row>
    <row r="9" spans="1:26" ht="16" x14ac:dyDescent="0.2">
      <c r="A9" s="1"/>
      <c r="B9" s="1"/>
      <c r="C9" s="1"/>
      <c r="D9" s="49">
        <v>3</v>
      </c>
      <c r="E9" s="37"/>
      <c r="F9" s="140"/>
      <c r="G9" s="39" t="str">
        <f>IFERROR(VLOOKUP(E9,'Z1 HAB CLASS'!$D$4:$E$45,2,FALSE)," ")</f>
        <v xml:space="preserve"> </v>
      </c>
      <c r="H9" s="40" t="str">
        <f>IFERROR(VLOOKUP(G9,'Z1 HAB CLASS'!$L$3:$N$9,2,FALSE)," ")</f>
        <v xml:space="preserve"> </v>
      </c>
      <c r="I9" s="41"/>
      <c r="J9" s="40" t="str">
        <f>IFERROR(VLOOKUP(I9,'Z3 CONDITION VALUE'!$A$3:$B$5,2,FALSE)," ")</f>
        <v xml:space="preserve"> </v>
      </c>
      <c r="K9" s="39" t="str">
        <f t="array" ref="K9">IFERROR(INDEX('Z7 TARGET CREATION'!$C$3:$F$40,MATCH(E9,'Z7 TARGET CREATION'!$B$3:$B$40,0),MATCH(I9,'Z7 TARGET CREATION'!$C$2:$F$2,0)),"")</f>
        <v/>
      </c>
      <c r="L9" s="141" t="str">
        <f>IF(E9="","",VLOOKUP(E9,'Z7 TARGET CREATION'!$G$3:$I$40,3,FALSE))</f>
        <v/>
      </c>
      <c r="M9" s="40" t="str">
        <f>IF(E9="","",VLOOKUP(E9,'Z7 TARGET CREATION'!$G$3:$H$40,2, FALSE))</f>
        <v/>
      </c>
      <c r="N9" s="43" t="str">
        <f t="shared" si="1"/>
        <v/>
      </c>
      <c r="O9" s="142"/>
      <c r="P9" s="1"/>
      <c r="Q9" s="1"/>
      <c r="R9" s="1"/>
      <c r="S9" s="1"/>
      <c r="T9" s="1"/>
      <c r="U9" s="1"/>
      <c r="V9" s="1"/>
      <c r="W9" s="1">
        <f t="shared" si="0"/>
        <v>0</v>
      </c>
      <c r="X9" s="1"/>
      <c r="Y9" s="1"/>
      <c r="Z9" s="1"/>
    </row>
    <row r="10" spans="1:26" ht="16" x14ac:dyDescent="0.2">
      <c r="A10" s="1"/>
      <c r="B10" s="1"/>
      <c r="C10" s="1"/>
      <c r="D10" s="49">
        <v>4</v>
      </c>
      <c r="E10" s="37"/>
      <c r="F10" s="140"/>
      <c r="G10" s="39" t="str">
        <f>IFERROR(VLOOKUP(E10,'Z1 HAB CLASS'!$D$4:$E$45,2,FALSE)," ")</f>
        <v xml:space="preserve"> </v>
      </c>
      <c r="H10" s="40" t="str">
        <f>IFERROR(VLOOKUP(G10,'Z1 HAB CLASS'!$L$3:$N$9,2,FALSE)," ")</f>
        <v xml:space="preserve"> </v>
      </c>
      <c r="I10" s="41"/>
      <c r="J10" s="40" t="str">
        <f>IFERROR(VLOOKUP(I10,'Z3 CONDITION VALUE'!$A$3:$B$5,2,FALSE)," ")</f>
        <v xml:space="preserve"> </v>
      </c>
      <c r="K10" s="39" t="str">
        <f t="array" ref="K10">IFERROR(INDEX('Z7 TARGET CREATION'!$C$3:$F$40,MATCH(E10,'Z7 TARGET CREATION'!$B$3:$B$40,0),MATCH(I10,'Z7 TARGET CREATION'!$C$2:$F$2,0)),"")</f>
        <v/>
      </c>
      <c r="L10" s="141" t="str">
        <f>IF(E10="","",VLOOKUP(E10,'Z7 TARGET CREATION'!$G$3:$I$40,3,FALSE))</f>
        <v/>
      </c>
      <c r="M10" s="40" t="str">
        <f>IF(E10="","",VLOOKUP(E10,'Z7 TARGET CREATION'!$G$3:$H$40,2, FALSE))</f>
        <v/>
      </c>
      <c r="N10" s="43" t="str">
        <f t="shared" si="1"/>
        <v/>
      </c>
      <c r="O10" s="142"/>
      <c r="P10" s="1"/>
      <c r="Q10" s="1"/>
      <c r="R10" s="1"/>
      <c r="S10" s="1"/>
      <c r="T10" s="1"/>
      <c r="U10" s="1"/>
      <c r="V10" s="1"/>
      <c r="W10" s="1">
        <f t="shared" si="0"/>
        <v>0</v>
      </c>
      <c r="X10" s="1"/>
      <c r="Y10" s="1"/>
      <c r="Z10" s="1"/>
    </row>
    <row r="11" spans="1:26" ht="16" x14ac:dyDescent="0.2">
      <c r="A11" s="1"/>
      <c r="B11" s="1"/>
      <c r="C11" s="1"/>
      <c r="D11" s="49">
        <v>5</v>
      </c>
      <c r="E11" s="37"/>
      <c r="F11" s="140"/>
      <c r="G11" s="39" t="str">
        <f>IFERROR(VLOOKUP(E11,'Z1 HAB CLASS'!$D$4:$E$45,2,FALSE)," ")</f>
        <v xml:space="preserve"> </v>
      </c>
      <c r="H11" s="40" t="str">
        <f>IFERROR(VLOOKUP(G11,'Z1 HAB CLASS'!$L$3:$N$9,2,FALSE)," ")</f>
        <v xml:space="preserve"> </v>
      </c>
      <c r="I11" s="41"/>
      <c r="J11" s="40" t="str">
        <f>IFERROR(VLOOKUP(I11,'Z3 CONDITION VALUE'!$A$3:$B$5,2,FALSE)," ")</f>
        <v xml:space="preserve"> </v>
      </c>
      <c r="K11" s="39" t="str">
        <f t="array" ref="K11">IFERROR(INDEX('Z7 TARGET CREATION'!$C$3:$F$40,MATCH(E11,'Z7 TARGET CREATION'!$B$3:$B$40,0),MATCH(I11,'Z7 TARGET CREATION'!$C$2:$F$2,0)),"")</f>
        <v/>
      </c>
      <c r="L11" s="141" t="str">
        <f>IF(E11="","",VLOOKUP(E11,'Z7 TARGET CREATION'!$G$3:$I$40,3,FALSE))</f>
        <v/>
      </c>
      <c r="M11" s="40" t="str">
        <f>IF(E11="","",VLOOKUP(E11,'Z7 TARGET CREATION'!$G$3:$H$40,2, FALSE))</f>
        <v/>
      </c>
      <c r="N11" s="43" t="str">
        <f t="shared" si="1"/>
        <v/>
      </c>
      <c r="O11" s="142"/>
      <c r="P11" s="1"/>
      <c r="Q11" s="1"/>
      <c r="R11" s="1"/>
      <c r="S11" s="1"/>
      <c r="T11" s="1"/>
      <c r="U11" s="1"/>
      <c r="V11" s="1"/>
      <c r="W11" s="1">
        <f t="shared" si="0"/>
        <v>0</v>
      </c>
      <c r="X11" s="1"/>
      <c r="Y11" s="1"/>
      <c r="Z11" s="1"/>
    </row>
    <row r="12" spans="1:26" ht="16" x14ac:dyDescent="0.2">
      <c r="A12" s="1"/>
      <c r="B12" s="1"/>
      <c r="C12" s="1"/>
      <c r="D12" s="49">
        <v>6</v>
      </c>
      <c r="E12" s="37"/>
      <c r="F12" s="140"/>
      <c r="G12" s="39" t="str">
        <f>IFERROR(VLOOKUP(E12,'Z1 HAB CLASS'!$D$4:$E$45,2,FALSE)," ")</f>
        <v xml:space="preserve"> </v>
      </c>
      <c r="H12" s="40" t="str">
        <f>IFERROR(VLOOKUP(G12,'Z1 HAB CLASS'!$L$3:$N$9,2,FALSE)," ")</f>
        <v xml:space="preserve"> </v>
      </c>
      <c r="I12" s="41"/>
      <c r="J12" s="40" t="str">
        <f>IFERROR(VLOOKUP(I12,'Z3 CONDITION VALUE'!$A$3:$B$5,2,FALSE)," ")</f>
        <v xml:space="preserve"> </v>
      </c>
      <c r="K12" s="39" t="str">
        <f t="array" ref="K12">IFERROR(INDEX('Z7 TARGET CREATION'!$C$3:$F$40,MATCH(E12,'Z7 TARGET CREATION'!$B$3:$B$40,0),MATCH(I12,'Z7 TARGET CREATION'!$C$2:$F$2,0)),"")</f>
        <v/>
      </c>
      <c r="L12" s="141" t="str">
        <f>IF(E12="","",VLOOKUP(E12,'Z7 TARGET CREATION'!$G$3:$I$40,3,FALSE))</f>
        <v/>
      </c>
      <c r="M12" s="40" t="str">
        <f>IF(E12="","",VLOOKUP(E12,'Z7 TARGET CREATION'!$G$3:$H$40,2, FALSE))</f>
        <v/>
      </c>
      <c r="N12" s="43" t="str">
        <f t="shared" si="1"/>
        <v/>
      </c>
      <c r="O12" s="142"/>
      <c r="P12" s="1"/>
      <c r="Q12" s="1"/>
      <c r="R12" s="1"/>
      <c r="S12" s="1"/>
      <c r="T12" s="1"/>
      <c r="U12" s="1"/>
      <c r="V12" s="1"/>
      <c r="W12" s="1">
        <f t="shared" si="0"/>
        <v>0</v>
      </c>
      <c r="X12" s="1"/>
      <c r="Y12" s="1"/>
      <c r="Z12" s="1"/>
    </row>
    <row r="13" spans="1:26" ht="16" x14ac:dyDescent="0.2">
      <c r="A13" s="1"/>
      <c r="B13" s="1"/>
      <c r="C13" s="1"/>
      <c r="D13" s="49">
        <v>7</v>
      </c>
      <c r="E13" s="37"/>
      <c r="F13" s="140"/>
      <c r="G13" s="39" t="str">
        <f>IFERROR(VLOOKUP(E13,'Z1 HAB CLASS'!$D$4:$E$45,2,FALSE)," ")</f>
        <v xml:space="preserve"> </v>
      </c>
      <c r="H13" s="40" t="str">
        <f>IFERROR(VLOOKUP(G13,'Z1 HAB CLASS'!$L$3:$N$9,2,FALSE)," ")</f>
        <v xml:space="preserve"> </v>
      </c>
      <c r="I13" s="41"/>
      <c r="J13" s="40" t="str">
        <f>IFERROR(VLOOKUP(I13,'Z3 CONDITION VALUE'!$A$3:$B$5,2,FALSE)," ")</f>
        <v xml:space="preserve"> </v>
      </c>
      <c r="K13" s="39" t="str">
        <f t="array" ref="K13">IFERROR(INDEX('Z7 TARGET CREATION'!$C$3:$F$40,MATCH(E13,'Z7 TARGET CREATION'!$B$3:$B$40,0),MATCH(I13,'Z7 TARGET CREATION'!$C$2:$F$2,0)),"")</f>
        <v/>
      </c>
      <c r="L13" s="141" t="str">
        <f>IF(E13="","",VLOOKUP(E13,'Z7 TARGET CREATION'!$G$3:$I$40,3,FALSE))</f>
        <v/>
      </c>
      <c r="M13" s="40" t="str">
        <f>IF(E13="","",VLOOKUP(E13,'Z7 TARGET CREATION'!$G$3:$H$40,2, FALSE))</f>
        <v/>
      </c>
      <c r="N13" s="43" t="str">
        <f t="shared" si="1"/>
        <v/>
      </c>
      <c r="O13" s="142"/>
      <c r="P13" s="1"/>
      <c r="Q13" s="1"/>
      <c r="R13" s="1"/>
      <c r="S13" s="1"/>
      <c r="T13" s="1"/>
      <c r="U13" s="1"/>
      <c r="V13" s="1"/>
      <c r="W13" s="1">
        <f t="shared" si="0"/>
        <v>0</v>
      </c>
      <c r="X13" s="1"/>
      <c r="Y13" s="1"/>
      <c r="Z13" s="1"/>
    </row>
    <row r="14" spans="1:26" ht="16" x14ac:dyDescent="0.2">
      <c r="A14" s="1"/>
      <c r="B14" s="1"/>
      <c r="C14" s="1"/>
      <c r="D14" s="49">
        <v>8</v>
      </c>
      <c r="E14" s="37"/>
      <c r="F14" s="140"/>
      <c r="G14" s="39" t="str">
        <f>IFERROR(VLOOKUP(E14,'Z1 HAB CLASS'!$D$4:$E$45,2,FALSE)," ")</f>
        <v xml:space="preserve"> </v>
      </c>
      <c r="H14" s="40" t="str">
        <f>IFERROR(VLOOKUP(G14,'Z1 HAB CLASS'!$L$3:$N$9,2,FALSE)," ")</f>
        <v xml:space="preserve"> </v>
      </c>
      <c r="I14" s="41"/>
      <c r="J14" s="40" t="str">
        <f>IFERROR(VLOOKUP(I14,'Z3 CONDITION VALUE'!$A$3:$B$5,2,FALSE)," ")</f>
        <v xml:space="preserve"> </v>
      </c>
      <c r="K14" s="39" t="str">
        <f t="array" ref="K14">IFERROR(INDEX('Z7 TARGET CREATION'!$C$3:$F$40,MATCH(E14,'Z7 TARGET CREATION'!$B$3:$B$40,0),MATCH(I14,'Z7 TARGET CREATION'!$C$2:$F$2,0)),"")</f>
        <v/>
      </c>
      <c r="L14" s="141" t="str">
        <f>IF(E14="","",VLOOKUP(E14,'Z7 TARGET CREATION'!$G$3:$I$40,3,FALSE))</f>
        <v/>
      </c>
      <c r="M14" s="40" t="str">
        <f>IF(E14="","",VLOOKUP(E14,'Z7 TARGET CREATION'!$G$3:$H$40,2, FALSE))</f>
        <v/>
      </c>
      <c r="N14" s="43" t="str">
        <f t="shared" si="1"/>
        <v/>
      </c>
      <c r="O14" s="142"/>
      <c r="P14" s="1"/>
      <c r="Q14" s="1"/>
      <c r="R14" s="1"/>
      <c r="S14" s="1"/>
      <c r="T14" s="1"/>
      <c r="U14" s="1"/>
      <c r="V14" s="1"/>
      <c r="W14" s="1">
        <f t="shared" si="0"/>
        <v>0</v>
      </c>
      <c r="X14" s="1"/>
      <c r="Y14" s="1"/>
      <c r="Z14" s="1"/>
    </row>
    <row r="15" spans="1:26" ht="16" x14ac:dyDescent="0.2">
      <c r="A15" s="1"/>
      <c r="B15" s="1"/>
      <c r="C15" s="1"/>
      <c r="D15" s="49">
        <v>9</v>
      </c>
      <c r="E15" s="37"/>
      <c r="F15" s="140"/>
      <c r="G15" s="39" t="str">
        <f>IFERROR(VLOOKUP(E15,'Z1 HAB CLASS'!$D$4:$E$45,2,FALSE)," ")</f>
        <v xml:space="preserve"> </v>
      </c>
      <c r="H15" s="40" t="str">
        <f>IFERROR(VLOOKUP(G15,'Z1 HAB CLASS'!$L$3:$N$9,2,FALSE)," ")</f>
        <v xml:space="preserve"> </v>
      </c>
      <c r="I15" s="41"/>
      <c r="J15" s="40" t="str">
        <f>IFERROR(VLOOKUP(I15,'Z3 CONDITION VALUE'!$A$3:$B$5,2,FALSE)," ")</f>
        <v xml:space="preserve"> </v>
      </c>
      <c r="K15" s="39" t="str">
        <f t="array" ref="K15">IFERROR(INDEX('Z7 TARGET CREATION'!$C$3:$F$40,MATCH(E15,'Z7 TARGET CREATION'!$B$3:$B$40,0),MATCH(I15,'Z7 TARGET CREATION'!$C$2:$F$2,0)),"")</f>
        <v/>
      </c>
      <c r="L15" s="141" t="str">
        <f>IF(E15="","",VLOOKUP(E15,'Z7 TARGET CREATION'!$G$3:$I$40,3,FALSE))</f>
        <v/>
      </c>
      <c r="M15" s="40" t="str">
        <f>IF(E15="","",VLOOKUP(E15,'Z7 TARGET CREATION'!$G$3:$H$40,2, FALSE))</f>
        <v/>
      </c>
      <c r="N15" s="43" t="str">
        <f t="shared" si="1"/>
        <v/>
      </c>
      <c r="O15" s="142"/>
      <c r="P15" s="1"/>
      <c r="Q15" s="1"/>
      <c r="R15" s="1"/>
      <c r="S15" s="1"/>
      <c r="T15" s="1"/>
      <c r="U15" s="1"/>
      <c r="V15" s="1"/>
      <c r="W15" s="1">
        <f t="shared" si="0"/>
        <v>0</v>
      </c>
      <c r="X15" s="1"/>
      <c r="Y15" s="1"/>
      <c r="Z15" s="1"/>
    </row>
    <row r="16" spans="1:26" ht="16" x14ac:dyDescent="0.2">
      <c r="A16" s="1"/>
      <c r="B16" s="1"/>
      <c r="C16" s="1"/>
      <c r="D16" s="49">
        <v>10</v>
      </c>
      <c r="E16" s="37"/>
      <c r="F16" s="140"/>
      <c r="G16" s="39" t="str">
        <f>IFERROR(VLOOKUP(E16,'Z1 HAB CLASS'!$D$4:$E$45,2,FALSE)," ")</f>
        <v xml:space="preserve"> </v>
      </c>
      <c r="H16" s="40" t="str">
        <f>IFERROR(VLOOKUP(G16,'Z1 HAB CLASS'!$L$3:$N$9,2,FALSE)," ")</f>
        <v xml:space="preserve"> </v>
      </c>
      <c r="I16" s="41"/>
      <c r="J16" s="40" t="str">
        <f>IFERROR(VLOOKUP(I16,'Z3 CONDITION VALUE'!$A$3:$B$5,2,FALSE)," ")</f>
        <v xml:space="preserve"> </v>
      </c>
      <c r="K16" s="39" t="str">
        <f t="array" ref="K16">IFERROR(INDEX('Z7 TARGET CREATION'!$C$3:$F$40,MATCH(E16,'Z7 TARGET CREATION'!$B$3:$B$40,0),MATCH(I16,'Z7 TARGET CREATION'!$C$2:$F$2,0)),"")</f>
        <v/>
      </c>
      <c r="L16" s="141" t="str">
        <f>IF(E16="","",VLOOKUP(E16,'Z7 TARGET CREATION'!$G$3:$I$40,3,FALSE))</f>
        <v/>
      </c>
      <c r="M16" s="40" t="str">
        <f>IF(E16="","",VLOOKUP(E16,'Z7 TARGET CREATION'!$G$3:$H$40,2, FALSE))</f>
        <v/>
      </c>
      <c r="N16" s="43" t="str">
        <f t="shared" si="1"/>
        <v/>
      </c>
      <c r="O16" s="142"/>
      <c r="P16" s="1"/>
      <c r="Q16" s="1"/>
      <c r="R16" s="1"/>
      <c r="S16" s="1"/>
      <c r="T16" s="1"/>
      <c r="U16" s="1"/>
      <c r="V16" s="1"/>
      <c r="W16" s="1">
        <f t="shared" si="0"/>
        <v>0</v>
      </c>
      <c r="X16" s="1"/>
      <c r="Y16" s="1"/>
      <c r="Z16" s="1"/>
    </row>
    <row r="17" spans="1:26" ht="16" x14ac:dyDescent="0.2">
      <c r="A17" s="1"/>
      <c r="B17" s="1"/>
      <c r="C17" s="1"/>
      <c r="D17" s="49">
        <v>11</v>
      </c>
      <c r="E17" s="37"/>
      <c r="F17" s="140"/>
      <c r="G17" s="39" t="str">
        <f>IFERROR(VLOOKUP(E17,'Z1 HAB CLASS'!$D$4:$E$45,2,FALSE)," ")</f>
        <v xml:space="preserve"> </v>
      </c>
      <c r="H17" s="40" t="str">
        <f>IFERROR(VLOOKUP(G17,'Z1 HAB CLASS'!$L$3:$N$9,2,FALSE)," ")</f>
        <v xml:space="preserve"> </v>
      </c>
      <c r="I17" s="41"/>
      <c r="J17" s="40" t="str">
        <f>IFERROR(VLOOKUP(I17,'Z3 CONDITION VALUE'!$A$3:$B$5,2,FALSE)," ")</f>
        <v xml:space="preserve"> </v>
      </c>
      <c r="K17" s="39" t="str">
        <f t="array" ref="K17">IFERROR(INDEX('Z7 TARGET CREATION'!$C$3:$F$40,MATCH(E17,'Z7 TARGET CREATION'!$B$3:$B$40,0),MATCH(I17,'Z7 TARGET CREATION'!$C$2:$F$2,0)),"")</f>
        <v/>
      </c>
      <c r="L17" s="141" t="str">
        <f>IF(E17="","",VLOOKUP(E17,'Z7 TARGET CREATION'!$G$3:$I$40,3,FALSE))</f>
        <v/>
      </c>
      <c r="M17" s="40" t="str">
        <f>IF(E17="","",VLOOKUP(E17,'Z7 TARGET CREATION'!$G$3:$H$40,2, FALSE))</f>
        <v/>
      </c>
      <c r="N17" s="43" t="str">
        <f t="shared" si="1"/>
        <v/>
      </c>
      <c r="O17" s="142"/>
      <c r="P17" s="1"/>
      <c r="Q17" s="1"/>
      <c r="R17" s="1"/>
      <c r="S17" s="1"/>
      <c r="T17" s="1"/>
      <c r="U17" s="1"/>
      <c r="V17" s="1"/>
      <c r="W17" s="1">
        <f t="shared" si="0"/>
        <v>0</v>
      </c>
      <c r="X17" s="1"/>
      <c r="Y17" s="1"/>
      <c r="Z17" s="1"/>
    </row>
    <row r="18" spans="1:26" ht="16" x14ac:dyDescent="0.2">
      <c r="A18" s="1"/>
      <c r="B18" s="1"/>
      <c r="C18" s="1"/>
      <c r="D18" s="49">
        <v>12</v>
      </c>
      <c r="E18" s="37"/>
      <c r="F18" s="140"/>
      <c r="G18" s="39" t="str">
        <f>IFERROR(VLOOKUP(E18,'Z1 HAB CLASS'!$D$4:$E$45,2,FALSE)," ")</f>
        <v xml:space="preserve"> </v>
      </c>
      <c r="H18" s="40" t="str">
        <f>IFERROR(VLOOKUP(G18,'Z1 HAB CLASS'!$L$3:$N$9,2,FALSE)," ")</f>
        <v xml:space="preserve"> </v>
      </c>
      <c r="I18" s="41"/>
      <c r="J18" s="40" t="str">
        <f>IFERROR(VLOOKUP(I18,'Z3 CONDITION VALUE'!$A$3:$B$5,2,FALSE)," ")</f>
        <v xml:space="preserve"> </v>
      </c>
      <c r="K18" s="39" t="str">
        <f t="array" ref="K18">IFERROR(INDEX('Z7 TARGET CREATION'!$C$3:$F$40,MATCH(E18,'Z7 TARGET CREATION'!$B$3:$B$40,0),MATCH(I18,'Z7 TARGET CREATION'!$C$2:$F$2,0)),"")</f>
        <v/>
      </c>
      <c r="L18" s="141" t="str">
        <f>IF(E18="","",VLOOKUP(E18,'Z7 TARGET CREATION'!$G$3:$I$40,3,FALSE))</f>
        <v/>
      </c>
      <c r="M18" s="40" t="str">
        <f>IF(E18="","",VLOOKUP(E18,'Z7 TARGET CREATION'!$G$3:$H$40,2, FALSE))</f>
        <v/>
      </c>
      <c r="N18" s="43" t="str">
        <f t="shared" si="1"/>
        <v/>
      </c>
      <c r="O18" s="142"/>
      <c r="P18" s="1"/>
      <c r="Q18" s="1"/>
      <c r="R18" s="1"/>
      <c r="S18" s="1"/>
      <c r="T18" s="1"/>
      <c r="U18" s="1"/>
      <c r="V18" s="1"/>
      <c r="W18" s="1">
        <f t="shared" si="0"/>
        <v>0</v>
      </c>
      <c r="X18" s="1"/>
      <c r="Y18" s="1"/>
      <c r="Z18" s="1"/>
    </row>
    <row r="19" spans="1:26" ht="16" x14ac:dyDescent="0.2">
      <c r="A19" s="1"/>
      <c r="B19" s="1"/>
      <c r="C19" s="1"/>
      <c r="D19" s="49">
        <v>13</v>
      </c>
      <c r="E19" s="37"/>
      <c r="F19" s="140"/>
      <c r="G19" s="39" t="str">
        <f>IFERROR(VLOOKUP(E19,'Z1 HAB CLASS'!$D$4:$E$45,2,FALSE)," ")</f>
        <v xml:space="preserve"> </v>
      </c>
      <c r="H19" s="40" t="str">
        <f>IFERROR(VLOOKUP(G19,'Z1 HAB CLASS'!$L$3:$N$9,2,FALSE)," ")</f>
        <v xml:space="preserve"> </v>
      </c>
      <c r="I19" s="41"/>
      <c r="J19" s="40" t="str">
        <f>IFERROR(VLOOKUP(I19,'Z3 CONDITION VALUE'!$A$3:$B$5,2,FALSE)," ")</f>
        <v xml:space="preserve"> </v>
      </c>
      <c r="K19" s="39" t="str">
        <f t="array" ref="K19">IFERROR(INDEX('Z7 TARGET CREATION'!$C$3:$F$40,MATCH(E19,'Z7 TARGET CREATION'!$B$3:$B$40,0),MATCH(I19,'Z7 TARGET CREATION'!$C$2:$F$2,0)),"")</f>
        <v/>
      </c>
      <c r="L19" s="141" t="str">
        <f>IF(E19="","",VLOOKUP(E19,'Z7 TARGET CREATION'!$G$3:$I$40,3,FALSE))</f>
        <v/>
      </c>
      <c r="M19" s="40" t="str">
        <f>IF(E19="","",VLOOKUP(E19,'Z7 TARGET CREATION'!$G$3:$H$40,2, FALSE))</f>
        <v/>
      </c>
      <c r="N19" s="43" t="str">
        <f t="shared" si="1"/>
        <v/>
      </c>
      <c r="O19" s="142"/>
      <c r="P19" s="1"/>
      <c r="Q19" s="1"/>
      <c r="R19" s="1"/>
      <c r="S19" s="1"/>
      <c r="T19" s="1"/>
      <c r="U19" s="1"/>
      <c r="V19" s="1"/>
      <c r="W19" s="1">
        <f t="shared" si="0"/>
        <v>0</v>
      </c>
      <c r="X19" s="1"/>
      <c r="Y19" s="1"/>
      <c r="Z19" s="1"/>
    </row>
    <row r="20" spans="1:26" ht="16" x14ac:dyDescent="0.2">
      <c r="A20" s="1"/>
      <c r="B20" s="1"/>
      <c r="C20" s="1"/>
      <c r="D20" s="49">
        <v>14</v>
      </c>
      <c r="E20" s="37"/>
      <c r="F20" s="140"/>
      <c r="G20" s="39" t="str">
        <f>IFERROR(VLOOKUP(E20,'Z1 HAB CLASS'!$D$4:$E$45,2,FALSE)," ")</f>
        <v xml:space="preserve"> </v>
      </c>
      <c r="H20" s="40" t="str">
        <f>IFERROR(VLOOKUP(G20,'Z1 HAB CLASS'!$L$3:$N$9,2,FALSE)," ")</f>
        <v xml:space="preserve"> </v>
      </c>
      <c r="I20" s="41"/>
      <c r="J20" s="40" t="str">
        <f>IFERROR(VLOOKUP(I20,'Z3 CONDITION VALUE'!$A$3:$B$5,2,FALSE)," ")</f>
        <v xml:space="preserve"> </v>
      </c>
      <c r="K20" s="39" t="str">
        <f t="array" ref="K20">IFERROR(INDEX('Z7 TARGET CREATION'!$C$3:$F$40,MATCH(E20,'Z7 TARGET CREATION'!$B$3:$B$40,0),MATCH(I20,'Z7 TARGET CREATION'!$C$2:$F$2,0)),"")</f>
        <v/>
      </c>
      <c r="L20" s="141" t="str">
        <f>IF(E20="","",VLOOKUP(E20,'Z7 TARGET CREATION'!$G$3:$I$40,3,FALSE))</f>
        <v/>
      </c>
      <c r="M20" s="40" t="str">
        <f>IF(E20="","",VLOOKUP(E20,'Z7 TARGET CREATION'!$G$3:$H$40,2, FALSE))</f>
        <v/>
      </c>
      <c r="N20" s="43" t="str">
        <f t="shared" si="1"/>
        <v/>
      </c>
      <c r="O20" s="142"/>
      <c r="P20" s="1"/>
      <c r="Q20" s="1"/>
      <c r="R20" s="1"/>
      <c r="S20" s="1"/>
      <c r="T20" s="1"/>
      <c r="U20" s="1"/>
      <c r="V20" s="1"/>
      <c r="W20" s="1">
        <f t="shared" si="0"/>
        <v>0</v>
      </c>
      <c r="X20" s="1"/>
      <c r="Y20" s="1"/>
      <c r="Z20" s="1"/>
    </row>
    <row r="21" spans="1:26" ht="15.75" customHeight="1" x14ac:dyDescent="0.2">
      <c r="A21" s="1"/>
      <c r="B21" s="1"/>
      <c r="C21" s="1"/>
      <c r="D21" s="49">
        <v>15</v>
      </c>
      <c r="E21" s="37"/>
      <c r="F21" s="140"/>
      <c r="G21" s="39" t="str">
        <f>IFERROR(VLOOKUP(E21,'Z1 HAB CLASS'!$D$4:$E$45,2,FALSE)," ")</f>
        <v xml:space="preserve"> </v>
      </c>
      <c r="H21" s="40" t="str">
        <f>IFERROR(VLOOKUP(G21,'Z1 HAB CLASS'!$L$3:$N$9,2,FALSE)," ")</f>
        <v xml:space="preserve"> </v>
      </c>
      <c r="I21" s="41"/>
      <c r="J21" s="40" t="str">
        <f>IFERROR(VLOOKUP(I21,'Z3 CONDITION VALUE'!$A$3:$B$5,2,FALSE)," ")</f>
        <v xml:space="preserve"> </v>
      </c>
      <c r="K21" s="39" t="str">
        <f t="array" ref="K21">IFERROR(INDEX('Z7 TARGET CREATION'!$C$3:$F$40,MATCH(E21,'Z7 TARGET CREATION'!$B$3:$B$40,0),MATCH(I21,'Z7 TARGET CREATION'!$C$2:$F$2,0)),"")</f>
        <v/>
      </c>
      <c r="L21" s="141" t="str">
        <f>IF(E21="","",VLOOKUP(E21,'Z7 TARGET CREATION'!$G$3:$I$40,3,FALSE))</f>
        <v/>
      </c>
      <c r="M21" s="40" t="str">
        <f>IF(E21="","",VLOOKUP(E21,'Z7 TARGET CREATION'!$G$3:$H$40,2, FALSE))</f>
        <v/>
      </c>
      <c r="N21" s="43" t="str">
        <f t="shared" si="1"/>
        <v/>
      </c>
      <c r="O21" s="142"/>
      <c r="P21" s="1"/>
      <c r="Q21" s="1"/>
      <c r="R21" s="1"/>
      <c r="S21" s="1"/>
      <c r="T21" s="1"/>
      <c r="U21" s="1"/>
      <c r="V21" s="1"/>
      <c r="W21" s="1">
        <f t="shared" si="0"/>
        <v>0</v>
      </c>
      <c r="X21" s="1"/>
      <c r="Y21" s="1"/>
      <c r="Z21" s="1"/>
    </row>
    <row r="22" spans="1:26" ht="15.75" customHeight="1" x14ac:dyDescent="0.2">
      <c r="A22" s="1"/>
      <c r="B22" s="1"/>
      <c r="C22" s="1"/>
      <c r="D22" s="49">
        <v>16</v>
      </c>
      <c r="E22" s="37"/>
      <c r="F22" s="140"/>
      <c r="G22" s="39" t="str">
        <f>IFERROR(VLOOKUP(E22,'Z1 HAB CLASS'!$D$4:$E$45,2,FALSE)," ")</f>
        <v xml:space="preserve"> </v>
      </c>
      <c r="H22" s="40" t="str">
        <f>IFERROR(VLOOKUP(G22,'Z1 HAB CLASS'!$L$3:$N$9,2,FALSE)," ")</f>
        <v xml:space="preserve"> </v>
      </c>
      <c r="I22" s="41"/>
      <c r="J22" s="40" t="str">
        <f>IFERROR(VLOOKUP(I22,'Z3 CONDITION VALUE'!$A$3:$B$5,2,FALSE)," ")</f>
        <v xml:space="preserve"> </v>
      </c>
      <c r="K22" s="39" t="str">
        <f t="array" ref="K22">IFERROR(INDEX('Z7 TARGET CREATION'!$C$3:$F$40,MATCH(E22,'Z7 TARGET CREATION'!$B$3:$B$40,0),MATCH(I22,'Z7 TARGET CREATION'!$C$2:$F$2,0)),"")</f>
        <v/>
      </c>
      <c r="L22" s="141" t="str">
        <f>IF(E22="","",VLOOKUP(E22,'Z7 TARGET CREATION'!$G$3:$I$40,3,FALSE))</f>
        <v/>
      </c>
      <c r="M22" s="40" t="str">
        <f>IF(E22="","",VLOOKUP(E22,'Z7 TARGET CREATION'!$G$3:$H$40,2, FALSE))</f>
        <v/>
      </c>
      <c r="N22" s="43" t="str">
        <f t="shared" si="1"/>
        <v/>
      </c>
      <c r="O22" s="142"/>
      <c r="P22" s="1"/>
      <c r="Q22" s="1"/>
      <c r="R22" s="1"/>
      <c r="S22" s="1"/>
      <c r="T22" s="1"/>
      <c r="U22" s="1"/>
      <c r="V22" s="1"/>
      <c r="W22" s="1">
        <f t="shared" si="0"/>
        <v>0</v>
      </c>
      <c r="X22" s="1"/>
      <c r="Y22" s="1"/>
      <c r="Z22" s="1"/>
    </row>
    <row r="23" spans="1:26" ht="15.75" customHeight="1" x14ac:dyDescent="0.2">
      <c r="A23" s="1"/>
      <c r="B23" s="1"/>
      <c r="C23" s="1"/>
      <c r="D23" s="49">
        <v>17</v>
      </c>
      <c r="E23" s="37"/>
      <c r="F23" s="140"/>
      <c r="G23" s="39" t="str">
        <f>IFERROR(VLOOKUP(E23,'Z1 HAB CLASS'!$D$4:$E$45,2,FALSE)," ")</f>
        <v xml:space="preserve"> </v>
      </c>
      <c r="H23" s="40" t="str">
        <f>IFERROR(VLOOKUP(G23,'Z1 HAB CLASS'!$L$3:$N$9,2,FALSE)," ")</f>
        <v xml:space="preserve"> </v>
      </c>
      <c r="I23" s="41"/>
      <c r="J23" s="40" t="str">
        <f>IFERROR(VLOOKUP(I23,'Z3 CONDITION VALUE'!$A$3:$B$5,2,FALSE)," ")</f>
        <v xml:space="preserve"> </v>
      </c>
      <c r="K23" s="39" t="str">
        <f t="array" ref="K23">IFERROR(INDEX('Z7 TARGET CREATION'!$C$3:$F$40,MATCH(E23,'Z7 TARGET CREATION'!$B$3:$B$40,0),MATCH(I23,'Z7 TARGET CREATION'!$C$2:$F$2,0)),"")</f>
        <v/>
      </c>
      <c r="L23" s="141" t="str">
        <f>IF(E23="","",VLOOKUP(E23,'Z7 TARGET CREATION'!$G$3:$I$40,3,FALSE))</f>
        <v/>
      </c>
      <c r="M23" s="40" t="str">
        <f>IF(E23="","",VLOOKUP(E23,'Z7 TARGET CREATION'!$G$3:$H$40,2, FALSE))</f>
        <v/>
      </c>
      <c r="N23" s="43" t="str">
        <f t="shared" si="1"/>
        <v/>
      </c>
      <c r="O23" s="142"/>
      <c r="P23" s="1"/>
      <c r="Q23" s="1"/>
      <c r="R23" s="1"/>
      <c r="S23" s="1"/>
      <c r="T23" s="1"/>
      <c r="U23" s="1"/>
      <c r="V23" s="1"/>
      <c r="W23" s="1">
        <f t="shared" si="0"/>
        <v>0</v>
      </c>
      <c r="X23" s="1"/>
      <c r="Y23" s="1"/>
      <c r="Z23" s="1"/>
    </row>
    <row r="24" spans="1:26" ht="15.75" customHeight="1" x14ac:dyDescent="0.2">
      <c r="A24" s="1"/>
      <c r="B24" s="1"/>
      <c r="C24" s="1"/>
      <c r="D24" s="49">
        <v>18</v>
      </c>
      <c r="E24" s="37"/>
      <c r="F24" s="140"/>
      <c r="G24" s="39" t="str">
        <f>IFERROR(VLOOKUP(E24,'Z1 HAB CLASS'!$D$4:$E$45,2,FALSE)," ")</f>
        <v xml:space="preserve"> </v>
      </c>
      <c r="H24" s="40" t="str">
        <f>IFERROR(VLOOKUP(G24,'Z1 HAB CLASS'!$L$3:$N$9,2,FALSE)," ")</f>
        <v xml:space="preserve"> </v>
      </c>
      <c r="I24" s="41"/>
      <c r="J24" s="40" t="str">
        <f>IFERROR(VLOOKUP(I24,'Z3 CONDITION VALUE'!$A$3:$B$5,2,FALSE)," ")</f>
        <v xml:space="preserve"> </v>
      </c>
      <c r="K24" s="39" t="str">
        <f t="array" ref="K24">IFERROR(INDEX('Z7 TARGET CREATION'!$C$3:$F$40,MATCH(E24,'Z7 TARGET CREATION'!$B$3:$B$40,0),MATCH(I24,'Z7 TARGET CREATION'!$C$2:$F$2,0)),"")</f>
        <v/>
      </c>
      <c r="L24" s="141" t="str">
        <f>IF(E24="","",VLOOKUP(E24,'Z7 TARGET CREATION'!$G$3:$I$40,3,FALSE))</f>
        <v/>
      </c>
      <c r="M24" s="40" t="str">
        <f>IF(E24="","",VLOOKUP(E24,'Z7 TARGET CREATION'!$G$3:$H$40,2, FALSE))</f>
        <v/>
      </c>
      <c r="N24" s="43" t="str">
        <f t="shared" si="1"/>
        <v/>
      </c>
      <c r="O24" s="142"/>
      <c r="P24" s="1"/>
      <c r="Q24" s="1"/>
      <c r="R24" s="1"/>
      <c r="S24" s="1"/>
      <c r="T24" s="1"/>
      <c r="U24" s="1"/>
      <c r="V24" s="1"/>
      <c r="W24" s="1">
        <f t="shared" si="0"/>
        <v>0</v>
      </c>
      <c r="X24" s="1"/>
      <c r="Y24" s="1"/>
      <c r="Z24" s="1"/>
    </row>
    <row r="25" spans="1:26" ht="15.75" customHeight="1" x14ac:dyDescent="0.2">
      <c r="A25" s="1"/>
      <c r="B25" s="1"/>
      <c r="C25" s="1"/>
      <c r="D25" s="49">
        <v>19</v>
      </c>
      <c r="E25" s="37"/>
      <c r="F25" s="140"/>
      <c r="G25" s="39" t="str">
        <f>IFERROR(VLOOKUP(E25,'Z1 HAB CLASS'!$D$4:$E$45,2,FALSE)," ")</f>
        <v xml:space="preserve"> </v>
      </c>
      <c r="H25" s="40" t="str">
        <f>IFERROR(VLOOKUP(G25,'Z1 HAB CLASS'!$L$3:$N$9,2,FALSE)," ")</f>
        <v xml:space="preserve"> </v>
      </c>
      <c r="I25" s="41"/>
      <c r="J25" s="40" t="str">
        <f>IFERROR(VLOOKUP(I25,'Z3 CONDITION VALUE'!$A$3:$B$5,2,FALSE)," ")</f>
        <v xml:space="preserve"> </v>
      </c>
      <c r="K25" s="39" t="str">
        <f t="array" ref="K25">IFERROR(INDEX('Z7 TARGET CREATION'!$C$3:$F$40,MATCH(E25,'Z7 TARGET CREATION'!$B$3:$B$40,0),MATCH(I25,'Z7 TARGET CREATION'!$C$2:$F$2,0)),"")</f>
        <v/>
      </c>
      <c r="L25" s="141" t="str">
        <f>IF(E25="","",VLOOKUP(E25,'Z7 TARGET CREATION'!$G$3:$I$40,3,FALSE))</f>
        <v/>
      </c>
      <c r="M25" s="40" t="str">
        <f>IF(E25="","",VLOOKUP(E25,'Z7 TARGET CREATION'!$G$3:$H$40,2, FALSE))</f>
        <v/>
      </c>
      <c r="N25" s="43" t="str">
        <f t="shared" si="1"/>
        <v/>
      </c>
      <c r="O25" s="142"/>
      <c r="P25" s="1"/>
      <c r="Q25" s="1"/>
      <c r="R25" s="1"/>
      <c r="S25" s="1"/>
      <c r="T25" s="1"/>
      <c r="U25" s="1"/>
      <c r="V25" s="1"/>
      <c r="W25" s="1">
        <f t="shared" si="0"/>
        <v>0</v>
      </c>
      <c r="X25" s="1"/>
      <c r="Y25" s="1"/>
      <c r="Z25" s="1"/>
    </row>
    <row r="26" spans="1:26" ht="15.75" customHeight="1" x14ac:dyDescent="0.2">
      <c r="A26" s="1"/>
      <c r="B26" s="1"/>
      <c r="C26" s="1"/>
      <c r="D26" s="49">
        <v>20</v>
      </c>
      <c r="E26" s="37"/>
      <c r="F26" s="140"/>
      <c r="G26" s="39" t="str">
        <f>IFERROR(VLOOKUP(E26,'Z1 HAB CLASS'!$D$4:$E$45,2,FALSE)," ")</f>
        <v xml:space="preserve"> </v>
      </c>
      <c r="H26" s="40" t="str">
        <f>IFERROR(VLOOKUP(G26,'Z1 HAB CLASS'!$L$3:$N$9,2,FALSE)," ")</f>
        <v xml:space="preserve"> </v>
      </c>
      <c r="I26" s="41"/>
      <c r="J26" s="40" t="str">
        <f>IFERROR(VLOOKUP(I26,'Z3 CONDITION VALUE'!$A$3:$B$5,2,FALSE)," ")</f>
        <v xml:space="preserve"> </v>
      </c>
      <c r="K26" s="39" t="str">
        <f t="array" ref="K26">IFERROR(INDEX('Z7 TARGET CREATION'!$C$3:$F$40,MATCH(E26,'Z7 TARGET CREATION'!$B$3:$B$40,0),MATCH(I26,'Z7 TARGET CREATION'!$C$2:$F$2,0)),"")</f>
        <v/>
      </c>
      <c r="L26" s="141" t="str">
        <f>IF(E26="","",VLOOKUP(E26,'Z7 TARGET CREATION'!$G$3:$I$40,3,FALSE))</f>
        <v/>
      </c>
      <c r="M26" s="40" t="str">
        <f>IF(E26="","",VLOOKUP(E26,'Z7 TARGET CREATION'!$G$3:$H$40,2, FALSE))</f>
        <v/>
      </c>
      <c r="N26" s="43" t="str">
        <f t="shared" si="1"/>
        <v/>
      </c>
      <c r="O26" s="142"/>
      <c r="P26" s="1"/>
      <c r="Q26" s="1"/>
      <c r="R26" s="1"/>
      <c r="S26" s="1"/>
      <c r="T26" s="1"/>
      <c r="U26" s="1"/>
      <c r="V26" s="1"/>
      <c r="W26" s="1">
        <f t="shared" si="0"/>
        <v>0</v>
      </c>
      <c r="X26" s="1"/>
      <c r="Y26" s="1"/>
      <c r="Z26" s="1"/>
    </row>
    <row r="27" spans="1:26" ht="15.75" customHeight="1" x14ac:dyDescent="0.2">
      <c r="A27" s="1"/>
      <c r="B27" s="1"/>
      <c r="C27" s="1"/>
      <c r="D27" s="49">
        <v>21</v>
      </c>
      <c r="E27" s="37"/>
      <c r="F27" s="140"/>
      <c r="G27" s="39" t="str">
        <f>IFERROR(VLOOKUP(E27,'Z1 HAB CLASS'!$D$4:$E$45,2,FALSE)," ")</f>
        <v xml:space="preserve"> </v>
      </c>
      <c r="H27" s="40" t="str">
        <f>IFERROR(VLOOKUP(G27,'Z1 HAB CLASS'!$L$3:$N$9,2,FALSE)," ")</f>
        <v xml:space="preserve"> </v>
      </c>
      <c r="I27" s="41"/>
      <c r="J27" s="40" t="str">
        <f>IFERROR(VLOOKUP(I27,'Z3 CONDITION VALUE'!$A$3:$B$5,2,FALSE)," ")</f>
        <v xml:space="preserve"> </v>
      </c>
      <c r="K27" s="39" t="str">
        <f t="array" ref="K27">IFERROR(INDEX('Z7 TARGET CREATION'!$C$3:$F$40,MATCH(E27,'Z7 TARGET CREATION'!$B$3:$B$40,0),MATCH(I27,'Z7 TARGET CREATION'!$C$2:$F$2,0)),"")</f>
        <v/>
      </c>
      <c r="L27" s="141" t="str">
        <f>IF(E27="","",VLOOKUP(E27,'Z7 TARGET CREATION'!$G$3:$I$40,3,FALSE))</f>
        <v/>
      </c>
      <c r="M27" s="40" t="str">
        <f>IF(E27="","",VLOOKUP(E27,'Z7 TARGET CREATION'!$G$3:$H$40,2, FALSE))</f>
        <v/>
      </c>
      <c r="N27" s="43" t="str">
        <f t="shared" si="1"/>
        <v/>
      </c>
      <c r="O27" s="142"/>
      <c r="P27" s="1"/>
      <c r="Q27" s="1"/>
      <c r="R27" s="1"/>
      <c r="S27" s="1"/>
      <c r="T27" s="1"/>
      <c r="U27" s="1"/>
      <c r="V27" s="1"/>
      <c r="W27" s="1">
        <f t="shared" si="0"/>
        <v>0</v>
      </c>
      <c r="X27" s="1"/>
      <c r="Y27" s="1"/>
      <c r="Z27" s="1"/>
    </row>
    <row r="28" spans="1:26" ht="15.75" customHeight="1" x14ac:dyDescent="0.2">
      <c r="A28" s="1"/>
      <c r="B28" s="1"/>
      <c r="C28" s="1"/>
      <c r="D28" s="49">
        <v>22</v>
      </c>
      <c r="E28" s="37"/>
      <c r="F28" s="140"/>
      <c r="G28" s="39" t="str">
        <f>IFERROR(VLOOKUP(E28,'Z1 HAB CLASS'!$D$4:$E$45,2,FALSE)," ")</f>
        <v xml:space="preserve"> </v>
      </c>
      <c r="H28" s="40" t="str">
        <f>IFERROR(VLOOKUP(G28,'Z1 HAB CLASS'!$L$3:$N$9,2,FALSE)," ")</f>
        <v xml:space="preserve"> </v>
      </c>
      <c r="I28" s="41"/>
      <c r="J28" s="40" t="str">
        <f>IFERROR(VLOOKUP(I28,'Z3 CONDITION VALUE'!$A$3:$B$5,2,FALSE)," ")</f>
        <v xml:space="preserve"> </v>
      </c>
      <c r="K28" s="39" t="str">
        <f t="array" ref="K28">IFERROR(INDEX('Z7 TARGET CREATION'!$C$3:$F$40,MATCH(E28,'Z7 TARGET CREATION'!$B$3:$B$40,0),MATCH(I28,'Z7 TARGET CREATION'!$C$2:$F$2,0)),"")</f>
        <v/>
      </c>
      <c r="L28" s="141" t="str">
        <f>IF(E28="","",VLOOKUP(E28,'Z7 TARGET CREATION'!$G$3:$I$40,3,FALSE))</f>
        <v/>
      </c>
      <c r="M28" s="40" t="str">
        <f>IF(E28="","",VLOOKUP(E28,'Z7 TARGET CREATION'!$G$3:$H$40,2, FALSE))</f>
        <v/>
      </c>
      <c r="N28" s="43" t="str">
        <f t="shared" si="1"/>
        <v/>
      </c>
      <c r="O28" s="142"/>
      <c r="P28" s="1"/>
      <c r="Q28" s="1"/>
      <c r="R28" s="1"/>
      <c r="S28" s="1"/>
      <c r="T28" s="1"/>
      <c r="U28" s="1"/>
      <c r="V28" s="1"/>
      <c r="W28" s="1">
        <f t="shared" si="0"/>
        <v>0</v>
      </c>
      <c r="X28" s="1"/>
      <c r="Y28" s="1"/>
      <c r="Z28" s="1"/>
    </row>
    <row r="29" spans="1:26" ht="15.75" customHeight="1" x14ac:dyDescent="0.2">
      <c r="A29" s="1"/>
      <c r="B29" s="1"/>
      <c r="C29" s="1"/>
      <c r="D29" s="49">
        <v>23</v>
      </c>
      <c r="E29" s="37"/>
      <c r="F29" s="140"/>
      <c r="G29" s="39" t="str">
        <f>IFERROR(VLOOKUP(E29,'Z1 HAB CLASS'!$D$4:$E$45,2,FALSE)," ")</f>
        <v xml:space="preserve"> </v>
      </c>
      <c r="H29" s="40" t="str">
        <f>IFERROR(VLOOKUP(G29,'Z1 HAB CLASS'!$L$3:$N$9,2,FALSE)," ")</f>
        <v xml:space="preserve"> </v>
      </c>
      <c r="I29" s="41"/>
      <c r="J29" s="40" t="str">
        <f>IFERROR(VLOOKUP(I29,'Z3 CONDITION VALUE'!$A$3:$B$5,2,FALSE)," ")</f>
        <v xml:space="preserve"> </v>
      </c>
      <c r="K29" s="39" t="str">
        <f t="array" ref="K29">IFERROR(INDEX('Z7 TARGET CREATION'!$C$3:$F$40,MATCH(E29,'Z7 TARGET CREATION'!$B$3:$B$40,0),MATCH(I29,'Z7 TARGET CREATION'!$C$2:$F$2,0)),"")</f>
        <v/>
      </c>
      <c r="L29" s="141" t="str">
        <f>IF(E29="","",VLOOKUP(E29,'Z7 TARGET CREATION'!$G$3:$I$40,3,FALSE))</f>
        <v/>
      </c>
      <c r="M29" s="40" t="str">
        <f>IF(E29="","",VLOOKUP(E29,'Z7 TARGET CREATION'!$G$3:$H$40,2, FALSE))</f>
        <v/>
      </c>
      <c r="N29" s="43" t="str">
        <f t="shared" si="1"/>
        <v/>
      </c>
      <c r="O29" s="142"/>
      <c r="P29" s="1"/>
      <c r="Q29" s="1"/>
      <c r="R29" s="1"/>
      <c r="S29" s="1"/>
      <c r="T29" s="1"/>
      <c r="U29" s="1"/>
      <c r="V29" s="1"/>
      <c r="W29" s="1">
        <f t="shared" si="0"/>
        <v>0</v>
      </c>
      <c r="X29" s="1"/>
      <c r="Y29" s="1"/>
      <c r="Z29" s="1"/>
    </row>
    <row r="30" spans="1:26" ht="15.75" customHeight="1" x14ac:dyDescent="0.2">
      <c r="A30" s="1"/>
      <c r="B30" s="1"/>
      <c r="C30" s="1"/>
      <c r="D30" s="49">
        <v>24</v>
      </c>
      <c r="E30" s="37"/>
      <c r="F30" s="140"/>
      <c r="G30" s="39" t="str">
        <f>IFERROR(VLOOKUP(E30,'Z1 HAB CLASS'!$D$4:$E$45,2,FALSE)," ")</f>
        <v xml:space="preserve"> </v>
      </c>
      <c r="H30" s="40" t="str">
        <f>IFERROR(VLOOKUP(G30,'Z1 HAB CLASS'!$L$3:$N$9,2,FALSE)," ")</f>
        <v xml:space="preserve"> </v>
      </c>
      <c r="I30" s="41"/>
      <c r="J30" s="40" t="str">
        <f>IFERROR(VLOOKUP(I30,'Z3 CONDITION VALUE'!$A$3:$B$5,2,FALSE)," ")</f>
        <v xml:space="preserve"> </v>
      </c>
      <c r="K30" s="39" t="str">
        <f t="array" ref="K30">IFERROR(INDEX('Z7 TARGET CREATION'!$C$3:$F$40,MATCH(E30,'Z7 TARGET CREATION'!$B$3:$B$40,0),MATCH(I30,'Z7 TARGET CREATION'!$C$2:$F$2,0)),"")</f>
        <v/>
      </c>
      <c r="L30" s="141" t="str">
        <f>IF(E30="","",VLOOKUP(E30,'Z7 TARGET CREATION'!$G$3:$I$40,3,FALSE))</f>
        <v/>
      </c>
      <c r="M30" s="40" t="str">
        <f>IF(E30="","",VLOOKUP(E30,'Z7 TARGET CREATION'!$G$3:$H$40,2, FALSE))</f>
        <v/>
      </c>
      <c r="N30" s="43" t="str">
        <f t="shared" si="1"/>
        <v/>
      </c>
      <c r="O30" s="142"/>
      <c r="P30" s="1"/>
      <c r="Q30" s="1"/>
      <c r="R30" s="1"/>
      <c r="S30" s="1"/>
      <c r="T30" s="1"/>
      <c r="U30" s="1"/>
      <c r="V30" s="1"/>
      <c r="W30" s="1">
        <f t="shared" si="0"/>
        <v>0</v>
      </c>
      <c r="X30" s="1"/>
      <c r="Y30" s="1"/>
      <c r="Z30" s="1"/>
    </row>
    <row r="31" spans="1:26" ht="15.75" customHeight="1" x14ac:dyDescent="0.2">
      <c r="A31" s="1"/>
      <c r="B31" s="1"/>
      <c r="C31" s="1"/>
      <c r="D31" s="49">
        <v>25</v>
      </c>
      <c r="E31" s="37"/>
      <c r="F31" s="140"/>
      <c r="G31" s="39" t="str">
        <f>IFERROR(VLOOKUP(E31,'Z1 HAB CLASS'!$D$4:$E$45,2,FALSE)," ")</f>
        <v xml:space="preserve"> </v>
      </c>
      <c r="H31" s="40" t="str">
        <f>IFERROR(VLOOKUP(G31,'Z1 HAB CLASS'!$L$3:$N$9,2,FALSE)," ")</f>
        <v xml:space="preserve"> </v>
      </c>
      <c r="I31" s="41"/>
      <c r="J31" s="40" t="str">
        <f>IFERROR(VLOOKUP(I31,'Z3 CONDITION VALUE'!$A$3:$B$5,2,FALSE)," ")</f>
        <v xml:space="preserve"> </v>
      </c>
      <c r="K31" s="39" t="str">
        <f t="array" ref="K31">IFERROR(INDEX('Z7 TARGET CREATION'!$C$3:$F$40,MATCH(E31,'Z7 TARGET CREATION'!$B$3:$B$40,0),MATCH(I31,'Z7 TARGET CREATION'!$C$2:$F$2,0)),"")</f>
        <v/>
      </c>
      <c r="L31" s="141" t="str">
        <f>IF(E31="","",VLOOKUP(E31,'Z7 TARGET CREATION'!$G$3:$I$40,3,FALSE))</f>
        <v/>
      </c>
      <c r="M31" s="40" t="str">
        <f>IF(E31="","",VLOOKUP(E31,'Z7 TARGET CREATION'!$G$3:$H$40,2, FALSE))</f>
        <v/>
      </c>
      <c r="N31" s="43" t="str">
        <f t="shared" si="1"/>
        <v/>
      </c>
      <c r="O31" s="142"/>
      <c r="P31" s="1"/>
      <c r="Q31" s="1"/>
      <c r="R31" s="1"/>
      <c r="S31" s="1"/>
      <c r="T31" s="1"/>
      <c r="U31" s="1"/>
      <c r="V31" s="1"/>
      <c r="W31" s="1">
        <f t="shared" si="0"/>
        <v>0</v>
      </c>
      <c r="X31" s="1"/>
      <c r="Y31" s="1"/>
      <c r="Z31" s="1"/>
    </row>
    <row r="32" spans="1:26" ht="15.75" customHeight="1" x14ac:dyDescent="0.2">
      <c r="A32" s="1"/>
      <c r="B32" s="1"/>
      <c r="C32" s="1"/>
      <c r="D32" s="49">
        <v>26</v>
      </c>
      <c r="E32" s="37"/>
      <c r="F32" s="140"/>
      <c r="G32" s="39" t="str">
        <f>IFERROR(VLOOKUP(E32,'Z1 HAB CLASS'!$D$4:$E$45,2,FALSE)," ")</f>
        <v xml:space="preserve"> </v>
      </c>
      <c r="H32" s="40" t="str">
        <f>IFERROR(VLOOKUP(G32,'Z1 HAB CLASS'!$L$3:$N$9,2,FALSE)," ")</f>
        <v xml:space="preserve"> </v>
      </c>
      <c r="I32" s="41"/>
      <c r="J32" s="40" t="str">
        <f>IFERROR(VLOOKUP(I32,'Z3 CONDITION VALUE'!$A$3:$B$5,2,FALSE)," ")</f>
        <v xml:space="preserve"> </v>
      </c>
      <c r="K32" s="39" t="str">
        <f t="array" ref="K32">IFERROR(INDEX('Z7 TARGET CREATION'!$C$3:$F$40,MATCH(E32,'Z7 TARGET CREATION'!$B$3:$B$40,0),MATCH(I32,'Z7 TARGET CREATION'!$C$2:$F$2,0)),"")</f>
        <v/>
      </c>
      <c r="L32" s="141" t="str">
        <f>IF(E32="","",VLOOKUP(E32,'Z7 TARGET CREATION'!$G$3:$I$40,3,FALSE))</f>
        <v/>
      </c>
      <c r="M32" s="40" t="str">
        <f>IF(E32="","",VLOOKUP(E32,'Z7 TARGET CREATION'!$G$3:$H$40,2, FALSE))</f>
        <v/>
      </c>
      <c r="N32" s="43" t="str">
        <f t="shared" si="1"/>
        <v/>
      </c>
      <c r="O32" s="142"/>
      <c r="P32" s="1"/>
      <c r="Q32" s="1"/>
      <c r="R32" s="1"/>
      <c r="S32" s="1"/>
      <c r="T32" s="1"/>
      <c r="U32" s="1"/>
      <c r="V32" s="1"/>
      <c r="W32" s="1">
        <f t="shared" si="0"/>
        <v>0</v>
      </c>
      <c r="X32" s="1"/>
      <c r="Y32" s="1"/>
      <c r="Z32" s="1"/>
    </row>
    <row r="33" spans="1:26" ht="15.75" customHeight="1" x14ac:dyDescent="0.2">
      <c r="A33" s="1"/>
      <c r="B33" s="1"/>
      <c r="C33" s="1"/>
      <c r="D33" s="49">
        <v>27</v>
      </c>
      <c r="E33" s="37"/>
      <c r="F33" s="140"/>
      <c r="G33" s="39" t="str">
        <f>IFERROR(VLOOKUP(E33,'Z1 HAB CLASS'!$D$4:$E$45,2,FALSE)," ")</f>
        <v xml:space="preserve"> </v>
      </c>
      <c r="H33" s="40" t="str">
        <f>IFERROR(VLOOKUP(G33,'Z1 HAB CLASS'!$L$3:$N$9,2,FALSE)," ")</f>
        <v xml:space="preserve"> </v>
      </c>
      <c r="I33" s="41"/>
      <c r="J33" s="40" t="str">
        <f>IFERROR(VLOOKUP(I33,'Z3 CONDITION VALUE'!$A$3:$B$5,2,FALSE)," ")</f>
        <v xml:space="preserve"> </v>
      </c>
      <c r="K33" s="39" t="str">
        <f t="array" ref="K33">IFERROR(INDEX('Z7 TARGET CREATION'!$C$3:$F$40,MATCH(E33,'Z7 TARGET CREATION'!$B$3:$B$40,0),MATCH(I33,'Z7 TARGET CREATION'!$C$2:$F$2,0)),"")</f>
        <v/>
      </c>
      <c r="L33" s="141" t="str">
        <f>IF(E33="","",VLOOKUP(E33,'Z7 TARGET CREATION'!$G$3:$I$40,3,FALSE))</f>
        <v/>
      </c>
      <c r="M33" s="40" t="str">
        <f>IF(E33="","",VLOOKUP(E33,'Z7 TARGET CREATION'!$G$3:$H$40,2, FALSE))</f>
        <v/>
      </c>
      <c r="N33" s="43" t="str">
        <f t="shared" si="1"/>
        <v/>
      </c>
      <c r="O33" s="142"/>
      <c r="P33" s="1"/>
      <c r="Q33" s="1"/>
      <c r="R33" s="1"/>
      <c r="S33" s="1"/>
      <c r="T33" s="1"/>
      <c r="U33" s="1"/>
      <c r="V33" s="1"/>
      <c r="W33" s="1">
        <f t="shared" si="0"/>
        <v>0</v>
      </c>
      <c r="X33" s="1"/>
      <c r="Y33" s="1"/>
      <c r="Z33" s="1"/>
    </row>
    <row r="34" spans="1:26" ht="15.75" customHeight="1" x14ac:dyDescent="0.2">
      <c r="A34" s="1"/>
      <c r="B34" s="1"/>
      <c r="C34" s="1"/>
      <c r="D34" s="49">
        <v>28</v>
      </c>
      <c r="E34" s="37"/>
      <c r="F34" s="140"/>
      <c r="G34" s="39" t="str">
        <f>IFERROR(VLOOKUP(E34,'Z1 HAB CLASS'!$D$4:$E$45,2,FALSE)," ")</f>
        <v xml:space="preserve"> </v>
      </c>
      <c r="H34" s="40" t="str">
        <f>IFERROR(VLOOKUP(G34,'Z1 HAB CLASS'!$L$3:$N$9,2,FALSE)," ")</f>
        <v xml:space="preserve"> </v>
      </c>
      <c r="I34" s="41"/>
      <c r="J34" s="40" t="str">
        <f>IFERROR(VLOOKUP(I34,'Z3 CONDITION VALUE'!$A$3:$B$5,2,FALSE)," ")</f>
        <v xml:space="preserve"> </v>
      </c>
      <c r="K34" s="39" t="str">
        <f t="array" ref="K34">IFERROR(INDEX('Z7 TARGET CREATION'!$C$3:$F$40,MATCH(E34,'Z7 TARGET CREATION'!$B$3:$B$40,0),MATCH(I34,'Z7 TARGET CREATION'!$C$2:$F$2,0)),"")</f>
        <v/>
      </c>
      <c r="L34" s="141" t="str">
        <f>IF(E34="","",VLOOKUP(E34,'Z7 TARGET CREATION'!$G$3:$I$40,3,FALSE))</f>
        <v/>
      </c>
      <c r="M34" s="40" t="str">
        <f>IF(E34="","",VLOOKUP(E34,'Z7 TARGET CREATION'!$G$3:$H$40,2, FALSE))</f>
        <v/>
      </c>
      <c r="N34" s="43" t="str">
        <f t="shared" si="1"/>
        <v/>
      </c>
      <c r="O34" s="142"/>
      <c r="P34" s="1"/>
      <c r="Q34" s="1"/>
      <c r="R34" s="1"/>
      <c r="S34" s="1"/>
      <c r="T34" s="1"/>
      <c r="U34" s="1"/>
      <c r="V34" s="1"/>
      <c r="W34" s="1">
        <f t="shared" si="0"/>
        <v>0</v>
      </c>
      <c r="X34" s="1"/>
      <c r="Y34" s="1"/>
      <c r="Z34" s="1"/>
    </row>
    <row r="35" spans="1:26" ht="15.75" customHeight="1" x14ac:dyDescent="0.2">
      <c r="A35" s="1"/>
      <c r="B35" s="1"/>
      <c r="C35" s="1"/>
      <c r="D35" s="49">
        <v>29</v>
      </c>
      <c r="E35" s="37"/>
      <c r="F35" s="140"/>
      <c r="G35" s="39" t="str">
        <f>IFERROR(VLOOKUP(E35,'Z1 HAB CLASS'!$D$4:$E$45,2,FALSE)," ")</f>
        <v xml:space="preserve"> </v>
      </c>
      <c r="H35" s="40" t="str">
        <f>IFERROR(VLOOKUP(G35,'Z1 HAB CLASS'!$L$3:$N$9,2,FALSE)," ")</f>
        <v xml:space="preserve"> </v>
      </c>
      <c r="I35" s="41"/>
      <c r="J35" s="40" t="str">
        <f>IFERROR(VLOOKUP(I35,'Z3 CONDITION VALUE'!$A$3:$B$5,2,FALSE)," ")</f>
        <v xml:space="preserve"> </v>
      </c>
      <c r="K35" s="39" t="str">
        <f t="array" ref="K35">IFERROR(INDEX('Z7 TARGET CREATION'!$C$3:$F$40,MATCH(E35,'Z7 TARGET CREATION'!$B$3:$B$40,0),MATCH(I35,'Z7 TARGET CREATION'!$C$2:$F$2,0)),"")</f>
        <v/>
      </c>
      <c r="L35" s="141" t="str">
        <f>IF(E35="","",VLOOKUP(E35,'Z7 TARGET CREATION'!$G$3:$I$40,3,FALSE))</f>
        <v/>
      </c>
      <c r="M35" s="40" t="str">
        <f>IF(E35="","",VLOOKUP(E35,'Z7 TARGET CREATION'!$G$3:$H$40,2, FALSE))</f>
        <v/>
      </c>
      <c r="N35" s="43" t="str">
        <f t="shared" si="1"/>
        <v/>
      </c>
      <c r="O35" s="142"/>
      <c r="P35" s="1"/>
      <c r="Q35" s="1"/>
      <c r="R35" s="1"/>
      <c r="S35" s="1"/>
      <c r="T35" s="1"/>
      <c r="U35" s="1"/>
      <c r="V35" s="1"/>
      <c r="W35" s="1">
        <f t="shared" si="0"/>
        <v>0</v>
      </c>
      <c r="X35" s="1"/>
      <c r="Y35" s="1"/>
      <c r="Z35" s="1"/>
    </row>
    <row r="36" spans="1:26" ht="15.75" customHeight="1" x14ac:dyDescent="0.2">
      <c r="A36" s="1"/>
      <c r="B36" s="1"/>
      <c r="C36" s="1"/>
      <c r="D36" s="49">
        <v>30</v>
      </c>
      <c r="E36" s="37"/>
      <c r="F36" s="140"/>
      <c r="G36" s="39" t="str">
        <f>IFERROR(VLOOKUP(E36,'Z1 HAB CLASS'!$D$4:$E$45,2,FALSE)," ")</f>
        <v xml:space="preserve"> </v>
      </c>
      <c r="H36" s="40" t="str">
        <f>IFERROR(VLOOKUP(G36,'Z1 HAB CLASS'!$L$3:$N$9,2,FALSE)," ")</f>
        <v xml:space="preserve"> </v>
      </c>
      <c r="I36" s="41"/>
      <c r="J36" s="40" t="str">
        <f>IFERROR(VLOOKUP(I36,'Z3 CONDITION VALUE'!$A$3:$B$5,2,FALSE)," ")</f>
        <v xml:space="preserve"> </v>
      </c>
      <c r="K36" s="39" t="str">
        <f t="array" ref="K36">IFERROR(INDEX('Z7 TARGET CREATION'!$C$3:$F$40,MATCH(E36,'Z7 TARGET CREATION'!$B$3:$B$40,0),MATCH(I36,'Z7 TARGET CREATION'!$C$2:$F$2,0)),"")</f>
        <v/>
      </c>
      <c r="L36" s="141" t="str">
        <f>IF(E36="","",VLOOKUP(E36,'Z7 TARGET CREATION'!$G$3:$I$40,3,FALSE))</f>
        <v/>
      </c>
      <c r="M36" s="40" t="str">
        <f>IF(E36="","",VLOOKUP(E36,'Z7 TARGET CREATION'!$G$3:$H$40,2, FALSE))</f>
        <v/>
      </c>
      <c r="N36" s="43" t="str">
        <f t="shared" si="1"/>
        <v/>
      </c>
      <c r="O36" s="142"/>
      <c r="P36" s="1"/>
      <c r="Q36" s="1"/>
      <c r="R36" s="1"/>
      <c r="S36" s="1"/>
      <c r="T36" s="1"/>
      <c r="U36" s="1"/>
      <c r="V36" s="1"/>
      <c r="W36" s="1">
        <f t="shared" si="0"/>
        <v>0</v>
      </c>
      <c r="X36" s="1"/>
      <c r="Y36" s="1"/>
      <c r="Z36" s="1"/>
    </row>
    <row r="37" spans="1:26" ht="15.75" customHeight="1" x14ac:dyDescent="0.2">
      <c r="A37" s="1"/>
      <c r="B37" s="1"/>
      <c r="C37" s="1"/>
      <c r="D37" s="49">
        <v>31</v>
      </c>
      <c r="E37" s="37"/>
      <c r="F37" s="140"/>
      <c r="G37" s="39" t="str">
        <f>IFERROR(VLOOKUP(E37,'Z1 HAB CLASS'!$D$4:$E$45,2,FALSE)," ")</f>
        <v xml:space="preserve"> </v>
      </c>
      <c r="H37" s="40" t="str">
        <f>IFERROR(VLOOKUP(G37,'Z1 HAB CLASS'!$L$3:$N$9,2,FALSE)," ")</f>
        <v xml:space="preserve"> </v>
      </c>
      <c r="I37" s="41"/>
      <c r="J37" s="40" t="str">
        <f>IFERROR(VLOOKUP(I37,'Z3 CONDITION VALUE'!$A$3:$B$5,2,FALSE)," ")</f>
        <v xml:space="preserve"> </v>
      </c>
      <c r="K37" s="39" t="str">
        <f t="array" ref="K37">IFERROR(INDEX('Z7 TARGET CREATION'!$C$3:$F$40,MATCH(E37,'Z7 TARGET CREATION'!$B$3:$B$40,0),MATCH(I37,'Z7 TARGET CREATION'!$C$2:$F$2,0)),"")</f>
        <v/>
      </c>
      <c r="L37" s="141" t="str">
        <f>IF(E37="","",VLOOKUP(E37,'Z7 TARGET CREATION'!$G$3:$I$40,3,FALSE))</f>
        <v/>
      </c>
      <c r="M37" s="40" t="str">
        <f>IF(E37="","",VLOOKUP(E37,'Z7 TARGET CREATION'!$G$3:$H$40,2, FALSE))</f>
        <v/>
      </c>
      <c r="N37" s="43" t="str">
        <f t="shared" si="1"/>
        <v/>
      </c>
      <c r="O37" s="142"/>
      <c r="P37" s="1"/>
      <c r="Q37" s="1"/>
      <c r="R37" s="1"/>
      <c r="S37" s="1"/>
      <c r="T37" s="1"/>
      <c r="U37" s="1"/>
      <c r="V37" s="1"/>
      <c r="W37" s="1">
        <f t="shared" si="0"/>
        <v>0</v>
      </c>
      <c r="X37" s="1"/>
      <c r="Y37" s="1"/>
      <c r="Z37" s="1"/>
    </row>
    <row r="38" spans="1:26" ht="15.75" customHeight="1" x14ac:dyDescent="0.2">
      <c r="A38" s="1"/>
      <c r="B38" s="1"/>
      <c r="C38" s="1"/>
      <c r="D38" s="49">
        <v>32</v>
      </c>
      <c r="E38" s="37"/>
      <c r="F38" s="140"/>
      <c r="G38" s="39" t="str">
        <f>IFERROR(VLOOKUP(E38,'Z1 HAB CLASS'!$D$4:$E$45,2,FALSE)," ")</f>
        <v xml:space="preserve"> </v>
      </c>
      <c r="H38" s="40" t="str">
        <f>IFERROR(VLOOKUP(G38,'Z1 HAB CLASS'!$L$3:$N$9,2,FALSE)," ")</f>
        <v xml:space="preserve"> </v>
      </c>
      <c r="I38" s="41"/>
      <c r="J38" s="40" t="str">
        <f>IFERROR(VLOOKUP(I38,'Z3 CONDITION VALUE'!$A$3:$B$5,2,FALSE)," ")</f>
        <v xml:space="preserve"> </v>
      </c>
      <c r="K38" s="39" t="str">
        <f t="array" ref="K38">IFERROR(INDEX('Z7 TARGET CREATION'!$C$3:$F$40,MATCH(E38,'Z7 TARGET CREATION'!$B$3:$B$40,0),MATCH(I38,'Z7 TARGET CREATION'!$C$2:$F$2,0)),"")</f>
        <v/>
      </c>
      <c r="L38" s="141" t="str">
        <f>IF(E38="","",VLOOKUP(E38,'Z7 TARGET CREATION'!$G$3:$I$40,3,FALSE))</f>
        <v/>
      </c>
      <c r="M38" s="40" t="str">
        <f>IF(E38="","",VLOOKUP(E38,'Z7 TARGET CREATION'!$G$3:$H$40,2, FALSE))</f>
        <v/>
      </c>
      <c r="N38" s="43" t="str">
        <f t="shared" si="1"/>
        <v/>
      </c>
      <c r="O38" s="142"/>
      <c r="P38" s="1"/>
      <c r="Q38" s="1"/>
      <c r="R38" s="1"/>
      <c r="S38" s="1"/>
      <c r="T38" s="1"/>
      <c r="U38" s="1"/>
      <c r="V38" s="1"/>
      <c r="W38" s="1">
        <f t="shared" si="0"/>
        <v>0</v>
      </c>
      <c r="X38" s="1"/>
      <c r="Y38" s="1"/>
      <c r="Z38" s="1"/>
    </row>
    <row r="39" spans="1:26" ht="15.75" customHeight="1" x14ac:dyDescent="0.2">
      <c r="A39" s="1"/>
      <c r="B39" s="1"/>
      <c r="C39" s="1"/>
      <c r="D39" s="49">
        <v>33</v>
      </c>
      <c r="E39" s="37"/>
      <c r="F39" s="140"/>
      <c r="G39" s="39" t="str">
        <f>IFERROR(VLOOKUP(E39,'Z1 HAB CLASS'!$D$4:$E$45,2,FALSE)," ")</f>
        <v xml:space="preserve"> </v>
      </c>
      <c r="H39" s="40" t="str">
        <f>IFERROR(VLOOKUP(G39,'Z1 HAB CLASS'!$L$3:$N$9,2,FALSE)," ")</f>
        <v xml:space="preserve"> </v>
      </c>
      <c r="I39" s="41"/>
      <c r="J39" s="40" t="str">
        <f>IFERROR(VLOOKUP(I39,'Z3 CONDITION VALUE'!$A$3:$B$5,2,FALSE)," ")</f>
        <v xml:space="preserve"> </v>
      </c>
      <c r="K39" s="39" t="str">
        <f t="array" ref="K39">IFERROR(INDEX('Z7 TARGET CREATION'!$C$3:$F$40,MATCH(E39,'Z7 TARGET CREATION'!$B$3:$B$40,0),MATCH(I39,'Z7 TARGET CREATION'!$C$2:$F$2,0)),"")</f>
        <v/>
      </c>
      <c r="L39" s="141" t="str">
        <f>IF(E39="","",VLOOKUP(E39,'Z7 TARGET CREATION'!$G$3:$I$40,3,FALSE))</f>
        <v/>
      </c>
      <c r="M39" s="40" t="str">
        <f>IF(E39="","",VLOOKUP(E39,'Z7 TARGET CREATION'!$G$3:$H$40,2, FALSE))</f>
        <v/>
      </c>
      <c r="N39" s="43" t="str">
        <f t="shared" si="1"/>
        <v/>
      </c>
      <c r="O39" s="142"/>
      <c r="P39" s="1"/>
      <c r="Q39" s="1"/>
      <c r="R39" s="1"/>
      <c r="S39" s="1"/>
      <c r="T39" s="1"/>
      <c r="U39" s="1"/>
      <c r="V39" s="1"/>
      <c r="W39" s="1">
        <f t="shared" si="0"/>
        <v>0</v>
      </c>
      <c r="X39" s="1"/>
      <c r="Y39" s="1"/>
      <c r="Z39" s="1"/>
    </row>
    <row r="40" spans="1:26" ht="15.75" customHeight="1" x14ac:dyDescent="0.2">
      <c r="A40" s="1"/>
      <c r="B40" s="1"/>
      <c r="C40" s="1"/>
      <c r="D40" s="49">
        <v>34</v>
      </c>
      <c r="E40" s="37"/>
      <c r="F40" s="140"/>
      <c r="G40" s="39" t="str">
        <f>IFERROR(VLOOKUP(E40,'Z1 HAB CLASS'!$D$4:$E$45,2,FALSE)," ")</f>
        <v xml:space="preserve"> </v>
      </c>
      <c r="H40" s="40" t="str">
        <f>IFERROR(VLOOKUP(G40,'Z1 HAB CLASS'!$L$3:$N$9,2,FALSE)," ")</f>
        <v xml:space="preserve"> </v>
      </c>
      <c r="I40" s="41"/>
      <c r="J40" s="40" t="str">
        <f>IFERROR(VLOOKUP(I40,'Z3 CONDITION VALUE'!$A$3:$B$5,2,FALSE)," ")</f>
        <v xml:space="preserve"> </v>
      </c>
      <c r="K40" s="39" t="str">
        <f t="array" ref="K40">IFERROR(INDEX('Z7 TARGET CREATION'!$C$3:$F$40,MATCH(E40,'Z7 TARGET CREATION'!$B$3:$B$40,0),MATCH(I40,'Z7 TARGET CREATION'!$C$2:$F$2,0)),"")</f>
        <v/>
      </c>
      <c r="L40" s="141" t="str">
        <f>IF(E40="","",VLOOKUP(E40,'Z7 TARGET CREATION'!$G$3:$I$40,3,FALSE))</f>
        <v/>
      </c>
      <c r="M40" s="40" t="str">
        <f>IF(E40="","",VLOOKUP(E40,'Z7 TARGET CREATION'!$G$3:$H$40,2, FALSE))</f>
        <v/>
      </c>
      <c r="N40" s="43" t="str">
        <f t="shared" si="1"/>
        <v/>
      </c>
      <c r="O40" s="142"/>
      <c r="P40" s="1"/>
      <c r="Q40" s="1"/>
      <c r="R40" s="1"/>
      <c r="S40" s="1"/>
      <c r="T40" s="1"/>
      <c r="U40" s="1"/>
      <c r="V40" s="1"/>
      <c r="W40" s="1">
        <f t="shared" si="0"/>
        <v>0</v>
      </c>
      <c r="X40" s="1"/>
      <c r="Y40" s="1"/>
      <c r="Z40" s="1"/>
    </row>
    <row r="41" spans="1:26" ht="15.75" customHeight="1" x14ac:dyDescent="0.2">
      <c r="A41" s="1"/>
      <c r="B41" s="1"/>
      <c r="C41" s="1"/>
      <c r="D41" s="49">
        <v>35</v>
      </c>
      <c r="E41" s="37"/>
      <c r="F41" s="140"/>
      <c r="G41" s="39" t="str">
        <f>IFERROR(VLOOKUP(E41,'Z1 HAB CLASS'!$D$4:$E$45,2,FALSE)," ")</f>
        <v xml:space="preserve"> </v>
      </c>
      <c r="H41" s="40" t="str">
        <f>IFERROR(VLOOKUP(G41,'Z1 HAB CLASS'!$L$3:$N$9,2,FALSE)," ")</f>
        <v xml:space="preserve"> </v>
      </c>
      <c r="I41" s="41"/>
      <c r="J41" s="40" t="str">
        <f>IFERROR(VLOOKUP(I41,'Z3 CONDITION VALUE'!$A$3:$B$5,2,FALSE)," ")</f>
        <v xml:space="preserve"> </v>
      </c>
      <c r="K41" s="39" t="str">
        <f t="array" ref="K41">IFERROR(INDEX('Z7 TARGET CREATION'!$C$3:$F$40,MATCH(E41,'Z7 TARGET CREATION'!$B$3:$B$40,0),MATCH(I41,'Z7 TARGET CREATION'!$C$2:$F$2,0)),"")</f>
        <v/>
      </c>
      <c r="L41" s="141" t="str">
        <f>IF(E41="","",VLOOKUP(E41,'Z7 TARGET CREATION'!$G$3:$I$40,3,FALSE))</f>
        <v/>
      </c>
      <c r="M41" s="40" t="str">
        <f>IF(E41="","",VLOOKUP(E41,'Z7 TARGET CREATION'!$G$3:$H$40,2, FALSE))</f>
        <v/>
      </c>
      <c r="N41" s="43" t="str">
        <f t="shared" si="1"/>
        <v/>
      </c>
      <c r="O41" s="142"/>
      <c r="P41" s="1"/>
      <c r="Q41" s="1"/>
      <c r="R41" s="1"/>
      <c r="S41" s="1"/>
      <c r="T41" s="1"/>
      <c r="U41" s="1"/>
      <c r="V41" s="1"/>
      <c r="W41" s="1">
        <f t="shared" si="0"/>
        <v>0</v>
      </c>
      <c r="X41" s="1"/>
      <c r="Y41" s="1"/>
      <c r="Z41" s="1"/>
    </row>
    <row r="42" spans="1:26" ht="15.75" customHeight="1" x14ac:dyDescent="0.2">
      <c r="A42" s="1"/>
      <c r="B42" s="1"/>
      <c r="C42" s="1"/>
      <c r="D42" s="49">
        <v>36</v>
      </c>
      <c r="E42" s="37"/>
      <c r="F42" s="140"/>
      <c r="G42" s="39" t="str">
        <f>IFERROR(VLOOKUP(E42,'Z1 HAB CLASS'!$D$4:$E$45,2,FALSE)," ")</f>
        <v xml:space="preserve"> </v>
      </c>
      <c r="H42" s="40" t="str">
        <f>IFERROR(VLOOKUP(G42,'Z1 HAB CLASS'!$L$3:$N$9,2,FALSE)," ")</f>
        <v xml:space="preserve"> </v>
      </c>
      <c r="I42" s="41"/>
      <c r="J42" s="40" t="str">
        <f>IFERROR(VLOOKUP(I42,'Z3 CONDITION VALUE'!$A$3:$B$5,2,FALSE)," ")</f>
        <v xml:space="preserve"> </v>
      </c>
      <c r="K42" s="39" t="str">
        <f t="array" ref="K42">IFERROR(INDEX('Z7 TARGET CREATION'!$C$3:$F$40,MATCH(E42,'Z7 TARGET CREATION'!$B$3:$B$40,0),MATCH(I42,'Z7 TARGET CREATION'!$C$2:$F$2,0)),"")</f>
        <v/>
      </c>
      <c r="L42" s="141" t="str">
        <f>IF(E42="","",VLOOKUP(E42,'Z7 TARGET CREATION'!$G$3:$I$40,3,FALSE))</f>
        <v/>
      </c>
      <c r="M42" s="40" t="str">
        <f>IF(E42="","",VLOOKUP(E42,'Z7 TARGET CREATION'!$G$3:$H$40,2, FALSE))</f>
        <v/>
      </c>
      <c r="N42" s="43" t="str">
        <f t="shared" si="1"/>
        <v/>
      </c>
      <c r="O42" s="142"/>
      <c r="P42" s="1"/>
      <c r="Q42" s="1"/>
      <c r="R42" s="1"/>
      <c r="S42" s="1"/>
      <c r="T42" s="1"/>
      <c r="U42" s="1"/>
      <c r="V42" s="1"/>
      <c r="W42" s="1">
        <f t="shared" si="0"/>
        <v>0</v>
      </c>
      <c r="X42" s="1"/>
      <c r="Y42" s="1"/>
      <c r="Z42" s="1"/>
    </row>
    <row r="43" spans="1:26" ht="15.75" customHeight="1" x14ac:dyDescent="0.2">
      <c r="A43" s="1"/>
      <c r="B43" s="1"/>
      <c r="C43" s="1"/>
      <c r="D43" s="49">
        <v>37</v>
      </c>
      <c r="E43" s="37"/>
      <c r="F43" s="140"/>
      <c r="G43" s="39" t="str">
        <f>IFERROR(VLOOKUP(E43,'Z1 HAB CLASS'!$D$4:$E$45,2,FALSE)," ")</f>
        <v xml:space="preserve"> </v>
      </c>
      <c r="H43" s="40" t="str">
        <f>IFERROR(VLOOKUP(G43,'Z1 HAB CLASS'!$L$3:$N$9,2,FALSE)," ")</f>
        <v xml:space="preserve"> </v>
      </c>
      <c r="I43" s="41"/>
      <c r="J43" s="40" t="str">
        <f>IFERROR(VLOOKUP(I43,'Z3 CONDITION VALUE'!$A$3:$B$5,2,FALSE)," ")</f>
        <v xml:space="preserve"> </v>
      </c>
      <c r="K43" s="39" t="str">
        <f t="array" ref="K43">IFERROR(INDEX('Z7 TARGET CREATION'!$C$3:$F$40,MATCH(E43,'Z7 TARGET CREATION'!$B$3:$B$40,0),MATCH(I43,'Z7 TARGET CREATION'!$C$2:$F$2,0)),"")</f>
        <v/>
      </c>
      <c r="L43" s="141" t="str">
        <f>IF(E43="","",VLOOKUP(E43,'Z7 TARGET CREATION'!$G$3:$I$40,3,FALSE))</f>
        <v/>
      </c>
      <c r="M43" s="40" t="str">
        <f>IF(E43="","",VLOOKUP(E43,'Z7 TARGET CREATION'!$G$3:$H$40,2, FALSE))</f>
        <v/>
      </c>
      <c r="N43" s="43" t="str">
        <f t="shared" si="1"/>
        <v/>
      </c>
      <c r="O43" s="142"/>
      <c r="P43" s="1"/>
      <c r="Q43" s="1"/>
      <c r="R43" s="1"/>
      <c r="S43" s="1"/>
      <c r="T43" s="1"/>
      <c r="U43" s="1"/>
      <c r="V43" s="1"/>
      <c r="W43" s="1">
        <f t="shared" si="0"/>
        <v>0</v>
      </c>
      <c r="X43" s="1"/>
      <c r="Y43" s="1"/>
      <c r="Z43" s="1"/>
    </row>
    <row r="44" spans="1:26" ht="15.75" customHeight="1" x14ac:dyDescent="0.2">
      <c r="A44" s="1"/>
      <c r="B44" s="1"/>
      <c r="C44" s="1"/>
      <c r="D44" s="49">
        <v>38</v>
      </c>
      <c r="E44" s="37"/>
      <c r="F44" s="140"/>
      <c r="G44" s="39" t="str">
        <f>IFERROR(VLOOKUP(E44,'Z1 HAB CLASS'!$D$4:$E$45,2,FALSE)," ")</f>
        <v xml:space="preserve"> </v>
      </c>
      <c r="H44" s="40" t="str">
        <f>IFERROR(VLOOKUP(G44,'Z1 HAB CLASS'!$L$3:$N$9,2,FALSE)," ")</f>
        <v xml:space="preserve"> </v>
      </c>
      <c r="I44" s="41"/>
      <c r="J44" s="40" t="str">
        <f>IFERROR(VLOOKUP(I44,'Z3 CONDITION VALUE'!$A$3:$B$5,2,FALSE)," ")</f>
        <v xml:space="preserve"> </v>
      </c>
      <c r="K44" s="39" t="str">
        <f t="array" ref="K44">IFERROR(INDEX('Z7 TARGET CREATION'!$C$3:$F$40,MATCH(E44,'Z7 TARGET CREATION'!$B$3:$B$40,0),MATCH(I44,'Z7 TARGET CREATION'!$C$2:$F$2,0)),"")</f>
        <v/>
      </c>
      <c r="L44" s="141" t="str">
        <f>IF(E44="","",VLOOKUP(E44,'Z7 TARGET CREATION'!$G$3:$I$40,3,FALSE))</f>
        <v/>
      </c>
      <c r="M44" s="40" t="str">
        <f>IF(E44="","",VLOOKUP(E44,'Z7 TARGET CREATION'!$G$3:$H$40,2, FALSE))</f>
        <v/>
      </c>
      <c r="N44" s="43" t="str">
        <f t="shared" si="1"/>
        <v/>
      </c>
      <c r="O44" s="142"/>
      <c r="P44" s="1"/>
      <c r="Q44" s="1"/>
      <c r="R44" s="1"/>
      <c r="S44" s="1"/>
      <c r="T44" s="1"/>
      <c r="U44" s="1"/>
      <c r="V44" s="1"/>
      <c r="W44" s="1">
        <f t="shared" si="0"/>
        <v>0</v>
      </c>
      <c r="X44" s="1"/>
      <c r="Y44" s="1"/>
      <c r="Z44" s="1"/>
    </row>
    <row r="45" spans="1:26" ht="15.75" customHeight="1" x14ac:dyDescent="0.2">
      <c r="A45" s="1"/>
      <c r="B45" s="1"/>
      <c r="C45" s="1"/>
      <c r="D45" s="49">
        <v>39</v>
      </c>
      <c r="E45" s="37"/>
      <c r="F45" s="140"/>
      <c r="G45" s="39" t="str">
        <f>IFERROR(VLOOKUP(E45,'Z1 HAB CLASS'!$D$4:$E$45,2,FALSE)," ")</f>
        <v xml:space="preserve"> </v>
      </c>
      <c r="H45" s="40" t="str">
        <f>IFERROR(VLOOKUP(G45,'Z1 HAB CLASS'!$L$3:$N$9,2,FALSE)," ")</f>
        <v xml:space="preserve"> </v>
      </c>
      <c r="I45" s="41"/>
      <c r="J45" s="40" t="str">
        <f>IFERROR(VLOOKUP(I45,'Z3 CONDITION VALUE'!$A$3:$B$5,2,FALSE)," ")</f>
        <v xml:space="preserve"> </v>
      </c>
      <c r="K45" s="39" t="str">
        <f t="array" ref="K45">IFERROR(INDEX('Z7 TARGET CREATION'!$C$3:$F$40,MATCH(E45,'Z7 TARGET CREATION'!$B$3:$B$40,0),MATCH(I45,'Z7 TARGET CREATION'!$C$2:$F$2,0)),"")</f>
        <v/>
      </c>
      <c r="L45" s="141" t="str">
        <f>IF(E45="","",VLOOKUP(E45,'Z7 TARGET CREATION'!$G$3:$I$40,3,FALSE))</f>
        <v/>
      </c>
      <c r="M45" s="40" t="str">
        <f>IF(E45="","",VLOOKUP(E45,'Z7 TARGET CREATION'!$G$3:$H$40,2, FALSE))</f>
        <v/>
      </c>
      <c r="N45" s="43" t="str">
        <f t="shared" si="1"/>
        <v/>
      </c>
      <c r="O45" s="142"/>
      <c r="P45" s="1"/>
      <c r="Q45" s="1"/>
      <c r="R45" s="1"/>
      <c r="S45" s="1"/>
      <c r="T45" s="1"/>
      <c r="U45" s="1"/>
      <c r="V45" s="1"/>
      <c r="W45" s="1">
        <f t="shared" si="0"/>
        <v>0</v>
      </c>
      <c r="X45" s="1"/>
      <c r="Y45" s="1"/>
      <c r="Z45" s="1"/>
    </row>
    <row r="46" spans="1:26" ht="15.75" customHeight="1" x14ac:dyDescent="0.2">
      <c r="A46" s="1"/>
      <c r="B46" s="1"/>
      <c r="C46" s="1"/>
      <c r="D46" s="49">
        <v>40</v>
      </c>
      <c r="E46" s="37"/>
      <c r="F46" s="140"/>
      <c r="G46" s="39" t="str">
        <f>IFERROR(VLOOKUP(E46,'Z1 HAB CLASS'!$D$4:$E$45,2,FALSE)," ")</f>
        <v xml:space="preserve"> </v>
      </c>
      <c r="H46" s="40" t="str">
        <f>IFERROR(VLOOKUP(G46,'Z1 HAB CLASS'!$L$3:$N$9,2,FALSE)," ")</f>
        <v xml:space="preserve"> </v>
      </c>
      <c r="I46" s="41"/>
      <c r="J46" s="40" t="str">
        <f>IFERROR(VLOOKUP(I46,'Z3 CONDITION VALUE'!$A$3:$B$5,2,FALSE)," ")</f>
        <v xml:space="preserve"> </v>
      </c>
      <c r="K46" s="39" t="str">
        <f t="array" ref="K46">IFERROR(INDEX('Z7 TARGET CREATION'!$C$3:$F$40,MATCH(E46,'Z7 TARGET CREATION'!$B$3:$B$40,0),MATCH(I46,'Z7 TARGET CREATION'!$C$2:$F$2,0)),"")</f>
        <v/>
      </c>
      <c r="L46" s="141" t="str">
        <f>IF(E46="","",VLOOKUP(E46,'Z7 TARGET CREATION'!$G$3:$I$40,3,FALSE))</f>
        <v/>
      </c>
      <c r="M46" s="40" t="str">
        <f>IF(E46="","",VLOOKUP(E46,'Z7 TARGET CREATION'!$G$3:$H$40,2, FALSE))</f>
        <v/>
      </c>
      <c r="N46" s="43" t="str">
        <f t="shared" si="1"/>
        <v/>
      </c>
      <c r="O46" s="142"/>
      <c r="P46" s="1"/>
      <c r="Q46" s="1"/>
      <c r="R46" s="1"/>
      <c r="S46" s="1"/>
      <c r="T46" s="1"/>
      <c r="U46" s="1"/>
      <c r="V46" s="1"/>
      <c r="W46" s="1">
        <f t="shared" si="0"/>
        <v>0</v>
      </c>
      <c r="X46" s="1"/>
      <c r="Y46" s="1"/>
      <c r="Z46" s="1"/>
    </row>
    <row r="47" spans="1:26" ht="15.75" customHeight="1" x14ac:dyDescent="0.2">
      <c r="A47" s="1"/>
      <c r="B47" s="1"/>
      <c r="C47" s="1"/>
      <c r="D47" s="49">
        <v>41</v>
      </c>
      <c r="E47" s="37"/>
      <c r="F47" s="140"/>
      <c r="G47" s="39" t="str">
        <f>IFERROR(VLOOKUP(E47,'Z1 HAB CLASS'!$D$4:$E$45,2,FALSE)," ")</f>
        <v xml:space="preserve"> </v>
      </c>
      <c r="H47" s="40" t="str">
        <f>IFERROR(VLOOKUP(G47,'Z1 HAB CLASS'!$L$3:$N$9,2,FALSE)," ")</f>
        <v xml:space="preserve"> </v>
      </c>
      <c r="I47" s="41"/>
      <c r="J47" s="40" t="str">
        <f>IFERROR(VLOOKUP(I47,'Z3 CONDITION VALUE'!$A$3:$B$5,2,FALSE)," ")</f>
        <v xml:space="preserve"> </v>
      </c>
      <c r="K47" s="39" t="str">
        <f t="array" ref="K47">IFERROR(INDEX('Z7 TARGET CREATION'!$C$3:$F$40,MATCH(E47,'Z7 TARGET CREATION'!$B$3:$B$40,0),MATCH(I47,'Z7 TARGET CREATION'!$C$2:$F$2,0)),"")</f>
        <v/>
      </c>
      <c r="L47" s="141" t="str">
        <f>IF(E47="","",VLOOKUP(E47,'Z7 TARGET CREATION'!$G$3:$I$40,3,FALSE))</f>
        <v/>
      </c>
      <c r="M47" s="40" t="str">
        <f>IF(E47="","",VLOOKUP(E47,'Z7 TARGET CREATION'!$G$3:$H$40,2, FALSE))</f>
        <v/>
      </c>
      <c r="N47" s="43" t="str">
        <f t="shared" si="1"/>
        <v/>
      </c>
      <c r="O47" s="142"/>
      <c r="P47" s="1"/>
      <c r="Q47" s="1"/>
      <c r="R47" s="1"/>
      <c r="S47" s="1"/>
      <c r="T47" s="1"/>
      <c r="U47" s="1"/>
      <c r="V47" s="1"/>
      <c r="W47" s="1">
        <f t="shared" si="0"/>
        <v>0</v>
      </c>
      <c r="X47" s="1"/>
      <c r="Y47" s="1"/>
      <c r="Z47" s="1"/>
    </row>
    <row r="48" spans="1:26" ht="15.75" customHeight="1" x14ac:dyDescent="0.2">
      <c r="A48" s="1"/>
      <c r="B48" s="1"/>
      <c r="C48" s="1"/>
      <c r="D48" s="49">
        <v>42</v>
      </c>
      <c r="E48" s="37"/>
      <c r="F48" s="140"/>
      <c r="G48" s="39" t="str">
        <f>IFERROR(VLOOKUP(E48,'Z1 HAB CLASS'!$D$4:$E$45,2,FALSE)," ")</f>
        <v xml:space="preserve"> </v>
      </c>
      <c r="H48" s="40" t="str">
        <f>IFERROR(VLOOKUP(G48,'Z1 HAB CLASS'!$L$3:$N$9,2,FALSE)," ")</f>
        <v xml:space="preserve"> </v>
      </c>
      <c r="I48" s="41"/>
      <c r="J48" s="40" t="str">
        <f>IFERROR(VLOOKUP(I48,'Z3 CONDITION VALUE'!$A$3:$B$5,2,FALSE)," ")</f>
        <v xml:space="preserve"> </v>
      </c>
      <c r="K48" s="39" t="str">
        <f t="array" ref="K48">IFERROR(INDEX('Z7 TARGET CREATION'!$C$3:$F$40,MATCH(E48,'Z7 TARGET CREATION'!$B$3:$B$40,0),MATCH(I48,'Z7 TARGET CREATION'!$C$2:$F$2,0)),"")</f>
        <v/>
      </c>
      <c r="L48" s="141" t="str">
        <f>IF(E48="","",VLOOKUP(E48,'Z7 TARGET CREATION'!$G$3:$I$40,3,FALSE))</f>
        <v/>
      </c>
      <c r="M48" s="40" t="str">
        <f>IF(E48="","",VLOOKUP(E48,'Z7 TARGET CREATION'!$G$3:$H$40,2, FALSE))</f>
        <v/>
      </c>
      <c r="N48" s="43" t="str">
        <f t="shared" si="1"/>
        <v/>
      </c>
      <c r="O48" s="142"/>
      <c r="P48" s="1"/>
      <c r="Q48" s="1"/>
      <c r="R48" s="1"/>
      <c r="S48" s="1"/>
      <c r="T48" s="1"/>
      <c r="U48" s="1"/>
      <c r="V48" s="1"/>
      <c r="W48" s="1">
        <f t="shared" si="0"/>
        <v>0</v>
      </c>
      <c r="X48" s="1"/>
      <c r="Y48" s="1"/>
      <c r="Z48" s="1"/>
    </row>
    <row r="49" spans="1:26" ht="15.75" customHeight="1" x14ac:dyDescent="0.2">
      <c r="A49" s="1"/>
      <c r="B49" s="1"/>
      <c r="C49" s="1"/>
      <c r="D49" s="49">
        <v>43</v>
      </c>
      <c r="E49" s="37"/>
      <c r="F49" s="140"/>
      <c r="G49" s="39" t="str">
        <f>IFERROR(VLOOKUP(E49,'Z1 HAB CLASS'!$D$4:$E$45,2,FALSE)," ")</f>
        <v xml:space="preserve"> </v>
      </c>
      <c r="H49" s="40" t="str">
        <f>IFERROR(VLOOKUP(G49,'Z1 HAB CLASS'!$L$3:$N$9,2,FALSE)," ")</f>
        <v xml:space="preserve"> </v>
      </c>
      <c r="I49" s="41"/>
      <c r="J49" s="40" t="str">
        <f>IFERROR(VLOOKUP(I49,'Z3 CONDITION VALUE'!$A$3:$B$5,2,FALSE)," ")</f>
        <v xml:space="preserve"> </v>
      </c>
      <c r="K49" s="39" t="str">
        <f t="array" ref="K49">IFERROR(INDEX('Z7 TARGET CREATION'!$C$3:$F$40,MATCH(E49,'Z7 TARGET CREATION'!$B$3:$B$40,0),MATCH(I49,'Z7 TARGET CREATION'!$C$2:$F$2,0)),"")</f>
        <v/>
      </c>
      <c r="L49" s="141" t="str">
        <f>IF(E49="","",VLOOKUP(E49,'Z7 TARGET CREATION'!$G$3:$I$40,3,FALSE))</f>
        <v/>
      </c>
      <c r="M49" s="40" t="str">
        <f>IF(E49="","",VLOOKUP(E49,'Z7 TARGET CREATION'!$G$3:$H$40,2, FALSE))</f>
        <v/>
      </c>
      <c r="N49" s="43" t="str">
        <f t="shared" si="1"/>
        <v/>
      </c>
      <c r="O49" s="142"/>
      <c r="P49" s="1"/>
      <c r="Q49" s="1"/>
      <c r="R49" s="1"/>
      <c r="S49" s="1"/>
      <c r="T49" s="1"/>
      <c r="U49" s="1"/>
      <c r="V49" s="1"/>
      <c r="W49" s="1">
        <f t="shared" si="0"/>
        <v>0</v>
      </c>
      <c r="X49" s="1"/>
      <c r="Y49" s="1"/>
      <c r="Z49" s="1"/>
    </row>
    <row r="50" spans="1:26" ht="15.75" customHeight="1" x14ac:dyDescent="0.2">
      <c r="A50" s="1"/>
      <c r="B50" s="1"/>
      <c r="C50" s="1"/>
      <c r="D50" s="49">
        <v>44</v>
      </c>
      <c r="E50" s="37"/>
      <c r="F50" s="140"/>
      <c r="G50" s="39" t="str">
        <f>IFERROR(VLOOKUP(E50,'Z1 HAB CLASS'!$D$4:$E$45,2,FALSE)," ")</f>
        <v xml:space="preserve"> </v>
      </c>
      <c r="H50" s="40" t="str">
        <f>IFERROR(VLOOKUP(G50,'Z1 HAB CLASS'!$L$3:$N$9,2,FALSE)," ")</f>
        <v xml:space="preserve"> </v>
      </c>
      <c r="I50" s="41"/>
      <c r="J50" s="40" t="str">
        <f>IFERROR(VLOOKUP(I50,'Z3 CONDITION VALUE'!$A$3:$B$5,2,FALSE)," ")</f>
        <v xml:space="preserve"> </v>
      </c>
      <c r="K50" s="39" t="str">
        <f t="array" ref="K50">IFERROR(INDEX('Z7 TARGET CREATION'!$C$3:$F$40,MATCH(E50,'Z7 TARGET CREATION'!$B$3:$B$40,0),MATCH(I50,'Z7 TARGET CREATION'!$C$2:$F$2,0)),"")</f>
        <v/>
      </c>
      <c r="L50" s="141" t="str">
        <f>IF(E50="","",VLOOKUP(E50,'Z7 TARGET CREATION'!$G$3:$I$40,3,FALSE))</f>
        <v/>
      </c>
      <c r="M50" s="40" t="str">
        <f>IF(E50="","",VLOOKUP(E50,'Z7 TARGET CREATION'!$G$3:$H$40,2, FALSE))</f>
        <v/>
      </c>
      <c r="N50" s="43" t="str">
        <f t="shared" si="1"/>
        <v/>
      </c>
      <c r="O50" s="142"/>
      <c r="P50" s="1"/>
      <c r="Q50" s="1"/>
      <c r="R50" s="1"/>
      <c r="S50" s="1"/>
      <c r="T50" s="1"/>
      <c r="U50" s="1"/>
      <c r="V50" s="1"/>
      <c r="W50" s="1">
        <f t="shared" si="0"/>
        <v>0</v>
      </c>
      <c r="X50" s="1"/>
      <c r="Y50" s="1"/>
      <c r="Z50" s="1"/>
    </row>
    <row r="51" spans="1:26" ht="15.75" customHeight="1" x14ac:dyDescent="0.2">
      <c r="A51" s="1"/>
      <c r="B51" s="1"/>
      <c r="C51" s="1"/>
      <c r="D51" s="49">
        <v>45</v>
      </c>
      <c r="E51" s="37"/>
      <c r="F51" s="140"/>
      <c r="G51" s="39" t="str">
        <f>IFERROR(VLOOKUP(E51,'Z1 HAB CLASS'!$D$4:$E$45,2,FALSE)," ")</f>
        <v xml:space="preserve"> </v>
      </c>
      <c r="H51" s="40" t="str">
        <f>IFERROR(VLOOKUP(G51,'Z1 HAB CLASS'!$L$3:$N$9,2,FALSE)," ")</f>
        <v xml:space="preserve"> </v>
      </c>
      <c r="I51" s="41"/>
      <c r="J51" s="40" t="str">
        <f>IFERROR(VLOOKUP(I51,'Z3 CONDITION VALUE'!$A$3:$B$5,2,FALSE)," ")</f>
        <v xml:space="preserve"> </v>
      </c>
      <c r="K51" s="39" t="str">
        <f t="array" ref="K51">IFERROR(INDEX('Z7 TARGET CREATION'!$C$3:$F$40,MATCH(E51,'Z7 TARGET CREATION'!$B$3:$B$40,0),MATCH(I51,'Z7 TARGET CREATION'!$C$2:$F$2,0)),"")</f>
        <v/>
      </c>
      <c r="L51" s="141" t="str">
        <f>IF(E51="","",VLOOKUP(E51,'Z7 TARGET CREATION'!$G$3:$I$40,3,FALSE))</f>
        <v/>
      </c>
      <c r="M51" s="40" t="str">
        <f>IF(E51="","",VLOOKUP(E51,'Z7 TARGET CREATION'!$G$3:$H$40,2, FALSE))</f>
        <v/>
      </c>
      <c r="N51" s="43" t="str">
        <f t="shared" si="1"/>
        <v/>
      </c>
      <c r="O51" s="142"/>
      <c r="P51" s="1"/>
      <c r="Q51" s="1"/>
      <c r="R51" s="1"/>
      <c r="S51" s="1"/>
      <c r="T51" s="1"/>
      <c r="U51" s="1"/>
      <c r="V51" s="1"/>
      <c r="W51" s="1">
        <f t="shared" si="0"/>
        <v>0</v>
      </c>
      <c r="X51" s="1"/>
      <c r="Y51" s="1"/>
      <c r="Z51" s="1"/>
    </row>
    <row r="52" spans="1:26" ht="15.75" customHeight="1" x14ac:dyDescent="0.2">
      <c r="A52" s="1"/>
      <c r="B52" s="1"/>
      <c r="C52" s="1"/>
      <c r="D52" s="49">
        <v>46</v>
      </c>
      <c r="E52" s="37"/>
      <c r="F52" s="140"/>
      <c r="G52" s="39" t="str">
        <f>IFERROR(VLOOKUP(E52,'Z1 HAB CLASS'!$D$4:$E$45,2,FALSE)," ")</f>
        <v xml:space="preserve"> </v>
      </c>
      <c r="H52" s="40" t="str">
        <f>IFERROR(VLOOKUP(G52,'Z1 HAB CLASS'!$L$3:$N$9,2,FALSE)," ")</f>
        <v xml:space="preserve"> </v>
      </c>
      <c r="I52" s="41"/>
      <c r="J52" s="40" t="str">
        <f>IFERROR(VLOOKUP(I52,'Z3 CONDITION VALUE'!$A$3:$B$5,2,FALSE)," ")</f>
        <v xml:space="preserve"> </v>
      </c>
      <c r="K52" s="39" t="str">
        <f t="array" ref="K52">IFERROR(INDEX('Z7 TARGET CREATION'!$C$3:$F$40,MATCH(E52,'Z7 TARGET CREATION'!$B$3:$B$40,0),MATCH(I52,'Z7 TARGET CREATION'!$C$2:$F$2,0)),"")</f>
        <v/>
      </c>
      <c r="L52" s="141" t="str">
        <f>IF(E52="","",VLOOKUP(E52,'Z7 TARGET CREATION'!$G$3:$I$40,3,FALSE))</f>
        <v/>
      </c>
      <c r="M52" s="40" t="str">
        <f>IF(E52="","",VLOOKUP(E52,'Z7 TARGET CREATION'!$G$3:$H$40,2, FALSE))</f>
        <v/>
      </c>
      <c r="N52" s="43" t="str">
        <f t="shared" si="1"/>
        <v/>
      </c>
      <c r="O52" s="142"/>
      <c r="P52" s="1"/>
      <c r="Q52" s="1"/>
      <c r="R52" s="1"/>
      <c r="S52" s="1"/>
      <c r="T52" s="1"/>
      <c r="U52" s="1"/>
      <c r="V52" s="1"/>
      <c r="W52" s="1">
        <f t="shared" si="0"/>
        <v>0</v>
      </c>
      <c r="X52" s="1"/>
      <c r="Y52" s="1"/>
      <c r="Z52" s="1"/>
    </row>
    <row r="53" spans="1:26" ht="15.75" customHeight="1" x14ac:dyDescent="0.2">
      <c r="A53" s="1"/>
      <c r="B53" s="1"/>
      <c r="C53" s="1"/>
      <c r="D53" s="49">
        <v>47</v>
      </c>
      <c r="E53" s="37"/>
      <c r="F53" s="140"/>
      <c r="G53" s="39" t="str">
        <f>IFERROR(VLOOKUP(E53,'Z1 HAB CLASS'!$D$4:$E$45,2,FALSE)," ")</f>
        <v xml:space="preserve"> </v>
      </c>
      <c r="H53" s="40" t="str">
        <f>IFERROR(VLOOKUP(G53,'Z1 HAB CLASS'!$L$3:$N$9,2,FALSE)," ")</f>
        <v xml:space="preserve"> </v>
      </c>
      <c r="I53" s="41"/>
      <c r="J53" s="40" t="str">
        <f>IFERROR(VLOOKUP(I53,'Z3 CONDITION VALUE'!$A$3:$B$5,2,FALSE)," ")</f>
        <v xml:space="preserve"> </v>
      </c>
      <c r="K53" s="39" t="str">
        <f t="array" ref="K53">IFERROR(INDEX('Z7 TARGET CREATION'!$C$3:$F$40,MATCH(E53,'Z7 TARGET CREATION'!$B$3:$B$40,0),MATCH(I53,'Z7 TARGET CREATION'!$C$2:$F$2,0)),"")</f>
        <v/>
      </c>
      <c r="L53" s="141" t="str">
        <f>IF(E53="","",VLOOKUP(E53,'Z7 TARGET CREATION'!$G$3:$I$40,3,FALSE))</f>
        <v/>
      </c>
      <c r="M53" s="40" t="str">
        <f>IF(E53="","",VLOOKUP(E53,'Z7 TARGET CREATION'!$G$3:$H$40,2, FALSE))</f>
        <v/>
      </c>
      <c r="N53" s="43" t="str">
        <f t="shared" si="1"/>
        <v/>
      </c>
      <c r="O53" s="142"/>
      <c r="P53" s="1"/>
      <c r="Q53" s="1"/>
      <c r="R53" s="1"/>
      <c r="S53" s="1"/>
      <c r="T53" s="1"/>
      <c r="U53" s="1"/>
      <c r="V53" s="1"/>
      <c r="W53" s="1">
        <f t="shared" si="0"/>
        <v>0</v>
      </c>
      <c r="X53" s="1"/>
      <c r="Y53" s="1"/>
      <c r="Z53" s="1"/>
    </row>
    <row r="54" spans="1:26" ht="15.75" customHeight="1" x14ac:dyDescent="0.2">
      <c r="A54" s="1"/>
      <c r="B54" s="1"/>
      <c r="C54" s="1"/>
      <c r="D54" s="49">
        <v>48</v>
      </c>
      <c r="E54" s="37"/>
      <c r="F54" s="140"/>
      <c r="G54" s="39" t="str">
        <f>IFERROR(VLOOKUP(E54,'Z1 HAB CLASS'!$D$4:$E$45,2,FALSE)," ")</f>
        <v xml:space="preserve"> </v>
      </c>
      <c r="H54" s="40" t="str">
        <f>IFERROR(VLOOKUP(G54,'Z1 HAB CLASS'!$L$3:$N$9,2,FALSE)," ")</f>
        <v xml:space="preserve"> </v>
      </c>
      <c r="I54" s="41"/>
      <c r="J54" s="40" t="str">
        <f>IFERROR(VLOOKUP(I54,'Z3 CONDITION VALUE'!$A$3:$B$5,2,FALSE)," ")</f>
        <v xml:space="preserve"> </v>
      </c>
      <c r="K54" s="39" t="str">
        <f t="array" ref="K54">IFERROR(INDEX('Z7 TARGET CREATION'!$C$3:$F$40,MATCH(E54,'Z7 TARGET CREATION'!$B$3:$B$40,0),MATCH(I54,'Z7 TARGET CREATION'!$C$2:$F$2,0)),"")</f>
        <v/>
      </c>
      <c r="L54" s="141" t="str">
        <f>IF(E54="","",VLOOKUP(E54,'Z7 TARGET CREATION'!$G$3:$I$40,3,FALSE))</f>
        <v/>
      </c>
      <c r="M54" s="40" t="str">
        <f>IF(E54="","",VLOOKUP(E54,'Z7 TARGET CREATION'!$G$3:$H$40,2, FALSE))</f>
        <v/>
      </c>
      <c r="N54" s="43" t="str">
        <f t="shared" si="1"/>
        <v/>
      </c>
      <c r="O54" s="142"/>
      <c r="P54" s="1"/>
      <c r="Q54" s="1"/>
      <c r="R54" s="1"/>
      <c r="S54" s="1"/>
      <c r="T54" s="1"/>
      <c r="U54" s="1"/>
      <c r="V54" s="1"/>
      <c r="W54" s="1">
        <f t="shared" si="0"/>
        <v>0</v>
      </c>
      <c r="X54" s="1"/>
      <c r="Y54" s="1"/>
      <c r="Z54" s="1"/>
    </row>
    <row r="55" spans="1:26" ht="15.75" customHeight="1" x14ac:dyDescent="0.2">
      <c r="A55" s="1"/>
      <c r="B55" s="1"/>
      <c r="C55" s="1"/>
      <c r="D55" s="49">
        <v>49</v>
      </c>
      <c r="E55" s="37"/>
      <c r="F55" s="140"/>
      <c r="G55" s="39" t="str">
        <f>IFERROR(VLOOKUP(E55,'Z1 HAB CLASS'!$D$4:$E$45,2,FALSE)," ")</f>
        <v xml:space="preserve"> </v>
      </c>
      <c r="H55" s="40" t="str">
        <f>IFERROR(VLOOKUP(G55,'Z1 HAB CLASS'!$L$3:$N$9,2,FALSE)," ")</f>
        <v xml:space="preserve"> </v>
      </c>
      <c r="I55" s="41"/>
      <c r="J55" s="40" t="str">
        <f>IFERROR(VLOOKUP(I55,'Z3 CONDITION VALUE'!$A$3:$B$5,2,FALSE)," ")</f>
        <v xml:space="preserve"> </v>
      </c>
      <c r="K55" s="39" t="str">
        <f t="array" ref="K55">IFERROR(INDEX('Z7 TARGET CREATION'!$C$3:$F$40,MATCH(E55,'Z7 TARGET CREATION'!$B$3:$B$40,0),MATCH(I55,'Z7 TARGET CREATION'!$C$2:$F$2,0)),"")</f>
        <v/>
      </c>
      <c r="L55" s="141" t="str">
        <f>IF(E55="","",VLOOKUP(E55,'Z7 TARGET CREATION'!$G$3:$I$40,3,FALSE))</f>
        <v/>
      </c>
      <c r="M55" s="40" t="str">
        <f>IF(E55="","",VLOOKUP(E55,'Z7 TARGET CREATION'!$G$3:$H$40,2, FALSE))</f>
        <v/>
      </c>
      <c r="N55" s="43" t="str">
        <f t="shared" si="1"/>
        <v/>
      </c>
      <c r="O55" s="142"/>
      <c r="P55" s="1"/>
      <c r="Q55" s="1"/>
      <c r="R55" s="1"/>
      <c r="S55" s="1"/>
      <c r="T55" s="1"/>
      <c r="U55" s="1"/>
      <c r="V55" s="1"/>
      <c r="W55" s="1">
        <f t="shared" si="0"/>
        <v>0</v>
      </c>
      <c r="X55" s="1"/>
      <c r="Y55" s="1"/>
      <c r="Z55" s="1"/>
    </row>
    <row r="56" spans="1:26" ht="15.75" customHeight="1" x14ac:dyDescent="0.2">
      <c r="A56" s="1"/>
      <c r="B56" s="1"/>
      <c r="C56" s="1"/>
      <c r="D56" s="49">
        <v>50</v>
      </c>
      <c r="E56" s="37"/>
      <c r="F56" s="140"/>
      <c r="G56" s="39" t="str">
        <f>IFERROR(VLOOKUP(E56,'Z1 HAB CLASS'!$D$4:$E$45,2,FALSE)," ")</f>
        <v xml:space="preserve"> </v>
      </c>
      <c r="H56" s="40" t="str">
        <f>IFERROR(VLOOKUP(G56,'Z1 HAB CLASS'!$L$3:$N$9,2,FALSE)," ")</f>
        <v xml:space="preserve"> </v>
      </c>
      <c r="I56" s="41"/>
      <c r="J56" s="40" t="str">
        <f>IFERROR(VLOOKUP(I56,'Z3 CONDITION VALUE'!$A$3:$B$5,2,FALSE)," ")</f>
        <v xml:space="preserve"> </v>
      </c>
      <c r="K56" s="39" t="str">
        <f t="array" ref="K56">IFERROR(INDEX('Z7 TARGET CREATION'!$C$3:$F$40,MATCH(E56,'Z7 TARGET CREATION'!$B$3:$B$40,0),MATCH(I56,'Z7 TARGET CREATION'!$C$2:$F$2,0)),"")</f>
        <v/>
      </c>
      <c r="L56" s="141" t="str">
        <f>IF(E56="","",VLOOKUP(E56,'Z7 TARGET CREATION'!$G$3:$I$40,3,FALSE))</f>
        <v/>
      </c>
      <c r="M56" s="40" t="str">
        <f>IF(E56="","",VLOOKUP(E56,'Z7 TARGET CREATION'!$G$3:$H$40,2, FALSE))</f>
        <v/>
      </c>
      <c r="N56" s="43" t="str">
        <f t="shared" si="1"/>
        <v/>
      </c>
      <c r="O56" s="142"/>
      <c r="P56" s="1"/>
      <c r="Q56" s="1"/>
      <c r="R56" s="1"/>
      <c r="S56" s="1"/>
      <c r="T56" s="1"/>
      <c r="U56" s="1"/>
      <c r="V56" s="1"/>
      <c r="W56" s="1">
        <f t="shared" si="0"/>
        <v>0</v>
      </c>
      <c r="X56" s="1"/>
      <c r="Y56" s="1"/>
      <c r="Z56" s="1"/>
    </row>
    <row r="57" spans="1:26" ht="15.75" customHeight="1" x14ac:dyDescent="0.2">
      <c r="A57" s="1"/>
      <c r="B57" s="1"/>
      <c r="C57" s="1"/>
      <c r="D57" s="49">
        <v>51</v>
      </c>
      <c r="E57" s="37"/>
      <c r="F57" s="140"/>
      <c r="G57" s="39" t="str">
        <f>IFERROR(VLOOKUP(E57,'Z1 HAB CLASS'!$D$4:$E$45,2,FALSE)," ")</f>
        <v xml:space="preserve"> </v>
      </c>
      <c r="H57" s="40" t="str">
        <f>IFERROR(VLOOKUP(G57,'Z1 HAB CLASS'!$L$3:$N$9,2,FALSE)," ")</f>
        <v xml:space="preserve"> </v>
      </c>
      <c r="I57" s="41"/>
      <c r="J57" s="40" t="str">
        <f>IFERROR(VLOOKUP(I57,'Z3 CONDITION VALUE'!$A$3:$B$5,2,FALSE)," ")</f>
        <v xml:space="preserve"> </v>
      </c>
      <c r="K57" s="39" t="str">
        <f t="array" ref="K57">IFERROR(INDEX('Z7 TARGET CREATION'!$C$3:$F$40,MATCH(E57,'Z7 TARGET CREATION'!$B$3:$B$40,0),MATCH(I57,'Z7 TARGET CREATION'!$C$2:$F$2,0)),"")</f>
        <v/>
      </c>
      <c r="L57" s="141" t="str">
        <f>IF(E57="","",VLOOKUP(E57,'Z7 TARGET CREATION'!$G$3:$I$40,3,FALSE))</f>
        <v/>
      </c>
      <c r="M57" s="40" t="str">
        <f>IF(E57="","",VLOOKUP(E57,'Z7 TARGET CREATION'!$G$3:$H$40,2, FALSE))</f>
        <v/>
      </c>
      <c r="N57" s="43" t="str">
        <f t="shared" si="1"/>
        <v/>
      </c>
      <c r="O57" s="142"/>
      <c r="P57" s="1"/>
      <c r="Q57" s="1"/>
      <c r="R57" s="1"/>
      <c r="S57" s="1"/>
      <c r="T57" s="1"/>
      <c r="U57" s="1"/>
      <c r="V57" s="1"/>
      <c r="W57" s="1">
        <f t="shared" si="0"/>
        <v>0</v>
      </c>
      <c r="X57" s="1"/>
      <c r="Y57" s="1"/>
      <c r="Z57" s="1"/>
    </row>
    <row r="58" spans="1:26" ht="15.75" customHeight="1" x14ac:dyDescent="0.2">
      <c r="A58" s="1"/>
      <c r="B58" s="1"/>
      <c r="C58" s="1"/>
      <c r="D58" s="49">
        <v>52</v>
      </c>
      <c r="E58" s="37"/>
      <c r="F58" s="140"/>
      <c r="G58" s="39" t="str">
        <f>IFERROR(VLOOKUP(E58,'Z1 HAB CLASS'!$D$4:$E$45,2,FALSE)," ")</f>
        <v xml:space="preserve"> </v>
      </c>
      <c r="H58" s="40" t="str">
        <f>IFERROR(VLOOKUP(G58,'Z1 HAB CLASS'!$L$3:$N$9,2,FALSE)," ")</f>
        <v xml:space="preserve"> </v>
      </c>
      <c r="I58" s="41"/>
      <c r="J58" s="40" t="str">
        <f>IFERROR(VLOOKUP(I58,'Z3 CONDITION VALUE'!$A$3:$B$5,2,FALSE)," ")</f>
        <v xml:space="preserve"> </v>
      </c>
      <c r="K58" s="39" t="str">
        <f t="array" ref="K58">IFERROR(INDEX('Z7 TARGET CREATION'!$C$3:$F$40,MATCH(E58,'Z7 TARGET CREATION'!$B$3:$B$40,0),MATCH(I58,'Z7 TARGET CREATION'!$C$2:$F$2,0)),"")</f>
        <v/>
      </c>
      <c r="L58" s="141" t="str">
        <f>IF(E58="","",VLOOKUP(E58,'Z7 TARGET CREATION'!$G$3:$I$40,3,FALSE))</f>
        <v/>
      </c>
      <c r="M58" s="40" t="str">
        <f>IF(E58="","",VLOOKUP(E58,'Z7 TARGET CREATION'!$G$3:$H$40,2, FALSE))</f>
        <v/>
      </c>
      <c r="N58" s="43" t="str">
        <f t="shared" si="1"/>
        <v/>
      </c>
      <c r="O58" s="142"/>
      <c r="P58" s="1"/>
      <c r="Q58" s="1"/>
      <c r="R58" s="1"/>
      <c r="S58" s="1"/>
      <c r="T58" s="1"/>
      <c r="U58" s="1"/>
      <c r="V58" s="1"/>
      <c r="W58" s="1">
        <f t="shared" si="0"/>
        <v>0</v>
      </c>
      <c r="X58" s="1"/>
      <c r="Y58" s="1"/>
      <c r="Z58" s="1"/>
    </row>
    <row r="59" spans="1:26" ht="15.75" customHeight="1" x14ac:dyDescent="0.2">
      <c r="A59" s="1"/>
      <c r="B59" s="1"/>
      <c r="C59" s="1"/>
      <c r="D59" s="49">
        <v>53</v>
      </c>
      <c r="E59" s="37"/>
      <c r="F59" s="140"/>
      <c r="G59" s="39" t="str">
        <f>IFERROR(VLOOKUP(E59,'Z1 HAB CLASS'!$D$4:$E$45,2,FALSE)," ")</f>
        <v xml:space="preserve"> </v>
      </c>
      <c r="H59" s="40" t="str">
        <f>IFERROR(VLOOKUP(G59,'Z1 HAB CLASS'!$L$3:$N$9,2,FALSE)," ")</f>
        <v xml:space="preserve"> </v>
      </c>
      <c r="I59" s="41"/>
      <c r="J59" s="40" t="str">
        <f>IFERROR(VLOOKUP(I59,'Z3 CONDITION VALUE'!$A$3:$B$5,2,FALSE)," ")</f>
        <v xml:space="preserve"> </v>
      </c>
      <c r="K59" s="39" t="str">
        <f t="array" ref="K59">IFERROR(INDEX('Z7 TARGET CREATION'!$C$3:$F$40,MATCH(E59,'Z7 TARGET CREATION'!$B$3:$B$40,0),MATCH(I59,'Z7 TARGET CREATION'!$C$2:$F$2,0)),"")</f>
        <v/>
      </c>
      <c r="L59" s="141" t="str">
        <f>IF(E59="","",VLOOKUP(E59,'Z7 TARGET CREATION'!$G$3:$I$40,3,FALSE))</f>
        <v/>
      </c>
      <c r="M59" s="40" t="str">
        <f>IF(E59="","",VLOOKUP(E59,'Z7 TARGET CREATION'!$G$3:$H$40,2, FALSE))</f>
        <v/>
      </c>
      <c r="N59" s="43" t="str">
        <f t="shared" si="1"/>
        <v/>
      </c>
      <c r="O59" s="142"/>
      <c r="P59" s="1"/>
      <c r="Q59" s="1"/>
      <c r="R59" s="1"/>
      <c r="S59" s="1"/>
      <c r="T59" s="1"/>
      <c r="U59" s="1"/>
      <c r="V59" s="1"/>
      <c r="W59" s="1">
        <f t="shared" si="0"/>
        <v>0</v>
      </c>
      <c r="X59" s="1"/>
      <c r="Y59" s="1"/>
      <c r="Z59" s="1"/>
    </row>
    <row r="60" spans="1:26" ht="15.75" customHeight="1" x14ac:dyDescent="0.2">
      <c r="A60" s="1"/>
      <c r="B60" s="1"/>
      <c r="C60" s="1"/>
      <c r="D60" s="49">
        <v>54</v>
      </c>
      <c r="E60" s="37"/>
      <c r="F60" s="140"/>
      <c r="G60" s="39" t="str">
        <f>IFERROR(VLOOKUP(E60,'Z1 HAB CLASS'!$D$4:$E$45,2,FALSE)," ")</f>
        <v xml:space="preserve"> </v>
      </c>
      <c r="H60" s="40" t="str">
        <f>IFERROR(VLOOKUP(G60,'Z1 HAB CLASS'!$L$3:$N$9,2,FALSE)," ")</f>
        <v xml:space="preserve"> </v>
      </c>
      <c r="I60" s="41"/>
      <c r="J60" s="40" t="str">
        <f>IFERROR(VLOOKUP(I60,'Z3 CONDITION VALUE'!$A$3:$B$5,2,FALSE)," ")</f>
        <v xml:space="preserve"> </v>
      </c>
      <c r="K60" s="39" t="str">
        <f t="array" ref="K60">IFERROR(INDEX('Z7 TARGET CREATION'!$C$3:$F$40,MATCH(E60,'Z7 TARGET CREATION'!$B$3:$B$40,0),MATCH(I60,'Z7 TARGET CREATION'!$C$2:$F$2,0)),"")</f>
        <v/>
      </c>
      <c r="L60" s="141" t="str">
        <f>IF(E60="","",VLOOKUP(E60,'Z7 TARGET CREATION'!$G$3:$I$40,3,FALSE))</f>
        <v/>
      </c>
      <c r="M60" s="40" t="str">
        <f>IF(E60="","",VLOOKUP(E60,'Z7 TARGET CREATION'!$G$3:$H$40,2, FALSE))</f>
        <v/>
      </c>
      <c r="N60" s="43" t="str">
        <f t="shared" si="1"/>
        <v/>
      </c>
      <c r="O60" s="142"/>
      <c r="P60" s="1"/>
      <c r="Q60" s="1"/>
      <c r="R60" s="1"/>
      <c r="S60" s="1"/>
      <c r="T60" s="1"/>
      <c r="U60" s="1"/>
      <c r="V60" s="1"/>
      <c r="W60" s="1">
        <f t="shared" si="0"/>
        <v>0</v>
      </c>
      <c r="X60" s="1"/>
      <c r="Y60" s="1"/>
      <c r="Z60" s="1"/>
    </row>
    <row r="61" spans="1:26" ht="15.75" customHeight="1" x14ac:dyDescent="0.2">
      <c r="A61" s="1"/>
      <c r="B61" s="1"/>
      <c r="C61" s="1"/>
      <c r="D61" s="49">
        <v>55</v>
      </c>
      <c r="E61" s="37"/>
      <c r="F61" s="140"/>
      <c r="G61" s="39" t="str">
        <f>IFERROR(VLOOKUP(E61,'Z1 HAB CLASS'!$D$4:$E$45,2,FALSE)," ")</f>
        <v xml:space="preserve"> </v>
      </c>
      <c r="H61" s="40" t="str">
        <f>IFERROR(VLOOKUP(G61,'Z1 HAB CLASS'!$L$3:$N$9,2,FALSE)," ")</f>
        <v xml:space="preserve"> </v>
      </c>
      <c r="I61" s="41"/>
      <c r="J61" s="40" t="str">
        <f>IFERROR(VLOOKUP(I61,'Z3 CONDITION VALUE'!$A$3:$B$5,2,FALSE)," ")</f>
        <v xml:space="preserve"> </v>
      </c>
      <c r="K61" s="39" t="str">
        <f t="array" ref="K61">IFERROR(INDEX('Z7 TARGET CREATION'!$C$3:$F$40,MATCH(E61,'Z7 TARGET CREATION'!$B$3:$B$40,0),MATCH(I61,'Z7 TARGET CREATION'!$C$2:$F$2,0)),"")</f>
        <v/>
      </c>
      <c r="L61" s="141" t="str">
        <f>IF(E61="","",VLOOKUP(E61,'Z7 TARGET CREATION'!$G$3:$I$40,3,FALSE))</f>
        <v/>
      </c>
      <c r="M61" s="40" t="str">
        <f>IF(E61="","",VLOOKUP(E61,'Z7 TARGET CREATION'!$G$3:$H$40,2, FALSE))</f>
        <v/>
      </c>
      <c r="N61" s="43" t="str">
        <f t="shared" si="1"/>
        <v/>
      </c>
      <c r="O61" s="142"/>
      <c r="P61" s="1"/>
      <c r="Q61" s="1"/>
      <c r="R61" s="1"/>
      <c r="S61" s="1"/>
      <c r="T61" s="1"/>
      <c r="U61" s="1"/>
      <c r="V61" s="1"/>
      <c r="W61" s="1">
        <f t="shared" si="0"/>
        <v>0</v>
      </c>
      <c r="X61" s="1"/>
      <c r="Y61" s="1"/>
      <c r="Z61" s="1"/>
    </row>
    <row r="62" spans="1:26" ht="15.75" customHeight="1" x14ac:dyDescent="0.2">
      <c r="A62" s="1"/>
      <c r="B62" s="1"/>
      <c r="C62" s="1"/>
      <c r="D62" s="49">
        <v>56</v>
      </c>
      <c r="E62" s="37"/>
      <c r="F62" s="140"/>
      <c r="G62" s="39" t="str">
        <f>IFERROR(VLOOKUP(E62,'Z1 HAB CLASS'!$D$4:$E$45,2,FALSE)," ")</f>
        <v xml:space="preserve"> </v>
      </c>
      <c r="H62" s="40" t="str">
        <f>IFERROR(VLOOKUP(G62,'Z1 HAB CLASS'!$L$3:$N$9,2,FALSE)," ")</f>
        <v xml:space="preserve"> </v>
      </c>
      <c r="I62" s="41"/>
      <c r="J62" s="40" t="str">
        <f>IFERROR(VLOOKUP(I62,'Z3 CONDITION VALUE'!$A$3:$B$5,2,FALSE)," ")</f>
        <v xml:space="preserve"> </v>
      </c>
      <c r="K62" s="39" t="str">
        <f t="array" ref="K62">IFERROR(INDEX('Z7 TARGET CREATION'!$C$3:$F$40,MATCH(E62,'Z7 TARGET CREATION'!$B$3:$B$40,0),MATCH(I62,'Z7 TARGET CREATION'!$C$2:$F$2,0)),"")</f>
        <v/>
      </c>
      <c r="L62" s="141" t="str">
        <f>IF(E62="","",VLOOKUP(E62,'Z7 TARGET CREATION'!$G$3:$I$40,3,FALSE))</f>
        <v/>
      </c>
      <c r="M62" s="40" t="str">
        <f>IF(E62="","",VLOOKUP(E62,'Z7 TARGET CREATION'!$G$3:$H$40,2, FALSE))</f>
        <v/>
      </c>
      <c r="N62" s="43" t="str">
        <f t="shared" si="1"/>
        <v/>
      </c>
      <c r="O62" s="142"/>
      <c r="P62" s="1"/>
      <c r="Q62" s="1"/>
      <c r="R62" s="1"/>
      <c r="S62" s="1"/>
      <c r="T62" s="1"/>
      <c r="U62" s="1"/>
      <c r="V62" s="1"/>
      <c r="W62" s="1">
        <f t="shared" si="0"/>
        <v>0</v>
      </c>
      <c r="X62" s="1"/>
      <c r="Y62" s="1"/>
      <c r="Z62" s="1"/>
    </row>
    <row r="63" spans="1:26" ht="15.75" customHeight="1" x14ac:dyDescent="0.2">
      <c r="A63" s="1"/>
      <c r="B63" s="1"/>
      <c r="C63" s="1"/>
      <c r="D63" s="49">
        <v>57</v>
      </c>
      <c r="E63" s="37"/>
      <c r="F63" s="140"/>
      <c r="G63" s="39" t="str">
        <f>IFERROR(VLOOKUP(E63,'Z1 HAB CLASS'!$D$4:$E$45,2,FALSE)," ")</f>
        <v xml:space="preserve"> </v>
      </c>
      <c r="H63" s="40" t="str">
        <f>IFERROR(VLOOKUP(G63,'Z1 HAB CLASS'!$L$3:$N$9,2,FALSE)," ")</f>
        <v xml:space="preserve"> </v>
      </c>
      <c r="I63" s="41"/>
      <c r="J63" s="40" t="str">
        <f>IFERROR(VLOOKUP(I63,'Z3 CONDITION VALUE'!$A$3:$B$5,2,FALSE)," ")</f>
        <v xml:space="preserve"> </v>
      </c>
      <c r="K63" s="39" t="str">
        <f t="array" ref="K63">IFERROR(INDEX('Z7 TARGET CREATION'!$C$3:$F$40,MATCH(E63,'Z7 TARGET CREATION'!$B$3:$B$40,0),MATCH(I63,'Z7 TARGET CREATION'!$C$2:$F$2,0)),"")</f>
        <v/>
      </c>
      <c r="L63" s="141" t="str">
        <f>IF(E63="","",VLOOKUP(E63,'Z7 TARGET CREATION'!$G$3:$I$40,3,FALSE))</f>
        <v/>
      </c>
      <c r="M63" s="40" t="str">
        <f>IF(E63="","",VLOOKUP(E63,'Z7 TARGET CREATION'!$G$3:$H$40,2, FALSE))</f>
        <v/>
      </c>
      <c r="N63" s="43" t="str">
        <f t="shared" si="1"/>
        <v/>
      </c>
      <c r="O63" s="142"/>
      <c r="P63" s="1"/>
      <c r="Q63" s="1"/>
      <c r="R63" s="1"/>
      <c r="S63" s="1"/>
      <c r="T63" s="1"/>
      <c r="U63" s="1"/>
      <c r="V63" s="1"/>
      <c r="W63" s="1">
        <f t="shared" si="0"/>
        <v>0</v>
      </c>
      <c r="X63" s="1"/>
      <c r="Y63" s="1"/>
      <c r="Z63" s="1"/>
    </row>
    <row r="64" spans="1:26" ht="15.75" customHeight="1" x14ac:dyDescent="0.2">
      <c r="A64" s="1"/>
      <c r="B64" s="1"/>
      <c r="C64" s="1"/>
      <c r="D64" s="49">
        <v>58</v>
      </c>
      <c r="E64" s="37"/>
      <c r="F64" s="140"/>
      <c r="G64" s="39" t="str">
        <f>IFERROR(VLOOKUP(E64,'Z1 HAB CLASS'!$D$4:$E$45,2,FALSE)," ")</f>
        <v xml:space="preserve"> </v>
      </c>
      <c r="H64" s="40" t="str">
        <f>IFERROR(VLOOKUP(G64,'Z1 HAB CLASS'!$L$3:$N$9,2,FALSE)," ")</f>
        <v xml:space="preserve"> </v>
      </c>
      <c r="I64" s="41"/>
      <c r="J64" s="40" t="str">
        <f>IFERROR(VLOOKUP(I64,'Z3 CONDITION VALUE'!$A$3:$B$5,2,FALSE)," ")</f>
        <v xml:space="preserve"> </v>
      </c>
      <c r="K64" s="39" t="str">
        <f t="array" ref="K64">IFERROR(INDEX('Z7 TARGET CREATION'!$C$3:$F$40,MATCH(E64,'Z7 TARGET CREATION'!$B$3:$B$40,0),MATCH(I64,'Z7 TARGET CREATION'!$C$2:$F$2,0)),"")</f>
        <v/>
      </c>
      <c r="L64" s="141" t="str">
        <f>IF(E64="","",VLOOKUP(E64,'Z7 TARGET CREATION'!$G$3:$I$40,3,FALSE))</f>
        <v/>
      </c>
      <c r="M64" s="40" t="str">
        <f>IF(E64="","",VLOOKUP(E64,'Z7 TARGET CREATION'!$G$3:$H$40,2, FALSE))</f>
        <v/>
      </c>
      <c r="N64" s="43" t="str">
        <f t="shared" si="1"/>
        <v/>
      </c>
      <c r="O64" s="142"/>
      <c r="P64" s="1"/>
      <c r="Q64" s="1"/>
      <c r="R64" s="1"/>
      <c r="S64" s="1"/>
      <c r="T64" s="1"/>
      <c r="U64" s="1"/>
      <c r="V64" s="1"/>
      <c r="W64" s="1">
        <f t="shared" si="0"/>
        <v>0</v>
      </c>
      <c r="X64" s="1"/>
      <c r="Y64" s="1"/>
      <c r="Z64" s="1"/>
    </row>
    <row r="65" spans="1:26" ht="15.75" customHeight="1" x14ac:dyDescent="0.2">
      <c r="A65" s="1"/>
      <c r="B65" s="1"/>
      <c r="C65" s="1"/>
      <c r="D65" s="49">
        <v>59</v>
      </c>
      <c r="E65" s="37"/>
      <c r="F65" s="140"/>
      <c r="G65" s="39" t="str">
        <f>IFERROR(VLOOKUP(E65,'Z1 HAB CLASS'!$D$4:$E$45,2,FALSE)," ")</f>
        <v xml:space="preserve"> </v>
      </c>
      <c r="H65" s="40" t="str">
        <f>IFERROR(VLOOKUP(G65,'Z1 HAB CLASS'!$L$3:$N$9,2,FALSE)," ")</f>
        <v xml:space="preserve"> </v>
      </c>
      <c r="I65" s="41"/>
      <c r="J65" s="40" t="str">
        <f>IFERROR(VLOOKUP(I65,'Z3 CONDITION VALUE'!$A$3:$B$5,2,FALSE)," ")</f>
        <v xml:space="preserve"> </v>
      </c>
      <c r="K65" s="39" t="str">
        <f t="array" ref="K65">IFERROR(INDEX('Z7 TARGET CREATION'!$C$3:$F$40,MATCH(E65,'Z7 TARGET CREATION'!$B$3:$B$40,0),MATCH(I65,'Z7 TARGET CREATION'!$C$2:$F$2,0)),"")</f>
        <v/>
      </c>
      <c r="L65" s="141" t="str">
        <f>IF(E65="","",VLOOKUP(E65,'Z7 TARGET CREATION'!$G$3:$I$40,3,FALSE))</f>
        <v/>
      </c>
      <c r="M65" s="40" t="str">
        <f>IF(E65="","",VLOOKUP(E65,'Z7 TARGET CREATION'!$G$3:$H$40,2, FALSE))</f>
        <v/>
      </c>
      <c r="N65" s="43" t="str">
        <f t="shared" si="1"/>
        <v/>
      </c>
      <c r="O65" s="142"/>
      <c r="P65" s="1"/>
      <c r="Q65" s="1"/>
      <c r="R65" s="1"/>
      <c r="S65" s="1"/>
      <c r="T65" s="1"/>
      <c r="U65" s="1"/>
      <c r="V65" s="1"/>
      <c r="W65" s="1">
        <f t="shared" si="0"/>
        <v>0</v>
      </c>
      <c r="X65" s="1"/>
      <c r="Y65" s="1"/>
      <c r="Z65" s="1"/>
    </row>
    <row r="66" spans="1:26" ht="15.75" customHeight="1" x14ac:dyDescent="0.2">
      <c r="A66" s="1"/>
      <c r="B66" s="1"/>
      <c r="C66" s="1"/>
      <c r="D66" s="49">
        <v>60</v>
      </c>
      <c r="E66" s="37"/>
      <c r="F66" s="140"/>
      <c r="G66" s="39" t="str">
        <f>IFERROR(VLOOKUP(E66,'Z1 HAB CLASS'!$D$4:$E$45,2,FALSE)," ")</f>
        <v xml:space="preserve"> </v>
      </c>
      <c r="H66" s="40" t="str">
        <f>IFERROR(VLOOKUP(G66,'Z1 HAB CLASS'!$L$3:$N$9,2,FALSE)," ")</f>
        <v xml:space="preserve"> </v>
      </c>
      <c r="I66" s="41"/>
      <c r="J66" s="40" t="str">
        <f>IFERROR(VLOOKUP(I66,'Z3 CONDITION VALUE'!$A$3:$B$5,2,FALSE)," ")</f>
        <v xml:space="preserve"> </v>
      </c>
      <c r="K66" s="39" t="str">
        <f t="array" ref="K66">IFERROR(INDEX('Z7 TARGET CREATION'!$C$3:$F$40,MATCH(E66,'Z7 TARGET CREATION'!$B$3:$B$40,0),MATCH(I66,'Z7 TARGET CREATION'!$C$2:$F$2,0)),"")</f>
        <v/>
      </c>
      <c r="L66" s="141" t="str">
        <f>IF(E66="","",VLOOKUP(E66,'Z7 TARGET CREATION'!$G$3:$I$40,3,FALSE))</f>
        <v/>
      </c>
      <c r="M66" s="40" t="str">
        <f>IF(E66="","",VLOOKUP(E66,'Z7 TARGET CREATION'!$G$3:$H$40,2, FALSE))</f>
        <v/>
      </c>
      <c r="N66" s="43" t="str">
        <f t="shared" si="1"/>
        <v/>
      </c>
      <c r="O66" s="142"/>
      <c r="P66" s="1"/>
      <c r="Q66" s="1"/>
      <c r="R66" s="1"/>
      <c r="S66" s="1"/>
      <c r="T66" s="1"/>
      <c r="U66" s="1"/>
      <c r="V66" s="1"/>
      <c r="W66" s="1">
        <f t="shared" si="0"/>
        <v>0</v>
      </c>
      <c r="X66" s="1"/>
      <c r="Y66" s="1"/>
      <c r="Z66" s="1"/>
    </row>
    <row r="67" spans="1:26" ht="15.75" customHeight="1" x14ac:dyDescent="0.2">
      <c r="A67" s="1"/>
      <c r="B67" s="1"/>
      <c r="C67" s="1"/>
      <c r="D67" s="49">
        <v>61</v>
      </c>
      <c r="E67" s="37"/>
      <c r="F67" s="140"/>
      <c r="G67" s="39" t="str">
        <f>IFERROR(VLOOKUP(E67,'Z1 HAB CLASS'!$D$4:$E$45,2,FALSE)," ")</f>
        <v xml:space="preserve"> </v>
      </c>
      <c r="H67" s="40" t="str">
        <f>IFERROR(VLOOKUP(G67,'Z1 HAB CLASS'!$L$3:$N$9,2,FALSE)," ")</f>
        <v xml:space="preserve"> </v>
      </c>
      <c r="I67" s="41"/>
      <c r="J67" s="40" t="str">
        <f>IFERROR(VLOOKUP(I67,'Z3 CONDITION VALUE'!$A$3:$B$5,2,FALSE)," ")</f>
        <v xml:space="preserve"> </v>
      </c>
      <c r="K67" s="39" t="str">
        <f t="array" ref="K67">IFERROR(INDEX('Z7 TARGET CREATION'!$C$3:$F$40,MATCH(E67,'Z7 TARGET CREATION'!$B$3:$B$40,0),MATCH(I67,'Z7 TARGET CREATION'!$C$2:$F$2,0)),"")</f>
        <v/>
      </c>
      <c r="L67" s="141" t="str">
        <f>IF(E67="","",VLOOKUP(E67,'Z7 TARGET CREATION'!$G$3:$I$40,3,FALSE))</f>
        <v/>
      </c>
      <c r="M67" s="40" t="str">
        <f>IF(E67="","",VLOOKUP(E67,'Z7 TARGET CREATION'!$G$3:$H$40,2, FALSE))</f>
        <v/>
      </c>
      <c r="N67" s="43" t="str">
        <f t="shared" si="1"/>
        <v/>
      </c>
      <c r="O67" s="142"/>
      <c r="P67" s="1"/>
      <c r="Q67" s="1"/>
      <c r="R67" s="1"/>
      <c r="S67" s="1"/>
      <c r="T67" s="1"/>
      <c r="U67" s="1"/>
      <c r="V67" s="1"/>
      <c r="W67" s="1">
        <f t="shared" si="0"/>
        <v>0</v>
      </c>
      <c r="X67" s="1"/>
      <c r="Y67" s="1"/>
      <c r="Z67" s="1"/>
    </row>
    <row r="68" spans="1:26" ht="15.75" customHeight="1" x14ac:dyDescent="0.2">
      <c r="A68" s="1"/>
      <c r="B68" s="1"/>
      <c r="C68" s="1"/>
      <c r="D68" s="49">
        <v>62</v>
      </c>
      <c r="E68" s="37"/>
      <c r="F68" s="140"/>
      <c r="G68" s="39" t="str">
        <f>IFERROR(VLOOKUP(E68,'Z1 HAB CLASS'!$D$4:$E$45,2,FALSE)," ")</f>
        <v xml:space="preserve"> </v>
      </c>
      <c r="H68" s="40" t="str">
        <f>IFERROR(VLOOKUP(G68,'Z1 HAB CLASS'!$L$3:$N$9,2,FALSE)," ")</f>
        <v xml:space="preserve"> </v>
      </c>
      <c r="I68" s="41"/>
      <c r="J68" s="40" t="str">
        <f>IFERROR(VLOOKUP(I68,'Z3 CONDITION VALUE'!$A$3:$B$5,2,FALSE)," ")</f>
        <v xml:space="preserve"> </v>
      </c>
      <c r="K68" s="39" t="str">
        <f t="array" ref="K68">IFERROR(INDEX('Z7 TARGET CREATION'!$C$3:$F$40,MATCH(E68,'Z7 TARGET CREATION'!$B$3:$B$40,0),MATCH(I68,'Z7 TARGET CREATION'!$C$2:$F$2,0)),"")</f>
        <v/>
      </c>
      <c r="L68" s="141" t="str">
        <f>IF(E68="","",VLOOKUP(E68,'Z7 TARGET CREATION'!$G$3:$I$40,3,FALSE))</f>
        <v/>
      </c>
      <c r="M68" s="40" t="str">
        <f>IF(E68="","",VLOOKUP(E68,'Z7 TARGET CREATION'!$G$3:$H$40,2, FALSE))</f>
        <v/>
      </c>
      <c r="N68" s="43" t="str">
        <f t="shared" si="1"/>
        <v/>
      </c>
      <c r="O68" s="142"/>
      <c r="P68" s="1"/>
      <c r="Q68" s="1"/>
      <c r="R68" s="1"/>
      <c r="S68" s="1"/>
      <c r="T68" s="1"/>
      <c r="U68" s="1"/>
      <c r="V68" s="1"/>
      <c r="W68" s="1">
        <f t="shared" si="0"/>
        <v>0</v>
      </c>
      <c r="X68" s="1"/>
      <c r="Y68" s="1"/>
      <c r="Z68" s="1"/>
    </row>
    <row r="69" spans="1:26" ht="15.75" customHeight="1" x14ac:dyDescent="0.2">
      <c r="A69" s="1"/>
      <c r="B69" s="1"/>
      <c r="C69" s="1"/>
      <c r="D69" s="49">
        <v>63</v>
      </c>
      <c r="E69" s="37"/>
      <c r="F69" s="140"/>
      <c r="G69" s="39" t="str">
        <f>IFERROR(VLOOKUP(E69,'Z1 HAB CLASS'!$D$4:$E$45,2,FALSE)," ")</f>
        <v xml:space="preserve"> </v>
      </c>
      <c r="H69" s="40" t="str">
        <f>IFERROR(VLOOKUP(G69,'Z1 HAB CLASS'!$L$3:$N$9,2,FALSE)," ")</f>
        <v xml:space="preserve"> </v>
      </c>
      <c r="I69" s="41"/>
      <c r="J69" s="40" t="str">
        <f>IFERROR(VLOOKUP(I69,'Z3 CONDITION VALUE'!$A$3:$B$5,2,FALSE)," ")</f>
        <v xml:space="preserve"> </v>
      </c>
      <c r="K69" s="39" t="str">
        <f t="array" ref="K69">IFERROR(INDEX('Z7 TARGET CREATION'!$C$3:$F$40,MATCH(E69,'Z7 TARGET CREATION'!$B$3:$B$40,0),MATCH(I69,'Z7 TARGET CREATION'!$C$2:$F$2,0)),"")</f>
        <v/>
      </c>
      <c r="L69" s="141" t="str">
        <f>IF(E69="","",VLOOKUP(E69,'Z7 TARGET CREATION'!$G$3:$I$40,3,FALSE))</f>
        <v/>
      </c>
      <c r="M69" s="40" t="str">
        <f>IF(E69="","",VLOOKUP(E69,'Z7 TARGET CREATION'!$G$3:$H$40,2, FALSE))</f>
        <v/>
      </c>
      <c r="N69" s="43" t="str">
        <f t="shared" si="1"/>
        <v/>
      </c>
      <c r="O69" s="142"/>
      <c r="P69" s="1"/>
      <c r="Q69" s="1"/>
      <c r="R69" s="1"/>
      <c r="S69" s="1"/>
      <c r="T69" s="1"/>
      <c r="U69" s="1"/>
      <c r="V69" s="1"/>
      <c r="W69" s="1">
        <f t="shared" si="0"/>
        <v>0</v>
      </c>
      <c r="X69" s="1"/>
      <c r="Y69" s="1"/>
      <c r="Z69" s="1"/>
    </row>
    <row r="70" spans="1:26" ht="15.75" customHeight="1" x14ac:dyDescent="0.2">
      <c r="A70" s="1"/>
      <c r="B70" s="1"/>
      <c r="C70" s="1"/>
      <c r="D70" s="49">
        <v>64</v>
      </c>
      <c r="E70" s="37"/>
      <c r="F70" s="140"/>
      <c r="G70" s="39" t="str">
        <f>IFERROR(VLOOKUP(E70,'Z1 HAB CLASS'!$D$4:$E$45,2,FALSE)," ")</f>
        <v xml:space="preserve"> </v>
      </c>
      <c r="H70" s="40" t="str">
        <f>IFERROR(VLOOKUP(G70,'Z1 HAB CLASS'!$L$3:$N$9,2,FALSE)," ")</f>
        <v xml:space="preserve"> </v>
      </c>
      <c r="I70" s="41"/>
      <c r="J70" s="40" t="str">
        <f>IFERROR(VLOOKUP(I70,'Z3 CONDITION VALUE'!$A$3:$B$5,2,FALSE)," ")</f>
        <v xml:space="preserve"> </v>
      </c>
      <c r="K70" s="39" t="str">
        <f t="array" ref="K70">IFERROR(INDEX('Z7 TARGET CREATION'!$C$3:$F$40,MATCH(E70,'Z7 TARGET CREATION'!$B$3:$B$40,0),MATCH(I70,'Z7 TARGET CREATION'!$C$2:$F$2,0)),"")</f>
        <v/>
      </c>
      <c r="L70" s="141" t="str">
        <f>IF(E70="","",VLOOKUP(E70,'Z7 TARGET CREATION'!$G$3:$I$40,3,FALSE))</f>
        <v/>
      </c>
      <c r="M70" s="40" t="str">
        <f>IF(E70="","",VLOOKUP(E70,'Z7 TARGET CREATION'!$G$3:$H$40,2, FALSE))</f>
        <v/>
      </c>
      <c r="N70" s="43" t="str">
        <f t="shared" si="1"/>
        <v/>
      </c>
      <c r="O70" s="142"/>
      <c r="P70" s="1"/>
      <c r="Q70" s="1"/>
      <c r="R70" s="1"/>
      <c r="S70" s="1"/>
      <c r="T70" s="1"/>
      <c r="U70" s="1"/>
      <c r="V70" s="1"/>
      <c r="W70" s="1">
        <f t="shared" si="0"/>
        <v>0</v>
      </c>
      <c r="X70" s="1"/>
      <c r="Y70" s="1"/>
      <c r="Z70" s="1"/>
    </row>
    <row r="71" spans="1:26" ht="15.75" customHeight="1" x14ac:dyDescent="0.2">
      <c r="A71" s="1"/>
      <c r="B71" s="1"/>
      <c r="C71" s="1"/>
      <c r="D71" s="49">
        <v>65</v>
      </c>
      <c r="E71" s="37"/>
      <c r="F71" s="140"/>
      <c r="G71" s="39" t="str">
        <f>IFERROR(VLOOKUP(E71,'Z1 HAB CLASS'!$D$4:$E$45,2,FALSE)," ")</f>
        <v xml:space="preserve"> </v>
      </c>
      <c r="H71" s="40" t="str">
        <f>IFERROR(VLOOKUP(G71,'Z1 HAB CLASS'!$L$3:$N$9,2,FALSE)," ")</f>
        <v xml:space="preserve"> </v>
      </c>
      <c r="I71" s="41"/>
      <c r="J71" s="40" t="str">
        <f>IFERROR(VLOOKUP(I71,'Z3 CONDITION VALUE'!$A$3:$B$5,2,FALSE)," ")</f>
        <v xml:space="preserve"> </v>
      </c>
      <c r="K71" s="39" t="str">
        <f t="array" ref="K71">IFERROR(INDEX('Z7 TARGET CREATION'!$C$3:$F$40,MATCH(E71,'Z7 TARGET CREATION'!$B$3:$B$40,0),MATCH(I71,'Z7 TARGET CREATION'!$C$2:$F$2,0)),"")</f>
        <v/>
      </c>
      <c r="L71" s="141" t="str">
        <f>IF(E71="","",VLOOKUP(E71,'Z7 TARGET CREATION'!$G$3:$I$40,3,FALSE))</f>
        <v/>
      </c>
      <c r="M71" s="40" t="str">
        <f>IF(E71="","",VLOOKUP(E71,'Z7 TARGET CREATION'!$G$3:$H$40,2, FALSE))</f>
        <v/>
      </c>
      <c r="N71" s="43" t="str">
        <f t="shared" si="1"/>
        <v/>
      </c>
      <c r="O71" s="142"/>
      <c r="P71" s="1"/>
      <c r="Q71" s="1"/>
      <c r="R71" s="1"/>
      <c r="S71" s="1"/>
      <c r="T71" s="1"/>
      <c r="U71" s="1"/>
      <c r="V71" s="1"/>
      <c r="W71" s="1">
        <f t="shared" si="0"/>
        <v>0</v>
      </c>
      <c r="X71" s="1"/>
      <c r="Y71" s="1"/>
      <c r="Z71" s="1"/>
    </row>
    <row r="72" spans="1:26" ht="15.75" customHeight="1" x14ac:dyDescent="0.2">
      <c r="A72" s="1"/>
      <c r="B72" s="1"/>
      <c r="C72" s="1"/>
      <c r="D72" s="49">
        <v>66</v>
      </c>
      <c r="E72" s="37"/>
      <c r="F72" s="140"/>
      <c r="G72" s="39" t="str">
        <f>IFERROR(VLOOKUP(E72,'Z1 HAB CLASS'!$D$4:$E$45,2,FALSE)," ")</f>
        <v xml:space="preserve"> </v>
      </c>
      <c r="H72" s="40" t="str">
        <f>IFERROR(VLOOKUP(G72,'Z1 HAB CLASS'!$L$3:$N$9,2,FALSE)," ")</f>
        <v xml:space="preserve"> </v>
      </c>
      <c r="I72" s="41"/>
      <c r="J72" s="40" t="str">
        <f>IFERROR(VLOOKUP(I72,'Z3 CONDITION VALUE'!$A$3:$B$5,2,FALSE)," ")</f>
        <v xml:space="preserve"> </v>
      </c>
      <c r="K72" s="39" t="str">
        <f t="array" ref="K72">IFERROR(INDEX('Z7 TARGET CREATION'!$C$3:$F$40,MATCH(E72,'Z7 TARGET CREATION'!$B$3:$B$40,0),MATCH(I72,'Z7 TARGET CREATION'!$C$2:$F$2,0)),"")</f>
        <v/>
      </c>
      <c r="L72" s="141" t="str">
        <f>IF(E72="","",VLOOKUP(E72,'Z7 TARGET CREATION'!$G$3:$I$40,3,FALSE))</f>
        <v/>
      </c>
      <c r="M72" s="40" t="str">
        <f>IF(E72="","",VLOOKUP(E72,'Z7 TARGET CREATION'!$G$3:$H$40,2, FALSE))</f>
        <v/>
      </c>
      <c r="N72" s="43" t="str">
        <f t="shared" si="1"/>
        <v/>
      </c>
      <c r="O72" s="142"/>
      <c r="P72" s="1"/>
      <c r="Q72" s="1"/>
      <c r="R72" s="1"/>
      <c r="S72" s="1"/>
      <c r="T72" s="1"/>
      <c r="U72" s="1"/>
      <c r="V72" s="1"/>
      <c r="W72" s="1">
        <f t="shared" si="0"/>
        <v>0</v>
      </c>
      <c r="X72" s="1"/>
      <c r="Y72" s="1"/>
      <c r="Z72" s="1"/>
    </row>
    <row r="73" spans="1:26" ht="15.75" customHeight="1" x14ac:dyDescent="0.2">
      <c r="A73" s="1"/>
      <c r="B73" s="1"/>
      <c r="C73" s="1"/>
      <c r="D73" s="49">
        <v>67</v>
      </c>
      <c r="E73" s="37"/>
      <c r="F73" s="140"/>
      <c r="G73" s="39" t="str">
        <f>IFERROR(VLOOKUP(E73,'Z1 HAB CLASS'!$D$4:$E$45,2,FALSE)," ")</f>
        <v xml:space="preserve"> </v>
      </c>
      <c r="H73" s="40" t="str">
        <f>IFERROR(VLOOKUP(G73,'Z1 HAB CLASS'!$L$3:$N$9,2,FALSE)," ")</f>
        <v xml:space="preserve"> </v>
      </c>
      <c r="I73" s="41"/>
      <c r="J73" s="40" t="str">
        <f>IFERROR(VLOOKUP(I73,'Z3 CONDITION VALUE'!$A$3:$B$5,2,FALSE)," ")</f>
        <v xml:space="preserve"> </v>
      </c>
      <c r="K73" s="39" t="str">
        <f t="array" ref="K73">IFERROR(INDEX('Z7 TARGET CREATION'!$C$3:$F$40,MATCH(E73,'Z7 TARGET CREATION'!$B$3:$B$40,0),MATCH(I73,'Z7 TARGET CREATION'!$C$2:$F$2,0)),"")</f>
        <v/>
      </c>
      <c r="L73" s="141" t="str">
        <f>IF(E73="","",VLOOKUP(E73,'Z7 TARGET CREATION'!$G$3:$I$40,3,FALSE))</f>
        <v/>
      </c>
      <c r="M73" s="40" t="str">
        <f>IF(E73="","",VLOOKUP(E73,'Z7 TARGET CREATION'!$G$3:$H$40,2, FALSE))</f>
        <v/>
      </c>
      <c r="N73" s="43" t="str">
        <f t="shared" si="1"/>
        <v/>
      </c>
      <c r="O73" s="142"/>
      <c r="P73" s="1"/>
      <c r="Q73" s="1"/>
      <c r="R73" s="1"/>
      <c r="S73" s="1"/>
      <c r="T73" s="1"/>
      <c r="U73" s="1"/>
      <c r="V73" s="1"/>
      <c r="W73" s="1">
        <f t="shared" si="0"/>
        <v>0</v>
      </c>
      <c r="X73" s="1"/>
      <c r="Y73" s="1"/>
      <c r="Z73" s="1"/>
    </row>
    <row r="74" spans="1:26" ht="15.75" customHeight="1" x14ac:dyDescent="0.2">
      <c r="A74" s="1"/>
      <c r="B74" s="1"/>
      <c r="C74" s="1"/>
      <c r="D74" s="49">
        <v>68</v>
      </c>
      <c r="E74" s="37"/>
      <c r="F74" s="140"/>
      <c r="G74" s="39" t="str">
        <f>IFERROR(VLOOKUP(E74,'Z1 HAB CLASS'!$D$4:$E$45,2,FALSE)," ")</f>
        <v xml:space="preserve"> </v>
      </c>
      <c r="H74" s="40" t="str">
        <f>IFERROR(VLOOKUP(G74,'Z1 HAB CLASS'!$L$3:$N$9,2,FALSE)," ")</f>
        <v xml:space="preserve"> </v>
      </c>
      <c r="I74" s="41"/>
      <c r="J74" s="40" t="str">
        <f>IFERROR(VLOOKUP(I74,'Z3 CONDITION VALUE'!$A$3:$B$5,2,FALSE)," ")</f>
        <v xml:space="preserve"> </v>
      </c>
      <c r="K74" s="39" t="str">
        <f t="array" ref="K74">IFERROR(INDEX('Z7 TARGET CREATION'!$C$3:$F$40,MATCH(E74,'Z7 TARGET CREATION'!$B$3:$B$40,0),MATCH(I74,'Z7 TARGET CREATION'!$C$2:$F$2,0)),"")</f>
        <v/>
      </c>
      <c r="L74" s="141" t="str">
        <f>IF(E74="","",VLOOKUP(E74,'Z7 TARGET CREATION'!$G$3:$I$40,3,FALSE))</f>
        <v/>
      </c>
      <c r="M74" s="40" t="str">
        <f>IF(E74="","",VLOOKUP(E74,'Z7 TARGET CREATION'!$G$3:$H$40,2, FALSE))</f>
        <v/>
      </c>
      <c r="N74" s="43" t="str">
        <f t="shared" si="1"/>
        <v/>
      </c>
      <c r="O74" s="142"/>
      <c r="P74" s="1"/>
      <c r="Q74" s="1"/>
      <c r="R74" s="1"/>
      <c r="S74" s="1"/>
      <c r="T74" s="1"/>
      <c r="U74" s="1"/>
      <c r="V74" s="1"/>
      <c r="W74" s="1">
        <f t="shared" si="0"/>
        <v>0</v>
      </c>
      <c r="X74" s="1"/>
      <c r="Y74" s="1"/>
      <c r="Z74" s="1"/>
    </row>
    <row r="75" spans="1:26" ht="15.75" customHeight="1" x14ac:dyDescent="0.2">
      <c r="A75" s="1"/>
      <c r="B75" s="1"/>
      <c r="C75" s="1"/>
      <c r="D75" s="49">
        <v>69</v>
      </c>
      <c r="E75" s="37"/>
      <c r="F75" s="140"/>
      <c r="G75" s="39" t="str">
        <f>IFERROR(VLOOKUP(E75,'Z1 HAB CLASS'!$D$4:$E$45,2,FALSE)," ")</f>
        <v xml:space="preserve"> </v>
      </c>
      <c r="H75" s="40" t="str">
        <f>IFERROR(VLOOKUP(G75,'Z1 HAB CLASS'!$L$3:$N$9,2,FALSE)," ")</f>
        <v xml:space="preserve"> </v>
      </c>
      <c r="I75" s="41"/>
      <c r="J75" s="40" t="str">
        <f>IFERROR(VLOOKUP(I75,'Z3 CONDITION VALUE'!$A$3:$B$5,2,FALSE)," ")</f>
        <v xml:space="preserve"> </v>
      </c>
      <c r="K75" s="39" t="str">
        <f t="array" ref="K75">IFERROR(INDEX('Z7 TARGET CREATION'!$C$3:$F$40,MATCH(E75,'Z7 TARGET CREATION'!$B$3:$B$40,0),MATCH(I75,'Z7 TARGET CREATION'!$C$2:$F$2,0)),"")</f>
        <v/>
      </c>
      <c r="L75" s="141" t="str">
        <f>IF(E75="","",VLOOKUP(E75,'Z7 TARGET CREATION'!$G$3:$I$40,3,FALSE))</f>
        <v/>
      </c>
      <c r="M75" s="40" t="str">
        <f>IF(E75="","",VLOOKUP(E75,'Z7 TARGET CREATION'!$G$3:$H$40,2, FALSE))</f>
        <v/>
      </c>
      <c r="N75" s="43" t="str">
        <f t="shared" si="1"/>
        <v/>
      </c>
      <c r="O75" s="142"/>
      <c r="P75" s="1"/>
      <c r="Q75" s="1"/>
      <c r="R75" s="1"/>
      <c r="S75" s="1"/>
      <c r="T75" s="1"/>
      <c r="U75" s="1"/>
      <c r="V75" s="1"/>
      <c r="W75" s="1">
        <f t="shared" si="0"/>
        <v>0</v>
      </c>
      <c r="X75" s="1"/>
      <c r="Y75" s="1"/>
      <c r="Z75" s="1"/>
    </row>
    <row r="76" spans="1:26" ht="15.75" customHeight="1" x14ac:dyDescent="0.2">
      <c r="A76" s="1"/>
      <c r="B76" s="1"/>
      <c r="C76" s="1"/>
      <c r="D76" s="49">
        <v>70</v>
      </c>
      <c r="E76" s="37"/>
      <c r="F76" s="140"/>
      <c r="G76" s="39" t="str">
        <f>IFERROR(VLOOKUP(E76,'Z1 HAB CLASS'!$D$4:$E$45,2,FALSE)," ")</f>
        <v xml:space="preserve"> </v>
      </c>
      <c r="H76" s="40" t="str">
        <f>IFERROR(VLOOKUP(G76,'Z1 HAB CLASS'!$L$3:$N$9,2,FALSE)," ")</f>
        <v xml:space="preserve"> </v>
      </c>
      <c r="I76" s="41"/>
      <c r="J76" s="40" t="str">
        <f>IFERROR(VLOOKUP(I76,'Z3 CONDITION VALUE'!$A$3:$B$5,2,FALSE)," ")</f>
        <v xml:space="preserve"> </v>
      </c>
      <c r="K76" s="39" t="str">
        <f t="array" ref="K76">IFERROR(INDEX('Z7 TARGET CREATION'!$C$3:$F$40,MATCH(E76,'Z7 TARGET CREATION'!$B$3:$B$40,0),MATCH(I76,'Z7 TARGET CREATION'!$C$2:$F$2,0)),"")</f>
        <v/>
      </c>
      <c r="L76" s="141" t="str">
        <f>IF(E76="","",VLOOKUP(E76,'Z7 TARGET CREATION'!$G$3:$I$40,3,FALSE))</f>
        <v/>
      </c>
      <c r="M76" s="40" t="str">
        <f>IF(E76="","",VLOOKUP(E76,'Z7 TARGET CREATION'!$G$3:$H$40,2, FALSE))</f>
        <v/>
      </c>
      <c r="N76" s="43" t="str">
        <f t="shared" si="1"/>
        <v/>
      </c>
      <c r="O76" s="142"/>
      <c r="P76" s="1"/>
      <c r="Q76" s="1"/>
      <c r="R76" s="1"/>
      <c r="S76" s="1"/>
      <c r="T76" s="1"/>
      <c r="U76" s="1"/>
      <c r="V76" s="1"/>
      <c r="W76" s="1">
        <f t="shared" si="0"/>
        <v>0</v>
      </c>
      <c r="X76" s="1"/>
      <c r="Y76" s="1"/>
      <c r="Z76" s="1"/>
    </row>
    <row r="77" spans="1:26" ht="15.75" customHeight="1" x14ac:dyDescent="0.2">
      <c r="A77" s="1"/>
      <c r="B77" s="1"/>
      <c r="C77" s="1"/>
      <c r="D77" s="49">
        <v>71</v>
      </c>
      <c r="E77" s="37"/>
      <c r="F77" s="140"/>
      <c r="G77" s="39" t="str">
        <f>IFERROR(VLOOKUP(E77,'Z1 HAB CLASS'!$D$4:$E$45,2,FALSE)," ")</f>
        <v xml:space="preserve"> </v>
      </c>
      <c r="H77" s="40" t="str">
        <f>IFERROR(VLOOKUP(G77,'Z1 HAB CLASS'!$L$3:$N$9,2,FALSE)," ")</f>
        <v xml:space="preserve"> </v>
      </c>
      <c r="I77" s="41"/>
      <c r="J77" s="40" t="str">
        <f>IFERROR(VLOOKUP(I77,'Z3 CONDITION VALUE'!$A$3:$B$5,2,FALSE)," ")</f>
        <v xml:space="preserve"> </v>
      </c>
      <c r="K77" s="39" t="str">
        <f t="array" ref="K77">IFERROR(INDEX('Z7 TARGET CREATION'!$C$3:$F$40,MATCH(E77,'Z7 TARGET CREATION'!$B$3:$B$40,0),MATCH(I77,'Z7 TARGET CREATION'!$C$2:$F$2,0)),"")</f>
        <v/>
      </c>
      <c r="L77" s="141" t="str">
        <f>IF(E77="","",VLOOKUP(E77,'Z7 TARGET CREATION'!$G$3:$I$40,3,FALSE))</f>
        <v/>
      </c>
      <c r="M77" s="40" t="str">
        <f>IF(E77="","",VLOOKUP(E77,'Z7 TARGET CREATION'!$G$3:$H$40,2, FALSE))</f>
        <v/>
      </c>
      <c r="N77" s="43" t="str">
        <f t="shared" si="1"/>
        <v/>
      </c>
      <c r="O77" s="142"/>
      <c r="P77" s="1"/>
      <c r="Q77" s="1"/>
      <c r="R77" s="1"/>
      <c r="S77" s="1"/>
      <c r="T77" s="1"/>
      <c r="U77" s="1"/>
      <c r="V77" s="1"/>
      <c r="W77" s="1">
        <f t="shared" si="0"/>
        <v>0</v>
      </c>
      <c r="X77" s="1"/>
      <c r="Y77" s="1"/>
      <c r="Z77" s="1"/>
    </row>
    <row r="78" spans="1:26" ht="15.75" customHeight="1" x14ac:dyDescent="0.2">
      <c r="A78" s="1"/>
      <c r="B78" s="1"/>
      <c r="C78" s="1"/>
      <c r="D78" s="49">
        <v>72</v>
      </c>
      <c r="E78" s="37"/>
      <c r="F78" s="140"/>
      <c r="G78" s="39" t="str">
        <f>IFERROR(VLOOKUP(E78,'Z1 HAB CLASS'!$D$4:$E$45,2,FALSE)," ")</f>
        <v xml:space="preserve"> </v>
      </c>
      <c r="H78" s="40" t="str">
        <f>IFERROR(VLOOKUP(G78,'Z1 HAB CLASS'!$L$3:$N$9,2,FALSE)," ")</f>
        <v xml:space="preserve"> </v>
      </c>
      <c r="I78" s="41"/>
      <c r="J78" s="40" t="str">
        <f>IFERROR(VLOOKUP(I78,'Z3 CONDITION VALUE'!$A$3:$B$5,2,FALSE)," ")</f>
        <v xml:space="preserve"> </v>
      </c>
      <c r="K78" s="39" t="str">
        <f t="array" ref="K78">IFERROR(INDEX('Z7 TARGET CREATION'!$C$3:$F$40,MATCH(E78,'Z7 TARGET CREATION'!$B$3:$B$40,0),MATCH(I78,'Z7 TARGET CREATION'!$C$2:$F$2,0)),"")</f>
        <v/>
      </c>
      <c r="L78" s="141" t="str">
        <f>IF(E78="","",VLOOKUP(E78,'Z7 TARGET CREATION'!$G$3:$I$40,3,FALSE))</f>
        <v/>
      </c>
      <c r="M78" s="40" t="str">
        <f>IF(E78="","",VLOOKUP(E78,'Z7 TARGET CREATION'!$G$3:$H$40,2, FALSE))</f>
        <v/>
      </c>
      <c r="N78" s="43" t="str">
        <f t="shared" si="1"/>
        <v/>
      </c>
      <c r="O78" s="142"/>
      <c r="P78" s="1"/>
      <c r="Q78" s="1"/>
      <c r="R78" s="1"/>
      <c r="S78" s="1"/>
      <c r="T78" s="1"/>
      <c r="U78" s="1"/>
      <c r="V78" s="1"/>
      <c r="W78" s="1">
        <f t="shared" si="0"/>
        <v>0</v>
      </c>
      <c r="X78" s="1"/>
      <c r="Y78" s="1"/>
      <c r="Z78" s="1"/>
    </row>
    <row r="79" spans="1:26" ht="15.75" customHeight="1" x14ac:dyDescent="0.2">
      <c r="A79" s="1"/>
      <c r="B79" s="1"/>
      <c r="C79" s="1"/>
      <c r="D79" s="49">
        <v>73</v>
      </c>
      <c r="E79" s="37"/>
      <c r="F79" s="140"/>
      <c r="G79" s="39" t="str">
        <f>IFERROR(VLOOKUP(E79,'Z1 HAB CLASS'!$D$4:$E$45,2,FALSE)," ")</f>
        <v xml:space="preserve"> </v>
      </c>
      <c r="H79" s="40" t="str">
        <f>IFERROR(VLOOKUP(G79,'Z1 HAB CLASS'!$L$3:$N$9,2,FALSE)," ")</f>
        <v xml:space="preserve"> </v>
      </c>
      <c r="I79" s="41"/>
      <c r="J79" s="40" t="str">
        <f>IFERROR(VLOOKUP(I79,'Z3 CONDITION VALUE'!$A$3:$B$5,2,FALSE)," ")</f>
        <v xml:space="preserve"> </v>
      </c>
      <c r="K79" s="39" t="str">
        <f t="array" ref="K79">IFERROR(INDEX('Z7 TARGET CREATION'!$C$3:$F$40,MATCH(E79,'Z7 TARGET CREATION'!$B$3:$B$40,0),MATCH(I79,'Z7 TARGET CREATION'!$C$2:$F$2,0)),"")</f>
        <v/>
      </c>
      <c r="L79" s="141" t="str">
        <f>IF(E79="","",VLOOKUP(E79,'Z7 TARGET CREATION'!$G$3:$I$40,3,FALSE))</f>
        <v/>
      </c>
      <c r="M79" s="40" t="str">
        <f>IF(E79="","",VLOOKUP(E79,'Z7 TARGET CREATION'!$G$3:$H$40,2, FALSE))</f>
        <v/>
      </c>
      <c r="N79" s="43" t="str">
        <f t="shared" si="1"/>
        <v/>
      </c>
      <c r="O79" s="142"/>
      <c r="P79" s="1"/>
      <c r="Q79" s="1"/>
      <c r="R79" s="1"/>
      <c r="S79" s="1"/>
      <c r="T79" s="1"/>
      <c r="U79" s="1"/>
      <c r="V79" s="1"/>
      <c r="W79" s="1">
        <f t="shared" si="0"/>
        <v>0</v>
      </c>
      <c r="X79" s="1"/>
      <c r="Y79" s="1"/>
      <c r="Z79" s="1"/>
    </row>
    <row r="80" spans="1:26" ht="15.75" customHeight="1" x14ac:dyDescent="0.2">
      <c r="A80" s="1"/>
      <c r="B80" s="1"/>
      <c r="C80" s="1"/>
      <c r="D80" s="49">
        <v>74</v>
      </c>
      <c r="E80" s="37"/>
      <c r="F80" s="140"/>
      <c r="G80" s="39" t="str">
        <f>IFERROR(VLOOKUP(E80,'Z1 HAB CLASS'!$D$4:$E$45,2,FALSE)," ")</f>
        <v xml:space="preserve"> </v>
      </c>
      <c r="H80" s="40" t="str">
        <f>IFERROR(VLOOKUP(G80,'Z1 HAB CLASS'!$L$3:$N$9,2,FALSE)," ")</f>
        <v xml:space="preserve"> </v>
      </c>
      <c r="I80" s="41"/>
      <c r="J80" s="40" t="str">
        <f>IFERROR(VLOOKUP(I80,'Z3 CONDITION VALUE'!$A$3:$B$5,2,FALSE)," ")</f>
        <v xml:space="preserve"> </v>
      </c>
      <c r="K80" s="39" t="str">
        <f t="array" ref="K80">IFERROR(INDEX('Z7 TARGET CREATION'!$C$3:$F$40,MATCH(E80,'Z7 TARGET CREATION'!$B$3:$B$40,0),MATCH(I80,'Z7 TARGET CREATION'!$C$2:$F$2,0)),"")</f>
        <v/>
      </c>
      <c r="L80" s="141" t="str">
        <f>IF(E80="","",VLOOKUP(E80,'Z7 TARGET CREATION'!$G$3:$I$40,3,FALSE))</f>
        <v/>
      </c>
      <c r="M80" s="40" t="str">
        <f>IF(E80="","",VLOOKUP(E80,'Z7 TARGET CREATION'!$G$3:$H$40,2, FALSE))</f>
        <v/>
      </c>
      <c r="N80" s="43" t="str">
        <f t="shared" si="1"/>
        <v/>
      </c>
      <c r="O80" s="142"/>
      <c r="P80" s="1"/>
      <c r="Q80" s="1"/>
      <c r="R80" s="1"/>
      <c r="S80" s="1"/>
      <c r="T80" s="1"/>
      <c r="U80" s="1"/>
      <c r="V80" s="1"/>
      <c r="W80" s="1">
        <f t="shared" si="0"/>
        <v>0</v>
      </c>
      <c r="X80" s="1"/>
      <c r="Y80" s="1"/>
      <c r="Z80" s="1"/>
    </row>
    <row r="81" spans="1:26" ht="15.75" customHeight="1" x14ac:dyDescent="0.2">
      <c r="A81" s="1"/>
      <c r="B81" s="1"/>
      <c r="C81" s="1"/>
      <c r="D81" s="49">
        <v>75</v>
      </c>
      <c r="E81" s="37"/>
      <c r="F81" s="140"/>
      <c r="G81" s="39" t="str">
        <f>IFERROR(VLOOKUP(E81,'Z1 HAB CLASS'!$D$4:$E$45,2,FALSE)," ")</f>
        <v xml:space="preserve"> </v>
      </c>
      <c r="H81" s="40" t="str">
        <f>IFERROR(VLOOKUP(G81,'Z1 HAB CLASS'!$L$3:$N$9,2,FALSE)," ")</f>
        <v xml:space="preserve"> </v>
      </c>
      <c r="I81" s="41"/>
      <c r="J81" s="40" t="str">
        <f>IFERROR(VLOOKUP(I81,'Z3 CONDITION VALUE'!$A$3:$B$5,2,FALSE)," ")</f>
        <v xml:space="preserve"> </v>
      </c>
      <c r="K81" s="39" t="str">
        <f t="array" ref="K81">IFERROR(INDEX('Z7 TARGET CREATION'!$C$3:$F$40,MATCH(E81,'Z7 TARGET CREATION'!$B$3:$B$40,0),MATCH(I81,'Z7 TARGET CREATION'!$C$2:$F$2,0)),"")</f>
        <v/>
      </c>
      <c r="L81" s="141" t="str">
        <f>IF(E81="","",VLOOKUP(E81,'Z7 TARGET CREATION'!$G$3:$I$40,3,FALSE))</f>
        <v/>
      </c>
      <c r="M81" s="40" t="str">
        <f>IF(E81="","",VLOOKUP(E81,'Z7 TARGET CREATION'!$G$3:$H$40,2, FALSE))</f>
        <v/>
      </c>
      <c r="N81" s="43" t="str">
        <f t="shared" si="1"/>
        <v/>
      </c>
      <c r="O81" s="142"/>
      <c r="P81" s="1"/>
      <c r="Q81" s="1"/>
      <c r="R81" s="1"/>
      <c r="S81" s="1"/>
      <c r="T81" s="1"/>
      <c r="U81" s="1"/>
      <c r="V81" s="1"/>
      <c r="W81" s="1">
        <f t="shared" si="0"/>
        <v>0</v>
      </c>
      <c r="X81" s="1"/>
      <c r="Y81" s="1"/>
      <c r="Z81" s="1"/>
    </row>
    <row r="82" spans="1:26" ht="15.75" customHeight="1" x14ac:dyDescent="0.2">
      <c r="A82" s="1"/>
      <c r="B82" s="1"/>
      <c r="C82" s="1"/>
      <c r="D82" s="49">
        <v>76</v>
      </c>
      <c r="E82" s="37"/>
      <c r="F82" s="140"/>
      <c r="G82" s="39" t="str">
        <f>IFERROR(VLOOKUP(E82,'Z1 HAB CLASS'!$D$4:$E$45,2,FALSE)," ")</f>
        <v xml:space="preserve"> </v>
      </c>
      <c r="H82" s="40" t="str">
        <f>IFERROR(VLOOKUP(G82,'Z1 HAB CLASS'!$L$3:$N$9,2,FALSE)," ")</f>
        <v xml:space="preserve"> </v>
      </c>
      <c r="I82" s="41"/>
      <c r="J82" s="40" t="str">
        <f>IFERROR(VLOOKUP(I82,'Z3 CONDITION VALUE'!$A$3:$B$5,2,FALSE)," ")</f>
        <v xml:space="preserve"> </v>
      </c>
      <c r="K82" s="39" t="str">
        <f t="array" ref="K82">IFERROR(INDEX('Z7 TARGET CREATION'!$C$3:$F$40,MATCH(E82,'Z7 TARGET CREATION'!$B$3:$B$40,0),MATCH(I82,'Z7 TARGET CREATION'!$C$2:$F$2,0)),"")</f>
        <v/>
      </c>
      <c r="L82" s="141" t="str">
        <f>IF(E82="","",VLOOKUP(E82,'Z7 TARGET CREATION'!$G$3:$I$40,3,FALSE))</f>
        <v/>
      </c>
      <c r="M82" s="40" t="str">
        <f>IF(E82="","",VLOOKUP(E82,'Z7 TARGET CREATION'!$G$3:$H$40,2, FALSE))</f>
        <v/>
      </c>
      <c r="N82" s="43" t="str">
        <f t="shared" si="1"/>
        <v/>
      </c>
      <c r="O82" s="142"/>
      <c r="P82" s="1"/>
      <c r="Q82" s="1"/>
      <c r="R82" s="1"/>
      <c r="S82" s="1"/>
      <c r="T82" s="1"/>
      <c r="U82" s="1"/>
      <c r="V82" s="1"/>
      <c r="W82" s="1">
        <f t="shared" si="0"/>
        <v>0</v>
      </c>
      <c r="X82" s="1"/>
      <c r="Y82" s="1"/>
      <c r="Z82" s="1"/>
    </row>
    <row r="83" spans="1:26" ht="15.75" customHeight="1" x14ac:dyDescent="0.2">
      <c r="A83" s="1"/>
      <c r="B83" s="1"/>
      <c r="C83" s="1"/>
      <c r="D83" s="49">
        <v>77</v>
      </c>
      <c r="E83" s="37"/>
      <c r="F83" s="140"/>
      <c r="G83" s="39" t="str">
        <f>IFERROR(VLOOKUP(E83,'Z1 HAB CLASS'!$D$4:$E$45,2,FALSE)," ")</f>
        <v xml:space="preserve"> </v>
      </c>
      <c r="H83" s="40" t="str">
        <f>IFERROR(VLOOKUP(G83,'Z1 HAB CLASS'!$L$3:$N$9,2,FALSE)," ")</f>
        <v xml:space="preserve"> </v>
      </c>
      <c r="I83" s="41"/>
      <c r="J83" s="40" t="str">
        <f>IFERROR(VLOOKUP(I83,'Z3 CONDITION VALUE'!$A$3:$B$5,2,FALSE)," ")</f>
        <v xml:space="preserve"> </v>
      </c>
      <c r="K83" s="39" t="str">
        <f t="array" ref="K83">IFERROR(INDEX('Z7 TARGET CREATION'!$C$3:$F$40,MATCH(E83,'Z7 TARGET CREATION'!$B$3:$B$40,0),MATCH(I83,'Z7 TARGET CREATION'!$C$2:$F$2,0)),"")</f>
        <v/>
      </c>
      <c r="L83" s="141" t="str">
        <f>IF(E83="","",VLOOKUP(E83,'Z7 TARGET CREATION'!$G$3:$I$40,3,FALSE))</f>
        <v/>
      </c>
      <c r="M83" s="40" t="str">
        <f>IF(E83="","",VLOOKUP(E83,'Z7 TARGET CREATION'!$G$3:$H$40,2, FALSE))</f>
        <v/>
      </c>
      <c r="N83" s="43" t="str">
        <f t="shared" si="1"/>
        <v/>
      </c>
      <c r="O83" s="142"/>
      <c r="P83" s="1"/>
      <c r="Q83" s="1"/>
      <c r="R83" s="1"/>
      <c r="S83" s="1"/>
      <c r="T83" s="1"/>
      <c r="U83" s="1"/>
      <c r="V83" s="1"/>
      <c r="W83" s="1">
        <f t="shared" si="0"/>
        <v>0</v>
      </c>
      <c r="X83" s="1"/>
      <c r="Y83" s="1"/>
      <c r="Z83" s="1"/>
    </row>
    <row r="84" spans="1:26" ht="15.75" customHeight="1" x14ac:dyDescent="0.2">
      <c r="A84" s="1"/>
      <c r="B84" s="1"/>
      <c r="C84" s="1"/>
      <c r="D84" s="49">
        <v>78</v>
      </c>
      <c r="E84" s="37"/>
      <c r="F84" s="140"/>
      <c r="G84" s="39" t="str">
        <f>IFERROR(VLOOKUP(E84,'Z1 HAB CLASS'!$D$4:$E$45,2,FALSE)," ")</f>
        <v xml:space="preserve"> </v>
      </c>
      <c r="H84" s="40" t="str">
        <f>IFERROR(VLOOKUP(G84,'Z1 HAB CLASS'!$L$3:$N$9,2,FALSE)," ")</f>
        <v xml:space="preserve"> </v>
      </c>
      <c r="I84" s="41"/>
      <c r="J84" s="40" t="str">
        <f>IFERROR(VLOOKUP(I84,'Z3 CONDITION VALUE'!$A$3:$B$5,2,FALSE)," ")</f>
        <v xml:space="preserve"> </v>
      </c>
      <c r="K84" s="39" t="str">
        <f t="array" ref="K84">IFERROR(INDEX('Z7 TARGET CREATION'!$C$3:$F$40,MATCH(E84,'Z7 TARGET CREATION'!$B$3:$B$40,0),MATCH(I84,'Z7 TARGET CREATION'!$C$2:$F$2,0)),"")</f>
        <v/>
      </c>
      <c r="L84" s="141" t="str">
        <f>IF(E84="","",VLOOKUP(E84,'Z7 TARGET CREATION'!$G$3:$I$40,3,FALSE))</f>
        <v/>
      </c>
      <c r="M84" s="40" t="str">
        <f>IF(E84="","",VLOOKUP(E84,'Z7 TARGET CREATION'!$G$3:$H$40,2, FALSE))</f>
        <v/>
      </c>
      <c r="N84" s="43" t="str">
        <f t="shared" si="1"/>
        <v/>
      </c>
      <c r="O84" s="142"/>
      <c r="P84" s="1"/>
      <c r="Q84" s="1"/>
      <c r="R84" s="1"/>
      <c r="S84" s="1"/>
      <c r="T84" s="1"/>
      <c r="U84" s="1"/>
      <c r="V84" s="1"/>
      <c r="W84" s="1">
        <f t="shared" si="0"/>
        <v>0</v>
      </c>
      <c r="X84" s="1"/>
      <c r="Y84" s="1"/>
      <c r="Z84" s="1"/>
    </row>
    <row r="85" spans="1:26" ht="15.75" customHeight="1" x14ac:dyDescent="0.2">
      <c r="A85" s="1"/>
      <c r="B85" s="1"/>
      <c r="C85" s="1"/>
      <c r="D85" s="49">
        <v>79</v>
      </c>
      <c r="E85" s="37"/>
      <c r="F85" s="140"/>
      <c r="G85" s="39" t="str">
        <f>IFERROR(VLOOKUP(E85,'Z1 HAB CLASS'!$D$4:$E$45,2,FALSE)," ")</f>
        <v xml:space="preserve"> </v>
      </c>
      <c r="H85" s="40" t="str">
        <f>IFERROR(VLOOKUP(G85,'Z1 HAB CLASS'!$L$3:$N$9,2,FALSE)," ")</f>
        <v xml:space="preserve"> </v>
      </c>
      <c r="I85" s="41"/>
      <c r="J85" s="40" t="str">
        <f>IFERROR(VLOOKUP(I85,'Z3 CONDITION VALUE'!$A$3:$B$5,2,FALSE)," ")</f>
        <v xml:space="preserve"> </v>
      </c>
      <c r="K85" s="39" t="str">
        <f t="array" ref="K85">IFERROR(INDEX('Z7 TARGET CREATION'!$C$3:$F$40,MATCH(E85,'Z7 TARGET CREATION'!$B$3:$B$40,0),MATCH(I85,'Z7 TARGET CREATION'!$C$2:$F$2,0)),"")</f>
        <v/>
      </c>
      <c r="L85" s="141" t="str">
        <f>IF(E85="","",VLOOKUP(E85,'Z7 TARGET CREATION'!$G$3:$I$40,3,FALSE))</f>
        <v/>
      </c>
      <c r="M85" s="40" t="str">
        <f>IF(E85="","",VLOOKUP(E85,'Z7 TARGET CREATION'!$G$3:$H$40,2, FALSE))</f>
        <v/>
      </c>
      <c r="N85" s="43" t="str">
        <f t="shared" si="1"/>
        <v/>
      </c>
      <c r="O85" s="142"/>
      <c r="P85" s="1"/>
      <c r="Q85" s="1"/>
      <c r="R85" s="1"/>
      <c r="S85" s="1"/>
      <c r="T85" s="1"/>
      <c r="U85" s="1"/>
      <c r="V85" s="1"/>
      <c r="W85" s="1">
        <f t="shared" si="0"/>
        <v>0</v>
      </c>
      <c r="X85" s="1"/>
      <c r="Y85" s="1"/>
      <c r="Z85" s="1"/>
    </row>
    <row r="86" spans="1:26" ht="15.75" customHeight="1" x14ac:dyDescent="0.2">
      <c r="A86" s="1"/>
      <c r="B86" s="1"/>
      <c r="C86" s="1"/>
      <c r="D86" s="49">
        <v>80</v>
      </c>
      <c r="E86" s="37"/>
      <c r="F86" s="140"/>
      <c r="G86" s="39" t="str">
        <f>IFERROR(VLOOKUP(E86,'Z1 HAB CLASS'!$D$4:$E$45,2,FALSE)," ")</f>
        <v xml:space="preserve"> </v>
      </c>
      <c r="H86" s="40" t="str">
        <f>IFERROR(VLOOKUP(G86,'Z1 HAB CLASS'!$L$3:$N$9,2,FALSE)," ")</f>
        <v xml:space="preserve"> </v>
      </c>
      <c r="I86" s="41"/>
      <c r="J86" s="40" t="str">
        <f>IFERROR(VLOOKUP(I86,'Z3 CONDITION VALUE'!$A$3:$B$5,2,FALSE)," ")</f>
        <v xml:space="preserve"> </v>
      </c>
      <c r="K86" s="39" t="str">
        <f t="array" ref="K86">IFERROR(INDEX('Z7 TARGET CREATION'!$C$3:$F$40,MATCH(E86,'Z7 TARGET CREATION'!$B$3:$B$40,0),MATCH(I86,'Z7 TARGET CREATION'!$C$2:$F$2,0)),"")</f>
        <v/>
      </c>
      <c r="L86" s="141" t="str">
        <f>IF(E86="","",VLOOKUP(E86,'Z7 TARGET CREATION'!$G$3:$I$40,3,FALSE))</f>
        <v/>
      </c>
      <c r="M86" s="40" t="str">
        <f>IF(E86="","",VLOOKUP(E86,'Z7 TARGET CREATION'!$G$3:$H$40,2, FALSE))</f>
        <v/>
      </c>
      <c r="N86" s="43" t="str">
        <f t="shared" si="1"/>
        <v/>
      </c>
      <c r="O86" s="142"/>
      <c r="P86" s="1"/>
      <c r="Q86" s="1"/>
      <c r="R86" s="1"/>
      <c r="S86" s="1"/>
      <c r="T86" s="1"/>
      <c r="U86" s="1"/>
      <c r="V86" s="1"/>
      <c r="W86" s="1">
        <f t="shared" si="0"/>
        <v>0</v>
      </c>
      <c r="X86" s="1"/>
      <c r="Y86" s="1"/>
      <c r="Z86" s="1"/>
    </row>
    <row r="87" spans="1:26" ht="15.75" customHeight="1" x14ac:dyDescent="0.2">
      <c r="A87" s="1"/>
      <c r="B87" s="1"/>
      <c r="C87" s="1"/>
      <c r="D87" s="49">
        <v>81</v>
      </c>
      <c r="E87" s="37"/>
      <c r="F87" s="140"/>
      <c r="G87" s="39" t="str">
        <f>IFERROR(VLOOKUP(E87,'Z1 HAB CLASS'!$D$4:$E$45,2,FALSE)," ")</f>
        <v xml:space="preserve"> </v>
      </c>
      <c r="H87" s="40" t="str">
        <f>IFERROR(VLOOKUP(G87,'Z1 HAB CLASS'!$L$3:$N$9,2,FALSE)," ")</f>
        <v xml:space="preserve"> </v>
      </c>
      <c r="I87" s="41"/>
      <c r="J87" s="40" t="str">
        <f>IFERROR(VLOOKUP(I87,'Z3 CONDITION VALUE'!$A$3:$B$5,2,FALSE)," ")</f>
        <v xml:space="preserve"> </v>
      </c>
      <c r="K87" s="39" t="str">
        <f t="array" ref="K87">IFERROR(INDEX('Z7 TARGET CREATION'!$C$3:$F$40,MATCH(E87,'Z7 TARGET CREATION'!$B$3:$B$40,0),MATCH(I87,'Z7 TARGET CREATION'!$C$2:$F$2,0)),"")</f>
        <v/>
      </c>
      <c r="L87" s="141" t="str">
        <f>IF(E87="","",VLOOKUP(E87,'Z7 TARGET CREATION'!$G$3:$I$40,3,FALSE))</f>
        <v/>
      </c>
      <c r="M87" s="40" t="str">
        <f>IF(E87="","",VLOOKUP(E87,'Z7 TARGET CREATION'!$G$3:$H$40,2, FALSE))</f>
        <v/>
      </c>
      <c r="N87" s="43" t="str">
        <f t="shared" si="1"/>
        <v/>
      </c>
      <c r="O87" s="142"/>
      <c r="P87" s="1"/>
      <c r="Q87" s="1"/>
      <c r="R87" s="1"/>
      <c r="S87" s="1"/>
      <c r="T87" s="1"/>
      <c r="U87" s="1"/>
      <c r="V87" s="1"/>
      <c r="W87" s="1">
        <f t="shared" si="0"/>
        <v>0</v>
      </c>
      <c r="X87" s="1"/>
      <c r="Y87" s="1"/>
      <c r="Z87" s="1"/>
    </row>
    <row r="88" spans="1:26" ht="15.75" customHeight="1" x14ac:dyDescent="0.2">
      <c r="A88" s="1"/>
      <c r="B88" s="1"/>
      <c r="C88" s="1"/>
      <c r="D88" s="49">
        <v>82</v>
      </c>
      <c r="E88" s="37"/>
      <c r="F88" s="140"/>
      <c r="G88" s="39" t="str">
        <f>IFERROR(VLOOKUP(E88,'Z1 HAB CLASS'!$D$4:$E$45,2,FALSE)," ")</f>
        <v xml:space="preserve"> </v>
      </c>
      <c r="H88" s="40" t="str">
        <f>IFERROR(VLOOKUP(G88,'Z1 HAB CLASS'!$L$3:$N$9,2,FALSE)," ")</f>
        <v xml:space="preserve"> </v>
      </c>
      <c r="I88" s="41"/>
      <c r="J88" s="40" t="str">
        <f>IFERROR(VLOOKUP(I88,'Z3 CONDITION VALUE'!$A$3:$B$5,2,FALSE)," ")</f>
        <v xml:space="preserve"> </v>
      </c>
      <c r="K88" s="39" t="str">
        <f t="array" ref="K88">IFERROR(INDEX('Z7 TARGET CREATION'!$C$3:$F$40,MATCH(E88,'Z7 TARGET CREATION'!$B$3:$B$40,0),MATCH(I88,'Z7 TARGET CREATION'!$C$2:$F$2,0)),"")</f>
        <v/>
      </c>
      <c r="L88" s="141" t="str">
        <f>IF(E88="","",VLOOKUP(E88,'Z7 TARGET CREATION'!$G$3:$I$40,3,FALSE))</f>
        <v/>
      </c>
      <c r="M88" s="40" t="str">
        <f>IF(E88="","",VLOOKUP(E88,'Z7 TARGET CREATION'!$G$3:$H$40,2, FALSE))</f>
        <v/>
      </c>
      <c r="N88" s="43" t="str">
        <f t="shared" si="1"/>
        <v/>
      </c>
      <c r="O88" s="142"/>
      <c r="P88" s="1"/>
      <c r="Q88" s="1"/>
      <c r="R88" s="1"/>
      <c r="S88" s="1"/>
      <c r="T88" s="1"/>
      <c r="U88" s="1"/>
      <c r="V88" s="1"/>
      <c r="W88" s="1">
        <f t="shared" si="0"/>
        <v>0</v>
      </c>
      <c r="X88" s="1"/>
      <c r="Y88" s="1"/>
      <c r="Z88" s="1"/>
    </row>
    <row r="89" spans="1:26" ht="15.75" customHeight="1" x14ac:dyDescent="0.2">
      <c r="A89" s="1"/>
      <c r="B89" s="1"/>
      <c r="C89" s="1"/>
      <c r="D89" s="49">
        <v>83</v>
      </c>
      <c r="E89" s="37"/>
      <c r="F89" s="140"/>
      <c r="G89" s="39" t="str">
        <f>IFERROR(VLOOKUP(E89,'Z1 HAB CLASS'!$D$4:$E$45,2,FALSE)," ")</f>
        <v xml:space="preserve"> </v>
      </c>
      <c r="H89" s="40" t="str">
        <f>IFERROR(VLOOKUP(G89,'Z1 HAB CLASS'!$L$3:$N$9,2,FALSE)," ")</f>
        <v xml:space="preserve"> </v>
      </c>
      <c r="I89" s="41"/>
      <c r="J89" s="40" t="str">
        <f>IFERROR(VLOOKUP(I89,'Z3 CONDITION VALUE'!$A$3:$B$5,2,FALSE)," ")</f>
        <v xml:space="preserve"> </v>
      </c>
      <c r="K89" s="39" t="str">
        <f t="array" ref="K89">IFERROR(INDEX('Z7 TARGET CREATION'!$C$3:$F$40,MATCH(E89,'Z7 TARGET CREATION'!$B$3:$B$40,0),MATCH(I89,'Z7 TARGET CREATION'!$C$2:$F$2,0)),"")</f>
        <v/>
      </c>
      <c r="L89" s="141" t="str">
        <f>IF(E89="","",VLOOKUP(E89,'Z7 TARGET CREATION'!$G$3:$I$40,3,FALSE))</f>
        <v/>
      </c>
      <c r="M89" s="40" t="str">
        <f>IF(E89="","",VLOOKUP(E89,'Z7 TARGET CREATION'!$G$3:$H$40,2, FALSE))</f>
        <v/>
      </c>
      <c r="N89" s="43" t="str">
        <f t="shared" si="1"/>
        <v/>
      </c>
      <c r="O89" s="142"/>
      <c r="P89" s="1"/>
      <c r="Q89" s="1"/>
      <c r="R89" s="1"/>
      <c r="S89" s="1"/>
      <c r="T89" s="1"/>
      <c r="U89" s="1"/>
      <c r="V89" s="1"/>
      <c r="W89" s="1">
        <f t="shared" si="0"/>
        <v>0</v>
      </c>
      <c r="X89" s="1"/>
      <c r="Y89" s="1"/>
      <c r="Z89" s="1"/>
    </row>
    <row r="90" spans="1:26" ht="15.75" customHeight="1" x14ac:dyDescent="0.2">
      <c r="A90" s="1"/>
      <c r="B90" s="1"/>
      <c r="C90" s="1"/>
      <c r="D90" s="49">
        <v>84</v>
      </c>
      <c r="E90" s="37"/>
      <c r="F90" s="140"/>
      <c r="G90" s="39" t="str">
        <f>IFERROR(VLOOKUP(E90,'Z1 HAB CLASS'!$D$4:$E$45,2,FALSE)," ")</f>
        <v xml:space="preserve"> </v>
      </c>
      <c r="H90" s="40" t="str">
        <f>IFERROR(VLOOKUP(G90,'Z1 HAB CLASS'!$L$3:$N$9,2,FALSE)," ")</f>
        <v xml:space="preserve"> </v>
      </c>
      <c r="I90" s="41"/>
      <c r="J90" s="40" t="str">
        <f>IFERROR(VLOOKUP(I90,'Z3 CONDITION VALUE'!$A$3:$B$5,2,FALSE)," ")</f>
        <v xml:space="preserve"> </v>
      </c>
      <c r="K90" s="39" t="str">
        <f t="array" ref="K90">IFERROR(INDEX('Z7 TARGET CREATION'!$C$3:$F$40,MATCH(E90,'Z7 TARGET CREATION'!$B$3:$B$40,0),MATCH(I90,'Z7 TARGET CREATION'!$C$2:$F$2,0)),"")</f>
        <v/>
      </c>
      <c r="L90" s="141" t="str">
        <f>IF(E90="","",VLOOKUP(E90,'Z7 TARGET CREATION'!$G$3:$I$40,3,FALSE))</f>
        <v/>
      </c>
      <c r="M90" s="40" t="str">
        <f>IF(E90="","",VLOOKUP(E90,'Z7 TARGET CREATION'!$G$3:$H$40,2, FALSE))</f>
        <v/>
      </c>
      <c r="N90" s="43" t="str">
        <f t="shared" si="1"/>
        <v/>
      </c>
      <c r="O90" s="142"/>
      <c r="P90" s="1"/>
      <c r="Q90" s="1"/>
      <c r="R90" s="1"/>
      <c r="S90" s="1"/>
      <c r="T90" s="1"/>
      <c r="U90" s="1"/>
      <c r="V90" s="1"/>
      <c r="W90" s="1">
        <f t="shared" si="0"/>
        <v>0</v>
      </c>
      <c r="X90" s="1"/>
      <c r="Y90" s="1"/>
      <c r="Z90" s="1"/>
    </row>
    <row r="91" spans="1:26" ht="15.75" customHeight="1" x14ac:dyDescent="0.2">
      <c r="A91" s="1"/>
      <c r="B91" s="1"/>
      <c r="C91" s="1"/>
      <c r="D91" s="49">
        <v>85</v>
      </c>
      <c r="E91" s="37"/>
      <c r="F91" s="140"/>
      <c r="G91" s="39" t="str">
        <f>IFERROR(VLOOKUP(E91,'Z1 HAB CLASS'!$D$4:$E$45,2,FALSE)," ")</f>
        <v xml:space="preserve"> </v>
      </c>
      <c r="H91" s="40" t="str">
        <f>IFERROR(VLOOKUP(G91,'Z1 HAB CLASS'!$L$3:$N$9,2,FALSE)," ")</f>
        <v xml:space="preserve"> </v>
      </c>
      <c r="I91" s="41"/>
      <c r="J91" s="40" t="str">
        <f>IFERROR(VLOOKUP(I91,'Z3 CONDITION VALUE'!$A$3:$B$5,2,FALSE)," ")</f>
        <v xml:space="preserve"> </v>
      </c>
      <c r="K91" s="39" t="str">
        <f t="array" ref="K91">IFERROR(INDEX('Z7 TARGET CREATION'!$C$3:$F$40,MATCH(E91,'Z7 TARGET CREATION'!$B$3:$B$40,0),MATCH(I91,'Z7 TARGET CREATION'!$C$2:$F$2,0)),"")</f>
        <v/>
      </c>
      <c r="L91" s="141" t="str">
        <f>IF(E91="","",VLOOKUP(E91,'Z7 TARGET CREATION'!$G$3:$I$40,3,FALSE))</f>
        <v/>
      </c>
      <c r="M91" s="40" t="str">
        <f>IF(E91="","",VLOOKUP(E91,'Z7 TARGET CREATION'!$G$3:$H$40,2, FALSE))</f>
        <v/>
      </c>
      <c r="N91" s="43" t="str">
        <f t="shared" si="1"/>
        <v/>
      </c>
      <c r="O91" s="142"/>
      <c r="P91" s="1"/>
      <c r="Q91" s="1"/>
      <c r="R91" s="1"/>
      <c r="S91" s="1"/>
      <c r="T91" s="1"/>
      <c r="U91" s="1"/>
      <c r="V91" s="1"/>
      <c r="W91" s="1">
        <f t="shared" si="0"/>
        <v>0</v>
      </c>
      <c r="X91" s="1"/>
      <c r="Y91" s="1"/>
      <c r="Z91" s="1"/>
    </row>
    <row r="92" spans="1:26" ht="15.75" customHeight="1" x14ac:dyDescent="0.2">
      <c r="A92" s="1"/>
      <c r="B92" s="1"/>
      <c r="C92" s="1"/>
      <c r="D92" s="49">
        <v>86</v>
      </c>
      <c r="E92" s="37"/>
      <c r="F92" s="140"/>
      <c r="G92" s="39" t="str">
        <f>IFERROR(VLOOKUP(E92,'Z1 HAB CLASS'!$D$4:$E$45,2,FALSE)," ")</f>
        <v xml:space="preserve"> </v>
      </c>
      <c r="H92" s="40" t="str">
        <f>IFERROR(VLOOKUP(G92,'Z1 HAB CLASS'!$L$3:$N$9,2,FALSE)," ")</f>
        <v xml:space="preserve"> </v>
      </c>
      <c r="I92" s="41"/>
      <c r="J92" s="40" t="str">
        <f>IFERROR(VLOOKUP(I92,'Z3 CONDITION VALUE'!$A$3:$B$5,2,FALSE)," ")</f>
        <v xml:space="preserve"> </v>
      </c>
      <c r="K92" s="39" t="str">
        <f t="array" ref="K92">IFERROR(INDEX('Z7 TARGET CREATION'!$C$3:$F$40,MATCH(E92,'Z7 TARGET CREATION'!$B$3:$B$40,0),MATCH(I92,'Z7 TARGET CREATION'!$C$2:$F$2,0)),"")</f>
        <v/>
      </c>
      <c r="L92" s="141" t="str">
        <f>IF(E92="","",VLOOKUP(E92,'Z7 TARGET CREATION'!$G$3:$I$40,3,FALSE))</f>
        <v/>
      </c>
      <c r="M92" s="40" t="str">
        <f>IF(E92="","",VLOOKUP(E92,'Z7 TARGET CREATION'!$G$3:$H$40,2, FALSE))</f>
        <v/>
      </c>
      <c r="N92" s="43" t="str">
        <f t="shared" si="1"/>
        <v/>
      </c>
      <c r="O92" s="142"/>
      <c r="P92" s="1"/>
      <c r="Q92" s="1"/>
      <c r="R92" s="1"/>
      <c r="S92" s="1"/>
      <c r="T92" s="1"/>
      <c r="U92" s="1"/>
      <c r="V92" s="1"/>
      <c r="W92" s="1">
        <f t="shared" si="0"/>
        <v>0</v>
      </c>
      <c r="X92" s="1"/>
      <c r="Y92" s="1"/>
      <c r="Z92" s="1"/>
    </row>
    <row r="93" spans="1:26" ht="15.75" customHeight="1" x14ac:dyDescent="0.2">
      <c r="A93" s="1"/>
      <c r="B93" s="1"/>
      <c r="C93" s="1"/>
      <c r="D93" s="49">
        <v>87</v>
      </c>
      <c r="E93" s="37"/>
      <c r="F93" s="140"/>
      <c r="G93" s="39" t="str">
        <f>IFERROR(VLOOKUP(E93,'Z1 HAB CLASS'!$D$4:$E$45,2,FALSE)," ")</f>
        <v xml:space="preserve"> </v>
      </c>
      <c r="H93" s="40" t="str">
        <f>IFERROR(VLOOKUP(G93,'Z1 HAB CLASS'!$L$3:$N$9,2,FALSE)," ")</f>
        <v xml:space="preserve"> </v>
      </c>
      <c r="I93" s="41"/>
      <c r="J93" s="40" t="str">
        <f>IFERROR(VLOOKUP(I93,'Z3 CONDITION VALUE'!$A$3:$B$5,2,FALSE)," ")</f>
        <v xml:space="preserve"> </v>
      </c>
      <c r="K93" s="39" t="str">
        <f t="array" ref="K93">IFERROR(INDEX('Z7 TARGET CREATION'!$C$3:$F$40,MATCH(E93,'Z7 TARGET CREATION'!$B$3:$B$40,0),MATCH(I93,'Z7 TARGET CREATION'!$C$2:$F$2,0)),"")</f>
        <v/>
      </c>
      <c r="L93" s="141" t="str">
        <f>IF(E93="","",VLOOKUP(E93,'Z7 TARGET CREATION'!$G$3:$I$40,3,FALSE))</f>
        <v/>
      </c>
      <c r="M93" s="40" t="str">
        <f>IF(E93="","",VLOOKUP(E93,'Z7 TARGET CREATION'!$G$3:$H$40,2, FALSE))</f>
        <v/>
      </c>
      <c r="N93" s="43" t="str">
        <f t="shared" si="1"/>
        <v/>
      </c>
      <c r="O93" s="142"/>
      <c r="P93" s="1"/>
      <c r="Q93" s="1"/>
      <c r="R93" s="1"/>
      <c r="S93" s="1"/>
      <c r="T93" s="1"/>
      <c r="U93" s="1"/>
      <c r="V93" s="1"/>
      <c r="W93" s="1">
        <f t="shared" si="0"/>
        <v>0</v>
      </c>
      <c r="X93" s="1"/>
      <c r="Y93" s="1"/>
      <c r="Z93" s="1"/>
    </row>
    <row r="94" spans="1:26" ht="15.75" customHeight="1" x14ac:dyDescent="0.2">
      <c r="A94" s="1"/>
      <c r="B94" s="1"/>
      <c r="C94" s="1"/>
      <c r="D94" s="49">
        <v>88</v>
      </c>
      <c r="E94" s="37"/>
      <c r="F94" s="140"/>
      <c r="G94" s="39" t="str">
        <f>IFERROR(VLOOKUP(E94,'Z1 HAB CLASS'!$D$4:$E$45,2,FALSE)," ")</f>
        <v xml:space="preserve"> </v>
      </c>
      <c r="H94" s="40" t="str">
        <f>IFERROR(VLOOKUP(G94,'Z1 HAB CLASS'!$L$3:$N$9,2,FALSE)," ")</f>
        <v xml:space="preserve"> </v>
      </c>
      <c r="I94" s="41"/>
      <c r="J94" s="40" t="str">
        <f>IFERROR(VLOOKUP(I94,'Z3 CONDITION VALUE'!$A$3:$B$5,2,FALSE)," ")</f>
        <v xml:space="preserve"> </v>
      </c>
      <c r="K94" s="39" t="str">
        <f t="array" ref="K94">IFERROR(INDEX('Z7 TARGET CREATION'!$C$3:$F$40,MATCH(E94,'Z7 TARGET CREATION'!$B$3:$B$40,0),MATCH(I94,'Z7 TARGET CREATION'!$C$2:$F$2,0)),"")</f>
        <v/>
      </c>
      <c r="L94" s="141" t="str">
        <f>IF(E94="","",VLOOKUP(E94,'Z7 TARGET CREATION'!$G$3:$I$40,3,FALSE))</f>
        <v/>
      </c>
      <c r="M94" s="40" t="str">
        <f>IF(E94="","",VLOOKUP(E94,'Z7 TARGET CREATION'!$G$3:$H$40,2, FALSE))</f>
        <v/>
      </c>
      <c r="N94" s="43" t="str">
        <f t="shared" si="1"/>
        <v/>
      </c>
      <c r="O94" s="142"/>
      <c r="P94" s="1"/>
      <c r="Q94" s="1"/>
      <c r="R94" s="1"/>
      <c r="S94" s="1"/>
      <c r="T94" s="1"/>
      <c r="U94" s="1"/>
      <c r="V94" s="1"/>
      <c r="W94" s="1">
        <f t="shared" si="0"/>
        <v>0</v>
      </c>
      <c r="X94" s="1"/>
      <c r="Y94" s="1"/>
      <c r="Z94" s="1"/>
    </row>
    <row r="95" spans="1:26" ht="15.75" customHeight="1" x14ac:dyDescent="0.2">
      <c r="A95" s="1"/>
      <c r="B95" s="1"/>
      <c r="C95" s="1"/>
      <c r="D95" s="49">
        <v>89</v>
      </c>
      <c r="E95" s="37"/>
      <c r="F95" s="140"/>
      <c r="G95" s="39" t="str">
        <f>IFERROR(VLOOKUP(E95,'Z1 HAB CLASS'!$D$4:$E$45,2,FALSE)," ")</f>
        <v xml:space="preserve"> </v>
      </c>
      <c r="H95" s="40" t="str">
        <f>IFERROR(VLOOKUP(G95,'Z1 HAB CLASS'!$L$3:$N$9,2,FALSE)," ")</f>
        <v xml:space="preserve"> </v>
      </c>
      <c r="I95" s="41"/>
      <c r="J95" s="40" t="str">
        <f>IFERROR(VLOOKUP(I95,'Z3 CONDITION VALUE'!$A$3:$B$5,2,FALSE)," ")</f>
        <v xml:space="preserve"> </v>
      </c>
      <c r="K95" s="39" t="str">
        <f t="array" ref="K95">IFERROR(INDEX('Z7 TARGET CREATION'!$C$3:$F$40,MATCH(E95,'Z7 TARGET CREATION'!$B$3:$B$40,0),MATCH(I95,'Z7 TARGET CREATION'!$C$2:$F$2,0)),"")</f>
        <v/>
      </c>
      <c r="L95" s="141" t="str">
        <f>IF(E95="","",VLOOKUP(E95,'Z7 TARGET CREATION'!$G$3:$I$40,3,FALSE))</f>
        <v/>
      </c>
      <c r="M95" s="40" t="str">
        <f>IF(E95="","",VLOOKUP(E95,'Z7 TARGET CREATION'!$G$3:$H$40,2, FALSE))</f>
        <v/>
      </c>
      <c r="N95" s="43" t="str">
        <f t="shared" si="1"/>
        <v/>
      </c>
      <c r="O95" s="142"/>
      <c r="P95" s="1"/>
      <c r="Q95" s="1"/>
      <c r="R95" s="1"/>
      <c r="S95" s="1"/>
      <c r="T95" s="1"/>
      <c r="U95" s="1"/>
      <c r="V95" s="1"/>
      <c r="W95" s="1">
        <f t="shared" si="0"/>
        <v>0</v>
      </c>
      <c r="X95" s="1"/>
      <c r="Y95" s="1"/>
      <c r="Z95" s="1"/>
    </row>
    <row r="96" spans="1:26" ht="15.75" customHeight="1" x14ac:dyDescent="0.2">
      <c r="A96" s="1"/>
      <c r="B96" s="1"/>
      <c r="C96" s="1"/>
      <c r="D96" s="49">
        <v>90</v>
      </c>
      <c r="E96" s="37"/>
      <c r="F96" s="140"/>
      <c r="G96" s="39" t="str">
        <f>IFERROR(VLOOKUP(E96,'Z1 HAB CLASS'!$D$4:$E$45,2,FALSE)," ")</f>
        <v xml:space="preserve"> </v>
      </c>
      <c r="H96" s="40" t="str">
        <f>IFERROR(VLOOKUP(G96,'Z1 HAB CLASS'!$L$3:$N$9,2,FALSE)," ")</f>
        <v xml:space="preserve"> </v>
      </c>
      <c r="I96" s="41"/>
      <c r="J96" s="40" t="str">
        <f>IFERROR(VLOOKUP(I96,'Z3 CONDITION VALUE'!$A$3:$B$5,2,FALSE)," ")</f>
        <v xml:space="preserve"> </v>
      </c>
      <c r="K96" s="39" t="str">
        <f t="array" ref="K96">IFERROR(INDEX('Z7 TARGET CREATION'!$C$3:$F$40,MATCH(E96,'Z7 TARGET CREATION'!$B$3:$B$40,0),MATCH(I96,'Z7 TARGET CREATION'!$C$2:$F$2,0)),"")</f>
        <v/>
      </c>
      <c r="L96" s="141" t="str">
        <f>IF(E96="","",VLOOKUP(E96,'Z7 TARGET CREATION'!$G$3:$I$40,3,FALSE))</f>
        <v/>
      </c>
      <c r="M96" s="40" t="str">
        <f>IF(E96="","",VLOOKUP(E96,'Z7 TARGET CREATION'!$G$3:$H$40,2, FALSE))</f>
        <v/>
      </c>
      <c r="N96" s="43" t="str">
        <f t="shared" si="1"/>
        <v/>
      </c>
      <c r="O96" s="142"/>
      <c r="P96" s="1"/>
      <c r="Q96" s="1"/>
      <c r="R96" s="1"/>
      <c r="S96" s="1"/>
      <c r="T96" s="1"/>
      <c r="U96" s="1"/>
      <c r="V96" s="1"/>
      <c r="W96" s="1">
        <f t="shared" si="0"/>
        <v>0</v>
      </c>
      <c r="X96" s="1"/>
      <c r="Y96" s="1"/>
      <c r="Z96" s="1"/>
    </row>
    <row r="97" spans="1:26" ht="15.75" customHeight="1" x14ac:dyDescent="0.2">
      <c r="A97" s="1"/>
      <c r="B97" s="1"/>
      <c r="C97" s="1"/>
      <c r="D97" s="49">
        <v>91</v>
      </c>
      <c r="E97" s="37"/>
      <c r="F97" s="140"/>
      <c r="G97" s="39" t="str">
        <f>IFERROR(VLOOKUP(E97,'Z1 HAB CLASS'!$D$4:$E$45,2,FALSE)," ")</f>
        <v xml:space="preserve"> </v>
      </c>
      <c r="H97" s="40" t="str">
        <f>IFERROR(VLOOKUP(G97,'Z1 HAB CLASS'!$L$3:$N$9,2,FALSE)," ")</f>
        <v xml:space="preserve"> </v>
      </c>
      <c r="I97" s="41"/>
      <c r="J97" s="40" t="str">
        <f>IFERROR(VLOOKUP(I97,'Z3 CONDITION VALUE'!$A$3:$B$5,2,FALSE)," ")</f>
        <v xml:space="preserve"> </v>
      </c>
      <c r="K97" s="39" t="str">
        <f t="array" ref="K97">IFERROR(INDEX('Z7 TARGET CREATION'!$C$3:$F$40,MATCH(E97,'Z7 TARGET CREATION'!$B$3:$B$40,0),MATCH(I97,'Z7 TARGET CREATION'!$C$2:$F$2,0)),"")</f>
        <v/>
      </c>
      <c r="L97" s="141" t="str">
        <f>IF(E97="","",VLOOKUP(E97,'Z7 TARGET CREATION'!$G$3:$I$40,3,FALSE))</f>
        <v/>
      </c>
      <c r="M97" s="40" t="str">
        <f>IF(E97="","",VLOOKUP(E97,'Z7 TARGET CREATION'!$G$3:$H$40,2, FALSE))</f>
        <v/>
      </c>
      <c r="N97" s="43" t="str">
        <f t="shared" si="1"/>
        <v/>
      </c>
      <c r="O97" s="142"/>
      <c r="P97" s="1"/>
      <c r="Q97" s="1"/>
      <c r="R97" s="1"/>
      <c r="S97" s="1"/>
      <c r="T97" s="1"/>
      <c r="U97" s="1"/>
      <c r="V97" s="1"/>
      <c r="W97" s="1">
        <f t="shared" si="0"/>
        <v>0</v>
      </c>
      <c r="X97" s="1"/>
      <c r="Y97" s="1"/>
      <c r="Z97" s="1"/>
    </row>
    <row r="98" spans="1:26" ht="15.75" customHeight="1" x14ac:dyDescent="0.2">
      <c r="A98" s="1"/>
      <c r="B98" s="1"/>
      <c r="C98" s="1"/>
      <c r="D98" s="49">
        <v>92</v>
      </c>
      <c r="E98" s="37"/>
      <c r="F98" s="140"/>
      <c r="G98" s="39" t="str">
        <f>IFERROR(VLOOKUP(E98,'Z1 HAB CLASS'!$D$4:$E$45,2,FALSE)," ")</f>
        <v xml:space="preserve"> </v>
      </c>
      <c r="H98" s="40" t="str">
        <f>IFERROR(VLOOKUP(G98,'Z1 HAB CLASS'!$L$3:$N$9,2,FALSE)," ")</f>
        <v xml:space="preserve"> </v>
      </c>
      <c r="I98" s="41"/>
      <c r="J98" s="40" t="str">
        <f>IFERROR(VLOOKUP(I98,'Z3 CONDITION VALUE'!$A$3:$B$5,2,FALSE)," ")</f>
        <v xml:space="preserve"> </v>
      </c>
      <c r="K98" s="39" t="str">
        <f t="array" ref="K98">IFERROR(INDEX('Z7 TARGET CREATION'!$C$3:$F$40,MATCH(E98,'Z7 TARGET CREATION'!$B$3:$B$40,0),MATCH(I98,'Z7 TARGET CREATION'!$C$2:$F$2,0)),"")</f>
        <v/>
      </c>
      <c r="L98" s="141" t="str">
        <f>IF(E98="","",VLOOKUP(E98,'Z7 TARGET CREATION'!$G$3:$I$40,3,FALSE))</f>
        <v/>
      </c>
      <c r="M98" s="40" t="str">
        <f>IF(E98="","",VLOOKUP(E98,'Z7 TARGET CREATION'!$G$3:$H$40,2, FALSE))</f>
        <v/>
      </c>
      <c r="N98" s="43" t="str">
        <f t="shared" si="1"/>
        <v/>
      </c>
      <c r="O98" s="142"/>
      <c r="P98" s="1"/>
      <c r="Q98" s="1"/>
      <c r="R98" s="1"/>
      <c r="S98" s="1"/>
      <c r="T98" s="1"/>
      <c r="U98" s="1"/>
      <c r="V98" s="1"/>
      <c r="W98" s="1">
        <f t="shared" si="0"/>
        <v>0</v>
      </c>
      <c r="X98" s="1"/>
      <c r="Y98" s="1"/>
      <c r="Z98" s="1"/>
    </row>
    <row r="99" spans="1:26" ht="15.75" customHeight="1" x14ac:dyDescent="0.2">
      <c r="A99" s="1"/>
      <c r="B99" s="1"/>
      <c r="C99" s="1"/>
      <c r="D99" s="49">
        <v>93</v>
      </c>
      <c r="E99" s="37"/>
      <c r="F99" s="140"/>
      <c r="G99" s="39" t="str">
        <f>IFERROR(VLOOKUP(E99,'Z1 HAB CLASS'!$D$4:$E$45,2,FALSE)," ")</f>
        <v xml:space="preserve"> </v>
      </c>
      <c r="H99" s="40" t="str">
        <f>IFERROR(VLOOKUP(G99,'Z1 HAB CLASS'!$L$3:$N$9,2,FALSE)," ")</f>
        <v xml:space="preserve"> </v>
      </c>
      <c r="I99" s="41"/>
      <c r="J99" s="40" t="str">
        <f>IFERROR(VLOOKUP(I99,'Z3 CONDITION VALUE'!$A$3:$B$5,2,FALSE)," ")</f>
        <v xml:space="preserve"> </v>
      </c>
      <c r="K99" s="39" t="str">
        <f t="array" ref="K99">IFERROR(INDEX('Z7 TARGET CREATION'!$C$3:$F$40,MATCH(E99,'Z7 TARGET CREATION'!$B$3:$B$40,0),MATCH(I99,'Z7 TARGET CREATION'!$C$2:$F$2,0)),"")</f>
        <v/>
      </c>
      <c r="L99" s="141" t="str">
        <f>IF(E99="","",VLOOKUP(E99,'Z7 TARGET CREATION'!$G$3:$I$40,3,FALSE))</f>
        <v/>
      </c>
      <c r="M99" s="40" t="str">
        <f>IF(E99="","",VLOOKUP(E99,'Z7 TARGET CREATION'!$G$3:$H$40,2, FALSE))</f>
        <v/>
      </c>
      <c r="N99" s="43" t="str">
        <f t="shared" si="1"/>
        <v/>
      </c>
      <c r="O99" s="142"/>
      <c r="P99" s="1"/>
      <c r="Q99" s="1"/>
      <c r="R99" s="1"/>
      <c r="S99" s="1"/>
      <c r="T99" s="1"/>
      <c r="U99" s="1"/>
      <c r="V99" s="1"/>
      <c r="W99" s="1">
        <f t="shared" si="0"/>
        <v>0</v>
      </c>
      <c r="X99" s="1"/>
      <c r="Y99" s="1"/>
      <c r="Z99" s="1"/>
    </row>
    <row r="100" spans="1:26" ht="15.75" customHeight="1" x14ac:dyDescent="0.2">
      <c r="A100" s="1"/>
      <c r="B100" s="1"/>
      <c r="C100" s="1"/>
      <c r="D100" s="49">
        <v>94</v>
      </c>
      <c r="E100" s="37"/>
      <c r="F100" s="14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39" t="str">
        <f t="array" ref="K100">IFERROR(INDEX('Z7 TARGET CREATION'!$C$3:$F$40,MATCH(E100,'Z7 TARGET CREATION'!$B$3:$B$40,0),MATCH(I100,'Z7 TARGET CREATION'!$C$2:$F$2,0)),"")</f>
        <v/>
      </c>
      <c r="L100" s="141" t="str">
        <f>IF(E100="","",VLOOKUP(E100,'Z7 TARGET CREATION'!$G$3:$I$40,3,FALSE))</f>
        <v/>
      </c>
      <c r="M100" s="40" t="str">
        <f>IF(E100="","",VLOOKUP(E100,'Z7 TARGET CREATION'!$G$3:$H$40,2, FALSE))</f>
        <v/>
      </c>
      <c r="N100" s="43" t="str">
        <f t="shared" si="1"/>
        <v/>
      </c>
      <c r="O100" s="142"/>
      <c r="P100" s="1"/>
      <c r="Q100" s="1"/>
      <c r="R100" s="1"/>
      <c r="S100" s="1"/>
      <c r="T100" s="1"/>
      <c r="U100" s="1"/>
      <c r="V100" s="1"/>
      <c r="W100" s="1">
        <f t="shared" si="0"/>
        <v>0</v>
      </c>
      <c r="X100" s="1"/>
      <c r="Y100" s="1"/>
      <c r="Z100" s="1"/>
    </row>
    <row r="101" spans="1:26" ht="15.75" customHeight="1" x14ac:dyDescent="0.2">
      <c r="A101" s="1"/>
      <c r="B101" s="1"/>
      <c r="C101" s="1"/>
      <c r="D101" s="49">
        <v>95</v>
      </c>
      <c r="E101" s="37"/>
      <c r="F101" s="14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39" t="str">
        <f t="array" ref="K101">IFERROR(INDEX('Z7 TARGET CREATION'!$C$3:$F$40,MATCH(E101,'Z7 TARGET CREATION'!$B$3:$B$40,0),MATCH(I101,'Z7 TARGET CREATION'!$C$2:$F$2,0)),"")</f>
        <v/>
      </c>
      <c r="L101" s="141" t="str">
        <f>IF(E101="","",VLOOKUP(E101,'Z7 TARGET CREATION'!$G$3:$I$40,3,FALSE))</f>
        <v/>
      </c>
      <c r="M101" s="40" t="str">
        <f>IF(E101="","",VLOOKUP(E101,'Z7 TARGET CREATION'!$G$3:$H$40,2, FALSE))</f>
        <v/>
      </c>
      <c r="N101" s="43" t="str">
        <f t="shared" si="1"/>
        <v/>
      </c>
      <c r="O101" s="142"/>
      <c r="P101" s="1"/>
      <c r="Q101" s="1"/>
      <c r="R101" s="1"/>
      <c r="S101" s="1"/>
      <c r="T101" s="1"/>
      <c r="U101" s="1"/>
      <c r="V101" s="1"/>
      <c r="W101" s="1">
        <f t="shared" si="0"/>
        <v>0</v>
      </c>
      <c r="X101" s="1"/>
      <c r="Y101" s="1"/>
      <c r="Z101" s="1"/>
    </row>
    <row r="102" spans="1:26" ht="15.75" customHeight="1" x14ac:dyDescent="0.2">
      <c r="A102" s="1"/>
      <c r="B102" s="1"/>
      <c r="C102" s="1"/>
      <c r="D102" s="49">
        <v>96</v>
      </c>
      <c r="E102" s="37"/>
      <c r="F102" s="14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39" t="str">
        <f t="array" ref="K102">IFERROR(INDEX('Z7 TARGET CREATION'!$C$3:$F$40,MATCH(E102,'Z7 TARGET CREATION'!$B$3:$B$40,0),MATCH(I102,'Z7 TARGET CREATION'!$C$2:$F$2,0)),"")</f>
        <v/>
      </c>
      <c r="L102" s="141" t="str">
        <f>IF(E102="","",VLOOKUP(E102,'Z7 TARGET CREATION'!$G$3:$I$40,3,FALSE))</f>
        <v/>
      </c>
      <c r="M102" s="40" t="str">
        <f>IF(E102="","",VLOOKUP(E102,'Z7 TARGET CREATION'!$G$3:$H$40,2, FALSE))</f>
        <v/>
      </c>
      <c r="N102" s="43" t="str">
        <f t="shared" si="1"/>
        <v/>
      </c>
      <c r="O102" s="142"/>
      <c r="P102" s="1"/>
      <c r="Q102" s="1"/>
      <c r="R102" s="1"/>
      <c r="S102" s="1"/>
      <c r="T102" s="1"/>
      <c r="U102" s="1"/>
      <c r="V102" s="1"/>
      <c r="W102" s="1">
        <f t="shared" si="0"/>
        <v>0</v>
      </c>
      <c r="X102" s="1"/>
      <c r="Y102" s="1"/>
      <c r="Z102" s="1"/>
    </row>
    <row r="103" spans="1:26" ht="15.75" customHeight="1" x14ac:dyDescent="0.2">
      <c r="A103" s="1"/>
      <c r="B103" s="1"/>
      <c r="C103" s="1"/>
      <c r="D103" s="49">
        <v>97</v>
      </c>
      <c r="E103" s="37"/>
      <c r="F103" s="14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39" t="str">
        <f t="array" ref="K103">IFERROR(INDEX('Z7 TARGET CREATION'!$C$3:$F$40,MATCH(E103,'Z7 TARGET CREATION'!$B$3:$B$40,0),MATCH(I103,'Z7 TARGET CREATION'!$C$2:$F$2,0)),"")</f>
        <v/>
      </c>
      <c r="L103" s="141" t="str">
        <f>IF(E103="","",VLOOKUP(E103,'Z7 TARGET CREATION'!$G$3:$I$40,3,FALSE))</f>
        <v/>
      </c>
      <c r="M103" s="40" t="str">
        <f>IF(E103="","",VLOOKUP(E103,'Z7 TARGET CREATION'!$G$3:$H$40,2, FALSE))</f>
        <v/>
      </c>
      <c r="N103" s="43" t="str">
        <f t="shared" si="1"/>
        <v/>
      </c>
      <c r="O103" s="142"/>
      <c r="P103" s="1"/>
      <c r="Q103" s="1"/>
      <c r="R103" s="1"/>
      <c r="S103" s="1"/>
      <c r="T103" s="1"/>
      <c r="U103" s="1"/>
      <c r="V103" s="1"/>
      <c r="W103" s="1">
        <f t="shared" si="0"/>
        <v>0</v>
      </c>
      <c r="X103" s="1"/>
      <c r="Y103" s="1"/>
      <c r="Z103" s="1"/>
    </row>
    <row r="104" spans="1:26" ht="15.75" customHeight="1" x14ac:dyDescent="0.2">
      <c r="A104" s="1"/>
      <c r="B104" s="1"/>
      <c r="C104" s="1"/>
      <c r="D104" s="49">
        <v>98</v>
      </c>
      <c r="E104" s="37"/>
      <c r="F104" s="14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39" t="str">
        <f t="array" ref="K104">IFERROR(INDEX('Z7 TARGET CREATION'!$C$3:$F$40,MATCH(E104,'Z7 TARGET CREATION'!$B$3:$B$40,0),MATCH(I104,'Z7 TARGET CREATION'!$C$2:$F$2,0)),"")</f>
        <v/>
      </c>
      <c r="L104" s="141" t="str">
        <f>IF(E104="","",VLOOKUP(E104,'Z7 TARGET CREATION'!$G$3:$I$40,3,FALSE))</f>
        <v/>
      </c>
      <c r="M104" s="40" t="str">
        <f>IF(E104="","",VLOOKUP(E104,'Z7 TARGET CREATION'!$G$3:$H$40,2, FALSE))</f>
        <v/>
      </c>
      <c r="N104" s="43" t="str">
        <f t="shared" si="1"/>
        <v/>
      </c>
      <c r="O104" s="142"/>
      <c r="P104" s="1"/>
      <c r="Q104" s="1"/>
      <c r="R104" s="1"/>
      <c r="S104" s="1"/>
      <c r="T104" s="1"/>
      <c r="U104" s="1"/>
      <c r="V104" s="1"/>
      <c r="W104" s="1">
        <f t="shared" si="0"/>
        <v>0</v>
      </c>
      <c r="X104" s="1"/>
      <c r="Y104" s="1"/>
      <c r="Z104" s="1"/>
    </row>
    <row r="105" spans="1:26" ht="15.75" customHeight="1" x14ac:dyDescent="0.2">
      <c r="A105" s="1"/>
      <c r="B105" s="1"/>
      <c r="C105" s="1"/>
      <c r="D105" s="49">
        <v>99</v>
      </c>
      <c r="E105" s="37"/>
      <c r="F105" s="14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39" t="str">
        <f t="array" ref="K105">IFERROR(INDEX('Z7 TARGET CREATION'!$C$3:$F$40,MATCH(E105,'Z7 TARGET CREATION'!$B$3:$B$40,0),MATCH(I105,'Z7 TARGET CREATION'!$C$2:$F$2,0)),"")</f>
        <v/>
      </c>
      <c r="L105" s="141" t="str">
        <f>IF(E105="","",VLOOKUP(E105,'Z7 TARGET CREATION'!$G$3:$I$40,3,FALSE))</f>
        <v/>
      </c>
      <c r="M105" s="40" t="str">
        <f>IF(E105="","",VLOOKUP(E105,'Z7 TARGET CREATION'!$G$3:$H$40,2, FALSE))</f>
        <v/>
      </c>
      <c r="N105" s="43" t="str">
        <f t="shared" si="1"/>
        <v/>
      </c>
      <c r="O105" s="142"/>
      <c r="P105" s="1"/>
      <c r="Q105" s="1"/>
      <c r="R105" s="1"/>
      <c r="S105" s="1"/>
      <c r="T105" s="1"/>
      <c r="U105" s="1"/>
      <c r="V105" s="1"/>
      <c r="W105" s="1">
        <f t="shared" si="0"/>
        <v>0</v>
      </c>
      <c r="X105" s="1"/>
      <c r="Y105" s="1"/>
      <c r="Z105" s="1"/>
    </row>
    <row r="106" spans="1:26" ht="15.75" customHeight="1" x14ac:dyDescent="0.2">
      <c r="A106" s="1"/>
      <c r="B106" s="1"/>
      <c r="C106" s="1"/>
      <c r="D106" s="49">
        <v>100</v>
      </c>
      <c r="E106" s="37"/>
      <c r="F106" s="14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39" t="str">
        <f t="array" ref="K106">IFERROR(INDEX('Z7 TARGET CREATION'!$C$3:$F$40,MATCH(E106,'Z7 TARGET CREATION'!$B$3:$B$40,0),MATCH(I106,'Z7 TARGET CREATION'!$C$2:$F$2,0)),"")</f>
        <v/>
      </c>
      <c r="L106" s="141" t="str">
        <f>IF(E106="","",VLOOKUP(E106,'Z7 TARGET CREATION'!$G$3:$I$40,3,FALSE))</f>
        <v/>
      </c>
      <c r="M106" s="40" t="str">
        <f>IF(E106="","",VLOOKUP(E106,'Z7 TARGET CREATION'!$G$3:$H$40,2, FALSE))</f>
        <v/>
      </c>
      <c r="N106" s="43" t="str">
        <f t="shared" si="1"/>
        <v/>
      </c>
      <c r="O106" s="142"/>
      <c r="P106" s="1"/>
      <c r="Q106" s="1"/>
      <c r="R106" s="1"/>
      <c r="S106" s="1"/>
      <c r="T106" s="1"/>
      <c r="U106" s="1"/>
      <c r="V106" s="1"/>
      <c r="W106" s="1">
        <f t="shared" si="0"/>
        <v>0</v>
      </c>
      <c r="X106" s="1"/>
      <c r="Y106" s="1"/>
      <c r="Z106" s="1"/>
    </row>
    <row r="107" spans="1:26" ht="15.75" customHeight="1" x14ac:dyDescent="0.2">
      <c r="A107" s="1"/>
      <c r="B107" s="1"/>
      <c r="C107" s="1"/>
      <c r="D107" s="49">
        <v>101</v>
      </c>
      <c r="E107" s="37"/>
      <c r="F107" s="14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39" t="str">
        <f t="array" ref="K107">IFERROR(INDEX('Z7 TARGET CREATION'!$C$3:$F$40,MATCH(E107,'Z7 TARGET CREATION'!$B$3:$B$40,0),MATCH(I107,'Z7 TARGET CREATION'!$C$2:$F$2,0)),"")</f>
        <v/>
      </c>
      <c r="L107" s="141" t="str">
        <f>IF(E107="","",VLOOKUP(E107,'Z7 TARGET CREATION'!$G$3:$I$40,3,FALSE))</f>
        <v/>
      </c>
      <c r="M107" s="40" t="str">
        <f>IF(E107="","",VLOOKUP(E107,'Z7 TARGET CREATION'!$G$3:$H$40,2, FALSE))</f>
        <v/>
      </c>
      <c r="N107" s="43" t="str">
        <f t="shared" si="1"/>
        <v/>
      </c>
      <c r="O107" s="142"/>
      <c r="P107" s="1"/>
      <c r="Q107" s="1"/>
      <c r="R107" s="1"/>
      <c r="S107" s="1"/>
      <c r="T107" s="1"/>
      <c r="U107" s="1"/>
      <c r="V107" s="1"/>
      <c r="W107" s="1">
        <f t="shared" si="0"/>
        <v>0</v>
      </c>
      <c r="X107" s="1"/>
      <c r="Y107" s="1"/>
      <c r="Z107" s="1"/>
    </row>
    <row r="108" spans="1:26" ht="15.75" customHeight="1" x14ac:dyDescent="0.2">
      <c r="A108" s="1"/>
      <c r="B108" s="1"/>
      <c r="C108" s="1"/>
      <c r="D108" s="49">
        <v>102</v>
      </c>
      <c r="E108" s="37"/>
      <c r="F108" s="14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39" t="str">
        <f t="array" ref="K108">IFERROR(INDEX('Z7 TARGET CREATION'!$C$3:$F$40,MATCH(E108,'Z7 TARGET CREATION'!$B$3:$B$40,0),MATCH(I108,'Z7 TARGET CREATION'!$C$2:$F$2,0)),"")</f>
        <v/>
      </c>
      <c r="L108" s="141" t="str">
        <f>IF(E108="","",VLOOKUP(E108,'Z7 TARGET CREATION'!$G$3:$I$40,3,FALSE))</f>
        <v/>
      </c>
      <c r="M108" s="40" t="str">
        <f>IF(E108="","",VLOOKUP(E108,'Z7 TARGET CREATION'!$G$3:$H$40,2, FALSE))</f>
        <v/>
      </c>
      <c r="N108" s="43" t="str">
        <f t="shared" si="1"/>
        <v/>
      </c>
      <c r="O108" s="142"/>
      <c r="P108" s="1"/>
      <c r="Q108" s="1"/>
      <c r="R108" s="1"/>
      <c r="S108" s="1"/>
      <c r="T108" s="1"/>
      <c r="U108" s="1"/>
      <c r="V108" s="1"/>
      <c r="W108" s="1">
        <f t="shared" si="0"/>
        <v>0</v>
      </c>
      <c r="X108" s="1"/>
      <c r="Y108" s="1"/>
      <c r="Z108" s="1"/>
    </row>
    <row r="109" spans="1:26" ht="15.75" customHeight="1" x14ac:dyDescent="0.2">
      <c r="A109" s="1"/>
      <c r="B109" s="1"/>
      <c r="C109" s="1"/>
      <c r="D109" s="49">
        <v>103</v>
      </c>
      <c r="E109" s="37"/>
      <c r="F109" s="14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39" t="str">
        <f t="array" ref="K109">IFERROR(INDEX('Z7 TARGET CREATION'!$C$3:$F$40,MATCH(E109,'Z7 TARGET CREATION'!$B$3:$B$40,0),MATCH(I109,'Z7 TARGET CREATION'!$C$2:$F$2,0)),"")</f>
        <v/>
      </c>
      <c r="L109" s="141" t="str">
        <f>IF(E109="","",VLOOKUP(E109,'Z7 TARGET CREATION'!$G$3:$I$40,3,FALSE))</f>
        <v/>
      </c>
      <c r="M109" s="40" t="str">
        <f>IF(E109="","",VLOOKUP(E109,'Z7 TARGET CREATION'!$G$3:$H$40,2, FALSE))</f>
        <v/>
      </c>
      <c r="N109" s="43" t="str">
        <f t="shared" si="1"/>
        <v/>
      </c>
      <c r="O109" s="142"/>
      <c r="P109" s="1"/>
      <c r="Q109" s="1"/>
      <c r="R109" s="1"/>
      <c r="S109" s="1"/>
      <c r="T109" s="1"/>
      <c r="U109" s="1"/>
      <c r="V109" s="1"/>
      <c r="W109" s="1">
        <f t="shared" si="0"/>
        <v>0</v>
      </c>
      <c r="X109" s="1"/>
      <c r="Y109" s="1"/>
      <c r="Z109" s="1"/>
    </row>
    <row r="110" spans="1:26" ht="15.75" customHeight="1" x14ac:dyDescent="0.2">
      <c r="A110" s="1"/>
      <c r="B110" s="1"/>
      <c r="C110" s="1"/>
      <c r="D110" s="49">
        <v>104</v>
      </c>
      <c r="E110" s="37"/>
      <c r="F110" s="14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39" t="str">
        <f t="array" ref="K110">IFERROR(INDEX('Z7 TARGET CREATION'!$C$3:$F$40,MATCH(E110,'Z7 TARGET CREATION'!$B$3:$B$40,0),MATCH(I110,'Z7 TARGET CREATION'!$C$2:$F$2,0)),"")</f>
        <v/>
      </c>
      <c r="L110" s="141" t="str">
        <f>IF(E110="","",VLOOKUP(E110,'Z7 TARGET CREATION'!$G$3:$I$40,3,FALSE))</f>
        <v/>
      </c>
      <c r="M110" s="40" t="str">
        <f>IF(E110="","",VLOOKUP(E110,'Z7 TARGET CREATION'!$G$3:$H$40,2, FALSE))</f>
        <v/>
      </c>
      <c r="N110" s="43" t="str">
        <f t="shared" si="1"/>
        <v/>
      </c>
      <c r="O110" s="142"/>
      <c r="P110" s="1"/>
      <c r="Q110" s="1"/>
      <c r="R110" s="1"/>
      <c r="S110" s="1"/>
      <c r="T110" s="1"/>
      <c r="U110" s="1"/>
      <c r="V110" s="1"/>
      <c r="W110" s="1">
        <f t="shared" si="0"/>
        <v>0</v>
      </c>
      <c r="X110" s="1"/>
      <c r="Y110" s="1"/>
      <c r="Z110" s="1"/>
    </row>
    <row r="111" spans="1:26" ht="15.75" customHeight="1" x14ac:dyDescent="0.2">
      <c r="A111" s="1"/>
      <c r="B111" s="1"/>
      <c r="C111" s="1"/>
      <c r="D111" s="49">
        <v>105</v>
      </c>
      <c r="E111" s="37"/>
      <c r="F111" s="14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39" t="str">
        <f t="array" ref="K111">IFERROR(INDEX('Z7 TARGET CREATION'!$C$3:$F$40,MATCH(E111,'Z7 TARGET CREATION'!$B$3:$B$40,0),MATCH(I111,'Z7 TARGET CREATION'!$C$2:$F$2,0)),"")</f>
        <v/>
      </c>
      <c r="L111" s="141" t="str">
        <f>IF(E111="","",VLOOKUP(E111,'Z7 TARGET CREATION'!$G$3:$I$40,3,FALSE))</f>
        <v/>
      </c>
      <c r="M111" s="40" t="str">
        <f>IF(E111="","",VLOOKUP(E111,'Z7 TARGET CREATION'!$G$3:$H$40,2, FALSE))</f>
        <v/>
      </c>
      <c r="N111" s="43" t="str">
        <f t="shared" si="1"/>
        <v/>
      </c>
      <c r="O111" s="142"/>
      <c r="P111" s="1"/>
      <c r="Q111" s="1"/>
      <c r="R111" s="1"/>
      <c r="S111" s="1"/>
      <c r="T111" s="1"/>
      <c r="U111" s="1"/>
      <c r="V111" s="1"/>
      <c r="W111" s="1">
        <f t="shared" si="0"/>
        <v>0</v>
      </c>
      <c r="X111" s="1"/>
      <c r="Y111" s="1"/>
      <c r="Z111" s="1"/>
    </row>
    <row r="112" spans="1:26" ht="15.75" customHeight="1" x14ac:dyDescent="0.2">
      <c r="A112" s="1"/>
      <c r="B112" s="1"/>
      <c r="C112" s="1"/>
      <c r="D112" s="49">
        <v>106</v>
      </c>
      <c r="E112" s="37"/>
      <c r="F112" s="14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39" t="str">
        <f t="array" ref="K112">IFERROR(INDEX('Z7 TARGET CREATION'!$C$3:$F$40,MATCH(E112,'Z7 TARGET CREATION'!$B$3:$B$40,0),MATCH(I112,'Z7 TARGET CREATION'!$C$2:$F$2,0)),"")</f>
        <v/>
      </c>
      <c r="L112" s="141" t="str">
        <f>IF(E112="","",VLOOKUP(E112,'Z7 TARGET CREATION'!$G$3:$I$40,3,FALSE))</f>
        <v/>
      </c>
      <c r="M112" s="40" t="str">
        <f>IF(E112="","",VLOOKUP(E112,'Z7 TARGET CREATION'!$G$3:$H$40,2, FALSE))</f>
        <v/>
      </c>
      <c r="N112" s="43" t="str">
        <f t="shared" si="1"/>
        <v/>
      </c>
      <c r="O112" s="142"/>
      <c r="P112" s="1"/>
      <c r="Q112" s="1"/>
      <c r="R112" s="1"/>
      <c r="S112" s="1"/>
      <c r="T112" s="1"/>
      <c r="U112" s="1"/>
      <c r="V112" s="1"/>
      <c r="W112" s="1">
        <f t="shared" si="0"/>
        <v>0</v>
      </c>
      <c r="X112" s="1"/>
      <c r="Y112" s="1"/>
      <c r="Z112" s="1"/>
    </row>
    <row r="113" spans="1:26" ht="15.75" customHeight="1" x14ac:dyDescent="0.2">
      <c r="A113" s="1"/>
      <c r="B113" s="1"/>
      <c r="C113" s="1"/>
      <c r="D113" s="49">
        <v>107</v>
      </c>
      <c r="E113" s="37"/>
      <c r="F113" s="14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39" t="str">
        <f t="array" ref="K113">IFERROR(INDEX('Z7 TARGET CREATION'!$C$3:$F$40,MATCH(E113,'Z7 TARGET CREATION'!$B$3:$B$40,0),MATCH(I113,'Z7 TARGET CREATION'!$C$2:$F$2,0)),"")</f>
        <v/>
      </c>
      <c r="L113" s="141" t="str">
        <f>IF(E113="","",VLOOKUP(E113,'Z7 TARGET CREATION'!$G$3:$I$40,3,FALSE))</f>
        <v/>
      </c>
      <c r="M113" s="40" t="str">
        <f>IF(E113="","",VLOOKUP(E113,'Z7 TARGET CREATION'!$G$3:$H$40,2, FALSE))</f>
        <v/>
      </c>
      <c r="N113" s="43" t="str">
        <f t="shared" si="1"/>
        <v/>
      </c>
      <c r="O113" s="142"/>
      <c r="P113" s="1"/>
      <c r="Q113" s="1"/>
      <c r="R113" s="1"/>
      <c r="S113" s="1"/>
      <c r="T113" s="1"/>
      <c r="U113" s="1"/>
      <c r="V113" s="1"/>
      <c r="W113" s="1">
        <f t="shared" si="0"/>
        <v>0</v>
      </c>
      <c r="X113" s="1"/>
      <c r="Y113" s="1"/>
      <c r="Z113" s="1"/>
    </row>
    <row r="114" spans="1:26" ht="15.75" customHeight="1" x14ac:dyDescent="0.2">
      <c r="A114" s="1"/>
      <c r="B114" s="1"/>
      <c r="C114" s="1"/>
      <c r="D114" s="49">
        <v>108</v>
      </c>
      <c r="E114" s="37"/>
      <c r="F114" s="14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39" t="str">
        <f t="array" ref="K114">IFERROR(INDEX('Z7 TARGET CREATION'!$C$3:$F$40,MATCH(E114,'Z7 TARGET CREATION'!$B$3:$B$40,0),MATCH(I114,'Z7 TARGET CREATION'!$C$2:$F$2,0)),"")</f>
        <v/>
      </c>
      <c r="L114" s="141" t="str">
        <f>IF(E114="","",VLOOKUP(E114,'Z7 TARGET CREATION'!$G$3:$I$40,3,FALSE))</f>
        <v/>
      </c>
      <c r="M114" s="40" t="str">
        <f>IF(E114="","",VLOOKUP(E114,'Z7 TARGET CREATION'!$G$3:$H$40,2, FALSE))</f>
        <v/>
      </c>
      <c r="N114" s="43" t="str">
        <f t="shared" si="1"/>
        <v/>
      </c>
      <c r="O114" s="142"/>
      <c r="P114" s="1"/>
      <c r="Q114" s="1"/>
      <c r="R114" s="1"/>
      <c r="S114" s="1"/>
      <c r="T114" s="1"/>
      <c r="U114" s="1"/>
      <c r="V114" s="1"/>
      <c r="W114" s="1">
        <f t="shared" si="0"/>
        <v>0</v>
      </c>
      <c r="X114" s="1"/>
      <c r="Y114" s="1"/>
      <c r="Z114" s="1"/>
    </row>
    <row r="115" spans="1:26" ht="15.75" customHeight="1" x14ac:dyDescent="0.2">
      <c r="A115" s="1"/>
      <c r="B115" s="1"/>
      <c r="C115" s="1"/>
      <c r="D115" s="49">
        <v>109</v>
      </c>
      <c r="E115" s="37"/>
      <c r="F115" s="14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39" t="str">
        <f t="array" ref="K115">IFERROR(INDEX('Z7 TARGET CREATION'!$C$3:$F$40,MATCH(E115,'Z7 TARGET CREATION'!$B$3:$B$40,0),MATCH(I115,'Z7 TARGET CREATION'!$C$2:$F$2,0)),"")</f>
        <v/>
      </c>
      <c r="L115" s="141" t="str">
        <f>IF(E115="","",VLOOKUP(E115,'Z7 TARGET CREATION'!$G$3:$I$40,3,FALSE))</f>
        <v/>
      </c>
      <c r="M115" s="40" t="str">
        <f>IF(E115="","",VLOOKUP(E115,'Z7 TARGET CREATION'!$G$3:$H$40,2, FALSE))</f>
        <v/>
      </c>
      <c r="N115" s="43" t="str">
        <f t="shared" si="1"/>
        <v/>
      </c>
      <c r="O115" s="142"/>
      <c r="P115" s="1"/>
      <c r="Q115" s="1"/>
      <c r="R115" s="1"/>
      <c r="S115" s="1"/>
      <c r="T115" s="1"/>
      <c r="U115" s="1"/>
      <c r="V115" s="1"/>
      <c r="W115" s="1">
        <f t="shared" si="0"/>
        <v>0</v>
      </c>
      <c r="X115" s="1"/>
      <c r="Y115" s="1"/>
      <c r="Z115" s="1"/>
    </row>
    <row r="116" spans="1:26" ht="15.75" customHeight="1" x14ac:dyDescent="0.2">
      <c r="A116" s="1"/>
      <c r="B116" s="1"/>
      <c r="C116" s="1"/>
      <c r="D116" s="49">
        <v>110</v>
      </c>
      <c r="E116" s="37"/>
      <c r="F116" s="14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39" t="str">
        <f t="array" ref="K116">IFERROR(INDEX('Z7 TARGET CREATION'!$C$3:$F$40,MATCH(E116,'Z7 TARGET CREATION'!$B$3:$B$40,0),MATCH(I116,'Z7 TARGET CREATION'!$C$2:$F$2,0)),"")</f>
        <v/>
      </c>
      <c r="L116" s="141" t="str">
        <f>IF(E116="","",VLOOKUP(E116,'Z7 TARGET CREATION'!$G$3:$I$40,3,FALSE))</f>
        <v/>
      </c>
      <c r="M116" s="40" t="str">
        <f>IF(E116="","",VLOOKUP(E116,'Z7 TARGET CREATION'!$G$3:$H$40,2, FALSE))</f>
        <v/>
      </c>
      <c r="N116" s="43" t="str">
        <f t="shared" si="1"/>
        <v/>
      </c>
      <c r="O116" s="142"/>
      <c r="P116" s="1"/>
      <c r="Q116" s="1"/>
      <c r="R116" s="1"/>
      <c r="S116" s="1"/>
      <c r="T116" s="1"/>
      <c r="U116" s="1"/>
      <c r="V116" s="1"/>
      <c r="W116" s="1">
        <f t="shared" si="0"/>
        <v>0</v>
      </c>
      <c r="X116" s="1"/>
      <c r="Y116" s="1"/>
      <c r="Z116" s="1"/>
    </row>
    <row r="117" spans="1:26" ht="15.75" customHeight="1" x14ac:dyDescent="0.2">
      <c r="A117" s="1"/>
      <c r="B117" s="1"/>
      <c r="C117" s="1"/>
      <c r="D117" s="49">
        <v>111</v>
      </c>
      <c r="E117" s="37"/>
      <c r="F117" s="14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39" t="str">
        <f t="array" ref="K117">IFERROR(INDEX('Z7 TARGET CREATION'!$C$3:$F$40,MATCH(E117,'Z7 TARGET CREATION'!$B$3:$B$40,0),MATCH(I117,'Z7 TARGET CREATION'!$C$2:$F$2,0)),"")</f>
        <v/>
      </c>
      <c r="L117" s="141" t="str">
        <f>IF(E117="","",VLOOKUP(E117,'Z7 TARGET CREATION'!$G$3:$I$40,3,FALSE))</f>
        <v/>
      </c>
      <c r="M117" s="40" t="str">
        <f>IF(E117="","",VLOOKUP(E117,'Z7 TARGET CREATION'!$G$3:$H$40,2, FALSE))</f>
        <v/>
      </c>
      <c r="N117" s="43" t="str">
        <f t="shared" si="1"/>
        <v/>
      </c>
      <c r="O117" s="142"/>
      <c r="P117" s="1"/>
      <c r="Q117" s="1"/>
      <c r="R117" s="1"/>
      <c r="S117" s="1"/>
      <c r="T117" s="1"/>
      <c r="U117" s="1"/>
      <c r="V117" s="1"/>
      <c r="W117" s="1">
        <f t="shared" si="0"/>
        <v>0</v>
      </c>
      <c r="X117" s="1"/>
      <c r="Y117" s="1"/>
      <c r="Z117" s="1"/>
    </row>
    <row r="118" spans="1:26" ht="15.75" customHeight="1" x14ac:dyDescent="0.2">
      <c r="A118" s="1"/>
      <c r="B118" s="1"/>
      <c r="C118" s="1"/>
      <c r="D118" s="49">
        <v>112</v>
      </c>
      <c r="E118" s="37"/>
      <c r="F118" s="14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39" t="str">
        <f t="array" ref="K118">IFERROR(INDEX('Z7 TARGET CREATION'!$C$3:$F$40,MATCH(E118,'Z7 TARGET CREATION'!$B$3:$B$40,0),MATCH(I118,'Z7 TARGET CREATION'!$C$2:$F$2,0)),"")</f>
        <v/>
      </c>
      <c r="L118" s="141" t="str">
        <f>IF(E118="","",VLOOKUP(E118,'Z7 TARGET CREATION'!$G$3:$I$40,3,FALSE))</f>
        <v/>
      </c>
      <c r="M118" s="40" t="str">
        <f>IF(E118="","",VLOOKUP(E118,'Z7 TARGET CREATION'!$G$3:$H$40,2, FALSE))</f>
        <v/>
      </c>
      <c r="N118" s="43" t="str">
        <f t="shared" si="1"/>
        <v/>
      </c>
      <c r="O118" s="142"/>
      <c r="P118" s="1"/>
      <c r="Q118" s="1"/>
      <c r="R118" s="1"/>
      <c r="S118" s="1"/>
      <c r="T118" s="1"/>
      <c r="U118" s="1"/>
      <c r="V118" s="1"/>
      <c r="W118" s="1">
        <f t="shared" si="0"/>
        <v>0</v>
      </c>
      <c r="X118" s="1"/>
      <c r="Y118" s="1"/>
      <c r="Z118" s="1"/>
    </row>
    <row r="119" spans="1:26" ht="15.75" customHeight="1" x14ac:dyDescent="0.2">
      <c r="A119" s="1"/>
      <c r="B119" s="1"/>
      <c r="C119" s="1"/>
      <c r="D119" s="49">
        <v>113</v>
      </c>
      <c r="E119" s="37"/>
      <c r="F119" s="14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39" t="str">
        <f t="array" ref="K119">IFERROR(INDEX('Z7 TARGET CREATION'!$C$3:$F$40,MATCH(E119,'Z7 TARGET CREATION'!$B$3:$B$40,0),MATCH(I119,'Z7 TARGET CREATION'!$C$2:$F$2,0)),"")</f>
        <v/>
      </c>
      <c r="L119" s="141" t="str">
        <f>IF(E119="","",VLOOKUP(E119,'Z7 TARGET CREATION'!$G$3:$I$40,3,FALSE))</f>
        <v/>
      </c>
      <c r="M119" s="40" t="str">
        <f>IF(E119="","",VLOOKUP(E119,'Z7 TARGET CREATION'!$G$3:$H$40,2, FALSE))</f>
        <v/>
      </c>
      <c r="N119" s="43" t="str">
        <f t="shared" si="1"/>
        <v/>
      </c>
      <c r="O119" s="142"/>
      <c r="P119" s="1"/>
      <c r="Q119" s="1"/>
      <c r="R119" s="1"/>
      <c r="S119" s="1"/>
      <c r="T119" s="1"/>
      <c r="U119" s="1"/>
      <c r="V119" s="1"/>
      <c r="W119" s="1">
        <f t="shared" si="0"/>
        <v>0</v>
      </c>
      <c r="X119" s="1"/>
      <c r="Y119" s="1"/>
      <c r="Z119" s="1"/>
    </row>
    <row r="120" spans="1:26" ht="15.75" customHeight="1" x14ac:dyDescent="0.2">
      <c r="A120" s="1"/>
      <c r="B120" s="1"/>
      <c r="C120" s="1"/>
      <c r="D120" s="49">
        <v>114</v>
      </c>
      <c r="E120" s="37"/>
      <c r="F120" s="14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39" t="str">
        <f t="array" ref="K120">IFERROR(INDEX('Z7 TARGET CREATION'!$C$3:$F$40,MATCH(E120,'Z7 TARGET CREATION'!$B$3:$B$40,0),MATCH(I120,'Z7 TARGET CREATION'!$C$2:$F$2,0)),"")</f>
        <v/>
      </c>
      <c r="L120" s="141" t="str">
        <f>IF(E120="","",VLOOKUP(E120,'Z7 TARGET CREATION'!$G$3:$I$40,3,FALSE))</f>
        <v/>
      </c>
      <c r="M120" s="40" t="str">
        <f>IF(E120="","",VLOOKUP(E120,'Z7 TARGET CREATION'!$G$3:$H$40,2, FALSE))</f>
        <v/>
      </c>
      <c r="N120" s="43" t="str">
        <f t="shared" si="1"/>
        <v/>
      </c>
      <c r="O120" s="142"/>
      <c r="P120" s="1"/>
      <c r="Q120" s="1"/>
      <c r="R120" s="1"/>
      <c r="S120" s="1"/>
      <c r="T120" s="1"/>
      <c r="U120" s="1"/>
      <c r="V120" s="1"/>
      <c r="W120" s="1">
        <f t="shared" si="0"/>
        <v>0</v>
      </c>
      <c r="X120" s="1"/>
      <c r="Y120" s="1"/>
      <c r="Z120" s="1"/>
    </row>
    <row r="121" spans="1:26" ht="15.75" customHeight="1" x14ac:dyDescent="0.2">
      <c r="A121" s="1"/>
      <c r="B121" s="1"/>
      <c r="C121" s="1"/>
      <c r="D121" s="49">
        <v>115</v>
      </c>
      <c r="E121" s="37"/>
      <c r="F121" s="14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39" t="str">
        <f t="array" ref="K121">IFERROR(INDEX('Z7 TARGET CREATION'!$C$3:$F$40,MATCH(E121,'Z7 TARGET CREATION'!$B$3:$B$40,0),MATCH(I121,'Z7 TARGET CREATION'!$C$2:$F$2,0)),"")</f>
        <v/>
      </c>
      <c r="L121" s="141" t="str">
        <f>IF(E121="","",VLOOKUP(E121,'Z7 TARGET CREATION'!$G$3:$I$40,3,FALSE))</f>
        <v/>
      </c>
      <c r="M121" s="40" t="str">
        <f>IF(E121="","",VLOOKUP(E121,'Z7 TARGET CREATION'!$G$3:$H$40,2, FALSE))</f>
        <v/>
      </c>
      <c r="N121" s="43" t="str">
        <f t="shared" si="1"/>
        <v/>
      </c>
      <c r="O121" s="142"/>
      <c r="P121" s="1"/>
      <c r="Q121" s="1"/>
      <c r="R121" s="1"/>
      <c r="S121" s="1"/>
      <c r="T121" s="1"/>
      <c r="U121" s="1"/>
      <c r="V121" s="1"/>
      <c r="W121" s="1">
        <f t="shared" si="0"/>
        <v>0</v>
      </c>
      <c r="X121" s="1"/>
      <c r="Y121" s="1"/>
      <c r="Z121" s="1"/>
    </row>
    <row r="122" spans="1:26" ht="15.75" customHeight="1" x14ac:dyDescent="0.2">
      <c r="A122" s="1"/>
      <c r="B122" s="1"/>
      <c r="C122" s="1"/>
      <c r="D122" s="49">
        <v>116</v>
      </c>
      <c r="E122" s="37"/>
      <c r="F122" s="14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39" t="str">
        <f t="array" ref="K122">IFERROR(INDEX('Z7 TARGET CREATION'!$C$3:$F$40,MATCH(E122,'Z7 TARGET CREATION'!$B$3:$B$40,0),MATCH(I122,'Z7 TARGET CREATION'!$C$2:$F$2,0)),"")</f>
        <v/>
      </c>
      <c r="L122" s="141" t="str">
        <f>IF(E122="","",VLOOKUP(E122,'Z7 TARGET CREATION'!$G$3:$I$40,3,FALSE))</f>
        <v/>
      </c>
      <c r="M122" s="40" t="str">
        <f>IF(E122="","",VLOOKUP(E122,'Z7 TARGET CREATION'!$G$3:$H$40,2, FALSE))</f>
        <v/>
      </c>
      <c r="N122" s="43" t="str">
        <f t="shared" si="1"/>
        <v/>
      </c>
      <c r="O122" s="142"/>
      <c r="P122" s="1"/>
      <c r="Q122" s="1"/>
      <c r="R122" s="1"/>
      <c r="S122" s="1"/>
      <c r="T122" s="1"/>
      <c r="U122" s="1"/>
      <c r="V122" s="1"/>
      <c r="W122" s="1">
        <f t="shared" si="0"/>
        <v>0</v>
      </c>
      <c r="X122" s="1"/>
      <c r="Y122" s="1"/>
      <c r="Z122" s="1"/>
    </row>
    <row r="123" spans="1:26" ht="15.75" customHeight="1" x14ac:dyDescent="0.2">
      <c r="A123" s="1"/>
      <c r="B123" s="1"/>
      <c r="C123" s="1"/>
      <c r="D123" s="49">
        <v>117</v>
      </c>
      <c r="E123" s="37"/>
      <c r="F123" s="14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39" t="str">
        <f t="array" ref="K123">IFERROR(INDEX('Z7 TARGET CREATION'!$C$3:$F$40,MATCH(E123,'Z7 TARGET CREATION'!$B$3:$B$40,0),MATCH(I123,'Z7 TARGET CREATION'!$C$2:$F$2,0)),"")</f>
        <v/>
      </c>
      <c r="L123" s="141" t="str">
        <f>IF(E123="","",VLOOKUP(E123,'Z7 TARGET CREATION'!$G$3:$I$40,3,FALSE))</f>
        <v/>
      </c>
      <c r="M123" s="40" t="str">
        <f>IF(E123="","",VLOOKUP(E123,'Z7 TARGET CREATION'!$G$3:$H$40,2, FALSE))</f>
        <v/>
      </c>
      <c r="N123" s="43" t="str">
        <f t="shared" si="1"/>
        <v/>
      </c>
      <c r="O123" s="142"/>
      <c r="P123" s="1"/>
      <c r="Q123" s="1"/>
      <c r="R123" s="1"/>
      <c r="S123" s="1"/>
      <c r="T123" s="1"/>
      <c r="U123" s="1"/>
      <c r="V123" s="1"/>
      <c r="W123" s="1">
        <f t="shared" si="0"/>
        <v>0</v>
      </c>
      <c r="X123" s="1"/>
      <c r="Y123" s="1"/>
      <c r="Z123" s="1"/>
    </row>
    <row r="124" spans="1:26" ht="15.75" customHeight="1" x14ac:dyDescent="0.2">
      <c r="A124" s="1"/>
      <c r="B124" s="1"/>
      <c r="C124" s="1"/>
      <c r="D124" s="49">
        <v>118</v>
      </c>
      <c r="E124" s="37"/>
      <c r="F124" s="14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39" t="str">
        <f t="array" ref="K124">IFERROR(INDEX('Z7 TARGET CREATION'!$C$3:$F$40,MATCH(E124,'Z7 TARGET CREATION'!$B$3:$B$40,0),MATCH(I124,'Z7 TARGET CREATION'!$C$2:$F$2,0)),"")</f>
        <v/>
      </c>
      <c r="L124" s="141" t="str">
        <f>IF(E124="","",VLOOKUP(E124,'Z7 TARGET CREATION'!$G$3:$I$40,3,FALSE))</f>
        <v/>
      </c>
      <c r="M124" s="40" t="str">
        <f>IF(E124="","",VLOOKUP(E124,'Z7 TARGET CREATION'!$G$3:$H$40,2, FALSE))</f>
        <v/>
      </c>
      <c r="N124" s="43" t="str">
        <f t="shared" si="1"/>
        <v/>
      </c>
      <c r="O124" s="142"/>
      <c r="P124" s="1"/>
      <c r="Q124" s="1"/>
      <c r="R124" s="1"/>
      <c r="S124" s="1"/>
      <c r="T124" s="1"/>
      <c r="U124" s="1"/>
      <c r="V124" s="1"/>
      <c r="W124" s="1">
        <f t="shared" si="0"/>
        <v>0</v>
      </c>
      <c r="X124" s="1"/>
      <c r="Y124" s="1"/>
      <c r="Z124" s="1"/>
    </row>
    <row r="125" spans="1:26" ht="15.75" customHeight="1" x14ac:dyDescent="0.2">
      <c r="A125" s="1"/>
      <c r="B125" s="1"/>
      <c r="C125" s="1"/>
      <c r="D125" s="49">
        <v>119</v>
      </c>
      <c r="E125" s="37"/>
      <c r="F125" s="14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39" t="str">
        <f t="array" ref="K125">IFERROR(INDEX('Z7 TARGET CREATION'!$C$3:$F$40,MATCH(E125,'Z7 TARGET CREATION'!$B$3:$B$40,0),MATCH(I125,'Z7 TARGET CREATION'!$C$2:$F$2,0)),"")</f>
        <v/>
      </c>
      <c r="L125" s="141" t="str">
        <f>IF(E125="","",VLOOKUP(E125,'Z7 TARGET CREATION'!$G$3:$I$40,3,FALSE))</f>
        <v/>
      </c>
      <c r="M125" s="40" t="str">
        <f>IF(E125="","",VLOOKUP(E125,'Z7 TARGET CREATION'!$G$3:$H$40,2, FALSE))</f>
        <v/>
      </c>
      <c r="N125" s="43" t="str">
        <f t="shared" si="1"/>
        <v/>
      </c>
      <c r="O125" s="142"/>
      <c r="P125" s="1"/>
      <c r="Q125" s="1"/>
      <c r="R125" s="1"/>
      <c r="S125" s="1"/>
      <c r="T125" s="1"/>
      <c r="U125" s="1"/>
      <c r="V125" s="1"/>
      <c r="W125" s="1">
        <f t="shared" si="0"/>
        <v>0</v>
      </c>
      <c r="X125" s="1"/>
      <c r="Y125" s="1"/>
      <c r="Z125" s="1"/>
    </row>
    <row r="126" spans="1:26" ht="15.75" customHeight="1" x14ac:dyDescent="0.2">
      <c r="A126" s="1"/>
      <c r="B126" s="1"/>
      <c r="C126" s="1"/>
      <c r="D126" s="49">
        <v>120</v>
      </c>
      <c r="E126" s="37"/>
      <c r="F126" s="14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39" t="str">
        <f t="array" ref="K126">IFERROR(INDEX('Z7 TARGET CREATION'!$C$3:$F$40,MATCH(E126,'Z7 TARGET CREATION'!$B$3:$B$40,0),MATCH(I126,'Z7 TARGET CREATION'!$C$2:$F$2,0)),"")</f>
        <v/>
      </c>
      <c r="L126" s="141" t="str">
        <f>IF(E126="","",VLOOKUP(E126,'Z7 TARGET CREATION'!$G$3:$I$40,3,FALSE))</f>
        <v/>
      </c>
      <c r="M126" s="40" t="str">
        <f>IF(E126="","",VLOOKUP(E126,'Z7 TARGET CREATION'!$G$3:$H$40,2, FALSE))</f>
        <v/>
      </c>
      <c r="N126" s="43" t="str">
        <f t="shared" si="1"/>
        <v/>
      </c>
      <c r="O126" s="142"/>
      <c r="P126" s="1"/>
      <c r="Q126" s="1"/>
      <c r="R126" s="1"/>
      <c r="S126" s="1"/>
      <c r="T126" s="1"/>
      <c r="U126" s="1"/>
      <c r="V126" s="1"/>
      <c r="W126" s="1">
        <f t="shared" si="0"/>
        <v>0</v>
      </c>
      <c r="X126" s="1"/>
      <c r="Y126" s="1"/>
      <c r="Z126" s="1"/>
    </row>
    <row r="127" spans="1:26" ht="15.75" customHeight="1" x14ac:dyDescent="0.2">
      <c r="A127" s="1"/>
      <c r="B127" s="1"/>
      <c r="C127" s="1"/>
      <c r="D127" s="49">
        <v>121</v>
      </c>
      <c r="E127" s="37"/>
      <c r="F127" s="14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39" t="str">
        <f t="array" ref="K127">IFERROR(INDEX('Z7 TARGET CREATION'!$C$3:$F$40,MATCH(E127,'Z7 TARGET CREATION'!$B$3:$B$40,0),MATCH(I127,'Z7 TARGET CREATION'!$C$2:$F$2,0)),"")</f>
        <v/>
      </c>
      <c r="L127" s="141" t="str">
        <f>IF(E127="","",VLOOKUP(E127,'Z7 TARGET CREATION'!$G$3:$I$40,3,FALSE))</f>
        <v/>
      </c>
      <c r="M127" s="40" t="str">
        <f>IF(E127="","",VLOOKUP(E127,'Z7 TARGET CREATION'!$G$3:$H$40,2, FALSE))</f>
        <v/>
      </c>
      <c r="N127" s="43" t="str">
        <f t="shared" si="1"/>
        <v/>
      </c>
      <c r="O127" s="142"/>
      <c r="P127" s="1"/>
      <c r="Q127" s="1"/>
      <c r="R127" s="1"/>
      <c r="S127" s="1"/>
      <c r="T127" s="1"/>
      <c r="U127" s="1"/>
      <c r="V127" s="1"/>
      <c r="W127" s="1">
        <f t="shared" si="0"/>
        <v>0</v>
      </c>
      <c r="X127" s="1"/>
      <c r="Y127" s="1"/>
      <c r="Z127" s="1"/>
    </row>
    <row r="128" spans="1:26" ht="15.75" customHeight="1" x14ac:dyDescent="0.2">
      <c r="A128" s="1"/>
      <c r="B128" s="1"/>
      <c r="C128" s="1"/>
      <c r="D128" s="49">
        <v>122</v>
      </c>
      <c r="E128" s="37"/>
      <c r="F128" s="14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39" t="str">
        <f t="array" ref="K128">IFERROR(INDEX('Z7 TARGET CREATION'!$C$3:$F$40,MATCH(E128,'Z7 TARGET CREATION'!$B$3:$B$40,0),MATCH(I128,'Z7 TARGET CREATION'!$C$2:$F$2,0)),"")</f>
        <v/>
      </c>
      <c r="L128" s="141" t="str">
        <f>IF(E128="","",VLOOKUP(E128,'Z7 TARGET CREATION'!$G$3:$I$40,3,FALSE))</f>
        <v/>
      </c>
      <c r="M128" s="40" t="str">
        <f>IF(E128="","",VLOOKUP(E128,'Z7 TARGET CREATION'!$G$3:$H$40,2, FALSE))</f>
        <v/>
      </c>
      <c r="N128" s="43" t="str">
        <f t="shared" si="1"/>
        <v/>
      </c>
      <c r="O128" s="142"/>
      <c r="P128" s="1"/>
      <c r="Q128" s="1"/>
      <c r="R128" s="1"/>
      <c r="S128" s="1"/>
      <c r="T128" s="1"/>
      <c r="U128" s="1"/>
      <c r="V128" s="1"/>
      <c r="W128" s="1">
        <f t="shared" si="0"/>
        <v>0</v>
      </c>
      <c r="X128" s="1"/>
      <c r="Y128" s="1"/>
      <c r="Z128" s="1"/>
    </row>
    <row r="129" spans="1:26" ht="15.75" customHeight="1" x14ac:dyDescent="0.2">
      <c r="A129" s="1"/>
      <c r="B129" s="1"/>
      <c r="C129" s="1"/>
      <c r="D129" s="49">
        <v>123</v>
      </c>
      <c r="E129" s="37"/>
      <c r="F129" s="14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39" t="str">
        <f t="array" ref="K129">IFERROR(INDEX('Z7 TARGET CREATION'!$C$3:$F$40,MATCH(E129,'Z7 TARGET CREATION'!$B$3:$B$40,0),MATCH(I129,'Z7 TARGET CREATION'!$C$2:$F$2,0)),"")</f>
        <v/>
      </c>
      <c r="L129" s="141" t="str">
        <f>IF(E129="","",VLOOKUP(E129,'Z7 TARGET CREATION'!$G$3:$I$40,3,FALSE))</f>
        <v/>
      </c>
      <c r="M129" s="40" t="str">
        <f>IF(E129="","",VLOOKUP(E129,'Z7 TARGET CREATION'!$G$3:$H$40,2, FALSE))</f>
        <v/>
      </c>
      <c r="N129" s="43" t="str">
        <f t="shared" si="1"/>
        <v/>
      </c>
      <c r="O129" s="142"/>
      <c r="P129" s="1"/>
      <c r="Q129" s="1"/>
      <c r="R129" s="1"/>
      <c r="S129" s="1"/>
      <c r="T129" s="1"/>
      <c r="U129" s="1"/>
      <c r="V129" s="1"/>
      <c r="W129" s="1">
        <f t="shared" si="0"/>
        <v>0</v>
      </c>
      <c r="X129" s="1"/>
      <c r="Y129" s="1"/>
      <c r="Z129" s="1"/>
    </row>
    <row r="130" spans="1:26" ht="15.75" customHeight="1" x14ac:dyDescent="0.2">
      <c r="A130" s="1"/>
      <c r="B130" s="1"/>
      <c r="C130" s="1"/>
      <c r="D130" s="49">
        <v>124</v>
      </c>
      <c r="E130" s="37"/>
      <c r="F130" s="14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39" t="str">
        <f t="array" ref="K130">IFERROR(INDEX('Z7 TARGET CREATION'!$C$3:$F$40,MATCH(E130,'Z7 TARGET CREATION'!$B$3:$B$40,0),MATCH(I130,'Z7 TARGET CREATION'!$C$2:$F$2,0)),"")</f>
        <v/>
      </c>
      <c r="L130" s="141" t="str">
        <f>IF(E130="","",VLOOKUP(E130,'Z7 TARGET CREATION'!$G$3:$I$40,3,FALSE))</f>
        <v/>
      </c>
      <c r="M130" s="40" t="str">
        <f>IF(E130="","",VLOOKUP(E130,'Z7 TARGET CREATION'!$G$3:$H$40,2, FALSE))</f>
        <v/>
      </c>
      <c r="N130" s="43" t="str">
        <f t="shared" si="1"/>
        <v/>
      </c>
      <c r="O130" s="142"/>
      <c r="P130" s="1"/>
      <c r="Q130" s="1"/>
      <c r="R130" s="1"/>
      <c r="S130" s="1"/>
      <c r="T130" s="1"/>
      <c r="U130" s="1"/>
      <c r="V130" s="1"/>
      <c r="W130" s="1">
        <f t="shared" si="0"/>
        <v>0</v>
      </c>
      <c r="X130" s="1"/>
      <c r="Y130" s="1"/>
      <c r="Z130" s="1"/>
    </row>
    <row r="131" spans="1:26" ht="15.75" customHeight="1" x14ac:dyDescent="0.2">
      <c r="A131" s="1"/>
      <c r="B131" s="1"/>
      <c r="C131" s="1"/>
      <c r="D131" s="49">
        <v>125</v>
      </c>
      <c r="E131" s="37"/>
      <c r="F131" s="14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39" t="str">
        <f t="array" ref="K131">IFERROR(INDEX('Z7 TARGET CREATION'!$C$3:$F$40,MATCH(E131,'Z7 TARGET CREATION'!$B$3:$B$40,0),MATCH(I131,'Z7 TARGET CREATION'!$C$2:$F$2,0)),"")</f>
        <v/>
      </c>
      <c r="L131" s="141" t="str">
        <f>IF(E131="","",VLOOKUP(E131,'Z7 TARGET CREATION'!$G$3:$I$40,3,FALSE))</f>
        <v/>
      </c>
      <c r="M131" s="40" t="str">
        <f>IF(E131="","",VLOOKUP(E131,'Z7 TARGET CREATION'!$G$3:$H$40,2, FALSE))</f>
        <v/>
      </c>
      <c r="N131" s="43" t="str">
        <f t="shared" si="1"/>
        <v/>
      </c>
      <c r="O131" s="142"/>
      <c r="P131" s="1"/>
      <c r="Q131" s="1"/>
      <c r="R131" s="1"/>
      <c r="S131" s="1"/>
      <c r="T131" s="1"/>
      <c r="U131" s="1"/>
      <c r="V131" s="1"/>
      <c r="W131" s="1">
        <f t="shared" si="0"/>
        <v>0</v>
      </c>
      <c r="X131" s="1"/>
      <c r="Y131" s="1"/>
      <c r="Z131" s="1"/>
    </row>
    <row r="132" spans="1:26" ht="15.75" customHeight="1" x14ac:dyDescent="0.2">
      <c r="A132" s="1"/>
      <c r="B132" s="1"/>
      <c r="C132" s="1"/>
      <c r="D132" s="49">
        <v>126</v>
      </c>
      <c r="E132" s="37"/>
      <c r="F132" s="14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39" t="str">
        <f t="array" ref="K132">IFERROR(INDEX('Z7 TARGET CREATION'!$C$3:$F$40,MATCH(E132,'Z7 TARGET CREATION'!$B$3:$B$40,0),MATCH(I132,'Z7 TARGET CREATION'!$C$2:$F$2,0)),"")</f>
        <v/>
      </c>
      <c r="L132" s="141" t="str">
        <f>IF(E132="","",VLOOKUP(E132,'Z7 TARGET CREATION'!$G$3:$I$40,3,FALSE))</f>
        <v/>
      </c>
      <c r="M132" s="40" t="str">
        <f>IF(E132="","",VLOOKUP(E132,'Z7 TARGET CREATION'!$G$3:$H$40,2, FALSE))</f>
        <v/>
      </c>
      <c r="N132" s="43" t="str">
        <f t="shared" si="1"/>
        <v/>
      </c>
      <c r="O132" s="142"/>
      <c r="P132" s="1"/>
      <c r="Q132" s="1"/>
      <c r="R132" s="1"/>
      <c r="S132" s="1"/>
      <c r="T132" s="1"/>
      <c r="U132" s="1"/>
      <c r="V132" s="1"/>
      <c r="W132" s="1">
        <f t="shared" si="0"/>
        <v>0</v>
      </c>
      <c r="X132" s="1"/>
      <c r="Y132" s="1"/>
      <c r="Z132" s="1"/>
    </row>
    <row r="133" spans="1:26" ht="15.75" customHeight="1" x14ac:dyDescent="0.2">
      <c r="A133" s="1"/>
      <c r="B133" s="1"/>
      <c r="C133" s="1"/>
      <c r="D133" s="49">
        <v>127</v>
      </c>
      <c r="E133" s="37"/>
      <c r="F133" s="14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39" t="str">
        <f t="array" ref="K133">IFERROR(INDEX('Z7 TARGET CREATION'!$C$3:$F$40,MATCH(E133,'Z7 TARGET CREATION'!$B$3:$B$40,0),MATCH(I133,'Z7 TARGET CREATION'!$C$2:$F$2,0)),"")</f>
        <v/>
      </c>
      <c r="L133" s="141" t="str">
        <f>IF(E133="","",VLOOKUP(E133,'Z7 TARGET CREATION'!$G$3:$I$40,3,FALSE))</f>
        <v/>
      </c>
      <c r="M133" s="40" t="str">
        <f>IF(E133="","",VLOOKUP(E133,'Z7 TARGET CREATION'!$G$3:$H$40,2, FALSE))</f>
        <v/>
      </c>
      <c r="N133" s="43" t="str">
        <f t="shared" si="1"/>
        <v/>
      </c>
      <c r="O133" s="142"/>
      <c r="P133" s="1"/>
      <c r="Q133" s="1"/>
      <c r="R133" s="1"/>
      <c r="S133" s="1"/>
      <c r="T133" s="1"/>
      <c r="U133" s="1"/>
      <c r="V133" s="1"/>
      <c r="W133" s="1">
        <f t="shared" si="0"/>
        <v>0</v>
      </c>
      <c r="X133" s="1"/>
      <c r="Y133" s="1"/>
      <c r="Z133" s="1"/>
    </row>
    <row r="134" spans="1:26" ht="15.75" customHeight="1" x14ac:dyDescent="0.2">
      <c r="A134" s="1"/>
      <c r="B134" s="1"/>
      <c r="C134" s="1"/>
      <c r="D134" s="49">
        <v>128</v>
      </c>
      <c r="E134" s="37"/>
      <c r="F134" s="14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39" t="str">
        <f t="array" ref="K134">IFERROR(INDEX('Z7 TARGET CREATION'!$C$3:$F$40,MATCH(E134,'Z7 TARGET CREATION'!$B$3:$B$40,0),MATCH(I134,'Z7 TARGET CREATION'!$C$2:$F$2,0)),"")</f>
        <v/>
      </c>
      <c r="L134" s="141" t="str">
        <f>IF(E134="","",VLOOKUP(E134,'Z7 TARGET CREATION'!$G$3:$I$40,3,FALSE))</f>
        <v/>
      </c>
      <c r="M134" s="40" t="str">
        <f>IF(E134="","",VLOOKUP(E134,'Z7 TARGET CREATION'!$G$3:$H$40,2, FALSE))</f>
        <v/>
      </c>
      <c r="N134" s="43" t="str">
        <f t="shared" si="1"/>
        <v/>
      </c>
      <c r="O134" s="142"/>
      <c r="P134" s="1"/>
      <c r="Q134" s="1"/>
      <c r="R134" s="1"/>
      <c r="S134" s="1"/>
      <c r="T134" s="1"/>
      <c r="U134" s="1"/>
      <c r="V134" s="1"/>
      <c r="W134" s="1">
        <f t="shared" si="0"/>
        <v>0</v>
      </c>
      <c r="X134" s="1"/>
      <c r="Y134" s="1"/>
      <c r="Z134" s="1"/>
    </row>
    <row r="135" spans="1:26" ht="15.75" customHeight="1" x14ac:dyDescent="0.2">
      <c r="A135" s="1"/>
      <c r="B135" s="1"/>
      <c r="C135" s="1"/>
      <c r="D135" s="49">
        <v>129</v>
      </c>
      <c r="E135" s="37"/>
      <c r="F135" s="14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39" t="str">
        <f t="array" ref="K135">IFERROR(INDEX('Z7 TARGET CREATION'!$C$3:$F$40,MATCH(E135,'Z7 TARGET CREATION'!$B$3:$B$40,0),MATCH(I135,'Z7 TARGET CREATION'!$C$2:$F$2,0)),"")</f>
        <v/>
      </c>
      <c r="L135" s="141" t="str">
        <f>IF(E135="","",VLOOKUP(E135,'Z7 TARGET CREATION'!$G$3:$I$40,3,FALSE))</f>
        <v/>
      </c>
      <c r="M135" s="40" t="str">
        <f>IF(E135="","",VLOOKUP(E135,'Z7 TARGET CREATION'!$G$3:$H$40,2, FALSE))</f>
        <v/>
      </c>
      <c r="N135" s="43" t="str">
        <f t="shared" si="1"/>
        <v/>
      </c>
      <c r="O135" s="142"/>
      <c r="P135" s="1"/>
      <c r="Q135" s="1"/>
      <c r="R135" s="1"/>
      <c r="S135" s="1"/>
      <c r="T135" s="1"/>
      <c r="U135" s="1"/>
      <c r="V135" s="1"/>
      <c r="W135" s="1">
        <f t="shared" si="0"/>
        <v>0</v>
      </c>
      <c r="X135" s="1"/>
      <c r="Y135" s="1"/>
      <c r="Z135" s="1"/>
    </row>
    <row r="136" spans="1:26" ht="15.75" customHeight="1" x14ac:dyDescent="0.2">
      <c r="A136" s="1"/>
      <c r="B136" s="1"/>
      <c r="C136" s="1"/>
      <c r="D136" s="49">
        <v>130</v>
      </c>
      <c r="E136" s="37"/>
      <c r="F136" s="14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39" t="str">
        <f t="array" ref="K136">IFERROR(INDEX('Z7 TARGET CREATION'!$C$3:$F$40,MATCH(E136,'Z7 TARGET CREATION'!$B$3:$B$40,0),MATCH(I136,'Z7 TARGET CREATION'!$C$2:$F$2,0)),"")</f>
        <v/>
      </c>
      <c r="L136" s="141" t="str">
        <f>IF(E136="","",VLOOKUP(E136,'Z7 TARGET CREATION'!$G$3:$I$40,3,FALSE))</f>
        <v/>
      </c>
      <c r="M136" s="40" t="str">
        <f>IF(E136="","",VLOOKUP(E136,'Z7 TARGET CREATION'!$G$3:$H$40,2, FALSE))</f>
        <v/>
      </c>
      <c r="N136" s="43" t="str">
        <f t="shared" si="1"/>
        <v/>
      </c>
      <c r="O136" s="142"/>
      <c r="P136" s="1"/>
      <c r="Q136" s="1"/>
      <c r="R136" s="1"/>
      <c r="S136" s="1"/>
      <c r="T136" s="1"/>
      <c r="U136" s="1"/>
      <c r="V136" s="1"/>
      <c r="W136" s="1">
        <f t="shared" si="0"/>
        <v>0</v>
      </c>
      <c r="X136" s="1"/>
      <c r="Y136" s="1"/>
      <c r="Z136" s="1"/>
    </row>
    <row r="137" spans="1:26" ht="15.75" customHeight="1" x14ac:dyDescent="0.2">
      <c r="A137" s="1"/>
      <c r="B137" s="1"/>
      <c r="C137" s="1"/>
      <c r="D137" s="49">
        <v>131</v>
      </c>
      <c r="E137" s="37"/>
      <c r="F137" s="14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39" t="str">
        <f t="array" ref="K137">IFERROR(INDEX('Z7 TARGET CREATION'!$C$3:$F$40,MATCH(E137,'Z7 TARGET CREATION'!$B$3:$B$40,0),MATCH(I137,'Z7 TARGET CREATION'!$C$2:$F$2,0)),"")</f>
        <v/>
      </c>
      <c r="L137" s="141" t="str">
        <f>IF(E137="","",VLOOKUP(E137,'Z7 TARGET CREATION'!$G$3:$I$40,3,FALSE))</f>
        <v/>
      </c>
      <c r="M137" s="40" t="str">
        <f>IF(E137="","",VLOOKUP(E137,'Z7 TARGET CREATION'!$G$3:$H$40,2, FALSE))</f>
        <v/>
      </c>
      <c r="N137" s="43" t="str">
        <f t="shared" si="1"/>
        <v/>
      </c>
      <c r="O137" s="142"/>
      <c r="P137" s="1"/>
      <c r="Q137" s="1"/>
      <c r="R137" s="1"/>
      <c r="S137" s="1"/>
      <c r="T137" s="1"/>
      <c r="U137" s="1"/>
      <c r="V137" s="1"/>
      <c r="W137" s="1">
        <f t="shared" si="0"/>
        <v>0</v>
      </c>
      <c r="X137" s="1"/>
      <c r="Y137" s="1"/>
      <c r="Z137" s="1"/>
    </row>
    <row r="138" spans="1:26" ht="15.75" customHeight="1" x14ac:dyDescent="0.2">
      <c r="A138" s="1"/>
      <c r="B138" s="1"/>
      <c r="C138" s="1"/>
      <c r="D138" s="49">
        <v>132</v>
      </c>
      <c r="E138" s="37"/>
      <c r="F138" s="14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39" t="str">
        <f t="array" ref="K138">IFERROR(INDEX('Z7 TARGET CREATION'!$C$3:$F$40,MATCH(E138,'Z7 TARGET CREATION'!$B$3:$B$40,0),MATCH(I138,'Z7 TARGET CREATION'!$C$2:$F$2,0)),"")</f>
        <v/>
      </c>
      <c r="L138" s="141" t="str">
        <f>IF(E138="","",VLOOKUP(E138,'Z7 TARGET CREATION'!$G$3:$I$40,3,FALSE))</f>
        <v/>
      </c>
      <c r="M138" s="40" t="str">
        <f>IF(E138="","",VLOOKUP(E138,'Z7 TARGET CREATION'!$G$3:$H$40,2, FALSE))</f>
        <v/>
      </c>
      <c r="N138" s="43" t="str">
        <f t="shared" si="1"/>
        <v/>
      </c>
      <c r="O138" s="142"/>
      <c r="P138" s="1"/>
      <c r="Q138" s="1"/>
      <c r="R138" s="1"/>
      <c r="S138" s="1"/>
      <c r="T138" s="1"/>
      <c r="U138" s="1"/>
      <c r="V138" s="1"/>
      <c r="W138" s="1">
        <f t="shared" si="0"/>
        <v>0</v>
      </c>
      <c r="X138" s="1"/>
      <c r="Y138" s="1"/>
      <c r="Z138" s="1"/>
    </row>
    <row r="139" spans="1:26" ht="15.75" customHeight="1" x14ac:dyDescent="0.2">
      <c r="A139" s="1"/>
      <c r="B139" s="1"/>
      <c r="C139" s="1"/>
      <c r="D139" s="49">
        <v>133</v>
      </c>
      <c r="E139" s="37"/>
      <c r="F139" s="14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39" t="str">
        <f t="array" ref="K139">IFERROR(INDEX('Z7 TARGET CREATION'!$C$3:$F$40,MATCH(E139,'Z7 TARGET CREATION'!$B$3:$B$40,0),MATCH(I139,'Z7 TARGET CREATION'!$C$2:$F$2,0)),"")</f>
        <v/>
      </c>
      <c r="L139" s="141" t="str">
        <f>IF(E139="","",VLOOKUP(E139,'Z7 TARGET CREATION'!$G$3:$I$40,3,FALSE))</f>
        <v/>
      </c>
      <c r="M139" s="40" t="str">
        <f>IF(E139="","",VLOOKUP(E139,'Z7 TARGET CREATION'!$G$3:$H$40,2, FALSE))</f>
        <v/>
      </c>
      <c r="N139" s="43" t="str">
        <f t="shared" si="1"/>
        <v/>
      </c>
      <c r="O139" s="142"/>
      <c r="P139" s="1"/>
      <c r="Q139" s="1"/>
      <c r="R139" s="1"/>
      <c r="S139" s="1"/>
      <c r="T139" s="1"/>
      <c r="U139" s="1"/>
      <c r="V139" s="1"/>
      <c r="W139" s="1">
        <f t="shared" si="0"/>
        <v>0</v>
      </c>
      <c r="X139" s="1"/>
      <c r="Y139" s="1"/>
      <c r="Z139" s="1"/>
    </row>
    <row r="140" spans="1:26" ht="15.75" customHeight="1" x14ac:dyDescent="0.2">
      <c r="A140" s="1"/>
      <c r="B140" s="1"/>
      <c r="C140" s="1"/>
      <c r="D140" s="49">
        <v>134</v>
      </c>
      <c r="E140" s="37"/>
      <c r="F140" s="14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39" t="str">
        <f t="array" ref="K140">IFERROR(INDEX('Z7 TARGET CREATION'!$C$3:$F$40,MATCH(E140,'Z7 TARGET CREATION'!$B$3:$B$40,0),MATCH(I140,'Z7 TARGET CREATION'!$C$2:$F$2,0)),"")</f>
        <v/>
      </c>
      <c r="L140" s="141" t="str">
        <f>IF(E140="","",VLOOKUP(E140,'Z7 TARGET CREATION'!$G$3:$I$40,3,FALSE))</f>
        <v/>
      </c>
      <c r="M140" s="40" t="str">
        <f>IF(E140="","",VLOOKUP(E140,'Z7 TARGET CREATION'!$G$3:$H$40,2, FALSE))</f>
        <v/>
      </c>
      <c r="N140" s="43" t="str">
        <f t="shared" si="1"/>
        <v/>
      </c>
      <c r="O140" s="142"/>
      <c r="P140" s="1"/>
      <c r="Q140" s="1"/>
      <c r="R140" s="1"/>
      <c r="S140" s="1"/>
      <c r="T140" s="1"/>
      <c r="U140" s="1"/>
      <c r="V140" s="1"/>
      <c r="W140" s="1">
        <f t="shared" si="0"/>
        <v>0</v>
      </c>
      <c r="X140" s="1"/>
      <c r="Y140" s="1"/>
      <c r="Z140" s="1"/>
    </row>
    <row r="141" spans="1:26" ht="15.75" customHeight="1" x14ac:dyDescent="0.2">
      <c r="A141" s="1"/>
      <c r="B141" s="1"/>
      <c r="C141" s="1"/>
      <c r="D141" s="49">
        <v>135</v>
      </c>
      <c r="E141" s="37"/>
      <c r="F141" s="14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39" t="str">
        <f t="array" ref="K141">IFERROR(INDEX('Z7 TARGET CREATION'!$C$3:$F$40,MATCH(E141,'Z7 TARGET CREATION'!$B$3:$B$40,0),MATCH(I141,'Z7 TARGET CREATION'!$C$2:$F$2,0)),"")</f>
        <v/>
      </c>
      <c r="L141" s="141" t="str">
        <f>IF(E141="","",VLOOKUP(E141,'Z7 TARGET CREATION'!$G$3:$I$40,3,FALSE))</f>
        <v/>
      </c>
      <c r="M141" s="40" t="str">
        <f>IF(E141="","",VLOOKUP(E141,'Z7 TARGET CREATION'!$G$3:$H$40,2, FALSE))</f>
        <v/>
      </c>
      <c r="N141" s="43" t="str">
        <f t="shared" si="1"/>
        <v/>
      </c>
      <c r="O141" s="142"/>
      <c r="P141" s="1"/>
      <c r="Q141" s="1"/>
      <c r="R141" s="1"/>
      <c r="S141" s="1"/>
      <c r="T141" s="1"/>
      <c r="U141" s="1"/>
      <c r="V141" s="1"/>
      <c r="W141" s="1">
        <f t="shared" si="0"/>
        <v>0</v>
      </c>
      <c r="X141" s="1"/>
      <c r="Y141" s="1"/>
      <c r="Z141" s="1"/>
    </row>
    <row r="142" spans="1:26" ht="15.75" customHeight="1" x14ac:dyDescent="0.2">
      <c r="A142" s="1"/>
      <c r="B142" s="1"/>
      <c r="C142" s="1"/>
      <c r="D142" s="49">
        <v>136</v>
      </c>
      <c r="E142" s="37"/>
      <c r="F142" s="14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39" t="str">
        <f t="array" ref="K142">IFERROR(INDEX('Z7 TARGET CREATION'!$C$3:$F$40,MATCH(E142,'Z7 TARGET CREATION'!$B$3:$B$40,0),MATCH(I142,'Z7 TARGET CREATION'!$C$2:$F$2,0)),"")</f>
        <v/>
      </c>
      <c r="L142" s="141" t="str">
        <f>IF(E142="","",VLOOKUP(E142,'Z7 TARGET CREATION'!$G$3:$I$40,3,FALSE))</f>
        <v/>
      </c>
      <c r="M142" s="40" t="str">
        <f>IF(E142="","",VLOOKUP(E142,'Z7 TARGET CREATION'!$G$3:$H$40,2, FALSE))</f>
        <v/>
      </c>
      <c r="N142" s="43" t="str">
        <f t="shared" si="1"/>
        <v/>
      </c>
      <c r="O142" s="142"/>
      <c r="P142" s="1"/>
      <c r="Q142" s="1"/>
      <c r="R142" s="1"/>
      <c r="S142" s="1"/>
      <c r="T142" s="1"/>
      <c r="U142" s="1"/>
      <c r="V142" s="1"/>
      <c r="W142" s="1">
        <f t="shared" si="0"/>
        <v>0</v>
      </c>
      <c r="X142" s="1"/>
      <c r="Y142" s="1"/>
      <c r="Z142" s="1"/>
    </row>
    <row r="143" spans="1:26" ht="15.75" customHeight="1" x14ac:dyDescent="0.2">
      <c r="A143" s="1"/>
      <c r="B143" s="1"/>
      <c r="C143" s="1"/>
      <c r="D143" s="49">
        <v>137</v>
      </c>
      <c r="E143" s="37"/>
      <c r="F143" s="14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39" t="str">
        <f t="array" ref="K143">IFERROR(INDEX('Z7 TARGET CREATION'!$C$3:$F$40,MATCH(E143,'Z7 TARGET CREATION'!$B$3:$B$40,0),MATCH(I143,'Z7 TARGET CREATION'!$C$2:$F$2,0)),"")</f>
        <v/>
      </c>
      <c r="L143" s="141" t="str">
        <f>IF(E143="","",VLOOKUP(E143,'Z7 TARGET CREATION'!$G$3:$I$40,3,FALSE))</f>
        <v/>
      </c>
      <c r="M143" s="40" t="str">
        <f>IF(E143="","",VLOOKUP(E143,'Z7 TARGET CREATION'!$G$3:$H$40,2, FALSE))</f>
        <v/>
      </c>
      <c r="N143" s="43" t="str">
        <f t="shared" si="1"/>
        <v/>
      </c>
      <c r="O143" s="142"/>
      <c r="P143" s="1"/>
      <c r="Q143" s="1"/>
      <c r="R143" s="1"/>
      <c r="S143" s="1"/>
      <c r="T143" s="1"/>
      <c r="U143" s="1"/>
      <c r="V143" s="1"/>
      <c r="W143" s="1">
        <f t="shared" si="0"/>
        <v>0</v>
      </c>
      <c r="X143" s="1"/>
      <c r="Y143" s="1"/>
      <c r="Z143" s="1"/>
    </row>
    <row r="144" spans="1:26" ht="15.75" customHeight="1" x14ac:dyDescent="0.2">
      <c r="A144" s="1"/>
      <c r="B144" s="1"/>
      <c r="C144" s="1"/>
      <c r="D144" s="49">
        <v>138</v>
      </c>
      <c r="E144" s="37"/>
      <c r="F144" s="14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39" t="str">
        <f t="array" ref="K144">IFERROR(INDEX('Z7 TARGET CREATION'!$C$3:$F$40,MATCH(E144,'Z7 TARGET CREATION'!$B$3:$B$40,0),MATCH(I144,'Z7 TARGET CREATION'!$C$2:$F$2,0)),"")</f>
        <v/>
      </c>
      <c r="L144" s="141" t="str">
        <f>IF(E144="","",VLOOKUP(E144,'Z7 TARGET CREATION'!$G$3:$I$40,3,FALSE))</f>
        <v/>
      </c>
      <c r="M144" s="40" t="str">
        <f>IF(E144="","",VLOOKUP(E144,'Z7 TARGET CREATION'!$G$3:$H$40,2, FALSE))</f>
        <v/>
      </c>
      <c r="N144" s="43" t="str">
        <f t="shared" si="1"/>
        <v/>
      </c>
      <c r="O144" s="142"/>
      <c r="P144" s="1"/>
      <c r="Q144" s="1"/>
      <c r="R144" s="1"/>
      <c r="S144" s="1"/>
      <c r="T144" s="1"/>
      <c r="U144" s="1"/>
      <c r="V144" s="1"/>
      <c r="W144" s="1">
        <f t="shared" si="0"/>
        <v>0</v>
      </c>
      <c r="X144" s="1"/>
      <c r="Y144" s="1"/>
      <c r="Z144" s="1"/>
    </row>
    <row r="145" spans="1:26" ht="15.75" customHeight="1" x14ac:dyDescent="0.2">
      <c r="A145" s="1"/>
      <c r="B145" s="1"/>
      <c r="C145" s="1"/>
      <c r="D145" s="49">
        <v>139</v>
      </c>
      <c r="E145" s="37"/>
      <c r="F145" s="14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39" t="str">
        <f t="array" ref="K145">IFERROR(INDEX('Z7 TARGET CREATION'!$C$3:$F$40,MATCH(E145,'Z7 TARGET CREATION'!$B$3:$B$40,0),MATCH(I145,'Z7 TARGET CREATION'!$C$2:$F$2,0)),"")</f>
        <v/>
      </c>
      <c r="L145" s="141" t="str">
        <f>IF(E145="","",VLOOKUP(E145,'Z7 TARGET CREATION'!$G$3:$I$40,3,FALSE))</f>
        <v/>
      </c>
      <c r="M145" s="40" t="str">
        <f>IF(E145="","",VLOOKUP(E145,'Z7 TARGET CREATION'!$G$3:$H$40,2, FALSE))</f>
        <v/>
      </c>
      <c r="N145" s="43" t="str">
        <f t="shared" si="1"/>
        <v/>
      </c>
      <c r="O145" s="142"/>
      <c r="P145" s="1"/>
      <c r="Q145" s="1"/>
      <c r="R145" s="1"/>
      <c r="S145" s="1"/>
      <c r="T145" s="1"/>
      <c r="U145" s="1"/>
      <c r="V145" s="1"/>
      <c r="W145" s="1">
        <f t="shared" si="0"/>
        <v>0</v>
      </c>
      <c r="X145" s="1"/>
      <c r="Y145" s="1"/>
      <c r="Z145" s="1"/>
    </row>
    <row r="146" spans="1:26" ht="15.75" customHeight="1" x14ac:dyDescent="0.2">
      <c r="A146" s="1"/>
      <c r="B146" s="1"/>
      <c r="C146" s="1"/>
      <c r="D146" s="49">
        <v>140</v>
      </c>
      <c r="E146" s="37"/>
      <c r="F146" s="14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39" t="str">
        <f t="array" ref="K146">IFERROR(INDEX('Z7 TARGET CREATION'!$C$3:$F$40,MATCH(E146,'Z7 TARGET CREATION'!$B$3:$B$40,0),MATCH(I146,'Z7 TARGET CREATION'!$C$2:$F$2,0)),"")</f>
        <v/>
      </c>
      <c r="L146" s="141" t="str">
        <f>IF(E146="","",VLOOKUP(E146,'Z7 TARGET CREATION'!$G$3:$I$40,3,FALSE))</f>
        <v/>
      </c>
      <c r="M146" s="40" t="str">
        <f>IF(E146="","",VLOOKUP(E146,'Z7 TARGET CREATION'!$G$3:$H$40,2, FALSE))</f>
        <v/>
      </c>
      <c r="N146" s="43" t="str">
        <f t="shared" si="1"/>
        <v/>
      </c>
      <c r="O146" s="142"/>
      <c r="P146" s="1"/>
      <c r="Q146" s="1"/>
      <c r="R146" s="1"/>
      <c r="S146" s="1"/>
      <c r="T146" s="1"/>
      <c r="U146" s="1"/>
      <c r="V146" s="1"/>
      <c r="W146" s="1">
        <f t="shared" si="0"/>
        <v>0</v>
      </c>
      <c r="X146" s="1"/>
      <c r="Y146" s="1"/>
      <c r="Z146" s="1"/>
    </row>
    <row r="147" spans="1:26" ht="15.75" customHeight="1" x14ac:dyDescent="0.2">
      <c r="A147" s="1"/>
      <c r="B147" s="1"/>
      <c r="C147" s="1"/>
      <c r="D147" s="49">
        <v>141</v>
      </c>
      <c r="E147" s="37"/>
      <c r="F147" s="14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39" t="str">
        <f t="array" ref="K147">IFERROR(INDEX('Z7 TARGET CREATION'!$C$3:$F$40,MATCH(E147,'Z7 TARGET CREATION'!$B$3:$B$40,0),MATCH(I147,'Z7 TARGET CREATION'!$C$2:$F$2,0)),"")</f>
        <v/>
      </c>
      <c r="L147" s="141" t="str">
        <f>IF(E147="","",VLOOKUP(E147,'Z7 TARGET CREATION'!$G$3:$I$40,3,FALSE))</f>
        <v/>
      </c>
      <c r="M147" s="40" t="str">
        <f>IF(E147="","",VLOOKUP(E147,'Z7 TARGET CREATION'!$G$3:$H$40,2, FALSE))</f>
        <v/>
      </c>
      <c r="N147" s="43" t="str">
        <f t="shared" si="1"/>
        <v/>
      </c>
      <c r="O147" s="142"/>
      <c r="P147" s="1"/>
      <c r="Q147" s="1"/>
      <c r="R147" s="1"/>
      <c r="S147" s="1"/>
      <c r="T147" s="1"/>
      <c r="U147" s="1"/>
      <c r="V147" s="1"/>
      <c r="W147" s="1">
        <f t="shared" si="0"/>
        <v>0</v>
      </c>
      <c r="X147" s="1"/>
      <c r="Y147" s="1"/>
      <c r="Z147" s="1"/>
    </row>
    <row r="148" spans="1:26" ht="15.75" customHeight="1" x14ac:dyDescent="0.2">
      <c r="A148" s="1"/>
      <c r="B148" s="1"/>
      <c r="C148" s="1"/>
      <c r="D148" s="49">
        <v>142</v>
      </c>
      <c r="E148" s="37"/>
      <c r="F148" s="14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39" t="str">
        <f t="array" ref="K148">IFERROR(INDEX('Z7 TARGET CREATION'!$C$3:$F$40,MATCH(E148,'Z7 TARGET CREATION'!$B$3:$B$40,0),MATCH(I148,'Z7 TARGET CREATION'!$C$2:$F$2,0)),"")</f>
        <v/>
      </c>
      <c r="L148" s="141" t="str">
        <f>IF(E148="","",VLOOKUP(E148,'Z7 TARGET CREATION'!$G$3:$I$40,3,FALSE))</f>
        <v/>
      </c>
      <c r="M148" s="40" t="str">
        <f>IF(E148="","",VLOOKUP(E148,'Z7 TARGET CREATION'!$G$3:$H$40,2, FALSE))</f>
        <v/>
      </c>
      <c r="N148" s="43" t="str">
        <f t="shared" si="1"/>
        <v/>
      </c>
      <c r="O148" s="142"/>
      <c r="P148" s="1"/>
      <c r="Q148" s="1"/>
      <c r="R148" s="1"/>
      <c r="S148" s="1"/>
      <c r="T148" s="1"/>
      <c r="U148" s="1"/>
      <c r="V148" s="1"/>
      <c r="W148" s="1">
        <f t="shared" si="0"/>
        <v>0</v>
      </c>
      <c r="X148" s="1"/>
      <c r="Y148" s="1"/>
      <c r="Z148" s="1"/>
    </row>
    <row r="149" spans="1:26" ht="15.75" customHeight="1" x14ac:dyDescent="0.2">
      <c r="A149" s="1"/>
      <c r="B149" s="1"/>
      <c r="C149" s="1"/>
      <c r="D149" s="49">
        <v>143</v>
      </c>
      <c r="E149" s="37"/>
      <c r="F149" s="14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39" t="str">
        <f t="array" ref="K149">IFERROR(INDEX('Z7 TARGET CREATION'!$C$3:$F$40,MATCH(E149,'Z7 TARGET CREATION'!$B$3:$B$40,0),MATCH(I149,'Z7 TARGET CREATION'!$C$2:$F$2,0)),"")</f>
        <v/>
      </c>
      <c r="L149" s="141" t="str">
        <f>IF(E149="","",VLOOKUP(E149,'Z7 TARGET CREATION'!$G$3:$I$40,3,FALSE))</f>
        <v/>
      </c>
      <c r="M149" s="40" t="str">
        <f>IF(E149="","",VLOOKUP(E149,'Z7 TARGET CREATION'!$G$3:$H$40,2, FALSE))</f>
        <v/>
      </c>
      <c r="N149" s="43" t="str">
        <f t="shared" si="1"/>
        <v/>
      </c>
      <c r="O149" s="142"/>
      <c r="P149" s="1"/>
      <c r="Q149" s="1"/>
      <c r="R149" s="1"/>
      <c r="S149" s="1"/>
      <c r="T149" s="1"/>
      <c r="U149" s="1"/>
      <c r="V149" s="1"/>
      <c r="W149" s="1">
        <f t="shared" si="0"/>
        <v>0</v>
      </c>
      <c r="X149" s="1"/>
      <c r="Y149" s="1"/>
      <c r="Z149" s="1"/>
    </row>
    <row r="150" spans="1:26" ht="15.75" customHeight="1" x14ac:dyDescent="0.2">
      <c r="A150" s="1"/>
      <c r="B150" s="1"/>
      <c r="C150" s="1"/>
      <c r="D150" s="49">
        <v>144</v>
      </c>
      <c r="E150" s="37"/>
      <c r="F150" s="14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39" t="str">
        <f t="array" ref="K150">IFERROR(INDEX('Z7 TARGET CREATION'!$C$3:$F$40,MATCH(E150,'Z7 TARGET CREATION'!$B$3:$B$40,0),MATCH(I150,'Z7 TARGET CREATION'!$C$2:$F$2,0)),"")</f>
        <v/>
      </c>
      <c r="L150" s="141" t="str">
        <f>IF(E150="","",VLOOKUP(E150,'Z7 TARGET CREATION'!$G$3:$I$40,3,FALSE))</f>
        <v/>
      </c>
      <c r="M150" s="40" t="str">
        <f>IF(E150="","",VLOOKUP(E150,'Z7 TARGET CREATION'!$G$3:$H$40,2, FALSE))</f>
        <v/>
      </c>
      <c r="N150" s="43" t="str">
        <f t="shared" si="1"/>
        <v/>
      </c>
      <c r="O150" s="142"/>
      <c r="P150" s="1"/>
      <c r="Q150" s="1"/>
      <c r="R150" s="1"/>
      <c r="S150" s="1"/>
      <c r="T150" s="1"/>
      <c r="U150" s="1"/>
      <c r="V150" s="1"/>
      <c r="W150" s="1">
        <f t="shared" si="0"/>
        <v>0</v>
      </c>
      <c r="X150" s="1"/>
      <c r="Y150" s="1"/>
      <c r="Z150" s="1"/>
    </row>
    <row r="151" spans="1:26" ht="15.75" customHeight="1" x14ac:dyDescent="0.2">
      <c r="A151" s="1"/>
      <c r="B151" s="1"/>
      <c r="C151" s="1"/>
      <c r="D151" s="49">
        <v>145</v>
      </c>
      <c r="E151" s="37"/>
      <c r="F151" s="14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39" t="str">
        <f t="array" ref="K151">IFERROR(INDEX('Z7 TARGET CREATION'!$C$3:$F$40,MATCH(E151,'Z7 TARGET CREATION'!$B$3:$B$40,0),MATCH(I151,'Z7 TARGET CREATION'!$C$2:$F$2,0)),"")</f>
        <v/>
      </c>
      <c r="L151" s="141" t="str">
        <f>IF(E151="","",VLOOKUP(E151,'Z7 TARGET CREATION'!$G$3:$I$40,3,FALSE))</f>
        <v/>
      </c>
      <c r="M151" s="40" t="str">
        <f>IF(E151="","",VLOOKUP(E151,'Z7 TARGET CREATION'!$G$3:$H$40,2, FALSE))</f>
        <v/>
      </c>
      <c r="N151" s="43" t="str">
        <f t="shared" si="1"/>
        <v/>
      </c>
      <c r="O151" s="142"/>
      <c r="P151" s="1"/>
      <c r="Q151" s="1"/>
      <c r="R151" s="1"/>
      <c r="S151" s="1"/>
      <c r="T151" s="1"/>
      <c r="U151" s="1"/>
      <c r="V151" s="1"/>
      <c r="W151" s="1">
        <f t="shared" si="0"/>
        <v>0</v>
      </c>
      <c r="X151" s="1"/>
      <c r="Y151" s="1"/>
      <c r="Z151" s="1"/>
    </row>
    <row r="152" spans="1:26" ht="15.75" customHeight="1" x14ac:dyDescent="0.2">
      <c r="A152" s="1"/>
      <c r="B152" s="1"/>
      <c r="C152" s="1"/>
      <c r="D152" s="49">
        <v>146</v>
      </c>
      <c r="E152" s="37"/>
      <c r="F152" s="14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39" t="str">
        <f t="array" ref="K152">IFERROR(INDEX('Z7 TARGET CREATION'!$C$3:$F$40,MATCH(E152,'Z7 TARGET CREATION'!$B$3:$B$40,0),MATCH(I152,'Z7 TARGET CREATION'!$C$2:$F$2,0)),"")</f>
        <v/>
      </c>
      <c r="L152" s="141" t="str">
        <f>IF(E152="","",VLOOKUP(E152,'Z7 TARGET CREATION'!$G$3:$I$40,3,FALSE))</f>
        <v/>
      </c>
      <c r="M152" s="40" t="str">
        <f>IF(E152="","",VLOOKUP(E152,'Z7 TARGET CREATION'!$G$3:$H$40,2, FALSE))</f>
        <v/>
      </c>
      <c r="N152" s="43" t="str">
        <f t="shared" si="1"/>
        <v/>
      </c>
      <c r="O152" s="142"/>
      <c r="P152" s="1"/>
      <c r="Q152" s="1"/>
      <c r="R152" s="1"/>
      <c r="S152" s="1"/>
      <c r="T152" s="1"/>
      <c r="U152" s="1"/>
      <c r="V152" s="1"/>
      <c r="W152" s="1">
        <f t="shared" si="0"/>
        <v>0</v>
      </c>
      <c r="X152" s="1"/>
      <c r="Y152" s="1"/>
      <c r="Z152" s="1"/>
    </row>
    <row r="153" spans="1:26" ht="15.75" customHeight="1" x14ac:dyDescent="0.2">
      <c r="A153" s="1"/>
      <c r="B153" s="1"/>
      <c r="C153" s="1"/>
      <c r="D153" s="49">
        <v>147</v>
      </c>
      <c r="E153" s="37"/>
      <c r="F153" s="14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39" t="str">
        <f t="array" ref="K153">IFERROR(INDEX('Z7 TARGET CREATION'!$C$3:$F$40,MATCH(E153,'Z7 TARGET CREATION'!$B$3:$B$40,0),MATCH(I153,'Z7 TARGET CREATION'!$C$2:$F$2,0)),"")</f>
        <v/>
      </c>
      <c r="L153" s="141" t="str">
        <f>IF(E153="","",VLOOKUP(E153,'Z7 TARGET CREATION'!$G$3:$I$40,3,FALSE))</f>
        <v/>
      </c>
      <c r="M153" s="40" t="str">
        <f>IF(E153="","",VLOOKUP(E153,'Z7 TARGET CREATION'!$G$3:$H$40,2, FALSE))</f>
        <v/>
      </c>
      <c r="N153" s="43" t="str">
        <f t="shared" si="1"/>
        <v/>
      </c>
      <c r="O153" s="142"/>
      <c r="P153" s="1"/>
      <c r="Q153" s="1"/>
      <c r="R153" s="1"/>
      <c r="S153" s="1"/>
      <c r="T153" s="1"/>
      <c r="U153" s="1"/>
      <c r="V153" s="1"/>
      <c r="W153" s="1">
        <f t="shared" si="0"/>
        <v>0</v>
      </c>
      <c r="X153" s="1"/>
      <c r="Y153" s="1"/>
      <c r="Z153" s="1"/>
    </row>
    <row r="154" spans="1:26" ht="15.75" customHeight="1" x14ac:dyDescent="0.2">
      <c r="A154" s="1"/>
      <c r="B154" s="1"/>
      <c r="C154" s="1"/>
      <c r="D154" s="49">
        <v>148</v>
      </c>
      <c r="E154" s="37"/>
      <c r="F154" s="14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39" t="str">
        <f t="array" ref="K154">IFERROR(INDEX('Z7 TARGET CREATION'!$C$3:$F$40,MATCH(E154,'Z7 TARGET CREATION'!$B$3:$B$40,0),MATCH(I154,'Z7 TARGET CREATION'!$C$2:$F$2,0)),"")</f>
        <v/>
      </c>
      <c r="L154" s="141" t="str">
        <f>IF(E154="","",VLOOKUP(E154,'Z7 TARGET CREATION'!$G$3:$I$40,3,FALSE))</f>
        <v/>
      </c>
      <c r="M154" s="40" t="str">
        <f>IF(E154="","",VLOOKUP(E154,'Z7 TARGET CREATION'!$G$3:$H$40,2, FALSE))</f>
        <v/>
      </c>
      <c r="N154" s="43" t="str">
        <f t="shared" si="1"/>
        <v/>
      </c>
      <c r="O154" s="142"/>
      <c r="P154" s="1"/>
      <c r="Q154" s="1"/>
      <c r="R154" s="1"/>
      <c r="S154" s="1"/>
      <c r="T154" s="1"/>
      <c r="U154" s="1"/>
      <c r="V154" s="1"/>
      <c r="W154" s="1">
        <f t="shared" si="0"/>
        <v>0</v>
      </c>
      <c r="X154" s="1"/>
      <c r="Y154" s="1"/>
      <c r="Z154" s="1"/>
    </row>
    <row r="155" spans="1:26" ht="15.75" customHeight="1" x14ac:dyDescent="0.2">
      <c r="A155" s="1"/>
      <c r="B155" s="1"/>
      <c r="C155" s="1"/>
      <c r="D155" s="49">
        <v>149</v>
      </c>
      <c r="E155" s="37"/>
      <c r="F155" s="14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39" t="str">
        <f t="array" ref="K155">IFERROR(INDEX('Z7 TARGET CREATION'!$C$3:$F$40,MATCH(E155,'Z7 TARGET CREATION'!$B$3:$B$40,0),MATCH(I155,'Z7 TARGET CREATION'!$C$2:$F$2,0)),"")</f>
        <v/>
      </c>
      <c r="L155" s="141" t="str">
        <f>IF(E155="","",VLOOKUP(E155,'Z7 TARGET CREATION'!$G$3:$I$40,3,FALSE))</f>
        <v/>
      </c>
      <c r="M155" s="40" t="str">
        <f>IF(E155="","",VLOOKUP(E155,'Z7 TARGET CREATION'!$G$3:$H$40,2, FALSE))</f>
        <v/>
      </c>
      <c r="N155" s="43" t="str">
        <f t="shared" si="1"/>
        <v/>
      </c>
      <c r="O155" s="142"/>
      <c r="P155" s="1"/>
      <c r="Q155" s="1"/>
      <c r="R155" s="1"/>
      <c r="S155" s="1"/>
      <c r="T155" s="1"/>
      <c r="U155" s="1"/>
      <c r="V155" s="1"/>
      <c r="W155" s="1">
        <f t="shared" si="0"/>
        <v>0</v>
      </c>
      <c r="X155" s="1"/>
      <c r="Y155" s="1"/>
      <c r="Z155" s="1"/>
    </row>
    <row r="156" spans="1:26" ht="15.75" customHeight="1" x14ac:dyDescent="0.2">
      <c r="A156" s="1"/>
      <c r="B156" s="1"/>
      <c r="C156" s="1"/>
      <c r="D156" s="49">
        <v>150</v>
      </c>
      <c r="E156" s="37"/>
      <c r="F156" s="14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39" t="str">
        <f t="array" ref="K156">IFERROR(INDEX('Z7 TARGET CREATION'!$C$3:$F$40,MATCH(E156,'Z7 TARGET CREATION'!$B$3:$B$40,0),MATCH(I156,'Z7 TARGET CREATION'!$C$2:$F$2,0)),"")</f>
        <v/>
      </c>
      <c r="L156" s="141" t="str">
        <f>IF(E156="","",VLOOKUP(E156,'Z7 TARGET CREATION'!$G$3:$I$40,3,FALSE))</f>
        <v/>
      </c>
      <c r="M156" s="40" t="str">
        <f>IF(E156="","",VLOOKUP(E156,'Z7 TARGET CREATION'!$G$3:$H$40,2, FALSE))</f>
        <v/>
      </c>
      <c r="N156" s="43" t="str">
        <f t="shared" si="1"/>
        <v/>
      </c>
      <c r="O156" s="142"/>
      <c r="P156" s="1"/>
      <c r="Q156" s="1"/>
      <c r="R156" s="1"/>
      <c r="S156" s="1"/>
      <c r="T156" s="1"/>
      <c r="U156" s="1"/>
      <c r="V156" s="1"/>
      <c r="W156" s="1">
        <f t="shared" si="0"/>
        <v>0</v>
      </c>
      <c r="X156" s="1"/>
      <c r="Y156" s="1"/>
      <c r="Z156" s="1"/>
    </row>
    <row r="157" spans="1:26" ht="15.75" customHeight="1" x14ac:dyDescent="0.2">
      <c r="A157" s="1"/>
      <c r="B157" s="1"/>
      <c r="C157" s="1"/>
      <c r="D157" s="49">
        <v>151</v>
      </c>
      <c r="E157" s="37"/>
      <c r="F157" s="14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39" t="str">
        <f t="array" ref="K157">IFERROR(INDEX('Z7 TARGET CREATION'!$C$3:$F$40,MATCH(E157,'Z7 TARGET CREATION'!$B$3:$B$40,0),MATCH(I157,'Z7 TARGET CREATION'!$C$2:$F$2,0)),"")</f>
        <v/>
      </c>
      <c r="L157" s="141" t="str">
        <f>IF(E157="","",VLOOKUP(E157,'Z7 TARGET CREATION'!$G$3:$I$40,3,FALSE))</f>
        <v/>
      </c>
      <c r="M157" s="40" t="str">
        <f>IF(E157="","",VLOOKUP(E157,'Z7 TARGET CREATION'!$G$3:$H$40,2, FALSE))</f>
        <v/>
      </c>
      <c r="N157" s="43" t="str">
        <f t="shared" si="1"/>
        <v/>
      </c>
      <c r="O157" s="142"/>
      <c r="P157" s="1"/>
      <c r="Q157" s="1"/>
      <c r="R157" s="1"/>
      <c r="S157" s="1"/>
      <c r="T157" s="1"/>
      <c r="U157" s="1"/>
      <c r="V157" s="1"/>
      <c r="W157" s="1">
        <f t="shared" si="0"/>
        <v>0</v>
      </c>
      <c r="X157" s="1"/>
      <c r="Y157" s="1"/>
      <c r="Z157" s="1"/>
    </row>
    <row r="158" spans="1:26" ht="15.75" customHeight="1" x14ac:dyDescent="0.2">
      <c r="A158" s="1"/>
      <c r="B158" s="1"/>
      <c r="C158" s="1"/>
      <c r="D158" s="49">
        <v>152</v>
      </c>
      <c r="E158" s="37"/>
      <c r="F158" s="14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39" t="str">
        <f t="array" ref="K158">IFERROR(INDEX('Z7 TARGET CREATION'!$C$3:$F$40,MATCH(E158,'Z7 TARGET CREATION'!$B$3:$B$40,0),MATCH(I158,'Z7 TARGET CREATION'!$C$2:$F$2,0)),"")</f>
        <v/>
      </c>
      <c r="L158" s="141" t="str">
        <f>IF(E158="","",VLOOKUP(E158,'Z7 TARGET CREATION'!$G$3:$I$40,3,FALSE))</f>
        <v/>
      </c>
      <c r="M158" s="40" t="str">
        <f>IF(E158="","",VLOOKUP(E158,'Z7 TARGET CREATION'!$G$3:$H$40,2, FALSE))</f>
        <v/>
      </c>
      <c r="N158" s="43" t="str">
        <f t="shared" si="1"/>
        <v/>
      </c>
      <c r="O158" s="142"/>
      <c r="P158" s="1"/>
      <c r="Q158" s="1"/>
      <c r="R158" s="1"/>
      <c r="S158" s="1"/>
      <c r="T158" s="1"/>
      <c r="U158" s="1"/>
      <c r="V158" s="1"/>
      <c r="W158" s="1">
        <f t="shared" si="0"/>
        <v>0</v>
      </c>
      <c r="X158" s="1"/>
      <c r="Y158" s="1"/>
      <c r="Z158" s="1"/>
    </row>
    <row r="159" spans="1:26" ht="15.75" customHeight="1" x14ac:dyDescent="0.2">
      <c r="A159" s="1"/>
      <c r="B159" s="1"/>
      <c r="C159" s="1"/>
      <c r="D159" s="49">
        <v>153</v>
      </c>
      <c r="E159" s="37"/>
      <c r="F159" s="14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39" t="str">
        <f t="array" ref="K159">IFERROR(INDEX('Z7 TARGET CREATION'!$C$3:$F$40,MATCH(E159,'Z7 TARGET CREATION'!$B$3:$B$40,0),MATCH(I159,'Z7 TARGET CREATION'!$C$2:$F$2,0)),"")</f>
        <v/>
      </c>
      <c r="L159" s="141" t="str">
        <f>IF(E159="","",VLOOKUP(E159,'Z7 TARGET CREATION'!$G$3:$I$40,3,FALSE))</f>
        <v/>
      </c>
      <c r="M159" s="40" t="str">
        <f>IF(E159="","",VLOOKUP(E159,'Z7 TARGET CREATION'!$G$3:$H$40,2, FALSE))</f>
        <v/>
      </c>
      <c r="N159" s="43" t="str">
        <f t="shared" si="1"/>
        <v/>
      </c>
      <c r="O159" s="142"/>
      <c r="P159" s="1"/>
      <c r="Q159" s="1"/>
      <c r="R159" s="1"/>
      <c r="S159" s="1"/>
      <c r="T159" s="1"/>
      <c r="U159" s="1"/>
      <c r="V159" s="1"/>
      <c r="W159" s="1">
        <f t="shared" si="0"/>
        <v>0</v>
      </c>
      <c r="X159" s="1"/>
      <c r="Y159" s="1"/>
      <c r="Z159" s="1"/>
    </row>
    <row r="160" spans="1:26" ht="15.75" customHeight="1" x14ac:dyDescent="0.2">
      <c r="A160" s="1"/>
      <c r="B160" s="1"/>
      <c r="C160" s="1"/>
      <c r="D160" s="49">
        <v>154</v>
      </c>
      <c r="E160" s="37"/>
      <c r="F160" s="14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39" t="str">
        <f t="array" ref="K160">IFERROR(INDEX('Z7 TARGET CREATION'!$C$3:$F$40,MATCH(E160,'Z7 TARGET CREATION'!$B$3:$B$40,0),MATCH(I160,'Z7 TARGET CREATION'!$C$2:$F$2,0)),"")</f>
        <v/>
      </c>
      <c r="L160" s="141" t="str">
        <f>IF(E160="","",VLOOKUP(E160,'Z7 TARGET CREATION'!$G$3:$I$40,3,FALSE))</f>
        <v/>
      </c>
      <c r="M160" s="40" t="str">
        <f>IF(E160="","",VLOOKUP(E160,'Z7 TARGET CREATION'!$G$3:$H$40,2, FALSE))</f>
        <v/>
      </c>
      <c r="N160" s="43" t="str">
        <f t="shared" si="1"/>
        <v/>
      </c>
      <c r="O160" s="142"/>
      <c r="P160" s="1"/>
      <c r="Q160" s="1"/>
      <c r="R160" s="1"/>
      <c r="S160" s="1"/>
      <c r="T160" s="1"/>
      <c r="U160" s="1"/>
      <c r="V160" s="1"/>
      <c r="W160" s="1">
        <f t="shared" si="0"/>
        <v>0</v>
      </c>
      <c r="X160" s="1"/>
      <c r="Y160" s="1"/>
      <c r="Z160" s="1"/>
    </row>
    <row r="161" spans="1:26" ht="15.75" customHeight="1" x14ac:dyDescent="0.2">
      <c r="A161" s="1"/>
      <c r="B161" s="1"/>
      <c r="C161" s="1"/>
      <c r="D161" s="49">
        <v>155</v>
      </c>
      <c r="E161" s="37"/>
      <c r="F161" s="14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39" t="str">
        <f t="array" ref="K161">IFERROR(INDEX('Z7 TARGET CREATION'!$C$3:$F$40,MATCH(E161,'Z7 TARGET CREATION'!$B$3:$B$40,0),MATCH(I161,'Z7 TARGET CREATION'!$C$2:$F$2,0)),"")</f>
        <v/>
      </c>
      <c r="L161" s="141" t="str">
        <f>IF(E161="","",VLOOKUP(E161,'Z7 TARGET CREATION'!$G$3:$I$40,3,FALSE))</f>
        <v/>
      </c>
      <c r="M161" s="40" t="str">
        <f>IF(E161="","",VLOOKUP(E161,'Z7 TARGET CREATION'!$G$3:$H$40,2, FALSE))</f>
        <v/>
      </c>
      <c r="N161" s="43" t="str">
        <f t="shared" si="1"/>
        <v/>
      </c>
      <c r="O161" s="142"/>
      <c r="P161" s="1"/>
      <c r="Q161" s="1"/>
      <c r="R161" s="1"/>
      <c r="S161" s="1"/>
      <c r="T161" s="1"/>
      <c r="U161" s="1"/>
      <c r="V161" s="1"/>
      <c r="W161" s="1">
        <f t="shared" si="0"/>
        <v>0</v>
      </c>
      <c r="X161" s="1"/>
      <c r="Y161" s="1"/>
      <c r="Z161" s="1"/>
    </row>
    <row r="162" spans="1:26" ht="15.75" customHeight="1" x14ac:dyDescent="0.2">
      <c r="A162" s="1"/>
      <c r="B162" s="1"/>
      <c r="C162" s="1"/>
      <c r="D162" s="49">
        <v>156</v>
      </c>
      <c r="E162" s="37"/>
      <c r="F162" s="14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39" t="str">
        <f t="array" ref="K162">IFERROR(INDEX('Z7 TARGET CREATION'!$C$3:$F$40,MATCH(E162,'Z7 TARGET CREATION'!$B$3:$B$40,0),MATCH(I162,'Z7 TARGET CREATION'!$C$2:$F$2,0)),"")</f>
        <v/>
      </c>
      <c r="L162" s="141" t="str">
        <f>IF(E162="","",VLOOKUP(E162,'Z7 TARGET CREATION'!$G$3:$I$40,3,FALSE))</f>
        <v/>
      </c>
      <c r="M162" s="40" t="str">
        <f>IF(E162="","",VLOOKUP(E162,'Z7 TARGET CREATION'!$G$3:$H$40,2, FALSE))</f>
        <v/>
      </c>
      <c r="N162" s="43" t="str">
        <f t="shared" si="1"/>
        <v/>
      </c>
      <c r="O162" s="142"/>
      <c r="P162" s="1"/>
      <c r="Q162" s="1"/>
      <c r="R162" s="1"/>
      <c r="S162" s="1"/>
      <c r="T162" s="1"/>
      <c r="U162" s="1"/>
      <c r="V162" s="1"/>
      <c r="W162" s="1">
        <f t="shared" si="0"/>
        <v>0</v>
      </c>
      <c r="X162" s="1"/>
      <c r="Y162" s="1"/>
      <c r="Z162" s="1"/>
    </row>
    <row r="163" spans="1:26" ht="15.75" customHeight="1" x14ac:dyDescent="0.2">
      <c r="A163" s="1"/>
      <c r="B163" s="1"/>
      <c r="C163" s="1"/>
      <c r="D163" s="49">
        <v>157</v>
      </c>
      <c r="E163" s="37"/>
      <c r="F163" s="14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39" t="str">
        <f t="array" ref="K163">IFERROR(INDEX('Z7 TARGET CREATION'!$C$3:$F$40,MATCH(E163,'Z7 TARGET CREATION'!$B$3:$B$40,0),MATCH(I163,'Z7 TARGET CREATION'!$C$2:$F$2,0)),"")</f>
        <v/>
      </c>
      <c r="L163" s="141" t="str">
        <f>IF(E163="","",VLOOKUP(E163,'Z7 TARGET CREATION'!$G$3:$I$40,3,FALSE))</f>
        <v/>
      </c>
      <c r="M163" s="40" t="str">
        <f>IF(E163="","",VLOOKUP(E163,'Z7 TARGET CREATION'!$G$3:$H$40,2, FALSE))</f>
        <v/>
      </c>
      <c r="N163" s="43" t="str">
        <f t="shared" si="1"/>
        <v/>
      </c>
      <c r="O163" s="142"/>
      <c r="P163" s="1"/>
      <c r="Q163" s="1"/>
      <c r="R163" s="1"/>
      <c r="S163" s="1"/>
      <c r="T163" s="1"/>
      <c r="U163" s="1"/>
      <c r="V163" s="1"/>
      <c r="W163" s="1">
        <f t="shared" si="0"/>
        <v>0</v>
      </c>
      <c r="X163" s="1"/>
      <c r="Y163" s="1"/>
      <c r="Z163" s="1"/>
    </row>
    <row r="164" spans="1:26" ht="15.75" customHeight="1" x14ac:dyDescent="0.2">
      <c r="A164" s="1"/>
      <c r="B164" s="1"/>
      <c r="C164" s="1"/>
      <c r="D164" s="49">
        <v>158</v>
      </c>
      <c r="E164" s="37"/>
      <c r="F164" s="14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39" t="str">
        <f t="array" ref="K164">IFERROR(INDEX('Z7 TARGET CREATION'!$C$3:$F$40,MATCH(E164,'Z7 TARGET CREATION'!$B$3:$B$40,0),MATCH(I164,'Z7 TARGET CREATION'!$C$2:$F$2,0)),"")</f>
        <v/>
      </c>
      <c r="L164" s="141" t="str">
        <f>IF(E164="","",VLOOKUP(E164,'Z7 TARGET CREATION'!$G$3:$I$40,3,FALSE))</f>
        <v/>
      </c>
      <c r="M164" s="40" t="str">
        <f>IF(E164="","",VLOOKUP(E164,'Z7 TARGET CREATION'!$G$3:$H$40,2, FALSE))</f>
        <v/>
      </c>
      <c r="N164" s="43" t="str">
        <f t="shared" si="1"/>
        <v/>
      </c>
      <c r="O164" s="142"/>
      <c r="P164" s="1"/>
      <c r="Q164" s="1"/>
      <c r="R164" s="1"/>
      <c r="S164" s="1"/>
      <c r="T164" s="1"/>
      <c r="U164" s="1"/>
      <c r="V164" s="1"/>
      <c r="W164" s="1">
        <f t="shared" si="0"/>
        <v>0</v>
      </c>
      <c r="X164" s="1"/>
      <c r="Y164" s="1"/>
      <c r="Z164" s="1"/>
    </row>
    <row r="165" spans="1:26" ht="15.75" customHeight="1" x14ac:dyDescent="0.2">
      <c r="A165" s="1"/>
      <c r="B165" s="1"/>
      <c r="C165" s="1"/>
      <c r="D165" s="49">
        <v>159</v>
      </c>
      <c r="E165" s="37"/>
      <c r="F165" s="14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39" t="str">
        <f t="array" ref="K165">IFERROR(INDEX('Z7 TARGET CREATION'!$C$3:$F$40,MATCH(E165,'Z7 TARGET CREATION'!$B$3:$B$40,0),MATCH(I165,'Z7 TARGET CREATION'!$C$2:$F$2,0)),"")</f>
        <v/>
      </c>
      <c r="L165" s="141" t="str">
        <f>IF(E165="","",VLOOKUP(E165,'Z7 TARGET CREATION'!$G$3:$I$40,3,FALSE))</f>
        <v/>
      </c>
      <c r="M165" s="40" t="str">
        <f>IF(E165="","",VLOOKUP(E165,'Z7 TARGET CREATION'!$G$3:$H$40,2, FALSE))</f>
        <v/>
      </c>
      <c r="N165" s="43" t="str">
        <f t="shared" si="1"/>
        <v/>
      </c>
      <c r="O165" s="142"/>
      <c r="P165" s="1"/>
      <c r="Q165" s="1"/>
      <c r="R165" s="1"/>
      <c r="S165" s="1"/>
      <c r="T165" s="1"/>
      <c r="U165" s="1"/>
      <c r="V165" s="1"/>
      <c r="W165" s="1">
        <f t="shared" si="0"/>
        <v>0</v>
      </c>
      <c r="X165" s="1"/>
      <c r="Y165" s="1"/>
      <c r="Z165" s="1"/>
    </row>
    <row r="166" spans="1:26" ht="15.75" customHeight="1" x14ac:dyDescent="0.2">
      <c r="A166" s="1"/>
      <c r="B166" s="1"/>
      <c r="C166" s="1"/>
      <c r="D166" s="49">
        <v>160</v>
      </c>
      <c r="E166" s="37"/>
      <c r="F166" s="14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39" t="str">
        <f t="array" ref="K166">IFERROR(INDEX('Z7 TARGET CREATION'!$C$3:$F$40,MATCH(E166,'Z7 TARGET CREATION'!$B$3:$B$40,0),MATCH(I166,'Z7 TARGET CREATION'!$C$2:$F$2,0)),"")</f>
        <v/>
      </c>
      <c r="L166" s="141" t="str">
        <f>IF(E166="","",VLOOKUP(E166,'Z7 TARGET CREATION'!$G$3:$I$40,3,FALSE))</f>
        <v/>
      </c>
      <c r="M166" s="40" t="str">
        <f>IF(E166="","",VLOOKUP(E166,'Z7 TARGET CREATION'!$G$3:$H$40,2, FALSE))</f>
        <v/>
      </c>
      <c r="N166" s="43" t="str">
        <f t="shared" si="1"/>
        <v/>
      </c>
      <c r="O166" s="142"/>
      <c r="P166" s="1"/>
      <c r="Q166" s="1"/>
      <c r="R166" s="1"/>
      <c r="S166" s="1"/>
      <c r="T166" s="1"/>
      <c r="U166" s="1"/>
      <c r="V166" s="1"/>
      <c r="W166" s="1">
        <f t="shared" si="0"/>
        <v>0</v>
      </c>
      <c r="X166" s="1"/>
      <c r="Y166" s="1"/>
      <c r="Z166" s="1"/>
    </row>
    <row r="167" spans="1:26" ht="15.75" customHeight="1" x14ac:dyDescent="0.2">
      <c r="A167" s="1"/>
      <c r="B167" s="1"/>
      <c r="C167" s="1"/>
      <c r="D167" s="49">
        <v>161</v>
      </c>
      <c r="E167" s="37"/>
      <c r="F167" s="14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39" t="str">
        <f t="array" ref="K167">IFERROR(INDEX('Z7 TARGET CREATION'!$C$3:$F$40,MATCH(E167,'Z7 TARGET CREATION'!$B$3:$B$40,0),MATCH(I167,'Z7 TARGET CREATION'!$C$2:$F$2,0)),"")</f>
        <v/>
      </c>
      <c r="L167" s="141" t="str">
        <f>IF(E167="","",VLOOKUP(E167,'Z7 TARGET CREATION'!$G$3:$I$40,3,FALSE))</f>
        <v/>
      </c>
      <c r="M167" s="40" t="str">
        <f>IF(E167="","",VLOOKUP(E167,'Z7 TARGET CREATION'!$G$3:$H$40,2, FALSE))</f>
        <v/>
      </c>
      <c r="N167" s="43" t="str">
        <f t="shared" si="1"/>
        <v/>
      </c>
      <c r="O167" s="142"/>
      <c r="P167" s="1"/>
      <c r="Q167" s="1"/>
      <c r="R167" s="1"/>
      <c r="S167" s="1"/>
      <c r="T167" s="1"/>
      <c r="U167" s="1"/>
      <c r="V167" s="1"/>
      <c r="W167" s="1">
        <f t="shared" si="0"/>
        <v>0</v>
      </c>
      <c r="X167" s="1"/>
      <c r="Y167" s="1"/>
      <c r="Z167" s="1"/>
    </row>
    <row r="168" spans="1:26" ht="15.75" customHeight="1" x14ac:dyDescent="0.2">
      <c r="A168" s="1"/>
      <c r="B168" s="1"/>
      <c r="C168" s="1"/>
      <c r="D168" s="49">
        <v>162</v>
      </c>
      <c r="E168" s="37"/>
      <c r="F168" s="14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39" t="str">
        <f t="array" ref="K168">IFERROR(INDEX('Z7 TARGET CREATION'!$C$3:$F$40,MATCH(E168,'Z7 TARGET CREATION'!$B$3:$B$40,0),MATCH(I168,'Z7 TARGET CREATION'!$C$2:$F$2,0)),"")</f>
        <v/>
      </c>
      <c r="L168" s="141" t="str">
        <f>IF(E168="","",VLOOKUP(E168,'Z7 TARGET CREATION'!$G$3:$I$40,3,FALSE))</f>
        <v/>
      </c>
      <c r="M168" s="40" t="str">
        <f>IF(E168="","",VLOOKUP(E168,'Z7 TARGET CREATION'!$G$3:$H$40,2, FALSE))</f>
        <v/>
      </c>
      <c r="N168" s="43" t="str">
        <f t="shared" si="1"/>
        <v/>
      </c>
      <c r="O168" s="142"/>
      <c r="P168" s="1"/>
      <c r="Q168" s="1"/>
      <c r="R168" s="1"/>
      <c r="S168" s="1"/>
      <c r="T168" s="1"/>
      <c r="U168" s="1"/>
      <c r="V168" s="1"/>
      <c r="W168" s="1">
        <f t="shared" si="0"/>
        <v>0</v>
      </c>
      <c r="X168" s="1"/>
      <c r="Y168" s="1"/>
      <c r="Z168" s="1"/>
    </row>
    <row r="169" spans="1:26" ht="15.75" customHeight="1" x14ac:dyDescent="0.2">
      <c r="A169" s="1"/>
      <c r="B169" s="1"/>
      <c r="C169" s="1"/>
      <c r="D169" s="49">
        <v>163</v>
      </c>
      <c r="E169" s="37"/>
      <c r="F169" s="14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39" t="str">
        <f t="array" ref="K169">IFERROR(INDEX('Z7 TARGET CREATION'!$C$3:$F$40,MATCH(E169,'Z7 TARGET CREATION'!$B$3:$B$40,0),MATCH(I169,'Z7 TARGET CREATION'!$C$2:$F$2,0)),"")</f>
        <v/>
      </c>
      <c r="L169" s="141" t="str">
        <f>IF(E169="","",VLOOKUP(E169,'Z7 TARGET CREATION'!$G$3:$I$40,3,FALSE))</f>
        <v/>
      </c>
      <c r="M169" s="40" t="str">
        <f>IF(E169="","",VLOOKUP(E169,'Z7 TARGET CREATION'!$G$3:$H$40,2, FALSE))</f>
        <v/>
      </c>
      <c r="N169" s="43" t="str">
        <f t="shared" si="1"/>
        <v/>
      </c>
      <c r="O169" s="142"/>
      <c r="P169" s="1"/>
      <c r="Q169" s="1"/>
      <c r="R169" s="1"/>
      <c r="S169" s="1"/>
      <c r="T169" s="1"/>
      <c r="U169" s="1"/>
      <c r="V169" s="1"/>
      <c r="W169" s="1">
        <f t="shared" si="0"/>
        <v>0</v>
      </c>
      <c r="X169" s="1"/>
      <c r="Y169" s="1"/>
      <c r="Z169" s="1"/>
    </row>
    <row r="170" spans="1:26" ht="15.75" customHeight="1" x14ac:dyDescent="0.2">
      <c r="A170" s="1"/>
      <c r="B170" s="1"/>
      <c r="C170" s="1"/>
      <c r="D170" s="49">
        <v>164</v>
      </c>
      <c r="E170" s="37"/>
      <c r="F170" s="14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39" t="str">
        <f t="array" ref="K170">IFERROR(INDEX('Z7 TARGET CREATION'!$C$3:$F$40,MATCH(E170,'Z7 TARGET CREATION'!$B$3:$B$40,0),MATCH(I170,'Z7 TARGET CREATION'!$C$2:$F$2,0)),"")</f>
        <v/>
      </c>
      <c r="L170" s="141" t="str">
        <f>IF(E170="","",VLOOKUP(E170,'Z7 TARGET CREATION'!$G$3:$I$40,3,FALSE))</f>
        <v/>
      </c>
      <c r="M170" s="40" t="str">
        <f>IF(E170="","",VLOOKUP(E170,'Z7 TARGET CREATION'!$G$3:$H$40,2, FALSE))</f>
        <v/>
      </c>
      <c r="N170" s="43" t="str">
        <f t="shared" si="1"/>
        <v/>
      </c>
      <c r="O170" s="142"/>
      <c r="P170" s="1"/>
      <c r="Q170" s="1"/>
      <c r="R170" s="1"/>
      <c r="S170" s="1"/>
      <c r="T170" s="1"/>
      <c r="U170" s="1"/>
      <c r="V170" s="1"/>
      <c r="W170" s="1">
        <f t="shared" si="0"/>
        <v>0</v>
      </c>
      <c r="X170" s="1"/>
      <c r="Y170" s="1"/>
      <c r="Z170" s="1"/>
    </row>
    <row r="171" spans="1:26" ht="15.75" customHeight="1" x14ac:dyDescent="0.2">
      <c r="A171" s="1"/>
      <c r="B171" s="1"/>
      <c r="C171" s="1"/>
      <c r="D171" s="49">
        <v>165</v>
      </c>
      <c r="E171" s="37"/>
      <c r="F171" s="14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39" t="str">
        <f t="array" ref="K171">IFERROR(INDEX('Z7 TARGET CREATION'!$C$3:$F$40,MATCH(E171,'Z7 TARGET CREATION'!$B$3:$B$40,0),MATCH(I171,'Z7 TARGET CREATION'!$C$2:$F$2,0)),"")</f>
        <v/>
      </c>
      <c r="L171" s="141" t="str">
        <f>IF(E171="","",VLOOKUP(E171,'Z7 TARGET CREATION'!$G$3:$I$40,3,FALSE))</f>
        <v/>
      </c>
      <c r="M171" s="40" t="str">
        <f>IF(E171="","",VLOOKUP(E171,'Z7 TARGET CREATION'!$G$3:$H$40,2, FALSE))</f>
        <v/>
      </c>
      <c r="N171" s="43" t="str">
        <f t="shared" si="1"/>
        <v/>
      </c>
      <c r="O171" s="142"/>
      <c r="P171" s="1"/>
      <c r="Q171" s="1"/>
      <c r="R171" s="1"/>
      <c r="S171" s="1"/>
      <c r="T171" s="1"/>
      <c r="U171" s="1"/>
      <c r="V171" s="1"/>
      <c r="W171" s="1">
        <f t="shared" si="0"/>
        <v>0</v>
      </c>
      <c r="X171" s="1"/>
      <c r="Y171" s="1"/>
      <c r="Z171" s="1"/>
    </row>
    <row r="172" spans="1:26" ht="15.75" customHeight="1" x14ac:dyDescent="0.2">
      <c r="A172" s="1"/>
      <c r="B172" s="1"/>
      <c r="C172" s="1"/>
      <c r="D172" s="49">
        <v>166</v>
      </c>
      <c r="E172" s="37"/>
      <c r="F172" s="14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39" t="str">
        <f t="array" ref="K172">IFERROR(INDEX('Z7 TARGET CREATION'!$C$3:$F$40,MATCH(E172,'Z7 TARGET CREATION'!$B$3:$B$40,0),MATCH(I172,'Z7 TARGET CREATION'!$C$2:$F$2,0)),"")</f>
        <v/>
      </c>
      <c r="L172" s="141" t="str">
        <f>IF(E172="","",VLOOKUP(E172,'Z7 TARGET CREATION'!$G$3:$I$40,3,FALSE))</f>
        <v/>
      </c>
      <c r="M172" s="40" t="str">
        <f>IF(E172="","",VLOOKUP(E172,'Z7 TARGET CREATION'!$G$3:$H$40,2, FALSE))</f>
        <v/>
      </c>
      <c r="N172" s="43" t="str">
        <f t="shared" si="1"/>
        <v/>
      </c>
      <c r="O172" s="142"/>
      <c r="P172" s="1"/>
      <c r="Q172" s="1"/>
      <c r="R172" s="1"/>
      <c r="S172" s="1"/>
      <c r="T172" s="1"/>
      <c r="U172" s="1"/>
      <c r="V172" s="1"/>
      <c r="W172" s="1">
        <f t="shared" si="0"/>
        <v>0</v>
      </c>
      <c r="X172" s="1"/>
      <c r="Y172" s="1"/>
      <c r="Z172" s="1"/>
    </row>
    <row r="173" spans="1:26" ht="15.75" customHeight="1" x14ac:dyDescent="0.2">
      <c r="A173" s="1"/>
      <c r="B173" s="1"/>
      <c r="C173" s="1"/>
      <c r="D173" s="49">
        <v>167</v>
      </c>
      <c r="E173" s="37"/>
      <c r="F173" s="14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39" t="str">
        <f t="array" ref="K173">IFERROR(INDEX('Z7 TARGET CREATION'!$C$3:$F$40,MATCH(E173,'Z7 TARGET CREATION'!$B$3:$B$40,0),MATCH(I173,'Z7 TARGET CREATION'!$C$2:$F$2,0)),"")</f>
        <v/>
      </c>
      <c r="L173" s="141" t="str">
        <f>IF(E173="","",VLOOKUP(E173,'Z7 TARGET CREATION'!$G$3:$I$40,3,FALSE))</f>
        <v/>
      </c>
      <c r="M173" s="40" t="str">
        <f>IF(E173="","",VLOOKUP(E173,'Z7 TARGET CREATION'!$G$3:$H$40,2, FALSE))</f>
        <v/>
      </c>
      <c r="N173" s="43" t="str">
        <f t="shared" si="1"/>
        <v/>
      </c>
      <c r="O173" s="142"/>
      <c r="P173" s="1"/>
      <c r="Q173" s="1"/>
      <c r="R173" s="1"/>
      <c r="S173" s="1"/>
      <c r="T173" s="1"/>
      <c r="U173" s="1"/>
      <c r="V173" s="1"/>
      <c r="W173" s="1">
        <f t="shared" si="0"/>
        <v>0</v>
      </c>
      <c r="X173" s="1"/>
      <c r="Y173" s="1"/>
      <c r="Z173" s="1"/>
    </row>
    <row r="174" spans="1:26" ht="15.75" customHeight="1" x14ac:dyDescent="0.2">
      <c r="A174" s="1"/>
      <c r="B174" s="1"/>
      <c r="C174" s="1"/>
      <c r="D174" s="49">
        <v>168</v>
      </c>
      <c r="E174" s="37"/>
      <c r="F174" s="14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39" t="str">
        <f t="array" ref="K174">IFERROR(INDEX('Z7 TARGET CREATION'!$C$3:$F$40,MATCH(E174,'Z7 TARGET CREATION'!$B$3:$B$40,0),MATCH(I174,'Z7 TARGET CREATION'!$C$2:$F$2,0)),"")</f>
        <v/>
      </c>
      <c r="L174" s="141" t="str">
        <f>IF(E174="","",VLOOKUP(E174,'Z7 TARGET CREATION'!$G$3:$I$40,3,FALSE))</f>
        <v/>
      </c>
      <c r="M174" s="40" t="str">
        <f>IF(E174="","",VLOOKUP(E174,'Z7 TARGET CREATION'!$G$3:$H$40,2, FALSE))</f>
        <v/>
      </c>
      <c r="N174" s="43" t="str">
        <f t="shared" si="1"/>
        <v/>
      </c>
      <c r="O174" s="142"/>
      <c r="P174" s="1"/>
      <c r="Q174" s="1"/>
      <c r="R174" s="1"/>
      <c r="S174" s="1"/>
      <c r="T174" s="1"/>
      <c r="U174" s="1"/>
      <c r="V174" s="1"/>
      <c r="W174" s="1">
        <f t="shared" si="0"/>
        <v>0</v>
      </c>
      <c r="X174" s="1"/>
      <c r="Y174" s="1"/>
      <c r="Z174" s="1"/>
    </row>
    <row r="175" spans="1:26" ht="15.75" customHeight="1" x14ac:dyDescent="0.2">
      <c r="A175" s="1"/>
      <c r="B175" s="1"/>
      <c r="C175" s="1"/>
      <c r="D175" s="49">
        <v>169</v>
      </c>
      <c r="E175" s="37"/>
      <c r="F175" s="14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39" t="str">
        <f t="array" ref="K175">IFERROR(INDEX('Z7 TARGET CREATION'!$C$3:$F$40,MATCH(E175,'Z7 TARGET CREATION'!$B$3:$B$40,0),MATCH(I175,'Z7 TARGET CREATION'!$C$2:$F$2,0)),"")</f>
        <v/>
      </c>
      <c r="L175" s="141" t="str">
        <f>IF(E175="","",VLOOKUP(E175,'Z7 TARGET CREATION'!$G$3:$I$40,3,FALSE))</f>
        <v/>
      </c>
      <c r="M175" s="40" t="str">
        <f>IF(E175="","",VLOOKUP(E175,'Z7 TARGET CREATION'!$G$3:$H$40,2, FALSE))</f>
        <v/>
      </c>
      <c r="N175" s="43" t="str">
        <f t="shared" si="1"/>
        <v/>
      </c>
      <c r="O175" s="142"/>
      <c r="P175" s="1"/>
      <c r="Q175" s="1"/>
      <c r="R175" s="1"/>
      <c r="S175" s="1"/>
      <c r="T175" s="1"/>
      <c r="U175" s="1"/>
      <c r="V175" s="1"/>
      <c r="W175" s="1">
        <f t="shared" si="0"/>
        <v>0</v>
      </c>
      <c r="X175" s="1"/>
      <c r="Y175" s="1"/>
      <c r="Z175" s="1"/>
    </row>
    <row r="176" spans="1:26" ht="15.75" customHeight="1" x14ac:dyDescent="0.2">
      <c r="A176" s="1"/>
      <c r="B176" s="1"/>
      <c r="C176" s="1"/>
      <c r="D176" s="49">
        <v>170</v>
      </c>
      <c r="E176" s="37"/>
      <c r="F176" s="14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39" t="str">
        <f t="array" ref="K176">IFERROR(INDEX('Z7 TARGET CREATION'!$C$3:$F$40,MATCH(E176,'Z7 TARGET CREATION'!$B$3:$B$40,0),MATCH(I176,'Z7 TARGET CREATION'!$C$2:$F$2,0)),"")</f>
        <v/>
      </c>
      <c r="L176" s="141" t="str">
        <f>IF(E176="","",VLOOKUP(E176,'Z7 TARGET CREATION'!$G$3:$I$40,3,FALSE))</f>
        <v/>
      </c>
      <c r="M176" s="40" t="str">
        <f>IF(E176="","",VLOOKUP(E176,'Z7 TARGET CREATION'!$G$3:$H$40,2, FALSE))</f>
        <v/>
      </c>
      <c r="N176" s="43" t="str">
        <f t="shared" si="1"/>
        <v/>
      </c>
      <c r="O176" s="142"/>
      <c r="P176" s="1"/>
      <c r="Q176" s="1"/>
      <c r="R176" s="1"/>
      <c r="S176" s="1"/>
      <c r="T176" s="1"/>
      <c r="U176" s="1"/>
      <c r="V176" s="1"/>
      <c r="W176" s="1">
        <f t="shared" si="0"/>
        <v>0</v>
      </c>
      <c r="X176" s="1"/>
      <c r="Y176" s="1"/>
      <c r="Z176" s="1"/>
    </row>
    <row r="177" spans="1:26" ht="15.75" customHeight="1" x14ac:dyDescent="0.2">
      <c r="A177" s="1"/>
      <c r="B177" s="1"/>
      <c r="C177" s="1"/>
      <c r="D177" s="49">
        <v>171</v>
      </c>
      <c r="E177" s="37"/>
      <c r="F177" s="14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39" t="str">
        <f t="array" ref="K177">IFERROR(INDEX('Z7 TARGET CREATION'!$C$3:$F$40,MATCH(E177,'Z7 TARGET CREATION'!$B$3:$B$40,0),MATCH(I177,'Z7 TARGET CREATION'!$C$2:$F$2,0)),"")</f>
        <v/>
      </c>
      <c r="L177" s="141" t="str">
        <f>IF(E177="","",VLOOKUP(E177,'Z7 TARGET CREATION'!$G$3:$I$40,3,FALSE))</f>
        <v/>
      </c>
      <c r="M177" s="40" t="str">
        <f>IF(E177="","",VLOOKUP(E177,'Z7 TARGET CREATION'!$G$3:$H$40,2, FALSE))</f>
        <v/>
      </c>
      <c r="N177" s="43" t="str">
        <f t="shared" si="1"/>
        <v/>
      </c>
      <c r="O177" s="142"/>
      <c r="P177" s="1"/>
      <c r="Q177" s="1"/>
      <c r="R177" s="1"/>
      <c r="S177" s="1"/>
      <c r="T177" s="1"/>
      <c r="U177" s="1"/>
      <c r="V177" s="1"/>
      <c r="W177" s="1">
        <f t="shared" si="0"/>
        <v>0</v>
      </c>
      <c r="X177" s="1"/>
      <c r="Y177" s="1"/>
      <c r="Z177" s="1"/>
    </row>
    <row r="178" spans="1:26" ht="15.75" customHeight="1" x14ac:dyDescent="0.2">
      <c r="A178" s="1"/>
      <c r="B178" s="1"/>
      <c r="C178" s="1"/>
      <c r="D178" s="49">
        <v>172</v>
      </c>
      <c r="E178" s="37"/>
      <c r="F178" s="14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39" t="str">
        <f t="array" ref="K178">IFERROR(INDEX('Z7 TARGET CREATION'!$C$3:$F$40,MATCH(E178,'Z7 TARGET CREATION'!$B$3:$B$40,0),MATCH(I178,'Z7 TARGET CREATION'!$C$2:$F$2,0)),"")</f>
        <v/>
      </c>
      <c r="L178" s="141" t="str">
        <f>IF(E178="","",VLOOKUP(E178,'Z7 TARGET CREATION'!$G$3:$I$40,3,FALSE))</f>
        <v/>
      </c>
      <c r="M178" s="40" t="str">
        <f>IF(E178="","",VLOOKUP(E178,'Z7 TARGET CREATION'!$G$3:$H$40,2, FALSE))</f>
        <v/>
      </c>
      <c r="N178" s="43" t="str">
        <f t="shared" si="1"/>
        <v/>
      </c>
      <c r="O178" s="142"/>
      <c r="P178" s="1"/>
      <c r="Q178" s="1"/>
      <c r="R178" s="1"/>
      <c r="S178" s="1"/>
      <c r="T178" s="1"/>
      <c r="U178" s="1"/>
      <c r="V178" s="1"/>
      <c r="W178" s="1">
        <f t="shared" si="0"/>
        <v>0</v>
      </c>
      <c r="X178" s="1"/>
      <c r="Y178" s="1"/>
      <c r="Z178" s="1"/>
    </row>
    <row r="179" spans="1:26" ht="15.75" customHeight="1" x14ac:dyDescent="0.2">
      <c r="A179" s="1"/>
      <c r="B179" s="1"/>
      <c r="C179" s="1"/>
      <c r="D179" s="49">
        <v>173</v>
      </c>
      <c r="E179" s="37"/>
      <c r="F179" s="14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39" t="str">
        <f t="array" ref="K179">IFERROR(INDEX('Z7 TARGET CREATION'!$C$3:$F$40,MATCH(E179,'Z7 TARGET CREATION'!$B$3:$B$40,0),MATCH(I179,'Z7 TARGET CREATION'!$C$2:$F$2,0)),"")</f>
        <v/>
      </c>
      <c r="L179" s="141" t="str">
        <f>IF(E179="","",VLOOKUP(E179,'Z7 TARGET CREATION'!$G$3:$I$40,3,FALSE))</f>
        <v/>
      </c>
      <c r="M179" s="40" t="str">
        <f>IF(E179="","",VLOOKUP(E179,'Z7 TARGET CREATION'!$G$3:$H$40,2, FALSE))</f>
        <v/>
      </c>
      <c r="N179" s="43" t="str">
        <f t="shared" si="1"/>
        <v/>
      </c>
      <c r="O179" s="142"/>
      <c r="P179" s="1"/>
      <c r="Q179" s="1"/>
      <c r="R179" s="1"/>
      <c r="S179" s="1"/>
      <c r="T179" s="1"/>
      <c r="U179" s="1"/>
      <c r="V179" s="1"/>
      <c r="W179" s="1">
        <f t="shared" si="0"/>
        <v>0</v>
      </c>
      <c r="X179" s="1"/>
      <c r="Y179" s="1"/>
      <c r="Z179" s="1"/>
    </row>
    <row r="180" spans="1:26" ht="15.75" customHeight="1" x14ac:dyDescent="0.2">
      <c r="A180" s="1"/>
      <c r="B180" s="1"/>
      <c r="C180" s="1"/>
      <c r="D180" s="49">
        <v>174</v>
      </c>
      <c r="E180" s="37"/>
      <c r="F180" s="14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39" t="str">
        <f t="array" ref="K180">IFERROR(INDEX('Z7 TARGET CREATION'!$C$3:$F$40,MATCH(E180,'Z7 TARGET CREATION'!$B$3:$B$40,0),MATCH(I180,'Z7 TARGET CREATION'!$C$2:$F$2,0)),"")</f>
        <v/>
      </c>
      <c r="L180" s="141" t="str">
        <f>IF(E180="","",VLOOKUP(E180,'Z7 TARGET CREATION'!$G$3:$I$40,3,FALSE))</f>
        <v/>
      </c>
      <c r="M180" s="40" t="str">
        <f>IF(E180="","",VLOOKUP(E180,'Z7 TARGET CREATION'!$G$3:$H$40,2, FALSE))</f>
        <v/>
      </c>
      <c r="N180" s="43" t="str">
        <f t="shared" si="1"/>
        <v/>
      </c>
      <c r="O180" s="142"/>
      <c r="P180" s="1"/>
      <c r="Q180" s="1"/>
      <c r="R180" s="1"/>
      <c r="S180" s="1"/>
      <c r="T180" s="1"/>
      <c r="U180" s="1"/>
      <c r="V180" s="1"/>
      <c r="W180" s="1">
        <f t="shared" si="0"/>
        <v>0</v>
      </c>
      <c r="X180" s="1"/>
      <c r="Y180" s="1"/>
      <c r="Z180" s="1"/>
    </row>
    <row r="181" spans="1:26" ht="15.75" customHeight="1" x14ac:dyDescent="0.2">
      <c r="A181" s="1"/>
      <c r="B181" s="1"/>
      <c r="C181" s="1"/>
      <c r="D181" s="49">
        <v>175</v>
      </c>
      <c r="E181" s="37"/>
      <c r="F181" s="14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39" t="str">
        <f t="array" ref="K181">IFERROR(INDEX('Z7 TARGET CREATION'!$C$3:$F$40,MATCH(E181,'Z7 TARGET CREATION'!$B$3:$B$40,0),MATCH(I181,'Z7 TARGET CREATION'!$C$2:$F$2,0)),"")</f>
        <v/>
      </c>
      <c r="L181" s="141" t="str">
        <f>IF(E181="","",VLOOKUP(E181,'Z7 TARGET CREATION'!$G$3:$I$40,3,FALSE))</f>
        <v/>
      </c>
      <c r="M181" s="40" t="str">
        <f>IF(E181="","",VLOOKUP(E181,'Z7 TARGET CREATION'!$G$3:$H$40,2, FALSE))</f>
        <v/>
      </c>
      <c r="N181" s="43" t="str">
        <f t="shared" si="1"/>
        <v/>
      </c>
      <c r="O181" s="142"/>
      <c r="P181" s="1"/>
      <c r="Q181" s="1"/>
      <c r="R181" s="1"/>
      <c r="S181" s="1"/>
      <c r="T181" s="1"/>
      <c r="U181" s="1"/>
      <c r="V181" s="1"/>
      <c r="W181" s="1">
        <f t="shared" si="0"/>
        <v>0</v>
      </c>
      <c r="X181" s="1"/>
      <c r="Y181" s="1"/>
      <c r="Z181" s="1"/>
    </row>
    <row r="182" spans="1:26" ht="15.75" customHeight="1" x14ac:dyDescent="0.2">
      <c r="A182" s="1"/>
      <c r="B182" s="1"/>
      <c r="C182" s="1"/>
      <c r="D182" s="49">
        <v>176</v>
      </c>
      <c r="E182" s="37"/>
      <c r="F182" s="14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39" t="str">
        <f t="array" ref="K182">IFERROR(INDEX('Z7 TARGET CREATION'!$C$3:$F$40,MATCH(E182,'Z7 TARGET CREATION'!$B$3:$B$40,0),MATCH(I182,'Z7 TARGET CREATION'!$C$2:$F$2,0)),"")</f>
        <v/>
      </c>
      <c r="L182" s="141" t="str">
        <f>IF(E182="","",VLOOKUP(E182,'Z7 TARGET CREATION'!$G$3:$I$40,3,FALSE))</f>
        <v/>
      </c>
      <c r="M182" s="40" t="str">
        <f>IF(E182="","",VLOOKUP(E182,'Z7 TARGET CREATION'!$G$3:$H$40,2, FALSE))</f>
        <v/>
      </c>
      <c r="N182" s="43" t="str">
        <f t="shared" si="1"/>
        <v/>
      </c>
      <c r="O182" s="142"/>
      <c r="P182" s="1"/>
      <c r="Q182" s="1"/>
      <c r="R182" s="1"/>
      <c r="S182" s="1"/>
      <c r="T182" s="1"/>
      <c r="U182" s="1"/>
      <c r="V182" s="1"/>
      <c r="W182" s="1">
        <f t="shared" si="0"/>
        <v>0</v>
      </c>
      <c r="X182" s="1"/>
      <c r="Y182" s="1"/>
      <c r="Z182" s="1"/>
    </row>
    <row r="183" spans="1:26" ht="15.75" customHeight="1" x14ac:dyDescent="0.2">
      <c r="A183" s="1"/>
      <c r="B183" s="1"/>
      <c r="C183" s="1"/>
      <c r="D183" s="49">
        <v>177</v>
      </c>
      <c r="E183" s="37"/>
      <c r="F183" s="14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39" t="str">
        <f t="array" ref="K183">IFERROR(INDEX('Z7 TARGET CREATION'!$C$3:$F$40,MATCH(E183,'Z7 TARGET CREATION'!$B$3:$B$40,0),MATCH(I183,'Z7 TARGET CREATION'!$C$2:$F$2,0)),"")</f>
        <v/>
      </c>
      <c r="L183" s="141" t="str">
        <f>IF(E183="","",VLOOKUP(E183,'Z7 TARGET CREATION'!$G$3:$I$40,3,FALSE))</f>
        <v/>
      </c>
      <c r="M183" s="40" t="str">
        <f>IF(E183="","",VLOOKUP(E183,'Z7 TARGET CREATION'!$G$3:$H$40,2, FALSE))</f>
        <v/>
      </c>
      <c r="N183" s="43" t="str">
        <f t="shared" si="1"/>
        <v/>
      </c>
      <c r="O183" s="142"/>
      <c r="P183" s="1"/>
      <c r="Q183" s="1"/>
      <c r="R183" s="1"/>
      <c r="S183" s="1"/>
      <c r="T183" s="1"/>
      <c r="U183" s="1"/>
      <c r="V183" s="1"/>
      <c r="W183" s="1">
        <f t="shared" si="0"/>
        <v>0</v>
      </c>
      <c r="X183" s="1"/>
      <c r="Y183" s="1"/>
      <c r="Z183" s="1"/>
    </row>
    <row r="184" spans="1:26" ht="15.75" customHeight="1" x14ac:dyDescent="0.2">
      <c r="A184" s="1"/>
      <c r="B184" s="1"/>
      <c r="C184" s="1"/>
      <c r="D184" s="49">
        <v>178</v>
      </c>
      <c r="E184" s="37"/>
      <c r="F184" s="14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39" t="str">
        <f t="array" ref="K184">IFERROR(INDEX('Z7 TARGET CREATION'!$C$3:$F$40,MATCH(E184,'Z7 TARGET CREATION'!$B$3:$B$40,0),MATCH(I184,'Z7 TARGET CREATION'!$C$2:$F$2,0)),"")</f>
        <v/>
      </c>
      <c r="L184" s="141" t="str">
        <f>IF(E184="","",VLOOKUP(E184,'Z7 TARGET CREATION'!$G$3:$I$40,3,FALSE))</f>
        <v/>
      </c>
      <c r="M184" s="40" t="str">
        <f>IF(E184="","",VLOOKUP(E184,'Z7 TARGET CREATION'!$G$3:$H$40,2, FALSE))</f>
        <v/>
      </c>
      <c r="N184" s="43" t="str">
        <f t="shared" si="1"/>
        <v/>
      </c>
      <c r="O184" s="142"/>
      <c r="P184" s="1"/>
      <c r="Q184" s="1"/>
      <c r="R184" s="1"/>
      <c r="S184" s="1"/>
      <c r="T184" s="1"/>
      <c r="U184" s="1"/>
      <c r="V184" s="1"/>
      <c r="W184" s="1">
        <f t="shared" si="0"/>
        <v>0</v>
      </c>
      <c r="X184" s="1"/>
      <c r="Y184" s="1"/>
      <c r="Z184" s="1"/>
    </row>
    <row r="185" spans="1:26" ht="15.75" customHeight="1" x14ac:dyDescent="0.2">
      <c r="A185" s="1"/>
      <c r="B185" s="1"/>
      <c r="C185" s="1"/>
      <c r="D185" s="49">
        <v>179</v>
      </c>
      <c r="E185" s="37"/>
      <c r="F185" s="14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39" t="str">
        <f t="array" ref="K185">IFERROR(INDEX('Z7 TARGET CREATION'!$C$3:$F$40,MATCH(E185,'Z7 TARGET CREATION'!$B$3:$B$40,0),MATCH(I185,'Z7 TARGET CREATION'!$C$2:$F$2,0)),"")</f>
        <v/>
      </c>
      <c r="L185" s="141" t="str">
        <f>IF(E185="","",VLOOKUP(E185,'Z7 TARGET CREATION'!$G$3:$I$40,3,FALSE))</f>
        <v/>
      </c>
      <c r="M185" s="40" t="str">
        <f>IF(E185="","",VLOOKUP(E185,'Z7 TARGET CREATION'!$G$3:$H$40,2, FALSE))</f>
        <v/>
      </c>
      <c r="N185" s="43" t="str">
        <f t="shared" si="1"/>
        <v/>
      </c>
      <c r="O185" s="142"/>
      <c r="P185" s="1"/>
      <c r="Q185" s="1"/>
      <c r="R185" s="1"/>
      <c r="S185" s="1"/>
      <c r="T185" s="1"/>
      <c r="U185" s="1"/>
      <c r="V185" s="1"/>
      <c r="W185" s="1">
        <f t="shared" si="0"/>
        <v>0</v>
      </c>
      <c r="X185" s="1"/>
      <c r="Y185" s="1"/>
      <c r="Z185" s="1"/>
    </row>
    <row r="186" spans="1:26" ht="15.75" customHeight="1" x14ac:dyDescent="0.2">
      <c r="A186" s="1"/>
      <c r="B186" s="1"/>
      <c r="C186" s="1"/>
      <c r="D186" s="49">
        <v>180</v>
      </c>
      <c r="E186" s="37"/>
      <c r="F186" s="14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39" t="str">
        <f t="array" ref="K186">IFERROR(INDEX('Z7 TARGET CREATION'!$C$3:$F$40,MATCH(E186,'Z7 TARGET CREATION'!$B$3:$B$40,0),MATCH(I186,'Z7 TARGET CREATION'!$C$2:$F$2,0)),"")</f>
        <v/>
      </c>
      <c r="L186" s="141" t="str">
        <f>IF(E186="","",VLOOKUP(E186,'Z7 TARGET CREATION'!$G$3:$I$40,3,FALSE))</f>
        <v/>
      </c>
      <c r="M186" s="40" t="str">
        <f>IF(E186="","",VLOOKUP(E186,'Z7 TARGET CREATION'!$G$3:$H$40,2, FALSE))</f>
        <v/>
      </c>
      <c r="N186" s="43" t="str">
        <f t="shared" si="1"/>
        <v/>
      </c>
      <c r="O186" s="142"/>
      <c r="P186" s="1"/>
      <c r="Q186" s="1"/>
      <c r="R186" s="1"/>
      <c r="S186" s="1"/>
      <c r="T186" s="1"/>
      <c r="U186" s="1"/>
      <c r="V186" s="1"/>
      <c r="W186" s="1">
        <f t="shared" si="0"/>
        <v>0</v>
      </c>
      <c r="X186" s="1"/>
      <c r="Y186" s="1"/>
      <c r="Z186" s="1"/>
    </row>
    <row r="187" spans="1:26" ht="15.75" customHeight="1" x14ac:dyDescent="0.2">
      <c r="A187" s="1"/>
      <c r="B187" s="1"/>
      <c r="C187" s="1"/>
      <c r="D187" s="49">
        <v>181</v>
      </c>
      <c r="E187" s="37"/>
      <c r="F187" s="14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39" t="str">
        <f t="array" ref="K187">IFERROR(INDEX('Z7 TARGET CREATION'!$C$3:$F$40,MATCH(E187,'Z7 TARGET CREATION'!$B$3:$B$40,0),MATCH(I187,'Z7 TARGET CREATION'!$C$2:$F$2,0)),"")</f>
        <v/>
      </c>
      <c r="L187" s="141" t="str">
        <f>IF(E187="","",VLOOKUP(E187,'Z7 TARGET CREATION'!$G$3:$I$40,3,FALSE))</f>
        <v/>
      </c>
      <c r="M187" s="40" t="str">
        <f>IF(E187="","",VLOOKUP(E187,'Z7 TARGET CREATION'!$G$3:$H$40,2, FALSE))</f>
        <v/>
      </c>
      <c r="N187" s="43" t="str">
        <f t="shared" si="1"/>
        <v/>
      </c>
      <c r="O187" s="142"/>
      <c r="P187" s="1"/>
      <c r="Q187" s="1"/>
      <c r="R187" s="1"/>
      <c r="S187" s="1"/>
      <c r="T187" s="1"/>
      <c r="U187" s="1"/>
      <c r="V187" s="1"/>
      <c r="W187" s="1">
        <f t="shared" si="0"/>
        <v>0</v>
      </c>
      <c r="X187" s="1"/>
      <c r="Y187" s="1"/>
      <c r="Z187" s="1"/>
    </row>
    <row r="188" spans="1:26" ht="15.75" customHeight="1" x14ac:dyDescent="0.2">
      <c r="A188" s="1"/>
      <c r="B188" s="1"/>
      <c r="C188" s="1"/>
      <c r="D188" s="49">
        <v>182</v>
      </c>
      <c r="E188" s="37"/>
      <c r="F188" s="14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39" t="str">
        <f t="array" ref="K188">IFERROR(INDEX('Z7 TARGET CREATION'!$C$3:$F$40,MATCH(E188,'Z7 TARGET CREATION'!$B$3:$B$40,0),MATCH(I188,'Z7 TARGET CREATION'!$C$2:$F$2,0)),"")</f>
        <v/>
      </c>
      <c r="L188" s="141" t="str">
        <f>IF(E188="","",VLOOKUP(E188,'Z7 TARGET CREATION'!$G$3:$I$40,3,FALSE))</f>
        <v/>
      </c>
      <c r="M188" s="40" t="str">
        <f>IF(E188="","",VLOOKUP(E188,'Z7 TARGET CREATION'!$G$3:$H$40,2, FALSE))</f>
        <v/>
      </c>
      <c r="N188" s="43" t="str">
        <f t="shared" si="1"/>
        <v/>
      </c>
      <c r="O188" s="142"/>
      <c r="P188" s="1"/>
      <c r="Q188" s="1"/>
      <c r="R188" s="1"/>
      <c r="S188" s="1"/>
      <c r="T188" s="1"/>
      <c r="U188" s="1"/>
      <c r="V188" s="1"/>
      <c r="W188" s="1">
        <f t="shared" si="0"/>
        <v>0</v>
      </c>
      <c r="X188" s="1"/>
      <c r="Y188" s="1"/>
      <c r="Z188" s="1"/>
    </row>
    <row r="189" spans="1:26" ht="15.75" customHeight="1" x14ac:dyDescent="0.2">
      <c r="A189" s="1"/>
      <c r="B189" s="1"/>
      <c r="C189" s="1"/>
      <c r="D189" s="49">
        <v>183</v>
      </c>
      <c r="E189" s="37"/>
      <c r="F189" s="14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39" t="str">
        <f t="array" ref="K189">IFERROR(INDEX('Z7 TARGET CREATION'!$C$3:$F$40,MATCH(E189,'Z7 TARGET CREATION'!$B$3:$B$40,0),MATCH(I189,'Z7 TARGET CREATION'!$C$2:$F$2,0)),"")</f>
        <v/>
      </c>
      <c r="L189" s="141" t="str">
        <f>IF(E189="","",VLOOKUP(E189,'Z7 TARGET CREATION'!$G$3:$I$40,3,FALSE))</f>
        <v/>
      </c>
      <c r="M189" s="40" t="str">
        <f>IF(E189="","",VLOOKUP(E189,'Z7 TARGET CREATION'!$G$3:$H$40,2, FALSE))</f>
        <v/>
      </c>
      <c r="N189" s="43" t="str">
        <f t="shared" si="1"/>
        <v/>
      </c>
      <c r="O189" s="142"/>
      <c r="P189" s="1"/>
      <c r="Q189" s="1"/>
      <c r="R189" s="1"/>
      <c r="S189" s="1"/>
      <c r="T189" s="1"/>
      <c r="U189" s="1"/>
      <c r="V189" s="1"/>
      <c r="W189" s="1">
        <f t="shared" si="0"/>
        <v>0</v>
      </c>
      <c r="X189" s="1"/>
      <c r="Y189" s="1"/>
      <c r="Z189" s="1"/>
    </row>
    <row r="190" spans="1:26" ht="15.75" customHeight="1" x14ac:dyDescent="0.2">
      <c r="A190" s="1"/>
      <c r="B190" s="1"/>
      <c r="C190" s="1"/>
      <c r="D190" s="49">
        <v>184</v>
      </c>
      <c r="E190" s="37"/>
      <c r="F190" s="14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39" t="str">
        <f t="array" ref="K190">IFERROR(INDEX('Z7 TARGET CREATION'!$C$3:$F$40,MATCH(E190,'Z7 TARGET CREATION'!$B$3:$B$40,0),MATCH(I190,'Z7 TARGET CREATION'!$C$2:$F$2,0)),"")</f>
        <v/>
      </c>
      <c r="L190" s="141" t="str">
        <f>IF(E190="","",VLOOKUP(E190,'Z7 TARGET CREATION'!$G$3:$I$40,3,FALSE))</f>
        <v/>
      </c>
      <c r="M190" s="40" t="str">
        <f>IF(E190="","",VLOOKUP(E190,'Z7 TARGET CREATION'!$G$3:$H$40,2, FALSE))</f>
        <v/>
      </c>
      <c r="N190" s="43" t="str">
        <f t="shared" si="1"/>
        <v/>
      </c>
      <c r="O190" s="142"/>
      <c r="P190" s="1"/>
      <c r="Q190" s="1"/>
      <c r="R190" s="1"/>
      <c r="S190" s="1"/>
      <c r="T190" s="1"/>
      <c r="U190" s="1"/>
      <c r="V190" s="1"/>
      <c r="W190" s="1">
        <f t="shared" si="0"/>
        <v>0</v>
      </c>
      <c r="X190" s="1"/>
      <c r="Y190" s="1"/>
      <c r="Z190" s="1"/>
    </row>
    <row r="191" spans="1:26" ht="15.75" customHeight="1" x14ac:dyDescent="0.2">
      <c r="A191" s="1"/>
      <c r="B191" s="1"/>
      <c r="C191" s="1"/>
      <c r="D191" s="49">
        <v>185</v>
      </c>
      <c r="E191" s="37"/>
      <c r="F191" s="14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39" t="str">
        <f t="array" ref="K191">IFERROR(INDEX('Z7 TARGET CREATION'!$C$3:$F$40,MATCH(E191,'Z7 TARGET CREATION'!$B$3:$B$40,0),MATCH(I191,'Z7 TARGET CREATION'!$C$2:$F$2,0)),"")</f>
        <v/>
      </c>
      <c r="L191" s="141" t="str">
        <f>IF(E191="","",VLOOKUP(E191,'Z7 TARGET CREATION'!$G$3:$I$40,3,FALSE))</f>
        <v/>
      </c>
      <c r="M191" s="40" t="str">
        <f>IF(E191="","",VLOOKUP(E191,'Z7 TARGET CREATION'!$G$3:$H$40,2, FALSE))</f>
        <v/>
      </c>
      <c r="N191" s="43" t="str">
        <f t="shared" si="1"/>
        <v/>
      </c>
      <c r="O191" s="142"/>
      <c r="P191" s="1"/>
      <c r="Q191" s="1"/>
      <c r="R191" s="1"/>
      <c r="S191" s="1"/>
      <c r="T191" s="1"/>
      <c r="U191" s="1"/>
      <c r="V191" s="1"/>
      <c r="W191" s="1">
        <f t="shared" si="0"/>
        <v>0</v>
      </c>
      <c r="X191" s="1"/>
      <c r="Y191" s="1"/>
      <c r="Z191" s="1"/>
    </row>
    <row r="192" spans="1:26" ht="15.75" customHeight="1" x14ac:dyDescent="0.2">
      <c r="A192" s="1"/>
      <c r="B192" s="1"/>
      <c r="C192" s="1"/>
      <c r="D192" s="49">
        <v>186</v>
      </c>
      <c r="E192" s="37"/>
      <c r="F192" s="14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39" t="str">
        <f t="array" ref="K192">IFERROR(INDEX('Z7 TARGET CREATION'!$C$3:$F$40,MATCH(E192,'Z7 TARGET CREATION'!$B$3:$B$40,0),MATCH(I192,'Z7 TARGET CREATION'!$C$2:$F$2,0)),"")</f>
        <v/>
      </c>
      <c r="L192" s="141" t="str">
        <f>IF(E192="","",VLOOKUP(E192,'Z7 TARGET CREATION'!$G$3:$I$40,3,FALSE))</f>
        <v/>
      </c>
      <c r="M192" s="40" t="str">
        <f>IF(E192="","",VLOOKUP(E192,'Z7 TARGET CREATION'!$G$3:$H$40,2, FALSE))</f>
        <v/>
      </c>
      <c r="N192" s="43" t="str">
        <f t="shared" si="1"/>
        <v/>
      </c>
      <c r="O192" s="142"/>
      <c r="P192" s="1"/>
      <c r="Q192" s="1"/>
      <c r="R192" s="1"/>
      <c r="S192" s="1"/>
      <c r="T192" s="1"/>
      <c r="U192" s="1"/>
      <c r="V192" s="1"/>
      <c r="W192" s="1">
        <f t="shared" si="0"/>
        <v>0</v>
      </c>
      <c r="X192" s="1"/>
      <c r="Y192" s="1"/>
      <c r="Z192" s="1"/>
    </row>
    <row r="193" spans="1:26" ht="15.75" customHeight="1" x14ac:dyDescent="0.2">
      <c r="A193" s="1"/>
      <c r="B193" s="1"/>
      <c r="C193" s="1"/>
      <c r="D193" s="49">
        <v>187</v>
      </c>
      <c r="E193" s="37"/>
      <c r="F193" s="14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39" t="str">
        <f t="array" ref="K193">IFERROR(INDEX('Z7 TARGET CREATION'!$C$3:$F$40,MATCH(E193,'Z7 TARGET CREATION'!$B$3:$B$40,0),MATCH(I193,'Z7 TARGET CREATION'!$C$2:$F$2,0)),"")</f>
        <v/>
      </c>
      <c r="L193" s="141" t="str">
        <f>IF(E193="","",VLOOKUP(E193,'Z7 TARGET CREATION'!$G$3:$I$40,3,FALSE))</f>
        <v/>
      </c>
      <c r="M193" s="40" t="str">
        <f>IF(E193="","",VLOOKUP(E193,'Z7 TARGET CREATION'!$G$3:$H$40,2, FALSE))</f>
        <v/>
      </c>
      <c r="N193" s="43" t="str">
        <f t="shared" si="1"/>
        <v/>
      </c>
      <c r="O193" s="142"/>
      <c r="P193" s="1"/>
      <c r="Q193" s="1"/>
      <c r="R193" s="1"/>
      <c r="S193" s="1"/>
      <c r="T193" s="1"/>
      <c r="U193" s="1"/>
      <c r="V193" s="1"/>
      <c r="W193" s="1">
        <f t="shared" si="0"/>
        <v>0</v>
      </c>
      <c r="X193" s="1"/>
      <c r="Y193" s="1"/>
      <c r="Z193" s="1"/>
    </row>
    <row r="194" spans="1:26" ht="15.75" customHeight="1" x14ac:dyDescent="0.2">
      <c r="A194" s="1"/>
      <c r="B194" s="1"/>
      <c r="C194" s="1"/>
      <c r="D194" s="49">
        <v>188</v>
      </c>
      <c r="E194" s="37"/>
      <c r="F194" s="14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39" t="str">
        <f t="array" ref="K194">IFERROR(INDEX('Z7 TARGET CREATION'!$C$3:$F$40,MATCH(E194,'Z7 TARGET CREATION'!$B$3:$B$40,0),MATCH(I194,'Z7 TARGET CREATION'!$C$2:$F$2,0)),"")</f>
        <v/>
      </c>
      <c r="L194" s="141" t="str">
        <f>IF(E194="","",VLOOKUP(E194,'Z7 TARGET CREATION'!$G$3:$I$40,3,FALSE))</f>
        <v/>
      </c>
      <c r="M194" s="40" t="str">
        <f>IF(E194="","",VLOOKUP(E194,'Z7 TARGET CREATION'!$G$3:$H$40,2, FALSE))</f>
        <v/>
      </c>
      <c r="N194" s="43" t="str">
        <f t="shared" si="1"/>
        <v/>
      </c>
      <c r="O194" s="142"/>
      <c r="P194" s="1"/>
      <c r="Q194" s="1"/>
      <c r="R194" s="1"/>
      <c r="S194" s="1"/>
      <c r="T194" s="1"/>
      <c r="U194" s="1"/>
      <c r="V194" s="1"/>
      <c r="W194" s="1">
        <f t="shared" si="0"/>
        <v>0</v>
      </c>
      <c r="X194" s="1"/>
      <c r="Y194" s="1"/>
      <c r="Z194" s="1"/>
    </row>
    <row r="195" spans="1:26" ht="15.75" customHeight="1" x14ac:dyDescent="0.2">
      <c r="A195" s="1"/>
      <c r="B195" s="1"/>
      <c r="C195" s="1"/>
      <c r="D195" s="49">
        <v>189</v>
      </c>
      <c r="E195" s="37"/>
      <c r="F195" s="14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39" t="str">
        <f t="array" ref="K195">IFERROR(INDEX('Z7 TARGET CREATION'!$C$3:$F$40,MATCH(E195,'Z7 TARGET CREATION'!$B$3:$B$40,0),MATCH(I195,'Z7 TARGET CREATION'!$C$2:$F$2,0)),"")</f>
        <v/>
      </c>
      <c r="L195" s="141" t="str">
        <f>IF(E195="","",VLOOKUP(E195,'Z7 TARGET CREATION'!$G$3:$I$40,3,FALSE))</f>
        <v/>
      </c>
      <c r="M195" s="40" t="str">
        <f>IF(E195="","",VLOOKUP(E195,'Z7 TARGET CREATION'!$G$3:$H$40,2, FALSE))</f>
        <v/>
      </c>
      <c r="N195" s="43" t="str">
        <f t="shared" si="1"/>
        <v/>
      </c>
      <c r="O195" s="142"/>
      <c r="P195" s="1"/>
      <c r="Q195" s="1"/>
      <c r="R195" s="1"/>
      <c r="S195" s="1"/>
      <c r="T195" s="1"/>
      <c r="U195" s="1"/>
      <c r="V195" s="1"/>
      <c r="W195" s="1">
        <f t="shared" si="0"/>
        <v>0</v>
      </c>
      <c r="X195" s="1"/>
      <c r="Y195" s="1"/>
      <c r="Z195" s="1"/>
    </row>
    <row r="196" spans="1:26" ht="15.75" customHeight="1" x14ac:dyDescent="0.2">
      <c r="A196" s="1"/>
      <c r="B196" s="1"/>
      <c r="C196" s="1"/>
      <c r="D196" s="49">
        <v>190</v>
      </c>
      <c r="E196" s="37"/>
      <c r="F196" s="14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39" t="str">
        <f t="array" ref="K196">IFERROR(INDEX('Z7 TARGET CREATION'!$C$3:$F$40,MATCH(E196,'Z7 TARGET CREATION'!$B$3:$B$40,0),MATCH(I196,'Z7 TARGET CREATION'!$C$2:$F$2,0)),"")</f>
        <v/>
      </c>
      <c r="L196" s="141" t="str">
        <f>IF(E196="","",VLOOKUP(E196,'Z7 TARGET CREATION'!$G$3:$I$40,3,FALSE))</f>
        <v/>
      </c>
      <c r="M196" s="40" t="str">
        <f>IF(E196="","",VLOOKUP(E196,'Z7 TARGET CREATION'!$G$3:$H$40,2, FALSE))</f>
        <v/>
      </c>
      <c r="N196" s="43" t="str">
        <f t="shared" si="1"/>
        <v/>
      </c>
      <c r="O196" s="142"/>
      <c r="P196" s="1"/>
      <c r="Q196" s="1"/>
      <c r="R196" s="1"/>
      <c r="S196" s="1"/>
      <c r="T196" s="1"/>
      <c r="U196" s="1"/>
      <c r="V196" s="1"/>
      <c r="W196" s="1">
        <f t="shared" si="0"/>
        <v>0</v>
      </c>
      <c r="X196" s="1"/>
      <c r="Y196" s="1"/>
      <c r="Z196" s="1"/>
    </row>
    <row r="197" spans="1:26" ht="15.75" customHeight="1" x14ac:dyDescent="0.2">
      <c r="A197" s="1"/>
      <c r="B197" s="1"/>
      <c r="C197" s="1"/>
      <c r="D197" s="49">
        <v>191</v>
      </c>
      <c r="E197" s="37"/>
      <c r="F197" s="14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39" t="str">
        <f t="array" ref="K197">IFERROR(INDEX('Z7 TARGET CREATION'!$C$3:$F$40,MATCH(E197,'Z7 TARGET CREATION'!$B$3:$B$40,0),MATCH(I197,'Z7 TARGET CREATION'!$C$2:$F$2,0)),"")</f>
        <v/>
      </c>
      <c r="L197" s="141" t="str">
        <f>IF(E197="","",VLOOKUP(E197,'Z7 TARGET CREATION'!$G$3:$I$40,3,FALSE))</f>
        <v/>
      </c>
      <c r="M197" s="40" t="str">
        <f>IF(E197="","",VLOOKUP(E197,'Z7 TARGET CREATION'!$G$3:$H$40,2, FALSE))</f>
        <v/>
      </c>
      <c r="N197" s="43" t="str">
        <f t="shared" si="1"/>
        <v/>
      </c>
      <c r="O197" s="142"/>
      <c r="P197" s="1"/>
      <c r="Q197" s="1"/>
      <c r="R197" s="1"/>
      <c r="S197" s="1"/>
      <c r="T197" s="1"/>
      <c r="U197" s="1"/>
      <c r="V197" s="1"/>
      <c r="W197" s="1">
        <f t="shared" si="0"/>
        <v>0</v>
      </c>
      <c r="X197" s="1"/>
      <c r="Y197" s="1"/>
      <c r="Z197" s="1"/>
    </row>
    <row r="198" spans="1:26" ht="15.75" customHeight="1" x14ac:dyDescent="0.2">
      <c r="A198" s="1"/>
      <c r="B198" s="1"/>
      <c r="C198" s="1"/>
      <c r="D198" s="49">
        <v>192</v>
      </c>
      <c r="E198" s="37"/>
      <c r="F198" s="14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39" t="str">
        <f t="array" ref="K198">IFERROR(INDEX('Z7 TARGET CREATION'!$C$3:$F$40,MATCH(E198,'Z7 TARGET CREATION'!$B$3:$B$40,0),MATCH(I198,'Z7 TARGET CREATION'!$C$2:$F$2,0)),"")</f>
        <v/>
      </c>
      <c r="L198" s="141" t="str">
        <f>IF(E198="","",VLOOKUP(E198,'Z7 TARGET CREATION'!$G$3:$I$40,3,FALSE))</f>
        <v/>
      </c>
      <c r="M198" s="40" t="str">
        <f>IF(E198="","",VLOOKUP(E198,'Z7 TARGET CREATION'!$G$3:$H$40,2, FALSE))</f>
        <v/>
      </c>
      <c r="N198" s="43" t="str">
        <f t="shared" si="1"/>
        <v/>
      </c>
      <c r="O198" s="142"/>
      <c r="P198" s="1"/>
      <c r="Q198" s="1"/>
      <c r="R198" s="1"/>
      <c r="S198" s="1"/>
      <c r="T198" s="1"/>
      <c r="U198" s="1"/>
      <c r="V198" s="1"/>
      <c r="W198" s="1">
        <f t="shared" si="0"/>
        <v>0</v>
      </c>
      <c r="X198" s="1"/>
      <c r="Y198" s="1"/>
      <c r="Z198" s="1"/>
    </row>
    <row r="199" spans="1:26" ht="15.75" customHeight="1" x14ac:dyDescent="0.2">
      <c r="A199" s="1"/>
      <c r="B199" s="1"/>
      <c r="C199" s="1"/>
      <c r="D199" s="49">
        <v>193</v>
      </c>
      <c r="E199" s="37"/>
      <c r="F199" s="14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39" t="str">
        <f t="array" ref="K199">IFERROR(INDEX('Z7 TARGET CREATION'!$C$3:$F$40,MATCH(E199,'Z7 TARGET CREATION'!$B$3:$B$40,0),MATCH(I199,'Z7 TARGET CREATION'!$C$2:$F$2,0)),"")</f>
        <v/>
      </c>
      <c r="L199" s="141" t="str">
        <f>IF(E199="","",VLOOKUP(E199,'Z7 TARGET CREATION'!$G$3:$I$40,3,FALSE))</f>
        <v/>
      </c>
      <c r="M199" s="40" t="str">
        <f>IF(E199="","",VLOOKUP(E199,'Z7 TARGET CREATION'!$G$3:$H$40,2, FALSE))</f>
        <v/>
      </c>
      <c r="N199" s="43" t="str">
        <f t="shared" si="1"/>
        <v/>
      </c>
      <c r="O199" s="142"/>
      <c r="P199" s="1"/>
      <c r="Q199" s="1"/>
      <c r="R199" s="1"/>
      <c r="S199" s="1"/>
      <c r="T199" s="1"/>
      <c r="U199" s="1"/>
      <c r="V199" s="1"/>
      <c r="W199" s="1">
        <f t="shared" si="0"/>
        <v>0</v>
      </c>
      <c r="X199" s="1"/>
      <c r="Y199" s="1"/>
      <c r="Z199" s="1"/>
    </row>
    <row r="200" spans="1:26" ht="15.75" customHeight="1" x14ac:dyDescent="0.2">
      <c r="A200" s="1"/>
      <c r="B200" s="1"/>
      <c r="C200" s="1"/>
      <c r="D200" s="49">
        <v>194</v>
      </c>
      <c r="E200" s="37"/>
      <c r="F200" s="14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39" t="str">
        <f t="array" ref="K200">IFERROR(INDEX('Z7 TARGET CREATION'!$C$3:$F$40,MATCH(E200,'Z7 TARGET CREATION'!$B$3:$B$40,0),MATCH(I200,'Z7 TARGET CREATION'!$C$2:$F$2,0)),"")</f>
        <v/>
      </c>
      <c r="L200" s="141" t="str">
        <f>IF(E200="","",VLOOKUP(E200,'Z7 TARGET CREATION'!$G$3:$I$40,3,FALSE))</f>
        <v/>
      </c>
      <c r="M200" s="40" t="str">
        <f>IF(E200="","",VLOOKUP(E200,'Z7 TARGET CREATION'!$G$3:$H$40,2, FALSE))</f>
        <v/>
      </c>
      <c r="N200" s="43" t="str">
        <f t="shared" si="1"/>
        <v/>
      </c>
      <c r="O200" s="142"/>
      <c r="P200" s="1"/>
      <c r="Q200" s="1"/>
      <c r="R200" s="1"/>
      <c r="S200" s="1"/>
      <c r="T200" s="1"/>
      <c r="U200" s="1"/>
      <c r="V200" s="1"/>
      <c r="W200" s="1">
        <f t="shared" si="0"/>
        <v>0</v>
      </c>
      <c r="X200" s="1"/>
      <c r="Y200" s="1"/>
      <c r="Z200" s="1"/>
    </row>
    <row r="201" spans="1:26" ht="15.75" customHeight="1" x14ac:dyDescent="0.2">
      <c r="A201" s="1"/>
      <c r="B201" s="1"/>
      <c r="C201" s="1"/>
      <c r="D201" s="49">
        <v>195</v>
      </c>
      <c r="E201" s="37"/>
      <c r="F201" s="14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39" t="str">
        <f t="array" ref="K201">IFERROR(INDEX('Z7 TARGET CREATION'!$C$3:$F$40,MATCH(E201,'Z7 TARGET CREATION'!$B$3:$B$40,0),MATCH(I201,'Z7 TARGET CREATION'!$C$2:$F$2,0)),"")</f>
        <v/>
      </c>
      <c r="L201" s="141" t="str">
        <f>IF(E201="","",VLOOKUP(E201,'Z7 TARGET CREATION'!$G$3:$I$40,3,FALSE))</f>
        <v/>
      </c>
      <c r="M201" s="40" t="str">
        <f>IF(E201="","",VLOOKUP(E201,'Z7 TARGET CREATION'!$G$3:$H$40,2, FALSE))</f>
        <v/>
      </c>
      <c r="N201" s="43" t="str">
        <f t="shared" si="1"/>
        <v/>
      </c>
      <c r="O201" s="142"/>
      <c r="P201" s="1"/>
      <c r="Q201" s="1"/>
      <c r="R201" s="1"/>
      <c r="S201" s="1"/>
      <c r="T201" s="1"/>
      <c r="U201" s="1"/>
      <c r="V201" s="1"/>
      <c r="W201" s="1">
        <f t="shared" si="0"/>
        <v>0</v>
      </c>
      <c r="X201" s="1"/>
      <c r="Y201" s="1"/>
      <c r="Z201" s="1"/>
    </row>
    <row r="202" spans="1:26" ht="15.75" customHeight="1" x14ac:dyDescent="0.2">
      <c r="A202" s="1"/>
      <c r="B202" s="1"/>
      <c r="C202" s="1"/>
      <c r="D202" s="49">
        <v>196</v>
      </c>
      <c r="E202" s="37"/>
      <c r="F202" s="14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39" t="str">
        <f t="array" ref="K202">IFERROR(INDEX('Z7 TARGET CREATION'!$C$3:$F$40,MATCH(E202,'Z7 TARGET CREATION'!$B$3:$B$40,0),MATCH(I202,'Z7 TARGET CREATION'!$C$2:$F$2,0)),"")</f>
        <v/>
      </c>
      <c r="L202" s="141" t="str">
        <f>IF(E202="","",VLOOKUP(E202,'Z7 TARGET CREATION'!$G$3:$I$40,3,FALSE))</f>
        <v/>
      </c>
      <c r="M202" s="40" t="str">
        <f>IF(E202="","",VLOOKUP(E202,'Z7 TARGET CREATION'!$G$3:$H$40,2, FALSE))</f>
        <v/>
      </c>
      <c r="N202" s="43" t="str">
        <f t="shared" si="1"/>
        <v/>
      </c>
      <c r="O202" s="142"/>
      <c r="P202" s="1"/>
      <c r="Q202" s="1"/>
      <c r="R202" s="1"/>
      <c r="S202" s="1"/>
      <c r="T202" s="1"/>
      <c r="U202" s="1"/>
      <c r="V202" s="1"/>
      <c r="W202" s="1">
        <f t="shared" si="0"/>
        <v>0</v>
      </c>
      <c r="X202" s="1"/>
      <c r="Y202" s="1"/>
      <c r="Z202" s="1"/>
    </row>
    <row r="203" spans="1:26" ht="15.75" customHeight="1" x14ac:dyDescent="0.2">
      <c r="A203" s="1"/>
      <c r="B203" s="1"/>
      <c r="C203" s="1"/>
      <c r="D203" s="49">
        <v>197</v>
      </c>
      <c r="E203" s="37"/>
      <c r="F203" s="14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39" t="str">
        <f t="array" ref="K203">IFERROR(INDEX('Z7 TARGET CREATION'!$C$3:$F$40,MATCH(E203,'Z7 TARGET CREATION'!$B$3:$B$40,0),MATCH(I203,'Z7 TARGET CREATION'!$C$2:$F$2,0)),"")</f>
        <v/>
      </c>
      <c r="L203" s="141" t="str">
        <f>IF(E203="","",VLOOKUP(E203,'Z7 TARGET CREATION'!$G$3:$I$40,3,FALSE))</f>
        <v/>
      </c>
      <c r="M203" s="40" t="str">
        <f>IF(E203="","",VLOOKUP(E203,'Z7 TARGET CREATION'!$G$3:$H$40,2, FALSE))</f>
        <v/>
      </c>
      <c r="N203" s="43" t="str">
        <f t="shared" si="1"/>
        <v/>
      </c>
      <c r="O203" s="142"/>
      <c r="P203" s="1"/>
      <c r="Q203" s="1"/>
      <c r="R203" s="1"/>
      <c r="S203" s="1"/>
      <c r="T203" s="1"/>
      <c r="U203" s="1"/>
      <c r="V203" s="1"/>
      <c r="W203" s="1">
        <f t="shared" si="0"/>
        <v>0</v>
      </c>
      <c r="X203" s="1"/>
      <c r="Y203" s="1"/>
      <c r="Z203" s="1"/>
    </row>
    <row r="204" spans="1:26" ht="15.75" customHeight="1" x14ac:dyDescent="0.2">
      <c r="A204" s="1"/>
      <c r="B204" s="1"/>
      <c r="C204" s="1"/>
      <c r="D204" s="49">
        <v>198</v>
      </c>
      <c r="E204" s="37"/>
      <c r="F204" s="14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39" t="str">
        <f t="array" ref="K204">IFERROR(INDEX('Z7 TARGET CREATION'!$C$3:$F$40,MATCH(E204,'Z7 TARGET CREATION'!$B$3:$B$40,0),MATCH(I204,'Z7 TARGET CREATION'!$C$2:$F$2,0)),"")</f>
        <v/>
      </c>
      <c r="L204" s="141" t="str">
        <f>IF(E204="","",VLOOKUP(E204,'Z7 TARGET CREATION'!$G$3:$I$40,3,FALSE))</f>
        <v/>
      </c>
      <c r="M204" s="40" t="str">
        <f>IF(E204="","",VLOOKUP(E204,'Z7 TARGET CREATION'!$G$3:$H$40,2, FALSE))</f>
        <v/>
      </c>
      <c r="N204" s="43" t="str">
        <f t="shared" si="1"/>
        <v/>
      </c>
      <c r="O204" s="142"/>
      <c r="P204" s="1"/>
      <c r="Q204" s="1"/>
      <c r="R204" s="1"/>
      <c r="S204" s="1"/>
      <c r="T204" s="1"/>
      <c r="U204" s="1"/>
      <c r="V204" s="1"/>
      <c r="W204" s="1">
        <f t="shared" si="0"/>
        <v>0</v>
      </c>
      <c r="X204" s="1"/>
      <c r="Y204" s="1"/>
      <c r="Z204" s="1"/>
    </row>
    <row r="205" spans="1:26" ht="15.75" customHeight="1" x14ac:dyDescent="0.2">
      <c r="A205" s="1"/>
      <c r="B205" s="1"/>
      <c r="C205" s="1"/>
      <c r="D205" s="49">
        <v>199</v>
      </c>
      <c r="E205" s="37"/>
      <c r="F205" s="14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39" t="str">
        <f t="array" ref="K205">IFERROR(INDEX('Z7 TARGET CREATION'!$C$3:$F$40,MATCH(E205,'Z7 TARGET CREATION'!$B$3:$B$40,0),MATCH(I205,'Z7 TARGET CREATION'!$C$2:$F$2,0)),"")</f>
        <v/>
      </c>
      <c r="L205" s="141" t="str">
        <f>IF(E205="","",VLOOKUP(E205,'Z7 TARGET CREATION'!$G$3:$I$40,3,FALSE))</f>
        <v/>
      </c>
      <c r="M205" s="40" t="str">
        <f>IF(E205="","",VLOOKUP(E205,'Z7 TARGET CREATION'!$G$3:$H$40,2, FALSE))</f>
        <v/>
      </c>
      <c r="N205" s="43" t="str">
        <f t="shared" si="1"/>
        <v/>
      </c>
      <c r="O205" s="142"/>
      <c r="P205" s="1"/>
      <c r="Q205" s="1"/>
      <c r="R205" s="1"/>
      <c r="S205" s="1"/>
      <c r="T205" s="1"/>
      <c r="U205" s="1"/>
      <c r="V205" s="1"/>
      <c r="W205" s="1">
        <f t="shared" si="0"/>
        <v>0</v>
      </c>
      <c r="X205" s="1"/>
      <c r="Y205" s="1"/>
      <c r="Z205" s="1"/>
    </row>
    <row r="206" spans="1:26" ht="15.75" customHeight="1" x14ac:dyDescent="0.2">
      <c r="A206" s="1"/>
      <c r="B206" s="1"/>
      <c r="C206" s="1"/>
      <c r="D206" s="49">
        <v>200</v>
      </c>
      <c r="E206" s="37"/>
      <c r="F206" s="14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39" t="str">
        <f t="array" ref="K206">IFERROR(INDEX('Z7 TARGET CREATION'!$C$3:$F$40,MATCH(E206,'Z7 TARGET CREATION'!$B$3:$B$40,0),MATCH(I206,'Z7 TARGET CREATION'!$C$2:$F$2,0)),"")</f>
        <v/>
      </c>
      <c r="L206" s="141" t="str">
        <f>IF(E206="","",VLOOKUP(E206,'Z7 TARGET CREATION'!$G$3:$I$40,3,FALSE))</f>
        <v/>
      </c>
      <c r="M206" s="40" t="str">
        <f>IF(E206="","",VLOOKUP(E206,'Z7 TARGET CREATION'!$G$3:$H$40,2, FALSE))</f>
        <v/>
      </c>
      <c r="N206" s="43" t="str">
        <f t="shared" si="1"/>
        <v/>
      </c>
      <c r="O206" s="142"/>
      <c r="P206" s="1"/>
      <c r="Q206" s="1"/>
      <c r="R206" s="1"/>
      <c r="S206" s="1"/>
      <c r="T206" s="1"/>
      <c r="U206" s="1"/>
      <c r="V206" s="1"/>
      <c r="W206" s="1">
        <f t="shared" si="0"/>
        <v>0</v>
      </c>
      <c r="X206" s="1"/>
      <c r="Y206" s="1"/>
      <c r="Z206" s="1"/>
    </row>
    <row r="207" spans="1:26" ht="15.75" customHeight="1" x14ac:dyDescent="0.2">
      <c r="A207" s="1"/>
      <c r="B207" s="1"/>
      <c r="C207" s="1"/>
      <c r="D207" s="49">
        <v>201</v>
      </c>
      <c r="E207" s="37"/>
      <c r="F207" s="14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39" t="str">
        <f t="array" ref="K207">IFERROR(INDEX('Z7 TARGET CREATION'!$C$3:$F$40,MATCH(E207,'Z7 TARGET CREATION'!$B$3:$B$40,0),MATCH(I207,'Z7 TARGET CREATION'!$C$2:$F$2,0)),"")</f>
        <v/>
      </c>
      <c r="L207" s="141" t="str">
        <f>IF(E207="","",VLOOKUP(E207,'Z7 TARGET CREATION'!$G$3:$I$40,3,FALSE))</f>
        <v/>
      </c>
      <c r="M207" s="40" t="str">
        <f>IF(E207="","",VLOOKUP(E207,'Z7 TARGET CREATION'!$G$3:$H$40,2, FALSE))</f>
        <v/>
      </c>
      <c r="N207" s="43" t="str">
        <f t="shared" si="1"/>
        <v/>
      </c>
      <c r="O207" s="142"/>
      <c r="P207" s="1"/>
      <c r="Q207" s="1"/>
      <c r="R207" s="1"/>
      <c r="S207" s="1"/>
      <c r="T207" s="1"/>
      <c r="U207" s="1"/>
      <c r="V207" s="1"/>
      <c r="W207" s="1">
        <f t="shared" si="0"/>
        <v>0</v>
      </c>
      <c r="X207" s="1"/>
      <c r="Y207" s="1"/>
      <c r="Z207" s="1"/>
    </row>
    <row r="208" spans="1:26" ht="15.75" customHeight="1" x14ac:dyDescent="0.2">
      <c r="A208" s="1"/>
      <c r="B208" s="1"/>
      <c r="C208" s="1"/>
      <c r="D208" s="49">
        <v>202</v>
      </c>
      <c r="E208" s="37"/>
      <c r="F208" s="14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39" t="str">
        <f t="array" ref="K208">IFERROR(INDEX('Z7 TARGET CREATION'!$C$3:$F$40,MATCH(E208,'Z7 TARGET CREATION'!$B$3:$B$40,0),MATCH(I208,'Z7 TARGET CREATION'!$C$2:$F$2,0)),"")</f>
        <v/>
      </c>
      <c r="L208" s="141" t="str">
        <f>IF(E208="","",VLOOKUP(E208,'Z7 TARGET CREATION'!$G$3:$I$40,3,FALSE))</f>
        <v/>
      </c>
      <c r="M208" s="40" t="str">
        <f>IF(E208="","",VLOOKUP(E208,'Z7 TARGET CREATION'!$G$3:$H$40,2, FALSE))</f>
        <v/>
      </c>
      <c r="N208" s="43" t="str">
        <f t="shared" si="1"/>
        <v/>
      </c>
      <c r="O208" s="142"/>
      <c r="P208" s="1"/>
      <c r="Q208" s="1"/>
      <c r="R208" s="1"/>
      <c r="S208" s="1"/>
      <c r="T208" s="1"/>
      <c r="U208" s="1"/>
      <c r="V208" s="1"/>
      <c r="W208" s="1">
        <f t="shared" si="0"/>
        <v>0</v>
      </c>
      <c r="X208" s="1"/>
      <c r="Y208" s="1"/>
      <c r="Z208" s="1"/>
    </row>
    <row r="209" spans="1:26" ht="15.75" customHeight="1" x14ac:dyDescent="0.2">
      <c r="A209" s="1"/>
      <c r="B209" s="1"/>
      <c r="C209" s="1"/>
      <c r="D209" s="49">
        <v>203</v>
      </c>
      <c r="E209" s="37"/>
      <c r="F209" s="14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39" t="str">
        <f t="array" ref="K209">IFERROR(INDEX('Z7 TARGET CREATION'!$C$3:$F$40,MATCH(E209,'Z7 TARGET CREATION'!$B$3:$B$40,0),MATCH(I209,'Z7 TARGET CREATION'!$C$2:$F$2,0)),"")</f>
        <v/>
      </c>
      <c r="L209" s="141" t="str">
        <f>IF(E209="","",VLOOKUP(E209,'Z7 TARGET CREATION'!$G$3:$I$40,3,FALSE))</f>
        <v/>
      </c>
      <c r="M209" s="40" t="str">
        <f>IF(E209="","",VLOOKUP(E209,'Z7 TARGET CREATION'!$G$3:$H$40,2, FALSE))</f>
        <v/>
      </c>
      <c r="N209" s="43" t="str">
        <f t="shared" si="1"/>
        <v/>
      </c>
      <c r="O209" s="142"/>
      <c r="P209" s="1"/>
      <c r="Q209" s="1"/>
      <c r="R209" s="1"/>
      <c r="S209" s="1"/>
      <c r="T209" s="1"/>
      <c r="U209" s="1"/>
      <c r="V209" s="1"/>
      <c r="W209" s="1">
        <f t="shared" si="0"/>
        <v>0</v>
      </c>
      <c r="X209" s="1"/>
      <c r="Y209" s="1"/>
      <c r="Z209" s="1"/>
    </row>
    <row r="210" spans="1:26" ht="15.75" customHeight="1" x14ac:dyDescent="0.2">
      <c r="A210" s="1"/>
      <c r="B210" s="1"/>
      <c r="C210" s="1"/>
      <c r="D210" s="49">
        <v>204</v>
      </c>
      <c r="E210" s="37"/>
      <c r="F210" s="14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39" t="str">
        <f t="array" ref="K210">IFERROR(INDEX('Z7 TARGET CREATION'!$C$3:$F$40,MATCH(E210,'Z7 TARGET CREATION'!$B$3:$B$40,0),MATCH(I210,'Z7 TARGET CREATION'!$C$2:$F$2,0)),"")</f>
        <v/>
      </c>
      <c r="L210" s="141" t="str">
        <f>IF(E210="","",VLOOKUP(E210,'Z7 TARGET CREATION'!$G$3:$I$40,3,FALSE))</f>
        <v/>
      </c>
      <c r="M210" s="40" t="str">
        <f>IF(E210="","",VLOOKUP(E210,'Z7 TARGET CREATION'!$G$3:$H$40,2, FALSE))</f>
        <v/>
      </c>
      <c r="N210" s="43" t="str">
        <f t="shared" si="1"/>
        <v/>
      </c>
      <c r="O210" s="142"/>
      <c r="P210" s="1"/>
      <c r="Q210" s="1"/>
      <c r="R210" s="1"/>
      <c r="S210" s="1"/>
      <c r="T210" s="1"/>
      <c r="U210" s="1"/>
      <c r="V210" s="1"/>
      <c r="W210" s="1">
        <f t="shared" si="0"/>
        <v>0</v>
      </c>
      <c r="X210" s="1"/>
      <c r="Y210" s="1"/>
      <c r="Z210" s="1"/>
    </row>
    <row r="211" spans="1:26" ht="15.75" customHeight="1" x14ac:dyDescent="0.2">
      <c r="A211" s="1"/>
      <c r="B211" s="1"/>
      <c r="C211" s="1"/>
      <c r="D211" s="49">
        <v>205</v>
      </c>
      <c r="E211" s="37"/>
      <c r="F211" s="14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39" t="str">
        <f t="array" ref="K211">IFERROR(INDEX('Z7 TARGET CREATION'!$C$3:$F$40,MATCH(E211,'Z7 TARGET CREATION'!$B$3:$B$40,0),MATCH(I211,'Z7 TARGET CREATION'!$C$2:$F$2,0)),"")</f>
        <v/>
      </c>
      <c r="L211" s="141" t="str">
        <f>IF(E211="","",VLOOKUP(E211,'Z7 TARGET CREATION'!$G$3:$I$40,3,FALSE))</f>
        <v/>
      </c>
      <c r="M211" s="40" t="str">
        <f>IF(E211="","",VLOOKUP(E211,'Z7 TARGET CREATION'!$G$3:$H$40,2, FALSE))</f>
        <v/>
      </c>
      <c r="N211" s="43" t="str">
        <f t="shared" si="1"/>
        <v/>
      </c>
      <c r="O211" s="142"/>
      <c r="P211" s="1"/>
      <c r="Q211" s="1"/>
      <c r="R211" s="1"/>
      <c r="S211" s="1"/>
      <c r="T211" s="1"/>
      <c r="U211" s="1"/>
      <c r="V211" s="1"/>
      <c r="W211" s="1">
        <f t="shared" si="0"/>
        <v>0</v>
      </c>
      <c r="X211" s="1"/>
      <c r="Y211" s="1"/>
      <c r="Z211" s="1"/>
    </row>
    <row r="212" spans="1:26" ht="15.75" customHeight="1" x14ac:dyDescent="0.2">
      <c r="A212" s="1"/>
      <c r="B212" s="1"/>
      <c r="C212" s="1"/>
      <c r="D212" s="49">
        <v>206</v>
      </c>
      <c r="E212" s="37"/>
      <c r="F212" s="14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39" t="str">
        <f t="array" ref="K212">IFERROR(INDEX('Z7 TARGET CREATION'!$C$3:$F$40,MATCH(E212,'Z7 TARGET CREATION'!$B$3:$B$40,0),MATCH(I212,'Z7 TARGET CREATION'!$C$2:$F$2,0)),"")</f>
        <v/>
      </c>
      <c r="L212" s="141" t="str">
        <f>IF(E212="","",VLOOKUP(E212,'Z7 TARGET CREATION'!$G$3:$I$40,3,FALSE))</f>
        <v/>
      </c>
      <c r="M212" s="40" t="str">
        <f>IF(E212="","",VLOOKUP(E212,'Z7 TARGET CREATION'!$G$3:$H$40,2, FALSE))</f>
        <v/>
      </c>
      <c r="N212" s="43" t="str">
        <f t="shared" si="1"/>
        <v/>
      </c>
      <c r="O212" s="142"/>
      <c r="P212" s="1"/>
      <c r="Q212" s="1"/>
      <c r="R212" s="1"/>
      <c r="S212" s="1"/>
      <c r="T212" s="1"/>
      <c r="U212" s="1"/>
      <c r="V212" s="1"/>
      <c r="W212" s="1">
        <f t="shared" si="0"/>
        <v>0</v>
      </c>
      <c r="X212" s="1"/>
      <c r="Y212" s="1"/>
      <c r="Z212" s="1"/>
    </row>
    <row r="213" spans="1:26" ht="15.75" customHeight="1" x14ac:dyDescent="0.2">
      <c r="A213" s="1"/>
      <c r="B213" s="1"/>
      <c r="C213" s="1"/>
      <c r="D213" s="49">
        <v>207</v>
      </c>
      <c r="E213" s="37"/>
      <c r="F213" s="14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39" t="str">
        <f t="array" ref="K213">IFERROR(INDEX('Z7 TARGET CREATION'!$C$3:$F$40,MATCH(E213,'Z7 TARGET CREATION'!$B$3:$B$40,0),MATCH(I213,'Z7 TARGET CREATION'!$C$2:$F$2,0)),"")</f>
        <v/>
      </c>
      <c r="L213" s="141" t="str">
        <f>IF(E213="","",VLOOKUP(E213,'Z7 TARGET CREATION'!$G$3:$I$40,3,FALSE))</f>
        <v/>
      </c>
      <c r="M213" s="40" t="str">
        <f>IF(E213="","",VLOOKUP(E213,'Z7 TARGET CREATION'!$G$3:$H$40,2, FALSE))</f>
        <v/>
      </c>
      <c r="N213" s="43" t="str">
        <f t="shared" si="1"/>
        <v/>
      </c>
      <c r="O213" s="142"/>
      <c r="P213" s="1"/>
      <c r="Q213" s="1"/>
      <c r="R213" s="1"/>
      <c r="S213" s="1"/>
      <c r="T213" s="1"/>
      <c r="U213" s="1"/>
      <c r="V213" s="1"/>
      <c r="W213" s="1">
        <f t="shared" si="0"/>
        <v>0</v>
      </c>
      <c r="X213" s="1"/>
      <c r="Y213" s="1"/>
      <c r="Z213" s="1"/>
    </row>
    <row r="214" spans="1:26" ht="15.75" customHeight="1" x14ac:dyDescent="0.2">
      <c r="A214" s="1"/>
      <c r="B214" s="1"/>
      <c r="C214" s="1"/>
      <c r="D214" s="49">
        <v>208</v>
      </c>
      <c r="E214" s="37"/>
      <c r="F214" s="14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39" t="str">
        <f t="array" ref="K214">IFERROR(INDEX('Z7 TARGET CREATION'!$C$3:$F$40,MATCH(E214,'Z7 TARGET CREATION'!$B$3:$B$40,0),MATCH(I214,'Z7 TARGET CREATION'!$C$2:$F$2,0)),"")</f>
        <v/>
      </c>
      <c r="L214" s="141" t="str">
        <f>IF(E214="","",VLOOKUP(E214,'Z7 TARGET CREATION'!$G$3:$I$40,3,FALSE))</f>
        <v/>
      </c>
      <c r="M214" s="40" t="str">
        <f>IF(E214="","",VLOOKUP(E214,'Z7 TARGET CREATION'!$G$3:$H$40,2, FALSE))</f>
        <v/>
      </c>
      <c r="N214" s="43" t="str">
        <f t="shared" si="1"/>
        <v/>
      </c>
      <c r="O214" s="142"/>
      <c r="P214" s="1"/>
      <c r="Q214" s="1"/>
      <c r="R214" s="1"/>
      <c r="S214" s="1"/>
      <c r="T214" s="1"/>
      <c r="U214" s="1"/>
      <c r="V214" s="1"/>
      <c r="W214" s="1">
        <f t="shared" si="0"/>
        <v>0</v>
      </c>
      <c r="X214" s="1"/>
      <c r="Y214" s="1"/>
      <c r="Z214" s="1"/>
    </row>
    <row r="215" spans="1:26" ht="15.75" customHeight="1" x14ac:dyDescent="0.2">
      <c r="A215" s="1"/>
      <c r="B215" s="1"/>
      <c r="C215" s="1"/>
      <c r="D215" s="49">
        <v>209</v>
      </c>
      <c r="E215" s="37"/>
      <c r="F215" s="14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39" t="str">
        <f t="array" ref="K215">IFERROR(INDEX('Z7 TARGET CREATION'!$C$3:$F$40,MATCH(E215,'Z7 TARGET CREATION'!$B$3:$B$40,0),MATCH(I215,'Z7 TARGET CREATION'!$C$2:$F$2,0)),"")</f>
        <v/>
      </c>
      <c r="L215" s="141" t="str">
        <f>IF(E215="","",VLOOKUP(E215,'Z7 TARGET CREATION'!$G$3:$I$40,3,FALSE))</f>
        <v/>
      </c>
      <c r="M215" s="40" t="str">
        <f>IF(E215="","",VLOOKUP(E215,'Z7 TARGET CREATION'!$G$3:$H$40,2, FALSE))</f>
        <v/>
      </c>
      <c r="N215" s="43" t="str">
        <f t="shared" si="1"/>
        <v/>
      </c>
      <c r="O215" s="142"/>
      <c r="P215" s="1"/>
      <c r="Q215" s="1"/>
      <c r="R215" s="1"/>
      <c r="S215" s="1"/>
      <c r="T215" s="1"/>
      <c r="U215" s="1"/>
      <c r="V215" s="1"/>
      <c r="W215" s="1">
        <f t="shared" si="0"/>
        <v>0</v>
      </c>
      <c r="X215" s="1"/>
      <c r="Y215" s="1"/>
      <c r="Z215" s="1"/>
    </row>
    <row r="216" spans="1:26" ht="15.75" customHeight="1" x14ac:dyDescent="0.2">
      <c r="A216" s="1"/>
      <c r="B216" s="1"/>
      <c r="C216" s="1"/>
      <c r="D216" s="49">
        <v>210</v>
      </c>
      <c r="E216" s="37"/>
      <c r="F216" s="14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39" t="str">
        <f t="array" ref="K216">IFERROR(INDEX('Z7 TARGET CREATION'!$C$3:$F$40,MATCH(E216,'Z7 TARGET CREATION'!$B$3:$B$40,0),MATCH(I216,'Z7 TARGET CREATION'!$C$2:$F$2,0)),"")</f>
        <v/>
      </c>
      <c r="L216" s="141" t="str">
        <f>IF(E216="","",VLOOKUP(E216,'Z7 TARGET CREATION'!$G$3:$I$40,3,FALSE))</f>
        <v/>
      </c>
      <c r="M216" s="40" t="str">
        <f>IF(E216="","",VLOOKUP(E216,'Z7 TARGET CREATION'!$G$3:$H$40,2, FALSE))</f>
        <v/>
      </c>
      <c r="N216" s="43" t="str">
        <f t="shared" si="1"/>
        <v/>
      </c>
      <c r="O216" s="142"/>
      <c r="P216" s="1"/>
      <c r="Q216" s="1"/>
      <c r="R216" s="1"/>
      <c r="S216" s="1"/>
      <c r="T216" s="1"/>
      <c r="U216" s="1"/>
      <c r="V216" s="1"/>
      <c r="W216" s="1">
        <f t="shared" si="0"/>
        <v>0</v>
      </c>
      <c r="X216" s="1"/>
      <c r="Y216" s="1"/>
      <c r="Z216" s="1"/>
    </row>
    <row r="217" spans="1:26" ht="15.75" customHeight="1" x14ac:dyDescent="0.2">
      <c r="A217" s="1"/>
      <c r="B217" s="1"/>
      <c r="C217" s="1"/>
      <c r="D217" s="49">
        <v>211</v>
      </c>
      <c r="E217" s="37"/>
      <c r="F217" s="14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39" t="str">
        <f t="array" ref="K217">IFERROR(INDEX('Z7 TARGET CREATION'!$C$3:$F$40,MATCH(E217,'Z7 TARGET CREATION'!$B$3:$B$40,0),MATCH(I217,'Z7 TARGET CREATION'!$C$2:$F$2,0)),"")</f>
        <v/>
      </c>
      <c r="L217" s="141" t="str">
        <f>IF(E217="","",VLOOKUP(E217,'Z7 TARGET CREATION'!$G$3:$I$40,3,FALSE))</f>
        <v/>
      </c>
      <c r="M217" s="40" t="str">
        <f>IF(E217="","",VLOOKUP(E217,'Z7 TARGET CREATION'!$G$3:$H$40,2, FALSE))</f>
        <v/>
      </c>
      <c r="N217" s="43" t="str">
        <f t="shared" si="1"/>
        <v/>
      </c>
      <c r="O217" s="142"/>
      <c r="P217" s="1"/>
      <c r="Q217" s="1"/>
      <c r="R217" s="1"/>
      <c r="S217" s="1"/>
      <c r="T217" s="1"/>
      <c r="U217" s="1"/>
      <c r="V217" s="1"/>
      <c r="W217" s="1">
        <f t="shared" si="0"/>
        <v>0</v>
      </c>
      <c r="X217" s="1"/>
      <c r="Y217" s="1"/>
      <c r="Z217" s="1"/>
    </row>
    <row r="218" spans="1:26" ht="15.75" customHeight="1" x14ac:dyDescent="0.2">
      <c r="A218" s="1"/>
      <c r="B218" s="1"/>
      <c r="C218" s="1"/>
      <c r="D218" s="49">
        <v>212</v>
      </c>
      <c r="E218" s="37"/>
      <c r="F218" s="14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39" t="str">
        <f t="array" ref="K218">IFERROR(INDEX('Z7 TARGET CREATION'!$C$3:$F$40,MATCH(E218,'Z7 TARGET CREATION'!$B$3:$B$40,0),MATCH(I218,'Z7 TARGET CREATION'!$C$2:$F$2,0)),"")</f>
        <v/>
      </c>
      <c r="L218" s="141" t="str">
        <f>IF(E218="","",VLOOKUP(E218,'Z7 TARGET CREATION'!$G$3:$I$40,3,FALSE))</f>
        <v/>
      </c>
      <c r="M218" s="40" t="str">
        <f>IF(E218="","",VLOOKUP(E218,'Z7 TARGET CREATION'!$G$3:$H$40,2, FALSE))</f>
        <v/>
      </c>
      <c r="N218" s="43" t="str">
        <f t="shared" si="1"/>
        <v/>
      </c>
      <c r="O218" s="142"/>
      <c r="P218" s="1"/>
      <c r="Q218" s="1"/>
      <c r="R218" s="1"/>
      <c r="S218" s="1"/>
      <c r="T218" s="1"/>
      <c r="U218" s="1"/>
      <c r="V218" s="1"/>
      <c r="W218" s="1">
        <f t="shared" si="0"/>
        <v>0</v>
      </c>
      <c r="X218" s="1"/>
      <c r="Y218" s="1"/>
      <c r="Z218" s="1"/>
    </row>
    <row r="219" spans="1:26" ht="15.75" customHeight="1" x14ac:dyDescent="0.2">
      <c r="A219" s="1"/>
      <c r="B219" s="1"/>
      <c r="C219" s="1"/>
      <c r="D219" s="49">
        <v>213</v>
      </c>
      <c r="E219" s="37"/>
      <c r="F219" s="14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39" t="str">
        <f t="array" ref="K219">IFERROR(INDEX('Z7 TARGET CREATION'!$C$3:$F$40,MATCH(E219,'Z7 TARGET CREATION'!$B$3:$B$40,0),MATCH(I219,'Z7 TARGET CREATION'!$C$2:$F$2,0)),"")</f>
        <v/>
      </c>
      <c r="L219" s="141" t="str">
        <f>IF(E219="","",VLOOKUP(E219,'Z7 TARGET CREATION'!$G$3:$I$40,3,FALSE))</f>
        <v/>
      </c>
      <c r="M219" s="40" t="str">
        <f>IF(E219="","",VLOOKUP(E219,'Z7 TARGET CREATION'!$G$3:$H$40,2, FALSE))</f>
        <v/>
      </c>
      <c r="N219" s="43" t="str">
        <f t="shared" si="1"/>
        <v/>
      </c>
      <c r="O219" s="142"/>
      <c r="P219" s="1"/>
      <c r="Q219" s="1"/>
      <c r="R219" s="1"/>
      <c r="S219" s="1"/>
      <c r="T219" s="1"/>
      <c r="U219" s="1"/>
      <c r="V219" s="1"/>
      <c r="W219" s="1">
        <f t="shared" si="0"/>
        <v>0</v>
      </c>
      <c r="X219" s="1"/>
      <c r="Y219" s="1"/>
      <c r="Z219" s="1"/>
    </row>
    <row r="220" spans="1:26" ht="15.75" customHeight="1" x14ac:dyDescent="0.2">
      <c r="A220" s="1"/>
      <c r="B220" s="1"/>
      <c r="C220" s="1"/>
      <c r="D220" s="49">
        <v>214</v>
      </c>
      <c r="E220" s="37"/>
      <c r="F220" s="14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39" t="str">
        <f t="array" ref="K220">IFERROR(INDEX('Z7 TARGET CREATION'!$C$3:$F$40,MATCH(E220,'Z7 TARGET CREATION'!$B$3:$B$40,0),MATCH(I220,'Z7 TARGET CREATION'!$C$2:$F$2,0)),"")</f>
        <v/>
      </c>
      <c r="L220" s="141" t="str">
        <f>IF(E220="","",VLOOKUP(E220,'Z7 TARGET CREATION'!$G$3:$I$40,3,FALSE))</f>
        <v/>
      </c>
      <c r="M220" s="40" t="str">
        <f>IF(E220="","",VLOOKUP(E220,'Z7 TARGET CREATION'!$G$3:$H$40,2, FALSE))</f>
        <v/>
      </c>
      <c r="N220" s="43" t="str">
        <f t="shared" si="1"/>
        <v/>
      </c>
      <c r="O220" s="142"/>
      <c r="P220" s="1"/>
      <c r="Q220" s="1"/>
      <c r="R220" s="1"/>
      <c r="S220" s="1"/>
      <c r="T220" s="1"/>
      <c r="U220" s="1"/>
      <c r="V220" s="1"/>
      <c r="W220" s="1">
        <f t="shared" si="0"/>
        <v>0</v>
      </c>
      <c r="X220" s="1"/>
      <c r="Y220" s="1"/>
      <c r="Z220" s="1"/>
    </row>
    <row r="221" spans="1:26" ht="15.75" customHeight="1" x14ac:dyDescent="0.2">
      <c r="A221" s="1"/>
      <c r="B221" s="1"/>
      <c r="C221" s="1"/>
      <c r="D221" s="49">
        <v>215</v>
      </c>
      <c r="E221" s="37"/>
      <c r="F221" s="14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39" t="str">
        <f t="array" ref="K221">IFERROR(INDEX('Z7 TARGET CREATION'!$C$3:$F$40,MATCH(E221,'Z7 TARGET CREATION'!$B$3:$B$40,0),MATCH(I221,'Z7 TARGET CREATION'!$C$2:$F$2,0)),"")</f>
        <v/>
      </c>
      <c r="L221" s="141" t="str">
        <f>IF(E221="","",VLOOKUP(E221,'Z7 TARGET CREATION'!$G$3:$I$40,3,FALSE))</f>
        <v/>
      </c>
      <c r="M221" s="40" t="str">
        <f>IF(E221="","",VLOOKUP(E221,'Z7 TARGET CREATION'!$G$3:$H$40,2, FALSE))</f>
        <v/>
      </c>
      <c r="N221" s="43" t="str">
        <f t="shared" si="1"/>
        <v/>
      </c>
      <c r="O221" s="142"/>
      <c r="P221" s="1"/>
      <c r="Q221" s="1"/>
      <c r="R221" s="1"/>
      <c r="S221" s="1"/>
      <c r="T221" s="1"/>
      <c r="U221" s="1"/>
      <c r="V221" s="1"/>
      <c r="W221" s="1">
        <f t="shared" si="0"/>
        <v>0</v>
      </c>
      <c r="X221" s="1"/>
      <c r="Y221" s="1"/>
      <c r="Z221" s="1"/>
    </row>
    <row r="222" spans="1:26" ht="15.75" customHeight="1" x14ac:dyDescent="0.2">
      <c r="A222" s="1"/>
      <c r="B222" s="1"/>
      <c r="C222" s="1"/>
      <c r="D222" s="49">
        <v>216</v>
      </c>
      <c r="E222" s="37"/>
      <c r="F222" s="14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39" t="str">
        <f t="array" ref="K222">IFERROR(INDEX('Z7 TARGET CREATION'!$C$3:$F$40,MATCH(E222,'Z7 TARGET CREATION'!$B$3:$B$40,0),MATCH(I222,'Z7 TARGET CREATION'!$C$2:$F$2,0)),"")</f>
        <v/>
      </c>
      <c r="L222" s="141" t="str">
        <f>IF(E222="","",VLOOKUP(E222,'Z7 TARGET CREATION'!$G$3:$I$40,3,FALSE))</f>
        <v/>
      </c>
      <c r="M222" s="40" t="str">
        <f>IF(E222="","",VLOOKUP(E222,'Z7 TARGET CREATION'!$G$3:$H$40,2, FALSE))</f>
        <v/>
      </c>
      <c r="N222" s="43" t="str">
        <f t="shared" si="1"/>
        <v/>
      </c>
      <c r="O222" s="142"/>
      <c r="P222" s="1"/>
      <c r="Q222" s="1"/>
      <c r="R222" s="1"/>
      <c r="S222" s="1"/>
      <c r="T222" s="1"/>
      <c r="U222" s="1"/>
      <c r="V222" s="1"/>
      <c r="W222" s="1">
        <f t="shared" si="0"/>
        <v>0</v>
      </c>
      <c r="X222" s="1"/>
      <c r="Y222" s="1"/>
      <c r="Z222" s="1"/>
    </row>
    <row r="223" spans="1:26" ht="15.75" customHeight="1" x14ac:dyDescent="0.2">
      <c r="A223" s="1"/>
      <c r="B223" s="1"/>
      <c r="C223" s="1"/>
      <c r="D223" s="49">
        <v>217</v>
      </c>
      <c r="E223" s="37"/>
      <c r="F223" s="14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39" t="str">
        <f t="array" ref="K223">IFERROR(INDEX('Z7 TARGET CREATION'!$C$3:$F$40,MATCH(E223,'Z7 TARGET CREATION'!$B$3:$B$40,0),MATCH(I223,'Z7 TARGET CREATION'!$C$2:$F$2,0)),"")</f>
        <v/>
      </c>
      <c r="L223" s="141" t="str">
        <f>IF(E223="","",VLOOKUP(E223,'Z7 TARGET CREATION'!$G$3:$I$40,3,FALSE))</f>
        <v/>
      </c>
      <c r="M223" s="40" t="str">
        <f>IF(E223="","",VLOOKUP(E223,'Z7 TARGET CREATION'!$G$3:$H$40,2, FALSE))</f>
        <v/>
      </c>
      <c r="N223" s="43" t="str">
        <f t="shared" si="1"/>
        <v/>
      </c>
      <c r="O223" s="142"/>
      <c r="P223" s="1"/>
      <c r="Q223" s="1"/>
      <c r="R223" s="1"/>
      <c r="S223" s="1"/>
      <c r="T223" s="1"/>
      <c r="U223" s="1"/>
      <c r="V223" s="1"/>
      <c r="W223" s="1">
        <f t="shared" si="0"/>
        <v>0</v>
      </c>
      <c r="X223" s="1"/>
      <c r="Y223" s="1"/>
      <c r="Z223" s="1"/>
    </row>
    <row r="224" spans="1:26" ht="15.75" customHeight="1" x14ac:dyDescent="0.2">
      <c r="A224" s="1"/>
      <c r="B224" s="1"/>
      <c r="C224" s="1"/>
      <c r="D224" s="49">
        <v>218</v>
      </c>
      <c r="E224" s="37"/>
      <c r="F224" s="14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39" t="str">
        <f t="array" ref="K224">IFERROR(INDEX('Z7 TARGET CREATION'!$C$3:$F$40,MATCH(E224,'Z7 TARGET CREATION'!$B$3:$B$40,0),MATCH(I224,'Z7 TARGET CREATION'!$C$2:$F$2,0)),"")</f>
        <v/>
      </c>
      <c r="L224" s="141" t="str">
        <f>IF(E224="","",VLOOKUP(E224,'Z7 TARGET CREATION'!$G$3:$I$40,3,FALSE))</f>
        <v/>
      </c>
      <c r="M224" s="40" t="str">
        <f>IF(E224="","",VLOOKUP(E224,'Z7 TARGET CREATION'!$G$3:$H$40,2, FALSE))</f>
        <v/>
      </c>
      <c r="N224" s="43" t="str">
        <f t="shared" si="1"/>
        <v/>
      </c>
      <c r="O224" s="142"/>
      <c r="P224" s="1"/>
      <c r="Q224" s="1"/>
      <c r="R224" s="1"/>
      <c r="S224" s="1"/>
      <c r="T224" s="1"/>
      <c r="U224" s="1"/>
      <c r="V224" s="1"/>
      <c r="W224" s="1">
        <f t="shared" si="0"/>
        <v>0</v>
      </c>
      <c r="X224" s="1"/>
      <c r="Y224" s="1"/>
      <c r="Z224" s="1"/>
    </row>
    <row r="225" spans="1:26" ht="15.75" customHeight="1" x14ac:dyDescent="0.2">
      <c r="A225" s="1"/>
      <c r="B225" s="1"/>
      <c r="C225" s="1"/>
      <c r="D225" s="49">
        <v>219</v>
      </c>
      <c r="E225" s="37"/>
      <c r="F225" s="14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39" t="str">
        <f t="array" ref="K225">IFERROR(INDEX('Z7 TARGET CREATION'!$C$3:$F$40,MATCH(E225,'Z7 TARGET CREATION'!$B$3:$B$40,0),MATCH(I225,'Z7 TARGET CREATION'!$C$2:$F$2,0)),"")</f>
        <v/>
      </c>
      <c r="L225" s="141" t="str">
        <f>IF(E225="","",VLOOKUP(E225,'Z7 TARGET CREATION'!$G$3:$I$40,3,FALSE))</f>
        <v/>
      </c>
      <c r="M225" s="40" t="str">
        <f>IF(E225="","",VLOOKUP(E225,'Z7 TARGET CREATION'!$G$3:$H$40,2, FALSE))</f>
        <v/>
      </c>
      <c r="N225" s="43" t="str">
        <f t="shared" si="1"/>
        <v/>
      </c>
      <c r="O225" s="142"/>
      <c r="P225" s="1"/>
      <c r="Q225" s="1"/>
      <c r="R225" s="1"/>
      <c r="S225" s="1"/>
      <c r="T225" s="1"/>
      <c r="U225" s="1"/>
      <c r="V225" s="1"/>
      <c r="W225" s="1">
        <f t="shared" si="0"/>
        <v>0</v>
      </c>
      <c r="X225" s="1"/>
      <c r="Y225" s="1"/>
      <c r="Z225" s="1"/>
    </row>
    <row r="226" spans="1:26" ht="15.75" customHeight="1" x14ac:dyDescent="0.2">
      <c r="A226" s="1"/>
      <c r="B226" s="1"/>
      <c r="C226" s="1"/>
      <c r="D226" s="49">
        <v>220</v>
      </c>
      <c r="E226" s="37"/>
      <c r="F226" s="14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39" t="str">
        <f t="array" ref="K226">IFERROR(INDEX('Z7 TARGET CREATION'!$C$3:$F$40,MATCH(E226,'Z7 TARGET CREATION'!$B$3:$B$40,0),MATCH(I226,'Z7 TARGET CREATION'!$C$2:$F$2,0)),"")</f>
        <v/>
      </c>
      <c r="L226" s="141" t="str">
        <f>IF(E226="","",VLOOKUP(E226,'Z7 TARGET CREATION'!$G$3:$I$40,3,FALSE))</f>
        <v/>
      </c>
      <c r="M226" s="40" t="str">
        <f>IF(E226="","",VLOOKUP(E226,'Z7 TARGET CREATION'!$G$3:$H$40,2, FALSE))</f>
        <v/>
      </c>
      <c r="N226" s="43" t="str">
        <f t="shared" si="1"/>
        <v/>
      </c>
      <c r="O226" s="142"/>
      <c r="P226" s="1"/>
      <c r="Q226" s="1"/>
      <c r="R226" s="1"/>
      <c r="S226" s="1"/>
      <c r="T226" s="1"/>
      <c r="U226" s="1"/>
      <c r="V226" s="1"/>
      <c r="W226" s="1">
        <f t="shared" si="0"/>
        <v>0</v>
      </c>
      <c r="X226" s="1"/>
      <c r="Y226" s="1"/>
      <c r="Z226" s="1"/>
    </row>
    <row r="227" spans="1:26" ht="15.75" customHeight="1" x14ac:dyDescent="0.2">
      <c r="A227" s="1"/>
      <c r="B227" s="1"/>
      <c r="C227" s="1"/>
      <c r="D227" s="49">
        <v>221</v>
      </c>
      <c r="E227" s="37"/>
      <c r="F227" s="14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39" t="str">
        <f t="array" ref="K227">IFERROR(INDEX('Z7 TARGET CREATION'!$C$3:$F$40,MATCH(E227,'Z7 TARGET CREATION'!$B$3:$B$40,0),MATCH(I227,'Z7 TARGET CREATION'!$C$2:$F$2,0)),"")</f>
        <v/>
      </c>
      <c r="L227" s="141" t="str">
        <f>IF(E227="","",VLOOKUP(E227,'Z7 TARGET CREATION'!$G$3:$I$40,3,FALSE))</f>
        <v/>
      </c>
      <c r="M227" s="40" t="str">
        <f>IF(E227="","",VLOOKUP(E227,'Z7 TARGET CREATION'!$G$3:$H$40,2, FALSE))</f>
        <v/>
      </c>
      <c r="N227" s="43" t="str">
        <f t="shared" si="1"/>
        <v/>
      </c>
      <c r="O227" s="142"/>
      <c r="P227" s="1"/>
      <c r="Q227" s="1"/>
      <c r="R227" s="1"/>
      <c r="S227" s="1"/>
      <c r="T227" s="1"/>
      <c r="U227" s="1"/>
      <c r="V227" s="1"/>
      <c r="W227" s="1">
        <f t="shared" si="0"/>
        <v>0</v>
      </c>
      <c r="X227" s="1"/>
      <c r="Y227" s="1"/>
      <c r="Z227" s="1"/>
    </row>
    <row r="228" spans="1:26" ht="15.75" customHeight="1" x14ac:dyDescent="0.2">
      <c r="A228" s="1"/>
      <c r="B228" s="1"/>
      <c r="C228" s="1"/>
      <c r="D228" s="49">
        <v>222</v>
      </c>
      <c r="E228" s="37"/>
      <c r="F228" s="14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39" t="str">
        <f t="array" ref="K228">IFERROR(INDEX('Z7 TARGET CREATION'!$C$3:$F$40,MATCH(E228,'Z7 TARGET CREATION'!$B$3:$B$40,0),MATCH(I228,'Z7 TARGET CREATION'!$C$2:$F$2,0)),"")</f>
        <v/>
      </c>
      <c r="L228" s="141" t="str">
        <f>IF(E228="","",VLOOKUP(E228,'Z7 TARGET CREATION'!$G$3:$I$40,3,FALSE))</f>
        <v/>
      </c>
      <c r="M228" s="40" t="str">
        <f>IF(E228="","",VLOOKUP(E228,'Z7 TARGET CREATION'!$G$3:$H$40,2, FALSE))</f>
        <v/>
      </c>
      <c r="N228" s="43" t="str">
        <f t="shared" si="1"/>
        <v/>
      </c>
      <c r="O228" s="142"/>
      <c r="P228" s="1"/>
      <c r="Q228" s="1"/>
      <c r="R228" s="1"/>
      <c r="S228" s="1"/>
      <c r="T228" s="1"/>
      <c r="U228" s="1"/>
      <c r="V228" s="1"/>
      <c r="W228" s="1">
        <f t="shared" si="0"/>
        <v>0</v>
      </c>
      <c r="X228" s="1"/>
      <c r="Y228" s="1"/>
      <c r="Z228" s="1"/>
    </row>
    <row r="229" spans="1:26" ht="15.75" customHeight="1" x14ac:dyDescent="0.2">
      <c r="A229" s="1"/>
      <c r="B229" s="1"/>
      <c r="C229" s="1"/>
      <c r="D229" s="49">
        <v>223</v>
      </c>
      <c r="E229" s="37"/>
      <c r="F229" s="14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39" t="str">
        <f t="array" ref="K229">IFERROR(INDEX('Z7 TARGET CREATION'!$C$3:$F$40,MATCH(E229,'Z7 TARGET CREATION'!$B$3:$B$40,0),MATCH(I229,'Z7 TARGET CREATION'!$C$2:$F$2,0)),"")</f>
        <v/>
      </c>
      <c r="L229" s="141" t="str">
        <f>IF(E229="","",VLOOKUP(E229,'Z7 TARGET CREATION'!$G$3:$I$40,3,FALSE))</f>
        <v/>
      </c>
      <c r="M229" s="40" t="str">
        <f>IF(E229="","",VLOOKUP(E229,'Z7 TARGET CREATION'!$G$3:$H$40,2, FALSE))</f>
        <v/>
      </c>
      <c r="N229" s="43" t="str">
        <f t="shared" si="1"/>
        <v/>
      </c>
      <c r="O229" s="142"/>
      <c r="P229" s="1"/>
      <c r="Q229" s="1"/>
      <c r="R229" s="1"/>
      <c r="S229" s="1"/>
      <c r="T229" s="1"/>
      <c r="U229" s="1"/>
      <c r="V229" s="1"/>
      <c r="W229" s="1">
        <f t="shared" si="0"/>
        <v>0</v>
      </c>
      <c r="X229" s="1"/>
      <c r="Y229" s="1"/>
      <c r="Z229" s="1"/>
    </row>
    <row r="230" spans="1:26" ht="15.75" customHeight="1" x14ac:dyDescent="0.2">
      <c r="A230" s="1"/>
      <c r="B230" s="1"/>
      <c r="C230" s="1"/>
      <c r="D230" s="49">
        <v>224</v>
      </c>
      <c r="E230" s="37"/>
      <c r="F230" s="14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39" t="str">
        <f t="array" ref="K230">IFERROR(INDEX('Z7 TARGET CREATION'!$C$3:$F$40,MATCH(E230,'Z7 TARGET CREATION'!$B$3:$B$40,0),MATCH(I230,'Z7 TARGET CREATION'!$C$2:$F$2,0)),"")</f>
        <v/>
      </c>
      <c r="L230" s="141" t="str">
        <f>IF(E230="","",VLOOKUP(E230,'Z7 TARGET CREATION'!$G$3:$I$40,3,FALSE))</f>
        <v/>
      </c>
      <c r="M230" s="40" t="str">
        <f>IF(E230="","",VLOOKUP(E230,'Z7 TARGET CREATION'!$G$3:$H$40,2, FALSE))</f>
        <v/>
      </c>
      <c r="N230" s="43" t="str">
        <f t="shared" si="1"/>
        <v/>
      </c>
      <c r="O230" s="142"/>
      <c r="P230" s="1"/>
      <c r="Q230" s="1"/>
      <c r="R230" s="1"/>
      <c r="S230" s="1"/>
      <c r="T230" s="1"/>
      <c r="U230" s="1"/>
      <c r="V230" s="1"/>
      <c r="W230" s="1">
        <f t="shared" si="0"/>
        <v>0</v>
      </c>
      <c r="X230" s="1"/>
      <c r="Y230" s="1"/>
      <c r="Z230" s="1"/>
    </row>
    <row r="231" spans="1:26" ht="15.75" customHeight="1" x14ac:dyDescent="0.2">
      <c r="A231" s="1"/>
      <c r="B231" s="1"/>
      <c r="C231" s="1"/>
      <c r="D231" s="49">
        <v>225</v>
      </c>
      <c r="E231" s="37"/>
      <c r="F231" s="14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39" t="str">
        <f t="array" ref="K231">IFERROR(INDEX('Z7 TARGET CREATION'!$C$3:$F$40,MATCH(E231,'Z7 TARGET CREATION'!$B$3:$B$40,0),MATCH(I231,'Z7 TARGET CREATION'!$C$2:$F$2,0)),"")</f>
        <v/>
      </c>
      <c r="L231" s="141" t="str">
        <f>IF(E231="","",VLOOKUP(E231,'Z7 TARGET CREATION'!$G$3:$I$40,3,FALSE))</f>
        <v/>
      </c>
      <c r="M231" s="40" t="str">
        <f>IF(E231="","",VLOOKUP(E231,'Z7 TARGET CREATION'!$G$3:$H$40,2, FALSE))</f>
        <v/>
      </c>
      <c r="N231" s="43" t="str">
        <f t="shared" si="1"/>
        <v/>
      </c>
      <c r="O231" s="142"/>
      <c r="P231" s="1"/>
      <c r="Q231" s="1"/>
      <c r="R231" s="1"/>
      <c r="S231" s="1"/>
      <c r="T231" s="1"/>
      <c r="U231" s="1"/>
      <c r="V231" s="1"/>
      <c r="W231" s="1">
        <f t="shared" si="0"/>
        <v>0</v>
      </c>
      <c r="X231" s="1"/>
      <c r="Y231" s="1"/>
      <c r="Z231" s="1"/>
    </row>
    <row r="232" spans="1:26" ht="15.75" customHeight="1" x14ac:dyDescent="0.2">
      <c r="A232" s="1"/>
      <c r="B232" s="1"/>
      <c r="C232" s="1"/>
      <c r="D232" s="49">
        <v>226</v>
      </c>
      <c r="E232" s="37"/>
      <c r="F232" s="14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39" t="str">
        <f t="array" ref="K232">IFERROR(INDEX('Z7 TARGET CREATION'!$C$3:$F$40,MATCH(E232,'Z7 TARGET CREATION'!$B$3:$B$40,0),MATCH(I232,'Z7 TARGET CREATION'!$C$2:$F$2,0)),"")</f>
        <v/>
      </c>
      <c r="L232" s="141" t="str">
        <f>IF(E232="","",VLOOKUP(E232,'Z7 TARGET CREATION'!$G$3:$I$40,3,FALSE))</f>
        <v/>
      </c>
      <c r="M232" s="40" t="str">
        <f>IF(E232="","",VLOOKUP(E232,'Z7 TARGET CREATION'!$G$3:$H$40,2, FALSE))</f>
        <v/>
      </c>
      <c r="N232" s="43" t="str">
        <f t="shared" si="1"/>
        <v/>
      </c>
      <c r="O232" s="142"/>
      <c r="P232" s="1"/>
      <c r="Q232" s="1"/>
      <c r="R232" s="1"/>
      <c r="S232" s="1"/>
      <c r="T232" s="1"/>
      <c r="U232" s="1"/>
      <c r="V232" s="1"/>
      <c r="W232" s="1">
        <f t="shared" si="0"/>
        <v>0</v>
      </c>
      <c r="X232" s="1"/>
      <c r="Y232" s="1"/>
      <c r="Z232" s="1"/>
    </row>
    <row r="233" spans="1:26" ht="15.75" customHeight="1" x14ac:dyDescent="0.2">
      <c r="A233" s="1"/>
      <c r="B233" s="1"/>
      <c r="C233" s="1"/>
      <c r="D233" s="49">
        <v>227</v>
      </c>
      <c r="E233" s="37"/>
      <c r="F233" s="14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39" t="str">
        <f t="array" ref="K233">IFERROR(INDEX('Z7 TARGET CREATION'!$C$3:$F$40,MATCH(E233,'Z7 TARGET CREATION'!$B$3:$B$40,0),MATCH(I233,'Z7 TARGET CREATION'!$C$2:$F$2,0)),"")</f>
        <v/>
      </c>
      <c r="L233" s="141" t="str">
        <f>IF(E233="","",VLOOKUP(E233,'Z7 TARGET CREATION'!$G$3:$I$40,3,FALSE))</f>
        <v/>
      </c>
      <c r="M233" s="40" t="str">
        <f>IF(E233="","",VLOOKUP(E233,'Z7 TARGET CREATION'!$G$3:$H$40,2, FALSE))</f>
        <v/>
      </c>
      <c r="N233" s="43" t="str">
        <f t="shared" si="1"/>
        <v/>
      </c>
      <c r="O233" s="142"/>
      <c r="P233" s="1"/>
      <c r="Q233" s="1"/>
      <c r="R233" s="1"/>
      <c r="S233" s="1"/>
      <c r="T233" s="1"/>
      <c r="U233" s="1"/>
      <c r="V233" s="1"/>
      <c r="W233" s="1">
        <f t="shared" si="0"/>
        <v>0</v>
      </c>
      <c r="X233" s="1"/>
      <c r="Y233" s="1"/>
      <c r="Z233" s="1"/>
    </row>
    <row r="234" spans="1:26" ht="15.75" customHeight="1" x14ac:dyDescent="0.2">
      <c r="A234" s="1"/>
      <c r="B234" s="1"/>
      <c r="C234" s="1"/>
      <c r="D234" s="49">
        <v>228</v>
      </c>
      <c r="E234" s="37"/>
      <c r="F234" s="14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39" t="str">
        <f t="array" ref="K234">IFERROR(INDEX('Z7 TARGET CREATION'!$C$3:$F$40,MATCH(E234,'Z7 TARGET CREATION'!$B$3:$B$40,0),MATCH(I234,'Z7 TARGET CREATION'!$C$2:$F$2,0)),"")</f>
        <v/>
      </c>
      <c r="L234" s="141" t="str">
        <f>IF(E234="","",VLOOKUP(E234,'Z7 TARGET CREATION'!$G$3:$I$40,3,FALSE))</f>
        <v/>
      </c>
      <c r="M234" s="40" t="str">
        <f>IF(E234="","",VLOOKUP(E234,'Z7 TARGET CREATION'!$G$3:$H$40,2, FALSE))</f>
        <v/>
      </c>
      <c r="N234" s="43" t="str">
        <f t="shared" si="1"/>
        <v/>
      </c>
      <c r="O234" s="142"/>
      <c r="P234" s="1"/>
      <c r="Q234" s="1"/>
      <c r="R234" s="1"/>
      <c r="S234" s="1"/>
      <c r="T234" s="1"/>
      <c r="U234" s="1"/>
      <c r="V234" s="1"/>
      <c r="W234" s="1">
        <f t="shared" si="0"/>
        <v>0</v>
      </c>
      <c r="X234" s="1"/>
      <c r="Y234" s="1"/>
      <c r="Z234" s="1"/>
    </row>
    <row r="235" spans="1:26" ht="15.75" customHeight="1" x14ac:dyDescent="0.2">
      <c r="A235" s="1"/>
      <c r="B235" s="1"/>
      <c r="C235" s="1"/>
      <c r="D235" s="49">
        <v>229</v>
      </c>
      <c r="E235" s="37"/>
      <c r="F235" s="14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39" t="str">
        <f t="array" ref="K235">IFERROR(INDEX('Z7 TARGET CREATION'!$C$3:$F$40,MATCH(E235,'Z7 TARGET CREATION'!$B$3:$B$40,0),MATCH(I235,'Z7 TARGET CREATION'!$C$2:$F$2,0)),"")</f>
        <v/>
      </c>
      <c r="L235" s="141" t="str">
        <f>IF(E235="","",VLOOKUP(E235,'Z7 TARGET CREATION'!$G$3:$I$40,3,FALSE))</f>
        <v/>
      </c>
      <c r="M235" s="40" t="str">
        <f>IF(E235="","",VLOOKUP(E235,'Z7 TARGET CREATION'!$G$3:$H$40,2, FALSE))</f>
        <v/>
      </c>
      <c r="N235" s="43" t="str">
        <f t="shared" si="1"/>
        <v/>
      </c>
      <c r="O235" s="142"/>
      <c r="P235" s="1"/>
      <c r="Q235" s="1"/>
      <c r="R235" s="1"/>
      <c r="S235" s="1"/>
      <c r="T235" s="1"/>
      <c r="U235" s="1"/>
      <c r="V235" s="1"/>
      <c r="W235" s="1">
        <f t="shared" si="0"/>
        <v>0</v>
      </c>
      <c r="X235" s="1"/>
      <c r="Y235" s="1"/>
      <c r="Z235" s="1"/>
    </row>
    <row r="236" spans="1:26" ht="15.75" customHeight="1" x14ac:dyDescent="0.2">
      <c r="A236" s="1"/>
      <c r="B236" s="1"/>
      <c r="C236" s="1"/>
      <c r="D236" s="49">
        <v>230</v>
      </c>
      <c r="E236" s="37"/>
      <c r="F236" s="14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39" t="str">
        <f t="array" ref="K236">IFERROR(INDEX('Z7 TARGET CREATION'!$C$3:$F$40,MATCH(E236,'Z7 TARGET CREATION'!$B$3:$B$40,0),MATCH(I236,'Z7 TARGET CREATION'!$C$2:$F$2,0)),"")</f>
        <v/>
      </c>
      <c r="L236" s="141" t="str">
        <f>IF(E236="","",VLOOKUP(E236,'Z7 TARGET CREATION'!$G$3:$I$40,3,FALSE))</f>
        <v/>
      </c>
      <c r="M236" s="40" t="str">
        <f>IF(E236="","",VLOOKUP(E236,'Z7 TARGET CREATION'!$G$3:$H$40,2, FALSE))</f>
        <v/>
      </c>
      <c r="N236" s="43" t="str">
        <f t="shared" si="1"/>
        <v/>
      </c>
      <c r="O236" s="142"/>
      <c r="P236" s="1"/>
      <c r="Q236" s="1"/>
      <c r="R236" s="1"/>
      <c r="S236" s="1"/>
      <c r="T236" s="1"/>
      <c r="U236" s="1"/>
      <c r="V236" s="1"/>
      <c r="W236" s="1">
        <f t="shared" si="0"/>
        <v>0</v>
      </c>
      <c r="X236" s="1"/>
      <c r="Y236" s="1"/>
      <c r="Z236" s="1"/>
    </row>
    <row r="237" spans="1:26" ht="15.75" customHeight="1" x14ac:dyDescent="0.2">
      <c r="A237" s="1"/>
      <c r="B237" s="1"/>
      <c r="C237" s="1"/>
      <c r="D237" s="49">
        <v>231</v>
      </c>
      <c r="E237" s="37"/>
      <c r="F237" s="14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39" t="str">
        <f t="array" ref="K237">IFERROR(INDEX('Z7 TARGET CREATION'!$C$3:$F$40,MATCH(E237,'Z7 TARGET CREATION'!$B$3:$B$40,0),MATCH(I237,'Z7 TARGET CREATION'!$C$2:$F$2,0)),"")</f>
        <v/>
      </c>
      <c r="L237" s="141" t="str">
        <f>IF(E237="","",VLOOKUP(E237,'Z7 TARGET CREATION'!$G$3:$I$40,3,FALSE))</f>
        <v/>
      </c>
      <c r="M237" s="40" t="str">
        <f>IF(E237="","",VLOOKUP(E237,'Z7 TARGET CREATION'!$G$3:$H$40,2, FALSE))</f>
        <v/>
      </c>
      <c r="N237" s="43" t="str">
        <f t="shared" si="1"/>
        <v/>
      </c>
      <c r="O237" s="142"/>
      <c r="P237" s="1"/>
      <c r="Q237" s="1"/>
      <c r="R237" s="1"/>
      <c r="S237" s="1"/>
      <c r="T237" s="1"/>
      <c r="U237" s="1"/>
      <c r="V237" s="1"/>
      <c r="W237" s="1">
        <f t="shared" si="0"/>
        <v>0</v>
      </c>
      <c r="X237" s="1"/>
      <c r="Y237" s="1"/>
      <c r="Z237" s="1"/>
    </row>
    <row r="238" spans="1:26" ht="15.75" customHeight="1" x14ac:dyDescent="0.2">
      <c r="A238" s="1"/>
      <c r="B238" s="1"/>
      <c r="C238" s="1"/>
      <c r="D238" s="49">
        <v>232</v>
      </c>
      <c r="E238" s="37"/>
      <c r="F238" s="14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39" t="str">
        <f t="array" ref="K238">IFERROR(INDEX('Z7 TARGET CREATION'!$C$3:$F$40,MATCH(E238,'Z7 TARGET CREATION'!$B$3:$B$40,0),MATCH(I238,'Z7 TARGET CREATION'!$C$2:$F$2,0)),"")</f>
        <v/>
      </c>
      <c r="L238" s="141" t="str">
        <f>IF(E238="","",VLOOKUP(E238,'Z7 TARGET CREATION'!$G$3:$I$40,3,FALSE))</f>
        <v/>
      </c>
      <c r="M238" s="40" t="str">
        <f>IF(E238="","",VLOOKUP(E238,'Z7 TARGET CREATION'!$G$3:$H$40,2, FALSE))</f>
        <v/>
      </c>
      <c r="N238" s="43" t="str">
        <f t="shared" si="1"/>
        <v/>
      </c>
      <c r="O238" s="142"/>
      <c r="P238" s="1"/>
      <c r="Q238" s="1"/>
      <c r="R238" s="1"/>
      <c r="S238" s="1"/>
      <c r="T238" s="1"/>
      <c r="U238" s="1"/>
      <c r="V238" s="1"/>
      <c r="W238" s="1">
        <f t="shared" si="0"/>
        <v>0</v>
      </c>
      <c r="X238" s="1"/>
      <c r="Y238" s="1"/>
      <c r="Z238" s="1"/>
    </row>
    <row r="239" spans="1:26" ht="15.75" customHeight="1" x14ac:dyDescent="0.2">
      <c r="A239" s="1"/>
      <c r="B239" s="1"/>
      <c r="C239" s="1"/>
      <c r="D239" s="49">
        <v>233</v>
      </c>
      <c r="E239" s="37"/>
      <c r="F239" s="14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39" t="str">
        <f t="array" ref="K239">IFERROR(INDEX('Z7 TARGET CREATION'!$C$3:$F$40,MATCH(E239,'Z7 TARGET CREATION'!$B$3:$B$40,0),MATCH(I239,'Z7 TARGET CREATION'!$C$2:$F$2,0)),"")</f>
        <v/>
      </c>
      <c r="L239" s="141" t="str">
        <f>IF(E239="","",VLOOKUP(E239,'Z7 TARGET CREATION'!$G$3:$I$40,3,FALSE))</f>
        <v/>
      </c>
      <c r="M239" s="40" t="str">
        <f>IF(E239="","",VLOOKUP(E239,'Z7 TARGET CREATION'!$G$3:$H$40,2, FALSE))</f>
        <v/>
      </c>
      <c r="N239" s="43" t="str">
        <f t="shared" si="1"/>
        <v/>
      </c>
      <c r="O239" s="142"/>
      <c r="P239" s="1"/>
      <c r="Q239" s="1"/>
      <c r="R239" s="1"/>
      <c r="S239" s="1"/>
      <c r="T239" s="1"/>
      <c r="U239" s="1"/>
      <c r="V239" s="1"/>
      <c r="W239" s="1">
        <f t="shared" si="0"/>
        <v>0</v>
      </c>
      <c r="X239" s="1"/>
      <c r="Y239" s="1"/>
      <c r="Z239" s="1"/>
    </row>
    <row r="240" spans="1:26" ht="15.75" customHeight="1" x14ac:dyDescent="0.2">
      <c r="A240" s="1"/>
      <c r="B240" s="1"/>
      <c r="C240" s="1"/>
      <c r="D240" s="49">
        <v>234</v>
      </c>
      <c r="E240" s="37"/>
      <c r="F240" s="14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39" t="str">
        <f t="array" ref="K240">IFERROR(INDEX('Z7 TARGET CREATION'!$C$3:$F$40,MATCH(E240,'Z7 TARGET CREATION'!$B$3:$B$40,0),MATCH(I240,'Z7 TARGET CREATION'!$C$2:$F$2,0)),"")</f>
        <v/>
      </c>
      <c r="L240" s="141" t="str">
        <f>IF(E240="","",VLOOKUP(E240,'Z7 TARGET CREATION'!$G$3:$I$40,3,FALSE))</f>
        <v/>
      </c>
      <c r="M240" s="40" t="str">
        <f>IF(E240="","",VLOOKUP(E240,'Z7 TARGET CREATION'!$G$3:$H$40,2, FALSE))</f>
        <v/>
      </c>
      <c r="N240" s="43" t="str">
        <f t="shared" si="1"/>
        <v/>
      </c>
      <c r="O240" s="142"/>
      <c r="P240" s="1"/>
      <c r="Q240" s="1"/>
      <c r="R240" s="1"/>
      <c r="S240" s="1"/>
      <c r="T240" s="1"/>
      <c r="U240" s="1"/>
      <c r="V240" s="1"/>
      <c r="W240" s="1">
        <f t="shared" si="0"/>
        <v>0</v>
      </c>
      <c r="X240" s="1"/>
      <c r="Y240" s="1"/>
      <c r="Z240" s="1"/>
    </row>
    <row r="241" spans="1:26" ht="15.75" customHeight="1" x14ac:dyDescent="0.2">
      <c r="A241" s="1"/>
      <c r="B241" s="1"/>
      <c r="C241" s="1"/>
      <c r="D241" s="49">
        <v>235</v>
      </c>
      <c r="E241" s="37"/>
      <c r="F241" s="14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39" t="str">
        <f t="array" ref="K241">IFERROR(INDEX('Z7 TARGET CREATION'!$C$3:$F$40,MATCH(E241,'Z7 TARGET CREATION'!$B$3:$B$40,0),MATCH(I241,'Z7 TARGET CREATION'!$C$2:$F$2,0)),"")</f>
        <v/>
      </c>
      <c r="L241" s="141" t="str">
        <f>IF(E241="","",VLOOKUP(E241,'Z7 TARGET CREATION'!$G$3:$I$40,3,FALSE))</f>
        <v/>
      </c>
      <c r="M241" s="40" t="str">
        <f>IF(E241="","",VLOOKUP(E241,'Z7 TARGET CREATION'!$G$3:$H$40,2, FALSE))</f>
        <v/>
      </c>
      <c r="N241" s="43" t="str">
        <f t="shared" si="1"/>
        <v/>
      </c>
      <c r="O241" s="142"/>
      <c r="P241" s="1"/>
      <c r="Q241" s="1"/>
      <c r="R241" s="1"/>
      <c r="S241" s="1"/>
      <c r="T241" s="1"/>
      <c r="U241" s="1"/>
      <c r="V241" s="1"/>
      <c r="W241" s="1">
        <f t="shared" si="0"/>
        <v>0</v>
      </c>
      <c r="X241" s="1"/>
      <c r="Y241" s="1"/>
      <c r="Z241" s="1"/>
    </row>
    <row r="242" spans="1:26" ht="15.75" customHeight="1" x14ac:dyDescent="0.2">
      <c r="A242" s="1"/>
      <c r="B242" s="1"/>
      <c r="C242" s="1"/>
      <c r="D242" s="49">
        <v>236</v>
      </c>
      <c r="E242" s="37"/>
      <c r="F242" s="14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39" t="str">
        <f t="array" ref="K242">IFERROR(INDEX('Z7 TARGET CREATION'!$C$3:$F$40,MATCH(E242,'Z7 TARGET CREATION'!$B$3:$B$40,0),MATCH(I242,'Z7 TARGET CREATION'!$C$2:$F$2,0)),"")</f>
        <v/>
      </c>
      <c r="L242" s="141" t="str">
        <f>IF(E242="","",VLOOKUP(E242,'Z7 TARGET CREATION'!$G$3:$I$40,3,FALSE))</f>
        <v/>
      </c>
      <c r="M242" s="40" t="str">
        <f>IF(E242="","",VLOOKUP(E242,'Z7 TARGET CREATION'!$G$3:$H$40,2, FALSE))</f>
        <v/>
      </c>
      <c r="N242" s="43" t="str">
        <f t="shared" si="1"/>
        <v/>
      </c>
      <c r="O242" s="142"/>
      <c r="P242" s="1"/>
      <c r="Q242" s="1"/>
      <c r="R242" s="1"/>
      <c r="S242" s="1"/>
      <c r="T242" s="1"/>
      <c r="U242" s="1"/>
      <c r="V242" s="1"/>
      <c r="W242" s="1">
        <f t="shared" si="0"/>
        <v>0</v>
      </c>
      <c r="X242" s="1"/>
      <c r="Y242" s="1"/>
      <c r="Z242" s="1"/>
    </row>
    <row r="243" spans="1:26" ht="15.75" customHeight="1" x14ac:dyDescent="0.2">
      <c r="A243" s="1"/>
      <c r="B243" s="1"/>
      <c r="C243" s="1"/>
      <c r="D243" s="49">
        <v>237</v>
      </c>
      <c r="E243" s="37"/>
      <c r="F243" s="14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39" t="str">
        <f t="array" ref="K243">IFERROR(INDEX('Z7 TARGET CREATION'!$C$3:$F$40,MATCH(E243,'Z7 TARGET CREATION'!$B$3:$B$40,0),MATCH(I243,'Z7 TARGET CREATION'!$C$2:$F$2,0)),"")</f>
        <v/>
      </c>
      <c r="L243" s="141" t="str">
        <f>IF(E243="","",VLOOKUP(E243,'Z7 TARGET CREATION'!$G$3:$I$40,3,FALSE))</f>
        <v/>
      </c>
      <c r="M243" s="40" t="str">
        <f>IF(E243="","",VLOOKUP(E243,'Z7 TARGET CREATION'!$G$3:$H$40,2, FALSE))</f>
        <v/>
      </c>
      <c r="N243" s="43" t="str">
        <f t="shared" si="1"/>
        <v/>
      </c>
      <c r="O243" s="142"/>
      <c r="P243" s="1"/>
      <c r="Q243" s="1"/>
      <c r="R243" s="1"/>
      <c r="S243" s="1"/>
      <c r="T243" s="1"/>
      <c r="U243" s="1"/>
      <c r="V243" s="1"/>
      <c r="W243" s="1">
        <f t="shared" si="0"/>
        <v>0</v>
      </c>
      <c r="X243" s="1"/>
      <c r="Y243" s="1"/>
      <c r="Z243" s="1"/>
    </row>
    <row r="244" spans="1:26" ht="15.75" customHeight="1" x14ac:dyDescent="0.2">
      <c r="A244" s="1"/>
      <c r="B244" s="1"/>
      <c r="C244" s="1"/>
      <c r="D244" s="49">
        <v>238</v>
      </c>
      <c r="E244" s="37"/>
      <c r="F244" s="14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39" t="str">
        <f t="array" ref="K244">IFERROR(INDEX('Z7 TARGET CREATION'!$C$3:$F$40,MATCH(E244,'Z7 TARGET CREATION'!$B$3:$B$40,0),MATCH(I244,'Z7 TARGET CREATION'!$C$2:$F$2,0)),"")</f>
        <v/>
      </c>
      <c r="L244" s="141" t="str">
        <f>IF(E244="","",VLOOKUP(E244,'Z7 TARGET CREATION'!$G$3:$I$40,3,FALSE))</f>
        <v/>
      </c>
      <c r="M244" s="40" t="str">
        <f>IF(E244="","",VLOOKUP(E244,'Z7 TARGET CREATION'!$G$3:$H$40,2, FALSE))</f>
        <v/>
      </c>
      <c r="N244" s="43" t="str">
        <f t="shared" si="1"/>
        <v/>
      </c>
      <c r="O244" s="142"/>
      <c r="P244" s="1"/>
      <c r="Q244" s="1"/>
      <c r="R244" s="1"/>
      <c r="S244" s="1"/>
      <c r="T244" s="1"/>
      <c r="U244" s="1"/>
      <c r="V244" s="1"/>
      <c r="W244" s="1">
        <f t="shared" si="0"/>
        <v>0</v>
      </c>
      <c r="X244" s="1"/>
      <c r="Y244" s="1"/>
      <c r="Z244" s="1"/>
    </row>
    <row r="245" spans="1:26" ht="15.75" customHeight="1" x14ac:dyDescent="0.2">
      <c r="A245" s="1"/>
      <c r="B245" s="1"/>
      <c r="C245" s="1"/>
      <c r="D245" s="49">
        <v>239</v>
      </c>
      <c r="E245" s="37"/>
      <c r="F245" s="14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39" t="str">
        <f t="array" ref="K245">IFERROR(INDEX('Z7 TARGET CREATION'!$C$3:$F$40,MATCH(E245,'Z7 TARGET CREATION'!$B$3:$B$40,0),MATCH(I245,'Z7 TARGET CREATION'!$C$2:$F$2,0)),"")</f>
        <v/>
      </c>
      <c r="L245" s="141" t="str">
        <f>IF(E245="","",VLOOKUP(E245,'Z7 TARGET CREATION'!$G$3:$I$40,3,FALSE))</f>
        <v/>
      </c>
      <c r="M245" s="40" t="str">
        <f>IF(E245="","",VLOOKUP(E245,'Z7 TARGET CREATION'!$G$3:$H$40,2, FALSE))</f>
        <v/>
      </c>
      <c r="N245" s="43" t="str">
        <f t="shared" si="1"/>
        <v/>
      </c>
      <c r="O245" s="142"/>
      <c r="P245" s="1"/>
      <c r="Q245" s="1"/>
      <c r="R245" s="1"/>
      <c r="S245" s="1"/>
      <c r="T245" s="1"/>
      <c r="U245" s="1"/>
      <c r="V245" s="1"/>
      <c r="W245" s="1">
        <f t="shared" si="0"/>
        <v>0</v>
      </c>
      <c r="X245" s="1"/>
      <c r="Y245" s="1"/>
      <c r="Z245" s="1"/>
    </row>
    <row r="246" spans="1:26" ht="15.75" customHeight="1" x14ac:dyDescent="0.2">
      <c r="A246" s="1"/>
      <c r="B246" s="1"/>
      <c r="C246" s="1"/>
      <c r="D246" s="49">
        <v>240</v>
      </c>
      <c r="E246" s="37"/>
      <c r="F246" s="14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39" t="str">
        <f t="array" ref="K246">IFERROR(INDEX('Z7 TARGET CREATION'!$C$3:$F$40,MATCH(E246,'Z7 TARGET CREATION'!$B$3:$B$40,0),MATCH(I246,'Z7 TARGET CREATION'!$C$2:$F$2,0)),"")</f>
        <v/>
      </c>
      <c r="L246" s="141" t="str">
        <f>IF(E246="","",VLOOKUP(E246,'Z7 TARGET CREATION'!$G$3:$I$40,3,FALSE))</f>
        <v/>
      </c>
      <c r="M246" s="40" t="str">
        <f>IF(E246="","",VLOOKUP(E246,'Z7 TARGET CREATION'!$G$3:$H$40,2, FALSE))</f>
        <v/>
      </c>
      <c r="N246" s="43" t="str">
        <f t="shared" si="1"/>
        <v/>
      </c>
      <c r="O246" s="142"/>
      <c r="P246" s="1"/>
      <c r="Q246" s="1"/>
      <c r="R246" s="1"/>
      <c r="S246" s="1"/>
      <c r="T246" s="1"/>
      <c r="U246" s="1"/>
      <c r="V246" s="1"/>
      <c r="W246" s="1">
        <f t="shared" si="0"/>
        <v>0</v>
      </c>
      <c r="X246" s="1"/>
      <c r="Y246" s="1"/>
      <c r="Z246" s="1"/>
    </row>
    <row r="247" spans="1:26" ht="15.75" customHeight="1" x14ac:dyDescent="0.2">
      <c r="A247" s="1"/>
      <c r="B247" s="1"/>
      <c r="C247" s="1"/>
      <c r="D247" s="49">
        <v>241</v>
      </c>
      <c r="E247" s="37"/>
      <c r="F247" s="14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39" t="str">
        <f t="array" ref="K247">IFERROR(INDEX('Z7 TARGET CREATION'!$C$3:$F$40,MATCH(E247,'Z7 TARGET CREATION'!$B$3:$B$40,0),MATCH(I247,'Z7 TARGET CREATION'!$C$2:$F$2,0)),"")</f>
        <v/>
      </c>
      <c r="L247" s="141" t="str">
        <f>IF(E247="","",VLOOKUP(E247,'Z7 TARGET CREATION'!$G$3:$I$40,3,FALSE))</f>
        <v/>
      </c>
      <c r="M247" s="40" t="str">
        <f>IF(E247="","",VLOOKUP(E247,'Z7 TARGET CREATION'!$G$3:$H$40,2, FALSE))</f>
        <v/>
      </c>
      <c r="N247" s="43" t="str">
        <f t="shared" si="1"/>
        <v/>
      </c>
      <c r="O247" s="142"/>
      <c r="P247" s="1"/>
      <c r="Q247" s="1"/>
      <c r="R247" s="1"/>
      <c r="S247" s="1"/>
      <c r="T247" s="1"/>
      <c r="U247" s="1"/>
      <c r="V247" s="1"/>
      <c r="W247" s="1">
        <f t="shared" si="0"/>
        <v>0</v>
      </c>
      <c r="X247" s="1"/>
      <c r="Y247" s="1"/>
      <c r="Z247" s="1"/>
    </row>
    <row r="248" spans="1:26" ht="15.75" customHeight="1" x14ac:dyDescent="0.2">
      <c r="A248" s="1"/>
      <c r="B248" s="1"/>
      <c r="C248" s="1"/>
      <c r="D248" s="49">
        <v>242</v>
      </c>
      <c r="E248" s="37"/>
      <c r="F248" s="14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39" t="str">
        <f t="array" ref="K248">IFERROR(INDEX('Z7 TARGET CREATION'!$C$3:$F$40,MATCH(E248,'Z7 TARGET CREATION'!$B$3:$B$40,0),MATCH(I248,'Z7 TARGET CREATION'!$C$2:$F$2,0)),"")</f>
        <v/>
      </c>
      <c r="L248" s="141" t="str">
        <f>IF(E248="","",VLOOKUP(E248,'Z7 TARGET CREATION'!$G$3:$I$40,3,FALSE))</f>
        <v/>
      </c>
      <c r="M248" s="40" t="str">
        <f>IF(E248="","",VLOOKUP(E248,'Z7 TARGET CREATION'!$G$3:$H$40,2, FALSE))</f>
        <v/>
      </c>
      <c r="N248" s="43" t="str">
        <f t="shared" si="1"/>
        <v/>
      </c>
      <c r="O248" s="142"/>
      <c r="P248" s="1"/>
      <c r="Q248" s="1"/>
      <c r="R248" s="1"/>
      <c r="S248" s="1"/>
      <c r="T248" s="1"/>
      <c r="U248" s="1"/>
      <c r="V248" s="1"/>
      <c r="W248" s="1">
        <f t="shared" si="0"/>
        <v>0</v>
      </c>
      <c r="X248" s="1"/>
      <c r="Y248" s="1"/>
      <c r="Z248" s="1"/>
    </row>
    <row r="249" spans="1:26" ht="15.75" customHeight="1" x14ac:dyDescent="0.2">
      <c r="A249" s="1"/>
      <c r="B249" s="1"/>
      <c r="C249" s="1"/>
      <c r="D249" s="49">
        <v>243</v>
      </c>
      <c r="E249" s="37"/>
      <c r="F249" s="14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39" t="str">
        <f t="array" ref="K249">IFERROR(INDEX('Z7 TARGET CREATION'!$C$3:$F$40,MATCH(E249,'Z7 TARGET CREATION'!$B$3:$B$40,0),MATCH(I249,'Z7 TARGET CREATION'!$C$2:$F$2,0)),"")</f>
        <v/>
      </c>
      <c r="L249" s="141" t="str">
        <f>IF(E249="","",VLOOKUP(E249,'Z7 TARGET CREATION'!$G$3:$I$40,3,FALSE))</f>
        <v/>
      </c>
      <c r="M249" s="40" t="str">
        <f>IF(E249="","",VLOOKUP(E249,'Z7 TARGET CREATION'!$G$3:$H$40,2, FALSE))</f>
        <v/>
      </c>
      <c r="N249" s="43" t="str">
        <f t="shared" si="1"/>
        <v/>
      </c>
      <c r="O249" s="142"/>
      <c r="P249" s="1"/>
      <c r="Q249" s="1"/>
      <c r="R249" s="1"/>
      <c r="S249" s="1"/>
      <c r="T249" s="1"/>
      <c r="U249" s="1"/>
      <c r="V249" s="1"/>
      <c r="W249" s="1">
        <f t="shared" si="0"/>
        <v>0</v>
      </c>
      <c r="X249" s="1"/>
      <c r="Y249" s="1"/>
      <c r="Z249" s="1"/>
    </row>
    <row r="250" spans="1:26" ht="15.75" customHeight="1" x14ac:dyDescent="0.2">
      <c r="A250" s="1"/>
      <c r="B250" s="1"/>
      <c r="C250" s="1"/>
      <c r="D250" s="49">
        <v>244</v>
      </c>
      <c r="E250" s="37"/>
      <c r="F250" s="14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39" t="str">
        <f t="array" ref="K250">IFERROR(INDEX('Z7 TARGET CREATION'!$C$3:$F$40,MATCH(E250,'Z7 TARGET CREATION'!$B$3:$B$40,0),MATCH(I250,'Z7 TARGET CREATION'!$C$2:$F$2,0)),"")</f>
        <v/>
      </c>
      <c r="L250" s="141" t="str">
        <f>IF(E250="","",VLOOKUP(E250,'Z7 TARGET CREATION'!$G$3:$I$40,3,FALSE))</f>
        <v/>
      </c>
      <c r="M250" s="40" t="str">
        <f>IF(E250="","",VLOOKUP(E250,'Z7 TARGET CREATION'!$G$3:$H$40,2, FALSE))</f>
        <v/>
      </c>
      <c r="N250" s="43" t="str">
        <f t="shared" si="1"/>
        <v/>
      </c>
      <c r="O250" s="142"/>
      <c r="P250" s="1"/>
      <c r="Q250" s="1"/>
      <c r="R250" s="1"/>
      <c r="S250" s="1"/>
      <c r="T250" s="1"/>
      <c r="U250" s="1"/>
      <c r="V250" s="1"/>
      <c r="W250" s="1">
        <f t="shared" si="0"/>
        <v>0</v>
      </c>
      <c r="X250" s="1"/>
      <c r="Y250" s="1"/>
      <c r="Z250" s="1"/>
    </row>
    <row r="251" spans="1:26" ht="15.75" customHeight="1" x14ac:dyDescent="0.2">
      <c r="A251" s="1"/>
      <c r="B251" s="1"/>
      <c r="C251" s="1"/>
      <c r="D251" s="49">
        <v>245</v>
      </c>
      <c r="E251" s="37"/>
      <c r="F251" s="14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39" t="str">
        <f t="array" ref="K251">IFERROR(INDEX('Z7 TARGET CREATION'!$C$3:$F$40,MATCH(E251,'Z7 TARGET CREATION'!$B$3:$B$40,0),MATCH(I251,'Z7 TARGET CREATION'!$C$2:$F$2,0)),"")</f>
        <v/>
      </c>
      <c r="L251" s="141" t="str">
        <f>IF(E251="","",VLOOKUP(E251,'Z7 TARGET CREATION'!$G$3:$I$40,3,FALSE))</f>
        <v/>
      </c>
      <c r="M251" s="40" t="str">
        <f>IF(E251="","",VLOOKUP(E251,'Z7 TARGET CREATION'!$G$3:$H$40,2, FALSE))</f>
        <v/>
      </c>
      <c r="N251" s="43" t="str">
        <f t="shared" si="1"/>
        <v/>
      </c>
      <c r="O251" s="142"/>
      <c r="P251" s="1"/>
      <c r="Q251" s="1"/>
      <c r="R251" s="1"/>
      <c r="S251" s="1"/>
      <c r="T251" s="1"/>
      <c r="U251" s="1"/>
      <c r="V251" s="1"/>
      <c r="W251" s="1">
        <f t="shared" si="0"/>
        <v>0</v>
      </c>
      <c r="X251" s="1"/>
      <c r="Y251" s="1"/>
      <c r="Z251" s="1"/>
    </row>
    <row r="252" spans="1:26" ht="15.75" customHeight="1" x14ac:dyDescent="0.2">
      <c r="A252" s="1"/>
      <c r="B252" s="1"/>
      <c r="C252" s="1"/>
      <c r="D252" s="49">
        <v>246</v>
      </c>
      <c r="E252" s="37"/>
      <c r="F252" s="14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39" t="str">
        <f t="array" ref="K252">IFERROR(INDEX('Z7 TARGET CREATION'!$C$3:$F$40,MATCH(E252,'Z7 TARGET CREATION'!$B$3:$B$40,0),MATCH(I252,'Z7 TARGET CREATION'!$C$2:$F$2,0)),"")</f>
        <v/>
      </c>
      <c r="L252" s="141" t="str">
        <f>IF(E252="","",VLOOKUP(E252,'Z7 TARGET CREATION'!$G$3:$I$40,3,FALSE))</f>
        <v/>
      </c>
      <c r="M252" s="40" t="str">
        <f>IF(E252="","",VLOOKUP(E252,'Z7 TARGET CREATION'!$G$3:$H$40,2, FALSE))</f>
        <v/>
      </c>
      <c r="N252" s="43" t="str">
        <f t="shared" si="1"/>
        <v/>
      </c>
      <c r="O252" s="142"/>
      <c r="P252" s="1"/>
      <c r="Q252" s="1"/>
      <c r="R252" s="1"/>
      <c r="S252" s="1"/>
      <c r="T252" s="1"/>
      <c r="U252" s="1"/>
      <c r="V252" s="1"/>
      <c r="W252" s="1">
        <f t="shared" si="0"/>
        <v>0</v>
      </c>
      <c r="X252" s="1"/>
      <c r="Y252" s="1"/>
      <c r="Z252" s="1"/>
    </row>
    <row r="253" spans="1:26" ht="15.75" customHeight="1" x14ac:dyDescent="0.2">
      <c r="A253" s="1"/>
      <c r="B253" s="1"/>
      <c r="C253" s="1"/>
      <c r="D253" s="49">
        <v>247</v>
      </c>
      <c r="E253" s="37"/>
      <c r="F253" s="14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39" t="str">
        <f t="array" ref="K253">IFERROR(INDEX('Z7 TARGET CREATION'!$C$3:$F$40,MATCH(E253,'Z7 TARGET CREATION'!$B$3:$B$40,0),MATCH(I253,'Z7 TARGET CREATION'!$C$2:$F$2,0)),"")</f>
        <v/>
      </c>
      <c r="L253" s="141" t="str">
        <f>IF(E253="","",VLOOKUP(E253,'Z7 TARGET CREATION'!$G$3:$I$40,3,FALSE))</f>
        <v/>
      </c>
      <c r="M253" s="40" t="str">
        <f>IF(E253="","",VLOOKUP(E253,'Z7 TARGET CREATION'!$G$3:$H$40,2, FALSE))</f>
        <v/>
      </c>
      <c r="N253" s="43" t="str">
        <f t="shared" si="1"/>
        <v/>
      </c>
      <c r="O253" s="142"/>
      <c r="P253" s="1"/>
      <c r="Q253" s="1"/>
      <c r="R253" s="1"/>
      <c r="S253" s="1"/>
      <c r="T253" s="1"/>
      <c r="U253" s="1"/>
      <c r="V253" s="1"/>
      <c r="W253" s="1">
        <f t="shared" si="0"/>
        <v>0</v>
      </c>
      <c r="X253" s="1"/>
      <c r="Y253" s="1"/>
      <c r="Z253" s="1"/>
    </row>
    <row r="254" spans="1:26" ht="15.75" customHeight="1" x14ac:dyDescent="0.2">
      <c r="A254" s="1"/>
      <c r="B254" s="1"/>
      <c r="C254" s="1"/>
      <c r="D254" s="56">
        <v>248</v>
      </c>
      <c r="E254" s="37"/>
      <c r="F254" s="143"/>
      <c r="G254" s="144" t="str">
        <f>IFERROR(VLOOKUP(E254,'Z1 HAB CLASS'!$D$4:$E$45,2,FALSE)," ")</f>
        <v xml:space="preserve"> </v>
      </c>
      <c r="H254" s="145" t="str">
        <f>IFERROR(VLOOKUP(G254,'Z1 HAB CLASS'!$L$3:$N$9,2,FALSE)," ")</f>
        <v xml:space="preserve"> </v>
      </c>
      <c r="I254" s="146"/>
      <c r="J254" s="145" t="str">
        <f>IFERROR(VLOOKUP(I254,'Z3 CONDITION VALUE'!$A$3:$B$5,2,FALSE)," ")</f>
        <v xml:space="preserve"> </v>
      </c>
      <c r="K254" s="144" t="str">
        <f t="array" ref="K254">IFERROR(INDEX('Z7 TARGET CREATION'!$C$3:$F$40,MATCH(E254,'Z7 TARGET CREATION'!$B$3:$B$40,0),MATCH(I254,'Z7 TARGET CREATION'!$C$2:$F$2,0)),"")</f>
        <v/>
      </c>
      <c r="L254" s="147" t="str">
        <f>IF(E254="","",VLOOKUP(E254,'Z7 TARGET CREATION'!$G$3:$I$40,3,FALSE))</f>
        <v/>
      </c>
      <c r="M254" s="145" t="str">
        <f>IF(E254="","",VLOOKUP(E254,'Z7 TARGET CREATION'!$G$3:$H$40,2, FALSE))</f>
        <v/>
      </c>
      <c r="N254" s="43" t="str">
        <f t="shared" si="1"/>
        <v/>
      </c>
      <c r="O254" s="148"/>
      <c r="P254" s="1"/>
      <c r="Q254" s="1"/>
      <c r="R254" s="1"/>
      <c r="S254" s="1"/>
      <c r="T254" s="1"/>
      <c r="U254" s="1"/>
      <c r="V254" s="1"/>
      <c r="W254" s="1">
        <f t="shared" si="0"/>
        <v>0</v>
      </c>
      <c r="X254" s="1"/>
      <c r="Y254" s="1"/>
      <c r="Z254" s="1"/>
    </row>
    <row r="255" spans="1:26" ht="15.75" customHeight="1" x14ac:dyDescent="0.2">
      <c r="A255" s="1"/>
      <c r="B255" s="1"/>
      <c r="C255" s="1"/>
      <c r="D255" s="1"/>
      <c r="E255" s="149" t="s">
        <v>70</v>
      </c>
      <c r="F255" s="150">
        <f>SUM(F7:F254)</f>
        <v>4</v>
      </c>
      <c r="G255" s="1"/>
      <c r="H255" s="1"/>
      <c r="I255" s="1"/>
      <c r="J255" s="1"/>
      <c r="K255" s="2"/>
      <c r="L255" s="2"/>
      <c r="M255" s="151" t="s">
        <v>71</v>
      </c>
      <c r="N255" s="150">
        <f>SUM(N7:N254)</f>
        <v>6</v>
      </c>
      <c r="O255" s="25"/>
      <c r="P255" s="1"/>
      <c r="Q255" s="1"/>
      <c r="R255" s="1"/>
      <c r="S255" s="1"/>
      <c r="T255" s="1"/>
      <c r="U255" s="1"/>
      <c r="V255" s="1"/>
      <c r="W255" s="1">
        <f t="shared" si="0"/>
        <v>1</v>
      </c>
      <c r="X255" s="1"/>
      <c r="Y255" s="1"/>
      <c r="Z255" s="1"/>
    </row>
    <row r="256" spans="1:26" ht="15.75" customHeight="1" x14ac:dyDescent="0.2">
      <c r="A256" s="1"/>
      <c r="B256" s="1"/>
      <c r="C256" s="1"/>
      <c r="D256" s="1"/>
      <c r="E256" s="2"/>
      <c r="F256" s="2"/>
      <c r="G256" s="1"/>
      <c r="H256" s="1"/>
      <c r="I256" s="1"/>
      <c r="J256" s="1"/>
      <c r="K256" s="2"/>
      <c r="L256" s="2"/>
      <c r="M256" s="2"/>
      <c r="N256" s="2"/>
      <c r="O256" s="25"/>
      <c r="P256" s="1"/>
      <c r="Q256" s="1"/>
      <c r="R256" s="1"/>
      <c r="S256" s="1"/>
      <c r="T256" s="1"/>
      <c r="U256" s="1"/>
      <c r="V256" s="1"/>
      <c r="W256" s="1">
        <f t="shared" si="0"/>
        <v>0</v>
      </c>
      <c r="X256" s="1"/>
      <c r="Y256" s="1"/>
      <c r="Z256" s="1"/>
    </row>
    <row r="257" spans="1:26" ht="15.75" customHeight="1" x14ac:dyDescent="0.2">
      <c r="A257" s="1"/>
      <c r="B257" s="1"/>
      <c r="C257" s="1"/>
      <c r="D257" s="1"/>
      <c r="E257" s="2"/>
      <c r="F257" s="2"/>
      <c r="G257" s="1"/>
      <c r="H257" s="1"/>
      <c r="I257" s="1"/>
      <c r="J257" s="1"/>
      <c r="K257" s="2"/>
      <c r="L257" s="2"/>
      <c r="M257" s="2"/>
      <c r="N257" s="2"/>
      <c r="O257" s="25"/>
      <c r="P257" s="1"/>
      <c r="Q257" s="1"/>
      <c r="R257" s="1"/>
      <c r="S257" s="1"/>
      <c r="T257" s="1"/>
      <c r="U257" s="1"/>
      <c r="V257" s="1"/>
      <c r="W257" s="1"/>
      <c r="X257" s="1"/>
      <c r="Y257" s="1"/>
      <c r="Z257" s="1"/>
    </row>
    <row r="258" spans="1:26" ht="15.75" customHeight="1" x14ac:dyDescent="0.2">
      <c r="A258" s="1"/>
      <c r="B258" s="1"/>
      <c r="C258" s="1"/>
      <c r="D258" s="1"/>
      <c r="E258" s="2"/>
      <c r="F258" s="2"/>
      <c r="G258" s="1"/>
      <c r="H258" s="1"/>
      <c r="I258" s="1"/>
      <c r="J258" s="1"/>
      <c r="K258" s="2"/>
      <c r="L258" s="2"/>
      <c r="M258" s="2"/>
      <c r="N258" s="2"/>
      <c r="O258" s="25"/>
      <c r="P258" s="1"/>
      <c r="Q258" s="1"/>
      <c r="R258" s="1"/>
      <c r="S258" s="1"/>
      <c r="T258" s="1"/>
      <c r="U258" s="1"/>
      <c r="V258" s="1"/>
      <c r="W258" s="1"/>
      <c r="X258" s="1"/>
      <c r="Y258" s="1"/>
      <c r="Z258" s="1"/>
    </row>
    <row r="259" spans="1:26" ht="15.75" customHeight="1" x14ac:dyDescent="0.2">
      <c r="A259" s="1"/>
      <c r="B259" s="1"/>
      <c r="C259" s="1"/>
      <c r="D259" s="1"/>
      <c r="E259" s="2"/>
      <c r="F259" s="2"/>
      <c r="G259" s="1"/>
      <c r="H259" s="1"/>
      <c r="I259" s="1"/>
      <c r="J259" s="1"/>
      <c r="K259" s="2"/>
      <c r="L259" s="2"/>
      <c r="M259" s="2"/>
      <c r="N259" s="2"/>
      <c r="O259" s="25"/>
      <c r="P259" s="1"/>
      <c r="Q259" s="1"/>
      <c r="R259" s="1"/>
      <c r="S259" s="1"/>
      <c r="T259" s="1"/>
      <c r="U259" s="1"/>
      <c r="V259" s="1"/>
      <c r="W259" s="1"/>
      <c r="X259" s="1"/>
      <c r="Y259" s="1"/>
      <c r="Z259" s="1"/>
    </row>
    <row r="260" spans="1:26" ht="15.75" customHeight="1" x14ac:dyDescent="0.2">
      <c r="A260" s="1"/>
      <c r="B260" s="1"/>
      <c r="C260" s="1"/>
      <c r="D260" s="1"/>
      <c r="E260" s="2"/>
      <c r="F260" s="2"/>
      <c r="G260" s="1"/>
      <c r="H260" s="1"/>
      <c r="I260" s="1"/>
      <c r="J260" s="1"/>
      <c r="K260" s="2"/>
      <c r="L260" s="2"/>
      <c r="M260" s="2"/>
      <c r="N260" s="2"/>
      <c r="O260" s="25"/>
      <c r="P260" s="1"/>
      <c r="Q260" s="1"/>
      <c r="R260" s="1"/>
      <c r="S260" s="1"/>
      <c r="T260" s="1"/>
      <c r="U260" s="1"/>
      <c r="V260" s="1"/>
      <c r="W260" s="1"/>
      <c r="X260" s="1"/>
      <c r="Y260" s="1"/>
      <c r="Z260" s="1"/>
    </row>
    <row r="261" spans="1:26" ht="15.75" customHeight="1" x14ac:dyDescent="0.2">
      <c r="A261" s="1"/>
      <c r="B261" s="1"/>
      <c r="C261" s="1"/>
      <c r="D261" s="1"/>
      <c r="E261" s="2"/>
      <c r="F261" s="2"/>
      <c r="G261" s="1"/>
      <c r="H261" s="1"/>
      <c r="I261" s="1"/>
      <c r="J261" s="1"/>
      <c r="K261" s="2"/>
      <c r="L261" s="2"/>
      <c r="M261" s="2"/>
      <c r="N261" s="2"/>
      <c r="O261" s="25"/>
      <c r="P261" s="1"/>
      <c r="Q261" s="1"/>
      <c r="R261" s="1"/>
      <c r="S261" s="1"/>
      <c r="T261" s="1"/>
      <c r="U261" s="1"/>
      <c r="V261" s="1"/>
      <c r="W261" s="1"/>
      <c r="X261" s="1"/>
      <c r="Y261" s="1"/>
      <c r="Z261" s="1"/>
    </row>
    <row r="262" spans="1:26" ht="15.75" customHeight="1" x14ac:dyDescent="0.2">
      <c r="A262" s="1"/>
      <c r="B262" s="1"/>
      <c r="C262" s="1"/>
      <c r="D262" s="1"/>
      <c r="E262" s="2"/>
      <c r="F262" s="2"/>
      <c r="G262" s="1"/>
      <c r="H262" s="1"/>
      <c r="I262" s="1"/>
      <c r="J262" s="1"/>
      <c r="K262" s="2"/>
      <c r="L262" s="2"/>
      <c r="M262" s="2"/>
      <c r="N262" s="2"/>
      <c r="O262" s="25"/>
      <c r="P262" s="1"/>
      <c r="Q262" s="1"/>
      <c r="R262" s="1"/>
      <c r="S262" s="1"/>
      <c r="T262" s="1"/>
      <c r="U262" s="1"/>
      <c r="V262" s="1"/>
      <c r="W262" s="1"/>
      <c r="X262" s="1"/>
      <c r="Y262" s="1"/>
      <c r="Z262" s="1"/>
    </row>
    <row r="263" spans="1:26" ht="15.75" customHeight="1" x14ac:dyDescent="0.2">
      <c r="A263" s="1"/>
      <c r="B263" s="1"/>
      <c r="C263" s="1"/>
      <c r="D263" s="1"/>
      <c r="E263" s="2"/>
      <c r="F263" s="2"/>
      <c r="G263" s="1"/>
      <c r="H263" s="1"/>
      <c r="I263" s="1"/>
      <c r="J263" s="1"/>
      <c r="K263" s="2"/>
      <c r="L263" s="2"/>
      <c r="M263" s="2"/>
      <c r="N263" s="2"/>
      <c r="O263" s="25"/>
      <c r="P263" s="1"/>
      <c r="Q263" s="1"/>
      <c r="R263" s="1"/>
      <c r="S263" s="1"/>
      <c r="T263" s="1"/>
      <c r="U263" s="1"/>
      <c r="V263" s="1"/>
      <c r="W263" s="1"/>
      <c r="X263" s="1"/>
      <c r="Y263" s="1"/>
      <c r="Z263" s="1"/>
    </row>
    <row r="264" spans="1:26" ht="15.75" customHeight="1" x14ac:dyDescent="0.2">
      <c r="A264" s="1"/>
      <c r="B264" s="1"/>
      <c r="C264" s="1"/>
      <c r="D264" s="1"/>
      <c r="E264" s="2"/>
      <c r="F264" s="2"/>
      <c r="G264" s="1"/>
      <c r="H264" s="1"/>
      <c r="I264" s="1"/>
      <c r="J264" s="1"/>
      <c r="K264" s="2"/>
      <c r="L264" s="2"/>
      <c r="M264" s="2"/>
      <c r="N264" s="2"/>
      <c r="O264" s="25"/>
      <c r="P264" s="1"/>
      <c r="Q264" s="1"/>
      <c r="R264" s="1"/>
      <c r="S264" s="1"/>
      <c r="T264" s="1"/>
      <c r="U264" s="1"/>
      <c r="V264" s="1"/>
      <c r="W264" s="1"/>
      <c r="X264" s="1"/>
      <c r="Y264" s="1"/>
      <c r="Z264" s="1"/>
    </row>
    <row r="265" spans="1:26" ht="15.75" customHeight="1" x14ac:dyDescent="0.2">
      <c r="A265" s="1"/>
      <c r="B265" s="1"/>
      <c r="C265" s="1"/>
      <c r="D265" s="1"/>
      <c r="E265" s="2"/>
      <c r="F265" s="2"/>
      <c r="G265" s="1"/>
      <c r="H265" s="1"/>
      <c r="I265" s="1"/>
      <c r="J265" s="1"/>
      <c r="K265" s="2"/>
      <c r="L265" s="2"/>
      <c r="M265" s="2"/>
      <c r="N265" s="2"/>
      <c r="O265" s="25"/>
      <c r="P265" s="1"/>
      <c r="Q265" s="1"/>
      <c r="R265" s="1"/>
      <c r="S265" s="1"/>
      <c r="T265" s="1"/>
      <c r="U265" s="1"/>
      <c r="V265" s="1"/>
      <c r="W265" s="1"/>
      <c r="X265" s="1"/>
      <c r="Y265" s="1"/>
      <c r="Z265" s="1"/>
    </row>
    <row r="266" spans="1:26" ht="15.75" customHeight="1" x14ac:dyDescent="0.2">
      <c r="A266" s="1"/>
      <c r="B266" s="1"/>
      <c r="C266" s="1"/>
      <c r="D266" s="1"/>
      <c r="E266" s="2"/>
      <c r="F266" s="2"/>
      <c r="G266" s="1"/>
      <c r="H266" s="1"/>
      <c r="I266" s="1"/>
      <c r="J266" s="1"/>
      <c r="K266" s="2"/>
      <c r="L266" s="2"/>
      <c r="M266" s="2"/>
      <c r="N266" s="2"/>
      <c r="O266" s="25"/>
      <c r="P266" s="1"/>
      <c r="Q266" s="1"/>
      <c r="R266" s="1"/>
      <c r="S266" s="1"/>
      <c r="T266" s="1"/>
      <c r="U266" s="1"/>
      <c r="V266" s="1"/>
      <c r="W266" s="1"/>
      <c r="X266" s="1"/>
      <c r="Y266" s="1"/>
      <c r="Z266" s="1"/>
    </row>
    <row r="267" spans="1:26" ht="15.75" customHeight="1" x14ac:dyDescent="0.2">
      <c r="A267" s="1"/>
      <c r="B267" s="1"/>
      <c r="C267" s="1"/>
      <c r="D267" s="1"/>
      <c r="E267" s="2"/>
      <c r="F267" s="2"/>
      <c r="G267" s="1"/>
      <c r="H267" s="1"/>
      <c r="I267" s="1"/>
      <c r="J267" s="1"/>
      <c r="K267" s="2"/>
      <c r="L267" s="2"/>
      <c r="M267" s="2"/>
      <c r="N267" s="2"/>
      <c r="O267" s="25"/>
      <c r="P267" s="1"/>
      <c r="Q267" s="1"/>
      <c r="R267" s="1"/>
      <c r="S267" s="1"/>
      <c r="T267" s="1"/>
      <c r="U267" s="1"/>
      <c r="V267" s="1"/>
      <c r="W267" s="1"/>
      <c r="X267" s="1"/>
      <c r="Y267" s="1"/>
      <c r="Z267" s="1"/>
    </row>
    <row r="268" spans="1:26" ht="15.75" customHeight="1" x14ac:dyDescent="0.2">
      <c r="A268" s="1"/>
      <c r="B268" s="1"/>
      <c r="C268" s="1"/>
      <c r="D268" s="1"/>
      <c r="E268" s="2"/>
      <c r="F268" s="2"/>
      <c r="G268" s="1"/>
      <c r="H268" s="1"/>
      <c r="I268" s="1"/>
      <c r="J268" s="1"/>
      <c r="K268" s="2"/>
      <c r="L268" s="2"/>
      <c r="M268" s="2"/>
      <c r="N268" s="2"/>
      <c r="O268" s="25"/>
      <c r="P268" s="1"/>
      <c r="Q268" s="1"/>
      <c r="R268" s="1"/>
      <c r="S268" s="1"/>
      <c r="T268" s="1"/>
      <c r="U268" s="1"/>
      <c r="V268" s="1"/>
      <c r="W268" s="1"/>
      <c r="X268" s="1"/>
      <c r="Y268" s="1"/>
      <c r="Z268" s="1"/>
    </row>
    <row r="269" spans="1:26" ht="15.75" customHeight="1" x14ac:dyDescent="0.2">
      <c r="A269" s="1"/>
      <c r="B269" s="1"/>
      <c r="C269" s="1"/>
      <c r="D269" s="1"/>
      <c r="E269" s="2"/>
      <c r="F269" s="2"/>
      <c r="G269" s="1"/>
      <c r="H269" s="1"/>
      <c r="I269" s="1"/>
      <c r="J269" s="1"/>
      <c r="K269" s="2"/>
      <c r="L269" s="2"/>
      <c r="M269" s="2"/>
      <c r="N269" s="2"/>
      <c r="O269" s="25"/>
      <c r="P269" s="1"/>
      <c r="Q269" s="1"/>
      <c r="R269" s="1"/>
      <c r="S269" s="1"/>
      <c r="T269" s="1"/>
      <c r="U269" s="1"/>
      <c r="V269" s="1"/>
      <c r="W269" s="1"/>
      <c r="X269" s="1"/>
      <c r="Y269" s="1"/>
      <c r="Z269" s="1"/>
    </row>
    <row r="270" spans="1:26" ht="15.75" customHeight="1" x14ac:dyDescent="0.2">
      <c r="A270" s="1"/>
      <c r="B270" s="1"/>
      <c r="C270" s="1"/>
      <c r="D270" s="1"/>
      <c r="E270" s="2"/>
      <c r="F270" s="2"/>
      <c r="G270" s="1"/>
      <c r="H270" s="1"/>
      <c r="I270" s="1"/>
      <c r="J270" s="1"/>
      <c r="K270" s="2"/>
      <c r="L270" s="2"/>
      <c r="M270" s="2"/>
      <c r="N270" s="2"/>
      <c r="O270" s="25"/>
      <c r="P270" s="1"/>
      <c r="Q270" s="1"/>
      <c r="R270" s="1"/>
      <c r="S270" s="1"/>
      <c r="T270" s="1"/>
      <c r="U270" s="1"/>
      <c r="V270" s="1"/>
      <c r="W270" s="1"/>
      <c r="X270" s="1"/>
      <c r="Y270" s="1"/>
      <c r="Z270" s="1"/>
    </row>
    <row r="271" spans="1:26" ht="15.75" customHeight="1" x14ac:dyDescent="0.2">
      <c r="A271" s="1"/>
      <c r="B271" s="1"/>
      <c r="C271" s="1"/>
      <c r="D271" s="1"/>
      <c r="E271" s="2"/>
      <c r="F271" s="2"/>
      <c r="G271" s="1"/>
      <c r="H271" s="1"/>
      <c r="I271" s="1"/>
      <c r="J271" s="1"/>
      <c r="K271" s="2"/>
      <c r="L271" s="2"/>
      <c r="M271" s="2"/>
      <c r="N271" s="2"/>
      <c r="O271" s="25"/>
      <c r="P271" s="1"/>
      <c r="Q271" s="1"/>
      <c r="R271" s="1"/>
      <c r="S271" s="1"/>
      <c r="T271" s="1"/>
      <c r="U271" s="1"/>
      <c r="V271" s="1"/>
      <c r="W271" s="1"/>
      <c r="X271" s="1"/>
      <c r="Y271" s="1"/>
      <c r="Z271" s="1"/>
    </row>
    <row r="272" spans="1:26" ht="15.75" customHeight="1" x14ac:dyDescent="0.2">
      <c r="A272" s="1"/>
      <c r="B272" s="1"/>
      <c r="C272" s="1"/>
      <c r="D272" s="1"/>
      <c r="E272" s="2"/>
      <c r="F272" s="2"/>
      <c r="G272" s="1"/>
      <c r="H272" s="1"/>
      <c r="I272" s="1"/>
      <c r="J272" s="1"/>
      <c r="K272" s="2"/>
      <c r="L272" s="2"/>
      <c r="M272" s="2"/>
      <c r="N272" s="2"/>
      <c r="O272" s="25"/>
      <c r="P272" s="1"/>
      <c r="Q272" s="1"/>
      <c r="R272" s="1"/>
      <c r="S272" s="1"/>
      <c r="T272" s="1"/>
      <c r="U272" s="1"/>
      <c r="V272" s="1"/>
      <c r="W272" s="1"/>
      <c r="X272" s="1"/>
      <c r="Y272" s="1"/>
      <c r="Z272" s="1"/>
    </row>
    <row r="273" spans="1:26" ht="15.75" customHeight="1" x14ac:dyDescent="0.2">
      <c r="A273" s="1"/>
      <c r="B273" s="1"/>
      <c r="C273" s="1"/>
      <c r="D273" s="1"/>
      <c r="E273" s="2"/>
      <c r="F273" s="2"/>
      <c r="G273" s="1"/>
      <c r="H273" s="1"/>
      <c r="I273" s="1"/>
      <c r="J273" s="1"/>
      <c r="K273" s="2"/>
      <c r="L273" s="2"/>
      <c r="M273" s="2"/>
      <c r="N273" s="2"/>
      <c r="O273" s="25"/>
      <c r="P273" s="1"/>
      <c r="Q273" s="1"/>
      <c r="R273" s="1"/>
      <c r="S273" s="1"/>
      <c r="T273" s="1"/>
      <c r="U273" s="1"/>
      <c r="V273" s="1"/>
      <c r="W273" s="1"/>
      <c r="X273" s="1"/>
      <c r="Y273" s="1"/>
      <c r="Z273" s="1"/>
    </row>
    <row r="274" spans="1:26" ht="15.75" customHeight="1" x14ac:dyDescent="0.2">
      <c r="A274" s="1"/>
      <c r="B274" s="1"/>
      <c r="C274" s="1"/>
      <c r="D274" s="1"/>
      <c r="E274" s="2"/>
      <c r="F274" s="2"/>
      <c r="G274" s="1"/>
      <c r="H274" s="1"/>
      <c r="I274" s="1"/>
      <c r="J274" s="1"/>
      <c r="K274" s="2"/>
      <c r="L274" s="2"/>
      <c r="M274" s="2"/>
      <c r="N274" s="2"/>
      <c r="O274" s="25"/>
      <c r="P274" s="1"/>
      <c r="Q274" s="1"/>
      <c r="R274" s="1"/>
      <c r="S274" s="1"/>
      <c r="T274" s="1"/>
      <c r="U274" s="1"/>
      <c r="V274" s="1"/>
      <c r="W274" s="1"/>
      <c r="X274" s="1"/>
      <c r="Y274" s="1"/>
      <c r="Z274" s="1"/>
    </row>
    <row r="275" spans="1:26" ht="15.75" customHeight="1" x14ac:dyDescent="0.2">
      <c r="A275" s="1"/>
      <c r="B275" s="1"/>
      <c r="C275" s="1"/>
      <c r="D275" s="1"/>
      <c r="E275" s="2"/>
      <c r="F275" s="2"/>
      <c r="G275" s="1"/>
      <c r="H275" s="1"/>
      <c r="I275" s="1"/>
      <c r="J275" s="1"/>
      <c r="K275" s="2"/>
      <c r="L275" s="2"/>
      <c r="M275" s="2"/>
      <c r="N275" s="2"/>
      <c r="O275" s="25"/>
      <c r="P275" s="1"/>
      <c r="Q275" s="1"/>
      <c r="R275" s="1"/>
      <c r="S275" s="1"/>
      <c r="T275" s="1"/>
      <c r="U275" s="1"/>
      <c r="V275" s="1"/>
      <c r="W275" s="1"/>
      <c r="X275" s="1"/>
      <c r="Y275" s="1"/>
      <c r="Z275" s="1"/>
    </row>
    <row r="276" spans="1:26" ht="15.75" customHeight="1" x14ac:dyDescent="0.2">
      <c r="A276" s="1"/>
      <c r="B276" s="1"/>
      <c r="C276" s="1"/>
      <c r="D276" s="1"/>
      <c r="E276" s="2"/>
      <c r="F276" s="2"/>
      <c r="G276" s="1"/>
      <c r="H276" s="1"/>
      <c r="I276" s="1"/>
      <c r="J276" s="1"/>
      <c r="K276" s="2"/>
      <c r="L276" s="2"/>
      <c r="M276" s="2"/>
      <c r="N276" s="2"/>
      <c r="O276" s="25"/>
      <c r="P276" s="1"/>
      <c r="Q276" s="1"/>
      <c r="R276" s="1"/>
      <c r="S276" s="1"/>
      <c r="T276" s="1"/>
      <c r="U276" s="1"/>
      <c r="V276" s="1"/>
      <c r="W276" s="1"/>
      <c r="X276" s="1"/>
      <c r="Y276" s="1"/>
      <c r="Z276" s="1"/>
    </row>
    <row r="277" spans="1:26" ht="15.75" customHeight="1" x14ac:dyDescent="0.2">
      <c r="A277" s="1"/>
      <c r="B277" s="1"/>
      <c r="C277" s="1"/>
      <c r="D277" s="1"/>
      <c r="E277" s="2"/>
      <c r="F277" s="2"/>
      <c r="G277" s="1"/>
      <c r="H277" s="1"/>
      <c r="I277" s="1"/>
      <c r="J277" s="1"/>
      <c r="K277" s="2"/>
      <c r="L277" s="2"/>
      <c r="M277" s="2"/>
      <c r="N277" s="2"/>
      <c r="O277" s="25"/>
      <c r="P277" s="1"/>
      <c r="Q277" s="1"/>
      <c r="R277" s="1"/>
      <c r="S277" s="1"/>
      <c r="T277" s="1"/>
      <c r="U277" s="1"/>
      <c r="V277" s="1"/>
      <c r="W277" s="1"/>
      <c r="X277" s="1"/>
      <c r="Y277" s="1"/>
      <c r="Z277" s="1"/>
    </row>
    <row r="278" spans="1:26" ht="15.75" customHeight="1" x14ac:dyDescent="0.2">
      <c r="A278" s="1"/>
      <c r="B278" s="1"/>
      <c r="C278" s="1"/>
      <c r="D278" s="1"/>
      <c r="E278" s="2"/>
      <c r="F278" s="2"/>
      <c r="G278" s="1"/>
      <c r="H278" s="1"/>
      <c r="I278" s="1"/>
      <c r="J278" s="1"/>
      <c r="K278" s="2"/>
      <c r="L278" s="2"/>
      <c r="M278" s="2"/>
      <c r="N278" s="2"/>
      <c r="O278" s="25"/>
      <c r="P278" s="1"/>
      <c r="Q278" s="1"/>
      <c r="R278" s="1"/>
      <c r="S278" s="1"/>
      <c r="T278" s="1"/>
      <c r="U278" s="1"/>
      <c r="V278" s="1"/>
      <c r="W278" s="1"/>
      <c r="X278" s="1"/>
      <c r="Y278" s="1"/>
      <c r="Z278" s="1"/>
    </row>
    <row r="279" spans="1:26" ht="15.75" customHeight="1" x14ac:dyDescent="0.2">
      <c r="A279" s="1"/>
      <c r="B279" s="1"/>
      <c r="C279" s="1"/>
      <c r="D279" s="1"/>
      <c r="E279" s="2"/>
      <c r="F279" s="2"/>
      <c r="G279" s="1"/>
      <c r="H279" s="1"/>
      <c r="I279" s="1"/>
      <c r="J279" s="1"/>
      <c r="K279" s="2"/>
      <c r="L279" s="2"/>
      <c r="M279" s="2"/>
      <c r="N279" s="2"/>
      <c r="O279" s="25"/>
      <c r="P279" s="1"/>
      <c r="Q279" s="1"/>
      <c r="R279" s="1"/>
      <c r="S279" s="1"/>
      <c r="T279" s="1"/>
      <c r="U279" s="1"/>
      <c r="V279" s="1"/>
      <c r="W279" s="1"/>
      <c r="X279" s="1"/>
      <c r="Y279" s="1"/>
      <c r="Z279" s="1"/>
    </row>
    <row r="280" spans="1:26" ht="15.75" customHeight="1" x14ac:dyDescent="0.2">
      <c r="A280" s="1"/>
      <c r="B280" s="1"/>
      <c r="C280" s="1"/>
      <c r="D280" s="1"/>
      <c r="E280" s="2"/>
      <c r="F280" s="2"/>
      <c r="G280" s="1"/>
      <c r="H280" s="1"/>
      <c r="I280" s="1"/>
      <c r="J280" s="1"/>
      <c r="K280" s="2"/>
      <c r="L280" s="2"/>
      <c r="M280" s="2"/>
      <c r="N280" s="2"/>
      <c r="O280" s="25"/>
      <c r="P280" s="1"/>
      <c r="Q280" s="1"/>
      <c r="R280" s="1"/>
      <c r="S280" s="1"/>
      <c r="T280" s="1"/>
      <c r="U280" s="1"/>
      <c r="V280" s="1"/>
      <c r="W280" s="1"/>
      <c r="X280" s="1"/>
      <c r="Y280" s="1"/>
      <c r="Z280" s="1"/>
    </row>
    <row r="281" spans="1:26" ht="15.75" customHeight="1" x14ac:dyDescent="0.2">
      <c r="A281" s="1"/>
      <c r="B281" s="1"/>
      <c r="C281" s="1"/>
      <c r="D281" s="1"/>
      <c r="E281" s="2"/>
      <c r="F281" s="2"/>
      <c r="G281" s="1"/>
      <c r="H281" s="1"/>
      <c r="I281" s="1"/>
      <c r="J281" s="1"/>
      <c r="K281" s="2"/>
      <c r="L281" s="2"/>
      <c r="M281" s="2"/>
      <c r="N281" s="2"/>
      <c r="O281" s="25"/>
      <c r="P281" s="1"/>
      <c r="Q281" s="1"/>
      <c r="R281" s="1"/>
      <c r="S281" s="1"/>
      <c r="T281" s="1"/>
      <c r="U281" s="1"/>
      <c r="V281" s="1"/>
      <c r="W281" s="1"/>
      <c r="X281" s="1"/>
      <c r="Y281" s="1"/>
      <c r="Z281" s="1"/>
    </row>
    <row r="282" spans="1:26" ht="15.75" customHeight="1" x14ac:dyDescent="0.2">
      <c r="A282" s="1"/>
      <c r="B282" s="1"/>
      <c r="C282" s="1"/>
      <c r="D282" s="1"/>
      <c r="E282" s="2"/>
      <c r="F282" s="2"/>
      <c r="G282" s="1"/>
      <c r="H282" s="1"/>
      <c r="I282" s="1"/>
      <c r="J282" s="1"/>
      <c r="K282" s="2"/>
      <c r="L282" s="2"/>
      <c r="M282" s="2"/>
      <c r="N282" s="2"/>
      <c r="O282" s="25"/>
      <c r="P282" s="1"/>
      <c r="Q282" s="1"/>
      <c r="R282" s="1"/>
      <c r="S282" s="1"/>
      <c r="T282" s="1"/>
      <c r="U282" s="1"/>
      <c r="V282" s="1"/>
      <c r="W282" s="1"/>
      <c r="X282" s="1"/>
      <c r="Y282" s="1"/>
      <c r="Z282" s="1"/>
    </row>
    <row r="283" spans="1:26" ht="15.75" customHeight="1" x14ac:dyDescent="0.2">
      <c r="A283" s="1"/>
      <c r="B283" s="1"/>
      <c r="C283" s="1"/>
      <c r="D283" s="1"/>
      <c r="E283" s="2"/>
      <c r="F283" s="2"/>
      <c r="G283" s="1"/>
      <c r="H283" s="1"/>
      <c r="I283" s="1"/>
      <c r="J283" s="1"/>
      <c r="K283" s="2"/>
      <c r="L283" s="2"/>
      <c r="M283" s="2"/>
      <c r="N283" s="2"/>
      <c r="O283" s="25"/>
      <c r="P283" s="1"/>
      <c r="Q283" s="1"/>
      <c r="R283" s="1"/>
      <c r="S283" s="1"/>
      <c r="T283" s="1"/>
      <c r="U283" s="1"/>
      <c r="V283" s="1"/>
      <c r="W283" s="1"/>
      <c r="X283" s="1"/>
      <c r="Y283" s="1"/>
      <c r="Z283" s="1"/>
    </row>
    <row r="284" spans="1:26" ht="15.75" customHeight="1" x14ac:dyDescent="0.2">
      <c r="A284" s="1"/>
      <c r="B284" s="1"/>
      <c r="C284" s="1"/>
      <c r="D284" s="1"/>
      <c r="E284" s="2"/>
      <c r="F284" s="2"/>
      <c r="G284" s="1"/>
      <c r="H284" s="1"/>
      <c r="I284" s="1"/>
      <c r="J284" s="1"/>
      <c r="K284" s="2"/>
      <c r="L284" s="2"/>
      <c r="M284" s="2"/>
      <c r="N284" s="2"/>
      <c r="O284" s="25"/>
      <c r="P284" s="1"/>
      <c r="Q284" s="1"/>
      <c r="R284" s="1"/>
      <c r="S284" s="1"/>
      <c r="T284" s="1"/>
      <c r="U284" s="1"/>
      <c r="V284" s="1"/>
      <c r="W284" s="1"/>
      <c r="X284" s="1"/>
      <c r="Y284" s="1"/>
      <c r="Z284" s="1"/>
    </row>
    <row r="285" spans="1:26" ht="15.75" customHeight="1" x14ac:dyDescent="0.2">
      <c r="A285" s="1"/>
      <c r="B285" s="1"/>
      <c r="C285" s="1"/>
      <c r="D285" s="1"/>
      <c r="E285" s="2"/>
      <c r="F285" s="2"/>
      <c r="G285" s="1"/>
      <c r="H285" s="1"/>
      <c r="I285" s="1"/>
      <c r="J285" s="1"/>
      <c r="K285" s="2"/>
      <c r="L285" s="2"/>
      <c r="M285" s="2"/>
      <c r="N285" s="2"/>
      <c r="O285" s="25"/>
      <c r="P285" s="1"/>
      <c r="Q285" s="1"/>
      <c r="R285" s="1"/>
      <c r="S285" s="1"/>
      <c r="T285" s="1"/>
      <c r="U285" s="1"/>
      <c r="V285" s="1"/>
      <c r="W285" s="1"/>
      <c r="X285" s="1"/>
      <c r="Y285" s="1"/>
      <c r="Z285" s="1"/>
    </row>
    <row r="286" spans="1:26" ht="15.75" customHeight="1" x14ac:dyDescent="0.2">
      <c r="A286" s="1"/>
      <c r="B286" s="1"/>
      <c r="C286" s="1"/>
      <c r="D286" s="1"/>
      <c r="E286" s="2"/>
      <c r="F286" s="2"/>
      <c r="G286" s="1"/>
      <c r="H286" s="1"/>
      <c r="I286" s="1"/>
      <c r="J286" s="1"/>
      <c r="K286" s="2"/>
      <c r="L286" s="2"/>
      <c r="M286" s="2"/>
      <c r="N286" s="2"/>
      <c r="O286" s="25"/>
      <c r="P286" s="1"/>
      <c r="Q286" s="1"/>
      <c r="R286" s="1"/>
      <c r="S286" s="1"/>
      <c r="T286" s="1"/>
      <c r="U286" s="1"/>
      <c r="V286" s="1"/>
      <c r="W286" s="1"/>
      <c r="X286" s="1"/>
      <c r="Y286" s="1"/>
      <c r="Z286" s="1"/>
    </row>
    <row r="287" spans="1:26" ht="15.75" customHeight="1" x14ac:dyDescent="0.2">
      <c r="A287" s="1"/>
      <c r="B287" s="1"/>
      <c r="C287" s="1"/>
      <c r="D287" s="1"/>
      <c r="E287" s="2"/>
      <c r="F287" s="2"/>
      <c r="G287" s="1"/>
      <c r="H287" s="1"/>
      <c r="I287" s="1"/>
      <c r="J287" s="1"/>
      <c r="K287" s="2"/>
      <c r="L287" s="2"/>
      <c r="M287" s="2"/>
      <c r="N287" s="2"/>
      <c r="O287" s="25"/>
      <c r="P287" s="1"/>
      <c r="Q287" s="1"/>
      <c r="R287" s="1"/>
      <c r="S287" s="1"/>
      <c r="T287" s="1"/>
      <c r="U287" s="1"/>
      <c r="V287" s="1"/>
      <c r="W287" s="1"/>
      <c r="X287" s="1"/>
      <c r="Y287" s="1"/>
      <c r="Z287" s="1"/>
    </row>
    <row r="288" spans="1:26" ht="15.75" customHeight="1" x14ac:dyDescent="0.2">
      <c r="A288" s="1"/>
      <c r="B288" s="1"/>
      <c r="C288" s="1"/>
      <c r="D288" s="1"/>
      <c r="E288" s="2"/>
      <c r="F288" s="2"/>
      <c r="G288" s="1"/>
      <c r="H288" s="1"/>
      <c r="I288" s="1"/>
      <c r="J288" s="1"/>
      <c r="K288" s="2"/>
      <c r="L288" s="2"/>
      <c r="M288" s="2"/>
      <c r="N288" s="2"/>
      <c r="O288" s="25"/>
      <c r="P288" s="1"/>
      <c r="Q288" s="1"/>
      <c r="R288" s="1"/>
      <c r="S288" s="1"/>
      <c r="T288" s="1"/>
      <c r="U288" s="1"/>
      <c r="V288" s="1"/>
      <c r="W288" s="1"/>
      <c r="X288" s="1"/>
      <c r="Y288" s="1"/>
      <c r="Z288" s="1"/>
    </row>
    <row r="289" spans="1:26" ht="15.75" customHeight="1" x14ac:dyDescent="0.2">
      <c r="A289" s="1"/>
      <c r="B289" s="1"/>
      <c r="C289" s="1"/>
      <c r="D289" s="1"/>
      <c r="E289" s="2"/>
      <c r="F289" s="2"/>
      <c r="G289" s="1"/>
      <c r="H289" s="1"/>
      <c r="I289" s="1"/>
      <c r="J289" s="1"/>
      <c r="K289" s="2"/>
      <c r="L289" s="2"/>
      <c r="M289" s="2"/>
      <c r="N289" s="2"/>
      <c r="O289" s="25"/>
      <c r="P289" s="1"/>
      <c r="Q289" s="1"/>
      <c r="R289" s="1"/>
      <c r="S289" s="1"/>
      <c r="T289" s="1"/>
      <c r="U289" s="1"/>
      <c r="V289" s="1"/>
      <c r="W289" s="1"/>
      <c r="X289" s="1"/>
      <c r="Y289" s="1"/>
      <c r="Z289" s="1"/>
    </row>
    <row r="290" spans="1:26" ht="15.75" customHeight="1" x14ac:dyDescent="0.2">
      <c r="A290" s="1"/>
      <c r="B290" s="1"/>
      <c r="C290" s="1"/>
      <c r="D290" s="1"/>
      <c r="E290" s="2"/>
      <c r="F290" s="2"/>
      <c r="G290" s="1"/>
      <c r="H290" s="1"/>
      <c r="I290" s="1"/>
      <c r="J290" s="1"/>
      <c r="K290" s="2"/>
      <c r="L290" s="2"/>
      <c r="M290" s="2"/>
      <c r="N290" s="2"/>
      <c r="O290" s="25"/>
      <c r="P290" s="1"/>
      <c r="Q290" s="1"/>
      <c r="R290" s="1"/>
      <c r="S290" s="1"/>
      <c r="T290" s="1"/>
      <c r="U290" s="1"/>
      <c r="V290" s="1"/>
      <c r="W290" s="1"/>
      <c r="X290" s="1"/>
      <c r="Y290" s="1"/>
      <c r="Z290" s="1"/>
    </row>
    <row r="291" spans="1:26" ht="15.75" customHeight="1" x14ac:dyDescent="0.2">
      <c r="A291" s="1"/>
      <c r="B291" s="1"/>
      <c r="C291" s="1"/>
      <c r="D291" s="1"/>
      <c r="E291" s="2"/>
      <c r="F291" s="2"/>
      <c r="G291" s="1"/>
      <c r="H291" s="1"/>
      <c r="I291" s="1"/>
      <c r="J291" s="1"/>
      <c r="K291" s="2"/>
      <c r="L291" s="2"/>
      <c r="M291" s="2"/>
      <c r="N291" s="2"/>
      <c r="O291" s="25"/>
      <c r="P291" s="1"/>
      <c r="Q291" s="1"/>
      <c r="R291" s="1"/>
      <c r="S291" s="1"/>
      <c r="T291" s="1"/>
      <c r="U291" s="1"/>
      <c r="V291" s="1"/>
      <c r="W291" s="1"/>
      <c r="X291" s="1"/>
      <c r="Y291" s="1"/>
      <c r="Z291" s="1"/>
    </row>
    <row r="292" spans="1:26" ht="15.75" customHeight="1" x14ac:dyDescent="0.2">
      <c r="A292" s="1"/>
      <c r="B292" s="1"/>
      <c r="C292" s="1"/>
      <c r="D292" s="1"/>
      <c r="E292" s="2"/>
      <c r="F292" s="2"/>
      <c r="G292" s="1"/>
      <c r="H292" s="1"/>
      <c r="I292" s="1"/>
      <c r="J292" s="1"/>
      <c r="K292" s="2"/>
      <c r="L292" s="2"/>
      <c r="M292" s="2"/>
      <c r="N292" s="2"/>
      <c r="O292" s="25"/>
      <c r="P292" s="1"/>
      <c r="Q292" s="1"/>
      <c r="R292" s="1"/>
      <c r="S292" s="1"/>
      <c r="T292" s="1"/>
      <c r="U292" s="1"/>
      <c r="V292" s="1"/>
      <c r="W292" s="1"/>
      <c r="X292" s="1"/>
      <c r="Y292" s="1"/>
      <c r="Z292" s="1"/>
    </row>
    <row r="293" spans="1:26" ht="15.75" customHeight="1" x14ac:dyDescent="0.2">
      <c r="A293" s="1"/>
      <c r="B293" s="1"/>
      <c r="C293" s="1"/>
      <c r="D293" s="1"/>
      <c r="E293" s="2"/>
      <c r="F293" s="2"/>
      <c r="G293" s="1"/>
      <c r="H293" s="1"/>
      <c r="I293" s="1"/>
      <c r="J293" s="1"/>
      <c r="K293" s="2"/>
      <c r="L293" s="2"/>
      <c r="M293" s="2"/>
      <c r="N293" s="2"/>
      <c r="O293" s="25"/>
      <c r="P293" s="1"/>
      <c r="Q293" s="1"/>
      <c r="R293" s="1"/>
      <c r="S293" s="1"/>
      <c r="T293" s="1"/>
      <c r="U293" s="1"/>
      <c r="V293" s="1"/>
      <c r="W293" s="1"/>
      <c r="X293" s="1"/>
      <c r="Y293" s="1"/>
      <c r="Z293" s="1"/>
    </row>
    <row r="294" spans="1:26" ht="15.75" customHeight="1" x14ac:dyDescent="0.2">
      <c r="A294" s="1"/>
      <c r="B294" s="1"/>
      <c r="C294" s="1"/>
      <c r="D294" s="1"/>
      <c r="E294" s="2"/>
      <c r="F294" s="2"/>
      <c r="G294" s="1"/>
      <c r="H294" s="1"/>
      <c r="I294" s="1"/>
      <c r="J294" s="1"/>
      <c r="K294" s="2"/>
      <c r="L294" s="2"/>
      <c r="M294" s="2"/>
      <c r="N294" s="2"/>
      <c r="O294" s="25"/>
      <c r="P294" s="1"/>
      <c r="Q294" s="1"/>
      <c r="R294" s="1"/>
      <c r="S294" s="1"/>
      <c r="T294" s="1"/>
      <c r="U294" s="1"/>
      <c r="V294" s="1"/>
      <c r="W294" s="1"/>
      <c r="X294" s="1"/>
      <c r="Y294" s="1"/>
      <c r="Z294" s="1"/>
    </row>
    <row r="295" spans="1:26" ht="15.75" customHeight="1" x14ac:dyDescent="0.2">
      <c r="A295" s="1"/>
      <c r="B295" s="1"/>
      <c r="C295" s="1"/>
      <c r="D295" s="1"/>
      <c r="E295" s="2"/>
      <c r="F295" s="2"/>
      <c r="G295" s="1"/>
      <c r="H295" s="1"/>
      <c r="I295" s="1"/>
      <c r="J295" s="1"/>
      <c r="K295" s="2"/>
      <c r="L295" s="2"/>
      <c r="M295" s="2"/>
      <c r="N295" s="2"/>
      <c r="O295" s="25"/>
      <c r="P295" s="1"/>
      <c r="Q295" s="1"/>
      <c r="R295" s="1"/>
      <c r="S295" s="1"/>
      <c r="T295" s="1"/>
      <c r="U295" s="1"/>
      <c r="V295" s="1"/>
      <c r="W295" s="1"/>
      <c r="X295" s="1"/>
      <c r="Y295" s="1"/>
      <c r="Z295" s="1"/>
    </row>
    <row r="296" spans="1:26" ht="15.75" customHeight="1" x14ac:dyDescent="0.2">
      <c r="A296" s="1"/>
      <c r="B296" s="1"/>
      <c r="C296" s="1"/>
      <c r="D296" s="1"/>
      <c r="E296" s="2"/>
      <c r="F296" s="2"/>
      <c r="G296" s="1"/>
      <c r="H296" s="1"/>
      <c r="I296" s="1"/>
      <c r="J296" s="1"/>
      <c r="K296" s="2"/>
      <c r="L296" s="2"/>
      <c r="M296" s="2"/>
      <c r="N296" s="2"/>
      <c r="O296" s="25"/>
      <c r="P296" s="1"/>
      <c r="Q296" s="1"/>
      <c r="R296" s="1"/>
      <c r="S296" s="1"/>
      <c r="T296" s="1"/>
      <c r="U296" s="1"/>
      <c r="V296" s="1"/>
      <c r="W296" s="1"/>
      <c r="X296" s="1"/>
      <c r="Y296" s="1"/>
      <c r="Z296" s="1"/>
    </row>
    <row r="297" spans="1:26" ht="15.75" customHeight="1" x14ac:dyDescent="0.2">
      <c r="A297" s="1"/>
      <c r="B297" s="1"/>
      <c r="C297" s="1"/>
      <c r="D297" s="1"/>
      <c r="E297" s="2"/>
      <c r="F297" s="2"/>
      <c r="G297" s="1"/>
      <c r="H297" s="1"/>
      <c r="I297" s="1"/>
      <c r="J297" s="1"/>
      <c r="K297" s="2"/>
      <c r="L297" s="2"/>
      <c r="M297" s="2"/>
      <c r="N297" s="2"/>
      <c r="O297" s="25"/>
      <c r="P297" s="1"/>
      <c r="Q297" s="1"/>
      <c r="R297" s="1"/>
      <c r="S297" s="1"/>
      <c r="T297" s="1"/>
      <c r="U297" s="1"/>
      <c r="V297" s="1"/>
      <c r="W297" s="1"/>
      <c r="X297" s="1"/>
      <c r="Y297" s="1"/>
      <c r="Z297" s="1"/>
    </row>
    <row r="298" spans="1:26" ht="15.75" customHeight="1" x14ac:dyDescent="0.2">
      <c r="A298" s="1"/>
      <c r="B298" s="1"/>
      <c r="C298" s="1"/>
      <c r="D298" s="1"/>
      <c r="E298" s="2"/>
      <c r="F298" s="2"/>
      <c r="G298" s="1"/>
      <c r="H298" s="1"/>
      <c r="I298" s="1"/>
      <c r="J298" s="1"/>
      <c r="K298" s="2"/>
      <c r="L298" s="2"/>
      <c r="M298" s="2"/>
      <c r="N298" s="2"/>
      <c r="O298" s="25"/>
      <c r="P298" s="1"/>
      <c r="Q298" s="1"/>
      <c r="R298" s="1"/>
      <c r="S298" s="1"/>
      <c r="T298" s="1"/>
      <c r="U298" s="1"/>
      <c r="V298" s="1"/>
      <c r="W298" s="1"/>
      <c r="X298" s="1"/>
      <c r="Y298" s="1"/>
      <c r="Z298" s="1"/>
    </row>
    <row r="299" spans="1:26" ht="15.75" customHeight="1" x14ac:dyDescent="0.2">
      <c r="A299" s="1"/>
      <c r="B299" s="1"/>
      <c r="C299" s="1"/>
      <c r="D299" s="1"/>
      <c r="E299" s="2"/>
      <c r="F299" s="2"/>
      <c r="G299" s="1"/>
      <c r="H299" s="1"/>
      <c r="I299" s="1"/>
      <c r="J299" s="1"/>
      <c r="K299" s="2"/>
      <c r="L299" s="2"/>
      <c r="M299" s="2"/>
      <c r="N299" s="2"/>
      <c r="O299" s="25"/>
      <c r="P299" s="1"/>
      <c r="Q299" s="1"/>
      <c r="R299" s="1"/>
      <c r="S299" s="1"/>
      <c r="T299" s="1"/>
      <c r="U299" s="1"/>
      <c r="V299" s="1"/>
      <c r="W299" s="1"/>
      <c r="X299" s="1"/>
      <c r="Y299" s="1"/>
      <c r="Z299" s="1"/>
    </row>
    <row r="300" spans="1:26" ht="15.75" customHeight="1" x14ac:dyDescent="0.2">
      <c r="A300" s="1"/>
      <c r="B300" s="1"/>
      <c r="C300" s="1"/>
      <c r="D300" s="1"/>
      <c r="E300" s="2"/>
      <c r="F300" s="2"/>
      <c r="G300" s="1"/>
      <c r="H300" s="1"/>
      <c r="I300" s="1"/>
      <c r="J300" s="1"/>
      <c r="K300" s="2"/>
      <c r="L300" s="2"/>
      <c r="M300" s="2"/>
      <c r="N300" s="2"/>
      <c r="O300" s="25"/>
      <c r="P300" s="1"/>
      <c r="Q300" s="1"/>
      <c r="R300" s="1"/>
      <c r="S300" s="1"/>
      <c r="T300" s="1"/>
      <c r="U300" s="1"/>
      <c r="V300" s="1"/>
      <c r="W300" s="1"/>
      <c r="X300" s="1"/>
      <c r="Y300" s="1"/>
      <c r="Z300" s="1"/>
    </row>
    <row r="301" spans="1:26" ht="15.75" customHeight="1" x14ac:dyDescent="0.2">
      <c r="A301" s="1"/>
      <c r="B301" s="1"/>
      <c r="C301" s="1"/>
      <c r="D301" s="1"/>
      <c r="E301" s="2"/>
      <c r="F301" s="2"/>
      <c r="G301" s="1"/>
      <c r="H301" s="1"/>
      <c r="I301" s="1"/>
      <c r="J301" s="1"/>
      <c r="K301" s="2"/>
      <c r="L301" s="2"/>
      <c r="M301" s="2"/>
      <c r="N301" s="2"/>
      <c r="O301" s="25"/>
      <c r="P301" s="1"/>
      <c r="Q301" s="1"/>
      <c r="R301" s="1"/>
      <c r="S301" s="1"/>
      <c r="T301" s="1"/>
      <c r="U301" s="1"/>
      <c r="V301" s="1"/>
      <c r="W301" s="1"/>
      <c r="X301" s="1"/>
      <c r="Y301" s="1"/>
      <c r="Z301" s="1"/>
    </row>
    <row r="302" spans="1:26" ht="15.75" customHeight="1" x14ac:dyDescent="0.2">
      <c r="A302" s="1"/>
      <c r="B302" s="1"/>
      <c r="C302" s="1"/>
      <c r="D302" s="1"/>
      <c r="E302" s="2"/>
      <c r="F302" s="2"/>
      <c r="G302" s="1"/>
      <c r="H302" s="1"/>
      <c r="I302" s="1"/>
      <c r="J302" s="1"/>
      <c r="K302" s="2"/>
      <c r="L302" s="2"/>
      <c r="M302" s="2"/>
      <c r="N302" s="2"/>
      <c r="O302" s="25"/>
      <c r="P302" s="1"/>
      <c r="Q302" s="1"/>
      <c r="R302" s="1"/>
      <c r="S302" s="1"/>
      <c r="T302" s="1"/>
      <c r="U302" s="1"/>
      <c r="V302" s="1"/>
      <c r="W302" s="1"/>
      <c r="X302" s="1"/>
      <c r="Y302" s="1"/>
      <c r="Z302" s="1"/>
    </row>
    <row r="303" spans="1:26" ht="15.75" customHeight="1" x14ac:dyDescent="0.2">
      <c r="A303" s="1"/>
      <c r="B303" s="1"/>
      <c r="C303" s="1"/>
      <c r="D303" s="1"/>
      <c r="E303" s="2"/>
      <c r="F303" s="2"/>
      <c r="G303" s="1"/>
      <c r="H303" s="1"/>
      <c r="I303" s="1"/>
      <c r="J303" s="1"/>
      <c r="K303" s="2"/>
      <c r="L303" s="2"/>
      <c r="M303" s="2"/>
      <c r="N303" s="2"/>
      <c r="O303" s="25"/>
      <c r="P303" s="1"/>
      <c r="Q303" s="1"/>
      <c r="R303" s="1"/>
      <c r="S303" s="1"/>
      <c r="T303" s="1"/>
      <c r="U303" s="1"/>
      <c r="V303" s="1"/>
      <c r="W303" s="1"/>
      <c r="X303" s="1"/>
      <c r="Y303" s="1"/>
      <c r="Z303" s="1"/>
    </row>
    <row r="304" spans="1:26" ht="15.75" customHeight="1" x14ac:dyDescent="0.2">
      <c r="A304" s="1"/>
      <c r="B304" s="1"/>
      <c r="C304" s="1"/>
      <c r="D304" s="1"/>
      <c r="E304" s="2"/>
      <c r="F304" s="2"/>
      <c r="G304" s="1"/>
      <c r="H304" s="1"/>
      <c r="I304" s="1"/>
      <c r="J304" s="1"/>
      <c r="K304" s="2"/>
      <c r="L304" s="2"/>
      <c r="M304" s="2"/>
      <c r="N304" s="2"/>
      <c r="O304" s="25"/>
      <c r="P304" s="1"/>
      <c r="Q304" s="1"/>
      <c r="R304" s="1"/>
      <c r="S304" s="1"/>
      <c r="T304" s="1"/>
      <c r="U304" s="1"/>
      <c r="V304" s="1"/>
      <c r="W304" s="1"/>
      <c r="X304" s="1"/>
      <c r="Y304" s="1"/>
      <c r="Z304" s="1"/>
    </row>
    <row r="305" spans="1:26" ht="15.75" customHeight="1" x14ac:dyDescent="0.2">
      <c r="A305" s="1"/>
      <c r="B305" s="1"/>
      <c r="C305" s="1"/>
      <c r="D305" s="1"/>
      <c r="E305" s="2"/>
      <c r="F305" s="2"/>
      <c r="G305" s="1"/>
      <c r="H305" s="1"/>
      <c r="I305" s="1"/>
      <c r="J305" s="1"/>
      <c r="K305" s="2"/>
      <c r="L305" s="2"/>
      <c r="M305" s="2"/>
      <c r="N305" s="2"/>
      <c r="O305" s="25"/>
      <c r="P305" s="1"/>
      <c r="Q305" s="1"/>
      <c r="R305" s="1"/>
      <c r="S305" s="1"/>
      <c r="T305" s="1"/>
      <c r="U305" s="1"/>
      <c r="V305" s="1"/>
      <c r="W305" s="1"/>
      <c r="X305" s="1"/>
      <c r="Y305" s="1"/>
      <c r="Z305" s="1"/>
    </row>
    <row r="306" spans="1:26" ht="15.75" customHeight="1" x14ac:dyDescent="0.2">
      <c r="A306" s="1"/>
      <c r="B306" s="1"/>
      <c r="C306" s="1"/>
      <c r="D306" s="1"/>
      <c r="E306" s="2"/>
      <c r="F306" s="2"/>
      <c r="G306" s="1"/>
      <c r="H306" s="1"/>
      <c r="I306" s="1"/>
      <c r="J306" s="1"/>
      <c r="K306" s="2"/>
      <c r="L306" s="2"/>
      <c r="M306" s="2"/>
      <c r="N306" s="2"/>
      <c r="O306" s="25"/>
      <c r="P306" s="1"/>
      <c r="Q306" s="1"/>
      <c r="R306" s="1"/>
      <c r="S306" s="1"/>
      <c r="T306" s="1"/>
      <c r="U306" s="1"/>
      <c r="V306" s="1"/>
      <c r="W306" s="1"/>
      <c r="X306" s="1"/>
      <c r="Y306" s="1"/>
      <c r="Z306" s="1"/>
    </row>
    <row r="307" spans="1:26" ht="15.75" customHeight="1" x14ac:dyDescent="0.2">
      <c r="A307" s="1"/>
      <c r="B307" s="1"/>
      <c r="C307" s="1"/>
      <c r="D307" s="1"/>
      <c r="E307" s="2"/>
      <c r="F307" s="2"/>
      <c r="G307" s="1"/>
      <c r="H307" s="1"/>
      <c r="I307" s="1"/>
      <c r="J307" s="1"/>
      <c r="K307" s="2"/>
      <c r="L307" s="2"/>
      <c r="M307" s="2"/>
      <c r="N307" s="2"/>
      <c r="O307" s="25"/>
      <c r="P307" s="1"/>
      <c r="Q307" s="1"/>
      <c r="R307" s="1"/>
      <c r="S307" s="1"/>
      <c r="T307" s="1"/>
      <c r="U307" s="1"/>
      <c r="V307" s="1"/>
      <c r="W307" s="1"/>
      <c r="X307" s="1"/>
      <c r="Y307" s="1"/>
      <c r="Z307" s="1"/>
    </row>
    <row r="308" spans="1:26" ht="15.75" customHeight="1" x14ac:dyDescent="0.2">
      <c r="A308" s="1"/>
      <c r="B308" s="1"/>
      <c r="C308" s="1"/>
      <c r="D308" s="1"/>
      <c r="E308" s="2"/>
      <c r="F308" s="2"/>
      <c r="G308" s="1"/>
      <c r="H308" s="1"/>
      <c r="I308" s="1"/>
      <c r="J308" s="1"/>
      <c r="K308" s="2"/>
      <c r="L308" s="2"/>
      <c r="M308" s="2"/>
      <c r="N308" s="2"/>
      <c r="O308" s="25"/>
      <c r="P308" s="1"/>
      <c r="Q308" s="1"/>
      <c r="R308" s="1"/>
      <c r="S308" s="1"/>
      <c r="T308" s="1"/>
      <c r="U308" s="1"/>
      <c r="V308" s="1"/>
      <c r="W308" s="1"/>
      <c r="X308" s="1"/>
      <c r="Y308" s="1"/>
      <c r="Z308" s="1"/>
    </row>
    <row r="309" spans="1:26" ht="15.75" customHeight="1" x14ac:dyDescent="0.2">
      <c r="A309" s="1"/>
      <c r="B309" s="1"/>
      <c r="C309" s="1"/>
      <c r="D309" s="1"/>
      <c r="E309" s="2"/>
      <c r="F309" s="2"/>
      <c r="G309" s="1"/>
      <c r="H309" s="1"/>
      <c r="I309" s="1"/>
      <c r="J309" s="1"/>
      <c r="K309" s="2"/>
      <c r="L309" s="2"/>
      <c r="M309" s="2"/>
      <c r="N309" s="2"/>
      <c r="O309" s="25"/>
      <c r="P309" s="1"/>
      <c r="Q309" s="1"/>
      <c r="R309" s="1"/>
      <c r="S309" s="1"/>
      <c r="T309" s="1"/>
      <c r="U309" s="1"/>
      <c r="V309" s="1"/>
      <c r="W309" s="1"/>
      <c r="X309" s="1"/>
      <c r="Y309" s="1"/>
      <c r="Z309" s="1"/>
    </row>
    <row r="310" spans="1:26" ht="15.75" customHeight="1" x14ac:dyDescent="0.2">
      <c r="A310" s="1"/>
      <c r="B310" s="1"/>
      <c r="C310" s="1"/>
      <c r="D310" s="1"/>
      <c r="E310" s="2"/>
      <c r="F310" s="2"/>
      <c r="G310" s="1"/>
      <c r="H310" s="1"/>
      <c r="I310" s="1"/>
      <c r="J310" s="1"/>
      <c r="K310" s="2"/>
      <c r="L310" s="2"/>
      <c r="M310" s="2"/>
      <c r="N310" s="2"/>
      <c r="O310" s="25"/>
      <c r="P310" s="1"/>
      <c r="Q310" s="1"/>
      <c r="R310" s="1"/>
      <c r="S310" s="1"/>
      <c r="T310" s="1"/>
      <c r="U310" s="1"/>
      <c r="V310" s="1"/>
      <c r="W310" s="1"/>
      <c r="X310" s="1"/>
      <c r="Y310" s="1"/>
      <c r="Z310" s="1"/>
    </row>
    <row r="311" spans="1:26" ht="15.75" customHeight="1" x14ac:dyDescent="0.2">
      <c r="A311" s="1"/>
      <c r="B311" s="1"/>
      <c r="C311" s="1"/>
      <c r="D311" s="1"/>
      <c r="E311" s="2"/>
      <c r="F311" s="2"/>
      <c r="G311" s="1"/>
      <c r="H311" s="1"/>
      <c r="I311" s="1"/>
      <c r="J311" s="1"/>
      <c r="K311" s="2"/>
      <c r="L311" s="2"/>
      <c r="M311" s="2"/>
      <c r="N311" s="2"/>
      <c r="O311" s="25"/>
      <c r="P311" s="1"/>
      <c r="Q311" s="1"/>
      <c r="R311" s="1"/>
      <c r="S311" s="1"/>
      <c r="T311" s="1"/>
      <c r="U311" s="1"/>
      <c r="V311" s="1"/>
      <c r="W311" s="1"/>
      <c r="X311" s="1"/>
      <c r="Y311" s="1"/>
      <c r="Z311" s="1"/>
    </row>
    <row r="312" spans="1:26" ht="15.75" customHeight="1" x14ac:dyDescent="0.2">
      <c r="A312" s="1"/>
      <c r="B312" s="1"/>
      <c r="C312" s="1"/>
      <c r="D312" s="1"/>
      <c r="E312" s="2"/>
      <c r="F312" s="2"/>
      <c r="G312" s="1"/>
      <c r="H312" s="1"/>
      <c r="I312" s="1"/>
      <c r="J312" s="1"/>
      <c r="K312" s="2"/>
      <c r="L312" s="2"/>
      <c r="M312" s="2"/>
      <c r="N312" s="2"/>
      <c r="O312" s="25"/>
      <c r="P312" s="1"/>
      <c r="Q312" s="1"/>
      <c r="R312" s="1"/>
      <c r="S312" s="1"/>
      <c r="T312" s="1"/>
      <c r="U312" s="1"/>
      <c r="V312" s="1"/>
      <c r="W312" s="1"/>
      <c r="X312" s="1"/>
      <c r="Y312" s="1"/>
      <c r="Z312" s="1"/>
    </row>
    <row r="313" spans="1:26" ht="15.75" customHeight="1" x14ac:dyDescent="0.2">
      <c r="A313" s="1"/>
      <c r="B313" s="1"/>
      <c r="C313" s="1"/>
      <c r="D313" s="1"/>
      <c r="E313" s="2"/>
      <c r="F313" s="2"/>
      <c r="G313" s="1"/>
      <c r="H313" s="1"/>
      <c r="I313" s="1"/>
      <c r="J313" s="1"/>
      <c r="K313" s="2"/>
      <c r="L313" s="2"/>
      <c r="M313" s="2"/>
      <c r="N313" s="2"/>
      <c r="O313" s="25"/>
      <c r="P313" s="1"/>
      <c r="Q313" s="1"/>
      <c r="R313" s="1"/>
      <c r="S313" s="1"/>
      <c r="T313" s="1"/>
      <c r="U313" s="1"/>
      <c r="V313" s="1"/>
      <c r="W313" s="1"/>
      <c r="X313" s="1"/>
      <c r="Y313" s="1"/>
      <c r="Z313" s="1"/>
    </row>
    <row r="314" spans="1:26" ht="15.75" customHeight="1" x14ac:dyDescent="0.2">
      <c r="A314" s="1"/>
      <c r="B314" s="1"/>
      <c r="C314" s="1"/>
      <c r="D314" s="1"/>
      <c r="E314" s="2"/>
      <c r="F314" s="2"/>
      <c r="G314" s="1"/>
      <c r="H314" s="1"/>
      <c r="I314" s="1"/>
      <c r="J314" s="1"/>
      <c r="K314" s="2"/>
      <c r="L314" s="2"/>
      <c r="M314" s="2"/>
      <c r="N314" s="2"/>
      <c r="O314" s="25"/>
      <c r="P314" s="1"/>
      <c r="Q314" s="1"/>
      <c r="R314" s="1"/>
      <c r="S314" s="1"/>
      <c r="T314" s="1"/>
      <c r="U314" s="1"/>
      <c r="V314" s="1"/>
      <c r="W314" s="1"/>
      <c r="X314" s="1"/>
      <c r="Y314" s="1"/>
      <c r="Z314" s="1"/>
    </row>
    <row r="315" spans="1:26" ht="15.75" customHeight="1" x14ac:dyDescent="0.2">
      <c r="A315" s="1"/>
      <c r="B315" s="1"/>
      <c r="C315" s="1"/>
      <c r="D315" s="1"/>
      <c r="E315" s="2"/>
      <c r="F315" s="2"/>
      <c r="G315" s="1"/>
      <c r="H315" s="1"/>
      <c r="I315" s="1"/>
      <c r="J315" s="1"/>
      <c r="K315" s="2"/>
      <c r="L315" s="2"/>
      <c r="M315" s="2"/>
      <c r="N315" s="2"/>
      <c r="O315" s="25"/>
      <c r="P315" s="1"/>
      <c r="Q315" s="1"/>
      <c r="R315" s="1"/>
      <c r="S315" s="1"/>
      <c r="T315" s="1"/>
      <c r="U315" s="1"/>
      <c r="V315" s="1"/>
      <c r="W315" s="1"/>
      <c r="X315" s="1"/>
      <c r="Y315" s="1"/>
      <c r="Z315" s="1"/>
    </row>
    <row r="316" spans="1:26" ht="15.75" customHeight="1" x14ac:dyDescent="0.2">
      <c r="A316" s="1"/>
      <c r="B316" s="1"/>
      <c r="C316" s="1"/>
      <c r="D316" s="1"/>
      <c r="E316" s="2"/>
      <c r="F316" s="2"/>
      <c r="G316" s="1"/>
      <c r="H316" s="1"/>
      <c r="I316" s="1"/>
      <c r="J316" s="1"/>
      <c r="K316" s="2"/>
      <c r="L316" s="2"/>
      <c r="M316" s="2"/>
      <c r="N316" s="2"/>
      <c r="O316" s="25"/>
      <c r="P316" s="1"/>
      <c r="Q316" s="1"/>
      <c r="R316" s="1"/>
      <c r="S316" s="1"/>
      <c r="T316" s="1"/>
      <c r="U316" s="1"/>
      <c r="V316" s="1"/>
      <c r="W316" s="1"/>
      <c r="X316" s="1"/>
      <c r="Y316" s="1"/>
      <c r="Z316" s="1"/>
    </row>
    <row r="317" spans="1:26" ht="15.75" customHeight="1" x14ac:dyDescent="0.2">
      <c r="A317" s="1"/>
      <c r="B317" s="1"/>
      <c r="C317" s="1"/>
      <c r="D317" s="1"/>
      <c r="E317" s="2"/>
      <c r="F317" s="2"/>
      <c r="G317" s="1"/>
      <c r="H317" s="1"/>
      <c r="I317" s="1"/>
      <c r="J317" s="1"/>
      <c r="K317" s="2"/>
      <c r="L317" s="2"/>
      <c r="M317" s="2"/>
      <c r="N317" s="2"/>
      <c r="O317" s="25"/>
      <c r="P317" s="1"/>
      <c r="Q317" s="1"/>
      <c r="R317" s="1"/>
      <c r="S317" s="1"/>
      <c r="T317" s="1"/>
      <c r="U317" s="1"/>
      <c r="V317" s="1"/>
      <c r="W317" s="1"/>
      <c r="X317" s="1"/>
      <c r="Y317" s="1"/>
      <c r="Z317" s="1"/>
    </row>
    <row r="318" spans="1:26" ht="15.75" customHeight="1" x14ac:dyDescent="0.2">
      <c r="A318" s="1"/>
      <c r="B318" s="1"/>
      <c r="C318" s="1"/>
      <c r="D318" s="1"/>
      <c r="E318" s="2"/>
      <c r="F318" s="2"/>
      <c r="G318" s="1"/>
      <c r="H318" s="1"/>
      <c r="I318" s="1"/>
      <c r="J318" s="1"/>
      <c r="K318" s="2"/>
      <c r="L318" s="2"/>
      <c r="M318" s="2"/>
      <c r="N318" s="2"/>
      <c r="O318" s="25"/>
      <c r="P318" s="1"/>
      <c r="Q318" s="1"/>
      <c r="R318" s="1"/>
      <c r="S318" s="1"/>
      <c r="T318" s="1"/>
      <c r="U318" s="1"/>
      <c r="V318" s="1"/>
      <c r="W318" s="1"/>
      <c r="X318" s="1"/>
      <c r="Y318" s="1"/>
      <c r="Z318" s="1"/>
    </row>
    <row r="319" spans="1:26" ht="15.75" customHeight="1" x14ac:dyDescent="0.2">
      <c r="A319" s="1"/>
      <c r="B319" s="1"/>
      <c r="C319" s="1"/>
      <c r="D319" s="1"/>
      <c r="E319" s="2"/>
      <c r="F319" s="2"/>
      <c r="G319" s="1"/>
      <c r="H319" s="1"/>
      <c r="I319" s="1"/>
      <c r="J319" s="1"/>
      <c r="K319" s="2"/>
      <c r="L319" s="2"/>
      <c r="M319" s="2"/>
      <c r="N319" s="2"/>
      <c r="O319" s="25"/>
      <c r="P319" s="1"/>
      <c r="Q319" s="1"/>
      <c r="R319" s="1"/>
      <c r="S319" s="1"/>
      <c r="T319" s="1"/>
      <c r="U319" s="1"/>
      <c r="V319" s="1"/>
      <c r="W319" s="1"/>
      <c r="X319" s="1"/>
      <c r="Y319" s="1"/>
      <c r="Z319" s="1"/>
    </row>
    <row r="320" spans="1:26" ht="15.75" customHeight="1" x14ac:dyDescent="0.2">
      <c r="A320" s="1"/>
      <c r="B320" s="1"/>
      <c r="C320" s="1"/>
      <c r="D320" s="1"/>
      <c r="E320" s="2"/>
      <c r="F320" s="2"/>
      <c r="G320" s="1"/>
      <c r="H320" s="1"/>
      <c r="I320" s="1"/>
      <c r="J320" s="1"/>
      <c r="K320" s="2"/>
      <c r="L320" s="2"/>
      <c r="M320" s="2"/>
      <c r="N320" s="2"/>
      <c r="O320" s="25"/>
      <c r="P320" s="1"/>
      <c r="Q320" s="1"/>
      <c r="R320" s="1"/>
      <c r="S320" s="1"/>
      <c r="T320" s="1"/>
      <c r="U320" s="1"/>
      <c r="V320" s="1"/>
      <c r="W320" s="1"/>
      <c r="X320" s="1"/>
      <c r="Y320" s="1"/>
      <c r="Z320" s="1"/>
    </row>
    <row r="321" spans="1:26" ht="15.75" customHeight="1" x14ac:dyDescent="0.2">
      <c r="A321" s="1"/>
      <c r="B321" s="1"/>
      <c r="C321" s="1"/>
      <c r="D321" s="1"/>
      <c r="E321" s="2"/>
      <c r="F321" s="2"/>
      <c r="G321" s="1"/>
      <c r="H321" s="1"/>
      <c r="I321" s="1"/>
      <c r="J321" s="1"/>
      <c r="K321" s="2"/>
      <c r="L321" s="2"/>
      <c r="M321" s="2"/>
      <c r="N321" s="2"/>
      <c r="O321" s="25"/>
      <c r="P321" s="1"/>
      <c r="Q321" s="1"/>
      <c r="R321" s="1"/>
      <c r="S321" s="1"/>
      <c r="T321" s="1"/>
      <c r="U321" s="1"/>
      <c r="V321" s="1"/>
      <c r="W321" s="1"/>
      <c r="X321" s="1"/>
      <c r="Y321" s="1"/>
      <c r="Z321" s="1"/>
    </row>
    <row r="322" spans="1:26" ht="15.75" customHeight="1" x14ac:dyDescent="0.2">
      <c r="A322" s="1"/>
      <c r="B322" s="1"/>
      <c r="C322" s="1"/>
      <c r="D322" s="1"/>
      <c r="E322" s="2"/>
      <c r="F322" s="2"/>
      <c r="G322" s="1"/>
      <c r="H322" s="1"/>
      <c r="I322" s="1"/>
      <c r="J322" s="1"/>
      <c r="K322" s="2"/>
      <c r="L322" s="2"/>
      <c r="M322" s="2"/>
      <c r="N322" s="2"/>
      <c r="O322" s="25"/>
      <c r="P322" s="1"/>
      <c r="Q322" s="1"/>
      <c r="R322" s="1"/>
      <c r="S322" s="1"/>
      <c r="T322" s="1"/>
      <c r="U322" s="1"/>
      <c r="V322" s="1"/>
      <c r="W322" s="1"/>
      <c r="X322" s="1"/>
      <c r="Y322" s="1"/>
      <c r="Z322" s="1"/>
    </row>
    <row r="323" spans="1:26" ht="15.75" customHeight="1" x14ac:dyDescent="0.2">
      <c r="A323" s="1"/>
      <c r="B323" s="1"/>
      <c r="C323" s="1"/>
      <c r="D323" s="1"/>
      <c r="E323" s="2"/>
      <c r="F323" s="2"/>
      <c r="G323" s="1"/>
      <c r="H323" s="1"/>
      <c r="I323" s="1"/>
      <c r="J323" s="1"/>
      <c r="K323" s="2"/>
      <c r="L323" s="2"/>
      <c r="M323" s="2"/>
      <c r="N323" s="2"/>
      <c r="O323" s="25"/>
      <c r="P323" s="1"/>
      <c r="Q323" s="1"/>
      <c r="R323" s="1"/>
      <c r="S323" s="1"/>
      <c r="T323" s="1"/>
      <c r="U323" s="1"/>
      <c r="V323" s="1"/>
      <c r="W323" s="1"/>
      <c r="X323" s="1"/>
      <c r="Y323" s="1"/>
      <c r="Z323" s="1"/>
    </row>
    <row r="324" spans="1:26" ht="15.75" customHeight="1" x14ac:dyDescent="0.2">
      <c r="A324" s="1"/>
      <c r="B324" s="1"/>
      <c r="C324" s="1"/>
      <c r="D324" s="1"/>
      <c r="E324" s="2"/>
      <c r="F324" s="2"/>
      <c r="G324" s="1"/>
      <c r="H324" s="1"/>
      <c r="I324" s="1"/>
      <c r="J324" s="1"/>
      <c r="K324" s="2"/>
      <c r="L324" s="2"/>
      <c r="M324" s="2"/>
      <c r="N324" s="2"/>
      <c r="O324" s="25"/>
      <c r="P324" s="1"/>
      <c r="Q324" s="1"/>
      <c r="R324" s="1"/>
      <c r="S324" s="1"/>
      <c r="T324" s="1"/>
      <c r="U324" s="1"/>
      <c r="V324" s="1"/>
      <c r="W324" s="1"/>
      <c r="X324" s="1"/>
      <c r="Y324" s="1"/>
      <c r="Z324" s="1"/>
    </row>
    <row r="325" spans="1:26" ht="15.75" customHeight="1" x14ac:dyDescent="0.2">
      <c r="A325" s="1"/>
      <c r="B325" s="1"/>
      <c r="C325" s="1"/>
      <c r="D325" s="1"/>
      <c r="E325" s="2"/>
      <c r="F325" s="2"/>
      <c r="G325" s="1"/>
      <c r="H325" s="1"/>
      <c r="I325" s="1"/>
      <c r="J325" s="1"/>
      <c r="K325" s="2"/>
      <c r="L325" s="2"/>
      <c r="M325" s="2"/>
      <c r="N325" s="2"/>
      <c r="O325" s="25"/>
      <c r="P325" s="1"/>
      <c r="Q325" s="1"/>
      <c r="R325" s="1"/>
      <c r="S325" s="1"/>
      <c r="T325" s="1"/>
      <c r="U325" s="1"/>
      <c r="V325" s="1"/>
      <c r="W325" s="1"/>
      <c r="X325" s="1"/>
      <c r="Y325" s="1"/>
      <c r="Z325" s="1"/>
    </row>
    <row r="326" spans="1:26" ht="15.75" customHeight="1" x14ac:dyDescent="0.2">
      <c r="A326" s="1"/>
      <c r="B326" s="1"/>
      <c r="C326" s="1"/>
      <c r="D326" s="1"/>
      <c r="E326" s="2"/>
      <c r="F326" s="2"/>
      <c r="G326" s="1"/>
      <c r="H326" s="1"/>
      <c r="I326" s="1"/>
      <c r="J326" s="1"/>
      <c r="K326" s="2"/>
      <c r="L326" s="2"/>
      <c r="M326" s="2"/>
      <c r="N326" s="2"/>
      <c r="O326" s="25"/>
      <c r="P326" s="1"/>
      <c r="Q326" s="1"/>
      <c r="R326" s="1"/>
      <c r="S326" s="1"/>
      <c r="T326" s="1"/>
      <c r="U326" s="1"/>
      <c r="V326" s="1"/>
      <c r="W326" s="1"/>
      <c r="X326" s="1"/>
      <c r="Y326" s="1"/>
      <c r="Z326" s="1"/>
    </row>
    <row r="327" spans="1:26" ht="15.75" customHeight="1" x14ac:dyDescent="0.2">
      <c r="A327" s="1"/>
      <c r="B327" s="1"/>
      <c r="C327" s="1"/>
      <c r="D327" s="1"/>
      <c r="E327" s="2"/>
      <c r="F327" s="2"/>
      <c r="G327" s="1"/>
      <c r="H327" s="1"/>
      <c r="I327" s="1"/>
      <c r="J327" s="1"/>
      <c r="K327" s="2"/>
      <c r="L327" s="2"/>
      <c r="M327" s="2"/>
      <c r="N327" s="2"/>
      <c r="O327" s="25"/>
      <c r="P327" s="1"/>
      <c r="Q327" s="1"/>
      <c r="R327" s="1"/>
      <c r="S327" s="1"/>
      <c r="T327" s="1"/>
      <c r="U327" s="1"/>
      <c r="V327" s="1"/>
      <c r="W327" s="1"/>
      <c r="X327" s="1"/>
      <c r="Y327" s="1"/>
      <c r="Z327" s="1"/>
    </row>
    <row r="328" spans="1:26" ht="15.75" customHeight="1" x14ac:dyDescent="0.2">
      <c r="A328" s="1"/>
      <c r="B328" s="1"/>
      <c r="C328" s="1"/>
      <c r="D328" s="1"/>
      <c r="E328" s="2"/>
      <c r="F328" s="2"/>
      <c r="G328" s="1"/>
      <c r="H328" s="1"/>
      <c r="I328" s="1"/>
      <c r="J328" s="1"/>
      <c r="K328" s="2"/>
      <c r="L328" s="2"/>
      <c r="M328" s="2"/>
      <c r="N328" s="2"/>
      <c r="O328" s="25"/>
      <c r="P328" s="1"/>
      <c r="Q328" s="1"/>
      <c r="R328" s="1"/>
      <c r="S328" s="1"/>
      <c r="T328" s="1"/>
      <c r="U328" s="1"/>
      <c r="V328" s="1"/>
      <c r="W328" s="1"/>
      <c r="X328" s="1"/>
      <c r="Y328" s="1"/>
      <c r="Z328" s="1"/>
    </row>
    <row r="329" spans="1:26" ht="15.75" customHeight="1" x14ac:dyDescent="0.2">
      <c r="A329" s="1"/>
      <c r="B329" s="1"/>
      <c r="C329" s="1"/>
      <c r="D329" s="1"/>
      <c r="E329" s="2"/>
      <c r="F329" s="2"/>
      <c r="G329" s="1"/>
      <c r="H329" s="1"/>
      <c r="I329" s="1"/>
      <c r="J329" s="1"/>
      <c r="K329" s="2"/>
      <c r="L329" s="2"/>
      <c r="M329" s="2"/>
      <c r="N329" s="2"/>
      <c r="O329" s="25"/>
      <c r="P329" s="1"/>
      <c r="Q329" s="1"/>
      <c r="R329" s="1"/>
      <c r="S329" s="1"/>
      <c r="T329" s="1"/>
      <c r="U329" s="1"/>
      <c r="V329" s="1"/>
      <c r="W329" s="1"/>
      <c r="X329" s="1"/>
      <c r="Y329" s="1"/>
      <c r="Z329" s="1"/>
    </row>
    <row r="330" spans="1:26" ht="15.75" customHeight="1" x14ac:dyDescent="0.2">
      <c r="A330" s="1"/>
      <c r="B330" s="1"/>
      <c r="C330" s="1"/>
      <c r="D330" s="1"/>
      <c r="E330" s="2"/>
      <c r="F330" s="2"/>
      <c r="G330" s="1"/>
      <c r="H330" s="1"/>
      <c r="I330" s="1"/>
      <c r="J330" s="1"/>
      <c r="K330" s="2"/>
      <c r="L330" s="2"/>
      <c r="M330" s="2"/>
      <c r="N330" s="2"/>
      <c r="O330" s="25"/>
      <c r="P330" s="1"/>
      <c r="Q330" s="1"/>
      <c r="R330" s="1"/>
      <c r="S330" s="1"/>
      <c r="T330" s="1"/>
      <c r="U330" s="1"/>
      <c r="V330" s="1"/>
      <c r="W330" s="1"/>
      <c r="X330" s="1"/>
      <c r="Y330" s="1"/>
      <c r="Z330" s="1"/>
    </row>
    <row r="331" spans="1:26" ht="15.75" customHeight="1" x14ac:dyDescent="0.2">
      <c r="A331" s="1"/>
      <c r="B331" s="1"/>
      <c r="C331" s="1"/>
      <c r="D331" s="1"/>
      <c r="E331" s="2"/>
      <c r="F331" s="2"/>
      <c r="G331" s="1"/>
      <c r="H331" s="1"/>
      <c r="I331" s="1"/>
      <c r="J331" s="1"/>
      <c r="K331" s="2"/>
      <c r="L331" s="2"/>
      <c r="M331" s="2"/>
      <c r="N331" s="2"/>
      <c r="O331" s="25"/>
      <c r="P331" s="1"/>
      <c r="Q331" s="1"/>
      <c r="R331" s="1"/>
      <c r="S331" s="1"/>
      <c r="T331" s="1"/>
      <c r="U331" s="1"/>
      <c r="V331" s="1"/>
      <c r="W331" s="1"/>
      <c r="X331" s="1"/>
      <c r="Y331" s="1"/>
      <c r="Z331" s="1"/>
    </row>
    <row r="332" spans="1:26" ht="15.75" customHeight="1" x14ac:dyDescent="0.2">
      <c r="A332" s="1"/>
      <c r="B332" s="1"/>
      <c r="C332" s="1"/>
      <c r="D332" s="1"/>
      <c r="E332" s="2"/>
      <c r="F332" s="2"/>
      <c r="G332" s="1"/>
      <c r="H332" s="1"/>
      <c r="I332" s="1"/>
      <c r="J332" s="1"/>
      <c r="K332" s="2"/>
      <c r="L332" s="2"/>
      <c r="M332" s="2"/>
      <c r="N332" s="2"/>
      <c r="O332" s="25"/>
      <c r="P332" s="1"/>
      <c r="Q332" s="1"/>
      <c r="R332" s="1"/>
      <c r="S332" s="1"/>
      <c r="T332" s="1"/>
      <c r="U332" s="1"/>
      <c r="V332" s="1"/>
      <c r="W332" s="1"/>
      <c r="X332" s="1"/>
      <c r="Y332" s="1"/>
      <c r="Z332" s="1"/>
    </row>
    <row r="333" spans="1:26" ht="15.75" customHeight="1" x14ac:dyDescent="0.2">
      <c r="A333" s="1"/>
      <c r="B333" s="1"/>
      <c r="C333" s="1"/>
      <c r="D333" s="1"/>
      <c r="E333" s="2"/>
      <c r="F333" s="2"/>
      <c r="G333" s="1"/>
      <c r="H333" s="1"/>
      <c r="I333" s="1"/>
      <c r="J333" s="1"/>
      <c r="K333" s="2"/>
      <c r="L333" s="2"/>
      <c r="M333" s="2"/>
      <c r="N333" s="2"/>
      <c r="O333" s="25"/>
      <c r="P333" s="1"/>
      <c r="Q333" s="1"/>
      <c r="R333" s="1"/>
      <c r="S333" s="1"/>
      <c r="T333" s="1"/>
      <c r="U333" s="1"/>
      <c r="V333" s="1"/>
      <c r="W333" s="1"/>
      <c r="X333" s="1"/>
      <c r="Y333" s="1"/>
      <c r="Z333" s="1"/>
    </row>
    <row r="334" spans="1:26" ht="15.75" customHeight="1" x14ac:dyDescent="0.2">
      <c r="A334" s="1"/>
      <c r="B334" s="1"/>
      <c r="C334" s="1"/>
      <c r="D334" s="1"/>
      <c r="E334" s="2"/>
      <c r="F334" s="2"/>
      <c r="G334" s="1"/>
      <c r="H334" s="1"/>
      <c r="I334" s="1"/>
      <c r="J334" s="1"/>
      <c r="K334" s="2"/>
      <c r="L334" s="2"/>
      <c r="M334" s="2"/>
      <c r="N334" s="2"/>
      <c r="O334" s="25"/>
      <c r="P334" s="1"/>
      <c r="Q334" s="1"/>
      <c r="R334" s="1"/>
      <c r="S334" s="1"/>
      <c r="T334" s="1"/>
      <c r="U334" s="1"/>
      <c r="V334" s="1"/>
      <c r="W334" s="1"/>
      <c r="X334" s="1"/>
      <c r="Y334" s="1"/>
      <c r="Z334" s="1"/>
    </row>
    <row r="335" spans="1:26" ht="15.75" customHeight="1" x14ac:dyDescent="0.2">
      <c r="A335" s="1"/>
      <c r="B335" s="1"/>
      <c r="C335" s="1"/>
      <c r="D335" s="1"/>
      <c r="E335" s="2"/>
      <c r="F335" s="2"/>
      <c r="G335" s="1"/>
      <c r="H335" s="1"/>
      <c r="I335" s="1"/>
      <c r="J335" s="1"/>
      <c r="K335" s="2"/>
      <c r="L335" s="2"/>
      <c r="M335" s="2"/>
      <c r="N335" s="2"/>
      <c r="O335" s="25"/>
      <c r="P335" s="1"/>
      <c r="Q335" s="1"/>
      <c r="R335" s="1"/>
      <c r="S335" s="1"/>
      <c r="T335" s="1"/>
      <c r="U335" s="1"/>
      <c r="V335" s="1"/>
      <c r="W335" s="1"/>
      <c r="X335" s="1"/>
      <c r="Y335" s="1"/>
      <c r="Z335" s="1"/>
    </row>
    <row r="336" spans="1:26" ht="15.75" customHeight="1" x14ac:dyDescent="0.2">
      <c r="A336" s="1"/>
      <c r="B336" s="1"/>
      <c r="C336" s="1"/>
      <c r="D336" s="1"/>
      <c r="E336" s="2"/>
      <c r="F336" s="2"/>
      <c r="G336" s="1"/>
      <c r="H336" s="1"/>
      <c r="I336" s="1"/>
      <c r="J336" s="1"/>
      <c r="K336" s="2"/>
      <c r="L336" s="2"/>
      <c r="M336" s="2"/>
      <c r="N336" s="2"/>
      <c r="O336" s="25"/>
      <c r="P336" s="1"/>
      <c r="Q336" s="1"/>
      <c r="R336" s="1"/>
      <c r="S336" s="1"/>
      <c r="T336" s="1"/>
      <c r="U336" s="1"/>
      <c r="V336" s="1"/>
      <c r="W336" s="1"/>
      <c r="X336" s="1"/>
      <c r="Y336" s="1"/>
      <c r="Z336" s="1"/>
    </row>
    <row r="337" spans="1:26" ht="15.75" customHeight="1" x14ac:dyDescent="0.2">
      <c r="A337" s="1"/>
      <c r="B337" s="1"/>
      <c r="C337" s="1"/>
      <c r="D337" s="1"/>
      <c r="E337" s="2"/>
      <c r="F337" s="2"/>
      <c r="G337" s="1"/>
      <c r="H337" s="1"/>
      <c r="I337" s="1"/>
      <c r="J337" s="1"/>
      <c r="K337" s="2"/>
      <c r="L337" s="2"/>
      <c r="M337" s="2"/>
      <c r="N337" s="2"/>
      <c r="O337" s="25"/>
      <c r="P337" s="1"/>
      <c r="Q337" s="1"/>
      <c r="R337" s="1"/>
      <c r="S337" s="1"/>
      <c r="T337" s="1"/>
      <c r="U337" s="1"/>
      <c r="V337" s="1"/>
      <c r="W337" s="1"/>
      <c r="X337" s="1"/>
      <c r="Y337" s="1"/>
      <c r="Z337" s="1"/>
    </row>
    <row r="338" spans="1:26" ht="15.75" customHeight="1" x14ac:dyDescent="0.2">
      <c r="A338" s="1"/>
      <c r="B338" s="1"/>
      <c r="C338" s="1"/>
      <c r="D338" s="1"/>
      <c r="E338" s="2"/>
      <c r="F338" s="2"/>
      <c r="G338" s="1"/>
      <c r="H338" s="1"/>
      <c r="I338" s="1"/>
      <c r="J338" s="1"/>
      <c r="K338" s="2"/>
      <c r="L338" s="2"/>
      <c r="M338" s="2"/>
      <c r="N338" s="2"/>
      <c r="O338" s="25"/>
      <c r="P338" s="1"/>
      <c r="Q338" s="1"/>
      <c r="R338" s="1"/>
      <c r="S338" s="1"/>
      <c r="T338" s="1"/>
      <c r="U338" s="1"/>
      <c r="V338" s="1"/>
      <c r="W338" s="1"/>
      <c r="X338" s="1"/>
      <c r="Y338" s="1"/>
      <c r="Z338" s="1"/>
    </row>
    <row r="339" spans="1:26" ht="15.75" customHeight="1" x14ac:dyDescent="0.2">
      <c r="A339" s="1"/>
      <c r="B339" s="1"/>
      <c r="C339" s="1"/>
      <c r="D339" s="1"/>
      <c r="E339" s="2"/>
      <c r="F339" s="2"/>
      <c r="G339" s="1"/>
      <c r="H339" s="1"/>
      <c r="I339" s="1"/>
      <c r="J339" s="1"/>
      <c r="K339" s="2"/>
      <c r="L339" s="2"/>
      <c r="M339" s="2"/>
      <c r="N339" s="2"/>
      <c r="O339" s="25"/>
      <c r="P339" s="1"/>
      <c r="Q339" s="1"/>
      <c r="R339" s="1"/>
      <c r="S339" s="1"/>
      <c r="T339" s="1"/>
      <c r="U339" s="1"/>
      <c r="V339" s="1"/>
      <c r="W339" s="1"/>
      <c r="X339" s="1"/>
      <c r="Y339" s="1"/>
      <c r="Z339" s="1"/>
    </row>
    <row r="340" spans="1:26" ht="15.75" customHeight="1" x14ac:dyDescent="0.2">
      <c r="A340" s="1"/>
      <c r="B340" s="1"/>
      <c r="C340" s="1"/>
      <c r="D340" s="1"/>
      <c r="E340" s="2"/>
      <c r="F340" s="2"/>
      <c r="G340" s="1"/>
      <c r="H340" s="1"/>
      <c r="I340" s="1"/>
      <c r="J340" s="1"/>
      <c r="K340" s="2"/>
      <c r="L340" s="2"/>
      <c r="M340" s="2"/>
      <c r="N340" s="2"/>
      <c r="O340" s="25"/>
      <c r="P340" s="1"/>
      <c r="Q340" s="1"/>
      <c r="R340" s="1"/>
      <c r="S340" s="1"/>
      <c r="T340" s="1"/>
      <c r="U340" s="1"/>
      <c r="V340" s="1"/>
      <c r="W340" s="1"/>
      <c r="X340" s="1"/>
      <c r="Y340" s="1"/>
      <c r="Z340" s="1"/>
    </row>
    <row r="341" spans="1:26" ht="15.75" customHeight="1" x14ac:dyDescent="0.2">
      <c r="A341" s="1"/>
      <c r="B341" s="1"/>
      <c r="C341" s="1"/>
      <c r="D341" s="1"/>
      <c r="E341" s="2"/>
      <c r="F341" s="2"/>
      <c r="G341" s="1"/>
      <c r="H341" s="1"/>
      <c r="I341" s="1"/>
      <c r="J341" s="1"/>
      <c r="K341" s="2"/>
      <c r="L341" s="2"/>
      <c r="M341" s="2"/>
      <c r="N341" s="2"/>
      <c r="O341" s="25"/>
      <c r="P341" s="1"/>
      <c r="Q341" s="1"/>
      <c r="R341" s="1"/>
      <c r="S341" s="1"/>
      <c r="T341" s="1"/>
      <c r="U341" s="1"/>
      <c r="V341" s="1"/>
      <c r="W341" s="1"/>
      <c r="X341" s="1"/>
      <c r="Y341" s="1"/>
      <c r="Z341" s="1"/>
    </row>
    <row r="342" spans="1:26" ht="15.75" customHeight="1" x14ac:dyDescent="0.2">
      <c r="A342" s="1"/>
      <c r="B342" s="1"/>
      <c r="C342" s="1"/>
      <c r="D342" s="1"/>
      <c r="E342" s="2"/>
      <c r="F342" s="2"/>
      <c r="G342" s="1"/>
      <c r="H342" s="1"/>
      <c r="I342" s="1"/>
      <c r="J342" s="1"/>
      <c r="K342" s="2"/>
      <c r="L342" s="2"/>
      <c r="M342" s="2"/>
      <c r="N342" s="2"/>
      <c r="O342" s="25"/>
      <c r="P342" s="1"/>
      <c r="Q342" s="1"/>
      <c r="R342" s="1"/>
      <c r="S342" s="1"/>
      <c r="T342" s="1"/>
      <c r="U342" s="1"/>
      <c r="V342" s="1"/>
      <c r="W342" s="1"/>
      <c r="X342" s="1"/>
      <c r="Y342" s="1"/>
      <c r="Z342" s="1"/>
    </row>
    <row r="343" spans="1:26" ht="15.75" customHeight="1" x14ac:dyDescent="0.2">
      <c r="A343" s="1"/>
      <c r="B343" s="1"/>
      <c r="C343" s="1"/>
      <c r="D343" s="1"/>
      <c r="E343" s="2"/>
      <c r="F343" s="2"/>
      <c r="G343" s="1"/>
      <c r="H343" s="1"/>
      <c r="I343" s="1"/>
      <c r="J343" s="1"/>
      <c r="K343" s="2"/>
      <c r="L343" s="2"/>
      <c r="M343" s="2"/>
      <c r="N343" s="2"/>
      <c r="O343" s="25"/>
      <c r="P343" s="1"/>
      <c r="Q343" s="1"/>
      <c r="R343" s="1"/>
      <c r="S343" s="1"/>
      <c r="T343" s="1"/>
      <c r="U343" s="1"/>
      <c r="V343" s="1"/>
      <c r="W343" s="1"/>
      <c r="X343" s="1"/>
      <c r="Y343" s="1"/>
      <c r="Z343" s="1"/>
    </row>
    <row r="344" spans="1:26" ht="15.75" customHeight="1" x14ac:dyDescent="0.2">
      <c r="A344" s="1"/>
      <c r="B344" s="1"/>
      <c r="C344" s="1"/>
      <c r="D344" s="1"/>
      <c r="E344" s="2"/>
      <c r="F344" s="2"/>
      <c r="G344" s="1"/>
      <c r="H344" s="1"/>
      <c r="I344" s="1"/>
      <c r="J344" s="1"/>
      <c r="K344" s="2"/>
      <c r="L344" s="2"/>
      <c r="M344" s="2"/>
      <c r="N344" s="2"/>
      <c r="O344" s="25"/>
      <c r="P344" s="1"/>
      <c r="Q344" s="1"/>
      <c r="R344" s="1"/>
      <c r="S344" s="1"/>
      <c r="T344" s="1"/>
      <c r="U344" s="1"/>
      <c r="V344" s="1"/>
      <c r="W344" s="1"/>
      <c r="X344" s="1"/>
      <c r="Y344" s="1"/>
      <c r="Z344" s="1"/>
    </row>
    <row r="345" spans="1:26" ht="15.75" customHeight="1" x14ac:dyDescent="0.2">
      <c r="A345" s="1"/>
      <c r="B345" s="1"/>
      <c r="C345" s="1"/>
      <c r="D345" s="1"/>
      <c r="E345" s="2"/>
      <c r="F345" s="2"/>
      <c r="G345" s="1"/>
      <c r="H345" s="1"/>
      <c r="I345" s="1"/>
      <c r="J345" s="1"/>
      <c r="K345" s="2"/>
      <c r="L345" s="2"/>
      <c r="M345" s="2"/>
      <c r="N345" s="2"/>
      <c r="O345" s="25"/>
      <c r="P345" s="1"/>
      <c r="Q345" s="1"/>
      <c r="R345" s="1"/>
      <c r="S345" s="1"/>
      <c r="T345" s="1"/>
      <c r="U345" s="1"/>
      <c r="V345" s="1"/>
      <c r="W345" s="1"/>
      <c r="X345" s="1"/>
      <c r="Y345" s="1"/>
      <c r="Z345" s="1"/>
    </row>
    <row r="346" spans="1:26" ht="15.75" customHeight="1" x14ac:dyDescent="0.2">
      <c r="A346" s="1"/>
      <c r="B346" s="1"/>
      <c r="C346" s="1"/>
      <c r="D346" s="1"/>
      <c r="E346" s="2"/>
      <c r="F346" s="2"/>
      <c r="G346" s="1"/>
      <c r="H346" s="1"/>
      <c r="I346" s="1"/>
      <c r="J346" s="1"/>
      <c r="K346" s="2"/>
      <c r="L346" s="2"/>
      <c r="M346" s="2"/>
      <c r="N346" s="2"/>
      <c r="O346" s="25"/>
      <c r="P346" s="1"/>
      <c r="Q346" s="1"/>
      <c r="R346" s="1"/>
      <c r="S346" s="1"/>
      <c r="T346" s="1"/>
      <c r="U346" s="1"/>
      <c r="V346" s="1"/>
      <c r="W346" s="1"/>
      <c r="X346" s="1"/>
      <c r="Y346" s="1"/>
      <c r="Z346" s="1"/>
    </row>
    <row r="347" spans="1:26" ht="15.75" customHeight="1" x14ac:dyDescent="0.2">
      <c r="A347" s="1"/>
      <c r="B347" s="1"/>
      <c r="C347" s="1"/>
      <c r="D347" s="1"/>
      <c r="E347" s="2"/>
      <c r="F347" s="2"/>
      <c r="G347" s="1"/>
      <c r="H347" s="1"/>
      <c r="I347" s="1"/>
      <c r="J347" s="1"/>
      <c r="K347" s="2"/>
      <c r="L347" s="2"/>
      <c r="M347" s="2"/>
      <c r="N347" s="2"/>
      <c r="O347" s="25"/>
      <c r="P347" s="1"/>
      <c r="Q347" s="1"/>
      <c r="R347" s="1"/>
      <c r="S347" s="1"/>
      <c r="T347" s="1"/>
      <c r="U347" s="1"/>
      <c r="V347" s="1"/>
      <c r="W347" s="1"/>
      <c r="X347" s="1"/>
      <c r="Y347" s="1"/>
      <c r="Z347" s="1"/>
    </row>
    <row r="348" spans="1:26" ht="15.75" customHeight="1" x14ac:dyDescent="0.2">
      <c r="A348" s="1"/>
      <c r="B348" s="1"/>
      <c r="C348" s="1"/>
      <c r="D348" s="1"/>
      <c r="E348" s="2"/>
      <c r="F348" s="2"/>
      <c r="G348" s="1"/>
      <c r="H348" s="1"/>
      <c r="I348" s="1"/>
      <c r="J348" s="1"/>
      <c r="K348" s="2"/>
      <c r="L348" s="2"/>
      <c r="M348" s="2"/>
      <c r="N348" s="2"/>
      <c r="O348" s="25"/>
      <c r="P348" s="1"/>
      <c r="Q348" s="1"/>
      <c r="R348" s="1"/>
      <c r="S348" s="1"/>
      <c r="T348" s="1"/>
      <c r="U348" s="1"/>
      <c r="V348" s="1"/>
      <c r="W348" s="1"/>
      <c r="X348" s="1"/>
      <c r="Y348" s="1"/>
      <c r="Z348" s="1"/>
    </row>
    <row r="349" spans="1:26" ht="15.75" customHeight="1" x14ac:dyDescent="0.2">
      <c r="A349" s="1"/>
      <c r="B349" s="1"/>
      <c r="C349" s="1"/>
      <c r="D349" s="1"/>
      <c r="E349" s="2"/>
      <c r="F349" s="2"/>
      <c r="G349" s="1"/>
      <c r="H349" s="1"/>
      <c r="I349" s="1"/>
      <c r="J349" s="1"/>
      <c r="K349" s="2"/>
      <c r="L349" s="2"/>
      <c r="M349" s="2"/>
      <c r="N349" s="2"/>
      <c r="O349" s="25"/>
      <c r="P349" s="1"/>
      <c r="Q349" s="1"/>
      <c r="R349" s="1"/>
      <c r="S349" s="1"/>
      <c r="T349" s="1"/>
      <c r="U349" s="1"/>
      <c r="V349" s="1"/>
      <c r="W349" s="1"/>
      <c r="X349" s="1"/>
      <c r="Y349" s="1"/>
      <c r="Z349" s="1"/>
    </row>
    <row r="350" spans="1:26" ht="15.75" customHeight="1" x14ac:dyDescent="0.2">
      <c r="A350" s="1"/>
      <c r="B350" s="1"/>
      <c r="C350" s="1"/>
      <c r="D350" s="1"/>
      <c r="E350" s="2"/>
      <c r="F350" s="2"/>
      <c r="G350" s="1"/>
      <c r="H350" s="1"/>
      <c r="I350" s="1"/>
      <c r="J350" s="1"/>
      <c r="K350" s="2"/>
      <c r="L350" s="2"/>
      <c r="M350" s="2"/>
      <c r="N350" s="2"/>
      <c r="O350" s="25"/>
      <c r="P350" s="1"/>
      <c r="Q350" s="1"/>
      <c r="R350" s="1"/>
      <c r="S350" s="1"/>
      <c r="T350" s="1"/>
      <c r="U350" s="1"/>
      <c r="V350" s="1"/>
      <c r="W350" s="1"/>
      <c r="X350" s="1"/>
      <c r="Y350" s="1"/>
      <c r="Z350" s="1"/>
    </row>
    <row r="351" spans="1:26" ht="15.75" customHeight="1" x14ac:dyDescent="0.2">
      <c r="A351" s="1"/>
      <c r="B351" s="1"/>
      <c r="C351" s="1"/>
      <c r="D351" s="1"/>
      <c r="E351" s="2"/>
      <c r="F351" s="2"/>
      <c r="G351" s="1"/>
      <c r="H351" s="1"/>
      <c r="I351" s="1"/>
      <c r="J351" s="1"/>
      <c r="K351" s="2"/>
      <c r="L351" s="2"/>
      <c r="M351" s="2"/>
      <c r="N351" s="2"/>
      <c r="O351" s="25"/>
      <c r="P351" s="1"/>
      <c r="Q351" s="1"/>
      <c r="R351" s="1"/>
      <c r="S351" s="1"/>
      <c r="T351" s="1"/>
      <c r="U351" s="1"/>
      <c r="V351" s="1"/>
      <c r="W351" s="1"/>
      <c r="X351" s="1"/>
      <c r="Y351" s="1"/>
      <c r="Z351" s="1"/>
    </row>
    <row r="352" spans="1:26" ht="15.75" customHeight="1" x14ac:dyDescent="0.2">
      <c r="A352" s="1"/>
      <c r="B352" s="1"/>
      <c r="C352" s="1"/>
      <c r="D352" s="1"/>
      <c r="E352" s="2"/>
      <c r="F352" s="2"/>
      <c r="G352" s="1"/>
      <c r="H352" s="1"/>
      <c r="I352" s="1"/>
      <c r="J352" s="1"/>
      <c r="K352" s="2"/>
      <c r="L352" s="2"/>
      <c r="M352" s="2"/>
      <c r="N352" s="2"/>
      <c r="O352" s="25"/>
      <c r="P352" s="1"/>
      <c r="Q352" s="1"/>
      <c r="R352" s="1"/>
      <c r="S352" s="1"/>
      <c r="T352" s="1"/>
      <c r="U352" s="1"/>
      <c r="V352" s="1"/>
      <c r="W352" s="1"/>
      <c r="X352" s="1"/>
      <c r="Y352" s="1"/>
      <c r="Z352" s="1"/>
    </row>
    <row r="353" spans="1:26" ht="15.75" customHeight="1" x14ac:dyDescent="0.2">
      <c r="A353" s="1"/>
      <c r="B353" s="1"/>
      <c r="C353" s="1"/>
      <c r="D353" s="1"/>
      <c r="E353" s="2"/>
      <c r="F353" s="2"/>
      <c r="G353" s="1"/>
      <c r="H353" s="1"/>
      <c r="I353" s="1"/>
      <c r="J353" s="1"/>
      <c r="K353" s="2"/>
      <c r="L353" s="2"/>
      <c r="M353" s="2"/>
      <c r="N353" s="2"/>
      <c r="O353" s="25"/>
      <c r="P353" s="1"/>
      <c r="Q353" s="1"/>
      <c r="R353" s="1"/>
      <c r="S353" s="1"/>
      <c r="T353" s="1"/>
      <c r="U353" s="1"/>
      <c r="V353" s="1"/>
      <c r="W353" s="1"/>
      <c r="X353" s="1"/>
      <c r="Y353" s="1"/>
      <c r="Z353" s="1"/>
    </row>
    <row r="354" spans="1:26" ht="15.75" customHeight="1" x14ac:dyDescent="0.2">
      <c r="A354" s="1"/>
      <c r="B354" s="1"/>
      <c r="C354" s="1"/>
      <c r="D354" s="1"/>
      <c r="E354" s="2"/>
      <c r="F354" s="2"/>
      <c r="G354" s="1"/>
      <c r="H354" s="1"/>
      <c r="I354" s="1"/>
      <c r="J354" s="1"/>
      <c r="K354" s="2"/>
      <c r="L354" s="2"/>
      <c r="M354" s="2"/>
      <c r="N354" s="2"/>
      <c r="O354" s="25"/>
      <c r="P354" s="1"/>
      <c r="Q354" s="1"/>
      <c r="R354" s="1"/>
      <c r="S354" s="1"/>
      <c r="T354" s="1"/>
      <c r="U354" s="1"/>
      <c r="V354" s="1"/>
      <c r="W354" s="1"/>
      <c r="X354" s="1"/>
      <c r="Y354" s="1"/>
      <c r="Z354" s="1"/>
    </row>
    <row r="355" spans="1:26" ht="15.75" customHeight="1" x14ac:dyDescent="0.2">
      <c r="A355" s="1"/>
      <c r="B355" s="1"/>
      <c r="C355" s="1"/>
      <c r="D355" s="1"/>
      <c r="E355" s="2"/>
      <c r="F355" s="2"/>
      <c r="G355" s="1"/>
      <c r="H355" s="1"/>
      <c r="I355" s="1"/>
      <c r="J355" s="1"/>
      <c r="K355" s="2"/>
      <c r="L355" s="2"/>
      <c r="M355" s="2"/>
      <c r="N355" s="2"/>
      <c r="O355" s="25"/>
      <c r="P355" s="1"/>
      <c r="Q355" s="1"/>
      <c r="R355" s="1"/>
      <c r="S355" s="1"/>
      <c r="T355" s="1"/>
      <c r="U355" s="1"/>
      <c r="V355" s="1"/>
      <c r="W355" s="1"/>
      <c r="X355" s="1"/>
      <c r="Y355" s="1"/>
      <c r="Z355" s="1"/>
    </row>
    <row r="356" spans="1:26" ht="15.75" customHeight="1" x14ac:dyDescent="0.2">
      <c r="A356" s="1"/>
      <c r="B356" s="1"/>
      <c r="C356" s="1"/>
      <c r="D356" s="1"/>
      <c r="E356" s="2"/>
      <c r="F356" s="2"/>
      <c r="G356" s="1"/>
      <c r="H356" s="1"/>
      <c r="I356" s="1"/>
      <c r="J356" s="1"/>
      <c r="K356" s="2"/>
      <c r="L356" s="2"/>
      <c r="M356" s="2"/>
      <c r="N356" s="2"/>
      <c r="O356" s="25"/>
      <c r="P356" s="1"/>
      <c r="Q356" s="1"/>
      <c r="R356" s="1"/>
      <c r="S356" s="1"/>
      <c r="T356" s="1"/>
      <c r="U356" s="1"/>
      <c r="V356" s="1"/>
      <c r="W356" s="1"/>
      <c r="X356" s="1"/>
      <c r="Y356" s="1"/>
      <c r="Z356" s="1"/>
    </row>
    <row r="357" spans="1:26" ht="15.75" customHeight="1" x14ac:dyDescent="0.2">
      <c r="A357" s="1"/>
      <c r="B357" s="1"/>
      <c r="C357" s="1"/>
      <c r="D357" s="1"/>
      <c r="E357" s="2"/>
      <c r="F357" s="2"/>
      <c r="G357" s="1"/>
      <c r="H357" s="1"/>
      <c r="I357" s="1"/>
      <c r="J357" s="1"/>
      <c r="K357" s="2"/>
      <c r="L357" s="2"/>
      <c r="M357" s="2"/>
      <c r="N357" s="2"/>
      <c r="O357" s="25"/>
      <c r="P357" s="1"/>
      <c r="Q357" s="1"/>
      <c r="R357" s="1"/>
      <c r="S357" s="1"/>
      <c r="T357" s="1"/>
      <c r="U357" s="1"/>
      <c r="V357" s="1"/>
      <c r="W357" s="1"/>
      <c r="X357" s="1"/>
      <c r="Y357" s="1"/>
      <c r="Z357" s="1"/>
    </row>
    <row r="358" spans="1:26" ht="15.75" customHeight="1" x14ac:dyDescent="0.2">
      <c r="A358" s="1"/>
      <c r="B358" s="1"/>
      <c r="C358" s="1"/>
      <c r="D358" s="1"/>
      <c r="E358" s="2"/>
      <c r="F358" s="2"/>
      <c r="G358" s="1"/>
      <c r="H358" s="1"/>
      <c r="I358" s="1"/>
      <c r="J358" s="1"/>
      <c r="K358" s="2"/>
      <c r="L358" s="2"/>
      <c r="M358" s="2"/>
      <c r="N358" s="2"/>
      <c r="O358" s="25"/>
      <c r="P358" s="1"/>
      <c r="Q358" s="1"/>
      <c r="R358" s="1"/>
      <c r="S358" s="1"/>
      <c r="T358" s="1"/>
      <c r="U358" s="1"/>
      <c r="V358" s="1"/>
      <c r="W358" s="1"/>
      <c r="X358" s="1"/>
      <c r="Y358" s="1"/>
      <c r="Z358" s="1"/>
    </row>
    <row r="359" spans="1:26" ht="15.75" customHeight="1" x14ac:dyDescent="0.2">
      <c r="A359" s="1"/>
      <c r="B359" s="1"/>
      <c r="C359" s="1"/>
      <c r="D359" s="1"/>
      <c r="E359" s="2"/>
      <c r="F359" s="2"/>
      <c r="G359" s="1"/>
      <c r="H359" s="1"/>
      <c r="I359" s="1"/>
      <c r="J359" s="1"/>
      <c r="K359" s="2"/>
      <c r="L359" s="2"/>
      <c r="M359" s="2"/>
      <c r="N359" s="2"/>
      <c r="O359" s="25"/>
      <c r="P359" s="1"/>
      <c r="Q359" s="1"/>
      <c r="R359" s="1"/>
      <c r="S359" s="1"/>
      <c r="T359" s="1"/>
      <c r="U359" s="1"/>
      <c r="V359" s="1"/>
      <c r="W359" s="1"/>
      <c r="X359" s="1"/>
      <c r="Y359" s="1"/>
      <c r="Z359" s="1"/>
    </row>
    <row r="360" spans="1:26" ht="15.75" customHeight="1" x14ac:dyDescent="0.2">
      <c r="A360" s="1"/>
      <c r="B360" s="1"/>
      <c r="C360" s="1"/>
      <c r="D360" s="1"/>
      <c r="E360" s="2"/>
      <c r="F360" s="2"/>
      <c r="G360" s="1"/>
      <c r="H360" s="1"/>
      <c r="I360" s="1"/>
      <c r="J360" s="1"/>
      <c r="K360" s="2"/>
      <c r="L360" s="2"/>
      <c r="M360" s="2"/>
      <c r="N360" s="2"/>
      <c r="O360" s="25"/>
      <c r="P360" s="1"/>
      <c r="Q360" s="1"/>
      <c r="R360" s="1"/>
      <c r="S360" s="1"/>
      <c r="T360" s="1"/>
      <c r="U360" s="1"/>
      <c r="V360" s="1"/>
      <c r="W360" s="1"/>
      <c r="X360" s="1"/>
      <c r="Y360" s="1"/>
      <c r="Z360" s="1"/>
    </row>
    <row r="361" spans="1:26" ht="15.75" customHeight="1" x14ac:dyDescent="0.2">
      <c r="A361" s="1"/>
      <c r="B361" s="1"/>
      <c r="C361" s="1"/>
      <c r="D361" s="1"/>
      <c r="E361" s="2"/>
      <c r="F361" s="2"/>
      <c r="G361" s="1"/>
      <c r="H361" s="1"/>
      <c r="I361" s="1"/>
      <c r="J361" s="1"/>
      <c r="K361" s="2"/>
      <c r="L361" s="2"/>
      <c r="M361" s="2"/>
      <c r="N361" s="2"/>
      <c r="O361" s="25"/>
      <c r="P361" s="1"/>
      <c r="Q361" s="1"/>
      <c r="R361" s="1"/>
      <c r="S361" s="1"/>
      <c r="T361" s="1"/>
      <c r="U361" s="1"/>
      <c r="V361" s="1"/>
      <c r="W361" s="1"/>
      <c r="X361" s="1"/>
      <c r="Y361" s="1"/>
      <c r="Z361" s="1"/>
    </row>
    <row r="362" spans="1:26" ht="15.75" customHeight="1" x14ac:dyDescent="0.2">
      <c r="A362" s="1"/>
      <c r="B362" s="1"/>
      <c r="C362" s="1"/>
      <c r="D362" s="1"/>
      <c r="E362" s="2"/>
      <c r="F362" s="2"/>
      <c r="G362" s="1"/>
      <c r="H362" s="1"/>
      <c r="I362" s="1"/>
      <c r="J362" s="1"/>
      <c r="K362" s="2"/>
      <c r="L362" s="2"/>
      <c r="M362" s="2"/>
      <c r="N362" s="2"/>
      <c r="O362" s="25"/>
      <c r="P362" s="1"/>
      <c r="Q362" s="1"/>
      <c r="R362" s="1"/>
      <c r="S362" s="1"/>
      <c r="T362" s="1"/>
      <c r="U362" s="1"/>
      <c r="V362" s="1"/>
      <c r="W362" s="1"/>
      <c r="X362" s="1"/>
      <c r="Y362" s="1"/>
      <c r="Z362" s="1"/>
    </row>
    <row r="363" spans="1:26" ht="15.75" customHeight="1" x14ac:dyDescent="0.2">
      <c r="A363" s="1"/>
      <c r="B363" s="1"/>
      <c r="C363" s="1"/>
      <c r="D363" s="1"/>
      <c r="E363" s="2"/>
      <c r="F363" s="2"/>
      <c r="G363" s="1"/>
      <c r="H363" s="1"/>
      <c r="I363" s="1"/>
      <c r="J363" s="1"/>
      <c r="K363" s="2"/>
      <c r="L363" s="2"/>
      <c r="M363" s="2"/>
      <c r="N363" s="2"/>
      <c r="O363" s="25"/>
      <c r="P363" s="1"/>
      <c r="Q363" s="1"/>
      <c r="R363" s="1"/>
      <c r="S363" s="1"/>
      <c r="T363" s="1"/>
      <c r="U363" s="1"/>
      <c r="V363" s="1"/>
      <c r="W363" s="1"/>
      <c r="X363" s="1"/>
      <c r="Y363" s="1"/>
      <c r="Z363" s="1"/>
    </row>
    <row r="364" spans="1:26" ht="15.75" customHeight="1" x14ac:dyDescent="0.2">
      <c r="A364" s="1"/>
      <c r="B364" s="1"/>
      <c r="C364" s="1"/>
      <c r="D364" s="1"/>
      <c r="E364" s="2"/>
      <c r="F364" s="2"/>
      <c r="G364" s="1"/>
      <c r="H364" s="1"/>
      <c r="I364" s="1"/>
      <c r="J364" s="1"/>
      <c r="K364" s="2"/>
      <c r="L364" s="2"/>
      <c r="M364" s="2"/>
      <c r="N364" s="2"/>
      <c r="O364" s="25"/>
      <c r="P364" s="1"/>
      <c r="Q364" s="1"/>
      <c r="R364" s="1"/>
      <c r="S364" s="1"/>
      <c r="T364" s="1"/>
      <c r="U364" s="1"/>
      <c r="V364" s="1"/>
      <c r="W364" s="1"/>
      <c r="X364" s="1"/>
      <c r="Y364" s="1"/>
      <c r="Z364" s="1"/>
    </row>
    <row r="365" spans="1:26" ht="15.75" customHeight="1" x14ac:dyDescent="0.2">
      <c r="A365" s="1"/>
      <c r="B365" s="1"/>
      <c r="C365" s="1"/>
      <c r="D365" s="1"/>
      <c r="E365" s="2"/>
      <c r="F365" s="2"/>
      <c r="G365" s="1"/>
      <c r="H365" s="1"/>
      <c r="I365" s="1"/>
      <c r="J365" s="1"/>
      <c r="K365" s="2"/>
      <c r="L365" s="2"/>
      <c r="M365" s="2"/>
      <c r="N365" s="2"/>
      <c r="O365" s="25"/>
      <c r="P365" s="1"/>
      <c r="Q365" s="1"/>
      <c r="R365" s="1"/>
      <c r="S365" s="1"/>
      <c r="T365" s="1"/>
      <c r="U365" s="1"/>
      <c r="V365" s="1"/>
      <c r="W365" s="1"/>
      <c r="X365" s="1"/>
      <c r="Y365" s="1"/>
      <c r="Z365" s="1"/>
    </row>
    <row r="366" spans="1:26" ht="15.75" customHeight="1" x14ac:dyDescent="0.2">
      <c r="A366" s="1"/>
      <c r="B366" s="1"/>
      <c r="C366" s="1"/>
      <c r="D366" s="1"/>
      <c r="E366" s="2"/>
      <c r="F366" s="2"/>
      <c r="G366" s="1"/>
      <c r="H366" s="1"/>
      <c r="I366" s="1"/>
      <c r="J366" s="1"/>
      <c r="K366" s="2"/>
      <c r="L366" s="2"/>
      <c r="M366" s="2"/>
      <c r="N366" s="2"/>
      <c r="O366" s="25"/>
      <c r="P366" s="1"/>
      <c r="Q366" s="1"/>
      <c r="R366" s="1"/>
      <c r="S366" s="1"/>
      <c r="T366" s="1"/>
      <c r="U366" s="1"/>
      <c r="V366" s="1"/>
      <c r="W366" s="1"/>
      <c r="X366" s="1"/>
      <c r="Y366" s="1"/>
      <c r="Z366" s="1"/>
    </row>
    <row r="367" spans="1:26" ht="15.75" customHeight="1" x14ac:dyDescent="0.2">
      <c r="A367" s="1"/>
      <c r="B367" s="1"/>
      <c r="C367" s="1"/>
      <c r="D367" s="1"/>
      <c r="E367" s="2"/>
      <c r="F367" s="2"/>
      <c r="G367" s="1"/>
      <c r="H367" s="1"/>
      <c r="I367" s="1"/>
      <c r="J367" s="1"/>
      <c r="K367" s="2"/>
      <c r="L367" s="2"/>
      <c r="M367" s="2"/>
      <c r="N367" s="2"/>
      <c r="O367" s="25"/>
      <c r="P367" s="1"/>
      <c r="Q367" s="1"/>
      <c r="R367" s="1"/>
      <c r="S367" s="1"/>
      <c r="T367" s="1"/>
      <c r="U367" s="1"/>
      <c r="V367" s="1"/>
      <c r="W367" s="1"/>
      <c r="X367" s="1"/>
      <c r="Y367" s="1"/>
      <c r="Z367" s="1"/>
    </row>
    <row r="368" spans="1:26" ht="15.75" customHeight="1" x14ac:dyDescent="0.2">
      <c r="A368" s="1"/>
      <c r="B368" s="1"/>
      <c r="C368" s="1"/>
      <c r="D368" s="1"/>
      <c r="E368" s="2"/>
      <c r="F368" s="2"/>
      <c r="G368" s="1"/>
      <c r="H368" s="1"/>
      <c r="I368" s="1"/>
      <c r="J368" s="1"/>
      <c r="K368" s="2"/>
      <c r="L368" s="2"/>
      <c r="M368" s="2"/>
      <c r="N368" s="2"/>
      <c r="O368" s="25"/>
      <c r="P368" s="1"/>
      <c r="Q368" s="1"/>
      <c r="R368" s="1"/>
      <c r="S368" s="1"/>
      <c r="T368" s="1"/>
      <c r="U368" s="1"/>
      <c r="V368" s="1"/>
      <c r="W368" s="1"/>
      <c r="X368" s="1"/>
      <c r="Y368" s="1"/>
      <c r="Z368" s="1"/>
    </row>
    <row r="369" spans="1:26" ht="15.75" customHeight="1" x14ac:dyDescent="0.2">
      <c r="A369" s="1"/>
      <c r="B369" s="1"/>
      <c r="C369" s="1"/>
      <c r="D369" s="1"/>
      <c r="E369" s="2"/>
      <c r="F369" s="2"/>
      <c r="G369" s="1"/>
      <c r="H369" s="1"/>
      <c r="I369" s="1"/>
      <c r="J369" s="1"/>
      <c r="K369" s="2"/>
      <c r="L369" s="2"/>
      <c r="M369" s="2"/>
      <c r="N369" s="2"/>
      <c r="O369" s="25"/>
      <c r="P369" s="1"/>
      <c r="Q369" s="1"/>
      <c r="R369" s="1"/>
      <c r="S369" s="1"/>
      <c r="T369" s="1"/>
      <c r="U369" s="1"/>
      <c r="V369" s="1"/>
      <c r="W369" s="1"/>
      <c r="X369" s="1"/>
      <c r="Y369" s="1"/>
      <c r="Z369" s="1"/>
    </row>
    <row r="370" spans="1:26" ht="15.75" customHeight="1" x14ac:dyDescent="0.2">
      <c r="A370" s="1"/>
      <c r="B370" s="1"/>
      <c r="C370" s="1"/>
      <c r="D370" s="1"/>
      <c r="E370" s="2"/>
      <c r="F370" s="2"/>
      <c r="G370" s="1"/>
      <c r="H370" s="1"/>
      <c r="I370" s="1"/>
      <c r="J370" s="1"/>
      <c r="K370" s="2"/>
      <c r="L370" s="2"/>
      <c r="M370" s="2"/>
      <c r="N370" s="2"/>
      <c r="O370" s="25"/>
      <c r="P370" s="1"/>
      <c r="Q370" s="1"/>
      <c r="R370" s="1"/>
      <c r="S370" s="1"/>
      <c r="T370" s="1"/>
      <c r="U370" s="1"/>
      <c r="V370" s="1"/>
      <c r="W370" s="1"/>
      <c r="X370" s="1"/>
      <c r="Y370" s="1"/>
      <c r="Z370" s="1"/>
    </row>
    <row r="371" spans="1:26" ht="15.75" customHeight="1" x14ac:dyDescent="0.2">
      <c r="A371" s="1"/>
      <c r="B371" s="1"/>
      <c r="C371" s="1"/>
      <c r="D371" s="1"/>
      <c r="E371" s="2"/>
      <c r="F371" s="2"/>
      <c r="G371" s="1"/>
      <c r="H371" s="1"/>
      <c r="I371" s="1"/>
      <c r="J371" s="1"/>
      <c r="K371" s="2"/>
      <c r="L371" s="2"/>
      <c r="M371" s="2"/>
      <c r="N371" s="2"/>
      <c r="O371" s="25"/>
      <c r="P371" s="1"/>
      <c r="Q371" s="1"/>
      <c r="R371" s="1"/>
      <c r="S371" s="1"/>
      <c r="T371" s="1"/>
      <c r="U371" s="1"/>
      <c r="V371" s="1"/>
      <c r="W371" s="1"/>
      <c r="X371" s="1"/>
      <c r="Y371" s="1"/>
      <c r="Z371" s="1"/>
    </row>
    <row r="372" spans="1:26" ht="15.75" customHeight="1" x14ac:dyDescent="0.2">
      <c r="A372" s="1"/>
      <c r="B372" s="1"/>
      <c r="C372" s="1"/>
      <c r="D372" s="1"/>
      <c r="E372" s="2"/>
      <c r="F372" s="2"/>
      <c r="G372" s="1"/>
      <c r="H372" s="1"/>
      <c r="I372" s="1"/>
      <c r="J372" s="1"/>
      <c r="K372" s="2"/>
      <c r="L372" s="2"/>
      <c r="M372" s="2"/>
      <c r="N372" s="2"/>
      <c r="O372" s="25"/>
      <c r="P372" s="1"/>
      <c r="Q372" s="1"/>
      <c r="R372" s="1"/>
      <c r="S372" s="1"/>
      <c r="T372" s="1"/>
      <c r="U372" s="1"/>
      <c r="V372" s="1"/>
      <c r="W372" s="1"/>
      <c r="X372" s="1"/>
      <c r="Y372" s="1"/>
      <c r="Z372" s="1"/>
    </row>
    <row r="373" spans="1:26" ht="15.75" customHeight="1" x14ac:dyDescent="0.2">
      <c r="A373" s="1"/>
      <c r="B373" s="1"/>
      <c r="C373" s="1"/>
      <c r="D373" s="1"/>
      <c r="E373" s="2"/>
      <c r="F373" s="2"/>
      <c r="G373" s="1"/>
      <c r="H373" s="1"/>
      <c r="I373" s="1"/>
      <c r="J373" s="1"/>
      <c r="K373" s="2"/>
      <c r="L373" s="2"/>
      <c r="M373" s="2"/>
      <c r="N373" s="2"/>
      <c r="O373" s="25"/>
      <c r="P373" s="1"/>
      <c r="Q373" s="1"/>
      <c r="R373" s="1"/>
      <c r="S373" s="1"/>
      <c r="T373" s="1"/>
      <c r="U373" s="1"/>
      <c r="V373" s="1"/>
      <c r="W373" s="1"/>
      <c r="X373" s="1"/>
      <c r="Y373" s="1"/>
      <c r="Z373" s="1"/>
    </row>
    <row r="374" spans="1:26" ht="15.75" customHeight="1" x14ac:dyDescent="0.2">
      <c r="A374" s="1"/>
      <c r="B374" s="1"/>
      <c r="C374" s="1"/>
      <c r="D374" s="1"/>
      <c r="E374" s="2"/>
      <c r="F374" s="2"/>
      <c r="G374" s="1"/>
      <c r="H374" s="1"/>
      <c r="I374" s="1"/>
      <c r="J374" s="1"/>
      <c r="K374" s="2"/>
      <c r="L374" s="2"/>
      <c r="M374" s="2"/>
      <c r="N374" s="2"/>
      <c r="O374" s="25"/>
      <c r="P374" s="1"/>
      <c r="Q374" s="1"/>
      <c r="R374" s="1"/>
      <c r="S374" s="1"/>
      <c r="T374" s="1"/>
      <c r="U374" s="1"/>
      <c r="V374" s="1"/>
      <c r="W374" s="1"/>
      <c r="X374" s="1"/>
      <c r="Y374" s="1"/>
      <c r="Z374" s="1"/>
    </row>
    <row r="375" spans="1:26" ht="15.75" customHeight="1" x14ac:dyDescent="0.2">
      <c r="A375" s="1"/>
      <c r="B375" s="1"/>
      <c r="C375" s="1"/>
      <c r="D375" s="1"/>
      <c r="E375" s="2"/>
      <c r="F375" s="2"/>
      <c r="G375" s="1"/>
      <c r="H375" s="1"/>
      <c r="I375" s="1"/>
      <c r="J375" s="1"/>
      <c r="K375" s="2"/>
      <c r="L375" s="2"/>
      <c r="M375" s="2"/>
      <c r="N375" s="2"/>
      <c r="O375" s="25"/>
      <c r="P375" s="1"/>
      <c r="Q375" s="1"/>
      <c r="R375" s="1"/>
      <c r="S375" s="1"/>
      <c r="T375" s="1"/>
      <c r="U375" s="1"/>
      <c r="V375" s="1"/>
      <c r="W375" s="1"/>
      <c r="X375" s="1"/>
      <c r="Y375" s="1"/>
      <c r="Z375" s="1"/>
    </row>
    <row r="376" spans="1:26" ht="15.75" customHeight="1" x14ac:dyDescent="0.2">
      <c r="A376" s="1"/>
      <c r="B376" s="1"/>
      <c r="C376" s="1"/>
      <c r="D376" s="1"/>
      <c r="E376" s="2"/>
      <c r="F376" s="2"/>
      <c r="G376" s="1"/>
      <c r="H376" s="1"/>
      <c r="I376" s="1"/>
      <c r="J376" s="1"/>
      <c r="K376" s="2"/>
      <c r="L376" s="2"/>
      <c r="M376" s="2"/>
      <c r="N376" s="2"/>
      <c r="O376" s="25"/>
      <c r="P376" s="1"/>
      <c r="Q376" s="1"/>
      <c r="R376" s="1"/>
      <c r="S376" s="1"/>
      <c r="T376" s="1"/>
      <c r="U376" s="1"/>
      <c r="V376" s="1"/>
      <c r="W376" s="1"/>
      <c r="X376" s="1"/>
      <c r="Y376" s="1"/>
      <c r="Z376" s="1"/>
    </row>
    <row r="377" spans="1:26" ht="15.75" customHeight="1" x14ac:dyDescent="0.2">
      <c r="A377" s="1"/>
      <c r="B377" s="1"/>
      <c r="C377" s="1"/>
      <c r="D377" s="1"/>
      <c r="E377" s="2"/>
      <c r="F377" s="2"/>
      <c r="G377" s="1"/>
      <c r="H377" s="1"/>
      <c r="I377" s="1"/>
      <c r="J377" s="1"/>
      <c r="K377" s="2"/>
      <c r="L377" s="2"/>
      <c r="M377" s="2"/>
      <c r="N377" s="2"/>
      <c r="O377" s="25"/>
      <c r="P377" s="1"/>
      <c r="Q377" s="1"/>
      <c r="R377" s="1"/>
      <c r="S377" s="1"/>
      <c r="T377" s="1"/>
      <c r="U377" s="1"/>
      <c r="V377" s="1"/>
      <c r="W377" s="1"/>
      <c r="X377" s="1"/>
      <c r="Y377" s="1"/>
      <c r="Z377" s="1"/>
    </row>
    <row r="378" spans="1:26" ht="15.75" customHeight="1" x14ac:dyDescent="0.2">
      <c r="A378" s="1"/>
      <c r="B378" s="1"/>
      <c r="C378" s="1"/>
      <c r="D378" s="1"/>
      <c r="E378" s="2"/>
      <c r="F378" s="2"/>
      <c r="G378" s="1"/>
      <c r="H378" s="1"/>
      <c r="I378" s="1"/>
      <c r="J378" s="1"/>
      <c r="K378" s="2"/>
      <c r="L378" s="2"/>
      <c r="M378" s="2"/>
      <c r="N378" s="2"/>
      <c r="O378" s="25"/>
      <c r="P378" s="1"/>
      <c r="Q378" s="1"/>
      <c r="R378" s="1"/>
      <c r="S378" s="1"/>
      <c r="T378" s="1"/>
      <c r="U378" s="1"/>
      <c r="V378" s="1"/>
      <c r="W378" s="1"/>
      <c r="X378" s="1"/>
      <c r="Y378" s="1"/>
      <c r="Z378" s="1"/>
    </row>
    <row r="379" spans="1:26" ht="15.75" customHeight="1" x14ac:dyDescent="0.2">
      <c r="A379" s="1"/>
      <c r="B379" s="1"/>
      <c r="C379" s="1"/>
      <c r="D379" s="1"/>
      <c r="E379" s="2"/>
      <c r="F379" s="2"/>
      <c r="G379" s="1"/>
      <c r="H379" s="1"/>
      <c r="I379" s="1"/>
      <c r="J379" s="1"/>
      <c r="K379" s="2"/>
      <c r="L379" s="2"/>
      <c r="M379" s="2"/>
      <c r="N379" s="2"/>
      <c r="O379" s="25"/>
      <c r="P379" s="1"/>
      <c r="Q379" s="1"/>
      <c r="R379" s="1"/>
      <c r="S379" s="1"/>
      <c r="T379" s="1"/>
      <c r="U379" s="1"/>
      <c r="V379" s="1"/>
      <c r="W379" s="1"/>
      <c r="X379" s="1"/>
      <c r="Y379" s="1"/>
      <c r="Z379" s="1"/>
    </row>
    <row r="380" spans="1:26" ht="15.75" customHeight="1" x14ac:dyDescent="0.2">
      <c r="A380" s="1"/>
      <c r="B380" s="1"/>
      <c r="C380" s="1"/>
      <c r="D380" s="1"/>
      <c r="E380" s="2"/>
      <c r="F380" s="2"/>
      <c r="G380" s="1"/>
      <c r="H380" s="1"/>
      <c r="I380" s="1"/>
      <c r="J380" s="1"/>
      <c r="K380" s="2"/>
      <c r="L380" s="2"/>
      <c r="M380" s="2"/>
      <c r="N380" s="2"/>
      <c r="O380" s="25"/>
      <c r="P380" s="1"/>
      <c r="Q380" s="1"/>
      <c r="R380" s="1"/>
      <c r="S380" s="1"/>
      <c r="T380" s="1"/>
      <c r="U380" s="1"/>
      <c r="V380" s="1"/>
      <c r="W380" s="1"/>
      <c r="X380" s="1"/>
      <c r="Y380" s="1"/>
      <c r="Z380" s="1"/>
    </row>
    <row r="381" spans="1:26" ht="15.75" customHeight="1" x14ac:dyDescent="0.2">
      <c r="A381" s="1"/>
      <c r="B381" s="1"/>
      <c r="C381" s="1"/>
      <c r="D381" s="1"/>
      <c r="E381" s="2"/>
      <c r="F381" s="2"/>
      <c r="G381" s="1"/>
      <c r="H381" s="1"/>
      <c r="I381" s="1"/>
      <c r="J381" s="1"/>
      <c r="K381" s="2"/>
      <c r="L381" s="2"/>
      <c r="M381" s="2"/>
      <c r="N381" s="2"/>
      <c r="O381" s="25"/>
      <c r="P381" s="1"/>
      <c r="Q381" s="1"/>
      <c r="R381" s="1"/>
      <c r="S381" s="1"/>
      <c r="T381" s="1"/>
      <c r="U381" s="1"/>
      <c r="V381" s="1"/>
      <c r="W381" s="1"/>
      <c r="X381" s="1"/>
      <c r="Y381" s="1"/>
      <c r="Z381" s="1"/>
    </row>
    <row r="382" spans="1:26" ht="15.75" customHeight="1" x14ac:dyDescent="0.2">
      <c r="A382" s="1"/>
      <c r="B382" s="1"/>
      <c r="C382" s="1"/>
      <c r="D382" s="1"/>
      <c r="E382" s="2"/>
      <c r="F382" s="2"/>
      <c r="G382" s="1"/>
      <c r="H382" s="1"/>
      <c r="I382" s="1"/>
      <c r="J382" s="1"/>
      <c r="K382" s="2"/>
      <c r="L382" s="2"/>
      <c r="M382" s="2"/>
      <c r="N382" s="2"/>
      <c r="O382" s="25"/>
      <c r="P382" s="1"/>
      <c r="Q382" s="1"/>
      <c r="R382" s="1"/>
      <c r="S382" s="1"/>
      <c r="T382" s="1"/>
      <c r="U382" s="1"/>
      <c r="V382" s="1"/>
      <c r="W382" s="1"/>
      <c r="X382" s="1"/>
      <c r="Y382" s="1"/>
      <c r="Z382" s="1"/>
    </row>
    <row r="383" spans="1:26" ht="15.75" customHeight="1" x14ac:dyDescent="0.2">
      <c r="A383" s="1"/>
      <c r="B383" s="1"/>
      <c r="C383" s="1"/>
      <c r="D383" s="1"/>
      <c r="E383" s="2"/>
      <c r="F383" s="2"/>
      <c r="G383" s="1"/>
      <c r="H383" s="1"/>
      <c r="I383" s="1"/>
      <c r="J383" s="1"/>
      <c r="K383" s="2"/>
      <c r="L383" s="2"/>
      <c r="M383" s="2"/>
      <c r="N383" s="2"/>
      <c r="O383" s="25"/>
      <c r="P383" s="1"/>
      <c r="Q383" s="1"/>
      <c r="R383" s="1"/>
      <c r="S383" s="1"/>
      <c r="T383" s="1"/>
      <c r="U383" s="1"/>
      <c r="V383" s="1"/>
      <c r="W383" s="1"/>
      <c r="X383" s="1"/>
      <c r="Y383" s="1"/>
      <c r="Z383" s="1"/>
    </row>
    <row r="384" spans="1:26" ht="15.75" customHeight="1" x14ac:dyDescent="0.2">
      <c r="A384" s="1"/>
      <c r="B384" s="1"/>
      <c r="C384" s="1"/>
      <c r="D384" s="1"/>
      <c r="E384" s="2"/>
      <c r="F384" s="2"/>
      <c r="G384" s="1"/>
      <c r="H384" s="1"/>
      <c r="I384" s="1"/>
      <c r="J384" s="1"/>
      <c r="K384" s="2"/>
      <c r="L384" s="2"/>
      <c r="M384" s="2"/>
      <c r="N384" s="2"/>
      <c r="O384" s="25"/>
      <c r="P384" s="1"/>
      <c r="Q384" s="1"/>
      <c r="R384" s="1"/>
      <c r="S384" s="1"/>
      <c r="T384" s="1"/>
      <c r="U384" s="1"/>
      <c r="V384" s="1"/>
      <c r="W384" s="1"/>
      <c r="X384" s="1"/>
      <c r="Y384" s="1"/>
      <c r="Z384" s="1"/>
    </row>
    <row r="385" spans="1:26" ht="15.75" customHeight="1" x14ac:dyDescent="0.2">
      <c r="A385" s="1"/>
      <c r="B385" s="1"/>
      <c r="C385" s="1"/>
      <c r="D385" s="1"/>
      <c r="E385" s="2"/>
      <c r="F385" s="2"/>
      <c r="G385" s="1"/>
      <c r="H385" s="1"/>
      <c r="I385" s="1"/>
      <c r="J385" s="1"/>
      <c r="K385" s="2"/>
      <c r="L385" s="2"/>
      <c r="M385" s="2"/>
      <c r="N385" s="2"/>
      <c r="O385" s="25"/>
      <c r="P385" s="1"/>
      <c r="Q385" s="1"/>
      <c r="R385" s="1"/>
      <c r="S385" s="1"/>
      <c r="T385" s="1"/>
      <c r="U385" s="1"/>
      <c r="V385" s="1"/>
      <c r="W385" s="1"/>
      <c r="X385" s="1"/>
      <c r="Y385" s="1"/>
      <c r="Z385" s="1"/>
    </row>
    <row r="386" spans="1:26" ht="15.75" customHeight="1" x14ac:dyDescent="0.2">
      <c r="A386" s="1"/>
      <c r="B386" s="1"/>
      <c r="C386" s="1"/>
      <c r="D386" s="1"/>
      <c r="E386" s="2"/>
      <c r="F386" s="2"/>
      <c r="G386" s="1"/>
      <c r="H386" s="1"/>
      <c r="I386" s="1"/>
      <c r="J386" s="1"/>
      <c r="K386" s="2"/>
      <c r="L386" s="2"/>
      <c r="M386" s="2"/>
      <c r="N386" s="2"/>
      <c r="O386" s="25"/>
      <c r="P386" s="1"/>
      <c r="Q386" s="1"/>
      <c r="R386" s="1"/>
      <c r="S386" s="1"/>
      <c r="T386" s="1"/>
      <c r="U386" s="1"/>
      <c r="V386" s="1"/>
      <c r="W386" s="1"/>
      <c r="X386" s="1"/>
      <c r="Y386" s="1"/>
      <c r="Z386" s="1"/>
    </row>
    <row r="387" spans="1:26" ht="15.75" customHeight="1" x14ac:dyDescent="0.2">
      <c r="A387" s="1"/>
      <c r="B387" s="1"/>
      <c r="C387" s="1"/>
      <c r="D387" s="1"/>
      <c r="E387" s="2"/>
      <c r="F387" s="2"/>
      <c r="G387" s="1"/>
      <c r="H387" s="1"/>
      <c r="I387" s="1"/>
      <c r="J387" s="1"/>
      <c r="K387" s="2"/>
      <c r="L387" s="2"/>
      <c r="M387" s="2"/>
      <c r="N387" s="2"/>
      <c r="O387" s="25"/>
      <c r="P387" s="1"/>
      <c r="Q387" s="1"/>
      <c r="R387" s="1"/>
      <c r="S387" s="1"/>
      <c r="T387" s="1"/>
      <c r="U387" s="1"/>
      <c r="V387" s="1"/>
      <c r="W387" s="1"/>
      <c r="X387" s="1"/>
      <c r="Y387" s="1"/>
      <c r="Z387" s="1"/>
    </row>
    <row r="388" spans="1:26" ht="15.75" customHeight="1" x14ac:dyDescent="0.2">
      <c r="A388" s="1"/>
      <c r="B388" s="1"/>
      <c r="C388" s="1"/>
      <c r="D388" s="1"/>
      <c r="E388" s="2"/>
      <c r="F388" s="2"/>
      <c r="G388" s="1"/>
      <c r="H388" s="1"/>
      <c r="I388" s="1"/>
      <c r="J388" s="1"/>
      <c r="K388" s="2"/>
      <c r="L388" s="2"/>
      <c r="M388" s="2"/>
      <c r="N388" s="2"/>
      <c r="O388" s="25"/>
      <c r="P388" s="1"/>
      <c r="Q388" s="1"/>
      <c r="R388" s="1"/>
      <c r="S388" s="1"/>
      <c r="T388" s="1"/>
      <c r="U388" s="1"/>
      <c r="V388" s="1"/>
      <c r="W388" s="1"/>
      <c r="X388" s="1"/>
      <c r="Y388" s="1"/>
      <c r="Z388" s="1"/>
    </row>
    <row r="389" spans="1:26" ht="15.75" customHeight="1" x14ac:dyDescent="0.2">
      <c r="A389" s="1"/>
      <c r="B389" s="1"/>
      <c r="C389" s="1"/>
      <c r="D389" s="1"/>
      <c r="E389" s="2"/>
      <c r="F389" s="2"/>
      <c r="G389" s="1"/>
      <c r="H389" s="1"/>
      <c r="I389" s="1"/>
      <c r="J389" s="1"/>
      <c r="K389" s="2"/>
      <c r="L389" s="2"/>
      <c r="M389" s="2"/>
      <c r="N389" s="2"/>
      <c r="O389" s="25"/>
      <c r="P389" s="1"/>
      <c r="Q389" s="1"/>
      <c r="R389" s="1"/>
      <c r="S389" s="1"/>
      <c r="T389" s="1"/>
      <c r="U389" s="1"/>
      <c r="V389" s="1"/>
      <c r="W389" s="1"/>
      <c r="X389" s="1"/>
      <c r="Y389" s="1"/>
      <c r="Z389" s="1"/>
    </row>
    <row r="390" spans="1:26" ht="15.75" customHeight="1" x14ac:dyDescent="0.2">
      <c r="A390" s="1"/>
      <c r="B390" s="1"/>
      <c r="C390" s="1"/>
      <c r="D390" s="1"/>
      <c r="E390" s="2"/>
      <c r="F390" s="2"/>
      <c r="G390" s="1"/>
      <c r="H390" s="1"/>
      <c r="I390" s="1"/>
      <c r="J390" s="1"/>
      <c r="K390" s="2"/>
      <c r="L390" s="2"/>
      <c r="M390" s="2"/>
      <c r="N390" s="2"/>
      <c r="O390" s="25"/>
      <c r="P390" s="1"/>
      <c r="Q390" s="1"/>
      <c r="R390" s="1"/>
      <c r="S390" s="1"/>
      <c r="T390" s="1"/>
      <c r="U390" s="1"/>
      <c r="V390" s="1"/>
      <c r="W390" s="1"/>
      <c r="X390" s="1"/>
      <c r="Y390" s="1"/>
      <c r="Z390" s="1"/>
    </row>
    <row r="391" spans="1:26" ht="15.75" customHeight="1" x14ac:dyDescent="0.2">
      <c r="A391" s="1"/>
      <c r="B391" s="1"/>
      <c r="C391" s="1"/>
      <c r="D391" s="1"/>
      <c r="E391" s="2"/>
      <c r="F391" s="2"/>
      <c r="G391" s="1"/>
      <c r="H391" s="1"/>
      <c r="I391" s="1"/>
      <c r="J391" s="1"/>
      <c r="K391" s="2"/>
      <c r="L391" s="2"/>
      <c r="M391" s="2"/>
      <c r="N391" s="2"/>
      <c r="O391" s="25"/>
      <c r="P391" s="1"/>
      <c r="Q391" s="1"/>
      <c r="R391" s="1"/>
      <c r="S391" s="1"/>
      <c r="T391" s="1"/>
      <c r="U391" s="1"/>
      <c r="V391" s="1"/>
      <c r="W391" s="1"/>
      <c r="X391" s="1"/>
      <c r="Y391" s="1"/>
      <c r="Z391" s="1"/>
    </row>
    <row r="392" spans="1:26" ht="15.75" customHeight="1" x14ac:dyDescent="0.2">
      <c r="A392" s="1"/>
      <c r="B392" s="1"/>
      <c r="C392" s="1"/>
      <c r="D392" s="1"/>
      <c r="E392" s="2"/>
      <c r="F392" s="2"/>
      <c r="G392" s="1"/>
      <c r="H392" s="1"/>
      <c r="I392" s="1"/>
      <c r="J392" s="1"/>
      <c r="K392" s="2"/>
      <c r="L392" s="2"/>
      <c r="M392" s="2"/>
      <c r="N392" s="2"/>
      <c r="O392" s="25"/>
      <c r="P392" s="1"/>
      <c r="Q392" s="1"/>
      <c r="R392" s="1"/>
      <c r="S392" s="1"/>
      <c r="T392" s="1"/>
      <c r="U392" s="1"/>
      <c r="V392" s="1"/>
      <c r="W392" s="1"/>
      <c r="X392" s="1"/>
      <c r="Y392" s="1"/>
      <c r="Z392" s="1"/>
    </row>
    <row r="393" spans="1:26" ht="15.75" customHeight="1" x14ac:dyDescent="0.2">
      <c r="A393" s="1"/>
      <c r="B393" s="1"/>
      <c r="C393" s="1"/>
      <c r="D393" s="1"/>
      <c r="E393" s="2"/>
      <c r="F393" s="2"/>
      <c r="G393" s="1"/>
      <c r="H393" s="1"/>
      <c r="I393" s="1"/>
      <c r="J393" s="1"/>
      <c r="K393" s="2"/>
      <c r="L393" s="2"/>
      <c r="M393" s="2"/>
      <c r="N393" s="2"/>
      <c r="O393" s="25"/>
      <c r="P393" s="1"/>
      <c r="Q393" s="1"/>
      <c r="R393" s="1"/>
      <c r="S393" s="1"/>
      <c r="T393" s="1"/>
      <c r="U393" s="1"/>
      <c r="V393" s="1"/>
      <c r="W393" s="1"/>
      <c r="X393" s="1"/>
      <c r="Y393" s="1"/>
      <c r="Z393" s="1"/>
    </row>
    <row r="394" spans="1:26" ht="15.75" customHeight="1" x14ac:dyDescent="0.2">
      <c r="A394" s="1"/>
      <c r="B394" s="1"/>
      <c r="C394" s="1"/>
      <c r="D394" s="1"/>
      <c r="E394" s="2"/>
      <c r="F394" s="2"/>
      <c r="G394" s="1"/>
      <c r="H394" s="1"/>
      <c r="I394" s="1"/>
      <c r="J394" s="1"/>
      <c r="K394" s="2"/>
      <c r="L394" s="2"/>
      <c r="M394" s="2"/>
      <c r="N394" s="2"/>
      <c r="O394" s="25"/>
      <c r="P394" s="1"/>
      <c r="Q394" s="1"/>
      <c r="R394" s="1"/>
      <c r="S394" s="1"/>
      <c r="T394" s="1"/>
      <c r="U394" s="1"/>
      <c r="V394" s="1"/>
      <c r="W394" s="1"/>
      <c r="X394" s="1"/>
      <c r="Y394" s="1"/>
      <c r="Z394" s="1"/>
    </row>
    <row r="395" spans="1:26" ht="15.75" customHeight="1" x14ac:dyDescent="0.2">
      <c r="A395" s="1"/>
      <c r="B395" s="1"/>
      <c r="C395" s="1"/>
      <c r="D395" s="1"/>
      <c r="E395" s="2"/>
      <c r="F395" s="2"/>
      <c r="G395" s="1"/>
      <c r="H395" s="1"/>
      <c r="I395" s="1"/>
      <c r="J395" s="1"/>
      <c r="K395" s="2"/>
      <c r="L395" s="2"/>
      <c r="M395" s="2"/>
      <c r="N395" s="2"/>
      <c r="O395" s="25"/>
      <c r="P395" s="1"/>
      <c r="Q395" s="1"/>
      <c r="R395" s="1"/>
      <c r="S395" s="1"/>
      <c r="T395" s="1"/>
      <c r="U395" s="1"/>
      <c r="V395" s="1"/>
      <c r="W395" s="1"/>
      <c r="X395" s="1"/>
      <c r="Y395" s="1"/>
      <c r="Z395" s="1"/>
    </row>
    <row r="396" spans="1:26" ht="15.75" customHeight="1" x14ac:dyDescent="0.2">
      <c r="A396" s="1"/>
      <c r="B396" s="1"/>
      <c r="C396" s="1"/>
      <c r="D396" s="1"/>
      <c r="E396" s="2"/>
      <c r="F396" s="2"/>
      <c r="G396" s="1"/>
      <c r="H396" s="1"/>
      <c r="I396" s="1"/>
      <c r="J396" s="1"/>
      <c r="K396" s="2"/>
      <c r="L396" s="2"/>
      <c r="M396" s="2"/>
      <c r="N396" s="2"/>
      <c r="O396" s="25"/>
      <c r="P396" s="1"/>
      <c r="Q396" s="1"/>
      <c r="R396" s="1"/>
      <c r="S396" s="1"/>
      <c r="T396" s="1"/>
      <c r="U396" s="1"/>
      <c r="V396" s="1"/>
      <c r="W396" s="1"/>
      <c r="X396" s="1"/>
      <c r="Y396" s="1"/>
      <c r="Z396" s="1"/>
    </row>
    <row r="397" spans="1:26" ht="15.75" customHeight="1" x14ac:dyDescent="0.2">
      <c r="A397" s="1"/>
      <c r="B397" s="1"/>
      <c r="C397" s="1"/>
      <c r="D397" s="1"/>
      <c r="E397" s="2"/>
      <c r="F397" s="2"/>
      <c r="G397" s="1"/>
      <c r="H397" s="1"/>
      <c r="I397" s="1"/>
      <c r="J397" s="1"/>
      <c r="K397" s="2"/>
      <c r="L397" s="2"/>
      <c r="M397" s="2"/>
      <c r="N397" s="2"/>
      <c r="O397" s="25"/>
      <c r="P397" s="1"/>
      <c r="Q397" s="1"/>
      <c r="R397" s="1"/>
      <c r="S397" s="1"/>
      <c r="T397" s="1"/>
      <c r="U397" s="1"/>
      <c r="V397" s="1"/>
      <c r="W397" s="1"/>
      <c r="X397" s="1"/>
      <c r="Y397" s="1"/>
      <c r="Z397" s="1"/>
    </row>
    <row r="398" spans="1:26" ht="15.75" customHeight="1" x14ac:dyDescent="0.2">
      <c r="A398" s="1"/>
      <c r="B398" s="1"/>
      <c r="C398" s="1"/>
      <c r="D398" s="1"/>
      <c r="E398" s="2"/>
      <c r="F398" s="2"/>
      <c r="G398" s="1"/>
      <c r="H398" s="1"/>
      <c r="I398" s="1"/>
      <c r="J398" s="1"/>
      <c r="K398" s="2"/>
      <c r="L398" s="2"/>
      <c r="M398" s="2"/>
      <c r="N398" s="2"/>
      <c r="O398" s="25"/>
      <c r="P398" s="1"/>
      <c r="Q398" s="1"/>
      <c r="R398" s="1"/>
      <c r="S398" s="1"/>
      <c r="T398" s="1"/>
      <c r="U398" s="1"/>
      <c r="V398" s="1"/>
      <c r="W398" s="1"/>
      <c r="X398" s="1"/>
      <c r="Y398" s="1"/>
      <c r="Z398" s="1"/>
    </row>
    <row r="399" spans="1:26" ht="15.75" customHeight="1" x14ac:dyDescent="0.2">
      <c r="A399" s="1"/>
      <c r="B399" s="1"/>
      <c r="C399" s="1"/>
      <c r="D399" s="1"/>
      <c r="E399" s="2"/>
      <c r="F399" s="2"/>
      <c r="G399" s="1"/>
      <c r="H399" s="1"/>
      <c r="I399" s="1"/>
      <c r="J399" s="1"/>
      <c r="K399" s="2"/>
      <c r="L399" s="2"/>
      <c r="M399" s="2"/>
      <c r="N399" s="2"/>
      <c r="O399" s="25"/>
      <c r="P399" s="1"/>
      <c r="Q399" s="1"/>
      <c r="R399" s="1"/>
      <c r="S399" s="1"/>
      <c r="T399" s="1"/>
      <c r="U399" s="1"/>
      <c r="V399" s="1"/>
      <c r="W399" s="1"/>
      <c r="X399" s="1"/>
      <c r="Y399" s="1"/>
      <c r="Z399" s="1"/>
    </row>
    <row r="400" spans="1:26" ht="15.75" customHeight="1" x14ac:dyDescent="0.2">
      <c r="A400" s="1"/>
      <c r="B400" s="1"/>
      <c r="C400" s="1"/>
      <c r="D400" s="1"/>
      <c r="E400" s="2"/>
      <c r="F400" s="2"/>
      <c r="G400" s="1"/>
      <c r="H400" s="1"/>
      <c r="I400" s="1"/>
      <c r="J400" s="1"/>
      <c r="K400" s="2"/>
      <c r="L400" s="2"/>
      <c r="M400" s="2"/>
      <c r="N400" s="2"/>
      <c r="O400" s="25"/>
      <c r="P400" s="1"/>
      <c r="Q400" s="1"/>
      <c r="R400" s="1"/>
      <c r="S400" s="1"/>
      <c r="T400" s="1"/>
      <c r="U400" s="1"/>
      <c r="V400" s="1"/>
      <c r="W400" s="1"/>
      <c r="X400" s="1"/>
      <c r="Y400" s="1"/>
      <c r="Z400" s="1"/>
    </row>
    <row r="401" spans="1:26" ht="15.75" customHeight="1" x14ac:dyDescent="0.2">
      <c r="A401" s="1"/>
      <c r="B401" s="1"/>
      <c r="C401" s="1"/>
      <c r="D401" s="1"/>
      <c r="E401" s="2"/>
      <c r="F401" s="2"/>
      <c r="G401" s="1"/>
      <c r="H401" s="1"/>
      <c r="I401" s="1"/>
      <c r="J401" s="1"/>
      <c r="K401" s="2"/>
      <c r="L401" s="2"/>
      <c r="M401" s="2"/>
      <c r="N401" s="2"/>
      <c r="O401" s="25"/>
      <c r="P401" s="1"/>
      <c r="Q401" s="1"/>
      <c r="R401" s="1"/>
      <c r="S401" s="1"/>
      <c r="T401" s="1"/>
      <c r="U401" s="1"/>
      <c r="V401" s="1"/>
      <c r="W401" s="1"/>
      <c r="X401" s="1"/>
      <c r="Y401" s="1"/>
      <c r="Z401" s="1"/>
    </row>
    <row r="402" spans="1:26" ht="15.75" customHeight="1" x14ac:dyDescent="0.2">
      <c r="A402" s="1"/>
      <c r="B402" s="1"/>
      <c r="C402" s="1"/>
      <c r="D402" s="1"/>
      <c r="E402" s="2"/>
      <c r="F402" s="2"/>
      <c r="G402" s="1"/>
      <c r="H402" s="1"/>
      <c r="I402" s="1"/>
      <c r="J402" s="1"/>
      <c r="K402" s="2"/>
      <c r="L402" s="2"/>
      <c r="M402" s="2"/>
      <c r="N402" s="2"/>
      <c r="O402" s="25"/>
      <c r="P402" s="1"/>
      <c r="Q402" s="1"/>
      <c r="R402" s="1"/>
      <c r="S402" s="1"/>
      <c r="T402" s="1"/>
      <c r="U402" s="1"/>
      <c r="V402" s="1"/>
      <c r="W402" s="1"/>
      <c r="X402" s="1"/>
      <c r="Y402" s="1"/>
      <c r="Z402" s="1"/>
    </row>
    <row r="403" spans="1:26" ht="15.75" customHeight="1" x14ac:dyDescent="0.2">
      <c r="A403" s="1"/>
      <c r="B403" s="1"/>
      <c r="C403" s="1"/>
      <c r="D403" s="1"/>
      <c r="E403" s="2"/>
      <c r="F403" s="2"/>
      <c r="G403" s="1"/>
      <c r="H403" s="1"/>
      <c r="I403" s="1"/>
      <c r="J403" s="1"/>
      <c r="K403" s="2"/>
      <c r="L403" s="2"/>
      <c r="M403" s="2"/>
      <c r="N403" s="2"/>
      <c r="O403" s="25"/>
      <c r="P403" s="1"/>
      <c r="Q403" s="1"/>
      <c r="R403" s="1"/>
      <c r="S403" s="1"/>
      <c r="T403" s="1"/>
      <c r="U403" s="1"/>
      <c r="V403" s="1"/>
      <c r="W403" s="1"/>
      <c r="X403" s="1"/>
      <c r="Y403" s="1"/>
      <c r="Z403" s="1"/>
    </row>
    <row r="404" spans="1:26" ht="15.75" customHeight="1" x14ac:dyDescent="0.2">
      <c r="A404" s="1"/>
      <c r="B404" s="1"/>
      <c r="C404" s="1"/>
      <c r="D404" s="1"/>
      <c r="E404" s="2"/>
      <c r="F404" s="2"/>
      <c r="G404" s="1"/>
      <c r="H404" s="1"/>
      <c r="I404" s="1"/>
      <c r="J404" s="1"/>
      <c r="K404" s="2"/>
      <c r="L404" s="2"/>
      <c r="M404" s="2"/>
      <c r="N404" s="2"/>
      <c r="O404" s="25"/>
      <c r="P404" s="1"/>
      <c r="Q404" s="1"/>
      <c r="R404" s="1"/>
      <c r="S404" s="1"/>
      <c r="T404" s="1"/>
      <c r="U404" s="1"/>
      <c r="V404" s="1"/>
      <c r="W404" s="1"/>
      <c r="X404" s="1"/>
      <c r="Y404" s="1"/>
      <c r="Z404" s="1"/>
    </row>
    <row r="405" spans="1:26" ht="15.75" customHeight="1" x14ac:dyDescent="0.2">
      <c r="A405" s="1"/>
      <c r="B405" s="1"/>
      <c r="C405" s="1"/>
      <c r="D405" s="1"/>
      <c r="E405" s="2"/>
      <c r="F405" s="2"/>
      <c r="G405" s="1"/>
      <c r="H405" s="1"/>
      <c r="I405" s="1"/>
      <c r="J405" s="1"/>
      <c r="K405" s="2"/>
      <c r="L405" s="2"/>
      <c r="M405" s="2"/>
      <c r="N405" s="2"/>
      <c r="O405" s="25"/>
      <c r="P405" s="1"/>
      <c r="Q405" s="1"/>
      <c r="R405" s="1"/>
      <c r="S405" s="1"/>
      <c r="T405" s="1"/>
      <c r="U405" s="1"/>
      <c r="V405" s="1"/>
      <c r="W405" s="1"/>
      <c r="X405" s="1"/>
      <c r="Y405" s="1"/>
      <c r="Z405" s="1"/>
    </row>
    <row r="406" spans="1:26" ht="15.75" customHeight="1" x14ac:dyDescent="0.2">
      <c r="A406" s="1"/>
      <c r="B406" s="1"/>
      <c r="C406" s="1"/>
      <c r="D406" s="1"/>
      <c r="E406" s="2"/>
      <c r="F406" s="2"/>
      <c r="G406" s="1"/>
      <c r="H406" s="1"/>
      <c r="I406" s="1"/>
      <c r="J406" s="1"/>
      <c r="K406" s="2"/>
      <c r="L406" s="2"/>
      <c r="M406" s="2"/>
      <c r="N406" s="2"/>
      <c r="O406" s="25"/>
      <c r="P406" s="1"/>
      <c r="Q406" s="1"/>
      <c r="R406" s="1"/>
      <c r="S406" s="1"/>
      <c r="T406" s="1"/>
      <c r="U406" s="1"/>
      <c r="V406" s="1"/>
      <c r="W406" s="1"/>
      <c r="X406" s="1"/>
      <c r="Y406" s="1"/>
      <c r="Z406" s="1"/>
    </row>
    <row r="407" spans="1:26" ht="15.75" customHeight="1" x14ac:dyDescent="0.2">
      <c r="A407" s="1"/>
      <c r="B407" s="1"/>
      <c r="C407" s="1"/>
      <c r="D407" s="1"/>
      <c r="E407" s="2"/>
      <c r="F407" s="2"/>
      <c r="G407" s="1"/>
      <c r="H407" s="1"/>
      <c r="I407" s="1"/>
      <c r="J407" s="1"/>
      <c r="K407" s="2"/>
      <c r="L407" s="2"/>
      <c r="M407" s="2"/>
      <c r="N407" s="2"/>
      <c r="O407" s="25"/>
      <c r="P407" s="1"/>
      <c r="Q407" s="1"/>
      <c r="R407" s="1"/>
      <c r="S407" s="1"/>
      <c r="T407" s="1"/>
      <c r="U407" s="1"/>
      <c r="V407" s="1"/>
      <c r="W407" s="1"/>
      <c r="X407" s="1"/>
      <c r="Y407" s="1"/>
      <c r="Z407" s="1"/>
    </row>
    <row r="408" spans="1:26" ht="15.75" customHeight="1" x14ac:dyDescent="0.2">
      <c r="A408" s="1"/>
      <c r="B408" s="1"/>
      <c r="C408" s="1"/>
      <c r="D408" s="1"/>
      <c r="E408" s="2"/>
      <c r="F408" s="2"/>
      <c r="G408" s="1"/>
      <c r="H408" s="1"/>
      <c r="I408" s="1"/>
      <c r="J408" s="1"/>
      <c r="K408" s="2"/>
      <c r="L408" s="2"/>
      <c r="M408" s="2"/>
      <c r="N408" s="2"/>
      <c r="O408" s="25"/>
      <c r="P408" s="1"/>
      <c r="Q408" s="1"/>
      <c r="R408" s="1"/>
      <c r="S408" s="1"/>
      <c r="T408" s="1"/>
      <c r="U408" s="1"/>
      <c r="V408" s="1"/>
      <c r="W408" s="1"/>
      <c r="X408" s="1"/>
      <c r="Y408" s="1"/>
      <c r="Z408" s="1"/>
    </row>
    <row r="409" spans="1:26" ht="15.75" customHeight="1" x14ac:dyDescent="0.2">
      <c r="A409" s="1"/>
      <c r="B409" s="1"/>
      <c r="C409" s="1"/>
      <c r="D409" s="1"/>
      <c r="E409" s="2"/>
      <c r="F409" s="2"/>
      <c r="G409" s="1"/>
      <c r="H409" s="1"/>
      <c r="I409" s="1"/>
      <c r="J409" s="1"/>
      <c r="K409" s="2"/>
      <c r="L409" s="2"/>
      <c r="M409" s="2"/>
      <c r="N409" s="2"/>
      <c r="O409" s="25"/>
      <c r="P409" s="1"/>
      <c r="Q409" s="1"/>
      <c r="R409" s="1"/>
      <c r="S409" s="1"/>
      <c r="T409" s="1"/>
      <c r="U409" s="1"/>
      <c r="V409" s="1"/>
      <c r="W409" s="1"/>
      <c r="X409" s="1"/>
      <c r="Y409" s="1"/>
      <c r="Z409" s="1"/>
    </row>
    <row r="410" spans="1:26" ht="15.75" customHeight="1" x14ac:dyDescent="0.2">
      <c r="A410" s="1"/>
      <c r="B410" s="1"/>
      <c r="C410" s="1"/>
      <c r="D410" s="1"/>
      <c r="E410" s="2"/>
      <c r="F410" s="2"/>
      <c r="G410" s="1"/>
      <c r="H410" s="1"/>
      <c r="I410" s="1"/>
      <c r="J410" s="1"/>
      <c r="K410" s="2"/>
      <c r="L410" s="2"/>
      <c r="M410" s="2"/>
      <c r="N410" s="2"/>
      <c r="O410" s="25"/>
      <c r="P410" s="1"/>
      <c r="Q410" s="1"/>
      <c r="R410" s="1"/>
      <c r="S410" s="1"/>
      <c r="T410" s="1"/>
      <c r="U410" s="1"/>
      <c r="V410" s="1"/>
      <c r="W410" s="1"/>
      <c r="X410" s="1"/>
      <c r="Y410" s="1"/>
      <c r="Z410" s="1"/>
    </row>
    <row r="411" spans="1:26" ht="15.75" customHeight="1" x14ac:dyDescent="0.2">
      <c r="A411" s="1"/>
      <c r="B411" s="1"/>
      <c r="C411" s="1"/>
      <c r="D411" s="1"/>
      <c r="E411" s="2"/>
      <c r="F411" s="2"/>
      <c r="G411" s="1"/>
      <c r="H411" s="1"/>
      <c r="I411" s="1"/>
      <c r="J411" s="1"/>
      <c r="K411" s="2"/>
      <c r="L411" s="2"/>
      <c r="M411" s="2"/>
      <c r="N411" s="2"/>
      <c r="O411" s="25"/>
      <c r="P411" s="1"/>
      <c r="Q411" s="1"/>
      <c r="R411" s="1"/>
      <c r="S411" s="1"/>
      <c r="T411" s="1"/>
      <c r="U411" s="1"/>
      <c r="V411" s="1"/>
      <c r="W411" s="1"/>
      <c r="X411" s="1"/>
      <c r="Y411" s="1"/>
      <c r="Z411" s="1"/>
    </row>
    <row r="412" spans="1:26" ht="15.75" customHeight="1" x14ac:dyDescent="0.2">
      <c r="A412" s="1"/>
      <c r="B412" s="1"/>
      <c r="C412" s="1"/>
      <c r="D412" s="1"/>
      <c r="E412" s="2"/>
      <c r="F412" s="2"/>
      <c r="G412" s="1"/>
      <c r="H412" s="1"/>
      <c r="I412" s="1"/>
      <c r="J412" s="1"/>
      <c r="K412" s="2"/>
      <c r="L412" s="2"/>
      <c r="M412" s="2"/>
      <c r="N412" s="2"/>
      <c r="O412" s="25"/>
      <c r="P412" s="1"/>
      <c r="Q412" s="1"/>
      <c r="R412" s="1"/>
      <c r="S412" s="1"/>
      <c r="T412" s="1"/>
      <c r="U412" s="1"/>
      <c r="V412" s="1"/>
      <c r="W412" s="1"/>
      <c r="X412" s="1"/>
      <c r="Y412" s="1"/>
      <c r="Z412" s="1"/>
    </row>
    <row r="413" spans="1:26" ht="15.75" customHeight="1" x14ac:dyDescent="0.2">
      <c r="A413" s="1"/>
      <c r="B413" s="1"/>
      <c r="C413" s="1"/>
      <c r="D413" s="1"/>
      <c r="E413" s="2"/>
      <c r="F413" s="2"/>
      <c r="G413" s="1"/>
      <c r="H413" s="1"/>
      <c r="I413" s="1"/>
      <c r="J413" s="1"/>
      <c r="K413" s="2"/>
      <c r="L413" s="2"/>
      <c r="M413" s="2"/>
      <c r="N413" s="2"/>
      <c r="O413" s="25"/>
      <c r="P413" s="1"/>
      <c r="Q413" s="1"/>
      <c r="R413" s="1"/>
      <c r="S413" s="1"/>
      <c r="T413" s="1"/>
      <c r="U413" s="1"/>
      <c r="V413" s="1"/>
      <c r="W413" s="1"/>
      <c r="X413" s="1"/>
      <c r="Y413" s="1"/>
      <c r="Z413" s="1"/>
    </row>
    <row r="414" spans="1:26" ht="15.75" customHeight="1" x14ac:dyDescent="0.2">
      <c r="A414" s="1"/>
      <c r="B414" s="1"/>
      <c r="C414" s="1"/>
      <c r="D414" s="1"/>
      <c r="E414" s="2"/>
      <c r="F414" s="2"/>
      <c r="G414" s="1"/>
      <c r="H414" s="1"/>
      <c r="I414" s="1"/>
      <c r="J414" s="1"/>
      <c r="K414" s="2"/>
      <c r="L414" s="2"/>
      <c r="M414" s="2"/>
      <c r="N414" s="2"/>
      <c r="O414" s="25"/>
      <c r="P414" s="1"/>
      <c r="Q414" s="1"/>
      <c r="R414" s="1"/>
      <c r="S414" s="1"/>
      <c r="T414" s="1"/>
      <c r="U414" s="1"/>
      <c r="V414" s="1"/>
      <c r="W414" s="1"/>
      <c r="X414" s="1"/>
      <c r="Y414" s="1"/>
      <c r="Z414" s="1"/>
    </row>
    <row r="415" spans="1:26" ht="15.75" customHeight="1" x14ac:dyDescent="0.2">
      <c r="A415" s="1"/>
      <c r="B415" s="1"/>
      <c r="C415" s="1"/>
      <c r="D415" s="1"/>
      <c r="E415" s="2"/>
      <c r="F415" s="2"/>
      <c r="G415" s="1"/>
      <c r="H415" s="1"/>
      <c r="I415" s="1"/>
      <c r="J415" s="1"/>
      <c r="K415" s="2"/>
      <c r="L415" s="2"/>
      <c r="M415" s="2"/>
      <c r="N415" s="2"/>
      <c r="O415" s="25"/>
      <c r="P415" s="1"/>
      <c r="Q415" s="1"/>
      <c r="R415" s="1"/>
      <c r="S415" s="1"/>
      <c r="T415" s="1"/>
      <c r="U415" s="1"/>
      <c r="V415" s="1"/>
      <c r="W415" s="1"/>
      <c r="X415" s="1"/>
      <c r="Y415" s="1"/>
      <c r="Z415" s="1"/>
    </row>
    <row r="416" spans="1:26" ht="15.75" customHeight="1" x14ac:dyDescent="0.2">
      <c r="A416" s="1"/>
      <c r="B416" s="1"/>
      <c r="C416" s="1"/>
      <c r="D416" s="1"/>
      <c r="E416" s="2"/>
      <c r="F416" s="2"/>
      <c r="G416" s="1"/>
      <c r="H416" s="1"/>
      <c r="I416" s="1"/>
      <c r="J416" s="1"/>
      <c r="K416" s="2"/>
      <c r="L416" s="2"/>
      <c r="M416" s="2"/>
      <c r="N416" s="2"/>
      <c r="O416" s="25"/>
      <c r="P416" s="1"/>
      <c r="Q416" s="1"/>
      <c r="R416" s="1"/>
      <c r="S416" s="1"/>
      <c r="T416" s="1"/>
      <c r="U416" s="1"/>
      <c r="V416" s="1"/>
      <c r="W416" s="1"/>
      <c r="X416" s="1"/>
      <c r="Y416" s="1"/>
      <c r="Z416" s="1"/>
    </row>
    <row r="417" spans="1:26" ht="15.75" customHeight="1" x14ac:dyDescent="0.2">
      <c r="A417" s="1"/>
      <c r="B417" s="1"/>
      <c r="C417" s="1"/>
      <c r="D417" s="1"/>
      <c r="E417" s="2"/>
      <c r="F417" s="2"/>
      <c r="G417" s="1"/>
      <c r="H417" s="1"/>
      <c r="I417" s="1"/>
      <c r="J417" s="1"/>
      <c r="K417" s="2"/>
      <c r="L417" s="2"/>
      <c r="M417" s="2"/>
      <c r="N417" s="2"/>
      <c r="O417" s="25"/>
      <c r="P417" s="1"/>
      <c r="Q417" s="1"/>
      <c r="R417" s="1"/>
      <c r="S417" s="1"/>
      <c r="T417" s="1"/>
      <c r="U417" s="1"/>
      <c r="V417" s="1"/>
      <c r="W417" s="1"/>
      <c r="X417" s="1"/>
      <c r="Y417" s="1"/>
      <c r="Z417" s="1"/>
    </row>
    <row r="418" spans="1:26" ht="15.75" customHeight="1" x14ac:dyDescent="0.2">
      <c r="A418" s="1"/>
      <c r="B418" s="1"/>
      <c r="C418" s="1"/>
      <c r="D418" s="1"/>
      <c r="E418" s="2"/>
      <c r="F418" s="2"/>
      <c r="G418" s="1"/>
      <c r="H418" s="1"/>
      <c r="I418" s="1"/>
      <c r="J418" s="1"/>
      <c r="K418" s="2"/>
      <c r="L418" s="2"/>
      <c r="M418" s="2"/>
      <c r="N418" s="2"/>
      <c r="O418" s="25"/>
      <c r="P418" s="1"/>
      <c r="Q418" s="1"/>
      <c r="R418" s="1"/>
      <c r="S418" s="1"/>
      <c r="T418" s="1"/>
      <c r="U418" s="1"/>
      <c r="V418" s="1"/>
      <c r="W418" s="1"/>
      <c r="X418" s="1"/>
      <c r="Y418" s="1"/>
      <c r="Z418" s="1"/>
    </row>
    <row r="419" spans="1:26" ht="15.75" customHeight="1" x14ac:dyDescent="0.2">
      <c r="A419" s="1"/>
      <c r="B419" s="1"/>
      <c r="C419" s="1"/>
      <c r="D419" s="1"/>
      <c r="E419" s="2"/>
      <c r="F419" s="2"/>
      <c r="G419" s="1"/>
      <c r="H419" s="1"/>
      <c r="I419" s="1"/>
      <c r="J419" s="1"/>
      <c r="K419" s="2"/>
      <c r="L419" s="2"/>
      <c r="M419" s="2"/>
      <c r="N419" s="2"/>
      <c r="O419" s="25"/>
      <c r="P419" s="1"/>
      <c r="Q419" s="1"/>
      <c r="R419" s="1"/>
      <c r="S419" s="1"/>
      <c r="T419" s="1"/>
      <c r="U419" s="1"/>
      <c r="V419" s="1"/>
      <c r="W419" s="1"/>
      <c r="X419" s="1"/>
      <c r="Y419" s="1"/>
      <c r="Z419" s="1"/>
    </row>
    <row r="420" spans="1:26" ht="15.75" customHeight="1" x14ac:dyDescent="0.2">
      <c r="A420" s="1"/>
      <c r="B420" s="1"/>
      <c r="C420" s="1"/>
      <c r="D420" s="1"/>
      <c r="E420" s="2"/>
      <c r="F420" s="2"/>
      <c r="G420" s="1"/>
      <c r="H420" s="1"/>
      <c r="I420" s="1"/>
      <c r="J420" s="1"/>
      <c r="K420" s="2"/>
      <c r="L420" s="2"/>
      <c r="M420" s="2"/>
      <c r="N420" s="2"/>
      <c r="O420" s="25"/>
      <c r="P420" s="1"/>
      <c r="Q420" s="1"/>
      <c r="R420" s="1"/>
      <c r="S420" s="1"/>
      <c r="T420" s="1"/>
      <c r="U420" s="1"/>
      <c r="V420" s="1"/>
      <c r="W420" s="1"/>
      <c r="X420" s="1"/>
      <c r="Y420" s="1"/>
      <c r="Z420" s="1"/>
    </row>
    <row r="421" spans="1:26" ht="15.75" customHeight="1" x14ac:dyDescent="0.2">
      <c r="A421" s="1"/>
      <c r="B421" s="1"/>
      <c r="C421" s="1"/>
      <c r="D421" s="1"/>
      <c r="E421" s="2"/>
      <c r="F421" s="2"/>
      <c r="G421" s="1"/>
      <c r="H421" s="1"/>
      <c r="I421" s="1"/>
      <c r="J421" s="1"/>
      <c r="K421" s="2"/>
      <c r="L421" s="2"/>
      <c r="M421" s="2"/>
      <c r="N421" s="2"/>
      <c r="O421" s="25"/>
      <c r="P421" s="1"/>
      <c r="Q421" s="1"/>
      <c r="R421" s="1"/>
      <c r="S421" s="1"/>
      <c r="T421" s="1"/>
      <c r="U421" s="1"/>
      <c r="V421" s="1"/>
      <c r="W421" s="1"/>
      <c r="X421" s="1"/>
      <c r="Y421" s="1"/>
      <c r="Z421" s="1"/>
    </row>
    <row r="422" spans="1:26" ht="15.75" customHeight="1" x14ac:dyDescent="0.2">
      <c r="A422" s="1"/>
      <c r="B422" s="1"/>
      <c r="C422" s="1"/>
      <c r="D422" s="1"/>
      <c r="E422" s="2"/>
      <c r="F422" s="2"/>
      <c r="G422" s="1"/>
      <c r="H422" s="1"/>
      <c r="I422" s="1"/>
      <c r="J422" s="1"/>
      <c r="K422" s="2"/>
      <c r="L422" s="2"/>
      <c r="M422" s="2"/>
      <c r="N422" s="2"/>
      <c r="O422" s="25"/>
      <c r="P422" s="1"/>
      <c r="Q422" s="1"/>
      <c r="R422" s="1"/>
      <c r="S422" s="1"/>
      <c r="T422" s="1"/>
      <c r="U422" s="1"/>
      <c r="V422" s="1"/>
      <c r="W422" s="1"/>
      <c r="X422" s="1"/>
      <c r="Y422" s="1"/>
      <c r="Z422" s="1"/>
    </row>
    <row r="423" spans="1:26" ht="15.75" customHeight="1" x14ac:dyDescent="0.2">
      <c r="A423" s="1"/>
      <c r="B423" s="1"/>
      <c r="C423" s="1"/>
      <c r="D423" s="1"/>
      <c r="E423" s="2"/>
      <c r="F423" s="2"/>
      <c r="G423" s="1"/>
      <c r="H423" s="1"/>
      <c r="I423" s="1"/>
      <c r="J423" s="1"/>
      <c r="K423" s="2"/>
      <c r="L423" s="2"/>
      <c r="M423" s="2"/>
      <c r="N423" s="2"/>
      <c r="O423" s="25"/>
      <c r="P423" s="1"/>
      <c r="Q423" s="1"/>
      <c r="R423" s="1"/>
      <c r="S423" s="1"/>
      <c r="T423" s="1"/>
      <c r="U423" s="1"/>
      <c r="V423" s="1"/>
      <c r="W423" s="1"/>
      <c r="X423" s="1"/>
      <c r="Y423" s="1"/>
      <c r="Z423" s="1"/>
    </row>
    <row r="424" spans="1:26" ht="15.75" customHeight="1" x14ac:dyDescent="0.2">
      <c r="A424" s="1"/>
      <c r="B424" s="1"/>
      <c r="C424" s="1"/>
      <c r="D424" s="1"/>
      <c r="E424" s="2"/>
      <c r="F424" s="2"/>
      <c r="G424" s="1"/>
      <c r="H424" s="1"/>
      <c r="I424" s="1"/>
      <c r="J424" s="1"/>
      <c r="K424" s="2"/>
      <c r="L424" s="2"/>
      <c r="M424" s="2"/>
      <c r="N424" s="2"/>
      <c r="O424" s="25"/>
      <c r="P424" s="1"/>
      <c r="Q424" s="1"/>
      <c r="R424" s="1"/>
      <c r="S424" s="1"/>
      <c r="T424" s="1"/>
      <c r="U424" s="1"/>
      <c r="V424" s="1"/>
      <c r="W424" s="1"/>
      <c r="X424" s="1"/>
      <c r="Y424" s="1"/>
      <c r="Z424" s="1"/>
    </row>
    <row r="425" spans="1:26" ht="15.75" customHeight="1" x14ac:dyDescent="0.2">
      <c r="A425" s="1"/>
      <c r="B425" s="1"/>
      <c r="C425" s="1"/>
      <c r="D425" s="1"/>
      <c r="E425" s="2"/>
      <c r="F425" s="2"/>
      <c r="G425" s="1"/>
      <c r="H425" s="1"/>
      <c r="I425" s="1"/>
      <c r="J425" s="1"/>
      <c r="K425" s="2"/>
      <c r="L425" s="2"/>
      <c r="M425" s="2"/>
      <c r="N425" s="2"/>
      <c r="O425" s="25"/>
      <c r="P425" s="1"/>
      <c r="Q425" s="1"/>
      <c r="R425" s="1"/>
      <c r="S425" s="1"/>
      <c r="T425" s="1"/>
      <c r="U425" s="1"/>
      <c r="V425" s="1"/>
      <c r="W425" s="1"/>
      <c r="X425" s="1"/>
      <c r="Y425" s="1"/>
      <c r="Z425" s="1"/>
    </row>
    <row r="426" spans="1:26" ht="15.75" customHeight="1" x14ac:dyDescent="0.2">
      <c r="A426" s="1"/>
      <c r="B426" s="1"/>
      <c r="C426" s="1"/>
      <c r="D426" s="1"/>
      <c r="E426" s="2"/>
      <c r="F426" s="2"/>
      <c r="G426" s="1"/>
      <c r="H426" s="1"/>
      <c r="I426" s="1"/>
      <c r="J426" s="1"/>
      <c r="K426" s="2"/>
      <c r="L426" s="2"/>
      <c r="M426" s="2"/>
      <c r="N426" s="2"/>
      <c r="O426" s="25"/>
      <c r="P426" s="1"/>
      <c r="Q426" s="1"/>
      <c r="R426" s="1"/>
      <c r="S426" s="1"/>
      <c r="T426" s="1"/>
      <c r="U426" s="1"/>
      <c r="V426" s="1"/>
      <c r="W426" s="1"/>
      <c r="X426" s="1"/>
      <c r="Y426" s="1"/>
      <c r="Z426" s="1"/>
    </row>
    <row r="427" spans="1:26" ht="15.75" customHeight="1" x14ac:dyDescent="0.2">
      <c r="A427" s="1"/>
      <c r="B427" s="1"/>
      <c r="C427" s="1"/>
      <c r="D427" s="1"/>
      <c r="E427" s="2"/>
      <c r="F427" s="2"/>
      <c r="G427" s="1"/>
      <c r="H427" s="1"/>
      <c r="I427" s="1"/>
      <c r="J427" s="1"/>
      <c r="K427" s="2"/>
      <c r="L427" s="2"/>
      <c r="M427" s="2"/>
      <c r="N427" s="2"/>
      <c r="O427" s="25"/>
      <c r="P427" s="1"/>
      <c r="Q427" s="1"/>
      <c r="R427" s="1"/>
      <c r="S427" s="1"/>
      <c r="T427" s="1"/>
      <c r="U427" s="1"/>
      <c r="V427" s="1"/>
      <c r="W427" s="1"/>
      <c r="X427" s="1"/>
      <c r="Y427" s="1"/>
      <c r="Z427" s="1"/>
    </row>
    <row r="428" spans="1:26" ht="15.75" customHeight="1" x14ac:dyDescent="0.2">
      <c r="A428" s="1"/>
      <c r="B428" s="1"/>
      <c r="C428" s="1"/>
      <c r="D428" s="1"/>
      <c r="E428" s="2"/>
      <c r="F428" s="2"/>
      <c r="G428" s="1"/>
      <c r="H428" s="1"/>
      <c r="I428" s="1"/>
      <c r="J428" s="1"/>
      <c r="K428" s="2"/>
      <c r="L428" s="2"/>
      <c r="M428" s="2"/>
      <c r="N428" s="2"/>
      <c r="O428" s="25"/>
      <c r="P428" s="1"/>
      <c r="Q428" s="1"/>
      <c r="R428" s="1"/>
      <c r="S428" s="1"/>
      <c r="T428" s="1"/>
      <c r="U428" s="1"/>
      <c r="V428" s="1"/>
      <c r="W428" s="1"/>
      <c r="X428" s="1"/>
      <c r="Y428" s="1"/>
      <c r="Z428" s="1"/>
    </row>
    <row r="429" spans="1:26" ht="15.75" customHeight="1" x14ac:dyDescent="0.2">
      <c r="A429" s="1"/>
      <c r="B429" s="1"/>
      <c r="C429" s="1"/>
      <c r="D429" s="1"/>
      <c r="E429" s="2"/>
      <c r="F429" s="2"/>
      <c r="G429" s="1"/>
      <c r="H429" s="1"/>
      <c r="I429" s="1"/>
      <c r="J429" s="1"/>
      <c r="K429" s="2"/>
      <c r="L429" s="2"/>
      <c r="M429" s="2"/>
      <c r="N429" s="2"/>
      <c r="O429" s="25"/>
      <c r="P429" s="1"/>
      <c r="Q429" s="1"/>
      <c r="R429" s="1"/>
      <c r="S429" s="1"/>
      <c r="T429" s="1"/>
      <c r="U429" s="1"/>
      <c r="V429" s="1"/>
      <c r="W429" s="1"/>
      <c r="X429" s="1"/>
      <c r="Y429" s="1"/>
      <c r="Z429" s="1"/>
    </row>
    <row r="430" spans="1:26" ht="15.75" customHeight="1" x14ac:dyDescent="0.2">
      <c r="A430" s="1"/>
      <c r="B430" s="1"/>
      <c r="C430" s="1"/>
      <c r="D430" s="1"/>
      <c r="E430" s="2"/>
      <c r="F430" s="2"/>
      <c r="G430" s="1"/>
      <c r="H430" s="1"/>
      <c r="I430" s="1"/>
      <c r="J430" s="1"/>
      <c r="K430" s="2"/>
      <c r="L430" s="2"/>
      <c r="M430" s="2"/>
      <c r="N430" s="2"/>
      <c r="O430" s="25"/>
      <c r="P430" s="1"/>
      <c r="Q430" s="1"/>
      <c r="R430" s="1"/>
      <c r="S430" s="1"/>
      <c r="T430" s="1"/>
      <c r="U430" s="1"/>
      <c r="V430" s="1"/>
      <c r="W430" s="1"/>
      <c r="X430" s="1"/>
      <c r="Y430" s="1"/>
      <c r="Z430" s="1"/>
    </row>
    <row r="431" spans="1:26" ht="15.75" customHeight="1" x14ac:dyDescent="0.2">
      <c r="A431" s="1"/>
      <c r="B431" s="1"/>
      <c r="C431" s="1"/>
      <c r="D431" s="1"/>
      <c r="E431" s="2"/>
      <c r="F431" s="2"/>
      <c r="G431" s="1"/>
      <c r="H431" s="1"/>
      <c r="I431" s="1"/>
      <c r="J431" s="1"/>
      <c r="K431" s="2"/>
      <c r="L431" s="2"/>
      <c r="M431" s="2"/>
      <c r="N431" s="2"/>
      <c r="O431" s="25"/>
      <c r="P431" s="1"/>
      <c r="Q431" s="1"/>
      <c r="R431" s="1"/>
      <c r="S431" s="1"/>
      <c r="T431" s="1"/>
      <c r="U431" s="1"/>
      <c r="V431" s="1"/>
      <c r="W431" s="1"/>
      <c r="X431" s="1"/>
      <c r="Y431" s="1"/>
      <c r="Z431" s="1"/>
    </row>
    <row r="432" spans="1:26" ht="15.75" customHeight="1" x14ac:dyDescent="0.2">
      <c r="A432" s="1"/>
      <c r="B432" s="1"/>
      <c r="C432" s="1"/>
      <c r="D432" s="1"/>
      <c r="E432" s="2"/>
      <c r="F432" s="2"/>
      <c r="G432" s="1"/>
      <c r="H432" s="1"/>
      <c r="I432" s="1"/>
      <c r="J432" s="1"/>
      <c r="K432" s="2"/>
      <c r="L432" s="2"/>
      <c r="M432" s="2"/>
      <c r="N432" s="2"/>
      <c r="O432" s="25"/>
      <c r="P432" s="1"/>
      <c r="Q432" s="1"/>
      <c r="R432" s="1"/>
      <c r="S432" s="1"/>
      <c r="T432" s="1"/>
      <c r="U432" s="1"/>
      <c r="V432" s="1"/>
      <c r="W432" s="1"/>
      <c r="X432" s="1"/>
      <c r="Y432" s="1"/>
      <c r="Z432" s="1"/>
    </row>
    <row r="433" spans="1:26" ht="15.75" customHeight="1" x14ac:dyDescent="0.2">
      <c r="A433" s="1"/>
      <c r="B433" s="1"/>
      <c r="C433" s="1"/>
      <c r="D433" s="1"/>
      <c r="E433" s="2"/>
      <c r="F433" s="2"/>
      <c r="G433" s="1"/>
      <c r="H433" s="1"/>
      <c r="I433" s="1"/>
      <c r="J433" s="1"/>
      <c r="K433" s="2"/>
      <c r="L433" s="2"/>
      <c r="M433" s="2"/>
      <c r="N433" s="2"/>
      <c r="O433" s="25"/>
      <c r="P433" s="1"/>
      <c r="Q433" s="1"/>
      <c r="R433" s="1"/>
      <c r="S433" s="1"/>
      <c r="T433" s="1"/>
      <c r="U433" s="1"/>
      <c r="V433" s="1"/>
      <c r="W433" s="1"/>
      <c r="X433" s="1"/>
      <c r="Y433" s="1"/>
      <c r="Z433" s="1"/>
    </row>
    <row r="434" spans="1:26" ht="15.75" customHeight="1" x14ac:dyDescent="0.2">
      <c r="A434" s="1"/>
      <c r="B434" s="1"/>
      <c r="C434" s="1"/>
      <c r="D434" s="1"/>
      <c r="E434" s="2"/>
      <c r="F434" s="2"/>
      <c r="G434" s="1"/>
      <c r="H434" s="1"/>
      <c r="I434" s="1"/>
      <c r="J434" s="1"/>
      <c r="K434" s="2"/>
      <c r="L434" s="2"/>
      <c r="M434" s="2"/>
      <c r="N434" s="2"/>
      <c r="O434" s="25"/>
      <c r="P434" s="1"/>
      <c r="Q434" s="1"/>
      <c r="R434" s="1"/>
      <c r="S434" s="1"/>
      <c r="T434" s="1"/>
      <c r="U434" s="1"/>
      <c r="V434" s="1"/>
      <c r="W434" s="1"/>
      <c r="X434" s="1"/>
      <c r="Y434" s="1"/>
      <c r="Z434" s="1"/>
    </row>
    <row r="435" spans="1:26" ht="15.75" customHeight="1" x14ac:dyDescent="0.2">
      <c r="A435" s="1"/>
      <c r="B435" s="1"/>
      <c r="C435" s="1"/>
      <c r="D435" s="1"/>
      <c r="E435" s="2"/>
      <c r="F435" s="2"/>
      <c r="G435" s="1"/>
      <c r="H435" s="1"/>
      <c r="I435" s="1"/>
      <c r="J435" s="1"/>
      <c r="K435" s="2"/>
      <c r="L435" s="2"/>
      <c r="M435" s="2"/>
      <c r="N435" s="2"/>
      <c r="O435" s="25"/>
      <c r="P435" s="1"/>
      <c r="Q435" s="1"/>
      <c r="R435" s="1"/>
      <c r="S435" s="1"/>
      <c r="T435" s="1"/>
      <c r="U435" s="1"/>
      <c r="V435" s="1"/>
      <c r="W435" s="1"/>
      <c r="X435" s="1"/>
      <c r="Y435" s="1"/>
      <c r="Z435" s="1"/>
    </row>
    <row r="436" spans="1:26" ht="15.75" customHeight="1" x14ac:dyDescent="0.2">
      <c r="A436" s="1"/>
      <c r="B436" s="1"/>
      <c r="C436" s="1"/>
      <c r="D436" s="1"/>
      <c r="E436" s="2"/>
      <c r="F436" s="2"/>
      <c r="G436" s="1"/>
      <c r="H436" s="1"/>
      <c r="I436" s="1"/>
      <c r="J436" s="1"/>
      <c r="K436" s="2"/>
      <c r="L436" s="2"/>
      <c r="M436" s="2"/>
      <c r="N436" s="2"/>
      <c r="O436" s="25"/>
      <c r="P436" s="1"/>
      <c r="Q436" s="1"/>
      <c r="R436" s="1"/>
      <c r="S436" s="1"/>
      <c r="T436" s="1"/>
      <c r="U436" s="1"/>
      <c r="V436" s="1"/>
      <c r="W436" s="1"/>
      <c r="X436" s="1"/>
      <c r="Y436" s="1"/>
      <c r="Z436" s="1"/>
    </row>
    <row r="437" spans="1:26" ht="15.75" customHeight="1" x14ac:dyDescent="0.2">
      <c r="A437" s="1"/>
      <c r="B437" s="1"/>
      <c r="C437" s="1"/>
      <c r="D437" s="1"/>
      <c r="E437" s="2"/>
      <c r="F437" s="2"/>
      <c r="G437" s="1"/>
      <c r="H437" s="1"/>
      <c r="I437" s="1"/>
      <c r="J437" s="1"/>
      <c r="K437" s="2"/>
      <c r="L437" s="2"/>
      <c r="M437" s="2"/>
      <c r="N437" s="2"/>
      <c r="O437" s="25"/>
      <c r="P437" s="1"/>
      <c r="Q437" s="1"/>
      <c r="R437" s="1"/>
      <c r="S437" s="1"/>
      <c r="T437" s="1"/>
      <c r="U437" s="1"/>
      <c r="V437" s="1"/>
      <c r="W437" s="1"/>
      <c r="X437" s="1"/>
      <c r="Y437" s="1"/>
      <c r="Z437" s="1"/>
    </row>
    <row r="438" spans="1:26" ht="15.75" customHeight="1" x14ac:dyDescent="0.2">
      <c r="A438" s="1"/>
      <c r="B438" s="1"/>
      <c r="C438" s="1"/>
      <c r="D438" s="1"/>
      <c r="E438" s="2"/>
      <c r="F438" s="2"/>
      <c r="G438" s="1"/>
      <c r="H438" s="1"/>
      <c r="I438" s="1"/>
      <c r="J438" s="1"/>
      <c r="K438" s="2"/>
      <c r="L438" s="2"/>
      <c r="M438" s="2"/>
      <c r="N438" s="2"/>
      <c r="O438" s="25"/>
      <c r="P438" s="1"/>
      <c r="Q438" s="1"/>
      <c r="R438" s="1"/>
      <c r="S438" s="1"/>
      <c r="T438" s="1"/>
      <c r="U438" s="1"/>
      <c r="V438" s="1"/>
      <c r="W438" s="1"/>
      <c r="X438" s="1"/>
      <c r="Y438" s="1"/>
      <c r="Z438" s="1"/>
    </row>
    <row r="439" spans="1:26" ht="15.75" customHeight="1" x14ac:dyDescent="0.2">
      <c r="A439" s="1"/>
      <c r="B439" s="1"/>
      <c r="C439" s="1"/>
      <c r="D439" s="1"/>
      <c r="E439" s="2"/>
      <c r="F439" s="2"/>
      <c r="G439" s="1"/>
      <c r="H439" s="1"/>
      <c r="I439" s="1"/>
      <c r="J439" s="1"/>
      <c r="K439" s="2"/>
      <c r="L439" s="2"/>
      <c r="M439" s="2"/>
      <c r="N439" s="2"/>
      <c r="O439" s="25"/>
      <c r="P439" s="1"/>
      <c r="Q439" s="1"/>
      <c r="R439" s="1"/>
      <c r="S439" s="1"/>
      <c r="T439" s="1"/>
      <c r="U439" s="1"/>
      <c r="V439" s="1"/>
      <c r="W439" s="1"/>
      <c r="X439" s="1"/>
      <c r="Y439" s="1"/>
      <c r="Z439" s="1"/>
    </row>
    <row r="440" spans="1:26" ht="15.75" customHeight="1" x14ac:dyDescent="0.2">
      <c r="A440" s="1"/>
      <c r="B440" s="1"/>
      <c r="C440" s="1"/>
      <c r="D440" s="1"/>
      <c r="E440" s="2"/>
      <c r="F440" s="2"/>
      <c r="G440" s="1"/>
      <c r="H440" s="1"/>
      <c r="I440" s="1"/>
      <c r="J440" s="1"/>
      <c r="K440" s="2"/>
      <c r="L440" s="2"/>
      <c r="M440" s="2"/>
      <c r="N440" s="2"/>
      <c r="O440" s="25"/>
      <c r="P440" s="1"/>
      <c r="Q440" s="1"/>
      <c r="R440" s="1"/>
      <c r="S440" s="1"/>
      <c r="T440" s="1"/>
      <c r="U440" s="1"/>
      <c r="V440" s="1"/>
      <c r="W440" s="1"/>
      <c r="X440" s="1"/>
      <c r="Y440" s="1"/>
      <c r="Z440" s="1"/>
    </row>
    <row r="441" spans="1:26" ht="15.75" customHeight="1" x14ac:dyDescent="0.2">
      <c r="A441" s="1"/>
      <c r="B441" s="1"/>
      <c r="C441" s="1"/>
      <c r="D441" s="1"/>
      <c r="E441" s="2"/>
      <c r="F441" s="2"/>
      <c r="G441" s="1"/>
      <c r="H441" s="1"/>
      <c r="I441" s="1"/>
      <c r="J441" s="1"/>
      <c r="K441" s="2"/>
      <c r="L441" s="2"/>
      <c r="M441" s="2"/>
      <c r="N441" s="2"/>
      <c r="O441" s="25"/>
      <c r="P441" s="1"/>
      <c r="Q441" s="1"/>
      <c r="R441" s="1"/>
      <c r="S441" s="1"/>
      <c r="T441" s="1"/>
      <c r="U441" s="1"/>
      <c r="V441" s="1"/>
      <c r="W441" s="1"/>
      <c r="X441" s="1"/>
      <c r="Y441" s="1"/>
      <c r="Z441" s="1"/>
    </row>
    <row r="442" spans="1:26" ht="15.75" customHeight="1" x14ac:dyDescent="0.2">
      <c r="A442" s="1"/>
      <c r="B442" s="1"/>
      <c r="C442" s="1"/>
      <c r="D442" s="1"/>
      <c r="E442" s="2"/>
      <c r="F442" s="2"/>
      <c r="G442" s="1"/>
      <c r="H442" s="1"/>
      <c r="I442" s="1"/>
      <c r="J442" s="1"/>
      <c r="K442" s="2"/>
      <c r="L442" s="2"/>
      <c r="M442" s="2"/>
      <c r="N442" s="2"/>
      <c r="O442" s="25"/>
      <c r="P442" s="1"/>
      <c r="Q442" s="1"/>
      <c r="R442" s="1"/>
      <c r="S442" s="1"/>
      <c r="T442" s="1"/>
      <c r="U442" s="1"/>
      <c r="V442" s="1"/>
      <c r="W442" s="1"/>
      <c r="X442" s="1"/>
      <c r="Y442" s="1"/>
      <c r="Z442" s="1"/>
    </row>
    <row r="443" spans="1:26" ht="15.75" customHeight="1" x14ac:dyDescent="0.2">
      <c r="A443" s="1"/>
      <c r="B443" s="1"/>
      <c r="C443" s="1"/>
      <c r="D443" s="1"/>
      <c r="E443" s="2"/>
      <c r="F443" s="2"/>
      <c r="G443" s="1"/>
      <c r="H443" s="1"/>
      <c r="I443" s="1"/>
      <c r="J443" s="1"/>
      <c r="K443" s="2"/>
      <c r="L443" s="2"/>
      <c r="M443" s="2"/>
      <c r="N443" s="2"/>
      <c r="O443" s="25"/>
      <c r="P443" s="1"/>
      <c r="Q443" s="1"/>
      <c r="R443" s="1"/>
      <c r="S443" s="1"/>
      <c r="T443" s="1"/>
      <c r="U443" s="1"/>
      <c r="V443" s="1"/>
      <c r="W443" s="1"/>
      <c r="X443" s="1"/>
      <c r="Y443" s="1"/>
      <c r="Z443" s="1"/>
    </row>
    <row r="444" spans="1:26" ht="15.75" customHeight="1" x14ac:dyDescent="0.2">
      <c r="A444" s="1"/>
      <c r="B444" s="1"/>
      <c r="C444" s="1"/>
      <c r="D444" s="1"/>
      <c r="E444" s="2"/>
      <c r="F444" s="2"/>
      <c r="G444" s="1"/>
      <c r="H444" s="1"/>
      <c r="I444" s="1"/>
      <c r="J444" s="1"/>
      <c r="K444" s="2"/>
      <c r="L444" s="2"/>
      <c r="M444" s="2"/>
      <c r="N444" s="2"/>
      <c r="O444" s="25"/>
      <c r="P444" s="1"/>
      <c r="Q444" s="1"/>
      <c r="R444" s="1"/>
      <c r="S444" s="1"/>
      <c r="T444" s="1"/>
      <c r="U444" s="1"/>
      <c r="V444" s="1"/>
      <c r="W444" s="1"/>
      <c r="X444" s="1"/>
      <c r="Y444" s="1"/>
      <c r="Z444" s="1"/>
    </row>
    <row r="445" spans="1:26" ht="15.75" customHeight="1" x14ac:dyDescent="0.2">
      <c r="A445" s="1"/>
      <c r="B445" s="1"/>
      <c r="C445" s="1"/>
      <c r="D445" s="1"/>
      <c r="E445" s="2"/>
      <c r="F445" s="2"/>
      <c r="G445" s="1"/>
      <c r="H445" s="1"/>
      <c r="I445" s="1"/>
      <c r="J445" s="1"/>
      <c r="K445" s="2"/>
      <c r="L445" s="2"/>
      <c r="M445" s="2"/>
      <c r="N445" s="2"/>
      <c r="O445" s="25"/>
      <c r="P445" s="1"/>
      <c r="Q445" s="1"/>
      <c r="R445" s="1"/>
      <c r="S445" s="1"/>
      <c r="T445" s="1"/>
      <c r="U445" s="1"/>
      <c r="V445" s="1"/>
      <c r="W445" s="1"/>
      <c r="X445" s="1"/>
      <c r="Y445" s="1"/>
      <c r="Z445" s="1"/>
    </row>
    <row r="446" spans="1:26" ht="15.75" customHeight="1" x14ac:dyDescent="0.2">
      <c r="A446" s="1"/>
      <c r="B446" s="1"/>
      <c r="C446" s="1"/>
      <c r="D446" s="1"/>
      <c r="E446" s="2"/>
      <c r="F446" s="2"/>
      <c r="G446" s="1"/>
      <c r="H446" s="1"/>
      <c r="I446" s="1"/>
      <c r="J446" s="1"/>
      <c r="K446" s="2"/>
      <c r="L446" s="2"/>
      <c r="M446" s="2"/>
      <c r="N446" s="2"/>
      <c r="O446" s="25"/>
      <c r="P446" s="1"/>
      <c r="Q446" s="1"/>
      <c r="R446" s="1"/>
      <c r="S446" s="1"/>
      <c r="T446" s="1"/>
      <c r="U446" s="1"/>
      <c r="V446" s="1"/>
      <c r="W446" s="1"/>
      <c r="X446" s="1"/>
      <c r="Y446" s="1"/>
      <c r="Z446" s="1"/>
    </row>
    <row r="447" spans="1:26" ht="15.75" customHeight="1" x14ac:dyDescent="0.2">
      <c r="A447" s="1"/>
      <c r="B447" s="1"/>
      <c r="C447" s="1"/>
      <c r="D447" s="1"/>
      <c r="E447" s="2"/>
      <c r="F447" s="2"/>
      <c r="G447" s="1"/>
      <c r="H447" s="1"/>
      <c r="I447" s="1"/>
      <c r="J447" s="1"/>
      <c r="K447" s="2"/>
      <c r="L447" s="2"/>
      <c r="M447" s="2"/>
      <c r="N447" s="2"/>
      <c r="O447" s="25"/>
      <c r="P447" s="1"/>
      <c r="Q447" s="1"/>
      <c r="R447" s="1"/>
      <c r="S447" s="1"/>
      <c r="T447" s="1"/>
      <c r="U447" s="1"/>
      <c r="V447" s="1"/>
      <c r="W447" s="1"/>
      <c r="X447" s="1"/>
      <c r="Y447" s="1"/>
      <c r="Z447" s="1"/>
    </row>
    <row r="448" spans="1:26" ht="15.75" customHeight="1" x14ac:dyDescent="0.2">
      <c r="A448" s="1"/>
      <c r="B448" s="1"/>
      <c r="C448" s="1"/>
      <c r="D448" s="1"/>
      <c r="E448" s="2"/>
      <c r="F448" s="2"/>
      <c r="G448" s="1"/>
      <c r="H448" s="1"/>
      <c r="I448" s="1"/>
      <c r="J448" s="1"/>
      <c r="K448" s="2"/>
      <c r="L448" s="2"/>
      <c r="M448" s="2"/>
      <c r="N448" s="2"/>
      <c r="O448" s="25"/>
      <c r="P448" s="1"/>
      <c r="Q448" s="1"/>
      <c r="R448" s="1"/>
      <c r="S448" s="1"/>
      <c r="T448" s="1"/>
      <c r="U448" s="1"/>
      <c r="V448" s="1"/>
      <c r="W448" s="1"/>
      <c r="X448" s="1"/>
      <c r="Y448" s="1"/>
      <c r="Z448" s="1"/>
    </row>
    <row r="449" spans="1:26" ht="15.75" customHeight="1" x14ac:dyDescent="0.2">
      <c r="A449" s="1"/>
      <c r="B449" s="1"/>
      <c r="C449" s="1"/>
      <c r="D449" s="1"/>
      <c r="E449" s="2"/>
      <c r="F449" s="2"/>
      <c r="G449" s="1"/>
      <c r="H449" s="1"/>
      <c r="I449" s="1"/>
      <c r="J449" s="1"/>
      <c r="K449" s="2"/>
      <c r="L449" s="2"/>
      <c r="M449" s="2"/>
      <c r="N449" s="2"/>
      <c r="O449" s="25"/>
      <c r="P449" s="1"/>
      <c r="Q449" s="1"/>
      <c r="R449" s="1"/>
      <c r="S449" s="1"/>
      <c r="T449" s="1"/>
      <c r="U449" s="1"/>
      <c r="V449" s="1"/>
      <c r="W449" s="1"/>
      <c r="X449" s="1"/>
      <c r="Y449" s="1"/>
      <c r="Z449" s="1"/>
    </row>
    <row r="450" spans="1:26" ht="15.75" customHeight="1" x14ac:dyDescent="0.2">
      <c r="A450" s="1"/>
      <c r="B450" s="1"/>
      <c r="C450" s="1"/>
      <c r="D450" s="1"/>
      <c r="E450" s="2"/>
      <c r="F450" s="2"/>
      <c r="G450" s="1"/>
      <c r="H450" s="1"/>
      <c r="I450" s="1"/>
      <c r="J450" s="1"/>
      <c r="K450" s="2"/>
      <c r="L450" s="2"/>
      <c r="M450" s="2"/>
      <c r="N450" s="2"/>
      <c r="O450" s="25"/>
      <c r="P450" s="1"/>
      <c r="Q450" s="1"/>
      <c r="R450" s="1"/>
      <c r="S450" s="1"/>
      <c r="T450" s="1"/>
      <c r="U450" s="1"/>
      <c r="V450" s="1"/>
      <c r="W450" s="1"/>
      <c r="X450" s="1"/>
      <c r="Y450" s="1"/>
      <c r="Z450" s="1"/>
    </row>
    <row r="451" spans="1:26" ht="15.75" customHeight="1" x14ac:dyDescent="0.2">
      <c r="A451" s="1"/>
      <c r="B451" s="1"/>
      <c r="C451" s="1"/>
      <c r="D451" s="1"/>
      <c r="E451" s="2"/>
      <c r="F451" s="2"/>
      <c r="G451" s="1"/>
      <c r="H451" s="1"/>
      <c r="I451" s="1"/>
      <c r="J451" s="1"/>
      <c r="K451" s="2"/>
      <c r="L451" s="2"/>
      <c r="M451" s="2"/>
      <c r="N451" s="2"/>
      <c r="O451" s="25"/>
      <c r="P451" s="1"/>
      <c r="Q451" s="1"/>
      <c r="R451" s="1"/>
      <c r="S451" s="1"/>
      <c r="T451" s="1"/>
      <c r="U451" s="1"/>
      <c r="V451" s="1"/>
      <c r="W451" s="1"/>
      <c r="X451" s="1"/>
      <c r="Y451" s="1"/>
      <c r="Z451" s="1"/>
    </row>
    <row r="452" spans="1:26" ht="15.75" customHeight="1" x14ac:dyDescent="0.2">
      <c r="A452" s="1"/>
      <c r="B452" s="1"/>
      <c r="C452" s="1"/>
      <c r="D452" s="1"/>
      <c r="E452" s="2"/>
      <c r="F452" s="2"/>
      <c r="G452" s="1"/>
      <c r="H452" s="1"/>
      <c r="I452" s="1"/>
      <c r="J452" s="1"/>
      <c r="K452" s="2"/>
      <c r="L452" s="2"/>
      <c r="M452" s="2"/>
      <c r="N452" s="2"/>
      <c r="O452" s="25"/>
      <c r="P452" s="1"/>
      <c r="Q452" s="1"/>
      <c r="R452" s="1"/>
      <c r="S452" s="1"/>
      <c r="T452" s="1"/>
      <c r="U452" s="1"/>
      <c r="V452" s="1"/>
      <c r="W452" s="1"/>
      <c r="X452" s="1"/>
      <c r="Y452" s="1"/>
      <c r="Z452" s="1"/>
    </row>
    <row r="453" spans="1:26" ht="15.75" customHeight="1" x14ac:dyDescent="0.2">
      <c r="A453" s="1"/>
      <c r="B453" s="1"/>
      <c r="C453" s="1"/>
      <c r="D453" s="1"/>
      <c r="E453" s="2"/>
      <c r="F453" s="2"/>
      <c r="G453" s="1"/>
      <c r="H453" s="1"/>
      <c r="I453" s="1"/>
      <c r="J453" s="1"/>
      <c r="K453" s="2"/>
      <c r="L453" s="2"/>
      <c r="M453" s="2"/>
      <c r="N453" s="2"/>
      <c r="O453" s="25"/>
      <c r="P453" s="1"/>
      <c r="Q453" s="1"/>
      <c r="R453" s="1"/>
      <c r="S453" s="1"/>
      <c r="T453" s="1"/>
      <c r="U453" s="1"/>
      <c r="V453" s="1"/>
      <c r="W453" s="1"/>
      <c r="X453" s="1"/>
      <c r="Y453" s="1"/>
      <c r="Z453" s="1"/>
    </row>
    <row r="454" spans="1:26" ht="15.75" customHeight="1" x14ac:dyDescent="0.2">
      <c r="A454" s="1"/>
      <c r="B454" s="1"/>
      <c r="C454" s="1"/>
      <c r="D454" s="1"/>
      <c r="E454" s="2"/>
      <c r="F454" s="2"/>
      <c r="G454" s="1"/>
      <c r="H454" s="1"/>
      <c r="I454" s="1"/>
      <c r="J454" s="1"/>
      <c r="K454" s="2"/>
      <c r="L454" s="2"/>
      <c r="M454" s="2"/>
      <c r="N454" s="2"/>
      <c r="O454" s="25"/>
      <c r="P454" s="1"/>
      <c r="Q454" s="1"/>
      <c r="R454" s="1"/>
      <c r="S454" s="1"/>
      <c r="T454" s="1"/>
      <c r="U454" s="1"/>
      <c r="V454" s="1"/>
      <c r="W454" s="1"/>
      <c r="X454" s="1"/>
      <c r="Y454" s="1"/>
      <c r="Z454" s="1"/>
    </row>
    <row r="455" spans="1:26" ht="15.75" customHeight="1" x14ac:dyDescent="0.2">
      <c r="A455" s="1"/>
      <c r="B455" s="1"/>
      <c r="C455" s="1"/>
      <c r="D455" s="1"/>
      <c r="E455" s="2"/>
      <c r="F455" s="2"/>
      <c r="G455" s="1"/>
      <c r="H455" s="1"/>
      <c r="I455" s="1"/>
      <c r="J455" s="1"/>
      <c r="K455" s="2"/>
      <c r="L455" s="2"/>
      <c r="M455" s="2"/>
      <c r="N455" s="2"/>
      <c r="O455" s="25"/>
      <c r="P455" s="1"/>
      <c r="Q455" s="1"/>
      <c r="R455" s="1"/>
      <c r="S455" s="1"/>
      <c r="T455" s="1"/>
      <c r="U455" s="1"/>
      <c r="V455" s="1"/>
      <c r="W455" s="1"/>
      <c r="X455" s="1"/>
      <c r="Y455" s="1"/>
      <c r="Z455" s="1"/>
    </row>
    <row r="456" spans="1:26" ht="15.75" customHeight="1" x14ac:dyDescent="0.2">
      <c r="A456" s="1"/>
      <c r="B456" s="1"/>
      <c r="C456" s="1"/>
      <c r="D456" s="1"/>
      <c r="E456" s="2"/>
      <c r="F456" s="2"/>
      <c r="G456" s="1"/>
      <c r="H456" s="1"/>
      <c r="I456" s="1"/>
      <c r="J456" s="1"/>
      <c r="K456" s="2"/>
      <c r="L456" s="2"/>
      <c r="M456" s="2"/>
      <c r="N456" s="2"/>
      <c r="O456" s="25"/>
      <c r="P456" s="1"/>
      <c r="Q456" s="1"/>
      <c r="R456" s="1"/>
      <c r="S456" s="1"/>
      <c r="T456" s="1"/>
      <c r="U456" s="1"/>
      <c r="V456" s="1"/>
      <c r="W456" s="1"/>
      <c r="X456" s="1"/>
      <c r="Y456" s="1"/>
      <c r="Z456" s="1"/>
    </row>
    <row r="457" spans="1:26" ht="15.75" customHeight="1" x14ac:dyDescent="0.2">
      <c r="A457" s="1"/>
      <c r="B457" s="1"/>
      <c r="C457" s="1"/>
      <c r="D457" s="22"/>
      <c r="E457" s="67"/>
      <c r="F457" s="67"/>
      <c r="G457" s="22"/>
      <c r="H457" s="22"/>
      <c r="I457" s="22"/>
      <c r="J457" s="22"/>
      <c r="K457" s="67"/>
      <c r="L457" s="67"/>
      <c r="M457" s="67"/>
      <c r="N457" s="67"/>
      <c r="O457" s="66"/>
      <c r="P457" s="1"/>
      <c r="Q457" s="1"/>
      <c r="R457" s="1"/>
      <c r="S457" s="1"/>
      <c r="T457" s="1"/>
      <c r="U457" s="1"/>
      <c r="V457" s="1"/>
      <c r="W457" s="1"/>
      <c r="X457" s="1"/>
      <c r="Y457" s="1"/>
      <c r="Z457" s="1"/>
    </row>
    <row r="458" spans="1:26" ht="15.75" customHeight="1" x14ac:dyDescent="0.2">
      <c r="A458" s="1"/>
      <c r="B458" s="1"/>
      <c r="C458" s="1"/>
      <c r="D458" s="22"/>
      <c r="E458" s="67"/>
      <c r="F458" s="67"/>
      <c r="G458" s="22"/>
      <c r="H458" s="22"/>
      <c r="I458" s="22"/>
      <c r="J458" s="22"/>
      <c r="K458" s="67"/>
      <c r="L458" s="67"/>
      <c r="M458" s="67"/>
      <c r="N458" s="67"/>
      <c r="O458" s="66"/>
      <c r="P458" s="1"/>
      <c r="Q458" s="1"/>
      <c r="R458" s="1"/>
      <c r="S458" s="1"/>
      <c r="T458" s="1"/>
      <c r="U458" s="1"/>
      <c r="V458" s="1"/>
      <c r="W458" s="1"/>
      <c r="X458" s="1"/>
      <c r="Y458" s="1"/>
      <c r="Z458" s="1"/>
    </row>
    <row r="459" spans="1:26" ht="15.75" customHeight="1" x14ac:dyDescent="0.2">
      <c r="A459" s="1"/>
      <c r="B459" s="1"/>
      <c r="C459" s="1"/>
      <c r="D459" s="22"/>
      <c r="E459" s="67"/>
      <c r="F459" s="67"/>
      <c r="G459" s="22"/>
      <c r="H459" s="22"/>
      <c r="I459" s="22"/>
      <c r="J459" s="22"/>
      <c r="K459" s="67"/>
      <c r="L459" s="67"/>
      <c r="M459" s="67"/>
      <c r="N459" s="67"/>
      <c r="O459" s="66"/>
      <c r="P459" s="1"/>
      <c r="Q459" s="1"/>
      <c r="R459" s="1"/>
      <c r="S459" s="1"/>
      <c r="T459" s="1"/>
      <c r="U459" s="1"/>
      <c r="V459" s="1"/>
      <c r="W459" s="1"/>
      <c r="X459" s="1"/>
      <c r="Y459" s="1"/>
      <c r="Z459" s="1"/>
    </row>
    <row r="460" spans="1:26" ht="15.75" customHeight="1" x14ac:dyDescent="0.2">
      <c r="A460" s="1"/>
      <c r="B460" s="1"/>
      <c r="C460" s="1"/>
      <c r="D460" s="22"/>
      <c r="E460" s="67"/>
      <c r="F460" s="67"/>
      <c r="G460" s="22"/>
      <c r="H460" s="22"/>
      <c r="I460" s="22"/>
      <c r="J460" s="22"/>
      <c r="K460" s="67"/>
      <c r="L460" s="67"/>
      <c r="M460" s="67"/>
      <c r="N460" s="67"/>
      <c r="O460" s="66"/>
      <c r="P460" s="1"/>
      <c r="Q460" s="1"/>
      <c r="R460" s="1"/>
      <c r="S460" s="1"/>
      <c r="T460" s="1"/>
      <c r="U460" s="1"/>
      <c r="V460" s="1"/>
      <c r="W460" s="1"/>
      <c r="X460" s="1"/>
      <c r="Y460" s="1"/>
      <c r="Z460" s="1"/>
    </row>
    <row r="461" spans="1:26" ht="15.75" customHeight="1" x14ac:dyDescent="0.2">
      <c r="A461" s="1"/>
      <c r="B461" s="1"/>
      <c r="C461" s="1"/>
      <c r="D461" s="22"/>
      <c r="E461" s="67"/>
      <c r="F461" s="67"/>
      <c r="G461" s="22"/>
      <c r="H461" s="22"/>
      <c r="I461" s="22"/>
      <c r="J461" s="22"/>
      <c r="K461" s="67"/>
      <c r="L461" s="67"/>
      <c r="M461" s="67"/>
      <c r="N461" s="67"/>
      <c r="O461" s="66"/>
      <c r="P461" s="1"/>
      <c r="Q461" s="1"/>
      <c r="R461" s="1"/>
      <c r="S461" s="1"/>
      <c r="T461" s="1"/>
      <c r="U461" s="1"/>
      <c r="V461" s="1"/>
      <c r="W461" s="1"/>
      <c r="X461" s="1"/>
      <c r="Y461" s="1"/>
      <c r="Z461" s="1"/>
    </row>
    <row r="462" spans="1:26" ht="15.75" customHeight="1" x14ac:dyDescent="0.2">
      <c r="A462" s="1"/>
      <c r="B462" s="1"/>
      <c r="C462" s="1"/>
      <c r="D462" s="22"/>
      <c r="E462" s="67"/>
      <c r="F462" s="67"/>
      <c r="G462" s="22"/>
      <c r="H462" s="22"/>
      <c r="I462" s="22"/>
      <c r="J462" s="22"/>
      <c r="K462" s="67"/>
      <c r="L462" s="67"/>
      <c r="M462" s="67"/>
      <c r="N462" s="67"/>
      <c r="O462" s="66"/>
      <c r="P462" s="1"/>
      <c r="Q462" s="1"/>
      <c r="R462" s="1"/>
      <c r="S462" s="1"/>
      <c r="T462" s="1"/>
      <c r="U462" s="1"/>
      <c r="V462" s="1"/>
      <c r="W462" s="1"/>
      <c r="X462" s="1"/>
      <c r="Y462" s="1"/>
      <c r="Z462" s="1"/>
    </row>
    <row r="463" spans="1:26" ht="15.75" customHeight="1" x14ac:dyDescent="0.2">
      <c r="A463" s="1"/>
      <c r="B463" s="1"/>
      <c r="C463" s="1"/>
      <c r="D463" s="22"/>
      <c r="E463" s="67"/>
      <c r="F463" s="67"/>
      <c r="G463" s="22"/>
      <c r="H463" s="22"/>
      <c r="I463" s="22"/>
      <c r="J463" s="22"/>
      <c r="K463" s="67"/>
      <c r="L463" s="67"/>
      <c r="M463" s="67"/>
      <c r="N463" s="67"/>
      <c r="O463" s="66"/>
      <c r="P463" s="1"/>
      <c r="Q463" s="1"/>
      <c r="R463" s="1"/>
      <c r="S463" s="1"/>
      <c r="T463" s="1"/>
      <c r="U463" s="1"/>
      <c r="V463" s="1"/>
      <c r="W463" s="1"/>
      <c r="X463" s="1"/>
      <c r="Y463" s="1"/>
      <c r="Z463" s="1"/>
    </row>
    <row r="464" spans="1:26" ht="15.75" customHeight="1" x14ac:dyDescent="0.2">
      <c r="A464" s="1"/>
      <c r="B464" s="1"/>
      <c r="C464" s="1"/>
      <c r="D464" s="22"/>
      <c r="E464" s="67"/>
      <c r="F464" s="67"/>
      <c r="G464" s="22"/>
      <c r="H464" s="22"/>
      <c r="I464" s="22"/>
      <c r="J464" s="22"/>
      <c r="K464" s="67"/>
      <c r="L464" s="67"/>
      <c r="M464" s="67"/>
      <c r="N464" s="67"/>
      <c r="O464" s="66"/>
      <c r="P464" s="1"/>
      <c r="Q464" s="1"/>
      <c r="R464" s="1"/>
      <c r="S464" s="1"/>
      <c r="T464" s="1"/>
      <c r="U464" s="1"/>
      <c r="V464" s="1"/>
      <c r="W464" s="1"/>
      <c r="X464" s="1"/>
      <c r="Y464" s="1"/>
      <c r="Z464" s="1"/>
    </row>
    <row r="465" spans="1:26" ht="15.75" customHeight="1" x14ac:dyDescent="0.2">
      <c r="A465" s="1"/>
      <c r="B465" s="1"/>
      <c r="C465" s="1"/>
      <c r="D465" s="22"/>
      <c r="E465" s="67"/>
      <c r="F465" s="67"/>
      <c r="G465" s="22"/>
      <c r="H465" s="22"/>
      <c r="I465" s="22"/>
      <c r="J465" s="22"/>
      <c r="K465" s="67"/>
      <c r="L465" s="67"/>
      <c r="M465" s="67"/>
      <c r="N465" s="67"/>
      <c r="O465" s="66"/>
      <c r="P465" s="1"/>
      <c r="Q465" s="1"/>
      <c r="R465" s="1"/>
      <c r="S465" s="1"/>
      <c r="T465" s="1"/>
      <c r="U465" s="1"/>
      <c r="V465" s="1"/>
      <c r="W465" s="1"/>
      <c r="X465" s="1"/>
      <c r="Y465" s="1"/>
      <c r="Z465" s="1"/>
    </row>
    <row r="466" spans="1:26" ht="15.75" customHeight="1" x14ac:dyDescent="0.2">
      <c r="A466" s="1"/>
      <c r="B466" s="1"/>
      <c r="C466" s="1"/>
      <c r="D466" s="22"/>
      <c r="E466" s="67"/>
      <c r="F466" s="67"/>
      <c r="G466" s="22"/>
      <c r="H466" s="22"/>
      <c r="I466" s="22"/>
      <c r="J466" s="22"/>
      <c r="K466" s="67"/>
      <c r="L466" s="67"/>
      <c r="M466" s="67"/>
      <c r="N466" s="67"/>
      <c r="O466" s="66"/>
      <c r="P466" s="1"/>
      <c r="Q466" s="1"/>
      <c r="R466" s="1"/>
      <c r="S466" s="1"/>
      <c r="T466" s="1"/>
      <c r="U466" s="1"/>
      <c r="V466" s="1"/>
      <c r="W466" s="1"/>
      <c r="X466" s="1"/>
      <c r="Y466" s="1"/>
      <c r="Z466" s="1"/>
    </row>
    <row r="467" spans="1:26" ht="15.75" customHeight="1" x14ac:dyDescent="0.2">
      <c r="A467" s="1"/>
      <c r="B467" s="1"/>
      <c r="C467" s="1"/>
      <c r="D467" s="22"/>
      <c r="E467" s="67"/>
      <c r="F467" s="67"/>
      <c r="G467" s="22"/>
      <c r="H467" s="22"/>
      <c r="I467" s="22"/>
      <c r="J467" s="22"/>
      <c r="K467" s="67"/>
      <c r="L467" s="67"/>
      <c r="M467" s="67"/>
      <c r="N467" s="67"/>
      <c r="O467" s="66"/>
      <c r="P467" s="1"/>
      <c r="Q467" s="1"/>
      <c r="R467" s="1"/>
      <c r="S467" s="1"/>
      <c r="T467" s="1"/>
      <c r="U467" s="1"/>
      <c r="V467" s="1"/>
      <c r="W467" s="1"/>
      <c r="X467" s="1"/>
      <c r="Y467" s="1"/>
      <c r="Z467" s="1"/>
    </row>
    <row r="468" spans="1:26" ht="15.75" customHeight="1" x14ac:dyDescent="0.2">
      <c r="A468" s="1"/>
      <c r="B468" s="1"/>
      <c r="C468" s="1"/>
      <c r="D468" s="22"/>
      <c r="E468" s="67"/>
      <c r="F468" s="67"/>
      <c r="G468" s="22"/>
      <c r="H468" s="22"/>
      <c r="I468" s="22"/>
      <c r="J468" s="22"/>
      <c r="K468" s="67"/>
      <c r="L468" s="67"/>
      <c r="M468" s="67"/>
      <c r="N468" s="67"/>
      <c r="O468" s="66"/>
      <c r="P468" s="1"/>
      <c r="Q468" s="1"/>
      <c r="R468" s="1"/>
      <c r="S468" s="1"/>
      <c r="T468" s="1"/>
      <c r="U468" s="1"/>
      <c r="V468" s="1"/>
      <c r="W468" s="1"/>
      <c r="X468" s="1"/>
      <c r="Y468" s="1"/>
      <c r="Z468" s="1"/>
    </row>
    <row r="469" spans="1:26" ht="15.75" customHeight="1" x14ac:dyDescent="0.2">
      <c r="A469" s="1"/>
      <c r="B469" s="1"/>
      <c r="C469" s="1"/>
      <c r="D469" s="22"/>
      <c r="E469" s="67"/>
      <c r="F469" s="67"/>
      <c r="G469" s="22"/>
      <c r="H469" s="22"/>
      <c r="I469" s="22"/>
      <c r="J469" s="22"/>
      <c r="K469" s="67"/>
      <c r="L469" s="67"/>
      <c r="M469" s="67"/>
      <c r="N469" s="67"/>
      <c r="O469" s="66"/>
      <c r="P469" s="1"/>
      <c r="Q469" s="1"/>
      <c r="R469" s="1"/>
      <c r="S469" s="1"/>
      <c r="T469" s="1"/>
      <c r="U469" s="1"/>
      <c r="V469" s="1"/>
      <c r="W469" s="1"/>
      <c r="X469" s="1"/>
      <c r="Y469" s="1"/>
      <c r="Z469" s="1"/>
    </row>
    <row r="470" spans="1:26" ht="15.75" customHeight="1" x14ac:dyDescent="0.2">
      <c r="A470" s="1"/>
      <c r="B470" s="1"/>
      <c r="C470" s="1"/>
      <c r="D470" s="22"/>
      <c r="E470" s="67"/>
      <c r="F470" s="67"/>
      <c r="G470" s="22"/>
      <c r="H470" s="22"/>
      <c r="I470" s="22"/>
      <c r="J470" s="22"/>
      <c r="K470" s="67"/>
      <c r="L470" s="67"/>
      <c r="M470" s="67"/>
      <c r="N470" s="67"/>
      <c r="O470" s="66"/>
      <c r="P470" s="1"/>
      <c r="Q470" s="1"/>
      <c r="R470" s="1"/>
      <c r="S470" s="1"/>
      <c r="T470" s="1"/>
      <c r="U470" s="1"/>
      <c r="V470" s="1"/>
      <c r="W470" s="1"/>
      <c r="X470" s="1"/>
      <c r="Y470" s="1"/>
      <c r="Z470" s="1"/>
    </row>
    <row r="471" spans="1:26" ht="15.75" customHeight="1" x14ac:dyDescent="0.2">
      <c r="A471" s="1"/>
      <c r="B471" s="1"/>
      <c r="C471" s="1"/>
      <c r="D471" s="22"/>
      <c r="E471" s="67"/>
      <c r="F471" s="67"/>
      <c r="G471" s="22"/>
      <c r="H471" s="22"/>
      <c r="I471" s="22"/>
      <c r="J471" s="22"/>
      <c r="K471" s="67"/>
      <c r="L471" s="67"/>
      <c r="M471" s="67"/>
      <c r="N471" s="67"/>
      <c r="O471" s="66"/>
      <c r="P471" s="1"/>
      <c r="Q471" s="1"/>
      <c r="R471" s="1"/>
      <c r="S471" s="1"/>
      <c r="T471" s="1"/>
      <c r="U471" s="1"/>
      <c r="V471" s="1"/>
      <c r="W471" s="1"/>
      <c r="X471" s="1"/>
      <c r="Y471" s="1"/>
      <c r="Z471" s="1"/>
    </row>
    <row r="472" spans="1:26" ht="15.75" customHeight="1" x14ac:dyDescent="0.2">
      <c r="A472" s="1"/>
      <c r="B472" s="1"/>
      <c r="C472" s="1"/>
      <c r="D472" s="22"/>
      <c r="E472" s="67"/>
      <c r="F472" s="67"/>
      <c r="G472" s="22"/>
      <c r="H472" s="22"/>
      <c r="I472" s="22"/>
      <c r="J472" s="22"/>
      <c r="K472" s="67"/>
      <c r="L472" s="67"/>
      <c r="M472" s="67"/>
      <c r="N472" s="67"/>
      <c r="O472" s="66"/>
      <c r="P472" s="1"/>
      <c r="Q472" s="1"/>
      <c r="R472" s="1"/>
      <c r="S472" s="1"/>
      <c r="T472" s="1"/>
      <c r="U472" s="1"/>
      <c r="V472" s="1"/>
      <c r="W472" s="1"/>
      <c r="X472" s="1"/>
      <c r="Y472" s="1"/>
      <c r="Z472" s="1"/>
    </row>
    <row r="473" spans="1:26" ht="15.75" customHeight="1" x14ac:dyDescent="0.2">
      <c r="A473" s="1"/>
      <c r="B473" s="1"/>
      <c r="C473" s="1"/>
      <c r="D473" s="22"/>
      <c r="E473" s="67"/>
      <c r="F473" s="67"/>
      <c r="G473" s="22"/>
      <c r="H473" s="22"/>
      <c r="I473" s="22"/>
      <c r="J473" s="22"/>
      <c r="K473" s="67"/>
      <c r="L473" s="67"/>
      <c r="M473" s="67"/>
      <c r="N473" s="67"/>
      <c r="O473" s="66"/>
      <c r="P473" s="1"/>
      <c r="Q473" s="1"/>
      <c r="R473" s="1"/>
      <c r="S473" s="1"/>
      <c r="T473" s="1"/>
      <c r="U473" s="1"/>
      <c r="V473" s="1"/>
      <c r="W473" s="1"/>
      <c r="X473" s="1"/>
      <c r="Y473" s="1"/>
      <c r="Z473" s="1"/>
    </row>
    <row r="474" spans="1:26" ht="15.75" customHeight="1" x14ac:dyDescent="0.2">
      <c r="A474" s="1"/>
      <c r="B474" s="1"/>
      <c r="C474" s="1"/>
      <c r="D474" s="22"/>
      <c r="E474" s="67"/>
      <c r="F474" s="67"/>
      <c r="G474" s="22"/>
      <c r="H474" s="22"/>
      <c r="I474" s="22"/>
      <c r="J474" s="22"/>
      <c r="K474" s="67"/>
      <c r="L474" s="67"/>
      <c r="M474" s="67"/>
      <c r="N474" s="67"/>
      <c r="O474" s="66"/>
      <c r="P474" s="1"/>
      <c r="Q474" s="1"/>
      <c r="R474" s="1"/>
      <c r="S474" s="1"/>
      <c r="T474" s="1"/>
      <c r="U474" s="1"/>
      <c r="V474" s="1"/>
      <c r="W474" s="1"/>
      <c r="X474" s="1"/>
      <c r="Y474" s="1"/>
      <c r="Z474" s="1"/>
    </row>
    <row r="475" spans="1:26" ht="15.75" customHeight="1" x14ac:dyDescent="0.2">
      <c r="A475" s="1"/>
      <c r="B475" s="1"/>
      <c r="C475" s="1"/>
      <c r="D475" s="22"/>
      <c r="E475" s="67"/>
      <c r="F475" s="67"/>
      <c r="G475" s="22"/>
      <c r="H475" s="22"/>
      <c r="I475" s="22"/>
      <c r="J475" s="22"/>
      <c r="K475" s="67"/>
      <c r="L475" s="67"/>
      <c r="M475" s="67"/>
      <c r="N475" s="67"/>
      <c r="O475" s="66"/>
      <c r="P475" s="1"/>
      <c r="Q475" s="1"/>
      <c r="R475" s="1"/>
      <c r="S475" s="1"/>
      <c r="T475" s="1"/>
      <c r="U475" s="1"/>
      <c r="V475" s="1"/>
      <c r="W475" s="1"/>
      <c r="X475" s="1"/>
      <c r="Y475" s="1"/>
      <c r="Z475" s="1"/>
    </row>
    <row r="476" spans="1:26" ht="15.75" customHeight="1" x14ac:dyDescent="0.2">
      <c r="A476" s="1"/>
      <c r="B476" s="1"/>
      <c r="C476" s="1"/>
      <c r="D476" s="22"/>
      <c r="E476" s="67"/>
      <c r="F476" s="67"/>
      <c r="G476" s="22"/>
      <c r="H476" s="22"/>
      <c r="I476" s="22"/>
      <c r="J476" s="22"/>
      <c r="K476" s="67"/>
      <c r="L476" s="67"/>
      <c r="M476" s="67"/>
      <c r="N476" s="67"/>
      <c r="O476" s="66"/>
      <c r="P476" s="1"/>
      <c r="Q476" s="1"/>
      <c r="R476" s="1"/>
      <c r="S476" s="1"/>
      <c r="T476" s="1"/>
      <c r="U476" s="1"/>
      <c r="V476" s="1"/>
      <c r="W476" s="1"/>
      <c r="X476" s="1"/>
      <c r="Y476" s="1"/>
      <c r="Z476" s="1"/>
    </row>
    <row r="477" spans="1:26" ht="15.75" customHeight="1" x14ac:dyDescent="0.2">
      <c r="A477" s="1"/>
      <c r="B477" s="1"/>
      <c r="C477" s="1"/>
      <c r="D477" s="22"/>
      <c r="E477" s="67"/>
      <c r="F477" s="67"/>
      <c r="G477" s="22"/>
      <c r="H477" s="22"/>
      <c r="I477" s="22"/>
      <c r="J477" s="22"/>
      <c r="K477" s="67"/>
      <c r="L477" s="67"/>
      <c r="M477" s="67"/>
      <c r="N477" s="67"/>
      <c r="O477" s="66"/>
      <c r="P477" s="1"/>
      <c r="Q477" s="1"/>
      <c r="R477" s="1"/>
      <c r="S477" s="1"/>
      <c r="T477" s="1"/>
      <c r="U477" s="1"/>
      <c r="V477" s="1"/>
      <c r="W477" s="1"/>
      <c r="X477" s="1"/>
      <c r="Y477" s="1"/>
      <c r="Z477" s="1"/>
    </row>
    <row r="478" spans="1:26" ht="15.75" customHeight="1" x14ac:dyDescent="0.2">
      <c r="A478" s="1"/>
      <c r="B478" s="1"/>
      <c r="C478" s="1"/>
      <c r="D478" s="22"/>
      <c r="E478" s="67"/>
      <c r="F478" s="67"/>
      <c r="G478" s="22"/>
      <c r="H478" s="22"/>
      <c r="I478" s="22"/>
      <c r="J478" s="22"/>
      <c r="K478" s="67"/>
      <c r="L478" s="67"/>
      <c r="M478" s="67"/>
      <c r="N478" s="67"/>
      <c r="O478" s="66"/>
      <c r="P478" s="1"/>
      <c r="Q478" s="1"/>
      <c r="R478" s="1"/>
      <c r="S478" s="1"/>
      <c r="T478" s="1"/>
      <c r="U478" s="1"/>
      <c r="V478" s="1"/>
      <c r="W478" s="1"/>
      <c r="X478" s="1"/>
      <c r="Y478" s="1"/>
      <c r="Z478" s="1"/>
    </row>
    <row r="479" spans="1:26" ht="15.75" customHeight="1" x14ac:dyDescent="0.2">
      <c r="A479" s="1"/>
      <c r="B479" s="1"/>
      <c r="C479" s="1"/>
      <c r="D479" s="22"/>
      <c r="E479" s="67"/>
      <c r="F479" s="67"/>
      <c r="G479" s="22"/>
      <c r="H479" s="22"/>
      <c r="I479" s="22"/>
      <c r="J479" s="22"/>
      <c r="K479" s="67"/>
      <c r="L479" s="67"/>
      <c r="M479" s="67"/>
      <c r="N479" s="67"/>
      <c r="O479" s="66"/>
      <c r="P479" s="1"/>
      <c r="Q479" s="1"/>
      <c r="R479" s="1"/>
      <c r="S479" s="1"/>
      <c r="T479" s="1"/>
      <c r="U479" s="1"/>
      <c r="V479" s="1"/>
      <c r="W479" s="1"/>
      <c r="X479" s="1"/>
      <c r="Y479" s="1"/>
      <c r="Z479" s="1"/>
    </row>
    <row r="480" spans="1:26" ht="15.75" customHeight="1" x14ac:dyDescent="0.2">
      <c r="A480" s="1"/>
      <c r="B480" s="1"/>
      <c r="C480" s="1"/>
      <c r="D480" s="22"/>
      <c r="E480" s="67"/>
      <c r="F480" s="67"/>
      <c r="G480" s="22"/>
      <c r="H480" s="22"/>
      <c r="I480" s="22"/>
      <c r="J480" s="22"/>
      <c r="K480" s="67"/>
      <c r="L480" s="67"/>
      <c r="M480" s="67"/>
      <c r="N480" s="67"/>
      <c r="O480" s="66"/>
      <c r="P480" s="1"/>
      <c r="Q480" s="1"/>
      <c r="R480" s="1"/>
      <c r="S480" s="1"/>
      <c r="T480" s="1"/>
      <c r="U480" s="1"/>
      <c r="V480" s="1"/>
      <c r="W480" s="1"/>
      <c r="X480" s="1"/>
      <c r="Y480" s="1"/>
      <c r="Z480" s="1"/>
    </row>
    <row r="481" spans="1:26" ht="15.75" customHeight="1" x14ac:dyDescent="0.2">
      <c r="A481" s="1"/>
      <c r="B481" s="1"/>
      <c r="C481" s="1"/>
      <c r="D481" s="22"/>
      <c r="E481" s="67"/>
      <c r="F481" s="67"/>
      <c r="G481" s="22"/>
      <c r="H481" s="22"/>
      <c r="I481" s="22"/>
      <c r="J481" s="22"/>
      <c r="K481" s="67"/>
      <c r="L481" s="67"/>
      <c r="M481" s="67"/>
      <c r="N481" s="67"/>
      <c r="O481" s="66"/>
      <c r="P481" s="1"/>
      <c r="Q481" s="1"/>
      <c r="R481" s="1"/>
      <c r="S481" s="1"/>
      <c r="T481" s="1"/>
      <c r="U481" s="1"/>
      <c r="V481" s="1"/>
      <c r="W481" s="1"/>
      <c r="X481" s="1"/>
      <c r="Y481" s="1"/>
      <c r="Z481" s="1"/>
    </row>
    <row r="482" spans="1:26" ht="15.75" customHeight="1" x14ac:dyDescent="0.2">
      <c r="A482" s="1"/>
      <c r="B482" s="1"/>
      <c r="C482" s="1"/>
      <c r="D482" s="22"/>
      <c r="E482" s="67"/>
      <c r="F482" s="67"/>
      <c r="G482" s="22"/>
      <c r="H482" s="22"/>
      <c r="I482" s="22"/>
      <c r="J482" s="22"/>
      <c r="K482" s="67"/>
      <c r="L482" s="67"/>
      <c r="M482" s="67"/>
      <c r="N482" s="67"/>
      <c r="O482" s="66"/>
      <c r="P482" s="1"/>
      <c r="Q482" s="1"/>
      <c r="R482" s="1"/>
      <c r="S482" s="1"/>
      <c r="T482" s="1"/>
      <c r="U482" s="1"/>
      <c r="V482" s="1"/>
      <c r="W482" s="1"/>
      <c r="X482" s="1"/>
      <c r="Y482" s="1"/>
      <c r="Z482" s="1"/>
    </row>
    <row r="483" spans="1:26" ht="15.75" customHeight="1" x14ac:dyDescent="0.2">
      <c r="A483" s="1"/>
      <c r="B483" s="1"/>
      <c r="C483" s="1"/>
      <c r="D483" s="22"/>
      <c r="E483" s="67"/>
      <c r="F483" s="67"/>
      <c r="G483" s="22"/>
      <c r="H483" s="22"/>
      <c r="I483" s="22"/>
      <c r="J483" s="22"/>
      <c r="K483" s="67"/>
      <c r="L483" s="67"/>
      <c r="M483" s="67"/>
      <c r="N483" s="67"/>
      <c r="O483" s="66"/>
      <c r="P483" s="1"/>
      <c r="Q483" s="1"/>
      <c r="R483" s="1"/>
      <c r="S483" s="1"/>
      <c r="T483" s="1"/>
      <c r="U483" s="1"/>
      <c r="V483" s="1"/>
      <c r="W483" s="1"/>
      <c r="X483" s="1"/>
      <c r="Y483" s="1"/>
      <c r="Z483" s="1"/>
    </row>
    <row r="484" spans="1:26" ht="15.75" customHeight="1" x14ac:dyDescent="0.2">
      <c r="A484" s="1"/>
      <c r="B484" s="1"/>
      <c r="C484" s="1"/>
      <c r="D484" s="22"/>
      <c r="E484" s="67"/>
      <c r="F484" s="67"/>
      <c r="G484" s="22"/>
      <c r="H484" s="22"/>
      <c r="I484" s="22"/>
      <c r="J484" s="22"/>
      <c r="K484" s="67"/>
      <c r="L484" s="67"/>
      <c r="M484" s="67"/>
      <c r="N484" s="67"/>
      <c r="O484" s="66"/>
      <c r="P484" s="1"/>
      <c r="Q484" s="1"/>
      <c r="R484" s="1"/>
      <c r="S484" s="1"/>
      <c r="T484" s="1"/>
      <c r="U484" s="1"/>
      <c r="V484" s="1"/>
      <c r="W484" s="1"/>
      <c r="X484" s="1"/>
      <c r="Y484" s="1"/>
      <c r="Z484" s="1"/>
    </row>
    <row r="485" spans="1:26" ht="15.75" customHeight="1" x14ac:dyDescent="0.2">
      <c r="A485" s="1"/>
      <c r="B485" s="1"/>
      <c r="C485" s="1"/>
      <c r="D485" s="22"/>
      <c r="E485" s="67"/>
      <c r="F485" s="67"/>
      <c r="G485" s="22"/>
      <c r="H485" s="22"/>
      <c r="I485" s="22"/>
      <c r="J485" s="22"/>
      <c r="K485" s="67"/>
      <c r="L485" s="67"/>
      <c r="M485" s="67"/>
      <c r="N485" s="67"/>
      <c r="O485" s="66"/>
      <c r="P485" s="1"/>
      <c r="Q485" s="1"/>
      <c r="R485" s="1"/>
      <c r="S485" s="1"/>
      <c r="T485" s="1"/>
      <c r="U485" s="1"/>
      <c r="V485" s="1"/>
      <c r="W485" s="1"/>
      <c r="X485" s="1"/>
      <c r="Y485" s="1"/>
      <c r="Z485" s="1"/>
    </row>
    <row r="486" spans="1:26" ht="15.75" customHeight="1" x14ac:dyDescent="0.2">
      <c r="A486" s="1"/>
      <c r="B486" s="1"/>
      <c r="C486" s="1"/>
      <c r="D486" s="22"/>
      <c r="E486" s="67"/>
      <c r="F486" s="67"/>
      <c r="G486" s="22"/>
      <c r="H486" s="22"/>
      <c r="I486" s="22"/>
      <c r="J486" s="22"/>
      <c r="K486" s="67"/>
      <c r="L486" s="67"/>
      <c r="M486" s="67"/>
      <c r="N486" s="67"/>
      <c r="O486" s="66"/>
      <c r="P486" s="1"/>
      <c r="Q486" s="1"/>
      <c r="R486" s="1"/>
      <c r="S486" s="1"/>
      <c r="T486" s="1"/>
      <c r="U486" s="1"/>
      <c r="V486" s="1"/>
      <c r="W486" s="1"/>
      <c r="X486" s="1"/>
      <c r="Y486" s="1"/>
      <c r="Z486" s="1"/>
    </row>
    <row r="487" spans="1:26" ht="15.75" customHeight="1" x14ac:dyDescent="0.2">
      <c r="A487" s="1"/>
      <c r="B487" s="1"/>
      <c r="C487" s="1"/>
      <c r="D487" s="22"/>
      <c r="E487" s="67"/>
      <c r="F487" s="67"/>
      <c r="G487" s="22"/>
      <c r="H487" s="22"/>
      <c r="I487" s="22"/>
      <c r="J487" s="22"/>
      <c r="K487" s="67"/>
      <c r="L487" s="67"/>
      <c r="M487" s="67"/>
      <c r="N487" s="67"/>
      <c r="O487" s="66"/>
      <c r="P487" s="1"/>
      <c r="Q487" s="1"/>
      <c r="R487" s="1"/>
      <c r="S487" s="1"/>
      <c r="T487" s="1"/>
      <c r="U487" s="1"/>
      <c r="V487" s="1"/>
      <c r="W487" s="1"/>
      <c r="X487" s="1"/>
      <c r="Y487" s="1"/>
      <c r="Z487" s="1"/>
    </row>
    <row r="488" spans="1:26" ht="15.75" customHeight="1" x14ac:dyDescent="0.2">
      <c r="A488" s="1"/>
      <c r="B488" s="1"/>
      <c r="C488" s="1"/>
      <c r="D488" s="22"/>
      <c r="E488" s="67"/>
      <c r="F488" s="67"/>
      <c r="G488" s="22"/>
      <c r="H488" s="22"/>
      <c r="I488" s="22"/>
      <c r="J488" s="22"/>
      <c r="K488" s="67"/>
      <c r="L488" s="67"/>
      <c r="M488" s="67"/>
      <c r="N488" s="67"/>
      <c r="O488" s="66"/>
      <c r="P488" s="1"/>
      <c r="Q488" s="1"/>
      <c r="R488" s="1"/>
      <c r="S488" s="1"/>
      <c r="T488" s="1"/>
      <c r="U488" s="1"/>
      <c r="V488" s="1"/>
      <c r="W488" s="1"/>
      <c r="X488" s="1"/>
      <c r="Y488" s="1"/>
      <c r="Z488" s="1"/>
    </row>
    <row r="489" spans="1:26" ht="15.75" customHeight="1" x14ac:dyDescent="0.2">
      <c r="A489" s="1"/>
      <c r="B489" s="1"/>
      <c r="C489" s="1"/>
      <c r="D489" s="22"/>
      <c r="E489" s="67"/>
      <c r="F489" s="67"/>
      <c r="G489" s="22"/>
      <c r="H489" s="22"/>
      <c r="I489" s="22"/>
      <c r="J489" s="22"/>
      <c r="K489" s="67"/>
      <c r="L489" s="67"/>
      <c r="M489" s="67"/>
      <c r="N489" s="67"/>
      <c r="O489" s="66"/>
      <c r="P489" s="1"/>
      <c r="Q489" s="1"/>
      <c r="R489" s="1"/>
      <c r="S489" s="1"/>
      <c r="T489" s="1"/>
      <c r="U489" s="1"/>
      <c r="V489" s="1"/>
      <c r="W489" s="1"/>
      <c r="X489" s="1"/>
      <c r="Y489" s="1"/>
      <c r="Z489" s="1"/>
    </row>
    <row r="490" spans="1:26" ht="15.75" customHeight="1" x14ac:dyDescent="0.2">
      <c r="A490" s="1"/>
      <c r="B490" s="1"/>
      <c r="C490" s="1"/>
      <c r="D490" s="22"/>
      <c r="E490" s="67"/>
      <c r="F490" s="67"/>
      <c r="G490" s="22"/>
      <c r="H490" s="22"/>
      <c r="I490" s="22"/>
      <c r="J490" s="22"/>
      <c r="K490" s="67"/>
      <c r="L490" s="67"/>
      <c r="M490" s="67"/>
      <c r="N490" s="67"/>
      <c r="O490" s="66"/>
      <c r="P490" s="1"/>
      <c r="Q490" s="1"/>
      <c r="R490" s="1"/>
      <c r="S490" s="1"/>
      <c r="T490" s="1"/>
      <c r="U490" s="1"/>
      <c r="V490" s="1"/>
      <c r="W490" s="1"/>
      <c r="X490" s="1"/>
      <c r="Y490" s="1"/>
      <c r="Z490" s="1"/>
    </row>
    <row r="491" spans="1:26" ht="15.75" customHeight="1" x14ac:dyDescent="0.2">
      <c r="A491" s="1"/>
      <c r="B491" s="1"/>
      <c r="C491" s="1"/>
      <c r="D491" s="22"/>
      <c r="E491" s="67"/>
      <c r="F491" s="67"/>
      <c r="G491" s="22"/>
      <c r="H491" s="22"/>
      <c r="I491" s="22"/>
      <c r="J491" s="22"/>
      <c r="K491" s="67"/>
      <c r="L491" s="67"/>
      <c r="M491" s="67"/>
      <c r="N491" s="67"/>
      <c r="O491" s="66"/>
      <c r="P491" s="1"/>
      <c r="Q491" s="1"/>
      <c r="R491" s="1"/>
      <c r="S491" s="1"/>
      <c r="T491" s="1"/>
      <c r="U491" s="1"/>
      <c r="V491" s="1"/>
      <c r="W491" s="1"/>
      <c r="X491" s="1"/>
      <c r="Y491" s="1"/>
      <c r="Z491" s="1"/>
    </row>
    <row r="492" spans="1:26" ht="15.75" customHeight="1" x14ac:dyDescent="0.2">
      <c r="A492" s="1"/>
      <c r="B492" s="1"/>
      <c r="C492" s="1"/>
      <c r="D492" s="22"/>
      <c r="E492" s="67"/>
      <c r="F492" s="67"/>
      <c r="G492" s="22"/>
      <c r="H492" s="22"/>
      <c r="I492" s="22"/>
      <c r="J492" s="22"/>
      <c r="K492" s="67"/>
      <c r="L492" s="67"/>
      <c r="M492" s="67"/>
      <c r="N492" s="67"/>
      <c r="O492" s="66"/>
      <c r="P492" s="1"/>
      <c r="Q492" s="1"/>
      <c r="R492" s="1"/>
      <c r="S492" s="1"/>
      <c r="T492" s="1"/>
      <c r="U492" s="1"/>
      <c r="V492" s="1"/>
      <c r="W492" s="1"/>
      <c r="X492" s="1"/>
      <c r="Y492" s="1"/>
      <c r="Z492" s="1"/>
    </row>
    <row r="493" spans="1:26" ht="15.75" customHeight="1" x14ac:dyDescent="0.2">
      <c r="A493" s="1"/>
      <c r="B493" s="1"/>
      <c r="C493" s="1"/>
      <c r="D493" s="22"/>
      <c r="E493" s="67"/>
      <c r="F493" s="67"/>
      <c r="G493" s="22"/>
      <c r="H493" s="22"/>
      <c r="I493" s="22"/>
      <c r="J493" s="22"/>
      <c r="K493" s="67"/>
      <c r="L493" s="67"/>
      <c r="M493" s="67"/>
      <c r="N493" s="67"/>
      <c r="O493" s="66"/>
      <c r="P493" s="1"/>
      <c r="Q493" s="1"/>
      <c r="R493" s="1"/>
      <c r="S493" s="1"/>
      <c r="T493" s="1"/>
      <c r="U493" s="1"/>
      <c r="V493" s="1"/>
      <c r="W493" s="1"/>
      <c r="X493" s="1"/>
      <c r="Y493" s="1"/>
      <c r="Z493" s="1"/>
    </row>
    <row r="494" spans="1:26" ht="15.75" customHeight="1" x14ac:dyDescent="0.2">
      <c r="A494" s="1"/>
      <c r="B494" s="1"/>
      <c r="C494" s="1"/>
      <c r="D494" s="22"/>
      <c r="E494" s="67"/>
      <c r="F494" s="67"/>
      <c r="G494" s="22"/>
      <c r="H494" s="22"/>
      <c r="I494" s="22"/>
      <c r="J494" s="22"/>
      <c r="K494" s="67"/>
      <c r="L494" s="67"/>
      <c r="M494" s="67"/>
      <c r="N494" s="67"/>
      <c r="O494" s="66"/>
      <c r="P494" s="1"/>
      <c r="Q494" s="1"/>
      <c r="R494" s="1"/>
      <c r="S494" s="1"/>
      <c r="T494" s="1"/>
      <c r="U494" s="1"/>
      <c r="V494" s="1"/>
      <c r="W494" s="1"/>
      <c r="X494" s="1"/>
      <c r="Y494" s="1"/>
      <c r="Z494" s="1"/>
    </row>
    <row r="495" spans="1:26" ht="15.75" customHeight="1" x14ac:dyDescent="0.2">
      <c r="A495" s="1"/>
      <c r="B495" s="1"/>
      <c r="C495" s="1"/>
      <c r="D495" s="22"/>
      <c r="E495" s="67"/>
      <c r="F495" s="67"/>
      <c r="G495" s="22"/>
      <c r="H495" s="22"/>
      <c r="I495" s="22"/>
      <c r="J495" s="22"/>
      <c r="K495" s="67"/>
      <c r="L495" s="67"/>
      <c r="M495" s="67"/>
      <c r="N495" s="67"/>
      <c r="O495" s="66"/>
      <c r="P495" s="1"/>
      <c r="Q495" s="1"/>
      <c r="R495" s="1"/>
      <c r="S495" s="1"/>
      <c r="T495" s="1"/>
      <c r="U495" s="1"/>
      <c r="V495" s="1"/>
      <c r="W495" s="1"/>
      <c r="X495" s="1"/>
      <c r="Y495" s="1"/>
      <c r="Z495" s="1"/>
    </row>
    <row r="496" spans="1:26" ht="15.75" customHeight="1" x14ac:dyDescent="0.2">
      <c r="A496" s="1"/>
      <c r="B496" s="1"/>
      <c r="C496" s="1"/>
      <c r="D496" s="22"/>
      <c r="E496" s="67"/>
      <c r="F496" s="67"/>
      <c r="G496" s="22"/>
      <c r="H496" s="22"/>
      <c r="I496" s="22"/>
      <c r="J496" s="22"/>
      <c r="K496" s="67"/>
      <c r="L496" s="67"/>
      <c r="M496" s="67"/>
      <c r="N496" s="67"/>
      <c r="O496" s="66"/>
      <c r="P496" s="1"/>
      <c r="Q496" s="1"/>
      <c r="R496" s="1"/>
      <c r="S496" s="1"/>
      <c r="T496" s="1"/>
      <c r="U496" s="1"/>
      <c r="V496" s="1"/>
      <c r="W496" s="1"/>
      <c r="X496" s="1"/>
      <c r="Y496" s="1"/>
      <c r="Z496" s="1"/>
    </row>
    <row r="497" spans="1:26" ht="15.75" customHeight="1" x14ac:dyDescent="0.2">
      <c r="A497" s="1"/>
      <c r="B497" s="1"/>
      <c r="C497" s="1"/>
      <c r="D497" s="22"/>
      <c r="E497" s="67"/>
      <c r="F497" s="67"/>
      <c r="G497" s="22"/>
      <c r="H497" s="22"/>
      <c r="I497" s="22"/>
      <c r="J497" s="22"/>
      <c r="K497" s="67"/>
      <c r="L497" s="67"/>
      <c r="M497" s="67"/>
      <c r="N497" s="67"/>
      <c r="O497" s="66"/>
      <c r="P497" s="1"/>
      <c r="Q497" s="1"/>
      <c r="R497" s="1"/>
      <c r="S497" s="1"/>
      <c r="T497" s="1"/>
      <c r="U497" s="1"/>
      <c r="V497" s="1"/>
      <c r="W497" s="1"/>
      <c r="X497" s="1"/>
      <c r="Y497" s="1"/>
      <c r="Z497" s="1"/>
    </row>
    <row r="498" spans="1:26" ht="15.75" customHeight="1" x14ac:dyDescent="0.2">
      <c r="A498" s="1"/>
      <c r="B498" s="1"/>
      <c r="C498" s="1"/>
      <c r="D498" s="22"/>
      <c r="E498" s="67"/>
      <c r="F498" s="67"/>
      <c r="G498" s="22"/>
      <c r="H498" s="22"/>
      <c r="I498" s="22"/>
      <c r="J498" s="22"/>
      <c r="K498" s="67"/>
      <c r="L498" s="67"/>
      <c r="M498" s="67"/>
      <c r="N498" s="67"/>
      <c r="O498" s="66"/>
      <c r="P498" s="1"/>
      <c r="Q498" s="1"/>
      <c r="R498" s="1"/>
      <c r="S498" s="1"/>
      <c r="T498" s="1"/>
      <c r="U498" s="1"/>
      <c r="V498" s="1"/>
      <c r="W498" s="1"/>
      <c r="X498" s="1"/>
      <c r="Y498" s="1"/>
      <c r="Z498" s="1"/>
    </row>
    <row r="499" spans="1:26" ht="15.75" customHeight="1" x14ac:dyDescent="0.2">
      <c r="A499" s="1"/>
      <c r="B499" s="1"/>
      <c r="C499" s="1"/>
      <c r="D499" s="22"/>
      <c r="E499" s="67"/>
      <c r="F499" s="67"/>
      <c r="G499" s="22"/>
      <c r="H499" s="22"/>
      <c r="I499" s="22"/>
      <c r="J499" s="22"/>
      <c r="K499" s="67"/>
      <c r="L499" s="67"/>
      <c r="M499" s="67"/>
      <c r="N499" s="67"/>
      <c r="O499" s="66"/>
      <c r="P499" s="1"/>
      <c r="Q499" s="1"/>
      <c r="R499" s="1"/>
      <c r="S499" s="1"/>
      <c r="T499" s="1"/>
      <c r="U499" s="1"/>
      <c r="V499" s="1"/>
      <c r="W499" s="1"/>
      <c r="X499" s="1"/>
      <c r="Y499" s="1"/>
      <c r="Z499" s="1"/>
    </row>
    <row r="500" spans="1:26" ht="15.75" customHeight="1" x14ac:dyDescent="0.2">
      <c r="A500" s="1"/>
      <c r="B500" s="1"/>
      <c r="C500" s="1"/>
      <c r="D500" s="22"/>
      <c r="E500" s="67"/>
      <c r="F500" s="67"/>
      <c r="G500" s="22"/>
      <c r="H500" s="22"/>
      <c r="I500" s="22"/>
      <c r="J500" s="22"/>
      <c r="K500" s="67"/>
      <c r="L500" s="67"/>
      <c r="M500" s="67"/>
      <c r="N500" s="67"/>
      <c r="O500" s="66"/>
      <c r="P500" s="1"/>
      <c r="Q500" s="1"/>
      <c r="R500" s="1"/>
      <c r="S500" s="1"/>
      <c r="T500" s="1"/>
      <c r="U500" s="1"/>
      <c r="V500" s="1"/>
      <c r="W500" s="1"/>
      <c r="X500" s="1"/>
      <c r="Y500" s="1"/>
      <c r="Z500" s="1"/>
    </row>
    <row r="501" spans="1:26" ht="15.75" customHeight="1" x14ac:dyDescent="0.2">
      <c r="A501" s="1"/>
      <c r="B501" s="1"/>
      <c r="C501" s="1"/>
      <c r="D501" s="22"/>
      <c r="E501" s="67"/>
      <c r="F501" s="67"/>
      <c r="G501" s="22"/>
      <c r="H501" s="22"/>
      <c r="I501" s="22"/>
      <c r="J501" s="22"/>
      <c r="K501" s="67"/>
      <c r="L501" s="67"/>
      <c r="M501" s="67"/>
      <c r="N501" s="67"/>
      <c r="O501" s="66"/>
      <c r="P501" s="1"/>
      <c r="Q501" s="1"/>
      <c r="R501" s="1"/>
      <c r="S501" s="1"/>
      <c r="T501" s="1"/>
      <c r="U501" s="1"/>
      <c r="V501" s="1"/>
      <c r="W501" s="1"/>
      <c r="X501" s="1"/>
      <c r="Y501" s="1"/>
      <c r="Z501" s="1"/>
    </row>
    <row r="502" spans="1:26" ht="15.75" customHeight="1" x14ac:dyDescent="0.2">
      <c r="A502" s="1"/>
      <c r="B502" s="1"/>
      <c r="C502" s="1"/>
      <c r="D502" s="22"/>
      <c r="E502" s="67"/>
      <c r="F502" s="67"/>
      <c r="G502" s="22"/>
      <c r="H502" s="22"/>
      <c r="I502" s="22"/>
      <c r="J502" s="22"/>
      <c r="K502" s="67"/>
      <c r="L502" s="67"/>
      <c r="M502" s="67"/>
      <c r="N502" s="67"/>
      <c r="O502" s="66"/>
      <c r="P502" s="1"/>
      <c r="Q502" s="1"/>
      <c r="R502" s="1"/>
      <c r="S502" s="1"/>
      <c r="T502" s="1"/>
      <c r="U502" s="1"/>
      <c r="V502" s="1"/>
      <c r="W502" s="1"/>
      <c r="X502" s="1"/>
      <c r="Y502" s="1"/>
      <c r="Z502" s="1"/>
    </row>
    <row r="503" spans="1:26" ht="15.75" customHeight="1" x14ac:dyDescent="0.2">
      <c r="A503" s="1"/>
      <c r="B503" s="1"/>
      <c r="C503" s="1"/>
      <c r="D503" s="22"/>
      <c r="E503" s="67"/>
      <c r="F503" s="67"/>
      <c r="G503" s="22"/>
      <c r="H503" s="22"/>
      <c r="I503" s="22"/>
      <c r="J503" s="22"/>
      <c r="K503" s="67"/>
      <c r="L503" s="67"/>
      <c r="M503" s="67"/>
      <c r="N503" s="67"/>
      <c r="O503" s="66"/>
      <c r="P503" s="1"/>
      <c r="Q503" s="1"/>
      <c r="R503" s="1"/>
      <c r="S503" s="1"/>
      <c r="T503" s="1"/>
      <c r="U503" s="1"/>
      <c r="V503" s="1"/>
      <c r="W503" s="1"/>
      <c r="X503" s="1"/>
      <c r="Y503" s="1"/>
      <c r="Z503" s="1"/>
    </row>
    <row r="504" spans="1:26" ht="15.75" customHeight="1" x14ac:dyDescent="0.2">
      <c r="A504" s="1"/>
      <c r="B504" s="1"/>
      <c r="C504" s="1"/>
      <c r="D504" s="22"/>
      <c r="E504" s="67"/>
      <c r="F504" s="67"/>
      <c r="G504" s="22"/>
      <c r="H504" s="22"/>
      <c r="I504" s="22"/>
      <c r="J504" s="22"/>
      <c r="K504" s="67"/>
      <c r="L504" s="67"/>
      <c r="M504" s="67"/>
      <c r="N504" s="67"/>
      <c r="O504" s="66"/>
      <c r="P504" s="1"/>
      <c r="Q504" s="1"/>
      <c r="R504" s="1"/>
      <c r="S504" s="1"/>
      <c r="T504" s="1"/>
      <c r="U504" s="1"/>
      <c r="V504" s="1"/>
      <c r="W504" s="1"/>
      <c r="X504" s="1"/>
      <c r="Y504" s="1"/>
      <c r="Z504" s="1"/>
    </row>
    <row r="505" spans="1:26" ht="15.75" customHeight="1" x14ac:dyDescent="0.2">
      <c r="A505" s="1"/>
      <c r="B505" s="1"/>
      <c r="C505" s="1"/>
      <c r="D505" s="22"/>
      <c r="E505" s="67"/>
      <c r="F505" s="67"/>
      <c r="G505" s="22"/>
      <c r="H505" s="22"/>
      <c r="I505" s="22"/>
      <c r="J505" s="22"/>
      <c r="K505" s="67"/>
      <c r="L505" s="67"/>
      <c r="M505" s="67"/>
      <c r="N505" s="67"/>
      <c r="O505" s="66"/>
      <c r="P505" s="1"/>
      <c r="Q505" s="1"/>
      <c r="R505" s="1"/>
      <c r="S505" s="1"/>
      <c r="T505" s="1"/>
      <c r="U505" s="1"/>
      <c r="V505" s="1"/>
      <c r="W505" s="1"/>
      <c r="X505" s="1"/>
      <c r="Y505" s="1"/>
      <c r="Z505" s="1"/>
    </row>
    <row r="506" spans="1:26" ht="15.75" customHeight="1" x14ac:dyDescent="0.2">
      <c r="A506" s="1"/>
      <c r="B506" s="1"/>
      <c r="C506" s="1"/>
      <c r="D506" s="22"/>
      <c r="E506" s="67"/>
      <c r="F506" s="67"/>
      <c r="G506" s="22"/>
      <c r="H506" s="22"/>
      <c r="I506" s="22"/>
      <c r="J506" s="22"/>
      <c r="K506" s="67"/>
      <c r="L506" s="67"/>
      <c r="M506" s="67"/>
      <c r="N506" s="67"/>
      <c r="O506" s="66"/>
      <c r="P506" s="1"/>
      <c r="Q506" s="1"/>
      <c r="R506" s="1"/>
      <c r="S506" s="1"/>
      <c r="T506" s="1"/>
      <c r="U506" s="1"/>
      <c r="V506" s="1"/>
      <c r="W506" s="1"/>
      <c r="X506" s="1"/>
      <c r="Y506" s="1"/>
      <c r="Z506" s="1"/>
    </row>
    <row r="507" spans="1:26" ht="15.75" customHeight="1" x14ac:dyDescent="0.2">
      <c r="A507" s="1"/>
      <c r="B507" s="1"/>
      <c r="C507" s="1"/>
      <c r="D507" s="22"/>
      <c r="E507" s="67"/>
      <c r="F507" s="67"/>
      <c r="G507" s="22"/>
      <c r="H507" s="22"/>
      <c r="I507" s="22"/>
      <c r="J507" s="22"/>
      <c r="K507" s="67"/>
      <c r="L507" s="67"/>
      <c r="M507" s="67"/>
      <c r="N507" s="67"/>
      <c r="O507" s="66"/>
      <c r="P507" s="1"/>
      <c r="Q507" s="1"/>
      <c r="R507" s="1"/>
      <c r="S507" s="1"/>
      <c r="T507" s="1"/>
      <c r="U507" s="1"/>
      <c r="V507" s="1"/>
      <c r="W507" s="1"/>
      <c r="X507" s="1"/>
      <c r="Y507" s="1"/>
      <c r="Z507" s="1"/>
    </row>
    <row r="508" spans="1:26" ht="15.75" customHeight="1" x14ac:dyDescent="0.2">
      <c r="A508" s="1"/>
      <c r="B508" s="1"/>
      <c r="C508" s="1"/>
      <c r="D508" s="22"/>
      <c r="E508" s="67"/>
      <c r="F508" s="67"/>
      <c r="G508" s="22"/>
      <c r="H508" s="22"/>
      <c r="I508" s="22"/>
      <c r="J508" s="22"/>
      <c r="K508" s="67"/>
      <c r="L508" s="67"/>
      <c r="M508" s="67"/>
      <c r="N508" s="67"/>
      <c r="O508" s="66"/>
      <c r="P508" s="1"/>
      <c r="Q508" s="1"/>
      <c r="R508" s="1"/>
      <c r="S508" s="1"/>
      <c r="T508" s="1"/>
      <c r="U508" s="1"/>
      <c r="V508" s="1"/>
      <c r="W508" s="1"/>
      <c r="X508" s="1"/>
      <c r="Y508" s="1"/>
      <c r="Z508" s="1"/>
    </row>
    <row r="509" spans="1:26" ht="15.75" customHeight="1" x14ac:dyDescent="0.2">
      <c r="A509" s="1"/>
      <c r="B509" s="1"/>
      <c r="C509" s="1"/>
      <c r="D509" s="22"/>
      <c r="E509" s="67"/>
      <c r="F509" s="67"/>
      <c r="G509" s="22"/>
      <c r="H509" s="22"/>
      <c r="I509" s="22"/>
      <c r="J509" s="22"/>
      <c r="K509" s="67"/>
      <c r="L509" s="67"/>
      <c r="M509" s="67"/>
      <c r="N509" s="67"/>
      <c r="O509" s="66"/>
      <c r="P509" s="1"/>
      <c r="Q509" s="1"/>
      <c r="R509" s="1"/>
      <c r="S509" s="1"/>
      <c r="T509" s="1"/>
      <c r="U509" s="1"/>
      <c r="V509" s="1"/>
      <c r="W509" s="1"/>
      <c r="X509" s="1"/>
      <c r="Y509" s="1"/>
      <c r="Z509" s="1"/>
    </row>
    <row r="510" spans="1:26" ht="15.75" customHeight="1" x14ac:dyDescent="0.2">
      <c r="A510" s="1"/>
      <c r="B510" s="1"/>
      <c r="C510" s="1"/>
      <c r="D510" s="22"/>
      <c r="E510" s="67"/>
      <c r="F510" s="67"/>
      <c r="G510" s="22"/>
      <c r="H510" s="22"/>
      <c r="I510" s="22"/>
      <c r="J510" s="22"/>
      <c r="K510" s="67"/>
      <c r="L510" s="67"/>
      <c r="M510" s="67"/>
      <c r="N510" s="67"/>
      <c r="O510" s="66"/>
      <c r="P510" s="1"/>
      <c r="Q510" s="1"/>
      <c r="R510" s="1"/>
      <c r="S510" s="1"/>
      <c r="T510" s="1"/>
      <c r="U510" s="1"/>
      <c r="V510" s="1"/>
      <c r="W510" s="1"/>
      <c r="X510" s="1"/>
      <c r="Y510" s="1"/>
      <c r="Z510" s="1"/>
    </row>
    <row r="511" spans="1:26" ht="15.75" customHeight="1" x14ac:dyDescent="0.2">
      <c r="A511" s="1"/>
      <c r="B511" s="1"/>
      <c r="C511" s="1"/>
      <c r="D511" s="22"/>
      <c r="E511" s="67"/>
      <c r="F511" s="67"/>
      <c r="G511" s="22"/>
      <c r="H511" s="22"/>
      <c r="I511" s="22"/>
      <c r="J511" s="22"/>
      <c r="K511" s="67"/>
      <c r="L511" s="67"/>
      <c r="M511" s="67"/>
      <c r="N511" s="67"/>
      <c r="O511" s="66"/>
      <c r="P511" s="1"/>
      <c r="Q511" s="1"/>
      <c r="R511" s="1"/>
      <c r="S511" s="1"/>
      <c r="T511" s="1"/>
      <c r="U511" s="1"/>
      <c r="V511" s="1"/>
      <c r="W511" s="1"/>
      <c r="X511" s="1"/>
      <c r="Y511" s="1"/>
      <c r="Z511" s="1"/>
    </row>
    <row r="512" spans="1:26" ht="15.75" customHeight="1" x14ac:dyDescent="0.2">
      <c r="A512" s="1"/>
      <c r="B512" s="1"/>
      <c r="C512" s="1"/>
      <c r="D512" s="22"/>
      <c r="E512" s="67"/>
      <c r="F512" s="67"/>
      <c r="G512" s="22"/>
      <c r="H512" s="22"/>
      <c r="I512" s="22"/>
      <c r="J512" s="22"/>
      <c r="K512" s="67"/>
      <c r="L512" s="67"/>
      <c r="M512" s="67"/>
      <c r="N512" s="67"/>
      <c r="O512" s="66"/>
      <c r="P512" s="1"/>
      <c r="Q512" s="1"/>
      <c r="R512" s="1"/>
      <c r="S512" s="1"/>
      <c r="T512" s="1"/>
      <c r="U512" s="1"/>
      <c r="V512" s="1"/>
      <c r="W512" s="1"/>
      <c r="X512" s="1"/>
      <c r="Y512" s="1"/>
      <c r="Z512" s="1"/>
    </row>
    <row r="513" spans="1:26" ht="15.75" customHeight="1" x14ac:dyDescent="0.2">
      <c r="A513" s="1"/>
      <c r="B513" s="1"/>
      <c r="C513" s="1"/>
      <c r="D513" s="22"/>
      <c r="E513" s="67"/>
      <c r="F513" s="67"/>
      <c r="G513" s="22"/>
      <c r="H513" s="22"/>
      <c r="I513" s="22"/>
      <c r="J513" s="22"/>
      <c r="K513" s="67"/>
      <c r="L513" s="67"/>
      <c r="M513" s="67"/>
      <c r="N513" s="67"/>
      <c r="O513" s="66"/>
      <c r="P513" s="1"/>
      <c r="Q513" s="1"/>
      <c r="R513" s="1"/>
      <c r="S513" s="1"/>
      <c r="T513" s="1"/>
      <c r="U513" s="1"/>
      <c r="V513" s="1"/>
      <c r="W513" s="1"/>
      <c r="X513" s="1"/>
      <c r="Y513" s="1"/>
      <c r="Z513" s="1"/>
    </row>
    <row r="514" spans="1:26" ht="15.75" customHeight="1" x14ac:dyDescent="0.2">
      <c r="A514" s="1"/>
      <c r="B514" s="1"/>
      <c r="C514" s="1"/>
      <c r="D514" s="22"/>
      <c r="E514" s="67"/>
      <c r="F514" s="67"/>
      <c r="G514" s="22"/>
      <c r="H514" s="22"/>
      <c r="I514" s="22"/>
      <c r="J514" s="22"/>
      <c r="K514" s="67"/>
      <c r="L514" s="67"/>
      <c r="M514" s="67"/>
      <c r="N514" s="67"/>
      <c r="O514" s="66"/>
      <c r="P514" s="1"/>
      <c r="Q514" s="1"/>
      <c r="R514" s="1"/>
      <c r="S514" s="1"/>
      <c r="T514" s="1"/>
      <c r="U514" s="1"/>
      <c r="V514" s="1"/>
      <c r="W514" s="1"/>
      <c r="X514" s="1"/>
      <c r="Y514" s="1"/>
      <c r="Z514" s="1"/>
    </row>
    <row r="515" spans="1:26" ht="15.75" customHeight="1" x14ac:dyDescent="0.2">
      <c r="A515" s="1"/>
      <c r="B515" s="1"/>
      <c r="C515" s="1"/>
      <c r="D515" s="22"/>
      <c r="E515" s="67"/>
      <c r="F515" s="67"/>
      <c r="G515" s="22"/>
      <c r="H515" s="22"/>
      <c r="I515" s="22"/>
      <c r="J515" s="22"/>
      <c r="K515" s="67"/>
      <c r="L515" s="67"/>
      <c r="M515" s="67"/>
      <c r="N515" s="67"/>
      <c r="O515" s="66"/>
      <c r="P515" s="1"/>
      <c r="Q515" s="1"/>
      <c r="R515" s="1"/>
      <c r="S515" s="1"/>
      <c r="T515" s="1"/>
      <c r="U515" s="1"/>
      <c r="V515" s="1"/>
      <c r="W515" s="1"/>
      <c r="X515" s="1"/>
      <c r="Y515" s="1"/>
      <c r="Z515" s="1"/>
    </row>
    <row r="516" spans="1:26" ht="15.75" customHeight="1" x14ac:dyDescent="0.2">
      <c r="A516" s="1"/>
      <c r="B516" s="1"/>
      <c r="C516" s="1"/>
      <c r="D516" s="22"/>
      <c r="E516" s="67"/>
      <c r="F516" s="67"/>
      <c r="G516" s="22"/>
      <c r="H516" s="22"/>
      <c r="I516" s="22"/>
      <c r="J516" s="22"/>
      <c r="K516" s="67"/>
      <c r="L516" s="67"/>
      <c r="M516" s="67"/>
      <c r="N516" s="67"/>
      <c r="O516" s="66"/>
      <c r="P516" s="1"/>
      <c r="Q516" s="1"/>
      <c r="R516" s="1"/>
      <c r="S516" s="1"/>
      <c r="T516" s="1"/>
      <c r="U516" s="1"/>
      <c r="V516" s="1"/>
      <c r="W516" s="1"/>
      <c r="X516" s="1"/>
      <c r="Y516" s="1"/>
      <c r="Z516" s="1"/>
    </row>
    <row r="517" spans="1:26" ht="15.75" customHeight="1" x14ac:dyDescent="0.2">
      <c r="A517" s="1"/>
      <c r="B517" s="1"/>
      <c r="C517" s="1"/>
      <c r="D517" s="22"/>
      <c r="E517" s="67"/>
      <c r="F517" s="67"/>
      <c r="G517" s="22"/>
      <c r="H517" s="22"/>
      <c r="I517" s="22"/>
      <c r="J517" s="22"/>
      <c r="K517" s="67"/>
      <c r="L517" s="67"/>
      <c r="M517" s="67"/>
      <c r="N517" s="67"/>
      <c r="O517" s="66"/>
      <c r="P517" s="1"/>
      <c r="Q517" s="1"/>
      <c r="R517" s="1"/>
      <c r="S517" s="1"/>
      <c r="T517" s="1"/>
      <c r="U517" s="1"/>
      <c r="V517" s="1"/>
      <c r="W517" s="1"/>
      <c r="X517" s="1"/>
      <c r="Y517" s="1"/>
      <c r="Z517" s="1"/>
    </row>
    <row r="518" spans="1:26" ht="15.75" customHeight="1" x14ac:dyDescent="0.2">
      <c r="A518" s="1"/>
      <c r="B518" s="1"/>
      <c r="C518" s="1"/>
      <c r="D518" s="22"/>
      <c r="E518" s="67"/>
      <c r="F518" s="67"/>
      <c r="G518" s="22"/>
      <c r="H518" s="22"/>
      <c r="I518" s="22"/>
      <c r="J518" s="22"/>
      <c r="K518" s="67"/>
      <c r="L518" s="67"/>
      <c r="M518" s="67"/>
      <c r="N518" s="67"/>
      <c r="O518" s="66"/>
      <c r="P518" s="1"/>
      <c r="Q518" s="1"/>
      <c r="R518" s="1"/>
      <c r="S518" s="1"/>
      <c r="T518" s="1"/>
      <c r="U518" s="1"/>
      <c r="V518" s="1"/>
      <c r="W518" s="1"/>
      <c r="X518" s="1"/>
      <c r="Y518" s="1"/>
      <c r="Z518" s="1"/>
    </row>
    <row r="519" spans="1:26" ht="15.75" customHeight="1" x14ac:dyDescent="0.2">
      <c r="A519" s="1"/>
      <c r="B519" s="1"/>
      <c r="C519" s="1"/>
      <c r="D519" s="22"/>
      <c r="E519" s="67"/>
      <c r="F519" s="67"/>
      <c r="G519" s="22"/>
      <c r="H519" s="22"/>
      <c r="I519" s="22"/>
      <c r="J519" s="22"/>
      <c r="K519" s="67"/>
      <c r="L519" s="67"/>
      <c r="M519" s="67"/>
      <c r="N519" s="67"/>
      <c r="O519" s="66"/>
      <c r="P519" s="1"/>
      <c r="Q519" s="1"/>
      <c r="R519" s="1"/>
      <c r="S519" s="1"/>
      <c r="T519" s="1"/>
      <c r="U519" s="1"/>
      <c r="V519" s="1"/>
      <c r="W519" s="1"/>
      <c r="X519" s="1"/>
      <c r="Y519" s="1"/>
      <c r="Z519" s="1"/>
    </row>
    <row r="520" spans="1:26" ht="15.75" customHeight="1" x14ac:dyDescent="0.2">
      <c r="A520" s="1"/>
      <c r="B520" s="1"/>
      <c r="C520" s="1"/>
      <c r="D520" s="22"/>
      <c r="E520" s="67"/>
      <c r="F520" s="67"/>
      <c r="G520" s="22"/>
      <c r="H520" s="22"/>
      <c r="I520" s="22"/>
      <c r="J520" s="22"/>
      <c r="K520" s="67"/>
      <c r="L520" s="67"/>
      <c r="M520" s="67"/>
      <c r="N520" s="67"/>
      <c r="O520" s="66"/>
      <c r="P520" s="1"/>
      <c r="Q520" s="1"/>
      <c r="R520" s="1"/>
      <c r="S520" s="1"/>
      <c r="T520" s="1"/>
      <c r="U520" s="1"/>
      <c r="V520" s="1"/>
      <c r="W520" s="1"/>
      <c r="X520" s="1"/>
      <c r="Y520" s="1"/>
      <c r="Z520" s="1"/>
    </row>
    <row r="521" spans="1:26" ht="15.75" customHeight="1" x14ac:dyDescent="0.2">
      <c r="A521" s="1"/>
      <c r="B521" s="1"/>
      <c r="C521" s="1"/>
      <c r="D521" s="22"/>
      <c r="E521" s="67"/>
      <c r="F521" s="67"/>
      <c r="G521" s="22"/>
      <c r="H521" s="22"/>
      <c r="I521" s="22"/>
      <c r="J521" s="22"/>
      <c r="K521" s="67"/>
      <c r="L521" s="67"/>
      <c r="M521" s="67"/>
      <c r="N521" s="67"/>
      <c r="O521" s="66"/>
      <c r="P521" s="1"/>
      <c r="Q521" s="1"/>
      <c r="R521" s="1"/>
      <c r="S521" s="1"/>
      <c r="T521" s="1"/>
      <c r="U521" s="1"/>
      <c r="V521" s="1"/>
      <c r="W521" s="1"/>
      <c r="X521" s="1"/>
      <c r="Y521" s="1"/>
      <c r="Z521" s="1"/>
    </row>
    <row r="522" spans="1:26" ht="15.75" customHeight="1" x14ac:dyDescent="0.2">
      <c r="A522" s="1"/>
      <c r="B522" s="1"/>
      <c r="C522" s="1"/>
      <c r="D522" s="22"/>
      <c r="E522" s="67"/>
      <c r="F522" s="67"/>
      <c r="G522" s="22"/>
      <c r="H522" s="22"/>
      <c r="I522" s="22"/>
      <c r="J522" s="22"/>
      <c r="K522" s="67"/>
      <c r="L522" s="67"/>
      <c r="M522" s="67"/>
      <c r="N522" s="67"/>
      <c r="O522" s="66"/>
      <c r="P522" s="1"/>
      <c r="Q522" s="1"/>
      <c r="R522" s="1"/>
      <c r="S522" s="1"/>
      <c r="T522" s="1"/>
      <c r="U522" s="1"/>
      <c r="V522" s="1"/>
      <c r="W522" s="1"/>
      <c r="X522" s="1"/>
      <c r="Y522" s="1"/>
      <c r="Z522" s="1"/>
    </row>
    <row r="523" spans="1:26" ht="15.75" customHeight="1" x14ac:dyDescent="0.2">
      <c r="A523" s="1"/>
      <c r="B523" s="1"/>
      <c r="C523" s="1"/>
      <c r="D523" s="22"/>
      <c r="E523" s="67"/>
      <c r="F523" s="67"/>
      <c r="G523" s="22"/>
      <c r="H523" s="22"/>
      <c r="I523" s="22"/>
      <c r="J523" s="22"/>
      <c r="K523" s="67"/>
      <c r="L523" s="67"/>
      <c r="M523" s="67"/>
      <c r="N523" s="67"/>
      <c r="O523" s="66"/>
      <c r="P523" s="1"/>
      <c r="Q523" s="1"/>
      <c r="R523" s="1"/>
      <c r="S523" s="1"/>
      <c r="T523" s="1"/>
      <c r="U523" s="1"/>
      <c r="V523" s="1"/>
      <c r="W523" s="1"/>
      <c r="X523" s="1"/>
      <c r="Y523" s="1"/>
      <c r="Z523" s="1"/>
    </row>
    <row r="524" spans="1:26" ht="15.75" customHeight="1" x14ac:dyDescent="0.2">
      <c r="A524" s="1"/>
      <c r="B524" s="1"/>
      <c r="C524" s="1"/>
      <c r="D524" s="22"/>
      <c r="E524" s="67"/>
      <c r="F524" s="67"/>
      <c r="G524" s="22"/>
      <c r="H524" s="22"/>
      <c r="I524" s="22"/>
      <c r="J524" s="22"/>
      <c r="K524" s="67"/>
      <c r="L524" s="67"/>
      <c r="M524" s="67"/>
      <c r="N524" s="67"/>
      <c r="O524" s="66"/>
      <c r="P524" s="1"/>
      <c r="Q524" s="1"/>
      <c r="R524" s="1"/>
      <c r="S524" s="1"/>
      <c r="T524" s="1"/>
      <c r="U524" s="1"/>
      <c r="V524" s="1"/>
      <c r="W524" s="1"/>
      <c r="X524" s="1"/>
      <c r="Y524" s="1"/>
      <c r="Z524" s="1"/>
    </row>
    <row r="525" spans="1:26" ht="15.75" customHeight="1" x14ac:dyDescent="0.2">
      <c r="A525" s="1"/>
      <c r="B525" s="1"/>
      <c r="C525" s="1"/>
      <c r="D525" s="22"/>
      <c r="E525" s="67"/>
      <c r="F525" s="67"/>
      <c r="G525" s="22"/>
      <c r="H525" s="22"/>
      <c r="I525" s="22"/>
      <c r="J525" s="22"/>
      <c r="K525" s="67"/>
      <c r="L525" s="67"/>
      <c r="M525" s="67"/>
      <c r="N525" s="67"/>
      <c r="O525" s="66"/>
      <c r="P525" s="1"/>
      <c r="Q525" s="1"/>
      <c r="R525" s="1"/>
      <c r="S525" s="1"/>
      <c r="T525" s="1"/>
      <c r="U525" s="1"/>
      <c r="V525" s="1"/>
      <c r="W525" s="1"/>
      <c r="X525" s="1"/>
      <c r="Y525" s="1"/>
      <c r="Z525" s="1"/>
    </row>
    <row r="526" spans="1:26" ht="15.75" customHeight="1" x14ac:dyDescent="0.2">
      <c r="A526" s="1"/>
      <c r="B526" s="1"/>
      <c r="C526" s="1"/>
      <c r="D526" s="22"/>
      <c r="E526" s="67"/>
      <c r="F526" s="67"/>
      <c r="G526" s="22"/>
      <c r="H526" s="22"/>
      <c r="I526" s="22"/>
      <c r="J526" s="22"/>
      <c r="K526" s="67"/>
      <c r="L526" s="67"/>
      <c r="M526" s="67"/>
      <c r="N526" s="67"/>
      <c r="O526" s="66"/>
      <c r="P526" s="1"/>
      <c r="Q526" s="1"/>
      <c r="R526" s="1"/>
      <c r="S526" s="1"/>
      <c r="T526" s="1"/>
      <c r="U526" s="1"/>
      <c r="V526" s="1"/>
      <c r="W526" s="1"/>
      <c r="X526" s="1"/>
      <c r="Y526" s="1"/>
      <c r="Z526" s="1"/>
    </row>
    <row r="527" spans="1:26" ht="15.75" customHeight="1" x14ac:dyDescent="0.2">
      <c r="A527" s="1"/>
      <c r="B527" s="1"/>
      <c r="C527" s="1"/>
      <c r="D527" s="22"/>
      <c r="E527" s="67"/>
      <c r="F527" s="67"/>
      <c r="G527" s="22"/>
      <c r="H527" s="22"/>
      <c r="I527" s="22"/>
      <c r="J527" s="22"/>
      <c r="K527" s="67"/>
      <c r="L527" s="67"/>
      <c r="M527" s="67"/>
      <c r="N527" s="67"/>
      <c r="O527" s="66"/>
      <c r="P527" s="1"/>
      <c r="Q527" s="1"/>
      <c r="R527" s="1"/>
      <c r="S527" s="1"/>
      <c r="T527" s="1"/>
      <c r="U527" s="1"/>
      <c r="V527" s="1"/>
      <c r="W527" s="1"/>
      <c r="X527" s="1"/>
      <c r="Y527" s="1"/>
      <c r="Z527" s="1"/>
    </row>
    <row r="528" spans="1:26" ht="15.75" customHeight="1" x14ac:dyDescent="0.2">
      <c r="A528" s="1"/>
      <c r="B528" s="1"/>
      <c r="C528" s="1"/>
      <c r="D528" s="22"/>
      <c r="E528" s="67"/>
      <c r="F528" s="67"/>
      <c r="G528" s="22"/>
      <c r="H528" s="22"/>
      <c r="I528" s="22"/>
      <c r="J528" s="22"/>
      <c r="K528" s="67"/>
      <c r="L528" s="67"/>
      <c r="M528" s="67"/>
      <c r="N528" s="67"/>
      <c r="O528" s="66"/>
      <c r="P528" s="1"/>
      <c r="Q528" s="1"/>
      <c r="R528" s="1"/>
      <c r="S528" s="1"/>
      <c r="T528" s="1"/>
      <c r="U528" s="1"/>
      <c r="V528" s="1"/>
      <c r="W528" s="1"/>
      <c r="X528" s="1"/>
      <c r="Y528" s="1"/>
      <c r="Z528" s="1"/>
    </row>
    <row r="529" spans="1:26" ht="15.75" customHeight="1" x14ac:dyDescent="0.2">
      <c r="A529" s="1"/>
      <c r="B529" s="1"/>
      <c r="C529" s="1"/>
      <c r="D529" s="22"/>
      <c r="E529" s="67"/>
      <c r="F529" s="67"/>
      <c r="G529" s="22"/>
      <c r="H529" s="22"/>
      <c r="I529" s="22"/>
      <c r="J529" s="22"/>
      <c r="K529" s="67"/>
      <c r="L529" s="67"/>
      <c r="M529" s="67"/>
      <c r="N529" s="67"/>
      <c r="O529" s="66"/>
      <c r="P529" s="1"/>
      <c r="Q529" s="1"/>
      <c r="R529" s="1"/>
      <c r="S529" s="1"/>
      <c r="T529" s="1"/>
      <c r="U529" s="1"/>
      <c r="V529" s="1"/>
      <c r="W529" s="1"/>
      <c r="X529" s="1"/>
      <c r="Y529" s="1"/>
      <c r="Z529" s="1"/>
    </row>
    <row r="530" spans="1:26" ht="15.75" customHeight="1" x14ac:dyDescent="0.2">
      <c r="A530" s="1"/>
      <c r="B530" s="1"/>
      <c r="C530" s="1"/>
      <c r="D530" s="22"/>
      <c r="E530" s="67"/>
      <c r="F530" s="67"/>
      <c r="G530" s="22"/>
      <c r="H530" s="22"/>
      <c r="I530" s="22"/>
      <c r="J530" s="22"/>
      <c r="K530" s="67"/>
      <c r="L530" s="67"/>
      <c r="M530" s="67"/>
      <c r="N530" s="67"/>
      <c r="O530" s="66"/>
      <c r="P530" s="1"/>
      <c r="Q530" s="1"/>
      <c r="R530" s="1"/>
      <c r="S530" s="1"/>
      <c r="T530" s="1"/>
      <c r="U530" s="1"/>
      <c r="V530" s="1"/>
      <c r="W530" s="1"/>
      <c r="X530" s="1"/>
      <c r="Y530" s="1"/>
      <c r="Z530" s="1"/>
    </row>
    <row r="531" spans="1:26" ht="15.75" customHeight="1" x14ac:dyDescent="0.2">
      <c r="A531" s="1"/>
      <c r="B531" s="1"/>
      <c r="C531" s="1"/>
      <c r="D531" s="22"/>
      <c r="E531" s="67"/>
      <c r="F531" s="67"/>
      <c r="G531" s="22"/>
      <c r="H531" s="22"/>
      <c r="I531" s="22"/>
      <c r="J531" s="22"/>
      <c r="K531" s="67"/>
      <c r="L531" s="67"/>
      <c r="M531" s="67"/>
      <c r="N531" s="67"/>
      <c r="O531" s="66"/>
      <c r="P531" s="1"/>
      <c r="Q531" s="1"/>
      <c r="R531" s="1"/>
      <c r="S531" s="1"/>
      <c r="T531" s="1"/>
      <c r="U531" s="1"/>
      <c r="V531" s="1"/>
      <c r="W531" s="1"/>
      <c r="X531" s="1"/>
      <c r="Y531" s="1"/>
      <c r="Z531" s="1"/>
    </row>
    <row r="532" spans="1:26" ht="15.75" customHeight="1" x14ac:dyDescent="0.2">
      <c r="A532" s="1"/>
      <c r="B532" s="1"/>
      <c r="C532" s="1"/>
      <c r="D532" s="22"/>
      <c r="E532" s="67"/>
      <c r="F532" s="67"/>
      <c r="G532" s="22"/>
      <c r="H532" s="22"/>
      <c r="I532" s="22"/>
      <c r="J532" s="22"/>
      <c r="K532" s="67"/>
      <c r="L532" s="67"/>
      <c r="M532" s="67"/>
      <c r="N532" s="67"/>
      <c r="O532" s="66"/>
      <c r="P532" s="1"/>
      <c r="Q532" s="1"/>
      <c r="R532" s="1"/>
      <c r="S532" s="1"/>
      <c r="T532" s="1"/>
      <c r="U532" s="1"/>
      <c r="V532" s="1"/>
      <c r="W532" s="1"/>
      <c r="X532" s="1"/>
      <c r="Y532" s="1"/>
      <c r="Z532" s="1"/>
    </row>
    <row r="533" spans="1:26" ht="15.75" customHeight="1" x14ac:dyDescent="0.2">
      <c r="A533" s="1"/>
      <c r="B533" s="1"/>
      <c r="C533" s="1"/>
      <c r="D533" s="22"/>
      <c r="E533" s="67"/>
      <c r="F533" s="67"/>
      <c r="G533" s="22"/>
      <c r="H533" s="22"/>
      <c r="I533" s="22"/>
      <c r="J533" s="22"/>
      <c r="K533" s="67"/>
      <c r="L533" s="67"/>
      <c r="M533" s="67"/>
      <c r="N533" s="67"/>
      <c r="O533" s="66"/>
      <c r="P533" s="1"/>
      <c r="Q533" s="1"/>
      <c r="R533" s="1"/>
      <c r="S533" s="1"/>
      <c r="T533" s="1"/>
      <c r="U533" s="1"/>
      <c r="V533" s="1"/>
      <c r="W533" s="1"/>
      <c r="X533" s="1"/>
      <c r="Y533" s="1"/>
      <c r="Z533" s="1"/>
    </row>
    <row r="534" spans="1:26" ht="15.75" customHeight="1" x14ac:dyDescent="0.2">
      <c r="A534" s="1"/>
      <c r="B534" s="1"/>
      <c r="C534" s="1"/>
      <c r="D534" s="22"/>
      <c r="E534" s="67"/>
      <c r="F534" s="67"/>
      <c r="G534" s="22"/>
      <c r="H534" s="22"/>
      <c r="I534" s="22"/>
      <c r="J534" s="22"/>
      <c r="K534" s="67"/>
      <c r="L534" s="67"/>
      <c r="M534" s="67"/>
      <c r="N534" s="67"/>
      <c r="O534" s="66"/>
      <c r="P534" s="1"/>
      <c r="Q534" s="1"/>
      <c r="R534" s="1"/>
      <c r="S534" s="1"/>
      <c r="T534" s="1"/>
      <c r="U534" s="1"/>
      <c r="V534" s="1"/>
      <c r="W534" s="1"/>
      <c r="X534" s="1"/>
      <c r="Y534" s="1"/>
      <c r="Z534" s="1"/>
    </row>
    <row r="535" spans="1:26" ht="15.75" customHeight="1" x14ac:dyDescent="0.2">
      <c r="A535" s="1"/>
      <c r="B535" s="1"/>
      <c r="C535" s="1"/>
      <c r="D535" s="22"/>
      <c r="E535" s="67"/>
      <c r="F535" s="67"/>
      <c r="G535" s="22"/>
      <c r="H535" s="22"/>
      <c r="I535" s="22"/>
      <c r="J535" s="22"/>
      <c r="K535" s="67"/>
      <c r="L535" s="67"/>
      <c r="M535" s="67"/>
      <c r="N535" s="67"/>
      <c r="O535" s="66"/>
      <c r="P535" s="1"/>
      <c r="Q535" s="1"/>
      <c r="R535" s="1"/>
      <c r="S535" s="1"/>
      <c r="T535" s="1"/>
      <c r="U535" s="1"/>
      <c r="V535" s="1"/>
      <c r="W535" s="1"/>
      <c r="X535" s="1"/>
      <c r="Y535" s="1"/>
      <c r="Z535" s="1"/>
    </row>
    <row r="536" spans="1:26" ht="15.75" customHeight="1" x14ac:dyDescent="0.2">
      <c r="A536" s="1"/>
      <c r="B536" s="1"/>
      <c r="C536" s="1"/>
      <c r="D536" s="22"/>
      <c r="E536" s="67"/>
      <c r="F536" s="67"/>
      <c r="G536" s="22"/>
      <c r="H536" s="22"/>
      <c r="I536" s="22"/>
      <c r="J536" s="22"/>
      <c r="K536" s="67"/>
      <c r="L536" s="67"/>
      <c r="M536" s="67"/>
      <c r="N536" s="67"/>
      <c r="O536" s="66"/>
      <c r="P536" s="1"/>
      <c r="Q536" s="1"/>
      <c r="R536" s="1"/>
      <c r="S536" s="1"/>
      <c r="T536" s="1"/>
      <c r="U536" s="1"/>
      <c r="V536" s="1"/>
      <c r="W536" s="1"/>
      <c r="X536" s="1"/>
      <c r="Y536" s="1"/>
      <c r="Z536" s="1"/>
    </row>
    <row r="537" spans="1:26" ht="15.75" customHeight="1" x14ac:dyDescent="0.2">
      <c r="A537" s="1"/>
      <c r="B537" s="1"/>
      <c r="C537" s="1"/>
      <c r="D537" s="22"/>
      <c r="E537" s="67"/>
      <c r="F537" s="67"/>
      <c r="G537" s="22"/>
      <c r="H537" s="22"/>
      <c r="I537" s="22"/>
      <c r="J537" s="22"/>
      <c r="K537" s="67"/>
      <c r="L537" s="67"/>
      <c r="M537" s="67"/>
      <c r="N537" s="67"/>
      <c r="O537" s="66"/>
      <c r="P537" s="1"/>
      <c r="Q537" s="1"/>
      <c r="R537" s="1"/>
      <c r="S537" s="1"/>
      <c r="T537" s="1"/>
      <c r="U537" s="1"/>
      <c r="V537" s="1"/>
      <c r="W537" s="1"/>
      <c r="X537" s="1"/>
      <c r="Y537" s="1"/>
      <c r="Z537" s="1"/>
    </row>
    <row r="538" spans="1:26" ht="15.75" customHeight="1" x14ac:dyDescent="0.2">
      <c r="A538" s="1"/>
      <c r="B538" s="1"/>
      <c r="C538" s="1"/>
      <c r="D538" s="22"/>
      <c r="E538" s="67"/>
      <c r="F538" s="67"/>
      <c r="G538" s="22"/>
      <c r="H538" s="22"/>
      <c r="I538" s="22"/>
      <c r="J538" s="22"/>
      <c r="K538" s="67"/>
      <c r="L538" s="67"/>
      <c r="M538" s="67"/>
      <c r="N538" s="67"/>
      <c r="O538" s="66"/>
      <c r="P538" s="1"/>
      <c r="Q538" s="1"/>
      <c r="R538" s="1"/>
      <c r="S538" s="1"/>
      <c r="T538" s="1"/>
      <c r="U538" s="1"/>
      <c r="V538" s="1"/>
      <c r="W538" s="1"/>
      <c r="X538" s="1"/>
      <c r="Y538" s="1"/>
      <c r="Z538" s="1"/>
    </row>
    <row r="539" spans="1:26" ht="15.75" customHeight="1" x14ac:dyDescent="0.2">
      <c r="A539" s="1"/>
      <c r="B539" s="1"/>
      <c r="C539" s="1"/>
      <c r="D539" s="22"/>
      <c r="E539" s="67"/>
      <c r="F539" s="67"/>
      <c r="G539" s="22"/>
      <c r="H539" s="22"/>
      <c r="I539" s="22"/>
      <c r="J539" s="22"/>
      <c r="K539" s="67"/>
      <c r="L539" s="67"/>
      <c r="M539" s="67"/>
      <c r="N539" s="67"/>
      <c r="O539" s="66"/>
      <c r="P539" s="1"/>
      <c r="Q539" s="1"/>
      <c r="R539" s="1"/>
      <c r="S539" s="1"/>
      <c r="T539" s="1"/>
      <c r="U539" s="1"/>
      <c r="V539" s="1"/>
      <c r="W539" s="1"/>
      <c r="X539" s="1"/>
      <c r="Y539" s="1"/>
      <c r="Z539" s="1"/>
    </row>
    <row r="540" spans="1:26" ht="15.75" customHeight="1" x14ac:dyDescent="0.2">
      <c r="A540" s="1"/>
      <c r="B540" s="1"/>
      <c r="C540" s="1"/>
      <c r="D540" s="22"/>
      <c r="E540" s="67"/>
      <c r="F540" s="67"/>
      <c r="G540" s="22"/>
      <c r="H540" s="22"/>
      <c r="I540" s="22"/>
      <c r="J540" s="22"/>
      <c r="K540" s="67"/>
      <c r="L540" s="67"/>
      <c r="M540" s="67"/>
      <c r="N540" s="67"/>
      <c r="O540" s="66"/>
      <c r="P540" s="1"/>
      <c r="Q540" s="1"/>
      <c r="R540" s="1"/>
      <c r="S540" s="1"/>
      <c r="T540" s="1"/>
      <c r="U540" s="1"/>
      <c r="V540" s="1"/>
      <c r="W540" s="1"/>
      <c r="X540" s="1"/>
      <c r="Y540" s="1"/>
      <c r="Z540" s="1"/>
    </row>
    <row r="541" spans="1:26" ht="15.75" customHeight="1" x14ac:dyDescent="0.2">
      <c r="A541" s="1"/>
      <c r="B541" s="1"/>
      <c r="C541" s="1"/>
      <c r="D541" s="22"/>
      <c r="E541" s="67"/>
      <c r="F541" s="67"/>
      <c r="G541" s="22"/>
      <c r="H541" s="22"/>
      <c r="I541" s="22"/>
      <c r="J541" s="22"/>
      <c r="K541" s="67"/>
      <c r="L541" s="67"/>
      <c r="M541" s="67"/>
      <c r="N541" s="67"/>
      <c r="O541" s="66"/>
      <c r="P541" s="1"/>
      <c r="Q541" s="1"/>
      <c r="R541" s="1"/>
      <c r="S541" s="1"/>
      <c r="T541" s="1"/>
      <c r="U541" s="1"/>
      <c r="V541" s="1"/>
      <c r="W541" s="1"/>
      <c r="X541" s="1"/>
      <c r="Y541" s="1"/>
      <c r="Z541" s="1"/>
    </row>
    <row r="542" spans="1:26" ht="15.75" customHeight="1" x14ac:dyDescent="0.2">
      <c r="A542" s="1"/>
      <c r="B542" s="1"/>
      <c r="C542" s="1"/>
      <c r="D542" s="22"/>
      <c r="E542" s="67"/>
      <c r="F542" s="67"/>
      <c r="G542" s="22"/>
      <c r="H542" s="22"/>
      <c r="I542" s="22"/>
      <c r="J542" s="22"/>
      <c r="K542" s="67"/>
      <c r="L542" s="67"/>
      <c r="M542" s="67"/>
      <c r="N542" s="67"/>
      <c r="O542" s="66"/>
      <c r="P542" s="1"/>
      <c r="Q542" s="1"/>
      <c r="R542" s="1"/>
      <c r="S542" s="1"/>
      <c r="T542" s="1"/>
      <c r="U542" s="1"/>
      <c r="V542" s="1"/>
      <c r="W542" s="1"/>
      <c r="X542" s="1"/>
      <c r="Y542" s="1"/>
      <c r="Z542" s="1"/>
    </row>
    <row r="543" spans="1:26" ht="15.75" customHeight="1" x14ac:dyDescent="0.2">
      <c r="A543" s="1"/>
      <c r="B543" s="1"/>
      <c r="C543" s="1"/>
      <c r="D543" s="22"/>
      <c r="E543" s="67"/>
      <c r="F543" s="67"/>
      <c r="G543" s="22"/>
      <c r="H543" s="22"/>
      <c r="I543" s="22"/>
      <c r="J543" s="22"/>
      <c r="K543" s="67"/>
      <c r="L543" s="67"/>
      <c r="M543" s="67"/>
      <c r="N543" s="67"/>
      <c r="O543" s="66"/>
      <c r="P543" s="1"/>
      <c r="Q543" s="1"/>
      <c r="R543" s="1"/>
      <c r="S543" s="1"/>
      <c r="T543" s="1"/>
      <c r="U543" s="1"/>
      <c r="V543" s="1"/>
      <c r="W543" s="1"/>
      <c r="X543" s="1"/>
      <c r="Y543" s="1"/>
      <c r="Z543" s="1"/>
    </row>
    <row r="544" spans="1:26" ht="15.75" customHeight="1" x14ac:dyDescent="0.2">
      <c r="A544" s="1"/>
      <c r="B544" s="1"/>
      <c r="C544" s="1"/>
      <c r="D544" s="22"/>
      <c r="E544" s="67"/>
      <c r="F544" s="67"/>
      <c r="G544" s="22"/>
      <c r="H544" s="22"/>
      <c r="I544" s="22"/>
      <c r="J544" s="22"/>
      <c r="K544" s="67"/>
      <c r="L544" s="67"/>
      <c r="M544" s="67"/>
      <c r="N544" s="67"/>
      <c r="O544" s="66"/>
      <c r="P544" s="1"/>
      <c r="Q544" s="1"/>
      <c r="R544" s="1"/>
      <c r="S544" s="1"/>
      <c r="T544" s="1"/>
      <c r="U544" s="1"/>
      <c r="V544" s="1"/>
      <c r="W544" s="1"/>
      <c r="X544" s="1"/>
      <c r="Y544" s="1"/>
      <c r="Z544" s="1"/>
    </row>
    <row r="545" spans="1:26" ht="15.75" customHeight="1" x14ac:dyDescent="0.2">
      <c r="A545" s="1"/>
      <c r="B545" s="1"/>
      <c r="C545" s="1"/>
      <c r="D545" s="22"/>
      <c r="E545" s="67"/>
      <c r="F545" s="67"/>
      <c r="G545" s="22"/>
      <c r="H545" s="22"/>
      <c r="I545" s="22"/>
      <c r="J545" s="22"/>
      <c r="K545" s="67"/>
      <c r="L545" s="67"/>
      <c r="M545" s="67"/>
      <c r="N545" s="67"/>
      <c r="O545" s="66"/>
      <c r="P545" s="1"/>
      <c r="Q545" s="1"/>
      <c r="R545" s="1"/>
      <c r="S545" s="1"/>
      <c r="T545" s="1"/>
      <c r="U545" s="1"/>
      <c r="V545" s="1"/>
      <c r="W545" s="1"/>
      <c r="X545" s="1"/>
      <c r="Y545" s="1"/>
      <c r="Z545" s="1"/>
    </row>
    <row r="546" spans="1:26" ht="15.75" customHeight="1" x14ac:dyDescent="0.2">
      <c r="A546" s="1"/>
      <c r="B546" s="1"/>
      <c r="C546" s="1"/>
      <c r="D546" s="22"/>
      <c r="E546" s="67"/>
      <c r="F546" s="67"/>
      <c r="G546" s="22"/>
      <c r="H546" s="22"/>
      <c r="I546" s="22"/>
      <c r="J546" s="22"/>
      <c r="K546" s="67"/>
      <c r="L546" s="67"/>
      <c r="M546" s="67"/>
      <c r="N546" s="67"/>
      <c r="O546" s="66"/>
      <c r="P546" s="1"/>
      <c r="Q546" s="1"/>
      <c r="R546" s="1"/>
      <c r="S546" s="1"/>
      <c r="T546" s="1"/>
      <c r="U546" s="1"/>
      <c r="V546" s="1"/>
      <c r="W546" s="1"/>
      <c r="X546" s="1"/>
      <c r="Y546" s="1"/>
      <c r="Z546" s="1"/>
    </row>
    <row r="547" spans="1:26" ht="15.75" customHeight="1" x14ac:dyDescent="0.2">
      <c r="A547" s="1"/>
      <c r="B547" s="1"/>
      <c r="C547" s="1"/>
      <c r="D547" s="22"/>
      <c r="E547" s="67"/>
      <c r="F547" s="67"/>
      <c r="G547" s="22"/>
      <c r="H547" s="22"/>
      <c r="I547" s="22"/>
      <c r="J547" s="22"/>
      <c r="K547" s="67"/>
      <c r="L547" s="67"/>
      <c r="M547" s="67"/>
      <c r="N547" s="67"/>
      <c r="O547" s="66"/>
      <c r="P547" s="1"/>
      <c r="Q547" s="1"/>
      <c r="R547" s="1"/>
      <c r="S547" s="1"/>
      <c r="T547" s="1"/>
      <c r="U547" s="1"/>
      <c r="V547" s="1"/>
      <c r="W547" s="1"/>
      <c r="X547" s="1"/>
      <c r="Y547" s="1"/>
      <c r="Z547" s="1"/>
    </row>
    <row r="548" spans="1:26" ht="15.75" customHeight="1" x14ac:dyDescent="0.2">
      <c r="A548" s="1"/>
      <c r="B548" s="1"/>
      <c r="C548" s="1"/>
      <c r="D548" s="22"/>
      <c r="E548" s="67"/>
      <c r="F548" s="67"/>
      <c r="G548" s="22"/>
      <c r="H548" s="22"/>
      <c r="I548" s="22"/>
      <c r="J548" s="22"/>
      <c r="K548" s="67"/>
      <c r="L548" s="67"/>
      <c r="M548" s="67"/>
      <c r="N548" s="67"/>
      <c r="O548" s="66"/>
      <c r="P548" s="1"/>
      <c r="Q548" s="1"/>
      <c r="R548" s="1"/>
      <c r="S548" s="1"/>
      <c r="T548" s="1"/>
      <c r="U548" s="1"/>
      <c r="V548" s="1"/>
      <c r="W548" s="1"/>
      <c r="X548" s="1"/>
      <c r="Y548" s="1"/>
      <c r="Z548" s="1"/>
    </row>
    <row r="549" spans="1:26" ht="15.75" customHeight="1" x14ac:dyDescent="0.2">
      <c r="A549" s="1"/>
      <c r="B549" s="1"/>
      <c r="C549" s="1"/>
      <c r="D549" s="22"/>
      <c r="E549" s="67"/>
      <c r="F549" s="67"/>
      <c r="G549" s="22"/>
      <c r="H549" s="22"/>
      <c r="I549" s="22"/>
      <c r="J549" s="22"/>
      <c r="K549" s="67"/>
      <c r="L549" s="67"/>
      <c r="M549" s="67"/>
      <c r="N549" s="67"/>
      <c r="O549" s="66"/>
      <c r="P549" s="1"/>
      <c r="Q549" s="1"/>
      <c r="R549" s="1"/>
      <c r="S549" s="1"/>
      <c r="T549" s="1"/>
      <c r="U549" s="1"/>
      <c r="V549" s="1"/>
      <c r="W549" s="1"/>
      <c r="X549" s="1"/>
      <c r="Y549" s="1"/>
      <c r="Z549" s="1"/>
    </row>
    <row r="550" spans="1:26" ht="15.75" customHeight="1" x14ac:dyDescent="0.2">
      <c r="A550" s="1"/>
      <c r="B550" s="1"/>
      <c r="C550" s="1"/>
      <c r="D550" s="22"/>
      <c r="E550" s="67"/>
      <c r="F550" s="67"/>
      <c r="G550" s="22"/>
      <c r="H550" s="22"/>
      <c r="I550" s="22"/>
      <c r="J550" s="22"/>
      <c r="K550" s="67"/>
      <c r="L550" s="67"/>
      <c r="M550" s="67"/>
      <c r="N550" s="67"/>
      <c r="O550" s="66"/>
      <c r="P550" s="1"/>
      <c r="Q550" s="1"/>
      <c r="R550" s="1"/>
      <c r="S550" s="1"/>
      <c r="T550" s="1"/>
      <c r="U550" s="1"/>
      <c r="V550" s="1"/>
      <c r="W550" s="1"/>
      <c r="X550" s="1"/>
      <c r="Y550" s="1"/>
      <c r="Z550" s="1"/>
    </row>
    <row r="551" spans="1:26" ht="15.75" customHeight="1" x14ac:dyDescent="0.2">
      <c r="A551" s="1"/>
      <c r="B551" s="1"/>
      <c r="C551" s="1"/>
      <c r="D551" s="22"/>
      <c r="E551" s="67"/>
      <c r="F551" s="67"/>
      <c r="G551" s="22"/>
      <c r="H551" s="22"/>
      <c r="I551" s="22"/>
      <c r="J551" s="22"/>
      <c r="K551" s="67"/>
      <c r="L551" s="67"/>
      <c r="M551" s="67"/>
      <c r="N551" s="67"/>
      <c r="O551" s="66"/>
      <c r="P551" s="1"/>
      <c r="Q551" s="1"/>
      <c r="R551" s="1"/>
      <c r="S551" s="1"/>
      <c r="T551" s="1"/>
      <c r="U551" s="1"/>
      <c r="V551" s="1"/>
      <c r="W551" s="1"/>
      <c r="X551" s="1"/>
      <c r="Y551" s="1"/>
      <c r="Z551" s="1"/>
    </row>
    <row r="552" spans="1:26" ht="15.75" customHeight="1" x14ac:dyDescent="0.2">
      <c r="A552" s="1"/>
      <c r="B552" s="1"/>
      <c r="C552" s="1"/>
      <c r="D552" s="22"/>
      <c r="E552" s="67"/>
      <c r="F552" s="67"/>
      <c r="G552" s="22"/>
      <c r="H552" s="22"/>
      <c r="I552" s="22"/>
      <c r="J552" s="22"/>
      <c r="K552" s="67"/>
      <c r="L552" s="67"/>
      <c r="M552" s="67"/>
      <c r="N552" s="67"/>
      <c r="O552" s="66"/>
      <c r="P552" s="1"/>
      <c r="Q552" s="1"/>
      <c r="R552" s="1"/>
      <c r="S552" s="1"/>
      <c r="T552" s="1"/>
      <c r="U552" s="1"/>
      <c r="V552" s="1"/>
      <c r="W552" s="1"/>
      <c r="X552" s="1"/>
      <c r="Y552" s="1"/>
      <c r="Z552" s="1"/>
    </row>
    <row r="553" spans="1:26" ht="15.75" customHeight="1" x14ac:dyDescent="0.2">
      <c r="A553" s="1"/>
      <c r="B553" s="1"/>
      <c r="C553" s="1"/>
      <c r="D553" s="22"/>
      <c r="E553" s="67"/>
      <c r="F553" s="67"/>
      <c r="G553" s="22"/>
      <c r="H553" s="22"/>
      <c r="I553" s="22"/>
      <c r="J553" s="22"/>
      <c r="K553" s="67"/>
      <c r="L553" s="67"/>
      <c r="M553" s="67"/>
      <c r="N553" s="67"/>
      <c r="O553" s="66"/>
      <c r="P553" s="1"/>
      <c r="Q553" s="1"/>
      <c r="R553" s="1"/>
      <c r="S553" s="1"/>
      <c r="T553" s="1"/>
      <c r="U553" s="1"/>
      <c r="V553" s="1"/>
      <c r="W553" s="1"/>
      <c r="X553" s="1"/>
      <c r="Y553" s="1"/>
      <c r="Z553" s="1"/>
    </row>
    <row r="554" spans="1:26" ht="15.75" customHeight="1" x14ac:dyDescent="0.2">
      <c r="A554" s="1"/>
      <c r="B554" s="1"/>
      <c r="C554" s="1"/>
      <c r="D554" s="22"/>
      <c r="E554" s="67"/>
      <c r="F554" s="67"/>
      <c r="G554" s="22"/>
      <c r="H554" s="22"/>
      <c r="I554" s="22"/>
      <c r="J554" s="22"/>
      <c r="K554" s="67"/>
      <c r="L554" s="67"/>
      <c r="M554" s="67"/>
      <c r="N554" s="67"/>
      <c r="O554" s="66"/>
      <c r="P554" s="1"/>
      <c r="Q554" s="1"/>
      <c r="R554" s="1"/>
      <c r="S554" s="1"/>
      <c r="T554" s="1"/>
      <c r="U554" s="1"/>
      <c r="V554" s="1"/>
      <c r="W554" s="1"/>
      <c r="X554" s="1"/>
      <c r="Y554" s="1"/>
      <c r="Z554" s="1"/>
    </row>
    <row r="555" spans="1:26" ht="15.75" customHeight="1" x14ac:dyDescent="0.2">
      <c r="A555" s="1"/>
      <c r="B555" s="1"/>
      <c r="C555" s="1"/>
      <c r="D555" s="22"/>
      <c r="E555" s="67"/>
      <c r="F555" s="67"/>
      <c r="G555" s="22"/>
      <c r="H555" s="22"/>
      <c r="I555" s="22"/>
      <c r="J555" s="22"/>
      <c r="K555" s="67"/>
      <c r="L555" s="67"/>
      <c r="M555" s="67"/>
      <c r="N555" s="67"/>
      <c r="O555" s="66"/>
      <c r="P555" s="1"/>
      <c r="Q555" s="1"/>
      <c r="R555" s="1"/>
      <c r="S555" s="1"/>
      <c r="T555" s="1"/>
      <c r="U555" s="1"/>
      <c r="V555" s="1"/>
      <c r="W555" s="1"/>
      <c r="X555" s="1"/>
      <c r="Y555" s="1"/>
      <c r="Z555" s="1"/>
    </row>
    <row r="556" spans="1:26" ht="15.75" customHeight="1" x14ac:dyDescent="0.2">
      <c r="A556" s="1"/>
      <c r="B556" s="1"/>
      <c r="C556" s="1"/>
      <c r="D556" s="22"/>
      <c r="E556" s="67"/>
      <c r="F556" s="67"/>
      <c r="G556" s="22"/>
      <c r="H556" s="22"/>
      <c r="I556" s="22"/>
      <c r="J556" s="22"/>
      <c r="K556" s="67"/>
      <c r="L556" s="67"/>
      <c r="M556" s="67"/>
      <c r="N556" s="67"/>
      <c r="O556" s="66"/>
      <c r="P556" s="1"/>
      <c r="Q556" s="1"/>
      <c r="R556" s="1"/>
      <c r="S556" s="1"/>
      <c r="T556" s="1"/>
      <c r="U556" s="1"/>
      <c r="V556" s="1"/>
      <c r="W556" s="1"/>
      <c r="X556" s="1"/>
      <c r="Y556" s="1"/>
      <c r="Z556" s="1"/>
    </row>
    <row r="557" spans="1:26" ht="15.75" customHeight="1" x14ac:dyDescent="0.2">
      <c r="A557" s="1"/>
      <c r="B557" s="1"/>
      <c r="C557" s="1"/>
      <c r="D557" s="22"/>
      <c r="E557" s="67"/>
      <c r="F557" s="67"/>
      <c r="G557" s="22"/>
      <c r="H557" s="22"/>
      <c r="I557" s="22"/>
      <c r="J557" s="22"/>
      <c r="K557" s="67"/>
      <c r="L557" s="67"/>
      <c r="M557" s="67"/>
      <c r="N557" s="67"/>
      <c r="O557" s="66"/>
      <c r="P557" s="1"/>
      <c r="Q557" s="1"/>
      <c r="R557" s="1"/>
      <c r="S557" s="1"/>
      <c r="T557" s="1"/>
      <c r="U557" s="1"/>
      <c r="V557" s="1"/>
      <c r="W557" s="1"/>
      <c r="X557" s="1"/>
      <c r="Y557" s="1"/>
      <c r="Z557" s="1"/>
    </row>
    <row r="558" spans="1:26" ht="15.75" customHeight="1" x14ac:dyDescent="0.2">
      <c r="A558" s="1"/>
      <c r="B558" s="1"/>
      <c r="C558" s="1"/>
      <c r="D558" s="22"/>
      <c r="E558" s="67"/>
      <c r="F558" s="67"/>
      <c r="G558" s="22"/>
      <c r="H558" s="22"/>
      <c r="I558" s="22"/>
      <c r="J558" s="22"/>
      <c r="K558" s="67"/>
      <c r="L558" s="67"/>
      <c r="M558" s="67"/>
      <c r="N558" s="67"/>
      <c r="O558" s="66"/>
      <c r="P558" s="1"/>
      <c r="Q558" s="1"/>
      <c r="R558" s="1"/>
      <c r="S558" s="1"/>
      <c r="T558" s="1"/>
      <c r="U558" s="1"/>
      <c r="V558" s="1"/>
      <c r="W558" s="1"/>
      <c r="X558" s="1"/>
      <c r="Y558" s="1"/>
      <c r="Z558" s="1"/>
    </row>
    <row r="559" spans="1:26" ht="15.75" customHeight="1" x14ac:dyDescent="0.2">
      <c r="A559" s="1"/>
      <c r="B559" s="1"/>
      <c r="C559" s="1"/>
      <c r="D559" s="22"/>
      <c r="E559" s="67"/>
      <c r="F559" s="67"/>
      <c r="G559" s="22"/>
      <c r="H559" s="22"/>
      <c r="I559" s="22"/>
      <c r="J559" s="22"/>
      <c r="K559" s="67"/>
      <c r="L559" s="67"/>
      <c r="M559" s="67"/>
      <c r="N559" s="67"/>
      <c r="O559" s="66"/>
      <c r="P559" s="1"/>
      <c r="Q559" s="1"/>
      <c r="R559" s="1"/>
      <c r="S559" s="1"/>
      <c r="T559" s="1"/>
      <c r="U559" s="1"/>
      <c r="V559" s="1"/>
      <c r="W559" s="1"/>
      <c r="X559" s="1"/>
      <c r="Y559" s="1"/>
      <c r="Z559" s="1"/>
    </row>
    <row r="560" spans="1:26" ht="15.75" customHeight="1" x14ac:dyDescent="0.2">
      <c r="A560" s="1"/>
      <c r="B560" s="1"/>
      <c r="C560" s="1"/>
      <c r="D560" s="22"/>
      <c r="E560" s="67"/>
      <c r="F560" s="67"/>
      <c r="G560" s="22"/>
      <c r="H560" s="22"/>
      <c r="I560" s="22"/>
      <c r="J560" s="22"/>
      <c r="K560" s="67"/>
      <c r="L560" s="67"/>
      <c r="M560" s="67"/>
      <c r="N560" s="67"/>
      <c r="O560" s="66"/>
      <c r="P560" s="1"/>
      <c r="Q560" s="1"/>
      <c r="R560" s="1"/>
      <c r="S560" s="1"/>
      <c r="T560" s="1"/>
      <c r="U560" s="1"/>
      <c r="V560" s="1"/>
      <c r="W560" s="1"/>
      <c r="X560" s="1"/>
      <c r="Y560" s="1"/>
      <c r="Z560" s="1"/>
    </row>
    <row r="561" spans="1:26" ht="15.75" customHeight="1" x14ac:dyDescent="0.2">
      <c r="A561" s="1"/>
      <c r="B561" s="1"/>
      <c r="C561" s="1"/>
      <c r="D561" s="22"/>
      <c r="E561" s="67"/>
      <c r="F561" s="67"/>
      <c r="G561" s="22"/>
      <c r="H561" s="22"/>
      <c r="I561" s="22"/>
      <c r="J561" s="22"/>
      <c r="K561" s="67"/>
      <c r="L561" s="67"/>
      <c r="M561" s="67"/>
      <c r="N561" s="67"/>
      <c r="O561" s="66"/>
      <c r="P561" s="1"/>
      <c r="Q561" s="1"/>
      <c r="R561" s="1"/>
      <c r="S561" s="1"/>
      <c r="T561" s="1"/>
      <c r="U561" s="1"/>
      <c r="V561" s="1"/>
      <c r="W561" s="1"/>
      <c r="X561" s="1"/>
      <c r="Y561" s="1"/>
      <c r="Z561" s="1"/>
    </row>
    <row r="562" spans="1:26" ht="15.75" customHeight="1" x14ac:dyDescent="0.2">
      <c r="A562" s="1"/>
      <c r="B562" s="1"/>
      <c r="C562" s="1"/>
      <c r="D562" s="22"/>
      <c r="E562" s="67"/>
      <c r="F562" s="67"/>
      <c r="G562" s="22"/>
      <c r="H562" s="22"/>
      <c r="I562" s="22"/>
      <c r="J562" s="22"/>
      <c r="K562" s="67"/>
      <c r="L562" s="67"/>
      <c r="M562" s="67"/>
      <c r="N562" s="67"/>
      <c r="O562" s="66"/>
      <c r="P562" s="1"/>
      <c r="Q562" s="1"/>
      <c r="R562" s="1"/>
      <c r="S562" s="1"/>
      <c r="T562" s="1"/>
      <c r="U562" s="1"/>
      <c r="V562" s="1"/>
      <c r="W562" s="1"/>
      <c r="X562" s="1"/>
      <c r="Y562" s="1"/>
      <c r="Z562" s="1"/>
    </row>
    <row r="563" spans="1:26" ht="15.75" customHeight="1" x14ac:dyDescent="0.2">
      <c r="A563" s="1"/>
      <c r="B563" s="1"/>
      <c r="C563" s="1"/>
      <c r="D563" s="22"/>
      <c r="E563" s="67"/>
      <c r="F563" s="67"/>
      <c r="G563" s="22"/>
      <c r="H563" s="22"/>
      <c r="I563" s="22"/>
      <c r="J563" s="22"/>
      <c r="K563" s="67"/>
      <c r="L563" s="67"/>
      <c r="M563" s="67"/>
      <c r="N563" s="67"/>
      <c r="O563" s="66"/>
      <c r="P563" s="1"/>
      <c r="Q563" s="1"/>
      <c r="R563" s="1"/>
      <c r="S563" s="1"/>
      <c r="T563" s="1"/>
      <c r="U563" s="1"/>
      <c r="V563" s="1"/>
      <c r="W563" s="1"/>
      <c r="X563" s="1"/>
      <c r="Y563" s="1"/>
      <c r="Z563" s="1"/>
    </row>
    <row r="564" spans="1:26" ht="15.75" customHeight="1" x14ac:dyDescent="0.2">
      <c r="A564" s="1"/>
      <c r="B564" s="1"/>
      <c r="C564" s="1"/>
      <c r="D564" s="22"/>
      <c r="E564" s="67"/>
      <c r="F564" s="67"/>
      <c r="G564" s="22"/>
      <c r="H564" s="22"/>
      <c r="I564" s="22"/>
      <c r="J564" s="22"/>
      <c r="K564" s="67"/>
      <c r="L564" s="67"/>
      <c r="M564" s="67"/>
      <c r="N564" s="67"/>
      <c r="O564" s="66"/>
      <c r="P564" s="1"/>
      <c r="Q564" s="1"/>
      <c r="R564" s="1"/>
      <c r="S564" s="1"/>
      <c r="T564" s="1"/>
      <c r="U564" s="1"/>
      <c r="V564" s="1"/>
      <c r="W564" s="1"/>
      <c r="X564" s="1"/>
      <c r="Y564" s="1"/>
      <c r="Z564" s="1"/>
    </row>
    <row r="565" spans="1:26" ht="15.75" customHeight="1" x14ac:dyDescent="0.2">
      <c r="A565" s="1"/>
      <c r="B565" s="1"/>
      <c r="C565" s="1"/>
      <c r="D565" s="22"/>
      <c r="E565" s="67"/>
      <c r="F565" s="67"/>
      <c r="G565" s="22"/>
      <c r="H565" s="22"/>
      <c r="I565" s="22"/>
      <c r="J565" s="22"/>
      <c r="K565" s="67"/>
      <c r="L565" s="67"/>
      <c r="M565" s="67"/>
      <c r="N565" s="67"/>
      <c r="O565" s="66"/>
      <c r="P565" s="1"/>
      <c r="Q565" s="1"/>
      <c r="R565" s="1"/>
      <c r="S565" s="1"/>
      <c r="T565" s="1"/>
      <c r="U565" s="1"/>
      <c r="V565" s="1"/>
      <c r="W565" s="1"/>
      <c r="X565" s="1"/>
      <c r="Y565" s="1"/>
      <c r="Z565" s="1"/>
    </row>
    <row r="566" spans="1:26" ht="15.75" customHeight="1" x14ac:dyDescent="0.2">
      <c r="A566" s="1"/>
      <c r="B566" s="1"/>
      <c r="C566" s="1"/>
      <c r="D566" s="22"/>
      <c r="E566" s="67"/>
      <c r="F566" s="67"/>
      <c r="G566" s="22"/>
      <c r="H566" s="22"/>
      <c r="I566" s="22"/>
      <c r="J566" s="22"/>
      <c r="K566" s="67"/>
      <c r="L566" s="67"/>
      <c r="M566" s="67"/>
      <c r="N566" s="67"/>
      <c r="O566" s="66"/>
      <c r="P566" s="1"/>
      <c r="Q566" s="1"/>
      <c r="R566" s="1"/>
      <c r="S566" s="1"/>
      <c r="T566" s="1"/>
      <c r="U566" s="1"/>
      <c r="V566" s="1"/>
      <c r="W566" s="1"/>
      <c r="X566" s="1"/>
      <c r="Y566" s="1"/>
      <c r="Z566" s="1"/>
    </row>
    <row r="567" spans="1:26" ht="15.75" customHeight="1" x14ac:dyDescent="0.2">
      <c r="A567" s="1"/>
      <c r="B567" s="1"/>
      <c r="C567" s="1"/>
      <c r="D567" s="22"/>
      <c r="E567" s="67"/>
      <c r="F567" s="67"/>
      <c r="G567" s="22"/>
      <c r="H567" s="22"/>
      <c r="I567" s="22"/>
      <c r="J567" s="22"/>
      <c r="K567" s="67"/>
      <c r="L567" s="67"/>
      <c r="M567" s="67"/>
      <c r="N567" s="67"/>
      <c r="O567" s="66"/>
      <c r="P567" s="1"/>
      <c r="Q567" s="1"/>
      <c r="R567" s="1"/>
      <c r="S567" s="1"/>
      <c r="T567" s="1"/>
      <c r="U567" s="1"/>
      <c r="V567" s="1"/>
      <c r="W567" s="1"/>
      <c r="X567" s="1"/>
      <c r="Y567" s="1"/>
      <c r="Z567" s="1"/>
    </row>
    <row r="568" spans="1:26" ht="15.75" customHeight="1" x14ac:dyDescent="0.2">
      <c r="A568" s="1"/>
      <c r="B568" s="1"/>
      <c r="C568" s="1"/>
      <c r="D568" s="22"/>
      <c r="E568" s="67"/>
      <c r="F568" s="67"/>
      <c r="G568" s="22"/>
      <c r="H568" s="22"/>
      <c r="I568" s="22"/>
      <c r="J568" s="22"/>
      <c r="K568" s="67"/>
      <c r="L568" s="67"/>
      <c r="M568" s="67"/>
      <c r="N568" s="67"/>
      <c r="O568" s="66"/>
      <c r="P568" s="1"/>
      <c r="Q568" s="1"/>
      <c r="R568" s="1"/>
      <c r="S568" s="1"/>
      <c r="T568" s="1"/>
      <c r="U568" s="1"/>
      <c r="V568" s="1"/>
      <c r="W568" s="1"/>
      <c r="X568" s="1"/>
      <c r="Y568" s="1"/>
      <c r="Z568" s="1"/>
    </row>
    <row r="569" spans="1:26" ht="15.75" customHeight="1" x14ac:dyDescent="0.2">
      <c r="A569" s="1"/>
      <c r="B569" s="1"/>
      <c r="C569" s="1"/>
      <c r="D569" s="22"/>
      <c r="E569" s="67"/>
      <c r="F569" s="67"/>
      <c r="G569" s="22"/>
      <c r="H569" s="22"/>
      <c r="I569" s="22"/>
      <c r="J569" s="22"/>
      <c r="K569" s="67"/>
      <c r="L569" s="67"/>
      <c r="M569" s="67"/>
      <c r="N569" s="67"/>
      <c r="O569" s="66"/>
      <c r="P569" s="1"/>
      <c r="Q569" s="1"/>
      <c r="R569" s="1"/>
      <c r="S569" s="1"/>
      <c r="T569" s="1"/>
      <c r="U569" s="1"/>
      <c r="V569" s="1"/>
      <c r="W569" s="1"/>
      <c r="X569" s="1"/>
      <c r="Y569" s="1"/>
      <c r="Z569" s="1"/>
    </row>
    <row r="570" spans="1:26" ht="15.75" customHeight="1" x14ac:dyDescent="0.2">
      <c r="A570" s="1"/>
      <c r="B570" s="1"/>
      <c r="C570" s="1"/>
      <c r="D570" s="22"/>
      <c r="E570" s="67"/>
      <c r="F570" s="67"/>
      <c r="G570" s="22"/>
      <c r="H570" s="22"/>
      <c r="I570" s="22"/>
      <c r="J570" s="22"/>
      <c r="K570" s="67"/>
      <c r="L570" s="67"/>
      <c r="M570" s="67"/>
      <c r="N570" s="67"/>
      <c r="O570" s="66"/>
      <c r="P570" s="1"/>
      <c r="Q570" s="1"/>
      <c r="R570" s="1"/>
      <c r="S570" s="1"/>
      <c r="T570" s="1"/>
      <c r="U570" s="1"/>
      <c r="V570" s="1"/>
      <c r="W570" s="1"/>
      <c r="X570" s="1"/>
      <c r="Y570" s="1"/>
      <c r="Z570" s="1"/>
    </row>
    <row r="571" spans="1:26" ht="15.75" customHeight="1" x14ac:dyDescent="0.2">
      <c r="A571" s="1"/>
      <c r="B571" s="1"/>
      <c r="C571" s="1"/>
      <c r="D571" s="22"/>
      <c r="E571" s="67"/>
      <c r="F571" s="67"/>
      <c r="G571" s="22"/>
      <c r="H571" s="22"/>
      <c r="I571" s="22"/>
      <c r="J571" s="22"/>
      <c r="K571" s="67"/>
      <c r="L571" s="67"/>
      <c r="M571" s="67"/>
      <c r="N571" s="67"/>
      <c r="O571" s="66"/>
      <c r="P571" s="1"/>
      <c r="Q571" s="1"/>
      <c r="R571" s="1"/>
      <c r="S571" s="1"/>
      <c r="T571" s="1"/>
      <c r="U571" s="1"/>
      <c r="V571" s="1"/>
      <c r="W571" s="1"/>
      <c r="X571" s="1"/>
      <c r="Y571" s="1"/>
      <c r="Z571" s="1"/>
    </row>
    <row r="572" spans="1:26" ht="15.75" customHeight="1" x14ac:dyDescent="0.2">
      <c r="A572" s="1"/>
      <c r="B572" s="1"/>
      <c r="C572" s="1"/>
      <c r="D572" s="22"/>
      <c r="E572" s="67"/>
      <c r="F572" s="67"/>
      <c r="G572" s="22"/>
      <c r="H572" s="22"/>
      <c r="I572" s="22"/>
      <c r="J572" s="22"/>
      <c r="K572" s="67"/>
      <c r="L572" s="67"/>
      <c r="M572" s="67"/>
      <c r="N572" s="67"/>
      <c r="O572" s="66"/>
      <c r="P572" s="1"/>
      <c r="Q572" s="1"/>
      <c r="R572" s="1"/>
      <c r="S572" s="1"/>
      <c r="T572" s="1"/>
      <c r="U572" s="1"/>
      <c r="V572" s="1"/>
      <c r="W572" s="1"/>
      <c r="X572" s="1"/>
      <c r="Y572" s="1"/>
      <c r="Z572" s="1"/>
    </row>
    <row r="573" spans="1:26" ht="15.75" customHeight="1" x14ac:dyDescent="0.2">
      <c r="A573" s="1"/>
      <c r="B573" s="1"/>
      <c r="C573" s="1"/>
      <c r="D573" s="22"/>
      <c r="E573" s="67"/>
      <c r="F573" s="67"/>
      <c r="G573" s="22"/>
      <c r="H573" s="22"/>
      <c r="I573" s="22"/>
      <c r="J573" s="22"/>
      <c r="K573" s="67"/>
      <c r="L573" s="67"/>
      <c r="M573" s="67"/>
      <c r="N573" s="67"/>
      <c r="O573" s="66"/>
      <c r="P573" s="1"/>
      <c r="Q573" s="1"/>
      <c r="R573" s="1"/>
      <c r="S573" s="1"/>
      <c r="T573" s="1"/>
      <c r="U573" s="1"/>
      <c r="V573" s="1"/>
      <c r="W573" s="1"/>
      <c r="X573" s="1"/>
      <c r="Y573" s="1"/>
      <c r="Z573" s="1"/>
    </row>
    <row r="574" spans="1:26" ht="15.75" customHeight="1" x14ac:dyDescent="0.2">
      <c r="A574" s="1"/>
      <c r="B574" s="1"/>
      <c r="C574" s="1"/>
      <c r="D574" s="22"/>
      <c r="E574" s="67"/>
      <c r="F574" s="67"/>
      <c r="G574" s="22"/>
      <c r="H574" s="22"/>
      <c r="I574" s="22"/>
      <c r="J574" s="22"/>
      <c r="K574" s="67"/>
      <c r="L574" s="67"/>
      <c r="M574" s="67"/>
      <c r="N574" s="67"/>
      <c r="O574" s="66"/>
      <c r="P574" s="1"/>
      <c r="Q574" s="1"/>
      <c r="R574" s="1"/>
      <c r="S574" s="1"/>
      <c r="T574" s="1"/>
      <c r="U574" s="1"/>
      <c r="V574" s="1"/>
      <c r="W574" s="1"/>
      <c r="X574" s="1"/>
      <c r="Y574" s="1"/>
      <c r="Z574" s="1"/>
    </row>
    <row r="575" spans="1:26" ht="15.75" customHeight="1" x14ac:dyDescent="0.2">
      <c r="A575" s="1"/>
      <c r="B575" s="1"/>
      <c r="C575" s="1"/>
      <c r="D575" s="22"/>
      <c r="E575" s="67"/>
      <c r="F575" s="67"/>
      <c r="G575" s="22"/>
      <c r="H575" s="22"/>
      <c r="I575" s="22"/>
      <c r="J575" s="22"/>
      <c r="K575" s="67"/>
      <c r="L575" s="67"/>
      <c r="M575" s="67"/>
      <c r="N575" s="67"/>
      <c r="O575" s="66"/>
      <c r="P575" s="1"/>
      <c r="Q575" s="1"/>
      <c r="R575" s="1"/>
      <c r="S575" s="1"/>
      <c r="T575" s="1"/>
      <c r="U575" s="1"/>
      <c r="V575" s="1"/>
      <c r="W575" s="1"/>
      <c r="X575" s="1"/>
      <c r="Y575" s="1"/>
      <c r="Z575" s="1"/>
    </row>
    <row r="576" spans="1:26" ht="15.75" customHeight="1" x14ac:dyDescent="0.2">
      <c r="A576" s="1"/>
      <c r="B576" s="1"/>
      <c r="C576" s="1"/>
      <c r="D576" s="22"/>
      <c r="E576" s="67"/>
      <c r="F576" s="67"/>
      <c r="G576" s="22"/>
      <c r="H576" s="22"/>
      <c r="I576" s="22"/>
      <c r="J576" s="22"/>
      <c r="K576" s="67"/>
      <c r="L576" s="67"/>
      <c r="M576" s="67"/>
      <c r="N576" s="67"/>
      <c r="O576" s="66"/>
      <c r="P576" s="1"/>
      <c r="Q576" s="1"/>
      <c r="R576" s="1"/>
      <c r="S576" s="1"/>
      <c r="T576" s="1"/>
      <c r="U576" s="1"/>
      <c r="V576" s="1"/>
      <c r="W576" s="1"/>
      <c r="X576" s="1"/>
      <c r="Y576" s="1"/>
      <c r="Z576" s="1"/>
    </row>
    <row r="577" spans="1:26" ht="15.75" customHeight="1" x14ac:dyDescent="0.2">
      <c r="A577" s="1"/>
      <c r="B577" s="1"/>
      <c r="C577" s="1"/>
      <c r="D577" s="22"/>
      <c r="E577" s="67"/>
      <c r="F577" s="67"/>
      <c r="G577" s="22"/>
      <c r="H577" s="22"/>
      <c r="I577" s="22"/>
      <c r="J577" s="22"/>
      <c r="K577" s="67"/>
      <c r="L577" s="67"/>
      <c r="M577" s="67"/>
      <c r="N577" s="67"/>
      <c r="O577" s="66"/>
      <c r="P577" s="1"/>
      <c r="Q577" s="1"/>
      <c r="R577" s="1"/>
      <c r="S577" s="1"/>
      <c r="T577" s="1"/>
      <c r="U577" s="1"/>
      <c r="V577" s="1"/>
      <c r="W577" s="1"/>
      <c r="X577" s="1"/>
      <c r="Y577" s="1"/>
      <c r="Z577" s="1"/>
    </row>
    <row r="578" spans="1:26" ht="15.75" customHeight="1" x14ac:dyDescent="0.2">
      <c r="A578" s="1"/>
      <c r="B578" s="1"/>
      <c r="C578" s="1"/>
      <c r="D578" s="22"/>
      <c r="E578" s="67"/>
      <c r="F578" s="67"/>
      <c r="G578" s="22"/>
      <c r="H578" s="22"/>
      <c r="I578" s="22"/>
      <c r="J578" s="22"/>
      <c r="K578" s="67"/>
      <c r="L578" s="67"/>
      <c r="M578" s="67"/>
      <c r="N578" s="67"/>
      <c r="O578" s="66"/>
      <c r="P578" s="1"/>
      <c r="Q578" s="1"/>
      <c r="R578" s="1"/>
      <c r="S578" s="1"/>
      <c r="T578" s="1"/>
      <c r="U578" s="1"/>
      <c r="V578" s="1"/>
      <c r="W578" s="1"/>
      <c r="X578" s="1"/>
      <c r="Y578" s="1"/>
      <c r="Z578" s="1"/>
    </row>
    <row r="579" spans="1:26" ht="15.75" customHeight="1" x14ac:dyDescent="0.2">
      <c r="A579" s="1"/>
      <c r="B579" s="1"/>
      <c r="C579" s="1"/>
      <c r="D579" s="22"/>
      <c r="E579" s="67"/>
      <c r="F579" s="67"/>
      <c r="G579" s="22"/>
      <c r="H579" s="22"/>
      <c r="I579" s="22"/>
      <c r="J579" s="22"/>
      <c r="K579" s="67"/>
      <c r="L579" s="67"/>
      <c r="M579" s="67"/>
      <c r="N579" s="67"/>
      <c r="O579" s="66"/>
      <c r="P579" s="1"/>
      <c r="Q579" s="1"/>
      <c r="R579" s="1"/>
      <c r="S579" s="1"/>
      <c r="T579" s="1"/>
      <c r="U579" s="1"/>
      <c r="V579" s="1"/>
      <c r="W579" s="1"/>
      <c r="X579" s="1"/>
      <c r="Y579" s="1"/>
      <c r="Z579" s="1"/>
    </row>
    <row r="580" spans="1:26" ht="15.75" customHeight="1" x14ac:dyDescent="0.2">
      <c r="A580" s="1"/>
      <c r="B580" s="1"/>
      <c r="C580" s="1"/>
      <c r="D580" s="22"/>
      <c r="E580" s="67"/>
      <c r="F580" s="67"/>
      <c r="G580" s="22"/>
      <c r="H580" s="22"/>
      <c r="I580" s="22"/>
      <c r="J580" s="22"/>
      <c r="K580" s="67"/>
      <c r="L580" s="67"/>
      <c r="M580" s="67"/>
      <c r="N580" s="67"/>
      <c r="O580" s="66"/>
      <c r="P580" s="1"/>
      <c r="Q580" s="1"/>
      <c r="R580" s="1"/>
      <c r="S580" s="1"/>
      <c r="T580" s="1"/>
      <c r="U580" s="1"/>
      <c r="V580" s="1"/>
      <c r="W580" s="1"/>
      <c r="X580" s="1"/>
      <c r="Y580" s="1"/>
      <c r="Z580" s="1"/>
    </row>
    <row r="581" spans="1:26" ht="15.75" customHeight="1" x14ac:dyDescent="0.2">
      <c r="A581" s="1"/>
      <c r="B581" s="1"/>
      <c r="C581" s="1"/>
      <c r="D581" s="22"/>
      <c r="E581" s="67"/>
      <c r="F581" s="67"/>
      <c r="G581" s="22"/>
      <c r="H581" s="22"/>
      <c r="I581" s="22"/>
      <c r="J581" s="22"/>
      <c r="K581" s="67"/>
      <c r="L581" s="67"/>
      <c r="M581" s="67"/>
      <c r="N581" s="67"/>
      <c r="O581" s="66"/>
      <c r="P581" s="1"/>
      <c r="Q581" s="1"/>
      <c r="R581" s="1"/>
      <c r="S581" s="1"/>
      <c r="T581" s="1"/>
      <c r="U581" s="1"/>
      <c r="V581" s="1"/>
      <c r="W581" s="1"/>
      <c r="X581" s="1"/>
      <c r="Y581" s="1"/>
      <c r="Z581" s="1"/>
    </row>
    <row r="582" spans="1:26" ht="15.75" customHeight="1" x14ac:dyDescent="0.2">
      <c r="A582" s="1"/>
      <c r="B582" s="1"/>
      <c r="C582" s="1"/>
      <c r="D582" s="22"/>
      <c r="E582" s="67"/>
      <c r="F582" s="67"/>
      <c r="G582" s="22"/>
      <c r="H582" s="22"/>
      <c r="I582" s="22"/>
      <c r="J582" s="22"/>
      <c r="K582" s="67"/>
      <c r="L582" s="67"/>
      <c r="M582" s="67"/>
      <c r="N582" s="67"/>
      <c r="O582" s="66"/>
      <c r="P582" s="1"/>
      <c r="Q582" s="1"/>
      <c r="R582" s="1"/>
      <c r="S582" s="1"/>
      <c r="T582" s="1"/>
      <c r="U582" s="1"/>
      <c r="V582" s="1"/>
      <c r="W582" s="1"/>
      <c r="X582" s="1"/>
      <c r="Y582" s="1"/>
      <c r="Z582" s="1"/>
    </row>
    <row r="583" spans="1:26" ht="15.75" customHeight="1" x14ac:dyDescent="0.2">
      <c r="A583" s="1"/>
      <c r="B583" s="1"/>
      <c r="C583" s="1"/>
      <c r="D583" s="22"/>
      <c r="E583" s="67"/>
      <c r="F583" s="67"/>
      <c r="G583" s="22"/>
      <c r="H583" s="22"/>
      <c r="I583" s="22"/>
      <c r="J583" s="22"/>
      <c r="K583" s="67"/>
      <c r="L583" s="67"/>
      <c r="M583" s="67"/>
      <c r="N583" s="67"/>
      <c r="O583" s="66"/>
      <c r="P583" s="1"/>
      <c r="Q583" s="1"/>
      <c r="R583" s="1"/>
      <c r="S583" s="1"/>
      <c r="T583" s="1"/>
      <c r="U583" s="1"/>
      <c r="V583" s="1"/>
      <c r="W583" s="1"/>
      <c r="X583" s="1"/>
      <c r="Y583" s="1"/>
      <c r="Z583" s="1"/>
    </row>
    <row r="584" spans="1:26" ht="15.75" customHeight="1" x14ac:dyDescent="0.2">
      <c r="A584" s="1"/>
      <c r="B584" s="1"/>
      <c r="C584" s="1"/>
      <c r="D584" s="22"/>
      <c r="E584" s="67"/>
      <c r="F584" s="67"/>
      <c r="G584" s="22"/>
      <c r="H584" s="22"/>
      <c r="I584" s="22"/>
      <c r="J584" s="22"/>
      <c r="K584" s="67"/>
      <c r="L584" s="67"/>
      <c r="M584" s="67"/>
      <c r="N584" s="67"/>
      <c r="O584" s="66"/>
      <c r="P584" s="1"/>
      <c r="Q584" s="1"/>
      <c r="R584" s="1"/>
      <c r="S584" s="1"/>
      <c r="T584" s="1"/>
      <c r="U584" s="1"/>
      <c r="V584" s="1"/>
      <c r="W584" s="1"/>
      <c r="X584" s="1"/>
      <c r="Y584" s="1"/>
      <c r="Z584" s="1"/>
    </row>
    <row r="585" spans="1:26" ht="15.75" customHeight="1" x14ac:dyDescent="0.2">
      <c r="A585" s="1"/>
      <c r="B585" s="1"/>
      <c r="C585" s="1"/>
      <c r="D585" s="22"/>
      <c r="E585" s="67"/>
      <c r="F585" s="67"/>
      <c r="G585" s="22"/>
      <c r="H585" s="22"/>
      <c r="I585" s="22"/>
      <c r="J585" s="22"/>
      <c r="K585" s="67"/>
      <c r="L585" s="67"/>
      <c r="M585" s="67"/>
      <c r="N585" s="67"/>
      <c r="O585" s="66"/>
      <c r="P585" s="1"/>
      <c r="Q585" s="1"/>
      <c r="R585" s="1"/>
      <c r="S585" s="1"/>
      <c r="T585" s="1"/>
      <c r="U585" s="1"/>
      <c r="V585" s="1"/>
      <c r="W585" s="1"/>
      <c r="X585" s="1"/>
      <c r="Y585" s="1"/>
      <c r="Z585" s="1"/>
    </row>
    <row r="586" spans="1:26" ht="15.75" customHeight="1" x14ac:dyDescent="0.2">
      <c r="A586" s="1"/>
      <c r="B586" s="1"/>
      <c r="C586" s="1"/>
      <c r="D586" s="22"/>
      <c r="E586" s="67"/>
      <c r="F586" s="67"/>
      <c r="G586" s="22"/>
      <c r="H586" s="22"/>
      <c r="I586" s="22"/>
      <c r="J586" s="22"/>
      <c r="K586" s="67"/>
      <c r="L586" s="67"/>
      <c r="M586" s="67"/>
      <c r="N586" s="67"/>
      <c r="O586" s="66"/>
      <c r="P586" s="1"/>
      <c r="Q586" s="1"/>
      <c r="R586" s="1"/>
      <c r="S586" s="1"/>
      <c r="T586" s="1"/>
      <c r="U586" s="1"/>
      <c r="V586" s="1"/>
      <c r="W586" s="1"/>
      <c r="X586" s="1"/>
      <c r="Y586" s="1"/>
      <c r="Z586" s="1"/>
    </row>
    <row r="587" spans="1:26" ht="15.75" customHeight="1" x14ac:dyDescent="0.2">
      <c r="A587" s="1"/>
      <c r="B587" s="1"/>
      <c r="C587" s="1"/>
      <c r="D587" s="22"/>
      <c r="E587" s="67"/>
      <c r="F587" s="67"/>
      <c r="G587" s="22"/>
      <c r="H587" s="22"/>
      <c r="I587" s="22"/>
      <c r="J587" s="22"/>
      <c r="K587" s="67"/>
      <c r="L587" s="67"/>
      <c r="M587" s="67"/>
      <c r="N587" s="67"/>
      <c r="O587" s="66"/>
      <c r="P587" s="1"/>
      <c r="Q587" s="1"/>
      <c r="R587" s="1"/>
      <c r="S587" s="1"/>
      <c r="T587" s="1"/>
      <c r="U587" s="1"/>
      <c r="V587" s="1"/>
      <c r="W587" s="1"/>
      <c r="X587" s="1"/>
      <c r="Y587" s="1"/>
      <c r="Z587" s="1"/>
    </row>
    <row r="588" spans="1:26" ht="15.75" customHeight="1" x14ac:dyDescent="0.2">
      <c r="A588" s="1"/>
      <c r="B588" s="1"/>
      <c r="C588" s="1"/>
      <c r="D588" s="22"/>
      <c r="E588" s="67"/>
      <c r="F588" s="67"/>
      <c r="G588" s="22"/>
      <c r="H588" s="22"/>
      <c r="I588" s="22"/>
      <c r="J588" s="22"/>
      <c r="K588" s="67"/>
      <c r="L588" s="67"/>
      <c r="M588" s="67"/>
      <c r="N588" s="67"/>
      <c r="O588" s="66"/>
      <c r="P588" s="1"/>
      <c r="Q588" s="1"/>
      <c r="R588" s="1"/>
      <c r="S588" s="1"/>
      <c r="T588" s="1"/>
      <c r="U588" s="1"/>
      <c r="V588" s="1"/>
      <c r="W588" s="1"/>
      <c r="X588" s="1"/>
      <c r="Y588" s="1"/>
      <c r="Z588" s="1"/>
    </row>
    <row r="589" spans="1:26" ht="15.75" customHeight="1" x14ac:dyDescent="0.2">
      <c r="A589" s="1"/>
      <c r="B589" s="1"/>
      <c r="C589" s="1"/>
      <c r="D589" s="22"/>
      <c r="E589" s="67"/>
      <c r="F589" s="67"/>
      <c r="G589" s="22"/>
      <c r="H589" s="22"/>
      <c r="I589" s="22"/>
      <c r="J589" s="22"/>
      <c r="K589" s="67"/>
      <c r="L589" s="67"/>
      <c r="M589" s="67"/>
      <c r="N589" s="67"/>
      <c r="O589" s="66"/>
      <c r="P589" s="1"/>
      <c r="Q589" s="1"/>
      <c r="R589" s="1"/>
      <c r="S589" s="1"/>
      <c r="T589" s="1"/>
      <c r="U589" s="1"/>
      <c r="V589" s="1"/>
      <c r="W589" s="1"/>
      <c r="X589" s="1"/>
      <c r="Y589" s="1"/>
      <c r="Z589" s="1"/>
    </row>
    <row r="590" spans="1:26" ht="15.75" customHeight="1" x14ac:dyDescent="0.2">
      <c r="A590" s="1"/>
      <c r="B590" s="1"/>
      <c r="C590" s="1"/>
      <c r="D590" s="22"/>
      <c r="E590" s="67"/>
      <c r="F590" s="67"/>
      <c r="G590" s="22"/>
      <c r="H590" s="22"/>
      <c r="I590" s="22"/>
      <c r="J590" s="22"/>
      <c r="K590" s="67"/>
      <c r="L590" s="67"/>
      <c r="M590" s="67"/>
      <c r="N590" s="67"/>
      <c r="O590" s="66"/>
      <c r="P590" s="1"/>
      <c r="Q590" s="1"/>
      <c r="R590" s="1"/>
      <c r="S590" s="1"/>
      <c r="T590" s="1"/>
      <c r="U590" s="1"/>
      <c r="V590" s="1"/>
      <c r="W590" s="1"/>
      <c r="X590" s="1"/>
      <c r="Y590" s="1"/>
      <c r="Z590" s="1"/>
    </row>
    <row r="591" spans="1:26" ht="15.75" customHeight="1" x14ac:dyDescent="0.2">
      <c r="A591" s="1"/>
      <c r="B591" s="1"/>
      <c r="C591" s="1"/>
      <c r="D591" s="22"/>
      <c r="E591" s="67"/>
      <c r="F591" s="67"/>
      <c r="G591" s="22"/>
      <c r="H591" s="22"/>
      <c r="I591" s="22"/>
      <c r="J591" s="22"/>
      <c r="K591" s="67"/>
      <c r="L591" s="67"/>
      <c r="M591" s="67"/>
      <c r="N591" s="67"/>
      <c r="O591" s="66"/>
      <c r="P591" s="1"/>
      <c r="Q591" s="1"/>
      <c r="R591" s="1"/>
      <c r="S591" s="1"/>
      <c r="T591" s="1"/>
      <c r="U591" s="1"/>
      <c r="V591" s="1"/>
      <c r="W591" s="1"/>
      <c r="X591" s="1"/>
      <c r="Y591" s="1"/>
      <c r="Z591" s="1"/>
    </row>
    <row r="592" spans="1:26" ht="15.75" customHeight="1" x14ac:dyDescent="0.2">
      <c r="A592" s="1"/>
      <c r="B592" s="1"/>
      <c r="C592" s="1"/>
      <c r="D592" s="22"/>
      <c r="E592" s="67"/>
      <c r="F592" s="67"/>
      <c r="G592" s="22"/>
      <c r="H592" s="22"/>
      <c r="I592" s="22"/>
      <c r="J592" s="22"/>
      <c r="K592" s="67"/>
      <c r="L592" s="67"/>
      <c r="M592" s="67"/>
      <c r="N592" s="67"/>
      <c r="O592" s="66"/>
      <c r="P592" s="1"/>
      <c r="Q592" s="1"/>
      <c r="R592" s="1"/>
      <c r="S592" s="1"/>
      <c r="T592" s="1"/>
      <c r="U592" s="1"/>
      <c r="V592" s="1"/>
      <c r="W592" s="1"/>
      <c r="X592" s="1"/>
      <c r="Y592" s="1"/>
      <c r="Z592" s="1"/>
    </row>
    <row r="593" spans="1:26" ht="15.75" customHeight="1" x14ac:dyDescent="0.2">
      <c r="A593" s="1"/>
      <c r="B593" s="1"/>
      <c r="C593" s="1"/>
      <c r="D593" s="22"/>
      <c r="E593" s="67"/>
      <c r="F593" s="67"/>
      <c r="G593" s="22"/>
      <c r="H593" s="22"/>
      <c r="I593" s="22"/>
      <c r="J593" s="22"/>
      <c r="K593" s="67"/>
      <c r="L593" s="67"/>
      <c r="M593" s="67"/>
      <c r="N593" s="67"/>
      <c r="O593" s="66"/>
      <c r="P593" s="1"/>
      <c r="Q593" s="1"/>
      <c r="R593" s="1"/>
      <c r="S593" s="1"/>
      <c r="T593" s="1"/>
      <c r="U593" s="1"/>
      <c r="V593" s="1"/>
      <c r="W593" s="1"/>
      <c r="X593" s="1"/>
      <c r="Y593" s="1"/>
      <c r="Z593" s="1"/>
    </row>
    <row r="594" spans="1:26" ht="15.75" customHeight="1" x14ac:dyDescent="0.2">
      <c r="A594" s="1"/>
      <c r="B594" s="1"/>
      <c r="C594" s="1"/>
      <c r="D594" s="22"/>
      <c r="E594" s="67"/>
      <c r="F594" s="67"/>
      <c r="G594" s="22"/>
      <c r="H594" s="22"/>
      <c r="I594" s="22"/>
      <c r="J594" s="22"/>
      <c r="K594" s="67"/>
      <c r="L594" s="67"/>
      <c r="M594" s="67"/>
      <c r="N594" s="67"/>
      <c r="O594" s="66"/>
      <c r="P594" s="1"/>
      <c r="Q594" s="1"/>
      <c r="R594" s="1"/>
      <c r="S594" s="1"/>
      <c r="T594" s="1"/>
      <c r="U594" s="1"/>
      <c r="V594" s="1"/>
      <c r="W594" s="1"/>
      <c r="X594" s="1"/>
      <c r="Y594" s="1"/>
      <c r="Z594" s="1"/>
    </row>
    <row r="595" spans="1:26" ht="15.75" customHeight="1" x14ac:dyDescent="0.2">
      <c r="A595" s="1"/>
      <c r="B595" s="1"/>
      <c r="C595" s="1"/>
      <c r="D595" s="22"/>
      <c r="E595" s="67"/>
      <c r="F595" s="67"/>
      <c r="G595" s="22"/>
      <c r="H595" s="22"/>
      <c r="I595" s="22"/>
      <c r="J595" s="22"/>
      <c r="K595" s="67"/>
      <c r="L595" s="67"/>
      <c r="M595" s="67"/>
      <c r="N595" s="67"/>
      <c r="O595" s="66"/>
      <c r="P595" s="1"/>
      <c r="Q595" s="1"/>
      <c r="R595" s="1"/>
      <c r="S595" s="1"/>
      <c r="T595" s="1"/>
      <c r="U595" s="1"/>
      <c r="V595" s="1"/>
      <c r="W595" s="1"/>
      <c r="X595" s="1"/>
      <c r="Y595" s="1"/>
      <c r="Z595" s="1"/>
    </row>
    <row r="596" spans="1:26" ht="15.75" customHeight="1" x14ac:dyDescent="0.2">
      <c r="A596" s="1"/>
      <c r="B596" s="1"/>
      <c r="C596" s="1"/>
      <c r="D596" s="22"/>
      <c r="E596" s="67"/>
      <c r="F596" s="67"/>
      <c r="G596" s="22"/>
      <c r="H596" s="22"/>
      <c r="I596" s="22"/>
      <c r="J596" s="22"/>
      <c r="K596" s="67"/>
      <c r="L596" s="67"/>
      <c r="M596" s="67"/>
      <c r="N596" s="67"/>
      <c r="O596" s="66"/>
      <c r="P596" s="1"/>
      <c r="Q596" s="1"/>
      <c r="R596" s="1"/>
      <c r="S596" s="1"/>
      <c r="T596" s="1"/>
      <c r="U596" s="1"/>
      <c r="V596" s="1"/>
      <c r="W596" s="1"/>
      <c r="X596" s="1"/>
      <c r="Y596" s="1"/>
      <c r="Z596" s="1"/>
    </row>
    <row r="597" spans="1:26" ht="15.75" customHeight="1" x14ac:dyDescent="0.2">
      <c r="A597" s="1"/>
      <c r="B597" s="1"/>
      <c r="C597" s="1"/>
      <c r="D597" s="22"/>
      <c r="E597" s="67"/>
      <c r="F597" s="67"/>
      <c r="G597" s="22"/>
      <c r="H597" s="22"/>
      <c r="I597" s="22"/>
      <c r="J597" s="22"/>
      <c r="K597" s="67"/>
      <c r="L597" s="67"/>
      <c r="M597" s="67"/>
      <c r="N597" s="67"/>
      <c r="O597" s="66"/>
      <c r="P597" s="1"/>
      <c r="Q597" s="1"/>
      <c r="R597" s="1"/>
      <c r="S597" s="1"/>
      <c r="T597" s="1"/>
      <c r="U597" s="1"/>
      <c r="V597" s="1"/>
      <c r="W597" s="1"/>
      <c r="X597" s="1"/>
      <c r="Y597" s="1"/>
      <c r="Z597" s="1"/>
    </row>
    <row r="598" spans="1:26" ht="15.75" customHeight="1" x14ac:dyDescent="0.2">
      <c r="A598" s="1"/>
      <c r="B598" s="1"/>
      <c r="C598" s="1"/>
      <c r="D598" s="22"/>
      <c r="E598" s="67"/>
      <c r="F598" s="67"/>
      <c r="G598" s="22"/>
      <c r="H598" s="22"/>
      <c r="I598" s="22"/>
      <c r="J598" s="22"/>
      <c r="K598" s="67"/>
      <c r="L598" s="67"/>
      <c r="M598" s="67"/>
      <c r="N598" s="67"/>
      <c r="O598" s="66"/>
      <c r="P598" s="1"/>
      <c r="Q598" s="1"/>
      <c r="R598" s="1"/>
      <c r="S598" s="1"/>
      <c r="T598" s="1"/>
      <c r="U598" s="1"/>
      <c r="V598" s="1"/>
      <c r="W598" s="1"/>
      <c r="X598" s="1"/>
      <c r="Y598" s="1"/>
      <c r="Z598" s="1"/>
    </row>
    <row r="599" spans="1:26" ht="15.75" customHeight="1" x14ac:dyDescent="0.2">
      <c r="A599" s="1"/>
      <c r="B599" s="1"/>
      <c r="C599" s="1"/>
      <c r="D599" s="22"/>
      <c r="E599" s="67"/>
      <c r="F599" s="67"/>
      <c r="G599" s="22"/>
      <c r="H599" s="22"/>
      <c r="I599" s="22"/>
      <c r="J599" s="22"/>
      <c r="K599" s="67"/>
      <c r="L599" s="67"/>
      <c r="M599" s="67"/>
      <c r="N599" s="67"/>
      <c r="O599" s="66"/>
      <c r="P599" s="1"/>
      <c r="Q599" s="1"/>
      <c r="R599" s="1"/>
      <c r="S599" s="1"/>
      <c r="T599" s="1"/>
      <c r="U599" s="1"/>
      <c r="V599" s="1"/>
      <c r="W599" s="1"/>
      <c r="X599" s="1"/>
      <c r="Y599" s="1"/>
      <c r="Z599" s="1"/>
    </row>
    <row r="600" spans="1:26" ht="15.75" customHeight="1" x14ac:dyDescent="0.2">
      <c r="A600" s="1"/>
      <c r="B600" s="1"/>
      <c r="C600" s="1"/>
      <c r="D600" s="22"/>
      <c r="E600" s="67"/>
      <c r="F600" s="67"/>
      <c r="G600" s="22"/>
      <c r="H600" s="22"/>
      <c r="I600" s="22"/>
      <c r="J600" s="22"/>
      <c r="K600" s="67"/>
      <c r="L600" s="67"/>
      <c r="M600" s="67"/>
      <c r="N600" s="67"/>
      <c r="O600" s="66"/>
      <c r="P600" s="1"/>
      <c r="Q600" s="1"/>
      <c r="R600" s="1"/>
      <c r="S600" s="1"/>
      <c r="T600" s="1"/>
      <c r="U600" s="1"/>
      <c r="V600" s="1"/>
      <c r="W600" s="1"/>
      <c r="X600" s="1"/>
      <c r="Y600" s="1"/>
      <c r="Z600" s="1"/>
    </row>
    <row r="601" spans="1:26" ht="15.75" customHeight="1" x14ac:dyDescent="0.2">
      <c r="A601" s="1"/>
      <c r="B601" s="1"/>
      <c r="C601" s="1"/>
      <c r="D601" s="22"/>
      <c r="E601" s="67"/>
      <c r="F601" s="67"/>
      <c r="G601" s="22"/>
      <c r="H601" s="22"/>
      <c r="I601" s="22"/>
      <c r="J601" s="22"/>
      <c r="K601" s="67"/>
      <c r="L601" s="67"/>
      <c r="M601" s="67"/>
      <c r="N601" s="67"/>
      <c r="O601" s="66"/>
      <c r="P601" s="1"/>
      <c r="Q601" s="1"/>
      <c r="R601" s="1"/>
      <c r="S601" s="1"/>
      <c r="T601" s="1"/>
      <c r="U601" s="1"/>
      <c r="V601" s="1"/>
      <c r="W601" s="1"/>
      <c r="X601" s="1"/>
      <c r="Y601" s="1"/>
      <c r="Z601" s="1"/>
    </row>
    <row r="602" spans="1:26" ht="15.75" customHeight="1" x14ac:dyDescent="0.2">
      <c r="A602" s="1"/>
      <c r="B602" s="1"/>
      <c r="C602" s="1"/>
      <c r="D602" s="22"/>
      <c r="E602" s="67"/>
      <c r="F602" s="67"/>
      <c r="G602" s="22"/>
      <c r="H602" s="22"/>
      <c r="I602" s="22"/>
      <c r="J602" s="22"/>
      <c r="K602" s="67"/>
      <c r="L602" s="67"/>
      <c r="M602" s="67"/>
      <c r="N602" s="67"/>
      <c r="O602" s="66"/>
      <c r="P602" s="1"/>
      <c r="Q602" s="1"/>
      <c r="R602" s="1"/>
      <c r="S602" s="1"/>
      <c r="T602" s="1"/>
      <c r="U602" s="1"/>
      <c r="V602" s="1"/>
      <c r="W602" s="1"/>
      <c r="X602" s="1"/>
      <c r="Y602" s="1"/>
      <c r="Z602" s="1"/>
    </row>
    <row r="603" spans="1:26" ht="15.75" customHeight="1" x14ac:dyDescent="0.2">
      <c r="A603" s="1"/>
      <c r="B603" s="1"/>
      <c r="C603" s="1"/>
      <c r="D603" s="22"/>
      <c r="E603" s="67"/>
      <c r="F603" s="67"/>
      <c r="G603" s="22"/>
      <c r="H603" s="22"/>
      <c r="I603" s="22"/>
      <c r="J603" s="22"/>
      <c r="K603" s="67"/>
      <c r="L603" s="67"/>
      <c r="M603" s="67"/>
      <c r="N603" s="67"/>
      <c r="O603" s="66"/>
      <c r="P603" s="1"/>
      <c r="Q603" s="1"/>
      <c r="R603" s="1"/>
      <c r="S603" s="1"/>
      <c r="T603" s="1"/>
      <c r="U603" s="1"/>
      <c r="V603" s="1"/>
      <c r="W603" s="1"/>
      <c r="X603" s="1"/>
      <c r="Y603" s="1"/>
      <c r="Z603" s="1"/>
    </row>
    <row r="604" spans="1:26" ht="15.75" customHeight="1" x14ac:dyDescent="0.2">
      <c r="A604" s="1"/>
      <c r="B604" s="1"/>
      <c r="C604" s="1"/>
      <c r="D604" s="22"/>
      <c r="E604" s="67"/>
      <c r="F604" s="67"/>
      <c r="G604" s="22"/>
      <c r="H604" s="22"/>
      <c r="I604" s="22"/>
      <c r="J604" s="22"/>
      <c r="K604" s="67"/>
      <c r="L604" s="67"/>
      <c r="M604" s="67"/>
      <c r="N604" s="67"/>
      <c r="O604" s="66"/>
      <c r="P604" s="1"/>
      <c r="Q604" s="1"/>
      <c r="R604" s="1"/>
      <c r="S604" s="1"/>
      <c r="T604" s="1"/>
      <c r="U604" s="1"/>
      <c r="V604" s="1"/>
      <c r="W604" s="1"/>
      <c r="X604" s="1"/>
      <c r="Y604" s="1"/>
      <c r="Z604" s="1"/>
    </row>
    <row r="605" spans="1:26" ht="15.75" customHeight="1" x14ac:dyDescent="0.2">
      <c r="A605" s="1"/>
      <c r="B605" s="1"/>
      <c r="C605" s="1"/>
      <c r="D605" s="22"/>
      <c r="E605" s="67"/>
      <c r="F605" s="67"/>
      <c r="G605" s="22"/>
      <c r="H605" s="22"/>
      <c r="I605" s="22"/>
      <c r="J605" s="22"/>
      <c r="K605" s="67"/>
      <c r="L605" s="67"/>
      <c r="M605" s="67"/>
      <c r="N605" s="67"/>
      <c r="O605" s="66"/>
      <c r="P605" s="1"/>
      <c r="Q605" s="1"/>
      <c r="R605" s="1"/>
      <c r="S605" s="1"/>
      <c r="T605" s="1"/>
      <c r="U605" s="1"/>
      <c r="V605" s="1"/>
      <c r="W605" s="1"/>
      <c r="X605" s="1"/>
      <c r="Y605" s="1"/>
      <c r="Z605" s="1"/>
    </row>
    <row r="606" spans="1:26" ht="15.75" customHeight="1" x14ac:dyDescent="0.2">
      <c r="A606" s="1"/>
      <c r="B606" s="1"/>
      <c r="C606" s="1"/>
      <c r="D606" s="22"/>
      <c r="E606" s="67"/>
      <c r="F606" s="67"/>
      <c r="G606" s="22"/>
      <c r="H606" s="22"/>
      <c r="I606" s="22"/>
      <c r="J606" s="22"/>
      <c r="K606" s="67"/>
      <c r="L606" s="67"/>
      <c r="M606" s="67"/>
      <c r="N606" s="67"/>
      <c r="O606" s="66"/>
      <c r="P606" s="1"/>
      <c r="Q606" s="1"/>
      <c r="R606" s="1"/>
      <c r="S606" s="1"/>
      <c r="T606" s="1"/>
      <c r="U606" s="1"/>
      <c r="V606" s="1"/>
      <c r="W606" s="1"/>
      <c r="X606" s="1"/>
      <c r="Y606" s="1"/>
      <c r="Z606" s="1"/>
    </row>
    <row r="607" spans="1:26" ht="15.75" customHeight="1" x14ac:dyDescent="0.2">
      <c r="A607" s="1"/>
      <c r="B607" s="1"/>
      <c r="C607" s="1"/>
      <c r="D607" s="22"/>
      <c r="E607" s="67"/>
      <c r="F607" s="67"/>
      <c r="G607" s="22"/>
      <c r="H607" s="22"/>
      <c r="I607" s="22"/>
      <c r="J607" s="22"/>
      <c r="K607" s="67"/>
      <c r="L607" s="67"/>
      <c r="M607" s="67"/>
      <c r="N607" s="67"/>
      <c r="O607" s="66"/>
      <c r="P607" s="1"/>
      <c r="Q607" s="1"/>
      <c r="R607" s="1"/>
      <c r="S607" s="1"/>
      <c r="T607" s="1"/>
      <c r="U607" s="1"/>
      <c r="V607" s="1"/>
      <c r="W607" s="1"/>
      <c r="X607" s="1"/>
      <c r="Y607" s="1"/>
      <c r="Z607" s="1"/>
    </row>
    <row r="608" spans="1:26" ht="15.75" customHeight="1" x14ac:dyDescent="0.2">
      <c r="A608" s="1"/>
      <c r="B608" s="1"/>
      <c r="C608" s="1"/>
      <c r="D608" s="22"/>
      <c r="E608" s="67"/>
      <c r="F608" s="67"/>
      <c r="G608" s="22"/>
      <c r="H608" s="22"/>
      <c r="I608" s="22"/>
      <c r="J608" s="22"/>
      <c r="K608" s="67"/>
      <c r="L608" s="67"/>
      <c r="M608" s="67"/>
      <c r="N608" s="67"/>
      <c r="O608" s="66"/>
      <c r="P608" s="1"/>
      <c r="Q608" s="1"/>
      <c r="R608" s="1"/>
      <c r="S608" s="1"/>
      <c r="T608" s="1"/>
      <c r="U608" s="1"/>
      <c r="V608" s="1"/>
      <c r="W608" s="1"/>
      <c r="X608" s="1"/>
      <c r="Y608" s="1"/>
      <c r="Z608" s="1"/>
    </row>
    <row r="609" spans="1:26" ht="15.75" customHeight="1" x14ac:dyDescent="0.2">
      <c r="A609" s="1"/>
      <c r="B609" s="1"/>
      <c r="C609" s="1"/>
      <c r="D609" s="22"/>
      <c r="E609" s="67"/>
      <c r="F609" s="67"/>
      <c r="G609" s="22"/>
      <c r="H609" s="22"/>
      <c r="I609" s="22"/>
      <c r="J609" s="22"/>
      <c r="K609" s="67"/>
      <c r="L609" s="67"/>
      <c r="M609" s="67"/>
      <c r="N609" s="67"/>
      <c r="O609" s="66"/>
      <c r="P609" s="1"/>
      <c r="Q609" s="1"/>
      <c r="R609" s="1"/>
      <c r="S609" s="1"/>
      <c r="T609" s="1"/>
      <c r="U609" s="1"/>
      <c r="V609" s="1"/>
      <c r="W609" s="1"/>
      <c r="X609" s="1"/>
      <c r="Y609" s="1"/>
      <c r="Z609" s="1"/>
    </row>
    <row r="610" spans="1:26" ht="15.75" customHeight="1" x14ac:dyDescent="0.2">
      <c r="A610" s="1"/>
      <c r="B610" s="1"/>
      <c r="C610" s="1"/>
      <c r="D610" s="22"/>
      <c r="E610" s="67"/>
      <c r="F610" s="67"/>
      <c r="G610" s="22"/>
      <c r="H610" s="22"/>
      <c r="I610" s="22"/>
      <c r="J610" s="22"/>
      <c r="K610" s="67"/>
      <c r="L610" s="67"/>
      <c r="M610" s="67"/>
      <c r="N610" s="67"/>
      <c r="O610" s="66"/>
      <c r="P610" s="1"/>
      <c r="Q610" s="1"/>
      <c r="R610" s="1"/>
      <c r="S610" s="1"/>
      <c r="T610" s="1"/>
      <c r="U610" s="1"/>
      <c r="V610" s="1"/>
      <c r="W610" s="1"/>
      <c r="X610" s="1"/>
      <c r="Y610" s="1"/>
      <c r="Z610" s="1"/>
    </row>
    <row r="611" spans="1:26" ht="15.75" customHeight="1" x14ac:dyDescent="0.2">
      <c r="A611" s="1"/>
      <c r="B611" s="1"/>
      <c r="C611" s="1"/>
      <c r="D611" s="22"/>
      <c r="E611" s="67"/>
      <c r="F611" s="67"/>
      <c r="G611" s="22"/>
      <c r="H611" s="22"/>
      <c r="I611" s="22"/>
      <c r="J611" s="22"/>
      <c r="K611" s="67"/>
      <c r="L611" s="67"/>
      <c r="M611" s="67"/>
      <c r="N611" s="67"/>
      <c r="O611" s="66"/>
      <c r="P611" s="1"/>
      <c r="Q611" s="1"/>
      <c r="R611" s="1"/>
      <c r="S611" s="1"/>
      <c r="T611" s="1"/>
      <c r="U611" s="1"/>
      <c r="V611" s="1"/>
      <c r="W611" s="1"/>
      <c r="X611" s="1"/>
      <c r="Y611" s="1"/>
      <c r="Z611" s="1"/>
    </row>
    <row r="612" spans="1:26" ht="15.75" customHeight="1" x14ac:dyDescent="0.2">
      <c r="A612" s="1"/>
      <c r="B612" s="1"/>
      <c r="C612" s="1"/>
      <c r="D612" s="22"/>
      <c r="E612" s="67"/>
      <c r="F612" s="67"/>
      <c r="G612" s="22"/>
      <c r="H612" s="22"/>
      <c r="I612" s="22"/>
      <c r="J612" s="22"/>
      <c r="K612" s="67"/>
      <c r="L612" s="67"/>
      <c r="M612" s="67"/>
      <c r="N612" s="67"/>
      <c r="O612" s="66"/>
      <c r="P612" s="1"/>
      <c r="Q612" s="1"/>
      <c r="R612" s="1"/>
      <c r="S612" s="1"/>
      <c r="T612" s="1"/>
      <c r="U612" s="1"/>
      <c r="V612" s="1"/>
      <c r="W612" s="1"/>
      <c r="X612" s="1"/>
      <c r="Y612" s="1"/>
      <c r="Z612" s="1"/>
    </row>
    <row r="613" spans="1:26" ht="15.75" customHeight="1" x14ac:dyDescent="0.2">
      <c r="A613" s="1"/>
      <c r="B613" s="1"/>
      <c r="C613" s="1"/>
      <c r="D613" s="22"/>
      <c r="E613" s="67"/>
      <c r="F613" s="67"/>
      <c r="G613" s="22"/>
      <c r="H613" s="22"/>
      <c r="I613" s="22"/>
      <c r="J613" s="22"/>
      <c r="K613" s="67"/>
      <c r="L613" s="67"/>
      <c r="M613" s="67"/>
      <c r="N613" s="67"/>
      <c r="O613" s="66"/>
      <c r="P613" s="1"/>
      <c r="Q613" s="1"/>
      <c r="R613" s="1"/>
      <c r="S613" s="1"/>
      <c r="T613" s="1"/>
      <c r="U613" s="1"/>
      <c r="V613" s="1"/>
      <c r="W613" s="1"/>
      <c r="X613" s="1"/>
      <c r="Y613" s="1"/>
      <c r="Z613" s="1"/>
    </row>
    <row r="614" spans="1:26" ht="15.75" customHeight="1" x14ac:dyDescent="0.2">
      <c r="A614" s="1"/>
      <c r="B614" s="1"/>
      <c r="C614" s="1"/>
      <c r="D614" s="22"/>
      <c r="E614" s="67"/>
      <c r="F614" s="67"/>
      <c r="G614" s="22"/>
      <c r="H614" s="22"/>
      <c r="I614" s="22"/>
      <c r="J614" s="22"/>
      <c r="K614" s="67"/>
      <c r="L614" s="67"/>
      <c r="M614" s="67"/>
      <c r="N614" s="67"/>
      <c r="O614" s="66"/>
      <c r="P614" s="1"/>
      <c r="Q614" s="1"/>
      <c r="R614" s="1"/>
      <c r="S614" s="1"/>
      <c r="T614" s="1"/>
      <c r="U614" s="1"/>
      <c r="V614" s="1"/>
      <c r="W614" s="1"/>
      <c r="X614" s="1"/>
      <c r="Y614" s="1"/>
      <c r="Z614" s="1"/>
    </row>
    <row r="615" spans="1:26" ht="15.75" customHeight="1" x14ac:dyDescent="0.2">
      <c r="A615" s="1"/>
      <c r="B615" s="1"/>
      <c r="C615" s="1"/>
      <c r="D615" s="22"/>
      <c r="E615" s="67"/>
      <c r="F615" s="67"/>
      <c r="G615" s="22"/>
      <c r="H615" s="22"/>
      <c r="I615" s="22"/>
      <c r="J615" s="22"/>
      <c r="K615" s="67"/>
      <c r="L615" s="67"/>
      <c r="M615" s="67"/>
      <c r="N615" s="67"/>
      <c r="O615" s="66"/>
      <c r="P615" s="1"/>
      <c r="Q615" s="1"/>
      <c r="R615" s="1"/>
      <c r="S615" s="1"/>
      <c r="T615" s="1"/>
      <c r="U615" s="1"/>
      <c r="V615" s="1"/>
      <c r="W615" s="1"/>
      <c r="X615" s="1"/>
      <c r="Y615" s="1"/>
      <c r="Z615" s="1"/>
    </row>
    <row r="616" spans="1:26" ht="15.75" customHeight="1" x14ac:dyDescent="0.2">
      <c r="A616" s="1"/>
      <c r="B616" s="1"/>
      <c r="C616" s="1"/>
      <c r="D616" s="22"/>
      <c r="E616" s="67"/>
      <c r="F616" s="67"/>
      <c r="G616" s="22"/>
      <c r="H616" s="22"/>
      <c r="I616" s="22"/>
      <c r="J616" s="22"/>
      <c r="K616" s="67"/>
      <c r="L616" s="67"/>
      <c r="M616" s="67"/>
      <c r="N616" s="67"/>
      <c r="O616" s="66"/>
      <c r="P616" s="1"/>
      <c r="Q616" s="1"/>
      <c r="R616" s="1"/>
      <c r="S616" s="1"/>
      <c r="T616" s="1"/>
      <c r="U616" s="1"/>
      <c r="V616" s="1"/>
      <c r="W616" s="1"/>
      <c r="X616" s="1"/>
      <c r="Y616" s="1"/>
      <c r="Z616" s="1"/>
    </row>
    <row r="617" spans="1:26" ht="15.75" customHeight="1" x14ac:dyDescent="0.2">
      <c r="A617" s="1"/>
      <c r="B617" s="1"/>
      <c r="C617" s="1"/>
      <c r="D617" s="22"/>
      <c r="E617" s="67"/>
      <c r="F617" s="67"/>
      <c r="G617" s="22"/>
      <c r="H617" s="22"/>
      <c r="I617" s="22"/>
      <c r="J617" s="22"/>
      <c r="K617" s="67"/>
      <c r="L617" s="67"/>
      <c r="M617" s="67"/>
      <c r="N617" s="67"/>
      <c r="O617" s="66"/>
      <c r="P617" s="1"/>
      <c r="Q617" s="1"/>
      <c r="R617" s="1"/>
      <c r="S617" s="1"/>
      <c r="T617" s="1"/>
      <c r="U617" s="1"/>
      <c r="V617" s="1"/>
      <c r="W617" s="1"/>
      <c r="X617" s="1"/>
      <c r="Y617" s="1"/>
      <c r="Z617" s="1"/>
    </row>
    <row r="618" spans="1:26" ht="15.75" customHeight="1" x14ac:dyDescent="0.2">
      <c r="A618" s="1"/>
      <c r="B618" s="1"/>
      <c r="C618" s="1"/>
      <c r="D618" s="22"/>
      <c r="E618" s="67"/>
      <c r="F618" s="67"/>
      <c r="G618" s="22"/>
      <c r="H618" s="22"/>
      <c r="I618" s="22"/>
      <c r="J618" s="22"/>
      <c r="K618" s="67"/>
      <c r="L618" s="67"/>
      <c r="M618" s="67"/>
      <c r="N618" s="67"/>
      <c r="O618" s="66"/>
      <c r="P618" s="1"/>
      <c r="Q618" s="1"/>
      <c r="R618" s="1"/>
      <c r="S618" s="1"/>
      <c r="T618" s="1"/>
      <c r="U618" s="1"/>
      <c r="V618" s="1"/>
      <c r="W618" s="1"/>
      <c r="X618" s="1"/>
      <c r="Y618" s="1"/>
      <c r="Z618" s="1"/>
    </row>
    <row r="619" spans="1:26" ht="15.75" customHeight="1" x14ac:dyDescent="0.2">
      <c r="A619" s="1"/>
      <c r="B619" s="1"/>
      <c r="C619" s="1"/>
      <c r="D619" s="22"/>
      <c r="E619" s="67"/>
      <c r="F619" s="67"/>
      <c r="G619" s="22"/>
      <c r="H619" s="22"/>
      <c r="I619" s="22"/>
      <c r="J619" s="22"/>
      <c r="K619" s="67"/>
      <c r="L619" s="67"/>
      <c r="M619" s="67"/>
      <c r="N619" s="67"/>
      <c r="O619" s="66"/>
      <c r="P619" s="1"/>
      <c r="Q619" s="1"/>
      <c r="R619" s="1"/>
      <c r="S619" s="1"/>
      <c r="T619" s="1"/>
      <c r="U619" s="1"/>
      <c r="V619" s="1"/>
      <c r="W619" s="1"/>
      <c r="X619" s="1"/>
      <c r="Y619" s="1"/>
      <c r="Z619" s="1"/>
    </row>
    <row r="620" spans="1:26" ht="15.75" customHeight="1" x14ac:dyDescent="0.2">
      <c r="A620" s="1"/>
      <c r="B620" s="1"/>
      <c r="C620" s="1"/>
      <c r="D620" s="22"/>
      <c r="E620" s="67"/>
      <c r="F620" s="67"/>
      <c r="G620" s="22"/>
      <c r="H620" s="22"/>
      <c r="I620" s="22"/>
      <c r="J620" s="22"/>
      <c r="K620" s="67"/>
      <c r="L620" s="67"/>
      <c r="M620" s="67"/>
      <c r="N620" s="67"/>
      <c r="O620" s="66"/>
      <c r="P620" s="1"/>
      <c r="Q620" s="1"/>
      <c r="R620" s="1"/>
      <c r="S620" s="1"/>
      <c r="T620" s="1"/>
      <c r="U620" s="1"/>
      <c r="V620" s="1"/>
      <c r="W620" s="1"/>
      <c r="X620" s="1"/>
      <c r="Y620" s="1"/>
      <c r="Z620" s="1"/>
    </row>
    <row r="621" spans="1:26" ht="15.75" customHeight="1" x14ac:dyDescent="0.2">
      <c r="A621" s="1"/>
      <c r="B621" s="1"/>
      <c r="C621" s="1"/>
      <c r="D621" s="22"/>
      <c r="E621" s="67"/>
      <c r="F621" s="67"/>
      <c r="G621" s="22"/>
      <c r="H621" s="22"/>
      <c r="I621" s="22"/>
      <c r="J621" s="22"/>
      <c r="K621" s="67"/>
      <c r="L621" s="67"/>
      <c r="M621" s="67"/>
      <c r="N621" s="67"/>
      <c r="O621" s="66"/>
      <c r="P621" s="1"/>
      <c r="Q621" s="1"/>
      <c r="R621" s="1"/>
      <c r="S621" s="1"/>
      <c r="T621" s="1"/>
      <c r="U621" s="1"/>
      <c r="V621" s="1"/>
      <c r="W621" s="1"/>
      <c r="X621" s="1"/>
      <c r="Y621" s="1"/>
      <c r="Z621" s="1"/>
    </row>
    <row r="622" spans="1:26" ht="15.75" customHeight="1" x14ac:dyDescent="0.2">
      <c r="A622" s="1"/>
      <c r="B622" s="1"/>
      <c r="C622" s="1"/>
      <c r="D622" s="22"/>
      <c r="E622" s="67"/>
      <c r="F622" s="67"/>
      <c r="G622" s="22"/>
      <c r="H622" s="22"/>
      <c r="I622" s="22"/>
      <c r="J622" s="22"/>
      <c r="K622" s="67"/>
      <c r="L622" s="67"/>
      <c r="M622" s="67"/>
      <c r="N622" s="67"/>
      <c r="O622" s="66"/>
      <c r="P622" s="1"/>
      <c r="Q622" s="1"/>
      <c r="R622" s="1"/>
      <c r="S622" s="1"/>
      <c r="T622" s="1"/>
      <c r="U622" s="1"/>
      <c r="V622" s="1"/>
      <c r="W622" s="1"/>
      <c r="X622" s="1"/>
      <c r="Y622" s="1"/>
      <c r="Z622" s="1"/>
    </row>
    <row r="623" spans="1:26" ht="15.75" customHeight="1" x14ac:dyDescent="0.2">
      <c r="A623" s="1"/>
      <c r="B623" s="1"/>
      <c r="C623" s="1"/>
      <c r="D623" s="22"/>
      <c r="E623" s="67"/>
      <c r="F623" s="67"/>
      <c r="G623" s="22"/>
      <c r="H623" s="22"/>
      <c r="I623" s="22"/>
      <c r="J623" s="22"/>
      <c r="K623" s="67"/>
      <c r="L623" s="67"/>
      <c r="M623" s="67"/>
      <c r="N623" s="67"/>
      <c r="O623" s="66"/>
      <c r="P623" s="1"/>
      <c r="Q623" s="1"/>
      <c r="R623" s="1"/>
      <c r="S623" s="1"/>
      <c r="T623" s="1"/>
      <c r="U623" s="1"/>
      <c r="V623" s="1"/>
      <c r="W623" s="1"/>
      <c r="X623" s="1"/>
      <c r="Y623" s="1"/>
      <c r="Z623" s="1"/>
    </row>
    <row r="624" spans="1:26" ht="15.75" customHeight="1" x14ac:dyDescent="0.2">
      <c r="A624" s="1"/>
      <c r="B624" s="1"/>
      <c r="C624" s="1"/>
      <c r="D624" s="22"/>
      <c r="E624" s="67"/>
      <c r="F624" s="67"/>
      <c r="G624" s="22"/>
      <c r="H624" s="22"/>
      <c r="I624" s="22"/>
      <c r="J624" s="22"/>
      <c r="K624" s="67"/>
      <c r="L624" s="67"/>
      <c r="M624" s="67"/>
      <c r="N624" s="67"/>
      <c r="O624" s="66"/>
      <c r="P624" s="1"/>
      <c r="Q624" s="1"/>
      <c r="R624" s="1"/>
      <c r="S624" s="1"/>
      <c r="T624" s="1"/>
      <c r="U624" s="1"/>
      <c r="V624" s="1"/>
      <c r="W624" s="1"/>
      <c r="X624" s="1"/>
      <c r="Y624" s="1"/>
      <c r="Z624" s="1"/>
    </row>
    <row r="625" spans="1:26" ht="15.75" customHeight="1" x14ac:dyDescent="0.2">
      <c r="A625" s="1"/>
      <c r="B625" s="1"/>
      <c r="C625" s="1"/>
      <c r="D625" s="22"/>
      <c r="E625" s="67"/>
      <c r="F625" s="67"/>
      <c r="G625" s="22"/>
      <c r="H625" s="22"/>
      <c r="I625" s="22"/>
      <c r="J625" s="22"/>
      <c r="K625" s="67"/>
      <c r="L625" s="67"/>
      <c r="M625" s="67"/>
      <c r="N625" s="67"/>
      <c r="O625" s="66"/>
      <c r="P625" s="1"/>
      <c r="Q625" s="1"/>
      <c r="R625" s="1"/>
      <c r="S625" s="1"/>
      <c r="T625" s="1"/>
      <c r="U625" s="1"/>
      <c r="V625" s="1"/>
      <c r="W625" s="1"/>
      <c r="X625" s="1"/>
      <c r="Y625" s="1"/>
      <c r="Z625" s="1"/>
    </row>
    <row r="626" spans="1:26" ht="15.75" customHeight="1" x14ac:dyDescent="0.2">
      <c r="A626" s="1"/>
      <c r="B626" s="1"/>
      <c r="C626" s="1"/>
      <c r="D626" s="22"/>
      <c r="E626" s="67"/>
      <c r="F626" s="67"/>
      <c r="G626" s="22"/>
      <c r="H626" s="22"/>
      <c r="I626" s="22"/>
      <c r="J626" s="22"/>
      <c r="K626" s="67"/>
      <c r="L626" s="67"/>
      <c r="M626" s="67"/>
      <c r="N626" s="67"/>
      <c r="O626" s="66"/>
      <c r="P626" s="1"/>
      <c r="Q626" s="1"/>
      <c r="R626" s="1"/>
      <c r="S626" s="1"/>
      <c r="T626" s="1"/>
      <c r="U626" s="1"/>
      <c r="V626" s="1"/>
      <c r="W626" s="1"/>
      <c r="X626" s="1"/>
      <c r="Y626" s="1"/>
      <c r="Z626" s="1"/>
    </row>
    <row r="627" spans="1:26" ht="15.75" customHeight="1" x14ac:dyDescent="0.2">
      <c r="A627" s="1"/>
      <c r="B627" s="1"/>
      <c r="C627" s="1"/>
      <c r="D627" s="22"/>
      <c r="E627" s="67"/>
      <c r="F627" s="67"/>
      <c r="G627" s="22"/>
      <c r="H627" s="22"/>
      <c r="I627" s="22"/>
      <c r="J627" s="22"/>
      <c r="K627" s="67"/>
      <c r="L627" s="67"/>
      <c r="M627" s="67"/>
      <c r="N627" s="67"/>
      <c r="O627" s="66"/>
      <c r="P627" s="1"/>
      <c r="Q627" s="1"/>
      <c r="R627" s="1"/>
      <c r="S627" s="1"/>
      <c r="T627" s="1"/>
      <c r="U627" s="1"/>
      <c r="V627" s="1"/>
      <c r="W627" s="1"/>
      <c r="X627" s="1"/>
      <c r="Y627" s="1"/>
      <c r="Z627" s="1"/>
    </row>
    <row r="628" spans="1:26" ht="15.75" customHeight="1" x14ac:dyDescent="0.2">
      <c r="A628" s="1"/>
      <c r="B628" s="1"/>
      <c r="C628" s="1"/>
      <c r="D628" s="22"/>
      <c r="E628" s="67"/>
      <c r="F628" s="67"/>
      <c r="G628" s="22"/>
      <c r="H628" s="22"/>
      <c r="I628" s="22"/>
      <c r="J628" s="22"/>
      <c r="K628" s="67"/>
      <c r="L628" s="67"/>
      <c r="M628" s="67"/>
      <c r="N628" s="67"/>
      <c r="O628" s="66"/>
      <c r="P628" s="1"/>
      <c r="Q628" s="1"/>
      <c r="R628" s="1"/>
      <c r="S628" s="1"/>
      <c r="T628" s="1"/>
      <c r="U628" s="1"/>
      <c r="V628" s="1"/>
      <c r="W628" s="1"/>
      <c r="X628" s="1"/>
      <c r="Y628" s="1"/>
      <c r="Z628" s="1"/>
    </row>
    <row r="629" spans="1:26" ht="15.75" customHeight="1" x14ac:dyDescent="0.2">
      <c r="A629" s="1"/>
      <c r="B629" s="1"/>
      <c r="C629" s="1"/>
      <c r="D629" s="22"/>
      <c r="E629" s="67"/>
      <c r="F629" s="67"/>
      <c r="G629" s="22"/>
      <c r="H629" s="22"/>
      <c r="I629" s="22"/>
      <c r="J629" s="22"/>
      <c r="K629" s="67"/>
      <c r="L629" s="67"/>
      <c r="M629" s="67"/>
      <c r="N629" s="67"/>
      <c r="O629" s="66"/>
      <c r="P629" s="1"/>
      <c r="Q629" s="1"/>
      <c r="R629" s="1"/>
      <c r="S629" s="1"/>
      <c r="T629" s="1"/>
      <c r="U629" s="1"/>
      <c r="V629" s="1"/>
      <c r="W629" s="1"/>
      <c r="X629" s="1"/>
      <c r="Y629" s="1"/>
      <c r="Z629" s="1"/>
    </row>
    <row r="630" spans="1:26" ht="15.75" customHeight="1" x14ac:dyDescent="0.2">
      <c r="A630" s="1"/>
      <c r="B630" s="1"/>
      <c r="C630" s="1"/>
      <c r="D630" s="22"/>
      <c r="E630" s="67"/>
      <c r="F630" s="67"/>
      <c r="G630" s="22"/>
      <c r="H630" s="22"/>
      <c r="I630" s="22"/>
      <c r="J630" s="22"/>
      <c r="K630" s="67"/>
      <c r="L630" s="67"/>
      <c r="M630" s="67"/>
      <c r="N630" s="67"/>
      <c r="O630" s="66"/>
      <c r="P630" s="1"/>
      <c r="Q630" s="1"/>
      <c r="R630" s="1"/>
      <c r="S630" s="1"/>
      <c r="T630" s="1"/>
      <c r="U630" s="1"/>
      <c r="V630" s="1"/>
      <c r="W630" s="1"/>
      <c r="X630" s="1"/>
      <c r="Y630" s="1"/>
      <c r="Z630" s="1"/>
    </row>
    <row r="631" spans="1:26" ht="15.75" customHeight="1" x14ac:dyDescent="0.2">
      <c r="A631" s="1"/>
      <c r="B631" s="1"/>
      <c r="C631" s="1"/>
      <c r="D631" s="22"/>
      <c r="E631" s="67"/>
      <c r="F631" s="67"/>
      <c r="G631" s="22"/>
      <c r="H631" s="22"/>
      <c r="I631" s="22"/>
      <c r="J631" s="22"/>
      <c r="K631" s="67"/>
      <c r="L631" s="67"/>
      <c r="M631" s="67"/>
      <c r="N631" s="67"/>
      <c r="O631" s="66"/>
      <c r="P631" s="1"/>
      <c r="Q631" s="1"/>
      <c r="R631" s="1"/>
      <c r="S631" s="1"/>
      <c r="T631" s="1"/>
      <c r="U631" s="1"/>
      <c r="V631" s="1"/>
      <c r="W631" s="1"/>
      <c r="X631" s="1"/>
      <c r="Y631" s="1"/>
      <c r="Z631" s="1"/>
    </row>
    <row r="632" spans="1:26" ht="15.75" customHeight="1" x14ac:dyDescent="0.2">
      <c r="A632" s="1"/>
      <c r="B632" s="1"/>
      <c r="C632" s="1"/>
      <c r="D632" s="22"/>
      <c r="E632" s="67"/>
      <c r="F632" s="67"/>
      <c r="G632" s="22"/>
      <c r="H632" s="22"/>
      <c r="I632" s="22"/>
      <c r="J632" s="22"/>
      <c r="K632" s="67"/>
      <c r="L632" s="67"/>
      <c r="M632" s="67"/>
      <c r="N632" s="67"/>
      <c r="O632" s="66"/>
      <c r="P632" s="1"/>
      <c r="Q632" s="1"/>
      <c r="R632" s="1"/>
      <c r="S632" s="1"/>
      <c r="T632" s="1"/>
      <c r="U632" s="1"/>
      <c r="V632" s="1"/>
      <c r="W632" s="1"/>
      <c r="X632" s="1"/>
      <c r="Y632" s="1"/>
      <c r="Z632" s="1"/>
    </row>
    <row r="633" spans="1:26" ht="15.75" customHeight="1" x14ac:dyDescent="0.2">
      <c r="A633" s="1"/>
      <c r="B633" s="1"/>
      <c r="C633" s="1"/>
      <c r="D633" s="22"/>
      <c r="E633" s="67"/>
      <c r="F633" s="67"/>
      <c r="G633" s="22"/>
      <c r="H633" s="22"/>
      <c r="I633" s="22"/>
      <c r="J633" s="22"/>
      <c r="K633" s="67"/>
      <c r="L633" s="67"/>
      <c r="M633" s="67"/>
      <c r="N633" s="67"/>
      <c r="O633" s="66"/>
      <c r="P633" s="1"/>
      <c r="Q633" s="1"/>
      <c r="R633" s="1"/>
      <c r="S633" s="1"/>
      <c r="T633" s="1"/>
      <c r="U633" s="1"/>
      <c r="V633" s="1"/>
      <c r="W633" s="1"/>
      <c r="X633" s="1"/>
      <c r="Y633" s="1"/>
      <c r="Z633" s="1"/>
    </row>
    <row r="634" spans="1:26" ht="15.75" customHeight="1" x14ac:dyDescent="0.2">
      <c r="A634" s="1"/>
      <c r="B634" s="1"/>
      <c r="C634" s="1"/>
      <c r="D634" s="22"/>
      <c r="E634" s="67"/>
      <c r="F634" s="67"/>
      <c r="G634" s="22"/>
      <c r="H634" s="22"/>
      <c r="I634" s="22"/>
      <c r="J634" s="22"/>
      <c r="K634" s="67"/>
      <c r="L634" s="67"/>
      <c r="M634" s="67"/>
      <c r="N634" s="67"/>
      <c r="O634" s="66"/>
      <c r="P634" s="1"/>
      <c r="Q634" s="1"/>
      <c r="R634" s="1"/>
      <c r="S634" s="1"/>
      <c r="T634" s="1"/>
      <c r="U634" s="1"/>
      <c r="V634" s="1"/>
      <c r="W634" s="1"/>
      <c r="X634" s="1"/>
      <c r="Y634" s="1"/>
      <c r="Z634" s="1"/>
    </row>
    <row r="635" spans="1:26" ht="15.75" customHeight="1" x14ac:dyDescent="0.2">
      <c r="A635" s="1"/>
      <c r="B635" s="1"/>
      <c r="C635" s="1"/>
      <c r="D635" s="22"/>
      <c r="E635" s="67"/>
      <c r="F635" s="67"/>
      <c r="G635" s="22"/>
      <c r="H635" s="22"/>
      <c r="I635" s="22"/>
      <c r="J635" s="22"/>
      <c r="K635" s="67"/>
      <c r="L635" s="67"/>
      <c r="M635" s="67"/>
      <c r="N635" s="67"/>
      <c r="O635" s="66"/>
      <c r="P635" s="1"/>
      <c r="Q635" s="1"/>
      <c r="R635" s="1"/>
      <c r="S635" s="1"/>
      <c r="T635" s="1"/>
      <c r="U635" s="1"/>
      <c r="V635" s="1"/>
      <c r="W635" s="1"/>
      <c r="X635" s="1"/>
      <c r="Y635" s="1"/>
      <c r="Z635" s="1"/>
    </row>
    <row r="636" spans="1:26" ht="15.75" customHeight="1" x14ac:dyDescent="0.2">
      <c r="A636" s="1"/>
      <c r="B636" s="1"/>
      <c r="C636" s="1"/>
      <c r="D636" s="22"/>
      <c r="E636" s="67"/>
      <c r="F636" s="67"/>
      <c r="G636" s="22"/>
      <c r="H636" s="22"/>
      <c r="I636" s="22"/>
      <c r="J636" s="22"/>
      <c r="K636" s="67"/>
      <c r="L636" s="67"/>
      <c r="M636" s="67"/>
      <c r="N636" s="67"/>
      <c r="O636" s="66"/>
      <c r="P636" s="1"/>
      <c r="Q636" s="1"/>
      <c r="R636" s="1"/>
      <c r="S636" s="1"/>
      <c r="T636" s="1"/>
      <c r="U636" s="1"/>
      <c r="V636" s="1"/>
      <c r="W636" s="1"/>
      <c r="X636" s="1"/>
      <c r="Y636" s="1"/>
      <c r="Z636" s="1"/>
    </row>
    <row r="637" spans="1:26" ht="15.75" customHeight="1" x14ac:dyDescent="0.2">
      <c r="A637" s="1"/>
      <c r="B637" s="1"/>
      <c r="C637" s="1"/>
      <c r="D637" s="22"/>
      <c r="E637" s="67"/>
      <c r="F637" s="67"/>
      <c r="G637" s="22"/>
      <c r="H637" s="22"/>
      <c r="I637" s="22"/>
      <c r="J637" s="22"/>
      <c r="K637" s="67"/>
      <c r="L637" s="67"/>
      <c r="M637" s="67"/>
      <c r="N637" s="67"/>
      <c r="O637" s="66"/>
      <c r="P637" s="1"/>
      <c r="Q637" s="1"/>
      <c r="R637" s="1"/>
      <c r="S637" s="1"/>
      <c r="T637" s="1"/>
      <c r="U637" s="1"/>
      <c r="V637" s="1"/>
      <c r="W637" s="1"/>
      <c r="X637" s="1"/>
      <c r="Y637" s="1"/>
      <c r="Z637" s="1"/>
    </row>
    <row r="638" spans="1:26" ht="15.75" customHeight="1" x14ac:dyDescent="0.2">
      <c r="A638" s="1"/>
      <c r="B638" s="1"/>
      <c r="C638" s="1"/>
      <c r="D638" s="22"/>
      <c r="E638" s="67"/>
      <c r="F638" s="67"/>
      <c r="G638" s="22"/>
      <c r="H638" s="22"/>
      <c r="I638" s="22"/>
      <c r="J638" s="22"/>
      <c r="K638" s="67"/>
      <c r="L638" s="67"/>
      <c r="M638" s="67"/>
      <c r="N638" s="67"/>
      <c r="O638" s="66"/>
      <c r="P638" s="1"/>
      <c r="Q638" s="1"/>
      <c r="R638" s="1"/>
      <c r="S638" s="1"/>
      <c r="T638" s="1"/>
      <c r="U638" s="1"/>
      <c r="V638" s="1"/>
      <c r="W638" s="1"/>
      <c r="X638" s="1"/>
      <c r="Y638" s="1"/>
      <c r="Z638" s="1"/>
    </row>
    <row r="639" spans="1:26" ht="15.75" customHeight="1" x14ac:dyDescent="0.2">
      <c r="A639" s="1"/>
      <c r="B639" s="1"/>
      <c r="C639" s="1"/>
      <c r="D639" s="22"/>
      <c r="E639" s="67"/>
      <c r="F639" s="67"/>
      <c r="G639" s="22"/>
      <c r="H639" s="22"/>
      <c r="I639" s="22"/>
      <c r="J639" s="22"/>
      <c r="K639" s="67"/>
      <c r="L639" s="67"/>
      <c r="M639" s="67"/>
      <c r="N639" s="67"/>
      <c r="O639" s="66"/>
      <c r="P639" s="1"/>
      <c r="Q639" s="1"/>
      <c r="R639" s="1"/>
      <c r="S639" s="1"/>
      <c r="T639" s="1"/>
      <c r="U639" s="1"/>
      <c r="V639" s="1"/>
      <c r="W639" s="1"/>
      <c r="X639" s="1"/>
      <c r="Y639" s="1"/>
      <c r="Z639" s="1"/>
    </row>
    <row r="640" spans="1:26" ht="15.75" customHeight="1" x14ac:dyDescent="0.2">
      <c r="A640" s="1"/>
      <c r="B640" s="1"/>
      <c r="C640" s="1"/>
      <c r="D640" s="22"/>
      <c r="E640" s="67"/>
      <c r="F640" s="67"/>
      <c r="G640" s="22"/>
      <c r="H640" s="22"/>
      <c r="I640" s="22"/>
      <c r="J640" s="22"/>
      <c r="K640" s="67"/>
      <c r="L640" s="67"/>
      <c r="M640" s="67"/>
      <c r="N640" s="67"/>
      <c r="O640" s="66"/>
      <c r="P640" s="1"/>
      <c r="Q640" s="1"/>
      <c r="R640" s="1"/>
      <c r="S640" s="1"/>
      <c r="T640" s="1"/>
      <c r="U640" s="1"/>
      <c r="V640" s="1"/>
      <c r="W640" s="1"/>
      <c r="X640" s="1"/>
      <c r="Y640" s="1"/>
      <c r="Z640" s="1"/>
    </row>
    <row r="641" spans="1:26" ht="15.75" customHeight="1" x14ac:dyDescent="0.2">
      <c r="A641" s="1"/>
      <c r="B641" s="1"/>
      <c r="C641" s="1"/>
      <c r="D641" s="22"/>
      <c r="E641" s="67"/>
      <c r="F641" s="67"/>
      <c r="G641" s="22"/>
      <c r="H641" s="22"/>
      <c r="I641" s="22"/>
      <c r="J641" s="22"/>
      <c r="K641" s="67"/>
      <c r="L641" s="67"/>
      <c r="M641" s="67"/>
      <c r="N641" s="67"/>
      <c r="O641" s="66"/>
      <c r="P641" s="1"/>
      <c r="Q641" s="1"/>
      <c r="R641" s="1"/>
      <c r="S641" s="1"/>
      <c r="T641" s="1"/>
      <c r="U641" s="1"/>
      <c r="V641" s="1"/>
      <c r="W641" s="1"/>
      <c r="X641" s="1"/>
      <c r="Y641" s="1"/>
      <c r="Z641" s="1"/>
    </row>
    <row r="642" spans="1:26" ht="15.75" customHeight="1" x14ac:dyDescent="0.2">
      <c r="A642" s="1"/>
      <c r="B642" s="1"/>
      <c r="C642" s="1"/>
      <c r="D642" s="22"/>
      <c r="E642" s="67"/>
      <c r="F642" s="67"/>
      <c r="G642" s="22"/>
      <c r="H642" s="22"/>
      <c r="I642" s="22"/>
      <c r="J642" s="22"/>
      <c r="K642" s="67"/>
      <c r="L642" s="67"/>
      <c r="M642" s="67"/>
      <c r="N642" s="67"/>
      <c r="O642" s="66"/>
      <c r="P642" s="1"/>
      <c r="Q642" s="1"/>
      <c r="R642" s="1"/>
      <c r="S642" s="1"/>
      <c r="T642" s="1"/>
      <c r="U642" s="1"/>
      <c r="V642" s="1"/>
      <c r="W642" s="1"/>
      <c r="X642" s="1"/>
      <c r="Y642" s="1"/>
      <c r="Z642" s="1"/>
    </row>
    <row r="643" spans="1:26" ht="15.75" customHeight="1" x14ac:dyDescent="0.2">
      <c r="A643" s="1"/>
      <c r="B643" s="1"/>
      <c r="C643" s="1"/>
      <c r="D643" s="22"/>
      <c r="E643" s="67"/>
      <c r="F643" s="67"/>
      <c r="G643" s="22"/>
      <c r="H643" s="22"/>
      <c r="I643" s="22"/>
      <c r="J643" s="22"/>
      <c r="K643" s="67"/>
      <c r="L643" s="67"/>
      <c r="M643" s="67"/>
      <c r="N643" s="67"/>
      <c r="O643" s="66"/>
      <c r="P643" s="1"/>
      <c r="Q643" s="1"/>
      <c r="R643" s="1"/>
      <c r="S643" s="1"/>
      <c r="T643" s="1"/>
      <c r="U643" s="1"/>
      <c r="V643" s="1"/>
      <c r="W643" s="1"/>
      <c r="X643" s="1"/>
      <c r="Y643" s="1"/>
      <c r="Z643" s="1"/>
    </row>
    <row r="644" spans="1:26" ht="15.75" customHeight="1" x14ac:dyDescent="0.2">
      <c r="A644" s="1"/>
      <c r="B644" s="1"/>
      <c r="C644" s="1"/>
      <c r="D644" s="22"/>
      <c r="E644" s="67"/>
      <c r="F644" s="67"/>
      <c r="G644" s="22"/>
      <c r="H644" s="22"/>
      <c r="I644" s="22"/>
      <c r="J644" s="22"/>
      <c r="K644" s="67"/>
      <c r="L644" s="67"/>
      <c r="M644" s="67"/>
      <c r="N644" s="67"/>
      <c r="O644" s="66"/>
      <c r="P644" s="1"/>
      <c r="Q644" s="1"/>
      <c r="R644" s="1"/>
      <c r="S644" s="1"/>
      <c r="T644" s="1"/>
      <c r="U644" s="1"/>
      <c r="V644" s="1"/>
      <c r="W644" s="1"/>
      <c r="X644" s="1"/>
      <c r="Y644" s="1"/>
      <c r="Z644" s="1"/>
    </row>
    <row r="645" spans="1:26" ht="15.75" customHeight="1" x14ac:dyDescent="0.2">
      <c r="A645" s="1"/>
      <c r="B645" s="1"/>
      <c r="C645" s="1"/>
      <c r="D645" s="22"/>
      <c r="E645" s="67"/>
      <c r="F645" s="67"/>
      <c r="G645" s="22"/>
      <c r="H645" s="22"/>
      <c r="I645" s="22"/>
      <c r="J645" s="22"/>
      <c r="K645" s="67"/>
      <c r="L645" s="67"/>
      <c r="M645" s="67"/>
      <c r="N645" s="67"/>
      <c r="O645" s="66"/>
      <c r="P645" s="1"/>
      <c r="Q645" s="1"/>
      <c r="R645" s="1"/>
      <c r="S645" s="1"/>
      <c r="T645" s="1"/>
      <c r="U645" s="1"/>
      <c r="V645" s="1"/>
      <c r="W645" s="1"/>
      <c r="X645" s="1"/>
      <c r="Y645" s="1"/>
      <c r="Z645" s="1"/>
    </row>
    <row r="646" spans="1:26" ht="15.75" customHeight="1" x14ac:dyDescent="0.2">
      <c r="A646" s="1"/>
      <c r="B646" s="1"/>
      <c r="C646" s="1"/>
      <c r="D646" s="22"/>
      <c r="E646" s="67"/>
      <c r="F646" s="67"/>
      <c r="G646" s="22"/>
      <c r="H646" s="22"/>
      <c r="I646" s="22"/>
      <c r="J646" s="22"/>
      <c r="K646" s="67"/>
      <c r="L646" s="67"/>
      <c r="M646" s="67"/>
      <c r="N646" s="67"/>
      <c r="O646" s="66"/>
      <c r="P646" s="1"/>
      <c r="Q646" s="1"/>
      <c r="R646" s="1"/>
      <c r="S646" s="1"/>
      <c r="T646" s="1"/>
      <c r="U646" s="1"/>
      <c r="V646" s="1"/>
      <c r="W646" s="1"/>
      <c r="X646" s="1"/>
      <c r="Y646" s="1"/>
      <c r="Z646" s="1"/>
    </row>
    <row r="647" spans="1:26" ht="15.75" customHeight="1" x14ac:dyDescent="0.2">
      <c r="A647" s="1"/>
      <c r="B647" s="1"/>
      <c r="C647" s="1"/>
      <c r="D647" s="22"/>
      <c r="E647" s="67"/>
      <c r="F647" s="67"/>
      <c r="G647" s="22"/>
      <c r="H647" s="22"/>
      <c r="I647" s="22"/>
      <c r="J647" s="22"/>
      <c r="K647" s="67"/>
      <c r="L647" s="67"/>
      <c r="M647" s="67"/>
      <c r="N647" s="67"/>
      <c r="O647" s="66"/>
      <c r="P647" s="1"/>
      <c r="Q647" s="1"/>
      <c r="R647" s="1"/>
      <c r="S647" s="1"/>
      <c r="T647" s="1"/>
      <c r="U647" s="1"/>
      <c r="V647" s="1"/>
      <c r="W647" s="1"/>
      <c r="X647" s="1"/>
      <c r="Y647" s="1"/>
      <c r="Z647" s="1"/>
    </row>
    <row r="648" spans="1:26" ht="15.75" customHeight="1" x14ac:dyDescent="0.2">
      <c r="A648" s="1"/>
      <c r="B648" s="1"/>
      <c r="C648" s="1"/>
      <c r="D648" s="22"/>
      <c r="E648" s="67"/>
      <c r="F648" s="67"/>
      <c r="G648" s="22"/>
      <c r="H648" s="22"/>
      <c r="I648" s="22"/>
      <c r="J648" s="22"/>
      <c r="K648" s="67"/>
      <c r="L648" s="67"/>
      <c r="M648" s="67"/>
      <c r="N648" s="67"/>
      <c r="O648" s="66"/>
      <c r="P648" s="1"/>
      <c r="Q648" s="1"/>
      <c r="R648" s="1"/>
      <c r="S648" s="1"/>
      <c r="T648" s="1"/>
      <c r="U648" s="1"/>
      <c r="V648" s="1"/>
      <c r="W648" s="1"/>
      <c r="X648" s="1"/>
      <c r="Y648" s="1"/>
      <c r="Z648" s="1"/>
    </row>
    <row r="649" spans="1:26" ht="15.75" customHeight="1" x14ac:dyDescent="0.2">
      <c r="A649" s="1"/>
      <c r="B649" s="1"/>
      <c r="C649" s="1"/>
      <c r="D649" s="22"/>
      <c r="E649" s="67"/>
      <c r="F649" s="67"/>
      <c r="G649" s="22"/>
      <c r="H649" s="22"/>
      <c r="I649" s="22"/>
      <c r="J649" s="22"/>
      <c r="K649" s="67"/>
      <c r="L649" s="67"/>
      <c r="M649" s="67"/>
      <c r="N649" s="67"/>
      <c r="O649" s="66"/>
      <c r="P649" s="1"/>
      <c r="Q649" s="1"/>
      <c r="R649" s="1"/>
      <c r="S649" s="1"/>
      <c r="T649" s="1"/>
      <c r="U649" s="1"/>
      <c r="V649" s="1"/>
      <c r="W649" s="1"/>
      <c r="X649" s="1"/>
      <c r="Y649" s="1"/>
      <c r="Z649" s="1"/>
    </row>
    <row r="650" spans="1:26" ht="15.75" customHeight="1" x14ac:dyDescent="0.2">
      <c r="A650" s="1"/>
      <c r="B650" s="1"/>
      <c r="C650" s="1"/>
      <c r="D650" s="22"/>
      <c r="E650" s="67"/>
      <c r="F650" s="67"/>
      <c r="G650" s="22"/>
      <c r="H650" s="22"/>
      <c r="I650" s="22"/>
      <c r="J650" s="22"/>
      <c r="K650" s="67"/>
      <c r="L650" s="67"/>
      <c r="M650" s="67"/>
      <c r="N650" s="67"/>
      <c r="O650" s="66"/>
      <c r="P650" s="1"/>
      <c r="Q650" s="1"/>
      <c r="R650" s="1"/>
      <c r="S650" s="1"/>
      <c r="T650" s="1"/>
      <c r="U650" s="1"/>
      <c r="V650" s="1"/>
      <c r="W650" s="1"/>
      <c r="X650" s="1"/>
      <c r="Y650" s="1"/>
      <c r="Z650" s="1"/>
    </row>
    <row r="651" spans="1:26" ht="15.75" customHeight="1" x14ac:dyDescent="0.2">
      <c r="A651" s="1"/>
      <c r="B651" s="1"/>
      <c r="C651" s="1"/>
      <c r="D651" s="22"/>
      <c r="E651" s="67"/>
      <c r="F651" s="67"/>
      <c r="G651" s="22"/>
      <c r="H651" s="22"/>
      <c r="I651" s="22"/>
      <c r="J651" s="22"/>
      <c r="K651" s="67"/>
      <c r="L651" s="67"/>
      <c r="M651" s="67"/>
      <c r="N651" s="67"/>
      <c r="O651" s="66"/>
      <c r="P651" s="1"/>
      <c r="Q651" s="1"/>
      <c r="R651" s="1"/>
      <c r="S651" s="1"/>
      <c r="T651" s="1"/>
      <c r="U651" s="1"/>
      <c r="V651" s="1"/>
      <c r="W651" s="1"/>
      <c r="X651" s="1"/>
      <c r="Y651" s="1"/>
      <c r="Z651" s="1"/>
    </row>
    <row r="652" spans="1:26" ht="15.75" customHeight="1" x14ac:dyDescent="0.2">
      <c r="A652" s="1"/>
      <c r="B652" s="1"/>
      <c r="C652" s="1"/>
      <c r="D652" s="22"/>
      <c r="E652" s="67"/>
      <c r="F652" s="67"/>
      <c r="G652" s="22"/>
      <c r="H652" s="22"/>
      <c r="I652" s="22"/>
      <c r="J652" s="22"/>
      <c r="K652" s="67"/>
      <c r="L652" s="67"/>
      <c r="M652" s="67"/>
      <c r="N652" s="67"/>
      <c r="O652" s="66"/>
      <c r="P652" s="1"/>
      <c r="Q652" s="1"/>
      <c r="R652" s="1"/>
      <c r="S652" s="1"/>
      <c r="T652" s="1"/>
      <c r="U652" s="1"/>
      <c r="V652" s="1"/>
      <c r="W652" s="1"/>
      <c r="X652" s="1"/>
      <c r="Y652" s="1"/>
      <c r="Z652" s="1"/>
    </row>
    <row r="653" spans="1:26" ht="15.75" customHeight="1" x14ac:dyDescent="0.2">
      <c r="A653" s="1"/>
      <c r="B653" s="1"/>
      <c r="C653" s="1"/>
      <c r="D653" s="22"/>
      <c r="E653" s="67"/>
      <c r="F653" s="67"/>
      <c r="G653" s="22"/>
      <c r="H653" s="22"/>
      <c r="I653" s="22"/>
      <c r="J653" s="22"/>
      <c r="K653" s="67"/>
      <c r="L653" s="67"/>
      <c r="M653" s="67"/>
      <c r="N653" s="67"/>
      <c r="O653" s="66"/>
      <c r="P653" s="1"/>
      <c r="Q653" s="1"/>
      <c r="R653" s="1"/>
      <c r="S653" s="1"/>
      <c r="T653" s="1"/>
      <c r="U653" s="1"/>
      <c r="V653" s="1"/>
      <c r="W653" s="1"/>
      <c r="X653" s="1"/>
      <c r="Y653" s="1"/>
      <c r="Z653" s="1"/>
    </row>
    <row r="654" spans="1:26" ht="15.75" customHeight="1" x14ac:dyDescent="0.2">
      <c r="A654" s="1"/>
      <c r="B654" s="1"/>
      <c r="C654" s="1"/>
      <c r="D654" s="22"/>
      <c r="E654" s="67"/>
      <c r="F654" s="67"/>
      <c r="G654" s="22"/>
      <c r="H654" s="22"/>
      <c r="I654" s="22"/>
      <c r="J654" s="22"/>
      <c r="K654" s="67"/>
      <c r="L654" s="67"/>
      <c r="M654" s="67"/>
      <c r="N654" s="67"/>
      <c r="O654" s="66"/>
      <c r="P654" s="1"/>
      <c r="Q654" s="1"/>
      <c r="R654" s="1"/>
      <c r="S654" s="1"/>
      <c r="T654" s="1"/>
      <c r="U654" s="1"/>
      <c r="V654" s="1"/>
      <c r="W654" s="1"/>
      <c r="X654" s="1"/>
      <c r="Y654" s="1"/>
      <c r="Z654" s="1"/>
    </row>
    <row r="655" spans="1:26" ht="15.75" customHeight="1" x14ac:dyDescent="0.2">
      <c r="A655" s="1"/>
      <c r="B655" s="1"/>
      <c r="C655" s="1"/>
      <c r="D655" s="22"/>
      <c r="E655" s="67"/>
      <c r="F655" s="67"/>
      <c r="G655" s="22"/>
      <c r="H655" s="22"/>
      <c r="I655" s="22"/>
      <c r="J655" s="22"/>
      <c r="K655" s="67"/>
      <c r="L655" s="67"/>
      <c r="M655" s="67"/>
      <c r="N655" s="67"/>
      <c r="O655" s="66"/>
      <c r="P655" s="1"/>
      <c r="Q655" s="1"/>
      <c r="R655" s="1"/>
      <c r="S655" s="1"/>
      <c r="T655" s="1"/>
      <c r="U655" s="1"/>
      <c r="V655" s="1"/>
      <c r="W655" s="1"/>
      <c r="X655" s="1"/>
      <c r="Y655" s="1"/>
      <c r="Z655" s="1"/>
    </row>
    <row r="656" spans="1:26" ht="15.75" customHeight="1" x14ac:dyDescent="0.2">
      <c r="A656" s="1"/>
      <c r="B656" s="1"/>
      <c r="C656" s="1"/>
      <c r="D656" s="22"/>
      <c r="E656" s="67"/>
      <c r="F656" s="67"/>
      <c r="G656" s="22"/>
      <c r="H656" s="22"/>
      <c r="I656" s="22"/>
      <c r="J656" s="22"/>
      <c r="K656" s="67"/>
      <c r="L656" s="67"/>
      <c r="M656" s="67"/>
      <c r="N656" s="67"/>
      <c r="O656" s="66"/>
      <c r="P656" s="1"/>
      <c r="Q656" s="1"/>
      <c r="R656" s="1"/>
      <c r="S656" s="1"/>
      <c r="T656" s="1"/>
      <c r="U656" s="1"/>
      <c r="V656" s="1"/>
      <c r="W656" s="1"/>
      <c r="X656" s="1"/>
      <c r="Y656" s="1"/>
      <c r="Z656" s="1"/>
    </row>
    <row r="657" spans="1:26" ht="15.75" customHeight="1" x14ac:dyDescent="0.2">
      <c r="A657" s="1"/>
      <c r="B657" s="1"/>
      <c r="C657" s="1"/>
      <c r="D657" s="22"/>
      <c r="E657" s="67"/>
      <c r="F657" s="67"/>
      <c r="G657" s="22"/>
      <c r="H657" s="22"/>
      <c r="I657" s="22"/>
      <c r="J657" s="22"/>
      <c r="K657" s="67"/>
      <c r="L657" s="67"/>
      <c r="M657" s="67"/>
      <c r="N657" s="67"/>
      <c r="O657" s="66"/>
      <c r="P657" s="1"/>
      <c r="Q657" s="1"/>
      <c r="R657" s="1"/>
      <c r="S657" s="1"/>
      <c r="T657" s="1"/>
      <c r="U657" s="1"/>
      <c r="V657" s="1"/>
      <c r="W657" s="1"/>
      <c r="X657" s="1"/>
      <c r="Y657" s="1"/>
      <c r="Z657" s="1"/>
    </row>
    <row r="658" spans="1:26" ht="15.75" customHeight="1" x14ac:dyDescent="0.2">
      <c r="A658" s="1"/>
      <c r="B658" s="1"/>
      <c r="C658" s="1"/>
      <c r="D658" s="22"/>
      <c r="E658" s="67"/>
      <c r="F658" s="67"/>
      <c r="G658" s="22"/>
      <c r="H658" s="22"/>
      <c r="I658" s="22"/>
      <c r="J658" s="22"/>
      <c r="K658" s="67"/>
      <c r="L658" s="67"/>
      <c r="M658" s="67"/>
      <c r="N658" s="67"/>
      <c r="O658" s="66"/>
      <c r="P658" s="1"/>
      <c r="Q658" s="1"/>
      <c r="R658" s="1"/>
      <c r="S658" s="1"/>
      <c r="T658" s="1"/>
      <c r="U658" s="1"/>
      <c r="V658" s="1"/>
      <c r="W658" s="1"/>
      <c r="X658" s="1"/>
      <c r="Y658" s="1"/>
      <c r="Z658" s="1"/>
    </row>
    <row r="659" spans="1:26" ht="15.75" customHeight="1" x14ac:dyDescent="0.2">
      <c r="A659" s="1"/>
      <c r="B659" s="1"/>
      <c r="C659" s="1"/>
      <c r="D659" s="22"/>
      <c r="E659" s="67"/>
      <c r="F659" s="67"/>
      <c r="G659" s="22"/>
      <c r="H659" s="22"/>
      <c r="I659" s="22"/>
      <c r="J659" s="22"/>
      <c r="K659" s="67"/>
      <c r="L659" s="67"/>
      <c r="M659" s="67"/>
      <c r="N659" s="67"/>
      <c r="O659" s="66"/>
      <c r="P659" s="1"/>
      <c r="Q659" s="1"/>
      <c r="R659" s="1"/>
      <c r="S659" s="1"/>
      <c r="T659" s="1"/>
      <c r="U659" s="1"/>
      <c r="V659" s="1"/>
      <c r="W659" s="1"/>
      <c r="X659" s="1"/>
      <c r="Y659" s="1"/>
      <c r="Z659" s="1"/>
    </row>
    <row r="660" spans="1:26" ht="15.75" customHeight="1" x14ac:dyDescent="0.2">
      <c r="A660" s="1"/>
      <c r="B660" s="1"/>
      <c r="C660" s="1"/>
      <c r="D660" s="22"/>
      <c r="E660" s="67"/>
      <c r="F660" s="67"/>
      <c r="G660" s="22"/>
      <c r="H660" s="22"/>
      <c r="I660" s="22"/>
      <c r="J660" s="22"/>
      <c r="K660" s="67"/>
      <c r="L660" s="67"/>
      <c r="M660" s="67"/>
      <c r="N660" s="67"/>
      <c r="O660" s="66"/>
      <c r="P660" s="1"/>
      <c r="Q660" s="1"/>
      <c r="R660" s="1"/>
      <c r="S660" s="1"/>
      <c r="T660" s="1"/>
      <c r="U660" s="1"/>
      <c r="V660" s="1"/>
      <c r="W660" s="1"/>
      <c r="X660" s="1"/>
      <c r="Y660" s="1"/>
      <c r="Z660" s="1"/>
    </row>
    <row r="661" spans="1:26" ht="15.75" customHeight="1" x14ac:dyDescent="0.2">
      <c r="A661" s="1"/>
      <c r="B661" s="1"/>
      <c r="C661" s="1"/>
      <c r="D661" s="22"/>
      <c r="E661" s="67"/>
      <c r="F661" s="67"/>
      <c r="G661" s="22"/>
      <c r="H661" s="22"/>
      <c r="I661" s="22"/>
      <c r="J661" s="22"/>
      <c r="K661" s="67"/>
      <c r="L661" s="67"/>
      <c r="M661" s="67"/>
      <c r="N661" s="67"/>
      <c r="O661" s="66"/>
      <c r="P661" s="1"/>
      <c r="Q661" s="1"/>
      <c r="R661" s="1"/>
      <c r="S661" s="1"/>
      <c r="T661" s="1"/>
      <c r="U661" s="1"/>
      <c r="V661" s="1"/>
      <c r="W661" s="1"/>
      <c r="X661" s="1"/>
      <c r="Y661" s="1"/>
      <c r="Z661" s="1"/>
    </row>
    <row r="662" spans="1:26" ht="15.75" customHeight="1" x14ac:dyDescent="0.2">
      <c r="A662" s="1"/>
      <c r="B662" s="1"/>
      <c r="C662" s="1"/>
      <c r="D662" s="22"/>
      <c r="E662" s="67"/>
      <c r="F662" s="67"/>
      <c r="G662" s="22"/>
      <c r="H662" s="22"/>
      <c r="I662" s="22"/>
      <c r="J662" s="22"/>
      <c r="K662" s="67"/>
      <c r="L662" s="67"/>
      <c r="M662" s="67"/>
      <c r="N662" s="67"/>
      <c r="O662" s="66"/>
      <c r="P662" s="1"/>
      <c r="Q662" s="1"/>
      <c r="R662" s="1"/>
      <c r="S662" s="1"/>
      <c r="T662" s="1"/>
      <c r="U662" s="1"/>
      <c r="V662" s="1"/>
      <c r="W662" s="1"/>
      <c r="X662" s="1"/>
      <c r="Y662" s="1"/>
      <c r="Z662" s="1"/>
    </row>
    <row r="663" spans="1:26" ht="15.75" customHeight="1" x14ac:dyDescent="0.2">
      <c r="A663" s="1"/>
      <c r="B663" s="1"/>
      <c r="C663" s="1"/>
      <c r="D663" s="22"/>
      <c r="E663" s="67"/>
      <c r="F663" s="67"/>
      <c r="G663" s="22"/>
      <c r="H663" s="22"/>
      <c r="I663" s="22"/>
      <c r="J663" s="22"/>
      <c r="K663" s="67"/>
      <c r="L663" s="67"/>
      <c r="M663" s="67"/>
      <c r="N663" s="67"/>
      <c r="O663" s="66"/>
      <c r="P663" s="1"/>
      <c r="Q663" s="1"/>
      <c r="R663" s="1"/>
      <c r="S663" s="1"/>
      <c r="T663" s="1"/>
      <c r="U663" s="1"/>
      <c r="V663" s="1"/>
      <c r="W663" s="1"/>
      <c r="X663" s="1"/>
      <c r="Y663" s="1"/>
      <c r="Z663" s="1"/>
    </row>
    <row r="664" spans="1:26" ht="15.75" customHeight="1" x14ac:dyDescent="0.2">
      <c r="A664" s="1"/>
      <c r="B664" s="1"/>
      <c r="C664" s="1"/>
      <c r="D664" s="22"/>
      <c r="E664" s="67"/>
      <c r="F664" s="67"/>
      <c r="G664" s="22"/>
      <c r="H664" s="22"/>
      <c r="I664" s="22"/>
      <c r="J664" s="22"/>
      <c r="K664" s="67"/>
      <c r="L664" s="67"/>
      <c r="M664" s="67"/>
      <c r="N664" s="67"/>
      <c r="O664" s="66"/>
      <c r="P664" s="1"/>
      <c r="Q664" s="1"/>
      <c r="R664" s="1"/>
      <c r="S664" s="1"/>
      <c r="T664" s="1"/>
      <c r="U664" s="1"/>
      <c r="V664" s="1"/>
      <c r="W664" s="1"/>
      <c r="X664" s="1"/>
      <c r="Y664" s="1"/>
      <c r="Z664" s="1"/>
    </row>
    <row r="665" spans="1:26" ht="15.75" customHeight="1" x14ac:dyDescent="0.2">
      <c r="A665" s="1"/>
      <c r="B665" s="1"/>
      <c r="C665" s="1"/>
      <c r="D665" s="22"/>
      <c r="E665" s="67"/>
      <c r="F665" s="67"/>
      <c r="G665" s="22"/>
      <c r="H665" s="22"/>
      <c r="I665" s="22"/>
      <c r="J665" s="22"/>
      <c r="K665" s="67"/>
      <c r="L665" s="67"/>
      <c r="M665" s="67"/>
      <c r="N665" s="67"/>
      <c r="O665" s="66"/>
      <c r="P665" s="1"/>
      <c r="Q665" s="1"/>
      <c r="R665" s="1"/>
      <c r="S665" s="1"/>
      <c r="T665" s="1"/>
      <c r="U665" s="1"/>
      <c r="V665" s="1"/>
      <c r="W665" s="1"/>
      <c r="X665" s="1"/>
      <c r="Y665" s="1"/>
      <c r="Z665" s="1"/>
    </row>
    <row r="666" spans="1:26" ht="15.75" customHeight="1" x14ac:dyDescent="0.2">
      <c r="A666" s="1"/>
      <c r="B666" s="1"/>
      <c r="C666" s="1"/>
      <c r="D666" s="22"/>
      <c r="E666" s="67"/>
      <c r="F666" s="67"/>
      <c r="G666" s="22"/>
      <c r="H666" s="22"/>
      <c r="I666" s="22"/>
      <c r="J666" s="22"/>
      <c r="K666" s="67"/>
      <c r="L666" s="67"/>
      <c r="M666" s="67"/>
      <c r="N666" s="67"/>
      <c r="O666" s="66"/>
      <c r="P666" s="1"/>
      <c r="Q666" s="1"/>
      <c r="R666" s="1"/>
      <c r="S666" s="1"/>
      <c r="T666" s="1"/>
      <c r="U666" s="1"/>
      <c r="V666" s="1"/>
      <c r="W666" s="1"/>
      <c r="X666" s="1"/>
      <c r="Y666" s="1"/>
      <c r="Z666" s="1"/>
    </row>
    <row r="667" spans="1:26" ht="15.75" customHeight="1" x14ac:dyDescent="0.2">
      <c r="A667" s="1"/>
      <c r="B667" s="1"/>
      <c r="C667" s="1"/>
      <c r="D667" s="22"/>
      <c r="E667" s="67"/>
      <c r="F667" s="67"/>
      <c r="G667" s="22"/>
      <c r="H667" s="22"/>
      <c r="I667" s="22"/>
      <c r="J667" s="22"/>
      <c r="K667" s="67"/>
      <c r="L667" s="67"/>
      <c r="M667" s="67"/>
      <c r="N667" s="67"/>
      <c r="O667" s="66"/>
      <c r="P667" s="1"/>
      <c r="Q667" s="1"/>
      <c r="R667" s="1"/>
      <c r="S667" s="1"/>
      <c r="T667" s="1"/>
      <c r="U667" s="1"/>
      <c r="V667" s="1"/>
      <c r="W667" s="1"/>
      <c r="X667" s="1"/>
      <c r="Y667" s="1"/>
      <c r="Z667" s="1"/>
    </row>
    <row r="668" spans="1:26" ht="15.75" customHeight="1" x14ac:dyDescent="0.2">
      <c r="A668" s="1"/>
      <c r="B668" s="1"/>
      <c r="C668" s="1"/>
      <c r="D668" s="22"/>
      <c r="E668" s="67"/>
      <c r="F668" s="67"/>
      <c r="G668" s="22"/>
      <c r="H668" s="22"/>
      <c r="I668" s="22"/>
      <c r="J668" s="22"/>
      <c r="K668" s="67"/>
      <c r="L668" s="67"/>
      <c r="M668" s="67"/>
      <c r="N668" s="67"/>
      <c r="O668" s="66"/>
      <c r="P668" s="1"/>
      <c r="Q668" s="1"/>
      <c r="R668" s="1"/>
      <c r="S668" s="1"/>
      <c r="T668" s="1"/>
      <c r="U668" s="1"/>
      <c r="V668" s="1"/>
      <c r="W668" s="1"/>
      <c r="X668" s="1"/>
      <c r="Y668" s="1"/>
      <c r="Z668" s="1"/>
    </row>
    <row r="669" spans="1:26" ht="15.75" customHeight="1" x14ac:dyDescent="0.2">
      <c r="A669" s="1"/>
      <c r="B669" s="1"/>
      <c r="C669" s="1"/>
      <c r="D669" s="22"/>
      <c r="E669" s="67"/>
      <c r="F669" s="67"/>
      <c r="G669" s="22"/>
      <c r="H669" s="22"/>
      <c r="I669" s="22"/>
      <c r="J669" s="22"/>
      <c r="K669" s="67"/>
      <c r="L669" s="67"/>
      <c r="M669" s="67"/>
      <c r="N669" s="67"/>
      <c r="O669" s="66"/>
      <c r="P669" s="1"/>
      <c r="Q669" s="1"/>
      <c r="R669" s="1"/>
      <c r="S669" s="1"/>
      <c r="T669" s="1"/>
      <c r="U669" s="1"/>
      <c r="V669" s="1"/>
      <c r="W669" s="1"/>
      <c r="X669" s="1"/>
      <c r="Y669" s="1"/>
      <c r="Z669" s="1"/>
    </row>
    <row r="670" spans="1:26" ht="15.75" customHeight="1" x14ac:dyDescent="0.2">
      <c r="A670" s="1"/>
      <c r="B670" s="1"/>
      <c r="C670" s="1"/>
      <c r="D670" s="22"/>
      <c r="E670" s="67"/>
      <c r="F670" s="67"/>
      <c r="G670" s="22"/>
      <c r="H670" s="22"/>
      <c r="I670" s="22"/>
      <c r="J670" s="22"/>
      <c r="K670" s="67"/>
      <c r="L670" s="67"/>
      <c r="M670" s="67"/>
      <c r="N670" s="67"/>
      <c r="O670" s="66"/>
      <c r="P670" s="1"/>
      <c r="Q670" s="1"/>
      <c r="R670" s="1"/>
      <c r="S670" s="1"/>
      <c r="T670" s="1"/>
      <c r="U670" s="1"/>
      <c r="V670" s="1"/>
      <c r="W670" s="1"/>
      <c r="X670" s="1"/>
      <c r="Y670" s="1"/>
      <c r="Z670" s="1"/>
    </row>
    <row r="671" spans="1:26" ht="15.75" customHeight="1" x14ac:dyDescent="0.2">
      <c r="A671" s="1"/>
      <c r="B671" s="1"/>
      <c r="C671" s="1"/>
      <c r="D671" s="22"/>
      <c r="E671" s="67"/>
      <c r="F671" s="67"/>
      <c r="G671" s="22"/>
      <c r="H671" s="22"/>
      <c r="I671" s="22"/>
      <c r="J671" s="22"/>
      <c r="K671" s="67"/>
      <c r="L671" s="67"/>
      <c r="M671" s="67"/>
      <c r="N671" s="67"/>
      <c r="O671" s="66"/>
      <c r="P671" s="1"/>
      <c r="Q671" s="1"/>
      <c r="R671" s="1"/>
      <c r="S671" s="1"/>
      <c r="T671" s="1"/>
      <c r="U671" s="1"/>
      <c r="V671" s="1"/>
      <c r="W671" s="1"/>
      <c r="X671" s="1"/>
      <c r="Y671" s="1"/>
      <c r="Z671" s="1"/>
    </row>
    <row r="672" spans="1:26" ht="15.75" customHeight="1" x14ac:dyDescent="0.2">
      <c r="A672" s="1"/>
      <c r="B672" s="1"/>
      <c r="C672" s="1"/>
      <c r="D672" s="22"/>
      <c r="E672" s="67"/>
      <c r="F672" s="67"/>
      <c r="G672" s="22"/>
      <c r="H672" s="22"/>
      <c r="I672" s="22"/>
      <c r="J672" s="22"/>
      <c r="K672" s="67"/>
      <c r="L672" s="67"/>
      <c r="M672" s="67"/>
      <c r="N672" s="67"/>
      <c r="O672" s="66"/>
      <c r="P672" s="1"/>
      <c r="Q672" s="1"/>
      <c r="R672" s="1"/>
      <c r="S672" s="1"/>
      <c r="T672" s="1"/>
      <c r="U672" s="1"/>
      <c r="V672" s="1"/>
      <c r="W672" s="1"/>
      <c r="X672" s="1"/>
      <c r="Y672" s="1"/>
      <c r="Z672" s="1"/>
    </row>
    <row r="673" spans="1:26" ht="15.75" customHeight="1" x14ac:dyDescent="0.2">
      <c r="A673" s="1"/>
      <c r="B673" s="1"/>
      <c r="C673" s="1"/>
      <c r="D673" s="22"/>
      <c r="E673" s="67"/>
      <c r="F673" s="67"/>
      <c r="G673" s="22"/>
      <c r="H673" s="22"/>
      <c r="I673" s="22"/>
      <c r="J673" s="22"/>
      <c r="K673" s="67"/>
      <c r="L673" s="67"/>
      <c r="M673" s="67"/>
      <c r="N673" s="67"/>
      <c r="O673" s="66"/>
      <c r="P673" s="1"/>
      <c r="Q673" s="1"/>
      <c r="R673" s="1"/>
      <c r="S673" s="1"/>
      <c r="T673" s="1"/>
      <c r="U673" s="1"/>
      <c r="V673" s="1"/>
      <c r="W673" s="1"/>
      <c r="X673" s="1"/>
      <c r="Y673" s="1"/>
      <c r="Z673" s="1"/>
    </row>
    <row r="674" spans="1:26" ht="15.75" customHeight="1" x14ac:dyDescent="0.2">
      <c r="A674" s="1"/>
      <c r="B674" s="1"/>
      <c r="C674" s="1"/>
      <c r="D674" s="22"/>
      <c r="E674" s="67"/>
      <c r="F674" s="67"/>
      <c r="G674" s="22"/>
      <c r="H674" s="22"/>
      <c r="I674" s="22"/>
      <c r="J674" s="22"/>
      <c r="K674" s="67"/>
      <c r="L674" s="67"/>
      <c r="M674" s="67"/>
      <c r="N674" s="67"/>
      <c r="O674" s="66"/>
      <c r="P674" s="1"/>
      <c r="Q674" s="1"/>
      <c r="R674" s="1"/>
      <c r="S674" s="1"/>
      <c r="T674" s="1"/>
      <c r="U674" s="1"/>
      <c r="V674" s="1"/>
      <c r="W674" s="1"/>
      <c r="X674" s="1"/>
      <c r="Y674" s="1"/>
      <c r="Z674" s="1"/>
    </row>
    <row r="675" spans="1:26" ht="15.75" customHeight="1" x14ac:dyDescent="0.2">
      <c r="A675" s="1"/>
      <c r="B675" s="1"/>
      <c r="C675" s="1"/>
      <c r="D675" s="22"/>
      <c r="E675" s="67"/>
      <c r="F675" s="67"/>
      <c r="G675" s="22"/>
      <c r="H675" s="22"/>
      <c r="I675" s="22"/>
      <c r="J675" s="22"/>
      <c r="K675" s="67"/>
      <c r="L675" s="67"/>
      <c r="M675" s="67"/>
      <c r="N675" s="67"/>
      <c r="O675" s="66"/>
      <c r="P675" s="1"/>
      <c r="Q675" s="1"/>
      <c r="R675" s="1"/>
      <c r="S675" s="1"/>
      <c r="T675" s="1"/>
      <c r="U675" s="1"/>
      <c r="V675" s="1"/>
      <c r="W675" s="1"/>
      <c r="X675" s="1"/>
      <c r="Y675" s="1"/>
      <c r="Z675" s="1"/>
    </row>
    <row r="676" spans="1:26" ht="15.75" customHeight="1" x14ac:dyDescent="0.2">
      <c r="A676" s="1"/>
      <c r="B676" s="1"/>
      <c r="C676" s="1"/>
      <c r="D676" s="22"/>
      <c r="E676" s="67"/>
      <c r="F676" s="67"/>
      <c r="G676" s="22"/>
      <c r="H676" s="22"/>
      <c r="I676" s="22"/>
      <c r="J676" s="22"/>
      <c r="K676" s="67"/>
      <c r="L676" s="67"/>
      <c r="M676" s="67"/>
      <c r="N676" s="67"/>
      <c r="O676" s="66"/>
      <c r="P676" s="1"/>
      <c r="Q676" s="1"/>
      <c r="R676" s="1"/>
      <c r="S676" s="1"/>
      <c r="T676" s="1"/>
      <c r="U676" s="1"/>
      <c r="V676" s="1"/>
      <c r="W676" s="1"/>
      <c r="X676" s="1"/>
      <c r="Y676" s="1"/>
      <c r="Z676" s="1"/>
    </row>
    <row r="677" spans="1:26" ht="15.75" customHeight="1" x14ac:dyDescent="0.2">
      <c r="A677" s="1"/>
      <c r="B677" s="1"/>
      <c r="C677" s="1"/>
      <c r="D677" s="22"/>
      <c r="E677" s="67"/>
      <c r="F677" s="67"/>
      <c r="G677" s="22"/>
      <c r="H677" s="22"/>
      <c r="I677" s="22"/>
      <c r="J677" s="22"/>
      <c r="K677" s="67"/>
      <c r="L677" s="67"/>
      <c r="M677" s="67"/>
      <c r="N677" s="67"/>
      <c r="O677" s="66"/>
      <c r="P677" s="1"/>
      <c r="Q677" s="1"/>
      <c r="R677" s="1"/>
      <c r="S677" s="1"/>
      <c r="T677" s="1"/>
      <c r="U677" s="1"/>
      <c r="V677" s="1"/>
      <c r="W677" s="1"/>
      <c r="X677" s="1"/>
      <c r="Y677" s="1"/>
      <c r="Z677" s="1"/>
    </row>
    <row r="678" spans="1:26" ht="15.75" customHeight="1" x14ac:dyDescent="0.2">
      <c r="A678" s="1"/>
      <c r="B678" s="1"/>
      <c r="C678" s="1"/>
      <c r="D678" s="22"/>
      <c r="E678" s="67"/>
      <c r="F678" s="67"/>
      <c r="G678" s="22"/>
      <c r="H678" s="22"/>
      <c r="I678" s="22"/>
      <c r="J678" s="22"/>
      <c r="K678" s="67"/>
      <c r="L678" s="67"/>
      <c r="M678" s="67"/>
      <c r="N678" s="67"/>
      <c r="O678" s="66"/>
      <c r="P678" s="1"/>
      <c r="Q678" s="1"/>
      <c r="R678" s="1"/>
      <c r="S678" s="1"/>
      <c r="T678" s="1"/>
      <c r="U678" s="1"/>
      <c r="V678" s="1"/>
      <c r="W678" s="1"/>
      <c r="X678" s="1"/>
      <c r="Y678" s="1"/>
      <c r="Z678" s="1"/>
    </row>
    <row r="679" spans="1:26" ht="15.75" customHeight="1" x14ac:dyDescent="0.2">
      <c r="A679" s="1"/>
      <c r="B679" s="1"/>
      <c r="C679" s="1"/>
      <c r="D679" s="22"/>
      <c r="E679" s="67"/>
      <c r="F679" s="67"/>
      <c r="G679" s="22"/>
      <c r="H679" s="22"/>
      <c r="I679" s="22"/>
      <c r="J679" s="22"/>
      <c r="K679" s="67"/>
      <c r="L679" s="67"/>
      <c r="M679" s="67"/>
      <c r="N679" s="67"/>
      <c r="O679" s="66"/>
      <c r="P679" s="1"/>
      <c r="Q679" s="1"/>
      <c r="R679" s="1"/>
      <c r="S679" s="1"/>
      <c r="T679" s="1"/>
      <c r="U679" s="1"/>
      <c r="V679" s="1"/>
      <c r="W679" s="1"/>
      <c r="X679" s="1"/>
      <c r="Y679" s="1"/>
      <c r="Z679" s="1"/>
    </row>
    <row r="680" spans="1:26" ht="15.75" customHeight="1" x14ac:dyDescent="0.2">
      <c r="A680" s="1"/>
      <c r="B680" s="1"/>
      <c r="C680" s="1"/>
      <c r="D680" s="22"/>
      <c r="E680" s="67"/>
      <c r="F680" s="67"/>
      <c r="G680" s="22"/>
      <c r="H680" s="22"/>
      <c r="I680" s="22"/>
      <c r="J680" s="22"/>
      <c r="K680" s="67"/>
      <c r="L680" s="67"/>
      <c r="M680" s="67"/>
      <c r="N680" s="67"/>
      <c r="O680" s="66"/>
      <c r="P680" s="1"/>
      <c r="Q680" s="1"/>
      <c r="R680" s="1"/>
      <c r="S680" s="1"/>
      <c r="T680" s="1"/>
      <c r="U680" s="1"/>
      <c r="V680" s="1"/>
      <c r="W680" s="1"/>
      <c r="X680" s="1"/>
      <c r="Y680" s="1"/>
      <c r="Z680" s="1"/>
    </row>
    <row r="681" spans="1:26" ht="15.75" customHeight="1" x14ac:dyDescent="0.2">
      <c r="A681" s="1"/>
      <c r="B681" s="1"/>
      <c r="C681" s="1"/>
      <c r="D681" s="22"/>
      <c r="E681" s="67"/>
      <c r="F681" s="67"/>
      <c r="G681" s="22"/>
      <c r="H681" s="22"/>
      <c r="I681" s="22"/>
      <c r="J681" s="22"/>
      <c r="K681" s="67"/>
      <c r="L681" s="67"/>
      <c r="M681" s="67"/>
      <c r="N681" s="67"/>
      <c r="O681" s="66"/>
      <c r="P681" s="1"/>
      <c r="Q681" s="1"/>
      <c r="R681" s="1"/>
      <c r="S681" s="1"/>
      <c r="T681" s="1"/>
      <c r="U681" s="1"/>
      <c r="V681" s="1"/>
      <c r="W681" s="1"/>
      <c r="X681" s="1"/>
      <c r="Y681" s="1"/>
      <c r="Z681" s="1"/>
    </row>
    <row r="682" spans="1:26" ht="15.75" customHeight="1" x14ac:dyDescent="0.2">
      <c r="A682" s="1"/>
      <c r="B682" s="1"/>
      <c r="C682" s="1"/>
      <c r="D682" s="22"/>
      <c r="E682" s="67"/>
      <c r="F682" s="67"/>
      <c r="G682" s="22"/>
      <c r="H682" s="22"/>
      <c r="I682" s="22"/>
      <c r="J682" s="22"/>
      <c r="K682" s="67"/>
      <c r="L682" s="67"/>
      <c r="M682" s="67"/>
      <c r="N682" s="67"/>
      <c r="O682" s="66"/>
      <c r="P682" s="1"/>
      <c r="Q682" s="1"/>
      <c r="R682" s="1"/>
      <c r="S682" s="1"/>
      <c r="T682" s="1"/>
      <c r="U682" s="1"/>
      <c r="V682" s="1"/>
      <c r="W682" s="1"/>
      <c r="X682" s="1"/>
      <c r="Y682" s="1"/>
      <c r="Z682" s="1"/>
    </row>
    <row r="683" spans="1:26" ht="15.75" customHeight="1" x14ac:dyDescent="0.2">
      <c r="A683" s="1"/>
      <c r="B683" s="1"/>
      <c r="C683" s="1"/>
      <c r="D683" s="22"/>
      <c r="E683" s="67"/>
      <c r="F683" s="67"/>
      <c r="G683" s="22"/>
      <c r="H683" s="22"/>
      <c r="I683" s="22"/>
      <c r="J683" s="22"/>
      <c r="K683" s="67"/>
      <c r="L683" s="67"/>
      <c r="M683" s="67"/>
      <c r="N683" s="67"/>
      <c r="O683" s="66"/>
      <c r="P683" s="1"/>
      <c r="Q683" s="1"/>
      <c r="R683" s="1"/>
      <c r="S683" s="1"/>
      <c r="T683" s="1"/>
      <c r="U683" s="1"/>
      <c r="V683" s="1"/>
      <c r="W683" s="1"/>
      <c r="X683" s="1"/>
      <c r="Y683" s="1"/>
      <c r="Z683" s="1"/>
    </row>
    <row r="684" spans="1:26" ht="15.75" customHeight="1" x14ac:dyDescent="0.2">
      <c r="A684" s="1"/>
      <c r="B684" s="1"/>
      <c r="C684" s="1"/>
      <c r="D684" s="22"/>
      <c r="E684" s="67"/>
      <c r="F684" s="67"/>
      <c r="G684" s="22"/>
      <c r="H684" s="22"/>
      <c r="I684" s="22"/>
      <c r="J684" s="22"/>
      <c r="K684" s="67"/>
      <c r="L684" s="67"/>
      <c r="M684" s="67"/>
      <c r="N684" s="67"/>
      <c r="O684" s="66"/>
      <c r="P684" s="1"/>
      <c r="Q684" s="1"/>
      <c r="R684" s="1"/>
      <c r="S684" s="1"/>
      <c r="T684" s="1"/>
      <c r="U684" s="1"/>
      <c r="V684" s="1"/>
      <c r="W684" s="1"/>
      <c r="X684" s="1"/>
      <c r="Y684" s="1"/>
      <c r="Z684" s="1"/>
    </row>
    <row r="685" spans="1:26" ht="15.75" customHeight="1" x14ac:dyDescent="0.2">
      <c r="A685" s="1"/>
      <c r="B685" s="1"/>
      <c r="C685" s="1"/>
      <c r="D685" s="22"/>
      <c r="E685" s="67"/>
      <c r="F685" s="67"/>
      <c r="G685" s="22"/>
      <c r="H685" s="22"/>
      <c r="I685" s="22"/>
      <c r="J685" s="22"/>
      <c r="K685" s="67"/>
      <c r="L685" s="67"/>
      <c r="M685" s="67"/>
      <c r="N685" s="67"/>
      <c r="O685" s="66"/>
      <c r="P685" s="1"/>
      <c r="Q685" s="1"/>
      <c r="R685" s="1"/>
      <c r="S685" s="1"/>
      <c r="T685" s="1"/>
      <c r="U685" s="1"/>
      <c r="V685" s="1"/>
      <c r="W685" s="1"/>
      <c r="X685" s="1"/>
      <c r="Y685" s="1"/>
      <c r="Z685" s="1"/>
    </row>
    <row r="686" spans="1:26" ht="15.75" customHeight="1" x14ac:dyDescent="0.2">
      <c r="A686" s="1"/>
      <c r="B686" s="1"/>
      <c r="C686" s="1"/>
      <c r="D686" s="22"/>
      <c r="E686" s="67"/>
      <c r="F686" s="67"/>
      <c r="G686" s="22"/>
      <c r="H686" s="22"/>
      <c r="I686" s="22"/>
      <c r="J686" s="22"/>
      <c r="K686" s="67"/>
      <c r="L686" s="67"/>
      <c r="M686" s="67"/>
      <c r="N686" s="67"/>
      <c r="O686" s="66"/>
      <c r="P686" s="1"/>
      <c r="Q686" s="1"/>
      <c r="R686" s="1"/>
      <c r="S686" s="1"/>
      <c r="T686" s="1"/>
      <c r="U686" s="1"/>
      <c r="V686" s="1"/>
      <c r="W686" s="1"/>
      <c r="X686" s="1"/>
      <c r="Y686" s="1"/>
      <c r="Z686" s="1"/>
    </row>
    <row r="687" spans="1:26" ht="15.75" customHeight="1" x14ac:dyDescent="0.2">
      <c r="A687" s="1"/>
      <c r="B687" s="1"/>
      <c r="C687" s="1"/>
      <c r="D687" s="22"/>
      <c r="E687" s="67"/>
      <c r="F687" s="67"/>
      <c r="G687" s="22"/>
      <c r="H687" s="22"/>
      <c r="I687" s="22"/>
      <c r="J687" s="22"/>
      <c r="K687" s="67"/>
      <c r="L687" s="67"/>
      <c r="M687" s="67"/>
      <c r="N687" s="67"/>
      <c r="O687" s="66"/>
      <c r="P687" s="1"/>
      <c r="Q687" s="1"/>
      <c r="R687" s="1"/>
      <c r="S687" s="1"/>
      <c r="T687" s="1"/>
      <c r="U687" s="1"/>
      <c r="V687" s="1"/>
      <c r="W687" s="1"/>
      <c r="X687" s="1"/>
      <c r="Y687" s="1"/>
      <c r="Z687" s="1"/>
    </row>
    <row r="688" spans="1:26" ht="15.75" customHeight="1" x14ac:dyDescent="0.2">
      <c r="A688" s="1"/>
      <c r="B688" s="1"/>
      <c r="C688" s="1"/>
      <c r="D688" s="22"/>
      <c r="E688" s="67"/>
      <c r="F688" s="67"/>
      <c r="G688" s="22"/>
      <c r="H688" s="22"/>
      <c r="I688" s="22"/>
      <c r="J688" s="22"/>
      <c r="K688" s="67"/>
      <c r="L688" s="67"/>
      <c r="M688" s="67"/>
      <c r="N688" s="67"/>
      <c r="O688" s="66"/>
      <c r="P688" s="1"/>
      <c r="Q688" s="1"/>
      <c r="R688" s="1"/>
      <c r="S688" s="1"/>
      <c r="T688" s="1"/>
      <c r="U688" s="1"/>
      <c r="V688" s="1"/>
      <c r="W688" s="1"/>
      <c r="X688" s="1"/>
      <c r="Y688" s="1"/>
      <c r="Z688" s="1"/>
    </row>
    <row r="689" spans="1:26" ht="15.75" customHeight="1" x14ac:dyDescent="0.2">
      <c r="A689" s="1"/>
      <c r="B689" s="1"/>
      <c r="C689" s="1"/>
      <c r="D689" s="22"/>
      <c r="E689" s="67"/>
      <c r="F689" s="67"/>
      <c r="G689" s="22"/>
      <c r="H689" s="22"/>
      <c r="I689" s="22"/>
      <c r="J689" s="22"/>
      <c r="K689" s="67"/>
      <c r="L689" s="67"/>
      <c r="M689" s="67"/>
      <c r="N689" s="67"/>
      <c r="O689" s="66"/>
      <c r="P689" s="1"/>
      <c r="Q689" s="1"/>
      <c r="R689" s="1"/>
      <c r="S689" s="1"/>
      <c r="T689" s="1"/>
      <c r="U689" s="1"/>
      <c r="V689" s="1"/>
      <c r="W689" s="1"/>
      <c r="X689" s="1"/>
      <c r="Y689" s="1"/>
      <c r="Z689" s="1"/>
    </row>
    <row r="690" spans="1:26" ht="15.75" customHeight="1" x14ac:dyDescent="0.2">
      <c r="A690" s="1"/>
      <c r="B690" s="1"/>
      <c r="C690" s="1"/>
      <c r="D690" s="22"/>
      <c r="E690" s="67"/>
      <c r="F690" s="67"/>
      <c r="G690" s="22"/>
      <c r="H690" s="22"/>
      <c r="I690" s="22"/>
      <c r="J690" s="22"/>
      <c r="K690" s="67"/>
      <c r="L690" s="67"/>
      <c r="M690" s="67"/>
      <c r="N690" s="67"/>
      <c r="O690" s="66"/>
      <c r="P690" s="1"/>
      <c r="Q690" s="1"/>
      <c r="R690" s="1"/>
      <c r="S690" s="1"/>
      <c r="T690" s="1"/>
      <c r="U690" s="1"/>
      <c r="V690" s="1"/>
      <c r="W690" s="1"/>
      <c r="X690" s="1"/>
      <c r="Y690" s="1"/>
      <c r="Z690" s="1"/>
    </row>
    <row r="691" spans="1:26" ht="15.75" customHeight="1" x14ac:dyDescent="0.2">
      <c r="A691" s="1"/>
      <c r="B691" s="1"/>
      <c r="C691" s="1"/>
      <c r="D691" s="22"/>
      <c r="E691" s="67"/>
      <c r="F691" s="67"/>
      <c r="G691" s="22"/>
      <c r="H691" s="22"/>
      <c r="I691" s="22"/>
      <c r="J691" s="22"/>
      <c r="K691" s="67"/>
      <c r="L691" s="67"/>
      <c r="M691" s="67"/>
      <c r="N691" s="67"/>
      <c r="O691" s="66"/>
      <c r="P691" s="1"/>
      <c r="Q691" s="1"/>
      <c r="R691" s="1"/>
      <c r="S691" s="1"/>
      <c r="T691" s="1"/>
      <c r="U691" s="1"/>
      <c r="V691" s="1"/>
      <c r="W691" s="1"/>
      <c r="X691" s="1"/>
      <c r="Y691" s="1"/>
      <c r="Z691" s="1"/>
    </row>
    <row r="692" spans="1:26" ht="15.75" customHeight="1" x14ac:dyDescent="0.2">
      <c r="A692" s="1"/>
      <c r="B692" s="1"/>
      <c r="C692" s="1"/>
      <c r="D692" s="22"/>
      <c r="E692" s="67"/>
      <c r="F692" s="67"/>
      <c r="G692" s="22"/>
      <c r="H692" s="22"/>
      <c r="I692" s="22"/>
      <c r="J692" s="22"/>
      <c r="K692" s="67"/>
      <c r="L692" s="67"/>
      <c r="M692" s="67"/>
      <c r="N692" s="67"/>
      <c r="O692" s="66"/>
      <c r="P692" s="1"/>
      <c r="Q692" s="1"/>
      <c r="R692" s="1"/>
      <c r="S692" s="1"/>
      <c r="T692" s="1"/>
      <c r="U692" s="1"/>
      <c r="V692" s="1"/>
      <c r="W692" s="1"/>
      <c r="X692" s="1"/>
      <c r="Y692" s="1"/>
      <c r="Z692" s="1"/>
    </row>
    <row r="693" spans="1:26" ht="15.75" customHeight="1" x14ac:dyDescent="0.2">
      <c r="A693" s="1"/>
      <c r="B693" s="1"/>
      <c r="C693" s="1"/>
      <c r="D693" s="22"/>
      <c r="E693" s="67"/>
      <c r="F693" s="67"/>
      <c r="G693" s="22"/>
      <c r="H693" s="22"/>
      <c r="I693" s="22"/>
      <c r="J693" s="22"/>
      <c r="K693" s="67"/>
      <c r="L693" s="67"/>
      <c r="M693" s="67"/>
      <c r="N693" s="67"/>
      <c r="O693" s="66"/>
      <c r="P693" s="1"/>
      <c r="Q693" s="1"/>
      <c r="R693" s="1"/>
      <c r="S693" s="1"/>
      <c r="T693" s="1"/>
      <c r="U693" s="1"/>
      <c r="V693" s="1"/>
      <c r="W693" s="1"/>
      <c r="X693" s="1"/>
      <c r="Y693" s="1"/>
      <c r="Z693" s="1"/>
    </row>
    <row r="694" spans="1:26" ht="15.75" customHeight="1" x14ac:dyDescent="0.2">
      <c r="A694" s="1"/>
      <c r="B694" s="1"/>
      <c r="C694" s="1"/>
      <c r="D694" s="22"/>
      <c r="E694" s="67"/>
      <c r="F694" s="67"/>
      <c r="G694" s="22"/>
      <c r="H694" s="22"/>
      <c r="I694" s="22"/>
      <c r="J694" s="22"/>
      <c r="K694" s="67"/>
      <c r="L694" s="67"/>
      <c r="M694" s="67"/>
      <c r="N694" s="67"/>
      <c r="O694" s="66"/>
      <c r="P694" s="1"/>
      <c r="Q694" s="1"/>
      <c r="R694" s="1"/>
      <c r="S694" s="1"/>
      <c r="T694" s="1"/>
      <c r="U694" s="1"/>
      <c r="V694" s="1"/>
      <c r="W694" s="1"/>
      <c r="X694" s="1"/>
      <c r="Y694" s="1"/>
      <c r="Z694" s="1"/>
    </row>
    <row r="695" spans="1:26" ht="15.75" customHeight="1" x14ac:dyDescent="0.2">
      <c r="A695" s="1"/>
      <c r="B695" s="1"/>
      <c r="C695" s="1"/>
      <c r="D695" s="22"/>
      <c r="E695" s="67"/>
      <c r="F695" s="67"/>
      <c r="G695" s="22"/>
      <c r="H695" s="22"/>
      <c r="I695" s="22"/>
      <c r="J695" s="22"/>
      <c r="K695" s="67"/>
      <c r="L695" s="67"/>
      <c r="M695" s="67"/>
      <c r="N695" s="67"/>
      <c r="O695" s="66"/>
      <c r="P695" s="1"/>
      <c r="Q695" s="1"/>
      <c r="R695" s="1"/>
      <c r="S695" s="1"/>
      <c r="T695" s="1"/>
      <c r="U695" s="1"/>
      <c r="V695" s="1"/>
      <c r="W695" s="1"/>
      <c r="X695" s="1"/>
      <c r="Y695" s="1"/>
      <c r="Z695" s="1"/>
    </row>
    <row r="696" spans="1:26" ht="15.75" customHeight="1" x14ac:dyDescent="0.2">
      <c r="A696" s="1"/>
      <c r="B696" s="1"/>
      <c r="C696" s="1"/>
      <c r="D696" s="22"/>
      <c r="E696" s="67"/>
      <c r="F696" s="67"/>
      <c r="G696" s="22"/>
      <c r="H696" s="22"/>
      <c r="I696" s="22"/>
      <c r="J696" s="22"/>
      <c r="K696" s="67"/>
      <c r="L696" s="67"/>
      <c r="M696" s="67"/>
      <c r="N696" s="67"/>
      <c r="O696" s="66"/>
      <c r="P696" s="1"/>
      <c r="Q696" s="1"/>
      <c r="R696" s="1"/>
      <c r="S696" s="1"/>
      <c r="T696" s="1"/>
      <c r="U696" s="1"/>
      <c r="V696" s="1"/>
      <c r="W696" s="1"/>
      <c r="X696" s="1"/>
      <c r="Y696" s="1"/>
      <c r="Z696" s="1"/>
    </row>
    <row r="697" spans="1:26" ht="15.75" customHeight="1" x14ac:dyDescent="0.2">
      <c r="A697" s="1"/>
      <c r="B697" s="1"/>
      <c r="C697" s="1"/>
      <c r="D697" s="22"/>
      <c r="E697" s="67"/>
      <c r="F697" s="67"/>
      <c r="G697" s="22"/>
      <c r="H697" s="22"/>
      <c r="I697" s="22"/>
      <c r="J697" s="22"/>
      <c r="K697" s="67"/>
      <c r="L697" s="67"/>
      <c r="M697" s="67"/>
      <c r="N697" s="67"/>
      <c r="O697" s="66"/>
      <c r="P697" s="1"/>
      <c r="Q697" s="1"/>
      <c r="R697" s="1"/>
      <c r="S697" s="1"/>
      <c r="T697" s="1"/>
      <c r="U697" s="1"/>
      <c r="V697" s="1"/>
      <c r="W697" s="1"/>
      <c r="X697" s="1"/>
      <c r="Y697" s="1"/>
      <c r="Z697" s="1"/>
    </row>
    <row r="698" spans="1:26" ht="15.75" customHeight="1" x14ac:dyDescent="0.2">
      <c r="A698" s="1"/>
      <c r="B698" s="1"/>
      <c r="C698" s="1"/>
      <c r="D698" s="22"/>
      <c r="E698" s="67"/>
      <c r="F698" s="67"/>
      <c r="G698" s="22"/>
      <c r="H698" s="22"/>
      <c r="I698" s="22"/>
      <c r="J698" s="22"/>
      <c r="K698" s="67"/>
      <c r="L698" s="67"/>
      <c r="M698" s="67"/>
      <c r="N698" s="67"/>
      <c r="O698" s="66"/>
      <c r="P698" s="1"/>
      <c r="Q698" s="1"/>
      <c r="R698" s="1"/>
      <c r="S698" s="1"/>
      <c r="T698" s="1"/>
      <c r="U698" s="1"/>
      <c r="V698" s="1"/>
      <c r="W698" s="1"/>
      <c r="X698" s="1"/>
      <c r="Y698" s="1"/>
      <c r="Z698" s="1"/>
    </row>
    <row r="699" spans="1:26" ht="15.75" customHeight="1" x14ac:dyDescent="0.2">
      <c r="A699" s="1"/>
      <c r="B699" s="1"/>
      <c r="C699" s="1"/>
      <c r="D699" s="22"/>
      <c r="E699" s="67"/>
      <c r="F699" s="67"/>
      <c r="G699" s="22"/>
      <c r="H699" s="22"/>
      <c r="I699" s="22"/>
      <c r="J699" s="22"/>
      <c r="K699" s="67"/>
      <c r="L699" s="67"/>
      <c r="M699" s="67"/>
      <c r="N699" s="67"/>
      <c r="O699" s="66"/>
      <c r="P699" s="1"/>
      <c r="Q699" s="1"/>
      <c r="R699" s="1"/>
      <c r="S699" s="1"/>
      <c r="T699" s="1"/>
      <c r="U699" s="1"/>
      <c r="V699" s="1"/>
      <c r="W699" s="1"/>
      <c r="X699" s="1"/>
      <c r="Y699" s="1"/>
      <c r="Z699" s="1"/>
    </row>
    <row r="700" spans="1:26" ht="15.75" customHeight="1" x14ac:dyDescent="0.2">
      <c r="A700" s="1"/>
      <c r="B700" s="1"/>
      <c r="C700" s="1"/>
      <c r="D700" s="22"/>
      <c r="E700" s="67"/>
      <c r="F700" s="67"/>
      <c r="G700" s="22"/>
      <c r="H700" s="22"/>
      <c r="I700" s="22"/>
      <c r="J700" s="22"/>
      <c r="K700" s="67"/>
      <c r="L700" s="67"/>
      <c r="M700" s="67"/>
      <c r="N700" s="67"/>
      <c r="O700" s="66"/>
      <c r="P700" s="1"/>
      <c r="Q700" s="1"/>
      <c r="R700" s="1"/>
      <c r="S700" s="1"/>
      <c r="T700" s="1"/>
      <c r="U700" s="1"/>
      <c r="V700" s="1"/>
      <c r="W700" s="1"/>
      <c r="X700" s="1"/>
      <c r="Y700" s="1"/>
      <c r="Z700" s="1"/>
    </row>
    <row r="701" spans="1:26" ht="15.75" customHeight="1" x14ac:dyDescent="0.2">
      <c r="A701" s="1"/>
      <c r="B701" s="1"/>
      <c r="C701" s="1"/>
      <c r="D701" s="22"/>
      <c r="E701" s="67"/>
      <c r="F701" s="67"/>
      <c r="G701" s="22"/>
      <c r="H701" s="22"/>
      <c r="I701" s="22"/>
      <c r="J701" s="22"/>
      <c r="K701" s="67"/>
      <c r="L701" s="67"/>
      <c r="M701" s="67"/>
      <c r="N701" s="67"/>
      <c r="O701" s="66"/>
      <c r="P701" s="1"/>
      <c r="Q701" s="1"/>
      <c r="R701" s="1"/>
      <c r="S701" s="1"/>
      <c r="T701" s="1"/>
      <c r="U701" s="1"/>
      <c r="V701" s="1"/>
      <c r="W701" s="1"/>
      <c r="X701" s="1"/>
      <c r="Y701" s="1"/>
      <c r="Z701" s="1"/>
    </row>
    <row r="702" spans="1:26" ht="15.75" customHeight="1" x14ac:dyDescent="0.2">
      <c r="A702" s="1"/>
      <c r="B702" s="1"/>
      <c r="C702" s="1"/>
      <c r="D702" s="22"/>
      <c r="E702" s="67"/>
      <c r="F702" s="67"/>
      <c r="G702" s="22"/>
      <c r="H702" s="22"/>
      <c r="I702" s="22"/>
      <c r="J702" s="22"/>
      <c r="K702" s="67"/>
      <c r="L702" s="67"/>
      <c r="M702" s="67"/>
      <c r="N702" s="67"/>
      <c r="O702" s="66"/>
      <c r="P702" s="1"/>
      <c r="Q702" s="1"/>
      <c r="R702" s="1"/>
      <c r="S702" s="1"/>
      <c r="T702" s="1"/>
      <c r="U702" s="1"/>
      <c r="V702" s="1"/>
      <c r="W702" s="1"/>
      <c r="X702" s="1"/>
      <c r="Y702" s="1"/>
      <c r="Z702" s="1"/>
    </row>
    <row r="703" spans="1:26" ht="15.75" customHeight="1" x14ac:dyDescent="0.2">
      <c r="A703" s="1"/>
      <c r="B703" s="1"/>
      <c r="C703" s="1"/>
      <c r="D703" s="22"/>
      <c r="E703" s="67"/>
      <c r="F703" s="67"/>
      <c r="G703" s="22"/>
      <c r="H703" s="22"/>
      <c r="I703" s="22"/>
      <c r="J703" s="22"/>
      <c r="K703" s="67"/>
      <c r="L703" s="67"/>
      <c r="M703" s="67"/>
      <c r="N703" s="67"/>
      <c r="O703" s="66"/>
      <c r="P703" s="1"/>
      <c r="Q703" s="1"/>
      <c r="R703" s="1"/>
      <c r="S703" s="1"/>
      <c r="T703" s="1"/>
      <c r="U703" s="1"/>
      <c r="V703" s="1"/>
      <c r="W703" s="1"/>
      <c r="X703" s="1"/>
      <c r="Y703" s="1"/>
      <c r="Z703" s="1"/>
    </row>
    <row r="704" spans="1:26" ht="15.75" customHeight="1" x14ac:dyDescent="0.2">
      <c r="A704" s="1"/>
      <c r="B704" s="1"/>
      <c r="C704" s="1"/>
      <c r="D704" s="22"/>
      <c r="E704" s="67"/>
      <c r="F704" s="67"/>
      <c r="G704" s="22"/>
      <c r="H704" s="22"/>
      <c r="I704" s="22"/>
      <c r="J704" s="22"/>
      <c r="K704" s="67"/>
      <c r="L704" s="67"/>
      <c r="M704" s="67"/>
      <c r="N704" s="67"/>
      <c r="O704" s="66"/>
      <c r="P704" s="1"/>
      <c r="Q704" s="1"/>
      <c r="R704" s="1"/>
      <c r="S704" s="1"/>
      <c r="T704" s="1"/>
      <c r="U704" s="1"/>
      <c r="V704" s="1"/>
      <c r="W704" s="1"/>
      <c r="X704" s="1"/>
      <c r="Y704" s="1"/>
      <c r="Z704" s="1"/>
    </row>
    <row r="705" spans="1:26" ht="15.75" customHeight="1" x14ac:dyDescent="0.2">
      <c r="A705" s="1"/>
      <c r="B705" s="1"/>
      <c r="C705" s="1"/>
      <c r="D705" s="22"/>
      <c r="E705" s="67"/>
      <c r="F705" s="67"/>
      <c r="G705" s="22"/>
      <c r="H705" s="22"/>
      <c r="I705" s="22"/>
      <c r="J705" s="22"/>
      <c r="K705" s="67"/>
      <c r="L705" s="67"/>
      <c r="M705" s="67"/>
      <c r="N705" s="67"/>
      <c r="O705" s="66"/>
      <c r="P705" s="1"/>
      <c r="Q705" s="1"/>
      <c r="R705" s="1"/>
      <c r="S705" s="1"/>
      <c r="T705" s="1"/>
      <c r="U705" s="1"/>
      <c r="V705" s="1"/>
      <c r="W705" s="1"/>
      <c r="X705" s="1"/>
      <c r="Y705" s="1"/>
      <c r="Z705" s="1"/>
    </row>
    <row r="706" spans="1:26" ht="15.75" customHeight="1" x14ac:dyDescent="0.2">
      <c r="A706" s="1"/>
      <c r="B706" s="1"/>
      <c r="C706" s="1"/>
      <c r="D706" s="22"/>
      <c r="E706" s="67"/>
      <c r="F706" s="67"/>
      <c r="G706" s="22"/>
      <c r="H706" s="22"/>
      <c r="I706" s="22"/>
      <c r="J706" s="22"/>
      <c r="K706" s="67"/>
      <c r="L706" s="67"/>
      <c r="M706" s="67"/>
      <c r="N706" s="67"/>
      <c r="O706" s="66"/>
      <c r="P706" s="1"/>
      <c r="Q706" s="1"/>
      <c r="R706" s="1"/>
      <c r="S706" s="1"/>
      <c r="T706" s="1"/>
      <c r="U706" s="1"/>
      <c r="V706" s="1"/>
      <c r="W706" s="1"/>
      <c r="X706" s="1"/>
      <c r="Y706" s="1"/>
      <c r="Z706" s="1"/>
    </row>
    <row r="707" spans="1:26" ht="15.75" customHeight="1" x14ac:dyDescent="0.2">
      <c r="A707" s="1"/>
      <c r="B707" s="1"/>
      <c r="C707" s="1"/>
      <c r="D707" s="22"/>
      <c r="E707" s="67"/>
      <c r="F707" s="67"/>
      <c r="G707" s="22"/>
      <c r="H707" s="22"/>
      <c r="I707" s="22"/>
      <c r="J707" s="22"/>
      <c r="K707" s="67"/>
      <c r="L707" s="67"/>
      <c r="M707" s="67"/>
      <c r="N707" s="67"/>
      <c r="O707" s="66"/>
      <c r="P707" s="1"/>
      <c r="Q707" s="1"/>
      <c r="R707" s="1"/>
      <c r="S707" s="1"/>
      <c r="T707" s="1"/>
      <c r="U707" s="1"/>
      <c r="V707" s="1"/>
      <c r="W707" s="1"/>
      <c r="X707" s="1"/>
      <c r="Y707" s="1"/>
      <c r="Z707" s="1"/>
    </row>
    <row r="708" spans="1:26" ht="15.75" customHeight="1" x14ac:dyDescent="0.2">
      <c r="A708" s="1"/>
      <c r="B708" s="1"/>
      <c r="C708" s="1"/>
      <c r="D708" s="22"/>
      <c r="E708" s="67"/>
      <c r="F708" s="67"/>
      <c r="G708" s="22"/>
      <c r="H708" s="22"/>
      <c r="I708" s="22"/>
      <c r="J708" s="22"/>
      <c r="K708" s="67"/>
      <c r="L708" s="67"/>
      <c r="M708" s="67"/>
      <c r="N708" s="67"/>
      <c r="O708" s="66"/>
      <c r="P708" s="1"/>
      <c r="Q708" s="1"/>
      <c r="R708" s="1"/>
      <c r="S708" s="1"/>
      <c r="T708" s="1"/>
      <c r="U708" s="1"/>
      <c r="V708" s="1"/>
      <c r="W708" s="1"/>
      <c r="X708" s="1"/>
      <c r="Y708" s="1"/>
      <c r="Z708" s="1"/>
    </row>
    <row r="709" spans="1:26" ht="15.75" customHeight="1" x14ac:dyDescent="0.2">
      <c r="A709" s="1"/>
      <c r="B709" s="1"/>
      <c r="C709" s="1"/>
      <c r="D709" s="22"/>
      <c r="E709" s="67"/>
      <c r="F709" s="67"/>
      <c r="G709" s="22"/>
      <c r="H709" s="22"/>
      <c r="I709" s="22"/>
      <c r="J709" s="22"/>
      <c r="K709" s="67"/>
      <c r="L709" s="67"/>
      <c r="M709" s="67"/>
      <c r="N709" s="67"/>
      <c r="O709" s="66"/>
      <c r="P709" s="1"/>
      <c r="Q709" s="1"/>
      <c r="R709" s="1"/>
      <c r="S709" s="1"/>
      <c r="T709" s="1"/>
      <c r="U709" s="1"/>
      <c r="V709" s="1"/>
      <c r="W709" s="1"/>
      <c r="X709" s="1"/>
      <c r="Y709" s="1"/>
      <c r="Z709" s="1"/>
    </row>
    <row r="710" spans="1:26" ht="15.75" customHeight="1" x14ac:dyDescent="0.2">
      <c r="A710" s="1"/>
      <c r="B710" s="1"/>
      <c r="C710" s="1"/>
      <c r="D710" s="22"/>
      <c r="E710" s="67"/>
      <c r="F710" s="67"/>
      <c r="G710" s="22"/>
      <c r="H710" s="22"/>
      <c r="I710" s="22"/>
      <c r="J710" s="22"/>
      <c r="K710" s="67"/>
      <c r="L710" s="67"/>
      <c r="M710" s="67"/>
      <c r="N710" s="67"/>
      <c r="O710" s="66"/>
      <c r="P710" s="1"/>
      <c r="Q710" s="1"/>
      <c r="R710" s="1"/>
      <c r="S710" s="1"/>
      <c r="T710" s="1"/>
      <c r="U710" s="1"/>
      <c r="V710" s="1"/>
      <c r="W710" s="1"/>
      <c r="X710" s="1"/>
      <c r="Y710" s="1"/>
      <c r="Z710" s="1"/>
    </row>
    <row r="711" spans="1:26" ht="15.75" customHeight="1" x14ac:dyDescent="0.2">
      <c r="A711" s="1"/>
      <c r="B711" s="1"/>
      <c r="C711" s="1"/>
      <c r="D711" s="22"/>
      <c r="E711" s="67"/>
      <c r="F711" s="67"/>
      <c r="G711" s="22"/>
      <c r="H711" s="22"/>
      <c r="I711" s="22"/>
      <c r="J711" s="22"/>
      <c r="K711" s="67"/>
      <c r="L711" s="67"/>
      <c r="M711" s="67"/>
      <c r="N711" s="67"/>
      <c r="O711" s="66"/>
      <c r="P711" s="1"/>
      <c r="Q711" s="1"/>
      <c r="R711" s="1"/>
      <c r="S711" s="1"/>
      <c r="T711" s="1"/>
      <c r="U711" s="1"/>
      <c r="V711" s="1"/>
      <c r="W711" s="1"/>
      <c r="X711" s="1"/>
      <c r="Y711" s="1"/>
      <c r="Z711" s="1"/>
    </row>
    <row r="712" spans="1:26" ht="15.75" customHeight="1" x14ac:dyDescent="0.2">
      <c r="A712" s="1"/>
      <c r="B712" s="1"/>
      <c r="C712" s="1"/>
      <c r="D712" s="22"/>
      <c r="E712" s="67"/>
      <c r="F712" s="67"/>
      <c r="G712" s="22"/>
      <c r="H712" s="22"/>
      <c r="I712" s="22"/>
      <c r="J712" s="22"/>
      <c r="K712" s="67"/>
      <c r="L712" s="67"/>
      <c r="M712" s="67"/>
      <c r="N712" s="67"/>
      <c r="O712" s="66"/>
      <c r="P712" s="1"/>
      <c r="Q712" s="1"/>
      <c r="R712" s="1"/>
      <c r="S712" s="1"/>
      <c r="T712" s="1"/>
      <c r="U712" s="1"/>
      <c r="V712" s="1"/>
      <c r="W712" s="1"/>
      <c r="X712" s="1"/>
      <c r="Y712" s="1"/>
      <c r="Z712" s="1"/>
    </row>
    <row r="713" spans="1:26" ht="15.75" customHeight="1" x14ac:dyDescent="0.2">
      <c r="A713" s="1"/>
      <c r="B713" s="1"/>
      <c r="C713" s="1"/>
      <c r="D713" s="22"/>
      <c r="E713" s="67"/>
      <c r="F713" s="67"/>
      <c r="G713" s="22"/>
      <c r="H713" s="22"/>
      <c r="I713" s="22"/>
      <c r="J713" s="22"/>
      <c r="K713" s="67"/>
      <c r="L713" s="67"/>
      <c r="M713" s="67"/>
      <c r="N713" s="67"/>
      <c r="O713" s="66"/>
      <c r="P713" s="1"/>
      <c r="Q713" s="1"/>
      <c r="R713" s="1"/>
      <c r="S713" s="1"/>
      <c r="T713" s="1"/>
      <c r="U713" s="1"/>
      <c r="V713" s="1"/>
      <c r="W713" s="1"/>
      <c r="X713" s="1"/>
      <c r="Y713" s="1"/>
      <c r="Z713" s="1"/>
    </row>
    <row r="714" spans="1:26" ht="15.75" customHeight="1" x14ac:dyDescent="0.2">
      <c r="A714" s="1"/>
      <c r="B714" s="1"/>
      <c r="C714" s="1"/>
      <c r="D714" s="22"/>
      <c r="E714" s="67"/>
      <c r="F714" s="67"/>
      <c r="G714" s="22"/>
      <c r="H714" s="22"/>
      <c r="I714" s="22"/>
      <c r="J714" s="22"/>
      <c r="K714" s="67"/>
      <c r="L714" s="67"/>
      <c r="M714" s="67"/>
      <c r="N714" s="67"/>
      <c r="O714" s="66"/>
      <c r="P714" s="1"/>
      <c r="Q714" s="1"/>
      <c r="R714" s="1"/>
      <c r="S714" s="1"/>
      <c r="T714" s="1"/>
      <c r="U714" s="1"/>
      <c r="V714" s="1"/>
      <c r="W714" s="1"/>
      <c r="X714" s="1"/>
      <c r="Y714" s="1"/>
      <c r="Z714" s="1"/>
    </row>
    <row r="715" spans="1:26" ht="15.75" customHeight="1" x14ac:dyDescent="0.2">
      <c r="A715" s="1"/>
      <c r="B715" s="1"/>
      <c r="C715" s="1"/>
      <c r="D715" s="22"/>
      <c r="E715" s="67"/>
      <c r="F715" s="67"/>
      <c r="G715" s="22"/>
      <c r="H715" s="22"/>
      <c r="I715" s="22"/>
      <c r="J715" s="22"/>
      <c r="K715" s="67"/>
      <c r="L715" s="67"/>
      <c r="M715" s="67"/>
      <c r="N715" s="67"/>
      <c r="O715" s="66"/>
      <c r="P715" s="1"/>
      <c r="Q715" s="1"/>
      <c r="R715" s="1"/>
      <c r="S715" s="1"/>
      <c r="T715" s="1"/>
      <c r="U715" s="1"/>
      <c r="V715" s="1"/>
      <c r="W715" s="1"/>
      <c r="X715" s="1"/>
      <c r="Y715" s="1"/>
      <c r="Z715" s="1"/>
    </row>
    <row r="716" spans="1:26" ht="15.75" customHeight="1" x14ac:dyDescent="0.2">
      <c r="A716" s="1"/>
      <c r="B716" s="1"/>
      <c r="C716" s="1"/>
      <c r="D716" s="22"/>
      <c r="E716" s="67"/>
      <c r="F716" s="67"/>
      <c r="G716" s="22"/>
      <c r="H716" s="22"/>
      <c r="I716" s="22"/>
      <c r="J716" s="22"/>
      <c r="K716" s="67"/>
      <c r="L716" s="67"/>
      <c r="M716" s="67"/>
      <c r="N716" s="67"/>
      <c r="O716" s="66"/>
      <c r="P716" s="1"/>
      <c r="Q716" s="1"/>
      <c r="R716" s="1"/>
      <c r="S716" s="1"/>
      <c r="T716" s="1"/>
      <c r="U716" s="1"/>
      <c r="V716" s="1"/>
      <c r="W716" s="1"/>
      <c r="X716" s="1"/>
      <c r="Y716" s="1"/>
      <c r="Z716" s="1"/>
    </row>
    <row r="717" spans="1:26" ht="15.75" customHeight="1" x14ac:dyDescent="0.2">
      <c r="A717" s="1"/>
      <c r="B717" s="1"/>
      <c r="C717" s="1"/>
      <c r="D717" s="22"/>
      <c r="E717" s="67"/>
      <c r="F717" s="67"/>
      <c r="G717" s="22"/>
      <c r="H717" s="22"/>
      <c r="I717" s="22"/>
      <c r="J717" s="22"/>
      <c r="K717" s="67"/>
      <c r="L717" s="67"/>
      <c r="M717" s="67"/>
      <c r="N717" s="67"/>
      <c r="O717" s="66"/>
      <c r="P717" s="1"/>
      <c r="Q717" s="1"/>
      <c r="R717" s="1"/>
      <c r="S717" s="1"/>
      <c r="T717" s="1"/>
      <c r="U717" s="1"/>
      <c r="V717" s="1"/>
      <c r="W717" s="1"/>
      <c r="X717" s="1"/>
      <c r="Y717" s="1"/>
      <c r="Z717" s="1"/>
    </row>
    <row r="718" spans="1:26" ht="15.75" customHeight="1" x14ac:dyDescent="0.2">
      <c r="A718" s="1"/>
      <c r="B718" s="1"/>
      <c r="C718" s="1"/>
      <c r="D718" s="22"/>
      <c r="E718" s="67"/>
      <c r="F718" s="67"/>
      <c r="G718" s="22"/>
      <c r="H718" s="22"/>
      <c r="I718" s="22"/>
      <c r="J718" s="22"/>
      <c r="K718" s="67"/>
      <c r="L718" s="67"/>
      <c r="M718" s="67"/>
      <c r="N718" s="67"/>
      <c r="O718" s="66"/>
      <c r="P718" s="1"/>
      <c r="Q718" s="1"/>
      <c r="R718" s="1"/>
      <c r="S718" s="1"/>
      <c r="T718" s="1"/>
      <c r="U718" s="1"/>
      <c r="V718" s="1"/>
      <c r="W718" s="1"/>
      <c r="X718" s="1"/>
      <c r="Y718" s="1"/>
      <c r="Z718" s="1"/>
    </row>
    <row r="719" spans="1:26" ht="15.75" customHeight="1" x14ac:dyDescent="0.2">
      <c r="A719" s="1"/>
      <c r="B719" s="1"/>
      <c r="C719" s="1"/>
      <c r="D719" s="22"/>
      <c r="E719" s="67"/>
      <c r="F719" s="67"/>
      <c r="G719" s="22"/>
      <c r="H719" s="22"/>
      <c r="I719" s="22"/>
      <c r="J719" s="22"/>
      <c r="K719" s="67"/>
      <c r="L719" s="67"/>
      <c r="M719" s="67"/>
      <c r="N719" s="67"/>
      <c r="O719" s="66"/>
      <c r="P719" s="1"/>
      <c r="Q719" s="1"/>
      <c r="R719" s="1"/>
      <c r="S719" s="1"/>
      <c r="T719" s="1"/>
      <c r="U719" s="1"/>
      <c r="V719" s="1"/>
      <c r="W719" s="1"/>
      <c r="X719" s="1"/>
      <c r="Y719" s="1"/>
      <c r="Z719" s="1"/>
    </row>
    <row r="720" spans="1:26" ht="15.75" customHeight="1" x14ac:dyDescent="0.2">
      <c r="A720" s="1"/>
      <c r="B720" s="1"/>
      <c r="C720" s="1"/>
      <c r="D720" s="22"/>
      <c r="E720" s="67"/>
      <c r="F720" s="67"/>
      <c r="G720" s="22"/>
      <c r="H720" s="22"/>
      <c r="I720" s="22"/>
      <c r="J720" s="22"/>
      <c r="K720" s="67"/>
      <c r="L720" s="67"/>
      <c r="M720" s="67"/>
      <c r="N720" s="67"/>
      <c r="O720" s="66"/>
      <c r="P720" s="1"/>
      <c r="Q720" s="1"/>
      <c r="R720" s="1"/>
      <c r="S720" s="1"/>
      <c r="T720" s="1"/>
      <c r="U720" s="1"/>
      <c r="V720" s="1"/>
      <c r="W720" s="1"/>
      <c r="X720" s="1"/>
      <c r="Y720" s="1"/>
      <c r="Z720" s="1"/>
    </row>
    <row r="721" spans="1:26" ht="15.75" customHeight="1" x14ac:dyDescent="0.2">
      <c r="A721" s="1"/>
      <c r="B721" s="1"/>
      <c r="C721" s="1"/>
      <c r="D721" s="22"/>
      <c r="E721" s="67"/>
      <c r="F721" s="67"/>
      <c r="G721" s="22"/>
      <c r="H721" s="22"/>
      <c r="I721" s="22"/>
      <c r="J721" s="22"/>
      <c r="K721" s="67"/>
      <c r="L721" s="67"/>
      <c r="M721" s="67"/>
      <c r="N721" s="67"/>
      <c r="O721" s="66"/>
      <c r="P721" s="1"/>
      <c r="Q721" s="1"/>
      <c r="R721" s="1"/>
      <c r="S721" s="1"/>
      <c r="T721" s="1"/>
      <c r="U721" s="1"/>
      <c r="V721" s="1"/>
      <c r="W721" s="1"/>
      <c r="X721" s="1"/>
      <c r="Y721" s="1"/>
      <c r="Z721" s="1"/>
    </row>
    <row r="722" spans="1:26" ht="15.75" customHeight="1" x14ac:dyDescent="0.2">
      <c r="A722" s="1"/>
      <c r="B722" s="1"/>
      <c r="C722" s="1"/>
      <c r="D722" s="22"/>
      <c r="E722" s="67"/>
      <c r="F722" s="67"/>
      <c r="G722" s="22"/>
      <c r="H722" s="22"/>
      <c r="I722" s="22"/>
      <c r="J722" s="22"/>
      <c r="K722" s="67"/>
      <c r="L722" s="67"/>
      <c r="M722" s="67"/>
      <c r="N722" s="67"/>
      <c r="O722" s="66"/>
      <c r="P722" s="1"/>
      <c r="Q722" s="1"/>
      <c r="R722" s="1"/>
      <c r="S722" s="1"/>
      <c r="T722" s="1"/>
      <c r="U722" s="1"/>
      <c r="V722" s="1"/>
      <c r="W722" s="1"/>
      <c r="X722" s="1"/>
      <c r="Y722" s="1"/>
      <c r="Z722" s="1"/>
    </row>
    <row r="723" spans="1:26" ht="15.75" customHeight="1" x14ac:dyDescent="0.2">
      <c r="A723" s="1"/>
      <c r="B723" s="1"/>
      <c r="C723" s="1"/>
      <c r="D723" s="22"/>
      <c r="E723" s="67"/>
      <c r="F723" s="67"/>
      <c r="G723" s="22"/>
      <c r="H723" s="22"/>
      <c r="I723" s="22"/>
      <c r="J723" s="22"/>
      <c r="K723" s="67"/>
      <c r="L723" s="67"/>
      <c r="M723" s="67"/>
      <c r="N723" s="67"/>
      <c r="O723" s="66"/>
      <c r="P723" s="1"/>
      <c r="Q723" s="1"/>
      <c r="R723" s="1"/>
      <c r="S723" s="1"/>
      <c r="T723" s="1"/>
      <c r="U723" s="1"/>
      <c r="V723" s="1"/>
      <c r="W723" s="1"/>
      <c r="X723" s="1"/>
      <c r="Y723" s="1"/>
      <c r="Z723" s="1"/>
    </row>
    <row r="724" spans="1:26" ht="15.75" customHeight="1" x14ac:dyDescent="0.2">
      <c r="A724" s="1"/>
      <c r="B724" s="1"/>
      <c r="C724" s="1"/>
      <c r="D724" s="22"/>
      <c r="E724" s="67"/>
      <c r="F724" s="67"/>
      <c r="G724" s="22"/>
      <c r="H724" s="22"/>
      <c r="I724" s="22"/>
      <c r="J724" s="22"/>
      <c r="K724" s="67"/>
      <c r="L724" s="67"/>
      <c r="M724" s="67"/>
      <c r="N724" s="67"/>
      <c r="O724" s="66"/>
      <c r="P724" s="1"/>
      <c r="Q724" s="1"/>
      <c r="R724" s="1"/>
      <c r="S724" s="1"/>
      <c r="T724" s="1"/>
      <c r="U724" s="1"/>
      <c r="V724" s="1"/>
      <c r="W724" s="1"/>
      <c r="X724" s="1"/>
      <c r="Y724" s="1"/>
      <c r="Z724" s="1"/>
    </row>
    <row r="725" spans="1:26" ht="15.75" customHeight="1" x14ac:dyDescent="0.2">
      <c r="A725" s="1"/>
      <c r="B725" s="1"/>
      <c r="C725" s="1"/>
      <c r="D725" s="22"/>
      <c r="E725" s="67"/>
      <c r="F725" s="67"/>
      <c r="G725" s="22"/>
      <c r="H725" s="22"/>
      <c r="I725" s="22"/>
      <c r="J725" s="22"/>
      <c r="K725" s="67"/>
      <c r="L725" s="67"/>
      <c r="M725" s="67"/>
      <c r="N725" s="67"/>
      <c r="O725" s="66"/>
      <c r="P725" s="1"/>
      <c r="Q725" s="1"/>
      <c r="R725" s="1"/>
      <c r="S725" s="1"/>
      <c r="T725" s="1"/>
      <c r="U725" s="1"/>
      <c r="V725" s="1"/>
      <c r="W725" s="1"/>
      <c r="X725" s="1"/>
      <c r="Y725" s="1"/>
      <c r="Z725" s="1"/>
    </row>
    <row r="726" spans="1:26" ht="15.75" customHeight="1" x14ac:dyDescent="0.2">
      <c r="A726" s="1"/>
      <c r="B726" s="1"/>
      <c r="C726" s="1"/>
      <c r="D726" s="22"/>
      <c r="E726" s="67"/>
      <c r="F726" s="67"/>
      <c r="G726" s="22"/>
      <c r="H726" s="22"/>
      <c r="I726" s="22"/>
      <c r="J726" s="22"/>
      <c r="K726" s="67"/>
      <c r="L726" s="67"/>
      <c r="M726" s="67"/>
      <c r="N726" s="67"/>
      <c r="O726" s="66"/>
      <c r="P726" s="1"/>
      <c r="Q726" s="1"/>
      <c r="R726" s="1"/>
      <c r="S726" s="1"/>
      <c r="T726" s="1"/>
      <c r="U726" s="1"/>
      <c r="V726" s="1"/>
      <c r="W726" s="1"/>
      <c r="X726" s="1"/>
      <c r="Y726" s="1"/>
      <c r="Z726" s="1"/>
    </row>
    <row r="727" spans="1:26" ht="15.75" customHeight="1" x14ac:dyDescent="0.2">
      <c r="A727" s="1"/>
      <c r="B727" s="1"/>
      <c r="C727" s="1"/>
      <c r="D727" s="22"/>
      <c r="E727" s="67"/>
      <c r="F727" s="67"/>
      <c r="G727" s="22"/>
      <c r="H727" s="22"/>
      <c r="I727" s="22"/>
      <c r="J727" s="22"/>
      <c r="K727" s="67"/>
      <c r="L727" s="67"/>
      <c r="M727" s="67"/>
      <c r="N727" s="67"/>
      <c r="O727" s="66"/>
      <c r="P727" s="1"/>
      <c r="Q727" s="1"/>
      <c r="R727" s="1"/>
      <c r="S727" s="1"/>
      <c r="T727" s="1"/>
      <c r="U727" s="1"/>
      <c r="V727" s="1"/>
      <c r="W727" s="1"/>
      <c r="X727" s="1"/>
      <c r="Y727" s="1"/>
      <c r="Z727" s="1"/>
    </row>
    <row r="728" spans="1:26" ht="15.75" customHeight="1" x14ac:dyDescent="0.2">
      <c r="A728" s="1"/>
      <c r="B728" s="1"/>
      <c r="C728" s="1"/>
      <c r="D728" s="22"/>
      <c r="E728" s="67"/>
      <c r="F728" s="67"/>
      <c r="G728" s="22"/>
      <c r="H728" s="22"/>
      <c r="I728" s="22"/>
      <c r="J728" s="22"/>
      <c r="K728" s="67"/>
      <c r="L728" s="67"/>
      <c r="M728" s="67"/>
      <c r="N728" s="67"/>
      <c r="O728" s="66"/>
      <c r="P728" s="1"/>
      <c r="Q728" s="1"/>
      <c r="R728" s="1"/>
      <c r="S728" s="1"/>
      <c r="T728" s="1"/>
      <c r="U728" s="1"/>
      <c r="V728" s="1"/>
      <c r="W728" s="1"/>
      <c r="X728" s="1"/>
      <c r="Y728" s="1"/>
      <c r="Z728" s="1"/>
    </row>
    <row r="729" spans="1:26" ht="15.75" customHeight="1" x14ac:dyDescent="0.2">
      <c r="A729" s="1"/>
      <c r="B729" s="1"/>
      <c r="C729" s="1"/>
      <c r="D729" s="22"/>
      <c r="E729" s="67"/>
      <c r="F729" s="67"/>
      <c r="G729" s="22"/>
      <c r="H729" s="22"/>
      <c r="I729" s="22"/>
      <c r="J729" s="22"/>
      <c r="K729" s="67"/>
      <c r="L729" s="67"/>
      <c r="M729" s="67"/>
      <c r="N729" s="67"/>
      <c r="O729" s="66"/>
      <c r="P729" s="1"/>
      <c r="Q729" s="1"/>
      <c r="R729" s="1"/>
      <c r="S729" s="1"/>
      <c r="T729" s="1"/>
      <c r="U729" s="1"/>
      <c r="V729" s="1"/>
      <c r="W729" s="1"/>
      <c r="X729" s="1"/>
      <c r="Y729" s="1"/>
      <c r="Z729" s="1"/>
    </row>
    <row r="730" spans="1:26" ht="15.75" customHeight="1" x14ac:dyDescent="0.2">
      <c r="A730" s="1"/>
      <c r="B730" s="1"/>
      <c r="C730" s="1"/>
      <c r="D730" s="22"/>
      <c r="E730" s="67"/>
      <c r="F730" s="67"/>
      <c r="G730" s="22"/>
      <c r="H730" s="22"/>
      <c r="I730" s="22"/>
      <c r="J730" s="22"/>
      <c r="K730" s="67"/>
      <c r="L730" s="67"/>
      <c r="M730" s="67"/>
      <c r="N730" s="67"/>
      <c r="O730" s="66"/>
      <c r="P730" s="1"/>
      <c r="Q730" s="1"/>
      <c r="R730" s="1"/>
      <c r="S730" s="1"/>
      <c r="T730" s="1"/>
      <c r="U730" s="1"/>
      <c r="V730" s="1"/>
      <c r="W730" s="1"/>
      <c r="X730" s="1"/>
      <c r="Y730" s="1"/>
      <c r="Z730" s="1"/>
    </row>
    <row r="731" spans="1:26" ht="15.75" customHeight="1" x14ac:dyDescent="0.2">
      <c r="A731" s="1"/>
      <c r="B731" s="1"/>
      <c r="C731" s="1"/>
      <c r="D731" s="22"/>
      <c r="E731" s="67"/>
      <c r="F731" s="67"/>
      <c r="G731" s="22"/>
      <c r="H731" s="22"/>
      <c r="I731" s="22"/>
      <c r="J731" s="22"/>
      <c r="K731" s="67"/>
      <c r="L731" s="67"/>
      <c r="M731" s="67"/>
      <c r="N731" s="67"/>
      <c r="O731" s="66"/>
      <c r="P731" s="1"/>
      <c r="Q731" s="1"/>
      <c r="R731" s="1"/>
      <c r="S731" s="1"/>
      <c r="T731" s="1"/>
      <c r="U731" s="1"/>
      <c r="V731" s="1"/>
      <c r="W731" s="1"/>
      <c r="X731" s="1"/>
      <c r="Y731" s="1"/>
      <c r="Z731" s="1"/>
    </row>
    <row r="732" spans="1:26" ht="15.75" customHeight="1" x14ac:dyDescent="0.2">
      <c r="A732" s="1"/>
      <c r="B732" s="1"/>
      <c r="C732" s="1"/>
      <c r="D732" s="22"/>
      <c r="E732" s="67"/>
      <c r="F732" s="67"/>
      <c r="G732" s="22"/>
      <c r="H732" s="22"/>
      <c r="I732" s="22"/>
      <c r="J732" s="22"/>
      <c r="K732" s="67"/>
      <c r="L732" s="67"/>
      <c r="M732" s="67"/>
      <c r="N732" s="67"/>
      <c r="O732" s="66"/>
      <c r="P732" s="1"/>
      <c r="Q732" s="1"/>
      <c r="R732" s="1"/>
      <c r="S732" s="1"/>
      <c r="T732" s="1"/>
      <c r="U732" s="1"/>
      <c r="V732" s="1"/>
      <c r="W732" s="1"/>
      <c r="X732" s="1"/>
      <c r="Y732" s="1"/>
      <c r="Z732" s="1"/>
    </row>
    <row r="733" spans="1:26" ht="15.75" customHeight="1" x14ac:dyDescent="0.2">
      <c r="A733" s="1"/>
      <c r="B733" s="1"/>
      <c r="C733" s="1"/>
      <c r="D733" s="22"/>
      <c r="E733" s="67"/>
      <c r="F733" s="67"/>
      <c r="G733" s="22"/>
      <c r="H733" s="22"/>
      <c r="I733" s="22"/>
      <c r="J733" s="22"/>
      <c r="K733" s="67"/>
      <c r="L733" s="67"/>
      <c r="M733" s="67"/>
      <c r="N733" s="67"/>
      <c r="O733" s="66"/>
      <c r="P733" s="1"/>
      <c r="Q733" s="1"/>
      <c r="R733" s="1"/>
      <c r="S733" s="1"/>
      <c r="T733" s="1"/>
      <c r="U733" s="1"/>
      <c r="V733" s="1"/>
      <c r="W733" s="1"/>
      <c r="X733" s="1"/>
      <c r="Y733" s="1"/>
      <c r="Z733" s="1"/>
    </row>
    <row r="734" spans="1:26" ht="15.75" customHeight="1" x14ac:dyDescent="0.2">
      <c r="A734" s="1"/>
      <c r="B734" s="1"/>
      <c r="C734" s="1"/>
      <c r="D734" s="22"/>
      <c r="E734" s="67"/>
      <c r="F734" s="67"/>
      <c r="G734" s="22"/>
      <c r="H734" s="22"/>
      <c r="I734" s="22"/>
      <c r="J734" s="22"/>
      <c r="K734" s="67"/>
      <c r="L734" s="67"/>
      <c r="M734" s="67"/>
      <c r="N734" s="67"/>
      <c r="O734" s="66"/>
      <c r="P734" s="1"/>
      <c r="Q734" s="1"/>
      <c r="R734" s="1"/>
      <c r="S734" s="1"/>
      <c r="T734" s="1"/>
      <c r="U734" s="1"/>
      <c r="V734" s="1"/>
      <c r="W734" s="1"/>
      <c r="X734" s="1"/>
      <c r="Y734" s="1"/>
      <c r="Z734" s="1"/>
    </row>
    <row r="735" spans="1:26" ht="15.75" customHeight="1" x14ac:dyDescent="0.2">
      <c r="A735" s="1"/>
      <c r="B735" s="1"/>
      <c r="C735" s="1"/>
      <c r="D735" s="22"/>
      <c r="E735" s="67"/>
      <c r="F735" s="67"/>
      <c r="G735" s="22"/>
      <c r="H735" s="22"/>
      <c r="I735" s="22"/>
      <c r="J735" s="22"/>
      <c r="K735" s="67"/>
      <c r="L735" s="67"/>
      <c r="M735" s="67"/>
      <c r="N735" s="67"/>
      <c r="O735" s="66"/>
      <c r="P735" s="1"/>
      <c r="Q735" s="1"/>
      <c r="R735" s="1"/>
      <c r="S735" s="1"/>
      <c r="T735" s="1"/>
      <c r="U735" s="1"/>
      <c r="V735" s="1"/>
      <c r="W735" s="1"/>
      <c r="X735" s="1"/>
      <c r="Y735" s="1"/>
      <c r="Z735" s="1"/>
    </row>
    <row r="736" spans="1:26" ht="15.75" customHeight="1" x14ac:dyDescent="0.2">
      <c r="A736" s="1"/>
      <c r="B736" s="1"/>
      <c r="C736" s="1"/>
      <c r="D736" s="22"/>
      <c r="E736" s="67"/>
      <c r="F736" s="67"/>
      <c r="G736" s="22"/>
      <c r="H736" s="22"/>
      <c r="I736" s="22"/>
      <c r="J736" s="22"/>
      <c r="K736" s="67"/>
      <c r="L736" s="67"/>
      <c r="M736" s="67"/>
      <c r="N736" s="67"/>
      <c r="O736" s="66"/>
      <c r="P736" s="1"/>
      <c r="Q736" s="1"/>
      <c r="R736" s="1"/>
      <c r="S736" s="1"/>
      <c r="T736" s="1"/>
      <c r="U736" s="1"/>
      <c r="V736" s="1"/>
      <c r="W736" s="1"/>
      <c r="X736" s="1"/>
      <c r="Y736" s="1"/>
      <c r="Z736" s="1"/>
    </row>
    <row r="737" spans="1:26" ht="15.75" customHeight="1" x14ac:dyDescent="0.2">
      <c r="A737" s="1"/>
      <c r="B737" s="1"/>
      <c r="C737" s="1"/>
      <c r="D737" s="22"/>
      <c r="E737" s="67"/>
      <c r="F737" s="67"/>
      <c r="G737" s="22"/>
      <c r="H737" s="22"/>
      <c r="I737" s="22"/>
      <c r="J737" s="22"/>
      <c r="K737" s="67"/>
      <c r="L737" s="67"/>
      <c r="M737" s="67"/>
      <c r="N737" s="67"/>
      <c r="O737" s="66"/>
      <c r="P737" s="1"/>
      <c r="Q737" s="1"/>
      <c r="R737" s="1"/>
      <c r="S737" s="1"/>
      <c r="T737" s="1"/>
      <c r="U737" s="1"/>
      <c r="V737" s="1"/>
      <c r="W737" s="1"/>
      <c r="X737" s="1"/>
      <c r="Y737" s="1"/>
      <c r="Z737" s="1"/>
    </row>
    <row r="738" spans="1:26" ht="15.75" customHeight="1" x14ac:dyDescent="0.2">
      <c r="A738" s="1"/>
      <c r="B738" s="1"/>
      <c r="C738" s="1"/>
      <c r="D738" s="22"/>
      <c r="E738" s="67"/>
      <c r="F738" s="67"/>
      <c r="G738" s="22"/>
      <c r="H738" s="22"/>
      <c r="I738" s="22"/>
      <c r="J738" s="22"/>
      <c r="K738" s="67"/>
      <c r="L738" s="67"/>
      <c r="M738" s="67"/>
      <c r="N738" s="67"/>
      <c r="O738" s="66"/>
      <c r="P738" s="1"/>
      <c r="Q738" s="1"/>
      <c r="R738" s="1"/>
      <c r="S738" s="1"/>
      <c r="T738" s="1"/>
      <c r="U738" s="1"/>
      <c r="V738" s="1"/>
      <c r="W738" s="1"/>
      <c r="X738" s="1"/>
      <c r="Y738" s="1"/>
      <c r="Z738" s="1"/>
    </row>
    <row r="739" spans="1:26" ht="15.75" customHeight="1" x14ac:dyDescent="0.2">
      <c r="A739" s="1"/>
      <c r="B739" s="1"/>
      <c r="C739" s="1"/>
      <c r="D739" s="22"/>
      <c r="E739" s="67"/>
      <c r="F739" s="67"/>
      <c r="G739" s="22"/>
      <c r="H739" s="22"/>
      <c r="I739" s="22"/>
      <c r="J739" s="22"/>
      <c r="K739" s="67"/>
      <c r="L739" s="67"/>
      <c r="M739" s="67"/>
      <c r="N739" s="67"/>
      <c r="O739" s="66"/>
      <c r="P739" s="1"/>
      <c r="Q739" s="1"/>
      <c r="R739" s="1"/>
      <c r="S739" s="1"/>
      <c r="T739" s="1"/>
      <c r="U739" s="1"/>
      <c r="V739" s="1"/>
      <c r="W739" s="1"/>
      <c r="X739" s="1"/>
      <c r="Y739" s="1"/>
      <c r="Z739" s="1"/>
    </row>
    <row r="740" spans="1:26" ht="15.75" customHeight="1" x14ac:dyDescent="0.2">
      <c r="A740" s="1"/>
      <c r="B740" s="1"/>
      <c r="C740" s="1"/>
      <c r="D740" s="22"/>
      <c r="E740" s="67"/>
      <c r="F740" s="67"/>
      <c r="G740" s="22"/>
      <c r="H740" s="22"/>
      <c r="I740" s="22"/>
      <c r="J740" s="22"/>
      <c r="K740" s="67"/>
      <c r="L740" s="67"/>
      <c r="M740" s="67"/>
      <c r="N740" s="67"/>
      <c r="O740" s="66"/>
      <c r="P740" s="1"/>
      <c r="Q740" s="1"/>
      <c r="R740" s="1"/>
      <c r="S740" s="1"/>
      <c r="T740" s="1"/>
      <c r="U740" s="1"/>
      <c r="V740" s="1"/>
      <c r="W740" s="1"/>
      <c r="X740" s="1"/>
      <c r="Y740" s="1"/>
      <c r="Z740" s="1"/>
    </row>
    <row r="741" spans="1:26" ht="15.75" customHeight="1" x14ac:dyDescent="0.2">
      <c r="A741" s="1"/>
      <c r="B741" s="1"/>
      <c r="C741" s="1"/>
      <c r="D741" s="22"/>
      <c r="E741" s="67"/>
      <c r="F741" s="67"/>
      <c r="G741" s="22"/>
      <c r="H741" s="22"/>
      <c r="I741" s="22"/>
      <c r="J741" s="22"/>
      <c r="K741" s="67"/>
      <c r="L741" s="67"/>
      <c r="M741" s="67"/>
      <c r="N741" s="67"/>
      <c r="O741" s="66"/>
      <c r="P741" s="1"/>
      <c r="Q741" s="1"/>
      <c r="R741" s="1"/>
      <c r="S741" s="1"/>
      <c r="T741" s="1"/>
      <c r="U741" s="1"/>
      <c r="V741" s="1"/>
      <c r="W741" s="1"/>
      <c r="X741" s="1"/>
      <c r="Y741" s="1"/>
      <c r="Z741" s="1"/>
    </row>
    <row r="742" spans="1:26" ht="15.75" customHeight="1" x14ac:dyDescent="0.2">
      <c r="A742" s="1"/>
      <c r="B742" s="1"/>
      <c r="C742" s="1"/>
      <c r="D742" s="22"/>
      <c r="E742" s="67"/>
      <c r="F742" s="67"/>
      <c r="G742" s="22"/>
      <c r="H742" s="22"/>
      <c r="I742" s="22"/>
      <c r="J742" s="22"/>
      <c r="K742" s="67"/>
      <c r="L742" s="67"/>
      <c r="M742" s="67"/>
      <c r="N742" s="67"/>
      <c r="O742" s="66"/>
      <c r="P742" s="1"/>
      <c r="Q742" s="1"/>
      <c r="R742" s="1"/>
      <c r="S742" s="1"/>
      <c r="T742" s="1"/>
      <c r="U742" s="1"/>
      <c r="V742" s="1"/>
      <c r="W742" s="1"/>
      <c r="X742" s="1"/>
      <c r="Y742" s="1"/>
      <c r="Z742" s="1"/>
    </row>
    <row r="743" spans="1:26" ht="15.75" customHeight="1" x14ac:dyDescent="0.2">
      <c r="A743" s="1"/>
      <c r="B743" s="1"/>
      <c r="C743" s="1"/>
      <c r="D743" s="22"/>
      <c r="E743" s="67"/>
      <c r="F743" s="67"/>
      <c r="G743" s="22"/>
      <c r="H743" s="22"/>
      <c r="I743" s="22"/>
      <c r="J743" s="22"/>
      <c r="K743" s="67"/>
      <c r="L743" s="67"/>
      <c r="M743" s="67"/>
      <c r="N743" s="67"/>
      <c r="O743" s="66"/>
      <c r="P743" s="1"/>
      <c r="Q743" s="1"/>
      <c r="R743" s="1"/>
      <c r="S743" s="1"/>
      <c r="T743" s="1"/>
      <c r="U743" s="1"/>
      <c r="V743" s="1"/>
      <c r="W743" s="1"/>
      <c r="X743" s="1"/>
      <c r="Y743" s="1"/>
      <c r="Z743" s="1"/>
    </row>
    <row r="744" spans="1:26" ht="15.75" customHeight="1" x14ac:dyDescent="0.2">
      <c r="A744" s="1"/>
      <c r="B744" s="1"/>
      <c r="C744" s="1"/>
      <c r="D744" s="22"/>
      <c r="E744" s="67"/>
      <c r="F744" s="67"/>
      <c r="G744" s="22"/>
      <c r="H744" s="22"/>
      <c r="I744" s="22"/>
      <c r="J744" s="22"/>
      <c r="K744" s="67"/>
      <c r="L744" s="67"/>
      <c r="M744" s="67"/>
      <c r="N744" s="67"/>
      <c r="O744" s="66"/>
      <c r="P744" s="1"/>
      <c r="Q744" s="1"/>
      <c r="R744" s="1"/>
      <c r="S744" s="1"/>
      <c r="T744" s="1"/>
      <c r="U744" s="1"/>
      <c r="V744" s="1"/>
      <c r="W744" s="1"/>
      <c r="X744" s="1"/>
      <c r="Y744" s="1"/>
      <c r="Z744" s="1"/>
    </row>
    <row r="745" spans="1:26" ht="15.75" customHeight="1" x14ac:dyDescent="0.2">
      <c r="A745" s="1"/>
      <c r="B745" s="1"/>
      <c r="C745" s="1"/>
      <c r="D745" s="22"/>
      <c r="E745" s="67"/>
      <c r="F745" s="67"/>
      <c r="G745" s="22"/>
      <c r="H745" s="22"/>
      <c r="I745" s="22"/>
      <c r="J745" s="22"/>
      <c r="K745" s="67"/>
      <c r="L745" s="67"/>
      <c r="M745" s="67"/>
      <c r="N745" s="67"/>
      <c r="O745" s="66"/>
      <c r="P745" s="1"/>
      <c r="Q745" s="1"/>
      <c r="R745" s="1"/>
      <c r="S745" s="1"/>
      <c r="T745" s="1"/>
      <c r="U745" s="1"/>
      <c r="V745" s="1"/>
      <c r="W745" s="1"/>
      <c r="X745" s="1"/>
      <c r="Y745" s="1"/>
      <c r="Z745" s="1"/>
    </row>
    <row r="746" spans="1:26" ht="15.75" customHeight="1" x14ac:dyDescent="0.2">
      <c r="A746" s="1"/>
      <c r="B746" s="1"/>
      <c r="C746" s="1"/>
      <c r="D746" s="22"/>
      <c r="E746" s="67"/>
      <c r="F746" s="67"/>
      <c r="G746" s="22"/>
      <c r="H746" s="22"/>
      <c r="I746" s="22"/>
      <c r="J746" s="22"/>
      <c r="K746" s="67"/>
      <c r="L746" s="67"/>
      <c r="M746" s="67"/>
      <c r="N746" s="67"/>
      <c r="O746" s="66"/>
      <c r="P746" s="1"/>
      <c r="Q746" s="1"/>
      <c r="R746" s="1"/>
      <c r="S746" s="1"/>
      <c r="T746" s="1"/>
      <c r="U746" s="1"/>
      <c r="V746" s="1"/>
      <c r="W746" s="1"/>
      <c r="X746" s="1"/>
      <c r="Y746" s="1"/>
      <c r="Z746" s="1"/>
    </row>
    <row r="747" spans="1:26" ht="15.75" customHeight="1" x14ac:dyDescent="0.2">
      <c r="A747" s="1"/>
      <c r="B747" s="1"/>
      <c r="C747" s="1"/>
      <c r="D747" s="22"/>
      <c r="E747" s="67"/>
      <c r="F747" s="67"/>
      <c r="G747" s="22"/>
      <c r="H747" s="22"/>
      <c r="I747" s="22"/>
      <c r="J747" s="22"/>
      <c r="K747" s="67"/>
      <c r="L747" s="67"/>
      <c r="M747" s="67"/>
      <c r="N747" s="67"/>
      <c r="O747" s="66"/>
      <c r="P747" s="1"/>
      <c r="Q747" s="1"/>
      <c r="R747" s="1"/>
      <c r="S747" s="1"/>
      <c r="T747" s="1"/>
      <c r="U747" s="1"/>
      <c r="V747" s="1"/>
      <c r="W747" s="1"/>
      <c r="X747" s="1"/>
      <c r="Y747" s="1"/>
      <c r="Z747" s="1"/>
    </row>
    <row r="748" spans="1:26" ht="15.75" customHeight="1" x14ac:dyDescent="0.2">
      <c r="A748" s="1"/>
      <c r="B748" s="1"/>
      <c r="C748" s="1"/>
      <c r="D748" s="22"/>
      <c r="E748" s="67"/>
      <c r="F748" s="67"/>
      <c r="G748" s="22"/>
      <c r="H748" s="22"/>
      <c r="I748" s="22"/>
      <c r="J748" s="22"/>
      <c r="K748" s="67"/>
      <c r="L748" s="67"/>
      <c r="M748" s="67"/>
      <c r="N748" s="67"/>
      <c r="O748" s="66"/>
      <c r="P748" s="1"/>
      <c r="Q748" s="1"/>
      <c r="R748" s="1"/>
      <c r="S748" s="1"/>
      <c r="T748" s="1"/>
      <c r="U748" s="1"/>
      <c r="V748" s="1"/>
      <c r="W748" s="1"/>
      <c r="X748" s="1"/>
      <c r="Y748" s="1"/>
      <c r="Z748" s="1"/>
    </row>
    <row r="749" spans="1:26" ht="15.75" customHeight="1" x14ac:dyDescent="0.2">
      <c r="A749" s="1"/>
      <c r="B749" s="1"/>
      <c r="C749" s="1"/>
      <c r="D749" s="22"/>
      <c r="E749" s="67"/>
      <c r="F749" s="67"/>
      <c r="G749" s="22"/>
      <c r="H749" s="22"/>
      <c r="I749" s="22"/>
      <c r="J749" s="22"/>
      <c r="K749" s="67"/>
      <c r="L749" s="67"/>
      <c r="M749" s="67"/>
      <c r="N749" s="67"/>
      <c r="O749" s="66"/>
      <c r="P749" s="1"/>
      <c r="Q749" s="1"/>
      <c r="R749" s="1"/>
      <c r="S749" s="1"/>
      <c r="T749" s="1"/>
      <c r="U749" s="1"/>
      <c r="V749" s="1"/>
      <c r="W749" s="1"/>
      <c r="X749" s="1"/>
      <c r="Y749" s="1"/>
      <c r="Z749" s="1"/>
    </row>
    <row r="750" spans="1:26" ht="15.75" customHeight="1" x14ac:dyDescent="0.2">
      <c r="A750" s="1"/>
      <c r="B750" s="1"/>
      <c r="C750" s="1"/>
      <c r="D750" s="22"/>
      <c r="E750" s="67"/>
      <c r="F750" s="67"/>
      <c r="G750" s="22"/>
      <c r="H750" s="22"/>
      <c r="I750" s="22"/>
      <c r="J750" s="22"/>
      <c r="K750" s="67"/>
      <c r="L750" s="67"/>
      <c r="M750" s="67"/>
      <c r="N750" s="67"/>
      <c r="O750" s="66"/>
      <c r="P750" s="1"/>
      <c r="Q750" s="1"/>
      <c r="R750" s="1"/>
      <c r="S750" s="1"/>
      <c r="T750" s="1"/>
      <c r="U750" s="1"/>
      <c r="V750" s="1"/>
      <c r="W750" s="1"/>
      <c r="X750" s="1"/>
      <c r="Y750" s="1"/>
      <c r="Z750" s="1"/>
    </row>
    <row r="751" spans="1:26" ht="15.75" customHeight="1" x14ac:dyDescent="0.2">
      <c r="A751" s="1"/>
      <c r="B751" s="1"/>
      <c r="C751" s="1"/>
      <c r="D751" s="22"/>
      <c r="E751" s="67"/>
      <c r="F751" s="67"/>
      <c r="G751" s="22"/>
      <c r="H751" s="22"/>
      <c r="I751" s="22"/>
      <c r="J751" s="22"/>
      <c r="K751" s="67"/>
      <c r="L751" s="67"/>
      <c r="M751" s="67"/>
      <c r="N751" s="67"/>
      <c r="O751" s="66"/>
      <c r="P751" s="1"/>
      <c r="Q751" s="1"/>
      <c r="R751" s="1"/>
      <c r="S751" s="1"/>
      <c r="T751" s="1"/>
      <c r="U751" s="1"/>
      <c r="V751" s="1"/>
      <c r="W751" s="1"/>
      <c r="X751" s="1"/>
      <c r="Y751" s="1"/>
      <c r="Z751" s="1"/>
    </row>
    <row r="752" spans="1:26" ht="15.75" customHeight="1" x14ac:dyDescent="0.2">
      <c r="A752" s="1"/>
      <c r="B752" s="1"/>
      <c r="C752" s="1"/>
      <c r="D752" s="22"/>
      <c r="E752" s="67"/>
      <c r="F752" s="67"/>
      <c r="G752" s="22"/>
      <c r="H752" s="22"/>
      <c r="I752" s="22"/>
      <c r="J752" s="22"/>
      <c r="K752" s="67"/>
      <c r="L752" s="67"/>
      <c r="M752" s="67"/>
      <c r="N752" s="67"/>
      <c r="O752" s="66"/>
      <c r="P752" s="1"/>
      <c r="Q752" s="1"/>
      <c r="R752" s="1"/>
      <c r="S752" s="1"/>
      <c r="T752" s="1"/>
      <c r="U752" s="1"/>
      <c r="V752" s="1"/>
      <c r="W752" s="1"/>
      <c r="X752" s="1"/>
      <c r="Y752" s="1"/>
      <c r="Z752" s="1"/>
    </row>
    <row r="753" spans="1:26" ht="15.75" customHeight="1" x14ac:dyDescent="0.2">
      <c r="A753" s="1"/>
      <c r="B753" s="1"/>
      <c r="C753" s="1"/>
      <c r="D753" s="22"/>
      <c r="E753" s="67"/>
      <c r="F753" s="67"/>
      <c r="G753" s="22"/>
      <c r="H753" s="22"/>
      <c r="I753" s="22"/>
      <c r="J753" s="22"/>
      <c r="K753" s="67"/>
      <c r="L753" s="67"/>
      <c r="M753" s="67"/>
      <c r="N753" s="67"/>
      <c r="O753" s="66"/>
      <c r="P753" s="1"/>
      <c r="Q753" s="1"/>
      <c r="R753" s="1"/>
      <c r="S753" s="1"/>
      <c r="T753" s="1"/>
      <c r="U753" s="1"/>
      <c r="V753" s="1"/>
      <c r="W753" s="1"/>
      <c r="X753" s="1"/>
      <c r="Y753" s="1"/>
      <c r="Z753" s="1"/>
    </row>
    <row r="754" spans="1:26" ht="15.75" customHeight="1" x14ac:dyDescent="0.2">
      <c r="A754" s="1"/>
      <c r="B754" s="1"/>
      <c r="C754" s="1"/>
      <c r="D754" s="22"/>
      <c r="E754" s="67"/>
      <c r="F754" s="67"/>
      <c r="G754" s="22"/>
      <c r="H754" s="22"/>
      <c r="I754" s="22"/>
      <c r="J754" s="22"/>
      <c r="K754" s="67"/>
      <c r="L754" s="67"/>
      <c r="M754" s="67"/>
      <c r="N754" s="67"/>
      <c r="O754" s="66"/>
      <c r="P754" s="1"/>
      <c r="Q754" s="1"/>
      <c r="R754" s="1"/>
      <c r="S754" s="1"/>
      <c r="T754" s="1"/>
      <c r="U754" s="1"/>
      <c r="V754" s="1"/>
      <c r="W754" s="1"/>
      <c r="X754" s="1"/>
      <c r="Y754" s="1"/>
      <c r="Z754" s="1"/>
    </row>
    <row r="755" spans="1:26" ht="15.75" customHeight="1" x14ac:dyDescent="0.2">
      <c r="A755" s="1"/>
      <c r="B755" s="1"/>
      <c r="C755" s="1"/>
      <c r="D755" s="22"/>
      <c r="E755" s="67"/>
      <c r="F755" s="67"/>
      <c r="G755" s="22"/>
      <c r="H755" s="22"/>
      <c r="I755" s="22"/>
      <c r="J755" s="22"/>
      <c r="K755" s="67"/>
      <c r="L755" s="67"/>
      <c r="M755" s="67"/>
      <c r="N755" s="67"/>
      <c r="O755" s="66"/>
      <c r="P755" s="1"/>
      <c r="Q755" s="1"/>
      <c r="R755" s="1"/>
      <c r="S755" s="1"/>
      <c r="T755" s="1"/>
      <c r="U755" s="1"/>
      <c r="V755" s="1"/>
      <c r="W755" s="1"/>
      <c r="X755" s="1"/>
      <c r="Y755" s="1"/>
      <c r="Z755" s="1"/>
    </row>
    <row r="756" spans="1:26" ht="15.75" customHeight="1" x14ac:dyDescent="0.2">
      <c r="A756" s="1"/>
      <c r="B756" s="1"/>
      <c r="C756" s="1"/>
      <c r="D756" s="22"/>
      <c r="E756" s="67"/>
      <c r="F756" s="67"/>
      <c r="G756" s="22"/>
      <c r="H756" s="22"/>
      <c r="I756" s="22"/>
      <c r="J756" s="22"/>
      <c r="K756" s="67"/>
      <c r="L756" s="67"/>
      <c r="M756" s="67"/>
      <c r="N756" s="67"/>
      <c r="O756" s="66"/>
      <c r="P756" s="1"/>
      <c r="Q756" s="1"/>
      <c r="R756" s="1"/>
      <c r="S756" s="1"/>
      <c r="T756" s="1"/>
      <c r="U756" s="1"/>
      <c r="V756" s="1"/>
      <c r="W756" s="1"/>
      <c r="X756" s="1"/>
      <c r="Y756" s="1"/>
      <c r="Z756" s="1"/>
    </row>
    <row r="757" spans="1:26" ht="15.75" customHeight="1" x14ac:dyDescent="0.2">
      <c r="A757" s="1"/>
      <c r="B757" s="1"/>
      <c r="C757" s="1"/>
      <c r="D757" s="22"/>
      <c r="E757" s="67"/>
      <c r="F757" s="67"/>
      <c r="G757" s="22"/>
      <c r="H757" s="22"/>
      <c r="I757" s="22"/>
      <c r="J757" s="22"/>
      <c r="K757" s="67"/>
      <c r="L757" s="67"/>
      <c r="M757" s="67"/>
      <c r="N757" s="67"/>
      <c r="O757" s="66"/>
      <c r="P757" s="1"/>
      <c r="Q757" s="1"/>
      <c r="R757" s="1"/>
      <c r="S757" s="1"/>
      <c r="T757" s="1"/>
      <c r="U757" s="1"/>
      <c r="V757" s="1"/>
      <c r="W757" s="1"/>
      <c r="X757" s="1"/>
      <c r="Y757" s="1"/>
      <c r="Z757" s="1"/>
    </row>
    <row r="758" spans="1:26" ht="15.75" customHeight="1" x14ac:dyDescent="0.2">
      <c r="A758" s="1"/>
      <c r="B758" s="1"/>
      <c r="C758" s="1"/>
      <c r="D758" s="22"/>
      <c r="E758" s="67"/>
      <c r="F758" s="67"/>
      <c r="G758" s="22"/>
      <c r="H758" s="22"/>
      <c r="I758" s="22"/>
      <c r="J758" s="22"/>
      <c r="K758" s="67"/>
      <c r="L758" s="67"/>
      <c r="M758" s="67"/>
      <c r="N758" s="67"/>
      <c r="O758" s="66"/>
      <c r="P758" s="1"/>
      <c r="Q758" s="1"/>
      <c r="R758" s="1"/>
      <c r="S758" s="1"/>
      <c r="T758" s="1"/>
      <c r="U758" s="1"/>
      <c r="V758" s="1"/>
      <c r="W758" s="1"/>
      <c r="X758" s="1"/>
      <c r="Y758" s="1"/>
      <c r="Z758" s="1"/>
    </row>
    <row r="759" spans="1:26" ht="15.75" customHeight="1" x14ac:dyDescent="0.2">
      <c r="A759" s="1"/>
      <c r="B759" s="1"/>
      <c r="C759" s="1"/>
      <c r="D759" s="22"/>
      <c r="E759" s="67"/>
      <c r="F759" s="67"/>
      <c r="G759" s="22"/>
      <c r="H759" s="22"/>
      <c r="I759" s="22"/>
      <c r="J759" s="22"/>
      <c r="K759" s="67"/>
      <c r="L759" s="67"/>
      <c r="M759" s="67"/>
      <c r="N759" s="67"/>
      <c r="O759" s="66"/>
      <c r="P759" s="1"/>
      <c r="Q759" s="1"/>
      <c r="R759" s="1"/>
      <c r="S759" s="1"/>
      <c r="T759" s="1"/>
      <c r="U759" s="1"/>
      <c r="V759" s="1"/>
      <c r="W759" s="1"/>
      <c r="X759" s="1"/>
      <c r="Y759" s="1"/>
      <c r="Z759" s="1"/>
    </row>
    <row r="760" spans="1:26" ht="15.75" customHeight="1" x14ac:dyDescent="0.2">
      <c r="A760" s="1"/>
      <c r="B760" s="1"/>
      <c r="C760" s="1"/>
      <c r="D760" s="22"/>
      <c r="E760" s="67"/>
      <c r="F760" s="67"/>
      <c r="G760" s="22"/>
      <c r="H760" s="22"/>
      <c r="I760" s="22"/>
      <c r="J760" s="22"/>
      <c r="K760" s="67"/>
      <c r="L760" s="67"/>
      <c r="M760" s="67"/>
      <c r="N760" s="67"/>
      <c r="O760" s="66"/>
      <c r="P760" s="1"/>
      <c r="Q760" s="1"/>
      <c r="R760" s="1"/>
      <c r="S760" s="1"/>
      <c r="T760" s="1"/>
      <c r="U760" s="1"/>
      <c r="V760" s="1"/>
      <c r="W760" s="1"/>
      <c r="X760" s="1"/>
      <c r="Y760" s="1"/>
      <c r="Z760" s="1"/>
    </row>
    <row r="761" spans="1:26" ht="15.75" customHeight="1" x14ac:dyDescent="0.2">
      <c r="A761" s="1"/>
      <c r="B761" s="1"/>
      <c r="C761" s="1"/>
      <c r="D761" s="22"/>
      <c r="E761" s="67"/>
      <c r="F761" s="67"/>
      <c r="G761" s="22"/>
      <c r="H761" s="22"/>
      <c r="I761" s="22"/>
      <c r="J761" s="22"/>
      <c r="K761" s="67"/>
      <c r="L761" s="67"/>
      <c r="M761" s="67"/>
      <c r="N761" s="67"/>
      <c r="O761" s="66"/>
      <c r="P761" s="1"/>
      <c r="Q761" s="1"/>
      <c r="R761" s="1"/>
      <c r="S761" s="1"/>
      <c r="T761" s="1"/>
      <c r="U761" s="1"/>
      <c r="V761" s="1"/>
      <c r="W761" s="1"/>
      <c r="X761" s="1"/>
      <c r="Y761" s="1"/>
      <c r="Z761" s="1"/>
    </row>
    <row r="762" spans="1:26" ht="15.75" customHeight="1" x14ac:dyDescent="0.2">
      <c r="A762" s="1"/>
      <c r="B762" s="1"/>
      <c r="C762" s="1"/>
      <c r="D762" s="22"/>
      <c r="E762" s="67"/>
      <c r="F762" s="67"/>
      <c r="G762" s="22"/>
      <c r="H762" s="22"/>
      <c r="I762" s="22"/>
      <c r="J762" s="22"/>
      <c r="K762" s="67"/>
      <c r="L762" s="67"/>
      <c r="M762" s="67"/>
      <c r="N762" s="67"/>
      <c r="O762" s="66"/>
      <c r="P762" s="1"/>
      <c r="Q762" s="1"/>
      <c r="R762" s="1"/>
      <c r="S762" s="1"/>
      <c r="T762" s="1"/>
      <c r="U762" s="1"/>
      <c r="V762" s="1"/>
      <c r="W762" s="1"/>
      <c r="X762" s="1"/>
      <c r="Y762" s="1"/>
      <c r="Z762" s="1"/>
    </row>
    <row r="763" spans="1:26" ht="15.75" customHeight="1" x14ac:dyDescent="0.2">
      <c r="A763" s="1"/>
      <c r="B763" s="1"/>
      <c r="C763" s="1"/>
      <c r="D763" s="22"/>
      <c r="E763" s="67"/>
      <c r="F763" s="67"/>
      <c r="G763" s="22"/>
      <c r="H763" s="22"/>
      <c r="I763" s="22"/>
      <c r="J763" s="22"/>
      <c r="K763" s="67"/>
      <c r="L763" s="67"/>
      <c r="M763" s="67"/>
      <c r="N763" s="67"/>
      <c r="O763" s="66"/>
      <c r="P763" s="1"/>
      <c r="Q763" s="1"/>
      <c r="R763" s="1"/>
      <c r="S763" s="1"/>
      <c r="T763" s="1"/>
      <c r="U763" s="1"/>
      <c r="V763" s="1"/>
      <c r="W763" s="1"/>
      <c r="X763" s="1"/>
      <c r="Y763" s="1"/>
      <c r="Z763" s="1"/>
    </row>
    <row r="764" spans="1:26" ht="15.75" customHeight="1" x14ac:dyDescent="0.2">
      <c r="A764" s="1"/>
      <c r="B764" s="1"/>
      <c r="C764" s="1"/>
      <c r="D764" s="22"/>
      <c r="E764" s="67"/>
      <c r="F764" s="67"/>
      <c r="G764" s="22"/>
      <c r="H764" s="22"/>
      <c r="I764" s="22"/>
      <c r="J764" s="22"/>
      <c r="K764" s="67"/>
      <c r="L764" s="67"/>
      <c r="M764" s="67"/>
      <c r="N764" s="67"/>
      <c r="O764" s="66"/>
      <c r="P764" s="1"/>
      <c r="Q764" s="1"/>
      <c r="R764" s="1"/>
      <c r="S764" s="1"/>
      <c r="T764" s="1"/>
      <c r="U764" s="1"/>
      <c r="V764" s="1"/>
      <c r="W764" s="1"/>
      <c r="X764" s="1"/>
      <c r="Y764" s="1"/>
      <c r="Z764" s="1"/>
    </row>
    <row r="765" spans="1:26" ht="15.75" customHeight="1" x14ac:dyDescent="0.2">
      <c r="A765" s="1"/>
      <c r="B765" s="1"/>
      <c r="C765" s="1"/>
      <c r="D765" s="22"/>
      <c r="E765" s="67"/>
      <c r="F765" s="67"/>
      <c r="G765" s="22"/>
      <c r="H765" s="22"/>
      <c r="I765" s="22"/>
      <c r="J765" s="22"/>
      <c r="K765" s="67"/>
      <c r="L765" s="67"/>
      <c r="M765" s="67"/>
      <c r="N765" s="67"/>
      <c r="O765" s="66"/>
      <c r="P765" s="1"/>
      <c r="Q765" s="1"/>
      <c r="R765" s="1"/>
      <c r="S765" s="1"/>
      <c r="T765" s="1"/>
      <c r="U765" s="1"/>
      <c r="V765" s="1"/>
      <c r="W765" s="1"/>
      <c r="X765" s="1"/>
      <c r="Y765" s="1"/>
      <c r="Z765" s="1"/>
    </row>
    <row r="766" spans="1:26" ht="15.75" customHeight="1" x14ac:dyDescent="0.2">
      <c r="A766" s="1"/>
      <c r="B766" s="1"/>
      <c r="C766" s="1"/>
      <c r="D766" s="22"/>
      <c r="E766" s="67"/>
      <c r="F766" s="67"/>
      <c r="G766" s="22"/>
      <c r="H766" s="22"/>
      <c r="I766" s="22"/>
      <c r="J766" s="22"/>
      <c r="K766" s="67"/>
      <c r="L766" s="67"/>
      <c r="M766" s="67"/>
      <c r="N766" s="67"/>
      <c r="O766" s="66"/>
      <c r="P766" s="1"/>
      <c r="Q766" s="1"/>
      <c r="R766" s="1"/>
      <c r="S766" s="1"/>
      <c r="T766" s="1"/>
      <c r="U766" s="1"/>
      <c r="V766" s="1"/>
      <c r="W766" s="1"/>
      <c r="X766" s="1"/>
      <c r="Y766" s="1"/>
      <c r="Z766" s="1"/>
    </row>
    <row r="767" spans="1:26" ht="15.75" customHeight="1" x14ac:dyDescent="0.2">
      <c r="A767" s="1"/>
      <c r="B767" s="1"/>
      <c r="C767" s="1"/>
      <c r="D767" s="22"/>
      <c r="E767" s="67"/>
      <c r="F767" s="67"/>
      <c r="G767" s="22"/>
      <c r="H767" s="22"/>
      <c r="I767" s="22"/>
      <c r="J767" s="22"/>
      <c r="K767" s="67"/>
      <c r="L767" s="67"/>
      <c r="M767" s="67"/>
      <c r="N767" s="67"/>
      <c r="O767" s="66"/>
      <c r="P767" s="1"/>
      <c r="Q767" s="1"/>
      <c r="R767" s="1"/>
      <c r="S767" s="1"/>
      <c r="T767" s="1"/>
      <c r="U767" s="1"/>
      <c r="V767" s="1"/>
      <c r="W767" s="1"/>
      <c r="X767" s="1"/>
      <c r="Y767" s="1"/>
      <c r="Z767" s="1"/>
    </row>
    <row r="768" spans="1:26" ht="15.75" customHeight="1" x14ac:dyDescent="0.2">
      <c r="A768" s="1"/>
      <c r="B768" s="1"/>
      <c r="C768" s="1"/>
      <c r="D768" s="22"/>
      <c r="E768" s="67"/>
      <c r="F768" s="67"/>
      <c r="G768" s="22"/>
      <c r="H768" s="22"/>
      <c r="I768" s="22"/>
      <c r="J768" s="22"/>
      <c r="K768" s="67"/>
      <c r="L768" s="67"/>
      <c r="M768" s="67"/>
      <c r="N768" s="67"/>
      <c r="O768" s="66"/>
      <c r="P768" s="1"/>
      <c r="Q768" s="1"/>
      <c r="R768" s="1"/>
      <c r="S768" s="1"/>
      <c r="T768" s="1"/>
      <c r="U768" s="1"/>
      <c r="V768" s="1"/>
      <c r="W768" s="1"/>
      <c r="X768" s="1"/>
      <c r="Y768" s="1"/>
      <c r="Z768" s="1"/>
    </row>
    <row r="769" spans="1:26" ht="15.75" customHeight="1" x14ac:dyDescent="0.2">
      <c r="A769" s="1"/>
      <c r="B769" s="1"/>
      <c r="C769" s="1"/>
      <c r="D769" s="22"/>
      <c r="E769" s="67"/>
      <c r="F769" s="67"/>
      <c r="G769" s="22"/>
      <c r="H769" s="22"/>
      <c r="I769" s="22"/>
      <c r="J769" s="22"/>
      <c r="K769" s="67"/>
      <c r="L769" s="67"/>
      <c r="M769" s="67"/>
      <c r="N769" s="67"/>
      <c r="O769" s="66"/>
      <c r="P769" s="1"/>
      <c r="Q769" s="1"/>
      <c r="R769" s="1"/>
      <c r="S769" s="1"/>
      <c r="T769" s="1"/>
      <c r="U769" s="1"/>
      <c r="V769" s="1"/>
      <c r="W769" s="1"/>
      <c r="X769" s="1"/>
      <c r="Y769" s="1"/>
      <c r="Z769" s="1"/>
    </row>
    <row r="770" spans="1:26" ht="15.75" customHeight="1" x14ac:dyDescent="0.2">
      <c r="A770" s="1"/>
      <c r="B770" s="1"/>
      <c r="C770" s="1"/>
      <c r="D770" s="22"/>
      <c r="E770" s="67"/>
      <c r="F770" s="67"/>
      <c r="G770" s="22"/>
      <c r="H770" s="22"/>
      <c r="I770" s="22"/>
      <c r="J770" s="22"/>
      <c r="K770" s="67"/>
      <c r="L770" s="67"/>
      <c r="M770" s="67"/>
      <c r="N770" s="67"/>
      <c r="O770" s="66"/>
      <c r="P770" s="1"/>
      <c r="Q770" s="1"/>
      <c r="R770" s="1"/>
      <c r="S770" s="1"/>
      <c r="T770" s="1"/>
      <c r="U770" s="1"/>
      <c r="V770" s="1"/>
      <c r="W770" s="1"/>
      <c r="X770" s="1"/>
      <c r="Y770" s="1"/>
      <c r="Z770" s="1"/>
    </row>
    <row r="771" spans="1:26" ht="15.75" customHeight="1" x14ac:dyDescent="0.2">
      <c r="A771" s="1"/>
      <c r="B771" s="1"/>
      <c r="C771" s="1"/>
      <c r="D771" s="22"/>
      <c r="E771" s="67"/>
      <c r="F771" s="67"/>
      <c r="G771" s="22"/>
      <c r="H771" s="22"/>
      <c r="I771" s="22"/>
      <c r="J771" s="22"/>
      <c r="K771" s="67"/>
      <c r="L771" s="67"/>
      <c r="M771" s="67"/>
      <c r="N771" s="67"/>
      <c r="O771" s="66"/>
      <c r="P771" s="1"/>
      <c r="Q771" s="1"/>
      <c r="R771" s="1"/>
      <c r="S771" s="1"/>
      <c r="T771" s="1"/>
      <c r="U771" s="1"/>
      <c r="V771" s="1"/>
      <c r="W771" s="1"/>
      <c r="X771" s="1"/>
      <c r="Y771" s="1"/>
      <c r="Z771" s="1"/>
    </row>
    <row r="772" spans="1:26" ht="15.75" customHeight="1" x14ac:dyDescent="0.2">
      <c r="A772" s="1"/>
      <c r="B772" s="1"/>
      <c r="C772" s="1"/>
      <c r="D772" s="22"/>
      <c r="E772" s="67"/>
      <c r="F772" s="67"/>
      <c r="G772" s="22"/>
      <c r="H772" s="22"/>
      <c r="I772" s="22"/>
      <c r="J772" s="22"/>
      <c r="K772" s="67"/>
      <c r="L772" s="67"/>
      <c r="M772" s="67"/>
      <c r="N772" s="67"/>
      <c r="O772" s="66"/>
      <c r="P772" s="1"/>
      <c r="Q772" s="1"/>
      <c r="R772" s="1"/>
      <c r="S772" s="1"/>
      <c r="T772" s="1"/>
      <c r="U772" s="1"/>
      <c r="V772" s="1"/>
      <c r="W772" s="1"/>
      <c r="X772" s="1"/>
      <c r="Y772" s="1"/>
      <c r="Z772" s="1"/>
    </row>
    <row r="773" spans="1:26" ht="15.75" customHeight="1" x14ac:dyDescent="0.2">
      <c r="A773" s="1"/>
      <c r="B773" s="1"/>
      <c r="C773" s="1"/>
      <c r="D773" s="22"/>
      <c r="E773" s="67"/>
      <c r="F773" s="67"/>
      <c r="G773" s="22"/>
      <c r="H773" s="22"/>
      <c r="I773" s="22"/>
      <c r="J773" s="22"/>
      <c r="K773" s="67"/>
      <c r="L773" s="67"/>
      <c r="M773" s="67"/>
      <c r="N773" s="67"/>
      <c r="O773" s="66"/>
      <c r="P773" s="1"/>
      <c r="Q773" s="1"/>
      <c r="R773" s="1"/>
      <c r="S773" s="1"/>
      <c r="T773" s="1"/>
      <c r="U773" s="1"/>
      <c r="V773" s="1"/>
      <c r="W773" s="1"/>
      <c r="X773" s="1"/>
      <c r="Y773" s="1"/>
      <c r="Z773" s="1"/>
    </row>
    <row r="774" spans="1:26" ht="15.75" customHeight="1" x14ac:dyDescent="0.2">
      <c r="A774" s="1"/>
      <c r="B774" s="1"/>
      <c r="C774" s="1"/>
      <c r="D774" s="22"/>
      <c r="E774" s="67"/>
      <c r="F774" s="67"/>
      <c r="G774" s="22"/>
      <c r="H774" s="22"/>
      <c r="I774" s="22"/>
      <c r="J774" s="22"/>
      <c r="K774" s="67"/>
      <c r="L774" s="67"/>
      <c r="M774" s="67"/>
      <c r="N774" s="67"/>
      <c r="O774" s="66"/>
      <c r="P774" s="1"/>
      <c r="Q774" s="1"/>
      <c r="R774" s="1"/>
      <c r="S774" s="1"/>
      <c r="T774" s="1"/>
      <c r="U774" s="1"/>
      <c r="V774" s="1"/>
      <c r="W774" s="1"/>
      <c r="X774" s="1"/>
      <c r="Y774" s="1"/>
      <c r="Z774" s="1"/>
    </row>
    <row r="775" spans="1:26" ht="15.75" customHeight="1" x14ac:dyDescent="0.2">
      <c r="A775" s="1"/>
      <c r="B775" s="1"/>
      <c r="C775" s="1"/>
      <c r="D775" s="22"/>
      <c r="E775" s="67"/>
      <c r="F775" s="67"/>
      <c r="G775" s="22"/>
      <c r="H775" s="22"/>
      <c r="I775" s="22"/>
      <c r="J775" s="22"/>
      <c r="K775" s="67"/>
      <c r="L775" s="67"/>
      <c r="M775" s="67"/>
      <c r="N775" s="67"/>
      <c r="O775" s="66"/>
      <c r="P775" s="1"/>
      <c r="Q775" s="1"/>
      <c r="R775" s="1"/>
      <c r="S775" s="1"/>
      <c r="T775" s="1"/>
      <c r="U775" s="1"/>
      <c r="V775" s="1"/>
      <c r="W775" s="1"/>
      <c r="X775" s="1"/>
      <c r="Y775" s="1"/>
      <c r="Z775" s="1"/>
    </row>
    <row r="776" spans="1:26" ht="15.75" customHeight="1" x14ac:dyDescent="0.2">
      <c r="A776" s="1"/>
      <c r="B776" s="1"/>
      <c r="C776" s="1"/>
      <c r="D776" s="22"/>
      <c r="E776" s="67"/>
      <c r="F776" s="67"/>
      <c r="G776" s="22"/>
      <c r="H776" s="22"/>
      <c r="I776" s="22"/>
      <c r="J776" s="22"/>
      <c r="K776" s="67"/>
      <c r="L776" s="67"/>
      <c r="M776" s="67"/>
      <c r="N776" s="67"/>
      <c r="O776" s="66"/>
      <c r="P776" s="1"/>
      <c r="Q776" s="1"/>
      <c r="R776" s="1"/>
      <c r="S776" s="1"/>
      <c r="T776" s="1"/>
      <c r="U776" s="1"/>
      <c r="V776" s="1"/>
      <c r="W776" s="1"/>
      <c r="X776" s="1"/>
      <c r="Y776" s="1"/>
      <c r="Z776" s="1"/>
    </row>
    <row r="777" spans="1:26" ht="15.75" customHeight="1" x14ac:dyDescent="0.2">
      <c r="A777" s="1"/>
      <c r="B777" s="1"/>
      <c r="C777" s="1"/>
      <c r="D777" s="22"/>
      <c r="E777" s="67"/>
      <c r="F777" s="67"/>
      <c r="G777" s="22"/>
      <c r="H777" s="22"/>
      <c r="I777" s="22"/>
      <c r="J777" s="22"/>
      <c r="K777" s="67"/>
      <c r="L777" s="67"/>
      <c r="M777" s="67"/>
      <c r="N777" s="67"/>
      <c r="O777" s="66"/>
      <c r="P777" s="1"/>
      <c r="Q777" s="1"/>
      <c r="R777" s="1"/>
      <c r="S777" s="1"/>
      <c r="T777" s="1"/>
      <c r="U777" s="1"/>
      <c r="V777" s="1"/>
      <c r="W777" s="1"/>
      <c r="X777" s="1"/>
      <c r="Y777" s="1"/>
      <c r="Z777" s="1"/>
    </row>
    <row r="778" spans="1:26" ht="15.75" customHeight="1" x14ac:dyDescent="0.2">
      <c r="A778" s="1"/>
      <c r="B778" s="1"/>
      <c r="C778" s="1"/>
      <c r="D778" s="22"/>
      <c r="E778" s="67"/>
      <c r="F778" s="67"/>
      <c r="G778" s="22"/>
      <c r="H778" s="22"/>
      <c r="I778" s="22"/>
      <c r="J778" s="22"/>
      <c r="K778" s="67"/>
      <c r="L778" s="67"/>
      <c r="M778" s="67"/>
      <c r="N778" s="67"/>
      <c r="O778" s="66"/>
      <c r="P778" s="1"/>
      <c r="Q778" s="1"/>
      <c r="R778" s="1"/>
      <c r="S778" s="1"/>
      <c r="T778" s="1"/>
      <c r="U778" s="1"/>
      <c r="V778" s="1"/>
      <c r="W778" s="1"/>
      <c r="X778" s="1"/>
      <c r="Y778" s="1"/>
      <c r="Z778" s="1"/>
    </row>
    <row r="779" spans="1:26" ht="15.75" customHeight="1" x14ac:dyDescent="0.2">
      <c r="A779" s="1"/>
      <c r="B779" s="1"/>
      <c r="C779" s="1"/>
      <c r="D779" s="22"/>
      <c r="E779" s="67"/>
      <c r="F779" s="67"/>
      <c r="G779" s="22"/>
      <c r="H779" s="22"/>
      <c r="I779" s="22"/>
      <c r="J779" s="22"/>
      <c r="K779" s="67"/>
      <c r="L779" s="67"/>
      <c r="M779" s="67"/>
      <c r="N779" s="67"/>
      <c r="O779" s="66"/>
      <c r="P779" s="1"/>
      <c r="Q779" s="1"/>
      <c r="R779" s="1"/>
      <c r="S779" s="1"/>
      <c r="T779" s="1"/>
      <c r="U779" s="1"/>
      <c r="V779" s="1"/>
      <c r="W779" s="1"/>
      <c r="X779" s="1"/>
      <c r="Y779" s="1"/>
      <c r="Z779" s="1"/>
    </row>
    <row r="780" spans="1:26" ht="15.75" customHeight="1" x14ac:dyDescent="0.2">
      <c r="A780" s="1"/>
      <c r="B780" s="1"/>
      <c r="C780" s="1"/>
      <c r="D780" s="22"/>
      <c r="E780" s="67"/>
      <c r="F780" s="67"/>
      <c r="G780" s="22"/>
      <c r="H780" s="22"/>
      <c r="I780" s="22"/>
      <c r="J780" s="22"/>
      <c r="K780" s="67"/>
      <c r="L780" s="67"/>
      <c r="M780" s="67"/>
      <c r="N780" s="67"/>
      <c r="O780" s="66"/>
      <c r="P780" s="1"/>
      <c r="Q780" s="1"/>
      <c r="R780" s="1"/>
      <c r="S780" s="1"/>
      <c r="T780" s="1"/>
      <c r="U780" s="1"/>
      <c r="V780" s="1"/>
      <c r="W780" s="1"/>
      <c r="X780" s="1"/>
      <c r="Y780" s="1"/>
      <c r="Z780" s="1"/>
    </row>
    <row r="781" spans="1:26" ht="15.75" customHeight="1" x14ac:dyDescent="0.2">
      <c r="A781" s="1"/>
      <c r="B781" s="1"/>
      <c r="C781" s="1"/>
      <c r="D781" s="22"/>
      <c r="E781" s="67"/>
      <c r="F781" s="67"/>
      <c r="G781" s="22"/>
      <c r="H781" s="22"/>
      <c r="I781" s="22"/>
      <c r="J781" s="22"/>
      <c r="K781" s="67"/>
      <c r="L781" s="67"/>
      <c r="M781" s="67"/>
      <c r="N781" s="67"/>
      <c r="O781" s="66"/>
      <c r="P781" s="1"/>
      <c r="Q781" s="1"/>
      <c r="R781" s="1"/>
      <c r="S781" s="1"/>
      <c r="T781" s="1"/>
      <c r="U781" s="1"/>
      <c r="V781" s="1"/>
      <c r="W781" s="1"/>
      <c r="X781" s="1"/>
      <c r="Y781" s="1"/>
      <c r="Z781" s="1"/>
    </row>
    <row r="782" spans="1:26" ht="15.75" customHeight="1" x14ac:dyDescent="0.2">
      <c r="A782" s="1"/>
      <c r="B782" s="1"/>
      <c r="C782" s="1"/>
      <c r="D782" s="22"/>
      <c r="E782" s="67"/>
      <c r="F782" s="67"/>
      <c r="G782" s="22"/>
      <c r="H782" s="22"/>
      <c r="I782" s="22"/>
      <c r="J782" s="22"/>
      <c r="K782" s="67"/>
      <c r="L782" s="67"/>
      <c r="M782" s="67"/>
      <c r="N782" s="67"/>
      <c r="O782" s="66"/>
      <c r="P782" s="1"/>
      <c r="Q782" s="1"/>
      <c r="R782" s="1"/>
      <c r="S782" s="1"/>
      <c r="T782" s="1"/>
      <c r="U782" s="1"/>
      <c r="V782" s="1"/>
      <c r="W782" s="1"/>
      <c r="X782" s="1"/>
      <c r="Y782" s="1"/>
      <c r="Z782" s="1"/>
    </row>
    <row r="783" spans="1:26" ht="15.75" customHeight="1" x14ac:dyDescent="0.2">
      <c r="A783" s="1"/>
      <c r="B783" s="1"/>
      <c r="C783" s="1"/>
      <c r="D783" s="22"/>
      <c r="E783" s="67"/>
      <c r="F783" s="67"/>
      <c r="G783" s="22"/>
      <c r="H783" s="22"/>
      <c r="I783" s="22"/>
      <c r="J783" s="22"/>
      <c r="K783" s="67"/>
      <c r="L783" s="67"/>
      <c r="M783" s="67"/>
      <c r="N783" s="67"/>
      <c r="O783" s="66"/>
      <c r="P783" s="1"/>
      <c r="Q783" s="1"/>
      <c r="R783" s="1"/>
      <c r="S783" s="1"/>
      <c r="T783" s="1"/>
      <c r="U783" s="1"/>
      <c r="V783" s="1"/>
      <c r="W783" s="1"/>
      <c r="X783" s="1"/>
      <c r="Y783" s="1"/>
      <c r="Z783" s="1"/>
    </row>
    <row r="784" spans="1:26" ht="15.75" customHeight="1" x14ac:dyDescent="0.2">
      <c r="A784" s="1"/>
      <c r="B784" s="1"/>
      <c r="C784" s="1"/>
      <c r="D784" s="22"/>
      <c r="E784" s="67"/>
      <c r="F784" s="67"/>
      <c r="G784" s="22"/>
      <c r="H784" s="22"/>
      <c r="I784" s="22"/>
      <c r="J784" s="22"/>
      <c r="K784" s="67"/>
      <c r="L784" s="67"/>
      <c r="M784" s="67"/>
      <c r="N784" s="67"/>
      <c r="O784" s="66"/>
      <c r="P784" s="1"/>
      <c r="Q784" s="1"/>
      <c r="R784" s="1"/>
      <c r="S784" s="1"/>
      <c r="T784" s="1"/>
      <c r="U784" s="1"/>
      <c r="V784" s="1"/>
      <c r="W784" s="1"/>
      <c r="X784" s="1"/>
      <c r="Y784" s="1"/>
      <c r="Z784" s="1"/>
    </row>
    <row r="785" spans="1:26" ht="15.75" customHeight="1" x14ac:dyDescent="0.2">
      <c r="A785" s="1"/>
      <c r="B785" s="1"/>
      <c r="C785" s="1"/>
      <c r="D785" s="22"/>
      <c r="E785" s="67"/>
      <c r="F785" s="67"/>
      <c r="G785" s="22"/>
      <c r="H785" s="22"/>
      <c r="I785" s="22"/>
      <c r="J785" s="22"/>
      <c r="K785" s="67"/>
      <c r="L785" s="67"/>
      <c r="M785" s="67"/>
      <c r="N785" s="67"/>
      <c r="O785" s="66"/>
      <c r="P785" s="1"/>
      <c r="Q785" s="1"/>
      <c r="R785" s="1"/>
      <c r="S785" s="1"/>
      <c r="T785" s="1"/>
      <c r="U785" s="1"/>
      <c r="V785" s="1"/>
      <c r="W785" s="1"/>
      <c r="X785" s="1"/>
      <c r="Y785" s="1"/>
      <c r="Z785" s="1"/>
    </row>
    <row r="786" spans="1:26" ht="15.75" customHeight="1" x14ac:dyDescent="0.2">
      <c r="A786" s="1"/>
      <c r="B786" s="1"/>
      <c r="C786" s="1"/>
      <c r="D786" s="22"/>
      <c r="E786" s="67"/>
      <c r="F786" s="67"/>
      <c r="G786" s="22"/>
      <c r="H786" s="22"/>
      <c r="I786" s="22"/>
      <c r="J786" s="22"/>
      <c r="K786" s="67"/>
      <c r="L786" s="67"/>
      <c r="M786" s="67"/>
      <c r="N786" s="67"/>
      <c r="O786" s="66"/>
      <c r="P786" s="1"/>
      <c r="Q786" s="1"/>
      <c r="R786" s="1"/>
      <c r="S786" s="1"/>
      <c r="T786" s="1"/>
      <c r="U786" s="1"/>
      <c r="V786" s="1"/>
      <c r="W786" s="1"/>
      <c r="X786" s="1"/>
      <c r="Y786" s="1"/>
      <c r="Z786" s="1"/>
    </row>
    <row r="787" spans="1:26" ht="15.75" customHeight="1" x14ac:dyDescent="0.2">
      <c r="A787" s="1"/>
      <c r="B787" s="1"/>
      <c r="C787" s="1"/>
      <c r="D787" s="22"/>
      <c r="E787" s="67"/>
      <c r="F787" s="67"/>
      <c r="G787" s="22"/>
      <c r="H787" s="22"/>
      <c r="I787" s="22"/>
      <c r="J787" s="22"/>
      <c r="K787" s="67"/>
      <c r="L787" s="67"/>
      <c r="M787" s="67"/>
      <c r="N787" s="67"/>
      <c r="O787" s="66"/>
      <c r="P787" s="1"/>
      <c r="Q787" s="1"/>
      <c r="R787" s="1"/>
      <c r="S787" s="1"/>
      <c r="T787" s="1"/>
      <c r="U787" s="1"/>
      <c r="V787" s="1"/>
      <c r="W787" s="1"/>
      <c r="X787" s="1"/>
      <c r="Y787" s="1"/>
      <c r="Z787" s="1"/>
    </row>
    <row r="788" spans="1:26" ht="15.75" customHeight="1" x14ac:dyDescent="0.2">
      <c r="A788" s="1"/>
      <c r="B788" s="1"/>
      <c r="C788" s="1"/>
      <c r="D788" s="22"/>
      <c r="E788" s="67"/>
      <c r="F788" s="67"/>
      <c r="G788" s="22"/>
      <c r="H788" s="22"/>
      <c r="I788" s="22"/>
      <c r="J788" s="22"/>
      <c r="K788" s="67"/>
      <c r="L788" s="67"/>
      <c r="M788" s="67"/>
      <c r="N788" s="67"/>
      <c r="O788" s="66"/>
      <c r="P788" s="1"/>
      <c r="Q788" s="1"/>
      <c r="R788" s="1"/>
      <c r="S788" s="1"/>
      <c r="T788" s="1"/>
      <c r="U788" s="1"/>
      <c r="V788" s="1"/>
      <c r="W788" s="1"/>
      <c r="X788" s="1"/>
      <c r="Y788" s="1"/>
      <c r="Z788" s="1"/>
    </row>
    <row r="789" spans="1:26" ht="15.75" customHeight="1" x14ac:dyDescent="0.2">
      <c r="A789" s="1"/>
      <c r="B789" s="1"/>
      <c r="C789" s="1"/>
      <c r="D789" s="22"/>
      <c r="E789" s="67"/>
      <c r="F789" s="67"/>
      <c r="G789" s="22"/>
      <c r="H789" s="22"/>
      <c r="I789" s="22"/>
      <c r="J789" s="22"/>
      <c r="K789" s="67"/>
      <c r="L789" s="67"/>
      <c r="M789" s="67"/>
      <c r="N789" s="67"/>
      <c r="O789" s="66"/>
      <c r="P789" s="1"/>
      <c r="Q789" s="1"/>
      <c r="R789" s="1"/>
      <c r="S789" s="1"/>
      <c r="T789" s="1"/>
      <c r="U789" s="1"/>
      <c r="V789" s="1"/>
      <c r="W789" s="1"/>
      <c r="X789" s="1"/>
      <c r="Y789" s="1"/>
      <c r="Z789" s="1"/>
    </row>
    <row r="790" spans="1:26" ht="15.75" customHeight="1" x14ac:dyDescent="0.2">
      <c r="A790" s="1"/>
      <c r="B790" s="1"/>
      <c r="C790" s="1"/>
      <c r="D790" s="22"/>
      <c r="E790" s="67"/>
      <c r="F790" s="67"/>
      <c r="G790" s="22"/>
      <c r="H790" s="22"/>
      <c r="I790" s="22"/>
      <c r="J790" s="22"/>
      <c r="K790" s="67"/>
      <c r="L790" s="67"/>
      <c r="M790" s="67"/>
      <c r="N790" s="67"/>
      <c r="O790" s="66"/>
      <c r="P790" s="1"/>
      <c r="Q790" s="1"/>
      <c r="R790" s="1"/>
      <c r="S790" s="1"/>
      <c r="T790" s="1"/>
      <c r="U790" s="1"/>
      <c r="V790" s="1"/>
      <c r="W790" s="1"/>
      <c r="X790" s="1"/>
      <c r="Y790" s="1"/>
      <c r="Z790" s="1"/>
    </row>
    <row r="791" spans="1:26" ht="15.75" customHeight="1" x14ac:dyDescent="0.2">
      <c r="A791" s="1"/>
      <c r="B791" s="1"/>
      <c r="C791" s="1"/>
      <c r="D791" s="22"/>
      <c r="E791" s="67"/>
      <c r="F791" s="67"/>
      <c r="G791" s="22"/>
      <c r="H791" s="22"/>
      <c r="I791" s="22"/>
      <c r="J791" s="22"/>
      <c r="K791" s="67"/>
      <c r="L791" s="67"/>
      <c r="M791" s="67"/>
      <c r="N791" s="67"/>
      <c r="O791" s="66"/>
      <c r="P791" s="1"/>
      <c r="Q791" s="1"/>
      <c r="R791" s="1"/>
      <c r="S791" s="1"/>
      <c r="T791" s="1"/>
      <c r="U791" s="1"/>
      <c r="V791" s="1"/>
      <c r="W791" s="1"/>
      <c r="X791" s="1"/>
      <c r="Y791" s="1"/>
      <c r="Z791" s="1"/>
    </row>
    <row r="792" spans="1:26" ht="15.75" customHeight="1" x14ac:dyDescent="0.2">
      <c r="A792" s="1"/>
      <c r="B792" s="1"/>
      <c r="C792" s="1"/>
      <c r="D792" s="22"/>
      <c r="E792" s="67"/>
      <c r="F792" s="67"/>
      <c r="G792" s="22"/>
      <c r="H792" s="22"/>
      <c r="I792" s="22"/>
      <c r="J792" s="22"/>
      <c r="K792" s="67"/>
      <c r="L792" s="67"/>
      <c r="M792" s="67"/>
      <c r="N792" s="67"/>
      <c r="O792" s="66"/>
      <c r="P792" s="1"/>
      <c r="Q792" s="1"/>
      <c r="R792" s="1"/>
      <c r="S792" s="1"/>
      <c r="T792" s="1"/>
      <c r="U792" s="1"/>
      <c r="V792" s="1"/>
      <c r="W792" s="1"/>
      <c r="X792" s="1"/>
      <c r="Y792" s="1"/>
      <c r="Z792" s="1"/>
    </row>
    <row r="793" spans="1:26" ht="15.75" customHeight="1" x14ac:dyDescent="0.2">
      <c r="A793" s="1"/>
      <c r="B793" s="1"/>
      <c r="C793" s="1"/>
      <c r="D793" s="22"/>
      <c r="E793" s="67"/>
      <c r="F793" s="67"/>
      <c r="G793" s="22"/>
      <c r="H793" s="22"/>
      <c r="I793" s="22"/>
      <c r="J793" s="22"/>
      <c r="K793" s="67"/>
      <c r="L793" s="67"/>
      <c r="M793" s="67"/>
      <c r="N793" s="67"/>
      <c r="O793" s="66"/>
      <c r="P793" s="1"/>
      <c r="Q793" s="1"/>
      <c r="R793" s="1"/>
      <c r="S793" s="1"/>
      <c r="T793" s="1"/>
      <c r="U793" s="1"/>
      <c r="V793" s="1"/>
      <c r="W793" s="1"/>
      <c r="X793" s="1"/>
      <c r="Y793" s="1"/>
      <c r="Z793" s="1"/>
    </row>
    <row r="794" spans="1:26" ht="15.75" customHeight="1" x14ac:dyDescent="0.2">
      <c r="A794" s="1"/>
      <c r="B794" s="1"/>
      <c r="C794" s="1"/>
      <c r="D794" s="22"/>
      <c r="E794" s="67"/>
      <c r="F794" s="67"/>
      <c r="G794" s="22"/>
      <c r="H794" s="22"/>
      <c r="I794" s="22"/>
      <c r="J794" s="22"/>
      <c r="K794" s="67"/>
      <c r="L794" s="67"/>
      <c r="M794" s="67"/>
      <c r="N794" s="67"/>
      <c r="O794" s="66"/>
      <c r="P794" s="1"/>
      <c r="Q794" s="1"/>
      <c r="R794" s="1"/>
      <c r="S794" s="1"/>
      <c r="T794" s="1"/>
      <c r="U794" s="1"/>
      <c r="V794" s="1"/>
      <c r="W794" s="1"/>
      <c r="X794" s="1"/>
      <c r="Y794" s="1"/>
      <c r="Z794" s="1"/>
    </row>
    <row r="795" spans="1:26" ht="15.75" customHeight="1" x14ac:dyDescent="0.2">
      <c r="A795" s="1"/>
      <c r="B795" s="1"/>
      <c r="C795" s="1"/>
      <c r="D795" s="22"/>
      <c r="E795" s="67"/>
      <c r="F795" s="67"/>
      <c r="G795" s="22"/>
      <c r="H795" s="22"/>
      <c r="I795" s="22"/>
      <c r="J795" s="22"/>
      <c r="K795" s="67"/>
      <c r="L795" s="67"/>
      <c r="M795" s="67"/>
      <c r="N795" s="67"/>
      <c r="O795" s="66"/>
      <c r="P795" s="1"/>
      <c r="Q795" s="1"/>
      <c r="R795" s="1"/>
      <c r="S795" s="1"/>
      <c r="T795" s="1"/>
      <c r="U795" s="1"/>
      <c r="V795" s="1"/>
      <c r="W795" s="1"/>
      <c r="X795" s="1"/>
      <c r="Y795" s="1"/>
      <c r="Z795" s="1"/>
    </row>
    <row r="796" spans="1:26" ht="15.75" customHeight="1" x14ac:dyDescent="0.2">
      <c r="A796" s="1"/>
      <c r="B796" s="1"/>
      <c r="C796" s="1"/>
      <c r="D796" s="22"/>
      <c r="E796" s="67"/>
      <c r="F796" s="67"/>
      <c r="G796" s="22"/>
      <c r="H796" s="22"/>
      <c r="I796" s="22"/>
      <c r="J796" s="22"/>
      <c r="K796" s="67"/>
      <c r="L796" s="67"/>
      <c r="M796" s="67"/>
      <c r="N796" s="67"/>
      <c r="O796" s="66"/>
      <c r="P796" s="1"/>
      <c r="Q796" s="1"/>
      <c r="R796" s="1"/>
      <c r="S796" s="1"/>
      <c r="T796" s="1"/>
      <c r="U796" s="1"/>
      <c r="V796" s="1"/>
      <c r="W796" s="1"/>
      <c r="X796" s="1"/>
      <c r="Y796" s="1"/>
      <c r="Z796" s="1"/>
    </row>
    <row r="797" spans="1:26" ht="15.75" customHeight="1" x14ac:dyDescent="0.2">
      <c r="A797" s="1"/>
      <c r="B797" s="1"/>
      <c r="C797" s="1"/>
      <c r="D797" s="22"/>
      <c r="E797" s="67"/>
      <c r="F797" s="67"/>
      <c r="G797" s="22"/>
      <c r="H797" s="22"/>
      <c r="I797" s="22"/>
      <c r="J797" s="22"/>
      <c r="K797" s="67"/>
      <c r="L797" s="67"/>
      <c r="M797" s="67"/>
      <c r="N797" s="67"/>
      <c r="O797" s="66"/>
      <c r="P797" s="1"/>
      <c r="Q797" s="1"/>
      <c r="R797" s="1"/>
      <c r="S797" s="1"/>
      <c r="T797" s="1"/>
      <c r="U797" s="1"/>
      <c r="V797" s="1"/>
      <c r="W797" s="1"/>
      <c r="X797" s="1"/>
      <c r="Y797" s="1"/>
      <c r="Z797" s="1"/>
    </row>
    <row r="798" spans="1:26" ht="15.75" customHeight="1" x14ac:dyDescent="0.2">
      <c r="A798" s="1"/>
      <c r="B798" s="1"/>
      <c r="C798" s="1"/>
      <c r="D798" s="22"/>
      <c r="E798" s="67"/>
      <c r="F798" s="67"/>
      <c r="G798" s="22"/>
      <c r="H798" s="22"/>
      <c r="I798" s="22"/>
      <c r="J798" s="22"/>
      <c r="K798" s="67"/>
      <c r="L798" s="67"/>
      <c r="M798" s="67"/>
      <c r="N798" s="67"/>
      <c r="O798" s="66"/>
      <c r="P798" s="1"/>
      <c r="Q798" s="1"/>
      <c r="R798" s="1"/>
      <c r="S798" s="1"/>
      <c r="T798" s="1"/>
      <c r="U798" s="1"/>
      <c r="V798" s="1"/>
      <c r="W798" s="1"/>
      <c r="X798" s="1"/>
      <c r="Y798" s="1"/>
      <c r="Z798" s="1"/>
    </row>
    <row r="799" spans="1:26" ht="15.75" customHeight="1" x14ac:dyDescent="0.2">
      <c r="A799" s="1"/>
      <c r="B799" s="1"/>
      <c r="C799" s="1"/>
      <c r="D799" s="22"/>
      <c r="E799" s="67"/>
      <c r="F799" s="67"/>
      <c r="G799" s="22"/>
      <c r="H799" s="22"/>
      <c r="I799" s="22"/>
      <c r="J799" s="22"/>
      <c r="K799" s="67"/>
      <c r="L799" s="67"/>
      <c r="M799" s="67"/>
      <c r="N799" s="67"/>
      <c r="O799" s="66"/>
      <c r="P799" s="1"/>
      <c r="Q799" s="1"/>
      <c r="R799" s="1"/>
      <c r="S799" s="1"/>
      <c r="T799" s="1"/>
      <c r="U799" s="1"/>
      <c r="V799" s="1"/>
      <c r="W799" s="1"/>
      <c r="X799" s="1"/>
      <c r="Y799" s="1"/>
      <c r="Z799" s="1"/>
    </row>
    <row r="800" spans="1:26" ht="15.75" customHeight="1" x14ac:dyDescent="0.2">
      <c r="A800" s="1"/>
      <c r="B800" s="1"/>
      <c r="C800" s="1"/>
      <c r="D800" s="22"/>
      <c r="E800" s="67"/>
      <c r="F800" s="67"/>
      <c r="G800" s="22"/>
      <c r="H800" s="22"/>
      <c r="I800" s="22"/>
      <c r="J800" s="22"/>
      <c r="K800" s="67"/>
      <c r="L800" s="67"/>
      <c r="M800" s="67"/>
      <c r="N800" s="67"/>
      <c r="O800" s="66"/>
      <c r="P800" s="1"/>
      <c r="Q800" s="1"/>
      <c r="R800" s="1"/>
      <c r="S800" s="1"/>
      <c r="T800" s="1"/>
      <c r="U800" s="1"/>
      <c r="V800" s="1"/>
      <c r="W800" s="1"/>
      <c r="X800" s="1"/>
      <c r="Y800" s="1"/>
      <c r="Z800" s="1"/>
    </row>
    <row r="801" spans="1:26" ht="15.75" customHeight="1" x14ac:dyDescent="0.2">
      <c r="A801" s="1"/>
      <c r="B801" s="1"/>
      <c r="C801" s="1"/>
      <c r="D801" s="22"/>
      <c r="E801" s="67"/>
      <c r="F801" s="67"/>
      <c r="G801" s="22"/>
      <c r="H801" s="22"/>
      <c r="I801" s="22"/>
      <c r="J801" s="22"/>
      <c r="K801" s="67"/>
      <c r="L801" s="67"/>
      <c r="M801" s="67"/>
      <c r="N801" s="67"/>
      <c r="O801" s="66"/>
      <c r="P801" s="1"/>
      <c r="Q801" s="1"/>
      <c r="R801" s="1"/>
      <c r="S801" s="1"/>
      <c r="T801" s="1"/>
      <c r="U801" s="1"/>
      <c r="V801" s="1"/>
      <c r="W801" s="1"/>
      <c r="X801" s="1"/>
      <c r="Y801" s="1"/>
      <c r="Z801" s="1"/>
    </row>
    <row r="802" spans="1:26" ht="15.75" customHeight="1" x14ac:dyDescent="0.2">
      <c r="A802" s="1"/>
      <c r="B802" s="1"/>
      <c r="C802" s="1"/>
      <c r="D802" s="22"/>
      <c r="E802" s="67"/>
      <c r="F802" s="67"/>
      <c r="G802" s="22"/>
      <c r="H802" s="22"/>
      <c r="I802" s="22"/>
      <c r="J802" s="22"/>
      <c r="K802" s="67"/>
      <c r="L802" s="67"/>
      <c r="M802" s="67"/>
      <c r="N802" s="67"/>
      <c r="O802" s="66"/>
      <c r="P802" s="1"/>
      <c r="Q802" s="1"/>
      <c r="R802" s="1"/>
      <c r="S802" s="1"/>
      <c r="T802" s="1"/>
      <c r="U802" s="1"/>
      <c r="V802" s="1"/>
      <c r="W802" s="1"/>
      <c r="X802" s="1"/>
      <c r="Y802" s="1"/>
      <c r="Z802" s="1"/>
    </row>
    <row r="803" spans="1:26" ht="15.75" customHeight="1" x14ac:dyDescent="0.2">
      <c r="A803" s="1"/>
      <c r="B803" s="1"/>
      <c r="C803" s="1"/>
      <c r="D803" s="22"/>
      <c r="E803" s="67"/>
      <c r="F803" s="67"/>
      <c r="G803" s="22"/>
      <c r="H803" s="22"/>
      <c r="I803" s="22"/>
      <c r="J803" s="22"/>
      <c r="K803" s="67"/>
      <c r="L803" s="67"/>
      <c r="M803" s="67"/>
      <c r="N803" s="67"/>
      <c r="O803" s="66"/>
      <c r="P803" s="1"/>
      <c r="Q803" s="1"/>
      <c r="R803" s="1"/>
      <c r="S803" s="1"/>
      <c r="T803" s="1"/>
      <c r="U803" s="1"/>
      <c r="V803" s="1"/>
      <c r="W803" s="1"/>
      <c r="X803" s="1"/>
      <c r="Y803" s="1"/>
      <c r="Z803" s="1"/>
    </row>
    <row r="804" spans="1:26" ht="15.75" customHeight="1" x14ac:dyDescent="0.2">
      <c r="A804" s="1"/>
      <c r="B804" s="1"/>
      <c r="C804" s="1"/>
      <c r="D804" s="22"/>
      <c r="E804" s="67"/>
      <c r="F804" s="67"/>
      <c r="G804" s="22"/>
      <c r="H804" s="22"/>
      <c r="I804" s="22"/>
      <c r="J804" s="22"/>
      <c r="K804" s="67"/>
      <c r="L804" s="67"/>
      <c r="M804" s="67"/>
      <c r="N804" s="67"/>
      <c r="O804" s="66"/>
      <c r="P804" s="1"/>
      <c r="Q804" s="1"/>
      <c r="R804" s="1"/>
      <c r="S804" s="1"/>
      <c r="T804" s="1"/>
      <c r="U804" s="1"/>
      <c r="V804" s="1"/>
      <c r="W804" s="1"/>
      <c r="X804" s="1"/>
      <c r="Y804" s="1"/>
      <c r="Z804" s="1"/>
    </row>
    <row r="805" spans="1:26" ht="15.75" customHeight="1" x14ac:dyDescent="0.2">
      <c r="A805" s="1"/>
      <c r="B805" s="1"/>
      <c r="C805" s="1"/>
      <c r="D805" s="22"/>
      <c r="E805" s="67"/>
      <c r="F805" s="67"/>
      <c r="G805" s="22"/>
      <c r="H805" s="22"/>
      <c r="I805" s="22"/>
      <c r="J805" s="22"/>
      <c r="K805" s="67"/>
      <c r="L805" s="67"/>
      <c r="M805" s="67"/>
      <c r="N805" s="67"/>
      <c r="O805" s="66"/>
      <c r="P805" s="1"/>
      <c r="Q805" s="1"/>
      <c r="R805" s="1"/>
      <c r="S805" s="1"/>
      <c r="T805" s="1"/>
      <c r="U805" s="1"/>
      <c r="V805" s="1"/>
      <c r="W805" s="1"/>
      <c r="X805" s="1"/>
      <c r="Y805" s="1"/>
      <c r="Z805" s="1"/>
    </row>
    <row r="806" spans="1:26" ht="15.75" customHeight="1" x14ac:dyDescent="0.2">
      <c r="A806" s="1"/>
      <c r="B806" s="1"/>
      <c r="C806" s="1"/>
      <c r="D806" s="22"/>
      <c r="E806" s="67"/>
      <c r="F806" s="67"/>
      <c r="G806" s="22"/>
      <c r="H806" s="22"/>
      <c r="I806" s="22"/>
      <c r="J806" s="22"/>
      <c r="K806" s="67"/>
      <c r="L806" s="67"/>
      <c r="M806" s="67"/>
      <c r="N806" s="67"/>
      <c r="O806" s="66"/>
      <c r="P806" s="1"/>
      <c r="Q806" s="1"/>
      <c r="R806" s="1"/>
      <c r="S806" s="1"/>
      <c r="T806" s="1"/>
      <c r="U806" s="1"/>
      <c r="V806" s="1"/>
      <c r="W806" s="1"/>
      <c r="X806" s="1"/>
      <c r="Y806" s="1"/>
      <c r="Z806" s="1"/>
    </row>
    <row r="807" spans="1:26" ht="15.75" customHeight="1" x14ac:dyDescent="0.2">
      <c r="A807" s="1"/>
      <c r="B807" s="1"/>
      <c r="C807" s="1"/>
      <c r="D807" s="22"/>
      <c r="E807" s="67"/>
      <c r="F807" s="67"/>
      <c r="G807" s="22"/>
      <c r="H807" s="22"/>
      <c r="I807" s="22"/>
      <c r="J807" s="22"/>
      <c r="K807" s="67"/>
      <c r="L807" s="67"/>
      <c r="M807" s="67"/>
      <c r="N807" s="67"/>
      <c r="O807" s="66"/>
      <c r="P807" s="1"/>
      <c r="Q807" s="1"/>
      <c r="R807" s="1"/>
      <c r="S807" s="1"/>
      <c r="T807" s="1"/>
      <c r="U807" s="1"/>
      <c r="V807" s="1"/>
      <c r="W807" s="1"/>
      <c r="X807" s="1"/>
      <c r="Y807" s="1"/>
      <c r="Z807" s="1"/>
    </row>
    <row r="808" spans="1:26" ht="15.75" customHeight="1" x14ac:dyDescent="0.2">
      <c r="A808" s="1"/>
      <c r="B808" s="1"/>
      <c r="C808" s="1"/>
      <c r="D808" s="22"/>
      <c r="E808" s="67"/>
      <c r="F808" s="67"/>
      <c r="G808" s="22"/>
      <c r="H808" s="22"/>
      <c r="I808" s="22"/>
      <c r="J808" s="22"/>
      <c r="K808" s="67"/>
      <c r="L808" s="67"/>
      <c r="M808" s="67"/>
      <c r="N808" s="67"/>
      <c r="O808" s="66"/>
      <c r="P808" s="1"/>
      <c r="Q808" s="1"/>
      <c r="R808" s="1"/>
      <c r="S808" s="1"/>
      <c r="T808" s="1"/>
      <c r="U808" s="1"/>
      <c r="V808" s="1"/>
      <c r="W808" s="1"/>
      <c r="X808" s="1"/>
      <c r="Y808" s="1"/>
      <c r="Z808" s="1"/>
    </row>
    <row r="809" spans="1:26" ht="15.75" customHeight="1" x14ac:dyDescent="0.2">
      <c r="A809" s="1"/>
      <c r="B809" s="1"/>
      <c r="C809" s="1"/>
      <c r="D809" s="22"/>
      <c r="E809" s="67"/>
      <c r="F809" s="67"/>
      <c r="G809" s="22"/>
      <c r="H809" s="22"/>
      <c r="I809" s="22"/>
      <c r="J809" s="22"/>
      <c r="K809" s="67"/>
      <c r="L809" s="67"/>
      <c r="M809" s="67"/>
      <c r="N809" s="67"/>
      <c r="O809" s="66"/>
      <c r="P809" s="1"/>
      <c r="Q809" s="1"/>
      <c r="R809" s="1"/>
      <c r="S809" s="1"/>
      <c r="T809" s="1"/>
      <c r="U809" s="1"/>
      <c r="V809" s="1"/>
      <c r="W809" s="1"/>
      <c r="X809" s="1"/>
      <c r="Y809" s="1"/>
      <c r="Z809" s="1"/>
    </row>
    <row r="810" spans="1:26" ht="15.75" customHeight="1" x14ac:dyDescent="0.2">
      <c r="A810" s="1"/>
      <c r="B810" s="1"/>
      <c r="C810" s="1"/>
      <c r="D810" s="22"/>
      <c r="E810" s="67"/>
      <c r="F810" s="67"/>
      <c r="G810" s="22"/>
      <c r="H810" s="22"/>
      <c r="I810" s="22"/>
      <c r="J810" s="22"/>
      <c r="K810" s="67"/>
      <c r="L810" s="67"/>
      <c r="M810" s="67"/>
      <c r="N810" s="67"/>
      <c r="O810" s="66"/>
      <c r="P810" s="1"/>
      <c r="Q810" s="1"/>
      <c r="R810" s="1"/>
      <c r="S810" s="1"/>
      <c r="T810" s="1"/>
      <c r="U810" s="1"/>
      <c r="V810" s="1"/>
      <c r="W810" s="1"/>
      <c r="X810" s="1"/>
      <c r="Y810" s="1"/>
      <c r="Z810" s="1"/>
    </row>
    <row r="811" spans="1:26" ht="15.75" customHeight="1" x14ac:dyDescent="0.2">
      <c r="A811" s="1"/>
      <c r="B811" s="1"/>
      <c r="C811" s="1"/>
      <c r="D811" s="22"/>
      <c r="E811" s="67"/>
      <c r="F811" s="67"/>
      <c r="G811" s="22"/>
      <c r="H811" s="22"/>
      <c r="I811" s="22"/>
      <c r="J811" s="22"/>
      <c r="K811" s="67"/>
      <c r="L811" s="67"/>
      <c r="M811" s="67"/>
      <c r="N811" s="67"/>
      <c r="O811" s="66"/>
      <c r="P811" s="1"/>
      <c r="Q811" s="1"/>
      <c r="R811" s="1"/>
      <c r="S811" s="1"/>
      <c r="T811" s="1"/>
      <c r="U811" s="1"/>
      <c r="V811" s="1"/>
      <c r="W811" s="1"/>
      <c r="X811" s="1"/>
      <c r="Y811" s="1"/>
      <c r="Z811" s="1"/>
    </row>
    <row r="812" spans="1:26" ht="15.75" customHeight="1" x14ac:dyDescent="0.2">
      <c r="A812" s="1"/>
      <c r="B812" s="1"/>
      <c r="C812" s="1"/>
      <c r="D812" s="22"/>
      <c r="E812" s="67"/>
      <c r="F812" s="67"/>
      <c r="G812" s="22"/>
      <c r="H812" s="22"/>
      <c r="I812" s="22"/>
      <c r="J812" s="22"/>
      <c r="K812" s="67"/>
      <c r="L812" s="67"/>
      <c r="M812" s="67"/>
      <c r="N812" s="67"/>
      <c r="O812" s="66"/>
      <c r="P812" s="1"/>
      <c r="Q812" s="1"/>
      <c r="R812" s="1"/>
      <c r="S812" s="1"/>
      <c r="T812" s="1"/>
      <c r="U812" s="1"/>
      <c r="V812" s="1"/>
      <c r="W812" s="1"/>
      <c r="X812" s="1"/>
      <c r="Y812" s="1"/>
      <c r="Z812" s="1"/>
    </row>
    <row r="813" spans="1:26" ht="15.75" customHeight="1" x14ac:dyDescent="0.2">
      <c r="A813" s="1"/>
      <c r="B813" s="1"/>
      <c r="C813" s="1"/>
      <c r="D813" s="22"/>
      <c r="E813" s="67"/>
      <c r="F813" s="67"/>
      <c r="G813" s="22"/>
      <c r="H813" s="22"/>
      <c r="I813" s="22"/>
      <c r="J813" s="22"/>
      <c r="K813" s="67"/>
      <c r="L813" s="67"/>
      <c r="M813" s="67"/>
      <c r="N813" s="67"/>
      <c r="O813" s="66"/>
      <c r="P813" s="1"/>
      <c r="Q813" s="1"/>
      <c r="R813" s="1"/>
      <c r="S813" s="1"/>
      <c r="T813" s="1"/>
      <c r="U813" s="1"/>
      <c r="V813" s="1"/>
      <c r="W813" s="1"/>
      <c r="X813" s="1"/>
      <c r="Y813" s="1"/>
      <c r="Z813" s="1"/>
    </row>
    <row r="814" spans="1:26" ht="15.75" customHeight="1" x14ac:dyDescent="0.2">
      <c r="A814" s="1"/>
      <c r="B814" s="1"/>
      <c r="C814" s="1"/>
      <c r="D814" s="22"/>
      <c r="E814" s="67"/>
      <c r="F814" s="67"/>
      <c r="G814" s="22"/>
      <c r="H814" s="22"/>
      <c r="I814" s="22"/>
      <c r="J814" s="22"/>
      <c r="K814" s="67"/>
      <c r="L814" s="67"/>
      <c r="M814" s="67"/>
      <c r="N814" s="67"/>
      <c r="O814" s="66"/>
      <c r="P814" s="1"/>
      <c r="Q814" s="1"/>
      <c r="R814" s="1"/>
      <c r="S814" s="1"/>
      <c r="T814" s="1"/>
      <c r="U814" s="1"/>
      <c r="V814" s="1"/>
      <c r="W814" s="1"/>
      <c r="X814" s="1"/>
      <c r="Y814" s="1"/>
      <c r="Z814" s="1"/>
    </row>
    <row r="815" spans="1:26" ht="15.75" customHeight="1" x14ac:dyDescent="0.2">
      <c r="A815" s="1"/>
      <c r="B815" s="1"/>
      <c r="C815" s="1"/>
      <c r="D815" s="22"/>
      <c r="E815" s="67"/>
      <c r="F815" s="67"/>
      <c r="G815" s="22"/>
      <c r="H815" s="22"/>
      <c r="I815" s="22"/>
      <c r="J815" s="22"/>
      <c r="K815" s="67"/>
      <c r="L815" s="67"/>
      <c r="M815" s="67"/>
      <c r="N815" s="67"/>
      <c r="O815" s="66"/>
      <c r="P815" s="1"/>
      <c r="Q815" s="1"/>
      <c r="R815" s="1"/>
      <c r="S815" s="1"/>
      <c r="T815" s="1"/>
      <c r="U815" s="1"/>
      <c r="V815" s="1"/>
      <c r="W815" s="1"/>
      <c r="X815" s="1"/>
      <c r="Y815" s="1"/>
      <c r="Z815" s="1"/>
    </row>
    <row r="816" spans="1:26" ht="15.75" customHeight="1" x14ac:dyDescent="0.2">
      <c r="A816" s="1"/>
      <c r="B816" s="1"/>
      <c r="C816" s="1"/>
      <c r="D816" s="22"/>
      <c r="E816" s="67"/>
      <c r="F816" s="67"/>
      <c r="G816" s="22"/>
      <c r="H816" s="22"/>
      <c r="I816" s="22"/>
      <c r="J816" s="22"/>
      <c r="K816" s="67"/>
      <c r="L816" s="67"/>
      <c r="M816" s="67"/>
      <c r="N816" s="67"/>
      <c r="O816" s="66"/>
      <c r="P816" s="1"/>
      <c r="Q816" s="1"/>
      <c r="R816" s="1"/>
      <c r="S816" s="1"/>
      <c r="T816" s="1"/>
      <c r="U816" s="1"/>
      <c r="V816" s="1"/>
      <c r="W816" s="1"/>
      <c r="X816" s="1"/>
      <c r="Y816" s="1"/>
      <c r="Z816" s="1"/>
    </row>
    <row r="817" spans="1:26" ht="15.75" customHeight="1" x14ac:dyDescent="0.2">
      <c r="A817" s="1"/>
      <c r="B817" s="1"/>
      <c r="C817" s="1"/>
      <c r="D817" s="22"/>
      <c r="E817" s="67"/>
      <c r="F817" s="67"/>
      <c r="G817" s="22"/>
      <c r="H817" s="22"/>
      <c r="I817" s="22"/>
      <c r="J817" s="22"/>
      <c r="K817" s="67"/>
      <c r="L817" s="67"/>
      <c r="M817" s="67"/>
      <c r="N817" s="67"/>
      <c r="O817" s="66"/>
      <c r="P817" s="1"/>
      <c r="Q817" s="1"/>
      <c r="R817" s="1"/>
      <c r="S817" s="1"/>
      <c r="T817" s="1"/>
      <c r="U817" s="1"/>
      <c r="V817" s="1"/>
      <c r="W817" s="1"/>
      <c r="X817" s="1"/>
      <c r="Y817" s="1"/>
      <c r="Z817" s="1"/>
    </row>
    <row r="818" spans="1:26" ht="15.75" customHeight="1" x14ac:dyDescent="0.2">
      <c r="A818" s="1"/>
      <c r="B818" s="1"/>
      <c r="C818" s="1"/>
      <c r="D818" s="22"/>
      <c r="E818" s="67"/>
      <c r="F818" s="67"/>
      <c r="G818" s="22"/>
      <c r="H818" s="22"/>
      <c r="I818" s="22"/>
      <c r="J818" s="22"/>
      <c r="K818" s="67"/>
      <c r="L818" s="67"/>
      <c r="M818" s="67"/>
      <c r="N818" s="67"/>
      <c r="O818" s="66"/>
      <c r="P818" s="1"/>
      <c r="Q818" s="1"/>
      <c r="R818" s="1"/>
      <c r="S818" s="1"/>
      <c r="T818" s="1"/>
      <c r="U818" s="1"/>
      <c r="V818" s="1"/>
      <c r="W818" s="1"/>
      <c r="X818" s="1"/>
      <c r="Y818" s="1"/>
      <c r="Z818" s="1"/>
    </row>
    <row r="819" spans="1:26" ht="15.75" customHeight="1" x14ac:dyDescent="0.2">
      <c r="A819" s="1"/>
      <c r="B819" s="1"/>
      <c r="C819" s="1"/>
      <c r="D819" s="22"/>
      <c r="E819" s="67"/>
      <c r="F819" s="67"/>
      <c r="G819" s="22"/>
      <c r="H819" s="22"/>
      <c r="I819" s="22"/>
      <c r="J819" s="22"/>
      <c r="K819" s="67"/>
      <c r="L819" s="67"/>
      <c r="M819" s="67"/>
      <c r="N819" s="67"/>
      <c r="O819" s="66"/>
      <c r="P819" s="1"/>
      <c r="Q819" s="1"/>
      <c r="R819" s="1"/>
      <c r="S819" s="1"/>
      <c r="T819" s="1"/>
      <c r="U819" s="1"/>
      <c r="V819" s="1"/>
      <c r="W819" s="1"/>
      <c r="X819" s="1"/>
      <c r="Y819" s="1"/>
      <c r="Z819" s="1"/>
    </row>
    <row r="820" spans="1:26" ht="15.75" customHeight="1" x14ac:dyDescent="0.2">
      <c r="A820" s="1"/>
      <c r="B820" s="1"/>
      <c r="C820" s="1"/>
      <c r="D820" s="22"/>
      <c r="E820" s="67"/>
      <c r="F820" s="67"/>
      <c r="G820" s="22"/>
      <c r="H820" s="22"/>
      <c r="I820" s="22"/>
      <c r="J820" s="22"/>
      <c r="K820" s="67"/>
      <c r="L820" s="67"/>
      <c r="M820" s="67"/>
      <c r="N820" s="67"/>
      <c r="O820" s="66"/>
      <c r="P820" s="1"/>
      <c r="Q820" s="1"/>
      <c r="R820" s="1"/>
      <c r="S820" s="1"/>
      <c r="T820" s="1"/>
      <c r="U820" s="1"/>
      <c r="V820" s="1"/>
      <c r="W820" s="1"/>
      <c r="X820" s="1"/>
      <c r="Y820" s="1"/>
      <c r="Z820" s="1"/>
    </row>
    <row r="821" spans="1:26" ht="15.75" customHeight="1" x14ac:dyDescent="0.2">
      <c r="A821" s="1"/>
      <c r="B821" s="1"/>
      <c r="C821" s="1"/>
      <c r="D821" s="22"/>
      <c r="E821" s="67"/>
      <c r="F821" s="67"/>
      <c r="G821" s="22"/>
      <c r="H821" s="22"/>
      <c r="I821" s="22"/>
      <c r="J821" s="22"/>
      <c r="K821" s="67"/>
      <c r="L821" s="67"/>
      <c r="M821" s="67"/>
      <c r="N821" s="67"/>
      <c r="O821" s="66"/>
      <c r="P821" s="1"/>
      <c r="Q821" s="1"/>
      <c r="R821" s="1"/>
      <c r="S821" s="1"/>
      <c r="T821" s="1"/>
      <c r="U821" s="1"/>
      <c r="V821" s="1"/>
      <c r="W821" s="1"/>
      <c r="X821" s="1"/>
      <c r="Y821" s="1"/>
      <c r="Z821" s="1"/>
    </row>
    <row r="822" spans="1:26" ht="15.75" customHeight="1" x14ac:dyDescent="0.2">
      <c r="A822" s="1"/>
      <c r="B822" s="1"/>
      <c r="C822" s="1"/>
      <c r="D822" s="22"/>
      <c r="E822" s="67"/>
      <c r="F822" s="67"/>
      <c r="G822" s="22"/>
      <c r="H822" s="22"/>
      <c r="I822" s="22"/>
      <c r="J822" s="22"/>
      <c r="K822" s="67"/>
      <c r="L822" s="67"/>
      <c r="M822" s="67"/>
      <c r="N822" s="67"/>
      <c r="O822" s="66"/>
      <c r="P822" s="1"/>
      <c r="Q822" s="1"/>
      <c r="R822" s="1"/>
      <c r="S822" s="1"/>
      <c r="T822" s="1"/>
      <c r="U822" s="1"/>
      <c r="V822" s="1"/>
      <c r="W822" s="1"/>
      <c r="X822" s="1"/>
      <c r="Y822" s="1"/>
      <c r="Z822" s="1"/>
    </row>
    <row r="823" spans="1:26" ht="15.75" customHeight="1" x14ac:dyDescent="0.2">
      <c r="A823" s="1"/>
      <c r="B823" s="1"/>
      <c r="C823" s="1"/>
      <c r="D823" s="22"/>
      <c r="E823" s="67"/>
      <c r="F823" s="67"/>
      <c r="G823" s="22"/>
      <c r="H823" s="22"/>
      <c r="I823" s="22"/>
      <c r="J823" s="22"/>
      <c r="K823" s="67"/>
      <c r="L823" s="67"/>
      <c r="M823" s="67"/>
      <c r="N823" s="67"/>
      <c r="O823" s="66"/>
      <c r="P823" s="1"/>
      <c r="Q823" s="1"/>
      <c r="R823" s="1"/>
      <c r="S823" s="1"/>
      <c r="T823" s="1"/>
      <c r="U823" s="1"/>
      <c r="V823" s="1"/>
      <c r="W823" s="1"/>
      <c r="X823" s="1"/>
      <c r="Y823" s="1"/>
      <c r="Z823" s="1"/>
    </row>
    <row r="824" spans="1:26" ht="15.75" customHeight="1" x14ac:dyDescent="0.2">
      <c r="A824" s="1"/>
      <c r="B824" s="1"/>
      <c r="C824" s="1"/>
      <c r="D824" s="22"/>
      <c r="E824" s="67"/>
      <c r="F824" s="67"/>
      <c r="G824" s="22"/>
      <c r="H824" s="22"/>
      <c r="I824" s="22"/>
      <c r="J824" s="22"/>
      <c r="K824" s="67"/>
      <c r="L824" s="67"/>
      <c r="M824" s="67"/>
      <c r="N824" s="67"/>
      <c r="O824" s="66"/>
      <c r="P824" s="1"/>
      <c r="Q824" s="1"/>
      <c r="R824" s="1"/>
      <c r="S824" s="1"/>
      <c r="T824" s="1"/>
      <c r="U824" s="1"/>
      <c r="V824" s="1"/>
      <c r="W824" s="1"/>
      <c r="X824" s="1"/>
      <c r="Y824" s="1"/>
      <c r="Z824" s="1"/>
    </row>
    <row r="825" spans="1:26" ht="15.75" customHeight="1" x14ac:dyDescent="0.2">
      <c r="A825" s="1"/>
      <c r="B825" s="1"/>
      <c r="C825" s="1"/>
      <c r="D825" s="22"/>
      <c r="E825" s="67"/>
      <c r="F825" s="67"/>
      <c r="G825" s="22"/>
      <c r="H825" s="22"/>
      <c r="I825" s="22"/>
      <c r="J825" s="22"/>
      <c r="K825" s="67"/>
      <c r="L825" s="67"/>
      <c r="M825" s="67"/>
      <c r="N825" s="67"/>
      <c r="O825" s="66"/>
      <c r="P825" s="1"/>
      <c r="Q825" s="1"/>
      <c r="R825" s="1"/>
      <c r="S825" s="1"/>
      <c r="T825" s="1"/>
      <c r="U825" s="1"/>
      <c r="V825" s="1"/>
      <c r="W825" s="1"/>
      <c r="X825" s="1"/>
      <c r="Y825" s="1"/>
      <c r="Z825" s="1"/>
    </row>
    <row r="826" spans="1:26" ht="15.75" customHeight="1" x14ac:dyDescent="0.2">
      <c r="A826" s="1"/>
      <c r="B826" s="1"/>
      <c r="C826" s="1"/>
      <c r="D826" s="22"/>
      <c r="E826" s="67"/>
      <c r="F826" s="67"/>
      <c r="G826" s="22"/>
      <c r="H826" s="22"/>
      <c r="I826" s="22"/>
      <c r="J826" s="22"/>
      <c r="K826" s="67"/>
      <c r="L826" s="67"/>
      <c r="M826" s="67"/>
      <c r="N826" s="67"/>
      <c r="O826" s="66"/>
      <c r="P826" s="1"/>
      <c r="Q826" s="1"/>
      <c r="R826" s="1"/>
      <c r="S826" s="1"/>
      <c r="T826" s="1"/>
      <c r="U826" s="1"/>
      <c r="V826" s="1"/>
      <c r="W826" s="1"/>
      <c r="X826" s="1"/>
      <c r="Y826" s="1"/>
      <c r="Z826" s="1"/>
    </row>
    <row r="827" spans="1:26" ht="15.75" customHeight="1" x14ac:dyDescent="0.2">
      <c r="A827" s="1"/>
      <c r="B827" s="1"/>
      <c r="C827" s="1"/>
      <c r="D827" s="22"/>
      <c r="E827" s="67"/>
      <c r="F827" s="67"/>
      <c r="G827" s="22"/>
      <c r="H827" s="22"/>
      <c r="I827" s="22"/>
      <c r="J827" s="22"/>
      <c r="K827" s="67"/>
      <c r="L827" s="67"/>
      <c r="M827" s="67"/>
      <c r="N827" s="67"/>
      <c r="O827" s="66"/>
      <c r="P827" s="1"/>
      <c r="Q827" s="1"/>
      <c r="R827" s="1"/>
      <c r="S827" s="1"/>
      <c r="T827" s="1"/>
      <c r="U827" s="1"/>
      <c r="V827" s="1"/>
      <c r="W827" s="1"/>
      <c r="X827" s="1"/>
      <c r="Y827" s="1"/>
      <c r="Z827" s="1"/>
    </row>
    <row r="828" spans="1:26" ht="15.75" customHeight="1" x14ac:dyDescent="0.2">
      <c r="A828" s="1"/>
      <c r="B828" s="1"/>
      <c r="C828" s="1"/>
      <c r="D828" s="22"/>
      <c r="E828" s="67"/>
      <c r="F828" s="67"/>
      <c r="G828" s="22"/>
      <c r="H828" s="22"/>
      <c r="I828" s="22"/>
      <c r="J828" s="22"/>
      <c r="K828" s="67"/>
      <c r="L828" s="67"/>
      <c r="M828" s="67"/>
      <c r="N828" s="67"/>
      <c r="O828" s="66"/>
      <c r="P828" s="1"/>
      <c r="Q828" s="1"/>
      <c r="R828" s="1"/>
      <c r="S828" s="1"/>
      <c r="T828" s="1"/>
      <c r="U828" s="1"/>
      <c r="V828" s="1"/>
      <c r="W828" s="1"/>
      <c r="X828" s="1"/>
      <c r="Y828" s="1"/>
      <c r="Z828" s="1"/>
    </row>
    <row r="829" spans="1:26" ht="15.75" customHeight="1" x14ac:dyDescent="0.2">
      <c r="A829" s="1"/>
      <c r="B829" s="1"/>
      <c r="C829" s="1"/>
      <c r="D829" s="22"/>
      <c r="E829" s="67"/>
      <c r="F829" s="67"/>
      <c r="G829" s="22"/>
      <c r="H829" s="22"/>
      <c r="I829" s="22"/>
      <c r="J829" s="22"/>
      <c r="K829" s="67"/>
      <c r="L829" s="67"/>
      <c r="M829" s="67"/>
      <c r="N829" s="67"/>
      <c r="O829" s="66"/>
      <c r="P829" s="1"/>
      <c r="Q829" s="1"/>
      <c r="R829" s="1"/>
      <c r="S829" s="1"/>
      <c r="T829" s="1"/>
      <c r="U829" s="1"/>
      <c r="V829" s="1"/>
      <c r="W829" s="1"/>
      <c r="X829" s="1"/>
      <c r="Y829" s="1"/>
      <c r="Z829" s="1"/>
    </row>
    <row r="830" spans="1:26" ht="15.75" customHeight="1" x14ac:dyDescent="0.2">
      <c r="A830" s="1"/>
      <c r="B830" s="1"/>
      <c r="C830" s="1"/>
      <c r="D830" s="22"/>
      <c r="E830" s="67"/>
      <c r="F830" s="67"/>
      <c r="G830" s="22"/>
      <c r="H830" s="22"/>
      <c r="I830" s="22"/>
      <c r="J830" s="22"/>
      <c r="K830" s="67"/>
      <c r="L830" s="67"/>
      <c r="M830" s="67"/>
      <c r="N830" s="67"/>
      <c r="O830" s="66"/>
      <c r="P830" s="1"/>
      <c r="Q830" s="1"/>
      <c r="R830" s="1"/>
      <c r="S830" s="1"/>
      <c r="T830" s="1"/>
      <c r="U830" s="1"/>
      <c r="V830" s="1"/>
      <c r="W830" s="1"/>
      <c r="X830" s="1"/>
      <c r="Y830" s="1"/>
      <c r="Z830" s="1"/>
    </row>
    <row r="831" spans="1:26" ht="15.75" customHeight="1" x14ac:dyDescent="0.2">
      <c r="A831" s="1"/>
      <c r="B831" s="1"/>
      <c r="C831" s="1"/>
      <c r="D831" s="22"/>
      <c r="E831" s="67"/>
      <c r="F831" s="67"/>
      <c r="G831" s="22"/>
      <c r="H831" s="22"/>
      <c r="I831" s="22"/>
      <c r="J831" s="22"/>
      <c r="K831" s="67"/>
      <c r="L831" s="67"/>
      <c r="M831" s="67"/>
      <c r="N831" s="67"/>
      <c r="O831" s="66"/>
      <c r="P831" s="1"/>
      <c r="Q831" s="1"/>
      <c r="R831" s="1"/>
      <c r="S831" s="1"/>
      <c r="T831" s="1"/>
      <c r="U831" s="1"/>
      <c r="V831" s="1"/>
      <c r="W831" s="1"/>
      <c r="X831" s="1"/>
      <c r="Y831" s="1"/>
      <c r="Z831" s="1"/>
    </row>
    <row r="832" spans="1:26" ht="15.75" customHeight="1" x14ac:dyDescent="0.2">
      <c r="A832" s="1"/>
      <c r="B832" s="1"/>
      <c r="C832" s="1"/>
      <c r="D832" s="22"/>
      <c r="E832" s="67"/>
      <c r="F832" s="67"/>
      <c r="G832" s="22"/>
      <c r="H832" s="22"/>
      <c r="I832" s="22"/>
      <c r="J832" s="22"/>
      <c r="K832" s="67"/>
      <c r="L832" s="67"/>
      <c r="M832" s="67"/>
      <c r="N832" s="67"/>
      <c r="O832" s="66"/>
      <c r="P832" s="1"/>
      <c r="Q832" s="1"/>
      <c r="R832" s="1"/>
      <c r="S832" s="1"/>
      <c r="T832" s="1"/>
      <c r="U832" s="1"/>
      <c r="V832" s="1"/>
      <c r="W832" s="1"/>
      <c r="X832" s="1"/>
      <c r="Y832" s="1"/>
      <c r="Z832" s="1"/>
    </row>
    <row r="833" spans="1:26" ht="15.75" customHeight="1" x14ac:dyDescent="0.2">
      <c r="A833" s="1"/>
      <c r="B833" s="1"/>
      <c r="C833" s="1"/>
      <c r="D833" s="22"/>
      <c r="E833" s="67"/>
      <c r="F833" s="67"/>
      <c r="G833" s="22"/>
      <c r="H833" s="22"/>
      <c r="I833" s="22"/>
      <c r="J833" s="22"/>
      <c r="K833" s="67"/>
      <c r="L833" s="67"/>
      <c r="M833" s="67"/>
      <c r="N833" s="67"/>
      <c r="O833" s="66"/>
      <c r="P833" s="1"/>
      <c r="Q833" s="1"/>
      <c r="R833" s="1"/>
      <c r="S833" s="1"/>
      <c r="T833" s="1"/>
      <c r="U833" s="1"/>
      <c r="V833" s="1"/>
      <c r="W833" s="1"/>
      <c r="X833" s="1"/>
      <c r="Y833" s="1"/>
      <c r="Z833" s="1"/>
    </row>
    <row r="834" spans="1:26" ht="15.75" customHeight="1" x14ac:dyDescent="0.2">
      <c r="A834" s="1"/>
      <c r="B834" s="1"/>
      <c r="C834" s="1"/>
      <c r="D834" s="22"/>
      <c r="E834" s="67"/>
      <c r="F834" s="67"/>
      <c r="G834" s="22"/>
      <c r="H834" s="22"/>
      <c r="I834" s="22"/>
      <c r="J834" s="22"/>
      <c r="K834" s="67"/>
      <c r="L834" s="67"/>
      <c r="M834" s="67"/>
      <c r="N834" s="67"/>
      <c r="O834" s="66"/>
      <c r="P834" s="1"/>
      <c r="Q834" s="1"/>
      <c r="R834" s="1"/>
      <c r="S834" s="1"/>
      <c r="T834" s="1"/>
      <c r="U834" s="1"/>
      <c r="V834" s="1"/>
      <c r="W834" s="1"/>
      <c r="X834" s="1"/>
      <c r="Y834" s="1"/>
      <c r="Z834" s="1"/>
    </row>
    <row r="835" spans="1:26" ht="15.75" customHeight="1" x14ac:dyDescent="0.2">
      <c r="A835" s="1"/>
      <c r="B835" s="1"/>
      <c r="C835" s="1"/>
      <c r="D835" s="22"/>
      <c r="E835" s="67"/>
      <c r="F835" s="67"/>
      <c r="G835" s="22"/>
      <c r="H835" s="22"/>
      <c r="I835" s="22"/>
      <c r="J835" s="22"/>
      <c r="K835" s="67"/>
      <c r="L835" s="67"/>
      <c r="M835" s="67"/>
      <c r="N835" s="67"/>
      <c r="O835" s="66"/>
      <c r="P835" s="1"/>
      <c r="Q835" s="1"/>
      <c r="R835" s="1"/>
      <c r="S835" s="1"/>
      <c r="T835" s="1"/>
      <c r="U835" s="1"/>
      <c r="V835" s="1"/>
      <c r="W835" s="1"/>
      <c r="X835" s="1"/>
      <c r="Y835" s="1"/>
      <c r="Z835" s="1"/>
    </row>
    <row r="836" spans="1:26" ht="15.75" customHeight="1" x14ac:dyDescent="0.2">
      <c r="A836" s="1"/>
      <c r="B836" s="1"/>
      <c r="C836" s="1"/>
      <c r="D836" s="22"/>
      <c r="E836" s="67"/>
      <c r="F836" s="67"/>
      <c r="G836" s="22"/>
      <c r="H836" s="22"/>
      <c r="I836" s="22"/>
      <c r="J836" s="22"/>
      <c r="K836" s="67"/>
      <c r="L836" s="67"/>
      <c r="M836" s="67"/>
      <c r="N836" s="67"/>
      <c r="O836" s="66"/>
      <c r="P836" s="1"/>
      <c r="Q836" s="1"/>
      <c r="R836" s="1"/>
      <c r="S836" s="1"/>
      <c r="T836" s="1"/>
      <c r="U836" s="1"/>
      <c r="V836" s="1"/>
      <c r="W836" s="1"/>
      <c r="X836" s="1"/>
      <c r="Y836" s="1"/>
      <c r="Z836" s="1"/>
    </row>
    <row r="837" spans="1:26" ht="15.75" customHeight="1" x14ac:dyDescent="0.2">
      <c r="A837" s="1"/>
      <c r="B837" s="1"/>
      <c r="C837" s="1"/>
      <c r="D837" s="22"/>
      <c r="E837" s="67"/>
      <c r="F837" s="67"/>
      <c r="G837" s="22"/>
      <c r="H837" s="22"/>
      <c r="I837" s="22"/>
      <c r="J837" s="22"/>
      <c r="K837" s="67"/>
      <c r="L837" s="67"/>
      <c r="M837" s="67"/>
      <c r="N837" s="67"/>
      <c r="O837" s="66"/>
      <c r="P837" s="1"/>
      <c r="Q837" s="1"/>
      <c r="R837" s="1"/>
      <c r="S837" s="1"/>
      <c r="T837" s="1"/>
      <c r="U837" s="1"/>
      <c r="V837" s="1"/>
      <c r="W837" s="1"/>
      <c r="X837" s="1"/>
      <c r="Y837" s="1"/>
      <c r="Z837" s="1"/>
    </row>
    <row r="838" spans="1:26" ht="15.75" customHeight="1" x14ac:dyDescent="0.2">
      <c r="A838" s="1"/>
      <c r="B838" s="1"/>
      <c r="C838" s="1"/>
      <c r="D838" s="22"/>
      <c r="E838" s="67"/>
      <c r="F838" s="67"/>
      <c r="G838" s="22"/>
      <c r="H838" s="22"/>
      <c r="I838" s="22"/>
      <c r="J838" s="22"/>
      <c r="K838" s="67"/>
      <c r="L838" s="67"/>
      <c r="M838" s="67"/>
      <c r="N838" s="67"/>
      <c r="O838" s="66"/>
      <c r="P838" s="1"/>
      <c r="Q838" s="1"/>
      <c r="R838" s="1"/>
      <c r="S838" s="1"/>
      <c r="T838" s="1"/>
      <c r="U838" s="1"/>
      <c r="V838" s="1"/>
      <c r="W838" s="1"/>
      <c r="X838" s="1"/>
      <c r="Y838" s="1"/>
      <c r="Z838" s="1"/>
    </row>
    <row r="839" spans="1:26" ht="15.75" customHeight="1" x14ac:dyDescent="0.2">
      <c r="A839" s="1"/>
      <c r="B839" s="1"/>
      <c r="C839" s="1"/>
      <c r="D839" s="22"/>
      <c r="E839" s="67"/>
      <c r="F839" s="67"/>
      <c r="G839" s="22"/>
      <c r="H839" s="22"/>
      <c r="I839" s="22"/>
      <c r="J839" s="22"/>
      <c r="K839" s="67"/>
      <c r="L839" s="67"/>
      <c r="M839" s="67"/>
      <c r="N839" s="67"/>
      <c r="O839" s="66"/>
      <c r="P839" s="1"/>
      <c r="Q839" s="1"/>
      <c r="R839" s="1"/>
      <c r="S839" s="1"/>
      <c r="T839" s="1"/>
      <c r="U839" s="1"/>
      <c r="V839" s="1"/>
      <c r="W839" s="1"/>
      <c r="X839" s="1"/>
      <c r="Y839" s="1"/>
      <c r="Z839" s="1"/>
    </row>
    <row r="840" spans="1:26" ht="15.75" customHeight="1" x14ac:dyDescent="0.2">
      <c r="A840" s="1"/>
      <c r="B840" s="1"/>
      <c r="C840" s="1"/>
      <c r="D840" s="22"/>
      <c r="E840" s="67"/>
      <c r="F840" s="67"/>
      <c r="G840" s="22"/>
      <c r="H840" s="22"/>
      <c r="I840" s="22"/>
      <c r="J840" s="22"/>
      <c r="K840" s="67"/>
      <c r="L840" s="67"/>
      <c r="M840" s="67"/>
      <c r="N840" s="67"/>
      <c r="O840" s="66"/>
      <c r="P840" s="1"/>
      <c r="Q840" s="1"/>
      <c r="R840" s="1"/>
      <c r="S840" s="1"/>
      <c r="T840" s="1"/>
      <c r="U840" s="1"/>
      <c r="V840" s="1"/>
      <c r="W840" s="1"/>
      <c r="X840" s="1"/>
      <c r="Y840" s="1"/>
      <c r="Z840" s="1"/>
    </row>
    <row r="841" spans="1:26" ht="15.75" customHeight="1" x14ac:dyDescent="0.2">
      <c r="A841" s="1"/>
      <c r="B841" s="1"/>
      <c r="C841" s="1"/>
      <c r="D841" s="22"/>
      <c r="E841" s="67"/>
      <c r="F841" s="67"/>
      <c r="G841" s="22"/>
      <c r="H841" s="22"/>
      <c r="I841" s="22"/>
      <c r="J841" s="22"/>
      <c r="K841" s="67"/>
      <c r="L841" s="67"/>
      <c r="M841" s="67"/>
      <c r="N841" s="67"/>
      <c r="O841" s="66"/>
      <c r="P841" s="1"/>
      <c r="Q841" s="1"/>
      <c r="R841" s="1"/>
      <c r="S841" s="1"/>
      <c r="T841" s="1"/>
      <c r="U841" s="1"/>
      <c r="V841" s="1"/>
      <c r="W841" s="1"/>
      <c r="X841" s="1"/>
      <c r="Y841" s="1"/>
      <c r="Z841" s="1"/>
    </row>
    <row r="842" spans="1:26" ht="15.75" customHeight="1" x14ac:dyDescent="0.2">
      <c r="A842" s="1"/>
      <c r="B842" s="1"/>
      <c r="C842" s="1"/>
      <c r="D842" s="22"/>
      <c r="E842" s="67"/>
      <c r="F842" s="67"/>
      <c r="G842" s="22"/>
      <c r="H842" s="22"/>
      <c r="I842" s="22"/>
      <c r="J842" s="22"/>
      <c r="K842" s="67"/>
      <c r="L842" s="67"/>
      <c r="M842" s="67"/>
      <c r="N842" s="67"/>
      <c r="O842" s="66"/>
      <c r="P842" s="1"/>
      <c r="Q842" s="1"/>
      <c r="R842" s="1"/>
      <c r="S842" s="1"/>
      <c r="T842" s="1"/>
      <c r="U842" s="1"/>
      <c r="V842" s="1"/>
      <c r="W842" s="1"/>
      <c r="X842" s="1"/>
      <c r="Y842" s="1"/>
      <c r="Z842" s="1"/>
    </row>
    <row r="843" spans="1:26" ht="15.75" customHeight="1" x14ac:dyDescent="0.2">
      <c r="A843" s="1"/>
      <c r="B843" s="1"/>
      <c r="C843" s="1"/>
      <c r="D843" s="22"/>
      <c r="E843" s="67"/>
      <c r="F843" s="67"/>
      <c r="G843" s="22"/>
      <c r="H843" s="22"/>
      <c r="I843" s="22"/>
      <c r="J843" s="22"/>
      <c r="K843" s="67"/>
      <c r="L843" s="67"/>
      <c r="M843" s="67"/>
      <c r="N843" s="67"/>
      <c r="O843" s="66"/>
      <c r="P843" s="1"/>
      <c r="Q843" s="1"/>
      <c r="R843" s="1"/>
      <c r="S843" s="1"/>
      <c r="T843" s="1"/>
      <c r="U843" s="1"/>
      <c r="V843" s="1"/>
      <c r="W843" s="1"/>
      <c r="X843" s="1"/>
      <c r="Y843" s="1"/>
      <c r="Z843" s="1"/>
    </row>
    <row r="844" spans="1:26" ht="15.75" customHeight="1" x14ac:dyDescent="0.2">
      <c r="A844" s="1"/>
      <c r="B844" s="1"/>
      <c r="C844" s="1"/>
      <c r="D844" s="22"/>
      <c r="E844" s="67"/>
      <c r="F844" s="67"/>
      <c r="G844" s="22"/>
      <c r="H844" s="22"/>
      <c r="I844" s="22"/>
      <c r="J844" s="22"/>
      <c r="K844" s="67"/>
      <c r="L844" s="67"/>
      <c r="M844" s="67"/>
      <c r="N844" s="67"/>
      <c r="O844" s="66"/>
      <c r="P844" s="1"/>
      <c r="Q844" s="1"/>
      <c r="R844" s="1"/>
      <c r="S844" s="1"/>
      <c r="T844" s="1"/>
      <c r="U844" s="1"/>
      <c r="V844" s="1"/>
      <c r="W844" s="1"/>
      <c r="X844" s="1"/>
      <c r="Y844" s="1"/>
      <c r="Z844" s="1"/>
    </row>
    <row r="845" spans="1:26" ht="15.75" customHeight="1" x14ac:dyDescent="0.2">
      <c r="A845" s="1"/>
      <c r="B845" s="1"/>
      <c r="C845" s="1"/>
      <c r="D845" s="22"/>
      <c r="E845" s="67"/>
      <c r="F845" s="67"/>
      <c r="G845" s="22"/>
      <c r="H845" s="22"/>
      <c r="I845" s="22"/>
      <c r="J845" s="22"/>
      <c r="K845" s="67"/>
      <c r="L845" s="67"/>
      <c r="M845" s="67"/>
      <c r="N845" s="67"/>
      <c r="O845" s="66"/>
      <c r="P845" s="1"/>
      <c r="Q845" s="1"/>
      <c r="R845" s="1"/>
      <c r="S845" s="1"/>
      <c r="T845" s="1"/>
      <c r="U845" s="1"/>
      <c r="V845" s="1"/>
      <c r="W845" s="1"/>
      <c r="X845" s="1"/>
      <c r="Y845" s="1"/>
      <c r="Z845" s="1"/>
    </row>
    <row r="846" spans="1:26" ht="15.75" customHeight="1" x14ac:dyDescent="0.2">
      <c r="A846" s="1"/>
      <c r="B846" s="1"/>
      <c r="C846" s="1"/>
      <c r="D846" s="22"/>
      <c r="E846" s="67"/>
      <c r="F846" s="67"/>
      <c r="G846" s="22"/>
      <c r="H846" s="22"/>
      <c r="I846" s="22"/>
      <c r="J846" s="22"/>
      <c r="K846" s="67"/>
      <c r="L846" s="67"/>
      <c r="M846" s="67"/>
      <c r="N846" s="67"/>
      <c r="O846" s="66"/>
      <c r="P846" s="1"/>
      <c r="Q846" s="1"/>
      <c r="R846" s="1"/>
      <c r="S846" s="1"/>
      <c r="T846" s="1"/>
      <c r="U846" s="1"/>
      <c r="V846" s="1"/>
      <c r="W846" s="1"/>
      <c r="X846" s="1"/>
      <c r="Y846" s="1"/>
      <c r="Z846" s="1"/>
    </row>
    <row r="847" spans="1:26" ht="15.75" customHeight="1" x14ac:dyDescent="0.2">
      <c r="A847" s="1"/>
      <c r="B847" s="1"/>
      <c r="C847" s="1"/>
      <c r="D847" s="22"/>
      <c r="E847" s="67"/>
      <c r="F847" s="67"/>
      <c r="G847" s="22"/>
      <c r="H847" s="22"/>
      <c r="I847" s="22"/>
      <c r="J847" s="22"/>
      <c r="K847" s="67"/>
      <c r="L847" s="67"/>
      <c r="M847" s="67"/>
      <c r="N847" s="67"/>
      <c r="O847" s="66"/>
      <c r="P847" s="1"/>
      <c r="Q847" s="1"/>
      <c r="R847" s="1"/>
      <c r="S847" s="1"/>
      <c r="T847" s="1"/>
      <c r="U847" s="1"/>
      <c r="V847" s="1"/>
      <c r="W847" s="1"/>
      <c r="X847" s="1"/>
      <c r="Y847" s="1"/>
      <c r="Z847" s="1"/>
    </row>
    <row r="848" spans="1:26" ht="15.75" customHeight="1" x14ac:dyDescent="0.2">
      <c r="A848" s="1"/>
      <c r="B848" s="1"/>
      <c r="C848" s="1"/>
      <c r="D848" s="22"/>
      <c r="E848" s="67"/>
      <c r="F848" s="67"/>
      <c r="G848" s="22"/>
      <c r="H848" s="22"/>
      <c r="I848" s="22"/>
      <c r="J848" s="22"/>
      <c r="K848" s="67"/>
      <c r="L848" s="67"/>
      <c r="M848" s="67"/>
      <c r="N848" s="67"/>
      <c r="O848" s="66"/>
      <c r="P848" s="1"/>
      <c r="Q848" s="1"/>
      <c r="R848" s="1"/>
      <c r="S848" s="1"/>
      <c r="T848" s="1"/>
      <c r="U848" s="1"/>
      <c r="V848" s="1"/>
      <c r="W848" s="1"/>
      <c r="X848" s="1"/>
      <c r="Y848" s="1"/>
      <c r="Z848" s="1"/>
    </row>
    <row r="849" spans="1:26" ht="15.75" customHeight="1" x14ac:dyDescent="0.2">
      <c r="A849" s="1"/>
      <c r="B849" s="1"/>
      <c r="C849" s="1"/>
      <c r="D849" s="22"/>
      <c r="E849" s="67"/>
      <c r="F849" s="67"/>
      <c r="G849" s="22"/>
      <c r="H849" s="22"/>
      <c r="I849" s="22"/>
      <c r="J849" s="22"/>
      <c r="K849" s="67"/>
      <c r="L849" s="67"/>
      <c r="M849" s="67"/>
      <c r="N849" s="67"/>
      <c r="O849" s="66"/>
      <c r="P849" s="1"/>
      <c r="Q849" s="1"/>
      <c r="R849" s="1"/>
      <c r="S849" s="1"/>
      <c r="T849" s="1"/>
      <c r="U849" s="1"/>
      <c r="V849" s="1"/>
      <c r="W849" s="1"/>
      <c r="X849" s="1"/>
      <c r="Y849" s="1"/>
      <c r="Z849" s="1"/>
    </row>
    <row r="850" spans="1:26" ht="15.75" customHeight="1" x14ac:dyDescent="0.2">
      <c r="A850" s="1"/>
      <c r="B850" s="1"/>
      <c r="C850" s="1"/>
      <c r="D850" s="22"/>
      <c r="E850" s="67"/>
      <c r="F850" s="67"/>
      <c r="G850" s="22"/>
      <c r="H850" s="22"/>
      <c r="I850" s="22"/>
      <c r="J850" s="22"/>
      <c r="K850" s="67"/>
      <c r="L850" s="67"/>
      <c r="M850" s="67"/>
      <c r="N850" s="67"/>
      <c r="O850" s="66"/>
      <c r="P850" s="1"/>
      <c r="Q850" s="1"/>
      <c r="R850" s="1"/>
      <c r="S850" s="1"/>
      <c r="T850" s="1"/>
      <c r="U850" s="1"/>
      <c r="V850" s="1"/>
      <c r="W850" s="1"/>
      <c r="X850" s="1"/>
      <c r="Y850" s="1"/>
      <c r="Z850" s="1"/>
    </row>
    <row r="851" spans="1:26" ht="15.75" customHeight="1" x14ac:dyDescent="0.2">
      <c r="A851" s="1"/>
      <c r="B851" s="1"/>
      <c r="C851" s="1"/>
      <c r="D851" s="22"/>
      <c r="E851" s="67"/>
      <c r="F851" s="67"/>
      <c r="G851" s="22"/>
      <c r="H851" s="22"/>
      <c r="I851" s="22"/>
      <c r="J851" s="22"/>
      <c r="K851" s="67"/>
      <c r="L851" s="67"/>
      <c r="M851" s="67"/>
      <c r="N851" s="67"/>
      <c r="O851" s="66"/>
      <c r="P851" s="1"/>
      <c r="Q851" s="1"/>
      <c r="R851" s="1"/>
      <c r="S851" s="1"/>
      <c r="T851" s="1"/>
      <c r="U851" s="1"/>
      <c r="V851" s="1"/>
      <c r="W851" s="1"/>
      <c r="X851" s="1"/>
      <c r="Y851" s="1"/>
      <c r="Z851" s="1"/>
    </row>
    <row r="852" spans="1:26" ht="15.75" customHeight="1" x14ac:dyDescent="0.2">
      <c r="A852" s="1"/>
      <c r="B852" s="1"/>
      <c r="C852" s="1"/>
      <c r="D852" s="22"/>
      <c r="E852" s="67"/>
      <c r="F852" s="67"/>
      <c r="G852" s="22"/>
      <c r="H852" s="22"/>
      <c r="I852" s="22"/>
      <c r="J852" s="22"/>
      <c r="K852" s="67"/>
      <c r="L852" s="67"/>
      <c r="M852" s="67"/>
      <c r="N852" s="67"/>
      <c r="O852" s="66"/>
      <c r="P852" s="1"/>
      <c r="Q852" s="1"/>
      <c r="R852" s="1"/>
      <c r="S852" s="1"/>
      <c r="T852" s="1"/>
      <c r="U852" s="1"/>
      <c r="V852" s="1"/>
      <c r="W852" s="1"/>
      <c r="X852" s="1"/>
      <c r="Y852" s="1"/>
      <c r="Z852" s="1"/>
    </row>
    <row r="853" spans="1:26" ht="15.75" customHeight="1" x14ac:dyDescent="0.2">
      <c r="A853" s="1"/>
      <c r="B853" s="1"/>
      <c r="C853" s="1"/>
      <c r="D853" s="22"/>
      <c r="E853" s="67"/>
      <c r="F853" s="67"/>
      <c r="G853" s="22"/>
      <c r="H853" s="22"/>
      <c r="I853" s="22"/>
      <c r="J853" s="22"/>
      <c r="K853" s="67"/>
      <c r="L853" s="67"/>
      <c r="M853" s="67"/>
      <c r="N853" s="67"/>
      <c r="O853" s="66"/>
      <c r="P853" s="1"/>
      <c r="Q853" s="1"/>
      <c r="R853" s="1"/>
      <c r="S853" s="1"/>
      <c r="T853" s="1"/>
      <c r="U853" s="1"/>
      <c r="V853" s="1"/>
      <c r="W853" s="1"/>
      <c r="X853" s="1"/>
      <c r="Y853" s="1"/>
      <c r="Z853" s="1"/>
    </row>
    <row r="854" spans="1:26" ht="15.75" customHeight="1" x14ac:dyDescent="0.2">
      <c r="A854" s="1"/>
      <c r="B854" s="1"/>
      <c r="C854" s="1"/>
      <c r="D854" s="22"/>
      <c r="E854" s="67"/>
      <c r="F854" s="67"/>
      <c r="G854" s="22"/>
      <c r="H854" s="22"/>
      <c r="I854" s="22"/>
      <c r="J854" s="22"/>
      <c r="K854" s="67"/>
      <c r="L854" s="67"/>
      <c r="M854" s="67"/>
      <c r="N854" s="67"/>
      <c r="O854" s="66"/>
      <c r="P854" s="1"/>
      <c r="Q854" s="1"/>
      <c r="R854" s="1"/>
      <c r="S854" s="1"/>
      <c r="T854" s="1"/>
      <c r="U854" s="1"/>
      <c r="V854" s="1"/>
      <c r="W854" s="1"/>
      <c r="X854" s="1"/>
      <c r="Y854" s="1"/>
      <c r="Z854" s="1"/>
    </row>
    <row r="855" spans="1:26" ht="15.75" customHeight="1" x14ac:dyDescent="0.2">
      <c r="A855" s="1"/>
      <c r="B855" s="1"/>
      <c r="C855" s="1"/>
      <c r="D855" s="22"/>
      <c r="E855" s="67"/>
      <c r="F855" s="67"/>
      <c r="G855" s="22"/>
      <c r="H855" s="22"/>
      <c r="I855" s="22"/>
      <c r="J855" s="22"/>
      <c r="K855" s="67"/>
      <c r="L855" s="67"/>
      <c r="M855" s="67"/>
      <c r="N855" s="67"/>
      <c r="O855" s="66"/>
      <c r="P855" s="1"/>
      <c r="Q855" s="1"/>
      <c r="R855" s="1"/>
      <c r="S855" s="1"/>
      <c r="T855" s="1"/>
      <c r="U855" s="1"/>
      <c r="V855" s="1"/>
      <c r="W855" s="1"/>
      <c r="X855" s="1"/>
      <c r="Y855" s="1"/>
      <c r="Z855" s="1"/>
    </row>
    <row r="856" spans="1:26" ht="15.75" customHeight="1" x14ac:dyDescent="0.2">
      <c r="A856" s="1"/>
      <c r="B856" s="1"/>
      <c r="C856" s="1"/>
      <c r="D856" s="22"/>
      <c r="E856" s="67"/>
      <c r="F856" s="67"/>
      <c r="G856" s="22"/>
      <c r="H856" s="22"/>
      <c r="I856" s="22"/>
      <c r="J856" s="22"/>
      <c r="K856" s="67"/>
      <c r="L856" s="67"/>
      <c r="M856" s="67"/>
      <c r="N856" s="67"/>
      <c r="O856" s="66"/>
      <c r="P856" s="1"/>
      <c r="Q856" s="1"/>
      <c r="R856" s="1"/>
      <c r="S856" s="1"/>
      <c r="T856" s="1"/>
      <c r="U856" s="1"/>
      <c r="V856" s="1"/>
      <c r="W856" s="1"/>
      <c r="X856" s="1"/>
      <c r="Y856" s="1"/>
      <c r="Z856" s="1"/>
    </row>
    <row r="857" spans="1:26" ht="15.75" customHeight="1" x14ac:dyDescent="0.2">
      <c r="A857" s="1"/>
      <c r="B857" s="1"/>
      <c r="C857" s="1"/>
      <c r="D857" s="22"/>
      <c r="E857" s="67"/>
      <c r="F857" s="67"/>
      <c r="G857" s="22"/>
      <c r="H857" s="22"/>
      <c r="I857" s="22"/>
      <c r="J857" s="22"/>
      <c r="K857" s="67"/>
      <c r="L857" s="67"/>
      <c r="M857" s="67"/>
      <c r="N857" s="67"/>
      <c r="O857" s="66"/>
      <c r="P857" s="1"/>
      <c r="Q857" s="1"/>
      <c r="R857" s="1"/>
      <c r="S857" s="1"/>
      <c r="T857" s="1"/>
      <c r="U857" s="1"/>
      <c r="V857" s="1"/>
      <c r="W857" s="1"/>
      <c r="X857" s="1"/>
      <c r="Y857" s="1"/>
      <c r="Z857" s="1"/>
    </row>
    <row r="858" spans="1:26" ht="15.75" customHeight="1" x14ac:dyDescent="0.2">
      <c r="A858" s="1"/>
      <c r="B858" s="1"/>
      <c r="C858" s="1"/>
      <c r="D858" s="22"/>
      <c r="E858" s="67"/>
      <c r="F858" s="67"/>
      <c r="G858" s="22"/>
      <c r="H858" s="22"/>
      <c r="I858" s="22"/>
      <c r="J858" s="22"/>
      <c r="K858" s="67"/>
      <c r="L858" s="67"/>
      <c r="M858" s="67"/>
      <c r="N858" s="67"/>
      <c r="O858" s="66"/>
      <c r="P858" s="1"/>
      <c r="Q858" s="1"/>
      <c r="R858" s="1"/>
      <c r="S858" s="1"/>
      <c r="T858" s="1"/>
      <c r="U858" s="1"/>
      <c r="V858" s="1"/>
      <c r="W858" s="1"/>
      <c r="X858" s="1"/>
      <c r="Y858" s="1"/>
      <c r="Z858" s="1"/>
    </row>
    <row r="859" spans="1:26" ht="15.75" customHeight="1" x14ac:dyDescent="0.2">
      <c r="A859" s="1"/>
      <c r="B859" s="1"/>
      <c r="C859" s="1"/>
      <c r="D859" s="22"/>
      <c r="E859" s="67"/>
      <c r="F859" s="67"/>
      <c r="G859" s="22"/>
      <c r="H859" s="22"/>
      <c r="I859" s="22"/>
      <c r="J859" s="22"/>
      <c r="K859" s="67"/>
      <c r="L859" s="67"/>
      <c r="M859" s="67"/>
      <c r="N859" s="67"/>
      <c r="O859" s="66"/>
      <c r="P859" s="1"/>
      <c r="Q859" s="1"/>
      <c r="R859" s="1"/>
      <c r="S859" s="1"/>
      <c r="T859" s="1"/>
      <c r="U859" s="1"/>
      <c r="V859" s="1"/>
      <c r="W859" s="1"/>
      <c r="X859" s="1"/>
      <c r="Y859" s="1"/>
      <c r="Z859" s="1"/>
    </row>
    <row r="860" spans="1:26" ht="15.75" customHeight="1" x14ac:dyDescent="0.2">
      <c r="A860" s="1"/>
      <c r="B860" s="1"/>
      <c r="C860" s="1"/>
      <c r="D860" s="22"/>
      <c r="E860" s="67"/>
      <c r="F860" s="67"/>
      <c r="G860" s="22"/>
      <c r="H860" s="22"/>
      <c r="I860" s="22"/>
      <c r="J860" s="22"/>
      <c r="K860" s="67"/>
      <c r="L860" s="67"/>
      <c r="M860" s="67"/>
      <c r="N860" s="67"/>
      <c r="O860" s="66"/>
      <c r="P860" s="1"/>
      <c r="Q860" s="1"/>
      <c r="R860" s="1"/>
      <c r="S860" s="1"/>
      <c r="T860" s="1"/>
      <c r="U860" s="1"/>
      <c r="V860" s="1"/>
      <c r="W860" s="1"/>
      <c r="X860" s="1"/>
      <c r="Y860" s="1"/>
      <c r="Z860" s="1"/>
    </row>
    <row r="861" spans="1:26" ht="15.75" customHeight="1" x14ac:dyDescent="0.2">
      <c r="A861" s="1"/>
      <c r="B861" s="1"/>
      <c r="C861" s="1"/>
      <c r="D861" s="22"/>
      <c r="E861" s="67"/>
      <c r="F861" s="67"/>
      <c r="G861" s="22"/>
      <c r="H861" s="22"/>
      <c r="I861" s="22"/>
      <c r="J861" s="22"/>
      <c r="K861" s="67"/>
      <c r="L861" s="67"/>
      <c r="M861" s="67"/>
      <c r="N861" s="67"/>
      <c r="O861" s="66"/>
      <c r="P861" s="1"/>
      <c r="Q861" s="1"/>
      <c r="R861" s="1"/>
      <c r="S861" s="1"/>
      <c r="T861" s="1"/>
      <c r="U861" s="1"/>
      <c r="V861" s="1"/>
      <c r="W861" s="1"/>
      <c r="X861" s="1"/>
      <c r="Y861" s="1"/>
      <c r="Z861" s="1"/>
    </row>
    <row r="862" spans="1:26" ht="15.75" customHeight="1" x14ac:dyDescent="0.2">
      <c r="A862" s="1"/>
      <c r="B862" s="1"/>
      <c r="C862" s="1"/>
      <c r="D862" s="22"/>
      <c r="E862" s="67"/>
      <c r="F862" s="67"/>
      <c r="G862" s="22"/>
      <c r="H862" s="22"/>
      <c r="I862" s="22"/>
      <c r="J862" s="22"/>
      <c r="K862" s="67"/>
      <c r="L862" s="67"/>
      <c r="M862" s="67"/>
      <c r="N862" s="67"/>
      <c r="O862" s="66"/>
      <c r="P862" s="1"/>
      <c r="Q862" s="1"/>
      <c r="R862" s="1"/>
      <c r="S862" s="1"/>
      <c r="T862" s="1"/>
      <c r="U862" s="1"/>
      <c r="V862" s="1"/>
      <c r="W862" s="1"/>
      <c r="X862" s="1"/>
      <c r="Y862" s="1"/>
      <c r="Z862" s="1"/>
    </row>
    <row r="863" spans="1:26" ht="15.75" customHeight="1" x14ac:dyDescent="0.2">
      <c r="A863" s="1"/>
      <c r="B863" s="1"/>
      <c r="C863" s="1"/>
      <c r="D863" s="22"/>
      <c r="E863" s="67"/>
      <c r="F863" s="67"/>
      <c r="G863" s="22"/>
      <c r="H863" s="22"/>
      <c r="I863" s="22"/>
      <c r="J863" s="22"/>
      <c r="K863" s="67"/>
      <c r="L863" s="67"/>
      <c r="M863" s="67"/>
      <c r="N863" s="67"/>
      <c r="O863" s="66"/>
      <c r="P863" s="1"/>
      <c r="Q863" s="1"/>
      <c r="R863" s="1"/>
      <c r="S863" s="1"/>
      <c r="T863" s="1"/>
      <c r="U863" s="1"/>
      <c r="V863" s="1"/>
      <c r="W863" s="1"/>
      <c r="X863" s="1"/>
      <c r="Y863" s="1"/>
      <c r="Z863" s="1"/>
    </row>
    <row r="864" spans="1:26" ht="15.75" customHeight="1" x14ac:dyDescent="0.2">
      <c r="A864" s="1"/>
      <c r="B864" s="1"/>
      <c r="C864" s="1"/>
      <c r="D864" s="22"/>
      <c r="E864" s="67"/>
      <c r="F864" s="67"/>
      <c r="G864" s="22"/>
      <c r="H864" s="22"/>
      <c r="I864" s="22"/>
      <c r="J864" s="22"/>
      <c r="K864" s="67"/>
      <c r="L864" s="67"/>
      <c r="M864" s="67"/>
      <c r="N864" s="67"/>
      <c r="O864" s="66"/>
      <c r="P864" s="1"/>
      <c r="Q864" s="1"/>
      <c r="R864" s="1"/>
      <c r="S864" s="1"/>
      <c r="T864" s="1"/>
      <c r="U864" s="1"/>
      <c r="V864" s="1"/>
      <c r="W864" s="1"/>
      <c r="X864" s="1"/>
      <c r="Y864" s="1"/>
      <c r="Z864" s="1"/>
    </row>
    <row r="865" spans="1:26" ht="15.75" customHeight="1" x14ac:dyDescent="0.2">
      <c r="A865" s="1"/>
      <c r="B865" s="1"/>
      <c r="C865" s="1"/>
      <c r="D865" s="22"/>
      <c r="E865" s="67"/>
      <c r="F865" s="67"/>
      <c r="G865" s="22"/>
      <c r="H865" s="22"/>
      <c r="I865" s="22"/>
      <c r="J865" s="22"/>
      <c r="K865" s="67"/>
      <c r="L865" s="67"/>
      <c r="M865" s="67"/>
      <c r="N865" s="67"/>
      <c r="O865" s="66"/>
      <c r="P865" s="1"/>
      <c r="Q865" s="1"/>
      <c r="R865" s="1"/>
      <c r="S865" s="1"/>
      <c r="T865" s="1"/>
      <c r="U865" s="1"/>
      <c r="V865" s="1"/>
      <c r="W865" s="1"/>
      <c r="X865" s="1"/>
      <c r="Y865" s="1"/>
      <c r="Z865" s="1"/>
    </row>
    <row r="866" spans="1:26" ht="15.75" customHeight="1" x14ac:dyDescent="0.2">
      <c r="A866" s="1"/>
      <c r="B866" s="1"/>
      <c r="C866" s="1"/>
      <c r="D866" s="22"/>
      <c r="E866" s="67"/>
      <c r="F866" s="67"/>
      <c r="G866" s="22"/>
      <c r="H866" s="22"/>
      <c r="I866" s="22"/>
      <c r="J866" s="22"/>
      <c r="K866" s="67"/>
      <c r="L866" s="67"/>
      <c r="M866" s="67"/>
      <c r="N866" s="67"/>
      <c r="O866" s="66"/>
      <c r="P866" s="1"/>
      <c r="Q866" s="1"/>
      <c r="R866" s="1"/>
      <c r="S866" s="1"/>
      <c r="T866" s="1"/>
      <c r="U866" s="1"/>
      <c r="V866" s="1"/>
      <c r="W866" s="1"/>
      <c r="X866" s="1"/>
      <c r="Y866" s="1"/>
      <c r="Z866" s="1"/>
    </row>
    <row r="867" spans="1:26" ht="15.75" customHeight="1" x14ac:dyDescent="0.2">
      <c r="A867" s="1"/>
      <c r="B867" s="1"/>
      <c r="C867" s="1"/>
      <c r="D867" s="22"/>
      <c r="E867" s="67"/>
      <c r="F867" s="67"/>
      <c r="G867" s="22"/>
      <c r="H867" s="22"/>
      <c r="I867" s="22"/>
      <c r="J867" s="22"/>
      <c r="K867" s="67"/>
      <c r="L867" s="67"/>
      <c r="M867" s="67"/>
      <c r="N867" s="67"/>
      <c r="O867" s="66"/>
      <c r="P867" s="1"/>
      <c r="Q867" s="1"/>
      <c r="R867" s="1"/>
      <c r="S867" s="1"/>
      <c r="T867" s="1"/>
      <c r="U867" s="1"/>
      <c r="V867" s="1"/>
      <c r="W867" s="1"/>
      <c r="X867" s="1"/>
      <c r="Y867" s="1"/>
      <c r="Z867" s="1"/>
    </row>
    <row r="868" spans="1:26" ht="15.75" customHeight="1" x14ac:dyDescent="0.2">
      <c r="A868" s="1"/>
      <c r="B868" s="1"/>
      <c r="C868" s="1"/>
      <c r="D868" s="22"/>
      <c r="E868" s="67"/>
      <c r="F868" s="67"/>
      <c r="G868" s="22"/>
      <c r="H868" s="22"/>
      <c r="I868" s="22"/>
      <c r="J868" s="22"/>
      <c r="K868" s="67"/>
      <c r="L868" s="67"/>
      <c r="M868" s="67"/>
      <c r="N868" s="67"/>
      <c r="O868" s="66"/>
      <c r="P868" s="1"/>
      <c r="Q868" s="1"/>
      <c r="R868" s="1"/>
      <c r="S868" s="1"/>
      <c r="T868" s="1"/>
      <c r="U868" s="1"/>
      <c r="V868" s="1"/>
      <c r="W868" s="1"/>
      <c r="X868" s="1"/>
      <c r="Y868" s="1"/>
      <c r="Z868" s="1"/>
    </row>
    <row r="869" spans="1:26" ht="15.75" customHeight="1" x14ac:dyDescent="0.2">
      <c r="A869" s="1"/>
      <c r="B869" s="1"/>
      <c r="C869" s="1"/>
      <c r="D869" s="22"/>
      <c r="E869" s="67"/>
      <c r="F869" s="67"/>
      <c r="G869" s="22"/>
      <c r="H869" s="22"/>
      <c r="I869" s="22"/>
      <c r="J869" s="22"/>
      <c r="K869" s="67"/>
      <c r="L869" s="67"/>
      <c r="M869" s="67"/>
      <c r="N869" s="67"/>
      <c r="O869" s="66"/>
      <c r="P869" s="1"/>
      <c r="Q869" s="1"/>
      <c r="R869" s="1"/>
      <c r="S869" s="1"/>
      <c r="T869" s="1"/>
      <c r="U869" s="1"/>
      <c r="V869" s="1"/>
      <c r="W869" s="1"/>
      <c r="X869" s="1"/>
      <c r="Y869" s="1"/>
      <c r="Z869" s="1"/>
    </row>
    <row r="870" spans="1:26" ht="15.75" customHeight="1" x14ac:dyDescent="0.2">
      <c r="A870" s="1"/>
      <c r="B870" s="1"/>
      <c r="C870" s="1"/>
      <c r="D870" s="22"/>
      <c r="E870" s="67"/>
      <c r="F870" s="67"/>
      <c r="G870" s="22"/>
      <c r="H870" s="22"/>
      <c r="I870" s="22"/>
      <c r="J870" s="22"/>
      <c r="K870" s="67"/>
      <c r="L870" s="67"/>
      <c r="M870" s="67"/>
      <c r="N870" s="67"/>
      <c r="O870" s="66"/>
      <c r="P870" s="1"/>
      <c r="Q870" s="1"/>
      <c r="R870" s="1"/>
      <c r="S870" s="1"/>
      <c r="T870" s="1"/>
      <c r="U870" s="1"/>
      <c r="V870" s="1"/>
      <c r="W870" s="1"/>
      <c r="X870" s="1"/>
      <c r="Y870" s="1"/>
      <c r="Z870" s="1"/>
    </row>
    <row r="871" spans="1:26" ht="15.75" customHeight="1" x14ac:dyDescent="0.2">
      <c r="A871" s="1"/>
      <c r="B871" s="1"/>
      <c r="C871" s="1"/>
      <c r="D871" s="22"/>
      <c r="E871" s="67"/>
      <c r="F871" s="67"/>
      <c r="G871" s="22"/>
      <c r="H871" s="22"/>
      <c r="I871" s="22"/>
      <c r="J871" s="22"/>
      <c r="K871" s="67"/>
      <c r="L871" s="67"/>
      <c r="M871" s="67"/>
      <c r="N871" s="67"/>
      <c r="O871" s="66"/>
      <c r="P871" s="1"/>
      <c r="Q871" s="1"/>
      <c r="R871" s="1"/>
      <c r="S871" s="1"/>
      <c r="T871" s="1"/>
      <c r="U871" s="1"/>
      <c r="V871" s="1"/>
      <c r="W871" s="1"/>
      <c r="X871" s="1"/>
      <c r="Y871" s="1"/>
      <c r="Z871" s="1"/>
    </row>
    <row r="872" spans="1:26" ht="15.75" customHeight="1" x14ac:dyDescent="0.2">
      <c r="A872" s="1"/>
      <c r="B872" s="1"/>
      <c r="C872" s="1"/>
      <c r="D872" s="22"/>
      <c r="E872" s="67"/>
      <c r="F872" s="67"/>
      <c r="G872" s="22"/>
      <c r="H872" s="22"/>
      <c r="I872" s="22"/>
      <c r="J872" s="22"/>
      <c r="K872" s="67"/>
      <c r="L872" s="67"/>
      <c r="M872" s="67"/>
      <c r="N872" s="67"/>
      <c r="O872" s="66"/>
      <c r="P872" s="1"/>
      <c r="Q872" s="1"/>
      <c r="R872" s="1"/>
      <c r="S872" s="1"/>
      <c r="T872" s="1"/>
      <c r="U872" s="1"/>
      <c r="V872" s="1"/>
      <c r="W872" s="1"/>
      <c r="X872" s="1"/>
      <c r="Y872" s="1"/>
      <c r="Z872" s="1"/>
    </row>
    <row r="873" spans="1:26" ht="15.75" customHeight="1" x14ac:dyDescent="0.2">
      <c r="A873" s="1"/>
      <c r="B873" s="1"/>
      <c r="C873" s="1"/>
      <c r="D873" s="22"/>
      <c r="E873" s="67"/>
      <c r="F873" s="67"/>
      <c r="G873" s="22"/>
      <c r="H873" s="22"/>
      <c r="I873" s="22"/>
      <c r="J873" s="22"/>
      <c r="K873" s="67"/>
      <c r="L873" s="67"/>
      <c r="M873" s="67"/>
      <c r="N873" s="67"/>
      <c r="O873" s="66"/>
      <c r="P873" s="1"/>
      <c r="Q873" s="1"/>
      <c r="R873" s="1"/>
      <c r="S873" s="1"/>
      <c r="T873" s="1"/>
      <c r="U873" s="1"/>
      <c r="V873" s="1"/>
      <c r="W873" s="1"/>
      <c r="X873" s="1"/>
      <c r="Y873" s="1"/>
      <c r="Z873" s="1"/>
    </row>
    <row r="874" spans="1:26" ht="15.75" customHeight="1" x14ac:dyDescent="0.2">
      <c r="A874" s="1"/>
      <c r="B874" s="1"/>
      <c r="C874" s="1"/>
      <c r="D874" s="22"/>
      <c r="E874" s="67"/>
      <c r="F874" s="67"/>
      <c r="G874" s="22"/>
      <c r="H874" s="22"/>
      <c r="I874" s="22"/>
      <c r="J874" s="22"/>
      <c r="K874" s="67"/>
      <c r="L874" s="67"/>
      <c r="M874" s="67"/>
      <c r="N874" s="67"/>
      <c r="O874" s="66"/>
      <c r="P874" s="1"/>
      <c r="Q874" s="1"/>
      <c r="R874" s="1"/>
      <c r="S874" s="1"/>
      <c r="T874" s="1"/>
      <c r="U874" s="1"/>
      <c r="V874" s="1"/>
      <c r="W874" s="1"/>
      <c r="X874" s="1"/>
      <c r="Y874" s="1"/>
      <c r="Z874" s="1"/>
    </row>
    <row r="875" spans="1:26" ht="15.75" customHeight="1" x14ac:dyDescent="0.2">
      <c r="A875" s="1"/>
      <c r="B875" s="1"/>
      <c r="C875" s="1"/>
      <c r="D875" s="22"/>
      <c r="E875" s="67"/>
      <c r="F875" s="67"/>
      <c r="G875" s="22"/>
      <c r="H875" s="22"/>
      <c r="I875" s="22"/>
      <c r="J875" s="22"/>
      <c r="K875" s="67"/>
      <c r="L875" s="67"/>
      <c r="M875" s="67"/>
      <c r="N875" s="67"/>
      <c r="O875" s="66"/>
      <c r="P875" s="1"/>
      <c r="Q875" s="1"/>
      <c r="R875" s="1"/>
      <c r="S875" s="1"/>
      <c r="T875" s="1"/>
      <c r="U875" s="1"/>
      <c r="V875" s="1"/>
      <c r="W875" s="1"/>
      <c r="X875" s="1"/>
      <c r="Y875" s="1"/>
      <c r="Z875" s="1"/>
    </row>
    <row r="876" spans="1:26" ht="15.75" customHeight="1" x14ac:dyDescent="0.2">
      <c r="A876" s="1"/>
      <c r="B876" s="1"/>
      <c r="C876" s="1"/>
      <c r="D876" s="22"/>
      <c r="E876" s="67"/>
      <c r="F876" s="67"/>
      <c r="G876" s="22"/>
      <c r="H876" s="22"/>
      <c r="I876" s="22"/>
      <c r="J876" s="22"/>
      <c r="K876" s="67"/>
      <c r="L876" s="67"/>
      <c r="M876" s="67"/>
      <c r="N876" s="67"/>
      <c r="O876" s="66"/>
      <c r="P876" s="1"/>
      <c r="Q876" s="1"/>
      <c r="R876" s="1"/>
      <c r="S876" s="1"/>
      <c r="T876" s="1"/>
      <c r="U876" s="1"/>
      <c r="V876" s="1"/>
      <c r="W876" s="1"/>
      <c r="X876" s="1"/>
      <c r="Y876" s="1"/>
      <c r="Z876" s="1"/>
    </row>
    <row r="877" spans="1:26" ht="15.75" customHeight="1" x14ac:dyDescent="0.2">
      <c r="A877" s="1"/>
      <c r="B877" s="1"/>
      <c r="C877" s="1"/>
      <c r="D877" s="22"/>
      <c r="E877" s="67"/>
      <c r="F877" s="67"/>
      <c r="G877" s="22"/>
      <c r="H877" s="22"/>
      <c r="I877" s="22"/>
      <c r="J877" s="22"/>
      <c r="K877" s="67"/>
      <c r="L877" s="67"/>
      <c r="M877" s="67"/>
      <c r="N877" s="67"/>
      <c r="O877" s="66"/>
      <c r="P877" s="1"/>
      <c r="Q877" s="1"/>
      <c r="R877" s="1"/>
      <c r="S877" s="1"/>
      <c r="T877" s="1"/>
      <c r="U877" s="1"/>
      <c r="V877" s="1"/>
      <c r="W877" s="1"/>
      <c r="X877" s="1"/>
      <c r="Y877" s="1"/>
      <c r="Z877" s="1"/>
    </row>
    <row r="878" spans="1:26" ht="15.75" customHeight="1" x14ac:dyDescent="0.2">
      <c r="A878" s="1"/>
      <c r="B878" s="1"/>
      <c r="C878" s="1"/>
      <c r="D878" s="22"/>
      <c r="E878" s="67"/>
      <c r="F878" s="67"/>
      <c r="G878" s="22"/>
      <c r="H878" s="22"/>
      <c r="I878" s="22"/>
      <c r="J878" s="22"/>
      <c r="K878" s="67"/>
      <c r="L878" s="67"/>
      <c r="M878" s="67"/>
      <c r="N878" s="67"/>
      <c r="O878" s="66"/>
      <c r="P878" s="1"/>
      <c r="Q878" s="1"/>
      <c r="R878" s="1"/>
      <c r="S878" s="1"/>
      <c r="T878" s="1"/>
      <c r="U878" s="1"/>
      <c r="V878" s="1"/>
      <c r="W878" s="1"/>
      <c r="X878" s="1"/>
      <c r="Y878" s="1"/>
      <c r="Z878" s="1"/>
    </row>
    <row r="879" spans="1:26" ht="15.75" customHeight="1" x14ac:dyDescent="0.2">
      <c r="A879" s="1"/>
      <c r="B879" s="1"/>
      <c r="C879" s="1"/>
      <c r="D879" s="22"/>
      <c r="E879" s="67"/>
      <c r="F879" s="67"/>
      <c r="G879" s="22"/>
      <c r="H879" s="22"/>
      <c r="I879" s="22"/>
      <c r="J879" s="22"/>
      <c r="K879" s="67"/>
      <c r="L879" s="67"/>
      <c r="M879" s="67"/>
      <c r="N879" s="67"/>
      <c r="O879" s="66"/>
      <c r="P879" s="1"/>
      <c r="Q879" s="1"/>
      <c r="R879" s="1"/>
      <c r="S879" s="1"/>
      <c r="T879" s="1"/>
      <c r="U879" s="1"/>
      <c r="V879" s="1"/>
      <c r="W879" s="1"/>
      <c r="X879" s="1"/>
      <c r="Y879" s="1"/>
      <c r="Z879" s="1"/>
    </row>
    <row r="880" spans="1:26" ht="15.75" customHeight="1" x14ac:dyDescent="0.2">
      <c r="A880" s="1"/>
      <c r="B880" s="1"/>
      <c r="C880" s="1"/>
      <c r="D880" s="22"/>
      <c r="E880" s="67"/>
      <c r="F880" s="67"/>
      <c r="G880" s="22"/>
      <c r="H880" s="22"/>
      <c r="I880" s="22"/>
      <c r="J880" s="22"/>
      <c r="K880" s="67"/>
      <c r="L880" s="67"/>
      <c r="M880" s="67"/>
      <c r="N880" s="67"/>
      <c r="O880" s="66"/>
      <c r="P880" s="1"/>
      <c r="Q880" s="1"/>
      <c r="R880" s="1"/>
      <c r="S880" s="1"/>
      <c r="T880" s="1"/>
      <c r="U880" s="1"/>
      <c r="V880" s="1"/>
      <c r="W880" s="1"/>
      <c r="X880" s="1"/>
      <c r="Y880" s="1"/>
      <c r="Z880" s="1"/>
    </row>
    <row r="881" spans="1:26" ht="15.75" customHeight="1" x14ac:dyDescent="0.2">
      <c r="A881" s="1"/>
      <c r="B881" s="1"/>
      <c r="C881" s="1"/>
      <c r="D881" s="22"/>
      <c r="E881" s="67"/>
      <c r="F881" s="67"/>
      <c r="G881" s="22"/>
      <c r="H881" s="22"/>
      <c r="I881" s="22"/>
      <c r="J881" s="22"/>
      <c r="K881" s="67"/>
      <c r="L881" s="67"/>
      <c r="M881" s="67"/>
      <c r="N881" s="67"/>
      <c r="O881" s="66"/>
      <c r="P881" s="1"/>
      <c r="Q881" s="1"/>
      <c r="R881" s="1"/>
      <c r="S881" s="1"/>
      <c r="T881" s="1"/>
      <c r="U881" s="1"/>
      <c r="V881" s="1"/>
      <c r="W881" s="1"/>
      <c r="X881" s="1"/>
      <c r="Y881" s="1"/>
      <c r="Z881" s="1"/>
    </row>
    <row r="882" spans="1:26" ht="15.75" customHeight="1" x14ac:dyDescent="0.2">
      <c r="A882" s="1"/>
      <c r="B882" s="1"/>
      <c r="C882" s="1"/>
      <c r="D882" s="22"/>
      <c r="E882" s="67"/>
      <c r="F882" s="67"/>
      <c r="G882" s="22"/>
      <c r="H882" s="22"/>
      <c r="I882" s="22"/>
      <c r="J882" s="22"/>
      <c r="K882" s="67"/>
      <c r="L882" s="67"/>
      <c r="M882" s="67"/>
      <c r="N882" s="67"/>
      <c r="O882" s="66"/>
      <c r="P882" s="1"/>
      <c r="Q882" s="1"/>
      <c r="R882" s="1"/>
      <c r="S882" s="1"/>
      <c r="T882" s="1"/>
      <c r="U882" s="1"/>
      <c r="V882" s="1"/>
      <c r="W882" s="1"/>
      <c r="X882" s="1"/>
      <c r="Y882" s="1"/>
      <c r="Z882" s="1"/>
    </row>
    <row r="883" spans="1:26" ht="15.75" customHeight="1" x14ac:dyDescent="0.2">
      <c r="A883" s="1"/>
      <c r="B883" s="1"/>
      <c r="C883" s="1"/>
      <c r="D883" s="22"/>
      <c r="E883" s="67"/>
      <c r="F883" s="67"/>
      <c r="G883" s="22"/>
      <c r="H883" s="22"/>
      <c r="I883" s="22"/>
      <c r="J883" s="22"/>
      <c r="K883" s="67"/>
      <c r="L883" s="67"/>
      <c r="M883" s="67"/>
      <c r="N883" s="67"/>
      <c r="O883" s="66"/>
      <c r="P883" s="1"/>
      <c r="Q883" s="1"/>
      <c r="R883" s="1"/>
      <c r="S883" s="1"/>
      <c r="T883" s="1"/>
      <c r="U883" s="1"/>
      <c r="V883" s="1"/>
      <c r="W883" s="1"/>
      <c r="X883" s="1"/>
      <c r="Y883" s="1"/>
      <c r="Z883" s="1"/>
    </row>
    <row r="884" spans="1:26" ht="15.75" customHeight="1" x14ac:dyDescent="0.2">
      <c r="A884" s="1"/>
      <c r="B884" s="1"/>
      <c r="C884" s="1"/>
      <c r="D884" s="22"/>
      <c r="E884" s="67"/>
      <c r="F884" s="67"/>
      <c r="G884" s="22"/>
      <c r="H884" s="22"/>
      <c r="I884" s="22"/>
      <c r="J884" s="22"/>
      <c r="K884" s="67"/>
      <c r="L884" s="67"/>
      <c r="M884" s="67"/>
      <c r="N884" s="67"/>
      <c r="O884" s="66"/>
      <c r="P884" s="1"/>
      <c r="Q884" s="1"/>
      <c r="R884" s="1"/>
      <c r="S884" s="1"/>
      <c r="T884" s="1"/>
      <c r="U884" s="1"/>
      <c r="V884" s="1"/>
      <c r="W884" s="1"/>
      <c r="X884" s="1"/>
      <c r="Y884" s="1"/>
      <c r="Z884" s="1"/>
    </row>
    <row r="885" spans="1:26" ht="15.75" customHeight="1" x14ac:dyDescent="0.2">
      <c r="A885" s="1"/>
      <c r="B885" s="1"/>
      <c r="C885" s="1"/>
      <c r="D885" s="22"/>
      <c r="E885" s="67"/>
      <c r="F885" s="67"/>
      <c r="G885" s="22"/>
      <c r="H885" s="22"/>
      <c r="I885" s="22"/>
      <c r="J885" s="22"/>
      <c r="K885" s="67"/>
      <c r="L885" s="67"/>
      <c r="M885" s="67"/>
      <c r="N885" s="67"/>
      <c r="O885" s="66"/>
      <c r="P885" s="1"/>
      <c r="Q885" s="1"/>
      <c r="R885" s="1"/>
      <c r="S885" s="1"/>
      <c r="T885" s="1"/>
      <c r="U885" s="1"/>
      <c r="V885" s="1"/>
      <c r="W885" s="1"/>
      <c r="X885" s="1"/>
      <c r="Y885" s="1"/>
      <c r="Z885" s="1"/>
    </row>
    <row r="886" spans="1:26" ht="15.75" customHeight="1" x14ac:dyDescent="0.2">
      <c r="A886" s="1"/>
      <c r="B886" s="1"/>
      <c r="C886" s="1"/>
      <c r="D886" s="22"/>
      <c r="E886" s="67"/>
      <c r="F886" s="67"/>
      <c r="G886" s="22"/>
      <c r="H886" s="22"/>
      <c r="I886" s="22"/>
      <c r="J886" s="22"/>
      <c r="K886" s="67"/>
      <c r="L886" s="67"/>
      <c r="M886" s="67"/>
      <c r="N886" s="67"/>
      <c r="O886" s="66"/>
      <c r="P886" s="1"/>
      <c r="Q886" s="1"/>
      <c r="R886" s="1"/>
      <c r="S886" s="1"/>
      <c r="T886" s="1"/>
      <c r="U886" s="1"/>
      <c r="V886" s="1"/>
      <c r="W886" s="1"/>
      <c r="X886" s="1"/>
      <c r="Y886" s="1"/>
      <c r="Z886" s="1"/>
    </row>
    <row r="887" spans="1:26" ht="15.75" customHeight="1" x14ac:dyDescent="0.2">
      <c r="A887" s="1"/>
      <c r="B887" s="1"/>
      <c r="C887" s="1"/>
      <c r="D887" s="22"/>
      <c r="E887" s="67"/>
      <c r="F887" s="67"/>
      <c r="G887" s="22"/>
      <c r="H887" s="22"/>
      <c r="I887" s="22"/>
      <c r="J887" s="22"/>
      <c r="K887" s="67"/>
      <c r="L887" s="67"/>
      <c r="M887" s="67"/>
      <c r="N887" s="67"/>
      <c r="O887" s="66"/>
      <c r="P887" s="1"/>
      <c r="Q887" s="1"/>
      <c r="R887" s="1"/>
      <c r="S887" s="1"/>
      <c r="T887" s="1"/>
      <c r="U887" s="1"/>
      <c r="V887" s="1"/>
      <c r="W887" s="1"/>
      <c r="X887" s="1"/>
      <c r="Y887" s="1"/>
      <c r="Z887" s="1"/>
    </row>
    <row r="888" spans="1:26" ht="15.75" customHeight="1" x14ac:dyDescent="0.2">
      <c r="A888" s="1"/>
      <c r="B888" s="1"/>
      <c r="C888" s="1"/>
      <c r="D888" s="22"/>
      <c r="E888" s="67"/>
      <c r="F888" s="67"/>
      <c r="G888" s="22"/>
      <c r="H888" s="22"/>
      <c r="I888" s="22"/>
      <c r="J888" s="22"/>
      <c r="K888" s="67"/>
      <c r="L888" s="67"/>
      <c r="M888" s="67"/>
      <c r="N888" s="67"/>
      <c r="O888" s="66"/>
      <c r="P888" s="1"/>
      <c r="Q888" s="1"/>
      <c r="R888" s="1"/>
      <c r="S888" s="1"/>
      <c r="T888" s="1"/>
      <c r="U888" s="1"/>
      <c r="V888" s="1"/>
      <c r="W888" s="1"/>
      <c r="X888" s="1"/>
      <c r="Y888" s="1"/>
      <c r="Z888" s="1"/>
    </row>
    <row r="889" spans="1:26" ht="15.75" customHeight="1" x14ac:dyDescent="0.2">
      <c r="A889" s="1"/>
      <c r="B889" s="1"/>
      <c r="C889" s="1"/>
      <c r="D889" s="22"/>
      <c r="E889" s="67"/>
      <c r="F889" s="67"/>
      <c r="G889" s="22"/>
      <c r="H889" s="22"/>
      <c r="I889" s="22"/>
      <c r="J889" s="22"/>
      <c r="K889" s="67"/>
      <c r="L889" s="67"/>
      <c r="M889" s="67"/>
      <c r="N889" s="67"/>
      <c r="O889" s="66"/>
      <c r="P889" s="1"/>
      <c r="Q889" s="1"/>
      <c r="R889" s="1"/>
      <c r="S889" s="1"/>
      <c r="T889" s="1"/>
      <c r="U889" s="1"/>
      <c r="V889" s="1"/>
      <c r="W889" s="1"/>
      <c r="X889" s="1"/>
      <c r="Y889" s="1"/>
      <c r="Z889" s="1"/>
    </row>
    <row r="890" spans="1:26" ht="15.75" customHeight="1" x14ac:dyDescent="0.2">
      <c r="A890" s="1"/>
      <c r="B890" s="1"/>
      <c r="C890" s="1"/>
      <c r="D890" s="22"/>
      <c r="E890" s="67"/>
      <c r="F890" s="67"/>
      <c r="G890" s="22"/>
      <c r="H890" s="22"/>
      <c r="I890" s="22"/>
      <c r="J890" s="22"/>
      <c r="K890" s="67"/>
      <c r="L890" s="67"/>
      <c r="M890" s="67"/>
      <c r="N890" s="67"/>
      <c r="O890" s="66"/>
      <c r="P890" s="1"/>
      <c r="Q890" s="1"/>
      <c r="R890" s="1"/>
      <c r="S890" s="1"/>
      <c r="T890" s="1"/>
      <c r="U890" s="1"/>
      <c r="V890" s="1"/>
      <c r="W890" s="1"/>
      <c r="X890" s="1"/>
      <c r="Y890" s="1"/>
      <c r="Z890" s="1"/>
    </row>
    <row r="891" spans="1:26" ht="15.75" customHeight="1" x14ac:dyDescent="0.2">
      <c r="A891" s="1"/>
      <c r="B891" s="1"/>
      <c r="C891" s="1"/>
      <c r="D891" s="22"/>
      <c r="E891" s="67"/>
      <c r="F891" s="67"/>
      <c r="G891" s="22"/>
      <c r="H891" s="22"/>
      <c r="I891" s="22"/>
      <c r="J891" s="22"/>
      <c r="K891" s="67"/>
      <c r="L891" s="67"/>
      <c r="M891" s="67"/>
      <c r="N891" s="67"/>
      <c r="O891" s="66"/>
      <c r="P891" s="1"/>
      <c r="Q891" s="1"/>
      <c r="R891" s="1"/>
      <c r="S891" s="1"/>
      <c r="T891" s="1"/>
      <c r="U891" s="1"/>
      <c r="V891" s="1"/>
      <c r="W891" s="1"/>
      <c r="X891" s="1"/>
      <c r="Y891" s="1"/>
      <c r="Z891" s="1"/>
    </row>
    <row r="892" spans="1:26" ht="15.75" customHeight="1" x14ac:dyDescent="0.2">
      <c r="A892" s="1"/>
      <c r="B892" s="1"/>
      <c r="C892" s="1"/>
      <c r="D892" s="22"/>
      <c r="E892" s="67"/>
      <c r="F892" s="67"/>
      <c r="G892" s="22"/>
      <c r="H892" s="22"/>
      <c r="I892" s="22"/>
      <c r="J892" s="22"/>
      <c r="K892" s="67"/>
      <c r="L892" s="67"/>
      <c r="M892" s="67"/>
      <c r="N892" s="67"/>
      <c r="O892" s="66"/>
      <c r="P892" s="1"/>
      <c r="Q892" s="1"/>
      <c r="R892" s="1"/>
      <c r="S892" s="1"/>
      <c r="T892" s="1"/>
      <c r="U892" s="1"/>
      <c r="V892" s="1"/>
      <c r="W892" s="1"/>
      <c r="X892" s="1"/>
      <c r="Y892" s="1"/>
      <c r="Z892" s="1"/>
    </row>
    <row r="893" spans="1:26" ht="15.75" customHeight="1" x14ac:dyDescent="0.2">
      <c r="A893" s="1"/>
      <c r="B893" s="1"/>
      <c r="C893" s="1"/>
      <c r="D893" s="22"/>
      <c r="E893" s="67"/>
      <c r="F893" s="67"/>
      <c r="G893" s="22"/>
      <c r="H893" s="22"/>
      <c r="I893" s="22"/>
      <c r="J893" s="22"/>
      <c r="K893" s="67"/>
      <c r="L893" s="67"/>
      <c r="M893" s="67"/>
      <c r="N893" s="67"/>
      <c r="O893" s="66"/>
      <c r="P893" s="1"/>
      <c r="Q893" s="1"/>
      <c r="R893" s="1"/>
      <c r="S893" s="1"/>
      <c r="T893" s="1"/>
      <c r="U893" s="1"/>
      <c r="V893" s="1"/>
      <c r="W893" s="1"/>
      <c r="X893" s="1"/>
      <c r="Y893" s="1"/>
      <c r="Z893" s="1"/>
    </row>
    <row r="894" spans="1:26" ht="15.75" customHeight="1" x14ac:dyDescent="0.2">
      <c r="A894" s="1"/>
      <c r="B894" s="1"/>
      <c r="C894" s="1"/>
      <c r="D894" s="22"/>
      <c r="E894" s="67"/>
      <c r="F894" s="67"/>
      <c r="G894" s="22"/>
      <c r="H894" s="22"/>
      <c r="I894" s="22"/>
      <c r="J894" s="22"/>
      <c r="K894" s="67"/>
      <c r="L894" s="67"/>
      <c r="M894" s="67"/>
      <c r="N894" s="67"/>
      <c r="O894" s="66"/>
      <c r="P894" s="1"/>
      <c r="Q894" s="1"/>
      <c r="R894" s="1"/>
      <c r="S894" s="1"/>
      <c r="T894" s="1"/>
      <c r="U894" s="1"/>
      <c r="V894" s="1"/>
      <c r="W894" s="1"/>
      <c r="X894" s="1"/>
      <c r="Y894" s="1"/>
      <c r="Z894" s="1"/>
    </row>
    <row r="895" spans="1:26" ht="15.75" customHeight="1" x14ac:dyDescent="0.2">
      <c r="A895" s="1"/>
      <c r="B895" s="1"/>
      <c r="C895" s="1"/>
      <c r="D895" s="22"/>
      <c r="E895" s="67"/>
      <c r="F895" s="67"/>
      <c r="G895" s="22"/>
      <c r="H895" s="22"/>
      <c r="I895" s="22"/>
      <c r="J895" s="22"/>
      <c r="K895" s="67"/>
      <c r="L895" s="67"/>
      <c r="M895" s="67"/>
      <c r="N895" s="67"/>
      <c r="O895" s="66"/>
      <c r="P895" s="1"/>
      <c r="Q895" s="1"/>
      <c r="R895" s="1"/>
      <c r="S895" s="1"/>
      <c r="T895" s="1"/>
      <c r="U895" s="1"/>
      <c r="V895" s="1"/>
      <c r="W895" s="1"/>
      <c r="X895" s="1"/>
      <c r="Y895" s="1"/>
      <c r="Z895" s="1"/>
    </row>
    <row r="896" spans="1:26" ht="15.75" customHeight="1" x14ac:dyDescent="0.2">
      <c r="A896" s="1"/>
      <c r="B896" s="1"/>
      <c r="C896" s="1"/>
      <c r="D896" s="22"/>
      <c r="E896" s="67"/>
      <c r="F896" s="67"/>
      <c r="G896" s="22"/>
      <c r="H896" s="22"/>
      <c r="I896" s="22"/>
      <c r="J896" s="22"/>
      <c r="K896" s="67"/>
      <c r="L896" s="67"/>
      <c r="M896" s="67"/>
      <c r="N896" s="67"/>
      <c r="O896" s="66"/>
      <c r="P896" s="1"/>
      <c r="Q896" s="1"/>
      <c r="R896" s="1"/>
      <c r="S896" s="1"/>
      <c r="T896" s="1"/>
      <c r="U896" s="1"/>
      <c r="V896" s="1"/>
      <c r="W896" s="1"/>
      <c r="X896" s="1"/>
      <c r="Y896" s="1"/>
      <c r="Z896" s="1"/>
    </row>
    <row r="897" spans="1:26" ht="15.75" customHeight="1" x14ac:dyDescent="0.2">
      <c r="A897" s="1"/>
      <c r="B897" s="1"/>
      <c r="C897" s="1"/>
      <c r="D897" s="22"/>
      <c r="E897" s="67"/>
      <c r="F897" s="67"/>
      <c r="G897" s="22"/>
      <c r="H897" s="22"/>
      <c r="I897" s="22"/>
      <c r="J897" s="22"/>
      <c r="K897" s="67"/>
      <c r="L897" s="67"/>
      <c r="M897" s="67"/>
      <c r="N897" s="67"/>
      <c r="O897" s="66"/>
      <c r="P897" s="1"/>
      <c r="Q897" s="1"/>
      <c r="R897" s="1"/>
      <c r="S897" s="1"/>
      <c r="T897" s="1"/>
      <c r="U897" s="1"/>
      <c r="V897" s="1"/>
      <c r="W897" s="1"/>
      <c r="X897" s="1"/>
      <c r="Y897" s="1"/>
      <c r="Z897" s="1"/>
    </row>
    <row r="898" spans="1:26" ht="15.75" customHeight="1" x14ac:dyDescent="0.2">
      <c r="A898" s="1"/>
      <c r="B898" s="1"/>
      <c r="C898" s="1"/>
      <c r="D898" s="22"/>
      <c r="E898" s="67"/>
      <c r="F898" s="67"/>
      <c r="G898" s="22"/>
      <c r="H898" s="22"/>
      <c r="I898" s="22"/>
      <c r="J898" s="22"/>
      <c r="K898" s="67"/>
      <c r="L898" s="67"/>
      <c r="M898" s="67"/>
      <c r="N898" s="67"/>
      <c r="O898" s="66"/>
      <c r="P898" s="1"/>
      <c r="Q898" s="1"/>
      <c r="R898" s="1"/>
      <c r="S898" s="1"/>
      <c r="T898" s="1"/>
      <c r="U898" s="1"/>
      <c r="V898" s="1"/>
      <c r="W898" s="1"/>
      <c r="X898" s="1"/>
      <c r="Y898" s="1"/>
      <c r="Z898" s="1"/>
    </row>
    <row r="899" spans="1:26" ht="15.75" customHeight="1" x14ac:dyDescent="0.2">
      <c r="A899" s="1"/>
      <c r="B899" s="1"/>
      <c r="C899" s="1"/>
      <c r="D899" s="22"/>
      <c r="E899" s="67"/>
      <c r="F899" s="67"/>
      <c r="G899" s="22"/>
      <c r="H899" s="22"/>
      <c r="I899" s="22"/>
      <c r="J899" s="22"/>
      <c r="K899" s="67"/>
      <c r="L899" s="67"/>
      <c r="M899" s="67"/>
      <c r="N899" s="67"/>
      <c r="O899" s="66"/>
      <c r="P899" s="1"/>
      <c r="Q899" s="1"/>
      <c r="R899" s="1"/>
      <c r="S899" s="1"/>
      <c r="T899" s="1"/>
      <c r="U899" s="1"/>
      <c r="V899" s="1"/>
      <c r="W899" s="1"/>
      <c r="X899" s="1"/>
      <c r="Y899" s="1"/>
      <c r="Z899" s="1"/>
    </row>
    <row r="900" spans="1:26" ht="15.75" customHeight="1" x14ac:dyDescent="0.2">
      <c r="A900" s="1"/>
      <c r="B900" s="1"/>
      <c r="C900" s="1"/>
      <c r="D900" s="22"/>
      <c r="E900" s="67"/>
      <c r="F900" s="67"/>
      <c r="G900" s="22"/>
      <c r="H900" s="22"/>
      <c r="I900" s="22"/>
      <c r="J900" s="22"/>
      <c r="K900" s="67"/>
      <c r="L900" s="67"/>
      <c r="M900" s="67"/>
      <c r="N900" s="67"/>
      <c r="O900" s="66"/>
      <c r="P900" s="1"/>
      <c r="Q900" s="1"/>
      <c r="R900" s="1"/>
      <c r="S900" s="1"/>
      <c r="T900" s="1"/>
      <c r="U900" s="1"/>
      <c r="V900" s="1"/>
      <c r="W900" s="1"/>
      <c r="X900" s="1"/>
      <c r="Y900" s="1"/>
      <c r="Z900" s="1"/>
    </row>
    <row r="901" spans="1:26" ht="15.75" customHeight="1" x14ac:dyDescent="0.2">
      <c r="A901" s="1"/>
      <c r="B901" s="1"/>
      <c r="C901" s="1"/>
      <c r="D901" s="22"/>
      <c r="E901" s="67"/>
      <c r="F901" s="67"/>
      <c r="G901" s="22"/>
      <c r="H901" s="22"/>
      <c r="I901" s="22"/>
      <c r="J901" s="22"/>
      <c r="K901" s="67"/>
      <c r="L901" s="67"/>
      <c r="M901" s="67"/>
      <c r="N901" s="67"/>
      <c r="O901" s="66"/>
      <c r="P901" s="1"/>
      <c r="Q901" s="1"/>
      <c r="R901" s="1"/>
      <c r="S901" s="1"/>
      <c r="T901" s="1"/>
      <c r="U901" s="1"/>
      <c r="V901" s="1"/>
      <c r="W901" s="1"/>
      <c r="X901" s="1"/>
      <c r="Y901" s="1"/>
      <c r="Z901" s="1"/>
    </row>
    <row r="902" spans="1:26" ht="15.75" customHeight="1" x14ac:dyDescent="0.2">
      <c r="A902" s="1"/>
      <c r="B902" s="1"/>
      <c r="C902" s="1"/>
      <c r="D902" s="22"/>
      <c r="E902" s="67"/>
      <c r="F902" s="67"/>
      <c r="G902" s="22"/>
      <c r="H902" s="22"/>
      <c r="I902" s="22"/>
      <c r="J902" s="22"/>
      <c r="K902" s="67"/>
      <c r="L902" s="67"/>
      <c r="M902" s="67"/>
      <c r="N902" s="67"/>
      <c r="O902" s="66"/>
      <c r="P902" s="1"/>
      <c r="Q902" s="1"/>
      <c r="R902" s="1"/>
      <c r="S902" s="1"/>
      <c r="T902" s="1"/>
      <c r="U902" s="1"/>
      <c r="V902" s="1"/>
      <c r="W902" s="1"/>
      <c r="X902" s="1"/>
      <c r="Y902" s="1"/>
      <c r="Z902" s="1"/>
    </row>
    <row r="903" spans="1:26" ht="15.75" customHeight="1" x14ac:dyDescent="0.2">
      <c r="A903" s="1"/>
      <c r="B903" s="1"/>
      <c r="C903" s="1"/>
      <c r="D903" s="22"/>
      <c r="E903" s="67"/>
      <c r="F903" s="67"/>
      <c r="G903" s="22"/>
      <c r="H903" s="22"/>
      <c r="I903" s="22"/>
      <c r="J903" s="22"/>
      <c r="K903" s="67"/>
      <c r="L903" s="67"/>
      <c r="M903" s="67"/>
      <c r="N903" s="67"/>
      <c r="O903" s="66"/>
      <c r="P903" s="1"/>
      <c r="Q903" s="1"/>
      <c r="R903" s="1"/>
      <c r="S903" s="1"/>
      <c r="T903" s="1"/>
      <c r="U903" s="1"/>
      <c r="V903" s="1"/>
      <c r="W903" s="1"/>
      <c r="X903" s="1"/>
      <c r="Y903" s="1"/>
      <c r="Z903" s="1"/>
    </row>
    <row r="904" spans="1:26" ht="15.75" customHeight="1" x14ac:dyDescent="0.2">
      <c r="A904" s="1"/>
      <c r="B904" s="1"/>
      <c r="C904" s="1"/>
      <c r="D904" s="22"/>
      <c r="E904" s="67"/>
      <c r="F904" s="67"/>
      <c r="G904" s="22"/>
      <c r="H904" s="22"/>
      <c r="I904" s="22"/>
      <c r="J904" s="22"/>
      <c r="K904" s="67"/>
      <c r="L904" s="67"/>
      <c r="M904" s="67"/>
      <c r="N904" s="67"/>
      <c r="O904" s="66"/>
      <c r="P904" s="1"/>
      <c r="Q904" s="1"/>
      <c r="R904" s="1"/>
      <c r="S904" s="1"/>
      <c r="T904" s="1"/>
      <c r="U904" s="1"/>
      <c r="V904" s="1"/>
      <c r="W904" s="1"/>
      <c r="X904" s="1"/>
      <c r="Y904" s="1"/>
      <c r="Z904" s="1"/>
    </row>
    <row r="905" spans="1:26" ht="15.75" customHeight="1" x14ac:dyDescent="0.2">
      <c r="A905" s="1"/>
      <c r="B905" s="1"/>
      <c r="C905" s="1"/>
      <c r="D905" s="22"/>
      <c r="E905" s="67"/>
      <c r="F905" s="67"/>
      <c r="G905" s="22"/>
      <c r="H905" s="22"/>
      <c r="I905" s="22"/>
      <c r="J905" s="22"/>
      <c r="K905" s="67"/>
      <c r="L905" s="67"/>
      <c r="M905" s="67"/>
      <c r="N905" s="67"/>
      <c r="O905" s="66"/>
      <c r="P905" s="1"/>
      <c r="Q905" s="1"/>
      <c r="R905" s="1"/>
      <c r="S905" s="1"/>
      <c r="T905" s="1"/>
      <c r="U905" s="1"/>
      <c r="V905" s="1"/>
      <c r="W905" s="1"/>
      <c r="X905" s="1"/>
      <c r="Y905" s="1"/>
      <c r="Z905" s="1"/>
    </row>
    <row r="906" spans="1:26" ht="15.75" customHeight="1" x14ac:dyDescent="0.2">
      <c r="A906" s="1"/>
      <c r="B906" s="1"/>
      <c r="C906" s="1"/>
      <c r="D906" s="22"/>
      <c r="E906" s="67"/>
      <c r="F906" s="67"/>
      <c r="G906" s="22"/>
      <c r="H906" s="22"/>
      <c r="I906" s="22"/>
      <c r="J906" s="22"/>
      <c r="K906" s="67"/>
      <c r="L906" s="67"/>
      <c r="M906" s="67"/>
      <c r="N906" s="67"/>
      <c r="O906" s="66"/>
      <c r="P906" s="1"/>
      <c r="Q906" s="1"/>
      <c r="R906" s="1"/>
      <c r="S906" s="1"/>
      <c r="T906" s="1"/>
      <c r="U906" s="1"/>
      <c r="V906" s="1"/>
      <c r="W906" s="1"/>
      <c r="X906" s="1"/>
      <c r="Y906" s="1"/>
      <c r="Z906" s="1"/>
    </row>
    <row r="907" spans="1:26" ht="15.75" customHeight="1" x14ac:dyDescent="0.2">
      <c r="A907" s="1"/>
      <c r="B907" s="1"/>
      <c r="C907" s="1"/>
      <c r="D907" s="22"/>
      <c r="E907" s="67"/>
      <c r="F907" s="67"/>
      <c r="G907" s="22"/>
      <c r="H907" s="22"/>
      <c r="I907" s="22"/>
      <c r="J907" s="22"/>
      <c r="K907" s="67"/>
      <c r="L907" s="67"/>
      <c r="M907" s="67"/>
      <c r="N907" s="67"/>
      <c r="O907" s="66"/>
      <c r="P907" s="1"/>
      <c r="Q907" s="1"/>
      <c r="R907" s="1"/>
      <c r="S907" s="1"/>
      <c r="T907" s="1"/>
      <c r="U907" s="1"/>
      <c r="V907" s="1"/>
      <c r="W907" s="1"/>
      <c r="X907" s="1"/>
      <c r="Y907" s="1"/>
      <c r="Z907" s="1"/>
    </row>
    <row r="908" spans="1:26" ht="15.75" customHeight="1" x14ac:dyDescent="0.2">
      <c r="A908" s="1"/>
      <c r="B908" s="1"/>
      <c r="C908" s="1"/>
      <c r="D908" s="22"/>
      <c r="E908" s="67"/>
      <c r="F908" s="67"/>
      <c r="G908" s="22"/>
      <c r="H908" s="22"/>
      <c r="I908" s="22"/>
      <c r="J908" s="22"/>
      <c r="K908" s="67"/>
      <c r="L908" s="67"/>
      <c r="M908" s="67"/>
      <c r="N908" s="67"/>
      <c r="O908" s="66"/>
      <c r="P908" s="1"/>
      <c r="Q908" s="1"/>
      <c r="R908" s="1"/>
      <c r="S908" s="1"/>
      <c r="T908" s="1"/>
      <c r="U908" s="1"/>
      <c r="V908" s="1"/>
      <c r="W908" s="1"/>
      <c r="X908" s="1"/>
      <c r="Y908" s="1"/>
      <c r="Z908" s="1"/>
    </row>
    <row r="909" spans="1:26" ht="15.75" customHeight="1" x14ac:dyDescent="0.2">
      <c r="A909" s="1"/>
      <c r="B909" s="1"/>
      <c r="C909" s="1"/>
      <c r="D909" s="22"/>
      <c r="E909" s="67"/>
      <c r="F909" s="67"/>
      <c r="G909" s="22"/>
      <c r="H909" s="22"/>
      <c r="I909" s="22"/>
      <c r="J909" s="22"/>
      <c r="K909" s="67"/>
      <c r="L909" s="67"/>
      <c r="M909" s="67"/>
      <c r="N909" s="67"/>
      <c r="O909" s="66"/>
      <c r="P909" s="1"/>
      <c r="Q909" s="1"/>
      <c r="R909" s="1"/>
      <c r="S909" s="1"/>
      <c r="T909" s="1"/>
      <c r="U909" s="1"/>
      <c r="V909" s="1"/>
      <c r="W909" s="1"/>
      <c r="X909" s="1"/>
      <c r="Y909" s="1"/>
      <c r="Z909" s="1"/>
    </row>
    <row r="910" spans="1:26" ht="15.75" customHeight="1" x14ac:dyDescent="0.2">
      <c r="A910" s="1"/>
      <c r="B910" s="1"/>
      <c r="C910" s="1"/>
      <c r="D910" s="22"/>
      <c r="E910" s="67"/>
      <c r="F910" s="67"/>
      <c r="G910" s="22"/>
      <c r="H910" s="22"/>
      <c r="I910" s="22"/>
      <c r="J910" s="22"/>
      <c r="K910" s="67"/>
      <c r="L910" s="67"/>
      <c r="M910" s="67"/>
      <c r="N910" s="67"/>
      <c r="O910" s="66"/>
      <c r="P910" s="1"/>
      <c r="Q910" s="1"/>
      <c r="R910" s="1"/>
      <c r="S910" s="1"/>
      <c r="T910" s="1"/>
      <c r="U910" s="1"/>
      <c r="V910" s="1"/>
      <c r="W910" s="1"/>
      <c r="X910" s="1"/>
      <c r="Y910" s="1"/>
      <c r="Z910" s="1"/>
    </row>
    <row r="911" spans="1:26" ht="15.75" customHeight="1" x14ac:dyDescent="0.2">
      <c r="A911" s="1"/>
      <c r="B911" s="1"/>
      <c r="C911" s="1"/>
      <c r="D911" s="22"/>
      <c r="E911" s="67"/>
      <c r="F911" s="67"/>
      <c r="G911" s="22"/>
      <c r="H911" s="22"/>
      <c r="I911" s="22"/>
      <c r="J911" s="22"/>
      <c r="K911" s="67"/>
      <c r="L911" s="67"/>
      <c r="M911" s="67"/>
      <c r="N911" s="67"/>
      <c r="O911" s="66"/>
      <c r="P911" s="1"/>
      <c r="Q911" s="1"/>
      <c r="R911" s="1"/>
      <c r="S911" s="1"/>
      <c r="T911" s="1"/>
      <c r="U911" s="1"/>
      <c r="V911" s="1"/>
      <c r="W911" s="1"/>
      <c r="X911" s="1"/>
      <c r="Y911" s="1"/>
      <c r="Z911" s="1"/>
    </row>
    <row r="912" spans="1:26" ht="15.75" customHeight="1" x14ac:dyDescent="0.2">
      <c r="A912" s="1"/>
      <c r="B912" s="1"/>
      <c r="C912" s="1"/>
      <c r="D912" s="22"/>
      <c r="E912" s="67"/>
      <c r="F912" s="67"/>
      <c r="G912" s="22"/>
      <c r="H912" s="22"/>
      <c r="I912" s="22"/>
      <c r="J912" s="22"/>
      <c r="K912" s="67"/>
      <c r="L912" s="67"/>
      <c r="M912" s="67"/>
      <c r="N912" s="67"/>
      <c r="O912" s="66"/>
      <c r="P912" s="1"/>
      <c r="Q912" s="1"/>
      <c r="R912" s="1"/>
      <c r="S912" s="1"/>
      <c r="T912" s="1"/>
      <c r="U912" s="1"/>
      <c r="V912" s="1"/>
      <c r="W912" s="1"/>
      <c r="X912" s="1"/>
      <c r="Y912" s="1"/>
      <c r="Z912" s="1"/>
    </row>
    <row r="913" spans="1:26" ht="15.75" customHeight="1" x14ac:dyDescent="0.2">
      <c r="A913" s="1"/>
      <c r="B913" s="1"/>
      <c r="C913" s="1"/>
      <c r="D913" s="22"/>
      <c r="E913" s="67"/>
      <c r="F913" s="67"/>
      <c r="G913" s="22"/>
      <c r="H913" s="22"/>
      <c r="I913" s="22"/>
      <c r="J913" s="22"/>
      <c r="K913" s="67"/>
      <c r="L913" s="67"/>
      <c r="M913" s="67"/>
      <c r="N913" s="67"/>
      <c r="O913" s="66"/>
      <c r="P913" s="1"/>
      <c r="Q913" s="1"/>
      <c r="R913" s="1"/>
      <c r="S913" s="1"/>
      <c r="T913" s="1"/>
      <c r="U913" s="1"/>
      <c r="V913" s="1"/>
      <c r="W913" s="1"/>
      <c r="X913" s="1"/>
      <c r="Y913" s="1"/>
      <c r="Z913" s="1"/>
    </row>
    <row r="914" spans="1:26" ht="15.75" customHeight="1" x14ac:dyDescent="0.2">
      <c r="A914" s="1"/>
      <c r="B914" s="1"/>
      <c r="C914" s="1"/>
      <c r="D914" s="22"/>
      <c r="E914" s="67"/>
      <c r="F914" s="67"/>
      <c r="G914" s="22"/>
      <c r="H914" s="22"/>
      <c r="I914" s="22"/>
      <c r="J914" s="22"/>
      <c r="K914" s="67"/>
      <c r="L914" s="67"/>
      <c r="M914" s="67"/>
      <c r="N914" s="67"/>
      <c r="O914" s="66"/>
      <c r="P914" s="1"/>
      <c r="Q914" s="1"/>
      <c r="R914" s="1"/>
      <c r="S914" s="1"/>
      <c r="T914" s="1"/>
      <c r="U914" s="1"/>
      <c r="V914" s="1"/>
      <c r="W914" s="1"/>
      <c r="X914" s="1"/>
      <c r="Y914" s="1"/>
      <c r="Z914" s="1"/>
    </row>
    <row r="915" spans="1:26" ht="15.75" customHeight="1" x14ac:dyDescent="0.2">
      <c r="A915" s="1"/>
      <c r="B915" s="1"/>
      <c r="C915" s="1"/>
      <c r="D915" s="22"/>
      <c r="E915" s="67"/>
      <c r="F915" s="67"/>
      <c r="G915" s="22"/>
      <c r="H915" s="22"/>
      <c r="I915" s="22"/>
      <c r="J915" s="22"/>
      <c r="K915" s="67"/>
      <c r="L915" s="67"/>
      <c r="M915" s="67"/>
      <c r="N915" s="67"/>
      <c r="O915" s="66"/>
      <c r="P915" s="1"/>
      <c r="Q915" s="1"/>
      <c r="R915" s="1"/>
      <c r="S915" s="1"/>
      <c r="T915" s="1"/>
      <c r="U915" s="1"/>
      <c r="V915" s="1"/>
      <c r="W915" s="1"/>
      <c r="X915" s="1"/>
      <c r="Y915" s="1"/>
      <c r="Z915" s="1"/>
    </row>
    <row r="916" spans="1:26" ht="15.75" customHeight="1" x14ac:dyDescent="0.2">
      <c r="A916" s="1"/>
      <c r="B916" s="1"/>
      <c r="C916" s="1"/>
      <c r="D916" s="22"/>
      <c r="E916" s="67"/>
      <c r="F916" s="67"/>
      <c r="G916" s="22"/>
      <c r="H916" s="22"/>
      <c r="I916" s="22"/>
      <c r="J916" s="22"/>
      <c r="K916" s="67"/>
      <c r="L916" s="67"/>
      <c r="M916" s="67"/>
      <c r="N916" s="67"/>
      <c r="O916" s="66"/>
      <c r="P916" s="1"/>
      <c r="Q916" s="1"/>
      <c r="R916" s="1"/>
      <c r="S916" s="1"/>
      <c r="T916" s="1"/>
      <c r="U916" s="1"/>
      <c r="V916" s="1"/>
      <c r="W916" s="1"/>
      <c r="X916" s="1"/>
      <c r="Y916" s="1"/>
      <c r="Z916" s="1"/>
    </row>
    <row r="917" spans="1:26" ht="15.75" customHeight="1" x14ac:dyDescent="0.2">
      <c r="A917" s="1"/>
      <c r="B917" s="1"/>
      <c r="C917" s="1"/>
      <c r="D917" s="22"/>
      <c r="E917" s="67"/>
      <c r="F917" s="67"/>
      <c r="G917" s="22"/>
      <c r="H917" s="22"/>
      <c r="I917" s="22"/>
      <c r="J917" s="22"/>
      <c r="K917" s="67"/>
      <c r="L917" s="67"/>
      <c r="M917" s="67"/>
      <c r="N917" s="67"/>
      <c r="O917" s="66"/>
      <c r="P917" s="1"/>
      <c r="Q917" s="1"/>
      <c r="R917" s="1"/>
      <c r="S917" s="1"/>
      <c r="T917" s="1"/>
      <c r="U917" s="1"/>
      <c r="V917" s="1"/>
      <c r="W917" s="1"/>
      <c r="X917" s="1"/>
      <c r="Y917" s="1"/>
      <c r="Z917" s="1"/>
    </row>
    <row r="918" spans="1:26" ht="15.75" customHeight="1" x14ac:dyDescent="0.2">
      <c r="A918" s="1"/>
      <c r="B918" s="1"/>
      <c r="C918" s="1"/>
      <c r="D918" s="22"/>
      <c r="E918" s="67"/>
      <c r="F918" s="67"/>
      <c r="G918" s="22"/>
      <c r="H918" s="22"/>
      <c r="I918" s="22"/>
      <c r="J918" s="22"/>
      <c r="K918" s="67"/>
      <c r="L918" s="67"/>
      <c r="M918" s="67"/>
      <c r="N918" s="67"/>
      <c r="O918" s="66"/>
      <c r="P918" s="1"/>
      <c r="Q918" s="1"/>
      <c r="R918" s="1"/>
      <c r="S918" s="1"/>
      <c r="T918" s="1"/>
      <c r="U918" s="1"/>
      <c r="V918" s="1"/>
      <c r="W918" s="1"/>
      <c r="X918" s="1"/>
      <c r="Y918" s="1"/>
      <c r="Z918" s="1"/>
    </row>
    <row r="919" spans="1:26" ht="15.75" customHeight="1" x14ac:dyDescent="0.2">
      <c r="A919" s="1"/>
      <c r="B919" s="1"/>
      <c r="C919" s="1"/>
      <c r="D919" s="22"/>
      <c r="E919" s="67"/>
      <c r="F919" s="67"/>
      <c r="G919" s="22"/>
      <c r="H919" s="22"/>
      <c r="I919" s="22"/>
      <c r="J919" s="22"/>
      <c r="K919" s="67"/>
      <c r="L919" s="67"/>
      <c r="M919" s="67"/>
      <c r="N919" s="67"/>
      <c r="O919" s="66"/>
      <c r="P919" s="1"/>
      <c r="Q919" s="1"/>
      <c r="R919" s="1"/>
      <c r="S919" s="1"/>
      <c r="T919" s="1"/>
      <c r="U919" s="1"/>
      <c r="V919" s="1"/>
      <c r="W919" s="1"/>
      <c r="X919" s="1"/>
      <c r="Y919" s="1"/>
      <c r="Z919" s="1"/>
    </row>
    <row r="920" spans="1:26" ht="15.75" customHeight="1" x14ac:dyDescent="0.2">
      <c r="A920" s="1"/>
      <c r="B920" s="1"/>
      <c r="C920" s="1"/>
      <c r="D920" s="22"/>
      <c r="E920" s="67"/>
      <c r="F920" s="67"/>
      <c r="G920" s="22"/>
      <c r="H920" s="22"/>
      <c r="I920" s="22"/>
      <c r="J920" s="22"/>
      <c r="K920" s="67"/>
      <c r="L920" s="67"/>
      <c r="M920" s="67"/>
      <c r="N920" s="67"/>
      <c r="O920" s="66"/>
      <c r="P920" s="1"/>
      <c r="Q920" s="1"/>
      <c r="R920" s="1"/>
      <c r="S920" s="1"/>
      <c r="T920" s="1"/>
      <c r="U920" s="1"/>
      <c r="V920" s="1"/>
      <c r="W920" s="1"/>
      <c r="X920" s="1"/>
      <c r="Y920" s="1"/>
      <c r="Z920" s="1"/>
    </row>
    <row r="921" spans="1:26" ht="15.75" customHeight="1" x14ac:dyDescent="0.2">
      <c r="A921" s="1"/>
      <c r="B921" s="1"/>
      <c r="C921" s="1"/>
      <c r="D921" s="22"/>
      <c r="E921" s="67"/>
      <c r="F921" s="67"/>
      <c r="G921" s="22"/>
      <c r="H921" s="22"/>
      <c r="I921" s="22"/>
      <c r="J921" s="22"/>
      <c r="K921" s="67"/>
      <c r="L921" s="67"/>
      <c r="M921" s="67"/>
      <c r="N921" s="67"/>
      <c r="O921" s="66"/>
      <c r="P921" s="1"/>
      <c r="Q921" s="1"/>
      <c r="R921" s="1"/>
      <c r="S921" s="1"/>
      <c r="T921" s="1"/>
      <c r="U921" s="1"/>
      <c r="V921" s="1"/>
      <c r="W921" s="1"/>
      <c r="X921" s="1"/>
      <c r="Y921" s="1"/>
      <c r="Z921" s="1"/>
    </row>
    <row r="922" spans="1:26" ht="15.75" customHeight="1" x14ac:dyDescent="0.2">
      <c r="A922" s="1"/>
      <c r="B922" s="1"/>
      <c r="C922" s="1"/>
      <c r="D922" s="22"/>
      <c r="E922" s="67"/>
      <c r="F922" s="67"/>
      <c r="G922" s="22"/>
      <c r="H922" s="22"/>
      <c r="I922" s="22"/>
      <c r="J922" s="22"/>
      <c r="K922" s="67"/>
      <c r="L922" s="67"/>
      <c r="M922" s="67"/>
      <c r="N922" s="67"/>
      <c r="O922" s="66"/>
      <c r="P922" s="1"/>
      <c r="Q922" s="1"/>
      <c r="R922" s="1"/>
      <c r="S922" s="1"/>
      <c r="T922" s="1"/>
      <c r="U922" s="1"/>
      <c r="V922" s="1"/>
      <c r="W922" s="1"/>
      <c r="X922" s="1"/>
      <c r="Y922" s="1"/>
      <c r="Z922" s="1"/>
    </row>
    <row r="923" spans="1:26" ht="15.75" customHeight="1" x14ac:dyDescent="0.2">
      <c r="A923" s="1"/>
      <c r="B923" s="1"/>
      <c r="C923" s="1"/>
      <c r="D923" s="22"/>
      <c r="E923" s="67"/>
      <c r="F923" s="67"/>
      <c r="G923" s="22"/>
      <c r="H923" s="22"/>
      <c r="I923" s="22"/>
      <c r="J923" s="22"/>
      <c r="K923" s="67"/>
      <c r="L923" s="67"/>
      <c r="M923" s="67"/>
      <c r="N923" s="67"/>
      <c r="O923" s="66"/>
      <c r="P923" s="1"/>
      <c r="Q923" s="1"/>
      <c r="R923" s="1"/>
      <c r="S923" s="1"/>
      <c r="T923" s="1"/>
      <c r="U923" s="1"/>
      <c r="V923" s="1"/>
      <c r="W923" s="1"/>
      <c r="X923" s="1"/>
      <c r="Y923" s="1"/>
      <c r="Z923" s="1"/>
    </row>
    <row r="924" spans="1:26" ht="15.75" customHeight="1" x14ac:dyDescent="0.2">
      <c r="A924" s="1"/>
      <c r="B924" s="1"/>
      <c r="C924" s="1"/>
      <c r="D924" s="22"/>
      <c r="E924" s="67"/>
      <c r="F924" s="67"/>
      <c r="G924" s="22"/>
      <c r="H924" s="22"/>
      <c r="I924" s="22"/>
      <c r="J924" s="22"/>
      <c r="K924" s="67"/>
      <c r="L924" s="67"/>
      <c r="M924" s="67"/>
      <c r="N924" s="67"/>
      <c r="O924" s="66"/>
      <c r="P924" s="1"/>
      <c r="Q924" s="1"/>
      <c r="R924" s="1"/>
      <c r="S924" s="1"/>
      <c r="T924" s="1"/>
      <c r="U924" s="1"/>
      <c r="V924" s="1"/>
      <c r="W924" s="1"/>
      <c r="X924" s="1"/>
      <c r="Y924" s="1"/>
      <c r="Z924" s="1"/>
    </row>
    <row r="925" spans="1:26" ht="15.75" customHeight="1" x14ac:dyDescent="0.2">
      <c r="A925" s="1"/>
      <c r="B925" s="1"/>
      <c r="C925" s="1"/>
      <c r="D925" s="22"/>
      <c r="E925" s="67"/>
      <c r="F925" s="67"/>
      <c r="G925" s="22"/>
      <c r="H925" s="22"/>
      <c r="I925" s="22"/>
      <c r="J925" s="22"/>
      <c r="K925" s="67"/>
      <c r="L925" s="67"/>
      <c r="M925" s="67"/>
      <c r="N925" s="67"/>
      <c r="O925" s="66"/>
      <c r="P925" s="1"/>
      <c r="Q925" s="1"/>
      <c r="R925" s="1"/>
      <c r="S925" s="1"/>
      <c r="T925" s="1"/>
      <c r="U925" s="1"/>
      <c r="V925" s="1"/>
      <c r="W925" s="1"/>
      <c r="X925" s="1"/>
      <c r="Y925" s="1"/>
      <c r="Z925" s="1"/>
    </row>
    <row r="926" spans="1:26" ht="15.75" customHeight="1" x14ac:dyDescent="0.2">
      <c r="A926" s="1"/>
      <c r="B926" s="1"/>
      <c r="C926" s="1"/>
      <c r="D926" s="22"/>
      <c r="E926" s="67"/>
      <c r="F926" s="67"/>
      <c r="G926" s="22"/>
      <c r="H926" s="22"/>
      <c r="I926" s="22"/>
      <c r="J926" s="22"/>
      <c r="K926" s="67"/>
      <c r="L926" s="67"/>
      <c r="M926" s="67"/>
      <c r="N926" s="67"/>
      <c r="O926" s="66"/>
      <c r="P926" s="1"/>
      <c r="Q926" s="1"/>
      <c r="R926" s="1"/>
      <c r="S926" s="1"/>
      <c r="T926" s="1"/>
      <c r="U926" s="1"/>
      <c r="V926" s="1"/>
      <c r="W926" s="1"/>
      <c r="X926" s="1"/>
      <c r="Y926" s="1"/>
      <c r="Z926" s="1"/>
    </row>
    <row r="927" spans="1:26" ht="15.75" customHeight="1" x14ac:dyDescent="0.2">
      <c r="A927" s="1"/>
      <c r="B927" s="1"/>
      <c r="C927" s="1"/>
      <c r="D927" s="22"/>
      <c r="E927" s="67"/>
      <c r="F927" s="67"/>
      <c r="G927" s="22"/>
      <c r="H927" s="22"/>
      <c r="I927" s="22"/>
      <c r="J927" s="22"/>
      <c r="K927" s="67"/>
      <c r="L927" s="67"/>
      <c r="M927" s="67"/>
      <c r="N927" s="67"/>
      <c r="O927" s="66"/>
      <c r="P927" s="1"/>
      <c r="Q927" s="1"/>
      <c r="R927" s="1"/>
      <c r="S927" s="1"/>
      <c r="T927" s="1"/>
      <c r="U927" s="1"/>
      <c r="V927" s="1"/>
      <c r="W927" s="1"/>
      <c r="X927" s="1"/>
      <c r="Y927" s="1"/>
      <c r="Z927" s="1"/>
    </row>
    <row r="928" spans="1:26" ht="15.75" customHeight="1" x14ac:dyDescent="0.2">
      <c r="A928" s="1"/>
      <c r="B928" s="1"/>
      <c r="C928" s="1"/>
      <c r="D928" s="22"/>
      <c r="E928" s="67"/>
      <c r="F928" s="67"/>
      <c r="G928" s="22"/>
      <c r="H928" s="22"/>
      <c r="I928" s="22"/>
      <c r="J928" s="22"/>
      <c r="K928" s="67"/>
      <c r="L928" s="67"/>
      <c r="M928" s="67"/>
      <c r="N928" s="67"/>
      <c r="O928" s="66"/>
      <c r="P928" s="1"/>
      <c r="Q928" s="1"/>
      <c r="R928" s="1"/>
      <c r="S928" s="1"/>
      <c r="T928" s="1"/>
      <c r="U928" s="1"/>
      <c r="V928" s="1"/>
      <c r="W928" s="1"/>
      <c r="X928" s="1"/>
      <c r="Y928" s="1"/>
      <c r="Z928" s="1"/>
    </row>
    <row r="929" spans="1:26" ht="15.75" customHeight="1" x14ac:dyDescent="0.2">
      <c r="A929" s="1"/>
      <c r="B929" s="1"/>
      <c r="C929" s="1"/>
      <c r="D929" s="22"/>
      <c r="E929" s="67"/>
      <c r="F929" s="67"/>
      <c r="G929" s="22"/>
      <c r="H929" s="22"/>
      <c r="I929" s="22"/>
      <c r="J929" s="22"/>
      <c r="K929" s="67"/>
      <c r="L929" s="67"/>
      <c r="M929" s="67"/>
      <c r="N929" s="67"/>
      <c r="O929" s="66"/>
      <c r="P929" s="1"/>
      <c r="Q929" s="1"/>
      <c r="R929" s="1"/>
      <c r="S929" s="1"/>
      <c r="T929" s="1"/>
      <c r="U929" s="1"/>
      <c r="V929" s="1"/>
      <c r="W929" s="1"/>
      <c r="X929" s="1"/>
      <c r="Y929" s="1"/>
      <c r="Z929" s="1"/>
    </row>
    <row r="930" spans="1:26" ht="15.75" customHeight="1" x14ac:dyDescent="0.2">
      <c r="A930" s="1"/>
      <c r="B930" s="1"/>
      <c r="C930" s="1"/>
      <c r="D930" s="22"/>
      <c r="E930" s="67"/>
      <c r="F930" s="67"/>
      <c r="G930" s="22"/>
      <c r="H930" s="22"/>
      <c r="I930" s="22"/>
      <c r="J930" s="22"/>
      <c r="K930" s="67"/>
      <c r="L930" s="67"/>
      <c r="M930" s="67"/>
      <c r="N930" s="67"/>
      <c r="O930" s="66"/>
      <c r="P930" s="1"/>
      <c r="Q930" s="1"/>
      <c r="R930" s="1"/>
      <c r="S930" s="1"/>
      <c r="T930" s="1"/>
      <c r="U930" s="1"/>
      <c r="V930" s="1"/>
      <c r="W930" s="1"/>
      <c r="X930" s="1"/>
      <c r="Y930" s="1"/>
      <c r="Z930" s="1"/>
    </row>
    <row r="931" spans="1:26" ht="15.75" customHeight="1" x14ac:dyDescent="0.2">
      <c r="A931" s="1"/>
      <c r="B931" s="1"/>
      <c r="C931" s="1"/>
      <c r="D931" s="22"/>
      <c r="E931" s="67"/>
      <c r="F931" s="67"/>
      <c r="G931" s="22"/>
      <c r="H931" s="22"/>
      <c r="I931" s="22"/>
      <c r="J931" s="22"/>
      <c r="K931" s="67"/>
      <c r="L931" s="67"/>
      <c r="M931" s="67"/>
      <c r="N931" s="67"/>
      <c r="O931" s="66"/>
      <c r="P931" s="1"/>
      <c r="Q931" s="1"/>
      <c r="R931" s="1"/>
      <c r="S931" s="1"/>
      <c r="T931" s="1"/>
      <c r="U931" s="1"/>
      <c r="V931" s="1"/>
      <c r="W931" s="1"/>
      <c r="X931" s="1"/>
      <c r="Y931" s="1"/>
      <c r="Z931" s="1"/>
    </row>
    <row r="932" spans="1:26" ht="15.75" customHeight="1" x14ac:dyDescent="0.2">
      <c r="A932" s="1"/>
      <c r="B932" s="1"/>
      <c r="C932" s="1"/>
      <c r="D932" s="22"/>
      <c r="E932" s="67"/>
      <c r="F932" s="67"/>
      <c r="G932" s="22"/>
      <c r="H932" s="22"/>
      <c r="I932" s="22"/>
      <c r="J932" s="22"/>
      <c r="K932" s="67"/>
      <c r="L932" s="67"/>
      <c r="M932" s="67"/>
      <c r="N932" s="67"/>
      <c r="O932" s="66"/>
      <c r="P932" s="1"/>
      <c r="Q932" s="1"/>
      <c r="R932" s="1"/>
      <c r="S932" s="1"/>
      <c r="T932" s="1"/>
      <c r="U932" s="1"/>
      <c r="V932" s="1"/>
      <c r="W932" s="1"/>
      <c r="X932" s="1"/>
      <c r="Y932" s="1"/>
      <c r="Z932" s="1"/>
    </row>
    <row r="933" spans="1:26" ht="15.75" customHeight="1" x14ac:dyDescent="0.2">
      <c r="A933" s="1"/>
      <c r="B933" s="1"/>
      <c r="C933" s="1"/>
      <c r="D933" s="22"/>
      <c r="E933" s="67"/>
      <c r="F933" s="67"/>
      <c r="G933" s="22"/>
      <c r="H933" s="22"/>
      <c r="I933" s="22"/>
      <c r="J933" s="22"/>
      <c r="K933" s="67"/>
      <c r="L933" s="67"/>
      <c r="M933" s="67"/>
      <c r="N933" s="67"/>
      <c r="O933" s="66"/>
      <c r="P933" s="1"/>
      <c r="Q933" s="1"/>
      <c r="R933" s="1"/>
      <c r="S933" s="1"/>
      <c r="T933" s="1"/>
      <c r="U933" s="1"/>
      <c r="V933" s="1"/>
      <c r="W933" s="1"/>
      <c r="X933" s="1"/>
      <c r="Y933" s="1"/>
      <c r="Z933" s="1"/>
    </row>
    <row r="934" spans="1:26" ht="15.75" customHeight="1" x14ac:dyDescent="0.2">
      <c r="A934" s="1"/>
      <c r="B934" s="1"/>
      <c r="C934" s="1"/>
      <c r="D934" s="22"/>
      <c r="E934" s="67"/>
      <c r="F934" s="67"/>
      <c r="G934" s="22"/>
      <c r="H934" s="22"/>
      <c r="I934" s="22"/>
      <c r="J934" s="22"/>
      <c r="K934" s="67"/>
      <c r="L934" s="67"/>
      <c r="M934" s="67"/>
      <c r="N934" s="67"/>
      <c r="O934" s="66"/>
      <c r="P934" s="1"/>
      <c r="Q934" s="1"/>
      <c r="R934" s="1"/>
      <c r="S934" s="1"/>
      <c r="T934" s="1"/>
      <c r="U934" s="1"/>
      <c r="V934" s="1"/>
      <c r="W934" s="1"/>
      <c r="X934" s="1"/>
      <c r="Y934" s="1"/>
      <c r="Z934" s="1"/>
    </row>
    <row r="935" spans="1:26" ht="15.75" customHeight="1" x14ac:dyDescent="0.2">
      <c r="A935" s="1"/>
      <c r="B935" s="1"/>
      <c r="C935" s="1"/>
      <c r="D935" s="22"/>
      <c r="E935" s="67"/>
      <c r="F935" s="67"/>
      <c r="G935" s="22"/>
      <c r="H935" s="22"/>
      <c r="I935" s="22"/>
      <c r="J935" s="22"/>
      <c r="K935" s="67"/>
      <c r="L935" s="67"/>
      <c r="M935" s="67"/>
      <c r="N935" s="67"/>
      <c r="O935" s="66"/>
      <c r="P935" s="1"/>
      <c r="Q935" s="1"/>
      <c r="R935" s="1"/>
      <c r="S935" s="1"/>
      <c r="T935" s="1"/>
      <c r="U935" s="1"/>
      <c r="V935" s="1"/>
      <c r="W935" s="1"/>
      <c r="X935" s="1"/>
      <c r="Y935" s="1"/>
      <c r="Z935" s="1"/>
    </row>
    <row r="936" spans="1:26" ht="15.75" customHeight="1" x14ac:dyDescent="0.2">
      <c r="A936" s="1"/>
      <c r="B936" s="1"/>
      <c r="C936" s="1"/>
      <c r="D936" s="22"/>
      <c r="E936" s="67"/>
      <c r="F936" s="67"/>
      <c r="G936" s="22"/>
      <c r="H936" s="22"/>
      <c r="I936" s="22"/>
      <c r="J936" s="22"/>
      <c r="K936" s="67"/>
      <c r="L936" s="67"/>
      <c r="M936" s="67"/>
      <c r="N936" s="67"/>
      <c r="O936" s="66"/>
      <c r="P936" s="1"/>
      <c r="Q936" s="1"/>
      <c r="R936" s="1"/>
      <c r="S936" s="1"/>
      <c r="T936" s="1"/>
      <c r="U936" s="1"/>
      <c r="V936" s="1"/>
      <c r="W936" s="1"/>
      <c r="X936" s="1"/>
      <c r="Y936" s="1"/>
      <c r="Z936" s="1"/>
    </row>
    <row r="937" spans="1:26" ht="15.75" customHeight="1" x14ac:dyDescent="0.2">
      <c r="A937" s="1"/>
      <c r="B937" s="1"/>
      <c r="C937" s="1"/>
      <c r="D937" s="22"/>
      <c r="E937" s="67"/>
      <c r="F937" s="67"/>
      <c r="G937" s="22"/>
      <c r="H937" s="22"/>
      <c r="I937" s="22"/>
      <c r="J937" s="22"/>
      <c r="K937" s="67"/>
      <c r="L937" s="67"/>
      <c r="M937" s="67"/>
      <c r="N937" s="67"/>
      <c r="O937" s="66"/>
      <c r="P937" s="1"/>
      <c r="Q937" s="1"/>
      <c r="R937" s="1"/>
      <c r="S937" s="1"/>
      <c r="T937" s="1"/>
      <c r="U937" s="1"/>
      <c r="V937" s="1"/>
      <c r="W937" s="1"/>
      <c r="X937" s="1"/>
      <c r="Y937" s="1"/>
      <c r="Z937" s="1"/>
    </row>
    <row r="938" spans="1:26" ht="15.75" customHeight="1" x14ac:dyDescent="0.2">
      <c r="A938" s="1"/>
      <c r="B938" s="1"/>
      <c r="C938" s="1"/>
      <c r="D938" s="22"/>
      <c r="E938" s="67"/>
      <c r="F938" s="67"/>
      <c r="G938" s="22"/>
      <c r="H938" s="22"/>
      <c r="I938" s="22"/>
      <c r="J938" s="22"/>
      <c r="K938" s="67"/>
      <c r="L938" s="67"/>
      <c r="M938" s="67"/>
      <c r="N938" s="67"/>
      <c r="O938" s="66"/>
      <c r="P938" s="1"/>
      <c r="Q938" s="1"/>
      <c r="R938" s="1"/>
      <c r="S938" s="1"/>
      <c r="T938" s="1"/>
      <c r="U938" s="1"/>
      <c r="V938" s="1"/>
      <c r="W938" s="1"/>
      <c r="X938" s="1"/>
      <c r="Y938" s="1"/>
      <c r="Z938" s="1"/>
    </row>
    <row r="939" spans="1:26" ht="15.75" customHeight="1" x14ac:dyDescent="0.2">
      <c r="A939" s="1"/>
      <c r="B939" s="1"/>
      <c r="C939" s="1"/>
      <c r="D939" s="22"/>
      <c r="E939" s="67"/>
      <c r="F939" s="67"/>
      <c r="G939" s="22"/>
      <c r="H939" s="22"/>
      <c r="I939" s="22"/>
      <c r="J939" s="22"/>
      <c r="K939" s="67"/>
      <c r="L939" s="67"/>
      <c r="M939" s="67"/>
      <c r="N939" s="67"/>
      <c r="O939" s="66"/>
      <c r="P939" s="1"/>
      <c r="Q939" s="1"/>
      <c r="R939" s="1"/>
      <c r="S939" s="1"/>
      <c r="T939" s="1"/>
      <c r="U939" s="1"/>
      <c r="V939" s="1"/>
      <c r="W939" s="1"/>
      <c r="X939" s="1"/>
      <c r="Y939" s="1"/>
      <c r="Z939" s="1"/>
    </row>
    <row r="940" spans="1:26" ht="15.75" customHeight="1" x14ac:dyDescent="0.2">
      <c r="A940" s="1"/>
      <c r="B940" s="1"/>
      <c r="C940" s="1"/>
      <c r="D940" s="22"/>
      <c r="E940" s="67"/>
      <c r="F940" s="67"/>
      <c r="G940" s="22"/>
      <c r="H940" s="22"/>
      <c r="I940" s="22"/>
      <c r="J940" s="22"/>
      <c r="K940" s="67"/>
      <c r="L940" s="67"/>
      <c r="M940" s="67"/>
      <c r="N940" s="67"/>
      <c r="O940" s="66"/>
      <c r="P940" s="1"/>
      <c r="Q940" s="1"/>
      <c r="R940" s="1"/>
      <c r="S940" s="1"/>
      <c r="T940" s="1"/>
      <c r="U940" s="1"/>
      <c r="V940" s="1"/>
      <c r="W940" s="1"/>
      <c r="X940" s="1"/>
      <c r="Y940" s="1"/>
      <c r="Z940" s="1"/>
    </row>
    <row r="941" spans="1:26" ht="15.75" customHeight="1" x14ac:dyDescent="0.2">
      <c r="A941" s="1"/>
      <c r="B941" s="1"/>
      <c r="C941" s="1"/>
      <c r="D941" s="22"/>
      <c r="E941" s="67"/>
      <c r="F941" s="67"/>
      <c r="G941" s="22"/>
      <c r="H941" s="22"/>
      <c r="I941" s="22"/>
      <c r="J941" s="22"/>
      <c r="K941" s="67"/>
      <c r="L941" s="67"/>
      <c r="M941" s="67"/>
      <c r="N941" s="67"/>
      <c r="O941" s="66"/>
      <c r="P941" s="1"/>
      <c r="Q941" s="1"/>
      <c r="R941" s="1"/>
      <c r="S941" s="1"/>
      <c r="T941" s="1"/>
      <c r="U941" s="1"/>
      <c r="V941" s="1"/>
      <c r="W941" s="1"/>
      <c r="X941" s="1"/>
      <c r="Y941" s="1"/>
      <c r="Z941" s="1"/>
    </row>
    <row r="942" spans="1:26" ht="15.75" customHeight="1" x14ac:dyDescent="0.2">
      <c r="A942" s="1"/>
      <c r="B942" s="1"/>
      <c r="C942" s="1"/>
      <c r="D942" s="22"/>
      <c r="E942" s="67"/>
      <c r="F942" s="67"/>
      <c r="G942" s="22"/>
      <c r="H942" s="22"/>
      <c r="I942" s="22"/>
      <c r="J942" s="22"/>
      <c r="K942" s="67"/>
      <c r="L942" s="67"/>
      <c r="M942" s="67"/>
      <c r="N942" s="67"/>
      <c r="O942" s="66"/>
      <c r="P942" s="1"/>
      <c r="Q942" s="1"/>
      <c r="R942" s="1"/>
      <c r="S942" s="1"/>
      <c r="T942" s="1"/>
      <c r="U942" s="1"/>
      <c r="V942" s="1"/>
      <c r="W942" s="1"/>
      <c r="X942" s="1"/>
      <c r="Y942" s="1"/>
      <c r="Z942" s="1"/>
    </row>
    <row r="943" spans="1:26" ht="15.75" customHeight="1" x14ac:dyDescent="0.2">
      <c r="A943" s="1"/>
      <c r="B943" s="1"/>
      <c r="C943" s="1"/>
      <c r="D943" s="22"/>
      <c r="E943" s="67"/>
      <c r="F943" s="67"/>
      <c r="G943" s="22"/>
      <c r="H943" s="22"/>
      <c r="I943" s="22"/>
      <c r="J943" s="22"/>
      <c r="K943" s="67"/>
      <c r="L943" s="67"/>
      <c r="M943" s="67"/>
      <c r="N943" s="67"/>
      <c r="O943" s="66"/>
      <c r="P943" s="1"/>
      <c r="Q943" s="1"/>
      <c r="R943" s="1"/>
      <c r="S943" s="1"/>
      <c r="T943" s="1"/>
      <c r="U943" s="1"/>
      <c r="V943" s="1"/>
      <c r="W943" s="1"/>
      <c r="X943" s="1"/>
      <c r="Y943" s="1"/>
      <c r="Z943" s="1"/>
    </row>
    <row r="944" spans="1:26" ht="15.75" customHeight="1" x14ac:dyDescent="0.2">
      <c r="A944" s="1"/>
      <c r="B944" s="1"/>
      <c r="C944" s="1"/>
      <c r="D944" s="22"/>
      <c r="E944" s="67"/>
      <c r="F944" s="67"/>
      <c r="G944" s="22"/>
      <c r="H944" s="22"/>
      <c r="I944" s="22"/>
      <c r="J944" s="22"/>
      <c r="K944" s="67"/>
      <c r="L944" s="67"/>
      <c r="M944" s="67"/>
      <c r="N944" s="67"/>
      <c r="O944" s="66"/>
      <c r="P944" s="1"/>
      <c r="Q944" s="1"/>
      <c r="R944" s="1"/>
      <c r="S944" s="1"/>
      <c r="T944" s="1"/>
      <c r="U944" s="1"/>
      <c r="V944" s="1"/>
      <c r="W944" s="1"/>
      <c r="X944" s="1"/>
      <c r="Y944" s="1"/>
      <c r="Z944" s="1"/>
    </row>
    <row r="945" spans="1:26" ht="15.75" customHeight="1" x14ac:dyDescent="0.2">
      <c r="A945" s="1"/>
      <c r="B945" s="1"/>
      <c r="C945" s="1"/>
      <c r="D945" s="22"/>
      <c r="E945" s="67"/>
      <c r="F945" s="67"/>
      <c r="G945" s="22"/>
      <c r="H945" s="22"/>
      <c r="I945" s="22"/>
      <c r="J945" s="22"/>
      <c r="K945" s="67"/>
      <c r="L945" s="67"/>
      <c r="M945" s="67"/>
      <c r="N945" s="67"/>
      <c r="O945" s="66"/>
      <c r="P945" s="1"/>
      <c r="Q945" s="1"/>
      <c r="R945" s="1"/>
      <c r="S945" s="1"/>
      <c r="T945" s="1"/>
      <c r="U945" s="1"/>
      <c r="V945" s="1"/>
      <c r="W945" s="1"/>
      <c r="X945" s="1"/>
      <c r="Y945" s="1"/>
      <c r="Z945" s="1"/>
    </row>
    <row r="946" spans="1:26" ht="15.75" customHeight="1" x14ac:dyDescent="0.2">
      <c r="A946" s="1"/>
      <c r="B946" s="1"/>
      <c r="C946" s="1"/>
      <c r="D946" s="22"/>
      <c r="E946" s="67"/>
      <c r="F946" s="67"/>
      <c r="G946" s="22"/>
      <c r="H946" s="22"/>
      <c r="I946" s="22"/>
      <c r="J946" s="22"/>
      <c r="K946" s="67"/>
      <c r="L946" s="67"/>
      <c r="M946" s="67"/>
      <c r="N946" s="67"/>
      <c r="O946" s="66"/>
      <c r="P946" s="1"/>
      <c r="Q946" s="1"/>
      <c r="R946" s="1"/>
      <c r="S946" s="1"/>
      <c r="T946" s="1"/>
      <c r="U946" s="1"/>
      <c r="V946" s="1"/>
      <c r="W946" s="1"/>
      <c r="X946" s="1"/>
      <c r="Y946" s="1"/>
      <c r="Z946" s="1"/>
    </row>
    <row r="947" spans="1:26" ht="15.75" customHeight="1" x14ac:dyDescent="0.2">
      <c r="A947" s="1"/>
      <c r="B947" s="1"/>
      <c r="C947" s="1"/>
      <c r="D947" s="22"/>
      <c r="E947" s="67"/>
      <c r="F947" s="67"/>
      <c r="G947" s="22"/>
      <c r="H947" s="22"/>
      <c r="I947" s="22"/>
      <c r="J947" s="22"/>
      <c r="K947" s="67"/>
      <c r="L947" s="67"/>
      <c r="M947" s="67"/>
      <c r="N947" s="67"/>
      <c r="O947" s="66"/>
      <c r="P947" s="1"/>
      <c r="Q947" s="1"/>
      <c r="R947" s="1"/>
      <c r="S947" s="1"/>
      <c r="T947" s="1"/>
      <c r="U947" s="1"/>
      <c r="V947" s="1"/>
      <c r="W947" s="1"/>
      <c r="X947" s="1"/>
      <c r="Y947" s="1"/>
      <c r="Z947" s="1"/>
    </row>
    <row r="948" spans="1:26" ht="15.75" customHeight="1" x14ac:dyDescent="0.2">
      <c r="A948" s="1"/>
      <c r="B948" s="1"/>
      <c r="C948" s="1"/>
      <c r="D948" s="22"/>
      <c r="E948" s="67"/>
      <c r="F948" s="67"/>
      <c r="G948" s="22"/>
      <c r="H948" s="22"/>
      <c r="I948" s="22"/>
      <c r="J948" s="22"/>
      <c r="K948" s="67"/>
      <c r="L948" s="67"/>
      <c r="M948" s="67"/>
      <c r="N948" s="67"/>
      <c r="O948" s="66"/>
      <c r="P948" s="1"/>
      <c r="Q948" s="1"/>
      <c r="R948" s="1"/>
      <c r="S948" s="1"/>
      <c r="T948" s="1"/>
      <c r="U948" s="1"/>
      <c r="V948" s="1"/>
      <c r="W948" s="1"/>
      <c r="X948" s="1"/>
      <c r="Y948" s="1"/>
      <c r="Z948" s="1"/>
    </row>
    <row r="949" spans="1:26" ht="15.75" customHeight="1" x14ac:dyDescent="0.2">
      <c r="A949" s="1"/>
      <c r="B949" s="1"/>
      <c r="C949" s="1"/>
      <c r="D949" s="22"/>
      <c r="E949" s="67"/>
      <c r="F949" s="67"/>
      <c r="G949" s="22"/>
      <c r="H949" s="22"/>
      <c r="I949" s="22"/>
      <c r="J949" s="22"/>
      <c r="K949" s="67"/>
      <c r="L949" s="67"/>
      <c r="M949" s="67"/>
      <c r="N949" s="67"/>
      <c r="O949" s="66"/>
      <c r="P949" s="1"/>
      <c r="Q949" s="1"/>
      <c r="R949" s="1"/>
      <c r="S949" s="1"/>
      <c r="T949" s="1"/>
      <c r="U949" s="1"/>
      <c r="V949" s="1"/>
      <c r="W949" s="1"/>
      <c r="X949" s="1"/>
      <c r="Y949" s="1"/>
      <c r="Z949" s="1"/>
    </row>
    <row r="950" spans="1:26" ht="15.75" customHeight="1" x14ac:dyDescent="0.2">
      <c r="A950" s="1"/>
      <c r="B950" s="1"/>
      <c r="C950" s="1"/>
      <c r="D950" s="22"/>
      <c r="E950" s="67"/>
      <c r="F950" s="67"/>
      <c r="G950" s="22"/>
      <c r="H950" s="22"/>
      <c r="I950" s="22"/>
      <c r="J950" s="22"/>
      <c r="K950" s="67"/>
      <c r="L950" s="67"/>
      <c r="M950" s="67"/>
      <c r="N950" s="67"/>
      <c r="O950" s="66"/>
      <c r="P950" s="1"/>
      <c r="Q950" s="1"/>
      <c r="R950" s="1"/>
      <c r="S950" s="1"/>
      <c r="T950" s="1"/>
      <c r="U950" s="1"/>
      <c r="V950" s="1"/>
      <c r="W950" s="1"/>
      <c r="X950" s="1"/>
      <c r="Y950" s="1"/>
      <c r="Z950" s="1"/>
    </row>
    <row r="951" spans="1:26" ht="15.75" customHeight="1" x14ac:dyDescent="0.2">
      <c r="A951" s="1"/>
      <c r="B951" s="1"/>
      <c r="C951" s="1"/>
      <c r="D951" s="22"/>
      <c r="E951" s="67"/>
      <c r="F951" s="67"/>
      <c r="G951" s="22"/>
      <c r="H951" s="22"/>
      <c r="I951" s="22"/>
      <c r="J951" s="22"/>
      <c r="K951" s="67"/>
      <c r="L951" s="67"/>
      <c r="M951" s="67"/>
      <c r="N951" s="67"/>
      <c r="O951" s="66"/>
      <c r="P951" s="1"/>
      <c r="Q951" s="1"/>
      <c r="R951" s="1"/>
      <c r="S951" s="1"/>
      <c r="T951" s="1"/>
      <c r="U951" s="1"/>
      <c r="V951" s="1"/>
      <c r="W951" s="1"/>
      <c r="X951" s="1"/>
      <c r="Y951" s="1"/>
      <c r="Z951" s="1"/>
    </row>
    <row r="952" spans="1:26" ht="15.75" customHeight="1" x14ac:dyDescent="0.2">
      <c r="A952" s="1"/>
      <c r="B952" s="1"/>
      <c r="C952" s="1"/>
      <c r="D952" s="22"/>
      <c r="E952" s="67"/>
      <c r="F952" s="67"/>
      <c r="G952" s="22"/>
      <c r="H952" s="22"/>
      <c r="I952" s="22"/>
      <c r="J952" s="22"/>
      <c r="K952" s="67"/>
      <c r="L952" s="67"/>
      <c r="M952" s="67"/>
      <c r="N952" s="67"/>
      <c r="O952" s="66"/>
      <c r="P952" s="1"/>
      <c r="Q952" s="1"/>
      <c r="R952" s="1"/>
      <c r="S952" s="1"/>
      <c r="T952" s="1"/>
      <c r="U952" s="1"/>
      <c r="V952" s="1"/>
      <c r="W952" s="1"/>
      <c r="X952" s="1"/>
      <c r="Y952" s="1"/>
      <c r="Z952" s="1"/>
    </row>
    <row r="953" spans="1:26" ht="15.75" customHeight="1" x14ac:dyDescent="0.2">
      <c r="A953" s="1"/>
      <c r="B953" s="1"/>
      <c r="C953" s="1"/>
      <c r="D953" s="22"/>
      <c r="E953" s="67"/>
      <c r="F953" s="67"/>
      <c r="G953" s="22"/>
      <c r="H953" s="22"/>
      <c r="I953" s="22"/>
      <c r="J953" s="22"/>
      <c r="K953" s="67"/>
      <c r="L953" s="67"/>
      <c r="M953" s="67"/>
      <c r="N953" s="67"/>
      <c r="O953" s="66"/>
      <c r="P953" s="1"/>
      <c r="Q953" s="1"/>
      <c r="R953" s="1"/>
      <c r="S953" s="1"/>
      <c r="T953" s="1"/>
      <c r="U953" s="1"/>
      <c r="V953" s="1"/>
      <c r="W953" s="1"/>
      <c r="X953" s="1"/>
      <c r="Y953" s="1"/>
      <c r="Z953" s="1"/>
    </row>
    <row r="954" spans="1:26" ht="15.75" customHeight="1" x14ac:dyDescent="0.2">
      <c r="A954" s="1"/>
      <c r="B954" s="1"/>
      <c r="C954" s="1"/>
      <c r="D954" s="22"/>
      <c r="E954" s="67"/>
      <c r="F954" s="67"/>
      <c r="G954" s="22"/>
      <c r="H954" s="22"/>
      <c r="I954" s="22"/>
      <c r="J954" s="22"/>
      <c r="K954" s="67"/>
      <c r="L954" s="67"/>
      <c r="M954" s="67"/>
      <c r="N954" s="67"/>
      <c r="O954" s="66"/>
      <c r="P954" s="1"/>
      <c r="Q954" s="1"/>
      <c r="R954" s="1"/>
      <c r="S954" s="1"/>
      <c r="T954" s="1"/>
      <c r="U954" s="1"/>
      <c r="V954" s="1"/>
      <c r="W954" s="1"/>
      <c r="X954" s="1"/>
      <c r="Y954" s="1"/>
      <c r="Z954" s="1"/>
    </row>
    <row r="955" spans="1:26" ht="15.75" customHeight="1" x14ac:dyDescent="0.2">
      <c r="A955" s="1"/>
      <c r="B955" s="1"/>
      <c r="C955" s="1"/>
      <c r="D955" s="22"/>
      <c r="E955" s="67"/>
      <c r="F955" s="67"/>
      <c r="G955" s="22"/>
      <c r="H955" s="22"/>
      <c r="I955" s="22"/>
      <c r="J955" s="22"/>
      <c r="K955" s="67"/>
      <c r="L955" s="67"/>
      <c r="M955" s="67"/>
      <c r="N955" s="67"/>
      <c r="O955" s="66"/>
      <c r="P955" s="1"/>
      <c r="Q955" s="1"/>
      <c r="R955" s="1"/>
      <c r="S955" s="1"/>
      <c r="T955" s="1"/>
      <c r="U955" s="1"/>
      <c r="V955" s="1"/>
      <c r="W955" s="1"/>
      <c r="X955" s="1"/>
      <c r="Y955" s="1"/>
      <c r="Z955" s="1"/>
    </row>
    <row r="956" spans="1:26" ht="15.75" customHeight="1" x14ac:dyDescent="0.2">
      <c r="A956" s="1"/>
      <c r="B956" s="1"/>
      <c r="C956" s="1"/>
      <c r="D956" s="22"/>
      <c r="E956" s="67"/>
      <c r="F956" s="67"/>
      <c r="G956" s="22"/>
      <c r="H956" s="22"/>
      <c r="I956" s="22"/>
      <c r="J956" s="22"/>
      <c r="K956" s="67"/>
      <c r="L956" s="67"/>
      <c r="M956" s="67"/>
      <c r="N956" s="67"/>
      <c r="O956" s="66"/>
      <c r="P956" s="1"/>
      <c r="Q956" s="1"/>
      <c r="R956" s="1"/>
      <c r="S956" s="1"/>
      <c r="T956" s="1"/>
      <c r="U956" s="1"/>
      <c r="V956" s="1"/>
      <c r="W956" s="1"/>
      <c r="X956" s="1"/>
      <c r="Y956" s="1"/>
      <c r="Z956" s="1"/>
    </row>
    <row r="957" spans="1:26" ht="15.75" customHeight="1" x14ac:dyDescent="0.2">
      <c r="A957" s="1"/>
      <c r="B957" s="1"/>
      <c r="C957" s="1"/>
      <c r="D957" s="22"/>
      <c r="E957" s="67"/>
      <c r="F957" s="67"/>
      <c r="G957" s="22"/>
      <c r="H957" s="22"/>
      <c r="I957" s="22"/>
      <c r="J957" s="22"/>
      <c r="K957" s="67"/>
      <c r="L957" s="67"/>
      <c r="M957" s="67"/>
      <c r="N957" s="67"/>
      <c r="O957" s="66"/>
      <c r="P957" s="1"/>
      <c r="Q957" s="1"/>
      <c r="R957" s="1"/>
      <c r="S957" s="1"/>
      <c r="T957" s="1"/>
      <c r="U957" s="1"/>
      <c r="V957" s="1"/>
      <c r="W957" s="1"/>
      <c r="X957" s="1"/>
      <c r="Y957" s="1"/>
      <c r="Z957" s="1"/>
    </row>
    <row r="958" spans="1:26" ht="15.75" customHeight="1" x14ac:dyDescent="0.2">
      <c r="A958" s="1"/>
      <c r="B958" s="1"/>
      <c r="C958" s="1"/>
      <c r="D958" s="22"/>
      <c r="E958" s="67"/>
      <c r="F958" s="67"/>
      <c r="G958" s="22"/>
      <c r="H958" s="22"/>
      <c r="I958" s="22"/>
      <c r="J958" s="22"/>
      <c r="K958" s="67"/>
      <c r="L958" s="67"/>
      <c r="M958" s="67"/>
      <c r="N958" s="67"/>
      <c r="O958" s="66"/>
      <c r="P958" s="1"/>
      <c r="Q958" s="1"/>
      <c r="R958" s="1"/>
      <c r="S958" s="1"/>
      <c r="T958" s="1"/>
      <c r="U958" s="1"/>
      <c r="V958" s="1"/>
      <c r="W958" s="1"/>
      <c r="X958" s="1"/>
      <c r="Y958" s="1"/>
      <c r="Z958" s="1"/>
    </row>
    <row r="959" spans="1:26" ht="15.75" customHeight="1" x14ac:dyDescent="0.2">
      <c r="A959" s="1"/>
      <c r="B959" s="1"/>
      <c r="C959" s="1"/>
      <c r="D959" s="22"/>
      <c r="E959" s="67"/>
      <c r="F959" s="67"/>
      <c r="G959" s="22"/>
      <c r="H959" s="22"/>
      <c r="I959" s="22"/>
      <c r="J959" s="22"/>
      <c r="K959" s="67"/>
      <c r="L959" s="67"/>
      <c r="M959" s="67"/>
      <c r="N959" s="67"/>
      <c r="O959" s="66"/>
      <c r="P959" s="1"/>
      <c r="Q959" s="1"/>
      <c r="R959" s="1"/>
      <c r="S959" s="1"/>
      <c r="T959" s="1"/>
      <c r="U959" s="1"/>
      <c r="V959" s="1"/>
      <c r="W959" s="1"/>
      <c r="X959" s="1"/>
      <c r="Y959" s="1"/>
      <c r="Z959" s="1"/>
    </row>
    <row r="960" spans="1:26" ht="15.75" customHeight="1" x14ac:dyDescent="0.2">
      <c r="A960" s="1"/>
      <c r="B960" s="1"/>
      <c r="C960" s="1"/>
      <c r="D960" s="22"/>
      <c r="E960" s="67"/>
      <c r="F960" s="67"/>
      <c r="G960" s="22"/>
      <c r="H960" s="22"/>
      <c r="I960" s="22"/>
      <c r="J960" s="22"/>
      <c r="K960" s="67"/>
      <c r="L960" s="67"/>
      <c r="M960" s="67"/>
      <c r="N960" s="67"/>
      <c r="O960" s="66"/>
      <c r="P960" s="1"/>
      <c r="Q960" s="1"/>
      <c r="R960" s="1"/>
      <c r="S960" s="1"/>
      <c r="T960" s="1"/>
      <c r="U960" s="1"/>
      <c r="V960" s="1"/>
      <c r="W960" s="1"/>
      <c r="X960" s="1"/>
      <c r="Y960" s="1"/>
      <c r="Z960" s="1"/>
    </row>
    <row r="961" spans="1:26" ht="15.75" customHeight="1" x14ac:dyDescent="0.2">
      <c r="A961" s="1"/>
      <c r="B961" s="1"/>
      <c r="C961" s="1"/>
      <c r="D961" s="22"/>
      <c r="E961" s="67"/>
      <c r="F961" s="67"/>
      <c r="G961" s="22"/>
      <c r="H961" s="22"/>
      <c r="I961" s="22"/>
      <c r="J961" s="22"/>
      <c r="K961" s="67"/>
      <c r="L961" s="67"/>
      <c r="M961" s="67"/>
      <c r="N961" s="67"/>
      <c r="O961" s="66"/>
      <c r="P961" s="1"/>
      <c r="Q961" s="1"/>
      <c r="R961" s="1"/>
      <c r="S961" s="1"/>
      <c r="T961" s="1"/>
      <c r="U961" s="1"/>
      <c r="V961" s="1"/>
      <c r="W961" s="1"/>
      <c r="X961" s="1"/>
      <c r="Y961" s="1"/>
      <c r="Z961" s="1"/>
    </row>
    <row r="962" spans="1:26" ht="15.75" customHeight="1" x14ac:dyDescent="0.2">
      <c r="A962" s="1"/>
      <c r="B962" s="1"/>
      <c r="C962" s="1"/>
      <c r="D962" s="22"/>
      <c r="E962" s="67"/>
      <c r="F962" s="67"/>
      <c r="G962" s="22"/>
      <c r="H962" s="22"/>
      <c r="I962" s="22"/>
      <c r="J962" s="22"/>
      <c r="K962" s="67"/>
      <c r="L962" s="67"/>
      <c r="M962" s="67"/>
      <c r="N962" s="67"/>
      <c r="O962" s="66"/>
      <c r="P962" s="1"/>
      <c r="Q962" s="1"/>
      <c r="R962" s="1"/>
      <c r="S962" s="1"/>
      <c r="T962" s="1"/>
      <c r="U962" s="1"/>
      <c r="V962" s="1"/>
      <c r="W962" s="1"/>
      <c r="X962" s="1"/>
      <c r="Y962" s="1"/>
      <c r="Z962" s="1"/>
    </row>
    <row r="963" spans="1:26" ht="15.75" customHeight="1" x14ac:dyDescent="0.2">
      <c r="A963" s="1"/>
      <c r="B963" s="1"/>
      <c r="C963" s="1"/>
      <c r="D963" s="22"/>
      <c r="E963" s="67"/>
      <c r="F963" s="67"/>
      <c r="G963" s="22"/>
      <c r="H963" s="22"/>
      <c r="I963" s="22"/>
      <c r="J963" s="22"/>
      <c r="K963" s="67"/>
      <c r="L963" s="67"/>
      <c r="M963" s="67"/>
      <c r="N963" s="67"/>
      <c r="O963" s="66"/>
      <c r="P963" s="1"/>
      <c r="Q963" s="1"/>
      <c r="R963" s="1"/>
      <c r="S963" s="1"/>
      <c r="T963" s="1"/>
      <c r="U963" s="1"/>
      <c r="V963" s="1"/>
      <c r="W963" s="1"/>
      <c r="X963" s="1"/>
      <c r="Y963" s="1"/>
      <c r="Z963" s="1"/>
    </row>
    <row r="964" spans="1:26" ht="15.75" customHeight="1" x14ac:dyDescent="0.2">
      <c r="A964" s="1"/>
      <c r="B964" s="1"/>
      <c r="C964" s="1"/>
      <c r="D964" s="22"/>
      <c r="E964" s="67"/>
      <c r="F964" s="67"/>
      <c r="G964" s="22"/>
      <c r="H964" s="22"/>
      <c r="I964" s="22"/>
      <c r="J964" s="22"/>
      <c r="K964" s="67"/>
      <c r="L964" s="67"/>
      <c r="M964" s="67"/>
      <c r="N964" s="67"/>
      <c r="O964" s="66"/>
      <c r="P964" s="1"/>
      <c r="Q964" s="1"/>
      <c r="R964" s="1"/>
      <c r="S964" s="1"/>
      <c r="T964" s="1"/>
      <c r="U964" s="1"/>
      <c r="V964" s="1"/>
      <c r="W964" s="1"/>
      <c r="X964" s="1"/>
      <c r="Y964" s="1"/>
      <c r="Z964" s="1"/>
    </row>
    <row r="965" spans="1:26" ht="15.75" customHeight="1" x14ac:dyDescent="0.2">
      <c r="A965" s="1"/>
      <c r="B965" s="1"/>
      <c r="C965" s="1"/>
      <c r="D965" s="22"/>
      <c r="E965" s="67"/>
      <c r="F965" s="67"/>
      <c r="G965" s="22"/>
      <c r="H965" s="22"/>
      <c r="I965" s="22"/>
      <c r="J965" s="22"/>
      <c r="K965" s="67"/>
      <c r="L965" s="67"/>
      <c r="M965" s="67"/>
      <c r="N965" s="67"/>
      <c r="O965" s="66"/>
      <c r="P965" s="1"/>
      <c r="Q965" s="1"/>
      <c r="R965" s="1"/>
      <c r="S965" s="1"/>
      <c r="T965" s="1"/>
      <c r="U965" s="1"/>
      <c r="V965" s="1"/>
      <c r="W965" s="1"/>
      <c r="X965" s="1"/>
      <c r="Y965" s="1"/>
      <c r="Z965" s="1"/>
    </row>
    <row r="966" spans="1:26" ht="15.75" customHeight="1" x14ac:dyDescent="0.2">
      <c r="A966" s="1"/>
      <c r="B966" s="1"/>
      <c r="C966" s="1"/>
      <c r="D966" s="22"/>
      <c r="E966" s="67"/>
      <c r="F966" s="67"/>
      <c r="G966" s="22"/>
      <c r="H966" s="22"/>
      <c r="I966" s="22"/>
      <c r="J966" s="22"/>
      <c r="K966" s="67"/>
      <c r="L966" s="67"/>
      <c r="M966" s="67"/>
      <c r="N966" s="67"/>
      <c r="O966" s="66"/>
      <c r="P966" s="1"/>
      <c r="Q966" s="1"/>
      <c r="R966" s="1"/>
      <c r="S966" s="1"/>
      <c r="T966" s="1"/>
      <c r="U966" s="1"/>
      <c r="V966" s="1"/>
      <c r="W966" s="1"/>
      <c r="X966" s="1"/>
      <c r="Y966" s="1"/>
      <c r="Z966" s="1"/>
    </row>
    <row r="967" spans="1:26" ht="15.75" customHeight="1" x14ac:dyDescent="0.2">
      <c r="A967" s="1"/>
      <c r="B967" s="1"/>
      <c r="C967" s="1"/>
      <c r="D967" s="22"/>
      <c r="E967" s="67"/>
      <c r="F967" s="67"/>
      <c r="G967" s="22"/>
      <c r="H967" s="22"/>
      <c r="I967" s="22"/>
      <c r="J967" s="22"/>
      <c r="K967" s="67"/>
      <c r="L967" s="67"/>
      <c r="M967" s="67"/>
      <c r="N967" s="67"/>
      <c r="O967" s="66"/>
      <c r="P967" s="1"/>
      <c r="Q967" s="1"/>
      <c r="R967" s="1"/>
      <c r="S967" s="1"/>
      <c r="T967" s="1"/>
      <c r="U967" s="1"/>
      <c r="V967" s="1"/>
      <c r="W967" s="1"/>
      <c r="X967" s="1"/>
      <c r="Y967" s="1"/>
      <c r="Z967" s="1"/>
    </row>
    <row r="968" spans="1:26" ht="15.75" customHeight="1" x14ac:dyDescent="0.2">
      <c r="A968" s="1"/>
      <c r="B968" s="1"/>
      <c r="C968" s="1"/>
      <c r="D968" s="22"/>
      <c r="E968" s="67"/>
      <c r="F968" s="67"/>
      <c r="G968" s="22"/>
      <c r="H968" s="22"/>
      <c r="I968" s="22"/>
      <c r="J968" s="22"/>
      <c r="K968" s="67"/>
      <c r="L968" s="67"/>
      <c r="M968" s="67"/>
      <c r="N968" s="67"/>
      <c r="O968" s="66"/>
      <c r="P968" s="1"/>
      <c r="Q968" s="1"/>
      <c r="R968" s="1"/>
      <c r="S968" s="1"/>
      <c r="T968" s="1"/>
      <c r="U968" s="1"/>
      <c r="V968" s="1"/>
      <c r="W968" s="1"/>
      <c r="X968" s="1"/>
      <c r="Y968" s="1"/>
      <c r="Z968" s="1"/>
    </row>
    <row r="969" spans="1:26" ht="15.75" customHeight="1" x14ac:dyDescent="0.2">
      <c r="A969" s="1"/>
      <c r="B969" s="1"/>
      <c r="C969" s="1"/>
      <c r="D969" s="22"/>
      <c r="E969" s="67"/>
      <c r="F969" s="67"/>
      <c r="G969" s="22"/>
      <c r="H969" s="22"/>
      <c r="I969" s="22"/>
      <c r="J969" s="22"/>
      <c r="K969" s="67"/>
      <c r="L969" s="67"/>
      <c r="M969" s="67"/>
      <c r="N969" s="67"/>
      <c r="O969" s="66"/>
      <c r="P969" s="1"/>
      <c r="Q969" s="1"/>
      <c r="R969" s="1"/>
      <c r="S969" s="1"/>
      <c r="T969" s="1"/>
      <c r="U969" s="1"/>
      <c r="V969" s="1"/>
      <c r="W969" s="1"/>
      <c r="X969" s="1"/>
      <c r="Y969" s="1"/>
      <c r="Z969" s="1"/>
    </row>
    <row r="970" spans="1:26" ht="15.75" customHeight="1" x14ac:dyDescent="0.2">
      <c r="A970" s="1"/>
      <c r="B970" s="1"/>
      <c r="C970" s="1"/>
      <c r="D970" s="22"/>
      <c r="E970" s="67"/>
      <c r="F970" s="67"/>
      <c r="G970" s="22"/>
      <c r="H970" s="22"/>
      <c r="I970" s="22"/>
      <c r="J970" s="22"/>
      <c r="K970" s="67"/>
      <c r="L970" s="67"/>
      <c r="M970" s="67"/>
      <c r="N970" s="67"/>
      <c r="O970" s="66"/>
      <c r="P970" s="1"/>
      <c r="Q970" s="1"/>
      <c r="R970" s="1"/>
      <c r="S970" s="1"/>
      <c r="T970" s="1"/>
      <c r="U970" s="1"/>
      <c r="V970" s="1"/>
      <c r="W970" s="1"/>
      <c r="X970" s="1"/>
      <c r="Y970" s="1"/>
      <c r="Z970" s="1"/>
    </row>
    <row r="971" spans="1:26" ht="15.75" customHeight="1" x14ac:dyDescent="0.2">
      <c r="A971" s="1"/>
      <c r="B971" s="1"/>
      <c r="C971" s="1"/>
      <c r="D971" s="22"/>
      <c r="E971" s="67"/>
      <c r="F971" s="67"/>
      <c r="G971" s="22"/>
      <c r="H971" s="22"/>
      <c r="I971" s="22"/>
      <c r="J971" s="22"/>
      <c r="K971" s="67"/>
      <c r="L971" s="67"/>
      <c r="M971" s="67"/>
      <c r="N971" s="67"/>
      <c r="O971" s="66"/>
      <c r="P971" s="1"/>
      <c r="Q971" s="1"/>
      <c r="R971" s="1"/>
      <c r="S971" s="1"/>
      <c r="T971" s="1"/>
      <c r="U971" s="1"/>
      <c r="V971" s="1"/>
      <c r="W971" s="1"/>
      <c r="X971" s="1"/>
      <c r="Y971" s="1"/>
      <c r="Z971" s="1"/>
    </row>
    <row r="972" spans="1:26" ht="15.75" customHeight="1" x14ac:dyDescent="0.2">
      <c r="A972" s="1"/>
      <c r="B972" s="1"/>
      <c r="C972" s="1"/>
      <c r="D972" s="22"/>
      <c r="E972" s="67"/>
      <c r="F972" s="67"/>
      <c r="G972" s="22"/>
      <c r="H972" s="22"/>
      <c r="I972" s="22"/>
      <c r="J972" s="22"/>
      <c r="K972" s="67"/>
      <c r="L972" s="67"/>
      <c r="M972" s="67"/>
      <c r="N972" s="67"/>
      <c r="O972" s="66"/>
      <c r="P972" s="1"/>
      <c r="Q972" s="1"/>
      <c r="R972" s="1"/>
      <c r="S972" s="1"/>
      <c r="T972" s="1"/>
      <c r="U972" s="1"/>
      <c r="V972" s="1"/>
      <c r="W972" s="1"/>
      <c r="X972" s="1"/>
      <c r="Y972" s="1"/>
      <c r="Z972" s="1"/>
    </row>
    <row r="973" spans="1:26" ht="15.75" customHeight="1" x14ac:dyDescent="0.2">
      <c r="A973" s="1"/>
      <c r="B973" s="1"/>
      <c r="C973" s="1"/>
      <c r="D973" s="22"/>
      <c r="E973" s="67"/>
      <c r="F973" s="67"/>
      <c r="G973" s="22"/>
      <c r="H973" s="22"/>
      <c r="I973" s="22"/>
      <c r="J973" s="22"/>
      <c r="K973" s="67"/>
      <c r="L973" s="67"/>
      <c r="M973" s="67"/>
      <c r="N973" s="67"/>
      <c r="O973" s="66"/>
      <c r="P973" s="1"/>
      <c r="Q973" s="1"/>
      <c r="R973" s="1"/>
      <c r="S973" s="1"/>
      <c r="T973" s="1"/>
      <c r="U973" s="1"/>
      <c r="V973" s="1"/>
      <c r="W973" s="1"/>
      <c r="X973" s="1"/>
      <c r="Y973" s="1"/>
      <c r="Z973" s="1"/>
    </row>
    <row r="974" spans="1:26" ht="15.75" customHeight="1" x14ac:dyDescent="0.2">
      <c r="A974" s="1"/>
      <c r="B974" s="1"/>
      <c r="C974" s="1"/>
      <c r="D974" s="22"/>
      <c r="E974" s="67"/>
      <c r="F974" s="67"/>
      <c r="G974" s="22"/>
      <c r="H974" s="22"/>
      <c r="I974" s="22"/>
      <c r="J974" s="22"/>
      <c r="K974" s="67"/>
      <c r="L974" s="67"/>
      <c r="M974" s="67"/>
      <c r="N974" s="67"/>
      <c r="O974" s="66"/>
      <c r="P974" s="1"/>
      <c r="Q974" s="1"/>
      <c r="R974" s="1"/>
      <c r="S974" s="1"/>
      <c r="T974" s="1"/>
      <c r="U974" s="1"/>
      <c r="V974" s="1"/>
      <c r="W974" s="1"/>
      <c r="X974" s="1"/>
      <c r="Y974" s="1"/>
      <c r="Z974" s="1"/>
    </row>
    <row r="975" spans="1:26" ht="15.75" customHeight="1" x14ac:dyDescent="0.2">
      <c r="A975" s="1"/>
      <c r="B975" s="1"/>
      <c r="C975" s="1"/>
      <c r="D975" s="22"/>
      <c r="E975" s="67"/>
      <c r="F975" s="67"/>
      <c r="G975" s="22"/>
      <c r="H975" s="22"/>
      <c r="I975" s="22"/>
      <c r="J975" s="22"/>
      <c r="K975" s="67"/>
      <c r="L975" s="67"/>
      <c r="M975" s="67"/>
      <c r="N975" s="67"/>
      <c r="O975" s="66"/>
      <c r="P975" s="1"/>
      <c r="Q975" s="1"/>
      <c r="R975" s="1"/>
      <c r="S975" s="1"/>
      <c r="T975" s="1"/>
      <c r="U975" s="1"/>
      <c r="V975" s="1"/>
      <c r="W975" s="1"/>
      <c r="X975" s="1"/>
      <c r="Y975" s="1"/>
      <c r="Z975" s="1"/>
    </row>
    <row r="976" spans="1:26" ht="15.75" customHeight="1" x14ac:dyDescent="0.2">
      <c r="A976" s="1"/>
      <c r="B976" s="1"/>
      <c r="C976" s="1"/>
      <c r="D976" s="22"/>
      <c r="E976" s="67"/>
      <c r="F976" s="67"/>
      <c r="G976" s="22"/>
      <c r="H976" s="22"/>
      <c r="I976" s="22"/>
      <c r="J976" s="22"/>
      <c r="K976" s="67"/>
      <c r="L976" s="67"/>
      <c r="M976" s="67"/>
      <c r="N976" s="67"/>
      <c r="O976" s="66"/>
      <c r="P976" s="1"/>
      <c r="Q976" s="1"/>
      <c r="R976" s="1"/>
      <c r="S976" s="1"/>
      <c r="T976" s="1"/>
      <c r="U976" s="1"/>
      <c r="V976" s="1"/>
      <c r="W976" s="1"/>
      <c r="X976" s="1"/>
      <c r="Y976" s="1"/>
      <c r="Z976" s="1"/>
    </row>
    <row r="977" spans="1:26" ht="15.75" customHeight="1" x14ac:dyDescent="0.2">
      <c r="A977" s="1"/>
      <c r="B977" s="1"/>
      <c r="C977" s="1"/>
      <c r="D977" s="22"/>
      <c r="E977" s="67"/>
      <c r="F977" s="67"/>
      <c r="G977" s="22"/>
      <c r="H977" s="22"/>
      <c r="I977" s="22"/>
      <c r="J977" s="22"/>
      <c r="K977" s="67"/>
      <c r="L977" s="67"/>
      <c r="M977" s="67"/>
      <c r="N977" s="67"/>
      <c r="O977" s="66"/>
      <c r="P977" s="1"/>
      <c r="Q977" s="1"/>
      <c r="R977" s="1"/>
      <c r="S977" s="1"/>
      <c r="T977" s="1"/>
      <c r="U977" s="1"/>
      <c r="V977" s="1"/>
      <c r="W977" s="1"/>
      <c r="X977" s="1"/>
      <c r="Y977" s="1"/>
      <c r="Z977" s="1"/>
    </row>
    <row r="978" spans="1:26" ht="15.75" customHeight="1" x14ac:dyDescent="0.2">
      <c r="A978" s="1"/>
      <c r="B978" s="1"/>
      <c r="C978" s="1"/>
      <c r="D978" s="22"/>
      <c r="E978" s="67"/>
      <c r="F978" s="67"/>
      <c r="G978" s="22"/>
      <c r="H978" s="22"/>
      <c r="I978" s="22"/>
      <c r="J978" s="22"/>
      <c r="K978" s="67"/>
      <c r="L978" s="67"/>
      <c r="M978" s="67"/>
      <c r="N978" s="67"/>
      <c r="O978" s="66"/>
      <c r="P978" s="1"/>
      <c r="Q978" s="1"/>
      <c r="R978" s="1"/>
      <c r="S978" s="1"/>
      <c r="T978" s="1"/>
      <c r="U978" s="1"/>
      <c r="V978" s="1"/>
      <c r="W978" s="1"/>
      <c r="X978" s="1"/>
      <c r="Y978" s="1"/>
      <c r="Z978" s="1"/>
    </row>
    <row r="979" spans="1:26" ht="15.75" customHeight="1" x14ac:dyDescent="0.2">
      <c r="A979" s="1"/>
      <c r="B979" s="1"/>
      <c r="C979" s="1"/>
      <c r="D979" s="22"/>
      <c r="E979" s="67"/>
      <c r="F979" s="67"/>
      <c r="G979" s="22"/>
      <c r="H979" s="22"/>
      <c r="I979" s="22"/>
      <c r="J979" s="22"/>
      <c r="K979" s="67"/>
      <c r="L979" s="67"/>
      <c r="M979" s="67"/>
      <c r="N979" s="67"/>
      <c r="O979" s="66"/>
      <c r="P979" s="1"/>
      <c r="Q979" s="1"/>
      <c r="R979" s="1"/>
      <c r="S979" s="1"/>
      <c r="T979" s="1"/>
      <c r="U979" s="1"/>
      <c r="V979" s="1"/>
      <c r="W979" s="1"/>
      <c r="X979" s="1"/>
      <c r="Y979" s="1"/>
      <c r="Z979" s="1"/>
    </row>
    <row r="980" spans="1:26" ht="15.75" customHeight="1" x14ac:dyDescent="0.2">
      <c r="A980" s="1"/>
      <c r="B980" s="1"/>
      <c r="C980" s="1"/>
      <c r="D980" s="22"/>
      <c r="E980" s="67"/>
      <c r="F980" s="67"/>
      <c r="G980" s="22"/>
      <c r="H980" s="22"/>
      <c r="I980" s="22"/>
      <c r="J980" s="22"/>
      <c r="K980" s="67"/>
      <c r="L980" s="67"/>
      <c r="M980" s="67"/>
      <c r="N980" s="67"/>
      <c r="O980" s="66"/>
      <c r="P980" s="1"/>
      <c r="Q980" s="1"/>
      <c r="R980" s="1"/>
      <c r="S980" s="1"/>
      <c r="T980" s="1"/>
      <c r="U980" s="1"/>
      <c r="V980" s="1"/>
      <c r="W980" s="1"/>
      <c r="X980" s="1"/>
      <c r="Y980" s="1"/>
      <c r="Z980" s="1"/>
    </row>
    <row r="981" spans="1:26" ht="15.75" customHeight="1" x14ac:dyDescent="0.2">
      <c r="A981" s="1"/>
      <c r="B981" s="1"/>
      <c r="C981" s="1"/>
      <c r="D981" s="22"/>
      <c r="E981" s="67"/>
      <c r="F981" s="67"/>
      <c r="G981" s="22"/>
      <c r="H981" s="22"/>
      <c r="I981" s="22"/>
      <c r="J981" s="22"/>
      <c r="K981" s="67"/>
      <c r="L981" s="67"/>
      <c r="M981" s="67"/>
      <c r="N981" s="67"/>
      <c r="O981" s="66"/>
      <c r="P981" s="1"/>
      <c r="Q981" s="1"/>
      <c r="R981" s="1"/>
      <c r="S981" s="1"/>
      <c r="T981" s="1"/>
      <c r="U981" s="1"/>
      <c r="V981" s="1"/>
      <c r="W981" s="1"/>
      <c r="X981" s="1"/>
      <c r="Y981" s="1"/>
      <c r="Z981" s="1"/>
    </row>
    <row r="982" spans="1:26" ht="15.75" customHeight="1" x14ac:dyDescent="0.2">
      <c r="A982" s="1"/>
      <c r="B982" s="1"/>
      <c r="C982" s="1"/>
      <c r="D982" s="22"/>
      <c r="E982" s="67"/>
      <c r="F982" s="67"/>
      <c r="G982" s="22"/>
      <c r="H982" s="22"/>
      <c r="I982" s="22"/>
      <c r="J982" s="22"/>
      <c r="K982" s="67"/>
      <c r="L982" s="67"/>
      <c r="M982" s="67"/>
      <c r="N982" s="67"/>
      <c r="O982" s="66"/>
      <c r="P982" s="1"/>
      <c r="Q982" s="1"/>
      <c r="R982" s="1"/>
      <c r="S982" s="1"/>
      <c r="T982" s="1"/>
      <c r="U982" s="1"/>
      <c r="V982" s="1"/>
      <c r="W982" s="1"/>
      <c r="X982" s="1"/>
      <c r="Y982" s="1"/>
      <c r="Z982" s="1"/>
    </row>
    <row r="983" spans="1:26" ht="15.75" customHeight="1" x14ac:dyDescent="0.2">
      <c r="A983" s="1"/>
      <c r="B983" s="1"/>
      <c r="C983" s="1"/>
      <c r="D983" s="22"/>
      <c r="E983" s="67"/>
      <c r="F983" s="67"/>
      <c r="G983" s="22"/>
      <c r="H983" s="22"/>
      <c r="I983" s="22"/>
      <c r="J983" s="22"/>
      <c r="K983" s="67"/>
      <c r="L983" s="67"/>
      <c r="M983" s="67"/>
      <c r="N983" s="67"/>
      <c r="O983" s="66"/>
      <c r="P983" s="1"/>
      <c r="Q983" s="1"/>
      <c r="R983" s="1"/>
      <c r="S983" s="1"/>
      <c r="T983" s="1"/>
      <c r="U983" s="1"/>
      <c r="V983" s="1"/>
      <c r="W983" s="1"/>
      <c r="X983" s="1"/>
      <c r="Y983" s="1"/>
      <c r="Z983" s="1"/>
    </row>
    <row r="984" spans="1:26" ht="15.75" customHeight="1" x14ac:dyDescent="0.2">
      <c r="A984" s="1"/>
      <c r="B984" s="1"/>
      <c r="C984" s="1"/>
      <c r="D984" s="22"/>
      <c r="E984" s="67"/>
      <c r="F984" s="67"/>
      <c r="G984" s="22"/>
      <c r="H984" s="22"/>
      <c r="I984" s="22"/>
      <c r="J984" s="22"/>
      <c r="K984" s="67"/>
      <c r="L984" s="67"/>
      <c r="M984" s="67"/>
      <c r="N984" s="67"/>
      <c r="O984" s="66"/>
      <c r="P984" s="1"/>
      <c r="Q984" s="1"/>
      <c r="R984" s="1"/>
      <c r="S984" s="1"/>
      <c r="T984" s="1"/>
      <c r="U984" s="1"/>
      <c r="V984" s="1"/>
      <c r="W984" s="1"/>
      <c r="X984" s="1"/>
      <c r="Y984" s="1"/>
      <c r="Z984" s="1"/>
    </row>
    <row r="985" spans="1:26" ht="15.75" customHeight="1" x14ac:dyDescent="0.2">
      <c r="A985" s="1"/>
      <c r="B985" s="1"/>
      <c r="C985" s="1"/>
      <c r="D985" s="22"/>
      <c r="E985" s="67"/>
      <c r="F985" s="67"/>
      <c r="G985" s="22"/>
      <c r="H985" s="22"/>
      <c r="I985" s="22"/>
      <c r="J985" s="22"/>
      <c r="K985" s="67"/>
      <c r="L985" s="67"/>
      <c r="M985" s="67"/>
      <c r="N985" s="67"/>
      <c r="O985" s="66"/>
      <c r="P985" s="1"/>
      <c r="Q985" s="1"/>
      <c r="R985" s="1"/>
      <c r="S985" s="1"/>
      <c r="T985" s="1"/>
      <c r="U985" s="1"/>
      <c r="V985" s="1"/>
      <c r="W985" s="1"/>
      <c r="X985" s="1"/>
      <c r="Y985" s="1"/>
      <c r="Z985" s="1"/>
    </row>
    <row r="986" spans="1:26" ht="15.75" customHeight="1" x14ac:dyDescent="0.2">
      <c r="A986" s="1"/>
      <c r="B986" s="1"/>
      <c r="C986" s="1"/>
      <c r="D986" s="22"/>
      <c r="E986" s="67"/>
      <c r="F986" s="67"/>
      <c r="G986" s="22"/>
      <c r="H986" s="22"/>
      <c r="I986" s="22"/>
      <c r="J986" s="22"/>
      <c r="K986" s="67"/>
      <c r="L986" s="67"/>
      <c r="M986" s="67"/>
      <c r="N986" s="67"/>
      <c r="O986" s="66"/>
      <c r="P986" s="1"/>
      <c r="Q986" s="1"/>
      <c r="R986" s="1"/>
      <c r="S986" s="1"/>
      <c r="T986" s="1"/>
      <c r="U986" s="1"/>
      <c r="V986" s="1"/>
      <c r="W986" s="1"/>
      <c r="X986" s="1"/>
      <c r="Y986" s="1"/>
      <c r="Z986" s="1"/>
    </row>
    <row r="987" spans="1:26" ht="15.75" customHeight="1" x14ac:dyDescent="0.2">
      <c r="A987" s="1"/>
      <c r="B987" s="1"/>
      <c r="C987" s="1"/>
      <c r="D987" s="22"/>
      <c r="E987" s="67"/>
      <c r="F987" s="67"/>
      <c r="G987" s="22"/>
      <c r="H987" s="22"/>
      <c r="I987" s="22"/>
      <c r="J987" s="22"/>
      <c r="K987" s="67"/>
      <c r="L987" s="67"/>
      <c r="M987" s="67"/>
      <c r="N987" s="67"/>
      <c r="O987" s="66"/>
      <c r="P987" s="1"/>
      <c r="Q987" s="1"/>
      <c r="R987" s="1"/>
      <c r="S987" s="1"/>
      <c r="T987" s="1"/>
      <c r="U987" s="1"/>
      <c r="V987" s="1"/>
      <c r="W987" s="1"/>
      <c r="X987" s="1"/>
      <c r="Y987" s="1"/>
      <c r="Z987" s="1"/>
    </row>
    <row r="988" spans="1:26" ht="15.75" customHeight="1" x14ac:dyDescent="0.2">
      <c r="A988" s="1"/>
      <c r="B988" s="1"/>
      <c r="C988" s="1"/>
      <c r="D988" s="22"/>
      <c r="E988" s="67"/>
      <c r="F988" s="67"/>
      <c r="G988" s="22"/>
      <c r="H988" s="22"/>
      <c r="I988" s="22"/>
      <c r="J988" s="22"/>
      <c r="K988" s="67"/>
      <c r="L988" s="67"/>
      <c r="M988" s="67"/>
      <c r="N988" s="67"/>
      <c r="O988" s="66"/>
      <c r="P988" s="1"/>
      <c r="Q988" s="1"/>
      <c r="R988" s="1"/>
      <c r="S988" s="1"/>
      <c r="T988" s="1"/>
      <c r="U988" s="1"/>
      <c r="V988" s="1"/>
      <c r="W988" s="1"/>
      <c r="X988" s="1"/>
      <c r="Y988" s="1"/>
      <c r="Z988" s="1"/>
    </row>
    <row r="989" spans="1:26" ht="15.75" customHeight="1" x14ac:dyDescent="0.2">
      <c r="A989" s="1"/>
      <c r="B989" s="1"/>
      <c r="C989" s="1"/>
      <c r="D989" s="22"/>
      <c r="E989" s="67"/>
      <c r="F989" s="67"/>
      <c r="G989" s="22"/>
      <c r="H989" s="22"/>
      <c r="I989" s="22"/>
      <c r="J989" s="22"/>
      <c r="K989" s="67"/>
      <c r="L989" s="67"/>
      <c r="M989" s="67"/>
      <c r="N989" s="67"/>
      <c r="O989" s="66"/>
      <c r="P989" s="1"/>
      <c r="Q989" s="1"/>
      <c r="R989" s="1"/>
      <c r="S989" s="1"/>
      <c r="T989" s="1"/>
      <c r="U989" s="1"/>
      <c r="V989" s="1"/>
      <c r="W989" s="1"/>
      <c r="X989" s="1"/>
      <c r="Y989" s="1"/>
      <c r="Z989" s="1"/>
    </row>
    <row r="990" spans="1:26" ht="15.75" customHeight="1" x14ac:dyDescent="0.2">
      <c r="A990" s="1"/>
      <c r="B990" s="1"/>
      <c r="C990" s="1"/>
      <c r="D990" s="22"/>
      <c r="E990" s="67"/>
      <c r="F990" s="67"/>
      <c r="G990" s="22"/>
      <c r="H990" s="22"/>
      <c r="I990" s="22"/>
      <c r="J990" s="22"/>
      <c r="K990" s="67"/>
      <c r="L990" s="67"/>
      <c r="M990" s="67"/>
      <c r="N990" s="67"/>
      <c r="O990" s="66"/>
      <c r="P990" s="1"/>
      <c r="Q990" s="1"/>
      <c r="R990" s="1"/>
      <c r="S990" s="1"/>
      <c r="T990" s="1"/>
      <c r="U990" s="1"/>
      <c r="V990" s="1"/>
      <c r="W990" s="1"/>
      <c r="X990" s="1"/>
      <c r="Y990" s="1"/>
      <c r="Z990" s="1"/>
    </row>
    <row r="991" spans="1:26" ht="15.75" customHeight="1" x14ac:dyDescent="0.2">
      <c r="A991" s="1"/>
      <c r="B991" s="1"/>
      <c r="C991" s="1"/>
      <c r="D991" s="22"/>
      <c r="E991" s="67"/>
      <c r="F991" s="67"/>
      <c r="G991" s="22"/>
      <c r="H991" s="22"/>
      <c r="I991" s="22"/>
      <c r="J991" s="22"/>
      <c r="K991" s="67"/>
      <c r="L991" s="67"/>
      <c r="M991" s="67"/>
      <c r="N991" s="67"/>
      <c r="O991" s="66"/>
      <c r="P991" s="1"/>
      <c r="Q991" s="1"/>
      <c r="R991" s="1"/>
      <c r="S991" s="1"/>
      <c r="T991" s="1"/>
      <c r="U991" s="1"/>
      <c r="V991" s="1"/>
      <c r="W991" s="1"/>
      <c r="X991" s="1"/>
      <c r="Y991" s="1"/>
      <c r="Z991" s="1"/>
    </row>
    <row r="992" spans="1:26" ht="15.75" customHeight="1" x14ac:dyDescent="0.2">
      <c r="A992" s="1"/>
      <c r="B992" s="1"/>
      <c r="C992" s="1"/>
      <c r="D992" s="22"/>
      <c r="E992" s="67"/>
      <c r="F992" s="67"/>
      <c r="G992" s="22"/>
      <c r="H992" s="22"/>
      <c r="I992" s="22"/>
      <c r="J992" s="22"/>
      <c r="K992" s="67"/>
      <c r="L992" s="67"/>
      <c r="M992" s="67"/>
      <c r="N992" s="67"/>
      <c r="O992" s="66"/>
      <c r="P992" s="1"/>
      <c r="Q992" s="1"/>
      <c r="R992" s="1"/>
      <c r="S992" s="1"/>
      <c r="T992" s="1"/>
      <c r="U992" s="1"/>
      <c r="V992" s="1"/>
      <c r="W992" s="1"/>
      <c r="X992" s="1"/>
      <c r="Y992" s="1"/>
      <c r="Z992" s="1"/>
    </row>
    <row r="993" spans="1:26" ht="15.75" customHeight="1" x14ac:dyDescent="0.2">
      <c r="A993" s="1"/>
      <c r="B993" s="1"/>
      <c r="C993" s="1"/>
      <c r="D993" s="22"/>
      <c r="E993" s="67"/>
      <c r="F993" s="67"/>
      <c r="G993" s="22"/>
      <c r="H993" s="22"/>
      <c r="I993" s="22"/>
      <c r="J993" s="22"/>
      <c r="K993" s="67"/>
      <c r="L993" s="67"/>
      <c r="M993" s="67"/>
      <c r="N993" s="67"/>
      <c r="O993" s="66"/>
      <c r="P993" s="1"/>
      <c r="Q993" s="1"/>
      <c r="R993" s="1"/>
      <c r="S993" s="1"/>
      <c r="T993" s="1"/>
      <c r="U993" s="1"/>
      <c r="V993" s="1"/>
      <c r="W993" s="1"/>
      <c r="X993" s="1"/>
      <c r="Y993" s="1"/>
      <c r="Z993" s="1"/>
    </row>
    <row r="994" spans="1:26" ht="15.75" customHeight="1" x14ac:dyDescent="0.2">
      <c r="A994" s="1"/>
      <c r="B994" s="1"/>
      <c r="C994" s="1"/>
      <c r="D994" s="22"/>
      <c r="E994" s="67"/>
      <c r="F994" s="67"/>
      <c r="G994" s="22"/>
      <c r="H994" s="22"/>
      <c r="I994" s="22"/>
      <c r="J994" s="22"/>
      <c r="K994" s="67"/>
      <c r="L994" s="67"/>
      <c r="M994" s="67"/>
      <c r="N994" s="67"/>
      <c r="O994" s="66"/>
      <c r="P994" s="1"/>
      <c r="Q994" s="1"/>
      <c r="R994" s="1"/>
      <c r="S994" s="1"/>
      <c r="T994" s="1"/>
      <c r="U994" s="1"/>
      <c r="V994" s="1"/>
      <c r="W994" s="1"/>
      <c r="X994" s="1"/>
      <c r="Y994" s="1"/>
      <c r="Z994" s="1"/>
    </row>
    <row r="995" spans="1:26" ht="15.75" customHeight="1" x14ac:dyDescent="0.2">
      <c r="A995" s="1"/>
      <c r="B995" s="1"/>
      <c r="C995" s="1"/>
      <c r="D995" s="22"/>
      <c r="E995" s="67"/>
      <c r="F995" s="67"/>
      <c r="G995" s="22"/>
      <c r="H995" s="22"/>
      <c r="I995" s="22"/>
      <c r="J995" s="22"/>
      <c r="K995" s="67"/>
      <c r="L995" s="67"/>
      <c r="M995" s="67"/>
      <c r="N995" s="67"/>
      <c r="O995" s="66"/>
      <c r="P995" s="1"/>
      <c r="Q995" s="1"/>
      <c r="R995" s="1"/>
      <c r="S995" s="1"/>
      <c r="T995" s="1"/>
      <c r="U995" s="1"/>
      <c r="V995" s="1"/>
      <c r="W995" s="1"/>
      <c r="X995" s="1"/>
      <c r="Y995" s="1"/>
      <c r="Z995" s="1"/>
    </row>
    <row r="996" spans="1:26" ht="15.75" customHeight="1" x14ac:dyDescent="0.2">
      <c r="A996" s="1"/>
      <c r="B996" s="1"/>
      <c r="C996" s="1"/>
      <c r="D996" s="22"/>
      <c r="E996" s="67"/>
      <c r="F996" s="67"/>
      <c r="G996" s="22"/>
      <c r="H996" s="22"/>
      <c r="I996" s="22"/>
      <c r="J996" s="22"/>
      <c r="K996" s="67"/>
      <c r="L996" s="67"/>
      <c r="M996" s="67"/>
      <c r="N996" s="67"/>
      <c r="O996" s="66"/>
      <c r="P996" s="1"/>
      <c r="Q996" s="1"/>
      <c r="R996" s="1"/>
      <c r="S996" s="1"/>
      <c r="T996" s="1"/>
      <c r="U996" s="1"/>
      <c r="V996" s="1"/>
      <c r="W996" s="1"/>
      <c r="X996" s="1"/>
      <c r="Y996" s="1"/>
      <c r="Z996" s="1"/>
    </row>
    <row r="997" spans="1:26" ht="15.75" customHeight="1" x14ac:dyDescent="0.2">
      <c r="A997" s="1"/>
      <c r="B997" s="1"/>
      <c r="C997" s="1"/>
      <c r="D997" s="22"/>
      <c r="E997" s="67"/>
      <c r="F997" s="67"/>
      <c r="G997" s="22"/>
      <c r="H997" s="22"/>
      <c r="I997" s="22"/>
      <c r="J997" s="22"/>
      <c r="K997" s="67"/>
      <c r="L997" s="67"/>
      <c r="M997" s="67"/>
      <c r="N997" s="67"/>
      <c r="O997" s="66"/>
      <c r="P997" s="1"/>
      <c r="Q997" s="1"/>
      <c r="R997" s="1"/>
      <c r="S997" s="1"/>
      <c r="T997" s="1"/>
      <c r="U997" s="1"/>
      <c r="V997" s="1"/>
      <c r="W997" s="1"/>
      <c r="X997" s="1"/>
      <c r="Y997" s="1"/>
      <c r="Z997" s="1"/>
    </row>
    <row r="998" spans="1:26" ht="15.75" customHeight="1" x14ac:dyDescent="0.2">
      <c r="A998" s="1"/>
      <c r="B998" s="1"/>
      <c r="C998" s="1"/>
      <c r="D998" s="22"/>
      <c r="E998" s="67"/>
      <c r="F998" s="67"/>
      <c r="G998" s="22"/>
      <c r="H998" s="22"/>
      <c r="I998" s="22"/>
      <c r="J998" s="22"/>
      <c r="K998" s="67"/>
      <c r="L998" s="67"/>
      <c r="M998" s="67"/>
      <c r="N998" s="67"/>
      <c r="O998" s="66"/>
      <c r="P998" s="1"/>
      <c r="Q998" s="1"/>
      <c r="R998" s="1"/>
      <c r="S998" s="1"/>
      <c r="T998" s="1"/>
      <c r="U998" s="1"/>
      <c r="V998" s="1"/>
      <c r="W998" s="1"/>
      <c r="X998" s="1"/>
      <c r="Y998" s="1"/>
      <c r="Z998" s="1"/>
    </row>
    <row r="999" spans="1:26" ht="15.75" customHeight="1" x14ac:dyDescent="0.2">
      <c r="A999" s="1"/>
      <c r="B999" s="1"/>
      <c r="C999" s="1"/>
      <c r="D999" s="22"/>
      <c r="E999" s="67"/>
      <c r="F999" s="67"/>
      <c r="G999" s="22"/>
      <c r="H999" s="22"/>
      <c r="I999" s="22"/>
      <c r="J999" s="22"/>
      <c r="K999" s="67"/>
      <c r="L999" s="67"/>
      <c r="M999" s="67"/>
      <c r="N999" s="67"/>
      <c r="O999" s="66"/>
      <c r="P999" s="1"/>
      <c r="Q999" s="1"/>
      <c r="R999" s="1"/>
      <c r="S999" s="1"/>
      <c r="T999" s="1"/>
      <c r="U999" s="1"/>
      <c r="V999" s="1"/>
      <c r="W999" s="1"/>
      <c r="X999" s="1"/>
      <c r="Y999" s="1"/>
      <c r="Z999" s="1"/>
    </row>
    <row r="1000" spans="1:26" ht="15.75" customHeight="1" x14ac:dyDescent="0.2">
      <c r="A1000" s="1"/>
      <c r="B1000" s="1"/>
      <c r="C1000" s="1"/>
      <c r="D1000" s="22"/>
      <c r="E1000" s="67"/>
      <c r="F1000" s="67"/>
      <c r="G1000" s="22"/>
      <c r="H1000" s="22"/>
      <c r="I1000" s="22"/>
      <c r="J1000" s="22"/>
      <c r="K1000" s="67"/>
      <c r="L1000" s="67"/>
      <c r="M1000" s="67"/>
      <c r="N1000" s="67"/>
      <c r="O1000" s="66"/>
      <c r="P1000" s="1"/>
      <c r="Q1000" s="1"/>
      <c r="R1000" s="1"/>
      <c r="S1000" s="1"/>
      <c r="T1000" s="1"/>
      <c r="U1000" s="1"/>
      <c r="V1000" s="1"/>
      <c r="W1000" s="1"/>
      <c r="X1000" s="1"/>
      <c r="Y1000" s="1"/>
      <c r="Z1000" s="1"/>
    </row>
  </sheetData>
  <autoFilter ref="W1:W263" xr:uid="{00000000-0009-0000-0000-000003000000}"/>
  <mergeCells count="8">
    <mergeCell ref="L5:M5"/>
    <mergeCell ref="N5:N6"/>
    <mergeCell ref="O5:O6"/>
    <mergeCell ref="D2:E2"/>
    <mergeCell ref="D3:E3"/>
    <mergeCell ref="E5:F5"/>
    <mergeCell ref="G5:H5"/>
    <mergeCell ref="I5:J5"/>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'Z1 HAB CLASS'!$D$4:$D$20</xm:f>
          </x14:formula1>
          <xm:sqref>E7:E254</xm:sqref>
        </x14:dataValidation>
        <x14:dataValidation type="list" allowBlank="1" showErrorMessage="1" xr:uid="{00000000-0002-0000-0300-000001000000}">
          <x14:formula1>
            <xm:f>'Z3 CONDITION VALUE'!$A$3:$A$5</xm:f>
          </x14:formula1>
          <xm:sqref>I7:I254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1000"/>
  <sheetViews>
    <sheetView workbookViewId="0"/>
  </sheetViews>
  <sheetFormatPr baseColWidth="10" defaultColWidth="14.5" defaultRowHeight="15" customHeight="1" x14ac:dyDescent="0.2"/>
  <cols>
    <col min="1" max="2" width="2.5" customWidth="1"/>
    <col min="3" max="3" width="2.33203125" customWidth="1"/>
    <col min="4" max="4" width="17" customWidth="1"/>
    <col min="5" max="5" width="39.83203125" customWidth="1"/>
    <col min="6" max="10" width="19.83203125" customWidth="1"/>
    <col min="11" max="11" width="65.5" customWidth="1"/>
    <col min="12" max="12" width="15.5" customWidth="1"/>
    <col min="13" max="13" width="9.1640625" customWidth="1"/>
    <col min="14" max="14" width="13.1640625" customWidth="1"/>
    <col min="15" max="15" width="13.83203125" customWidth="1"/>
    <col min="16" max="16" width="13.6640625" customWidth="1"/>
    <col min="17" max="17" width="12.5" customWidth="1"/>
    <col min="18" max="18" width="13.5" customWidth="1"/>
    <col min="19" max="19" width="15.1640625" customWidth="1"/>
    <col min="20" max="20" width="51.33203125" customWidth="1"/>
    <col min="21" max="22" width="9.1640625" customWidth="1"/>
    <col min="23" max="23" width="9.1640625" hidden="1" customWidth="1"/>
    <col min="24" max="24" width="2.6640625" customWidth="1"/>
    <col min="25" max="43" width="9.1640625" customWidth="1"/>
  </cols>
  <sheetData>
    <row r="1" spans="1:43" x14ac:dyDescent="0.2">
      <c r="A1" s="1"/>
      <c r="B1" s="1"/>
      <c r="C1" s="1"/>
      <c r="D1" s="2"/>
      <c r="E1" s="1"/>
      <c r="F1" s="2"/>
      <c r="G1" s="2"/>
      <c r="H1" s="2"/>
      <c r="I1" s="2"/>
      <c r="J1" s="2"/>
      <c r="K1" s="23"/>
      <c r="L1" s="2"/>
      <c r="M1" s="1"/>
      <c r="N1" s="24"/>
      <c r="O1" s="24"/>
      <c r="P1" s="24"/>
      <c r="Q1" s="24"/>
      <c r="R1" s="24"/>
      <c r="S1" s="24"/>
      <c r="T1" s="25"/>
      <c r="U1" s="1"/>
      <c r="V1" s="1"/>
      <c r="W1" s="1">
        <v>1</v>
      </c>
      <c r="X1" s="1"/>
      <c r="Y1" s="1"/>
      <c r="Z1" s="1"/>
      <c r="AA1" s="1"/>
      <c r="AB1" s="1"/>
      <c r="AC1" s="1"/>
      <c r="AD1" s="1"/>
      <c r="AE1" s="1"/>
      <c r="AF1" s="1"/>
      <c r="AG1" s="1"/>
      <c r="AH1" s="1"/>
      <c r="AI1" s="1"/>
      <c r="AJ1" s="1"/>
      <c r="AK1" s="1"/>
      <c r="AL1" s="1"/>
      <c r="AM1" s="1"/>
      <c r="AN1" s="1"/>
      <c r="AO1" s="1"/>
      <c r="AP1" s="1"/>
      <c r="AQ1" s="1"/>
    </row>
    <row r="2" spans="1:43" x14ac:dyDescent="0.2">
      <c r="A2" s="1"/>
      <c r="B2" s="1"/>
      <c r="C2" s="1"/>
      <c r="D2" s="677" t="s">
        <v>7</v>
      </c>
      <c r="E2" s="617"/>
      <c r="F2" s="2"/>
      <c r="G2" s="2"/>
      <c r="H2" s="2"/>
      <c r="I2" s="2"/>
      <c r="J2" s="2"/>
      <c r="K2" s="23"/>
      <c r="L2" s="2"/>
      <c r="M2" s="1"/>
      <c r="N2" s="24"/>
      <c r="O2" s="24"/>
      <c r="P2" s="24"/>
      <c r="Q2" s="24"/>
      <c r="R2" s="24"/>
      <c r="S2" s="24"/>
      <c r="T2" s="25"/>
      <c r="U2" s="1"/>
      <c r="V2" s="1"/>
      <c r="W2" s="1">
        <v>1</v>
      </c>
      <c r="X2" s="1"/>
      <c r="Y2" s="1"/>
      <c r="Z2" s="1"/>
      <c r="AA2" s="1"/>
      <c r="AB2" s="1"/>
      <c r="AC2" s="1"/>
      <c r="AD2" s="1"/>
      <c r="AE2" s="1"/>
      <c r="AF2" s="1"/>
      <c r="AG2" s="1"/>
      <c r="AH2" s="1"/>
      <c r="AI2" s="1"/>
      <c r="AJ2" s="1"/>
      <c r="AK2" s="1"/>
      <c r="AL2" s="1"/>
      <c r="AM2" s="1"/>
      <c r="AN2" s="1"/>
      <c r="AO2" s="1"/>
      <c r="AP2" s="1"/>
      <c r="AQ2" s="1"/>
    </row>
    <row r="3" spans="1:43" x14ac:dyDescent="0.2">
      <c r="A3" s="1"/>
      <c r="B3" s="1"/>
      <c r="C3" s="1"/>
      <c r="D3" s="681" t="s">
        <v>10</v>
      </c>
      <c r="E3" s="662"/>
      <c r="F3" s="2"/>
      <c r="G3" s="2"/>
      <c r="H3" s="2"/>
      <c r="I3" s="2"/>
      <c r="J3" s="2"/>
      <c r="K3" s="23"/>
      <c r="L3" s="2"/>
      <c r="M3" s="1"/>
      <c r="N3" s="24"/>
      <c r="O3" s="24"/>
      <c r="P3" s="24"/>
      <c r="Q3" s="24"/>
      <c r="R3" s="24"/>
      <c r="S3" s="24"/>
      <c r="T3" s="25"/>
      <c r="U3" s="1"/>
      <c r="V3" s="1"/>
      <c r="W3" s="1">
        <v>1</v>
      </c>
      <c r="X3" s="1"/>
      <c r="Y3" s="1"/>
      <c r="Z3" s="1"/>
      <c r="AA3" s="1"/>
      <c r="AB3" s="1"/>
      <c r="AC3" s="1"/>
      <c r="AD3" s="1"/>
      <c r="AE3" s="1"/>
      <c r="AF3" s="1"/>
      <c r="AG3" s="1"/>
      <c r="AH3" s="1"/>
      <c r="AI3" s="1"/>
      <c r="AJ3" s="1"/>
      <c r="AK3" s="1"/>
      <c r="AL3" s="1"/>
      <c r="AM3" s="1"/>
      <c r="AN3" s="1"/>
      <c r="AO3" s="1"/>
      <c r="AP3" s="1"/>
      <c r="AQ3" s="1"/>
    </row>
    <row r="4" spans="1:43" x14ac:dyDescent="0.2">
      <c r="A4" s="1"/>
      <c r="B4" s="1"/>
      <c r="C4" s="1"/>
      <c r="D4" s="2"/>
      <c r="E4" s="1"/>
      <c r="F4" s="2"/>
      <c r="G4" s="2"/>
      <c r="H4" s="2"/>
      <c r="I4" s="2"/>
      <c r="J4" s="2"/>
      <c r="K4" s="23"/>
      <c r="L4" s="2"/>
      <c r="M4" s="1"/>
      <c r="N4" s="24"/>
      <c r="O4" s="24"/>
      <c r="P4" s="24"/>
      <c r="Q4" s="24"/>
      <c r="R4" s="24"/>
      <c r="S4" s="24"/>
      <c r="T4" s="25"/>
      <c r="U4" s="1"/>
      <c r="V4" s="1"/>
      <c r="W4" s="1">
        <v>1</v>
      </c>
      <c r="X4" s="1"/>
      <c r="Y4" s="1"/>
      <c r="Z4" s="1"/>
      <c r="AA4" s="1"/>
      <c r="AB4" s="1"/>
      <c r="AC4" s="1"/>
      <c r="AD4" s="1"/>
      <c r="AE4" s="1"/>
      <c r="AF4" s="1"/>
      <c r="AG4" s="1"/>
      <c r="AH4" s="1"/>
      <c r="AI4" s="1"/>
      <c r="AJ4" s="1"/>
      <c r="AK4" s="1"/>
      <c r="AL4" s="1"/>
      <c r="AM4" s="1"/>
      <c r="AN4" s="1"/>
      <c r="AO4" s="1"/>
      <c r="AP4" s="1"/>
      <c r="AQ4" s="1"/>
    </row>
    <row r="5" spans="1:43" x14ac:dyDescent="0.2">
      <c r="A5" s="1"/>
      <c r="B5" s="1"/>
      <c r="C5" s="1"/>
      <c r="D5" s="2"/>
      <c r="E5" s="1"/>
      <c r="F5" s="2"/>
      <c r="G5" s="2"/>
      <c r="H5" s="2"/>
      <c r="I5" s="2"/>
      <c r="J5" s="2"/>
      <c r="K5" s="23"/>
      <c r="L5" s="2"/>
      <c r="M5" s="1"/>
      <c r="N5" s="24"/>
      <c r="O5" s="24"/>
      <c r="P5" s="24"/>
      <c r="Q5" s="24"/>
      <c r="R5" s="24"/>
      <c r="S5" s="24"/>
      <c r="T5" s="25"/>
      <c r="U5" s="1"/>
      <c r="V5" s="1"/>
      <c r="W5" s="1">
        <v>1</v>
      </c>
      <c r="X5" s="1"/>
      <c r="Y5" s="1"/>
      <c r="Z5" s="1"/>
      <c r="AA5" s="1"/>
      <c r="AB5" s="1"/>
      <c r="AC5" s="1"/>
      <c r="AD5" s="1"/>
      <c r="AE5" s="1"/>
      <c r="AF5" s="1"/>
      <c r="AG5" s="1"/>
      <c r="AH5" s="1"/>
      <c r="AI5" s="1"/>
      <c r="AJ5" s="1"/>
      <c r="AK5" s="1"/>
      <c r="AL5" s="1"/>
      <c r="AM5" s="1"/>
      <c r="AN5" s="1"/>
      <c r="AO5" s="1"/>
      <c r="AP5" s="1"/>
      <c r="AQ5" s="1"/>
    </row>
    <row r="6" spans="1:43" ht="32" x14ac:dyDescent="0.2">
      <c r="A6" s="1"/>
      <c r="B6" s="1"/>
      <c r="C6" s="1"/>
      <c r="D6" s="152"/>
      <c r="E6" s="682" t="s">
        <v>27</v>
      </c>
      <c r="F6" s="619"/>
      <c r="G6" s="683" t="s">
        <v>28</v>
      </c>
      <c r="H6" s="619"/>
      <c r="I6" s="683" t="s">
        <v>29</v>
      </c>
      <c r="J6" s="619"/>
      <c r="K6" s="679" t="s">
        <v>30</v>
      </c>
      <c r="L6" s="153" t="s">
        <v>31</v>
      </c>
      <c r="M6" s="25"/>
      <c r="N6" s="680" t="s">
        <v>32</v>
      </c>
      <c r="O6" s="668"/>
      <c r="P6" s="668"/>
      <c r="Q6" s="668"/>
      <c r="R6" s="668"/>
      <c r="S6" s="619"/>
      <c r="T6" s="679" t="s">
        <v>33</v>
      </c>
      <c r="U6" s="1"/>
      <c r="V6" s="1"/>
      <c r="W6" s="1">
        <v>1</v>
      </c>
      <c r="X6" s="1"/>
      <c r="Y6" s="1"/>
      <c r="Z6" s="1"/>
      <c r="AA6" s="1"/>
      <c r="AB6" s="1"/>
      <c r="AC6" s="1"/>
      <c r="AD6" s="1"/>
      <c r="AE6" s="1"/>
      <c r="AF6" s="1"/>
      <c r="AG6" s="1"/>
      <c r="AH6" s="1"/>
      <c r="AI6" s="1"/>
      <c r="AJ6" s="1"/>
      <c r="AK6" s="1"/>
      <c r="AL6" s="1"/>
      <c r="AM6" s="1"/>
      <c r="AN6" s="1"/>
      <c r="AO6" s="1"/>
      <c r="AP6" s="1"/>
      <c r="AQ6" s="1"/>
    </row>
    <row r="7" spans="1:43" ht="45" customHeight="1" x14ac:dyDescent="0.2">
      <c r="A7" s="1"/>
      <c r="B7" s="1"/>
      <c r="C7" s="1"/>
      <c r="D7" s="154" t="s">
        <v>34</v>
      </c>
      <c r="E7" s="155" t="s">
        <v>35</v>
      </c>
      <c r="F7" s="156" t="s">
        <v>64</v>
      </c>
      <c r="G7" s="157" t="s">
        <v>28</v>
      </c>
      <c r="H7" s="156" t="s">
        <v>37</v>
      </c>
      <c r="I7" s="157" t="s">
        <v>29</v>
      </c>
      <c r="J7" s="156" t="s">
        <v>37</v>
      </c>
      <c r="K7" s="666"/>
      <c r="L7" s="158" t="s">
        <v>76</v>
      </c>
      <c r="M7" s="25"/>
      <c r="N7" s="157" t="s">
        <v>39</v>
      </c>
      <c r="O7" s="155" t="s">
        <v>40</v>
      </c>
      <c r="P7" s="155" t="s">
        <v>41</v>
      </c>
      <c r="Q7" s="155" t="s">
        <v>42</v>
      </c>
      <c r="R7" s="155" t="s">
        <v>77</v>
      </c>
      <c r="S7" s="156" t="s">
        <v>78</v>
      </c>
      <c r="T7" s="666"/>
      <c r="U7" s="1"/>
      <c r="V7" s="1"/>
      <c r="W7" s="1">
        <v>1</v>
      </c>
      <c r="X7" s="1"/>
      <c r="Y7" s="1"/>
      <c r="Z7" s="1"/>
      <c r="AA7" s="1"/>
      <c r="AB7" s="1"/>
      <c r="AC7" s="1"/>
      <c r="AD7" s="1"/>
      <c r="AE7" s="1"/>
      <c r="AF7" s="1"/>
      <c r="AG7" s="1"/>
      <c r="AH7" s="1"/>
      <c r="AI7" s="1"/>
      <c r="AJ7" s="1"/>
      <c r="AK7" s="1"/>
      <c r="AL7" s="1"/>
      <c r="AM7" s="1"/>
      <c r="AN7" s="1"/>
      <c r="AO7" s="1"/>
      <c r="AP7" s="1"/>
      <c r="AQ7" s="1"/>
    </row>
    <row r="8" spans="1:43" ht="16" x14ac:dyDescent="0.2">
      <c r="A8" s="1"/>
      <c r="B8" s="1"/>
      <c r="C8" s="1"/>
      <c r="D8" s="159">
        <v>1</v>
      </c>
      <c r="E8" s="160"/>
      <c r="F8" s="38"/>
      <c r="G8" s="135" t="str">
        <f>IFERROR(VLOOKUP(E8,'Z1 HAB CLASS'!$D$4:$E$45,2,FALSE)," ")</f>
        <v xml:space="preserve"> </v>
      </c>
      <c r="H8" s="137" t="str">
        <f>IFERROR(VLOOKUP(G8,'Z1 HAB CLASS'!$L$3:$N$9,2,FALSE)," ")</f>
        <v xml:space="preserve"> </v>
      </c>
      <c r="I8" s="161"/>
      <c r="J8" s="137" t="str">
        <f>IFERROR(VLOOKUP(I8,'Z3 CONDITION VALUE'!$A$3:$B$5,2,FALSE)," ")</f>
        <v xml:space="preserve"> </v>
      </c>
      <c r="K8" s="42" t="str">
        <f>IFERROR(VLOOKUP(G8,'Z1 HAB CLASS'!$L$4:$N$9,3,FALSE)," ")</f>
        <v xml:space="preserve"> </v>
      </c>
      <c r="L8" s="43" t="str">
        <f t="shared" ref="L8:L255" si="0">IFERROR(F8*H8*J8," ")</f>
        <v xml:space="preserve"> </v>
      </c>
      <c r="M8" s="1"/>
      <c r="N8" s="162"/>
      <c r="O8" s="163"/>
      <c r="P8" s="164" t="str">
        <f t="shared" ref="P8:P255" si="1">IFERROR(N8*H8*J8," ")</f>
        <v xml:space="preserve"> </v>
      </c>
      <c r="Q8" s="164" t="str">
        <f t="shared" ref="Q8:Q255" si="2">IFERROR(O8*H8*J8, " ")</f>
        <v xml:space="preserve"> </v>
      </c>
      <c r="R8" s="164" t="str">
        <f t="shared" ref="R8:R255" si="3">IF(E8="","",IF(F8&lt;N8+O8, "Errors in Areas",F8-(N8+O8)))</f>
        <v/>
      </c>
      <c r="S8" s="165" t="str">
        <f t="shared" ref="S8:S255" si="4">IFERROR(R8*H8*J8," ")</f>
        <v xml:space="preserve"> </v>
      </c>
      <c r="T8" s="48"/>
      <c r="U8" s="1"/>
      <c r="V8" s="1"/>
      <c r="W8" s="1">
        <f t="shared" ref="W8:W255" si="5">IF(E8="",0,1)</f>
        <v>0</v>
      </c>
      <c r="X8" s="1"/>
      <c r="Y8" s="1"/>
      <c r="Z8" s="1"/>
      <c r="AA8" s="1"/>
      <c r="AB8" s="1"/>
      <c r="AC8" s="1"/>
      <c r="AD8" s="1"/>
      <c r="AE8" s="1"/>
      <c r="AF8" s="1"/>
      <c r="AG8" s="1"/>
      <c r="AH8" s="1"/>
      <c r="AI8" s="1"/>
      <c r="AJ8" s="1"/>
      <c r="AK8" s="1"/>
      <c r="AL8" s="1"/>
      <c r="AM8" s="1"/>
      <c r="AN8" s="1"/>
      <c r="AO8" s="1"/>
      <c r="AP8" s="1"/>
      <c r="AQ8" s="1"/>
    </row>
    <row r="9" spans="1:43" ht="16" x14ac:dyDescent="0.2">
      <c r="A9" s="1"/>
      <c r="B9" s="1"/>
      <c r="C9" s="1"/>
      <c r="D9" s="166">
        <v>2</v>
      </c>
      <c r="E9" s="160"/>
      <c r="F9" s="50"/>
      <c r="G9" s="39" t="str">
        <f>IFERROR(VLOOKUP(E9,'Z1 HAB CLASS'!$D$4:$E$45,2,FALSE)," ")</f>
        <v xml:space="preserve"> </v>
      </c>
      <c r="H9" s="40" t="str">
        <f>IFERROR(VLOOKUP(G9,'Z1 HAB CLASS'!$L$3:$N$9,2,FALSE)," ")</f>
        <v xml:space="preserve"> </v>
      </c>
      <c r="I9" s="41"/>
      <c r="J9" s="40" t="str">
        <f>IFERROR(VLOOKUP(I9,'Z3 CONDITION VALUE'!$A$3:$B$5,2,FALSE)," ")</f>
        <v xml:space="preserve"> </v>
      </c>
      <c r="K9" s="42" t="str">
        <f>IFERROR(VLOOKUP(G9,'Z1 HAB CLASS'!$L$4:$N$9,3,FALSE)," ")</f>
        <v xml:space="preserve"> </v>
      </c>
      <c r="L9" s="43" t="str">
        <f t="shared" si="0"/>
        <v xml:space="preserve"> </v>
      </c>
      <c r="M9" s="1"/>
      <c r="N9" s="167"/>
      <c r="O9" s="168"/>
      <c r="P9" s="164" t="str">
        <f t="shared" si="1"/>
        <v xml:space="preserve"> </v>
      </c>
      <c r="Q9" s="164" t="str">
        <f t="shared" si="2"/>
        <v xml:space="preserve"> </v>
      </c>
      <c r="R9" s="164" t="str">
        <f t="shared" si="3"/>
        <v/>
      </c>
      <c r="S9" s="165" t="str">
        <f t="shared" si="4"/>
        <v xml:space="preserve"> </v>
      </c>
      <c r="T9" s="55"/>
      <c r="U9" s="1"/>
      <c r="V9" s="1"/>
      <c r="W9" s="1">
        <f t="shared" si="5"/>
        <v>0</v>
      </c>
      <c r="X9" s="1"/>
      <c r="Y9" s="1"/>
      <c r="Z9" s="1"/>
      <c r="AA9" s="1"/>
      <c r="AB9" s="1"/>
      <c r="AC9" s="1"/>
      <c r="AD9" s="1"/>
      <c r="AE9" s="1"/>
      <c r="AF9" s="1"/>
      <c r="AG9" s="1"/>
      <c r="AH9" s="1"/>
      <c r="AI9" s="1"/>
      <c r="AJ9" s="1"/>
      <c r="AK9" s="1"/>
      <c r="AL9" s="1"/>
      <c r="AM9" s="1"/>
      <c r="AN9" s="1"/>
      <c r="AO9" s="1"/>
      <c r="AP9" s="1"/>
      <c r="AQ9" s="1"/>
    </row>
    <row r="10" spans="1:43" ht="16" x14ac:dyDescent="0.2">
      <c r="A10" s="1"/>
      <c r="B10" s="1"/>
      <c r="C10" s="1"/>
      <c r="D10" s="166">
        <v>3</v>
      </c>
      <c r="E10" s="160"/>
      <c r="F10" s="50"/>
      <c r="G10" s="39" t="str">
        <f>IFERROR(VLOOKUP(E10,'Z1 HAB CLASS'!$D$4:$E$45,2,FALSE)," ")</f>
        <v xml:space="preserve"> </v>
      </c>
      <c r="H10" s="40" t="str">
        <f>IFERROR(VLOOKUP(G10,'Z1 HAB CLASS'!$L$3:$N$9,2,FALSE)," ")</f>
        <v xml:space="preserve"> </v>
      </c>
      <c r="I10" s="41"/>
      <c r="J10" s="40" t="str">
        <f>IFERROR(VLOOKUP(I10,'Z3 CONDITION VALUE'!$A$3:$B$5,2,FALSE)," ")</f>
        <v xml:space="preserve"> </v>
      </c>
      <c r="K10" s="42" t="str">
        <f>IFERROR(VLOOKUP(G10,'Z1 HAB CLASS'!$L$4:$N$9,3,FALSE)," ")</f>
        <v xml:space="preserve"> </v>
      </c>
      <c r="L10" s="43" t="str">
        <f t="shared" si="0"/>
        <v xml:space="preserve"> </v>
      </c>
      <c r="M10" s="1"/>
      <c r="N10" s="167"/>
      <c r="O10" s="168"/>
      <c r="P10" s="164" t="str">
        <f t="shared" si="1"/>
        <v xml:space="preserve"> </v>
      </c>
      <c r="Q10" s="164" t="str">
        <f t="shared" si="2"/>
        <v xml:space="preserve"> </v>
      </c>
      <c r="R10" s="164" t="str">
        <f t="shared" si="3"/>
        <v/>
      </c>
      <c r="S10" s="165" t="str">
        <f t="shared" si="4"/>
        <v xml:space="preserve"> </v>
      </c>
      <c r="T10" s="55"/>
      <c r="U10" s="1"/>
      <c r="V10" s="1"/>
      <c r="W10" s="1">
        <f t="shared" si="5"/>
        <v>0</v>
      </c>
      <c r="X10" s="1"/>
      <c r="Y10" s="1"/>
      <c r="Z10" s="1"/>
      <c r="AA10" s="1"/>
      <c r="AB10" s="1"/>
      <c r="AC10" s="1"/>
      <c r="AD10" s="1"/>
      <c r="AE10" s="1"/>
      <c r="AF10" s="1"/>
      <c r="AG10" s="1"/>
      <c r="AH10" s="1"/>
      <c r="AI10" s="1"/>
      <c r="AJ10" s="1"/>
      <c r="AK10" s="1"/>
      <c r="AL10" s="1"/>
      <c r="AM10" s="1"/>
      <c r="AN10" s="1"/>
      <c r="AO10" s="1"/>
      <c r="AP10" s="1"/>
      <c r="AQ10" s="1"/>
    </row>
    <row r="11" spans="1:43" ht="16" x14ac:dyDescent="0.2">
      <c r="A11" s="1"/>
      <c r="B11" s="1"/>
      <c r="C11" s="1"/>
      <c r="D11" s="166">
        <v>4</v>
      </c>
      <c r="E11" s="160"/>
      <c r="F11" s="50"/>
      <c r="G11" s="39" t="str">
        <f>IFERROR(VLOOKUP(E11,'Z1 HAB CLASS'!$D$4:$E$45,2,FALSE)," ")</f>
        <v xml:space="preserve"> </v>
      </c>
      <c r="H11" s="40" t="str">
        <f>IFERROR(VLOOKUP(G11,'Z1 HAB CLASS'!$L$3:$N$9,2,FALSE)," ")</f>
        <v xml:space="preserve"> </v>
      </c>
      <c r="I11" s="41"/>
      <c r="J11" s="40" t="str">
        <f>IFERROR(VLOOKUP(I11,'Z3 CONDITION VALUE'!$A$3:$B$5,2,FALSE)," ")</f>
        <v xml:space="preserve"> </v>
      </c>
      <c r="K11" s="42" t="str">
        <f>IFERROR(VLOOKUP(G11,'Z1 HAB CLASS'!$L$4:$N$9,3,FALSE)," ")</f>
        <v xml:space="preserve"> </v>
      </c>
      <c r="L11" s="43" t="str">
        <f t="shared" si="0"/>
        <v xml:space="preserve"> </v>
      </c>
      <c r="M11" s="1"/>
      <c r="N11" s="167"/>
      <c r="O11" s="168"/>
      <c r="P11" s="164" t="str">
        <f t="shared" si="1"/>
        <v xml:space="preserve"> </v>
      </c>
      <c r="Q11" s="164" t="str">
        <f t="shared" si="2"/>
        <v xml:space="preserve"> </v>
      </c>
      <c r="R11" s="164" t="str">
        <f t="shared" si="3"/>
        <v/>
      </c>
      <c r="S11" s="165" t="str">
        <f t="shared" si="4"/>
        <v xml:space="preserve"> </v>
      </c>
      <c r="T11" s="55"/>
      <c r="U11" s="1"/>
      <c r="V11" s="1"/>
      <c r="W11" s="1">
        <f t="shared" si="5"/>
        <v>0</v>
      </c>
      <c r="X11" s="1"/>
      <c r="Y11" s="1"/>
      <c r="Z11" s="1"/>
      <c r="AA11" s="1"/>
      <c r="AB11" s="1"/>
      <c r="AC11" s="1"/>
      <c r="AD11" s="1"/>
      <c r="AE11" s="1"/>
      <c r="AF11" s="1"/>
      <c r="AG11" s="1"/>
      <c r="AH11" s="1"/>
      <c r="AI11" s="1"/>
      <c r="AJ11" s="1"/>
      <c r="AK11" s="1"/>
      <c r="AL11" s="1"/>
      <c r="AM11" s="1"/>
      <c r="AN11" s="1"/>
      <c r="AO11" s="1"/>
      <c r="AP11" s="1"/>
      <c r="AQ11" s="1"/>
    </row>
    <row r="12" spans="1:43" ht="16" x14ac:dyDescent="0.2">
      <c r="A12" s="1"/>
      <c r="B12" s="1"/>
      <c r="C12" s="1"/>
      <c r="D12" s="166">
        <v>5</v>
      </c>
      <c r="E12" s="160"/>
      <c r="F12" s="50"/>
      <c r="G12" s="39" t="str">
        <f>IFERROR(VLOOKUP(E12,'Z1 HAB CLASS'!$D$4:$E$45,2,FALSE)," ")</f>
        <v xml:space="preserve"> </v>
      </c>
      <c r="H12" s="40" t="str">
        <f>IFERROR(VLOOKUP(G12,'Z1 HAB CLASS'!$L$3:$N$9,2,FALSE)," ")</f>
        <v xml:space="preserve"> </v>
      </c>
      <c r="I12" s="41"/>
      <c r="J12" s="40" t="str">
        <f>IFERROR(VLOOKUP(I12,'Z3 CONDITION VALUE'!$A$3:$B$5,2,FALSE)," ")</f>
        <v xml:space="preserve"> </v>
      </c>
      <c r="K12" s="42" t="str">
        <f>IFERROR(VLOOKUP(G12,'Z1 HAB CLASS'!$L$4:$N$9,3,FALSE)," ")</f>
        <v xml:space="preserve"> </v>
      </c>
      <c r="L12" s="43" t="str">
        <f t="shared" si="0"/>
        <v xml:space="preserve"> </v>
      </c>
      <c r="M12" s="1"/>
      <c r="N12" s="167"/>
      <c r="O12" s="168"/>
      <c r="P12" s="164" t="str">
        <f t="shared" si="1"/>
        <v xml:space="preserve"> </v>
      </c>
      <c r="Q12" s="164" t="str">
        <f t="shared" si="2"/>
        <v xml:space="preserve"> </v>
      </c>
      <c r="R12" s="164" t="str">
        <f t="shared" si="3"/>
        <v/>
      </c>
      <c r="S12" s="165" t="str">
        <f t="shared" si="4"/>
        <v xml:space="preserve"> </v>
      </c>
      <c r="T12" s="55"/>
      <c r="U12" s="1"/>
      <c r="V12" s="1"/>
      <c r="W12" s="1">
        <f t="shared" si="5"/>
        <v>0</v>
      </c>
      <c r="X12" s="1"/>
      <c r="Y12" s="1"/>
      <c r="Z12" s="1"/>
      <c r="AA12" s="1"/>
      <c r="AB12" s="1"/>
      <c r="AC12" s="1"/>
      <c r="AD12" s="1"/>
      <c r="AE12" s="1"/>
      <c r="AF12" s="1"/>
      <c r="AG12" s="1"/>
      <c r="AH12" s="1"/>
      <c r="AI12" s="1"/>
      <c r="AJ12" s="1"/>
      <c r="AK12" s="1"/>
      <c r="AL12" s="1"/>
      <c r="AM12" s="1"/>
      <c r="AN12" s="1"/>
      <c r="AO12" s="1"/>
      <c r="AP12" s="1"/>
      <c r="AQ12" s="1"/>
    </row>
    <row r="13" spans="1:43" ht="16" x14ac:dyDescent="0.2">
      <c r="A13" s="1"/>
      <c r="B13" s="1"/>
      <c r="C13" s="1"/>
      <c r="D13" s="166">
        <v>6</v>
      </c>
      <c r="E13" s="160"/>
      <c r="F13" s="50"/>
      <c r="G13" s="39" t="str">
        <f>IFERROR(VLOOKUP(E13,'Z1 HAB CLASS'!$D$4:$E$45,2,FALSE)," ")</f>
        <v xml:space="preserve"> </v>
      </c>
      <c r="H13" s="40" t="str">
        <f>IFERROR(VLOOKUP(G13,'Z1 HAB CLASS'!$L$3:$N$9,2,FALSE)," ")</f>
        <v xml:space="preserve"> </v>
      </c>
      <c r="I13" s="41"/>
      <c r="J13" s="40" t="str">
        <f>IFERROR(VLOOKUP(I13,'Z3 CONDITION VALUE'!$A$3:$B$5,2,FALSE)," ")</f>
        <v xml:space="preserve"> </v>
      </c>
      <c r="K13" s="42" t="str">
        <f>IFERROR(VLOOKUP(G13,'Z1 HAB CLASS'!$L$4:$N$9,3,FALSE)," ")</f>
        <v xml:space="preserve"> </v>
      </c>
      <c r="L13" s="43" t="str">
        <f t="shared" si="0"/>
        <v xml:space="preserve"> </v>
      </c>
      <c r="M13" s="1"/>
      <c r="N13" s="167"/>
      <c r="O13" s="168"/>
      <c r="P13" s="164" t="str">
        <f t="shared" si="1"/>
        <v xml:space="preserve"> </v>
      </c>
      <c r="Q13" s="164" t="str">
        <f t="shared" si="2"/>
        <v xml:space="preserve"> </v>
      </c>
      <c r="R13" s="164" t="str">
        <f t="shared" si="3"/>
        <v/>
      </c>
      <c r="S13" s="165" t="str">
        <f t="shared" si="4"/>
        <v xml:space="preserve"> </v>
      </c>
      <c r="T13" s="55"/>
      <c r="U13" s="1"/>
      <c r="V13" s="1"/>
      <c r="W13" s="1">
        <f t="shared" si="5"/>
        <v>0</v>
      </c>
      <c r="X13" s="1"/>
      <c r="Y13" s="1"/>
      <c r="Z13" s="1"/>
      <c r="AA13" s="1"/>
      <c r="AB13" s="1"/>
      <c r="AC13" s="1"/>
      <c r="AD13" s="1"/>
      <c r="AE13" s="1"/>
      <c r="AF13" s="1"/>
      <c r="AG13" s="1"/>
      <c r="AH13" s="1"/>
      <c r="AI13" s="1"/>
      <c r="AJ13" s="1"/>
      <c r="AK13" s="1"/>
      <c r="AL13" s="1"/>
      <c r="AM13" s="1"/>
      <c r="AN13" s="1"/>
      <c r="AO13" s="1"/>
      <c r="AP13" s="1"/>
      <c r="AQ13" s="1"/>
    </row>
    <row r="14" spans="1:43" ht="16" x14ac:dyDescent="0.2">
      <c r="A14" s="1"/>
      <c r="B14" s="1"/>
      <c r="C14" s="1"/>
      <c r="D14" s="166">
        <v>7</v>
      </c>
      <c r="E14" s="160"/>
      <c r="F14" s="50"/>
      <c r="G14" s="39" t="str">
        <f>IFERROR(VLOOKUP(E14,'Z1 HAB CLASS'!$D$4:$E$45,2,FALSE)," ")</f>
        <v xml:space="preserve"> </v>
      </c>
      <c r="H14" s="40" t="str">
        <f>IFERROR(VLOOKUP(G14,'Z1 HAB CLASS'!$L$3:$N$9,2,FALSE)," ")</f>
        <v xml:space="preserve"> </v>
      </c>
      <c r="I14" s="41"/>
      <c r="J14" s="40" t="str">
        <f>IFERROR(VLOOKUP(I14,'Z3 CONDITION VALUE'!$A$3:$B$5,2,FALSE)," ")</f>
        <v xml:space="preserve"> </v>
      </c>
      <c r="K14" s="42" t="str">
        <f>IFERROR(VLOOKUP(G14,'Z1 HAB CLASS'!$L$4:$N$9,3,FALSE)," ")</f>
        <v xml:space="preserve"> </v>
      </c>
      <c r="L14" s="43" t="str">
        <f t="shared" si="0"/>
        <v xml:space="preserve"> </v>
      </c>
      <c r="M14" s="1"/>
      <c r="N14" s="167"/>
      <c r="O14" s="168"/>
      <c r="P14" s="164" t="str">
        <f t="shared" si="1"/>
        <v xml:space="preserve"> </v>
      </c>
      <c r="Q14" s="164" t="str">
        <f t="shared" si="2"/>
        <v xml:space="preserve"> </v>
      </c>
      <c r="R14" s="164" t="str">
        <f t="shared" si="3"/>
        <v/>
      </c>
      <c r="S14" s="165" t="str">
        <f t="shared" si="4"/>
        <v xml:space="preserve"> </v>
      </c>
      <c r="T14" s="55"/>
      <c r="U14" s="1"/>
      <c r="V14" s="1"/>
      <c r="W14" s="1">
        <f t="shared" si="5"/>
        <v>0</v>
      </c>
      <c r="X14" s="1"/>
      <c r="Y14" s="1"/>
      <c r="Z14" s="1"/>
      <c r="AA14" s="1"/>
      <c r="AB14" s="1"/>
      <c r="AC14" s="1"/>
      <c r="AD14" s="1"/>
      <c r="AE14" s="1"/>
      <c r="AF14" s="1"/>
      <c r="AG14" s="1"/>
      <c r="AH14" s="1"/>
      <c r="AI14" s="1"/>
      <c r="AJ14" s="1"/>
      <c r="AK14" s="1"/>
      <c r="AL14" s="1"/>
      <c r="AM14" s="1"/>
      <c r="AN14" s="1"/>
      <c r="AO14" s="1"/>
      <c r="AP14" s="1"/>
      <c r="AQ14" s="1"/>
    </row>
    <row r="15" spans="1:43" ht="16" x14ac:dyDescent="0.2">
      <c r="A15" s="1"/>
      <c r="B15" s="1"/>
      <c r="C15" s="1"/>
      <c r="D15" s="166">
        <v>8</v>
      </c>
      <c r="E15" s="160"/>
      <c r="F15" s="50"/>
      <c r="G15" s="39" t="str">
        <f>IFERROR(VLOOKUP(E15,'Z1 HAB CLASS'!$D$4:$E$45,2,FALSE)," ")</f>
        <v xml:space="preserve"> </v>
      </c>
      <c r="H15" s="40" t="str">
        <f>IFERROR(VLOOKUP(G15,'Z1 HAB CLASS'!$L$3:$N$9,2,FALSE)," ")</f>
        <v xml:space="preserve"> </v>
      </c>
      <c r="I15" s="41"/>
      <c r="J15" s="40" t="str">
        <f>IFERROR(VLOOKUP(I15,'Z3 CONDITION VALUE'!$A$3:$B$5,2,FALSE)," ")</f>
        <v xml:space="preserve"> </v>
      </c>
      <c r="K15" s="42" t="str">
        <f>IFERROR(VLOOKUP(G15,'Z1 HAB CLASS'!$L$4:$N$9,3,FALSE)," ")</f>
        <v xml:space="preserve"> </v>
      </c>
      <c r="L15" s="43" t="str">
        <f t="shared" si="0"/>
        <v xml:space="preserve"> </v>
      </c>
      <c r="M15" s="1"/>
      <c r="N15" s="167"/>
      <c r="O15" s="168"/>
      <c r="P15" s="164" t="str">
        <f t="shared" si="1"/>
        <v xml:space="preserve"> </v>
      </c>
      <c r="Q15" s="164" t="str">
        <f t="shared" si="2"/>
        <v xml:space="preserve"> </v>
      </c>
      <c r="R15" s="164" t="str">
        <f t="shared" si="3"/>
        <v/>
      </c>
      <c r="S15" s="165" t="str">
        <f t="shared" si="4"/>
        <v xml:space="preserve"> </v>
      </c>
      <c r="T15" s="55"/>
      <c r="U15" s="1"/>
      <c r="V15" s="1"/>
      <c r="W15" s="1">
        <f t="shared" si="5"/>
        <v>0</v>
      </c>
      <c r="X15" s="1"/>
      <c r="Y15" s="1"/>
      <c r="Z15" s="1"/>
      <c r="AA15" s="1"/>
      <c r="AB15" s="1"/>
      <c r="AC15" s="1"/>
      <c r="AD15" s="1"/>
      <c r="AE15" s="1"/>
      <c r="AF15" s="1"/>
      <c r="AG15" s="1"/>
      <c r="AH15" s="1"/>
      <c r="AI15" s="1"/>
      <c r="AJ15" s="1"/>
      <c r="AK15" s="1"/>
      <c r="AL15" s="1"/>
      <c r="AM15" s="1"/>
      <c r="AN15" s="1"/>
      <c r="AO15" s="1"/>
      <c r="AP15" s="1"/>
      <c r="AQ15" s="1"/>
    </row>
    <row r="16" spans="1:43" ht="16" x14ac:dyDescent="0.2">
      <c r="A16" s="1"/>
      <c r="B16" s="1"/>
      <c r="C16" s="1"/>
      <c r="D16" s="166">
        <v>9</v>
      </c>
      <c r="E16" s="160"/>
      <c r="F16" s="50"/>
      <c r="G16" s="39" t="str">
        <f>IFERROR(VLOOKUP(E16,'Z1 HAB CLASS'!$D$4:$E$45,2,FALSE)," ")</f>
        <v xml:space="preserve"> </v>
      </c>
      <c r="H16" s="40" t="str">
        <f>IFERROR(VLOOKUP(G16,'Z1 HAB CLASS'!$L$3:$N$9,2,FALSE)," ")</f>
        <v xml:space="preserve"> </v>
      </c>
      <c r="I16" s="41"/>
      <c r="J16" s="40" t="str">
        <f>IFERROR(VLOOKUP(I16,'Z3 CONDITION VALUE'!$A$3:$B$5,2,FALSE)," ")</f>
        <v xml:space="preserve"> </v>
      </c>
      <c r="K16" s="42" t="str">
        <f>IFERROR(VLOOKUP(G16,'Z1 HAB CLASS'!$L$4:$N$9,3,FALSE)," ")</f>
        <v xml:space="preserve"> </v>
      </c>
      <c r="L16" s="43" t="str">
        <f t="shared" si="0"/>
        <v xml:space="preserve"> </v>
      </c>
      <c r="M16" s="1"/>
      <c r="N16" s="167"/>
      <c r="O16" s="168"/>
      <c r="P16" s="164" t="str">
        <f t="shared" si="1"/>
        <v xml:space="preserve"> </v>
      </c>
      <c r="Q16" s="164" t="str">
        <f t="shared" si="2"/>
        <v xml:space="preserve"> </v>
      </c>
      <c r="R16" s="164" t="str">
        <f t="shared" si="3"/>
        <v/>
      </c>
      <c r="S16" s="165" t="str">
        <f t="shared" si="4"/>
        <v xml:space="preserve"> </v>
      </c>
      <c r="T16" s="55"/>
      <c r="U16" s="1"/>
      <c r="V16" s="1"/>
      <c r="W16" s="1">
        <f t="shared" si="5"/>
        <v>0</v>
      </c>
      <c r="X16" s="1"/>
      <c r="Y16" s="1"/>
      <c r="Z16" s="1"/>
      <c r="AA16" s="1"/>
      <c r="AB16" s="1"/>
      <c r="AC16" s="1"/>
      <c r="AD16" s="1"/>
      <c r="AE16" s="1"/>
      <c r="AF16" s="1"/>
      <c r="AG16" s="1"/>
      <c r="AH16" s="1"/>
      <c r="AI16" s="1"/>
      <c r="AJ16" s="1"/>
      <c r="AK16" s="1"/>
      <c r="AL16" s="1"/>
      <c r="AM16" s="1"/>
      <c r="AN16" s="1"/>
      <c r="AO16" s="1"/>
      <c r="AP16" s="1"/>
      <c r="AQ16" s="1"/>
    </row>
    <row r="17" spans="1:43" ht="16" x14ac:dyDescent="0.2">
      <c r="A17" s="1"/>
      <c r="B17" s="1"/>
      <c r="C17" s="1"/>
      <c r="D17" s="166">
        <v>10</v>
      </c>
      <c r="E17" s="160"/>
      <c r="F17" s="50"/>
      <c r="G17" s="39" t="str">
        <f>IFERROR(VLOOKUP(E17,'Z1 HAB CLASS'!$D$4:$E$45,2,FALSE)," ")</f>
        <v xml:space="preserve"> </v>
      </c>
      <c r="H17" s="40" t="str">
        <f>IFERROR(VLOOKUP(G17,'Z1 HAB CLASS'!$L$3:$N$9,2,FALSE)," ")</f>
        <v xml:space="preserve"> </v>
      </c>
      <c r="I17" s="41"/>
      <c r="J17" s="40" t="str">
        <f>IFERROR(VLOOKUP(I17,'Z3 CONDITION VALUE'!$A$3:$B$5,2,FALSE)," ")</f>
        <v xml:space="preserve"> </v>
      </c>
      <c r="K17" s="42" t="str">
        <f>IFERROR(VLOOKUP(G17,'Z1 HAB CLASS'!$L$4:$N$9,3,FALSE)," ")</f>
        <v xml:space="preserve"> </v>
      </c>
      <c r="L17" s="43" t="str">
        <f t="shared" si="0"/>
        <v xml:space="preserve"> </v>
      </c>
      <c r="M17" s="1"/>
      <c r="N17" s="167"/>
      <c r="O17" s="168"/>
      <c r="P17" s="164" t="str">
        <f t="shared" si="1"/>
        <v xml:space="preserve"> </v>
      </c>
      <c r="Q17" s="164" t="str">
        <f t="shared" si="2"/>
        <v xml:space="preserve"> </v>
      </c>
      <c r="R17" s="164" t="str">
        <f t="shared" si="3"/>
        <v/>
      </c>
      <c r="S17" s="165" t="str">
        <f t="shared" si="4"/>
        <v xml:space="preserve"> </v>
      </c>
      <c r="T17" s="55"/>
      <c r="U17" s="1"/>
      <c r="V17" s="1"/>
      <c r="W17" s="1">
        <f t="shared" si="5"/>
        <v>0</v>
      </c>
      <c r="X17" s="1"/>
      <c r="Y17" s="1"/>
      <c r="Z17" s="1"/>
      <c r="AA17" s="1"/>
      <c r="AB17" s="1"/>
      <c r="AC17" s="1"/>
      <c r="AD17" s="1"/>
      <c r="AE17" s="1"/>
      <c r="AF17" s="1"/>
      <c r="AG17" s="1"/>
      <c r="AH17" s="1"/>
      <c r="AI17" s="1"/>
      <c r="AJ17" s="1"/>
      <c r="AK17" s="1"/>
      <c r="AL17" s="1"/>
      <c r="AM17" s="1"/>
      <c r="AN17" s="1"/>
      <c r="AO17" s="1"/>
      <c r="AP17" s="1"/>
      <c r="AQ17" s="1"/>
    </row>
    <row r="18" spans="1:43" ht="16" x14ac:dyDescent="0.2">
      <c r="A18" s="1"/>
      <c r="B18" s="1"/>
      <c r="C18" s="1"/>
      <c r="D18" s="166">
        <v>11</v>
      </c>
      <c r="E18" s="160"/>
      <c r="F18" s="50"/>
      <c r="G18" s="39" t="str">
        <f>IFERROR(VLOOKUP(E18,'Z1 HAB CLASS'!$D$4:$E$45,2,FALSE)," ")</f>
        <v xml:space="preserve"> </v>
      </c>
      <c r="H18" s="40" t="str">
        <f>IFERROR(VLOOKUP(G18,'Z1 HAB CLASS'!$L$3:$N$9,2,FALSE)," ")</f>
        <v xml:space="preserve"> </v>
      </c>
      <c r="I18" s="41"/>
      <c r="J18" s="40" t="str">
        <f>IFERROR(VLOOKUP(I18,'Z3 CONDITION VALUE'!$A$3:$B$5,2,FALSE)," ")</f>
        <v xml:space="preserve"> </v>
      </c>
      <c r="K18" s="42" t="str">
        <f>IFERROR(VLOOKUP(G18,'Z1 HAB CLASS'!$L$4:$N$9,3,FALSE)," ")</f>
        <v xml:space="preserve"> </v>
      </c>
      <c r="L18" s="43" t="str">
        <f t="shared" si="0"/>
        <v xml:space="preserve"> </v>
      </c>
      <c r="M18" s="1"/>
      <c r="N18" s="167"/>
      <c r="O18" s="168"/>
      <c r="P18" s="164" t="str">
        <f t="shared" si="1"/>
        <v xml:space="preserve"> </v>
      </c>
      <c r="Q18" s="164" t="str">
        <f t="shared" si="2"/>
        <v xml:space="preserve"> </v>
      </c>
      <c r="R18" s="164" t="str">
        <f t="shared" si="3"/>
        <v/>
      </c>
      <c r="S18" s="165" t="str">
        <f t="shared" si="4"/>
        <v xml:space="preserve"> </v>
      </c>
      <c r="T18" s="55"/>
      <c r="U18" s="1"/>
      <c r="V18" s="1"/>
      <c r="W18" s="1">
        <f t="shared" si="5"/>
        <v>0</v>
      </c>
      <c r="X18" s="1"/>
      <c r="Y18" s="1"/>
      <c r="Z18" s="1"/>
      <c r="AA18" s="1"/>
      <c r="AB18" s="1"/>
      <c r="AC18" s="1"/>
      <c r="AD18" s="1"/>
      <c r="AE18" s="1"/>
      <c r="AF18" s="1"/>
      <c r="AG18" s="1"/>
      <c r="AH18" s="1"/>
      <c r="AI18" s="1"/>
      <c r="AJ18" s="1"/>
      <c r="AK18" s="1"/>
      <c r="AL18" s="1"/>
      <c r="AM18" s="1"/>
      <c r="AN18" s="1"/>
      <c r="AO18" s="1"/>
      <c r="AP18" s="1"/>
      <c r="AQ18" s="1"/>
    </row>
    <row r="19" spans="1:43" ht="16" x14ac:dyDescent="0.2">
      <c r="A19" s="1"/>
      <c r="B19" s="1"/>
      <c r="C19" s="1"/>
      <c r="D19" s="166">
        <v>12</v>
      </c>
      <c r="E19" s="160"/>
      <c r="F19" s="50"/>
      <c r="G19" s="39" t="str">
        <f>IFERROR(VLOOKUP(E19,'Z1 HAB CLASS'!$D$4:$E$45,2,FALSE)," ")</f>
        <v xml:space="preserve"> </v>
      </c>
      <c r="H19" s="40" t="str">
        <f>IFERROR(VLOOKUP(G19,'Z1 HAB CLASS'!$L$3:$N$9,2,FALSE)," ")</f>
        <v xml:space="preserve"> </v>
      </c>
      <c r="I19" s="41"/>
      <c r="J19" s="40" t="str">
        <f>IFERROR(VLOOKUP(I19,'Z3 CONDITION VALUE'!$A$3:$B$5,2,FALSE)," ")</f>
        <v xml:space="preserve"> </v>
      </c>
      <c r="K19" s="42" t="str">
        <f>IFERROR(VLOOKUP(G19,'Z1 HAB CLASS'!$L$4:$N$9,3,FALSE)," ")</f>
        <v xml:space="preserve"> </v>
      </c>
      <c r="L19" s="43" t="str">
        <f t="shared" si="0"/>
        <v xml:space="preserve"> </v>
      </c>
      <c r="M19" s="1"/>
      <c r="N19" s="167"/>
      <c r="O19" s="168"/>
      <c r="P19" s="164" t="str">
        <f t="shared" si="1"/>
        <v xml:space="preserve"> </v>
      </c>
      <c r="Q19" s="164" t="str">
        <f t="shared" si="2"/>
        <v xml:space="preserve"> </v>
      </c>
      <c r="R19" s="164" t="str">
        <f t="shared" si="3"/>
        <v/>
      </c>
      <c r="S19" s="165" t="str">
        <f t="shared" si="4"/>
        <v xml:space="preserve"> </v>
      </c>
      <c r="T19" s="55"/>
      <c r="U19" s="1"/>
      <c r="V19" s="1"/>
      <c r="W19" s="1">
        <f t="shared" si="5"/>
        <v>0</v>
      </c>
      <c r="X19" s="1"/>
      <c r="Y19" s="1"/>
      <c r="Z19" s="1"/>
      <c r="AA19" s="1"/>
      <c r="AB19" s="1"/>
      <c r="AC19" s="1"/>
      <c r="AD19" s="1"/>
      <c r="AE19" s="1"/>
      <c r="AF19" s="1"/>
      <c r="AG19" s="1"/>
      <c r="AH19" s="1"/>
      <c r="AI19" s="1"/>
      <c r="AJ19" s="1"/>
      <c r="AK19" s="1"/>
      <c r="AL19" s="1"/>
      <c r="AM19" s="1"/>
      <c r="AN19" s="1"/>
      <c r="AO19" s="1"/>
      <c r="AP19" s="1"/>
      <c r="AQ19" s="1"/>
    </row>
    <row r="20" spans="1:43" ht="16" x14ac:dyDescent="0.2">
      <c r="A20" s="1"/>
      <c r="B20" s="1"/>
      <c r="C20" s="1"/>
      <c r="D20" s="166">
        <v>13</v>
      </c>
      <c r="E20" s="160"/>
      <c r="F20" s="50"/>
      <c r="G20" s="39" t="str">
        <f>IFERROR(VLOOKUP(E20,'Z1 HAB CLASS'!$D$4:$E$45,2,FALSE)," ")</f>
        <v xml:space="preserve"> </v>
      </c>
      <c r="H20" s="40" t="str">
        <f>IFERROR(VLOOKUP(G20,'Z1 HAB CLASS'!$L$3:$N$9,2,FALSE)," ")</f>
        <v xml:space="preserve"> </v>
      </c>
      <c r="I20" s="41"/>
      <c r="J20" s="40" t="str">
        <f>IFERROR(VLOOKUP(I20,'Z3 CONDITION VALUE'!$A$3:$B$5,2,FALSE)," ")</f>
        <v xml:space="preserve"> </v>
      </c>
      <c r="K20" s="42" t="str">
        <f>IFERROR(VLOOKUP(G20,'Z1 HAB CLASS'!$L$4:$N$9,3,FALSE)," ")</f>
        <v xml:space="preserve"> </v>
      </c>
      <c r="L20" s="43" t="str">
        <f t="shared" si="0"/>
        <v xml:space="preserve"> </v>
      </c>
      <c r="M20" s="1"/>
      <c r="N20" s="167"/>
      <c r="O20" s="168"/>
      <c r="P20" s="164" t="str">
        <f t="shared" si="1"/>
        <v xml:space="preserve"> </v>
      </c>
      <c r="Q20" s="164" t="str">
        <f t="shared" si="2"/>
        <v xml:space="preserve"> </v>
      </c>
      <c r="R20" s="164" t="str">
        <f t="shared" si="3"/>
        <v/>
      </c>
      <c r="S20" s="165" t="str">
        <f t="shared" si="4"/>
        <v xml:space="preserve"> </v>
      </c>
      <c r="T20" s="55"/>
      <c r="U20" s="1"/>
      <c r="V20" s="1"/>
      <c r="W20" s="1">
        <f t="shared" si="5"/>
        <v>0</v>
      </c>
      <c r="X20" s="1"/>
      <c r="Y20" s="1"/>
      <c r="Z20" s="1"/>
      <c r="AA20" s="1"/>
      <c r="AB20" s="1"/>
      <c r="AC20" s="1"/>
      <c r="AD20" s="1"/>
      <c r="AE20" s="1"/>
      <c r="AF20" s="1"/>
      <c r="AG20" s="1"/>
      <c r="AH20" s="1"/>
      <c r="AI20" s="1"/>
      <c r="AJ20" s="1"/>
      <c r="AK20" s="1"/>
      <c r="AL20" s="1"/>
      <c r="AM20" s="1"/>
      <c r="AN20" s="1"/>
      <c r="AO20" s="1"/>
      <c r="AP20" s="1"/>
      <c r="AQ20" s="1"/>
    </row>
    <row r="21" spans="1:43" ht="15.75" customHeight="1" x14ac:dyDescent="0.2">
      <c r="A21" s="1"/>
      <c r="B21" s="1"/>
      <c r="C21" s="1"/>
      <c r="D21" s="166">
        <v>14</v>
      </c>
      <c r="E21" s="160"/>
      <c r="F21" s="50"/>
      <c r="G21" s="39" t="str">
        <f>IFERROR(VLOOKUP(E21,'Z1 HAB CLASS'!$D$4:$E$45,2,FALSE)," ")</f>
        <v xml:space="preserve"> </v>
      </c>
      <c r="H21" s="40" t="str">
        <f>IFERROR(VLOOKUP(G21,'Z1 HAB CLASS'!$L$3:$N$9,2,FALSE)," ")</f>
        <v xml:space="preserve"> </v>
      </c>
      <c r="I21" s="41"/>
      <c r="J21" s="40" t="str">
        <f>IFERROR(VLOOKUP(I21,'Z3 CONDITION VALUE'!$A$3:$B$5,2,FALSE)," ")</f>
        <v xml:space="preserve"> </v>
      </c>
      <c r="K21" s="42" t="str">
        <f>IFERROR(VLOOKUP(G21,'Z1 HAB CLASS'!$L$4:$N$9,3,FALSE)," ")</f>
        <v xml:space="preserve"> </v>
      </c>
      <c r="L21" s="43" t="str">
        <f t="shared" si="0"/>
        <v xml:space="preserve"> </v>
      </c>
      <c r="M21" s="1"/>
      <c r="N21" s="167"/>
      <c r="O21" s="168"/>
      <c r="P21" s="164" t="str">
        <f t="shared" si="1"/>
        <v xml:space="preserve"> </v>
      </c>
      <c r="Q21" s="164" t="str">
        <f t="shared" si="2"/>
        <v xml:space="preserve"> </v>
      </c>
      <c r="R21" s="164" t="str">
        <f t="shared" si="3"/>
        <v/>
      </c>
      <c r="S21" s="165" t="str">
        <f t="shared" si="4"/>
        <v xml:space="preserve"> </v>
      </c>
      <c r="T21" s="55"/>
      <c r="U21" s="1"/>
      <c r="V21" s="1"/>
      <c r="W21" s="1">
        <f t="shared" si="5"/>
        <v>0</v>
      </c>
      <c r="X21" s="1"/>
      <c r="Y21" s="1"/>
      <c r="Z21" s="1"/>
      <c r="AA21" s="1"/>
      <c r="AB21" s="1"/>
      <c r="AC21" s="1"/>
      <c r="AD21" s="1"/>
      <c r="AE21" s="1"/>
      <c r="AF21" s="1"/>
      <c r="AG21" s="1"/>
      <c r="AH21" s="1"/>
      <c r="AI21" s="1"/>
      <c r="AJ21" s="1"/>
      <c r="AK21" s="1"/>
      <c r="AL21" s="1"/>
      <c r="AM21" s="1"/>
      <c r="AN21" s="1"/>
      <c r="AO21" s="1"/>
      <c r="AP21" s="1"/>
      <c r="AQ21" s="1"/>
    </row>
    <row r="22" spans="1:43" ht="15.75" customHeight="1" x14ac:dyDescent="0.2">
      <c r="A22" s="1"/>
      <c r="B22" s="1"/>
      <c r="C22" s="1"/>
      <c r="D22" s="166">
        <v>15</v>
      </c>
      <c r="E22" s="160"/>
      <c r="F22" s="50"/>
      <c r="G22" s="39" t="str">
        <f>IFERROR(VLOOKUP(E22,'Z1 HAB CLASS'!$D$4:$E$45,2,FALSE)," ")</f>
        <v xml:space="preserve"> </v>
      </c>
      <c r="H22" s="40" t="str">
        <f>IFERROR(VLOOKUP(G22,'Z1 HAB CLASS'!$L$3:$N$9,2,FALSE)," ")</f>
        <v xml:space="preserve"> </v>
      </c>
      <c r="I22" s="41"/>
      <c r="J22" s="40" t="str">
        <f>IFERROR(VLOOKUP(I22,'Z3 CONDITION VALUE'!$A$3:$B$5,2,FALSE)," ")</f>
        <v xml:space="preserve"> </v>
      </c>
      <c r="K22" s="42" t="str">
        <f>IFERROR(VLOOKUP(G22,'Z1 HAB CLASS'!$L$4:$N$9,3,FALSE)," ")</f>
        <v xml:space="preserve"> </v>
      </c>
      <c r="L22" s="43" t="str">
        <f t="shared" si="0"/>
        <v xml:space="preserve"> </v>
      </c>
      <c r="M22" s="1"/>
      <c r="N22" s="167"/>
      <c r="O22" s="168"/>
      <c r="P22" s="164" t="str">
        <f t="shared" si="1"/>
        <v xml:space="preserve"> </v>
      </c>
      <c r="Q22" s="164" t="str">
        <f t="shared" si="2"/>
        <v xml:space="preserve"> </v>
      </c>
      <c r="R22" s="164" t="str">
        <f t="shared" si="3"/>
        <v/>
      </c>
      <c r="S22" s="165" t="str">
        <f t="shared" si="4"/>
        <v xml:space="preserve"> </v>
      </c>
      <c r="T22" s="55"/>
      <c r="U22" s="1"/>
      <c r="V22" s="1"/>
      <c r="W22" s="1">
        <f t="shared" si="5"/>
        <v>0</v>
      </c>
      <c r="X22" s="1"/>
      <c r="Y22" s="1"/>
      <c r="Z22" s="1"/>
      <c r="AA22" s="1"/>
      <c r="AB22" s="1"/>
      <c r="AC22" s="1"/>
      <c r="AD22" s="1"/>
      <c r="AE22" s="1"/>
      <c r="AF22" s="1"/>
      <c r="AG22" s="1"/>
      <c r="AH22" s="1"/>
      <c r="AI22" s="1"/>
      <c r="AJ22" s="1"/>
      <c r="AK22" s="1"/>
      <c r="AL22" s="1"/>
      <c r="AM22" s="1"/>
      <c r="AN22" s="1"/>
      <c r="AO22" s="1"/>
      <c r="AP22" s="1"/>
      <c r="AQ22" s="1"/>
    </row>
    <row r="23" spans="1:43" ht="15.75" customHeight="1" x14ac:dyDescent="0.2">
      <c r="A23" s="1"/>
      <c r="B23" s="1"/>
      <c r="C23" s="1"/>
      <c r="D23" s="166">
        <v>16</v>
      </c>
      <c r="E23" s="160"/>
      <c r="F23" s="50"/>
      <c r="G23" s="39" t="str">
        <f>IFERROR(VLOOKUP(E23,'Z1 HAB CLASS'!$D$4:$E$45,2,FALSE)," ")</f>
        <v xml:space="preserve"> </v>
      </c>
      <c r="H23" s="40" t="str">
        <f>IFERROR(VLOOKUP(G23,'Z1 HAB CLASS'!$L$3:$N$9,2,FALSE)," ")</f>
        <v xml:space="preserve"> </v>
      </c>
      <c r="I23" s="41"/>
      <c r="J23" s="40" t="str">
        <f>IFERROR(VLOOKUP(I23,'Z3 CONDITION VALUE'!$A$3:$B$5,2,FALSE)," ")</f>
        <v xml:space="preserve"> </v>
      </c>
      <c r="K23" s="42" t="str">
        <f>IFERROR(VLOOKUP(G23,'Z1 HAB CLASS'!$L$4:$N$9,3,FALSE)," ")</f>
        <v xml:space="preserve"> </v>
      </c>
      <c r="L23" s="43" t="str">
        <f t="shared" si="0"/>
        <v xml:space="preserve"> </v>
      </c>
      <c r="M23" s="1"/>
      <c r="N23" s="167"/>
      <c r="O23" s="168"/>
      <c r="P23" s="164" t="str">
        <f t="shared" si="1"/>
        <v xml:space="preserve"> </v>
      </c>
      <c r="Q23" s="164" t="str">
        <f t="shared" si="2"/>
        <v xml:space="preserve"> </v>
      </c>
      <c r="R23" s="164" t="str">
        <f t="shared" si="3"/>
        <v/>
      </c>
      <c r="S23" s="165" t="str">
        <f t="shared" si="4"/>
        <v xml:space="preserve"> </v>
      </c>
      <c r="T23" s="55"/>
      <c r="U23" s="1"/>
      <c r="V23" s="1"/>
      <c r="W23" s="1">
        <f t="shared" si="5"/>
        <v>0</v>
      </c>
      <c r="X23" s="1"/>
      <c r="Y23" s="1"/>
      <c r="Z23" s="1"/>
      <c r="AA23" s="1"/>
      <c r="AB23" s="1"/>
      <c r="AC23" s="1"/>
      <c r="AD23" s="1"/>
      <c r="AE23" s="1"/>
      <c r="AF23" s="1"/>
      <c r="AG23" s="1"/>
      <c r="AH23" s="1"/>
      <c r="AI23" s="1"/>
      <c r="AJ23" s="1"/>
      <c r="AK23" s="1"/>
      <c r="AL23" s="1"/>
      <c r="AM23" s="1"/>
      <c r="AN23" s="1"/>
      <c r="AO23" s="1"/>
      <c r="AP23" s="1"/>
      <c r="AQ23" s="1"/>
    </row>
    <row r="24" spans="1:43" ht="15.75" customHeight="1" x14ac:dyDescent="0.2">
      <c r="A24" s="1"/>
      <c r="B24" s="1"/>
      <c r="C24" s="1"/>
      <c r="D24" s="166">
        <v>17</v>
      </c>
      <c r="E24" s="160"/>
      <c r="F24" s="50"/>
      <c r="G24" s="39" t="str">
        <f>IFERROR(VLOOKUP(E24,'Z1 HAB CLASS'!$D$4:$E$45,2,FALSE)," ")</f>
        <v xml:space="preserve"> </v>
      </c>
      <c r="H24" s="40" t="str">
        <f>IFERROR(VLOOKUP(G24,'Z1 HAB CLASS'!$L$3:$N$9,2,FALSE)," ")</f>
        <v xml:space="preserve"> </v>
      </c>
      <c r="I24" s="41"/>
      <c r="J24" s="40" t="str">
        <f>IFERROR(VLOOKUP(I24,'Z3 CONDITION VALUE'!$A$3:$B$5,2,FALSE)," ")</f>
        <v xml:space="preserve"> </v>
      </c>
      <c r="K24" s="42" t="str">
        <f>IFERROR(VLOOKUP(G24,'Z1 HAB CLASS'!$L$4:$N$9,3,FALSE)," ")</f>
        <v xml:space="preserve"> </v>
      </c>
      <c r="L24" s="43" t="str">
        <f t="shared" si="0"/>
        <v xml:space="preserve"> </v>
      </c>
      <c r="M24" s="1"/>
      <c r="N24" s="167"/>
      <c r="O24" s="168"/>
      <c r="P24" s="164" t="str">
        <f t="shared" si="1"/>
        <v xml:space="preserve"> </v>
      </c>
      <c r="Q24" s="164" t="str">
        <f t="shared" si="2"/>
        <v xml:space="preserve"> </v>
      </c>
      <c r="R24" s="164" t="str">
        <f t="shared" si="3"/>
        <v/>
      </c>
      <c r="S24" s="165" t="str">
        <f t="shared" si="4"/>
        <v xml:space="preserve"> </v>
      </c>
      <c r="T24" s="55"/>
      <c r="U24" s="1"/>
      <c r="V24" s="1"/>
      <c r="W24" s="1">
        <f t="shared" si="5"/>
        <v>0</v>
      </c>
      <c r="X24" s="1"/>
      <c r="Y24" s="1"/>
      <c r="Z24" s="1"/>
      <c r="AA24" s="1"/>
      <c r="AB24" s="1"/>
      <c r="AC24" s="1"/>
      <c r="AD24" s="1"/>
      <c r="AE24" s="1"/>
      <c r="AF24" s="1"/>
      <c r="AG24" s="1"/>
      <c r="AH24" s="1"/>
      <c r="AI24" s="1"/>
      <c r="AJ24" s="1"/>
      <c r="AK24" s="1"/>
      <c r="AL24" s="1"/>
      <c r="AM24" s="1"/>
      <c r="AN24" s="1"/>
      <c r="AO24" s="1"/>
      <c r="AP24" s="1"/>
      <c r="AQ24" s="1"/>
    </row>
    <row r="25" spans="1:43" ht="15.75" customHeight="1" x14ac:dyDescent="0.2">
      <c r="A25" s="1"/>
      <c r="B25" s="1"/>
      <c r="C25" s="1"/>
      <c r="D25" s="166">
        <v>18</v>
      </c>
      <c r="E25" s="160"/>
      <c r="F25" s="50"/>
      <c r="G25" s="39" t="str">
        <f>IFERROR(VLOOKUP(E25,'Z1 HAB CLASS'!$D$4:$E$45,2,FALSE)," ")</f>
        <v xml:space="preserve"> </v>
      </c>
      <c r="H25" s="40" t="str">
        <f>IFERROR(VLOOKUP(G25,'Z1 HAB CLASS'!$L$3:$N$9,2,FALSE)," ")</f>
        <v xml:space="preserve"> </v>
      </c>
      <c r="I25" s="41"/>
      <c r="J25" s="40" t="str">
        <f>IFERROR(VLOOKUP(I25,'Z3 CONDITION VALUE'!$A$3:$B$5,2,FALSE)," ")</f>
        <v xml:space="preserve"> </v>
      </c>
      <c r="K25" s="42" t="str">
        <f>IFERROR(VLOOKUP(G25,'Z1 HAB CLASS'!$L$4:$N$9,3,FALSE)," ")</f>
        <v xml:space="preserve"> </v>
      </c>
      <c r="L25" s="43" t="str">
        <f t="shared" si="0"/>
        <v xml:space="preserve"> </v>
      </c>
      <c r="M25" s="1"/>
      <c r="N25" s="167"/>
      <c r="O25" s="168"/>
      <c r="P25" s="164" t="str">
        <f t="shared" si="1"/>
        <v xml:space="preserve"> </v>
      </c>
      <c r="Q25" s="164" t="str">
        <f t="shared" si="2"/>
        <v xml:space="preserve"> </v>
      </c>
      <c r="R25" s="164" t="str">
        <f t="shared" si="3"/>
        <v/>
      </c>
      <c r="S25" s="165" t="str">
        <f t="shared" si="4"/>
        <v xml:space="preserve"> </v>
      </c>
      <c r="T25" s="55"/>
      <c r="U25" s="1"/>
      <c r="V25" s="1"/>
      <c r="W25" s="1">
        <f t="shared" si="5"/>
        <v>0</v>
      </c>
      <c r="X25" s="1"/>
      <c r="Y25" s="1"/>
      <c r="Z25" s="1"/>
      <c r="AA25" s="1"/>
      <c r="AB25" s="1"/>
      <c r="AC25" s="1"/>
      <c r="AD25" s="1"/>
      <c r="AE25" s="1"/>
      <c r="AF25" s="1"/>
      <c r="AG25" s="1"/>
      <c r="AH25" s="1"/>
      <c r="AI25" s="1"/>
      <c r="AJ25" s="1"/>
      <c r="AK25" s="1"/>
      <c r="AL25" s="1"/>
      <c r="AM25" s="1"/>
      <c r="AN25" s="1"/>
      <c r="AO25" s="1"/>
      <c r="AP25" s="1"/>
      <c r="AQ25" s="1"/>
    </row>
    <row r="26" spans="1:43" ht="15.75" customHeight="1" x14ac:dyDescent="0.2">
      <c r="A26" s="1"/>
      <c r="B26" s="1"/>
      <c r="C26" s="1"/>
      <c r="D26" s="166">
        <v>19</v>
      </c>
      <c r="E26" s="160"/>
      <c r="F26" s="50"/>
      <c r="G26" s="39" t="str">
        <f>IFERROR(VLOOKUP(E26,'Z1 HAB CLASS'!$D$4:$E$45,2,FALSE)," ")</f>
        <v xml:space="preserve"> </v>
      </c>
      <c r="H26" s="40" t="str">
        <f>IFERROR(VLOOKUP(G26,'Z1 HAB CLASS'!$L$3:$N$9,2,FALSE)," ")</f>
        <v xml:space="preserve"> </v>
      </c>
      <c r="I26" s="41"/>
      <c r="J26" s="40" t="str">
        <f>IFERROR(VLOOKUP(I26,'Z3 CONDITION VALUE'!$A$3:$B$5,2,FALSE)," ")</f>
        <v xml:space="preserve"> </v>
      </c>
      <c r="K26" s="42" t="str">
        <f>IFERROR(VLOOKUP(G26,'Z1 HAB CLASS'!$L$4:$N$9,3,FALSE)," ")</f>
        <v xml:space="preserve"> </v>
      </c>
      <c r="L26" s="43" t="str">
        <f t="shared" si="0"/>
        <v xml:space="preserve"> </v>
      </c>
      <c r="M26" s="1"/>
      <c r="N26" s="167"/>
      <c r="O26" s="168"/>
      <c r="P26" s="164" t="str">
        <f t="shared" si="1"/>
        <v xml:space="preserve"> </v>
      </c>
      <c r="Q26" s="164" t="str">
        <f t="shared" si="2"/>
        <v xml:space="preserve"> </v>
      </c>
      <c r="R26" s="164" t="str">
        <f t="shared" si="3"/>
        <v/>
      </c>
      <c r="S26" s="165" t="str">
        <f t="shared" si="4"/>
        <v xml:space="preserve"> </v>
      </c>
      <c r="T26" s="55"/>
      <c r="U26" s="1"/>
      <c r="V26" s="1"/>
      <c r="W26" s="1">
        <f t="shared" si="5"/>
        <v>0</v>
      </c>
      <c r="X26" s="1"/>
      <c r="Y26" s="1"/>
      <c r="Z26" s="1"/>
      <c r="AA26" s="1"/>
      <c r="AB26" s="1"/>
      <c r="AC26" s="1"/>
      <c r="AD26" s="1"/>
      <c r="AE26" s="1"/>
      <c r="AF26" s="1"/>
      <c r="AG26" s="1"/>
      <c r="AH26" s="1"/>
      <c r="AI26" s="1"/>
      <c r="AJ26" s="1"/>
      <c r="AK26" s="1"/>
      <c r="AL26" s="1"/>
      <c r="AM26" s="1"/>
      <c r="AN26" s="1"/>
      <c r="AO26" s="1"/>
      <c r="AP26" s="1"/>
      <c r="AQ26" s="1"/>
    </row>
    <row r="27" spans="1:43" ht="15.75" customHeight="1" x14ac:dyDescent="0.2">
      <c r="A27" s="1"/>
      <c r="B27" s="1"/>
      <c r="C27" s="1"/>
      <c r="D27" s="166">
        <v>20</v>
      </c>
      <c r="E27" s="160"/>
      <c r="F27" s="50"/>
      <c r="G27" s="39" t="str">
        <f>IFERROR(VLOOKUP(E27,'Z1 HAB CLASS'!$D$4:$E$45,2,FALSE)," ")</f>
        <v xml:space="preserve"> </v>
      </c>
      <c r="H27" s="40" t="str">
        <f>IFERROR(VLOOKUP(G27,'Z1 HAB CLASS'!$L$3:$N$9,2,FALSE)," ")</f>
        <v xml:space="preserve"> </v>
      </c>
      <c r="I27" s="41"/>
      <c r="J27" s="40" t="str">
        <f>IFERROR(VLOOKUP(I27,'Z3 CONDITION VALUE'!$A$3:$B$5,2,FALSE)," ")</f>
        <v xml:space="preserve"> </v>
      </c>
      <c r="K27" s="42" t="str">
        <f>IFERROR(VLOOKUP(G27,'Z1 HAB CLASS'!$L$4:$N$9,3,FALSE)," ")</f>
        <v xml:space="preserve"> </v>
      </c>
      <c r="L27" s="43" t="str">
        <f t="shared" si="0"/>
        <v xml:space="preserve"> </v>
      </c>
      <c r="M27" s="1"/>
      <c r="N27" s="167"/>
      <c r="O27" s="168"/>
      <c r="P27" s="164" t="str">
        <f t="shared" si="1"/>
        <v xml:space="preserve"> </v>
      </c>
      <c r="Q27" s="164" t="str">
        <f t="shared" si="2"/>
        <v xml:space="preserve"> </v>
      </c>
      <c r="R27" s="164" t="str">
        <f t="shared" si="3"/>
        <v/>
      </c>
      <c r="S27" s="165" t="str">
        <f t="shared" si="4"/>
        <v xml:space="preserve"> </v>
      </c>
      <c r="T27" s="55"/>
      <c r="U27" s="1"/>
      <c r="V27" s="1"/>
      <c r="W27" s="1">
        <f t="shared" si="5"/>
        <v>0</v>
      </c>
      <c r="X27" s="1"/>
      <c r="Y27" s="1"/>
      <c r="Z27" s="1"/>
      <c r="AA27" s="1"/>
      <c r="AB27" s="1"/>
      <c r="AC27" s="1"/>
      <c r="AD27" s="1"/>
      <c r="AE27" s="1"/>
      <c r="AF27" s="1"/>
      <c r="AG27" s="1"/>
      <c r="AH27" s="1"/>
      <c r="AI27" s="1"/>
      <c r="AJ27" s="1"/>
      <c r="AK27" s="1"/>
      <c r="AL27" s="1"/>
      <c r="AM27" s="1"/>
      <c r="AN27" s="1"/>
      <c r="AO27" s="1"/>
      <c r="AP27" s="1"/>
      <c r="AQ27" s="1"/>
    </row>
    <row r="28" spans="1:43" ht="15.75" customHeight="1" x14ac:dyDescent="0.2">
      <c r="A28" s="1"/>
      <c r="B28" s="1"/>
      <c r="C28" s="1"/>
      <c r="D28" s="166">
        <v>21</v>
      </c>
      <c r="E28" s="160"/>
      <c r="F28" s="50"/>
      <c r="G28" s="39" t="str">
        <f>IFERROR(VLOOKUP(E28,'Z1 HAB CLASS'!$D$4:$E$45,2,FALSE)," ")</f>
        <v xml:space="preserve"> </v>
      </c>
      <c r="H28" s="40" t="str">
        <f>IFERROR(VLOOKUP(G28,'Z1 HAB CLASS'!$L$3:$N$9,2,FALSE)," ")</f>
        <v xml:space="preserve"> </v>
      </c>
      <c r="I28" s="41"/>
      <c r="J28" s="40" t="str">
        <f>IFERROR(VLOOKUP(I28,'Z3 CONDITION VALUE'!$A$3:$B$5,2,FALSE)," ")</f>
        <v xml:space="preserve"> </v>
      </c>
      <c r="K28" s="42" t="str">
        <f>IFERROR(VLOOKUP(G28,'Z1 HAB CLASS'!$L$4:$N$9,3,FALSE)," ")</f>
        <v xml:space="preserve"> </v>
      </c>
      <c r="L28" s="43" t="str">
        <f t="shared" si="0"/>
        <v xml:space="preserve"> </v>
      </c>
      <c r="M28" s="1"/>
      <c r="N28" s="167"/>
      <c r="O28" s="168"/>
      <c r="P28" s="164" t="str">
        <f t="shared" si="1"/>
        <v xml:space="preserve"> </v>
      </c>
      <c r="Q28" s="164" t="str">
        <f t="shared" si="2"/>
        <v xml:space="preserve"> </v>
      </c>
      <c r="R28" s="164" t="str">
        <f t="shared" si="3"/>
        <v/>
      </c>
      <c r="S28" s="165" t="str">
        <f t="shared" si="4"/>
        <v xml:space="preserve"> </v>
      </c>
      <c r="T28" s="55"/>
      <c r="U28" s="1"/>
      <c r="V28" s="1"/>
      <c r="W28" s="1">
        <f t="shared" si="5"/>
        <v>0</v>
      </c>
      <c r="X28" s="1"/>
      <c r="Y28" s="1"/>
      <c r="Z28" s="1"/>
      <c r="AA28" s="1"/>
      <c r="AB28" s="1"/>
      <c r="AC28" s="1"/>
      <c r="AD28" s="1"/>
      <c r="AE28" s="1"/>
      <c r="AF28" s="1"/>
      <c r="AG28" s="1"/>
      <c r="AH28" s="1"/>
      <c r="AI28" s="1"/>
      <c r="AJ28" s="1"/>
      <c r="AK28" s="1"/>
      <c r="AL28" s="1"/>
      <c r="AM28" s="1"/>
      <c r="AN28" s="1"/>
      <c r="AO28" s="1"/>
      <c r="AP28" s="1"/>
      <c r="AQ28" s="1"/>
    </row>
    <row r="29" spans="1:43" ht="15.75" customHeight="1" x14ac:dyDescent="0.2">
      <c r="A29" s="1"/>
      <c r="B29" s="1"/>
      <c r="C29" s="1"/>
      <c r="D29" s="166">
        <v>22</v>
      </c>
      <c r="E29" s="160"/>
      <c r="F29" s="50"/>
      <c r="G29" s="39" t="str">
        <f>IFERROR(VLOOKUP(E29,'Z1 HAB CLASS'!$D$4:$E$45,2,FALSE)," ")</f>
        <v xml:space="preserve"> </v>
      </c>
      <c r="H29" s="40" t="str">
        <f>IFERROR(VLOOKUP(G29,'Z1 HAB CLASS'!$L$3:$N$9,2,FALSE)," ")</f>
        <v xml:space="preserve"> </v>
      </c>
      <c r="I29" s="41"/>
      <c r="J29" s="40" t="str">
        <f>IFERROR(VLOOKUP(I29,'Z3 CONDITION VALUE'!$A$3:$B$5,2,FALSE)," ")</f>
        <v xml:space="preserve"> </v>
      </c>
      <c r="K29" s="42" t="str">
        <f>IFERROR(VLOOKUP(G29,'Z1 HAB CLASS'!$L$4:$N$9,3,FALSE)," ")</f>
        <v xml:space="preserve"> </v>
      </c>
      <c r="L29" s="43" t="str">
        <f t="shared" si="0"/>
        <v xml:space="preserve"> </v>
      </c>
      <c r="M29" s="1"/>
      <c r="N29" s="167"/>
      <c r="O29" s="168"/>
      <c r="P29" s="164" t="str">
        <f t="shared" si="1"/>
        <v xml:space="preserve"> </v>
      </c>
      <c r="Q29" s="164" t="str">
        <f t="shared" si="2"/>
        <v xml:space="preserve"> </v>
      </c>
      <c r="R29" s="164" t="str">
        <f t="shared" si="3"/>
        <v/>
      </c>
      <c r="S29" s="165" t="str">
        <f t="shared" si="4"/>
        <v xml:space="preserve"> </v>
      </c>
      <c r="T29" s="55"/>
      <c r="U29" s="1"/>
      <c r="V29" s="1"/>
      <c r="W29" s="1">
        <f t="shared" si="5"/>
        <v>0</v>
      </c>
      <c r="X29" s="1"/>
      <c r="Y29" s="1"/>
      <c r="Z29" s="1"/>
      <c r="AA29" s="1"/>
      <c r="AB29" s="1"/>
      <c r="AC29" s="1"/>
      <c r="AD29" s="1"/>
      <c r="AE29" s="1"/>
      <c r="AF29" s="1"/>
      <c r="AG29" s="1"/>
      <c r="AH29" s="1"/>
      <c r="AI29" s="1"/>
      <c r="AJ29" s="1"/>
      <c r="AK29" s="1"/>
      <c r="AL29" s="1"/>
      <c r="AM29" s="1"/>
      <c r="AN29" s="1"/>
      <c r="AO29" s="1"/>
      <c r="AP29" s="1"/>
      <c r="AQ29" s="1"/>
    </row>
    <row r="30" spans="1:43" ht="15.75" customHeight="1" x14ac:dyDescent="0.2">
      <c r="A30" s="1"/>
      <c r="B30" s="1"/>
      <c r="C30" s="1"/>
      <c r="D30" s="166">
        <v>23</v>
      </c>
      <c r="E30" s="160"/>
      <c r="F30" s="50"/>
      <c r="G30" s="39" t="str">
        <f>IFERROR(VLOOKUP(E30,'Z1 HAB CLASS'!$D$4:$E$45,2,FALSE)," ")</f>
        <v xml:space="preserve"> </v>
      </c>
      <c r="H30" s="40" t="str">
        <f>IFERROR(VLOOKUP(G30,'Z1 HAB CLASS'!$L$3:$N$9,2,FALSE)," ")</f>
        <v xml:space="preserve"> </v>
      </c>
      <c r="I30" s="41"/>
      <c r="J30" s="40" t="str">
        <f>IFERROR(VLOOKUP(I30,'Z3 CONDITION VALUE'!$A$3:$B$5,2,FALSE)," ")</f>
        <v xml:space="preserve"> </v>
      </c>
      <c r="K30" s="42" t="str">
        <f>IFERROR(VLOOKUP(G30,'Z1 HAB CLASS'!$L$4:$N$9,3,FALSE)," ")</f>
        <v xml:space="preserve"> </v>
      </c>
      <c r="L30" s="43" t="str">
        <f t="shared" si="0"/>
        <v xml:space="preserve"> </v>
      </c>
      <c r="M30" s="1"/>
      <c r="N30" s="167"/>
      <c r="O30" s="168"/>
      <c r="P30" s="164" t="str">
        <f t="shared" si="1"/>
        <v xml:space="preserve"> </v>
      </c>
      <c r="Q30" s="164" t="str">
        <f t="shared" si="2"/>
        <v xml:space="preserve"> </v>
      </c>
      <c r="R30" s="164" t="str">
        <f t="shared" si="3"/>
        <v/>
      </c>
      <c r="S30" s="165" t="str">
        <f t="shared" si="4"/>
        <v xml:space="preserve"> </v>
      </c>
      <c r="T30" s="55"/>
      <c r="U30" s="1"/>
      <c r="V30" s="1"/>
      <c r="W30" s="1">
        <f t="shared" si="5"/>
        <v>0</v>
      </c>
      <c r="X30" s="1"/>
      <c r="Y30" s="1"/>
      <c r="Z30" s="1"/>
      <c r="AA30" s="1"/>
      <c r="AB30" s="1"/>
      <c r="AC30" s="1"/>
      <c r="AD30" s="1"/>
      <c r="AE30" s="1"/>
      <c r="AF30" s="1"/>
      <c r="AG30" s="1"/>
      <c r="AH30" s="1"/>
      <c r="AI30" s="1"/>
      <c r="AJ30" s="1"/>
      <c r="AK30" s="1"/>
      <c r="AL30" s="1"/>
      <c r="AM30" s="1"/>
      <c r="AN30" s="1"/>
      <c r="AO30" s="1"/>
      <c r="AP30" s="1"/>
      <c r="AQ30" s="1"/>
    </row>
    <row r="31" spans="1:43" ht="15.75" customHeight="1" x14ac:dyDescent="0.2">
      <c r="A31" s="1"/>
      <c r="B31" s="1"/>
      <c r="C31" s="1"/>
      <c r="D31" s="166">
        <v>24</v>
      </c>
      <c r="E31" s="160"/>
      <c r="F31" s="50"/>
      <c r="G31" s="39" t="str">
        <f>IFERROR(VLOOKUP(E31,'Z1 HAB CLASS'!$D$4:$E$45,2,FALSE)," ")</f>
        <v xml:space="preserve"> </v>
      </c>
      <c r="H31" s="40" t="str">
        <f>IFERROR(VLOOKUP(G31,'Z1 HAB CLASS'!$L$3:$N$9,2,FALSE)," ")</f>
        <v xml:space="preserve"> </v>
      </c>
      <c r="I31" s="41"/>
      <c r="J31" s="40" t="str">
        <f>IFERROR(VLOOKUP(I31,'Z3 CONDITION VALUE'!$A$3:$B$5,2,FALSE)," ")</f>
        <v xml:space="preserve"> </v>
      </c>
      <c r="K31" s="42" t="str">
        <f>IFERROR(VLOOKUP(G31,'Z1 HAB CLASS'!$L$4:$N$9,3,FALSE)," ")</f>
        <v xml:space="preserve"> </v>
      </c>
      <c r="L31" s="43" t="str">
        <f t="shared" si="0"/>
        <v xml:space="preserve"> </v>
      </c>
      <c r="M31" s="1"/>
      <c r="N31" s="167"/>
      <c r="O31" s="168"/>
      <c r="P31" s="164" t="str">
        <f t="shared" si="1"/>
        <v xml:space="preserve"> </v>
      </c>
      <c r="Q31" s="164" t="str">
        <f t="shared" si="2"/>
        <v xml:space="preserve"> </v>
      </c>
      <c r="R31" s="164" t="str">
        <f t="shared" si="3"/>
        <v/>
      </c>
      <c r="S31" s="165" t="str">
        <f t="shared" si="4"/>
        <v xml:space="preserve"> </v>
      </c>
      <c r="T31" s="55"/>
      <c r="U31" s="1"/>
      <c r="V31" s="1"/>
      <c r="W31" s="1">
        <f t="shared" si="5"/>
        <v>0</v>
      </c>
      <c r="X31" s="1"/>
      <c r="Y31" s="1"/>
      <c r="Z31" s="1"/>
      <c r="AA31" s="1"/>
      <c r="AB31" s="1"/>
      <c r="AC31" s="1"/>
      <c r="AD31" s="1"/>
      <c r="AE31" s="1"/>
      <c r="AF31" s="1"/>
      <c r="AG31" s="1"/>
      <c r="AH31" s="1"/>
      <c r="AI31" s="1"/>
      <c r="AJ31" s="1"/>
      <c r="AK31" s="1"/>
      <c r="AL31" s="1"/>
      <c r="AM31" s="1"/>
      <c r="AN31" s="1"/>
      <c r="AO31" s="1"/>
      <c r="AP31" s="1"/>
      <c r="AQ31" s="1"/>
    </row>
    <row r="32" spans="1:43" ht="15.75" customHeight="1" x14ac:dyDescent="0.2">
      <c r="A32" s="1"/>
      <c r="B32" s="1"/>
      <c r="C32" s="1"/>
      <c r="D32" s="166">
        <v>25</v>
      </c>
      <c r="E32" s="160"/>
      <c r="F32" s="50"/>
      <c r="G32" s="39" t="str">
        <f>IFERROR(VLOOKUP(E32,'Z1 HAB CLASS'!$D$4:$E$45,2,FALSE)," ")</f>
        <v xml:space="preserve"> </v>
      </c>
      <c r="H32" s="40" t="str">
        <f>IFERROR(VLOOKUP(G32,'Z1 HAB CLASS'!$L$3:$N$9,2,FALSE)," ")</f>
        <v xml:space="preserve"> </v>
      </c>
      <c r="I32" s="41"/>
      <c r="J32" s="40" t="str">
        <f>IFERROR(VLOOKUP(I32,'Z3 CONDITION VALUE'!$A$3:$B$5,2,FALSE)," ")</f>
        <v xml:space="preserve"> </v>
      </c>
      <c r="K32" s="42" t="str">
        <f>IFERROR(VLOOKUP(G32,'Z1 HAB CLASS'!$L$4:$N$9,3,FALSE)," ")</f>
        <v xml:space="preserve"> </v>
      </c>
      <c r="L32" s="43" t="str">
        <f t="shared" si="0"/>
        <v xml:space="preserve"> </v>
      </c>
      <c r="M32" s="1"/>
      <c r="N32" s="167"/>
      <c r="O32" s="168"/>
      <c r="P32" s="164" t="str">
        <f t="shared" si="1"/>
        <v xml:space="preserve"> </v>
      </c>
      <c r="Q32" s="164" t="str">
        <f t="shared" si="2"/>
        <v xml:space="preserve"> </v>
      </c>
      <c r="R32" s="164" t="str">
        <f t="shared" si="3"/>
        <v/>
      </c>
      <c r="S32" s="165" t="str">
        <f t="shared" si="4"/>
        <v xml:space="preserve"> </v>
      </c>
      <c r="T32" s="55"/>
      <c r="U32" s="1"/>
      <c r="V32" s="1"/>
      <c r="W32" s="1">
        <f t="shared" si="5"/>
        <v>0</v>
      </c>
      <c r="X32" s="1"/>
      <c r="Y32" s="1"/>
      <c r="Z32" s="1"/>
      <c r="AA32" s="1"/>
      <c r="AB32" s="1"/>
      <c r="AC32" s="1"/>
      <c r="AD32" s="1"/>
      <c r="AE32" s="1"/>
      <c r="AF32" s="1"/>
      <c r="AG32" s="1"/>
      <c r="AH32" s="1"/>
      <c r="AI32" s="1"/>
      <c r="AJ32" s="1"/>
      <c r="AK32" s="1"/>
      <c r="AL32" s="1"/>
      <c r="AM32" s="1"/>
      <c r="AN32" s="1"/>
      <c r="AO32" s="1"/>
      <c r="AP32" s="1"/>
      <c r="AQ32" s="1"/>
    </row>
    <row r="33" spans="1:43" ht="15.75" customHeight="1" x14ac:dyDescent="0.2">
      <c r="A33" s="1"/>
      <c r="B33" s="1"/>
      <c r="C33" s="1"/>
      <c r="D33" s="166">
        <v>26</v>
      </c>
      <c r="E33" s="160"/>
      <c r="F33" s="50"/>
      <c r="G33" s="39" t="str">
        <f>IFERROR(VLOOKUP(E33,'Z1 HAB CLASS'!$D$4:$E$45,2,FALSE)," ")</f>
        <v xml:space="preserve"> </v>
      </c>
      <c r="H33" s="40" t="str">
        <f>IFERROR(VLOOKUP(G33,'Z1 HAB CLASS'!$L$3:$N$9,2,FALSE)," ")</f>
        <v xml:space="preserve"> </v>
      </c>
      <c r="I33" s="41"/>
      <c r="J33" s="40" t="str">
        <f>IFERROR(VLOOKUP(I33,'Z3 CONDITION VALUE'!$A$3:$B$5,2,FALSE)," ")</f>
        <v xml:space="preserve"> </v>
      </c>
      <c r="K33" s="42" t="str">
        <f>IFERROR(VLOOKUP(G33,'Z1 HAB CLASS'!$L$4:$N$9,3,FALSE)," ")</f>
        <v xml:space="preserve"> </v>
      </c>
      <c r="L33" s="43" t="str">
        <f t="shared" si="0"/>
        <v xml:space="preserve"> </v>
      </c>
      <c r="M33" s="1"/>
      <c r="N33" s="167"/>
      <c r="O33" s="168"/>
      <c r="P33" s="164" t="str">
        <f t="shared" si="1"/>
        <v xml:space="preserve"> </v>
      </c>
      <c r="Q33" s="164" t="str">
        <f t="shared" si="2"/>
        <v xml:space="preserve"> </v>
      </c>
      <c r="R33" s="164" t="str">
        <f t="shared" si="3"/>
        <v/>
      </c>
      <c r="S33" s="165" t="str">
        <f t="shared" si="4"/>
        <v xml:space="preserve"> </v>
      </c>
      <c r="T33" s="55"/>
      <c r="U33" s="1"/>
      <c r="V33" s="1"/>
      <c r="W33" s="1">
        <f t="shared" si="5"/>
        <v>0</v>
      </c>
      <c r="X33" s="1"/>
      <c r="Y33" s="1"/>
      <c r="Z33" s="1"/>
      <c r="AA33" s="1"/>
      <c r="AB33" s="1"/>
      <c r="AC33" s="1"/>
      <c r="AD33" s="1"/>
      <c r="AE33" s="1"/>
      <c r="AF33" s="1"/>
      <c r="AG33" s="1"/>
      <c r="AH33" s="1"/>
      <c r="AI33" s="1"/>
      <c r="AJ33" s="1"/>
      <c r="AK33" s="1"/>
      <c r="AL33" s="1"/>
      <c r="AM33" s="1"/>
      <c r="AN33" s="1"/>
      <c r="AO33" s="1"/>
      <c r="AP33" s="1"/>
      <c r="AQ33" s="1"/>
    </row>
    <row r="34" spans="1:43" ht="15.75" customHeight="1" x14ac:dyDescent="0.2">
      <c r="A34" s="1"/>
      <c r="B34" s="1"/>
      <c r="C34" s="1"/>
      <c r="D34" s="166">
        <v>27</v>
      </c>
      <c r="E34" s="160"/>
      <c r="F34" s="50"/>
      <c r="G34" s="39" t="str">
        <f>IFERROR(VLOOKUP(E34,'Z1 HAB CLASS'!$D$4:$E$45,2,FALSE)," ")</f>
        <v xml:space="preserve"> </v>
      </c>
      <c r="H34" s="40" t="str">
        <f>IFERROR(VLOOKUP(G34,'Z1 HAB CLASS'!$L$3:$N$9,2,FALSE)," ")</f>
        <v xml:space="preserve"> </v>
      </c>
      <c r="I34" s="41"/>
      <c r="J34" s="40" t="str">
        <f>IFERROR(VLOOKUP(I34,'Z3 CONDITION VALUE'!$A$3:$B$5,2,FALSE)," ")</f>
        <v xml:space="preserve"> </v>
      </c>
      <c r="K34" s="42" t="str">
        <f>IFERROR(VLOOKUP(G34,'Z1 HAB CLASS'!$L$4:$N$9,3,FALSE)," ")</f>
        <v xml:space="preserve"> </v>
      </c>
      <c r="L34" s="43" t="str">
        <f t="shared" si="0"/>
        <v xml:space="preserve"> </v>
      </c>
      <c r="M34" s="1"/>
      <c r="N34" s="167"/>
      <c r="O34" s="168"/>
      <c r="P34" s="164" t="str">
        <f t="shared" si="1"/>
        <v xml:space="preserve"> </v>
      </c>
      <c r="Q34" s="164" t="str">
        <f t="shared" si="2"/>
        <v xml:space="preserve"> </v>
      </c>
      <c r="R34" s="164" t="str">
        <f t="shared" si="3"/>
        <v/>
      </c>
      <c r="S34" s="165" t="str">
        <f t="shared" si="4"/>
        <v xml:space="preserve"> </v>
      </c>
      <c r="T34" s="55"/>
      <c r="U34" s="1"/>
      <c r="V34" s="1"/>
      <c r="W34" s="1">
        <f t="shared" si="5"/>
        <v>0</v>
      </c>
      <c r="X34" s="1"/>
      <c r="Y34" s="1"/>
      <c r="Z34" s="1"/>
      <c r="AA34" s="1"/>
      <c r="AB34" s="1"/>
      <c r="AC34" s="1"/>
      <c r="AD34" s="1"/>
      <c r="AE34" s="1"/>
      <c r="AF34" s="1"/>
      <c r="AG34" s="1"/>
      <c r="AH34" s="1"/>
      <c r="AI34" s="1"/>
      <c r="AJ34" s="1"/>
      <c r="AK34" s="1"/>
      <c r="AL34" s="1"/>
      <c r="AM34" s="1"/>
      <c r="AN34" s="1"/>
      <c r="AO34" s="1"/>
      <c r="AP34" s="1"/>
      <c r="AQ34" s="1"/>
    </row>
    <row r="35" spans="1:43" ht="15.75" customHeight="1" x14ac:dyDescent="0.2">
      <c r="A35" s="1"/>
      <c r="B35" s="1"/>
      <c r="C35" s="1"/>
      <c r="D35" s="166">
        <v>28</v>
      </c>
      <c r="E35" s="160"/>
      <c r="F35" s="50"/>
      <c r="G35" s="39" t="str">
        <f>IFERROR(VLOOKUP(E35,'Z1 HAB CLASS'!$D$4:$E$45,2,FALSE)," ")</f>
        <v xml:space="preserve"> </v>
      </c>
      <c r="H35" s="40" t="str">
        <f>IFERROR(VLOOKUP(G35,'Z1 HAB CLASS'!$L$3:$N$9,2,FALSE)," ")</f>
        <v xml:space="preserve"> </v>
      </c>
      <c r="I35" s="41"/>
      <c r="J35" s="40" t="str">
        <f>IFERROR(VLOOKUP(I35,'Z3 CONDITION VALUE'!$A$3:$B$5,2,FALSE)," ")</f>
        <v xml:space="preserve"> </v>
      </c>
      <c r="K35" s="42" t="str">
        <f>IFERROR(VLOOKUP(G35,'Z1 HAB CLASS'!$L$4:$N$9,3,FALSE)," ")</f>
        <v xml:space="preserve"> </v>
      </c>
      <c r="L35" s="43" t="str">
        <f t="shared" si="0"/>
        <v xml:space="preserve"> </v>
      </c>
      <c r="M35" s="1"/>
      <c r="N35" s="167"/>
      <c r="O35" s="168"/>
      <c r="P35" s="164" t="str">
        <f t="shared" si="1"/>
        <v xml:space="preserve"> </v>
      </c>
      <c r="Q35" s="164" t="str">
        <f t="shared" si="2"/>
        <v xml:space="preserve"> </v>
      </c>
      <c r="R35" s="164" t="str">
        <f t="shared" si="3"/>
        <v/>
      </c>
      <c r="S35" s="165" t="str">
        <f t="shared" si="4"/>
        <v xml:space="preserve"> </v>
      </c>
      <c r="T35" s="55"/>
      <c r="U35" s="1"/>
      <c r="V35" s="1"/>
      <c r="W35" s="1">
        <f t="shared" si="5"/>
        <v>0</v>
      </c>
      <c r="X35" s="1"/>
      <c r="Y35" s="1"/>
      <c r="Z35" s="1"/>
      <c r="AA35" s="1"/>
      <c r="AB35" s="1"/>
      <c r="AC35" s="1"/>
      <c r="AD35" s="1"/>
      <c r="AE35" s="1"/>
      <c r="AF35" s="1"/>
      <c r="AG35" s="1"/>
      <c r="AH35" s="1"/>
      <c r="AI35" s="1"/>
      <c r="AJ35" s="1"/>
      <c r="AK35" s="1"/>
      <c r="AL35" s="1"/>
      <c r="AM35" s="1"/>
      <c r="AN35" s="1"/>
      <c r="AO35" s="1"/>
      <c r="AP35" s="1"/>
      <c r="AQ35" s="1"/>
    </row>
    <row r="36" spans="1:43" ht="15.75" customHeight="1" x14ac:dyDescent="0.2">
      <c r="A36" s="1"/>
      <c r="B36" s="1"/>
      <c r="C36" s="1"/>
      <c r="D36" s="166">
        <v>29</v>
      </c>
      <c r="E36" s="160"/>
      <c r="F36" s="50"/>
      <c r="G36" s="39" t="str">
        <f>IFERROR(VLOOKUP(E36,'Z1 HAB CLASS'!$D$4:$E$45,2,FALSE)," ")</f>
        <v xml:space="preserve"> </v>
      </c>
      <c r="H36" s="40" t="str">
        <f>IFERROR(VLOOKUP(G36,'Z1 HAB CLASS'!$L$3:$N$9,2,FALSE)," ")</f>
        <v xml:space="preserve"> </v>
      </c>
      <c r="I36" s="41"/>
      <c r="J36" s="40" t="str">
        <f>IFERROR(VLOOKUP(I36,'Z3 CONDITION VALUE'!$A$3:$B$5,2,FALSE)," ")</f>
        <v xml:space="preserve"> </v>
      </c>
      <c r="K36" s="42" t="str">
        <f>IFERROR(VLOOKUP(G36,'Z1 HAB CLASS'!$L$4:$N$9,3,FALSE)," ")</f>
        <v xml:space="preserve"> </v>
      </c>
      <c r="L36" s="43" t="str">
        <f t="shared" si="0"/>
        <v xml:space="preserve"> </v>
      </c>
      <c r="M36" s="1"/>
      <c r="N36" s="167"/>
      <c r="O36" s="168"/>
      <c r="P36" s="164" t="str">
        <f t="shared" si="1"/>
        <v xml:space="preserve"> </v>
      </c>
      <c r="Q36" s="164" t="str">
        <f t="shared" si="2"/>
        <v xml:space="preserve"> </v>
      </c>
      <c r="R36" s="164" t="str">
        <f t="shared" si="3"/>
        <v/>
      </c>
      <c r="S36" s="165" t="str">
        <f t="shared" si="4"/>
        <v xml:space="preserve"> </v>
      </c>
      <c r="T36" s="55"/>
      <c r="U36" s="1"/>
      <c r="V36" s="1"/>
      <c r="W36" s="1">
        <f t="shared" si="5"/>
        <v>0</v>
      </c>
      <c r="X36" s="1"/>
      <c r="Y36" s="1"/>
      <c r="Z36" s="1"/>
      <c r="AA36" s="1"/>
      <c r="AB36" s="1"/>
      <c r="AC36" s="1"/>
      <c r="AD36" s="1"/>
      <c r="AE36" s="1"/>
      <c r="AF36" s="1"/>
      <c r="AG36" s="1"/>
      <c r="AH36" s="1"/>
      <c r="AI36" s="1"/>
      <c r="AJ36" s="1"/>
      <c r="AK36" s="1"/>
      <c r="AL36" s="1"/>
      <c r="AM36" s="1"/>
      <c r="AN36" s="1"/>
      <c r="AO36" s="1"/>
      <c r="AP36" s="1"/>
      <c r="AQ36" s="1"/>
    </row>
    <row r="37" spans="1:43" ht="15.75" customHeight="1" x14ac:dyDescent="0.2">
      <c r="A37" s="1"/>
      <c r="B37" s="1"/>
      <c r="C37" s="1"/>
      <c r="D37" s="166">
        <v>30</v>
      </c>
      <c r="E37" s="160"/>
      <c r="F37" s="50"/>
      <c r="G37" s="39" t="str">
        <f>IFERROR(VLOOKUP(E37,'Z1 HAB CLASS'!$D$4:$E$45,2,FALSE)," ")</f>
        <v xml:space="preserve"> </v>
      </c>
      <c r="H37" s="40" t="str">
        <f>IFERROR(VLOOKUP(G37,'Z1 HAB CLASS'!$L$3:$N$9,2,FALSE)," ")</f>
        <v xml:space="preserve"> </v>
      </c>
      <c r="I37" s="41"/>
      <c r="J37" s="40" t="str">
        <f>IFERROR(VLOOKUP(I37,'Z3 CONDITION VALUE'!$A$3:$B$5,2,FALSE)," ")</f>
        <v xml:space="preserve"> </v>
      </c>
      <c r="K37" s="42" t="str">
        <f>IFERROR(VLOOKUP(G37,'Z1 HAB CLASS'!$L$4:$N$9,3,FALSE)," ")</f>
        <v xml:space="preserve"> </v>
      </c>
      <c r="L37" s="43" t="str">
        <f t="shared" si="0"/>
        <v xml:space="preserve"> </v>
      </c>
      <c r="M37" s="1"/>
      <c r="N37" s="167"/>
      <c r="O37" s="168"/>
      <c r="P37" s="164" t="str">
        <f t="shared" si="1"/>
        <v xml:space="preserve"> </v>
      </c>
      <c r="Q37" s="164" t="str">
        <f t="shared" si="2"/>
        <v xml:space="preserve"> </v>
      </c>
      <c r="R37" s="164" t="str">
        <f t="shared" si="3"/>
        <v/>
      </c>
      <c r="S37" s="165" t="str">
        <f t="shared" si="4"/>
        <v xml:space="preserve"> </v>
      </c>
      <c r="T37" s="55"/>
      <c r="U37" s="1"/>
      <c r="V37" s="1"/>
      <c r="W37" s="1">
        <f t="shared" si="5"/>
        <v>0</v>
      </c>
      <c r="X37" s="1"/>
      <c r="Y37" s="1"/>
      <c r="Z37" s="1"/>
      <c r="AA37" s="1"/>
      <c r="AB37" s="1"/>
      <c r="AC37" s="1"/>
      <c r="AD37" s="1"/>
      <c r="AE37" s="1"/>
      <c r="AF37" s="1"/>
      <c r="AG37" s="1"/>
      <c r="AH37" s="1"/>
      <c r="AI37" s="1"/>
      <c r="AJ37" s="1"/>
      <c r="AK37" s="1"/>
      <c r="AL37" s="1"/>
      <c r="AM37" s="1"/>
      <c r="AN37" s="1"/>
      <c r="AO37" s="1"/>
      <c r="AP37" s="1"/>
      <c r="AQ37" s="1"/>
    </row>
    <row r="38" spans="1:43" ht="15.75" customHeight="1" x14ac:dyDescent="0.2">
      <c r="A38" s="1"/>
      <c r="B38" s="1"/>
      <c r="C38" s="1"/>
      <c r="D38" s="166">
        <v>31</v>
      </c>
      <c r="E38" s="160"/>
      <c r="F38" s="50"/>
      <c r="G38" s="39" t="str">
        <f>IFERROR(VLOOKUP(E38,'Z1 HAB CLASS'!$D$4:$E$45,2,FALSE)," ")</f>
        <v xml:space="preserve"> </v>
      </c>
      <c r="H38" s="40" t="str">
        <f>IFERROR(VLOOKUP(G38,'Z1 HAB CLASS'!$L$3:$N$9,2,FALSE)," ")</f>
        <v xml:space="preserve"> </v>
      </c>
      <c r="I38" s="41"/>
      <c r="J38" s="40" t="str">
        <f>IFERROR(VLOOKUP(I38,'Z3 CONDITION VALUE'!$A$3:$B$5,2,FALSE)," ")</f>
        <v xml:space="preserve"> </v>
      </c>
      <c r="K38" s="42" t="str">
        <f>IFERROR(VLOOKUP(G38,'Z1 HAB CLASS'!$L$4:$N$9,3,FALSE)," ")</f>
        <v xml:space="preserve"> </v>
      </c>
      <c r="L38" s="43" t="str">
        <f t="shared" si="0"/>
        <v xml:space="preserve"> </v>
      </c>
      <c r="M38" s="1"/>
      <c r="N38" s="167"/>
      <c r="O38" s="168"/>
      <c r="P38" s="164" t="str">
        <f t="shared" si="1"/>
        <v xml:space="preserve"> </v>
      </c>
      <c r="Q38" s="164" t="str">
        <f t="shared" si="2"/>
        <v xml:space="preserve"> </v>
      </c>
      <c r="R38" s="164" t="str">
        <f t="shared" si="3"/>
        <v/>
      </c>
      <c r="S38" s="165" t="str">
        <f t="shared" si="4"/>
        <v xml:space="preserve"> </v>
      </c>
      <c r="T38" s="55"/>
      <c r="U38" s="1"/>
      <c r="V38" s="1"/>
      <c r="W38" s="1">
        <f t="shared" si="5"/>
        <v>0</v>
      </c>
      <c r="X38" s="1"/>
      <c r="Y38" s="1"/>
      <c r="Z38" s="1"/>
      <c r="AA38" s="1"/>
      <c r="AB38" s="1"/>
      <c r="AC38" s="1"/>
      <c r="AD38" s="1"/>
      <c r="AE38" s="1"/>
      <c r="AF38" s="1"/>
      <c r="AG38" s="1"/>
      <c r="AH38" s="1"/>
      <c r="AI38" s="1"/>
      <c r="AJ38" s="1"/>
      <c r="AK38" s="1"/>
      <c r="AL38" s="1"/>
      <c r="AM38" s="1"/>
      <c r="AN38" s="1"/>
      <c r="AO38" s="1"/>
      <c r="AP38" s="1"/>
      <c r="AQ38" s="1"/>
    </row>
    <row r="39" spans="1:43" ht="15.75" customHeight="1" x14ac:dyDescent="0.2">
      <c r="A39" s="1"/>
      <c r="B39" s="1"/>
      <c r="C39" s="1"/>
      <c r="D39" s="166">
        <v>32</v>
      </c>
      <c r="E39" s="160"/>
      <c r="F39" s="50"/>
      <c r="G39" s="39" t="str">
        <f>IFERROR(VLOOKUP(E39,'Z1 HAB CLASS'!$D$4:$E$45,2,FALSE)," ")</f>
        <v xml:space="preserve"> </v>
      </c>
      <c r="H39" s="40" t="str">
        <f>IFERROR(VLOOKUP(G39,'Z1 HAB CLASS'!$L$3:$N$9,2,FALSE)," ")</f>
        <v xml:space="preserve"> </v>
      </c>
      <c r="I39" s="41"/>
      <c r="J39" s="40" t="str">
        <f>IFERROR(VLOOKUP(I39,'Z3 CONDITION VALUE'!$A$3:$B$5,2,FALSE)," ")</f>
        <v xml:space="preserve"> </v>
      </c>
      <c r="K39" s="42" t="str">
        <f>IFERROR(VLOOKUP(G39,'Z1 HAB CLASS'!$L$4:$N$9,3,FALSE)," ")</f>
        <v xml:space="preserve"> </v>
      </c>
      <c r="L39" s="43" t="str">
        <f t="shared" si="0"/>
        <v xml:space="preserve"> </v>
      </c>
      <c r="M39" s="1"/>
      <c r="N39" s="167"/>
      <c r="O39" s="168"/>
      <c r="P39" s="164" t="str">
        <f t="shared" si="1"/>
        <v xml:space="preserve"> </v>
      </c>
      <c r="Q39" s="164" t="str">
        <f t="shared" si="2"/>
        <v xml:space="preserve"> </v>
      </c>
      <c r="R39" s="164" t="str">
        <f t="shared" si="3"/>
        <v/>
      </c>
      <c r="S39" s="165" t="str">
        <f t="shared" si="4"/>
        <v xml:space="preserve"> </v>
      </c>
      <c r="T39" s="55"/>
      <c r="U39" s="1"/>
      <c r="V39" s="1"/>
      <c r="W39" s="1">
        <f t="shared" si="5"/>
        <v>0</v>
      </c>
      <c r="X39" s="1"/>
      <c r="Y39" s="1"/>
      <c r="Z39" s="1"/>
      <c r="AA39" s="1"/>
      <c r="AB39" s="1"/>
      <c r="AC39" s="1"/>
      <c r="AD39" s="1"/>
      <c r="AE39" s="1"/>
      <c r="AF39" s="1"/>
      <c r="AG39" s="1"/>
      <c r="AH39" s="1"/>
      <c r="AI39" s="1"/>
      <c r="AJ39" s="1"/>
      <c r="AK39" s="1"/>
      <c r="AL39" s="1"/>
      <c r="AM39" s="1"/>
      <c r="AN39" s="1"/>
      <c r="AO39" s="1"/>
      <c r="AP39" s="1"/>
      <c r="AQ39" s="1"/>
    </row>
    <row r="40" spans="1:43" ht="15.75" customHeight="1" x14ac:dyDescent="0.2">
      <c r="A40" s="1"/>
      <c r="B40" s="1"/>
      <c r="C40" s="1"/>
      <c r="D40" s="166">
        <v>33</v>
      </c>
      <c r="E40" s="160"/>
      <c r="F40" s="50"/>
      <c r="G40" s="39" t="str">
        <f>IFERROR(VLOOKUP(E40,'Z1 HAB CLASS'!$D$4:$E$45,2,FALSE)," ")</f>
        <v xml:space="preserve"> </v>
      </c>
      <c r="H40" s="40" t="str">
        <f>IFERROR(VLOOKUP(G40,'Z1 HAB CLASS'!$L$3:$N$9,2,FALSE)," ")</f>
        <v xml:space="preserve"> </v>
      </c>
      <c r="I40" s="41"/>
      <c r="J40" s="40" t="str">
        <f>IFERROR(VLOOKUP(I40,'Z3 CONDITION VALUE'!$A$3:$B$5,2,FALSE)," ")</f>
        <v xml:space="preserve"> </v>
      </c>
      <c r="K40" s="42" t="str">
        <f>IFERROR(VLOOKUP(G40,'Z1 HAB CLASS'!$L$4:$N$9,3,FALSE)," ")</f>
        <v xml:space="preserve"> </v>
      </c>
      <c r="L40" s="43" t="str">
        <f t="shared" si="0"/>
        <v xml:space="preserve"> </v>
      </c>
      <c r="M40" s="1"/>
      <c r="N40" s="167"/>
      <c r="O40" s="168"/>
      <c r="P40" s="164" t="str">
        <f t="shared" si="1"/>
        <v xml:space="preserve"> </v>
      </c>
      <c r="Q40" s="164" t="str">
        <f t="shared" si="2"/>
        <v xml:space="preserve"> </v>
      </c>
      <c r="R40" s="164" t="str">
        <f t="shared" si="3"/>
        <v/>
      </c>
      <c r="S40" s="165" t="str">
        <f t="shared" si="4"/>
        <v xml:space="preserve"> </v>
      </c>
      <c r="T40" s="55"/>
      <c r="U40" s="1"/>
      <c r="V40" s="1"/>
      <c r="W40" s="1">
        <f t="shared" si="5"/>
        <v>0</v>
      </c>
      <c r="X40" s="1"/>
      <c r="Y40" s="1"/>
      <c r="Z40" s="1"/>
      <c r="AA40" s="1"/>
      <c r="AB40" s="1"/>
      <c r="AC40" s="1"/>
      <c r="AD40" s="1"/>
      <c r="AE40" s="1"/>
      <c r="AF40" s="1"/>
      <c r="AG40" s="1"/>
      <c r="AH40" s="1"/>
      <c r="AI40" s="1"/>
      <c r="AJ40" s="1"/>
      <c r="AK40" s="1"/>
      <c r="AL40" s="1"/>
      <c r="AM40" s="1"/>
      <c r="AN40" s="1"/>
      <c r="AO40" s="1"/>
      <c r="AP40" s="1"/>
      <c r="AQ40" s="1"/>
    </row>
    <row r="41" spans="1:43" ht="15.75" customHeight="1" x14ac:dyDescent="0.2">
      <c r="A41" s="1"/>
      <c r="B41" s="1"/>
      <c r="C41" s="1"/>
      <c r="D41" s="166">
        <v>34</v>
      </c>
      <c r="E41" s="160"/>
      <c r="F41" s="50"/>
      <c r="G41" s="39" t="str">
        <f>IFERROR(VLOOKUP(E41,'Z1 HAB CLASS'!$D$4:$E$45,2,FALSE)," ")</f>
        <v xml:space="preserve"> </v>
      </c>
      <c r="H41" s="40" t="str">
        <f>IFERROR(VLOOKUP(G41,'Z1 HAB CLASS'!$L$3:$N$9,2,FALSE)," ")</f>
        <v xml:space="preserve"> </v>
      </c>
      <c r="I41" s="41"/>
      <c r="J41" s="40" t="str">
        <f>IFERROR(VLOOKUP(I41,'Z3 CONDITION VALUE'!$A$3:$B$5,2,FALSE)," ")</f>
        <v xml:space="preserve"> </v>
      </c>
      <c r="K41" s="42" t="str">
        <f>IFERROR(VLOOKUP(G41,'Z1 HAB CLASS'!$L$4:$N$9,3,FALSE)," ")</f>
        <v xml:space="preserve"> </v>
      </c>
      <c r="L41" s="43" t="str">
        <f t="shared" si="0"/>
        <v xml:space="preserve"> </v>
      </c>
      <c r="M41" s="1"/>
      <c r="N41" s="167"/>
      <c r="O41" s="168"/>
      <c r="P41" s="164" t="str">
        <f t="shared" si="1"/>
        <v xml:space="preserve"> </v>
      </c>
      <c r="Q41" s="164" t="str">
        <f t="shared" si="2"/>
        <v xml:space="preserve"> </v>
      </c>
      <c r="R41" s="164" t="str">
        <f t="shared" si="3"/>
        <v/>
      </c>
      <c r="S41" s="165" t="str">
        <f t="shared" si="4"/>
        <v xml:space="preserve"> </v>
      </c>
      <c r="T41" s="55"/>
      <c r="U41" s="1"/>
      <c r="V41" s="1"/>
      <c r="W41" s="1">
        <f t="shared" si="5"/>
        <v>0</v>
      </c>
      <c r="X41" s="1"/>
      <c r="Y41" s="1"/>
      <c r="Z41" s="1"/>
      <c r="AA41" s="1"/>
      <c r="AB41" s="1"/>
      <c r="AC41" s="1"/>
      <c r="AD41" s="1"/>
      <c r="AE41" s="1"/>
      <c r="AF41" s="1"/>
      <c r="AG41" s="1"/>
      <c r="AH41" s="1"/>
      <c r="AI41" s="1"/>
      <c r="AJ41" s="1"/>
      <c r="AK41" s="1"/>
      <c r="AL41" s="1"/>
      <c r="AM41" s="1"/>
      <c r="AN41" s="1"/>
      <c r="AO41" s="1"/>
      <c r="AP41" s="1"/>
      <c r="AQ41" s="1"/>
    </row>
    <row r="42" spans="1:43" ht="15.75" customHeight="1" x14ac:dyDescent="0.2">
      <c r="A42" s="1"/>
      <c r="B42" s="1"/>
      <c r="C42" s="1"/>
      <c r="D42" s="166">
        <v>35</v>
      </c>
      <c r="E42" s="160"/>
      <c r="F42" s="50"/>
      <c r="G42" s="39" t="str">
        <f>IFERROR(VLOOKUP(E42,'Z1 HAB CLASS'!$D$4:$E$45,2,FALSE)," ")</f>
        <v xml:space="preserve"> </v>
      </c>
      <c r="H42" s="40" t="str">
        <f>IFERROR(VLOOKUP(G42,'Z1 HAB CLASS'!$L$3:$N$9,2,FALSE)," ")</f>
        <v xml:space="preserve"> </v>
      </c>
      <c r="I42" s="41"/>
      <c r="J42" s="40" t="str">
        <f>IFERROR(VLOOKUP(I42,'Z3 CONDITION VALUE'!$A$3:$B$5,2,FALSE)," ")</f>
        <v xml:space="preserve"> </v>
      </c>
      <c r="K42" s="42" t="str">
        <f>IFERROR(VLOOKUP(G42,'Z1 HAB CLASS'!$L$4:$N$9,3,FALSE)," ")</f>
        <v xml:space="preserve"> </v>
      </c>
      <c r="L42" s="43" t="str">
        <f t="shared" si="0"/>
        <v xml:space="preserve"> </v>
      </c>
      <c r="M42" s="1"/>
      <c r="N42" s="167"/>
      <c r="O42" s="168"/>
      <c r="P42" s="164" t="str">
        <f t="shared" si="1"/>
        <v xml:space="preserve"> </v>
      </c>
      <c r="Q42" s="164" t="str">
        <f t="shared" si="2"/>
        <v xml:space="preserve"> </v>
      </c>
      <c r="R42" s="164" t="str">
        <f t="shared" si="3"/>
        <v/>
      </c>
      <c r="S42" s="165" t="str">
        <f t="shared" si="4"/>
        <v xml:space="preserve"> </v>
      </c>
      <c r="T42" s="55"/>
      <c r="U42" s="1"/>
      <c r="V42" s="1"/>
      <c r="W42" s="1">
        <f t="shared" si="5"/>
        <v>0</v>
      </c>
      <c r="X42" s="1"/>
      <c r="Y42" s="1"/>
      <c r="Z42" s="1"/>
      <c r="AA42" s="1"/>
      <c r="AB42" s="1"/>
      <c r="AC42" s="1"/>
      <c r="AD42" s="1"/>
      <c r="AE42" s="1"/>
      <c r="AF42" s="1"/>
      <c r="AG42" s="1"/>
      <c r="AH42" s="1"/>
      <c r="AI42" s="1"/>
      <c r="AJ42" s="1"/>
      <c r="AK42" s="1"/>
      <c r="AL42" s="1"/>
      <c r="AM42" s="1"/>
      <c r="AN42" s="1"/>
      <c r="AO42" s="1"/>
      <c r="AP42" s="1"/>
      <c r="AQ42" s="1"/>
    </row>
    <row r="43" spans="1:43" ht="15.75" customHeight="1" x14ac:dyDescent="0.2">
      <c r="A43" s="1"/>
      <c r="B43" s="1"/>
      <c r="C43" s="1"/>
      <c r="D43" s="166">
        <v>36</v>
      </c>
      <c r="E43" s="160"/>
      <c r="F43" s="50"/>
      <c r="G43" s="39" t="str">
        <f>IFERROR(VLOOKUP(E43,'Z1 HAB CLASS'!$D$4:$E$45,2,FALSE)," ")</f>
        <v xml:space="preserve"> </v>
      </c>
      <c r="H43" s="40" t="str">
        <f>IFERROR(VLOOKUP(G43,'Z1 HAB CLASS'!$L$3:$N$9,2,FALSE)," ")</f>
        <v xml:space="preserve"> </v>
      </c>
      <c r="I43" s="41"/>
      <c r="J43" s="40" t="str">
        <f>IFERROR(VLOOKUP(I43,'Z3 CONDITION VALUE'!$A$3:$B$5,2,FALSE)," ")</f>
        <v xml:space="preserve"> </v>
      </c>
      <c r="K43" s="42" t="str">
        <f>IFERROR(VLOOKUP(G43,'Z1 HAB CLASS'!$L$4:$N$9,3,FALSE)," ")</f>
        <v xml:space="preserve"> </v>
      </c>
      <c r="L43" s="43" t="str">
        <f t="shared" si="0"/>
        <v xml:space="preserve"> </v>
      </c>
      <c r="M43" s="1"/>
      <c r="N43" s="167"/>
      <c r="O43" s="168"/>
      <c r="P43" s="164" t="str">
        <f t="shared" si="1"/>
        <v xml:space="preserve"> </v>
      </c>
      <c r="Q43" s="164" t="str">
        <f t="shared" si="2"/>
        <v xml:space="preserve"> </v>
      </c>
      <c r="R43" s="164" t="str">
        <f t="shared" si="3"/>
        <v/>
      </c>
      <c r="S43" s="165" t="str">
        <f t="shared" si="4"/>
        <v xml:space="preserve"> </v>
      </c>
      <c r="T43" s="55"/>
      <c r="U43" s="1"/>
      <c r="V43" s="1"/>
      <c r="W43" s="1">
        <f t="shared" si="5"/>
        <v>0</v>
      </c>
      <c r="X43" s="1"/>
      <c r="Y43" s="1"/>
      <c r="Z43" s="1"/>
      <c r="AA43" s="1"/>
      <c r="AB43" s="1"/>
      <c r="AC43" s="1"/>
      <c r="AD43" s="1"/>
      <c r="AE43" s="1"/>
      <c r="AF43" s="1"/>
      <c r="AG43" s="1"/>
      <c r="AH43" s="1"/>
      <c r="AI43" s="1"/>
      <c r="AJ43" s="1"/>
      <c r="AK43" s="1"/>
      <c r="AL43" s="1"/>
      <c r="AM43" s="1"/>
      <c r="AN43" s="1"/>
      <c r="AO43" s="1"/>
      <c r="AP43" s="1"/>
      <c r="AQ43" s="1"/>
    </row>
    <row r="44" spans="1:43" ht="15.75" customHeight="1" x14ac:dyDescent="0.2">
      <c r="A44" s="1"/>
      <c r="B44" s="1"/>
      <c r="C44" s="1"/>
      <c r="D44" s="166">
        <v>37</v>
      </c>
      <c r="E44" s="160"/>
      <c r="F44" s="50"/>
      <c r="G44" s="39" t="str">
        <f>IFERROR(VLOOKUP(E44,'Z1 HAB CLASS'!$D$4:$E$45,2,FALSE)," ")</f>
        <v xml:space="preserve"> </v>
      </c>
      <c r="H44" s="40" t="str">
        <f>IFERROR(VLOOKUP(G44,'Z1 HAB CLASS'!$L$3:$N$9,2,FALSE)," ")</f>
        <v xml:space="preserve"> </v>
      </c>
      <c r="I44" s="41"/>
      <c r="J44" s="40" t="str">
        <f>IFERROR(VLOOKUP(I44,'Z3 CONDITION VALUE'!$A$3:$B$5,2,FALSE)," ")</f>
        <v xml:space="preserve"> </v>
      </c>
      <c r="K44" s="42" t="str">
        <f>IFERROR(VLOOKUP(G44,'Z1 HAB CLASS'!$L$4:$N$9,3,FALSE)," ")</f>
        <v xml:space="preserve"> </v>
      </c>
      <c r="L44" s="43" t="str">
        <f t="shared" si="0"/>
        <v xml:space="preserve"> </v>
      </c>
      <c r="M44" s="1"/>
      <c r="N44" s="167"/>
      <c r="O44" s="168"/>
      <c r="P44" s="164" t="str">
        <f t="shared" si="1"/>
        <v xml:space="preserve"> </v>
      </c>
      <c r="Q44" s="164" t="str">
        <f t="shared" si="2"/>
        <v xml:space="preserve"> </v>
      </c>
      <c r="R44" s="164" t="str">
        <f t="shared" si="3"/>
        <v/>
      </c>
      <c r="S44" s="165" t="str">
        <f t="shared" si="4"/>
        <v xml:space="preserve"> </v>
      </c>
      <c r="T44" s="55"/>
      <c r="U44" s="1"/>
      <c r="V44" s="1"/>
      <c r="W44" s="1">
        <f t="shared" si="5"/>
        <v>0</v>
      </c>
      <c r="X44" s="1"/>
      <c r="Y44" s="1"/>
      <c r="Z44" s="1"/>
      <c r="AA44" s="1"/>
      <c r="AB44" s="1"/>
      <c r="AC44" s="1"/>
      <c r="AD44" s="1"/>
      <c r="AE44" s="1"/>
      <c r="AF44" s="1"/>
      <c r="AG44" s="1"/>
      <c r="AH44" s="1"/>
      <c r="AI44" s="1"/>
      <c r="AJ44" s="1"/>
      <c r="AK44" s="1"/>
      <c r="AL44" s="1"/>
      <c r="AM44" s="1"/>
      <c r="AN44" s="1"/>
      <c r="AO44" s="1"/>
      <c r="AP44" s="1"/>
      <c r="AQ44" s="1"/>
    </row>
    <row r="45" spans="1:43" ht="15.75" customHeight="1" x14ac:dyDescent="0.2">
      <c r="A45" s="1"/>
      <c r="B45" s="1"/>
      <c r="C45" s="1"/>
      <c r="D45" s="166">
        <v>38</v>
      </c>
      <c r="E45" s="160"/>
      <c r="F45" s="50"/>
      <c r="G45" s="39" t="str">
        <f>IFERROR(VLOOKUP(E45,'Z1 HAB CLASS'!$D$4:$E$45,2,FALSE)," ")</f>
        <v xml:space="preserve"> </v>
      </c>
      <c r="H45" s="40" t="str">
        <f>IFERROR(VLOOKUP(G45,'Z1 HAB CLASS'!$L$3:$N$9,2,FALSE)," ")</f>
        <v xml:space="preserve"> </v>
      </c>
      <c r="I45" s="41"/>
      <c r="J45" s="40" t="str">
        <f>IFERROR(VLOOKUP(I45,'Z3 CONDITION VALUE'!$A$3:$B$5,2,FALSE)," ")</f>
        <v xml:space="preserve"> </v>
      </c>
      <c r="K45" s="42" t="str">
        <f>IFERROR(VLOOKUP(G45,'Z1 HAB CLASS'!$L$4:$N$9,3,FALSE)," ")</f>
        <v xml:space="preserve"> </v>
      </c>
      <c r="L45" s="43" t="str">
        <f t="shared" si="0"/>
        <v xml:space="preserve"> </v>
      </c>
      <c r="M45" s="1"/>
      <c r="N45" s="167"/>
      <c r="O45" s="168"/>
      <c r="P45" s="164" t="str">
        <f t="shared" si="1"/>
        <v xml:space="preserve"> </v>
      </c>
      <c r="Q45" s="164" t="str">
        <f t="shared" si="2"/>
        <v xml:space="preserve"> </v>
      </c>
      <c r="R45" s="164" t="str">
        <f t="shared" si="3"/>
        <v/>
      </c>
      <c r="S45" s="165" t="str">
        <f t="shared" si="4"/>
        <v xml:space="preserve"> </v>
      </c>
      <c r="T45" s="55"/>
      <c r="U45" s="1"/>
      <c r="V45" s="1"/>
      <c r="W45" s="1">
        <f t="shared" si="5"/>
        <v>0</v>
      </c>
      <c r="X45" s="1"/>
      <c r="Y45" s="1"/>
      <c r="Z45" s="1"/>
      <c r="AA45" s="1"/>
      <c r="AB45" s="1"/>
      <c r="AC45" s="1"/>
      <c r="AD45" s="1"/>
      <c r="AE45" s="1"/>
      <c r="AF45" s="1"/>
      <c r="AG45" s="1"/>
      <c r="AH45" s="1"/>
      <c r="AI45" s="1"/>
      <c r="AJ45" s="1"/>
      <c r="AK45" s="1"/>
      <c r="AL45" s="1"/>
      <c r="AM45" s="1"/>
      <c r="AN45" s="1"/>
      <c r="AO45" s="1"/>
      <c r="AP45" s="1"/>
      <c r="AQ45" s="1"/>
    </row>
    <row r="46" spans="1:43" ht="15.75" customHeight="1" x14ac:dyDescent="0.2">
      <c r="A46" s="1"/>
      <c r="B46" s="1"/>
      <c r="C46" s="1"/>
      <c r="D46" s="166">
        <v>39</v>
      </c>
      <c r="E46" s="160"/>
      <c r="F46" s="50"/>
      <c r="G46" s="39" t="str">
        <f>IFERROR(VLOOKUP(E46,'Z1 HAB CLASS'!$D$4:$E$45,2,FALSE)," ")</f>
        <v xml:space="preserve"> </v>
      </c>
      <c r="H46" s="40" t="str">
        <f>IFERROR(VLOOKUP(G46,'Z1 HAB CLASS'!$L$3:$N$9,2,FALSE)," ")</f>
        <v xml:space="preserve"> </v>
      </c>
      <c r="I46" s="41"/>
      <c r="J46" s="40" t="str">
        <f>IFERROR(VLOOKUP(I46,'Z3 CONDITION VALUE'!$A$3:$B$5,2,FALSE)," ")</f>
        <v xml:space="preserve"> </v>
      </c>
      <c r="K46" s="42" t="str">
        <f>IFERROR(VLOOKUP(G46,'Z1 HAB CLASS'!$L$4:$N$9,3,FALSE)," ")</f>
        <v xml:space="preserve"> </v>
      </c>
      <c r="L46" s="43" t="str">
        <f t="shared" si="0"/>
        <v xml:space="preserve"> </v>
      </c>
      <c r="M46" s="1"/>
      <c r="N46" s="167"/>
      <c r="O46" s="168"/>
      <c r="P46" s="164" t="str">
        <f t="shared" si="1"/>
        <v xml:space="preserve"> </v>
      </c>
      <c r="Q46" s="164" t="str">
        <f t="shared" si="2"/>
        <v xml:space="preserve"> </v>
      </c>
      <c r="R46" s="164" t="str">
        <f t="shared" si="3"/>
        <v/>
      </c>
      <c r="S46" s="165" t="str">
        <f t="shared" si="4"/>
        <v xml:space="preserve"> </v>
      </c>
      <c r="T46" s="55"/>
      <c r="U46" s="1"/>
      <c r="V46" s="1"/>
      <c r="W46" s="1">
        <f t="shared" si="5"/>
        <v>0</v>
      </c>
      <c r="X46" s="1"/>
      <c r="Y46" s="1"/>
      <c r="Z46" s="1"/>
      <c r="AA46" s="1"/>
      <c r="AB46" s="1"/>
      <c r="AC46" s="1"/>
      <c r="AD46" s="1"/>
      <c r="AE46" s="1"/>
      <c r="AF46" s="1"/>
      <c r="AG46" s="1"/>
      <c r="AH46" s="1"/>
      <c r="AI46" s="1"/>
      <c r="AJ46" s="1"/>
      <c r="AK46" s="1"/>
      <c r="AL46" s="1"/>
      <c r="AM46" s="1"/>
      <c r="AN46" s="1"/>
      <c r="AO46" s="1"/>
      <c r="AP46" s="1"/>
      <c r="AQ46" s="1"/>
    </row>
    <row r="47" spans="1:43" ht="15.75" customHeight="1" x14ac:dyDescent="0.2">
      <c r="A47" s="1"/>
      <c r="B47" s="1"/>
      <c r="C47" s="1"/>
      <c r="D47" s="166">
        <v>40</v>
      </c>
      <c r="E47" s="160"/>
      <c r="F47" s="50"/>
      <c r="G47" s="39" t="str">
        <f>IFERROR(VLOOKUP(E47,'Z1 HAB CLASS'!$D$4:$E$45,2,FALSE)," ")</f>
        <v xml:space="preserve"> </v>
      </c>
      <c r="H47" s="40" t="str">
        <f>IFERROR(VLOOKUP(G47,'Z1 HAB CLASS'!$L$3:$N$9,2,FALSE)," ")</f>
        <v xml:space="preserve"> </v>
      </c>
      <c r="I47" s="41"/>
      <c r="J47" s="40" t="str">
        <f>IFERROR(VLOOKUP(I47,'Z3 CONDITION VALUE'!$A$3:$B$5,2,FALSE)," ")</f>
        <v xml:space="preserve"> </v>
      </c>
      <c r="K47" s="42" t="str">
        <f>IFERROR(VLOOKUP(G47,'Z1 HAB CLASS'!$L$4:$N$9,3,FALSE)," ")</f>
        <v xml:space="preserve"> </v>
      </c>
      <c r="L47" s="43" t="str">
        <f t="shared" si="0"/>
        <v xml:space="preserve"> </v>
      </c>
      <c r="M47" s="1"/>
      <c r="N47" s="167"/>
      <c r="O47" s="168"/>
      <c r="P47" s="164" t="str">
        <f t="shared" si="1"/>
        <v xml:space="preserve"> </v>
      </c>
      <c r="Q47" s="164" t="str">
        <f t="shared" si="2"/>
        <v xml:space="preserve"> </v>
      </c>
      <c r="R47" s="164" t="str">
        <f t="shared" si="3"/>
        <v/>
      </c>
      <c r="S47" s="165" t="str">
        <f t="shared" si="4"/>
        <v xml:space="preserve"> </v>
      </c>
      <c r="T47" s="55"/>
      <c r="U47" s="1"/>
      <c r="V47" s="1"/>
      <c r="W47" s="1">
        <f t="shared" si="5"/>
        <v>0</v>
      </c>
      <c r="X47" s="1"/>
      <c r="Y47" s="1"/>
      <c r="Z47" s="1"/>
      <c r="AA47" s="1"/>
      <c r="AB47" s="1"/>
      <c r="AC47" s="1"/>
      <c r="AD47" s="1"/>
      <c r="AE47" s="1"/>
      <c r="AF47" s="1"/>
      <c r="AG47" s="1"/>
      <c r="AH47" s="1"/>
      <c r="AI47" s="1"/>
      <c r="AJ47" s="1"/>
      <c r="AK47" s="1"/>
      <c r="AL47" s="1"/>
      <c r="AM47" s="1"/>
      <c r="AN47" s="1"/>
      <c r="AO47" s="1"/>
      <c r="AP47" s="1"/>
      <c r="AQ47" s="1"/>
    </row>
    <row r="48" spans="1:43" ht="15.75" customHeight="1" x14ac:dyDescent="0.2">
      <c r="A48" s="1"/>
      <c r="B48" s="1"/>
      <c r="C48" s="1"/>
      <c r="D48" s="166">
        <v>41</v>
      </c>
      <c r="E48" s="160"/>
      <c r="F48" s="50"/>
      <c r="G48" s="39" t="str">
        <f>IFERROR(VLOOKUP(E48,'Z1 HAB CLASS'!$D$4:$E$45,2,FALSE)," ")</f>
        <v xml:space="preserve"> </v>
      </c>
      <c r="H48" s="40" t="str">
        <f>IFERROR(VLOOKUP(G48,'Z1 HAB CLASS'!$L$3:$N$9,2,FALSE)," ")</f>
        <v xml:space="preserve"> </v>
      </c>
      <c r="I48" s="41"/>
      <c r="J48" s="40" t="str">
        <f>IFERROR(VLOOKUP(I48,'Z3 CONDITION VALUE'!$A$3:$B$5,2,FALSE)," ")</f>
        <v xml:space="preserve"> </v>
      </c>
      <c r="K48" s="42" t="str">
        <f>IFERROR(VLOOKUP(G48,'Z1 HAB CLASS'!$L$4:$N$9,3,FALSE)," ")</f>
        <v xml:space="preserve"> </v>
      </c>
      <c r="L48" s="43" t="str">
        <f t="shared" si="0"/>
        <v xml:space="preserve"> </v>
      </c>
      <c r="M48" s="1"/>
      <c r="N48" s="167"/>
      <c r="O48" s="168"/>
      <c r="P48" s="164" t="str">
        <f t="shared" si="1"/>
        <v xml:space="preserve"> </v>
      </c>
      <c r="Q48" s="164" t="str">
        <f t="shared" si="2"/>
        <v xml:space="preserve"> </v>
      </c>
      <c r="R48" s="164" t="str">
        <f t="shared" si="3"/>
        <v/>
      </c>
      <c r="S48" s="165" t="str">
        <f t="shared" si="4"/>
        <v xml:space="preserve"> </v>
      </c>
      <c r="T48" s="55"/>
      <c r="U48" s="1"/>
      <c r="V48" s="1"/>
      <c r="W48" s="1">
        <f t="shared" si="5"/>
        <v>0</v>
      </c>
      <c r="X48" s="1"/>
      <c r="Y48" s="1"/>
      <c r="Z48" s="1"/>
      <c r="AA48" s="1"/>
      <c r="AB48" s="1"/>
      <c r="AC48" s="1"/>
      <c r="AD48" s="1"/>
      <c r="AE48" s="1"/>
      <c r="AF48" s="1"/>
      <c r="AG48" s="1"/>
      <c r="AH48" s="1"/>
      <c r="AI48" s="1"/>
      <c r="AJ48" s="1"/>
      <c r="AK48" s="1"/>
      <c r="AL48" s="1"/>
      <c r="AM48" s="1"/>
      <c r="AN48" s="1"/>
      <c r="AO48" s="1"/>
      <c r="AP48" s="1"/>
      <c r="AQ48" s="1"/>
    </row>
    <row r="49" spans="1:43" ht="15.75" customHeight="1" x14ac:dyDescent="0.2">
      <c r="A49" s="1"/>
      <c r="B49" s="1"/>
      <c r="C49" s="1"/>
      <c r="D49" s="166">
        <v>42</v>
      </c>
      <c r="E49" s="160"/>
      <c r="F49" s="50"/>
      <c r="G49" s="39" t="str">
        <f>IFERROR(VLOOKUP(E49,'Z1 HAB CLASS'!$D$4:$E$45,2,FALSE)," ")</f>
        <v xml:space="preserve"> </v>
      </c>
      <c r="H49" s="40" t="str">
        <f>IFERROR(VLOOKUP(G49,'Z1 HAB CLASS'!$L$3:$N$9,2,FALSE)," ")</f>
        <v xml:space="preserve"> </v>
      </c>
      <c r="I49" s="41"/>
      <c r="J49" s="40" t="str">
        <f>IFERROR(VLOOKUP(I49,'Z3 CONDITION VALUE'!$A$3:$B$5,2,FALSE)," ")</f>
        <v xml:space="preserve"> </v>
      </c>
      <c r="K49" s="42" t="str">
        <f>IFERROR(VLOOKUP(G49,'Z1 HAB CLASS'!$L$4:$N$9,3,FALSE)," ")</f>
        <v xml:space="preserve"> </v>
      </c>
      <c r="L49" s="43" t="str">
        <f t="shared" si="0"/>
        <v xml:space="preserve"> </v>
      </c>
      <c r="M49" s="1"/>
      <c r="N49" s="167"/>
      <c r="O49" s="168"/>
      <c r="P49" s="164" t="str">
        <f t="shared" si="1"/>
        <v xml:space="preserve"> </v>
      </c>
      <c r="Q49" s="164" t="str">
        <f t="shared" si="2"/>
        <v xml:space="preserve"> </v>
      </c>
      <c r="R49" s="164" t="str">
        <f t="shared" si="3"/>
        <v/>
      </c>
      <c r="S49" s="165" t="str">
        <f t="shared" si="4"/>
        <v xml:space="preserve"> </v>
      </c>
      <c r="T49" s="55"/>
      <c r="U49" s="1"/>
      <c r="V49" s="1"/>
      <c r="W49" s="1">
        <f t="shared" si="5"/>
        <v>0</v>
      </c>
      <c r="X49" s="1"/>
      <c r="Y49" s="1"/>
      <c r="Z49" s="1"/>
      <c r="AA49" s="1"/>
      <c r="AB49" s="1"/>
      <c r="AC49" s="1"/>
      <c r="AD49" s="1"/>
      <c r="AE49" s="1"/>
      <c r="AF49" s="1"/>
      <c r="AG49" s="1"/>
      <c r="AH49" s="1"/>
      <c r="AI49" s="1"/>
      <c r="AJ49" s="1"/>
      <c r="AK49" s="1"/>
      <c r="AL49" s="1"/>
      <c r="AM49" s="1"/>
      <c r="AN49" s="1"/>
      <c r="AO49" s="1"/>
      <c r="AP49" s="1"/>
      <c r="AQ49" s="1"/>
    </row>
    <row r="50" spans="1:43" ht="15.75" customHeight="1" x14ac:dyDescent="0.2">
      <c r="A50" s="1"/>
      <c r="B50" s="1"/>
      <c r="C50" s="1"/>
      <c r="D50" s="166">
        <v>43</v>
      </c>
      <c r="E50" s="160"/>
      <c r="F50" s="50"/>
      <c r="G50" s="39" t="str">
        <f>IFERROR(VLOOKUP(E50,'Z1 HAB CLASS'!$D$4:$E$45,2,FALSE)," ")</f>
        <v xml:space="preserve"> </v>
      </c>
      <c r="H50" s="40" t="str">
        <f>IFERROR(VLOOKUP(G50,'Z1 HAB CLASS'!$L$3:$N$9,2,FALSE)," ")</f>
        <v xml:space="preserve"> </v>
      </c>
      <c r="I50" s="41"/>
      <c r="J50" s="40" t="str">
        <f>IFERROR(VLOOKUP(I50,'Z3 CONDITION VALUE'!$A$3:$B$5,2,FALSE)," ")</f>
        <v xml:space="preserve"> </v>
      </c>
      <c r="K50" s="42" t="str">
        <f>IFERROR(VLOOKUP(G50,'Z1 HAB CLASS'!$L$4:$N$9,3,FALSE)," ")</f>
        <v xml:space="preserve"> </v>
      </c>
      <c r="L50" s="43" t="str">
        <f t="shared" si="0"/>
        <v xml:space="preserve"> </v>
      </c>
      <c r="M50" s="1"/>
      <c r="N50" s="167"/>
      <c r="O50" s="168"/>
      <c r="P50" s="164" t="str">
        <f t="shared" si="1"/>
        <v xml:space="preserve"> </v>
      </c>
      <c r="Q50" s="164" t="str">
        <f t="shared" si="2"/>
        <v xml:space="preserve"> </v>
      </c>
      <c r="R50" s="164" t="str">
        <f t="shared" si="3"/>
        <v/>
      </c>
      <c r="S50" s="165" t="str">
        <f t="shared" si="4"/>
        <v xml:space="preserve"> </v>
      </c>
      <c r="T50" s="55"/>
      <c r="U50" s="1"/>
      <c r="V50" s="1"/>
      <c r="W50" s="1">
        <f t="shared" si="5"/>
        <v>0</v>
      </c>
      <c r="X50" s="1"/>
      <c r="Y50" s="1"/>
      <c r="Z50" s="1"/>
      <c r="AA50" s="1"/>
      <c r="AB50" s="1"/>
      <c r="AC50" s="1"/>
      <c r="AD50" s="1"/>
      <c r="AE50" s="1"/>
      <c r="AF50" s="1"/>
      <c r="AG50" s="1"/>
      <c r="AH50" s="1"/>
      <c r="AI50" s="1"/>
      <c r="AJ50" s="1"/>
      <c r="AK50" s="1"/>
      <c r="AL50" s="1"/>
      <c r="AM50" s="1"/>
      <c r="AN50" s="1"/>
      <c r="AO50" s="1"/>
      <c r="AP50" s="1"/>
      <c r="AQ50" s="1"/>
    </row>
    <row r="51" spans="1:43" ht="15.75" customHeight="1" x14ac:dyDescent="0.2">
      <c r="A51" s="1"/>
      <c r="B51" s="1"/>
      <c r="C51" s="1"/>
      <c r="D51" s="166">
        <v>44</v>
      </c>
      <c r="E51" s="160"/>
      <c r="F51" s="50"/>
      <c r="G51" s="39" t="str">
        <f>IFERROR(VLOOKUP(E51,'Z1 HAB CLASS'!$D$4:$E$45,2,FALSE)," ")</f>
        <v xml:space="preserve"> </v>
      </c>
      <c r="H51" s="40" t="str">
        <f>IFERROR(VLOOKUP(G51,'Z1 HAB CLASS'!$L$3:$N$9,2,FALSE)," ")</f>
        <v xml:space="preserve"> </v>
      </c>
      <c r="I51" s="41"/>
      <c r="J51" s="40" t="str">
        <f>IFERROR(VLOOKUP(I51,'Z3 CONDITION VALUE'!$A$3:$B$5,2,FALSE)," ")</f>
        <v xml:space="preserve"> </v>
      </c>
      <c r="K51" s="42" t="str">
        <f>IFERROR(VLOOKUP(G51,'Z1 HAB CLASS'!$L$4:$N$9,3,FALSE)," ")</f>
        <v xml:space="preserve"> </v>
      </c>
      <c r="L51" s="43" t="str">
        <f t="shared" si="0"/>
        <v xml:space="preserve"> </v>
      </c>
      <c r="M51" s="1"/>
      <c r="N51" s="167"/>
      <c r="O51" s="168"/>
      <c r="P51" s="164" t="str">
        <f t="shared" si="1"/>
        <v xml:space="preserve"> </v>
      </c>
      <c r="Q51" s="164" t="str">
        <f t="shared" si="2"/>
        <v xml:space="preserve"> </v>
      </c>
      <c r="R51" s="164" t="str">
        <f t="shared" si="3"/>
        <v/>
      </c>
      <c r="S51" s="165" t="str">
        <f t="shared" si="4"/>
        <v xml:space="preserve"> </v>
      </c>
      <c r="T51" s="55"/>
      <c r="U51" s="1"/>
      <c r="V51" s="1"/>
      <c r="W51" s="1">
        <f t="shared" si="5"/>
        <v>0</v>
      </c>
      <c r="X51" s="1"/>
      <c r="Y51" s="1"/>
      <c r="Z51" s="1"/>
      <c r="AA51" s="1"/>
      <c r="AB51" s="1"/>
      <c r="AC51" s="1"/>
      <c r="AD51" s="1"/>
      <c r="AE51" s="1"/>
      <c r="AF51" s="1"/>
      <c r="AG51" s="1"/>
      <c r="AH51" s="1"/>
      <c r="AI51" s="1"/>
      <c r="AJ51" s="1"/>
      <c r="AK51" s="1"/>
      <c r="AL51" s="1"/>
      <c r="AM51" s="1"/>
      <c r="AN51" s="1"/>
      <c r="AO51" s="1"/>
      <c r="AP51" s="1"/>
      <c r="AQ51" s="1"/>
    </row>
    <row r="52" spans="1:43" ht="15.75" customHeight="1" x14ac:dyDescent="0.2">
      <c r="A52" s="1"/>
      <c r="B52" s="1"/>
      <c r="C52" s="1"/>
      <c r="D52" s="166">
        <v>45</v>
      </c>
      <c r="E52" s="160"/>
      <c r="F52" s="50"/>
      <c r="G52" s="39" t="str">
        <f>IFERROR(VLOOKUP(E52,'Z1 HAB CLASS'!$D$4:$E$45,2,FALSE)," ")</f>
        <v xml:space="preserve"> </v>
      </c>
      <c r="H52" s="40" t="str">
        <f>IFERROR(VLOOKUP(G52,'Z1 HAB CLASS'!$L$3:$N$9,2,FALSE)," ")</f>
        <v xml:space="preserve"> </v>
      </c>
      <c r="I52" s="41"/>
      <c r="J52" s="40" t="str">
        <f>IFERROR(VLOOKUP(I52,'Z3 CONDITION VALUE'!$A$3:$B$5,2,FALSE)," ")</f>
        <v xml:space="preserve"> </v>
      </c>
      <c r="K52" s="42" t="str">
        <f>IFERROR(VLOOKUP(G52,'Z1 HAB CLASS'!$L$4:$N$9,3,FALSE)," ")</f>
        <v xml:space="preserve"> </v>
      </c>
      <c r="L52" s="43" t="str">
        <f t="shared" si="0"/>
        <v xml:space="preserve"> </v>
      </c>
      <c r="M52" s="1"/>
      <c r="N52" s="167"/>
      <c r="O52" s="168"/>
      <c r="P52" s="164" t="str">
        <f t="shared" si="1"/>
        <v xml:space="preserve"> </v>
      </c>
      <c r="Q52" s="164" t="str">
        <f t="shared" si="2"/>
        <v xml:space="preserve"> </v>
      </c>
      <c r="R52" s="164" t="str">
        <f t="shared" si="3"/>
        <v/>
      </c>
      <c r="S52" s="165" t="str">
        <f t="shared" si="4"/>
        <v xml:space="preserve"> </v>
      </c>
      <c r="T52" s="55"/>
      <c r="U52" s="1"/>
      <c r="V52" s="1"/>
      <c r="W52" s="1">
        <f t="shared" si="5"/>
        <v>0</v>
      </c>
      <c r="X52" s="1"/>
      <c r="Y52" s="1"/>
      <c r="Z52" s="1"/>
      <c r="AA52" s="1"/>
      <c r="AB52" s="1"/>
      <c r="AC52" s="1"/>
      <c r="AD52" s="1"/>
      <c r="AE52" s="1"/>
      <c r="AF52" s="1"/>
      <c r="AG52" s="1"/>
      <c r="AH52" s="1"/>
      <c r="AI52" s="1"/>
      <c r="AJ52" s="1"/>
      <c r="AK52" s="1"/>
      <c r="AL52" s="1"/>
      <c r="AM52" s="1"/>
      <c r="AN52" s="1"/>
      <c r="AO52" s="1"/>
      <c r="AP52" s="1"/>
      <c r="AQ52" s="1"/>
    </row>
    <row r="53" spans="1:43" ht="15.75" customHeight="1" x14ac:dyDescent="0.2">
      <c r="A53" s="1"/>
      <c r="B53" s="1"/>
      <c r="C53" s="1"/>
      <c r="D53" s="166">
        <v>46</v>
      </c>
      <c r="E53" s="160"/>
      <c r="F53" s="50"/>
      <c r="G53" s="39" t="str">
        <f>IFERROR(VLOOKUP(E53,'Z1 HAB CLASS'!$D$4:$E$45,2,FALSE)," ")</f>
        <v xml:space="preserve"> </v>
      </c>
      <c r="H53" s="40" t="str">
        <f>IFERROR(VLOOKUP(G53,'Z1 HAB CLASS'!$L$3:$N$9,2,FALSE)," ")</f>
        <v xml:space="preserve"> </v>
      </c>
      <c r="I53" s="41"/>
      <c r="J53" s="40" t="str">
        <f>IFERROR(VLOOKUP(I53,'Z3 CONDITION VALUE'!$A$3:$B$5,2,FALSE)," ")</f>
        <v xml:space="preserve"> </v>
      </c>
      <c r="K53" s="42" t="str">
        <f>IFERROR(VLOOKUP(G53,'Z1 HAB CLASS'!$L$4:$N$9,3,FALSE)," ")</f>
        <v xml:space="preserve"> </v>
      </c>
      <c r="L53" s="43" t="str">
        <f t="shared" si="0"/>
        <v xml:space="preserve"> </v>
      </c>
      <c r="M53" s="1"/>
      <c r="N53" s="167"/>
      <c r="O53" s="168"/>
      <c r="P53" s="164" t="str">
        <f t="shared" si="1"/>
        <v xml:space="preserve"> </v>
      </c>
      <c r="Q53" s="164" t="str">
        <f t="shared" si="2"/>
        <v xml:space="preserve"> </v>
      </c>
      <c r="R53" s="164" t="str">
        <f t="shared" si="3"/>
        <v/>
      </c>
      <c r="S53" s="165" t="str">
        <f t="shared" si="4"/>
        <v xml:space="preserve"> </v>
      </c>
      <c r="T53" s="55"/>
      <c r="U53" s="1"/>
      <c r="V53" s="1"/>
      <c r="W53" s="1">
        <f t="shared" si="5"/>
        <v>0</v>
      </c>
      <c r="X53" s="1"/>
      <c r="Y53" s="1"/>
      <c r="Z53" s="1"/>
      <c r="AA53" s="1"/>
      <c r="AB53" s="1"/>
      <c r="AC53" s="1"/>
      <c r="AD53" s="1"/>
      <c r="AE53" s="1"/>
      <c r="AF53" s="1"/>
      <c r="AG53" s="1"/>
      <c r="AH53" s="1"/>
      <c r="AI53" s="1"/>
      <c r="AJ53" s="1"/>
      <c r="AK53" s="1"/>
      <c r="AL53" s="1"/>
      <c r="AM53" s="1"/>
      <c r="AN53" s="1"/>
      <c r="AO53" s="1"/>
      <c r="AP53" s="1"/>
      <c r="AQ53" s="1"/>
    </row>
    <row r="54" spans="1:43" ht="15.75" customHeight="1" x14ac:dyDescent="0.2">
      <c r="A54" s="1"/>
      <c r="B54" s="1"/>
      <c r="C54" s="1"/>
      <c r="D54" s="166">
        <v>47</v>
      </c>
      <c r="E54" s="160"/>
      <c r="F54" s="50"/>
      <c r="G54" s="39" t="str">
        <f>IFERROR(VLOOKUP(E54,'Z1 HAB CLASS'!$D$4:$E$45,2,FALSE)," ")</f>
        <v xml:space="preserve"> </v>
      </c>
      <c r="H54" s="40" t="str">
        <f>IFERROR(VLOOKUP(G54,'Z1 HAB CLASS'!$L$3:$N$9,2,FALSE)," ")</f>
        <v xml:space="preserve"> </v>
      </c>
      <c r="I54" s="41"/>
      <c r="J54" s="40" t="str">
        <f>IFERROR(VLOOKUP(I54,'Z3 CONDITION VALUE'!$A$3:$B$5,2,FALSE)," ")</f>
        <v xml:space="preserve"> </v>
      </c>
      <c r="K54" s="42" t="str">
        <f>IFERROR(VLOOKUP(G54,'Z1 HAB CLASS'!$L$4:$N$9,3,FALSE)," ")</f>
        <v xml:space="preserve"> </v>
      </c>
      <c r="L54" s="43" t="str">
        <f t="shared" si="0"/>
        <v xml:space="preserve"> </v>
      </c>
      <c r="M54" s="1"/>
      <c r="N54" s="167"/>
      <c r="O54" s="168"/>
      <c r="P54" s="164" t="str">
        <f t="shared" si="1"/>
        <v xml:space="preserve"> </v>
      </c>
      <c r="Q54" s="164" t="str">
        <f t="shared" si="2"/>
        <v xml:space="preserve"> </v>
      </c>
      <c r="R54" s="164" t="str">
        <f t="shared" si="3"/>
        <v/>
      </c>
      <c r="S54" s="165" t="str">
        <f t="shared" si="4"/>
        <v xml:space="preserve"> </v>
      </c>
      <c r="T54" s="55"/>
      <c r="U54" s="1"/>
      <c r="V54" s="1"/>
      <c r="W54" s="1">
        <f t="shared" si="5"/>
        <v>0</v>
      </c>
      <c r="X54" s="1"/>
      <c r="Y54" s="1"/>
      <c r="Z54" s="1"/>
      <c r="AA54" s="1"/>
      <c r="AB54" s="1"/>
      <c r="AC54" s="1"/>
      <c r="AD54" s="1"/>
      <c r="AE54" s="1"/>
      <c r="AF54" s="1"/>
      <c r="AG54" s="1"/>
      <c r="AH54" s="1"/>
      <c r="AI54" s="1"/>
      <c r="AJ54" s="1"/>
      <c r="AK54" s="1"/>
      <c r="AL54" s="1"/>
      <c r="AM54" s="1"/>
      <c r="AN54" s="1"/>
      <c r="AO54" s="1"/>
      <c r="AP54" s="1"/>
      <c r="AQ54" s="1"/>
    </row>
    <row r="55" spans="1:43" ht="15.75" customHeight="1" x14ac:dyDescent="0.2">
      <c r="A55" s="1"/>
      <c r="B55" s="1"/>
      <c r="C55" s="1"/>
      <c r="D55" s="166">
        <v>48</v>
      </c>
      <c r="E55" s="160"/>
      <c r="F55" s="50"/>
      <c r="G55" s="39" t="str">
        <f>IFERROR(VLOOKUP(E55,'Z1 HAB CLASS'!$D$4:$E$45,2,FALSE)," ")</f>
        <v xml:space="preserve"> </v>
      </c>
      <c r="H55" s="40" t="str">
        <f>IFERROR(VLOOKUP(G55,'Z1 HAB CLASS'!$L$3:$N$9,2,FALSE)," ")</f>
        <v xml:space="preserve"> </v>
      </c>
      <c r="I55" s="41"/>
      <c r="J55" s="40" t="str">
        <f>IFERROR(VLOOKUP(I55,'Z3 CONDITION VALUE'!$A$3:$B$5,2,FALSE)," ")</f>
        <v xml:space="preserve"> </v>
      </c>
      <c r="K55" s="42" t="str">
        <f>IFERROR(VLOOKUP(G55,'Z1 HAB CLASS'!$L$4:$N$9,3,FALSE)," ")</f>
        <v xml:space="preserve"> </v>
      </c>
      <c r="L55" s="43" t="str">
        <f t="shared" si="0"/>
        <v xml:space="preserve"> </v>
      </c>
      <c r="M55" s="1"/>
      <c r="N55" s="167"/>
      <c r="O55" s="168"/>
      <c r="P55" s="164" t="str">
        <f t="shared" si="1"/>
        <v xml:space="preserve"> </v>
      </c>
      <c r="Q55" s="164" t="str">
        <f t="shared" si="2"/>
        <v xml:space="preserve"> </v>
      </c>
      <c r="R55" s="164" t="str">
        <f t="shared" si="3"/>
        <v/>
      </c>
      <c r="S55" s="165" t="str">
        <f t="shared" si="4"/>
        <v xml:space="preserve"> </v>
      </c>
      <c r="T55" s="55"/>
      <c r="U55" s="1"/>
      <c r="V55" s="1"/>
      <c r="W55" s="1">
        <f t="shared" si="5"/>
        <v>0</v>
      </c>
      <c r="X55" s="1"/>
      <c r="Y55" s="1"/>
      <c r="Z55" s="1"/>
      <c r="AA55" s="1"/>
      <c r="AB55" s="1"/>
      <c r="AC55" s="1"/>
      <c r="AD55" s="1"/>
      <c r="AE55" s="1"/>
      <c r="AF55" s="1"/>
      <c r="AG55" s="1"/>
      <c r="AH55" s="1"/>
      <c r="AI55" s="1"/>
      <c r="AJ55" s="1"/>
      <c r="AK55" s="1"/>
      <c r="AL55" s="1"/>
      <c r="AM55" s="1"/>
      <c r="AN55" s="1"/>
      <c r="AO55" s="1"/>
      <c r="AP55" s="1"/>
      <c r="AQ55" s="1"/>
    </row>
    <row r="56" spans="1:43" ht="15.75" customHeight="1" x14ac:dyDescent="0.2">
      <c r="A56" s="1"/>
      <c r="B56" s="1"/>
      <c r="C56" s="1"/>
      <c r="D56" s="166">
        <v>49</v>
      </c>
      <c r="E56" s="160"/>
      <c r="F56" s="50"/>
      <c r="G56" s="39" t="str">
        <f>IFERROR(VLOOKUP(E56,'Z1 HAB CLASS'!$D$4:$E$45,2,FALSE)," ")</f>
        <v xml:space="preserve"> </v>
      </c>
      <c r="H56" s="40" t="str">
        <f>IFERROR(VLOOKUP(G56,'Z1 HAB CLASS'!$L$3:$N$9,2,FALSE)," ")</f>
        <v xml:space="preserve"> </v>
      </c>
      <c r="I56" s="41"/>
      <c r="J56" s="40" t="str">
        <f>IFERROR(VLOOKUP(I56,'Z3 CONDITION VALUE'!$A$3:$B$5,2,FALSE)," ")</f>
        <v xml:space="preserve"> </v>
      </c>
      <c r="K56" s="42" t="str">
        <f>IFERROR(VLOOKUP(G56,'Z1 HAB CLASS'!$L$4:$N$9,3,FALSE)," ")</f>
        <v xml:space="preserve"> </v>
      </c>
      <c r="L56" s="43" t="str">
        <f t="shared" si="0"/>
        <v xml:space="preserve"> </v>
      </c>
      <c r="M56" s="1"/>
      <c r="N56" s="167"/>
      <c r="O56" s="168"/>
      <c r="P56" s="164" t="str">
        <f t="shared" si="1"/>
        <v xml:space="preserve"> </v>
      </c>
      <c r="Q56" s="164" t="str">
        <f t="shared" si="2"/>
        <v xml:space="preserve"> </v>
      </c>
      <c r="R56" s="164" t="str">
        <f t="shared" si="3"/>
        <v/>
      </c>
      <c r="S56" s="165" t="str">
        <f t="shared" si="4"/>
        <v xml:space="preserve"> </v>
      </c>
      <c r="T56" s="55"/>
      <c r="U56" s="1"/>
      <c r="V56" s="1"/>
      <c r="W56" s="1">
        <f t="shared" si="5"/>
        <v>0</v>
      </c>
      <c r="X56" s="1"/>
      <c r="Y56" s="1"/>
      <c r="Z56" s="1"/>
      <c r="AA56" s="1"/>
      <c r="AB56" s="1"/>
      <c r="AC56" s="1"/>
      <c r="AD56" s="1"/>
      <c r="AE56" s="1"/>
      <c r="AF56" s="1"/>
      <c r="AG56" s="1"/>
      <c r="AH56" s="1"/>
      <c r="AI56" s="1"/>
      <c r="AJ56" s="1"/>
      <c r="AK56" s="1"/>
      <c r="AL56" s="1"/>
      <c r="AM56" s="1"/>
      <c r="AN56" s="1"/>
      <c r="AO56" s="1"/>
      <c r="AP56" s="1"/>
      <c r="AQ56" s="1"/>
    </row>
    <row r="57" spans="1:43" ht="15.75" customHeight="1" x14ac:dyDescent="0.2">
      <c r="A57" s="1"/>
      <c r="B57" s="1"/>
      <c r="C57" s="1"/>
      <c r="D57" s="166">
        <v>50</v>
      </c>
      <c r="E57" s="160"/>
      <c r="F57" s="50"/>
      <c r="G57" s="39" t="str">
        <f>IFERROR(VLOOKUP(E57,'Z1 HAB CLASS'!$D$4:$E$45,2,FALSE)," ")</f>
        <v xml:space="preserve"> </v>
      </c>
      <c r="H57" s="40" t="str">
        <f>IFERROR(VLOOKUP(G57,'Z1 HAB CLASS'!$L$3:$N$9,2,FALSE)," ")</f>
        <v xml:space="preserve"> </v>
      </c>
      <c r="I57" s="41"/>
      <c r="J57" s="40" t="str">
        <f>IFERROR(VLOOKUP(I57,'Z3 CONDITION VALUE'!$A$3:$B$5,2,FALSE)," ")</f>
        <v xml:space="preserve"> </v>
      </c>
      <c r="K57" s="42" t="str">
        <f>IFERROR(VLOOKUP(G57,'Z1 HAB CLASS'!$L$4:$N$9,3,FALSE)," ")</f>
        <v xml:space="preserve"> </v>
      </c>
      <c r="L57" s="43" t="str">
        <f t="shared" si="0"/>
        <v xml:space="preserve"> </v>
      </c>
      <c r="M57" s="1"/>
      <c r="N57" s="167"/>
      <c r="O57" s="168"/>
      <c r="P57" s="164" t="str">
        <f t="shared" si="1"/>
        <v xml:space="preserve"> </v>
      </c>
      <c r="Q57" s="164" t="str">
        <f t="shared" si="2"/>
        <v xml:space="preserve"> </v>
      </c>
      <c r="R57" s="164" t="str">
        <f t="shared" si="3"/>
        <v/>
      </c>
      <c r="S57" s="165" t="str">
        <f t="shared" si="4"/>
        <v xml:space="preserve"> </v>
      </c>
      <c r="T57" s="55"/>
      <c r="U57" s="1"/>
      <c r="V57" s="1"/>
      <c r="W57" s="1">
        <f t="shared" si="5"/>
        <v>0</v>
      </c>
      <c r="X57" s="1"/>
      <c r="Y57" s="1"/>
      <c r="Z57" s="1"/>
      <c r="AA57" s="1"/>
      <c r="AB57" s="1"/>
      <c r="AC57" s="1"/>
      <c r="AD57" s="1"/>
      <c r="AE57" s="1"/>
      <c r="AF57" s="1"/>
      <c r="AG57" s="1"/>
      <c r="AH57" s="1"/>
      <c r="AI57" s="1"/>
      <c r="AJ57" s="1"/>
      <c r="AK57" s="1"/>
      <c r="AL57" s="1"/>
      <c r="AM57" s="1"/>
      <c r="AN57" s="1"/>
      <c r="AO57" s="1"/>
      <c r="AP57" s="1"/>
      <c r="AQ57" s="1"/>
    </row>
    <row r="58" spans="1:43" ht="15.75" customHeight="1" x14ac:dyDescent="0.2">
      <c r="A58" s="1"/>
      <c r="B58" s="1"/>
      <c r="C58" s="1"/>
      <c r="D58" s="166">
        <v>51</v>
      </c>
      <c r="E58" s="160"/>
      <c r="F58" s="50"/>
      <c r="G58" s="39" t="str">
        <f>IFERROR(VLOOKUP(E58,'Z1 HAB CLASS'!$D$4:$E$45,2,FALSE)," ")</f>
        <v xml:space="preserve"> </v>
      </c>
      <c r="H58" s="40" t="str">
        <f>IFERROR(VLOOKUP(G58,'Z1 HAB CLASS'!$L$3:$N$9,2,FALSE)," ")</f>
        <v xml:space="preserve"> </v>
      </c>
      <c r="I58" s="41"/>
      <c r="J58" s="40" t="str">
        <f>IFERROR(VLOOKUP(I58,'Z3 CONDITION VALUE'!$A$3:$B$5,2,FALSE)," ")</f>
        <v xml:space="preserve"> </v>
      </c>
      <c r="K58" s="42" t="str">
        <f>IFERROR(VLOOKUP(G58,'Z1 HAB CLASS'!$L$4:$N$9,3,FALSE)," ")</f>
        <v xml:space="preserve"> </v>
      </c>
      <c r="L58" s="43" t="str">
        <f t="shared" si="0"/>
        <v xml:space="preserve"> </v>
      </c>
      <c r="M58" s="1"/>
      <c r="N58" s="167"/>
      <c r="O58" s="168"/>
      <c r="P58" s="164" t="str">
        <f t="shared" si="1"/>
        <v xml:space="preserve"> </v>
      </c>
      <c r="Q58" s="164" t="str">
        <f t="shared" si="2"/>
        <v xml:space="preserve"> </v>
      </c>
      <c r="R58" s="164" t="str">
        <f t="shared" si="3"/>
        <v/>
      </c>
      <c r="S58" s="165" t="str">
        <f t="shared" si="4"/>
        <v xml:space="preserve"> </v>
      </c>
      <c r="T58" s="55"/>
      <c r="U58" s="1"/>
      <c r="V58" s="1"/>
      <c r="W58" s="1">
        <f t="shared" si="5"/>
        <v>0</v>
      </c>
      <c r="X58" s="1"/>
      <c r="Y58" s="1"/>
      <c r="Z58" s="1"/>
      <c r="AA58" s="1"/>
      <c r="AB58" s="1"/>
      <c r="AC58" s="1"/>
      <c r="AD58" s="1"/>
      <c r="AE58" s="1"/>
      <c r="AF58" s="1"/>
      <c r="AG58" s="1"/>
      <c r="AH58" s="1"/>
      <c r="AI58" s="1"/>
      <c r="AJ58" s="1"/>
      <c r="AK58" s="1"/>
      <c r="AL58" s="1"/>
      <c r="AM58" s="1"/>
      <c r="AN58" s="1"/>
      <c r="AO58" s="1"/>
      <c r="AP58" s="1"/>
      <c r="AQ58" s="1"/>
    </row>
    <row r="59" spans="1:43" ht="15.75" customHeight="1" x14ac:dyDescent="0.2">
      <c r="A59" s="1"/>
      <c r="B59" s="1"/>
      <c r="C59" s="1"/>
      <c r="D59" s="166">
        <v>52</v>
      </c>
      <c r="E59" s="160"/>
      <c r="F59" s="50"/>
      <c r="G59" s="39" t="str">
        <f>IFERROR(VLOOKUP(E59,'Z1 HAB CLASS'!$D$4:$E$45,2,FALSE)," ")</f>
        <v xml:space="preserve"> </v>
      </c>
      <c r="H59" s="40" t="str">
        <f>IFERROR(VLOOKUP(G59,'Z1 HAB CLASS'!$L$3:$N$9,2,FALSE)," ")</f>
        <v xml:space="preserve"> </v>
      </c>
      <c r="I59" s="41"/>
      <c r="J59" s="40" t="str">
        <f>IFERROR(VLOOKUP(I59,'Z3 CONDITION VALUE'!$A$3:$B$5,2,FALSE)," ")</f>
        <v xml:space="preserve"> </v>
      </c>
      <c r="K59" s="42" t="str">
        <f>IFERROR(VLOOKUP(G59,'Z1 HAB CLASS'!$L$4:$N$9,3,FALSE)," ")</f>
        <v xml:space="preserve"> </v>
      </c>
      <c r="L59" s="43" t="str">
        <f t="shared" si="0"/>
        <v xml:space="preserve"> </v>
      </c>
      <c r="M59" s="1"/>
      <c r="N59" s="167"/>
      <c r="O59" s="168"/>
      <c r="P59" s="164" t="str">
        <f t="shared" si="1"/>
        <v xml:space="preserve"> </v>
      </c>
      <c r="Q59" s="164" t="str">
        <f t="shared" si="2"/>
        <v xml:space="preserve"> </v>
      </c>
      <c r="R59" s="164" t="str">
        <f t="shared" si="3"/>
        <v/>
      </c>
      <c r="S59" s="165" t="str">
        <f t="shared" si="4"/>
        <v xml:space="preserve"> </v>
      </c>
      <c r="T59" s="55"/>
      <c r="U59" s="1"/>
      <c r="V59" s="1"/>
      <c r="W59" s="1">
        <f t="shared" si="5"/>
        <v>0</v>
      </c>
      <c r="X59" s="1"/>
      <c r="Y59" s="1"/>
      <c r="Z59" s="1"/>
      <c r="AA59" s="1"/>
      <c r="AB59" s="1"/>
      <c r="AC59" s="1"/>
      <c r="AD59" s="1"/>
      <c r="AE59" s="1"/>
      <c r="AF59" s="1"/>
      <c r="AG59" s="1"/>
      <c r="AH59" s="1"/>
      <c r="AI59" s="1"/>
      <c r="AJ59" s="1"/>
      <c r="AK59" s="1"/>
      <c r="AL59" s="1"/>
      <c r="AM59" s="1"/>
      <c r="AN59" s="1"/>
      <c r="AO59" s="1"/>
      <c r="AP59" s="1"/>
      <c r="AQ59" s="1"/>
    </row>
    <row r="60" spans="1:43" ht="15.75" customHeight="1" x14ac:dyDescent="0.2">
      <c r="A60" s="1"/>
      <c r="B60" s="1"/>
      <c r="C60" s="1"/>
      <c r="D60" s="166">
        <v>53</v>
      </c>
      <c r="E60" s="160"/>
      <c r="F60" s="50"/>
      <c r="G60" s="39" t="str">
        <f>IFERROR(VLOOKUP(E60,'Z1 HAB CLASS'!$D$4:$E$45,2,FALSE)," ")</f>
        <v xml:space="preserve"> </v>
      </c>
      <c r="H60" s="40" t="str">
        <f>IFERROR(VLOOKUP(G60,'Z1 HAB CLASS'!$L$3:$N$9,2,FALSE)," ")</f>
        <v xml:space="preserve"> </v>
      </c>
      <c r="I60" s="41"/>
      <c r="J60" s="40" t="str">
        <f>IFERROR(VLOOKUP(I60,'Z3 CONDITION VALUE'!$A$3:$B$5,2,FALSE)," ")</f>
        <v xml:space="preserve"> </v>
      </c>
      <c r="K60" s="42" t="str">
        <f>IFERROR(VLOOKUP(G60,'Z1 HAB CLASS'!$L$4:$N$9,3,FALSE)," ")</f>
        <v xml:space="preserve"> </v>
      </c>
      <c r="L60" s="43" t="str">
        <f t="shared" si="0"/>
        <v xml:space="preserve"> </v>
      </c>
      <c r="M60" s="1"/>
      <c r="N60" s="167"/>
      <c r="O60" s="168"/>
      <c r="P60" s="164" t="str">
        <f t="shared" si="1"/>
        <v xml:space="preserve"> </v>
      </c>
      <c r="Q60" s="164" t="str">
        <f t="shared" si="2"/>
        <v xml:space="preserve"> </v>
      </c>
      <c r="R60" s="164" t="str">
        <f t="shared" si="3"/>
        <v/>
      </c>
      <c r="S60" s="165" t="str">
        <f t="shared" si="4"/>
        <v xml:space="preserve"> </v>
      </c>
      <c r="T60" s="55"/>
      <c r="U60" s="1"/>
      <c r="V60" s="1"/>
      <c r="W60" s="1">
        <f t="shared" si="5"/>
        <v>0</v>
      </c>
      <c r="X60" s="1"/>
      <c r="Y60" s="1"/>
      <c r="Z60" s="1"/>
      <c r="AA60" s="1"/>
      <c r="AB60" s="1"/>
      <c r="AC60" s="1"/>
      <c r="AD60" s="1"/>
      <c r="AE60" s="1"/>
      <c r="AF60" s="1"/>
      <c r="AG60" s="1"/>
      <c r="AH60" s="1"/>
      <c r="AI60" s="1"/>
      <c r="AJ60" s="1"/>
      <c r="AK60" s="1"/>
      <c r="AL60" s="1"/>
      <c r="AM60" s="1"/>
      <c r="AN60" s="1"/>
      <c r="AO60" s="1"/>
      <c r="AP60" s="1"/>
      <c r="AQ60" s="1"/>
    </row>
    <row r="61" spans="1:43" ht="15.75" customHeight="1" x14ac:dyDescent="0.2">
      <c r="A61" s="1"/>
      <c r="B61" s="1"/>
      <c r="C61" s="1"/>
      <c r="D61" s="166">
        <v>54</v>
      </c>
      <c r="E61" s="160"/>
      <c r="F61" s="50"/>
      <c r="G61" s="39" t="str">
        <f>IFERROR(VLOOKUP(E61,'Z1 HAB CLASS'!$D$4:$E$45,2,FALSE)," ")</f>
        <v xml:space="preserve"> </v>
      </c>
      <c r="H61" s="40" t="str">
        <f>IFERROR(VLOOKUP(G61,'Z1 HAB CLASS'!$L$3:$N$9,2,FALSE)," ")</f>
        <v xml:space="preserve"> </v>
      </c>
      <c r="I61" s="41"/>
      <c r="J61" s="40" t="str">
        <f>IFERROR(VLOOKUP(I61,'Z3 CONDITION VALUE'!$A$3:$B$5,2,FALSE)," ")</f>
        <v xml:space="preserve"> </v>
      </c>
      <c r="K61" s="42" t="str">
        <f>IFERROR(VLOOKUP(G61,'Z1 HAB CLASS'!$L$4:$N$9,3,FALSE)," ")</f>
        <v xml:space="preserve"> </v>
      </c>
      <c r="L61" s="43" t="str">
        <f t="shared" si="0"/>
        <v xml:space="preserve"> </v>
      </c>
      <c r="M61" s="1"/>
      <c r="N61" s="167"/>
      <c r="O61" s="168"/>
      <c r="P61" s="164" t="str">
        <f t="shared" si="1"/>
        <v xml:space="preserve"> </v>
      </c>
      <c r="Q61" s="164" t="str">
        <f t="shared" si="2"/>
        <v xml:space="preserve"> </v>
      </c>
      <c r="R61" s="164" t="str">
        <f t="shared" si="3"/>
        <v/>
      </c>
      <c r="S61" s="165" t="str">
        <f t="shared" si="4"/>
        <v xml:space="preserve"> </v>
      </c>
      <c r="T61" s="55"/>
      <c r="U61" s="1"/>
      <c r="V61" s="1"/>
      <c r="W61" s="1">
        <f t="shared" si="5"/>
        <v>0</v>
      </c>
      <c r="X61" s="1"/>
      <c r="Y61" s="1"/>
      <c r="Z61" s="1"/>
      <c r="AA61" s="1"/>
      <c r="AB61" s="1"/>
      <c r="AC61" s="1"/>
      <c r="AD61" s="1"/>
      <c r="AE61" s="1"/>
      <c r="AF61" s="1"/>
      <c r="AG61" s="1"/>
      <c r="AH61" s="1"/>
      <c r="AI61" s="1"/>
      <c r="AJ61" s="1"/>
      <c r="AK61" s="1"/>
      <c r="AL61" s="1"/>
      <c r="AM61" s="1"/>
      <c r="AN61" s="1"/>
      <c r="AO61" s="1"/>
      <c r="AP61" s="1"/>
      <c r="AQ61" s="1"/>
    </row>
    <row r="62" spans="1:43" ht="15.75" customHeight="1" x14ac:dyDescent="0.2">
      <c r="A62" s="1"/>
      <c r="B62" s="1"/>
      <c r="C62" s="1"/>
      <c r="D62" s="166">
        <v>55</v>
      </c>
      <c r="E62" s="160"/>
      <c r="F62" s="50"/>
      <c r="G62" s="39" t="str">
        <f>IFERROR(VLOOKUP(E62,'Z1 HAB CLASS'!$D$4:$E$45,2,FALSE)," ")</f>
        <v xml:space="preserve"> </v>
      </c>
      <c r="H62" s="40" t="str">
        <f>IFERROR(VLOOKUP(G62,'Z1 HAB CLASS'!$L$3:$N$9,2,FALSE)," ")</f>
        <v xml:space="preserve"> </v>
      </c>
      <c r="I62" s="41"/>
      <c r="J62" s="40" t="str">
        <f>IFERROR(VLOOKUP(I62,'Z3 CONDITION VALUE'!$A$3:$B$5,2,FALSE)," ")</f>
        <v xml:space="preserve"> </v>
      </c>
      <c r="K62" s="42" t="str">
        <f>IFERROR(VLOOKUP(G62,'Z1 HAB CLASS'!$L$4:$N$9,3,FALSE)," ")</f>
        <v xml:space="preserve"> </v>
      </c>
      <c r="L62" s="43" t="str">
        <f t="shared" si="0"/>
        <v xml:space="preserve"> </v>
      </c>
      <c r="M62" s="1"/>
      <c r="N62" s="167"/>
      <c r="O62" s="168"/>
      <c r="P62" s="164" t="str">
        <f t="shared" si="1"/>
        <v xml:space="preserve"> </v>
      </c>
      <c r="Q62" s="164" t="str">
        <f t="shared" si="2"/>
        <v xml:space="preserve"> </v>
      </c>
      <c r="R62" s="164" t="str">
        <f t="shared" si="3"/>
        <v/>
      </c>
      <c r="S62" s="165" t="str">
        <f t="shared" si="4"/>
        <v xml:space="preserve"> </v>
      </c>
      <c r="T62" s="55"/>
      <c r="U62" s="1"/>
      <c r="V62" s="1"/>
      <c r="W62" s="1">
        <f t="shared" si="5"/>
        <v>0</v>
      </c>
      <c r="X62" s="1"/>
      <c r="Y62" s="1"/>
      <c r="Z62" s="1"/>
      <c r="AA62" s="1"/>
      <c r="AB62" s="1"/>
      <c r="AC62" s="1"/>
      <c r="AD62" s="1"/>
      <c r="AE62" s="1"/>
      <c r="AF62" s="1"/>
      <c r="AG62" s="1"/>
      <c r="AH62" s="1"/>
      <c r="AI62" s="1"/>
      <c r="AJ62" s="1"/>
      <c r="AK62" s="1"/>
      <c r="AL62" s="1"/>
      <c r="AM62" s="1"/>
      <c r="AN62" s="1"/>
      <c r="AO62" s="1"/>
      <c r="AP62" s="1"/>
      <c r="AQ62" s="1"/>
    </row>
    <row r="63" spans="1:43" ht="15.75" customHeight="1" x14ac:dyDescent="0.2">
      <c r="A63" s="1"/>
      <c r="B63" s="1"/>
      <c r="C63" s="1"/>
      <c r="D63" s="166">
        <v>56</v>
      </c>
      <c r="E63" s="160"/>
      <c r="F63" s="50"/>
      <c r="G63" s="39" t="str">
        <f>IFERROR(VLOOKUP(E63,'Z1 HAB CLASS'!$D$4:$E$45,2,FALSE)," ")</f>
        <v xml:space="preserve"> </v>
      </c>
      <c r="H63" s="40" t="str">
        <f>IFERROR(VLOOKUP(G63,'Z1 HAB CLASS'!$L$3:$N$9,2,FALSE)," ")</f>
        <v xml:space="preserve"> </v>
      </c>
      <c r="I63" s="41"/>
      <c r="J63" s="40" t="str">
        <f>IFERROR(VLOOKUP(I63,'Z3 CONDITION VALUE'!$A$3:$B$5,2,FALSE)," ")</f>
        <v xml:space="preserve"> </v>
      </c>
      <c r="K63" s="42" t="str">
        <f>IFERROR(VLOOKUP(G63,'Z1 HAB CLASS'!$L$4:$N$9,3,FALSE)," ")</f>
        <v xml:space="preserve"> </v>
      </c>
      <c r="L63" s="43" t="str">
        <f t="shared" si="0"/>
        <v xml:space="preserve"> </v>
      </c>
      <c r="M63" s="1"/>
      <c r="N63" s="167"/>
      <c r="O63" s="168"/>
      <c r="P63" s="164" t="str">
        <f t="shared" si="1"/>
        <v xml:space="preserve"> </v>
      </c>
      <c r="Q63" s="164" t="str">
        <f t="shared" si="2"/>
        <v xml:space="preserve"> </v>
      </c>
      <c r="R63" s="164" t="str">
        <f t="shared" si="3"/>
        <v/>
      </c>
      <c r="S63" s="165" t="str">
        <f t="shared" si="4"/>
        <v xml:space="preserve"> </v>
      </c>
      <c r="T63" s="55"/>
      <c r="U63" s="1"/>
      <c r="V63" s="1"/>
      <c r="W63" s="1">
        <f t="shared" si="5"/>
        <v>0</v>
      </c>
      <c r="X63" s="1"/>
      <c r="Y63" s="1"/>
      <c r="Z63" s="1"/>
      <c r="AA63" s="1"/>
      <c r="AB63" s="1"/>
      <c r="AC63" s="1"/>
      <c r="AD63" s="1"/>
      <c r="AE63" s="1"/>
      <c r="AF63" s="1"/>
      <c r="AG63" s="1"/>
      <c r="AH63" s="1"/>
      <c r="AI63" s="1"/>
      <c r="AJ63" s="1"/>
      <c r="AK63" s="1"/>
      <c r="AL63" s="1"/>
      <c r="AM63" s="1"/>
      <c r="AN63" s="1"/>
      <c r="AO63" s="1"/>
      <c r="AP63" s="1"/>
      <c r="AQ63" s="1"/>
    </row>
    <row r="64" spans="1:43" ht="15.75" customHeight="1" x14ac:dyDescent="0.2">
      <c r="A64" s="1"/>
      <c r="B64" s="1"/>
      <c r="C64" s="1"/>
      <c r="D64" s="166">
        <v>57</v>
      </c>
      <c r="E64" s="160"/>
      <c r="F64" s="50"/>
      <c r="G64" s="39" t="str">
        <f>IFERROR(VLOOKUP(E64,'Z1 HAB CLASS'!$D$4:$E$45,2,FALSE)," ")</f>
        <v xml:space="preserve"> </v>
      </c>
      <c r="H64" s="40" t="str">
        <f>IFERROR(VLOOKUP(G64,'Z1 HAB CLASS'!$L$3:$N$9,2,FALSE)," ")</f>
        <v xml:space="preserve"> </v>
      </c>
      <c r="I64" s="41"/>
      <c r="J64" s="40" t="str">
        <f>IFERROR(VLOOKUP(I64,'Z3 CONDITION VALUE'!$A$3:$B$5,2,FALSE)," ")</f>
        <v xml:space="preserve"> </v>
      </c>
      <c r="K64" s="42" t="str">
        <f>IFERROR(VLOOKUP(G64,'Z1 HAB CLASS'!$L$4:$N$9,3,FALSE)," ")</f>
        <v xml:space="preserve"> </v>
      </c>
      <c r="L64" s="43" t="str">
        <f t="shared" si="0"/>
        <v xml:space="preserve"> </v>
      </c>
      <c r="M64" s="1"/>
      <c r="N64" s="167"/>
      <c r="O64" s="168"/>
      <c r="P64" s="164" t="str">
        <f t="shared" si="1"/>
        <v xml:space="preserve"> </v>
      </c>
      <c r="Q64" s="164" t="str">
        <f t="shared" si="2"/>
        <v xml:space="preserve"> </v>
      </c>
      <c r="R64" s="164" t="str">
        <f t="shared" si="3"/>
        <v/>
      </c>
      <c r="S64" s="165" t="str">
        <f t="shared" si="4"/>
        <v xml:space="preserve"> </v>
      </c>
      <c r="T64" s="55"/>
      <c r="U64" s="1"/>
      <c r="V64" s="1"/>
      <c r="W64" s="1">
        <f t="shared" si="5"/>
        <v>0</v>
      </c>
      <c r="X64" s="1"/>
      <c r="Y64" s="1"/>
      <c r="Z64" s="1"/>
      <c r="AA64" s="1"/>
      <c r="AB64" s="1"/>
      <c r="AC64" s="1"/>
      <c r="AD64" s="1"/>
      <c r="AE64" s="1"/>
      <c r="AF64" s="1"/>
      <c r="AG64" s="1"/>
      <c r="AH64" s="1"/>
      <c r="AI64" s="1"/>
      <c r="AJ64" s="1"/>
      <c r="AK64" s="1"/>
      <c r="AL64" s="1"/>
      <c r="AM64" s="1"/>
      <c r="AN64" s="1"/>
      <c r="AO64" s="1"/>
      <c r="AP64" s="1"/>
      <c r="AQ64" s="1"/>
    </row>
    <row r="65" spans="1:43" ht="15.75" customHeight="1" x14ac:dyDescent="0.2">
      <c r="A65" s="1"/>
      <c r="B65" s="1"/>
      <c r="C65" s="1"/>
      <c r="D65" s="166">
        <v>58</v>
      </c>
      <c r="E65" s="160"/>
      <c r="F65" s="50"/>
      <c r="G65" s="39" t="str">
        <f>IFERROR(VLOOKUP(E65,'Z1 HAB CLASS'!$D$4:$E$45,2,FALSE)," ")</f>
        <v xml:space="preserve"> </v>
      </c>
      <c r="H65" s="40" t="str">
        <f>IFERROR(VLOOKUP(G65,'Z1 HAB CLASS'!$L$3:$N$9,2,FALSE)," ")</f>
        <v xml:space="preserve"> </v>
      </c>
      <c r="I65" s="41"/>
      <c r="J65" s="40" t="str">
        <f>IFERROR(VLOOKUP(I65,'Z3 CONDITION VALUE'!$A$3:$B$5,2,FALSE)," ")</f>
        <v xml:space="preserve"> </v>
      </c>
      <c r="K65" s="42" t="str">
        <f>IFERROR(VLOOKUP(G65,'Z1 HAB CLASS'!$L$4:$N$9,3,FALSE)," ")</f>
        <v xml:space="preserve"> </v>
      </c>
      <c r="L65" s="43" t="str">
        <f t="shared" si="0"/>
        <v xml:space="preserve"> </v>
      </c>
      <c r="M65" s="1"/>
      <c r="N65" s="167"/>
      <c r="O65" s="168"/>
      <c r="P65" s="164" t="str">
        <f t="shared" si="1"/>
        <v xml:space="preserve"> </v>
      </c>
      <c r="Q65" s="164" t="str">
        <f t="shared" si="2"/>
        <v xml:space="preserve"> </v>
      </c>
      <c r="R65" s="164" t="str">
        <f t="shared" si="3"/>
        <v/>
      </c>
      <c r="S65" s="165" t="str">
        <f t="shared" si="4"/>
        <v xml:space="preserve"> </v>
      </c>
      <c r="T65" s="55"/>
      <c r="U65" s="1"/>
      <c r="V65" s="1"/>
      <c r="W65" s="1">
        <f t="shared" si="5"/>
        <v>0</v>
      </c>
      <c r="X65" s="1"/>
      <c r="Y65" s="1"/>
      <c r="Z65" s="1"/>
      <c r="AA65" s="1"/>
      <c r="AB65" s="1"/>
      <c r="AC65" s="1"/>
      <c r="AD65" s="1"/>
      <c r="AE65" s="1"/>
      <c r="AF65" s="1"/>
      <c r="AG65" s="1"/>
      <c r="AH65" s="1"/>
      <c r="AI65" s="1"/>
      <c r="AJ65" s="1"/>
      <c r="AK65" s="1"/>
      <c r="AL65" s="1"/>
      <c r="AM65" s="1"/>
      <c r="AN65" s="1"/>
      <c r="AO65" s="1"/>
      <c r="AP65" s="1"/>
      <c r="AQ65" s="1"/>
    </row>
    <row r="66" spans="1:43" ht="15.75" customHeight="1" x14ac:dyDescent="0.2">
      <c r="A66" s="1"/>
      <c r="B66" s="1"/>
      <c r="C66" s="1"/>
      <c r="D66" s="166">
        <v>59</v>
      </c>
      <c r="E66" s="160"/>
      <c r="F66" s="50"/>
      <c r="G66" s="39" t="str">
        <f>IFERROR(VLOOKUP(E66,'Z1 HAB CLASS'!$D$4:$E$45,2,FALSE)," ")</f>
        <v xml:space="preserve"> </v>
      </c>
      <c r="H66" s="40" t="str">
        <f>IFERROR(VLOOKUP(G66,'Z1 HAB CLASS'!$L$3:$N$9,2,FALSE)," ")</f>
        <v xml:space="preserve"> </v>
      </c>
      <c r="I66" s="41"/>
      <c r="J66" s="40" t="str">
        <f>IFERROR(VLOOKUP(I66,'Z3 CONDITION VALUE'!$A$3:$B$5,2,FALSE)," ")</f>
        <v xml:space="preserve"> </v>
      </c>
      <c r="K66" s="42" t="str">
        <f>IFERROR(VLOOKUP(G66,'Z1 HAB CLASS'!$L$4:$N$9,3,FALSE)," ")</f>
        <v xml:space="preserve"> </v>
      </c>
      <c r="L66" s="43" t="str">
        <f t="shared" si="0"/>
        <v xml:space="preserve"> </v>
      </c>
      <c r="M66" s="1"/>
      <c r="N66" s="167"/>
      <c r="O66" s="168"/>
      <c r="P66" s="164" t="str">
        <f t="shared" si="1"/>
        <v xml:space="preserve"> </v>
      </c>
      <c r="Q66" s="164" t="str">
        <f t="shared" si="2"/>
        <v xml:space="preserve"> </v>
      </c>
      <c r="R66" s="164" t="str">
        <f t="shared" si="3"/>
        <v/>
      </c>
      <c r="S66" s="165" t="str">
        <f t="shared" si="4"/>
        <v xml:space="preserve"> </v>
      </c>
      <c r="T66" s="55"/>
      <c r="U66" s="1"/>
      <c r="V66" s="1"/>
      <c r="W66" s="1">
        <f t="shared" si="5"/>
        <v>0</v>
      </c>
      <c r="X66" s="1"/>
      <c r="Y66" s="1"/>
      <c r="Z66" s="1"/>
      <c r="AA66" s="1"/>
      <c r="AB66" s="1"/>
      <c r="AC66" s="1"/>
      <c r="AD66" s="1"/>
      <c r="AE66" s="1"/>
      <c r="AF66" s="1"/>
      <c r="AG66" s="1"/>
      <c r="AH66" s="1"/>
      <c r="AI66" s="1"/>
      <c r="AJ66" s="1"/>
      <c r="AK66" s="1"/>
      <c r="AL66" s="1"/>
      <c r="AM66" s="1"/>
      <c r="AN66" s="1"/>
      <c r="AO66" s="1"/>
      <c r="AP66" s="1"/>
      <c r="AQ66" s="1"/>
    </row>
    <row r="67" spans="1:43" ht="15.75" customHeight="1" x14ac:dyDescent="0.2">
      <c r="A67" s="1"/>
      <c r="B67" s="1"/>
      <c r="C67" s="1"/>
      <c r="D67" s="166">
        <v>60</v>
      </c>
      <c r="E67" s="160"/>
      <c r="F67" s="50"/>
      <c r="G67" s="39" t="str">
        <f>IFERROR(VLOOKUP(E67,'Z1 HAB CLASS'!$D$4:$E$45,2,FALSE)," ")</f>
        <v xml:space="preserve"> </v>
      </c>
      <c r="H67" s="40" t="str">
        <f>IFERROR(VLOOKUP(G67,'Z1 HAB CLASS'!$L$3:$N$9,2,FALSE)," ")</f>
        <v xml:space="preserve"> </v>
      </c>
      <c r="I67" s="41"/>
      <c r="J67" s="40" t="str">
        <f>IFERROR(VLOOKUP(I67,'Z3 CONDITION VALUE'!$A$3:$B$5,2,FALSE)," ")</f>
        <v xml:space="preserve"> </v>
      </c>
      <c r="K67" s="42" t="str">
        <f>IFERROR(VLOOKUP(G67,'Z1 HAB CLASS'!$L$4:$N$9,3,FALSE)," ")</f>
        <v xml:space="preserve"> </v>
      </c>
      <c r="L67" s="43" t="str">
        <f t="shared" si="0"/>
        <v xml:space="preserve"> </v>
      </c>
      <c r="M67" s="1"/>
      <c r="N67" s="167"/>
      <c r="O67" s="168"/>
      <c r="P67" s="164" t="str">
        <f t="shared" si="1"/>
        <v xml:space="preserve"> </v>
      </c>
      <c r="Q67" s="164" t="str">
        <f t="shared" si="2"/>
        <v xml:space="preserve"> </v>
      </c>
      <c r="R67" s="164" t="str">
        <f t="shared" si="3"/>
        <v/>
      </c>
      <c r="S67" s="165" t="str">
        <f t="shared" si="4"/>
        <v xml:space="preserve"> </v>
      </c>
      <c r="T67" s="55"/>
      <c r="U67" s="1"/>
      <c r="V67" s="1"/>
      <c r="W67" s="1">
        <f t="shared" si="5"/>
        <v>0</v>
      </c>
      <c r="X67" s="1"/>
      <c r="Y67" s="1"/>
      <c r="Z67" s="1"/>
      <c r="AA67" s="1"/>
      <c r="AB67" s="1"/>
      <c r="AC67" s="1"/>
      <c r="AD67" s="1"/>
      <c r="AE67" s="1"/>
      <c r="AF67" s="1"/>
      <c r="AG67" s="1"/>
      <c r="AH67" s="1"/>
      <c r="AI67" s="1"/>
      <c r="AJ67" s="1"/>
      <c r="AK67" s="1"/>
      <c r="AL67" s="1"/>
      <c r="AM67" s="1"/>
      <c r="AN67" s="1"/>
      <c r="AO67" s="1"/>
      <c r="AP67" s="1"/>
      <c r="AQ67" s="1"/>
    </row>
    <row r="68" spans="1:43" ht="15.75" customHeight="1" x14ac:dyDescent="0.2">
      <c r="A68" s="1"/>
      <c r="B68" s="1"/>
      <c r="C68" s="1"/>
      <c r="D68" s="166">
        <v>61</v>
      </c>
      <c r="E68" s="160"/>
      <c r="F68" s="50"/>
      <c r="G68" s="39" t="str">
        <f>IFERROR(VLOOKUP(E68,'Z1 HAB CLASS'!$D$4:$E$45,2,FALSE)," ")</f>
        <v xml:space="preserve"> </v>
      </c>
      <c r="H68" s="40" t="str">
        <f>IFERROR(VLOOKUP(G68,'Z1 HAB CLASS'!$L$3:$N$9,2,FALSE)," ")</f>
        <v xml:space="preserve"> </v>
      </c>
      <c r="I68" s="41"/>
      <c r="J68" s="40" t="str">
        <f>IFERROR(VLOOKUP(I68,'Z3 CONDITION VALUE'!$A$3:$B$5,2,FALSE)," ")</f>
        <v xml:space="preserve"> </v>
      </c>
      <c r="K68" s="42" t="str">
        <f>IFERROR(VLOOKUP(G68,'Z1 HAB CLASS'!$L$4:$N$9,3,FALSE)," ")</f>
        <v xml:space="preserve"> </v>
      </c>
      <c r="L68" s="43" t="str">
        <f t="shared" si="0"/>
        <v xml:space="preserve"> </v>
      </c>
      <c r="M68" s="1"/>
      <c r="N68" s="167"/>
      <c r="O68" s="168"/>
      <c r="P68" s="164" t="str">
        <f t="shared" si="1"/>
        <v xml:space="preserve"> </v>
      </c>
      <c r="Q68" s="164" t="str">
        <f t="shared" si="2"/>
        <v xml:space="preserve"> </v>
      </c>
      <c r="R68" s="164" t="str">
        <f t="shared" si="3"/>
        <v/>
      </c>
      <c r="S68" s="165" t="str">
        <f t="shared" si="4"/>
        <v xml:space="preserve"> </v>
      </c>
      <c r="T68" s="55"/>
      <c r="U68" s="1"/>
      <c r="V68" s="1"/>
      <c r="W68" s="1">
        <f t="shared" si="5"/>
        <v>0</v>
      </c>
      <c r="X68" s="1"/>
      <c r="Y68" s="1"/>
      <c r="Z68" s="1"/>
      <c r="AA68" s="1"/>
      <c r="AB68" s="1"/>
      <c r="AC68" s="1"/>
      <c r="AD68" s="1"/>
      <c r="AE68" s="1"/>
      <c r="AF68" s="1"/>
      <c r="AG68" s="1"/>
      <c r="AH68" s="1"/>
      <c r="AI68" s="1"/>
      <c r="AJ68" s="1"/>
      <c r="AK68" s="1"/>
      <c r="AL68" s="1"/>
      <c r="AM68" s="1"/>
      <c r="AN68" s="1"/>
      <c r="AO68" s="1"/>
      <c r="AP68" s="1"/>
      <c r="AQ68" s="1"/>
    </row>
    <row r="69" spans="1:43" ht="15.75" customHeight="1" x14ac:dyDescent="0.2">
      <c r="A69" s="1"/>
      <c r="B69" s="1"/>
      <c r="C69" s="1"/>
      <c r="D69" s="166">
        <v>62</v>
      </c>
      <c r="E69" s="160"/>
      <c r="F69" s="50"/>
      <c r="G69" s="39" t="str">
        <f>IFERROR(VLOOKUP(E69,'Z1 HAB CLASS'!$D$4:$E$45,2,FALSE)," ")</f>
        <v xml:space="preserve"> </v>
      </c>
      <c r="H69" s="40" t="str">
        <f>IFERROR(VLOOKUP(G69,'Z1 HAB CLASS'!$L$3:$N$9,2,FALSE)," ")</f>
        <v xml:space="preserve"> </v>
      </c>
      <c r="I69" s="41"/>
      <c r="J69" s="40" t="str">
        <f>IFERROR(VLOOKUP(I69,'Z3 CONDITION VALUE'!$A$3:$B$5,2,FALSE)," ")</f>
        <v xml:space="preserve"> </v>
      </c>
      <c r="K69" s="42" t="str">
        <f>IFERROR(VLOOKUP(G69,'Z1 HAB CLASS'!$L$4:$N$9,3,FALSE)," ")</f>
        <v xml:space="preserve"> </v>
      </c>
      <c r="L69" s="43" t="str">
        <f t="shared" si="0"/>
        <v xml:space="preserve"> </v>
      </c>
      <c r="M69" s="1"/>
      <c r="N69" s="167"/>
      <c r="O69" s="168"/>
      <c r="P69" s="164" t="str">
        <f t="shared" si="1"/>
        <v xml:space="preserve"> </v>
      </c>
      <c r="Q69" s="164" t="str">
        <f t="shared" si="2"/>
        <v xml:space="preserve"> </v>
      </c>
      <c r="R69" s="164" t="str">
        <f t="shared" si="3"/>
        <v/>
      </c>
      <c r="S69" s="165" t="str">
        <f t="shared" si="4"/>
        <v xml:space="preserve"> </v>
      </c>
      <c r="T69" s="55"/>
      <c r="U69" s="1"/>
      <c r="V69" s="1"/>
      <c r="W69" s="1">
        <f t="shared" si="5"/>
        <v>0</v>
      </c>
      <c r="X69" s="1"/>
      <c r="Y69" s="1"/>
      <c r="Z69" s="1"/>
      <c r="AA69" s="1"/>
      <c r="AB69" s="1"/>
      <c r="AC69" s="1"/>
      <c r="AD69" s="1"/>
      <c r="AE69" s="1"/>
      <c r="AF69" s="1"/>
      <c r="AG69" s="1"/>
      <c r="AH69" s="1"/>
      <c r="AI69" s="1"/>
      <c r="AJ69" s="1"/>
      <c r="AK69" s="1"/>
      <c r="AL69" s="1"/>
      <c r="AM69" s="1"/>
      <c r="AN69" s="1"/>
      <c r="AO69" s="1"/>
      <c r="AP69" s="1"/>
      <c r="AQ69" s="1"/>
    </row>
    <row r="70" spans="1:43" ht="15.75" customHeight="1" x14ac:dyDescent="0.2">
      <c r="A70" s="1"/>
      <c r="B70" s="1"/>
      <c r="C70" s="1"/>
      <c r="D70" s="166">
        <v>63</v>
      </c>
      <c r="E70" s="160"/>
      <c r="F70" s="50"/>
      <c r="G70" s="39" t="str">
        <f>IFERROR(VLOOKUP(E70,'Z1 HAB CLASS'!$D$4:$E$45,2,FALSE)," ")</f>
        <v xml:space="preserve"> </v>
      </c>
      <c r="H70" s="40" t="str">
        <f>IFERROR(VLOOKUP(G70,'Z1 HAB CLASS'!$L$3:$N$9,2,FALSE)," ")</f>
        <v xml:space="preserve"> </v>
      </c>
      <c r="I70" s="41"/>
      <c r="J70" s="40" t="str">
        <f>IFERROR(VLOOKUP(I70,'Z3 CONDITION VALUE'!$A$3:$B$5,2,FALSE)," ")</f>
        <v xml:space="preserve"> </v>
      </c>
      <c r="K70" s="42" t="str">
        <f>IFERROR(VLOOKUP(G70,'Z1 HAB CLASS'!$L$4:$N$9,3,FALSE)," ")</f>
        <v xml:space="preserve"> </v>
      </c>
      <c r="L70" s="43" t="str">
        <f t="shared" si="0"/>
        <v xml:space="preserve"> </v>
      </c>
      <c r="M70" s="1"/>
      <c r="N70" s="167"/>
      <c r="O70" s="168"/>
      <c r="P70" s="164" t="str">
        <f t="shared" si="1"/>
        <v xml:space="preserve"> </v>
      </c>
      <c r="Q70" s="164" t="str">
        <f t="shared" si="2"/>
        <v xml:space="preserve"> </v>
      </c>
      <c r="R70" s="164" t="str">
        <f t="shared" si="3"/>
        <v/>
      </c>
      <c r="S70" s="165" t="str">
        <f t="shared" si="4"/>
        <v xml:space="preserve"> </v>
      </c>
      <c r="T70" s="55"/>
      <c r="U70" s="1"/>
      <c r="V70" s="1"/>
      <c r="W70" s="1">
        <f t="shared" si="5"/>
        <v>0</v>
      </c>
      <c r="X70" s="1"/>
      <c r="Y70" s="1"/>
      <c r="Z70" s="1"/>
      <c r="AA70" s="1"/>
      <c r="AB70" s="1"/>
      <c r="AC70" s="1"/>
      <c r="AD70" s="1"/>
      <c r="AE70" s="1"/>
      <c r="AF70" s="1"/>
      <c r="AG70" s="1"/>
      <c r="AH70" s="1"/>
      <c r="AI70" s="1"/>
      <c r="AJ70" s="1"/>
      <c r="AK70" s="1"/>
      <c r="AL70" s="1"/>
      <c r="AM70" s="1"/>
      <c r="AN70" s="1"/>
      <c r="AO70" s="1"/>
      <c r="AP70" s="1"/>
      <c r="AQ70" s="1"/>
    </row>
    <row r="71" spans="1:43" ht="15.75" customHeight="1" x14ac:dyDescent="0.2">
      <c r="A71" s="1"/>
      <c r="B71" s="1"/>
      <c r="C71" s="1"/>
      <c r="D71" s="166">
        <v>64</v>
      </c>
      <c r="E71" s="160"/>
      <c r="F71" s="50"/>
      <c r="G71" s="39" t="str">
        <f>IFERROR(VLOOKUP(E71,'Z1 HAB CLASS'!$D$4:$E$45,2,FALSE)," ")</f>
        <v xml:space="preserve"> </v>
      </c>
      <c r="H71" s="40" t="str">
        <f>IFERROR(VLOOKUP(G71,'Z1 HAB CLASS'!$L$3:$N$9,2,FALSE)," ")</f>
        <v xml:space="preserve"> </v>
      </c>
      <c r="I71" s="41"/>
      <c r="J71" s="40" t="str">
        <f>IFERROR(VLOOKUP(I71,'Z3 CONDITION VALUE'!$A$3:$B$5,2,FALSE)," ")</f>
        <v xml:space="preserve"> </v>
      </c>
      <c r="K71" s="42" t="str">
        <f>IFERROR(VLOOKUP(G71,'Z1 HAB CLASS'!$L$4:$N$9,3,FALSE)," ")</f>
        <v xml:space="preserve"> </v>
      </c>
      <c r="L71" s="43" t="str">
        <f t="shared" si="0"/>
        <v xml:space="preserve"> </v>
      </c>
      <c r="M71" s="1"/>
      <c r="N71" s="167"/>
      <c r="O71" s="168"/>
      <c r="P71" s="164" t="str">
        <f t="shared" si="1"/>
        <v xml:space="preserve"> </v>
      </c>
      <c r="Q71" s="164" t="str">
        <f t="shared" si="2"/>
        <v xml:space="preserve"> </v>
      </c>
      <c r="R71" s="164" t="str">
        <f t="shared" si="3"/>
        <v/>
      </c>
      <c r="S71" s="165" t="str">
        <f t="shared" si="4"/>
        <v xml:space="preserve"> </v>
      </c>
      <c r="T71" s="55"/>
      <c r="U71" s="1"/>
      <c r="V71" s="1"/>
      <c r="W71" s="1">
        <f t="shared" si="5"/>
        <v>0</v>
      </c>
      <c r="X71" s="1"/>
      <c r="Y71" s="1"/>
      <c r="Z71" s="1"/>
      <c r="AA71" s="1"/>
      <c r="AB71" s="1"/>
      <c r="AC71" s="1"/>
      <c r="AD71" s="1"/>
      <c r="AE71" s="1"/>
      <c r="AF71" s="1"/>
      <c r="AG71" s="1"/>
      <c r="AH71" s="1"/>
      <c r="AI71" s="1"/>
      <c r="AJ71" s="1"/>
      <c r="AK71" s="1"/>
      <c r="AL71" s="1"/>
      <c r="AM71" s="1"/>
      <c r="AN71" s="1"/>
      <c r="AO71" s="1"/>
      <c r="AP71" s="1"/>
      <c r="AQ71" s="1"/>
    </row>
    <row r="72" spans="1:43" ht="15.75" customHeight="1" x14ac:dyDescent="0.2">
      <c r="A72" s="1"/>
      <c r="B72" s="1"/>
      <c r="C72" s="1"/>
      <c r="D72" s="166">
        <v>65</v>
      </c>
      <c r="E72" s="160"/>
      <c r="F72" s="50"/>
      <c r="G72" s="39" t="str">
        <f>IFERROR(VLOOKUP(E72,'Z1 HAB CLASS'!$D$4:$E$45,2,FALSE)," ")</f>
        <v xml:space="preserve"> </v>
      </c>
      <c r="H72" s="40" t="str">
        <f>IFERROR(VLOOKUP(G72,'Z1 HAB CLASS'!$L$3:$N$9,2,FALSE)," ")</f>
        <v xml:space="preserve"> </v>
      </c>
      <c r="I72" s="41"/>
      <c r="J72" s="40" t="str">
        <f>IFERROR(VLOOKUP(I72,'Z3 CONDITION VALUE'!$A$3:$B$5,2,FALSE)," ")</f>
        <v xml:space="preserve"> </v>
      </c>
      <c r="K72" s="42" t="str">
        <f>IFERROR(VLOOKUP(G72,'Z1 HAB CLASS'!$L$4:$N$9,3,FALSE)," ")</f>
        <v xml:space="preserve"> </v>
      </c>
      <c r="L72" s="43" t="str">
        <f t="shared" si="0"/>
        <v xml:space="preserve"> </v>
      </c>
      <c r="M72" s="1"/>
      <c r="N72" s="167"/>
      <c r="O72" s="168"/>
      <c r="P72" s="164" t="str">
        <f t="shared" si="1"/>
        <v xml:space="preserve"> </v>
      </c>
      <c r="Q72" s="164" t="str">
        <f t="shared" si="2"/>
        <v xml:space="preserve"> </v>
      </c>
      <c r="R72" s="164" t="str">
        <f t="shared" si="3"/>
        <v/>
      </c>
      <c r="S72" s="165" t="str">
        <f t="shared" si="4"/>
        <v xml:space="preserve"> </v>
      </c>
      <c r="T72" s="55"/>
      <c r="U72" s="1"/>
      <c r="V72" s="1"/>
      <c r="W72" s="1">
        <f t="shared" si="5"/>
        <v>0</v>
      </c>
      <c r="X72" s="1"/>
      <c r="Y72" s="1"/>
      <c r="Z72" s="1"/>
      <c r="AA72" s="1"/>
      <c r="AB72" s="1"/>
      <c r="AC72" s="1"/>
      <c r="AD72" s="1"/>
      <c r="AE72" s="1"/>
      <c r="AF72" s="1"/>
      <c r="AG72" s="1"/>
      <c r="AH72" s="1"/>
      <c r="AI72" s="1"/>
      <c r="AJ72" s="1"/>
      <c r="AK72" s="1"/>
      <c r="AL72" s="1"/>
      <c r="AM72" s="1"/>
      <c r="AN72" s="1"/>
      <c r="AO72" s="1"/>
      <c r="AP72" s="1"/>
      <c r="AQ72" s="1"/>
    </row>
    <row r="73" spans="1:43" ht="15.75" customHeight="1" x14ac:dyDescent="0.2">
      <c r="A73" s="1"/>
      <c r="B73" s="1"/>
      <c r="C73" s="1"/>
      <c r="D73" s="166">
        <v>66</v>
      </c>
      <c r="E73" s="160"/>
      <c r="F73" s="50"/>
      <c r="G73" s="39" t="str">
        <f>IFERROR(VLOOKUP(E73,'Z1 HAB CLASS'!$D$4:$E$45,2,FALSE)," ")</f>
        <v xml:space="preserve"> </v>
      </c>
      <c r="H73" s="40" t="str">
        <f>IFERROR(VLOOKUP(G73,'Z1 HAB CLASS'!$L$3:$N$9,2,FALSE)," ")</f>
        <v xml:space="preserve"> </v>
      </c>
      <c r="I73" s="41"/>
      <c r="J73" s="40" t="str">
        <f>IFERROR(VLOOKUP(I73,'Z3 CONDITION VALUE'!$A$3:$B$5,2,FALSE)," ")</f>
        <v xml:space="preserve"> </v>
      </c>
      <c r="K73" s="42" t="str">
        <f>IFERROR(VLOOKUP(G73,'Z1 HAB CLASS'!$L$4:$N$9,3,FALSE)," ")</f>
        <v xml:space="preserve"> </v>
      </c>
      <c r="L73" s="43" t="str">
        <f t="shared" si="0"/>
        <v xml:space="preserve"> </v>
      </c>
      <c r="M73" s="1"/>
      <c r="N73" s="167"/>
      <c r="O73" s="168"/>
      <c r="P73" s="164" t="str">
        <f t="shared" si="1"/>
        <v xml:space="preserve"> </v>
      </c>
      <c r="Q73" s="164" t="str">
        <f t="shared" si="2"/>
        <v xml:space="preserve"> </v>
      </c>
      <c r="R73" s="164" t="str">
        <f t="shared" si="3"/>
        <v/>
      </c>
      <c r="S73" s="165" t="str">
        <f t="shared" si="4"/>
        <v xml:space="preserve"> </v>
      </c>
      <c r="T73" s="55"/>
      <c r="U73" s="1"/>
      <c r="V73" s="1"/>
      <c r="W73" s="1">
        <f t="shared" si="5"/>
        <v>0</v>
      </c>
      <c r="X73" s="1"/>
      <c r="Y73" s="1"/>
      <c r="Z73" s="1"/>
      <c r="AA73" s="1"/>
      <c r="AB73" s="1"/>
      <c r="AC73" s="1"/>
      <c r="AD73" s="1"/>
      <c r="AE73" s="1"/>
      <c r="AF73" s="1"/>
      <c r="AG73" s="1"/>
      <c r="AH73" s="1"/>
      <c r="AI73" s="1"/>
      <c r="AJ73" s="1"/>
      <c r="AK73" s="1"/>
      <c r="AL73" s="1"/>
      <c r="AM73" s="1"/>
      <c r="AN73" s="1"/>
      <c r="AO73" s="1"/>
      <c r="AP73" s="1"/>
      <c r="AQ73" s="1"/>
    </row>
    <row r="74" spans="1:43" ht="15.75" customHeight="1" x14ac:dyDescent="0.2">
      <c r="A74" s="1"/>
      <c r="B74" s="1"/>
      <c r="C74" s="1"/>
      <c r="D74" s="166">
        <v>67</v>
      </c>
      <c r="E74" s="160"/>
      <c r="F74" s="50"/>
      <c r="G74" s="39" t="str">
        <f>IFERROR(VLOOKUP(E74,'Z1 HAB CLASS'!$D$4:$E$45,2,FALSE)," ")</f>
        <v xml:space="preserve"> </v>
      </c>
      <c r="H74" s="40" t="str">
        <f>IFERROR(VLOOKUP(G74,'Z1 HAB CLASS'!$L$3:$N$9,2,FALSE)," ")</f>
        <v xml:space="preserve"> </v>
      </c>
      <c r="I74" s="41"/>
      <c r="J74" s="40" t="str">
        <f>IFERROR(VLOOKUP(I74,'Z3 CONDITION VALUE'!$A$3:$B$5,2,FALSE)," ")</f>
        <v xml:space="preserve"> </v>
      </c>
      <c r="K74" s="42" t="str">
        <f>IFERROR(VLOOKUP(G74,'Z1 HAB CLASS'!$L$4:$N$9,3,FALSE)," ")</f>
        <v xml:space="preserve"> </v>
      </c>
      <c r="L74" s="43" t="str">
        <f t="shared" si="0"/>
        <v xml:space="preserve"> </v>
      </c>
      <c r="M74" s="1"/>
      <c r="N74" s="167"/>
      <c r="O74" s="168"/>
      <c r="P74" s="164" t="str">
        <f t="shared" si="1"/>
        <v xml:space="preserve"> </v>
      </c>
      <c r="Q74" s="164" t="str">
        <f t="shared" si="2"/>
        <v xml:space="preserve"> </v>
      </c>
      <c r="R74" s="164" t="str">
        <f t="shared" si="3"/>
        <v/>
      </c>
      <c r="S74" s="165" t="str">
        <f t="shared" si="4"/>
        <v xml:space="preserve"> </v>
      </c>
      <c r="T74" s="55"/>
      <c r="U74" s="1"/>
      <c r="V74" s="1"/>
      <c r="W74" s="1">
        <f t="shared" si="5"/>
        <v>0</v>
      </c>
      <c r="X74" s="1"/>
      <c r="Y74" s="1"/>
      <c r="Z74" s="1"/>
      <c r="AA74" s="1"/>
      <c r="AB74" s="1"/>
      <c r="AC74" s="1"/>
      <c r="AD74" s="1"/>
      <c r="AE74" s="1"/>
      <c r="AF74" s="1"/>
      <c r="AG74" s="1"/>
      <c r="AH74" s="1"/>
      <c r="AI74" s="1"/>
      <c r="AJ74" s="1"/>
      <c r="AK74" s="1"/>
      <c r="AL74" s="1"/>
      <c r="AM74" s="1"/>
      <c r="AN74" s="1"/>
      <c r="AO74" s="1"/>
      <c r="AP74" s="1"/>
      <c r="AQ74" s="1"/>
    </row>
    <row r="75" spans="1:43" ht="15.75" customHeight="1" x14ac:dyDescent="0.2">
      <c r="A75" s="1"/>
      <c r="B75" s="1"/>
      <c r="C75" s="1"/>
      <c r="D75" s="166">
        <v>68</v>
      </c>
      <c r="E75" s="160"/>
      <c r="F75" s="50"/>
      <c r="G75" s="39" t="str">
        <f>IFERROR(VLOOKUP(E75,'Z1 HAB CLASS'!$D$4:$E$45,2,FALSE)," ")</f>
        <v xml:space="preserve"> </v>
      </c>
      <c r="H75" s="40" t="str">
        <f>IFERROR(VLOOKUP(G75,'Z1 HAB CLASS'!$L$3:$N$9,2,FALSE)," ")</f>
        <v xml:space="preserve"> </v>
      </c>
      <c r="I75" s="41"/>
      <c r="J75" s="40" t="str">
        <f>IFERROR(VLOOKUP(I75,'Z3 CONDITION VALUE'!$A$3:$B$5,2,FALSE)," ")</f>
        <v xml:space="preserve"> </v>
      </c>
      <c r="K75" s="42" t="str">
        <f>IFERROR(VLOOKUP(G75,'Z1 HAB CLASS'!$L$4:$N$9,3,FALSE)," ")</f>
        <v xml:space="preserve"> </v>
      </c>
      <c r="L75" s="43" t="str">
        <f t="shared" si="0"/>
        <v xml:space="preserve"> </v>
      </c>
      <c r="M75" s="1"/>
      <c r="N75" s="167"/>
      <c r="O75" s="168"/>
      <c r="P75" s="164" t="str">
        <f t="shared" si="1"/>
        <v xml:space="preserve"> </v>
      </c>
      <c r="Q75" s="164" t="str">
        <f t="shared" si="2"/>
        <v xml:space="preserve"> </v>
      </c>
      <c r="R75" s="164" t="str">
        <f t="shared" si="3"/>
        <v/>
      </c>
      <c r="S75" s="165" t="str">
        <f t="shared" si="4"/>
        <v xml:space="preserve"> </v>
      </c>
      <c r="T75" s="55"/>
      <c r="U75" s="1"/>
      <c r="V75" s="1"/>
      <c r="W75" s="1">
        <f t="shared" si="5"/>
        <v>0</v>
      </c>
      <c r="X75" s="1"/>
      <c r="Y75" s="1"/>
      <c r="Z75" s="1"/>
      <c r="AA75" s="1"/>
      <c r="AB75" s="1"/>
      <c r="AC75" s="1"/>
      <c r="AD75" s="1"/>
      <c r="AE75" s="1"/>
      <c r="AF75" s="1"/>
      <c r="AG75" s="1"/>
      <c r="AH75" s="1"/>
      <c r="AI75" s="1"/>
      <c r="AJ75" s="1"/>
      <c r="AK75" s="1"/>
      <c r="AL75" s="1"/>
      <c r="AM75" s="1"/>
      <c r="AN75" s="1"/>
      <c r="AO75" s="1"/>
      <c r="AP75" s="1"/>
      <c r="AQ75" s="1"/>
    </row>
    <row r="76" spans="1:43" ht="15.75" customHeight="1" x14ac:dyDescent="0.2">
      <c r="A76" s="1"/>
      <c r="B76" s="1"/>
      <c r="C76" s="1"/>
      <c r="D76" s="166">
        <v>69</v>
      </c>
      <c r="E76" s="160"/>
      <c r="F76" s="50"/>
      <c r="G76" s="39" t="str">
        <f>IFERROR(VLOOKUP(E76,'Z1 HAB CLASS'!$D$4:$E$45,2,FALSE)," ")</f>
        <v xml:space="preserve"> </v>
      </c>
      <c r="H76" s="40" t="str">
        <f>IFERROR(VLOOKUP(G76,'Z1 HAB CLASS'!$L$3:$N$9,2,FALSE)," ")</f>
        <v xml:space="preserve"> </v>
      </c>
      <c r="I76" s="41"/>
      <c r="J76" s="40" t="str">
        <f>IFERROR(VLOOKUP(I76,'Z3 CONDITION VALUE'!$A$3:$B$5,2,FALSE)," ")</f>
        <v xml:space="preserve"> </v>
      </c>
      <c r="K76" s="42" t="str">
        <f>IFERROR(VLOOKUP(G76,'Z1 HAB CLASS'!$L$4:$N$9,3,FALSE)," ")</f>
        <v xml:space="preserve"> </v>
      </c>
      <c r="L76" s="43" t="str">
        <f t="shared" si="0"/>
        <v xml:space="preserve"> </v>
      </c>
      <c r="M76" s="1"/>
      <c r="N76" s="167"/>
      <c r="O76" s="168"/>
      <c r="P76" s="164" t="str">
        <f t="shared" si="1"/>
        <v xml:space="preserve"> </v>
      </c>
      <c r="Q76" s="164" t="str">
        <f t="shared" si="2"/>
        <v xml:space="preserve"> </v>
      </c>
      <c r="R76" s="164" t="str">
        <f t="shared" si="3"/>
        <v/>
      </c>
      <c r="S76" s="165" t="str">
        <f t="shared" si="4"/>
        <v xml:space="preserve"> </v>
      </c>
      <c r="T76" s="55"/>
      <c r="U76" s="1"/>
      <c r="V76" s="1"/>
      <c r="W76" s="1">
        <f t="shared" si="5"/>
        <v>0</v>
      </c>
      <c r="X76" s="1"/>
      <c r="Y76" s="1"/>
      <c r="Z76" s="1"/>
      <c r="AA76" s="1"/>
      <c r="AB76" s="1"/>
      <c r="AC76" s="1"/>
      <c r="AD76" s="1"/>
      <c r="AE76" s="1"/>
      <c r="AF76" s="1"/>
      <c r="AG76" s="1"/>
      <c r="AH76" s="1"/>
      <c r="AI76" s="1"/>
      <c r="AJ76" s="1"/>
      <c r="AK76" s="1"/>
      <c r="AL76" s="1"/>
      <c r="AM76" s="1"/>
      <c r="AN76" s="1"/>
      <c r="AO76" s="1"/>
      <c r="AP76" s="1"/>
      <c r="AQ76" s="1"/>
    </row>
    <row r="77" spans="1:43" ht="15.75" customHeight="1" x14ac:dyDescent="0.2">
      <c r="A77" s="1"/>
      <c r="B77" s="1"/>
      <c r="C77" s="1"/>
      <c r="D77" s="166">
        <v>70</v>
      </c>
      <c r="E77" s="160"/>
      <c r="F77" s="50"/>
      <c r="G77" s="39" t="str">
        <f>IFERROR(VLOOKUP(E77,'Z1 HAB CLASS'!$D$4:$E$45,2,FALSE)," ")</f>
        <v xml:space="preserve"> </v>
      </c>
      <c r="H77" s="40" t="str">
        <f>IFERROR(VLOOKUP(G77,'Z1 HAB CLASS'!$L$3:$N$9,2,FALSE)," ")</f>
        <v xml:space="preserve"> </v>
      </c>
      <c r="I77" s="41"/>
      <c r="J77" s="40" t="str">
        <f>IFERROR(VLOOKUP(I77,'Z3 CONDITION VALUE'!$A$3:$B$5,2,FALSE)," ")</f>
        <v xml:space="preserve"> </v>
      </c>
      <c r="K77" s="42" t="str">
        <f>IFERROR(VLOOKUP(G77,'Z1 HAB CLASS'!$L$4:$N$9,3,FALSE)," ")</f>
        <v xml:space="preserve"> </v>
      </c>
      <c r="L77" s="43" t="str">
        <f t="shared" si="0"/>
        <v xml:space="preserve"> </v>
      </c>
      <c r="M77" s="1"/>
      <c r="N77" s="167"/>
      <c r="O77" s="168"/>
      <c r="P77" s="164" t="str">
        <f t="shared" si="1"/>
        <v xml:space="preserve"> </v>
      </c>
      <c r="Q77" s="164" t="str">
        <f t="shared" si="2"/>
        <v xml:space="preserve"> </v>
      </c>
      <c r="R77" s="164" t="str">
        <f t="shared" si="3"/>
        <v/>
      </c>
      <c r="S77" s="165" t="str">
        <f t="shared" si="4"/>
        <v xml:space="preserve"> </v>
      </c>
      <c r="T77" s="55"/>
      <c r="U77" s="1"/>
      <c r="V77" s="1"/>
      <c r="W77" s="1">
        <f t="shared" si="5"/>
        <v>0</v>
      </c>
      <c r="X77" s="1"/>
      <c r="Y77" s="1"/>
      <c r="Z77" s="1"/>
      <c r="AA77" s="1"/>
      <c r="AB77" s="1"/>
      <c r="AC77" s="1"/>
      <c r="AD77" s="1"/>
      <c r="AE77" s="1"/>
      <c r="AF77" s="1"/>
      <c r="AG77" s="1"/>
      <c r="AH77" s="1"/>
      <c r="AI77" s="1"/>
      <c r="AJ77" s="1"/>
      <c r="AK77" s="1"/>
      <c r="AL77" s="1"/>
      <c r="AM77" s="1"/>
      <c r="AN77" s="1"/>
      <c r="AO77" s="1"/>
      <c r="AP77" s="1"/>
      <c r="AQ77" s="1"/>
    </row>
    <row r="78" spans="1:43" ht="15.75" customHeight="1" x14ac:dyDescent="0.2">
      <c r="A78" s="1"/>
      <c r="B78" s="1"/>
      <c r="C78" s="1"/>
      <c r="D78" s="166">
        <v>71</v>
      </c>
      <c r="E78" s="160"/>
      <c r="F78" s="50"/>
      <c r="G78" s="39" t="str">
        <f>IFERROR(VLOOKUP(E78,'Z1 HAB CLASS'!$D$4:$E$45,2,FALSE)," ")</f>
        <v xml:space="preserve"> </v>
      </c>
      <c r="H78" s="40" t="str">
        <f>IFERROR(VLOOKUP(G78,'Z1 HAB CLASS'!$L$3:$N$9,2,FALSE)," ")</f>
        <v xml:space="preserve"> </v>
      </c>
      <c r="I78" s="41"/>
      <c r="J78" s="40" t="str">
        <f>IFERROR(VLOOKUP(I78,'Z3 CONDITION VALUE'!$A$3:$B$5,2,FALSE)," ")</f>
        <v xml:space="preserve"> </v>
      </c>
      <c r="K78" s="42" t="str">
        <f>IFERROR(VLOOKUP(G78,'Z1 HAB CLASS'!$L$4:$N$9,3,FALSE)," ")</f>
        <v xml:space="preserve"> </v>
      </c>
      <c r="L78" s="43" t="str">
        <f t="shared" si="0"/>
        <v xml:space="preserve"> </v>
      </c>
      <c r="M78" s="1"/>
      <c r="N78" s="167"/>
      <c r="O78" s="168"/>
      <c r="P78" s="164" t="str">
        <f t="shared" si="1"/>
        <v xml:space="preserve"> </v>
      </c>
      <c r="Q78" s="164" t="str">
        <f t="shared" si="2"/>
        <v xml:space="preserve"> </v>
      </c>
      <c r="R78" s="164" t="str">
        <f t="shared" si="3"/>
        <v/>
      </c>
      <c r="S78" s="165" t="str">
        <f t="shared" si="4"/>
        <v xml:space="preserve"> </v>
      </c>
      <c r="T78" s="55"/>
      <c r="U78" s="1"/>
      <c r="V78" s="1"/>
      <c r="W78" s="1">
        <f t="shared" si="5"/>
        <v>0</v>
      </c>
      <c r="X78" s="1"/>
      <c r="Y78" s="1"/>
      <c r="Z78" s="1"/>
      <c r="AA78" s="1"/>
      <c r="AB78" s="1"/>
      <c r="AC78" s="1"/>
      <c r="AD78" s="1"/>
      <c r="AE78" s="1"/>
      <c r="AF78" s="1"/>
      <c r="AG78" s="1"/>
      <c r="AH78" s="1"/>
      <c r="AI78" s="1"/>
      <c r="AJ78" s="1"/>
      <c r="AK78" s="1"/>
      <c r="AL78" s="1"/>
      <c r="AM78" s="1"/>
      <c r="AN78" s="1"/>
      <c r="AO78" s="1"/>
      <c r="AP78" s="1"/>
      <c r="AQ78" s="1"/>
    </row>
    <row r="79" spans="1:43" ht="15.75" customHeight="1" x14ac:dyDescent="0.2">
      <c r="A79" s="1"/>
      <c r="B79" s="1"/>
      <c r="C79" s="1"/>
      <c r="D79" s="166">
        <v>72</v>
      </c>
      <c r="E79" s="160"/>
      <c r="F79" s="50"/>
      <c r="G79" s="39" t="str">
        <f>IFERROR(VLOOKUP(E79,'Z1 HAB CLASS'!$D$4:$E$45,2,FALSE)," ")</f>
        <v xml:space="preserve"> </v>
      </c>
      <c r="H79" s="40" t="str">
        <f>IFERROR(VLOOKUP(G79,'Z1 HAB CLASS'!$L$3:$N$9,2,FALSE)," ")</f>
        <v xml:space="preserve"> </v>
      </c>
      <c r="I79" s="41"/>
      <c r="J79" s="40" t="str">
        <f>IFERROR(VLOOKUP(I79,'Z3 CONDITION VALUE'!$A$3:$B$5,2,FALSE)," ")</f>
        <v xml:space="preserve"> </v>
      </c>
      <c r="K79" s="42" t="str">
        <f>IFERROR(VLOOKUP(G79,'Z1 HAB CLASS'!$L$4:$N$9,3,FALSE)," ")</f>
        <v xml:space="preserve"> </v>
      </c>
      <c r="L79" s="43" t="str">
        <f t="shared" si="0"/>
        <v xml:space="preserve"> </v>
      </c>
      <c r="M79" s="1"/>
      <c r="N79" s="167"/>
      <c r="O79" s="168"/>
      <c r="P79" s="164" t="str">
        <f t="shared" si="1"/>
        <v xml:space="preserve"> </v>
      </c>
      <c r="Q79" s="164" t="str">
        <f t="shared" si="2"/>
        <v xml:space="preserve"> </v>
      </c>
      <c r="R79" s="164" t="str">
        <f t="shared" si="3"/>
        <v/>
      </c>
      <c r="S79" s="165" t="str">
        <f t="shared" si="4"/>
        <v xml:space="preserve"> </v>
      </c>
      <c r="T79" s="55"/>
      <c r="U79" s="1"/>
      <c r="V79" s="1"/>
      <c r="W79" s="1">
        <f t="shared" si="5"/>
        <v>0</v>
      </c>
      <c r="X79" s="1"/>
      <c r="Y79" s="1"/>
      <c r="Z79" s="1"/>
      <c r="AA79" s="1"/>
      <c r="AB79" s="1"/>
      <c r="AC79" s="1"/>
      <c r="AD79" s="1"/>
      <c r="AE79" s="1"/>
      <c r="AF79" s="1"/>
      <c r="AG79" s="1"/>
      <c r="AH79" s="1"/>
      <c r="AI79" s="1"/>
      <c r="AJ79" s="1"/>
      <c r="AK79" s="1"/>
      <c r="AL79" s="1"/>
      <c r="AM79" s="1"/>
      <c r="AN79" s="1"/>
      <c r="AO79" s="1"/>
      <c r="AP79" s="1"/>
      <c r="AQ79" s="1"/>
    </row>
    <row r="80" spans="1:43" ht="15.75" customHeight="1" x14ac:dyDescent="0.2">
      <c r="A80" s="1"/>
      <c r="B80" s="1"/>
      <c r="C80" s="1"/>
      <c r="D80" s="166">
        <v>73</v>
      </c>
      <c r="E80" s="160"/>
      <c r="F80" s="50"/>
      <c r="G80" s="39" t="str">
        <f>IFERROR(VLOOKUP(E80,'Z1 HAB CLASS'!$D$4:$E$45,2,FALSE)," ")</f>
        <v xml:space="preserve"> </v>
      </c>
      <c r="H80" s="40" t="str">
        <f>IFERROR(VLOOKUP(G80,'Z1 HAB CLASS'!$L$3:$N$9,2,FALSE)," ")</f>
        <v xml:space="preserve"> </v>
      </c>
      <c r="I80" s="41"/>
      <c r="J80" s="40" t="str">
        <f>IFERROR(VLOOKUP(I80,'Z3 CONDITION VALUE'!$A$3:$B$5,2,FALSE)," ")</f>
        <v xml:space="preserve"> </v>
      </c>
      <c r="K80" s="42" t="str">
        <f>IFERROR(VLOOKUP(G80,'Z1 HAB CLASS'!$L$4:$N$9,3,FALSE)," ")</f>
        <v xml:space="preserve"> </v>
      </c>
      <c r="L80" s="43" t="str">
        <f t="shared" si="0"/>
        <v xml:space="preserve"> </v>
      </c>
      <c r="M80" s="1"/>
      <c r="N80" s="167"/>
      <c r="O80" s="168"/>
      <c r="P80" s="164" t="str">
        <f t="shared" si="1"/>
        <v xml:space="preserve"> </v>
      </c>
      <c r="Q80" s="164" t="str">
        <f t="shared" si="2"/>
        <v xml:space="preserve"> </v>
      </c>
      <c r="R80" s="164" t="str">
        <f t="shared" si="3"/>
        <v/>
      </c>
      <c r="S80" s="165" t="str">
        <f t="shared" si="4"/>
        <v xml:space="preserve"> </v>
      </c>
      <c r="T80" s="55"/>
      <c r="U80" s="1"/>
      <c r="V80" s="1"/>
      <c r="W80" s="1">
        <f t="shared" si="5"/>
        <v>0</v>
      </c>
      <c r="X80" s="1"/>
      <c r="Y80" s="1"/>
      <c r="Z80" s="1"/>
      <c r="AA80" s="1"/>
      <c r="AB80" s="1"/>
      <c r="AC80" s="1"/>
      <c r="AD80" s="1"/>
      <c r="AE80" s="1"/>
      <c r="AF80" s="1"/>
      <c r="AG80" s="1"/>
      <c r="AH80" s="1"/>
      <c r="AI80" s="1"/>
      <c r="AJ80" s="1"/>
      <c r="AK80" s="1"/>
      <c r="AL80" s="1"/>
      <c r="AM80" s="1"/>
      <c r="AN80" s="1"/>
      <c r="AO80" s="1"/>
      <c r="AP80" s="1"/>
      <c r="AQ80" s="1"/>
    </row>
    <row r="81" spans="1:43" ht="15.75" customHeight="1" x14ac:dyDescent="0.2">
      <c r="A81" s="1"/>
      <c r="B81" s="1"/>
      <c r="C81" s="1"/>
      <c r="D81" s="166">
        <v>74</v>
      </c>
      <c r="E81" s="160"/>
      <c r="F81" s="50"/>
      <c r="G81" s="39" t="str">
        <f>IFERROR(VLOOKUP(E81,'Z1 HAB CLASS'!$D$4:$E$45,2,FALSE)," ")</f>
        <v xml:space="preserve"> </v>
      </c>
      <c r="H81" s="40" t="str">
        <f>IFERROR(VLOOKUP(G81,'Z1 HAB CLASS'!$L$3:$N$9,2,FALSE)," ")</f>
        <v xml:space="preserve"> </v>
      </c>
      <c r="I81" s="41"/>
      <c r="J81" s="40" t="str">
        <f>IFERROR(VLOOKUP(I81,'Z3 CONDITION VALUE'!$A$3:$B$5,2,FALSE)," ")</f>
        <v xml:space="preserve"> </v>
      </c>
      <c r="K81" s="42" t="str">
        <f>IFERROR(VLOOKUP(G81,'Z1 HAB CLASS'!$L$4:$N$9,3,FALSE)," ")</f>
        <v xml:space="preserve"> </v>
      </c>
      <c r="L81" s="43" t="str">
        <f t="shared" si="0"/>
        <v xml:space="preserve"> </v>
      </c>
      <c r="M81" s="1"/>
      <c r="N81" s="167"/>
      <c r="O81" s="168"/>
      <c r="P81" s="164" t="str">
        <f t="shared" si="1"/>
        <v xml:space="preserve"> </v>
      </c>
      <c r="Q81" s="164" t="str">
        <f t="shared" si="2"/>
        <v xml:space="preserve"> </v>
      </c>
      <c r="R81" s="164" t="str">
        <f t="shared" si="3"/>
        <v/>
      </c>
      <c r="S81" s="165" t="str">
        <f t="shared" si="4"/>
        <v xml:space="preserve"> </v>
      </c>
      <c r="T81" s="55"/>
      <c r="U81" s="1"/>
      <c r="V81" s="1"/>
      <c r="W81" s="1">
        <f t="shared" si="5"/>
        <v>0</v>
      </c>
      <c r="X81" s="1"/>
      <c r="Y81" s="1"/>
      <c r="Z81" s="1"/>
      <c r="AA81" s="1"/>
      <c r="AB81" s="1"/>
      <c r="AC81" s="1"/>
      <c r="AD81" s="1"/>
      <c r="AE81" s="1"/>
      <c r="AF81" s="1"/>
      <c r="AG81" s="1"/>
      <c r="AH81" s="1"/>
      <c r="AI81" s="1"/>
      <c r="AJ81" s="1"/>
      <c r="AK81" s="1"/>
      <c r="AL81" s="1"/>
      <c r="AM81" s="1"/>
      <c r="AN81" s="1"/>
      <c r="AO81" s="1"/>
      <c r="AP81" s="1"/>
      <c r="AQ81" s="1"/>
    </row>
    <row r="82" spans="1:43" ht="15.75" customHeight="1" x14ac:dyDescent="0.2">
      <c r="A82" s="1"/>
      <c r="B82" s="1"/>
      <c r="C82" s="1"/>
      <c r="D82" s="166">
        <v>75</v>
      </c>
      <c r="E82" s="160"/>
      <c r="F82" s="50"/>
      <c r="G82" s="39" t="str">
        <f>IFERROR(VLOOKUP(E82,'Z1 HAB CLASS'!$D$4:$E$45,2,FALSE)," ")</f>
        <v xml:space="preserve"> </v>
      </c>
      <c r="H82" s="40" t="str">
        <f>IFERROR(VLOOKUP(G82,'Z1 HAB CLASS'!$L$3:$N$9,2,FALSE)," ")</f>
        <v xml:space="preserve"> </v>
      </c>
      <c r="I82" s="41"/>
      <c r="J82" s="40" t="str">
        <f>IFERROR(VLOOKUP(I82,'Z3 CONDITION VALUE'!$A$3:$B$5,2,FALSE)," ")</f>
        <v xml:space="preserve"> </v>
      </c>
      <c r="K82" s="42" t="str">
        <f>IFERROR(VLOOKUP(G82,'Z1 HAB CLASS'!$L$4:$N$9,3,FALSE)," ")</f>
        <v xml:space="preserve"> </v>
      </c>
      <c r="L82" s="43" t="str">
        <f t="shared" si="0"/>
        <v xml:space="preserve"> </v>
      </c>
      <c r="M82" s="1"/>
      <c r="N82" s="167"/>
      <c r="O82" s="168"/>
      <c r="P82" s="164" t="str">
        <f t="shared" si="1"/>
        <v xml:space="preserve"> </v>
      </c>
      <c r="Q82" s="164" t="str">
        <f t="shared" si="2"/>
        <v xml:space="preserve"> </v>
      </c>
      <c r="R82" s="164" t="str">
        <f t="shared" si="3"/>
        <v/>
      </c>
      <c r="S82" s="165" t="str">
        <f t="shared" si="4"/>
        <v xml:space="preserve"> </v>
      </c>
      <c r="T82" s="55"/>
      <c r="U82" s="1"/>
      <c r="V82" s="1"/>
      <c r="W82" s="1">
        <f t="shared" si="5"/>
        <v>0</v>
      </c>
      <c r="X82" s="1"/>
      <c r="Y82" s="1"/>
      <c r="Z82" s="1"/>
      <c r="AA82" s="1"/>
      <c r="AB82" s="1"/>
      <c r="AC82" s="1"/>
      <c r="AD82" s="1"/>
      <c r="AE82" s="1"/>
      <c r="AF82" s="1"/>
      <c r="AG82" s="1"/>
      <c r="AH82" s="1"/>
      <c r="AI82" s="1"/>
      <c r="AJ82" s="1"/>
      <c r="AK82" s="1"/>
      <c r="AL82" s="1"/>
      <c r="AM82" s="1"/>
      <c r="AN82" s="1"/>
      <c r="AO82" s="1"/>
      <c r="AP82" s="1"/>
      <c r="AQ82" s="1"/>
    </row>
    <row r="83" spans="1:43" ht="15.75" customHeight="1" x14ac:dyDescent="0.2">
      <c r="A83" s="1"/>
      <c r="B83" s="1"/>
      <c r="C83" s="1"/>
      <c r="D83" s="166">
        <v>76</v>
      </c>
      <c r="E83" s="160"/>
      <c r="F83" s="50"/>
      <c r="G83" s="39" t="str">
        <f>IFERROR(VLOOKUP(E83,'Z1 HAB CLASS'!$D$4:$E$45,2,FALSE)," ")</f>
        <v xml:space="preserve"> </v>
      </c>
      <c r="H83" s="40" t="str">
        <f>IFERROR(VLOOKUP(G83,'Z1 HAB CLASS'!$L$3:$N$9,2,FALSE)," ")</f>
        <v xml:space="preserve"> </v>
      </c>
      <c r="I83" s="41"/>
      <c r="J83" s="40" t="str">
        <f>IFERROR(VLOOKUP(I83,'Z3 CONDITION VALUE'!$A$3:$B$5,2,FALSE)," ")</f>
        <v xml:space="preserve"> </v>
      </c>
      <c r="K83" s="42" t="str">
        <f>IFERROR(VLOOKUP(G83,'Z1 HAB CLASS'!$L$4:$N$9,3,FALSE)," ")</f>
        <v xml:space="preserve"> </v>
      </c>
      <c r="L83" s="43" t="str">
        <f t="shared" si="0"/>
        <v xml:space="preserve"> </v>
      </c>
      <c r="M83" s="1"/>
      <c r="N83" s="167"/>
      <c r="O83" s="168"/>
      <c r="P83" s="164" t="str">
        <f t="shared" si="1"/>
        <v xml:space="preserve"> </v>
      </c>
      <c r="Q83" s="164" t="str">
        <f t="shared" si="2"/>
        <v xml:space="preserve"> </v>
      </c>
      <c r="R83" s="164" t="str">
        <f t="shared" si="3"/>
        <v/>
      </c>
      <c r="S83" s="165" t="str">
        <f t="shared" si="4"/>
        <v xml:space="preserve"> </v>
      </c>
      <c r="T83" s="55"/>
      <c r="U83" s="1"/>
      <c r="V83" s="1"/>
      <c r="W83" s="1">
        <f t="shared" si="5"/>
        <v>0</v>
      </c>
      <c r="X83" s="1"/>
      <c r="Y83" s="1"/>
      <c r="Z83" s="1"/>
      <c r="AA83" s="1"/>
      <c r="AB83" s="1"/>
      <c r="AC83" s="1"/>
      <c r="AD83" s="1"/>
      <c r="AE83" s="1"/>
      <c r="AF83" s="1"/>
      <c r="AG83" s="1"/>
      <c r="AH83" s="1"/>
      <c r="AI83" s="1"/>
      <c r="AJ83" s="1"/>
      <c r="AK83" s="1"/>
      <c r="AL83" s="1"/>
      <c r="AM83" s="1"/>
      <c r="AN83" s="1"/>
      <c r="AO83" s="1"/>
      <c r="AP83" s="1"/>
      <c r="AQ83" s="1"/>
    </row>
    <row r="84" spans="1:43" ht="15.75" customHeight="1" x14ac:dyDescent="0.2">
      <c r="A84" s="1"/>
      <c r="B84" s="1"/>
      <c r="C84" s="1"/>
      <c r="D84" s="166">
        <v>77</v>
      </c>
      <c r="E84" s="160"/>
      <c r="F84" s="50"/>
      <c r="G84" s="39" t="str">
        <f>IFERROR(VLOOKUP(E84,'Z1 HAB CLASS'!$D$4:$E$45,2,FALSE)," ")</f>
        <v xml:space="preserve"> </v>
      </c>
      <c r="H84" s="40" t="str">
        <f>IFERROR(VLOOKUP(G84,'Z1 HAB CLASS'!$L$3:$N$9,2,FALSE)," ")</f>
        <v xml:space="preserve"> </v>
      </c>
      <c r="I84" s="41"/>
      <c r="J84" s="40" t="str">
        <f>IFERROR(VLOOKUP(I84,'Z3 CONDITION VALUE'!$A$3:$B$5,2,FALSE)," ")</f>
        <v xml:space="preserve"> </v>
      </c>
      <c r="K84" s="42" t="str">
        <f>IFERROR(VLOOKUP(G84,'Z1 HAB CLASS'!$L$4:$N$9,3,FALSE)," ")</f>
        <v xml:space="preserve"> </v>
      </c>
      <c r="L84" s="43" t="str">
        <f t="shared" si="0"/>
        <v xml:space="preserve"> </v>
      </c>
      <c r="M84" s="1"/>
      <c r="N84" s="167"/>
      <c r="O84" s="168"/>
      <c r="P84" s="164" t="str">
        <f t="shared" si="1"/>
        <v xml:space="preserve"> </v>
      </c>
      <c r="Q84" s="164" t="str">
        <f t="shared" si="2"/>
        <v xml:space="preserve"> </v>
      </c>
      <c r="R84" s="164" t="str">
        <f t="shared" si="3"/>
        <v/>
      </c>
      <c r="S84" s="165" t="str">
        <f t="shared" si="4"/>
        <v xml:space="preserve"> </v>
      </c>
      <c r="T84" s="55"/>
      <c r="U84" s="1"/>
      <c r="V84" s="1"/>
      <c r="W84" s="1">
        <f t="shared" si="5"/>
        <v>0</v>
      </c>
      <c r="X84" s="1"/>
      <c r="Y84" s="1"/>
      <c r="Z84" s="1"/>
      <c r="AA84" s="1"/>
      <c r="AB84" s="1"/>
      <c r="AC84" s="1"/>
      <c r="AD84" s="1"/>
      <c r="AE84" s="1"/>
      <c r="AF84" s="1"/>
      <c r="AG84" s="1"/>
      <c r="AH84" s="1"/>
      <c r="AI84" s="1"/>
      <c r="AJ84" s="1"/>
      <c r="AK84" s="1"/>
      <c r="AL84" s="1"/>
      <c r="AM84" s="1"/>
      <c r="AN84" s="1"/>
      <c r="AO84" s="1"/>
      <c r="AP84" s="1"/>
      <c r="AQ84" s="1"/>
    </row>
    <row r="85" spans="1:43" ht="15.75" customHeight="1" x14ac:dyDescent="0.2">
      <c r="A85" s="1"/>
      <c r="B85" s="1"/>
      <c r="C85" s="1"/>
      <c r="D85" s="166">
        <v>78</v>
      </c>
      <c r="E85" s="160"/>
      <c r="F85" s="50"/>
      <c r="G85" s="39" t="str">
        <f>IFERROR(VLOOKUP(E85,'Z1 HAB CLASS'!$D$4:$E$45,2,FALSE)," ")</f>
        <v xml:space="preserve"> </v>
      </c>
      <c r="H85" s="40" t="str">
        <f>IFERROR(VLOOKUP(G85,'Z1 HAB CLASS'!$L$3:$N$9,2,FALSE)," ")</f>
        <v xml:space="preserve"> </v>
      </c>
      <c r="I85" s="41"/>
      <c r="J85" s="40" t="str">
        <f>IFERROR(VLOOKUP(I85,'Z3 CONDITION VALUE'!$A$3:$B$5,2,FALSE)," ")</f>
        <v xml:space="preserve"> </v>
      </c>
      <c r="K85" s="42" t="str">
        <f>IFERROR(VLOOKUP(G85,'Z1 HAB CLASS'!$L$4:$N$9,3,FALSE)," ")</f>
        <v xml:space="preserve"> </v>
      </c>
      <c r="L85" s="43" t="str">
        <f t="shared" si="0"/>
        <v xml:space="preserve"> </v>
      </c>
      <c r="M85" s="1"/>
      <c r="N85" s="167"/>
      <c r="O85" s="168"/>
      <c r="P85" s="164" t="str">
        <f t="shared" si="1"/>
        <v xml:space="preserve"> </v>
      </c>
      <c r="Q85" s="164" t="str">
        <f t="shared" si="2"/>
        <v xml:space="preserve"> </v>
      </c>
      <c r="R85" s="164" t="str">
        <f t="shared" si="3"/>
        <v/>
      </c>
      <c r="S85" s="165" t="str">
        <f t="shared" si="4"/>
        <v xml:space="preserve"> </v>
      </c>
      <c r="T85" s="55"/>
      <c r="U85" s="1"/>
      <c r="V85" s="1"/>
      <c r="W85" s="1">
        <f t="shared" si="5"/>
        <v>0</v>
      </c>
      <c r="X85" s="1"/>
      <c r="Y85" s="1"/>
      <c r="Z85" s="1"/>
      <c r="AA85" s="1"/>
      <c r="AB85" s="1"/>
      <c r="AC85" s="1"/>
      <c r="AD85" s="1"/>
      <c r="AE85" s="1"/>
      <c r="AF85" s="1"/>
      <c r="AG85" s="1"/>
      <c r="AH85" s="1"/>
      <c r="AI85" s="1"/>
      <c r="AJ85" s="1"/>
      <c r="AK85" s="1"/>
      <c r="AL85" s="1"/>
      <c r="AM85" s="1"/>
      <c r="AN85" s="1"/>
      <c r="AO85" s="1"/>
      <c r="AP85" s="1"/>
      <c r="AQ85" s="1"/>
    </row>
    <row r="86" spans="1:43" ht="15.75" customHeight="1" x14ac:dyDescent="0.2">
      <c r="A86" s="1"/>
      <c r="B86" s="1"/>
      <c r="C86" s="1"/>
      <c r="D86" s="166">
        <v>79</v>
      </c>
      <c r="E86" s="160"/>
      <c r="F86" s="50"/>
      <c r="G86" s="39" t="str">
        <f>IFERROR(VLOOKUP(E86,'Z1 HAB CLASS'!$D$4:$E$45,2,FALSE)," ")</f>
        <v xml:space="preserve"> </v>
      </c>
      <c r="H86" s="40" t="str">
        <f>IFERROR(VLOOKUP(G86,'Z1 HAB CLASS'!$L$3:$N$9,2,FALSE)," ")</f>
        <v xml:space="preserve"> </v>
      </c>
      <c r="I86" s="41"/>
      <c r="J86" s="40" t="str">
        <f>IFERROR(VLOOKUP(I86,'Z3 CONDITION VALUE'!$A$3:$B$5,2,FALSE)," ")</f>
        <v xml:space="preserve"> </v>
      </c>
      <c r="K86" s="42" t="str">
        <f>IFERROR(VLOOKUP(G86,'Z1 HAB CLASS'!$L$4:$N$9,3,FALSE)," ")</f>
        <v xml:space="preserve"> </v>
      </c>
      <c r="L86" s="43" t="str">
        <f t="shared" si="0"/>
        <v xml:space="preserve"> </v>
      </c>
      <c r="M86" s="1"/>
      <c r="N86" s="167"/>
      <c r="O86" s="168"/>
      <c r="P86" s="164" t="str">
        <f t="shared" si="1"/>
        <v xml:space="preserve"> </v>
      </c>
      <c r="Q86" s="164" t="str">
        <f t="shared" si="2"/>
        <v xml:space="preserve"> </v>
      </c>
      <c r="R86" s="164" t="str">
        <f t="shared" si="3"/>
        <v/>
      </c>
      <c r="S86" s="165" t="str">
        <f t="shared" si="4"/>
        <v xml:space="preserve"> </v>
      </c>
      <c r="T86" s="55"/>
      <c r="U86" s="1"/>
      <c r="V86" s="1"/>
      <c r="W86" s="1">
        <f t="shared" si="5"/>
        <v>0</v>
      </c>
      <c r="X86" s="1"/>
      <c r="Y86" s="1"/>
      <c r="Z86" s="1"/>
      <c r="AA86" s="1"/>
      <c r="AB86" s="1"/>
      <c r="AC86" s="1"/>
      <c r="AD86" s="1"/>
      <c r="AE86" s="1"/>
      <c r="AF86" s="1"/>
      <c r="AG86" s="1"/>
      <c r="AH86" s="1"/>
      <c r="AI86" s="1"/>
      <c r="AJ86" s="1"/>
      <c r="AK86" s="1"/>
      <c r="AL86" s="1"/>
      <c r="AM86" s="1"/>
      <c r="AN86" s="1"/>
      <c r="AO86" s="1"/>
      <c r="AP86" s="1"/>
      <c r="AQ86" s="1"/>
    </row>
    <row r="87" spans="1:43" ht="15.75" customHeight="1" x14ac:dyDescent="0.2">
      <c r="A87" s="1"/>
      <c r="B87" s="1"/>
      <c r="C87" s="1"/>
      <c r="D87" s="166">
        <v>80</v>
      </c>
      <c r="E87" s="160"/>
      <c r="F87" s="50"/>
      <c r="G87" s="39" t="str">
        <f>IFERROR(VLOOKUP(E87,'Z1 HAB CLASS'!$D$4:$E$45,2,FALSE)," ")</f>
        <v xml:space="preserve"> </v>
      </c>
      <c r="H87" s="40" t="str">
        <f>IFERROR(VLOOKUP(G87,'Z1 HAB CLASS'!$L$3:$N$9,2,FALSE)," ")</f>
        <v xml:space="preserve"> </v>
      </c>
      <c r="I87" s="41"/>
      <c r="J87" s="40" t="str">
        <f>IFERROR(VLOOKUP(I87,'Z3 CONDITION VALUE'!$A$3:$B$5,2,FALSE)," ")</f>
        <v xml:space="preserve"> </v>
      </c>
      <c r="K87" s="42" t="str">
        <f>IFERROR(VLOOKUP(G87,'Z1 HAB CLASS'!$L$4:$N$9,3,FALSE)," ")</f>
        <v xml:space="preserve"> </v>
      </c>
      <c r="L87" s="43" t="str">
        <f t="shared" si="0"/>
        <v xml:space="preserve"> </v>
      </c>
      <c r="M87" s="1"/>
      <c r="N87" s="167"/>
      <c r="O87" s="168"/>
      <c r="P87" s="164" t="str">
        <f t="shared" si="1"/>
        <v xml:space="preserve"> </v>
      </c>
      <c r="Q87" s="164" t="str">
        <f t="shared" si="2"/>
        <v xml:space="preserve"> </v>
      </c>
      <c r="R87" s="164" t="str">
        <f t="shared" si="3"/>
        <v/>
      </c>
      <c r="S87" s="165" t="str">
        <f t="shared" si="4"/>
        <v xml:space="preserve"> </v>
      </c>
      <c r="T87" s="55"/>
      <c r="U87" s="1"/>
      <c r="V87" s="1"/>
      <c r="W87" s="1">
        <f t="shared" si="5"/>
        <v>0</v>
      </c>
      <c r="X87" s="1"/>
      <c r="Y87" s="1"/>
      <c r="Z87" s="1"/>
      <c r="AA87" s="1"/>
      <c r="AB87" s="1"/>
      <c r="AC87" s="1"/>
      <c r="AD87" s="1"/>
      <c r="AE87" s="1"/>
      <c r="AF87" s="1"/>
      <c r="AG87" s="1"/>
      <c r="AH87" s="1"/>
      <c r="AI87" s="1"/>
      <c r="AJ87" s="1"/>
      <c r="AK87" s="1"/>
      <c r="AL87" s="1"/>
      <c r="AM87" s="1"/>
      <c r="AN87" s="1"/>
      <c r="AO87" s="1"/>
      <c r="AP87" s="1"/>
      <c r="AQ87" s="1"/>
    </row>
    <row r="88" spans="1:43" ht="15.75" customHeight="1" x14ac:dyDescent="0.2">
      <c r="A88" s="1"/>
      <c r="B88" s="1"/>
      <c r="C88" s="1"/>
      <c r="D88" s="166">
        <v>81</v>
      </c>
      <c r="E88" s="160"/>
      <c r="F88" s="50"/>
      <c r="G88" s="39" t="str">
        <f>IFERROR(VLOOKUP(E88,'Z1 HAB CLASS'!$D$4:$E$45,2,FALSE)," ")</f>
        <v xml:space="preserve"> </v>
      </c>
      <c r="H88" s="40" t="str">
        <f>IFERROR(VLOOKUP(G88,'Z1 HAB CLASS'!$L$3:$N$9,2,FALSE)," ")</f>
        <v xml:space="preserve"> </v>
      </c>
      <c r="I88" s="41"/>
      <c r="J88" s="40" t="str">
        <f>IFERROR(VLOOKUP(I88,'Z3 CONDITION VALUE'!$A$3:$B$5,2,FALSE)," ")</f>
        <v xml:space="preserve"> </v>
      </c>
      <c r="K88" s="42" t="str">
        <f>IFERROR(VLOOKUP(G88,'Z1 HAB CLASS'!$L$4:$N$9,3,FALSE)," ")</f>
        <v xml:space="preserve"> </v>
      </c>
      <c r="L88" s="43" t="str">
        <f t="shared" si="0"/>
        <v xml:space="preserve"> </v>
      </c>
      <c r="M88" s="1"/>
      <c r="N88" s="167"/>
      <c r="O88" s="168"/>
      <c r="P88" s="164" t="str">
        <f t="shared" si="1"/>
        <v xml:space="preserve"> </v>
      </c>
      <c r="Q88" s="164" t="str">
        <f t="shared" si="2"/>
        <v xml:space="preserve"> </v>
      </c>
      <c r="R88" s="164" t="str">
        <f t="shared" si="3"/>
        <v/>
      </c>
      <c r="S88" s="165" t="str">
        <f t="shared" si="4"/>
        <v xml:space="preserve"> </v>
      </c>
      <c r="T88" s="55"/>
      <c r="U88" s="1"/>
      <c r="V88" s="1"/>
      <c r="W88" s="1">
        <f t="shared" si="5"/>
        <v>0</v>
      </c>
      <c r="X88" s="1"/>
      <c r="Y88" s="1"/>
      <c r="Z88" s="1"/>
      <c r="AA88" s="1"/>
      <c r="AB88" s="1"/>
      <c r="AC88" s="1"/>
      <c r="AD88" s="1"/>
      <c r="AE88" s="1"/>
      <c r="AF88" s="1"/>
      <c r="AG88" s="1"/>
      <c r="AH88" s="1"/>
      <c r="AI88" s="1"/>
      <c r="AJ88" s="1"/>
      <c r="AK88" s="1"/>
      <c r="AL88" s="1"/>
      <c r="AM88" s="1"/>
      <c r="AN88" s="1"/>
      <c r="AO88" s="1"/>
      <c r="AP88" s="1"/>
      <c r="AQ88" s="1"/>
    </row>
    <row r="89" spans="1:43" ht="15.75" customHeight="1" x14ac:dyDescent="0.2">
      <c r="A89" s="1"/>
      <c r="B89" s="1"/>
      <c r="C89" s="1"/>
      <c r="D89" s="166">
        <v>82</v>
      </c>
      <c r="E89" s="160"/>
      <c r="F89" s="50"/>
      <c r="G89" s="39" t="str">
        <f>IFERROR(VLOOKUP(E89,'Z1 HAB CLASS'!$D$4:$E$45,2,FALSE)," ")</f>
        <v xml:space="preserve"> </v>
      </c>
      <c r="H89" s="40" t="str">
        <f>IFERROR(VLOOKUP(G89,'Z1 HAB CLASS'!$L$3:$N$9,2,FALSE)," ")</f>
        <v xml:space="preserve"> </v>
      </c>
      <c r="I89" s="41"/>
      <c r="J89" s="40" t="str">
        <f>IFERROR(VLOOKUP(I89,'Z3 CONDITION VALUE'!$A$3:$B$5,2,FALSE)," ")</f>
        <v xml:space="preserve"> </v>
      </c>
      <c r="K89" s="42" t="str">
        <f>IFERROR(VLOOKUP(G89,'Z1 HAB CLASS'!$L$4:$N$9,3,FALSE)," ")</f>
        <v xml:space="preserve"> </v>
      </c>
      <c r="L89" s="43" t="str">
        <f t="shared" si="0"/>
        <v xml:space="preserve"> </v>
      </c>
      <c r="M89" s="1"/>
      <c r="N89" s="167"/>
      <c r="O89" s="168"/>
      <c r="P89" s="164" t="str">
        <f t="shared" si="1"/>
        <v xml:space="preserve"> </v>
      </c>
      <c r="Q89" s="164" t="str">
        <f t="shared" si="2"/>
        <v xml:space="preserve"> </v>
      </c>
      <c r="R89" s="164" t="str">
        <f t="shared" si="3"/>
        <v/>
      </c>
      <c r="S89" s="165" t="str">
        <f t="shared" si="4"/>
        <v xml:space="preserve"> </v>
      </c>
      <c r="T89" s="55"/>
      <c r="U89" s="1"/>
      <c r="V89" s="1"/>
      <c r="W89" s="1">
        <f t="shared" si="5"/>
        <v>0</v>
      </c>
      <c r="X89" s="1"/>
      <c r="Y89" s="1"/>
      <c r="Z89" s="1"/>
      <c r="AA89" s="1"/>
      <c r="AB89" s="1"/>
      <c r="AC89" s="1"/>
      <c r="AD89" s="1"/>
      <c r="AE89" s="1"/>
      <c r="AF89" s="1"/>
      <c r="AG89" s="1"/>
      <c r="AH89" s="1"/>
      <c r="AI89" s="1"/>
      <c r="AJ89" s="1"/>
      <c r="AK89" s="1"/>
      <c r="AL89" s="1"/>
      <c r="AM89" s="1"/>
      <c r="AN89" s="1"/>
      <c r="AO89" s="1"/>
      <c r="AP89" s="1"/>
      <c r="AQ89" s="1"/>
    </row>
    <row r="90" spans="1:43" ht="15.75" customHeight="1" x14ac:dyDescent="0.2">
      <c r="A90" s="1"/>
      <c r="B90" s="1"/>
      <c r="C90" s="1"/>
      <c r="D90" s="166">
        <v>83</v>
      </c>
      <c r="E90" s="160"/>
      <c r="F90" s="50"/>
      <c r="G90" s="39" t="str">
        <f>IFERROR(VLOOKUP(E90,'Z1 HAB CLASS'!$D$4:$E$45,2,FALSE)," ")</f>
        <v xml:space="preserve"> </v>
      </c>
      <c r="H90" s="40" t="str">
        <f>IFERROR(VLOOKUP(G90,'Z1 HAB CLASS'!$L$3:$N$9,2,FALSE)," ")</f>
        <v xml:space="preserve"> </v>
      </c>
      <c r="I90" s="41"/>
      <c r="J90" s="40" t="str">
        <f>IFERROR(VLOOKUP(I90,'Z3 CONDITION VALUE'!$A$3:$B$5,2,FALSE)," ")</f>
        <v xml:space="preserve"> </v>
      </c>
      <c r="K90" s="42" t="str">
        <f>IFERROR(VLOOKUP(G90,'Z1 HAB CLASS'!$L$4:$N$9,3,FALSE)," ")</f>
        <v xml:space="preserve"> </v>
      </c>
      <c r="L90" s="43" t="str">
        <f t="shared" si="0"/>
        <v xml:space="preserve"> </v>
      </c>
      <c r="M90" s="1"/>
      <c r="N90" s="167"/>
      <c r="O90" s="168"/>
      <c r="P90" s="164" t="str">
        <f t="shared" si="1"/>
        <v xml:space="preserve"> </v>
      </c>
      <c r="Q90" s="164" t="str">
        <f t="shared" si="2"/>
        <v xml:space="preserve"> </v>
      </c>
      <c r="R90" s="164" t="str">
        <f t="shared" si="3"/>
        <v/>
      </c>
      <c r="S90" s="165" t="str">
        <f t="shared" si="4"/>
        <v xml:space="preserve"> </v>
      </c>
      <c r="T90" s="55"/>
      <c r="U90" s="1"/>
      <c r="V90" s="1"/>
      <c r="W90" s="1">
        <f t="shared" si="5"/>
        <v>0</v>
      </c>
      <c r="X90" s="1"/>
      <c r="Y90" s="1"/>
      <c r="Z90" s="1"/>
      <c r="AA90" s="1"/>
      <c r="AB90" s="1"/>
      <c r="AC90" s="1"/>
      <c r="AD90" s="1"/>
      <c r="AE90" s="1"/>
      <c r="AF90" s="1"/>
      <c r="AG90" s="1"/>
      <c r="AH90" s="1"/>
      <c r="AI90" s="1"/>
      <c r="AJ90" s="1"/>
      <c r="AK90" s="1"/>
      <c r="AL90" s="1"/>
      <c r="AM90" s="1"/>
      <c r="AN90" s="1"/>
      <c r="AO90" s="1"/>
      <c r="AP90" s="1"/>
      <c r="AQ90" s="1"/>
    </row>
    <row r="91" spans="1:43" ht="15.75" customHeight="1" x14ac:dyDescent="0.2">
      <c r="A91" s="1"/>
      <c r="B91" s="1"/>
      <c r="C91" s="1"/>
      <c r="D91" s="166">
        <v>84</v>
      </c>
      <c r="E91" s="160"/>
      <c r="F91" s="50"/>
      <c r="G91" s="39" t="str">
        <f>IFERROR(VLOOKUP(E91,'Z1 HAB CLASS'!$D$4:$E$45,2,FALSE)," ")</f>
        <v xml:space="preserve"> </v>
      </c>
      <c r="H91" s="40" t="str">
        <f>IFERROR(VLOOKUP(G91,'Z1 HAB CLASS'!$L$3:$N$9,2,FALSE)," ")</f>
        <v xml:space="preserve"> </v>
      </c>
      <c r="I91" s="41"/>
      <c r="J91" s="40" t="str">
        <f>IFERROR(VLOOKUP(I91,'Z3 CONDITION VALUE'!$A$3:$B$5,2,FALSE)," ")</f>
        <v xml:space="preserve"> </v>
      </c>
      <c r="K91" s="42" t="str">
        <f>IFERROR(VLOOKUP(G91,'Z1 HAB CLASS'!$L$4:$N$9,3,FALSE)," ")</f>
        <v xml:space="preserve"> </v>
      </c>
      <c r="L91" s="43" t="str">
        <f t="shared" si="0"/>
        <v xml:space="preserve"> </v>
      </c>
      <c r="M91" s="1"/>
      <c r="N91" s="167"/>
      <c r="O91" s="168"/>
      <c r="P91" s="164" t="str">
        <f t="shared" si="1"/>
        <v xml:space="preserve"> </v>
      </c>
      <c r="Q91" s="164" t="str">
        <f t="shared" si="2"/>
        <v xml:space="preserve"> </v>
      </c>
      <c r="R91" s="164" t="str">
        <f t="shared" si="3"/>
        <v/>
      </c>
      <c r="S91" s="165" t="str">
        <f t="shared" si="4"/>
        <v xml:space="preserve"> </v>
      </c>
      <c r="T91" s="55"/>
      <c r="U91" s="1"/>
      <c r="V91" s="1"/>
      <c r="W91" s="1">
        <f t="shared" si="5"/>
        <v>0</v>
      </c>
      <c r="X91" s="1"/>
      <c r="Y91" s="1"/>
      <c r="Z91" s="1"/>
      <c r="AA91" s="1"/>
      <c r="AB91" s="1"/>
      <c r="AC91" s="1"/>
      <c r="AD91" s="1"/>
      <c r="AE91" s="1"/>
      <c r="AF91" s="1"/>
      <c r="AG91" s="1"/>
      <c r="AH91" s="1"/>
      <c r="AI91" s="1"/>
      <c r="AJ91" s="1"/>
      <c r="AK91" s="1"/>
      <c r="AL91" s="1"/>
      <c r="AM91" s="1"/>
      <c r="AN91" s="1"/>
      <c r="AO91" s="1"/>
      <c r="AP91" s="1"/>
      <c r="AQ91" s="1"/>
    </row>
    <row r="92" spans="1:43" ht="15.75" customHeight="1" x14ac:dyDescent="0.2">
      <c r="A92" s="1"/>
      <c r="B92" s="1"/>
      <c r="C92" s="1"/>
      <c r="D92" s="166">
        <v>85</v>
      </c>
      <c r="E92" s="160"/>
      <c r="F92" s="50"/>
      <c r="G92" s="39" t="str">
        <f>IFERROR(VLOOKUP(E92,'Z1 HAB CLASS'!$D$4:$E$45,2,FALSE)," ")</f>
        <v xml:space="preserve"> </v>
      </c>
      <c r="H92" s="40" t="str">
        <f>IFERROR(VLOOKUP(G92,'Z1 HAB CLASS'!$L$3:$N$9,2,FALSE)," ")</f>
        <v xml:space="preserve"> </v>
      </c>
      <c r="I92" s="41"/>
      <c r="J92" s="40" t="str">
        <f>IFERROR(VLOOKUP(I92,'Z3 CONDITION VALUE'!$A$3:$B$5,2,FALSE)," ")</f>
        <v xml:space="preserve"> </v>
      </c>
      <c r="K92" s="42" t="str">
        <f>IFERROR(VLOOKUP(G92,'Z1 HAB CLASS'!$L$4:$N$9,3,FALSE)," ")</f>
        <v xml:space="preserve"> </v>
      </c>
      <c r="L92" s="43" t="str">
        <f t="shared" si="0"/>
        <v xml:space="preserve"> </v>
      </c>
      <c r="M92" s="1"/>
      <c r="N92" s="167"/>
      <c r="O92" s="168"/>
      <c r="P92" s="164" t="str">
        <f t="shared" si="1"/>
        <v xml:space="preserve"> </v>
      </c>
      <c r="Q92" s="164" t="str">
        <f t="shared" si="2"/>
        <v xml:space="preserve"> </v>
      </c>
      <c r="R92" s="164" t="str">
        <f t="shared" si="3"/>
        <v/>
      </c>
      <c r="S92" s="165" t="str">
        <f t="shared" si="4"/>
        <v xml:space="preserve"> </v>
      </c>
      <c r="T92" s="55"/>
      <c r="U92" s="1"/>
      <c r="V92" s="1"/>
      <c r="W92" s="1">
        <f t="shared" si="5"/>
        <v>0</v>
      </c>
      <c r="X92" s="1"/>
      <c r="Y92" s="1"/>
      <c r="Z92" s="1"/>
      <c r="AA92" s="1"/>
      <c r="AB92" s="1"/>
      <c r="AC92" s="1"/>
      <c r="AD92" s="1"/>
      <c r="AE92" s="1"/>
      <c r="AF92" s="1"/>
      <c r="AG92" s="1"/>
      <c r="AH92" s="1"/>
      <c r="AI92" s="1"/>
      <c r="AJ92" s="1"/>
      <c r="AK92" s="1"/>
      <c r="AL92" s="1"/>
      <c r="AM92" s="1"/>
      <c r="AN92" s="1"/>
      <c r="AO92" s="1"/>
      <c r="AP92" s="1"/>
      <c r="AQ92" s="1"/>
    </row>
    <row r="93" spans="1:43" ht="15.75" customHeight="1" x14ac:dyDescent="0.2">
      <c r="A93" s="1"/>
      <c r="B93" s="1"/>
      <c r="C93" s="1"/>
      <c r="D93" s="166">
        <v>86</v>
      </c>
      <c r="E93" s="160"/>
      <c r="F93" s="50"/>
      <c r="G93" s="39" t="str">
        <f>IFERROR(VLOOKUP(E93,'Z1 HAB CLASS'!$D$4:$E$45,2,FALSE)," ")</f>
        <v xml:space="preserve"> </v>
      </c>
      <c r="H93" s="40" t="str">
        <f>IFERROR(VLOOKUP(G93,'Z1 HAB CLASS'!$L$3:$N$9,2,FALSE)," ")</f>
        <v xml:space="preserve"> </v>
      </c>
      <c r="I93" s="41"/>
      <c r="J93" s="40" t="str">
        <f>IFERROR(VLOOKUP(I93,'Z3 CONDITION VALUE'!$A$3:$B$5,2,FALSE)," ")</f>
        <v xml:space="preserve"> </v>
      </c>
      <c r="K93" s="42" t="str">
        <f>IFERROR(VLOOKUP(G93,'Z1 HAB CLASS'!$L$4:$N$9,3,FALSE)," ")</f>
        <v xml:space="preserve"> </v>
      </c>
      <c r="L93" s="43" t="str">
        <f t="shared" si="0"/>
        <v xml:space="preserve"> </v>
      </c>
      <c r="M93" s="1"/>
      <c r="N93" s="167"/>
      <c r="O93" s="168"/>
      <c r="P93" s="164" t="str">
        <f t="shared" si="1"/>
        <v xml:space="preserve"> </v>
      </c>
      <c r="Q93" s="164" t="str">
        <f t="shared" si="2"/>
        <v xml:space="preserve"> </v>
      </c>
      <c r="R93" s="164" t="str">
        <f t="shared" si="3"/>
        <v/>
      </c>
      <c r="S93" s="165" t="str">
        <f t="shared" si="4"/>
        <v xml:space="preserve"> </v>
      </c>
      <c r="T93" s="55"/>
      <c r="U93" s="1"/>
      <c r="V93" s="1"/>
      <c r="W93" s="1">
        <f t="shared" si="5"/>
        <v>0</v>
      </c>
      <c r="X93" s="1"/>
      <c r="Y93" s="1"/>
      <c r="Z93" s="1"/>
      <c r="AA93" s="1"/>
      <c r="AB93" s="1"/>
      <c r="AC93" s="1"/>
      <c r="AD93" s="1"/>
      <c r="AE93" s="1"/>
      <c r="AF93" s="1"/>
      <c r="AG93" s="1"/>
      <c r="AH93" s="1"/>
      <c r="AI93" s="1"/>
      <c r="AJ93" s="1"/>
      <c r="AK93" s="1"/>
      <c r="AL93" s="1"/>
      <c r="AM93" s="1"/>
      <c r="AN93" s="1"/>
      <c r="AO93" s="1"/>
      <c r="AP93" s="1"/>
      <c r="AQ93" s="1"/>
    </row>
    <row r="94" spans="1:43" ht="15.75" customHeight="1" x14ac:dyDescent="0.2">
      <c r="A94" s="1"/>
      <c r="B94" s="1"/>
      <c r="C94" s="1"/>
      <c r="D94" s="166">
        <v>87</v>
      </c>
      <c r="E94" s="160"/>
      <c r="F94" s="50"/>
      <c r="G94" s="39" t="str">
        <f>IFERROR(VLOOKUP(E94,'Z1 HAB CLASS'!$D$4:$E$45,2,FALSE)," ")</f>
        <v xml:space="preserve"> </v>
      </c>
      <c r="H94" s="40" t="str">
        <f>IFERROR(VLOOKUP(G94,'Z1 HAB CLASS'!$L$3:$N$9,2,FALSE)," ")</f>
        <v xml:space="preserve"> </v>
      </c>
      <c r="I94" s="41"/>
      <c r="J94" s="40" t="str">
        <f>IFERROR(VLOOKUP(I94,'Z3 CONDITION VALUE'!$A$3:$B$5,2,FALSE)," ")</f>
        <v xml:space="preserve"> </v>
      </c>
      <c r="K94" s="42" t="str">
        <f>IFERROR(VLOOKUP(G94,'Z1 HAB CLASS'!$L$4:$N$9,3,FALSE)," ")</f>
        <v xml:space="preserve"> </v>
      </c>
      <c r="L94" s="43" t="str">
        <f t="shared" si="0"/>
        <v xml:space="preserve"> </v>
      </c>
      <c r="M94" s="1"/>
      <c r="N94" s="167"/>
      <c r="O94" s="168"/>
      <c r="P94" s="164" t="str">
        <f t="shared" si="1"/>
        <v xml:space="preserve"> </v>
      </c>
      <c r="Q94" s="164" t="str">
        <f t="shared" si="2"/>
        <v xml:space="preserve"> </v>
      </c>
      <c r="R94" s="164" t="str">
        <f t="shared" si="3"/>
        <v/>
      </c>
      <c r="S94" s="165" t="str">
        <f t="shared" si="4"/>
        <v xml:space="preserve"> </v>
      </c>
      <c r="T94" s="55"/>
      <c r="U94" s="1"/>
      <c r="V94" s="1"/>
      <c r="W94" s="1">
        <f t="shared" si="5"/>
        <v>0</v>
      </c>
      <c r="X94" s="1"/>
      <c r="Y94" s="1"/>
      <c r="Z94" s="1"/>
      <c r="AA94" s="1"/>
      <c r="AB94" s="1"/>
      <c r="AC94" s="1"/>
      <c r="AD94" s="1"/>
      <c r="AE94" s="1"/>
      <c r="AF94" s="1"/>
      <c r="AG94" s="1"/>
      <c r="AH94" s="1"/>
      <c r="AI94" s="1"/>
      <c r="AJ94" s="1"/>
      <c r="AK94" s="1"/>
      <c r="AL94" s="1"/>
      <c r="AM94" s="1"/>
      <c r="AN94" s="1"/>
      <c r="AO94" s="1"/>
      <c r="AP94" s="1"/>
      <c r="AQ94" s="1"/>
    </row>
    <row r="95" spans="1:43" ht="15.75" customHeight="1" x14ac:dyDescent="0.2">
      <c r="A95" s="1"/>
      <c r="B95" s="1"/>
      <c r="C95" s="1"/>
      <c r="D95" s="166">
        <v>88</v>
      </c>
      <c r="E95" s="160"/>
      <c r="F95" s="50"/>
      <c r="G95" s="39" t="str">
        <f>IFERROR(VLOOKUP(E95,'Z1 HAB CLASS'!$D$4:$E$45,2,FALSE)," ")</f>
        <v xml:space="preserve"> </v>
      </c>
      <c r="H95" s="40" t="str">
        <f>IFERROR(VLOOKUP(G95,'Z1 HAB CLASS'!$L$3:$N$9,2,FALSE)," ")</f>
        <v xml:space="preserve"> </v>
      </c>
      <c r="I95" s="41"/>
      <c r="J95" s="40" t="str">
        <f>IFERROR(VLOOKUP(I95,'Z3 CONDITION VALUE'!$A$3:$B$5,2,FALSE)," ")</f>
        <v xml:space="preserve"> </v>
      </c>
      <c r="K95" s="42" t="str">
        <f>IFERROR(VLOOKUP(G95,'Z1 HAB CLASS'!$L$4:$N$9,3,FALSE)," ")</f>
        <v xml:space="preserve"> </v>
      </c>
      <c r="L95" s="43" t="str">
        <f t="shared" si="0"/>
        <v xml:space="preserve"> </v>
      </c>
      <c r="M95" s="1"/>
      <c r="N95" s="167"/>
      <c r="O95" s="168"/>
      <c r="P95" s="164" t="str">
        <f t="shared" si="1"/>
        <v xml:space="preserve"> </v>
      </c>
      <c r="Q95" s="164" t="str">
        <f t="shared" si="2"/>
        <v xml:space="preserve"> </v>
      </c>
      <c r="R95" s="164" t="str">
        <f t="shared" si="3"/>
        <v/>
      </c>
      <c r="S95" s="165" t="str">
        <f t="shared" si="4"/>
        <v xml:space="preserve"> </v>
      </c>
      <c r="T95" s="55"/>
      <c r="U95" s="1"/>
      <c r="V95" s="1"/>
      <c r="W95" s="1">
        <f t="shared" si="5"/>
        <v>0</v>
      </c>
      <c r="X95" s="1"/>
      <c r="Y95" s="1"/>
      <c r="Z95" s="1"/>
      <c r="AA95" s="1"/>
      <c r="AB95" s="1"/>
      <c r="AC95" s="1"/>
      <c r="AD95" s="1"/>
      <c r="AE95" s="1"/>
      <c r="AF95" s="1"/>
      <c r="AG95" s="1"/>
      <c r="AH95" s="1"/>
      <c r="AI95" s="1"/>
      <c r="AJ95" s="1"/>
      <c r="AK95" s="1"/>
      <c r="AL95" s="1"/>
      <c r="AM95" s="1"/>
      <c r="AN95" s="1"/>
      <c r="AO95" s="1"/>
      <c r="AP95" s="1"/>
      <c r="AQ95" s="1"/>
    </row>
    <row r="96" spans="1:43" ht="15.75" customHeight="1" x14ac:dyDescent="0.2">
      <c r="A96" s="1"/>
      <c r="B96" s="1"/>
      <c r="C96" s="1"/>
      <c r="D96" s="166">
        <v>89</v>
      </c>
      <c r="E96" s="160"/>
      <c r="F96" s="50"/>
      <c r="G96" s="39" t="str">
        <f>IFERROR(VLOOKUP(E96,'Z1 HAB CLASS'!$D$4:$E$45,2,FALSE)," ")</f>
        <v xml:space="preserve"> </v>
      </c>
      <c r="H96" s="40" t="str">
        <f>IFERROR(VLOOKUP(G96,'Z1 HAB CLASS'!$L$3:$N$9,2,FALSE)," ")</f>
        <v xml:space="preserve"> </v>
      </c>
      <c r="I96" s="41"/>
      <c r="J96" s="40" t="str">
        <f>IFERROR(VLOOKUP(I96,'Z3 CONDITION VALUE'!$A$3:$B$5,2,FALSE)," ")</f>
        <v xml:space="preserve"> </v>
      </c>
      <c r="K96" s="42" t="str">
        <f>IFERROR(VLOOKUP(G96,'Z1 HAB CLASS'!$L$4:$N$9,3,FALSE)," ")</f>
        <v xml:space="preserve"> </v>
      </c>
      <c r="L96" s="43" t="str">
        <f t="shared" si="0"/>
        <v xml:space="preserve"> </v>
      </c>
      <c r="M96" s="1"/>
      <c r="N96" s="167"/>
      <c r="O96" s="168"/>
      <c r="P96" s="164" t="str">
        <f t="shared" si="1"/>
        <v xml:space="preserve"> </v>
      </c>
      <c r="Q96" s="164" t="str">
        <f t="shared" si="2"/>
        <v xml:space="preserve"> </v>
      </c>
      <c r="R96" s="164" t="str">
        <f t="shared" si="3"/>
        <v/>
      </c>
      <c r="S96" s="165" t="str">
        <f t="shared" si="4"/>
        <v xml:space="preserve"> </v>
      </c>
      <c r="T96" s="55"/>
      <c r="U96" s="1"/>
      <c r="V96" s="1"/>
      <c r="W96" s="1">
        <f t="shared" si="5"/>
        <v>0</v>
      </c>
      <c r="X96" s="1"/>
      <c r="Y96" s="1"/>
      <c r="Z96" s="1"/>
      <c r="AA96" s="1"/>
      <c r="AB96" s="1"/>
      <c r="AC96" s="1"/>
      <c r="AD96" s="1"/>
      <c r="AE96" s="1"/>
      <c r="AF96" s="1"/>
      <c r="AG96" s="1"/>
      <c r="AH96" s="1"/>
      <c r="AI96" s="1"/>
      <c r="AJ96" s="1"/>
      <c r="AK96" s="1"/>
      <c r="AL96" s="1"/>
      <c r="AM96" s="1"/>
      <c r="AN96" s="1"/>
      <c r="AO96" s="1"/>
      <c r="AP96" s="1"/>
      <c r="AQ96" s="1"/>
    </row>
    <row r="97" spans="1:43" ht="15.75" customHeight="1" x14ac:dyDescent="0.2">
      <c r="A97" s="1"/>
      <c r="B97" s="1"/>
      <c r="C97" s="1"/>
      <c r="D97" s="166">
        <v>90</v>
      </c>
      <c r="E97" s="160"/>
      <c r="F97" s="50"/>
      <c r="G97" s="39" t="str">
        <f>IFERROR(VLOOKUP(E97,'Z1 HAB CLASS'!$D$4:$E$45,2,FALSE)," ")</f>
        <v xml:space="preserve"> </v>
      </c>
      <c r="H97" s="40" t="str">
        <f>IFERROR(VLOOKUP(G97,'Z1 HAB CLASS'!$L$3:$N$9,2,FALSE)," ")</f>
        <v xml:space="preserve"> </v>
      </c>
      <c r="I97" s="41"/>
      <c r="J97" s="40" t="str">
        <f>IFERROR(VLOOKUP(I97,'Z3 CONDITION VALUE'!$A$3:$B$5,2,FALSE)," ")</f>
        <v xml:space="preserve"> </v>
      </c>
      <c r="K97" s="42" t="str">
        <f>IFERROR(VLOOKUP(G97,'Z1 HAB CLASS'!$L$4:$N$9,3,FALSE)," ")</f>
        <v xml:space="preserve"> </v>
      </c>
      <c r="L97" s="43" t="str">
        <f t="shared" si="0"/>
        <v xml:space="preserve"> </v>
      </c>
      <c r="M97" s="1"/>
      <c r="N97" s="167"/>
      <c r="O97" s="168"/>
      <c r="P97" s="164" t="str">
        <f t="shared" si="1"/>
        <v xml:space="preserve"> </v>
      </c>
      <c r="Q97" s="164" t="str">
        <f t="shared" si="2"/>
        <v xml:space="preserve"> </v>
      </c>
      <c r="R97" s="164" t="str">
        <f t="shared" si="3"/>
        <v/>
      </c>
      <c r="S97" s="165" t="str">
        <f t="shared" si="4"/>
        <v xml:space="preserve"> </v>
      </c>
      <c r="T97" s="55"/>
      <c r="U97" s="1"/>
      <c r="V97" s="1"/>
      <c r="W97" s="1">
        <f t="shared" si="5"/>
        <v>0</v>
      </c>
      <c r="X97" s="1"/>
      <c r="Y97" s="1"/>
      <c r="Z97" s="1"/>
      <c r="AA97" s="1"/>
      <c r="AB97" s="1"/>
      <c r="AC97" s="1"/>
      <c r="AD97" s="1"/>
      <c r="AE97" s="1"/>
      <c r="AF97" s="1"/>
      <c r="AG97" s="1"/>
      <c r="AH97" s="1"/>
      <c r="AI97" s="1"/>
      <c r="AJ97" s="1"/>
      <c r="AK97" s="1"/>
      <c r="AL97" s="1"/>
      <c r="AM97" s="1"/>
      <c r="AN97" s="1"/>
      <c r="AO97" s="1"/>
      <c r="AP97" s="1"/>
      <c r="AQ97" s="1"/>
    </row>
    <row r="98" spans="1:43" ht="15.75" customHeight="1" x14ac:dyDescent="0.2">
      <c r="A98" s="1"/>
      <c r="B98" s="1"/>
      <c r="C98" s="1"/>
      <c r="D98" s="166">
        <v>91</v>
      </c>
      <c r="E98" s="160"/>
      <c r="F98" s="50"/>
      <c r="G98" s="39" t="str">
        <f>IFERROR(VLOOKUP(E98,'Z1 HAB CLASS'!$D$4:$E$45,2,FALSE)," ")</f>
        <v xml:space="preserve"> </v>
      </c>
      <c r="H98" s="40" t="str">
        <f>IFERROR(VLOOKUP(G98,'Z1 HAB CLASS'!$L$3:$N$9,2,FALSE)," ")</f>
        <v xml:space="preserve"> </v>
      </c>
      <c r="I98" s="41"/>
      <c r="J98" s="40" t="str">
        <f>IFERROR(VLOOKUP(I98,'Z3 CONDITION VALUE'!$A$3:$B$5,2,FALSE)," ")</f>
        <v xml:space="preserve"> </v>
      </c>
      <c r="K98" s="42" t="str">
        <f>IFERROR(VLOOKUP(G98,'Z1 HAB CLASS'!$L$4:$N$9,3,FALSE)," ")</f>
        <v xml:space="preserve"> </v>
      </c>
      <c r="L98" s="43" t="str">
        <f t="shared" si="0"/>
        <v xml:space="preserve"> </v>
      </c>
      <c r="M98" s="1"/>
      <c r="N98" s="167"/>
      <c r="O98" s="168"/>
      <c r="P98" s="164" t="str">
        <f t="shared" si="1"/>
        <v xml:space="preserve"> </v>
      </c>
      <c r="Q98" s="164" t="str">
        <f t="shared" si="2"/>
        <v xml:space="preserve"> </v>
      </c>
      <c r="R98" s="164" t="str">
        <f t="shared" si="3"/>
        <v/>
      </c>
      <c r="S98" s="165" t="str">
        <f t="shared" si="4"/>
        <v xml:space="preserve"> </v>
      </c>
      <c r="T98" s="55"/>
      <c r="U98" s="1"/>
      <c r="V98" s="1"/>
      <c r="W98" s="1">
        <f t="shared" si="5"/>
        <v>0</v>
      </c>
      <c r="X98" s="1"/>
      <c r="Y98" s="1"/>
      <c r="Z98" s="1"/>
      <c r="AA98" s="1"/>
      <c r="AB98" s="1"/>
      <c r="AC98" s="1"/>
      <c r="AD98" s="1"/>
      <c r="AE98" s="1"/>
      <c r="AF98" s="1"/>
      <c r="AG98" s="1"/>
      <c r="AH98" s="1"/>
      <c r="AI98" s="1"/>
      <c r="AJ98" s="1"/>
      <c r="AK98" s="1"/>
      <c r="AL98" s="1"/>
      <c r="AM98" s="1"/>
      <c r="AN98" s="1"/>
      <c r="AO98" s="1"/>
      <c r="AP98" s="1"/>
      <c r="AQ98" s="1"/>
    </row>
    <row r="99" spans="1:43" ht="15.75" customHeight="1" x14ac:dyDescent="0.2">
      <c r="A99" s="1"/>
      <c r="B99" s="1"/>
      <c r="C99" s="1"/>
      <c r="D99" s="166">
        <v>92</v>
      </c>
      <c r="E99" s="160"/>
      <c r="F99" s="50"/>
      <c r="G99" s="39" t="str">
        <f>IFERROR(VLOOKUP(E99,'Z1 HAB CLASS'!$D$4:$E$45,2,FALSE)," ")</f>
        <v xml:space="preserve"> </v>
      </c>
      <c r="H99" s="40" t="str">
        <f>IFERROR(VLOOKUP(G99,'Z1 HAB CLASS'!$L$3:$N$9,2,FALSE)," ")</f>
        <v xml:space="preserve"> </v>
      </c>
      <c r="I99" s="41"/>
      <c r="J99" s="40" t="str">
        <f>IFERROR(VLOOKUP(I99,'Z3 CONDITION VALUE'!$A$3:$B$5,2,FALSE)," ")</f>
        <v xml:space="preserve"> </v>
      </c>
      <c r="K99" s="42" t="str">
        <f>IFERROR(VLOOKUP(G99,'Z1 HAB CLASS'!$L$4:$N$9,3,FALSE)," ")</f>
        <v xml:space="preserve"> </v>
      </c>
      <c r="L99" s="43" t="str">
        <f t="shared" si="0"/>
        <v xml:space="preserve"> </v>
      </c>
      <c r="M99" s="1"/>
      <c r="N99" s="167"/>
      <c r="O99" s="168"/>
      <c r="P99" s="164" t="str">
        <f t="shared" si="1"/>
        <v xml:space="preserve"> </v>
      </c>
      <c r="Q99" s="164" t="str">
        <f t="shared" si="2"/>
        <v xml:space="preserve"> </v>
      </c>
      <c r="R99" s="164" t="str">
        <f t="shared" si="3"/>
        <v/>
      </c>
      <c r="S99" s="165" t="str">
        <f t="shared" si="4"/>
        <v xml:space="preserve"> </v>
      </c>
      <c r="T99" s="55"/>
      <c r="U99" s="1"/>
      <c r="V99" s="1"/>
      <c r="W99" s="1">
        <f t="shared" si="5"/>
        <v>0</v>
      </c>
      <c r="X99" s="1"/>
      <c r="Y99" s="1"/>
      <c r="Z99" s="1"/>
      <c r="AA99" s="1"/>
      <c r="AB99" s="1"/>
      <c r="AC99" s="1"/>
      <c r="AD99" s="1"/>
      <c r="AE99" s="1"/>
      <c r="AF99" s="1"/>
      <c r="AG99" s="1"/>
      <c r="AH99" s="1"/>
      <c r="AI99" s="1"/>
      <c r="AJ99" s="1"/>
      <c r="AK99" s="1"/>
      <c r="AL99" s="1"/>
      <c r="AM99" s="1"/>
      <c r="AN99" s="1"/>
      <c r="AO99" s="1"/>
      <c r="AP99" s="1"/>
      <c r="AQ99" s="1"/>
    </row>
    <row r="100" spans="1:43" ht="15.75" customHeight="1" x14ac:dyDescent="0.2">
      <c r="A100" s="1"/>
      <c r="B100" s="1"/>
      <c r="C100" s="1"/>
      <c r="D100" s="166">
        <v>93</v>
      </c>
      <c r="E100" s="160"/>
      <c r="F100" s="5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42" t="str">
        <f>IFERROR(VLOOKUP(G100,'Z1 HAB CLASS'!$L$4:$N$9,3,FALSE)," ")</f>
        <v xml:space="preserve"> </v>
      </c>
      <c r="L100" s="43" t="str">
        <f t="shared" si="0"/>
        <v xml:space="preserve"> </v>
      </c>
      <c r="M100" s="1"/>
      <c r="N100" s="167"/>
      <c r="O100" s="168"/>
      <c r="P100" s="164" t="str">
        <f t="shared" si="1"/>
        <v xml:space="preserve"> </v>
      </c>
      <c r="Q100" s="164" t="str">
        <f t="shared" si="2"/>
        <v xml:space="preserve"> </v>
      </c>
      <c r="R100" s="164" t="str">
        <f t="shared" si="3"/>
        <v/>
      </c>
      <c r="S100" s="165" t="str">
        <f t="shared" si="4"/>
        <v xml:space="preserve"> </v>
      </c>
      <c r="T100" s="55"/>
      <c r="U100" s="1"/>
      <c r="V100" s="1"/>
      <c r="W100" s="1">
        <f t="shared" si="5"/>
        <v>0</v>
      </c>
      <c r="X100" s="1"/>
      <c r="Y100" s="1"/>
      <c r="Z100" s="1"/>
      <c r="AA100" s="1"/>
      <c r="AB100" s="1"/>
      <c r="AC100" s="1"/>
      <c r="AD100" s="1"/>
      <c r="AE100" s="1"/>
      <c r="AF100" s="1"/>
      <c r="AG100" s="1"/>
      <c r="AH100" s="1"/>
      <c r="AI100" s="1"/>
      <c r="AJ100" s="1"/>
      <c r="AK100" s="1"/>
      <c r="AL100" s="1"/>
      <c r="AM100" s="1"/>
      <c r="AN100" s="1"/>
      <c r="AO100" s="1"/>
      <c r="AP100" s="1"/>
      <c r="AQ100" s="1"/>
    </row>
    <row r="101" spans="1:43" ht="15.75" customHeight="1" x14ac:dyDescent="0.2">
      <c r="A101" s="1"/>
      <c r="B101" s="1"/>
      <c r="C101" s="1"/>
      <c r="D101" s="166">
        <v>94</v>
      </c>
      <c r="E101" s="160"/>
      <c r="F101" s="5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42" t="str">
        <f>IFERROR(VLOOKUP(G101,'Z1 HAB CLASS'!$L$4:$N$9,3,FALSE)," ")</f>
        <v xml:space="preserve"> </v>
      </c>
      <c r="L101" s="43" t="str">
        <f t="shared" si="0"/>
        <v xml:space="preserve"> </v>
      </c>
      <c r="M101" s="1"/>
      <c r="N101" s="167"/>
      <c r="O101" s="168"/>
      <c r="P101" s="164" t="str">
        <f t="shared" si="1"/>
        <v xml:space="preserve"> </v>
      </c>
      <c r="Q101" s="164" t="str">
        <f t="shared" si="2"/>
        <v xml:space="preserve"> </v>
      </c>
      <c r="R101" s="164" t="str">
        <f t="shared" si="3"/>
        <v/>
      </c>
      <c r="S101" s="165" t="str">
        <f t="shared" si="4"/>
        <v xml:space="preserve"> </v>
      </c>
      <c r="T101" s="55"/>
      <c r="U101" s="1"/>
      <c r="V101" s="1"/>
      <c r="W101" s="1">
        <f t="shared" si="5"/>
        <v>0</v>
      </c>
      <c r="X101" s="1"/>
      <c r="Y101" s="1"/>
      <c r="Z101" s="1"/>
      <c r="AA101" s="1"/>
      <c r="AB101" s="1"/>
      <c r="AC101" s="1"/>
      <c r="AD101" s="1"/>
      <c r="AE101" s="1"/>
      <c r="AF101" s="1"/>
      <c r="AG101" s="1"/>
      <c r="AH101" s="1"/>
      <c r="AI101" s="1"/>
      <c r="AJ101" s="1"/>
      <c r="AK101" s="1"/>
      <c r="AL101" s="1"/>
      <c r="AM101" s="1"/>
      <c r="AN101" s="1"/>
      <c r="AO101" s="1"/>
      <c r="AP101" s="1"/>
      <c r="AQ101" s="1"/>
    </row>
    <row r="102" spans="1:43" ht="15.75" customHeight="1" x14ac:dyDescent="0.2">
      <c r="A102" s="1"/>
      <c r="B102" s="1"/>
      <c r="C102" s="1"/>
      <c r="D102" s="166">
        <v>95</v>
      </c>
      <c r="E102" s="160"/>
      <c r="F102" s="5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42" t="str">
        <f>IFERROR(VLOOKUP(G102,'Z1 HAB CLASS'!$L$4:$N$9,3,FALSE)," ")</f>
        <v xml:space="preserve"> </v>
      </c>
      <c r="L102" s="43" t="str">
        <f t="shared" si="0"/>
        <v xml:space="preserve"> </v>
      </c>
      <c r="M102" s="1"/>
      <c r="N102" s="167"/>
      <c r="O102" s="168"/>
      <c r="P102" s="164" t="str">
        <f t="shared" si="1"/>
        <v xml:space="preserve"> </v>
      </c>
      <c r="Q102" s="164" t="str">
        <f t="shared" si="2"/>
        <v xml:space="preserve"> </v>
      </c>
      <c r="R102" s="164" t="str">
        <f t="shared" si="3"/>
        <v/>
      </c>
      <c r="S102" s="165" t="str">
        <f t="shared" si="4"/>
        <v xml:space="preserve"> </v>
      </c>
      <c r="T102" s="55"/>
      <c r="U102" s="1"/>
      <c r="V102" s="1"/>
      <c r="W102" s="1">
        <f t="shared" si="5"/>
        <v>0</v>
      </c>
      <c r="X102" s="1"/>
      <c r="Y102" s="1"/>
      <c r="Z102" s="1"/>
      <c r="AA102" s="1"/>
      <c r="AB102" s="1"/>
      <c r="AC102" s="1"/>
      <c r="AD102" s="1"/>
      <c r="AE102" s="1"/>
      <c r="AF102" s="1"/>
      <c r="AG102" s="1"/>
      <c r="AH102" s="1"/>
      <c r="AI102" s="1"/>
      <c r="AJ102" s="1"/>
      <c r="AK102" s="1"/>
      <c r="AL102" s="1"/>
      <c r="AM102" s="1"/>
      <c r="AN102" s="1"/>
      <c r="AO102" s="1"/>
      <c r="AP102" s="1"/>
      <c r="AQ102" s="1"/>
    </row>
    <row r="103" spans="1:43" ht="15.75" customHeight="1" x14ac:dyDescent="0.2">
      <c r="A103" s="1"/>
      <c r="B103" s="1"/>
      <c r="C103" s="1"/>
      <c r="D103" s="166">
        <v>96</v>
      </c>
      <c r="E103" s="160"/>
      <c r="F103" s="5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42" t="str">
        <f>IFERROR(VLOOKUP(G103,'Z1 HAB CLASS'!$L$4:$N$9,3,FALSE)," ")</f>
        <v xml:space="preserve"> </v>
      </c>
      <c r="L103" s="43" t="str">
        <f t="shared" si="0"/>
        <v xml:space="preserve"> </v>
      </c>
      <c r="M103" s="1"/>
      <c r="N103" s="167"/>
      <c r="O103" s="168"/>
      <c r="P103" s="164" t="str">
        <f t="shared" si="1"/>
        <v xml:space="preserve"> </v>
      </c>
      <c r="Q103" s="164" t="str">
        <f t="shared" si="2"/>
        <v xml:space="preserve"> </v>
      </c>
      <c r="R103" s="164" t="str">
        <f t="shared" si="3"/>
        <v/>
      </c>
      <c r="S103" s="165" t="str">
        <f t="shared" si="4"/>
        <v xml:space="preserve"> </v>
      </c>
      <c r="T103" s="55"/>
      <c r="U103" s="1"/>
      <c r="V103" s="1"/>
      <c r="W103" s="1">
        <f t="shared" si="5"/>
        <v>0</v>
      </c>
      <c r="X103" s="1"/>
      <c r="Y103" s="1"/>
      <c r="Z103" s="1"/>
      <c r="AA103" s="1"/>
      <c r="AB103" s="1"/>
      <c r="AC103" s="1"/>
      <c r="AD103" s="1"/>
      <c r="AE103" s="1"/>
      <c r="AF103" s="1"/>
      <c r="AG103" s="1"/>
      <c r="AH103" s="1"/>
      <c r="AI103" s="1"/>
      <c r="AJ103" s="1"/>
      <c r="AK103" s="1"/>
      <c r="AL103" s="1"/>
      <c r="AM103" s="1"/>
      <c r="AN103" s="1"/>
      <c r="AO103" s="1"/>
      <c r="AP103" s="1"/>
      <c r="AQ103" s="1"/>
    </row>
    <row r="104" spans="1:43" ht="15.75" customHeight="1" x14ac:dyDescent="0.2">
      <c r="A104" s="1"/>
      <c r="B104" s="1"/>
      <c r="C104" s="1"/>
      <c r="D104" s="166">
        <v>97</v>
      </c>
      <c r="E104" s="160"/>
      <c r="F104" s="5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42" t="str">
        <f>IFERROR(VLOOKUP(G104,'Z1 HAB CLASS'!$L$4:$N$9,3,FALSE)," ")</f>
        <v xml:space="preserve"> </v>
      </c>
      <c r="L104" s="43" t="str">
        <f t="shared" si="0"/>
        <v xml:space="preserve"> </v>
      </c>
      <c r="M104" s="1"/>
      <c r="N104" s="167"/>
      <c r="O104" s="168"/>
      <c r="P104" s="164" t="str">
        <f t="shared" si="1"/>
        <v xml:space="preserve"> </v>
      </c>
      <c r="Q104" s="164" t="str">
        <f t="shared" si="2"/>
        <v xml:space="preserve"> </v>
      </c>
      <c r="R104" s="164" t="str">
        <f t="shared" si="3"/>
        <v/>
      </c>
      <c r="S104" s="165" t="str">
        <f t="shared" si="4"/>
        <v xml:space="preserve"> </v>
      </c>
      <c r="T104" s="55"/>
      <c r="U104" s="1"/>
      <c r="V104" s="1"/>
      <c r="W104" s="1">
        <f t="shared" si="5"/>
        <v>0</v>
      </c>
      <c r="X104" s="1"/>
      <c r="Y104" s="1"/>
      <c r="Z104" s="1"/>
      <c r="AA104" s="1"/>
      <c r="AB104" s="1"/>
      <c r="AC104" s="1"/>
      <c r="AD104" s="1"/>
      <c r="AE104" s="1"/>
      <c r="AF104" s="1"/>
      <c r="AG104" s="1"/>
      <c r="AH104" s="1"/>
      <c r="AI104" s="1"/>
      <c r="AJ104" s="1"/>
      <c r="AK104" s="1"/>
      <c r="AL104" s="1"/>
      <c r="AM104" s="1"/>
      <c r="AN104" s="1"/>
      <c r="AO104" s="1"/>
      <c r="AP104" s="1"/>
      <c r="AQ104" s="1"/>
    </row>
    <row r="105" spans="1:43" ht="15.75" customHeight="1" x14ac:dyDescent="0.2">
      <c r="A105" s="1"/>
      <c r="B105" s="1"/>
      <c r="C105" s="1"/>
      <c r="D105" s="166">
        <v>98</v>
      </c>
      <c r="E105" s="160"/>
      <c r="F105" s="5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42" t="str">
        <f>IFERROR(VLOOKUP(G105,'Z1 HAB CLASS'!$L$4:$N$9,3,FALSE)," ")</f>
        <v xml:space="preserve"> </v>
      </c>
      <c r="L105" s="43" t="str">
        <f t="shared" si="0"/>
        <v xml:space="preserve"> </v>
      </c>
      <c r="M105" s="1"/>
      <c r="N105" s="167"/>
      <c r="O105" s="168"/>
      <c r="P105" s="164" t="str">
        <f t="shared" si="1"/>
        <v xml:space="preserve"> </v>
      </c>
      <c r="Q105" s="164" t="str">
        <f t="shared" si="2"/>
        <v xml:space="preserve"> </v>
      </c>
      <c r="R105" s="164" t="str">
        <f t="shared" si="3"/>
        <v/>
      </c>
      <c r="S105" s="165" t="str">
        <f t="shared" si="4"/>
        <v xml:space="preserve"> </v>
      </c>
      <c r="T105" s="55"/>
      <c r="U105" s="1"/>
      <c r="V105" s="1"/>
      <c r="W105" s="1">
        <f t="shared" si="5"/>
        <v>0</v>
      </c>
      <c r="X105" s="1"/>
      <c r="Y105" s="1"/>
      <c r="Z105" s="1"/>
      <c r="AA105" s="1"/>
      <c r="AB105" s="1"/>
      <c r="AC105" s="1"/>
      <c r="AD105" s="1"/>
      <c r="AE105" s="1"/>
      <c r="AF105" s="1"/>
      <c r="AG105" s="1"/>
      <c r="AH105" s="1"/>
      <c r="AI105" s="1"/>
      <c r="AJ105" s="1"/>
      <c r="AK105" s="1"/>
      <c r="AL105" s="1"/>
      <c r="AM105" s="1"/>
      <c r="AN105" s="1"/>
      <c r="AO105" s="1"/>
      <c r="AP105" s="1"/>
      <c r="AQ105" s="1"/>
    </row>
    <row r="106" spans="1:43" ht="15.75" customHeight="1" x14ac:dyDescent="0.2">
      <c r="A106" s="1"/>
      <c r="B106" s="1"/>
      <c r="C106" s="1"/>
      <c r="D106" s="166">
        <v>99</v>
      </c>
      <c r="E106" s="160"/>
      <c r="F106" s="5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42" t="str">
        <f>IFERROR(VLOOKUP(G106,'Z1 HAB CLASS'!$L$4:$N$9,3,FALSE)," ")</f>
        <v xml:space="preserve"> </v>
      </c>
      <c r="L106" s="43" t="str">
        <f t="shared" si="0"/>
        <v xml:space="preserve"> </v>
      </c>
      <c r="M106" s="1"/>
      <c r="N106" s="167"/>
      <c r="O106" s="168"/>
      <c r="P106" s="164" t="str">
        <f t="shared" si="1"/>
        <v xml:space="preserve"> </v>
      </c>
      <c r="Q106" s="164" t="str">
        <f t="shared" si="2"/>
        <v xml:space="preserve"> </v>
      </c>
      <c r="R106" s="164" t="str">
        <f t="shared" si="3"/>
        <v/>
      </c>
      <c r="S106" s="165" t="str">
        <f t="shared" si="4"/>
        <v xml:space="preserve"> </v>
      </c>
      <c r="T106" s="55"/>
      <c r="U106" s="1"/>
      <c r="V106" s="1"/>
      <c r="W106" s="1">
        <f t="shared" si="5"/>
        <v>0</v>
      </c>
      <c r="X106" s="1"/>
      <c r="Y106" s="1"/>
      <c r="Z106" s="1"/>
      <c r="AA106" s="1"/>
      <c r="AB106" s="1"/>
      <c r="AC106" s="1"/>
      <c r="AD106" s="1"/>
      <c r="AE106" s="1"/>
      <c r="AF106" s="1"/>
      <c r="AG106" s="1"/>
      <c r="AH106" s="1"/>
      <c r="AI106" s="1"/>
      <c r="AJ106" s="1"/>
      <c r="AK106" s="1"/>
      <c r="AL106" s="1"/>
      <c r="AM106" s="1"/>
      <c r="AN106" s="1"/>
      <c r="AO106" s="1"/>
      <c r="AP106" s="1"/>
      <c r="AQ106" s="1"/>
    </row>
    <row r="107" spans="1:43" ht="15.75" customHeight="1" x14ac:dyDescent="0.2">
      <c r="A107" s="1"/>
      <c r="B107" s="1"/>
      <c r="C107" s="1"/>
      <c r="D107" s="166">
        <v>100</v>
      </c>
      <c r="E107" s="160"/>
      <c r="F107" s="5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42" t="str">
        <f>IFERROR(VLOOKUP(G107,'Z1 HAB CLASS'!$L$4:$N$9,3,FALSE)," ")</f>
        <v xml:space="preserve"> </v>
      </c>
      <c r="L107" s="43" t="str">
        <f t="shared" si="0"/>
        <v xml:space="preserve"> </v>
      </c>
      <c r="M107" s="1"/>
      <c r="N107" s="167"/>
      <c r="O107" s="168"/>
      <c r="P107" s="164" t="str">
        <f t="shared" si="1"/>
        <v xml:space="preserve"> </v>
      </c>
      <c r="Q107" s="164" t="str">
        <f t="shared" si="2"/>
        <v xml:space="preserve"> </v>
      </c>
      <c r="R107" s="164" t="str">
        <f t="shared" si="3"/>
        <v/>
      </c>
      <c r="S107" s="165" t="str">
        <f t="shared" si="4"/>
        <v xml:space="preserve"> </v>
      </c>
      <c r="T107" s="55"/>
      <c r="U107" s="1"/>
      <c r="V107" s="1"/>
      <c r="W107" s="1">
        <f t="shared" si="5"/>
        <v>0</v>
      </c>
      <c r="X107" s="1"/>
      <c r="Y107" s="1"/>
      <c r="Z107" s="1"/>
      <c r="AA107" s="1"/>
      <c r="AB107" s="1"/>
      <c r="AC107" s="1"/>
      <c r="AD107" s="1"/>
      <c r="AE107" s="1"/>
      <c r="AF107" s="1"/>
      <c r="AG107" s="1"/>
      <c r="AH107" s="1"/>
      <c r="AI107" s="1"/>
      <c r="AJ107" s="1"/>
      <c r="AK107" s="1"/>
      <c r="AL107" s="1"/>
      <c r="AM107" s="1"/>
      <c r="AN107" s="1"/>
      <c r="AO107" s="1"/>
      <c r="AP107" s="1"/>
      <c r="AQ107" s="1"/>
    </row>
    <row r="108" spans="1:43" ht="15.75" customHeight="1" x14ac:dyDescent="0.2">
      <c r="A108" s="1"/>
      <c r="B108" s="1"/>
      <c r="C108" s="1"/>
      <c r="D108" s="166">
        <v>101</v>
      </c>
      <c r="E108" s="160"/>
      <c r="F108" s="5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42" t="str">
        <f>IFERROR(VLOOKUP(G108,'Z1 HAB CLASS'!$L$4:$N$9,3,FALSE)," ")</f>
        <v xml:space="preserve"> </v>
      </c>
      <c r="L108" s="43" t="str">
        <f t="shared" si="0"/>
        <v xml:space="preserve"> </v>
      </c>
      <c r="M108" s="1"/>
      <c r="N108" s="167"/>
      <c r="O108" s="168"/>
      <c r="P108" s="164" t="str">
        <f t="shared" si="1"/>
        <v xml:space="preserve"> </v>
      </c>
      <c r="Q108" s="164" t="str">
        <f t="shared" si="2"/>
        <v xml:space="preserve"> </v>
      </c>
      <c r="R108" s="164" t="str">
        <f t="shared" si="3"/>
        <v/>
      </c>
      <c r="S108" s="165" t="str">
        <f t="shared" si="4"/>
        <v xml:space="preserve"> </v>
      </c>
      <c r="T108" s="55"/>
      <c r="U108" s="1"/>
      <c r="V108" s="1"/>
      <c r="W108" s="1">
        <f t="shared" si="5"/>
        <v>0</v>
      </c>
      <c r="X108" s="1"/>
      <c r="Y108" s="1"/>
      <c r="Z108" s="1"/>
      <c r="AA108" s="1"/>
      <c r="AB108" s="1"/>
      <c r="AC108" s="1"/>
      <c r="AD108" s="1"/>
      <c r="AE108" s="1"/>
      <c r="AF108" s="1"/>
      <c r="AG108" s="1"/>
      <c r="AH108" s="1"/>
      <c r="AI108" s="1"/>
      <c r="AJ108" s="1"/>
      <c r="AK108" s="1"/>
      <c r="AL108" s="1"/>
      <c r="AM108" s="1"/>
      <c r="AN108" s="1"/>
      <c r="AO108" s="1"/>
      <c r="AP108" s="1"/>
      <c r="AQ108" s="1"/>
    </row>
    <row r="109" spans="1:43" ht="15.75" customHeight="1" x14ac:dyDescent="0.2">
      <c r="A109" s="1"/>
      <c r="B109" s="1"/>
      <c r="C109" s="1"/>
      <c r="D109" s="166">
        <v>102</v>
      </c>
      <c r="E109" s="160"/>
      <c r="F109" s="5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42" t="str">
        <f>IFERROR(VLOOKUP(G109,'Z1 HAB CLASS'!$L$4:$N$9,3,FALSE)," ")</f>
        <v xml:space="preserve"> </v>
      </c>
      <c r="L109" s="43" t="str">
        <f t="shared" si="0"/>
        <v xml:space="preserve"> </v>
      </c>
      <c r="M109" s="1"/>
      <c r="N109" s="167"/>
      <c r="O109" s="168"/>
      <c r="P109" s="164" t="str">
        <f t="shared" si="1"/>
        <v xml:space="preserve"> </v>
      </c>
      <c r="Q109" s="164" t="str">
        <f t="shared" si="2"/>
        <v xml:space="preserve"> </v>
      </c>
      <c r="R109" s="164" t="str">
        <f t="shared" si="3"/>
        <v/>
      </c>
      <c r="S109" s="165" t="str">
        <f t="shared" si="4"/>
        <v xml:space="preserve"> </v>
      </c>
      <c r="T109" s="55"/>
      <c r="U109" s="1"/>
      <c r="V109" s="1"/>
      <c r="W109" s="1">
        <f t="shared" si="5"/>
        <v>0</v>
      </c>
      <c r="X109" s="1"/>
      <c r="Y109" s="1"/>
      <c r="Z109" s="1"/>
      <c r="AA109" s="1"/>
      <c r="AB109" s="1"/>
      <c r="AC109" s="1"/>
      <c r="AD109" s="1"/>
      <c r="AE109" s="1"/>
      <c r="AF109" s="1"/>
      <c r="AG109" s="1"/>
      <c r="AH109" s="1"/>
      <c r="AI109" s="1"/>
      <c r="AJ109" s="1"/>
      <c r="AK109" s="1"/>
      <c r="AL109" s="1"/>
      <c r="AM109" s="1"/>
      <c r="AN109" s="1"/>
      <c r="AO109" s="1"/>
      <c r="AP109" s="1"/>
      <c r="AQ109" s="1"/>
    </row>
    <row r="110" spans="1:43" ht="15.75" customHeight="1" x14ac:dyDescent="0.2">
      <c r="A110" s="1"/>
      <c r="B110" s="1"/>
      <c r="C110" s="1"/>
      <c r="D110" s="166">
        <v>103</v>
      </c>
      <c r="E110" s="160"/>
      <c r="F110" s="5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42" t="str">
        <f>IFERROR(VLOOKUP(G110,'Z1 HAB CLASS'!$L$4:$N$9,3,FALSE)," ")</f>
        <v xml:space="preserve"> </v>
      </c>
      <c r="L110" s="43" t="str">
        <f t="shared" si="0"/>
        <v xml:space="preserve"> </v>
      </c>
      <c r="M110" s="1"/>
      <c r="N110" s="167"/>
      <c r="O110" s="168"/>
      <c r="P110" s="164" t="str">
        <f t="shared" si="1"/>
        <v xml:space="preserve"> </v>
      </c>
      <c r="Q110" s="164" t="str">
        <f t="shared" si="2"/>
        <v xml:space="preserve"> </v>
      </c>
      <c r="R110" s="164" t="str">
        <f t="shared" si="3"/>
        <v/>
      </c>
      <c r="S110" s="165" t="str">
        <f t="shared" si="4"/>
        <v xml:space="preserve"> </v>
      </c>
      <c r="T110" s="55"/>
      <c r="U110" s="1"/>
      <c r="V110" s="1"/>
      <c r="W110" s="1">
        <f t="shared" si="5"/>
        <v>0</v>
      </c>
      <c r="X110" s="1"/>
      <c r="Y110" s="1"/>
      <c r="Z110" s="1"/>
      <c r="AA110" s="1"/>
      <c r="AB110" s="1"/>
      <c r="AC110" s="1"/>
      <c r="AD110" s="1"/>
      <c r="AE110" s="1"/>
      <c r="AF110" s="1"/>
      <c r="AG110" s="1"/>
      <c r="AH110" s="1"/>
      <c r="AI110" s="1"/>
      <c r="AJ110" s="1"/>
      <c r="AK110" s="1"/>
      <c r="AL110" s="1"/>
      <c r="AM110" s="1"/>
      <c r="AN110" s="1"/>
      <c r="AO110" s="1"/>
      <c r="AP110" s="1"/>
      <c r="AQ110" s="1"/>
    </row>
    <row r="111" spans="1:43" ht="15.75" customHeight="1" x14ac:dyDescent="0.2">
      <c r="A111" s="1"/>
      <c r="B111" s="1"/>
      <c r="C111" s="1"/>
      <c r="D111" s="166">
        <v>104</v>
      </c>
      <c r="E111" s="160"/>
      <c r="F111" s="5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42" t="str">
        <f>IFERROR(VLOOKUP(G111,'Z1 HAB CLASS'!$L$4:$N$9,3,FALSE)," ")</f>
        <v xml:space="preserve"> </v>
      </c>
      <c r="L111" s="43" t="str">
        <f t="shared" si="0"/>
        <v xml:space="preserve"> </v>
      </c>
      <c r="M111" s="1"/>
      <c r="N111" s="167"/>
      <c r="O111" s="168"/>
      <c r="P111" s="164" t="str">
        <f t="shared" si="1"/>
        <v xml:space="preserve"> </v>
      </c>
      <c r="Q111" s="164" t="str">
        <f t="shared" si="2"/>
        <v xml:space="preserve"> </v>
      </c>
      <c r="R111" s="164" t="str">
        <f t="shared" si="3"/>
        <v/>
      </c>
      <c r="S111" s="165" t="str">
        <f t="shared" si="4"/>
        <v xml:space="preserve"> </v>
      </c>
      <c r="T111" s="55"/>
      <c r="U111" s="1"/>
      <c r="V111" s="1"/>
      <c r="W111" s="1">
        <f t="shared" si="5"/>
        <v>0</v>
      </c>
      <c r="X111" s="1"/>
      <c r="Y111" s="1"/>
      <c r="Z111" s="1"/>
      <c r="AA111" s="1"/>
      <c r="AB111" s="1"/>
      <c r="AC111" s="1"/>
      <c r="AD111" s="1"/>
      <c r="AE111" s="1"/>
      <c r="AF111" s="1"/>
      <c r="AG111" s="1"/>
      <c r="AH111" s="1"/>
      <c r="AI111" s="1"/>
      <c r="AJ111" s="1"/>
      <c r="AK111" s="1"/>
      <c r="AL111" s="1"/>
      <c r="AM111" s="1"/>
      <c r="AN111" s="1"/>
      <c r="AO111" s="1"/>
      <c r="AP111" s="1"/>
      <c r="AQ111" s="1"/>
    </row>
    <row r="112" spans="1:43" ht="15.75" customHeight="1" x14ac:dyDescent="0.2">
      <c r="A112" s="1"/>
      <c r="B112" s="1"/>
      <c r="C112" s="1"/>
      <c r="D112" s="166">
        <v>105</v>
      </c>
      <c r="E112" s="160"/>
      <c r="F112" s="5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42" t="str">
        <f>IFERROR(VLOOKUP(G112,'Z1 HAB CLASS'!$L$4:$N$9,3,FALSE)," ")</f>
        <v xml:space="preserve"> </v>
      </c>
      <c r="L112" s="43" t="str">
        <f t="shared" si="0"/>
        <v xml:space="preserve"> </v>
      </c>
      <c r="M112" s="1"/>
      <c r="N112" s="167"/>
      <c r="O112" s="168"/>
      <c r="P112" s="164" t="str">
        <f t="shared" si="1"/>
        <v xml:space="preserve"> </v>
      </c>
      <c r="Q112" s="164" t="str">
        <f t="shared" si="2"/>
        <v xml:space="preserve"> </v>
      </c>
      <c r="R112" s="164" t="str">
        <f t="shared" si="3"/>
        <v/>
      </c>
      <c r="S112" s="165" t="str">
        <f t="shared" si="4"/>
        <v xml:space="preserve"> </v>
      </c>
      <c r="T112" s="55"/>
      <c r="U112" s="1"/>
      <c r="V112" s="1"/>
      <c r="W112" s="1">
        <f t="shared" si="5"/>
        <v>0</v>
      </c>
      <c r="X112" s="1"/>
      <c r="Y112" s="1"/>
      <c r="Z112" s="1"/>
      <c r="AA112" s="1"/>
      <c r="AB112" s="1"/>
      <c r="AC112" s="1"/>
      <c r="AD112" s="1"/>
      <c r="AE112" s="1"/>
      <c r="AF112" s="1"/>
      <c r="AG112" s="1"/>
      <c r="AH112" s="1"/>
      <c r="AI112" s="1"/>
      <c r="AJ112" s="1"/>
      <c r="AK112" s="1"/>
      <c r="AL112" s="1"/>
      <c r="AM112" s="1"/>
      <c r="AN112" s="1"/>
      <c r="AO112" s="1"/>
      <c r="AP112" s="1"/>
      <c r="AQ112" s="1"/>
    </row>
    <row r="113" spans="1:43" ht="15.75" customHeight="1" x14ac:dyDescent="0.2">
      <c r="A113" s="1"/>
      <c r="B113" s="1"/>
      <c r="C113" s="1"/>
      <c r="D113" s="166">
        <v>106</v>
      </c>
      <c r="E113" s="160"/>
      <c r="F113" s="5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42" t="str">
        <f>IFERROR(VLOOKUP(G113,'Z1 HAB CLASS'!$L$4:$N$9,3,FALSE)," ")</f>
        <v xml:space="preserve"> </v>
      </c>
      <c r="L113" s="43" t="str">
        <f t="shared" si="0"/>
        <v xml:space="preserve"> </v>
      </c>
      <c r="M113" s="1"/>
      <c r="N113" s="167"/>
      <c r="O113" s="168"/>
      <c r="P113" s="164" t="str">
        <f t="shared" si="1"/>
        <v xml:space="preserve"> </v>
      </c>
      <c r="Q113" s="164" t="str">
        <f t="shared" si="2"/>
        <v xml:space="preserve"> </v>
      </c>
      <c r="R113" s="164" t="str">
        <f t="shared" si="3"/>
        <v/>
      </c>
      <c r="S113" s="165" t="str">
        <f t="shared" si="4"/>
        <v xml:space="preserve"> </v>
      </c>
      <c r="T113" s="55"/>
      <c r="U113" s="1"/>
      <c r="V113" s="1"/>
      <c r="W113" s="1">
        <f t="shared" si="5"/>
        <v>0</v>
      </c>
      <c r="X113" s="1"/>
      <c r="Y113" s="1"/>
      <c r="Z113" s="1"/>
      <c r="AA113" s="1"/>
      <c r="AB113" s="1"/>
      <c r="AC113" s="1"/>
      <c r="AD113" s="1"/>
      <c r="AE113" s="1"/>
      <c r="AF113" s="1"/>
      <c r="AG113" s="1"/>
      <c r="AH113" s="1"/>
      <c r="AI113" s="1"/>
      <c r="AJ113" s="1"/>
      <c r="AK113" s="1"/>
      <c r="AL113" s="1"/>
      <c r="AM113" s="1"/>
      <c r="AN113" s="1"/>
      <c r="AO113" s="1"/>
      <c r="AP113" s="1"/>
      <c r="AQ113" s="1"/>
    </row>
    <row r="114" spans="1:43" ht="15.75" customHeight="1" x14ac:dyDescent="0.2">
      <c r="A114" s="1"/>
      <c r="B114" s="1"/>
      <c r="C114" s="1"/>
      <c r="D114" s="166">
        <v>107</v>
      </c>
      <c r="E114" s="160"/>
      <c r="F114" s="5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42" t="str">
        <f>IFERROR(VLOOKUP(G114,'Z1 HAB CLASS'!$L$4:$N$9,3,FALSE)," ")</f>
        <v xml:space="preserve"> </v>
      </c>
      <c r="L114" s="43" t="str">
        <f t="shared" si="0"/>
        <v xml:space="preserve"> </v>
      </c>
      <c r="M114" s="1"/>
      <c r="N114" s="167"/>
      <c r="O114" s="168"/>
      <c r="P114" s="164" t="str">
        <f t="shared" si="1"/>
        <v xml:space="preserve"> </v>
      </c>
      <c r="Q114" s="164" t="str">
        <f t="shared" si="2"/>
        <v xml:space="preserve"> </v>
      </c>
      <c r="R114" s="164" t="str">
        <f t="shared" si="3"/>
        <v/>
      </c>
      <c r="S114" s="165" t="str">
        <f t="shared" si="4"/>
        <v xml:space="preserve"> </v>
      </c>
      <c r="T114" s="55"/>
      <c r="U114" s="1"/>
      <c r="V114" s="1"/>
      <c r="W114" s="1">
        <f t="shared" si="5"/>
        <v>0</v>
      </c>
      <c r="X114" s="1"/>
      <c r="Y114" s="1"/>
      <c r="Z114" s="1"/>
      <c r="AA114" s="1"/>
      <c r="AB114" s="1"/>
      <c r="AC114" s="1"/>
      <c r="AD114" s="1"/>
      <c r="AE114" s="1"/>
      <c r="AF114" s="1"/>
      <c r="AG114" s="1"/>
      <c r="AH114" s="1"/>
      <c r="AI114" s="1"/>
      <c r="AJ114" s="1"/>
      <c r="AK114" s="1"/>
      <c r="AL114" s="1"/>
      <c r="AM114" s="1"/>
      <c r="AN114" s="1"/>
      <c r="AO114" s="1"/>
      <c r="AP114" s="1"/>
      <c r="AQ114" s="1"/>
    </row>
    <row r="115" spans="1:43" ht="15.75" customHeight="1" x14ac:dyDescent="0.2">
      <c r="A115" s="1"/>
      <c r="B115" s="1"/>
      <c r="C115" s="1"/>
      <c r="D115" s="166">
        <v>108</v>
      </c>
      <c r="E115" s="160"/>
      <c r="F115" s="5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42" t="str">
        <f>IFERROR(VLOOKUP(G115,'Z1 HAB CLASS'!$L$4:$N$9,3,FALSE)," ")</f>
        <v xml:space="preserve"> </v>
      </c>
      <c r="L115" s="43" t="str">
        <f t="shared" si="0"/>
        <v xml:space="preserve"> </v>
      </c>
      <c r="M115" s="1"/>
      <c r="N115" s="167"/>
      <c r="O115" s="168"/>
      <c r="P115" s="164" t="str">
        <f t="shared" si="1"/>
        <v xml:space="preserve"> </v>
      </c>
      <c r="Q115" s="164" t="str">
        <f t="shared" si="2"/>
        <v xml:space="preserve"> </v>
      </c>
      <c r="R115" s="164" t="str">
        <f t="shared" si="3"/>
        <v/>
      </c>
      <c r="S115" s="165" t="str">
        <f t="shared" si="4"/>
        <v xml:space="preserve"> </v>
      </c>
      <c r="T115" s="55"/>
      <c r="U115" s="1"/>
      <c r="V115" s="1"/>
      <c r="W115" s="1">
        <f t="shared" si="5"/>
        <v>0</v>
      </c>
      <c r="X115" s="1"/>
      <c r="Y115" s="1"/>
      <c r="Z115" s="1"/>
      <c r="AA115" s="1"/>
      <c r="AB115" s="1"/>
      <c r="AC115" s="1"/>
      <c r="AD115" s="1"/>
      <c r="AE115" s="1"/>
      <c r="AF115" s="1"/>
      <c r="AG115" s="1"/>
      <c r="AH115" s="1"/>
      <c r="AI115" s="1"/>
      <c r="AJ115" s="1"/>
      <c r="AK115" s="1"/>
      <c r="AL115" s="1"/>
      <c r="AM115" s="1"/>
      <c r="AN115" s="1"/>
      <c r="AO115" s="1"/>
      <c r="AP115" s="1"/>
      <c r="AQ115" s="1"/>
    </row>
    <row r="116" spans="1:43" ht="15.75" customHeight="1" x14ac:dyDescent="0.2">
      <c r="A116" s="1"/>
      <c r="B116" s="1"/>
      <c r="C116" s="1"/>
      <c r="D116" s="166">
        <v>109</v>
      </c>
      <c r="E116" s="160"/>
      <c r="F116" s="5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42" t="str">
        <f>IFERROR(VLOOKUP(G116,'Z1 HAB CLASS'!$L$4:$N$9,3,FALSE)," ")</f>
        <v xml:space="preserve"> </v>
      </c>
      <c r="L116" s="43" t="str">
        <f t="shared" si="0"/>
        <v xml:space="preserve"> </v>
      </c>
      <c r="M116" s="1"/>
      <c r="N116" s="167"/>
      <c r="O116" s="168"/>
      <c r="P116" s="164" t="str">
        <f t="shared" si="1"/>
        <v xml:space="preserve"> </v>
      </c>
      <c r="Q116" s="164" t="str">
        <f t="shared" si="2"/>
        <v xml:space="preserve"> </v>
      </c>
      <c r="R116" s="164" t="str">
        <f t="shared" si="3"/>
        <v/>
      </c>
      <c r="S116" s="165" t="str">
        <f t="shared" si="4"/>
        <v xml:space="preserve"> </v>
      </c>
      <c r="T116" s="55"/>
      <c r="U116" s="1"/>
      <c r="V116" s="1"/>
      <c r="W116" s="1">
        <f t="shared" si="5"/>
        <v>0</v>
      </c>
      <c r="X116" s="1"/>
      <c r="Y116" s="1"/>
      <c r="Z116" s="1"/>
      <c r="AA116" s="1"/>
      <c r="AB116" s="1"/>
      <c r="AC116" s="1"/>
      <c r="AD116" s="1"/>
      <c r="AE116" s="1"/>
      <c r="AF116" s="1"/>
      <c r="AG116" s="1"/>
      <c r="AH116" s="1"/>
      <c r="AI116" s="1"/>
      <c r="AJ116" s="1"/>
      <c r="AK116" s="1"/>
      <c r="AL116" s="1"/>
      <c r="AM116" s="1"/>
      <c r="AN116" s="1"/>
      <c r="AO116" s="1"/>
      <c r="AP116" s="1"/>
      <c r="AQ116" s="1"/>
    </row>
    <row r="117" spans="1:43" ht="15.75" customHeight="1" x14ac:dyDescent="0.2">
      <c r="A117" s="1"/>
      <c r="B117" s="1"/>
      <c r="C117" s="1"/>
      <c r="D117" s="166">
        <v>110</v>
      </c>
      <c r="E117" s="160"/>
      <c r="F117" s="5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42" t="str">
        <f>IFERROR(VLOOKUP(G117,'Z1 HAB CLASS'!$L$4:$N$9,3,FALSE)," ")</f>
        <v xml:space="preserve"> </v>
      </c>
      <c r="L117" s="43" t="str">
        <f t="shared" si="0"/>
        <v xml:space="preserve"> </v>
      </c>
      <c r="M117" s="1"/>
      <c r="N117" s="167"/>
      <c r="O117" s="168"/>
      <c r="P117" s="164" t="str">
        <f t="shared" si="1"/>
        <v xml:space="preserve"> </v>
      </c>
      <c r="Q117" s="164" t="str">
        <f t="shared" si="2"/>
        <v xml:space="preserve"> </v>
      </c>
      <c r="R117" s="164" t="str">
        <f t="shared" si="3"/>
        <v/>
      </c>
      <c r="S117" s="165" t="str">
        <f t="shared" si="4"/>
        <v xml:space="preserve"> </v>
      </c>
      <c r="T117" s="55"/>
      <c r="U117" s="1"/>
      <c r="V117" s="1"/>
      <c r="W117" s="1">
        <f t="shared" si="5"/>
        <v>0</v>
      </c>
      <c r="X117" s="1"/>
      <c r="Y117" s="1"/>
      <c r="Z117" s="1"/>
      <c r="AA117" s="1"/>
      <c r="AB117" s="1"/>
      <c r="AC117" s="1"/>
      <c r="AD117" s="1"/>
      <c r="AE117" s="1"/>
      <c r="AF117" s="1"/>
      <c r="AG117" s="1"/>
      <c r="AH117" s="1"/>
      <c r="AI117" s="1"/>
      <c r="AJ117" s="1"/>
      <c r="AK117" s="1"/>
      <c r="AL117" s="1"/>
      <c r="AM117" s="1"/>
      <c r="AN117" s="1"/>
      <c r="AO117" s="1"/>
      <c r="AP117" s="1"/>
      <c r="AQ117" s="1"/>
    </row>
    <row r="118" spans="1:43" ht="15.75" customHeight="1" x14ac:dyDescent="0.2">
      <c r="A118" s="1"/>
      <c r="B118" s="1"/>
      <c r="C118" s="1"/>
      <c r="D118" s="166">
        <v>111</v>
      </c>
      <c r="E118" s="160"/>
      <c r="F118" s="5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42" t="str">
        <f>IFERROR(VLOOKUP(G118,'Z1 HAB CLASS'!$L$4:$N$9,3,FALSE)," ")</f>
        <v xml:space="preserve"> </v>
      </c>
      <c r="L118" s="43" t="str">
        <f t="shared" si="0"/>
        <v xml:space="preserve"> </v>
      </c>
      <c r="M118" s="1"/>
      <c r="N118" s="167"/>
      <c r="O118" s="168"/>
      <c r="P118" s="164" t="str">
        <f t="shared" si="1"/>
        <v xml:space="preserve"> </v>
      </c>
      <c r="Q118" s="164" t="str">
        <f t="shared" si="2"/>
        <v xml:space="preserve"> </v>
      </c>
      <c r="R118" s="164" t="str">
        <f t="shared" si="3"/>
        <v/>
      </c>
      <c r="S118" s="165" t="str">
        <f t="shared" si="4"/>
        <v xml:space="preserve"> </v>
      </c>
      <c r="T118" s="55"/>
      <c r="U118" s="1"/>
      <c r="V118" s="1"/>
      <c r="W118" s="1">
        <f t="shared" si="5"/>
        <v>0</v>
      </c>
      <c r="X118" s="1"/>
      <c r="Y118" s="1"/>
      <c r="Z118" s="1"/>
      <c r="AA118" s="1"/>
      <c r="AB118" s="1"/>
      <c r="AC118" s="1"/>
      <c r="AD118" s="1"/>
      <c r="AE118" s="1"/>
      <c r="AF118" s="1"/>
      <c r="AG118" s="1"/>
      <c r="AH118" s="1"/>
      <c r="AI118" s="1"/>
      <c r="AJ118" s="1"/>
      <c r="AK118" s="1"/>
      <c r="AL118" s="1"/>
      <c r="AM118" s="1"/>
      <c r="AN118" s="1"/>
      <c r="AO118" s="1"/>
      <c r="AP118" s="1"/>
      <c r="AQ118" s="1"/>
    </row>
    <row r="119" spans="1:43" ht="15.75" customHeight="1" x14ac:dyDescent="0.2">
      <c r="A119" s="1"/>
      <c r="B119" s="1"/>
      <c r="C119" s="1"/>
      <c r="D119" s="166">
        <v>112</v>
      </c>
      <c r="E119" s="160"/>
      <c r="F119" s="5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42" t="str">
        <f>IFERROR(VLOOKUP(G119,'Z1 HAB CLASS'!$L$4:$N$9,3,FALSE)," ")</f>
        <v xml:space="preserve"> </v>
      </c>
      <c r="L119" s="43" t="str">
        <f t="shared" si="0"/>
        <v xml:space="preserve"> </v>
      </c>
      <c r="M119" s="1"/>
      <c r="N119" s="167"/>
      <c r="O119" s="168"/>
      <c r="P119" s="164" t="str">
        <f t="shared" si="1"/>
        <v xml:space="preserve"> </v>
      </c>
      <c r="Q119" s="164" t="str">
        <f t="shared" si="2"/>
        <v xml:space="preserve"> </v>
      </c>
      <c r="R119" s="164" t="str">
        <f t="shared" si="3"/>
        <v/>
      </c>
      <c r="S119" s="165" t="str">
        <f t="shared" si="4"/>
        <v xml:space="preserve"> </v>
      </c>
      <c r="T119" s="55"/>
      <c r="U119" s="1"/>
      <c r="V119" s="1"/>
      <c r="W119" s="1">
        <f t="shared" si="5"/>
        <v>0</v>
      </c>
      <c r="X119" s="1"/>
      <c r="Y119" s="1"/>
      <c r="Z119" s="1"/>
      <c r="AA119" s="1"/>
      <c r="AB119" s="1"/>
      <c r="AC119" s="1"/>
      <c r="AD119" s="1"/>
      <c r="AE119" s="1"/>
      <c r="AF119" s="1"/>
      <c r="AG119" s="1"/>
      <c r="AH119" s="1"/>
      <c r="AI119" s="1"/>
      <c r="AJ119" s="1"/>
      <c r="AK119" s="1"/>
      <c r="AL119" s="1"/>
      <c r="AM119" s="1"/>
      <c r="AN119" s="1"/>
      <c r="AO119" s="1"/>
      <c r="AP119" s="1"/>
      <c r="AQ119" s="1"/>
    </row>
    <row r="120" spans="1:43" ht="15.75" customHeight="1" x14ac:dyDescent="0.2">
      <c r="A120" s="1"/>
      <c r="B120" s="1"/>
      <c r="C120" s="1"/>
      <c r="D120" s="166">
        <v>113</v>
      </c>
      <c r="E120" s="160"/>
      <c r="F120" s="5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42" t="str">
        <f>IFERROR(VLOOKUP(G120,'Z1 HAB CLASS'!$L$4:$N$9,3,FALSE)," ")</f>
        <v xml:space="preserve"> </v>
      </c>
      <c r="L120" s="43" t="str">
        <f t="shared" si="0"/>
        <v xml:space="preserve"> </v>
      </c>
      <c r="M120" s="1"/>
      <c r="N120" s="167"/>
      <c r="O120" s="168"/>
      <c r="P120" s="164" t="str">
        <f t="shared" si="1"/>
        <v xml:space="preserve"> </v>
      </c>
      <c r="Q120" s="164" t="str">
        <f t="shared" si="2"/>
        <v xml:space="preserve"> </v>
      </c>
      <c r="R120" s="164" t="str">
        <f t="shared" si="3"/>
        <v/>
      </c>
      <c r="S120" s="165" t="str">
        <f t="shared" si="4"/>
        <v xml:space="preserve"> </v>
      </c>
      <c r="T120" s="55"/>
      <c r="U120" s="1"/>
      <c r="V120" s="1"/>
      <c r="W120" s="1">
        <f t="shared" si="5"/>
        <v>0</v>
      </c>
      <c r="X120" s="1"/>
      <c r="Y120" s="1"/>
      <c r="Z120" s="1"/>
      <c r="AA120" s="1"/>
      <c r="AB120" s="1"/>
      <c r="AC120" s="1"/>
      <c r="AD120" s="1"/>
      <c r="AE120" s="1"/>
      <c r="AF120" s="1"/>
      <c r="AG120" s="1"/>
      <c r="AH120" s="1"/>
      <c r="AI120" s="1"/>
      <c r="AJ120" s="1"/>
      <c r="AK120" s="1"/>
      <c r="AL120" s="1"/>
      <c r="AM120" s="1"/>
      <c r="AN120" s="1"/>
      <c r="AO120" s="1"/>
      <c r="AP120" s="1"/>
      <c r="AQ120" s="1"/>
    </row>
    <row r="121" spans="1:43" ht="15.75" customHeight="1" x14ac:dyDescent="0.2">
      <c r="A121" s="1"/>
      <c r="B121" s="1"/>
      <c r="C121" s="1"/>
      <c r="D121" s="166">
        <v>114</v>
      </c>
      <c r="E121" s="160"/>
      <c r="F121" s="5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42" t="str">
        <f>IFERROR(VLOOKUP(G121,'Z1 HAB CLASS'!$L$4:$N$9,3,FALSE)," ")</f>
        <v xml:space="preserve"> </v>
      </c>
      <c r="L121" s="43" t="str">
        <f t="shared" si="0"/>
        <v xml:space="preserve"> </v>
      </c>
      <c r="M121" s="1"/>
      <c r="N121" s="167"/>
      <c r="O121" s="168"/>
      <c r="P121" s="164" t="str">
        <f t="shared" si="1"/>
        <v xml:space="preserve"> </v>
      </c>
      <c r="Q121" s="164" t="str">
        <f t="shared" si="2"/>
        <v xml:space="preserve"> </v>
      </c>
      <c r="R121" s="164" t="str">
        <f t="shared" si="3"/>
        <v/>
      </c>
      <c r="S121" s="165" t="str">
        <f t="shared" si="4"/>
        <v xml:space="preserve"> </v>
      </c>
      <c r="T121" s="55"/>
      <c r="U121" s="1"/>
      <c r="V121" s="1"/>
      <c r="W121" s="1">
        <f t="shared" si="5"/>
        <v>0</v>
      </c>
      <c r="X121" s="1"/>
      <c r="Y121" s="1"/>
      <c r="Z121" s="1"/>
      <c r="AA121" s="1"/>
      <c r="AB121" s="1"/>
      <c r="AC121" s="1"/>
      <c r="AD121" s="1"/>
      <c r="AE121" s="1"/>
      <c r="AF121" s="1"/>
      <c r="AG121" s="1"/>
      <c r="AH121" s="1"/>
      <c r="AI121" s="1"/>
      <c r="AJ121" s="1"/>
      <c r="AK121" s="1"/>
      <c r="AL121" s="1"/>
      <c r="AM121" s="1"/>
      <c r="AN121" s="1"/>
      <c r="AO121" s="1"/>
      <c r="AP121" s="1"/>
      <c r="AQ121" s="1"/>
    </row>
    <row r="122" spans="1:43" ht="15.75" customHeight="1" x14ac:dyDescent="0.2">
      <c r="A122" s="1"/>
      <c r="B122" s="1"/>
      <c r="C122" s="1"/>
      <c r="D122" s="166">
        <v>115</v>
      </c>
      <c r="E122" s="160"/>
      <c r="F122" s="5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42" t="str">
        <f>IFERROR(VLOOKUP(G122,'Z1 HAB CLASS'!$L$4:$N$9,3,FALSE)," ")</f>
        <v xml:space="preserve"> </v>
      </c>
      <c r="L122" s="43" t="str">
        <f t="shared" si="0"/>
        <v xml:space="preserve"> </v>
      </c>
      <c r="M122" s="1"/>
      <c r="N122" s="167"/>
      <c r="O122" s="168"/>
      <c r="P122" s="164" t="str">
        <f t="shared" si="1"/>
        <v xml:space="preserve"> </v>
      </c>
      <c r="Q122" s="164" t="str">
        <f t="shared" si="2"/>
        <v xml:space="preserve"> </v>
      </c>
      <c r="R122" s="164" t="str">
        <f t="shared" si="3"/>
        <v/>
      </c>
      <c r="S122" s="165" t="str">
        <f t="shared" si="4"/>
        <v xml:space="preserve"> </v>
      </c>
      <c r="T122" s="55"/>
      <c r="U122" s="1"/>
      <c r="V122" s="1"/>
      <c r="W122" s="1">
        <f t="shared" si="5"/>
        <v>0</v>
      </c>
      <c r="X122" s="1"/>
      <c r="Y122" s="1"/>
      <c r="Z122" s="1"/>
      <c r="AA122" s="1"/>
      <c r="AB122" s="1"/>
      <c r="AC122" s="1"/>
      <c r="AD122" s="1"/>
      <c r="AE122" s="1"/>
      <c r="AF122" s="1"/>
      <c r="AG122" s="1"/>
      <c r="AH122" s="1"/>
      <c r="AI122" s="1"/>
      <c r="AJ122" s="1"/>
      <c r="AK122" s="1"/>
      <c r="AL122" s="1"/>
      <c r="AM122" s="1"/>
      <c r="AN122" s="1"/>
      <c r="AO122" s="1"/>
      <c r="AP122" s="1"/>
      <c r="AQ122" s="1"/>
    </row>
    <row r="123" spans="1:43" ht="15.75" customHeight="1" x14ac:dyDescent="0.2">
      <c r="A123" s="1"/>
      <c r="B123" s="1"/>
      <c r="C123" s="1"/>
      <c r="D123" s="166">
        <v>116</v>
      </c>
      <c r="E123" s="160"/>
      <c r="F123" s="5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42" t="str">
        <f>IFERROR(VLOOKUP(G123,'Z1 HAB CLASS'!$L$4:$N$9,3,FALSE)," ")</f>
        <v xml:space="preserve"> </v>
      </c>
      <c r="L123" s="43" t="str">
        <f t="shared" si="0"/>
        <v xml:space="preserve"> </v>
      </c>
      <c r="M123" s="1"/>
      <c r="N123" s="167"/>
      <c r="O123" s="168"/>
      <c r="P123" s="164" t="str">
        <f t="shared" si="1"/>
        <v xml:space="preserve"> </v>
      </c>
      <c r="Q123" s="164" t="str">
        <f t="shared" si="2"/>
        <v xml:space="preserve"> </v>
      </c>
      <c r="R123" s="164" t="str">
        <f t="shared" si="3"/>
        <v/>
      </c>
      <c r="S123" s="165" t="str">
        <f t="shared" si="4"/>
        <v xml:space="preserve"> </v>
      </c>
      <c r="T123" s="55"/>
      <c r="U123" s="1"/>
      <c r="V123" s="1"/>
      <c r="W123" s="1">
        <f t="shared" si="5"/>
        <v>0</v>
      </c>
      <c r="X123" s="1"/>
      <c r="Y123" s="1"/>
      <c r="Z123" s="1"/>
      <c r="AA123" s="1"/>
      <c r="AB123" s="1"/>
      <c r="AC123" s="1"/>
      <c r="AD123" s="1"/>
      <c r="AE123" s="1"/>
      <c r="AF123" s="1"/>
      <c r="AG123" s="1"/>
      <c r="AH123" s="1"/>
      <c r="AI123" s="1"/>
      <c r="AJ123" s="1"/>
      <c r="AK123" s="1"/>
      <c r="AL123" s="1"/>
      <c r="AM123" s="1"/>
      <c r="AN123" s="1"/>
      <c r="AO123" s="1"/>
      <c r="AP123" s="1"/>
      <c r="AQ123" s="1"/>
    </row>
    <row r="124" spans="1:43" ht="15.75" customHeight="1" x14ac:dyDescent="0.2">
      <c r="A124" s="1"/>
      <c r="B124" s="1"/>
      <c r="C124" s="1"/>
      <c r="D124" s="166">
        <v>117</v>
      </c>
      <c r="E124" s="160"/>
      <c r="F124" s="5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42" t="str">
        <f>IFERROR(VLOOKUP(G124,'Z1 HAB CLASS'!$L$4:$N$9,3,FALSE)," ")</f>
        <v xml:space="preserve"> </v>
      </c>
      <c r="L124" s="43" t="str">
        <f t="shared" si="0"/>
        <v xml:space="preserve"> </v>
      </c>
      <c r="M124" s="1"/>
      <c r="N124" s="167"/>
      <c r="O124" s="168"/>
      <c r="P124" s="164" t="str">
        <f t="shared" si="1"/>
        <v xml:space="preserve"> </v>
      </c>
      <c r="Q124" s="164" t="str">
        <f t="shared" si="2"/>
        <v xml:space="preserve"> </v>
      </c>
      <c r="R124" s="164" t="str">
        <f t="shared" si="3"/>
        <v/>
      </c>
      <c r="S124" s="165" t="str">
        <f t="shared" si="4"/>
        <v xml:space="preserve"> </v>
      </c>
      <c r="T124" s="55"/>
      <c r="U124" s="1"/>
      <c r="V124" s="1"/>
      <c r="W124" s="1">
        <f t="shared" si="5"/>
        <v>0</v>
      </c>
      <c r="X124" s="1"/>
      <c r="Y124" s="1"/>
      <c r="Z124" s="1"/>
      <c r="AA124" s="1"/>
      <c r="AB124" s="1"/>
      <c r="AC124" s="1"/>
      <c r="AD124" s="1"/>
      <c r="AE124" s="1"/>
      <c r="AF124" s="1"/>
      <c r="AG124" s="1"/>
      <c r="AH124" s="1"/>
      <c r="AI124" s="1"/>
      <c r="AJ124" s="1"/>
      <c r="AK124" s="1"/>
      <c r="AL124" s="1"/>
      <c r="AM124" s="1"/>
      <c r="AN124" s="1"/>
      <c r="AO124" s="1"/>
      <c r="AP124" s="1"/>
      <c r="AQ124" s="1"/>
    </row>
    <row r="125" spans="1:43" ht="15.75" customHeight="1" x14ac:dyDescent="0.2">
      <c r="A125" s="1"/>
      <c r="B125" s="1"/>
      <c r="C125" s="1"/>
      <c r="D125" s="166">
        <v>118</v>
      </c>
      <c r="E125" s="160"/>
      <c r="F125" s="5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42" t="str">
        <f>IFERROR(VLOOKUP(G125,'Z1 HAB CLASS'!$L$4:$N$9,3,FALSE)," ")</f>
        <v xml:space="preserve"> </v>
      </c>
      <c r="L125" s="43" t="str">
        <f t="shared" si="0"/>
        <v xml:space="preserve"> </v>
      </c>
      <c r="M125" s="1"/>
      <c r="N125" s="167"/>
      <c r="O125" s="168"/>
      <c r="P125" s="164" t="str">
        <f t="shared" si="1"/>
        <v xml:space="preserve"> </v>
      </c>
      <c r="Q125" s="164" t="str">
        <f t="shared" si="2"/>
        <v xml:space="preserve"> </v>
      </c>
      <c r="R125" s="164" t="str">
        <f t="shared" si="3"/>
        <v/>
      </c>
      <c r="S125" s="165" t="str">
        <f t="shared" si="4"/>
        <v xml:space="preserve"> </v>
      </c>
      <c r="T125" s="55"/>
      <c r="U125" s="1"/>
      <c r="V125" s="1"/>
      <c r="W125" s="1">
        <f t="shared" si="5"/>
        <v>0</v>
      </c>
      <c r="X125" s="1"/>
      <c r="Y125" s="1"/>
      <c r="Z125" s="1"/>
      <c r="AA125" s="1"/>
      <c r="AB125" s="1"/>
      <c r="AC125" s="1"/>
      <c r="AD125" s="1"/>
      <c r="AE125" s="1"/>
      <c r="AF125" s="1"/>
      <c r="AG125" s="1"/>
      <c r="AH125" s="1"/>
      <c r="AI125" s="1"/>
      <c r="AJ125" s="1"/>
      <c r="AK125" s="1"/>
      <c r="AL125" s="1"/>
      <c r="AM125" s="1"/>
      <c r="AN125" s="1"/>
      <c r="AO125" s="1"/>
      <c r="AP125" s="1"/>
      <c r="AQ125" s="1"/>
    </row>
    <row r="126" spans="1:43" ht="15.75" customHeight="1" x14ac:dyDescent="0.2">
      <c r="A126" s="1"/>
      <c r="B126" s="1"/>
      <c r="C126" s="1"/>
      <c r="D126" s="166">
        <v>119</v>
      </c>
      <c r="E126" s="160"/>
      <c r="F126" s="5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42" t="str">
        <f>IFERROR(VLOOKUP(G126,'Z1 HAB CLASS'!$L$4:$N$9,3,FALSE)," ")</f>
        <v xml:space="preserve"> </v>
      </c>
      <c r="L126" s="43" t="str">
        <f t="shared" si="0"/>
        <v xml:space="preserve"> </v>
      </c>
      <c r="M126" s="1"/>
      <c r="N126" s="167"/>
      <c r="O126" s="168"/>
      <c r="P126" s="164" t="str">
        <f t="shared" si="1"/>
        <v xml:space="preserve"> </v>
      </c>
      <c r="Q126" s="164" t="str">
        <f t="shared" si="2"/>
        <v xml:space="preserve"> </v>
      </c>
      <c r="R126" s="164" t="str">
        <f t="shared" si="3"/>
        <v/>
      </c>
      <c r="S126" s="165" t="str">
        <f t="shared" si="4"/>
        <v xml:space="preserve"> </v>
      </c>
      <c r="T126" s="55"/>
      <c r="U126" s="1"/>
      <c r="V126" s="1"/>
      <c r="W126" s="1">
        <f t="shared" si="5"/>
        <v>0</v>
      </c>
      <c r="X126" s="1"/>
      <c r="Y126" s="1"/>
      <c r="Z126" s="1"/>
      <c r="AA126" s="1"/>
      <c r="AB126" s="1"/>
      <c r="AC126" s="1"/>
      <c r="AD126" s="1"/>
      <c r="AE126" s="1"/>
      <c r="AF126" s="1"/>
      <c r="AG126" s="1"/>
      <c r="AH126" s="1"/>
      <c r="AI126" s="1"/>
      <c r="AJ126" s="1"/>
      <c r="AK126" s="1"/>
      <c r="AL126" s="1"/>
      <c r="AM126" s="1"/>
      <c r="AN126" s="1"/>
      <c r="AO126" s="1"/>
      <c r="AP126" s="1"/>
      <c r="AQ126" s="1"/>
    </row>
    <row r="127" spans="1:43" ht="15.75" customHeight="1" x14ac:dyDescent="0.2">
      <c r="A127" s="1"/>
      <c r="B127" s="1"/>
      <c r="C127" s="1"/>
      <c r="D127" s="166">
        <v>120</v>
      </c>
      <c r="E127" s="160"/>
      <c r="F127" s="5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42" t="str">
        <f>IFERROR(VLOOKUP(G127,'Z1 HAB CLASS'!$L$4:$N$9,3,FALSE)," ")</f>
        <v xml:space="preserve"> </v>
      </c>
      <c r="L127" s="43" t="str">
        <f t="shared" si="0"/>
        <v xml:space="preserve"> </v>
      </c>
      <c r="M127" s="1"/>
      <c r="N127" s="167"/>
      <c r="O127" s="168"/>
      <c r="P127" s="164" t="str">
        <f t="shared" si="1"/>
        <v xml:space="preserve"> </v>
      </c>
      <c r="Q127" s="164" t="str">
        <f t="shared" si="2"/>
        <v xml:space="preserve"> </v>
      </c>
      <c r="R127" s="164" t="str">
        <f t="shared" si="3"/>
        <v/>
      </c>
      <c r="S127" s="165" t="str">
        <f t="shared" si="4"/>
        <v xml:space="preserve"> </v>
      </c>
      <c r="T127" s="55"/>
      <c r="U127" s="1"/>
      <c r="V127" s="1"/>
      <c r="W127" s="1">
        <f t="shared" si="5"/>
        <v>0</v>
      </c>
      <c r="X127" s="1"/>
      <c r="Y127" s="1"/>
      <c r="Z127" s="1"/>
      <c r="AA127" s="1"/>
      <c r="AB127" s="1"/>
      <c r="AC127" s="1"/>
      <c r="AD127" s="1"/>
      <c r="AE127" s="1"/>
      <c r="AF127" s="1"/>
      <c r="AG127" s="1"/>
      <c r="AH127" s="1"/>
      <c r="AI127" s="1"/>
      <c r="AJ127" s="1"/>
      <c r="AK127" s="1"/>
      <c r="AL127" s="1"/>
      <c r="AM127" s="1"/>
      <c r="AN127" s="1"/>
      <c r="AO127" s="1"/>
      <c r="AP127" s="1"/>
      <c r="AQ127" s="1"/>
    </row>
    <row r="128" spans="1:43" ht="15.75" customHeight="1" x14ac:dyDescent="0.2">
      <c r="A128" s="1"/>
      <c r="B128" s="1"/>
      <c r="C128" s="1"/>
      <c r="D128" s="166">
        <v>121</v>
      </c>
      <c r="E128" s="160"/>
      <c r="F128" s="5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42" t="str">
        <f>IFERROR(VLOOKUP(G128,'Z1 HAB CLASS'!$L$4:$N$9,3,FALSE)," ")</f>
        <v xml:space="preserve"> </v>
      </c>
      <c r="L128" s="43" t="str">
        <f t="shared" si="0"/>
        <v xml:space="preserve"> </v>
      </c>
      <c r="M128" s="1"/>
      <c r="N128" s="167"/>
      <c r="O128" s="168"/>
      <c r="P128" s="164" t="str">
        <f t="shared" si="1"/>
        <v xml:space="preserve"> </v>
      </c>
      <c r="Q128" s="164" t="str">
        <f t="shared" si="2"/>
        <v xml:space="preserve"> </v>
      </c>
      <c r="R128" s="164" t="str">
        <f t="shared" si="3"/>
        <v/>
      </c>
      <c r="S128" s="165" t="str">
        <f t="shared" si="4"/>
        <v xml:space="preserve"> </v>
      </c>
      <c r="T128" s="55"/>
      <c r="U128" s="1"/>
      <c r="V128" s="1"/>
      <c r="W128" s="1">
        <f t="shared" si="5"/>
        <v>0</v>
      </c>
      <c r="X128" s="1"/>
      <c r="Y128" s="1"/>
      <c r="Z128" s="1"/>
      <c r="AA128" s="1"/>
      <c r="AB128" s="1"/>
      <c r="AC128" s="1"/>
      <c r="AD128" s="1"/>
      <c r="AE128" s="1"/>
      <c r="AF128" s="1"/>
      <c r="AG128" s="1"/>
      <c r="AH128" s="1"/>
      <c r="AI128" s="1"/>
      <c r="AJ128" s="1"/>
      <c r="AK128" s="1"/>
      <c r="AL128" s="1"/>
      <c r="AM128" s="1"/>
      <c r="AN128" s="1"/>
      <c r="AO128" s="1"/>
      <c r="AP128" s="1"/>
      <c r="AQ128" s="1"/>
    </row>
    <row r="129" spans="1:43" ht="15.75" customHeight="1" x14ac:dyDescent="0.2">
      <c r="A129" s="1"/>
      <c r="B129" s="1"/>
      <c r="C129" s="1"/>
      <c r="D129" s="166">
        <v>122</v>
      </c>
      <c r="E129" s="160"/>
      <c r="F129" s="5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42" t="str">
        <f>IFERROR(VLOOKUP(G129,'Z1 HAB CLASS'!$L$4:$N$9,3,FALSE)," ")</f>
        <v xml:space="preserve"> </v>
      </c>
      <c r="L129" s="43" t="str">
        <f t="shared" si="0"/>
        <v xml:space="preserve"> </v>
      </c>
      <c r="M129" s="1"/>
      <c r="N129" s="167"/>
      <c r="O129" s="168"/>
      <c r="P129" s="164" t="str">
        <f t="shared" si="1"/>
        <v xml:space="preserve"> </v>
      </c>
      <c r="Q129" s="164" t="str">
        <f t="shared" si="2"/>
        <v xml:space="preserve"> </v>
      </c>
      <c r="R129" s="164" t="str">
        <f t="shared" si="3"/>
        <v/>
      </c>
      <c r="S129" s="165" t="str">
        <f t="shared" si="4"/>
        <v xml:space="preserve"> </v>
      </c>
      <c r="T129" s="55"/>
      <c r="U129" s="1"/>
      <c r="V129" s="1"/>
      <c r="W129" s="1">
        <f t="shared" si="5"/>
        <v>0</v>
      </c>
      <c r="X129" s="1"/>
      <c r="Y129" s="1"/>
      <c r="Z129" s="1"/>
      <c r="AA129" s="1"/>
      <c r="AB129" s="1"/>
      <c r="AC129" s="1"/>
      <c r="AD129" s="1"/>
      <c r="AE129" s="1"/>
      <c r="AF129" s="1"/>
      <c r="AG129" s="1"/>
      <c r="AH129" s="1"/>
      <c r="AI129" s="1"/>
      <c r="AJ129" s="1"/>
      <c r="AK129" s="1"/>
      <c r="AL129" s="1"/>
      <c r="AM129" s="1"/>
      <c r="AN129" s="1"/>
      <c r="AO129" s="1"/>
      <c r="AP129" s="1"/>
      <c r="AQ129" s="1"/>
    </row>
    <row r="130" spans="1:43" ht="15.75" customHeight="1" x14ac:dyDescent="0.2">
      <c r="A130" s="1"/>
      <c r="B130" s="1"/>
      <c r="C130" s="1"/>
      <c r="D130" s="166">
        <v>123</v>
      </c>
      <c r="E130" s="160"/>
      <c r="F130" s="5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42" t="str">
        <f>IFERROR(VLOOKUP(G130,'Z1 HAB CLASS'!$L$4:$N$9,3,FALSE)," ")</f>
        <v xml:space="preserve"> </v>
      </c>
      <c r="L130" s="43" t="str">
        <f t="shared" si="0"/>
        <v xml:space="preserve"> </v>
      </c>
      <c r="M130" s="1"/>
      <c r="N130" s="167"/>
      <c r="O130" s="168"/>
      <c r="P130" s="164" t="str">
        <f t="shared" si="1"/>
        <v xml:space="preserve"> </v>
      </c>
      <c r="Q130" s="164" t="str">
        <f t="shared" si="2"/>
        <v xml:space="preserve"> </v>
      </c>
      <c r="R130" s="164" t="str">
        <f t="shared" si="3"/>
        <v/>
      </c>
      <c r="S130" s="165" t="str">
        <f t="shared" si="4"/>
        <v xml:space="preserve"> </v>
      </c>
      <c r="T130" s="55"/>
      <c r="U130" s="1"/>
      <c r="V130" s="1"/>
      <c r="W130" s="1">
        <f t="shared" si="5"/>
        <v>0</v>
      </c>
      <c r="X130" s="1"/>
      <c r="Y130" s="1"/>
      <c r="Z130" s="1"/>
      <c r="AA130" s="1"/>
      <c r="AB130" s="1"/>
      <c r="AC130" s="1"/>
      <c r="AD130" s="1"/>
      <c r="AE130" s="1"/>
      <c r="AF130" s="1"/>
      <c r="AG130" s="1"/>
      <c r="AH130" s="1"/>
      <c r="AI130" s="1"/>
      <c r="AJ130" s="1"/>
      <c r="AK130" s="1"/>
      <c r="AL130" s="1"/>
      <c r="AM130" s="1"/>
      <c r="AN130" s="1"/>
      <c r="AO130" s="1"/>
      <c r="AP130" s="1"/>
      <c r="AQ130" s="1"/>
    </row>
    <row r="131" spans="1:43" ht="15.75" customHeight="1" x14ac:dyDescent="0.2">
      <c r="A131" s="1"/>
      <c r="B131" s="1"/>
      <c r="C131" s="1"/>
      <c r="D131" s="166">
        <v>124</v>
      </c>
      <c r="E131" s="160"/>
      <c r="F131" s="5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42" t="str">
        <f>IFERROR(VLOOKUP(G131,'Z1 HAB CLASS'!$L$4:$N$9,3,FALSE)," ")</f>
        <v xml:space="preserve"> </v>
      </c>
      <c r="L131" s="43" t="str">
        <f t="shared" si="0"/>
        <v xml:space="preserve"> </v>
      </c>
      <c r="M131" s="1"/>
      <c r="N131" s="167"/>
      <c r="O131" s="168"/>
      <c r="P131" s="164" t="str">
        <f t="shared" si="1"/>
        <v xml:space="preserve"> </v>
      </c>
      <c r="Q131" s="164" t="str">
        <f t="shared" si="2"/>
        <v xml:space="preserve"> </v>
      </c>
      <c r="R131" s="164" t="str">
        <f t="shared" si="3"/>
        <v/>
      </c>
      <c r="S131" s="165" t="str">
        <f t="shared" si="4"/>
        <v xml:space="preserve"> </v>
      </c>
      <c r="T131" s="55"/>
      <c r="U131" s="1"/>
      <c r="V131" s="1"/>
      <c r="W131" s="1">
        <f t="shared" si="5"/>
        <v>0</v>
      </c>
      <c r="X131" s="1"/>
      <c r="Y131" s="1"/>
      <c r="Z131" s="1"/>
      <c r="AA131" s="1"/>
      <c r="AB131" s="1"/>
      <c r="AC131" s="1"/>
      <c r="AD131" s="1"/>
      <c r="AE131" s="1"/>
      <c r="AF131" s="1"/>
      <c r="AG131" s="1"/>
      <c r="AH131" s="1"/>
      <c r="AI131" s="1"/>
      <c r="AJ131" s="1"/>
      <c r="AK131" s="1"/>
      <c r="AL131" s="1"/>
      <c r="AM131" s="1"/>
      <c r="AN131" s="1"/>
      <c r="AO131" s="1"/>
      <c r="AP131" s="1"/>
      <c r="AQ131" s="1"/>
    </row>
    <row r="132" spans="1:43" ht="15.75" customHeight="1" x14ac:dyDescent="0.2">
      <c r="A132" s="1"/>
      <c r="B132" s="1"/>
      <c r="C132" s="1"/>
      <c r="D132" s="166">
        <v>125</v>
      </c>
      <c r="E132" s="160"/>
      <c r="F132" s="5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42" t="str">
        <f>IFERROR(VLOOKUP(G132,'Z1 HAB CLASS'!$L$4:$N$9,3,FALSE)," ")</f>
        <v xml:space="preserve"> </v>
      </c>
      <c r="L132" s="43" t="str">
        <f t="shared" si="0"/>
        <v xml:space="preserve"> </v>
      </c>
      <c r="M132" s="1"/>
      <c r="N132" s="167"/>
      <c r="O132" s="168"/>
      <c r="P132" s="164" t="str">
        <f t="shared" si="1"/>
        <v xml:space="preserve"> </v>
      </c>
      <c r="Q132" s="164" t="str">
        <f t="shared" si="2"/>
        <v xml:space="preserve"> </v>
      </c>
      <c r="R132" s="164" t="str">
        <f t="shared" si="3"/>
        <v/>
      </c>
      <c r="S132" s="165" t="str">
        <f t="shared" si="4"/>
        <v xml:space="preserve"> </v>
      </c>
      <c r="T132" s="55"/>
      <c r="U132" s="1"/>
      <c r="V132" s="1"/>
      <c r="W132" s="1">
        <f t="shared" si="5"/>
        <v>0</v>
      </c>
      <c r="X132" s="1"/>
      <c r="Y132" s="1"/>
      <c r="Z132" s="1"/>
      <c r="AA132" s="1"/>
      <c r="AB132" s="1"/>
      <c r="AC132" s="1"/>
      <c r="AD132" s="1"/>
      <c r="AE132" s="1"/>
      <c r="AF132" s="1"/>
      <c r="AG132" s="1"/>
      <c r="AH132" s="1"/>
      <c r="AI132" s="1"/>
      <c r="AJ132" s="1"/>
      <c r="AK132" s="1"/>
      <c r="AL132" s="1"/>
      <c r="AM132" s="1"/>
      <c r="AN132" s="1"/>
      <c r="AO132" s="1"/>
      <c r="AP132" s="1"/>
      <c r="AQ132" s="1"/>
    </row>
    <row r="133" spans="1:43" ht="15.75" customHeight="1" x14ac:dyDescent="0.2">
      <c r="A133" s="1"/>
      <c r="B133" s="1"/>
      <c r="C133" s="1"/>
      <c r="D133" s="166">
        <v>126</v>
      </c>
      <c r="E133" s="160"/>
      <c r="F133" s="5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42" t="str">
        <f>IFERROR(VLOOKUP(G133,'Z1 HAB CLASS'!$L$4:$N$9,3,FALSE)," ")</f>
        <v xml:space="preserve"> </v>
      </c>
      <c r="L133" s="43" t="str">
        <f t="shared" si="0"/>
        <v xml:space="preserve"> </v>
      </c>
      <c r="M133" s="1"/>
      <c r="N133" s="167"/>
      <c r="O133" s="168"/>
      <c r="P133" s="164" t="str">
        <f t="shared" si="1"/>
        <v xml:space="preserve"> </v>
      </c>
      <c r="Q133" s="164" t="str">
        <f t="shared" si="2"/>
        <v xml:space="preserve"> </v>
      </c>
      <c r="R133" s="164" t="str">
        <f t="shared" si="3"/>
        <v/>
      </c>
      <c r="S133" s="165" t="str">
        <f t="shared" si="4"/>
        <v xml:space="preserve"> </v>
      </c>
      <c r="T133" s="55"/>
      <c r="U133" s="1"/>
      <c r="V133" s="1"/>
      <c r="W133" s="1">
        <f t="shared" si="5"/>
        <v>0</v>
      </c>
      <c r="X133" s="1"/>
      <c r="Y133" s="1"/>
      <c r="Z133" s="1"/>
      <c r="AA133" s="1"/>
      <c r="AB133" s="1"/>
      <c r="AC133" s="1"/>
      <c r="AD133" s="1"/>
      <c r="AE133" s="1"/>
      <c r="AF133" s="1"/>
      <c r="AG133" s="1"/>
      <c r="AH133" s="1"/>
      <c r="AI133" s="1"/>
      <c r="AJ133" s="1"/>
      <c r="AK133" s="1"/>
      <c r="AL133" s="1"/>
      <c r="AM133" s="1"/>
      <c r="AN133" s="1"/>
      <c r="AO133" s="1"/>
      <c r="AP133" s="1"/>
      <c r="AQ133" s="1"/>
    </row>
    <row r="134" spans="1:43" ht="15.75" customHeight="1" x14ac:dyDescent="0.2">
      <c r="A134" s="1"/>
      <c r="B134" s="1"/>
      <c r="C134" s="1"/>
      <c r="D134" s="166">
        <v>127</v>
      </c>
      <c r="E134" s="160"/>
      <c r="F134" s="5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42" t="str">
        <f>IFERROR(VLOOKUP(G134,'Z1 HAB CLASS'!$L$4:$N$9,3,FALSE)," ")</f>
        <v xml:space="preserve"> </v>
      </c>
      <c r="L134" s="43" t="str">
        <f t="shared" si="0"/>
        <v xml:space="preserve"> </v>
      </c>
      <c r="M134" s="1"/>
      <c r="N134" s="167"/>
      <c r="O134" s="168"/>
      <c r="P134" s="164" t="str">
        <f t="shared" si="1"/>
        <v xml:space="preserve"> </v>
      </c>
      <c r="Q134" s="164" t="str">
        <f t="shared" si="2"/>
        <v xml:space="preserve"> </v>
      </c>
      <c r="R134" s="164" t="str">
        <f t="shared" si="3"/>
        <v/>
      </c>
      <c r="S134" s="165" t="str">
        <f t="shared" si="4"/>
        <v xml:space="preserve"> </v>
      </c>
      <c r="T134" s="55"/>
      <c r="U134" s="1"/>
      <c r="V134" s="1"/>
      <c r="W134" s="1">
        <f t="shared" si="5"/>
        <v>0</v>
      </c>
      <c r="X134" s="1"/>
      <c r="Y134" s="1"/>
      <c r="Z134" s="1"/>
      <c r="AA134" s="1"/>
      <c r="AB134" s="1"/>
      <c r="AC134" s="1"/>
      <c r="AD134" s="1"/>
      <c r="AE134" s="1"/>
      <c r="AF134" s="1"/>
      <c r="AG134" s="1"/>
      <c r="AH134" s="1"/>
      <c r="AI134" s="1"/>
      <c r="AJ134" s="1"/>
      <c r="AK134" s="1"/>
      <c r="AL134" s="1"/>
      <c r="AM134" s="1"/>
      <c r="AN134" s="1"/>
      <c r="AO134" s="1"/>
      <c r="AP134" s="1"/>
      <c r="AQ134" s="1"/>
    </row>
    <row r="135" spans="1:43" ht="15.75" customHeight="1" x14ac:dyDescent="0.2">
      <c r="A135" s="1"/>
      <c r="B135" s="1"/>
      <c r="C135" s="1"/>
      <c r="D135" s="166">
        <v>128</v>
      </c>
      <c r="E135" s="160"/>
      <c r="F135" s="5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42" t="str">
        <f>IFERROR(VLOOKUP(G135,'Z1 HAB CLASS'!$L$4:$N$9,3,FALSE)," ")</f>
        <v xml:space="preserve"> </v>
      </c>
      <c r="L135" s="43" t="str">
        <f t="shared" si="0"/>
        <v xml:space="preserve"> </v>
      </c>
      <c r="M135" s="1"/>
      <c r="N135" s="167"/>
      <c r="O135" s="168"/>
      <c r="P135" s="164" t="str">
        <f t="shared" si="1"/>
        <v xml:space="preserve"> </v>
      </c>
      <c r="Q135" s="164" t="str">
        <f t="shared" si="2"/>
        <v xml:space="preserve"> </v>
      </c>
      <c r="R135" s="164" t="str">
        <f t="shared" si="3"/>
        <v/>
      </c>
      <c r="S135" s="165" t="str">
        <f t="shared" si="4"/>
        <v xml:space="preserve"> </v>
      </c>
      <c r="T135" s="55"/>
      <c r="U135" s="1"/>
      <c r="V135" s="1"/>
      <c r="W135" s="1">
        <f t="shared" si="5"/>
        <v>0</v>
      </c>
      <c r="X135" s="1"/>
      <c r="Y135" s="1"/>
      <c r="Z135" s="1"/>
      <c r="AA135" s="1"/>
      <c r="AB135" s="1"/>
      <c r="AC135" s="1"/>
      <c r="AD135" s="1"/>
      <c r="AE135" s="1"/>
      <c r="AF135" s="1"/>
      <c r="AG135" s="1"/>
      <c r="AH135" s="1"/>
      <c r="AI135" s="1"/>
      <c r="AJ135" s="1"/>
      <c r="AK135" s="1"/>
      <c r="AL135" s="1"/>
      <c r="AM135" s="1"/>
      <c r="AN135" s="1"/>
      <c r="AO135" s="1"/>
      <c r="AP135" s="1"/>
      <c r="AQ135" s="1"/>
    </row>
    <row r="136" spans="1:43" ht="15.75" customHeight="1" x14ac:dyDescent="0.2">
      <c r="A136" s="1"/>
      <c r="B136" s="1"/>
      <c r="C136" s="1"/>
      <c r="D136" s="166">
        <v>129</v>
      </c>
      <c r="E136" s="160"/>
      <c r="F136" s="5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42" t="str">
        <f>IFERROR(VLOOKUP(G136,'Z1 HAB CLASS'!$L$4:$N$9,3,FALSE)," ")</f>
        <v xml:space="preserve"> </v>
      </c>
      <c r="L136" s="43" t="str">
        <f t="shared" si="0"/>
        <v xml:space="preserve"> </v>
      </c>
      <c r="M136" s="1"/>
      <c r="N136" s="167"/>
      <c r="O136" s="168"/>
      <c r="P136" s="164" t="str">
        <f t="shared" si="1"/>
        <v xml:space="preserve"> </v>
      </c>
      <c r="Q136" s="164" t="str">
        <f t="shared" si="2"/>
        <v xml:space="preserve"> </v>
      </c>
      <c r="R136" s="164" t="str">
        <f t="shared" si="3"/>
        <v/>
      </c>
      <c r="S136" s="165" t="str">
        <f t="shared" si="4"/>
        <v xml:space="preserve"> </v>
      </c>
      <c r="T136" s="55"/>
      <c r="U136" s="1"/>
      <c r="V136" s="1"/>
      <c r="W136" s="1">
        <f t="shared" si="5"/>
        <v>0</v>
      </c>
      <c r="X136" s="1"/>
      <c r="Y136" s="1"/>
      <c r="Z136" s="1"/>
      <c r="AA136" s="1"/>
      <c r="AB136" s="1"/>
      <c r="AC136" s="1"/>
      <c r="AD136" s="1"/>
      <c r="AE136" s="1"/>
      <c r="AF136" s="1"/>
      <c r="AG136" s="1"/>
      <c r="AH136" s="1"/>
      <c r="AI136" s="1"/>
      <c r="AJ136" s="1"/>
      <c r="AK136" s="1"/>
      <c r="AL136" s="1"/>
      <c r="AM136" s="1"/>
      <c r="AN136" s="1"/>
      <c r="AO136" s="1"/>
      <c r="AP136" s="1"/>
      <c r="AQ136" s="1"/>
    </row>
    <row r="137" spans="1:43" ht="15.75" customHeight="1" x14ac:dyDescent="0.2">
      <c r="A137" s="1"/>
      <c r="B137" s="1"/>
      <c r="C137" s="1"/>
      <c r="D137" s="166">
        <v>130</v>
      </c>
      <c r="E137" s="160"/>
      <c r="F137" s="5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42" t="str">
        <f>IFERROR(VLOOKUP(G137,'Z1 HAB CLASS'!$L$4:$N$9,3,FALSE)," ")</f>
        <v xml:space="preserve"> </v>
      </c>
      <c r="L137" s="43" t="str">
        <f t="shared" si="0"/>
        <v xml:space="preserve"> </v>
      </c>
      <c r="M137" s="1"/>
      <c r="N137" s="167"/>
      <c r="O137" s="168"/>
      <c r="P137" s="164" t="str">
        <f t="shared" si="1"/>
        <v xml:space="preserve"> </v>
      </c>
      <c r="Q137" s="164" t="str">
        <f t="shared" si="2"/>
        <v xml:space="preserve"> </v>
      </c>
      <c r="R137" s="164" t="str">
        <f t="shared" si="3"/>
        <v/>
      </c>
      <c r="S137" s="165" t="str">
        <f t="shared" si="4"/>
        <v xml:space="preserve"> </v>
      </c>
      <c r="T137" s="55"/>
      <c r="U137" s="1"/>
      <c r="V137" s="1"/>
      <c r="W137" s="1">
        <f t="shared" si="5"/>
        <v>0</v>
      </c>
      <c r="X137" s="1"/>
      <c r="Y137" s="1"/>
      <c r="Z137" s="1"/>
      <c r="AA137" s="1"/>
      <c r="AB137" s="1"/>
      <c r="AC137" s="1"/>
      <c r="AD137" s="1"/>
      <c r="AE137" s="1"/>
      <c r="AF137" s="1"/>
      <c r="AG137" s="1"/>
      <c r="AH137" s="1"/>
      <c r="AI137" s="1"/>
      <c r="AJ137" s="1"/>
      <c r="AK137" s="1"/>
      <c r="AL137" s="1"/>
      <c r="AM137" s="1"/>
      <c r="AN137" s="1"/>
      <c r="AO137" s="1"/>
      <c r="AP137" s="1"/>
      <c r="AQ137" s="1"/>
    </row>
    <row r="138" spans="1:43" ht="15.75" customHeight="1" x14ac:dyDescent="0.2">
      <c r="A138" s="1"/>
      <c r="B138" s="1"/>
      <c r="C138" s="1"/>
      <c r="D138" s="166">
        <v>131</v>
      </c>
      <c r="E138" s="160"/>
      <c r="F138" s="5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42" t="str">
        <f>IFERROR(VLOOKUP(G138,'Z1 HAB CLASS'!$L$4:$N$9,3,FALSE)," ")</f>
        <v xml:space="preserve"> </v>
      </c>
      <c r="L138" s="43" t="str">
        <f t="shared" si="0"/>
        <v xml:space="preserve"> </v>
      </c>
      <c r="M138" s="1"/>
      <c r="N138" s="167"/>
      <c r="O138" s="168"/>
      <c r="P138" s="164" t="str">
        <f t="shared" si="1"/>
        <v xml:space="preserve"> </v>
      </c>
      <c r="Q138" s="164" t="str">
        <f t="shared" si="2"/>
        <v xml:space="preserve"> </v>
      </c>
      <c r="R138" s="164" t="str">
        <f t="shared" si="3"/>
        <v/>
      </c>
      <c r="S138" s="165" t="str">
        <f t="shared" si="4"/>
        <v xml:space="preserve"> </v>
      </c>
      <c r="T138" s="55"/>
      <c r="U138" s="1"/>
      <c r="V138" s="1"/>
      <c r="W138" s="1">
        <f t="shared" si="5"/>
        <v>0</v>
      </c>
      <c r="X138" s="1"/>
      <c r="Y138" s="1"/>
      <c r="Z138" s="1"/>
      <c r="AA138" s="1"/>
      <c r="AB138" s="1"/>
      <c r="AC138" s="1"/>
      <c r="AD138" s="1"/>
      <c r="AE138" s="1"/>
      <c r="AF138" s="1"/>
      <c r="AG138" s="1"/>
      <c r="AH138" s="1"/>
      <c r="AI138" s="1"/>
      <c r="AJ138" s="1"/>
      <c r="AK138" s="1"/>
      <c r="AL138" s="1"/>
      <c r="AM138" s="1"/>
      <c r="AN138" s="1"/>
      <c r="AO138" s="1"/>
      <c r="AP138" s="1"/>
      <c r="AQ138" s="1"/>
    </row>
    <row r="139" spans="1:43" ht="15.75" customHeight="1" x14ac:dyDescent="0.2">
      <c r="A139" s="1"/>
      <c r="B139" s="1"/>
      <c r="C139" s="1"/>
      <c r="D139" s="166">
        <v>132</v>
      </c>
      <c r="E139" s="160"/>
      <c r="F139" s="5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42" t="str">
        <f>IFERROR(VLOOKUP(G139,'Z1 HAB CLASS'!$L$4:$N$9,3,FALSE)," ")</f>
        <v xml:space="preserve"> </v>
      </c>
      <c r="L139" s="43" t="str">
        <f t="shared" si="0"/>
        <v xml:space="preserve"> </v>
      </c>
      <c r="M139" s="1"/>
      <c r="N139" s="167"/>
      <c r="O139" s="168"/>
      <c r="P139" s="164" t="str">
        <f t="shared" si="1"/>
        <v xml:space="preserve"> </v>
      </c>
      <c r="Q139" s="164" t="str">
        <f t="shared" si="2"/>
        <v xml:space="preserve"> </v>
      </c>
      <c r="R139" s="164" t="str">
        <f t="shared" si="3"/>
        <v/>
      </c>
      <c r="S139" s="165" t="str">
        <f t="shared" si="4"/>
        <v xml:space="preserve"> </v>
      </c>
      <c r="T139" s="55"/>
      <c r="U139" s="1"/>
      <c r="V139" s="1"/>
      <c r="W139" s="1">
        <f t="shared" si="5"/>
        <v>0</v>
      </c>
      <c r="X139" s="1"/>
      <c r="Y139" s="1"/>
      <c r="Z139" s="1"/>
      <c r="AA139" s="1"/>
      <c r="AB139" s="1"/>
      <c r="AC139" s="1"/>
      <c r="AD139" s="1"/>
      <c r="AE139" s="1"/>
      <c r="AF139" s="1"/>
      <c r="AG139" s="1"/>
      <c r="AH139" s="1"/>
      <c r="AI139" s="1"/>
      <c r="AJ139" s="1"/>
      <c r="AK139" s="1"/>
      <c r="AL139" s="1"/>
      <c r="AM139" s="1"/>
      <c r="AN139" s="1"/>
      <c r="AO139" s="1"/>
      <c r="AP139" s="1"/>
      <c r="AQ139" s="1"/>
    </row>
    <row r="140" spans="1:43" ht="15.75" customHeight="1" x14ac:dyDescent="0.2">
      <c r="A140" s="1"/>
      <c r="B140" s="1"/>
      <c r="C140" s="1"/>
      <c r="D140" s="166">
        <v>133</v>
      </c>
      <c r="E140" s="160"/>
      <c r="F140" s="5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42" t="str">
        <f>IFERROR(VLOOKUP(G140,'Z1 HAB CLASS'!$L$4:$N$9,3,FALSE)," ")</f>
        <v xml:space="preserve"> </v>
      </c>
      <c r="L140" s="43" t="str">
        <f t="shared" si="0"/>
        <v xml:space="preserve"> </v>
      </c>
      <c r="M140" s="1"/>
      <c r="N140" s="167"/>
      <c r="O140" s="168"/>
      <c r="P140" s="164" t="str">
        <f t="shared" si="1"/>
        <v xml:space="preserve"> </v>
      </c>
      <c r="Q140" s="164" t="str">
        <f t="shared" si="2"/>
        <v xml:space="preserve"> </v>
      </c>
      <c r="R140" s="164" t="str">
        <f t="shared" si="3"/>
        <v/>
      </c>
      <c r="S140" s="165" t="str">
        <f t="shared" si="4"/>
        <v xml:space="preserve"> </v>
      </c>
      <c r="T140" s="55"/>
      <c r="U140" s="1"/>
      <c r="V140" s="1"/>
      <c r="W140" s="1">
        <f t="shared" si="5"/>
        <v>0</v>
      </c>
      <c r="X140" s="1"/>
      <c r="Y140" s="1"/>
      <c r="Z140" s="1"/>
      <c r="AA140" s="1"/>
      <c r="AB140" s="1"/>
      <c r="AC140" s="1"/>
      <c r="AD140" s="1"/>
      <c r="AE140" s="1"/>
      <c r="AF140" s="1"/>
      <c r="AG140" s="1"/>
      <c r="AH140" s="1"/>
      <c r="AI140" s="1"/>
      <c r="AJ140" s="1"/>
      <c r="AK140" s="1"/>
      <c r="AL140" s="1"/>
      <c r="AM140" s="1"/>
      <c r="AN140" s="1"/>
      <c r="AO140" s="1"/>
      <c r="AP140" s="1"/>
      <c r="AQ140" s="1"/>
    </row>
    <row r="141" spans="1:43" ht="15.75" customHeight="1" x14ac:dyDescent="0.2">
      <c r="A141" s="1"/>
      <c r="B141" s="1"/>
      <c r="C141" s="1"/>
      <c r="D141" s="166">
        <v>134</v>
      </c>
      <c r="E141" s="160"/>
      <c r="F141" s="5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42" t="str">
        <f>IFERROR(VLOOKUP(G141,'Z1 HAB CLASS'!$L$4:$N$9,3,FALSE)," ")</f>
        <v xml:space="preserve"> </v>
      </c>
      <c r="L141" s="43" t="str">
        <f t="shared" si="0"/>
        <v xml:space="preserve"> </v>
      </c>
      <c r="M141" s="1"/>
      <c r="N141" s="167"/>
      <c r="O141" s="168"/>
      <c r="P141" s="164" t="str">
        <f t="shared" si="1"/>
        <v xml:space="preserve"> </v>
      </c>
      <c r="Q141" s="164" t="str">
        <f t="shared" si="2"/>
        <v xml:space="preserve"> </v>
      </c>
      <c r="R141" s="164" t="str">
        <f t="shared" si="3"/>
        <v/>
      </c>
      <c r="S141" s="165" t="str">
        <f t="shared" si="4"/>
        <v xml:space="preserve"> </v>
      </c>
      <c r="T141" s="55"/>
      <c r="U141" s="1"/>
      <c r="V141" s="1"/>
      <c r="W141" s="1">
        <f t="shared" si="5"/>
        <v>0</v>
      </c>
      <c r="X141" s="1"/>
      <c r="Y141" s="1"/>
      <c r="Z141" s="1"/>
      <c r="AA141" s="1"/>
      <c r="AB141" s="1"/>
      <c r="AC141" s="1"/>
      <c r="AD141" s="1"/>
      <c r="AE141" s="1"/>
      <c r="AF141" s="1"/>
      <c r="AG141" s="1"/>
      <c r="AH141" s="1"/>
      <c r="AI141" s="1"/>
      <c r="AJ141" s="1"/>
      <c r="AK141" s="1"/>
      <c r="AL141" s="1"/>
      <c r="AM141" s="1"/>
      <c r="AN141" s="1"/>
      <c r="AO141" s="1"/>
      <c r="AP141" s="1"/>
      <c r="AQ141" s="1"/>
    </row>
    <row r="142" spans="1:43" ht="15.75" customHeight="1" x14ac:dyDescent="0.2">
      <c r="A142" s="1"/>
      <c r="B142" s="1"/>
      <c r="C142" s="1"/>
      <c r="D142" s="166">
        <v>135</v>
      </c>
      <c r="E142" s="160"/>
      <c r="F142" s="5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42" t="str">
        <f>IFERROR(VLOOKUP(G142,'Z1 HAB CLASS'!$L$4:$N$9,3,FALSE)," ")</f>
        <v xml:space="preserve"> </v>
      </c>
      <c r="L142" s="43" t="str">
        <f t="shared" si="0"/>
        <v xml:space="preserve"> </v>
      </c>
      <c r="M142" s="1"/>
      <c r="N142" s="167"/>
      <c r="O142" s="168"/>
      <c r="P142" s="164" t="str">
        <f t="shared" si="1"/>
        <v xml:space="preserve"> </v>
      </c>
      <c r="Q142" s="164" t="str">
        <f t="shared" si="2"/>
        <v xml:space="preserve"> </v>
      </c>
      <c r="R142" s="164" t="str">
        <f t="shared" si="3"/>
        <v/>
      </c>
      <c r="S142" s="165" t="str">
        <f t="shared" si="4"/>
        <v xml:space="preserve"> </v>
      </c>
      <c r="T142" s="55"/>
      <c r="U142" s="1"/>
      <c r="V142" s="1"/>
      <c r="W142" s="1">
        <f t="shared" si="5"/>
        <v>0</v>
      </c>
      <c r="X142" s="1"/>
      <c r="Y142" s="1"/>
      <c r="Z142" s="1"/>
      <c r="AA142" s="1"/>
      <c r="AB142" s="1"/>
      <c r="AC142" s="1"/>
      <c r="AD142" s="1"/>
      <c r="AE142" s="1"/>
      <c r="AF142" s="1"/>
      <c r="AG142" s="1"/>
      <c r="AH142" s="1"/>
      <c r="AI142" s="1"/>
      <c r="AJ142" s="1"/>
      <c r="AK142" s="1"/>
      <c r="AL142" s="1"/>
      <c r="AM142" s="1"/>
      <c r="AN142" s="1"/>
      <c r="AO142" s="1"/>
      <c r="AP142" s="1"/>
      <c r="AQ142" s="1"/>
    </row>
    <row r="143" spans="1:43" ht="15.75" customHeight="1" x14ac:dyDescent="0.2">
      <c r="A143" s="1"/>
      <c r="B143" s="1"/>
      <c r="C143" s="1"/>
      <c r="D143" s="166">
        <v>136</v>
      </c>
      <c r="E143" s="160"/>
      <c r="F143" s="5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42" t="str">
        <f>IFERROR(VLOOKUP(G143,'Z1 HAB CLASS'!$L$4:$N$9,3,FALSE)," ")</f>
        <v xml:space="preserve"> </v>
      </c>
      <c r="L143" s="43" t="str">
        <f t="shared" si="0"/>
        <v xml:space="preserve"> </v>
      </c>
      <c r="M143" s="1"/>
      <c r="N143" s="167"/>
      <c r="O143" s="168"/>
      <c r="P143" s="164" t="str">
        <f t="shared" si="1"/>
        <v xml:space="preserve"> </v>
      </c>
      <c r="Q143" s="164" t="str">
        <f t="shared" si="2"/>
        <v xml:space="preserve"> </v>
      </c>
      <c r="R143" s="164" t="str">
        <f t="shared" si="3"/>
        <v/>
      </c>
      <c r="S143" s="165" t="str">
        <f t="shared" si="4"/>
        <v xml:space="preserve"> </v>
      </c>
      <c r="T143" s="55"/>
      <c r="U143" s="1"/>
      <c r="V143" s="1"/>
      <c r="W143" s="1">
        <f t="shared" si="5"/>
        <v>0</v>
      </c>
      <c r="X143" s="1"/>
      <c r="Y143" s="1"/>
      <c r="Z143" s="1"/>
      <c r="AA143" s="1"/>
      <c r="AB143" s="1"/>
      <c r="AC143" s="1"/>
      <c r="AD143" s="1"/>
      <c r="AE143" s="1"/>
      <c r="AF143" s="1"/>
      <c r="AG143" s="1"/>
      <c r="AH143" s="1"/>
      <c r="AI143" s="1"/>
      <c r="AJ143" s="1"/>
      <c r="AK143" s="1"/>
      <c r="AL143" s="1"/>
      <c r="AM143" s="1"/>
      <c r="AN143" s="1"/>
      <c r="AO143" s="1"/>
      <c r="AP143" s="1"/>
      <c r="AQ143" s="1"/>
    </row>
    <row r="144" spans="1:43" ht="15.75" customHeight="1" x14ac:dyDescent="0.2">
      <c r="A144" s="1"/>
      <c r="B144" s="1"/>
      <c r="C144" s="1"/>
      <c r="D144" s="166">
        <v>137</v>
      </c>
      <c r="E144" s="160"/>
      <c r="F144" s="5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42" t="str">
        <f>IFERROR(VLOOKUP(G144,'Z1 HAB CLASS'!$L$4:$N$9,3,FALSE)," ")</f>
        <v xml:space="preserve"> </v>
      </c>
      <c r="L144" s="43" t="str">
        <f t="shared" si="0"/>
        <v xml:space="preserve"> </v>
      </c>
      <c r="M144" s="1"/>
      <c r="N144" s="167"/>
      <c r="O144" s="168"/>
      <c r="P144" s="164" t="str">
        <f t="shared" si="1"/>
        <v xml:space="preserve"> </v>
      </c>
      <c r="Q144" s="164" t="str">
        <f t="shared" si="2"/>
        <v xml:space="preserve"> </v>
      </c>
      <c r="R144" s="164" t="str">
        <f t="shared" si="3"/>
        <v/>
      </c>
      <c r="S144" s="165" t="str">
        <f t="shared" si="4"/>
        <v xml:space="preserve"> </v>
      </c>
      <c r="T144" s="55"/>
      <c r="U144" s="1"/>
      <c r="V144" s="1"/>
      <c r="W144" s="1">
        <f t="shared" si="5"/>
        <v>0</v>
      </c>
      <c r="X144" s="1"/>
      <c r="Y144" s="1"/>
      <c r="Z144" s="1"/>
      <c r="AA144" s="1"/>
      <c r="AB144" s="1"/>
      <c r="AC144" s="1"/>
      <c r="AD144" s="1"/>
      <c r="AE144" s="1"/>
      <c r="AF144" s="1"/>
      <c r="AG144" s="1"/>
      <c r="AH144" s="1"/>
      <c r="AI144" s="1"/>
      <c r="AJ144" s="1"/>
      <c r="AK144" s="1"/>
      <c r="AL144" s="1"/>
      <c r="AM144" s="1"/>
      <c r="AN144" s="1"/>
      <c r="AO144" s="1"/>
      <c r="AP144" s="1"/>
      <c r="AQ144" s="1"/>
    </row>
    <row r="145" spans="1:43" ht="15.75" customHeight="1" x14ac:dyDescent="0.2">
      <c r="A145" s="1"/>
      <c r="B145" s="1"/>
      <c r="C145" s="1"/>
      <c r="D145" s="166">
        <v>138</v>
      </c>
      <c r="E145" s="160"/>
      <c r="F145" s="5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42" t="str">
        <f>IFERROR(VLOOKUP(G145,'Z1 HAB CLASS'!$L$4:$N$9,3,FALSE)," ")</f>
        <v xml:space="preserve"> </v>
      </c>
      <c r="L145" s="43" t="str">
        <f t="shared" si="0"/>
        <v xml:space="preserve"> </v>
      </c>
      <c r="M145" s="1"/>
      <c r="N145" s="167"/>
      <c r="O145" s="168"/>
      <c r="P145" s="164" t="str">
        <f t="shared" si="1"/>
        <v xml:space="preserve"> </v>
      </c>
      <c r="Q145" s="164" t="str">
        <f t="shared" si="2"/>
        <v xml:space="preserve"> </v>
      </c>
      <c r="R145" s="164" t="str">
        <f t="shared" si="3"/>
        <v/>
      </c>
      <c r="S145" s="165" t="str">
        <f t="shared" si="4"/>
        <v xml:space="preserve"> </v>
      </c>
      <c r="T145" s="55"/>
      <c r="U145" s="1"/>
      <c r="V145" s="1"/>
      <c r="W145" s="1">
        <f t="shared" si="5"/>
        <v>0</v>
      </c>
      <c r="X145" s="1"/>
      <c r="Y145" s="1"/>
      <c r="Z145" s="1"/>
      <c r="AA145" s="1"/>
      <c r="AB145" s="1"/>
      <c r="AC145" s="1"/>
      <c r="AD145" s="1"/>
      <c r="AE145" s="1"/>
      <c r="AF145" s="1"/>
      <c r="AG145" s="1"/>
      <c r="AH145" s="1"/>
      <c r="AI145" s="1"/>
      <c r="AJ145" s="1"/>
      <c r="AK145" s="1"/>
      <c r="AL145" s="1"/>
      <c r="AM145" s="1"/>
      <c r="AN145" s="1"/>
      <c r="AO145" s="1"/>
      <c r="AP145" s="1"/>
      <c r="AQ145" s="1"/>
    </row>
    <row r="146" spans="1:43" ht="15.75" customHeight="1" x14ac:dyDescent="0.2">
      <c r="A146" s="1"/>
      <c r="B146" s="1"/>
      <c r="C146" s="1"/>
      <c r="D146" s="166">
        <v>139</v>
      </c>
      <c r="E146" s="160"/>
      <c r="F146" s="5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42" t="str">
        <f>IFERROR(VLOOKUP(G146,'Z1 HAB CLASS'!$L$4:$N$9,3,FALSE)," ")</f>
        <v xml:space="preserve"> </v>
      </c>
      <c r="L146" s="43" t="str">
        <f t="shared" si="0"/>
        <v xml:space="preserve"> </v>
      </c>
      <c r="M146" s="1"/>
      <c r="N146" s="167"/>
      <c r="O146" s="168"/>
      <c r="P146" s="164" t="str">
        <f t="shared" si="1"/>
        <v xml:space="preserve"> </v>
      </c>
      <c r="Q146" s="164" t="str">
        <f t="shared" si="2"/>
        <v xml:space="preserve"> </v>
      </c>
      <c r="R146" s="164" t="str">
        <f t="shared" si="3"/>
        <v/>
      </c>
      <c r="S146" s="165" t="str">
        <f t="shared" si="4"/>
        <v xml:space="preserve"> </v>
      </c>
      <c r="T146" s="55"/>
      <c r="U146" s="1"/>
      <c r="V146" s="1"/>
      <c r="W146" s="1">
        <f t="shared" si="5"/>
        <v>0</v>
      </c>
      <c r="X146" s="1"/>
      <c r="Y146" s="1"/>
      <c r="Z146" s="1"/>
      <c r="AA146" s="1"/>
      <c r="AB146" s="1"/>
      <c r="AC146" s="1"/>
      <c r="AD146" s="1"/>
      <c r="AE146" s="1"/>
      <c r="AF146" s="1"/>
      <c r="AG146" s="1"/>
      <c r="AH146" s="1"/>
      <c r="AI146" s="1"/>
      <c r="AJ146" s="1"/>
      <c r="AK146" s="1"/>
      <c r="AL146" s="1"/>
      <c r="AM146" s="1"/>
      <c r="AN146" s="1"/>
      <c r="AO146" s="1"/>
      <c r="AP146" s="1"/>
      <c r="AQ146" s="1"/>
    </row>
    <row r="147" spans="1:43" ht="15.75" customHeight="1" x14ac:dyDescent="0.2">
      <c r="A147" s="1"/>
      <c r="B147" s="1"/>
      <c r="C147" s="1"/>
      <c r="D147" s="166">
        <v>140</v>
      </c>
      <c r="E147" s="160"/>
      <c r="F147" s="5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42" t="str">
        <f>IFERROR(VLOOKUP(G147,'Z1 HAB CLASS'!$L$4:$N$9,3,FALSE)," ")</f>
        <v xml:space="preserve"> </v>
      </c>
      <c r="L147" s="43" t="str">
        <f t="shared" si="0"/>
        <v xml:space="preserve"> </v>
      </c>
      <c r="M147" s="1"/>
      <c r="N147" s="167"/>
      <c r="O147" s="168"/>
      <c r="P147" s="164" t="str">
        <f t="shared" si="1"/>
        <v xml:space="preserve"> </v>
      </c>
      <c r="Q147" s="164" t="str">
        <f t="shared" si="2"/>
        <v xml:space="preserve"> </v>
      </c>
      <c r="R147" s="164" t="str">
        <f t="shared" si="3"/>
        <v/>
      </c>
      <c r="S147" s="165" t="str">
        <f t="shared" si="4"/>
        <v xml:space="preserve"> </v>
      </c>
      <c r="T147" s="55"/>
      <c r="U147" s="1"/>
      <c r="V147" s="1"/>
      <c r="W147" s="1">
        <f t="shared" si="5"/>
        <v>0</v>
      </c>
      <c r="X147" s="1"/>
      <c r="Y147" s="1"/>
      <c r="Z147" s="1"/>
      <c r="AA147" s="1"/>
      <c r="AB147" s="1"/>
      <c r="AC147" s="1"/>
      <c r="AD147" s="1"/>
      <c r="AE147" s="1"/>
      <c r="AF147" s="1"/>
      <c r="AG147" s="1"/>
      <c r="AH147" s="1"/>
      <c r="AI147" s="1"/>
      <c r="AJ147" s="1"/>
      <c r="AK147" s="1"/>
      <c r="AL147" s="1"/>
      <c r="AM147" s="1"/>
      <c r="AN147" s="1"/>
      <c r="AO147" s="1"/>
      <c r="AP147" s="1"/>
      <c r="AQ147" s="1"/>
    </row>
    <row r="148" spans="1:43" ht="15.75" customHeight="1" x14ac:dyDescent="0.2">
      <c r="A148" s="1"/>
      <c r="B148" s="1"/>
      <c r="C148" s="1"/>
      <c r="D148" s="166">
        <v>141</v>
      </c>
      <c r="E148" s="160"/>
      <c r="F148" s="5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42" t="str">
        <f>IFERROR(VLOOKUP(G148,'Z1 HAB CLASS'!$L$4:$N$9,3,FALSE)," ")</f>
        <v xml:space="preserve"> </v>
      </c>
      <c r="L148" s="43" t="str">
        <f t="shared" si="0"/>
        <v xml:space="preserve"> </v>
      </c>
      <c r="M148" s="1"/>
      <c r="N148" s="167"/>
      <c r="O148" s="168"/>
      <c r="P148" s="164" t="str">
        <f t="shared" si="1"/>
        <v xml:space="preserve"> </v>
      </c>
      <c r="Q148" s="164" t="str">
        <f t="shared" si="2"/>
        <v xml:space="preserve"> </v>
      </c>
      <c r="R148" s="164" t="str">
        <f t="shared" si="3"/>
        <v/>
      </c>
      <c r="S148" s="165" t="str">
        <f t="shared" si="4"/>
        <v xml:space="preserve"> </v>
      </c>
      <c r="T148" s="55"/>
      <c r="U148" s="1"/>
      <c r="V148" s="1"/>
      <c r="W148" s="1">
        <f t="shared" si="5"/>
        <v>0</v>
      </c>
      <c r="X148" s="1"/>
      <c r="Y148" s="1"/>
      <c r="Z148" s="1"/>
      <c r="AA148" s="1"/>
      <c r="AB148" s="1"/>
      <c r="AC148" s="1"/>
      <c r="AD148" s="1"/>
      <c r="AE148" s="1"/>
      <c r="AF148" s="1"/>
      <c r="AG148" s="1"/>
      <c r="AH148" s="1"/>
      <c r="AI148" s="1"/>
      <c r="AJ148" s="1"/>
      <c r="AK148" s="1"/>
      <c r="AL148" s="1"/>
      <c r="AM148" s="1"/>
      <c r="AN148" s="1"/>
      <c r="AO148" s="1"/>
      <c r="AP148" s="1"/>
      <c r="AQ148" s="1"/>
    </row>
    <row r="149" spans="1:43" ht="15.75" customHeight="1" x14ac:dyDescent="0.2">
      <c r="A149" s="1"/>
      <c r="B149" s="1"/>
      <c r="C149" s="1"/>
      <c r="D149" s="166">
        <v>142</v>
      </c>
      <c r="E149" s="160"/>
      <c r="F149" s="5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42" t="str">
        <f>IFERROR(VLOOKUP(G149,'Z1 HAB CLASS'!$L$4:$N$9,3,FALSE)," ")</f>
        <v xml:space="preserve"> </v>
      </c>
      <c r="L149" s="43" t="str">
        <f t="shared" si="0"/>
        <v xml:space="preserve"> </v>
      </c>
      <c r="M149" s="1"/>
      <c r="N149" s="167"/>
      <c r="O149" s="168"/>
      <c r="P149" s="164" t="str">
        <f t="shared" si="1"/>
        <v xml:space="preserve"> </v>
      </c>
      <c r="Q149" s="164" t="str">
        <f t="shared" si="2"/>
        <v xml:space="preserve"> </v>
      </c>
      <c r="R149" s="164" t="str">
        <f t="shared" si="3"/>
        <v/>
      </c>
      <c r="S149" s="165" t="str">
        <f t="shared" si="4"/>
        <v xml:space="preserve"> </v>
      </c>
      <c r="T149" s="55"/>
      <c r="U149" s="1"/>
      <c r="V149" s="1"/>
      <c r="W149" s="1">
        <f t="shared" si="5"/>
        <v>0</v>
      </c>
      <c r="X149" s="1"/>
      <c r="Y149" s="1"/>
      <c r="Z149" s="1"/>
      <c r="AA149" s="1"/>
      <c r="AB149" s="1"/>
      <c r="AC149" s="1"/>
      <c r="AD149" s="1"/>
      <c r="AE149" s="1"/>
      <c r="AF149" s="1"/>
      <c r="AG149" s="1"/>
      <c r="AH149" s="1"/>
      <c r="AI149" s="1"/>
      <c r="AJ149" s="1"/>
      <c r="AK149" s="1"/>
      <c r="AL149" s="1"/>
      <c r="AM149" s="1"/>
      <c r="AN149" s="1"/>
      <c r="AO149" s="1"/>
      <c r="AP149" s="1"/>
      <c r="AQ149" s="1"/>
    </row>
    <row r="150" spans="1:43" ht="15.75" customHeight="1" x14ac:dyDescent="0.2">
      <c r="A150" s="1"/>
      <c r="B150" s="1"/>
      <c r="C150" s="1"/>
      <c r="D150" s="166">
        <v>143</v>
      </c>
      <c r="E150" s="160"/>
      <c r="F150" s="5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42" t="str">
        <f>IFERROR(VLOOKUP(G150,'Z1 HAB CLASS'!$L$4:$N$9,3,FALSE)," ")</f>
        <v xml:space="preserve"> </v>
      </c>
      <c r="L150" s="43" t="str">
        <f t="shared" si="0"/>
        <v xml:space="preserve"> </v>
      </c>
      <c r="M150" s="1"/>
      <c r="N150" s="167"/>
      <c r="O150" s="168"/>
      <c r="P150" s="164" t="str">
        <f t="shared" si="1"/>
        <v xml:space="preserve"> </v>
      </c>
      <c r="Q150" s="164" t="str">
        <f t="shared" si="2"/>
        <v xml:space="preserve"> </v>
      </c>
      <c r="R150" s="164" t="str">
        <f t="shared" si="3"/>
        <v/>
      </c>
      <c r="S150" s="165" t="str">
        <f t="shared" si="4"/>
        <v xml:space="preserve"> </v>
      </c>
      <c r="T150" s="55"/>
      <c r="U150" s="1"/>
      <c r="V150" s="1"/>
      <c r="W150" s="1">
        <f t="shared" si="5"/>
        <v>0</v>
      </c>
      <c r="X150" s="1"/>
      <c r="Y150" s="1"/>
      <c r="Z150" s="1"/>
      <c r="AA150" s="1"/>
      <c r="AB150" s="1"/>
      <c r="AC150" s="1"/>
      <c r="AD150" s="1"/>
      <c r="AE150" s="1"/>
      <c r="AF150" s="1"/>
      <c r="AG150" s="1"/>
      <c r="AH150" s="1"/>
      <c r="AI150" s="1"/>
      <c r="AJ150" s="1"/>
      <c r="AK150" s="1"/>
      <c r="AL150" s="1"/>
      <c r="AM150" s="1"/>
      <c r="AN150" s="1"/>
      <c r="AO150" s="1"/>
      <c r="AP150" s="1"/>
      <c r="AQ150" s="1"/>
    </row>
    <row r="151" spans="1:43" ht="15.75" customHeight="1" x14ac:dyDescent="0.2">
      <c r="A151" s="1"/>
      <c r="B151" s="1"/>
      <c r="C151" s="1"/>
      <c r="D151" s="166">
        <v>144</v>
      </c>
      <c r="E151" s="160"/>
      <c r="F151" s="5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42" t="str">
        <f>IFERROR(VLOOKUP(G151,'Z1 HAB CLASS'!$L$4:$N$9,3,FALSE)," ")</f>
        <v xml:space="preserve"> </v>
      </c>
      <c r="L151" s="43" t="str">
        <f t="shared" si="0"/>
        <v xml:space="preserve"> </v>
      </c>
      <c r="M151" s="1"/>
      <c r="N151" s="167"/>
      <c r="O151" s="168"/>
      <c r="P151" s="164" t="str">
        <f t="shared" si="1"/>
        <v xml:space="preserve"> </v>
      </c>
      <c r="Q151" s="164" t="str">
        <f t="shared" si="2"/>
        <v xml:space="preserve"> </v>
      </c>
      <c r="R151" s="164" t="str">
        <f t="shared" si="3"/>
        <v/>
      </c>
      <c r="S151" s="165" t="str">
        <f t="shared" si="4"/>
        <v xml:space="preserve"> </v>
      </c>
      <c r="T151" s="55"/>
      <c r="U151" s="1"/>
      <c r="V151" s="1"/>
      <c r="W151" s="1">
        <f t="shared" si="5"/>
        <v>0</v>
      </c>
      <c r="X151" s="1"/>
      <c r="Y151" s="1"/>
      <c r="Z151" s="1"/>
      <c r="AA151" s="1"/>
      <c r="AB151" s="1"/>
      <c r="AC151" s="1"/>
      <c r="AD151" s="1"/>
      <c r="AE151" s="1"/>
      <c r="AF151" s="1"/>
      <c r="AG151" s="1"/>
      <c r="AH151" s="1"/>
      <c r="AI151" s="1"/>
      <c r="AJ151" s="1"/>
      <c r="AK151" s="1"/>
      <c r="AL151" s="1"/>
      <c r="AM151" s="1"/>
      <c r="AN151" s="1"/>
      <c r="AO151" s="1"/>
      <c r="AP151" s="1"/>
      <c r="AQ151" s="1"/>
    </row>
    <row r="152" spans="1:43" ht="15.75" customHeight="1" x14ac:dyDescent="0.2">
      <c r="A152" s="1"/>
      <c r="B152" s="1"/>
      <c r="C152" s="1"/>
      <c r="D152" s="166">
        <v>145</v>
      </c>
      <c r="E152" s="160"/>
      <c r="F152" s="5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42" t="str">
        <f>IFERROR(VLOOKUP(G152,'Z1 HAB CLASS'!$L$4:$N$9,3,FALSE)," ")</f>
        <v xml:space="preserve"> </v>
      </c>
      <c r="L152" s="43" t="str">
        <f t="shared" si="0"/>
        <v xml:space="preserve"> </v>
      </c>
      <c r="M152" s="1"/>
      <c r="N152" s="167"/>
      <c r="O152" s="168"/>
      <c r="P152" s="164" t="str">
        <f t="shared" si="1"/>
        <v xml:space="preserve"> </v>
      </c>
      <c r="Q152" s="164" t="str">
        <f t="shared" si="2"/>
        <v xml:space="preserve"> </v>
      </c>
      <c r="R152" s="164" t="str">
        <f t="shared" si="3"/>
        <v/>
      </c>
      <c r="S152" s="165" t="str">
        <f t="shared" si="4"/>
        <v xml:space="preserve"> </v>
      </c>
      <c r="T152" s="55"/>
      <c r="U152" s="1"/>
      <c r="V152" s="1"/>
      <c r="W152" s="1">
        <f t="shared" si="5"/>
        <v>0</v>
      </c>
      <c r="X152" s="1"/>
      <c r="Y152" s="1"/>
      <c r="Z152" s="1"/>
      <c r="AA152" s="1"/>
      <c r="AB152" s="1"/>
      <c r="AC152" s="1"/>
      <c r="AD152" s="1"/>
      <c r="AE152" s="1"/>
      <c r="AF152" s="1"/>
      <c r="AG152" s="1"/>
      <c r="AH152" s="1"/>
      <c r="AI152" s="1"/>
      <c r="AJ152" s="1"/>
      <c r="AK152" s="1"/>
      <c r="AL152" s="1"/>
      <c r="AM152" s="1"/>
      <c r="AN152" s="1"/>
      <c r="AO152" s="1"/>
      <c r="AP152" s="1"/>
      <c r="AQ152" s="1"/>
    </row>
    <row r="153" spans="1:43" ht="15.75" customHeight="1" x14ac:dyDescent="0.2">
      <c r="A153" s="1"/>
      <c r="B153" s="1"/>
      <c r="C153" s="1"/>
      <c r="D153" s="166">
        <v>146</v>
      </c>
      <c r="E153" s="160"/>
      <c r="F153" s="5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42" t="str">
        <f>IFERROR(VLOOKUP(G153,'Z1 HAB CLASS'!$L$4:$N$9,3,FALSE)," ")</f>
        <v xml:space="preserve"> </v>
      </c>
      <c r="L153" s="43" t="str">
        <f t="shared" si="0"/>
        <v xml:space="preserve"> </v>
      </c>
      <c r="M153" s="1"/>
      <c r="N153" s="167"/>
      <c r="O153" s="168"/>
      <c r="P153" s="164" t="str">
        <f t="shared" si="1"/>
        <v xml:space="preserve"> </v>
      </c>
      <c r="Q153" s="164" t="str">
        <f t="shared" si="2"/>
        <v xml:space="preserve"> </v>
      </c>
      <c r="R153" s="164" t="str">
        <f t="shared" si="3"/>
        <v/>
      </c>
      <c r="S153" s="165" t="str">
        <f t="shared" si="4"/>
        <v xml:space="preserve"> </v>
      </c>
      <c r="T153" s="55"/>
      <c r="U153" s="1"/>
      <c r="V153" s="1"/>
      <c r="W153" s="1">
        <f t="shared" si="5"/>
        <v>0</v>
      </c>
      <c r="X153" s="1"/>
      <c r="Y153" s="1"/>
      <c r="Z153" s="1"/>
      <c r="AA153" s="1"/>
      <c r="AB153" s="1"/>
      <c r="AC153" s="1"/>
      <c r="AD153" s="1"/>
      <c r="AE153" s="1"/>
      <c r="AF153" s="1"/>
      <c r="AG153" s="1"/>
      <c r="AH153" s="1"/>
      <c r="AI153" s="1"/>
      <c r="AJ153" s="1"/>
      <c r="AK153" s="1"/>
      <c r="AL153" s="1"/>
      <c r="AM153" s="1"/>
      <c r="AN153" s="1"/>
      <c r="AO153" s="1"/>
      <c r="AP153" s="1"/>
      <c r="AQ153" s="1"/>
    </row>
    <row r="154" spans="1:43" ht="15.75" customHeight="1" x14ac:dyDescent="0.2">
      <c r="A154" s="1"/>
      <c r="B154" s="1"/>
      <c r="C154" s="1"/>
      <c r="D154" s="166">
        <v>147</v>
      </c>
      <c r="E154" s="160"/>
      <c r="F154" s="5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42" t="str">
        <f>IFERROR(VLOOKUP(G154,'Z1 HAB CLASS'!$L$4:$N$9,3,FALSE)," ")</f>
        <v xml:space="preserve"> </v>
      </c>
      <c r="L154" s="43" t="str">
        <f t="shared" si="0"/>
        <v xml:space="preserve"> </v>
      </c>
      <c r="M154" s="1"/>
      <c r="N154" s="167"/>
      <c r="O154" s="168"/>
      <c r="P154" s="164" t="str">
        <f t="shared" si="1"/>
        <v xml:space="preserve"> </v>
      </c>
      <c r="Q154" s="164" t="str">
        <f t="shared" si="2"/>
        <v xml:space="preserve"> </v>
      </c>
      <c r="R154" s="164" t="str">
        <f t="shared" si="3"/>
        <v/>
      </c>
      <c r="S154" s="165" t="str">
        <f t="shared" si="4"/>
        <v xml:space="preserve"> </v>
      </c>
      <c r="T154" s="55"/>
      <c r="U154" s="1"/>
      <c r="V154" s="1"/>
      <c r="W154" s="1">
        <f t="shared" si="5"/>
        <v>0</v>
      </c>
      <c r="X154" s="1"/>
      <c r="Y154" s="1"/>
      <c r="Z154" s="1"/>
      <c r="AA154" s="1"/>
      <c r="AB154" s="1"/>
      <c r="AC154" s="1"/>
      <c r="AD154" s="1"/>
      <c r="AE154" s="1"/>
      <c r="AF154" s="1"/>
      <c r="AG154" s="1"/>
      <c r="AH154" s="1"/>
      <c r="AI154" s="1"/>
      <c r="AJ154" s="1"/>
      <c r="AK154" s="1"/>
      <c r="AL154" s="1"/>
      <c r="AM154" s="1"/>
      <c r="AN154" s="1"/>
      <c r="AO154" s="1"/>
      <c r="AP154" s="1"/>
      <c r="AQ154" s="1"/>
    </row>
    <row r="155" spans="1:43" ht="15.75" customHeight="1" x14ac:dyDescent="0.2">
      <c r="A155" s="1"/>
      <c r="B155" s="1"/>
      <c r="C155" s="1"/>
      <c r="D155" s="166">
        <v>148</v>
      </c>
      <c r="E155" s="160"/>
      <c r="F155" s="5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42" t="str">
        <f>IFERROR(VLOOKUP(G155,'Z1 HAB CLASS'!$L$4:$N$9,3,FALSE)," ")</f>
        <v xml:space="preserve"> </v>
      </c>
      <c r="L155" s="43" t="str">
        <f t="shared" si="0"/>
        <v xml:space="preserve"> </v>
      </c>
      <c r="M155" s="1"/>
      <c r="N155" s="167"/>
      <c r="O155" s="168"/>
      <c r="P155" s="164" t="str">
        <f t="shared" si="1"/>
        <v xml:space="preserve"> </v>
      </c>
      <c r="Q155" s="164" t="str">
        <f t="shared" si="2"/>
        <v xml:space="preserve"> </v>
      </c>
      <c r="R155" s="164" t="str">
        <f t="shared" si="3"/>
        <v/>
      </c>
      <c r="S155" s="165" t="str">
        <f t="shared" si="4"/>
        <v xml:space="preserve"> </v>
      </c>
      <c r="T155" s="55"/>
      <c r="U155" s="1"/>
      <c r="V155" s="1"/>
      <c r="W155" s="1">
        <f t="shared" si="5"/>
        <v>0</v>
      </c>
      <c r="X155" s="1"/>
      <c r="Y155" s="1"/>
      <c r="Z155" s="1"/>
      <c r="AA155" s="1"/>
      <c r="AB155" s="1"/>
      <c r="AC155" s="1"/>
      <c r="AD155" s="1"/>
      <c r="AE155" s="1"/>
      <c r="AF155" s="1"/>
      <c r="AG155" s="1"/>
      <c r="AH155" s="1"/>
      <c r="AI155" s="1"/>
      <c r="AJ155" s="1"/>
      <c r="AK155" s="1"/>
      <c r="AL155" s="1"/>
      <c r="AM155" s="1"/>
      <c r="AN155" s="1"/>
      <c r="AO155" s="1"/>
      <c r="AP155" s="1"/>
      <c r="AQ155" s="1"/>
    </row>
    <row r="156" spans="1:43" ht="15.75" customHeight="1" x14ac:dyDescent="0.2">
      <c r="A156" s="1"/>
      <c r="B156" s="1"/>
      <c r="C156" s="1"/>
      <c r="D156" s="166">
        <v>149</v>
      </c>
      <c r="E156" s="160"/>
      <c r="F156" s="5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42" t="str">
        <f>IFERROR(VLOOKUP(G156,'Z1 HAB CLASS'!$L$4:$N$9,3,FALSE)," ")</f>
        <v xml:space="preserve"> </v>
      </c>
      <c r="L156" s="43" t="str">
        <f t="shared" si="0"/>
        <v xml:space="preserve"> </v>
      </c>
      <c r="M156" s="1"/>
      <c r="N156" s="167"/>
      <c r="O156" s="168"/>
      <c r="P156" s="164" t="str">
        <f t="shared" si="1"/>
        <v xml:space="preserve"> </v>
      </c>
      <c r="Q156" s="164" t="str">
        <f t="shared" si="2"/>
        <v xml:space="preserve"> </v>
      </c>
      <c r="R156" s="164" t="str">
        <f t="shared" si="3"/>
        <v/>
      </c>
      <c r="S156" s="165" t="str">
        <f t="shared" si="4"/>
        <v xml:space="preserve"> </v>
      </c>
      <c r="T156" s="55"/>
      <c r="U156" s="1"/>
      <c r="V156" s="1"/>
      <c r="W156" s="1">
        <f t="shared" si="5"/>
        <v>0</v>
      </c>
      <c r="X156" s="1"/>
      <c r="Y156" s="1"/>
      <c r="Z156" s="1"/>
      <c r="AA156" s="1"/>
      <c r="AB156" s="1"/>
      <c r="AC156" s="1"/>
      <c r="AD156" s="1"/>
      <c r="AE156" s="1"/>
      <c r="AF156" s="1"/>
      <c r="AG156" s="1"/>
      <c r="AH156" s="1"/>
      <c r="AI156" s="1"/>
      <c r="AJ156" s="1"/>
      <c r="AK156" s="1"/>
      <c r="AL156" s="1"/>
      <c r="AM156" s="1"/>
      <c r="AN156" s="1"/>
      <c r="AO156" s="1"/>
      <c r="AP156" s="1"/>
      <c r="AQ156" s="1"/>
    </row>
    <row r="157" spans="1:43" ht="15.75" customHeight="1" x14ac:dyDescent="0.2">
      <c r="A157" s="1"/>
      <c r="B157" s="1"/>
      <c r="C157" s="1"/>
      <c r="D157" s="166">
        <v>150</v>
      </c>
      <c r="E157" s="160"/>
      <c r="F157" s="5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42" t="str">
        <f>IFERROR(VLOOKUP(G157,'Z1 HAB CLASS'!$L$4:$N$9,3,FALSE)," ")</f>
        <v xml:space="preserve"> </v>
      </c>
      <c r="L157" s="43" t="str">
        <f t="shared" si="0"/>
        <v xml:space="preserve"> </v>
      </c>
      <c r="M157" s="1"/>
      <c r="N157" s="167"/>
      <c r="O157" s="168"/>
      <c r="P157" s="164" t="str">
        <f t="shared" si="1"/>
        <v xml:space="preserve"> </v>
      </c>
      <c r="Q157" s="164" t="str">
        <f t="shared" si="2"/>
        <v xml:space="preserve"> </v>
      </c>
      <c r="R157" s="164" t="str">
        <f t="shared" si="3"/>
        <v/>
      </c>
      <c r="S157" s="165" t="str">
        <f t="shared" si="4"/>
        <v xml:space="preserve"> </v>
      </c>
      <c r="T157" s="55"/>
      <c r="U157" s="1"/>
      <c r="V157" s="1"/>
      <c r="W157" s="1">
        <f t="shared" si="5"/>
        <v>0</v>
      </c>
      <c r="X157" s="1"/>
      <c r="Y157" s="1"/>
      <c r="Z157" s="1"/>
      <c r="AA157" s="1"/>
      <c r="AB157" s="1"/>
      <c r="AC157" s="1"/>
      <c r="AD157" s="1"/>
      <c r="AE157" s="1"/>
      <c r="AF157" s="1"/>
      <c r="AG157" s="1"/>
      <c r="AH157" s="1"/>
      <c r="AI157" s="1"/>
      <c r="AJ157" s="1"/>
      <c r="AK157" s="1"/>
      <c r="AL157" s="1"/>
      <c r="AM157" s="1"/>
      <c r="AN157" s="1"/>
      <c r="AO157" s="1"/>
      <c r="AP157" s="1"/>
      <c r="AQ157" s="1"/>
    </row>
    <row r="158" spans="1:43" ht="15.75" customHeight="1" x14ac:dyDescent="0.2">
      <c r="A158" s="1"/>
      <c r="B158" s="1"/>
      <c r="C158" s="1"/>
      <c r="D158" s="166">
        <v>151</v>
      </c>
      <c r="E158" s="160"/>
      <c r="F158" s="5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42" t="str">
        <f>IFERROR(VLOOKUP(G158,'Z1 HAB CLASS'!$L$4:$N$9,3,FALSE)," ")</f>
        <v xml:space="preserve"> </v>
      </c>
      <c r="L158" s="43" t="str">
        <f t="shared" si="0"/>
        <v xml:space="preserve"> </v>
      </c>
      <c r="M158" s="1"/>
      <c r="N158" s="167"/>
      <c r="O158" s="168"/>
      <c r="P158" s="164" t="str">
        <f t="shared" si="1"/>
        <v xml:space="preserve"> </v>
      </c>
      <c r="Q158" s="164" t="str">
        <f t="shared" si="2"/>
        <v xml:space="preserve"> </v>
      </c>
      <c r="R158" s="164" t="str">
        <f t="shared" si="3"/>
        <v/>
      </c>
      <c r="S158" s="165" t="str">
        <f t="shared" si="4"/>
        <v xml:space="preserve"> </v>
      </c>
      <c r="T158" s="55"/>
      <c r="U158" s="1"/>
      <c r="V158" s="1"/>
      <c r="W158" s="1">
        <f t="shared" si="5"/>
        <v>0</v>
      </c>
      <c r="X158" s="1"/>
      <c r="Y158" s="1"/>
      <c r="Z158" s="1"/>
      <c r="AA158" s="1"/>
      <c r="AB158" s="1"/>
      <c r="AC158" s="1"/>
      <c r="AD158" s="1"/>
      <c r="AE158" s="1"/>
      <c r="AF158" s="1"/>
      <c r="AG158" s="1"/>
      <c r="AH158" s="1"/>
      <c r="AI158" s="1"/>
      <c r="AJ158" s="1"/>
      <c r="AK158" s="1"/>
      <c r="AL158" s="1"/>
      <c r="AM158" s="1"/>
      <c r="AN158" s="1"/>
      <c r="AO158" s="1"/>
      <c r="AP158" s="1"/>
      <c r="AQ158" s="1"/>
    </row>
    <row r="159" spans="1:43" ht="15.75" customHeight="1" x14ac:dyDescent="0.2">
      <c r="A159" s="1"/>
      <c r="B159" s="1"/>
      <c r="C159" s="1"/>
      <c r="D159" s="166">
        <v>152</v>
      </c>
      <c r="E159" s="160"/>
      <c r="F159" s="5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42" t="str">
        <f>IFERROR(VLOOKUP(G159,'Z1 HAB CLASS'!$L$4:$N$9,3,FALSE)," ")</f>
        <v xml:space="preserve"> </v>
      </c>
      <c r="L159" s="43" t="str">
        <f t="shared" si="0"/>
        <v xml:space="preserve"> </v>
      </c>
      <c r="M159" s="1"/>
      <c r="N159" s="167"/>
      <c r="O159" s="168"/>
      <c r="P159" s="164" t="str">
        <f t="shared" si="1"/>
        <v xml:space="preserve"> </v>
      </c>
      <c r="Q159" s="164" t="str">
        <f t="shared" si="2"/>
        <v xml:space="preserve"> </v>
      </c>
      <c r="R159" s="164" t="str">
        <f t="shared" si="3"/>
        <v/>
      </c>
      <c r="S159" s="165" t="str">
        <f t="shared" si="4"/>
        <v xml:space="preserve"> </v>
      </c>
      <c r="T159" s="55"/>
      <c r="U159" s="1"/>
      <c r="V159" s="1"/>
      <c r="W159" s="1">
        <f t="shared" si="5"/>
        <v>0</v>
      </c>
      <c r="X159" s="1"/>
      <c r="Y159" s="1"/>
      <c r="Z159" s="1"/>
      <c r="AA159" s="1"/>
      <c r="AB159" s="1"/>
      <c r="AC159" s="1"/>
      <c r="AD159" s="1"/>
      <c r="AE159" s="1"/>
      <c r="AF159" s="1"/>
      <c r="AG159" s="1"/>
      <c r="AH159" s="1"/>
      <c r="AI159" s="1"/>
      <c r="AJ159" s="1"/>
      <c r="AK159" s="1"/>
      <c r="AL159" s="1"/>
      <c r="AM159" s="1"/>
      <c r="AN159" s="1"/>
      <c r="AO159" s="1"/>
      <c r="AP159" s="1"/>
      <c r="AQ159" s="1"/>
    </row>
    <row r="160" spans="1:43" ht="15.75" customHeight="1" x14ac:dyDescent="0.2">
      <c r="A160" s="1"/>
      <c r="B160" s="1"/>
      <c r="C160" s="1"/>
      <c r="D160" s="166">
        <v>153</v>
      </c>
      <c r="E160" s="160"/>
      <c r="F160" s="5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42" t="str">
        <f>IFERROR(VLOOKUP(G160,'Z1 HAB CLASS'!$L$4:$N$9,3,FALSE)," ")</f>
        <v xml:space="preserve"> </v>
      </c>
      <c r="L160" s="43" t="str">
        <f t="shared" si="0"/>
        <v xml:space="preserve"> </v>
      </c>
      <c r="M160" s="1"/>
      <c r="N160" s="167"/>
      <c r="O160" s="168"/>
      <c r="P160" s="164" t="str">
        <f t="shared" si="1"/>
        <v xml:space="preserve"> </v>
      </c>
      <c r="Q160" s="164" t="str">
        <f t="shared" si="2"/>
        <v xml:space="preserve"> </v>
      </c>
      <c r="R160" s="164" t="str">
        <f t="shared" si="3"/>
        <v/>
      </c>
      <c r="S160" s="165" t="str">
        <f t="shared" si="4"/>
        <v xml:space="preserve"> </v>
      </c>
      <c r="T160" s="55"/>
      <c r="U160" s="1"/>
      <c r="V160" s="1"/>
      <c r="W160" s="1">
        <f t="shared" si="5"/>
        <v>0</v>
      </c>
      <c r="X160" s="1"/>
      <c r="Y160" s="1"/>
      <c r="Z160" s="1"/>
      <c r="AA160" s="1"/>
      <c r="AB160" s="1"/>
      <c r="AC160" s="1"/>
      <c r="AD160" s="1"/>
      <c r="AE160" s="1"/>
      <c r="AF160" s="1"/>
      <c r="AG160" s="1"/>
      <c r="AH160" s="1"/>
      <c r="AI160" s="1"/>
      <c r="AJ160" s="1"/>
      <c r="AK160" s="1"/>
      <c r="AL160" s="1"/>
      <c r="AM160" s="1"/>
      <c r="AN160" s="1"/>
      <c r="AO160" s="1"/>
      <c r="AP160" s="1"/>
      <c r="AQ160" s="1"/>
    </row>
    <row r="161" spans="1:43" ht="15.75" customHeight="1" x14ac:dyDescent="0.2">
      <c r="A161" s="1"/>
      <c r="B161" s="1"/>
      <c r="C161" s="1"/>
      <c r="D161" s="166">
        <v>154</v>
      </c>
      <c r="E161" s="160"/>
      <c r="F161" s="5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42" t="str">
        <f>IFERROR(VLOOKUP(G161,'Z1 HAB CLASS'!$L$4:$N$9,3,FALSE)," ")</f>
        <v xml:space="preserve"> </v>
      </c>
      <c r="L161" s="43" t="str">
        <f t="shared" si="0"/>
        <v xml:space="preserve"> </v>
      </c>
      <c r="M161" s="1"/>
      <c r="N161" s="167"/>
      <c r="O161" s="168"/>
      <c r="P161" s="164" t="str">
        <f t="shared" si="1"/>
        <v xml:space="preserve"> </v>
      </c>
      <c r="Q161" s="164" t="str">
        <f t="shared" si="2"/>
        <v xml:space="preserve"> </v>
      </c>
      <c r="R161" s="164" t="str">
        <f t="shared" si="3"/>
        <v/>
      </c>
      <c r="S161" s="165" t="str">
        <f t="shared" si="4"/>
        <v xml:space="preserve"> </v>
      </c>
      <c r="T161" s="55"/>
      <c r="U161" s="1"/>
      <c r="V161" s="1"/>
      <c r="W161" s="1">
        <f t="shared" si="5"/>
        <v>0</v>
      </c>
      <c r="X161" s="1"/>
      <c r="Y161" s="1"/>
      <c r="Z161" s="1"/>
      <c r="AA161" s="1"/>
      <c r="AB161" s="1"/>
      <c r="AC161" s="1"/>
      <c r="AD161" s="1"/>
      <c r="AE161" s="1"/>
      <c r="AF161" s="1"/>
      <c r="AG161" s="1"/>
      <c r="AH161" s="1"/>
      <c r="AI161" s="1"/>
      <c r="AJ161" s="1"/>
      <c r="AK161" s="1"/>
      <c r="AL161" s="1"/>
      <c r="AM161" s="1"/>
      <c r="AN161" s="1"/>
      <c r="AO161" s="1"/>
      <c r="AP161" s="1"/>
      <c r="AQ161" s="1"/>
    </row>
    <row r="162" spans="1:43" ht="15.75" customHeight="1" x14ac:dyDescent="0.2">
      <c r="A162" s="1"/>
      <c r="B162" s="1"/>
      <c r="C162" s="1"/>
      <c r="D162" s="166">
        <v>155</v>
      </c>
      <c r="E162" s="160"/>
      <c r="F162" s="5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42" t="str">
        <f>IFERROR(VLOOKUP(G162,'Z1 HAB CLASS'!$L$4:$N$9,3,FALSE)," ")</f>
        <v xml:space="preserve"> </v>
      </c>
      <c r="L162" s="43" t="str">
        <f t="shared" si="0"/>
        <v xml:space="preserve"> </v>
      </c>
      <c r="M162" s="1"/>
      <c r="N162" s="167"/>
      <c r="O162" s="168"/>
      <c r="P162" s="164" t="str">
        <f t="shared" si="1"/>
        <v xml:space="preserve"> </v>
      </c>
      <c r="Q162" s="164" t="str">
        <f t="shared" si="2"/>
        <v xml:space="preserve"> </v>
      </c>
      <c r="R162" s="164" t="str">
        <f t="shared" si="3"/>
        <v/>
      </c>
      <c r="S162" s="165" t="str">
        <f t="shared" si="4"/>
        <v xml:space="preserve"> </v>
      </c>
      <c r="T162" s="55"/>
      <c r="U162" s="1"/>
      <c r="V162" s="1"/>
      <c r="W162" s="1">
        <f t="shared" si="5"/>
        <v>0</v>
      </c>
      <c r="X162" s="1"/>
      <c r="Y162" s="1"/>
      <c r="Z162" s="1"/>
      <c r="AA162" s="1"/>
      <c r="AB162" s="1"/>
      <c r="AC162" s="1"/>
      <c r="AD162" s="1"/>
      <c r="AE162" s="1"/>
      <c r="AF162" s="1"/>
      <c r="AG162" s="1"/>
      <c r="AH162" s="1"/>
      <c r="AI162" s="1"/>
      <c r="AJ162" s="1"/>
      <c r="AK162" s="1"/>
      <c r="AL162" s="1"/>
      <c r="AM162" s="1"/>
      <c r="AN162" s="1"/>
      <c r="AO162" s="1"/>
      <c r="AP162" s="1"/>
      <c r="AQ162" s="1"/>
    </row>
    <row r="163" spans="1:43" ht="15.75" customHeight="1" x14ac:dyDescent="0.2">
      <c r="A163" s="1"/>
      <c r="B163" s="1"/>
      <c r="C163" s="1"/>
      <c r="D163" s="166">
        <v>156</v>
      </c>
      <c r="E163" s="160"/>
      <c r="F163" s="5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42" t="str">
        <f>IFERROR(VLOOKUP(G163,'Z1 HAB CLASS'!$L$4:$N$9,3,FALSE)," ")</f>
        <v xml:space="preserve"> </v>
      </c>
      <c r="L163" s="43" t="str">
        <f t="shared" si="0"/>
        <v xml:space="preserve"> </v>
      </c>
      <c r="M163" s="1"/>
      <c r="N163" s="167"/>
      <c r="O163" s="168"/>
      <c r="P163" s="164" t="str">
        <f t="shared" si="1"/>
        <v xml:space="preserve"> </v>
      </c>
      <c r="Q163" s="164" t="str">
        <f t="shared" si="2"/>
        <v xml:space="preserve"> </v>
      </c>
      <c r="R163" s="164" t="str">
        <f t="shared" si="3"/>
        <v/>
      </c>
      <c r="S163" s="165" t="str">
        <f t="shared" si="4"/>
        <v xml:space="preserve"> </v>
      </c>
      <c r="T163" s="55"/>
      <c r="U163" s="1"/>
      <c r="V163" s="1"/>
      <c r="W163" s="1">
        <f t="shared" si="5"/>
        <v>0</v>
      </c>
      <c r="X163" s="1"/>
      <c r="Y163" s="1"/>
      <c r="Z163" s="1"/>
      <c r="AA163" s="1"/>
      <c r="AB163" s="1"/>
      <c r="AC163" s="1"/>
      <c r="AD163" s="1"/>
      <c r="AE163" s="1"/>
      <c r="AF163" s="1"/>
      <c r="AG163" s="1"/>
      <c r="AH163" s="1"/>
      <c r="AI163" s="1"/>
      <c r="AJ163" s="1"/>
      <c r="AK163" s="1"/>
      <c r="AL163" s="1"/>
      <c r="AM163" s="1"/>
      <c r="AN163" s="1"/>
      <c r="AO163" s="1"/>
      <c r="AP163" s="1"/>
      <c r="AQ163" s="1"/>
    </row>
    <row r="164" spans="1:43" ht="15.75" customHeight="1" x14ac:dyDescent="0.2">
      <c r="A164" s="1"/>
      <c r="B164" s="1"/>
      <c r="C164" s="1"/>
      <c r="D164" s="166">
        <v>157</v>
      </c>
      <c r="E164" s="160"/>
      <c r="F164" s="5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42" t="str">
        <f>IFERROR(VLOOKUP(G164,'Z1 HAB CLASS'!$L$4:$N$9,3,FALSE)," ")</f>
        <v xml:space="preserve"> </v>
      </c>
      <c r="L164" s="43" t="str">
        <f t="shared" si="0"/>
        <v xml:space="preserve"> </v>
      </c>
      <c r="M164" s="1"/>
      <c r="N164" s="167"/>
      <c r="O164" s="168"/>
      <c r="P164" s="164" t="str">
        <f t="shared" si="1"/>
        <v xml:space="preserve"> </v>
      </c>
      <c r="Q164" s="164" t="str">
        <f t="shared" si="2"/>
        <v xml:space="preserve"> </v>
      </c>
      <c r="R164" s="164" t="str">
        <f t="shared" si="3"/>
        <v/>
      </c>
      <c r="S164" s="165" t="str">
        <f t="shared" si="4"/>
        <v xml:space="preserve"> </v>
      </c>
      <c r="T164" s="55"/>
      <c r="U164" s="1"/>
      <c r="V164" s="1"/>
      <c r="W164" s="1">
        <f t="shared" si="5"/>
        <v>0</v>
      </c>
      <c r="X164" s="1"/>
      <c r="Y164" s="1"/>
      <c r="Z164" s="1"/>
      <c r="AA164" s="1"/>
      <c r="AB164" s="1"/>
      <c r="AC164" s="1"/>
      <c r="AD164" s="1"/>
      <c r="AE164" s="1"/>
      <c r="AF164" s="1"/>
      <c r="AG164" s="1"/>
      <c r="AH164" s="1"/>
      <c r="AI164" s="1"/>
      <c r="AJ164" s="1"/>
      <c r="AK164" s="1"/>
      <c r="AL164" s="1"/>
      <c r="AM164" s="1"/>
      <c r="AN164" s="1"/>
      <c r="AO164" s="1"/>
      <c r="AP164" s="1"/>
      <c r="AQ164" s="1"/>
    </row>
    <row r="165" spans="1:43" ht="15.75" customHeight="1" x14ac:dyDescent="0.2">
      <c r="A165" s="1"/>
      <c r="B165" s="1"/>
      <c r="C165" s="1"/>
      <c r="D165" s="166">
        <v>158</v>
      </c>
      <c r="E165" s="160"/>
      <c r="F165" s="5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42" t="str">
        <f>IFERROR(VLOOKUP(G165,'Z1 HAB CLASS'!$L$4:$N$9,3,FALSE)," ")</f>
        <v xml:space="preserve"> </v>
      </c>
      <c r="L165" s="43" t="str">
        <f t="shared" si="0"/>
        <v xml:space="preserve"> </v>
      </c>
      <c r="M165" s="1"/>
      <c r="N165" s="167"/>
      <c r="O165" s="168"/>
      <c r="P165" s="164" t="str">
        <f t="shared" si="1"/>
        <v xml:space="preserve"> </v>
      </c>
      <c r="Q165" s="164" t="str">
        <f t="shared" si="2"/>
        <v xml:space="preserve"> </v>
      </c>
      <c r="R165" s="164" t="str">
        <f t="shared" si="3"/>
        <v/>
      </c>
      <c r="S165" s="165" t="str">
        <f t="shared" si="4"/>
        <v xml:space="preserve"> </v>
      </c>
      <c r="T165" s="55"/>
      <c r="U165" s="1"/>
      <c r="V165" s="1"/>
      <c r="W165" s="1">
        <f t="shared" si="5"/>
        <v>0</v>
      </c>
      <c r="X165" s="1"/>
      <c r="Y165" s="1"/>
      <c r="Z165" s="1"/>
      <c r="AA165" s="1"/>
      <c r="AB165" s="1"/>
      <c r="AC165" s="1"/>
      <c r="AD165" s="1"/>
      <c r="AE165" s="1"/>
      <c r="AF165" s="1"/>
      <c r="AG165" s="1"/>
      <c r="AH165" s="1"/>
      <c r="AI165" s="1"/>
      <c r="AJ165" s="1"/>
      <c r="AK165" s="1"/>
      <c r="AL165" s="1"/>
      <c r="AM165" s="1"/>
      <c r="AN165" s="1"/>
      <c r="AO165" s="1"/>
      <c r="AP165" s="1"/>
      <c r="AQ165" s="1"/>
    </row>
    <row r="166" spans="1:43" ht="15.75" customHeight="1" x14ac:dyDescent="0.2">
      <c r="A166" s="1"/>
      <c r="B166" s="1"/>
      <c r="C166" s="1"/>
      <c r="D166" s="166">
        <v>159</v>
      </c>
      <c r="E166" s="160"/>
      <c r="F166" s="5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42" t="str">
        <f>IFERROR(VLOOKUP(G166,'Z1 HAB CLASS'!$L$4:$N$9,3,FALSE)," ")</f>
        <v xml:space="preserve"> </v>
      </c>
      <c r="L166" s="43" t="str">
        <f t="shared" si="0"/>
        <v xml:space="preserve"> </v>
      </c>
      <c r="M166" s="1"/>
      <c r="N166" s="167"/>
      <c r="O166" s="168"/>
      <c r="P166" s="164" t="str">
        <f t="shared" si="1"/>
        <v xml:space="preserve"> </v>
      </c>
      <c r="Q166" s="164" t="str">
        <f t="shared" si="2"/>
        <v xml:space="preserve"> </v>
      </c>
      <c r="R166" s="164" t="str">
        <f t="shared" si="3"/>
        <v/>
      </c>
      <c r="S166" s="165" t="str">
        <f t="shared" si="4"/>
        <v xml:space="preserve"> </v>
      </c>
      <c r="T166" s="55"/>
      <c r="U166" s="1"/>
      <c r="V166" s="1"/>
      <c r="W166" s="1">
        <f t="shared" si="5"/>
        <v>0</v>
      </c>
      <c r="X166" s="1"/>
      <c r="Y166" s="1"/>
      <c r="Z166" s="1"/>
      <c r="AA166" s="1"/>
      <c r="AB166" s="1"/>
      <c r="AC166" s="1"/>
      <c r="AD166" s="1"/>
      <c r="AE166" s="1"/>
      <c r="AF166" s="1"/>
      <c r="AG166" s="1"/>
      <c r="AH166" s="1"/>
      <c r="AI166" s="1"/>
      <c r="AJ166" s="1"/>
      <c r="AK166" s="1"/>
      <c r="AL166" s="1"/>
      <c r="AM166" s="1"/>
      <c r="AN166" s="1"/>
      <c r="AO166" s="1"/>
      <c r="AP166" s="1"/>
      <c r="AQ166" s="1"/>
    </row>
    <row r="167" spans="1:43" ht="15.75" customHeight="1" x14ac:dyDescent="0.2">
      <c r="A167" s="1"/>
      <c r="B167" s="1"/>
      <c r="C167" s="1"/>
      <c r="D167" s="166">
        <v>160</v>
      </c>
      <c r="E167" s="160"/>
      <c r="F167" s="5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42" t="str">
        <f>IFERROR(VLOOKUP(G167,'Z1 HAB CLASS'!$L$4:$N$9,3,FALSE)," ")</f>
        <v xml:space="preserve"> </v>
      </c>
      <c r="L167" s="43" t="str">
        <f t="shared" si="0"/>
        <v xml:space="preserve"> </v>
      </c>
      <c r="M167" s="1"/>
      <c r="N167" s="167"/>
      <c r="O167" s="168"/>
      <c r="P167" s="164" t="str">
        <f t="shared" si="1"/>
        <v xml:space="preserve"> </v>
      </c>
      <c r="Q167" s="164" t="str">
        <f t="shared" si="2"/>
        <v xml:space="preserve"> </v>
      </c>
      <c r="R167" s="164" t="str">
        <f t="shared" si="3"/>
        <v/>
      </c>
      <c r="S167" s="165" t="str">
        <f t="shared" si="4"/>
        <v xml:space="preserve"> </v>
      </c>
      <c r="T167" s="55"/>
      <c r="U167" s="1"/>
      <c r="V167" s="1"/>
      <c r="W167" s="1">
        <f t="shared" si="5"/>
        <v>0</v>
      </c>
      <c r="X167" s="1"/>
      <c r="Y167" s="1"/>
      <c r="Z167" s="1"/>
      <c r="AA167" s="1"/>
      <c r="AB167" s="1"/>
      <c r="AC167" s="1"/>
      <c r="AD167" s="1"/>
      <c r="AE167" s="1"/>
      <c r="AF167" s="1"/>
      <c r="AG167" s="1"/>
      <c r="AH167" s="1"/>
      <c r="AI167" s="1"/>
      <c r="AJ167" s="1"/>
      <c r="AK167" s="1"/>
      <c r="AL167" s="1"/>
      <c r="AM167" s="1"/>
      <c r="AN167" s="1"/>
      <c r="AO167" s="1"/>
      <c r="AP167" s="1"/>
      <c r="AQ167" s="1"/>
    </row>
    <row r="168" spans="1:43" ht="15.75" customHeight="1" x14ac:dyDescent="0.2">
      <c r="A168" s="1"/>
      <c r="B168" s="1"/>
      <c r="C168" s="1"/>
      <c r="D168" s="166">
        <v>161</v>
      </c>
      <c r="E168" s="160"/>
      <c r="F168" s="5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42" t="str">
        <f>IFERROR(VLOOKUP(G168,'Z1 HAB CLASS'!$L$4:$N$9,3,FALSE)," ")</f>
        <v xml:space="preserve"> </v>
      </c>
      <c r="L168" s="43" t="str">
        <f t="shared" si="0"/>
        <v xml:space="preserve"> </v>
      </c>
      <c r="M168" s="1"/>
      <c r="N168" s="167"/>
      <c r="O168" s="168"/>
      <c r="P168" s="164" t="str">
        <f t="shared" si="1"/>
        <v xml:space="preserve"> </v>
      </c>
      <c r="Q168" s="164" t="str">
        <f t="shared" si="2"/>
        <v xml:space="preserve"> </v>
      </c>
      <c r="R168" s="164" t="str">
        <f t="shared" si="3"/>
        <v/>
      </c>
      <c r="S168" s="165" t="str">
        <f t="shared" si="4"/>
        <v xml:space="preserve"> </v>
      </c>
      <c r="T168" s="55"/>
      <c r="U168" s="1"/>
      <c r="V168" s="1"/>
      <c r="W168" s="1">
        <f t="shared" si="5"/>
        <v>0</v>
      </c>
      <c r="X168" s="1"/>
      <c r="Y168" s="1"/>
      <c r="Z168" s="1"/>
      <c r="AA168" s="1"/>
      <c r="AB168" s="1"/>
      <c r="AC168" s="1"/>
      <c r="AD168" s="1"/>
      <c r="AE168" s="1"/>
      <c r="AF168" s="1"/>
      <c r="AG168" s="1"/>
      <c r="AH168" s="1"/>
      <c r="AI168" s="1"/>
      <c r="AJ168" s="1"/>
      <c r="AK168" s="1"/>
      <c r="AL168" s="1"/>
      <c r="AM168" s="1"/>
      <c r="AN168" s="1"/>
      <c r="AO168" s="1"/>
      <c r="AP168" s="1"/>
      <c r="AQ168" s="1"/>
    </row>
    <row r="169" spans="1:43" ht="15.75" customHeight="1" x14ac:dyDescent="0.2">
      <c r="A169" s="1"/>
      <c r="B169" s="1"/>
      <c r="C169" s="1"/>
      <c r="D169" s="166">
        <v>162</v>
      </c>
      <c r="E169" s="160"/>
      <c r="F169" s="5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42" t="str">
        <f>IFERROR(VLOOKUP(G169,'Z1 HAB CLASS'!$L$4:$N$9,3,FALSE)," ")</f>
        <v xml:space="preserve"> </v>
      </c>
      <c r="L169" s="43" t="str">
        <f t="shared" si="0"/>
        <v xml:space="preserve"> </v>
      </c>
      <c r="M169" s="1"/>
      <c r="N169" s="167"/>
      <c r="O169" s="168"/>
      <c r="P169" s="164" t="str">
        <f t="shared" si="1"/>
        <v xml:space="preserve"> </v>
      </c>
      <c r="Q169" s="164" t="str">
        <f t="shared" si="2"/>
        <v xml:space="preserve"> </v>
      </c>
      <c r="R169" s="164" t="str">
        <f t="shared" si="3"/>
        <v/>
      </c>
      <c r="S169" s="165" t="str">
        <f t="shared" si="4"/>
        <v xml:space="preserve"> </v>
      </c>
      <c r="T169" s="55"/>
      <c r="U169" s="1"/>
      <c r="V169" s="1"/>
      <c r="W169" s="1">
        <f t="shared" si="5"/>
        <v>0</v>
      </c>
      <c r="X169" s="1"/>
      <c r="Y169" s="1"/>
      <c r="Z169" s="1"/>
      <c r="AA169" s="1"/>
      <c r="AB169" s="1"/>
      <c r="AC169" s="1"/>
      <c r="AD169" s="1"/>
      <c r="AE169" s="1"/>
      <c r="AF169" s="1"/>
      <c r="AG169" s="1"/>
      <c r="AH169" s="1"/>
      <c r="AI169" s="1"/>
      <c r="AJ169" s="1"/>
      <c r="AK169" s="1"/>
      <c r="AL169" s="1"/>
      <c r="AM169" s="1"/>
      <c r="AN169" s="1"/>
      <c r="AO169" s="1"/>
      <c r="AP169" s="1"/>
      <c r="AQ169" s="1"/>
    </row>
    <row r="170" spans="1:43" ht="15.75" customHeight="1" x14ac:dyDescent="0.2">
      <c r="A170" s="1"/>
      <c r="B170" s="1"/>
      <c r="C170" s="1"/>
      <c r="D170" s="166">
        <v>163</v>
      </c>
      <c r="E170" s="160"/>
      <c r="F170" s="5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42" t="str">
        <f>IFERROR(VLOOKUP(G170,'Z1 HAB CLASS'!$L$4:$N$9,3,FALSE)," ")</f>
        <v xml:space="preserve"> </v>
      </c>
      <c r="L170" s="43" t="str">
        <f t="shared" si="0"/>
        <v xml:space="preserve"> </v>
      </c>
      <c r="M170" s="1"/>
      <c r="N170" s="167"/>
      <c r="O170" s="168"/>
      <c r="P170" s="164" t="str">
        <f t="shared" si="1"/>
        <v xml:space="preserve"> </v>
      </c>
      <c r="Q170" s="164" t="str">
        <f t="shared" si="2"/>
        <v xml:space="preserve"> </v>
      </c>
      <c r="R170" s="164" t="str">
        <f t="shared" si="3"/>
        <v/>
      </c>
      <c r="S170" s="165" t="str">
        <f t="shared" si="4"/>
        <v xml:space="preserve"> </v>
      </c>
      <c r="T170" s="55"/>
      <c r="U170" s="1"/>
      <c r="V170" s="1"/>
      <c r="W170" s="1">
        <f t="shared" si="5"/>
        <v>0</v>
      </c>
      <c r="X170" s="1"/>
      <c r="Y170" s="1"/>
      <c r="Z170" s="1"/>
      <c r="AA170" s="1"/>
      <c r="AB170" s="1"/>
      <c r="AC170" s="1"/>
      <c r="AD170" s="1"/>
      <c r="AE170" s="1"/>
      <c r="AF170" s="1"/>
      <c r="AG170" s="1"/>
      <c r="AH170" s="1"/>
      <c r="AI170" s="1"/>
      <c r="AJ170" s="1"/>
      <c r="AK170" s="1"/>
      <c r="AL170" s="1"/>
      <c r="AM170" s="1"/>
      <c r="AN170" s="1"/>
      <c r="AO170" s="1"/>
      <c r="AP170" s="1"/>
      <c r="AQ170" s="1"/>
    </row>
    <row r="171" spans="1:43" ht="15.75" customHeight="1" x14ac:dyDescent="0.2">
      <c r="A171" s="1"/>
      <c r="B171" s="1"/>
      <c r="C171" s="1"/>
      <c r="D171" s="166">
        <v>164</v>
      </c>
      <c r="E171" s="160"/>
      <c r="F171" s="5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42" t="str">
        <f>IFERROR(VLOOKUP(G171,'Z1 HAB CLASS'!$L$4:$N$9,3,FALSE)," ")</f>
        <v xml:space="preserve"> </v>
      </c>
      <c r="L171" s="43" t="str">
        <f t="shared" si="0"/>
        <v xml:space="preserve"> </v>
      </c>
      <c r="M171" s="1"/>
      <c r="N171" s="167"/>
      <c r="O171" s="168"/>
      <c r="P171" s="164" t="str">
        <f t="shared" si="1"/>
        <v xml:space="preserve"> </v>
      </c>
      <c r="Q171" s="164" t="str">
        <f t="shared" si="2"/>
        <v xml:space="preserve"> </v>
      </c>
      <c r="R171" s="164" t="str">
        <f t="shared" si="3"/>
        <v/>
      </c>
      <c r="S171" s="165" t="str">
        <f t="shared" si="4"/>
        <v xml:space="preserve"> </v>
      </c>
      <c r="T171" s="55"/>
      <c r="U171" s="1"/>
      <c r="V171" s="1"/>
      <c r="W171" s="1">
        <f t="shared" si="5"/>
        <v>0</v>
      </c>
      <c r="X171" s="1"/>
      <c r="Y171" s="1"/>
      <c r="Z171" s="1"/>
      <c r="AA171" s="1"/>
      <c r="AB171" s="1"/>
      <c r="AC171" s="1"/>
      <c r="AD171" s="1"/>
      <c r="AE171" s="1"/>
      <c r="AF171" s="1"/>
      <c r="AG171" s="1"/>
      <c r="AH171" s="1"/>
      <c r="AI171" s="1"/>
      <c r="AJ171" s="1"/>
      <c r="AK171" s="1"/>
      <c r="AL171" s="1"/>
      <c r="AM171" s="1"/>
      <c r="AN171" s="1"/>
      <c r="AO171" s="1"/>
      <c r="AP171" s="1"/>
      <c r="AQ171" s="1"/>
    </row>
    <row r="172" spans="1:43" ht="15.75" customHeight="1" x14ac:dyDescent="0.2">
      <c r="A172" s="1"/>
      <c r="B172" s="1"/>
      <c r="C172" s="1"/>
      <c r="D172" s="166">
        <v>165</v>
      </c>
      <c r="E172" s="160"/>
      <c r="F172" s="5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42" t="str">
        <f>IFERROR(VLOOKUP(G172,'Z1 HAB CLASS'!$L$4:$N$9,3,FALSE)," ")</f>
        <v xml:space="preserve"> </v>
      </c>
      <c r="L172" s="43" t="str">
        <f t="shared" si="0"/>
        <v xml:space="preserve"> </v>
      </c>
      <c r="M172" s="1"/>
      <c r="N172" s="167"/>
      <c r="O172" s="168"/>
      <c r="P172" s="164" t="str">
        <f t="shared" si="1"/>
        <v xml:space="preserve"> </v>
      </c>
      <c r="Q172" s="164" t="str">
        <f t="shared" si="2"/>
        <v xml:space="preserve"> </v>
      </c>
      <c r="R172" s="164" t="str">
        <f t="shared" si="3"/>
        <v/>
      </c>
      <c r="S172" s="165" t="str">
        <f t="shared" si="4"/>
        <v xml:space="preserve"> </v>
      </c>
      <c r="T172" s="55"/>
      <c r="U172" s="1"/>
      <c r="V172" s="1"/>
      <c r="W172" s="1">
        <f t="shared" si="5"/>
        <v>0</v>
      </c>
      <c r="X172" s="1"/>
      <c r="Y172" s="1"/>
      <c r="Z172" s="1"/>
      <c r="AA172" s="1"/>
      <c r="AB172" s="1"/>
      <c r="AC172" s="1"/>
      <c r="AD172" s="1"/>
      <c r="AE172" s="1"/>
      <c r="AF172" s="1"/>
      <c r="AG172" s="1"/>
      <c r="AH172" s="1"/>
      <c r="AI172" s="1"/>
      <c r="AJ172" s="1"/>
      <c r="AK172" s="1"/>
      <c r="AL172" s="1"/>
      <c r="AM172" s="1"/>
      <c r="AN172" s="1"/>
      <c r="AO172" s="1"/>
      <c r="AP172" s="1"/>
      <c r="AQ172" s="1"/>
    </row>
    <row r="173" spans="1:43" ht="15.75" customHeight="1" x14ac:dyDescent="0.2">
      <c r="A173" s="1"/>
      <c r="B173" s="1"/>
      <c r="C173" s="1"/>
      <c r="D173" s="166">
        <v>166</v>
      </c>
      <c r="E173" s="160"/>
      <c r="F173" s="5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42" t="str">
        <f>IFERROR(VLOOKUP(G173,'Z1 HAB CLASS'!$L$4:$N$9,3,FALSE)," ")</f>
        <v xml:space="preserve"> </v>
      </c>
      <c r="L173" s="43" t="str">
        <f t="shared" si="0"/>
        <v xml:space="preserve"> </v>
      </c>
      <c r="M173" s="1"/>
      <c r="N173" s="167"/>
      <c r="O173" s="168"/>
      <c r="P173" s="164" t="str">
        <f t="shared" si="1"/>
        <v xml:space="preserve"> </v>
      </c>
      <c r="Q173" s="164" t="str">
        <f t="shared" si="2"/>
        <v xml:space="preserve"> </v>
      </c>
      <c r="R173" s="164" t="str">
        <f t="shared" si="3"/>
        <v/>
      </c>
      <c r="S173" s="165" t="str">
        <f t="shared" si="4"/>
        <v xml:space="preserve"> </v>
      </c>
      <c r="T173" s="55"/>
      <c r="U173" s="1"/>
      <c r="V173" s="1"/>
      <c r="W173" s="1">
        <f t="shared" si="5"/>
        <v>0</v>
      </c>
      <c r="X173" s="1"/>
      <c r="Y173" s="1"/>
      <c r="Z173" s="1"/>
      <c r="AA173" s="1"/>
      <c r="AB173" s="1"/>
      <c r="AC173" s="1"/>
      <c r="AD173" s="1"/>
      <c r="AE173" s="1"/>
      <c r="AF173" s="1"/>
      <c r="AG173" s="1"/>
      <c r="AH173" s="1"/>
      <c r="AI173" s="1"/>
      <c r="AJ173" s="1"/>
      <c r="AK173" s="1"/>
      <c r="AL173" s="1"/>
      <c r="AM173" s="1"/>
      <c r="AN173" s="1"/>
      <c r="AO173" s="1"/>
      <c r="AP173" s="1"/>
      <c r="AQ173" s="1"/>
    </row>
    <row r="174" spans="1:43" ht="15.75" customHeight="1" x14ac:dyDescent="0.2">
      <c r="A174" s="1"/>
      <c r="B174" s="1"/>
      <c r="C174" s="1"/>
      <c r="D174" s="166">
        <v>167</v>
      </c>
      <c r="E174" s="160"/>
      <c r="F174" s="5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42" t="str">
        <f>IFERROR(VLOOKUP(G174,'Z1 HAB CLASS'!$L$4:$N$9,3,FALSE)," ")</f>
        <v xml:space="preserve"> </v>
      </c>
      <c r="L174" s="43" t="str">
        <f t="shared" si="0"/>
        <v xml:space="preserve"> </v>
      </c>
      <c r="M174" s="1"/>
      <c r="N174" s="167"/>
      <c r="O174" s="168"/>
      <c r="P174" s="164" t="str">
        <f t="shared" si="1"/>
        <v xml:space="preserve"> </v>
      </c>
      <c r="Q174" s="164" t="str">
        <f t="shared" si="2"/>
        <v xml:space="preserve"> </v>
      </c>
      <c r="R174" s="164" t="str">
        <f t="shared" si="3"/>
        <v/>
      </c>
      <c r="S174" s="165" t="str">
        <f t="shared" si="4"/>
        <v xml:space="preserve"> </v>
      </c>
      <c r="T174" s="55"/>
      <c r="U174" s="1"/>
      <c r="V174" s="1"/>
      <c r="W174" s="1">
        <f t="shared" si="5"/>
        <v>0</v>
      </c>
      <c r="X174" s="1"/>
      <c r="Y174" s="1"/>
      <c r="Z174" s="1"/>
      <c r="AA174" s="1"/>
      <c r="AB174" s="1"/>
      <c r="AC174" s="1"/>
      <c r="AD174" s="1"/>
      <c r="AE174" s="1"/>
      <c r="AF174" s="1"/>
      <c r="AG174" s="1"/>
      <c r="AH174" s="1"/>
      <c r="AI174" s="1"/>
      <c r="AJ174" s="1"/>
      <c r="AK174" s="1"/>
      <c r="AL174" s="1"/>
      <c r="AM174" s="1"/>
      <c r="AN174" s="1"/>
      <c r="AO174" s="1"/>
      <c r="AP174" s="1"/>
      <c r="AQ174" s="1"/>
    </row>
    <row r="175" spans="1:43" ht="15.75" customHeight="1" x14ac:dyDescent="0.2">
      <c r="A175" s="1"/>
      <c r="B175" s="1"/>
      <c r="C175" s="1"/>
      <c r="D175" s="166">
        <v>168</v>
      </c>
      <c r="E175" s="160"/>
      <c r="F175" s="5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42" t="str">
        <f>IFERROR(VLOOKUP(G175,'Z1 HAB CLASS'!$L$4:$N$9,3,FALSE)," ")</f>
        <v xml:space="preserve"> </v>
      </c>
      <c r="L175" s="43" t="str">
        <f t="shared" si="0"/>
        <v xml:space="preserve"> </v>
      </c>
      <c r="M175" s="1"/>
      <c r="N175" s="167"/>
      <c r="O175" s="168"/>
      <c r="P175" s="164" t="str">
        <f t="shared" si="1"/>
        <v xml:space="preserve"> </v>
      </c>
      <c r="Q175" s="164" t="str">
        <f t="shared" si="2"/>
        <v xml:space="preserve"> </v>
      </c>
      <c r="R175" s="164" t="str">
        <f t="shared" si="3"/>
        <v/>
      </c>
      <c r="S175" s="165" t="str">
        <f t="shared" si="4"/>
        <v xml:space="preserve"> </v>
      </c>
      <c r="T175" s="55"/>
      <c r="U175" s="1"/>
      <c r="V175" s="1"/>
      <c r="W175" s="1">
        <f t="shared" si="5"/>
        <v>0</v>
      </c>
      <c r="X175" s="1"/>
      <c r="Y175" s="1"/>
      <c r="Z175" s="1"/>
      <c r="AA175" s="1"/>
      <c r="AB175" s="1"/>
      <c r="AC175" s="1"/>
      <c r="AD175" s="1"/>
      <c r="AE175" s="1"/>
      <c r="AF175" s="1"/>
      <c r="AG175" s="1"/>
      <c r="AH175" s="1"/>
      <c r="AI175" s="1"/>
      <c r="AJ175" s="1"/>
      <c r="AK175" s="1"/>
      <c r="AL175" s="1"/>
      <c r="AM175" s="1"/>
      <c r="AN175" s="1"/>
      <c r="AO175" s="1"/>
      <c r="AP175" s="1"/>
      <c r="AQ175" s="1"/>
    </row>
    <row r="176" spans="1:43" ht="15.75" customHeight="1" x14ac:dyDescent="0.2">
      <c r="A176" s="1"/>
      <c r="B176" s="1"/>
      <c r="C176" s="1"/>
      <c r="D176" s="166">
        <v>169</v>
      </c>
      <c r="E176" s="160"/>
      <c r="F176" s="5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42" t="str">
        <f>IFERROR(VLOOKUP(G176,'Z1 HAB CLASS'!$L$4:$N$9,3,FALSE)," ")</f>
        <v xml:space="preserve"> </v>
      </c>
      <c r="L176" s="43" t="str">
        <f t="shared" si="0"/>
        <v xml:space="preserve"> </v>
      </c>
      <c r="M176" s="1"/>
      <c r="N176" s="167"/>
      <c r="O176" s="168"/>
      <c r="P176" s="164" t="str">
        <f t="shared" si="1"/>
        <v xml:space="preserve"> </v>
      </c>
      <c r="Q176" s="164" t="str">
        <f t="shared" si="2"/>
        <v xml:space="preserve"> </v>
      </c>
      <c r="R176" s="164" t="str">
        <f t="shared" si="3"/>
        <v/>
      </c>
      <c r="S176" s="165" t="str">
        <f t="shared" si="4"/>
        <v xml:space="preserve"> </v>
      </c>
      <c r="T176" s="55"/>
      <c r="U176" s="1"/>
      <c r="V176" s="1"/>
      <c r="W176" s="1">
        <f t="shared" si="5"/>
        <v>0</v>
      </c>
      <c r="X176" s="1"/>
      <c r="Y176" s="1"/>
      <c r="Z176" s="1"/>
      <c r="AA176" s="1"/>
      <c r="AB176" s="1"/>
      <c r="AC176" s="1"/>
      <c r="AD176" s="1"/>
      <c r="AE176" s="1"/>
      <c r="AF176" s="1"/>
      <c r="AG176" s="1"/>
      <c r="AH176" s="1"/>
      <c r="AI176" s="1"/>
      <c r="AJ176" s="1"/>
      <c r="AK176" s="1"/>
      <c r="AL176" s="1"/>
      <c r="AM176" s="1"/>
      <c r="AN176" s="1"/>
      <c r="AO176" s="1"/>
      <c r="AP176" s="1"/>
      <c r="AQ176" s="1"/>
    </row>
    <row r="177" spans="1:43" ht="15.75" customHeight="1" x14ac:dyDescent="0.2">
      <c r="A177" s="1"/>
      <c r="B177" s="1"/>
      <c r="C177" s="1"/>
      <c r="D177" s="166">
        <v>170</v>
      </c>
      <c r="E177" s="160"/>
      <c r="F177" s="5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42" t="str">
        <f>IFERROR(VLOOKUP(G177,'Z1 HAB CLASS'!$L$4:$N$9,3,FALSE)," ")</f>
        <v xml:space="preserve"> </v>
      </c>
      <c r="L177" s="43" t="str">
        <f t="shared" si="0"/>
        <v xml:space="preserve"> </v>
      </c>
      <c r="M177" s="1"/>
      <c r="N177" s="167"/>
      <c r="O177" s="168"/>
      <c r="P177" s="164" t="str">
        <f t="shared" si="1"/>
        <v xml:space="preserve"> </v>
      </c>
      <c r="Q177" s="164" t="str">
        <f t="shared" si="2"/>
        <v xml:space="preserve"> </v>
      </c>
      <c r="R177" s="164" t="str">
        <f t="shared" si="3"/>
        <v/>
      </c>
      <c r="S177" s="165" t="str">
        <f t="shared" si="4"/>
        <v xml:space="preserve"> </v>
      </c>
      <c r="T177" s="55"/>
      <c r="U177" s="1"/>
      <c r="V177" s="1"/>
      <c r="W177" s="1">
        <f t="shared" si="5"/>
        <v>0</v>
      </c>
      <c r="X177" s="1"/>
      <c r="Y177" s="1"/>
      <c r="Z177" s="1"/>
      <c r="AA177" s="1"/>
      <c r="AB177" s="1"/>
      <c r="AC177" s="1"/>
      <c r="AD177" s="1"/>
      <c r="AE177" s="1"/>
      <c r="AF177" s="1"/>
      <c r="AG177" s="1"/>
      <c r="AH177" s="1"/>
      <c r="AI177" s="1"/>
      <c r="AJ177" s="1"/>
      <c r="AK177" s="1"/>
      <c r="AL177" s="1"/>
      <c r="AM177" s="1"/>
      <c r="AN177" s="1"/>
      <c r="AO177" s="1"/>
      <c r="AP177" s="1"/>
      <c r="AQ177" s="1"/>
    </row>
    <row r="178" spans="1:43" ht="15.75" customHeight="1" x14ac:dyDescent="0.2">
      <c r="A178" s="1"/>
      <c r="B178" s="1"/>
      <c r="C178" s="1"/>
      <c r="D178" s="166">
        <v>171</v>
      </c>
      <c r="E178" s="160"/>
      <c r="F178" s="5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42" t="str">
        <f>IFERROR(VLOOKUP(G178,'Z1 HAB CLASS'!$L$4:$N$9,3,FALSE)," ")</f>
        <v xml:space="preserve"> </v>
      </c>
      <c r="L178" s="43" t="str">
        <f t="shared" si="0"/>
        <v xml:space="preserve"> </v>
      </c>
      <c r="M178" s="1"/>
      <c r="N178" s="167"/>
      <c r="O178" s="168"/>
      <c r="P178" s="164" t="str">
        <f t="shared" si="1"/>
        <v xml:space="preserve"> </v>
      </c>
      <c r="Q178" s="164" t="str">
        <f t="shared" si="2"/>
        <v xml:space="preserve"> </v>
      </c>
      <c r="R178" s="164" t="str">
        <f t="shared" si="3"/>
        <v/>
      </c>
      <c r="S178" s="165" t="str">
        <f t="shared" si="4"/>
        <v xml:space="preserve"> </v>
      </c>
      <c r="T178" s="55"/>
      <c r="U178" s="1"/>
      <c r="V178" s="1"/>
      <c r="W178" s="1">
        <f t="shared" si="5"/>
        <v>0</v>
      </c>
      <c r="X178" s="1"/>
      <c r="Y178" s="1"/>
      <c r="Z178" s="1"/>
      <c r="AA178" s="1"/>
      <c r="AB178" s="1"/>
      <c r="AC178" s="1"/>
      <c r="AD178" s="1"/>
      <c r="AE178" s="1"/>
      <c r="AF178" s="1"/>
      <c r="AG178" s="1"/>
      <c r="AH178" s="1"/>
      <c r="AI178" s="1"/>
      <c r="AJ178" s="1"/>
      <c r="AK178" s="1"/>
      <c r="AL178" s="1"/>
      <c r="AM178" s="1"/>
      <c r="AN178" s="1"/>
      <c r="AO178" s="1"/>
      <c r="AP178" s="1"/>
      <c r="AQ178" s="1"/>
    </row>
    <row r="179" spans="1:43" ht="15.75" customHeight="1" x14ac:dyDescent="0.2">
      <c r="A179" s="1"/>
      <c r="B179" s="1"/>
      <c r="C179" s="1"/>
      <c r="D179" s="166">
        <v>172</v>
      </c>
      <c r="E179" s="160"/>
      <c r="F179" s="5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42" t="str">
        <f>IFERROR(VLOOKUP(G179,'Z1 HAB CLASS'!$L$4:$N$9,3,FALSE)," ")</f>
        <v xml:space="preserve"> </v>
      </c>
      <c r="L179" s="43" t="str">
        <f t="shared" si="0"/>
        <v xml:space="preserve"> </v>
      </c>
      <c r="M179" s="1"/>
      <c r="N179" s="167"/>
      <c r="O179" s="168"/>
      <c r="P179" s="164" t="str">
        <f t="shared" si="1"/>
        <v xml:space="preserve"> </v>
      </c>
      <c r="Q179" s="164" t="str">
        <f t="shared" si="2"/>
        <v xml:space="preserve"> </v>
      </c>
      <c r="R179" s="164" t="str">
        <f t="shared" si="3"/>
        <v/>
      </c>
      <c r="S179" s="165" t="str">
        <f t="shared" si="4"/>
        <v xml:space="preserve"> </v>
      </c>
      <c r="T179" s="55"/>
      <c r="U179" s="1"/>
      <c r="V179" s="1"/>
      <c r="W179" s="1">
        <f t="shared" si="5"/>
        <v>0</v>
      </c>
      <c r="X179" s="1"/>
      <c r="Y179" s="1"/>
      <c r="Z179" s="1"/>
      <c r="AA179" s="1"/>
      <c r="AB179" s="1"/>
      <c r="AC179" s="1"/>
      <c r="AD179" s="1"/>
      <c r="AE179" s="1"/>
      <c r="AF179" s="1"/>
      <c r="AG179" s="1"/>
      <c r="AH179" s="1"/>
      <c r="AI179" s="1"/>
      <c r="AJ179" s="1"/>
      <c r="AK179" s="1"/>
      <c r="AL179" s="1"/>
      <c r="AM179" s="1"/>
      <c r="AN179" s="1"/>
      <c r="AO179" s="1"/>
      <c r="AP179" s="1"/>
      <c r="AQ179" s="1"/>
    </row>
    <row r="180" spans="1:43" ht="15.75" customHeight="1" x14ac:dyDescent="0.2">
      <c r="A180" s="1"/>
      <c r="B180" s="1"/>
      <c r="C180" s="1"/>
      <c r="D180" s="166">
        <v>173</v>
      </c>
      <c r="E180" s="160"/>
      <c r="F180" s="5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42" t="str">
        <f>IFERROR(VLOOKUP(G180,'Z1 HAB CLASS'!$L$4:$N$9,3,FALSE)," ")</f>
        <v xml:space="preserve"> </v>
      </c>
      <c r="L180" s="43" t="str">
        <f t="shared" si="0"/>
        <v xml:space="preserve"> </v>
      </c>
      <c r="M180" s="1"/>
      <c r="N180" s="167"/>
      <c r="O180" s="168"/>
      <c r="P180" s="164" t="str">
        <f t="shared" si="1"/>
        <v xml:space="preserve"> </v>
      </c>
      <c r="Q180" s="164" t="str">
        <f t="shared" si="2"/>
        <v xml:space="preserve"> </v>
      </c>
      <c r="R180" s="164" t="str">
        <f t="shared" si="3"/>
        <v/>
      </c>
      <c r="S180" s="165" t="str">
        <f t="shared" si="4"/>
        <v xml:space="preserve"> </v>
      </c>
      <c r="T180" s="55"/>
      <c r="U180" s="1"/>
      <c r="V180" s="1"/>
      <c r="W180" s="1">
        <f t="shared" si="5"/>
        <v>0</v>
      </c>
      <c r="X180" s="1"/>
      <c r="Y180" s="1"/>
      <c r="Z180" s="1"/>
      <c r="AA180" s="1"/>
      <c r="AB180" s="1"/>
      <c r="AC180" s="1"/>
      <c r="AD180" s="1"/>
      <c r="AE180" s="1"/>
      <c r="AF180" s="1"/>
      <c r="AG180" s="1"/>
      <c r="AH180" s="1"/>
      <c r="AI180" s="1"/>
      <c r="AJ180" s="1"/>
      <c r="AK180" s="1"/>
      <c r="AL180" s="1"/>
      <c r="AM180" s="1"/>
      <c r="AN180" s="1"/>
      <c r="AO180" s="1"/>
      <c r="AP180" s="1"/>
      <c r="AQ180" s="1"/>
    </row>
    <row r="181" spans="1:43" ht="15.75" customHeight="1" x14ac:dyDescent="0.2">
      <c r="A181" s="1"/>
      <c r="B181" s="1"/>
      <c r="C181" s="1"/>
      <c r="D181" s="166">
        <v>174</v>
      </c>
      <c r="E181" s="160"/>
      <c r="F181" s="5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42" t="str">
        <f>IFERROR(VLOOKUP(G181,'Z1 HAB CLASS'!$L$4:$N$9,3,FALSE)," ")</f>
        <v xml:space="preserve"> </v>
      </c>
      <c r="L181" s="43" t="str">
        <f t="shared" si="0"/>
        <v xml:space="preserve"> </v>
      </c>
      <c r="M181" s="1"/>
      <c r="N181" s="167"/>
      <c r="O181" s="168"/>
      <c r="P181" s="164" t="str">
        <f t="shared" si="1"/>
        <v xml:space="preserve"> </v>
      </c>
      <c r="Q181" s="164" t="str">
        <f t="shared" si="2"/>
        <v xml:space="preserve"> </v>
      </c>
      <c r="R181" s="164" t="str">
        <f t="shared" si="3"/>
        <v/>
      </c>
      <c r="S181" s="165" t="str">
        <f t="shared" si="4"/>
        <v xml:space="preserve"> </v>
      </c>
      <c r="T181" s="55"/>
      <c r="U181" s="1"/>
      <c r="V181" s="1"/>
      <c r="W181" s="1">
        <f t="shared" si="5"/>
        <v>0</v>
      </c>
      <c r="X181" s="1"/>
      <c r="Y181" s="1"/>
      <c r="Z181" s="1"/>
      <c r="AA181" s="1"/>
      <c r="AB181" s="1"/>
      <c r="AC181" s="1"/>
      <c r="AD181" s="1"/>
      <c r="AE181" s="1"/>
      <c r="AF181" s="1"/>
      <c r="AG181" s="1"/>
      <c r="AH181" s="1"/>
      <c r="AI181" s="1"/>
      <c r="AJ181" s="1"/>
      <c r="AK181" s="1"/>
      <c r="AL181" s="1"/>
      <c r="AM181" s="1"/>
      <c r="AN181" s="1"/>
      <c r="AO181" s="1"/>
      <c r="AP181" s="1"/>
      <c r="AQ181" s="1"/>
    </row>
    <row r="182" spans="1:43" ht="15.75" customHeight="1" x14ac:dyDescent="0.2">
      <c r="A182" s="1"/>
      <c r="B182" s="1"/>
      <c r="C182" s="1"/>
      <c r="D182" s="166">
        <v>175</v>
      </c>
      <c r="E182" s="160"/>
      <c r="F182" s="5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42" t="str">
        <f>IFERROR(VLOOKUP(G182,'Z1 HAB CLASS'!$L$4:$N$9,3,FALSE)," ")</f>
        <v xml:space="preserve"> </v>
      </c>
      <c r="L182" s="43" t="str">
        <f t="shared" si="0"/>
        <v xml:space="preserve"> </v>
      </c>
      <c r="M182" s="1"/>
      <c r="N182" s="167"/>
      <c r="O182" s="168"/>
      <c r="P182" s="164" t="str">
        <f t="shared" si="1"/>
        <v xml:space="preserve"> </v>
      </c>
      <c r="Q182" s="164" t="str">
        <f t="shared" si="2"/>
        <v xml:space="preserve"> </v>
      </c>
      <c r="R182" s="164" t="str">
        <f t="shared" si="3"/>
        <v/>
      </c>
      <c r="S182" s="165" t="str">
        <f t="shared" si="4"/>
        <v xml:space="preserve"> </v>
      </c>
      <c r="T182" s="55"/>
      <c r="U182" s="1"/>
      <c r="V182" s="1"/>
      <c r="W182" s="1">
        <f t="shared" si="5"/>
        <v>0</v>
      </c>
      <c r="X182" s="1"/>
      <c r="Y182" s="1"/>
      <c r="Z182" s="1"/>
      <c r="AA182" s="1"/>
      <c r="AB182" s="1"/>
      <c r="AC182" s="1"/>
      <c r="AD182" s="1"/>
      <c r="AE182" s="1"/>
      <c r="AF182" s="1"/>
      <c r="AG182" s="1"/>
      <c r="AH182" s="1"/>
      <c r="AI182" s="1"/>
      <c r="AJ182" s="1"/>
      <c r="AK182" s="1"/>
      <c r="AL182" s="1"/>
      <c r="AM182" s="1"/>
      <c r="AN182" s="1"/>
      <c r="AO182" s="1"/>
      <c r="AP182" s="1"/>
      <c r="AQ182" s="1"/>
    </row>
    <row r="183" spans="1:43" ht="15.75" customHeight="1" x14ac:dyDescent="0.2">
      <c r="A183" s="1"/>
      <c r="B183" s="1"/>
      <c r="C183" s="1"/>
      <c r="D183" s="166">
        <v>176</v>
      </c>
      <c r="E183" s="160"/>
      <c r="F183" s="5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42" t="str">
        <f>IFERROR(VLOOKUP(G183,'Z1 HAB CLASS'!$L$4:$N$9,3,FALSE)," ")</f>
        <v xml:space="preserve"> </v>
      </c>
      <c r="L183" s="43" t="str">
        <f t="shared" si="0"/>
        <v xml:space="preserve"> </v>
      </c>
      <c r="M183" s="1"/>
      <c r="N183" s="167"/>
      <c r="O183" s="168"/>
      <c r="P183" s="164" t="str">
        <f t="shared" si="1"/>
        <v xml:space="preserve"> </v>
      </c>
      <c r="Q183" s="164" t="str">
        <f t="shared" si="2"/>
        <v xml:space="preserve"> </v>
      </c>
      <c r="R183" s="164" t="str">
        <f t="shared" si="3"/>
        <v/>
      </c>
      <c r="S183" s="165" t="str">
        <f t="shared" si="4"/>
        <v xml:space="preserve"> </v>
      </c>
      <c r="T183" s="55"/>
      <c r="U183" s="1"/>
      <c r="V183" s="1"/>
      <c r="W183" s="1">
        <f t="shared" si="5"/>
        <v>0</v>
      </c>
      <c r="X183" s="1"/>
      <c r="Y183" s="1"/>
      <c r="Z183" s="1"/>
      <c r="AA183" s="1"/>
      <c r="AB183" s="1"/>
      <c r="AC183" s="1"/>
      <c r="AD183" s="1"/>
      <c r="AE183" s="1"/>
      <c r="AF183" s="1"/>
      <c r="AG183" s="1"/>
      <c r="AH183" s="1"/>
      <c r="AI183" s="1"/>
      <c r="AJ183" s="1"/>
      <c r="AK183" s="1"/>
      <c r="AL183" s="1"/>
      <c r="AM183" s="1"/>
      <c r="AN183" s="1"/>
      <c r="AO183" s="1"/>
      <c r="AP183" s="1"/>
      <c r="AQ183" s="1"/>
    </row>
    <row r="184" spans="1:43" ht="15.75" customHeight="1" x14ac:dyDescent="0.2">
      <c r="A184" s="1"/>
      <c r="B184" s="1"/>
      <c r="C184" s="1"/>
      <c r="D184" s="166">
        <v>177</v>
      </c>
      <c r="E184" s="160"/>
      <c r="F184" s="5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42" t="str">
        <f>IFERROR(VLOOKUP(G184,'Z1 HAB CLASS'!$L$4:$N$9,3,FALSE)," ")</f>
        <v xml:space="preserve"> </v>
      </c>
      <c r="L184" s="43" t="str">
        <f t="shared" si="0"/>
        <v xml:space="preserve"> </v>
      </c>
      <c r="M184" s="1"/>
      <c r="N184" s="167"/>
      <c r="O184" s="168"/>
      <c r="P184" s="164" t="str">
        <f t="shared" si="1"/>
        <v xml:space="preserve"> </v>
      </c>
      <c r="Q184" s="164" t="str">
        <f t="shared" si="2"/>
        <v xml:space="preserve"> </v>
      </c>
      <c r="R184" s="164" t="str">
        <f t="shared" si="3"/>
        <v/>
      </c>
      <c r="S184" s="165" t="str">
        <f t="shared" si="4"/>
        <v xml:space="preserve"> </v>
      </c>
      <c r="T184" s="55"/>
      <c r="U184" s="1"/>
      <c r="V184" s="1"/>
      <c r="W184" s="1">
        <f t="shared" si="5"/>
        <v>0</v>
      </c>
      <c r="X184" s="1"/>
      <c r="Y184" s="1"/>
      <c r="Z184" s="1"/>
      <c r="AA184" s="1"/>
      <c r="AB184" s="1"/>
      <c r="AC184" s="1"/>
      <c r="AD184" s="1"/>
      <c r="AE184" s="1"/>
      <c r="AF184" s="1"/>
      <c r="AG184" s="1"/>
      <c r="AH184" s="1"/>
      <c r="AI184" s="1"/>
      <c r="AJ184" s="1"/>
      <c r="AK184" s="1"/>
      <c r="AL184" s="1"/>
      <c r="AM184" s="1"/>
      <c r="AN184" s="1"/>
      <c r="AO184" s="1"/>
      <c r="AP184" s="1"/>
      <c r="AQ184" s="1"/>
    </row>
    <row r="185" spans="1:43" ht="15.75" customHeight="1" x14ac:dyDescent="0.2">
      <c r="A185" s="1"/>
      <c r="B185" s="1"/>
      <c r="C185" s="1"/>
      <c r="D185" s="166">
        <v>178</v>
      </c>
      <c r="E185" s="160"/>
      <c r="F185" s="5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42" t="str">
        <f>IFERROR(VLOOKUP(G185,'Z1 HAB CLASS'!$L$4:$N$9,3,FALSE)," ")</f>
        <v xml:space="preserve"> </v>
      </c>
      <c r="L185" s="43" t="str">
        <f t="shared" si="0"/>
        <v xml:space="preserve"> </v>
      </c>
      <c r="M185" s="1"/>
      <c r="N185" s="167"/>
      <c r="O185" s="168"/>
      <c r="P185" s="164" t="str">
        <f t="shared" si="1"/>
        <v xml:space="preserve"> </v>
      </c>
      <c r="Q185" s="164" t="str">
        <f t="shared" si="2"/>
        <v xml:space="preserve"> </v>
      </c>
      <c r="R185" s="164" t="str">
        <f t="shared" si="3"/>
        <v/>
      </c>
      <c r="S185" s="165" t="str">
        <f t="shared" si="4"/>
        <v xml:space="preserve"> </v>
      </c>
      <c r="T185" s="55"/>
      <c r="U185" s="1"/>
      <c r="V185" s="1"/>
      <c r="W185" s="1">
        <f t="shared" si="5"/>
        <v>0</v>
      </c>
      <c r="X185" s="1"/>
      <c r="Y185" s="1"/>
      <c r="Z185" s="1"/>
      <c r="AA185" s="1"/>
      <c r="AB185" s="1"/>
      <c r="AC185" s="1"/>
      <c r="AD185" s="1"/>
      <c r="AE185" s="1"/>
      <c r="AF185" s="1"/>
      <c r="AG185" s="1"/>
      <c r="AH185" s="1"/>
      <c r="AI185" s="1"/>
      <c r="AJ185" s="1"/>
      <c r="AK185" s="1"/>
      <c r="AL185" s="1"/>
      <c r="AM185" s="1"/>
      <c r="AN185" s="1"/>
      <c r="AO185" s="1"/>
      <c r="AP185" s="1"/>
      <c r="AQ185" s="1"/>
    </row>
    <row r="186" spans="1:43" ht="15.75" customHeight="1" x14ac:dyDescent="0.2">
      <c r="A186" s="1"/>
      <c r="B186" s="1"/>
      <c r="C186" s="1"/>
      <c r="D186" s="166">
        <v>179</v>
      </c>
      <c r="E186" s="160"/>
      <c r="F186" s="5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42" t="str">
        <f>IFERROR(VLOOKUP(G186,'Z1 HAB CLASS'!$L$4:$N$9,3,FALSE)," ")</f>
        <v xml:space="preserve"> </v>
      </c>
      <c r="L186" s="43" t="str">
        <f t="shared" si="0"/>
        <v xml:space="preserve"> </v>
      </c>
      <c r="M186" s="1"/>
      <c r="N186" s="167"/>
      <c r="O186" s="168"/>
      <c r="P186" s="164" t="str">
        <f t="shared" si="1"/>
        <v xml:space="preserve"> </v>
      </c>
      <c r="Q186" s="164" t="str">
        <f t="shared" si="2"/>
        <v xml:space="preserve"> </v>
      </c>
      <c r="R186" s="164" t="str">
        <f t="shared" si="3"/>
        <v/>
      </c>
      <c r="S186" s="165" t="str">
        <f t="shared" si="4"/>
        <v xml:space="preserve"> </v>
      </c>
      <c r="T186" s="55"/>
      <c r="U186" s="1"/>
      <c r="V186" s="1"/>
      <c r="W186" s="1">
        <f t="shared" si="5"/>
        <v>0</v>
      </c>
      <c r="X186" s="1"/>
      <c r="Y186" s="1"/>
      <c r="Z186" s="1"/>
      <c r="AA186" s="1"/>
      <c r="AB186" s="1"/>
      <c r="AC186" s="1"/>
      <c r="AD186" s="1"/>
      <c r="AE186" s="1"/>
      <c r="AF186" s="1"/>
      <c r="AG186" s="1"/>
      <c r="AH186" s="1"/>
      <c r="AI186" s="1"/>
      <c r="AJ186" s="1"/>
      <c r="AK186" s="1"/>
      <c r="AL186" s="1"/>
      <c r="AM186" s="1"/>
      <c r="AN186" s="1"/>
      <c r="AO186" s="1"/>
      <c r="AP186" s="1"/>
      <c r="AQ186" s="1"/>
    </row>
    <row r="187" spans="1:43" ht="15.75" customHeight="1" x14ac:dyDescent="0.2">
      <c r="A187" s="1"/>
      <c r="B187" s="1"/>
      <c r="C187" s="1"/>
      <c r="D187" s="166">
        <v>180</v>
      </c>
      <c r="E187" s="160"/>
      <c r="F187" s="5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42" t="str">
        <f>IFERROR(VLOOKUP(G187,'Z1 HAB CLASS'!$L$4:$N$9,3,FALSE)," ")</f>
        <v xml:space="preserve"> </v>
      </c>
      <c r="L187" s="43" t="str">
        <f t="shared" si="0"/>
        <v xml:space="preserve"> </v>
      </c>
      <c r="M187" s="1"/>
      <c r="N187" s="167"/>
      <c r="O187" s="168"/>
      <c r="P187" s="164" t="str">
        <f t="shared" si="1"/>
        <v xml:space="preserve"> </v>
      </c>
      <c r="Q187" s="164" t="str">
        <f t="shared" si="2"/>
        <v xml:space="preserve"> </v>
      </c>
      <c r="R187" s="164" t="str">
        <f t="shared" si="3"/>
        <v/>
      </c>
      <c r="S187" s="165" t="str">
        <f t="shared" si="4"/>
        <v xml:space="preserve"> </v>
      </c>
      <c r="T187" s="55"/>
      <c r="U187" s="1"/>
      <c r="V187" s="1"/>
      <c r="W187" s="1">
        <f t="shared" si="5"/>
        <v>0</v>
      </c>
      <c r="X187" s="1"/>
      <c r="Y187" s="1"/>
      <c r="Z187" s="1"/>
      <c r="AA187" s="1"/>
      <c r="AB187" s="1"/>
      <c r="AC187" s="1"/>
      <c r="AD187" s="1"/>
      <c r="AE187" s="1"/>
      <c r="AF187" s="1"/>
      <c r="AG187" s="1"/>
      <c r="AH187" s="1"/>
      <c r="AI187" s="1"/>
      <c r="AJ187" s="1"/>
      <c r="AK187" s="1"/>
      <c r="AL187" s="1"/>
      <c r="AM187" s="1"/>
      <c r="AN187" s="1"/>
      <c r="AO187" s="1"/>
      <c r="AP187" s="1"/>
      <c r="AQ187" s="1"/>
    </row>
    <row r="188" spans="1:43" ht="15.75" customHeight="1" x14ac:dyDescent="0.2">
      <c r="A188" s="1"/>
      <c r="B188" s="1"/>
      <c r="C188" s="1"/>
      <c r="D188" s="166">
        <v>181</v>
      </c>
      <c r="E188" s="160"/>
      <c r="F188" s="5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42" t="str">
        <f>IFERROR(VLOOKUP(G188,'Z1 HAB CLASS'!$L$4:$N$9,3,FALSE)," ")</f>
        <v xml:space="preserve"> </v>
      </c>
      <c r="L188" s="43" t="str">
        <f t="shared" si="0"/>
        <v xml:space="preserve"> </v>
      </c>
      <c r="M188" s="1"/>
      <c r="N188" s="167"/>
      <c r="O188" s="168"/>
      <c r="P188" s="164" t="str">
        <f t="shared" si="1"/>
        <v xml:space="preserve"> </v>
      </c>
      <c r="Q188" s="164" t="str">
        <f t="shared" si="2"/>
        <v xml:space="preserve"> </v>
      </c>
      <c r="R188" s="164" t="str">
        <f t="shared" si="3"/>
        <v/>
      </c>
      <c r="S188" s="165" t="str">
        <f t="shared" si="4"/>
        <v xml:space="preserve"> </v>
      </c>
      <c r="T188" s="55"/>
      <c r="U188" s="1"/>
      <c r="V188" s="1"/>
      <c r="W188" s="1">
        <f t="shared" si="5"/>
        <v>0</v>
      </c>
      <c r="X188" s="1"/>
      <c r="Y188" s="1"/>
      <c r="Z188" s="1"/>
      <c r="AA188" s="1"/>
      <c r="AB188" s="1"/>
      <c r="AC188" s="1"/>
      <c r="AD188" s="1"/>
      <c r="AE188" s="1"/>
      <c r="AF188" s="1"/>
      <c r="AG188" s="1"/>
      <c r="AH188" s="1"/>
      <c r="AI188" s="1"/>
      <c r="AJ188" s="1"/>
      <c r="AK188" s="1"/>
      <c r="AL188" s="1"/>
      <c r="AM188" s="1"/>
      <c r="AN188" s="1"/>
      <c r="AO188" s="1"/>
      <c r="AP188" s="1"/>
      <c r="AQ188" s="1"/>
    </row>
    <row r="189" spans="1:43" ht="15.75" customHeight="1" x14ac:dyDescent="0.2">
      <c r="A189" s="1"/>
      <c r="B189" s="1"/>
      <c r="C189" s="1"/>
      <c r="D189" s="166">
        <v>182</v>
      </c>
      <c r="E189" s="160"/>
      <c r="F189" s="5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42" t="str">
        <f>IFERROR(VLOOKUP(G189,'Z1 HAB CLASS'!$L$4:$N$9,3,FALSE)," ")</f>
        <v xml:space="preserve"> </v>
      </c>
      <c r="L189" s="43" t="str">
        <f t="shared" si="0"/>
        <v xml:space="preserve"> </v>
      </c>
      <c r="M189" s="1"/>
      <c r="N189" s="167"/>
      <c r="O189" s="168"/>
      <c r="P189" s="164" t="str">
        <f t="shared" si="1"/>
        <v xml:space="preserve"> </v>
      </c>
      <c r="Q189" s="164" t="str">
        <f t="shared" si="2"/>
        <v xml:space="preserve"> </v>
      </c>
      <c r="R189" s="164" t="str">
        <f t="shared" si="3"/>
        <v/>
      </c>
      <c r="S189" s="165" t="str">
        <f t="shared" si="4"/>
        <v xml:space="preserve"> </v>
      </c>
      <c r="T189" s="55"/>
      <c r="U189" s="1"/>
      <c r="V189" s="1"/>
      <c r="W189" s="1">
        <f t="shared" si="5"/>
        <v>0</v>
      </c>
      <c r="X189" s="1"/>
      <c r="Y189" s="1"/>
      <c r="Z189" s="1"/>
      <c r="AA189" s="1"/>
      <c r="AB189" s="1"/>
      <c r="AC189" s="1"/>
      <c r="AD189" s="1"/>
      <c r="AE189" s="1"/>
      <c r="AF189" s="1"/>
      <c r="AG189" s="1"/>
      <c r="AH189" s="1"/>
      <c r="AI189" s="1"/>
      <c r="AJ189" s="1"/>
      <c r="AK189" s="1"/>
      <c r="AL189" s="1"/>
      <c r="AM189" s="1"/>
      <c r="AN189" s="1"/>
      <c r="AO189" s="1"/>
      <c r="AP189" s="1"/>
      <c r="AQ189" s="1"/>
    </row>
    <row r="190" spans="1:43" ht="15.75" customHeight="1" x14ac:dyDescent="0.2">
      <c r="A190" s="1"/>
      <c r="B190" s="1"/>
      <c r="C190" s="1"/>
      <c r="D190" s="166">
        <v>183</v>
      </c>
      <c r="E190" s="160"/>
      <c r="F190" s="5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42" t="str">
        <f>IFERROR(VLOOKUP(G190,'Z1 HAB CLASS'!$L$4:$N$9,3,FALSE)," ")</f>
        <v xml:space="preserve"> </v>
      </c>
      <c r="L190" s="43" t="str">
        <f t="shared" si="0"/>
        <v xml:space="preserve"> </v>
      </c>
      <c r="M190" s="1"/>
      <c r="N190" s="167"/>
      <c r="O190" s="168"/>
      <c r="P190" s="164" t="str">
        <f t="shared" si="1"/>
        <v xml:space="preserve"> </v>
      </c>
      <c r="Q190" s="164" t="str">
        <f t="shared" si="2"/>
        <v xml:space="preserve"> </v>
      </c>
      <c r="R190" s="164" t="str">
        <f t="shared" si="3"/>
        <v/>
      </c>
      <c r="S190" s="165" t="str">
        <f t="shared" si="4"/>
        <v xml:space="preserve"> </v>
      </c>
      <c r="T190" s="55"/>
      <c r="U190" s="1"/>
      <c r="V190" s="1"/>
      <c r="W190" s="1">
        <f t="shared" si="5"/>
        <v>0</v>
      </c>
      <c r="X190" s="1"/>
      <c r="Y190" s="1"/>
      <c r="Z190" s="1"/>
      <c r="AA190" s="1"/>
      <c r="AB190" s="1"/>
      <c r="AC190" s="1"/>
      <c r="AD190" s="1"/>
      <c r="AE190" s="1"/>
      <c r="AF190" s="1"/>
      <c r="AG190" s="1"/>
      <c r="AH190" s="1"/>
      <c r="AI190" s="1"/>
      <c r="AJ190" s="1"/>
      <c r="AK190" s="1"/>
      <c r="AL190" s="1"/>
      <c r="AM190" s="1"/>
      <c r="AN190" s="1"/>
      <c r="AO190" s="1"/>
      <c r="AP190" s="1"/>
      <c r="AQ190" s="1"/>
    </row>
    <row r="191" spans="1:43" ht="15.75" customHeight="1" x14ac:dyDescent="0.2">
      <c r="A191" s="1"/>
      <c r="B191" s="1"/>
      <c r="C191" s="1"/>
      <c r="D191" s="166">
        <v>184</v>
      </c>
      <c r="E191" s="160"/>
      <c r="F191" s="5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42" t="str">
        <f>IFERROR(VLOOKUP(G191,'Z1 HAB CLASS'!$L$4:$N$9,3,FALSE)," ")</f>
        <v xml:space="preserve"> </v>
      </c>
      <c r="L191" s="43" t="str">
        <f t="shared" si="0"/>
        <v xml:space="preserve"> </v>
      </c>
      <c r="M191" s="1"/>
      <c r="N191" s="167"/>
      <c r="O191" s="168"/>
      <c r="P191" s="164" t="str">
        <f t="shared" si="1"/>
        <v xml:space="preserve"> </v>
      </c>
      <c r="Q191" s="164" t="str">
        <f t="shared" si="2"/>
        <v xml:space="preserve"> </v>
      </c>
      <c r="R191" s="164" t="str">
        <f t="shared" si="3"/>
        <v/>
      </c>
      <c r="S191" s="165" t="str">
        <f t="shared" si="4"/>
        <v xml:space="preserve"> </v>
      </c>
      <c r="T191" s="55"/>
      <c r="U191" s="1"/>
      <c r="V191" s="1"/>
      <c r="W191" s="1">
        <f t="shared" si="5"/>
        <v>0</v>
      </c>
      <c r="X191" s="1"/>
      <c r="Y191" s="1"/>
      <c r="Z191" s="1"/>
      <c r="AA191" s="1"/>
      <c r="AB191" s="1"/>
      <c r="AC191" s="1"/>
      <c r="AD191" s="1"/>
      <c r="AE191" s="1"/>
      <c r="AF191" s="1"/>
      <c r="AG191" s="1"/>
      <c r="AH191" s="1"/>
      <c r="AI191" s="1"/>
      <c r="AJ191" s="1"/>
      <c r="AK191" s="1"/>
      <c r="AL191" s="1"/>
      <c r="AM191" s="1"/>
      <c r="AN191" s="1"/>
      <c r="AO191" s="1"/>
      <c r="AP191" s="1"/>
      <c r="AQ191" s="1"/>
    </row>
    <row r="192" spans="1:43" ht="15.75" customHeight="1" x14ac:dyDescent="0.2">
      <c r="A192" s="1"/>
      <c r="B192" s="1"/>
      <c r="C192" s="1"/>
      <c r="D192" s="166">
        <v>185</v>
      </c>
      <c r="E192" s="160"/>
      <c r="F192" s="5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42" t="str">
        <f>IFERROR(VLOOKUP(G192,'Z1 HAB CLASS'!$L$4:$N$9,3,FALSE)," ")</f>
        <v xml:space="preserve"> </v>
      </c>
      <c r="L192" s="43" t="str">
        <f t="shared" si="0"/>
        <v xml:space="preserve"> </v>
      </c>
      <c r="M192" s="1"/>
      <c r="N192" s="167"/>
      <c r="O192" s="168"/>
      <c r="P192" s="164" t="str">
        <f t="shared" si="1"/>
        <v xml:space="preserve"> </v>
      </c>
      <c r="Q192" s="164" t="str">
        <f t="shared" si="2"/>
        <v xml:space="preserve"> </v>
      </c>
      <c r="R192" s="164" t="str">
        <f t="shared" si="3"/>
        <v/>
      </c>
      <c r="S192" s="165" t="str">
        <f t="shared" si="4"/>
        <v xml:space="preserve"> </v>
      </c>
      <c r="T192" s="55"/>
      <c r="U192" s="1"/>
      <c r="V192" s="1"/>
      <c r="W192" s="1">
        <f t="shared" si="5"/>
        <v>0</v>
      </c>
      <c r="X192" s="1"/>
      <c r="Y192" s="1"/>
      <c r="Z192" s="1"/>
      <c r="AA192" s="1"/>
      <c r="AB192" s="1"/>
      <c r="AC192" s="1"/>
      <c r="AD192" s="1"/>
      <c r="AE192" s="1"/>
      <c r="AF192" s="1"/>
      <c r="AG192" s="1"/>
      <c r="AH192" s="1"/>
      <c r="AI192" s="1"/>
      <c r="AJ192" s="1"/>
      <c r="AK192" s="1"/>
      <c r="AL192" s="1"/>
      <c r="AM192" s="1"/>
      <c r="AN192" s="1"/>
      <c r="AO192" s="1"/>
      <c r="AP192" s="1"/>
      <c r="AQ192" s="1"/>
    </row>
    <row r="193" spans="1:43" ht="15.75" customHeight="1" x14ac:dyDescent="0.2">
      <c r="A193" s="1"/>
      <c r="B193" s="1"/>
      <c r="C193" s="1"/>
      <c r="D193" s="166">
        <v>186</v>
      </c>
      <c r="E193" s="160"/>
      <c r="F193" s="5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42" t="str">
        <f>IFERROR(VLOOKUP(G193,'Z1 HAB CLASS'!$L$4:$N$9,3,FALSE)," ")</f>
        <v xml:space="preserve"> </v>
      </c>
      <c r="L193" s="43" t="str">
        <f t="shared" si="0"/>
        <v xml:space="preserve"> </v>
      </c>
      <c r="M193" s="1"/>
      <c r="N193" s="167"/>
      <c r="O193" s="168"/>
      <c r="P193" s="164" t="str">
        <f t="shared" si="1"/>
        <v xml:space="preserve"> </v>
      </c>
      <c r="Q193" s="164" t="str">
        <f t="shared" si="2"/>
        <v xml:space="preserve"> </v>
      </c>
      <c r="R193" s="164" t="str">
        <f t="shared" si="3"/>
        <v/>
      </c>
      <c r="S193" s="165" t="str">
        <f t="shared" si="4"/>
        <v xml:space="preserve"> </v>
      </c>
      <c r="T193" s="55"/>
      <c r="U193" s="1"/>
      <c r="V193" s="1"/>
      <c r="W193" s="1">
        <f t="shared" si="5"/>
        <v>0</v>
      </c>
      <c r="X193" s="1"/>
      <c r="Y193" s="1"/>
      <c r="Z193" s="1"/>
      <c r="AA193" s="1"/>
      <c r="AB193" s="1"/>
      <c r="AC193" s="1"/>
      <c r="AD193" s="1"/>
      <c r="AE193" s="1"/>
      <c r="AF193" s="1"/>
      <c r="AG193" s="1"/>
      <c r="AH193" s="1"/>
      <c r="AI193" s="1"/>
      <c r="AJ193" s="1"/>
      <c r="AK193" s="1"/>
      <c r="AL193" s="1"/>
      <c r="AM193" s="1"/>
      <c r="AN193" s="1"/>
      <c r="AO193" s="1"/>
      <c r="AP193" s="1"/>
      <c r="AQ193" s="1"/>
    </row>
    <row r="194" spans="1:43" ht="15.75" customHeight="1" x14ac:dyDescent="0.2">
      <c r="A194" s="1"/>
      <c r="B194" s="1"/>
      <c r="C194" s="1"/>
      <c r="D194" s="166">
        <v>187</v>
      </c>
      <c r="E194" s="160"/>
      <c r="F194" s="5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42" t="str">
        <f>IFERROR(VLOOKUP(G194,'Z1 HAB CLASS'!$L$4:$N$9,3,FALSE)," ")</f>
        <v xml:space="preserve"> </v>
      </c>
      <c r="L194" s="43" t="str">
        <f t="shared" si="0"/>
        <v xml:space="preserve"> </v>
      </c>
      <c r="M194" s="1"/>
      <c r="N194" s="167"/>
      <c r="O194" s="168"/>
      <c r="P194" s="164" t="str">
        <f t="shared" si="1"/>
        <v xml:space="preserve"> </v>
      </c>
      <c r="Q194" s="164" t="str">
        <f t="shared" si="2"/>
        <v xml:space="preserve"> </v>
      </c>
      <c r="R194" s="164" t="str">
        <f t="shared" si="3"/>
        <v/>
      </c>
      <c r="S194" s="165" t="str">
        <f t="shared" si="4"/>
        <v xml:space="preserve"> </v>
      </c>
      <c r="T194" s="55"/>
      <c r="U194" s="1"/>
      <c r="V194" s="1"/>
      <c r="W194" s="1">
        <f t="shared" si="5"/>
        <v>0</v>
      </c>
      <c r="X194" s="1"/>
      <c r="Y194" s="1"/>
      <c r="Z194" s="1"/>
      <c r="AA194" s="1"/>
      <c r="AB194" s="1"/>
      <c r="AC194" s="1"/>
      <c r="AD194" s="1"/>
      <c r="AE194" s="1"/>
      <c r="AF194" s="1"/>
      <c r="AG194" s="1"/>
      <c r="AH194" s="1"/>
      <c r="AI194" s="1"/>
      <c r="AJ194" s="1"/>
      <c r="AK194" s="1"/>
      <c r="AL194" s="1"/>
      <c r="AM194" s="1"/>
      <c r="AN194" s="1"/>
      <c r="AO194" s="1"/>
      <c r="AP194" s="1"/>
      <c r="AQ194" s="1"/>
    </row>
    <row r="195" spans="1:43" ht="15.75" customHeight="1" x14ac:dyDescent="0.2">
      <c r="A195" s="1"/>
      <c r="B195" s="1"/>
      <c r="C195" s="1"/>
      <c r="D195" s="166">
        <v>188</v>
      </c>
      <c r="E195" s="160"/>
      <c r="F195" s="5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42" t="str">
        <f>IFERROR(VLOOKUP(G195,'Z1 HAB CLASS'!$L$4:$N$9,3,FALSE)," ")</f>
        <v xml:space="preserve"> </v>
      </c>
      <c r="L195" s="43" t="str">
        <f t="shared" si="0"/>
        <v xml:space="preserve"> </v>
      </c>
      <c r="M195" s="1"/>
      <c r="N195" s="167"/>
      <c r="O195" s="168"/>
      <c r="P195" s="164" t="str">
        <f t="shared" si="1"/>
        <v xml:space="preserve"> </v>
      </c>
      <c r="Q195" s="164" t="str">
        <f t="shared" si="2"/>
        <v xml:space="preserve"> </v>
      </c>
      <c r="R195" s="164" t="str">
        <f t="shared" si="3"/>
        <v/>
      </c>
      <c r="S195" s="165" t="str">
        <f t="shared" si="4"/>
        <v xml:space="preserve"> </v>
      </c>
      <c r="T195" s="55"/>
      <c r="U195" s="1"/>
      <c r="V195" s="1"/>
      <c r="W195" s="1">
        <f t="shared" si="5"/>
        <v>0</v>
      </c>
      <c r="X195" s="1"/>
      <c r="Y195" s="1"/>
      <c r="Z195" s="1"/>
      <c r="AA195" s="1"/>
      <c r="AB195" s="1"/>
      <c r="AC195" s="1"/>
      <c r="AD195" s="1"/>
      <c r="AE195" s="1"/>
      <c r="AF195" s="1"/>
      <c r="AG195" s="1"/>
      <c r="AH195" s="1"/>
      <c r="AI195" s="1"/>
      <c r="AJ195" s="1"/>
      <c r="AK195" s="1"/>
      <c r="AL195" s="1"/>
      <c r="AM195" s="1"/>
      <c r="AN195" s="1"/>
      <c r="AO195" s="1"/>
      <c r="AP195" s="1"/>
      <c r="AQ195" s="1"/>
    </row>
    <row r="196" spans="1:43" ht="15.75" customHeight="1" x14ac:dyDescent="0.2">
      <c r="A196" s="1"/>
      <c r="B196" s="1"/>
      <c r="C196" s="1"/>
      <c r="D196" s="166">
        <v>189</v>
      </c>
      <c r="E196" s="160"/>
      <c r="F196" s="5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42" t="str">
        <f>IFERROR(VLOOKUP(G196,'Z1 HAB CLASS'!$L$4:$N$9,3,FALSE)," ")</f>
        <v xml:space="preserve"> </v>
      </c>
      <c r="L196" s="43" t="str">
        <f t="shared" si="0"/>
        <v xml:space="preserve"> </v>
      </c>
      <c r="M196" s="1"/>
      <c r="N196" s="167"/>
      <c r="O196" s="168"/>
      <c r="P196" s="164" t="str">
        <f t="shared" si="1"/>
        <v xml:space="preserve"> </v>
      </c>
      <c r="Q196" s="164" t="str">
        <f t="shared" si="2"/>
        <v xml:space="preserve"> </v>
      </c>
      <c r="R196" s="164" t="str">
        <f t="shared" si="3"/>
        <v/>
      </c>
      <c r="S196" s="165" t="str">
        <f t="shared" si="4"/>
        <v xml:space="preserve"> </v>
      </c>
      <c r="T196" s="55"/>
      <c r="U196" s="1"/>
      <c r="V196" s="1"/>
      <c r="W196" s="1">
        <f t="shared" si="5"/>
        <v>0</v>
      </c>
      <c r="X196" s="1"/>
      <c r="Y196" s="1"/>
      <c r="Z196" s="1"/>
      <c r="AA196" s="1"/>
      <c r="AB196" s="1"/>
      <c r="AC196" s="1"/>
      <c r="AD196" s="1"/>
      <c r="AE196" s="1"/>
      <c r="AF196" s="1"/>
      <c r="AG196" s="1"/>
      <c r="AH196" s="1"/>
      <c r="AI196" s="1"/>
      <c r="AJ196" s="1"/>
      <c r="AK196" s="1"/>
      <c r="AL196" s="1"/>
      <c r="AM196" s="1"/>
      <c r="AN196" s="1"/>
      <c r="AO196" s="1"/>
      <c r="AP196" s="1"/>
      <c r="AQ196" s="1"/>
    </row>
    <row r="197" spans="1:43" ht="15.75" customHeight="1" x14ac:dyDescent="0.2">
      <c r="A197" s="1"/>
      <c r="B197" s="1"/>
      <c r="C197" s="1"/>
      <c r="D197" s="166">
        <v>190</v>
      </c>
      <c r="E197" s="160"/>
      <c r="F197" s="5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42" t="str">
        <f>IFERROR(VLOOKUP(G197,'Z1 HAB CLASS'!$L$4:$N$9,3,FALSE)," ")</f>
        <v xml:space="preserve"> </v>
      </c>
      <c r="L197" s="43" t="str">
        <f t="shared" si="0"/>
        <v xml:space="preserve"> </v>
      </c>
      <c r="M197" s="1"/>
      <c r="N197" s="167"/>
      <c r="O197" s="168"/>
      <c r="P197" s="164" t="str">
        <f t="shared" si="1"/>
        <v xml:space="preserve"> </v>
      </c>
      <c r="Q197" s="164" t="str">
        <f t="shared" si="2"/>
        <v xml:space="preserve"> </v>
      </c>
      <c r="R197" s="164" t="str">
        <f t="shared" si="3"/>
        <v/>
      </c>
      <c r="S197" s="165" t="str">
        <f t="shared" si="4"/>
        <v xml:space="preserve"> </v>
      </c>
      <c r="T197" s="55"/>
      <c r="U197" s="1"/>
      <c r="V197" s="1"/>
      <c r="W197" s="1">
        <f t="shared" si="5"/>
        <v>0</v>
      </c>
      <c r="X197" s="1"/>
      <c r="Y197" s="1"/>
      <c r="Z197" s="1"/>
      <c r="AA197" s="1"/>
      <c r="AB197" s="1"/>
      <c r="AC197" s="1"/>
      <c r="AD197" s="1"/>
      <c r="AE197" s="1"/>
      <c r="AF197" s="1"/>
      <c r="AG197" s="1"/>
      <c r="AH197" s="1"/>
      <c r="AI197" s="1"/>
      <c r="AJ197" s="1"/>
      <c r="AK197" s="1"/>
      <c r="AL197" s="1"/>
      <c r="AM197" s="1"/>
      <c r="AN197" s="1"/>
      <c r="AO197" s="1"/>
      <c r="AP197" s="1"/>
      <c r="AQ197" s="1"/>
    </row>
    <row r="198" spans="1:43" ht="15.75" customHeight="1" x14ac:dyDescent="0.2">
      <c r="A198" s="1"/>
      <c r="B198" s="1"/>
      <c r="C198" s="1"/>
      <c r="D198" s="166">
        <v>191</v>
      </c>
      <c r="E198" s="160"/>
      <c r="F198" s="5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42" t="str">
        <f>IFERROR(VLOOKUP(G198,'Z1 HAB CLASS'!$L$4:$N$9,3,FALSE)," ")</f>
        <v xml:space="preserve"> </v>
      </c>
      <c r="L198" s="43" t="str">
        <f t="shared" si="0"/>
        <v xml:space="preserve"> </v>
      </c>
      <c r="M198" s="1"/>
      <c r="N198" s="167"/>
      <c r="O198" s="168"/>
      <c r="P198" s="164" t="str">
        <f t="shared" si="1"/>
        <v xml:space="preserve"> </v>
      </c>
      <c r="Q198" s="164" t="str">
        <f t="shared" si="2"/>
        <v xml:space="preserve"> </v>
      </c>
      <c r="R198" s="164" t="str">
        <f t="shared" si="3"/>
        <v/>
      </c>
      <c r="S198" s="165" t="str">
        <f t="shared" si="4"/>
        <v xml:space="preserve"> </v>
      </c>
      <c r="T198" s="55"/>
      <c r="U198" s="1"/>
      <c r="V198" s="1"/>
      <c r="W198" s="1">
        <f t="shared" si="5"/>
        <v>0</v>
      </c>
      <c r="X198" s="1"/>
      <c r="Y198" s="1"/>
      <c r="Z198" s="1"/>
      <c r="AA198" s="1"/>
      <c r="AB198" s="1"/>
      <c r="AC198" s="1"/>
      <c r="AD198" s="1"/>
      <c r="AE198" s="1"/>
      <c r="AF198" s="1"/>
      <c r="AG198" s="1"/>
      <c r="AH198" s="1"/>
      <c r="AI198" s="1"/>
      <c r="AJ198" s="1"/>
      <c r="AK198" s="1"/>
      <c r="AL198" s="1"/>
      <c r="AM198" s="1"/>
      <c r="AN198" s="1"/>
      <c r="AO198" s="1"/>
      <c r="AP198" s="1"/>
      <c r="AQ198" s="1"/>
    </row>
    <row r="199" spans="1:43" ht="15.75" customHeight="1" x14ac:dyDescent="0.2">
      <c r="A199" s="1"/>
      <c r="B199" s="1"/>
      <c r="C199" s="1"/>
      <c r="D199" s="166">
        <v>192</v>
      </c>
      <c r="E199" s="160"/>
      <c r="F199" s="5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42" t="str">
        <f>IFERROR(VLOOKUP(G199,'Z1 HAB CLASS'!$L$4:$N$9,3,FALSE)," ")</f>
        <v xml:space="preserve"> </v>
      </c>
      <c r="L199" s="43" t="str">
        <f t="shared" si="0"/>
        <v xml:space="preserve"> </v>
      </c>
      <c r="M199" s="1"/>
      <c r="N199" s="167"/>
      <c r="O199" s="168"/>
      <c r="P199" s="164" t="str">
        <f t="shared" si="1"/>
        <v xml:space="preserve"> </v>
      </c>
      <c r="Q199" s="164" t="str">
        <f t="shared" si="2"/>
        <v xml:space="preserve"> </v>
      </c>
      <c r="R199" s="164" t="str">
        <f t="shared" si="3"/>
        <v/>
      </c>
      <c r="S199" s="165" t="str">
        <f t="shared" si="4"/>
        <v xml:space="preserve"> </v>
      </c>
      <c r="T199" s="55"/>
      <c r="U199" s="1"/>
      <c r="V199" s="1"/>
      <c r="W199" s="1">
        <f t="shared" si="5"/>
        <v>0</v>
      </c>
      <c r="X199" s="1"/>
      <c r="Y199" s="1"/>
      <c r="Z199" s="1"/>
      <c r="AA199" s="1"/>
      <c r="AB199" s="1"/>
      <c r="AC199" s="1"/>
      <c r="AD199" s="1"/>
      <c r="AE199" s="1"/>
      <c r="AF199" s="1"/>
      <c r="AG199" s="1"/>
      <c r="AH199" s="1"/>
      <c r="AI199" s="1"/>
      <c r="AJ199" s="1"/>
      <c r="AK199" s="1"/>
      <c r="AL199" s="1"/>
      <c r="AM199" s="1"/>
      <c r="AN199" s="1"/>
      <c r="AO199" s="1"/>
      <c r="AP199" s="1"/>
      <c r="AQ199" s="1"/>
    </row>
    <row r="200" spans="1:43" ht="15.75" customHeight="1" x14ac:dyDescent="0.2">
      <c r="A200" s="1"/>
      <c r="B200" s="1"/>
      <c r="C200" s="1"/>
      <c r="D200" s="166">
        <v>193</v>
      </c>
      <c r="E200" s="160"/>
      <c r="F200" s="5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42" t="str">
        <f>IFERROR(VLOOKUP(G200,'Z1 HAB CLASS'!$L$4:$N$9,3,FALSE)," ")</f>
        <v xml:space="preserve"> </v>
      </c>
      <c r="L200" s="43" t="str">
        <f t="shared" si="0"/>
        <v xml:space="preserve"> </v>
      </c>
      <c r="M200" s="1"/>
      <c r="N200" s="167"/>
      <c r="O200" s="168"/>
      <c r="P200" s="164" t="str">
        <f t="shared" si="1"/>
        <v xml:space="preserve"> </v>
      </c>
      <c r="Q200" s="164" t="str">
        <f t="shared" si="2"/>
        <v xml:space="preserve"> </v>
      </c>
      <c r="R200" s="164" t="str">
        <f t="shared" si="3"/>
        <v/>
      </c>
      <c r="S200" s="165" t="str">
        <f t="shared" si="4"/>
        <v xml:space="preserve"> </v>
      </c>
      <c r="T200" s="55"/>
      <c r="U200" s="1"/>
      <c r="V200" s="1"/>
      <c r="W200" s="1">
        <f t="shared" si="5"/>
        <v>0</v>
      </c>
      <c r="X200" s="1"/>
      <c r="Y200" s="1"/>
      <c r="Z200" s="1"/>
      <c r="AA200" s="1"/>
      <c r="AB200" s="1"/>
      <c r="AC200" s="1"/>
      <c r="AD200" s="1"/>
      <c r="AE200" s="1"/>
      <c r="AF200" s="1"/>
      <c r="AG200" s="1"/>
      <c r="AH200" s="1"/>
      <c r="AI200" s="1"/>
      <c r="AJ200" s="1"/>
      <c r="AK200" s="1"/>
      <c r="AL200" s="1"/>
      <c r="AM200" s="1"/>
      <c r="AN200" s="1"/>
      <c r="AO200" s="1"/>
      <c r="AP200" s="1"/>
      <c r="AQ200" s="1"/>
    </row>
    <row r="201" spans="1:43" ht="15.75" customHeight="1" x14ac:dyDescent="0.2">
      <c r="A201" s="1"/>
      <c r="B201" s="1"/>
      <c r="C201" s="1"/>
      <c r="D201" s="166">
        <v>194</v>
      </c>
      <c r="E201" s="160"/>
      <c r="F201" s="5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42" t="str">
        <f>IFERROR(VLOOKUP(G201,'Z1 HAB CLASS'!$L$4:$N$9,3,FALSE)," ")</f>
        <v xml:space="preserve"> </v>
      </c>
      <c r="L201" s="43" t="str">
        <f t="shared" si="0"/>
        <v xml:space="preserve"> </v>
      </c>
      <c r="M201" s="1"/>
      <c r="N201" s="167"/>
      <c r="O201" s="168"/>
      <c r="P201" s="164" t="str">
        <f t="shared" si="1"/>
        <v xml:space="preserve"> </v>
      </c>
      <c r="Q201" s="164" t="str">
        <f t="shared" si="2"/>
        <v xml:space="preserve"> </v>
      </c>
      <c r="R201" s="164" t="str">
        <f t="shared" si="3"/>
        <v/>
      </c>
      <c r="S201" s="165" t="str">
        <f t="shared" si="4"/>
        <v xml:space="preserve"> </v>
      </c>
      <c r="T201" s="55"/>
      <c r="U201" s="1"/>
      <c r="V201" s="1"/>
      <c r="W201" s="1">
        <f t="shared" si="5"/>
        <v>0</v>
      </c>
      <c r="X201" s="1"/>
      <c r="Y201" s="1"/>
      <c r="Z201" s="1"/>
      <c r="AA201" s="1"/>
      <c r="AB201" s="1"/>
      <c r="AC201" s="1"/>
      <c r="AD201" s="1"/>
      <c r="AE201" s="1"/>
      <c r="AF201" s="1"/>
      <c r="AG201" s="1"/>
      <c r="AH201" s="1"/>
      <c r="AI201" s="1"/>
      <c r="AJ201" s="1"/>
      <c r="AK201" s="1"/>
      <c r="AL201" s="1"/>
      <c r="AM201" s="1"/>
      <c r="AN201" s="1"/>
      <c r="AO201" s="1"/>
      <c r="AP201" s="1"/>
      <c r="AQ201" s="1"/>
    </row>
    <row r="202" spans="1:43" ht="15.75" customHeight="1" x14ac:dyDescent="0.2">
      <c r="A202" s="1"/>
      <c r="B202" s="1"/>
      <c r="C202" s="1"/>
      <c r="D202" s="166">
        <v>195</v>
      </c>
      <c r="E202" s="160"/>
      <c r="F202" s="5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42" t="str">
        <f>IFERROR(VLOOKUP(G202,'Z1 HAB CLASS'!$L$4:$N$9,3,FALSE)," ")</f>
        <v xml:space="preserve"> </v>
      </c>
      <c r="L202" s="43" t="str">
        <f t="shared" si="0"/>
        <v xml:space="preserve"> </v>
      </c>
      <c r="M202" s="1"/>
      <c r="N202" s="167"/>
      <c r="O202" s="168"/>
      <c r="P202" s="164" t="str">
        <f t="shared" si="1"/>
        <v xml:space="preserve"> </v>
      </c>
      <c r="Q202" s="164" t="str">
        <f t="shared" si="2"/>
        <v xml:space="preserve"> </v>
      </c>
      <c r="R202" s="164" t="str">
        <f t="shared" si="3"/>
        <v/>
      </c>
      <c r="S202" s="165" t="str">
        <f t="shared" si="4"/>
        <v xml:space="preserve"> </v>
      </c>
      <c r="T202" s="55"/>
      <c r="U202" s="1"/>
      <c r="V202" s="1"/>
      <c r="W202" s="1">
        <f t="shared" si="5"/>
        <v>0</v>
      </c>
      <c r="X202" s="1"/>
      <c r="Y202" s="1"/>
      <c r="Z202" s="1"/>
      <c r="AA202" s="1"/>
      <c r="AB202" s="1"/>
      <c r="AC202" s="1"/>
      <c r="AD202" s="1"/>
      <c r="AE202" s="1"/>
      <c r="AF202" s="1"/>
      <c r="AG202" s="1"/>
      <c r="AH202" s="1"/>
      <c r="AI202" s="1"/>
      <c r="AJ202" s="1"/>
      <c r="AK202" s="1"/>
      <c r="AL202" s="1"/>
      <c r="AM202" s="1"/>
      <c r="AN202" s="1"/>
      <c r="AO202" s="1"/>
      <c r="AP202" s="1"/>
      <c r="AQ202" s="1"/>
    </row>
    <row r="203" spans="1:43" ht="15.75" customHeight="1" x14ac:dyDescent="0.2">
      <c r="A203" s="1"/>
      <c r="B203" s="1"/>
      <c r="C203" s="1"/>
      <c r="D203" s="166">
        <v>196</v>
      </c>
      <c r="E203" s="160"/>
      <c r="F203" s="5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42" t="str">
        <f>IFERROR(VLOOKUP(G203,'Z1 HAB CLASS'!$L$4:$N$9,3,FALSE)," ")</f>
        <v xml:space="preserve"> </v>
      </c>
      <c r="L203" s="43" t="str">
        <f t="shared" si="0"/>
        <v xml:space="preserve"> </v>
      </c>
      <c r="M203" s="1"/>
      <c r="N203" s="167"/>
      <c r="O203" s="168"/>
      <c r="P203" s="164" t="str">
        <f t="shared" si="1"/>
        <v xml:space="preserve"> </v>
      </c>
      <c r="Q203" s="164" t="str">
        <f t="shared" si="2"/>
        <v xml:space="preserve"> </v>
      </c>
      <c r="R203" s="164" t="str">
        <f t="shared" si="3"/>
        <v/>
      </c>
      <c r="S203" s="165" t="str">
        <f t="shared" si="4"/>
        <v xml:space="preserve"> </v>
      </c>
      <c r="T203" s="55"/>
      <c r="U203" s="1"/>
      <c r="V203" s="1"/>
      <c r="W203" s="1">
        <f t="shared" si="5"/>
        <v>0</v>
      </c>
      <c r="X203" s="1"/>
      <c r="Y203" s="1"/>
      <c r="Z203" s="1"/>
      <c r="AA203" s="1"/>
      <c r="AB203" s="1"/>
      <c r="AC203" s="1"/>
      <c r="AD203" s="1"/>
      <c r="AE203" s="1"/>
      <c r="AF203" s="1"/>
      <c r="AG203" s="1"/>
      <c r="AH203" s="1"/>
      <c r="AI203" s="1"/>
      <c r="AJ203" s="1"/>
      <c r="AK203" s="1"/>
      <c r="AL203" s="1"/>
      <c r="AM203" s="1"/>
      <c r="AN203" s="1"/>
      <c r="AO203" s="1"/>
      <c r="AP203" s="1"/>
      <c r="AQ203" s="1"/>
    </row>
    <row r="204" spans="1:43" ht="15.75" customHeight="1" x14ac:dyDescent="0.2">
      <c r="A204" s="1"/>
      <c r="B204" s="1"/>
      <c r="C204" s="1"/>
      <c r="D204" s="166">
        <v>197</v>
      </c>
      <c r="E204" s="160"/>
      <c r="F204" s="5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42" t="str">
        <f>IFERROR(VLOOKUP(G204,'Z1 HAB CLASS'!$L$4:$N$9,3,FALSE)," ")</f>
        <v xml:space="preserve"> </v>
      </c>
      <c r="L204" s="43" t="str">
        <f t="shared" si="0"/>
        <v xml:space="preserve"> </v>
      </c>
      <c r="M204" s="1"/>
      <c r="N204" s="167"/>
      <c r="O204" s="168"/>
      <c r="P204" s="164" t="str">
        <f t="shared" si="1"/>
        <v xml:space="preserve"> </v>
      </c>
      <c r="Q204" s="164" t="str">
        <f t="shared" si="2"/>
        <v xml:space="preserve"> </v>
      </c>
      <c r="R204" s="164" t="str">
        <f t="shared" si="3"/>
        <v/>
      </c>
      <c r="S204" s="165" t="str">
        <f t="shared" si="4"/>
        <v xml:space="preserve"> </v>
      </c>
      <c r="T204" s="55"/>
      <c r="U204" s="1"/>
      <c r="V204" s="1"/>
      <c r="W204" s="1">
        <f t="shared" si="5"/>
        <v>0</v>
      </c>
      <c r="X204" s="1"/>
      <c r="Y204" s="1"/>
      <c r="Z204" s="1"/>
      <c r="AA204" s="1"/>
      <c r="AB204" s="1"/>
      <c r="AC204" s="1"/>
      <c r="AD204" s="1"/>
      <c r="AE204" s="1"/>
      <c r="AF204" s="1"/>
      <c r="AG204" s="1"/>
      <c r="AH204" s="1"/>
      <c r="AI204" s="1"/>
      <c r="AJ204" s="1"/>
      <c r="AK204" s="1"/>
      <c r="AL204" s="1"/>
      <c r="AM204" s="1"/>
      <c r="AN204" s="1"/>
      <c r="AO204" s="1"/>
      <c r="AP204" s="1"/>
      <c r="AQ204" s="1"/>
    </row>
    <row r="205" spans="1:43" ht="15.75" customHeight="1" x14ac:dyDescent="0.2">
      <c r="A205" s="1"/>
      <c r="B205" s="1"/>
      <c r="C205" s="1"/>
      <c r="D205" s="166">
        <v>198</v>
      </c>
      <c r="E205" s="160"/>
      <c r="F205" s="5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42" t="str">
        <f>IFERROR(VLOOKUP(G205,'Z1 HAB CLASS'!$L$4:$N$9,3,FALSE)," ")</f>
        <v xml:space="preserve"> </v>
      </c>
      <c r="L205" s="43" t="str">
        <f t="shared" si="0"/>
        <v xml:space="preserve"> </v>
      </c>
      <c r="M205" s="1"/>
      <c r="N205" s="167"/>
      <c r="O205" s="168"/>
      <c r="P205" s="164" t="str">
        <f t="shared" si="1"/>
        <v xml:space="preserve"> </v>
      </c>
      <c r="Q205" s="164" t="str">
        <f t="shared" si="2"/>
        <v xml:space="preserve"> </v>
      </c>
      <c r="R205" s="164" t="str">
        <f t="shared" si="3"/>
        <v/>
      </c>
      <c r="S205" s="165" t="str">
        <f t="shared" si="4"/>
        <v xml:space="preserve"> </v>
      </c>
      <c r="T205" s="55"/>
      <c r="U205" s="1"/>
      <c r="V205" s="1"/>
      <c r="W205" s="1">
        <f t="shared" si="5"/>
        <v>0</v>
      </c>
      <c r="X205" s="1"/>
      <c r="Y205" s="1"/>
      <c r="Z205" s="1"/>
      <c r="AA205" s="1"/>
      <c r="AB205" s="1"/>
      <c r="AC205" s="1"/>
      <c r="AD205" s="1"/>
      <c r="AE205" s="1"/>
      <c r="AF205" s="1"/>
      <c r="AG205" s="1"/>
      <c r="AH205" s="1"/>
      <c r="AI205" s="1"/>
      <c r="AJ205" s="1"/>
      <c r="AK205" s="1"/>
      <c r="AL205" s="1"/>
      <c r="AM205" s="1"/>
      <c r="AN205" s="1"/>
      <c r="AO205" s="1"/>
      <c r="AP205" s="1"/>
      <c r="AQ205" s="1"/>
    </row>
    <row r="206" spans="1:43" ht="15.75" customHeight="1" x14ac:dyDescent="0.2">
      <c r="A206" s="1"/>
      <c r="B206" s="1"/>
      <c r="C206" s="1"/>
      <c r="D206" s="166">
        <v>199</v>
      </c>
      <c r="E206" s="160"/>
      <c r="F206" s="5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42" t="str">
        <f>IFERROR(VLOOKUP(G206,'Z1 HAB CLASS'!$L$4:$N$9,3,FALSE)," ")</f>
        <v xml:space="preserve"> </v>
      </c>
      <c r="L206" s="43" t="str">
        <f t="shared" si="0"/>
        <v xml:space="preserve"> </v>
      </c>
      <c r="M206" s="1"/>
      <c r="N206" s="167"/>
      <c r="O206" s="168"/>
      <c r="P206" s="164" t="str">
        <f t="shared" si="1"/>
        <v xml:space="preserve"> </v>
      </c>
      <c r="Q206" s="164" t="str">
        <f t="shared" si="2"/>
        <v xml:space="preserve"> </v>
      </c>
      <c r="R206" s="164" t="str">
        <f t="shared" si="3"/>
        <v/>
      </c>
      <c r="S206" s="165" t="str">
        <f t="shared" si="4"/>
        <v xml:space="preserve"> </v>
      </c>
      <c r="T206" s="55"/>
      <c r="U206" s="1"/>
      <c r="V206" s="1"/>
      <c r="W206" s="1">
        <f t="shared" si="5"/>
        <v>0</v>
      </c>
      <c r="X206" s="1"/>
      <c r="Y206" s="1"/>
      <c r="Z206" s="1"/>
      <c r="AA206" s="1"/>
      <c r="AB206" s="1"/>
      <c r="AC206" s="1"/>
      <c r="AD206" s="1"/>
      <c r="AE206" s="1"/>
      <c r="AF206" s="1"/>
      <c r="AG206" s="1"/>
      <c r="AH206" s="1"/>
      <c r="AI206" s="1"/>
      <c r="AJ206" s="1"/>
      <c r="AK206" s="1"/>
      <c r="AL206" s="1"/>
      <c r="AM206" s="1"/>
      <c r="AN206" s="1"/>
      <c r="AO206" s="1"/>
      <c r="AP206" s="1"/>
      <c r="AQ206" s="1"/>
    </row>
    <row r="207" spans="1:43" ht="15.75" customHeight="1" x14ac:dyDescent="0.2">
      <c r="A207" s="1"/>
      <c r="B207" s="1"/>
      <c r="C207" s="1"/>
      <c r="D207" s="166">
        <v>200</v>
      </c>
      <c r="E207" s="160"/>
      <c r="F207" s="5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42" t="str">
        <f>IFERROR(VLOOKUP(G207,'Z1 HAB CLASS'!$L$4:$N$9,3,FALSE)," ")</f>
        <v xml:space="preserve"> </v>
      </c>
      <c r="L207" s="43" t="str">
        <f t="shared" si="0"/>
        <v xml:space="preserve"> </v>
      </c>
      <c r="M207" s="1"/>
      <c r="N207" s="167"/>
      <c r="O207" s="168"/>
      <c r="P207" s="164" t="str">
        <f t="shared" si="1"/>
        <v xml:space="preserve"> </v>
      </c>
      <c r="Q207" s="164" t="str">
        <f t="shared" si="2"/>
        <v xml:space="preserve"> </v>
      </c>
      <c r="R207" s="164" t="str">
        <f t="shared" si="3"/>
        <v/>
      </c>
      <c r="S207" s="165" t="str">
        <f t="shared" si="4"/>
        <v xml:space="preserve"> </v>
      </c>
      <c r="T207" s="55"/>
      <c r="U207" s="1"/>
      <c r="V207" s="1"/>
      <c r="W207" s="1">
        <f t="shared" si="5"/>
        <v>0</v>
      </c>
      <c r="X207" s="1"/>
      <c r="Y207" s="1"/>
      <c r="Z207" s="1"/>
      <c r="AA207" s="1"/>
      <c r="AB207" s="1"/>
      <c r="AC207" s="1"/>
      <c r="AD207" s="1"/>
      <c r="AE207" s="1"/>
      <c r="AF207" s="1"/>
      <c r="AG207" s="1"/>
      <c r="AH207" s="1"/>
      <c r="AI207" s="1"/>
      <c r="AJ207" s="1"/>
      <c r="AK207" s="1"/>
      <c r="AL207" s="1"/>
      <c r="AM207" s="1"/>
      <c r="AN207" s="1"/>
      <c r="AO207" s="1"/>
      <c r="AP207" s="1"/>
      <c r="AQ207" s="1"/>
    </row>
    <row r="208" spans="1:43" ht="15.75" customHeight="1" x14ac:dyDescent="0.2">
      <c r="A208" s="1"/>
      <c r="B208" s="1"/>
      <c r="C208" s="1"/>
      <c r="D208" s="166">
        <v>201</v>
      </c>
      <c r="E208" s="160"/>
      <c r="F208" s="5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42" t="str">
        <f>IFERROR(VLOOKUP(G208,'Z1 HAB CLASS'!$L$4:$N$9,3,FALSE)," ")</f>
        <v xml:space="preserve"> </v>
      </c>
      <c r="L208" s="43" t="str">
        <f t="shared" si="0"/>
        <v xml:space="preserve"> </v>
      </c>
      <c r="M208" s="1"/>
      <c r="N208" s="167"/>
      <c r="O208" s="168"/>
      <c r="P208" s="164" t="str">
        <f t="shared" si="1"/>
        <v xml:space="preserve"> </v>
      </c>
      <c r="Q208" s="164" t="str">
        <f t="shared" si="2"/>
        <v xml:space="preserve"> </v>
      </c>
      <c r="R208" s="164" t="str">
        <f t="shared" si="3"/>
        <v/>
      </c>
      <c r="S208" s="165" t="str">
        <f t="shared" si="4"/>
        <v xml:space="preserve"> </v>
      </c>
      <c r="T208" s="55"/>
      <c r="U208" s="1"/>
      <c r="V208" s="1"/>
      <c r="W208" s="1">
        <f t="shared" si="5"/>
        <v>0</v>
      </c>
      <c r="X208" s="1"/>
      <c r="Y208" s="1"/>
      <c r="Z208" s="1"/>
      <c r="AA208" s="1"/>
      <c r="AB208" s="1"/>
      <c r="AC208" s="1"/>
      <c r="AD208" s="1"/>
      <c r="AE208" s="1"/>
      <c r="AF208" s="1"/>
      <c r="AG208" s="1"/>
      <c r="AH208" s="1"/>
      <c r="AI208" s="1"/>
      <c r="AJ208" s="1"/>
      <c r="AK208" s="1"/>
      <c r="AL208" s="1"/>
      <c r="AM208" s="1"/>
      <c r="AN208" s="1"/>
      <c r="AO208" s="1"/>
      <c r="AP208" s="1"/>
      <c r="AQ208" s="1"/>
    </row>
    <row r="209" spans="1:43" ht="15.75" customHeight="1" x14ac:dyDescent="0.2">
      <c r="A209" s="1"/>
      <c r="B209" s="1"/>
      <c r="C209" s="1"/>
      <c r="D209" s="166">
        <v>202</v>
      </c>
      <c r="E209" s="160"/>
      <c r="F209" s="5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42" t="str">
        <f>IFERROR(VLOOKUP(G209,'Z1 HAB CLASS'!$L$4:$N$9,3,FALSE)," ")</f>
        <v xml:space="preserve"> </v>
      </c>
      <c r="L209" s="43" t="str">
        <f t="shared" si="0"/>
        <v xml:space="preserve"> </v>
      </c>
      <c r="M209" s="1"/>
      <c r="N209" s="167"/>
      <c r="O209" s="168"/>
      <c r="P209" s="164" t="str">
        <f t="shared" si="1"/>
        <v xml:space="preserve"> </v>
      </c>
      <c r="Q209" s="164" t="str">
        <f t="shared" si="2"/>
        <v xml:space="preserve"> </v>
      </c>
      <c r="R209" s="164" t="str">
        <f t="shared" si="3"/>
        <v/>
      </c>
      <c r="S209" s="165" t="str">
        <f t="shared" si="4"/>
        <v xml:space="preserve"> </v>
      </c>
      <c r="T209" s="55"/>
      <c r="U209" s="1"/>
      <c r="V209" s="1"/>
      <c r="W209" s="1">
        <f t="shared" si="5"/>
        <v>0</v>
      </c>
      <c r="X209" s="1"/>
      <c r="Y209" s="1"/>
      <c r="Z209" s="1"/>
      <c r="AA209" s="1"/>
      <c r="AB209" s="1"/>
      <c r="AC209" s="1"/>
      <c r="AD209" s="1"/>
      <c r="AE209" s="1"/>
      <c r="AF209" s="1"/>
      <c r="AG209" s="1"/>
      <c r="AH209" s="1"/>
      <c r="AI209" s="1"/>
      <c r="AJ209" s="1"/>
      <c r="AK209" s="1"/>
      <c r="AL209" s="1"/>
      <c r="AM209" s="1"/>
      <c r="AN209" s="1"/>
      <c r="AO209" s="1"/>
      <c r="AP209" s="1"/>
      <c r="AQ209" s="1"/>
    </row>
    <row r="210" spans="1:43" ht="15.75" customHeight="1" x14ac:dyDescent="0.2">
      <c r="A210" s="1"/>
      <c r="B210" s="1"/>
      <c r="C210" s="1"/>
      <c r="D210" s="166">
        <v>203</v>
      </c>
      <c r="E210" s="160"/>
      <c r="F210" s="5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42" t="str">
        <f>IFERROR(VLOOKUP(G210,'Z1 HAB CLASS'!$L$4:$N$9,3,FALSE)," ")</f>
        <v xml:space="preserve"> </v>
      </c>
      <c r="L210" s="43" t="str">
        <f t="shared" si="0"/>
        <v xml:space="preserve"> </v>
      </c>
      <c r="M210" s="1"/>
      <c r="N210" s="167"/>
      <c r="O210" s="168"/>
      <c r="P210" s="164" t="str">
        <f t="shared" si="1"/>
        <v xml:space="preserve"> </v>
      </c>
      <c r="Q210" s="164" t="str">
        <f t="shared" si="2"/>
        <v xml:space="preserve"> </v>
      </c>
      <c r="R210" s="164" t="str">
        <f t="shared" si="3"/>
        <v/>
      </c>
      <c r="S210" s="165" t="str">
        <f t="shared" si="4"/>
        <v xml:space="preserve"> </v>
      </c>
      <c r="T210" s="55"/>
      <c r="U210" s="1"/>
      <c r="V210" s="1"/>
      <c r="W210" s="1">
        <f t="shared" si="5"/>
        <v>0</v>
      </c>
      <c r="X210" s="1"/>
      <c r="Y210" s="1"/>
      <c r="Z210" s="1"/>
      <c r="AA210" s="1"/>
      <c r="AB210" s="1"/>
      <c r="AC210" s="1"/>
      <c r="AD210" s="1"/>
      <c r="AE210" s="1"/>
      <c r="AF210" s="1"/>
      <c r="AG210" s="1"/>
      <c r="AH210" s="1"/>
      <c r="AI210" s="1"/>
      <c r="AJ210" s="1"/>
      <c r="AK210" s="1"/>
      <c r="AL210" s="1"/>
      <c r="AM210" s="1"/>
      <c r="AN210" s="1"/>
      <c r="AO210" s="1"/>
      <c r="AP210" s="1"/>
      <c r="AQ210" s="1"/>
    </row>
    <row r="211" spans="1:43" ht="15.75" customHeight="1" x14ac:dyDescent="0.2">
      <c r="A211" s="1"/>
      <c r="B211" s="1"/>
      <c r="C211" s="1"/>
      <c r="D211" s="166">
        <v>204</v>
      </c>
      <c r="E211" s="160"/>
      <c r="F211" s="5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42" t="str">
        <f>IFERROR(VLOOKUP(G211,'Z1 HAB CLASS'!$L$4:$N$9,3,FALSE)," ")</f>
        <v xml:space="preserve"> </v>
      </c>
      <c r="L211" s="43" t="str">
        <f t="shared" si="0"/>
        <v xml:space="preserve"> </v>
      </c>
      <c r="M211" s="1"/>
      <c r="N211" s="167"/>
      <c r="O211" s="168"/>
      <c r="P211" s="164" t="str">
        <f t="shared" si="1"/>
        <v xml:space="preserve"> </v>
      </c>
      <c r="Q211" s="164" t="str">
        <f t="shared" si="2"/>
        <v xml:space="preserve"> </v>
      </c>
      <c r="R211" s="164" t="str">
        <f t="shared" si="3"/>
        <v/>
      </c>
      <c r="S211" s="165" t="str">
        <f t="shared" si="4"/>
        <v xml:space="preserve"> </v>
      </c>
      <c r="T211" s="55"/>
      <c r="U211" s="1"/>
      <c r="V211" s="1"/>
      <c r="W211" s="1">
        <f t="shared" si="5"/>
        <v>0</v>
      </c>
      <c r="X211" s="1"/>
      <c r="Y211" s="1"/>
      <c r="Z211" s="1"/>
      <c r="AA211" s="1"/>
      <c r="AB211" s="1"/>
      <c r="AC211" s="1"/>
      <c r="AD211" s="1"/>
      <c r="AE211" s="1"/>
      <c r="AF211" s="1"/>
      <c r="AG211" s="1"/>
      <c r="AH211" s="1"/>
      <c r="AI211" s="1"/>
      <c r="AJ211" s="1"/>
      <c r="AK211" s="1"/>
      <c r="AL211" s="1"/>
      <c r="AM211" s="1"/>
      <c r="AN211" s="1"/>
      <c r="AO211" s="1"/>
      <c r="AP211" s="1"/>
      <c r="AQ211" s="1"/>
    </row>
    <row r="212" spans="1:43" ht="15.75" customHeight="1" x14ac:dyDescent="0.2">
      <c r="A212" s="1"/>
      <c r="B212" s="1"/>
      <c r="C212" s="1"/>
      <c r="D212" s="166">
        <v>205</v>
      </c>
      <c r="E212" s="160"/>
      <c r="F212" s="5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42" t="str">
        <f>IFERROR(VLOOKUP(G212,'Z1 HAB CLASS'!$L$4:$N$9,3,FALSE)," ")</f>
        <v xml:space="preserve"> </v>
      </c>
      <c r="L212" s="43" t="str">
        <f t="shared" si="0"/>
        <v xml:space="preserve"> </v>
      </c>
      <c r="M212" s="1"/>
      <c r="N212" s="167"/>
      <c r="O212" s="168"/>
      <c r="P212" s="164" t="str">
        <f t="shared" si="1"/>
        <v xml:space="preserve"> </v>
      </c>
      <c r="Q212" s="164" t="str">
        <f t="shared" si="2"/>
        <v xml:space="preserve"> </v>
      </c>
      <c r="R212" s="164" t="str">
        <f t="shared" si="3"/>
        <v/>
      </c>
      <c r="S212" s="165" t="str">
        <f t="shared" si="4"/>
        <v xml:space="preserve"> </v>
      </c>
      <c r="T212" s="55"/>
      <c r="U212" s="1"/>
      <c r="V212" s="1"/>
      <c r="W212" s="1">
        <f t="shared" si="5"/>
        <v>0</v>
      </c>
      <c r="X212" s="1"/>
      <c r="Y212" s="1"/>
      <c r="Z212" s="1"/>
      <c r="AA212" s="1"/>
      <c r="AB212" s="1"/>
      <c r="AC212" s="1"/>
      <c r="AD212" s="1"/>
      <c r="AE212" s="1"/>
      <c r="AF212" s="1"/>
      <c r="AG212" s="1"/>
      <c r="AH212" s="1"/>
      <c r="AI212" s="1"/>
      <c r="AJ212" s="1"/>
      <c r="AK212" s="1"/>
      <c r="AL212" s="1"/>
      <c r="AM212" s="1"/>
      <c r="AN212" s="1"/>
      <c r="AO212" s="1"/>
      <c r="AP212" s="1"/>
      <c r="AQ212" s="1"/>
    </row>
    <row r="213" spans="1:43" ht="15.75" customHeight="1" x14ac:dyDescent="0.2">
      <c r="A213" s="1"/>
      <c r="B213" s="1"/>
      <c r="C213" s="1"/>
      <c r="D213" s="166">
        <v>206</v>
      </c>
      <c r="E213" s="160"/>
      <c r="F213" s="5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42" t="str">
        <f>IFERROR(VLOOKUP(G213,'Z1 HAB CLASS'!$L$4:$N$9,3,FALSE)," ")</f>
        <v xml:space="preserve"> </v>
      </c>
      <c r="L213" s="43" t="str">
        <f t="shared" si="0"/>
        <v xml:space="preserve"> </v>
      </c>
      <c r="M213" s="1"/>
      <c r="N213" s="167"/>
      <c r="O213" s="168"/>
      <c r="P213" s="164" t="str">
        <f t="shared" si="1"/>
        <v xml:space="preserve"> </v>
      </c>
      <c r="Q213" s="164" t="str">
        <f t="shared" si="2"/>
        <v xml:space="preserve"> </v>
      </c>
      <c r="R213" s="164" t="str">
        <f t="shared" si="3"/>
        <v/>
      </c>
      <c r="S213" s="165" t="str">
        <f t="shared" si="4"/>
        <v xml:space="preserve"> </v>
      </c>
      <c r="T213" s="55"/>
      <c r="U213" s="1"/>
      <c r="V213" s="1"/>
      <c r="W213" s="1">
        <f t="shared" si="5"/>
        <v>0</v>
      </c>
      <c r="X213" s="1"/>
      <c r="Y213" s="1"/>
      <c r="Z213" s="1"/>
      <c r="AA213" s="1"/>
      <c r="AB213" s="1"/>
      <c r="AC213" s="1"/>
      <c r="AD213" s="1"/>
      <c r="AE213" s="1"/>
      <c r="AF213" s="1"/>
      <c r="AG213" s="1"/>
      <c r="AH213" s="1"/>
      <c r="AI213" s="1"/>
      <c r="AJ213" s="1"/>
      <c r="AK213" s="1"/>
      <c r="AL213" s="1"/>
      <c r="AM213" s="1"/>
      <c r="AN213" s="1"/>
      <c r="AO213" s="1"/>
      <c r="AP213" s="1"/>
      <c r="AQ213" s="1"/>
    </row>
    <row r="214" spans="1:43" ht="15.75" customHeight="1" x14ac:dyDescent="0.2">
      <c r="A214" s="1"/>
      <c r="B214" s="1"/>
      <c r="C214" s="1"/>
      <c r="D214" s="166">
        <v>207</v>
      </c>
      <c r="E214" s="160"/>
      <c r="F214" s="5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42" t="str">
        <f>IFERROR(VLOOKUP(G214,'Z1 HAB CLASS'!$L$4:$N$9,3,FALSE)," ")</f>
        <v xml:space="preserve"> </v>
      </c>
      <c r="L214" s="43" t="str">
        <f t="shared" si="0"/>
        <v xml:space="preserve"> </v>
      </c>
      <c r="M214" s="1"/>
      <c r="N214" s="167"/>
      <c r="O214" s="168"/>
      <c r="P214" s="164" t="str">
        <f t="shared" si="1"/>
        <v xml:space="preserve"> </v>
      </c>
      <c r="Q214" s="164" t="str">
        <f t="shared" si="2"/>
        <v xml:space="preserve"> </v>
      </c>
      <c r="R214" s="164" t="str">
        <f t="shared" si="3"/>
        <v/>
      </c>
      <c r="S214" s="165" t="str">
        <f t="shared" si="4"/>
        <v xml:space="preserve"> </v>
      </c>
      <c r="T214" s="55"/>
      <c r="U214" s="1"/>
      <c r="V214" s="1"/>
      <c r="W214" s="1">
        <f t="shared" si="5"/>
        <v>0</v>
      </c>
      <c r="X214" s="1"/>
      <c r="Y214" s="1"/>
      <c r="Z214" s="1"/>
      <c r="AA214" s="1"/>
      <c r="AB214" s="1"/>
      <c r="AC214" s="1"/>
      <c r="AD214" s="1"/>
      <c r="AE214" s="1"/>
      <c r="AF214" s="1"/>
      <c r="AG214" s="1"/>
      <c r="AH214" s="1"/>
      <c r="AI214" s="1"/>
      <c r="AJ214" s="1"/>
      <c r="AK214" s="1"/>
      <c r="AL214" s="1"/>
      <c r="AM214" s="1"/>
      <c r="AN214" s="1"/>
      <c r="AO214" s="1"/>
      <c r="AP214" s="1"/>
      <c r="AQ214" s="1"/>
    </row>
    <row r="215" spans="1:43" ht="15.75" customHeight="1" x14ac:dyDescent="0.2">
      <c r="A215" s="1"/>
      <c r="B215" s="1"/>
      <c r="C215" s="1"/>
      <c r="D215" s="166">
        <v>208</v>
      </c>
      <c r="E215" s="160"/>
      <c r="F215" s="5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42" t="str">
        <f>IFERROR(VLOOKUP(G215,'Z1 HAB CLASS'!$L$4:$N$9,3,FALSE)," ")</f>
        <v xml:space="preserve"> </v>
      </c>
      <c r="L215" s="43" t="str">
        <f t="shared" si="0"/>
        <v xml:space="preserve"> </v>
      </c>
      <c r="M215" s="1"/>
      <c r="N215" s="167"/>
      <c r="O215" s="168"/>
      <c r="P215" s="164" t="str">
        <f t="shared" si="1"/>
        <v xml:space="preserve"> </v>
      </c>
      <c r="Q215" s="164" t="str">
        <f t="shared" si="2"/>
        <v xml:space="preserve"> </v>
      </c>
      <c r="R215" s="164" t="str">
        <f t="shared" si="3"/>
        <v/>
      </c>
      <c r="S215" s="165" t="str">
        <f t="shared" si="4"/>
        <v xml:space="preserve"> </v>
      </c>
      <c r="T215" s="55"/>
      <c r="U215" s="1"/>
      <c r="V215" s="1"/>
      <c r="W215" s="1">
        <f t="shared" si="5"/>
        <v>0</v>
      </c>
      <c r="X215" s="1"/>
      <c r="Y215" s="1"/>
      <c r="Z215" s="1"/>
      <c r="AA215" s="1"/>
      <c r="AB215" s="1"/>
      <c r="AC215" s="1"/>
      <c r="AD215" s="1"/>
      <c r="AE215" s="1"/>
      <c r="AF215" s="1"/>
      <c r="AG215" s="1"/>
      <c r="AH215" s="1"/>
      <c r="AI215" s="1"/>
      <c r="AJ215" s="1"/>
      <c r="AK215" s="1"/>
      <c r="AL215" s="1"/>
      <c r="AM215" s="1"/>
      <c r="AN215" s="1"/>
      <c r="AO215" s="1"/>
      <c r="AP215" s="1"/>
      <c r="AQ215" s="1"/>
    </row>
    <row r="216" spans="1:43" ht="15.75" customHeight="1" x14ac:dyDescent="0.2">
      <c r="A216" s="1"/>
      <c r="B216" s="1"/>
      <c r="C216" s="1"/>
      <c r="D216" s="166">
        <v>209</v>
      </c>
      <c r="E216" s="160"/>
      <c r="F216" s="5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42" t="str">
        <f>IFERROR(VLOOKUP(G216,'Z1 HAB CLASS'!$L$4:$N$9,3,FALSE)," ")</f>
        <v xml:space="preserve"> </v>
      </c>
      <c r="L216" s="43" t="str">
        <f t="shared" si="0"/>
        <v xml:space="preserve"> </v>
      </c>
      <c r="M216" s="1"/>
      <c r="N216" s="167"/>
      <c r="O216" s="168"/>
      <c r="P216" s="164" t="str">
        <f t="shared" si="1"/>
        <v xml:space="preserve"> </v>
      </c>
      <c r="Q216" s="164" t="str">
        <f t="shared" si="2"/>
        <v xml:space="preserve"> </v>
      </c>
      <c r="R216" s="164" t="str">
        <f t="shared" si="3"/>
        <v/>
      </c>
      <c r="S216" s="165" t="str">
        <f t="shared" si="4"/>
        <v xml:space="preserve"> </v>
      </c>
      <c r="T216" s="55"/>
      <c r="U216" s="1"/>
      <c r="V216" s="1"/>
      <c r="W216" s="1">
        <f t="shared" si="5"/>
        <v>0</v>
      </c>
      <c r="X216" s="1"/>
      <c r="Y216" s="1"/>
      <c r="Z216" s="1"/>
      <c r="AA216" s="1"/>
      <c r="AB216" s="1"/>
      <c r="AC216" s="1"/>
      <c r="AD216" s="1"/>
      <c r="AE216" s="1"/>
      <c r="AF216" s="1"/>
      <c r="AG216" s="1"/>
      <c r="AH216" s="1"/>
      <c r="AI216" s="1"/>
      <c r="AJ216" s="1"/>
      <c r="AK216" s="1"/>
      <c r="AL216" s="1"/>
      <c r="AM216" s="1"/>
      <c r="AN216" s="1"/>
      <c r="AO216" s="1"/>
      <c r="AP216" s="1"/>
      <c r="AQ216" s="1"/>
    </row>
    <row r="217" spans="1:43" ht="15.75" customHeight="1" x14ac:dyDescent="0.2">
      <c r="A217" s="1"/>
      <c r="B217" s="1"/>
      <c r="C217" s="1"/>
      <c r="D217" s="166">
        <v>210</v>
      </c>
      <c r="E217" s="160"/>
      <c r="F217" s="5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42" t="str">
        <f>IFERROR(VLOOKUP(G217,'Z1 HAB CLASS'!$L$4:$N$9,3,FALSE)," ")</f>
        <v xml:space="preserve"> </v>
      </c>
      <c r="L217" s="43" t="str">
        <f t="shared" si="0"/>
        <v xml:space="preserve"> </v>
      </c>
      <c r="M217" s="1"/>
      <c r="N217" s="167"/>
      <c r="O217" s="168"/>
      <c r="P217" s="164" t="str">
        <f t="shared" si="1"/>
        <v xml:space="preserve"> </v>
      </c>
      <c r="Q217" s="164" t="str">
        <f t="shared" si="2"/>
        <v xml:space="preserve"> </v>
      </c>
      <c r="R217" s="164" t="str">
        <f t="shared" si="3"/>
        <v/>
      </c>
      <c r="S217" s="165" t="str">
        <f t="shared" si="4"/>
        <v xml:space="preserve"> </v>
      </c>
      <c r="T217" s="55"/>
      <c r="U217" s="1"/>
      <c r="V217" s="1"/>
      <c r="W217" s="1">
        <f t="shared" si="5"/>
        <v>0</v>
      </c>
      <c r="X217" s="1"/>
      <c r="Y217" s="1"/>
      <c r="Z217" s="1"/>
      <c r="AA217" s="1"/>
      <c r="AB217" s="1"/>
      <c r="AC217" s="1"/>
      <c r="AD217" s="1"/>
      <c r="AE217" s="1"/>
      <c r="AF217" s="1"/>
      <c r="AG217" s="1"/>
      <c r="AH217" s="1"/>
      <c r="AI217" s="1"/>
      <c r="AJ217" s="1"/>
      <c r="AK217" s="1"/>
      <c r="AL217" s="1"/>
      <c r="AM217" s="1"/>
      <c r="AN217" s="1"/>
      <c r="AO217" s="1"/>
      <c r="AP217" s="1"/>
      <c r="AQ217" s="1"/>
    </row>
    <row r="218" spans="1:43" ht="15.75" customHeight="1" x14ac:dyDescent="0.2">
      <c r="A218" s="1"/>
      <c r="B218" s="1"/>
      <c r="C218" s="1"/>
      <c r="D218" s="166">
        <v>211</v>
      </c>
      <c r="E218" s="160"/>
      <c r="F218" s="5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42" t="str">
        <f>IFERROR(VLOOKUP(G218,'Z1 HAB CLASS'!$L$4:$N$9,3,FALSE)," ")</f>
        <v xml:space="preserve"> </v>
      </c>
      <c r="L218" s="43" t="str">
        <f t="shared" si="0"/>
        <v xml:space="preserve"> </v>
      </c>
      <c r="M218" s="1"/>
      <c r="N218" s="167"/>
      <c r="O218" s="168"/>
      <c r="P218" s="164" t="str">
        <f t="shared" si="1"/>
        <v xml:space="preserve"> </v>
      </c>
      <c r="Q218" s="164" t="str">
        <f t="shared" si="2"/>
        <v xml:space="preserve"> </v>
      </c>
      <c r="R218" s="164" t="str">
        <f t="shared" si="3"/>
        <v/>
      </c>
      <c r="S218" s="165" t="str">
        <f t="shared" si="4"/>
        <v xml:space="preserve"> </v>
      </c>
      <c r="T218" s="55"/>
      <c r="U218" s="1"/>
      <c r="V218" s="1"/>
      <c r="W218" s="1">
        <f t="shared" si="5"/>
        <v>0</v>
      </c>
      <c r="X218" s="1"/>
      <c r="Y218" s="1"/>
      <c r="Z218" s="1"/>
      <c r="AA218" s="1"/>
      <c r="AB218" s="1"/>
      <c r="AC218" s="1"/>
      <c r="AD218" s="1"/>
      <c r="AE218" s="1"/>
      <c r="AF218" s="1"/>
      <c r="AG218" s="1"/>
      <c r="AH218" s="1"/>
      <c r="AI218" s="1"/>
      <c r="AJ218" s="1"/>
      <c r="AK218" s="1"/>
      <c r="AL218" s="1"/>
      <c r="AM218" s="1"/>
      <c r="AN218" s="1"/>
      <c r="AO218" s="1"/>
      <c r="AP218" s="1"/>
      <c r="AQ218" s="1"/>
    </row>
    <row r="219" spans="1:43" ht="15.75" customHeight="1" x14ac:dyDescent="0.2">
      <c r="A219" s="1"/>
      <c r="B219" s="1"/>
      <c r="C219" s="1"/>
      <c r="D219" s="166">
        <v>212</v>
      </c>
      <c r="E219" s="160"/>
      <c r="F219" s="5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42" t="str">
        <f>IFERROR(VLOOKUP(G219,'Z1 HAB CLASS'!$L$4:$N$9,3,FALSE)," ")</f>
        <v xml:space="preserve"> </v>
      </c>
      <c r="L219" s="43" t="str">
        <f t="shared" si="0"/>
        <v xml:space="preserve"> </v>
      </c>
      <c r="M219" s="1"/>
      <c r="N219" s="167"/>
      <c r="O219" s="168"/>
      <c r="P219" s="164" t="str">
        <f t="shared" si="1"/>
        <v xml:space="preserve"> </v>
      </c>
      <c r="Q219" s="164" t="str">
        <f t="shared" si="2"/>
        <v xml:space="preserve"> </v>
      </c>
      <c r="R219" s="164" t="str">
        <f t="shared" si="3"/>
        <v/>
      </c>
      <c r="S219" s="165" t="str">
        <f t="shared" si="4"/>
        <v xml:space="preserve"> </v>
      </c>
      <c r="T219" s="55"/>
      <c r="U219" s="1"/>
      <c r="V219" s="1"/>
      <c r="W219" s="1">
        <f t="shared" si="5"/>
        <v>0</v>
      </c>
      <c r="X219" s="1"/>
      <c r="Y219" s="1"/>
      <c r="Z219" s="1"/>
      <c r="AA219" s="1"/>
      <c r="AB219" s="1"/>
      <c r="AC219" s="1"/>
      <c r="AD219" s="1"/>
      <c r="AE219" s="1"/>
      <c r="AF219" s="1"/>
      <c r="AG219" s="1"/>
      <c r="AH219" s="1"/>
      <c r="AI219" s="1"/>
      <c r="AJ219" s="1"/>
      <c r="AK219" s="1"/>
      <c r="AL219" s="1"/>
      <c r="AM219" s="1"/>
      <c r="AN219" s="1"/>
      <c r="AO219" s="1"/>
      <c r="AP219" s="1"/>
      <c r="AQ219" s="1"/>
    </row>
    <row r="220" spans="1:43" ht="15.75" customHeight="1" x14ac:dyDescent="0.2">
      <c r="A220" s="1"/>
      <c r="B220" s="1"/>
      <c r="C220" s="1"/>
      <c r="D220" s="166">
        <v>213</v>
      </c>
      <c r="E220" s="160"/>
      <c r="F220" s="5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42" t="str">
        <f>IFERROR(VLOOKUP(G220,'Z1 HAB CLASS'!$L$4:$N$9,3,FALSE)," ")</f>
        <v xml:space="preserve"> </v>
      </c>
      <c r="L220" s="43" t="str">
        <f t="shared" si="0"/>
        <v xml:space="preserve"> </v>
      </c>
      <c r="M220" s="1"/>
      <c r="N220" s="167"/>
      <c r="O220" s="168"/>
      <c r="P220" s="164" t="str">
        <f t="shared" si="1"/>
        <v xml:space="preserve"> </v>
      </c>
      <c r="Q220" s="164" t="str">
        <f t="shared" si="2"/>
        <v xml:space="preserve"> </v>
      </c>
      <c r="R220" s="164" t="str">
        <f t="shared" si="3"/>
        <v/>
      </c>
      <c r="S220" s="165" t="str">
        <f t="shared" si="4"/>
        <v xml:space="preserve"> </v>
      </c>
      <c r="T220" s="55"/>
      <c r="U220" s="1"/>
      <c r="V220" s="1"/>
      <c r="W220" s="1">
        <f t="shared" si="5"/>
        <v>0</v>
      </c>
      <c r="X220" s="1"/>
      <c r="Y220" s="1"/>
      <c r="Z220" s="1"/>
      <c r="AA220" s="1"/>
      <c r="AB220" s="1"/>
      <c r="AC220" s="1"/>
      <c r="AD220" s="1"/>
      <c r="AE220" s="1"/>
      <c r="AF220" s="1"/>
      <c r="AG220" s="1"/>
      <c r="AH220" s="1"/>
      <c r="AI220" s="1"/>
      <c r="AJ220" s="1"/>
      <c r="AK220" s="1"/>
      <c r="AL220" s="1"/>
      <c r="AM220" s="1"/>
      <c r="AN220" s="1"/>
      <c r="AO220" s="1"/>
      <c r="AP220" s="1"/>
      <c r="AQ220" s="1"/>
    </row>
    <row r="221" spans="1:43" ht="15.75" customHeight="1" x14ac:dyDescent="0.2">
      <c r="A221" s="1"/>
      <c r="B221" s="1"/>
      <c r="C221" s="1"/>
      <c r="D221" s="166">
        <v>214</v>
      </c>
      <c r="E221" s="160"/>
      <c r="F221" s="5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42" t="str">
        <f>IFERROR(VLOOKUP(G221,'Z1 HAB CLASS'!$L$4:$N$9,3,FALSE)," ")</f>
        <v xml:space="preserve"> </v>
      </c>
      <c r="L221" s="43" t="str">
        <f t="shared" si="0"/>
        <v xml:space="preserve"> </v>
      </c>
      <c r="M221" s="1"/>
      <c r="N221" s="167"/>
      <c r="O221" s="168"/>
      <c r="P221" s="164" t="str">
        <f t="shared" si="1"/>
        <v xml:space="preserve"> </v>
      </c>
      <c r="Q221" s="164" t="str">
        <f t="shared" si="2"/>
        <v xml:space="preserve"> </v>
      </c>
      <c r="R221" s="164" t="str">
        <f t="shared" si="3"/>
        <v/>
      </c>
      <c r="S221" s="165" t="str">
        <f t="shared" si="4"/>
        <v xml:space="preserve"> </v>
      </c>
      <c r="T221" s="55"/>
      <c r="U221" s="1"/>
      <c r="V221" s="1"/>
      <c r="W221" s="1">
        <f t="shared" si="5"/>
        <v>0</v>
      </c>
      <c r="X221" s="1"/>
      <c r="Y221" s="1"/>
      <c r="Z221" s="1"/>
      <c r="AA221" s="1"/>
      <c r="AB221" s="1"/>
      <c r="AC221" s="1"/>
      <c r="AD221" s="1"/>
      <c r="AE221" s="1"/>
      <c r="AF221" s="1"/>
      <c r="AG221" s="1"/>
      <c r="AH221" s="1"/>
      <c r="AI221" s="1"/>
      <c r="AJ221" s="1"/>
      <c r="AK221" s="1"/>
      <c r="AL221" s="1"/>
      <c r="AM221" s="1"/>
      <c r="AN221" s="1"/>
      <c r="AO221" s="1"/>
      <c r="AP221" s="1"/>
      <c r="AQ221" s="1"/>
    </row>
    <row r="222" spans="1:43" ht="15.75" customHeight="1" x14ac:dyDescent="0.2">
      <c r="A222" s="1"/>
      <c r="B222" s="1"/>
      <c r="C222" s="1"/>
      <c r="D222" s="166">
        <v>215</v>
      </c>
      <c r="E222" s="160"/>
      <c r="F222" s="5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42" t="str">
        <f>IFERROR(VLOOKUP(G222,'Z1 HAB CLASS'!$L$4:$N$9,3,FALSE)," ")</f>
        <v xml:space="preserve"> </v>
      </c>
      <c r="L222" s="43" t="str">
        <f t="shared" si="0"/>
        <v xml:space="preserve"> </v>
      </c>
      <c r="M222" s="1"/>
      <c r="N222" s="167"/>
      <c r="O222" s="168"/>
      <c r="P222" s="164" t="str">
        <f t="shared" si="1"/>
        <v xml:space="preserve"> </v>
      </c>
      <c r="Q222" s="164" t="str">
        <f t="shared" si="2"/>
        <v xml:space="preserve"> </v>
      </c>
      <c r="R222" s="164" t="str">
        <f t="shared" si="3"/>
        <v/>
      </c>
      <c r="S222" s="165" t="str">
        <f t="shared" si="4"/>
        <v xml:space="preserve"> </v>
      </c>
      <c r="T222" s="55"/>
      <c r="U222" s="1"/>
      <c r="V222" s="1"/>
      <c r="W222" s="1">
        <f t="shared" si="5"/>
        <v>0</v>
      </c>
      <c r="X222" s="1"/>
      <c r="Y222" s="1"/>
      <c r="Z222" s="1"/>
      <c r="AA222" s="1"/>
      <c r="AB222" s="1"/>
      <c r="AC222" s="1"/>
      <c r="AD222" s="1"/>
      <c r="AE222" s="1"/>
      <c r="AF222" s="1"/>
      <c r="AG222" s="1"/>
      <c r="AH222" s="1"/>
      <c r="AI222" s="1"/>
      <c r="AJ222" s="1"/>
      <c r="AK222" s="1"/>
      <c r="AL222" s="1"/>
      <c r="AM222" s="1"/>
      <c r="AN222" s="1"/>
      <c r="AO222" s="1"/>
      <c r="AP222" s="1"/>
      <c r="AQ222" s="1"/>
    </row>
    <row r="223" spans="1:43" ht="15.75" customHeight="1" x14ac:dyDescent="0.2">
      <c r="A223" s="1"/>
      <c r="B223" s="1"/>
      <c r="C223" s="1"/>
      <c r="D223" s="166">
        <v>216</v>
      </c>
      <c r="E223" s="160"/>
      <c r="F223" s="5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42" t="str">
        <f>IFERROR(VLOOKUP(G223,'Z1 HAB CLASS'!$L$4:$N$9,3,FALSE)," ")</f>
        <v xml:space="preserve"> </v>
      </c>
      <c r="L223" s="43" t="str">
        <f t="shared" si="0"/>
        <v xml:space="preserve"> </v>
      </c>
      <c r="M223" s="1"/>
      <c r="N223" s="167"/>
      <c r="O223" s="168"/>
      <c r="P223" s="164" t="str">
        <f t="shared" si="1"/>
        <v xml:space="preserve"> </v>
      </c>
      <c r="Q223" s="164" t="str">
        <f t="shared" si="2"/>
        <v xml:space="preserve"> </v>
      </c>
      <c r="R223" s="164" t="str">
        <f t="shared" si="3"/>
        <v/>
      </c>
      <c r="S223" s="165" t="str">
        <f t="shared" si="4"/>
        <v xml:space="preserve"> </v>
      </c>
      <c r="T223" s="55"/>
      <c r="U223" s="1"/>
      <c r="V223" s="1"/>
      <c r="W223" s="1">
        <f t="shared" si="5"/>
        <v>0</v>
      </c>
      <c r="X223" s="1"/>
      <c r="Y223" s="1"/>
      <c r="Z223" s="1"/>
      <c r="AA223" s="1"/>
      <c r="AB223" s="1"/>
      <c r="AC223" s="1"/>
      <c r="AD223" s="1"/>
      <c r="AE223" s="1"/>
      <c r="AF223" s="1"/>
      <c r="AG223" s="1"/>
      <c r="AH223" s="1"/>
      <c r="AI223" s="1"/>
      <c r="AJ223" s="1"/>
      <c r="AK223" s="1"/>
      <c r="AL223" s="1"/>
      <c r="AM223" s="1"/>
      <c r="AN223" s="1"/>
      <c r="AO223" s="1"/>
      <c r="AP223" s="1"/>
      <c r="AQ223" s="1"/>
    </row>
    <row r="224" spans="1:43" ht="15.75" customHeight="1" x14ac:dyDescent="0.2">
      <c r="A224" s="1"/>
      <c r="B224" s="1"/>
      <c r="C224" s="1"/>
      <c r="D224" s="166">
        <v>217</v>
      </c>
      <c r="E224" s="160"/>
      <c r="F224" s="5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42" t="str">
        <f>IFERROR(VLOOKUP(G224,'Z1 HAB CLASS'!$L$4:$N$9,3,FALSE)," ")</f>
        <v xml:space="preserve"> </v>
      </c>
      <c r="L224" s="43" t="str">
        <f t="shared" si="0"/>
        <v xml:space="preserve"> </v>
      </c>
      <c r="M224" s="1"/>
      <c r="N224" s="167"/>
      <c r="O224" s="168"/>
      <c r="P224" s="164" t="str">
        <f t="shared" si="1"/>
        <v xml:space="preserve"> </v>
      </c>
      <c r="Q224" s="164" t="str">
        <f t="shared" si="2"/>
        <v xml:space="preserve"> </v>
      </c>
      <c r="R224" s="164" t="str">
        <f t="shared" si="3"/>
        <v/>
      </c>
      <c r="S224" s="165" t="str">
        <f t="shared" si="4"/>
        <v xml:space="preserve"> </v>
      </c>
      <c r="T224" s="55"/>
      <c r="U224" s="1"/>
      <c r="V224" s="1"/>
      <c r="W224" s="1">
        <f t="shared" si="5"/>
        <v>0</v>
      </c>
      <c r="X224" s="1"/>
      <c r="Y224" s="1"/>
      <c r="Z224" s="1"/>
      <c r="AA224" s="1"/>
      <c r="AB224" s="1"/>
      <c r="AC224" s="1"/>
      <c r="AD224" s="1"/>
      <c r="AE224" s="1"/>
      <c r="AF224" s="1"/>
      <c r="AG224" s="1"/>
      <c r="AH224" s="1"/>
      <c r="AI224" s="1"/>
      <c r="AJ224" s="1"/>
      <c r="AK224" s="1"/>
      <c r="AL224" s="1"/>
      <c r="AM224" s="1"/>
      <c r="AN224" s="1"/>
      <c r="AO224" s="1"/>
      <c r="AP224" s="1"/>
      <c r="AQ224" s="1"/>
    </row>
    <row r="225" spans="1:43" ht="15.75" customHeight="1" x14ac:dyDescent="0.2">
      <c r="A225" s="1"/>
      <c r="B225" s="1"/>
      <c r="C225" s="1"/>
      <c r="D225" s="166">
        <v>218</v>
      </c>
      <c r="E225" s="160"/>
      <c r="F225" s="5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42" t="str">
        <f>IFERROR(VLOOKUP(G225,'Z1 HAB CLASS'!$L$4:$N$9,3,FALSE)," ")</f>
        <v xml:space="preserve"> </v>
      </c>
      <c r="L225" s="43" t="str">
        <f t="shared" si="0"/>
        <v xml:space="preserve"> </v>
      </c>
      <c r="M225" s="1"/>
      <c r="N225" s="167"/>
      <c r="O225" s="168"/>
      <c r="P225" s="164" t="str">
        <f t="shared" si="1"/>
        <v xml:space="preserve"> </v>
      </c>
      <c r="Q225" s="164" t="str">
        <f t="shared" si="2"/>
        <v xml:space="preserve"> </v>
      </c>
      <c r="R225" s="164" t="str">
        <f t="shared" si="3"/>
        <v/>
      </c>
      <c r="S225" s="165" t="str">
        <f t="shared" si="4"/>
        <v xml:space="preserve"> </v>
      </c>
      <c r="T225" s="55"/>
      <c r="U225" s="1"/>
      <c r="V225" s="1"/>
      <c r="W225" s="1">
        <f t="shared" si="5"/>
        <v>0</v>
      </c>
      <c r="X225" s="1"/>
      <c r="Y225" s="1"/>
      <c r="Z225" s="1"/>
      <c r="AA225" s="1"/>
      <c r="AB225" s="1"/>
      <c r="AC225" s="1"/>
      <c r="AD225" s="1"/>
      <c r="AE225" s="1"/>
      <c r="AF225" s="1"/>
      <c r="AG225" s="1"/>
      <c r="AH225" s="1"/>
      <c r="AI225" s="1"/>
      <c r="AJ225" s="1"/>
      <c r="AK225" s="1"/>
      <c r="AL225" s="1"/>
      <c r="AM225" s="1"/>
      <c r="AN225" s="1"/>
      <c r="AO225" s="1"/>
      <c r="AP225" s="1"/>
      <c r="AQ225" s="1"/>
    </row>
    <row r="226" spans="1:43" ht="15.75" customHeight="1" x14ac:dyDescent="0.2">
      <c r="A226" s="1"/>
      <c r="B226" s="1"/>
      <c r="C226" s="1"/>
      <c r="D226" s="166">
        <v>219</v>
      </c>
      <c r="E226" s="160"/>
      <c r="F226" s="5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42" t="str">
        <f>IFERROR(VLOOKUP(G226,'Z1 HAB CLASS'!$L$4:$N$9,3,FALSE)," ")</f>
        <v xml:space="preserve"> </v>
      </c>
      <c r="L226" s="43" t="str">
        <f t="shared" si="0"/>
        <v xml:space="preserve"> </v>
      </c>
      <c r="M226" s="1"/>
      <c r="N226" s="167"/>
      <c r="O226" s="168"/>
      <c r="P226" s="164" t="str">
        <f t="shared" si="1"/>
        <v xml:space="preserve"> </v>
      </c>
      <c r="Q226" s="164" t="str">
        <f t="shared" si="2"/>
        <v xml:space="preserve"> </v>
      </c>
      <c r="R226" s="164" t="str">
        <f t="shared" si="3"/>
        <v/>
      </c>
      <c r="S226" s="165" t="str">
        <f t="shared" si="4"/>
        <v xml:space="preserve"> </v>
      </c>
      <c r="T226" s="55"/>
      <c r="U226" s="1"/>
      <c r="V226" s="1"/>
      <c r="W226" s="1">
        <f t="shared" si="5"/>
        <v>0</v>
      </c>
      <c r="X226" s="1"/>
      <c r="Y226" s="1"/>
      <c r="Z226" s="1"/>
      <c r="AA226" s="1"/>
      <c r="AB226" s="1"/>
      <c r="AC226" s="1"/>
      <c r="AD226" s="1"/>
      <c r="AE226" s="1"/>
      <c r="AF226" s="1"/>
      <c r="AG226" s="1"/>
      <c r="AH226" s="1"/>
      <c r="AI226" s="1"/>
      <c r="AJ226" s="1"/>
      <c r="AK226" s="1"/>
      <c r="AL226" s="1"/>
      <c r="AM226" s="1"/>
      <c r="AN226" s="1"/>
      <c r="AO226" s="1"/>
      <c r="AP226" s="1"/>
      <c r="AQ226" s="1"/>
    </row>
    <row r="227" spans="1:43" ht="15.75" customHeight="1" x14ac:dyDescent="0.2">
      <c r="A227" s="1"/>
      <c r="B227" s="1"/>
      <c r="C227" s="1"/>
      <c r="D227" s="166">
        <v>220</v>
      </c>
      <c r="E227" s="160"/>
      <c r="F227" s="5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42" t="str">
        <f>IFERROR(VLOOKUP(G227,'Z1 HAB CLASS'!$L$4:$N$9,3,FALSE)," ")</f>
        <v xml:space="preserve"> </v>
      </c>
      <c r="L227" s="43" t="str">
        <f t="shared" si="0"/>
        <v xml:space="preserve"> </v>
      </c>
      <c r="M227" s="1"/>
      <c r="N227" s="167"/>
      <c r="O227" s="168"/>
      <c r="P227" s="164" t="str">
        <f t="shared" si="1"/>
        <v xml:space="preserve"> </v>
      </c>
      <c r="Q227" s="164" t="str">
        <f t="shared" si="2"/>
        <v xml:space="preserve"> </v>
      </c>
      <c r="R227" s="164" t="str">
        <f t="shared" si="3"/>
        <v/>
      </c>
      <c r="S227" s="165" t="str">
        <f t="shared" si="4"/>
        <v xml:space="preserve"> </v>
      </c>
      <c r="T227" s="55"/>
      <c r="U227" s="1"/>
      <c r="V227" s="1"/>
      <c r="W227" s="1">
        <f t="shared" si="5"/>
        <v>0</v>
      </c>
      <c r="X227" s="1"/>
      <c r="Y227" s="1"/>
      <c r="Z227" s="1"/>
      <c r="AA227" s="1"/>
      <c r="AB227" s="1"/>
      <c r="AC227" s="1"/>
      <c r="AD227" s="1"/>
      <c r="AE227" s="1"/>
      <c r="AF227" s="1"/>
      <c r="AG227" s="1"/>
      <c r="AH227" s="1"/>
      <c r="AI227" s="1"/>
      <c r="AJ227" s="1"/>
      <c r="AK227" s="1"/>
      <c r="AL227" s="1"/>
      <c r="AM227" s="1"/>
      <c r="AN227" s="1"/>
      <c r="AO227" s="1"/>
      <c r="AP227" s="1"/>
      <c r="AQ227" s="1"/>
    </row>
    <row r="228" spans="1:43" ht="15.75" customHeight="1" x14ac:dyDescent="0.2">
      <c r="A228" s="1"/>
      <c r="B228" s="1"/>
      <c r="C228" s="1"/>
      <c r="D228" s="166">
        <v>221</v>
      </c>
      <c r="E228" s="160"/>
      <c r="F228" s="5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42" t="str">
        <f>IFERROR(VLOOKUP(G228,'Z1 HAB CLASS'!$L$4:$N$9,3,FALSE)," ")</f>
        <v xml:space="preserve"> </v>
      </c>
      <c r="L228" s="43" t="str">
        <f t="shared" si="0"/>
        <v xml:space="preserve"> </v>
      </c>
      <c r="M228" s="1"/>
      <c r="N228" s="167"/>
      <c r="O228" s="168"/>
      <c r="P228" s="164" t="str">
        <f t="shared" si="1"/>
        <v xml:space="preserve"> </v>
      </c>
      <c r="Q228" s="164" t="str">
        <f t="shared" si="2"/>
        <v xml:space="preserve"> </v>
      </c>
      <c r="R228" s="164" t="str">
        <f t="shared" si="3"/>
        <v/>
      </c>
      <c r="S228" s="165" t="str">
        <f t="shared" si="4"/>
        <v xml:space="preserve"> </v>
      </c>
      <c r="T228" s="55"/>
      <c r="U228" s="1"/>
      <c r="V228" s="1"/>
      <c r="W228" s="1">
        <f t="shared" si="5"/>
        <v>0</v>
      </c>
      <c r="X228" s="1"/>
      <c r="Y228" s="1"/>
      <c r="Z228" s="1"/>
      <c r="AA228" s="1"/>
      <c r="AB228" s="1"/>
      <c r="AC228" s="1"/>
      <c r="AD228" s="1"/>
      <c r="AE228" s="1"/>
      <c r="AF228" s="1"/>
      <c r="AG228" s="1"/>
      <c r="AH228" s="1"/>
      <c r="AI228" s="1"/>
      <c r="AJ228" s="1"/>
      <c r="AK228" s="1"/>
      <c r="AL228" s="1"/>
      <c r="AM228" s="1"/>
      <c r="AN228" s="1"/>
      <c r="AO228" s="1"/>
      <c r="AP228" s="1"/>
      <c r="AQ228" s="1"/>
    </row>
    <row r="229" spans="1:43" ht="15.75" customHeight="1" x14ac:dyDescent="0.2">
      <c r="A229" s="1"/>
      <c r="B229" s="1"/>
      <c r="C229" s="1"/>
      <c r="D229" s="166">
        <v>222</v>
      </c>
      <c r="E229" s="160"/>
      <c r="F229" s="5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42" t="str">
        <f>IFERROR(VLOOKUP(G229,'Z1 HAB CLASS'!$L$4:$N$9,3,FALSE)," ")</f>
        <v xml:space="preserve"> </v>
      </c>
      <c r="L229" s="43" t="str">
        <f t="shared" si="0"/>
        <v xml:space="preserve"> </v>
      </c>
      <c r="M229" s="1"/>
      <c r="N229" s="167"/>
      <c r="O229" s="168"/>
      <c r="P229" s="164" t="str">
        <f t="shared" si="1"/>
        <v xml:space="preserve"> </v>
      </c>
      <c r="Q229" s="164" t="str">
        <f t="shared" si="2"/>
        <v xml:space="preserve"> </v>
      </c>
      <c r="R229" s="164" t="str">
        <f t="shared" si="3"/>
        <v/>
      </c>
      <c r="S229" s="165" t="str">
        <f t="shared" si="4"/>
        <v xml:space="preserve"> </v>
      </c>
      <c r="T229" s="55"/>
      <c r="U229" s="1"/>
      <c r="V229" s="1"/>
      <c r="W229" s="1">
        <f t="shared" si="5"/>
        <v>0</v>
      </c>
      <c r="X229" s="1"/>
      <c r="Y229" s="1"/>
      <c r="Z229" s="1"/>
      <c r="AA229" s="1"/>
      <c r="AB229" s="1"/>
      <c r="AC229" s="1"/>
      <c r="AD229" s="1"/>
      <c r="AE229" s="1"/>
      <c r="AF229" s="1"/>
      <c r="AG229" s="1"/>
      <c r="AH229" s="1"/>
      <c r="AI229" s="1"/>
      <c r="AJ229" s="1"/>
      <c r="AK229" s="1"/>
      <c r="AL229" s="1"/>
      <c r="AM229" s="1"/>
      <c r="AN229" s="1"/>
      <c r="AO229" s="1"/>
      <c r="AP229" s="1"/>
      <c r="AQ229" s="1"/>
    </row>
    <row r="230" spans="1:43" ht="15.75" customHeight="1" x14ac:dyDescent="0.2">
      <c r="A230" s="1"/>
      <c r="B230" s="1"/>
      <c r="C230" s="1"/>
      <c r="D230" s="166">
        <v>223</v>
      </c>
      <c r="E230" s="160"/>
      <c r="F230" s="5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42" t="str">
        <f>IFERROR(VLOOKUP(G230,'Z1 HAB CLASS'!$L$4:$N$9,3,FALSE)," ")</f>
        <v xml:space="preserve"> </v>
      </c>
      <c r="L230" s="43" t="str">
        <f t="shared" si="0"/>
        <v xml:space="preserve"> </v>
      </c>
      <c r="M230" s="1"/>
      <c r="N230" s="167"/>
      <c r="O230" s="168"/>
      <c r="P230" s="164" t="str">
        <f t="shared" si="1"/>
        <v xml:space="preserve"> </v>
      </c>
      <c r="Q230" s="164" t="str">
        <f t="shared" si="2"/>
        <v xml:space="preserve"> </v>
      </c>
      <c r="R230" s="164" t="str">
        <f t="shared" si="3"/>
        <v/>
      </c>
      <c r="S230" s="165" t="str">
        <f t="shared" si="4"/>
        <v xml:space="preserve"> </v>
      </c>
      <c r="T230" s="55"/>
      <c r="U230" s="1"/>
      <c r="V230" s="1"/>
      <c r="W230" s="1">
        <f t="shared" si="5"/>
        <v>0</v>
      </c>
      <c r="X230" s="1"/>
      <c r="Y230" s="1"/>
      <c r="Z230" s="1"/>
      <c r="AA230" s="1"/>
      <c r="AB230" s="1"/>
      <c r="AC230" s="1"/>
      <c r="AD230" s="1"/>
      <c r="AE230" s="1"/>
      <c r="AF230" s="1"/>
      <c r="AG230" s="1"/>
      <c r="AH230" s="1"/>
      <c r="AI230" s="1"/>
      <c r="AJ230" s="1"/>
      <c r="AK230" s="1"/>
      <c r="AL230" s="1"/>
      <c r="AM230" s="1"/>
      <c r="AN230" s="1"/>
      <c r="AO230" s="1"/>
      <c r="AP230" s="1"/>
      <c r="AQ230" s="1"/>
    </row>
    <row r="231" spans="1:43" ht="15.75" customHeight="1" x14ac:dyDescent="0.2">
      <c r="A231" s="1"/>
      <c r="B231" s="1"/>
      <c r="C231" s="1"/>
      <c r="D231" s="166">
        <v>224</v>
      </c>
      <c r="E231" s="160"/>
      <c r="F231" s="5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42" t="str">
        <f>IFERROR(VLOOKUP(G231,'Z1 HAB CLASS'!$L$4:$N$9,3,FALSE)," ")</f>
        <v xml:space="preserve"> </v>
      </c>
      <c r="L231" s="43" t="str">
        <f t="shared" si="0"/>
        <v xml:space="preserve"> </v>
      </c>
      <c r="M231" s="1"/>
      <c r="N231" s="167"/>
      <c r="O231" s="168"/>
      <c r="P231" s="164" t="str">
        <f t="shared" si="1"/>
        <v xml:space="preserve"> </v>
      </c>
      <c r="Q231" s="164" t="str">
        <f t="shared" si="2"/>
        <v xml:space="preserve"> </v>
      </c>
      <c r="R231" s="164" t="str">
        <f t="shared" si="3"/>
        <v/>
      </c>
      <c r="S231" s="165" t="str">
        <f t="shared" si="4"/>
        <v xml:space="preserve"> </v>
      </c>
      <c r="T231" s="55"/>
      <c r="U231" s="1"/>
      <c r="V231" s="1"/>
      <c r="W231" s="1">
        <f t="shared" si="5"/>
        <v>0</v>
      </c>
      <c r="X231" s="1"/>
      <c r="Y231" s="1"/>
      <c r="Z231" s="1"/>
      <c r="AA231" s="1"/>
      <c r="AB231" s="1"/>
      <c r="AC231" s="1"/>
      <c r="AD231" s="1"/>
      <c r="AE231" s="1"/>
      <c r="AF231" s="1"/>
      <c r="AG231" s="1"/>
      <c r="AH231" s="1"/>
      <c r="AI231" s="1"/>
      <c r="AJ231" s="1"/>
      <c r="AK231" s="1"/>
      <c r="AL231" s="1"/>
      <c r="AM231" s="1"/>
      <c r="AN231" s="1"/>
      <c r="AO231" s="1"/>
      <c r="AP231" s="1"/>
      <c r="AQ231" s="1"/>
    </row>
    <row r="232" spans="1:43" ht="15.75" customHeight="1" x14ac:dyDescent="0.2">
      <c r="A232" s="1"/>
      <c r="B232" s="1"/>
      <c r="C232" s="1"/>
      <c r="D232" s="166">
        <v>225</v>
      </c>
      <c r="E232" s="160"/>
      <c r="F232" s="5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42" t="str">
        <f>IFERROR(VLOOKUP(G232,'Z1 HAB CLASS'!$L$4:$N$9,3,FALSE)," ")</f>
        <v xml:space="preserve"> </v>
      </c>
      <c r="L232" s="43" t="str">
        <f t="shared" si="0"/>
        <v xml:space="preserve"> </v>
      </c>
      <c r="M232" s="1"/>
      <c r="N232" s="167"/>
      <c r="O232" s="168"/>
      <c r="P232" s="164" t="str">
        <f t="shared" si="1"/>
        <v xml:space="preserve"> </v>
      </c>
      <c r="Q232" s="164" t="str">
        <f t="shared" si="2"/>
        <v xml:space="preserve"> </v>
      </c>
      <c r="R232" s="164" t="str">
        <f t="shared" si="3"/>
        <v/>
      </c>
      <c r="S232" s="165" t="str">
        <f t="shared" si="4"/>
        <v xml:space="preserve"> </v>
      </c>
      <c r="T232" s="55"/>
      <c r="U232" s="1"/>
      <c r="V232" s="1"/>
      <c r="W232" s="1">
        <f t="shared" si="5"/>
        <v>0</v>
      </c>
      <c r="X232" s="1"/>
      <c r="Y232" s="1"/>
      <c r="Z232" s="1"/>
      <c r="AA232" s="1"/>
      <c r="AB232" s="1"/>
      <c r="AC232" s="1"/>
      <c r="AD232" s="1"/>
      <c r="AE232" s="1"/>
      <c r="AF232" s="1"/>
      <c r="AG232" s="1"/>
      <c r="AH232" s="1"/>
      <c r="AI232" s="1"/>
      <c r="AJ232" s="1"/>
      <c r="AK232" s="1"/>
      <c r="AL232" s="1"/>
      <c r="AM232" s="1"/>
      <c r="AN232" s="1"/>
      <c r="AO232" s="1"/>
      <c r="AP232" s="1"/>
      <c r="AQ232" s="1"/>
    </row>
    <row r="233" spans="1:43" ht="15.75" customHeight="1" x14ac:dyDescent="0.2">
      <c r="A233" s="1"/>
      <c r="B233" s="1"/>
      <c r="C233" s="1"/>
      <c r="D233" s="166">
        <v>226</v>
      </c>
      <c r="E233" s="160"/>
      <c r="F233" s="5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42" t="str">
        <f>IFERROR(VLOOKUP(G233,'Z1 HAB CLASS'!$L$4:$N$9,3,FALSE)," ")</f>
        <v xml:space="preserve"> </v>
      </c>
      <c r="L233" s="43" t="str">
        <f t="shared" si="0"/>
        <v xml:space="preserve"> </v>
      </c>
      <c r="M233" s="1"/>
      <c r="N233" s="167"/>
      <c r="O233" s="168"/>
      <c r="P233" s="164" t="str">
        <f t="shared" si="1"/>
        <v xml:space="preserve"> </v>
      </c>
      <c r="Q233" s="164" t="str">
        <f t="shared" si="2"/>
        <v xml:space="preserve"> </v>
      </c>
      <c r="R233" s="164" t="str">
        <f t="shared" si="3"/>
        <v/>
      </c>
      <c r="S233" s="165" t="str">
        <f t="shared" si="4"/>
        <v xml:space="preserve"> </v>
      </c>
      <c r="T233" s="55"/>
      <c r="U233" s="1"/>
      <c r="V233" s="1"/>
      <c r="W233" s="1">
        <f t="shared" si="5"/>
        <v>0</v>
      </c>
      <c r="X233" s="1"/>
      <c r="Y233" s="1"/>
      <c r="Z233" s="1"/>
      <c r="AA233" s="1"/>
      <c r="AB233" s="1"/>
      <c r="AC233" s="1"/>
      <c r="AD233" s="1"/>
      <c r="AE233" s="1"/>
      <c r="AF233" s="1"/>
      <c r="AG233" s="1"/>
      <c r="AH233" s="1"/>
      <c r="AI233" s="1"/>
      <c r="AJ233" s="1"/>
      <c r="AK233" s="1"/>
      <c r="AL233" s="1"/>
      <c r="AM233" s="1"/>
      <c r="AN233" s="1"/>
      <c r="AO233" s="1"/>
      <c r="AP233" s="1"/>
      <c r="AQ233" s="1"/>
    </row>
    <row r="234" spans="1:43" ht="15.75" customHeight="1" x14ac:dyDescent="0.2">
      <c r="A234" s="1"/>
      <c r="B234" s="1"/>
      <c r="C234" s="1"/>
      <c r="D234" s="166">
        <v>227</v>
      </c>
      <c r="E234" s="160"/>
      <c r="F234" s="5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42" t="str">
        <f>IFERROR(VLOOKUP(G234,'Z1 HAB CLASS'!$L$4:$N$9,3,FALSE)," ")</f>
        <v xml:space="preserve"> </v>
      </c>
      <c r="L234" s="43" t="str">
        <f t="shared" si="0"/>
        <v xml:space="preserve"> </v>
      </c>
      <c r="M234" s="1"/>
      <c r="N234" s="167"/>
      <c r="O234" s="168"/>
      <c r="P234" s="164" t="str">
        <f t="shared" si="1"/>
        <v xml:space="preserve"> </v>
      </c>
      <c r="Q234" s="164" t="str">
        <f t="shared" si="2"/>
        <v xml:space="preserve"> </v>
      </c>
      <c r="R234" s="164" t="str">
        <f t="shared" si="3"/>
        <v/>
      </c>
      <c r="S234" s="165" t="str">
        <f t="shared" si="4"/>
        <v xml:space="preserve"> </v>
      </c>
      <c r="T234" s="55"/>
      <c r="U234" s="1"/>
      <c r="V234" s="1"/>
      <c r="W234" s="1">
        <f t="shared" si="5"/>
        <v>0</v>
      </c>
      <c r="X234" s="1"/>
      <c r="Y234" s="1"/>
      <c r="Z234" s="1"/>
      <c r="AA234" s="1"/>
      <c r="AB234" s="1"/>
      <c r="AC234" s="1"/>
      <c r="AD234" s="1"/>
      <c r="AE234" s="1"/>
      <c r="AF234" s="1"/>
      <c r="AG234" s="1"/>
      <c r="AH234" s="1"/>
      <c r="AI234" s="1"/>
      <c r="AJ234" s="1"/>
      <c r="AK234" s="1"/>
      <c r="AL234" s="1"/>
      <c r="AM234" s="1"/>
      <c r="AN234" s="1"/>
      <c r="AO234" s="1"/>
      <c r="AP234" s="1"/>
      <c r="AQ234" s="1"/>
    </row>
    <row r="235" spans="1:43" ht="15.75" customHeight="1" x14ac:dyDescent="0.2">
      <c r="A235" s="1"/>
      <c r="B235" s="1"/>
      <c r="C235" s="1"/>
      <c r="D235" s="166">
        <v>228</v>
      </c>
      <c r="E235" s="160"/>
      <c r="F235" s="5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42" t="str">
        <f>IFERROR(VLOOKUP(G235,'Z1 HAB CLASS'!$L$4:$N$9,3,FALSE)," ")</f>
        <v xml:space="preserve"> </v>
      </c>
      <c r="L235" s="43" t="str">
        <f t="shared" si="0"/>
        <v xml:space="preserve"> </v>
      </c>
      <c r="M235" s="1"/>
      <c r="N235" s="167"/>
      <c r="O235" s="168"/>
      <c r="P235" s="164" t="str">
        <f t="shared" si="1"/>
        <v xml:space="preserve"> </v>
      </c>
      <c r="Q235" s="164" t="str">
        <f t="shared" si="2"/>
        <v xml:space="preserve"> </v>
      </c>
      <c r="R235" s="164" t="str">
        <f t="shared" si="3"/>
        <v/>
      </c>
      <c r="S235" s="165" t="str">
        <f t="shared" si="4"/>
        <v xml:space="preserve"> </v>
      </c>
      <c r="T235" s="55"/>
      <c r="U235" s="1"/>
      <c r="V235" s="1"/>
      <c r="W235" s="1">
        <f t="shared" si="5"/>
        <v>0</v>
      </c>
      <c r="X235" s="1"/>
      <c r="Y235" s="1"/>
      <c r="Z235" s="1"/>
      <c r="AA235" s="1"/>
      <c r="AB235" s="1"/>
      <c r="AC235" s="1"/>
      <c r="AD235" s="1"/>
      <c r="AE235" s="1"/>
      <c r="AF235" s="1"/>
      <c r="AG235" s="1"/>
      <c r="AH235" s="1"/>
      <c r="AI235" s="1"/>
      <c r="AJ235" s="1"/>
      <c r="AK235" s="1"/>
      <c r="AL235" s="1"/>
      <c r="AM235" s="1"/>
      <c r="AN235" s="1"/>
      <c r="AO235" s="1"/>
      <c r="AP235" s="1"/>
      <c r="AQ235" s="1"/>
    </row>
    <row r="236" spans="1:43" ht="15.75" customHeight="1" x14ac:dyDescent="0.2">
      <c r="A236" s="1"/>
      <c r="B236" s="1"/>
      <c r="C236" s="1"/>
      <c r="D236" s="166">
        <v>229</v>
      </c>
      <c r="E236" s="160"/>
      <c r="F236" s="5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42" t="str">
        <f>IFERROR(VLOOKUP(G236,'Z1 HAB CLASS'!$L$4:$N$9,3,FALSE)," ")</f>
        <v xml:space="preserve"> </v>
      </c>
      <c r="L236" s="43" t="str">
        <f t="shared" si="0"/>
        <v xml:space="preserve"> </v>
      </c>
      <c r="M236" s="1"/>
      <c r="N236" s="167"/>
      <c r="O236" s="168"/>
      <c r="P236" s="164" t="str">
        <f t="shared" si="1"/>
        <v xml:space="preserve"> </v>
      </c>
      <c r="Q236" s="164" t="str">
        <f t="shared" si="2"/>
        <v xml:space="preserve"> </v>
      </c>
      <c r="R236" s="164" t="str">
        <f t="shared" si="3"/>
        <v/>
      </c>
      <c r="S236" s="165" t="str">
        <f t="shared" si="4"/>
        <v xml:space="preserve"> </v>
      </c>
      <c r="T236" s="55"/>
      <c r="U236" s="1"/>
      <c r="V236" s="1"/>
      <c r="W236" s="1">
        <f t="shared" si="5"/>
        <v>0</v>
      </c>
      <c r="X236" s="1"/>
      <c r="Y236" s="1"/>
      <c r="Z236" s="1"/>
      <c r="AA236" s="1"/>
      <c r="AB236" s="1"/>
      <c r="AC236" s="1"/>
      <c r="AD236" s="1"/>
      <c r="AE236" s="1"/>
      <c r="AF236" s="1"/>
      <c r="AG236" s="1"/>
      <c r="AH236" s="1"/>
      <c r="AI236" s="1"/>
      <c r="AJ236" s="1"/>
      <c r="AK236" s="1"/>
      <c r="AL236" s="1"/>
      <c r="AM236" s="1"/>
      <c r="AN236" s="1"/>
      <c r="AO236" s="1"/>
      <c r="AP236" s="1"/>
      <c r="AQ236" s="1"/>
    </row>
    <row r="237" spans="1:43" ht="15.75" customHeight="1" x14ac:dyDescent="0.2">
      <c r="A237" s="1"/>
      <c r="B237" s="1"/>
      <c r="C237" s="1"/>
      <c r="D237" s="166">
        <v>230</v>
      </c>
      <c r="E237" s="160"/>
      <c r="F237" s="5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42" t="str">
        <f>IFERROR(VLOOKUP(G237,'Z1 HAB CLASS'!$L$4:$N$9,3,FALSE)," ")</f>
        <v xml:space="preserve"> </v>
      </c>
      <c r="L237" s="43" t="str">
        <f t="shared" si="0"/>
        <v xml:space="preserve"> </v>
      </c>
      <c r="M237" s="1"/>
      <c r="N237" s="167"/>
      <c r="O237" s="168"/>
      <c r="P237" s="164" t="str">
        <f t="shared" si="1"/>
        <v xml:space="preserve"> </v>
      </c>
      <c r="Q237" s="164" t="str">
        <f t="shared" si="2"/>
        <v xml:space="preserve"> </v>
      </c>
      <c r="R237" s="164" t="str">
        <f t="shared" si="3"/>
        <v/>
      </c>
      <c r="S237" s="165" t="str">
        <f t="shared" si="4"/>
        <v xml:space="preserve"> </v>
      </c>
      <c r="T237" s="55"/>
      <c r="U237" s="1"/>
      <c r="V237" s="1"/>
      <c r="W237" s="1">
        <f t="shared" si="5"/>
        <v>0</v>
      </c>
      <c r="X237" s="1"/>
      <c r="Y237" s="1"/>
      <c r="Z237" s="1"/>
      <c r="AA237" s="1"/>
      <c r="AB237" s="1"/>
      <c r="AC237" s="1"/>
      <c r="AD237" s="1"/>
      <c r="AE237" s="1"/>
      <c r="AF237" s="1"/>
      <c r="AG237" s="1"/>
      <c r="AH237" s="1"/>
      <c r="AI237" s="1"/>
      <c r="AJ237" s="1"/>
      <c r="AK237" s="1"/>
      <c r="AL237" s="1"/>
      <c r="AM237" s="1"/>
      <c r="AN237" s="1"/>
      <c r="AO237" s="1"/>
      <c r="AP237" s="1"/>
      <c r="AQ237" s="1"/>
    </row>
    <row r="238" spans="1:43" ht="15.75" customHeight="1" x14ac:dyDescent="0.2">
      <c r="A238" s="1"/>
      <c r="B238" s="1"/>
      <c r="C238" s="1"/>
      <c r="D238" s="166">
        <v>231</v>
      </c>
      <c r="E238" s="160"/>
      <c r="F238" s="5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42" t="str">
        <f>IFERROR(VLOOKUP(G238,'Z1 HAB CLASS'!$L$4:$N$9,3,FALSE)," ")</f>
        <v xml:space="preserve"> </v>
      </c>
      <c r="L238" s="43" t="str">
        <f t="shared" si="0"/>
        <v xml:space="preserve"> </v>
      </c>
      <c r="M238" s="1"/>
      <c r="N238" s="167"/>
      <c r="O238" s="168"/>
      <c r="P238" s="164" t="str">
        <f t="shared" si="1"/>
        <v xml:space="preserve"> </v>
      </c>
      <c r="Q238" s="164" t="str">
        <f t="shared" si="2"/>
        <v xml:space="preserve"> </v>
      </c>
      <c r="R238" s="164" t="str">
        <f t="shared" si="3"/>
        <v/>
      </c>
      <c r="S238" s="165" t="str">
        <f t="shared" si="4"/>
        <v xml:space="preserve"> </v>
      </c>
      <c r="T238" s="55"/>
      <c r="U238" s="1"/>
      <c r="V238" s="1"/>
      <c r="W238" s="1">
        <f t="shared" si="5"/>
        <v>0</v>
      </c>
      <c r="X238" s="1"/>
      <c r="Y238" s="1"/>
      <c r="Z238" s="1"/>
      <c r="AA238" s="1"/>
      <c r="AB238" s="1"/>
      <c r="AC238" s="1"/>
      <c r="AD238" s="1"/>
      <c r="AE238" s="1"/>
      <c r="AF238" s="1"/>
      <c r="AG238" s="1"/>
      <c r="AH238" s="1"/>
      <c r="AI238" s="1"/>
      <c r="AJ238" s="1"/>
      <c r="AK238" s="1"/>
      <c r="AL238" s="1"/>
      <c r="AM238" s="1"/>
      <c r="AN238" s="1"/>
      <c r="AO238" s="1"/>
      <c r="AP238" s="1"/>
      <c r="AQ238" s="1"/>
    </row>
    <row r="239" spans="1:43" ht="15.75" customHeight="1" x14ac:dyDescent="0.2">
      <c r="A239" s="1"/>
      <c r="B239" s="1"/>
      <c r="C239" s="1"/>
      <c r="D239" s="166">
        <v>232</v>
      </c>
      <c r="E239" s="160"/>
      <c r="F239" s="5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42" t="str">
        <f>IFERROR(VLOOKUP(G239,'Z1 HAB CLASS'!$L$4:$N$9,3,FALSE)," ")</f>
        <v xml:space="preserve"> </v>
      </c>
      <c r="L239" s="43" t="str">
        <f t="shared" si="0"/>
        <v xml:space="preserve"> </v>
      </c>
      <c r="M239" s="1"/>
      <c r="N239" s="167"/>
      <c r="O239" s="168"/>
      <c r="P239" s="164" t="str">
        <f t="shared" si="1"/>
        <v xml:space="preserve"> </v>
      </c>
      <c r="Q239" s="164" t="str">
        <f t="shared" si="2"/>
        <v xml:space="preserve"> </v>
      </c>
      <c r="R239" s="164" t="str">
        <f t="shared" si="3"/>
        <v/>
      </c>
      <c r="S239" s="165" t="str">
        <f t="shared" si="4"/>
        <v xml:space="preserve"> </v>
      </c>
      <c r="T239" s="55"/>
      <c r="U239" s="1"/>
      <c r="V239" s="1"/>
      <c r="W239" s="1">
        <f t="shared" si="5"/>
        <v>0</v>
      </c>
      <c r="X239" s="1"/>
      <c r="Y239" s="1"/>
      <c r="Z239" s="1"/>
      <c r="AA239" s="1"/>
      <c r="AB239" s="1"/>
      <c r="AC239" s="1"/>
      <c r="AD239" s="1"/>
      <c r="AE239" s="1"/>
      <c r="AF239" s="1"/>
      <c r="AG239" s="1"/>
      <c r="AH239" s="1"/>
      <c r="AI239" s="1"/>
      <c r="AJ239" s="1"/>
      <c r="AK239" s="1"/>
      <c r="AL239" s="1"/>
      <c r="AM239" s="1"/>
      <c r="AN239" s="1"/>
      <c r="AO239" s="1"/>
      <c r="AP239" s="1"/>
      <c r="AQ239" s="1"/>
    </row>
    <row r="240" spans="1:43" ht="15.75" customHeight="1" x14ac:dyDescent="0.2">
      <c r="A240" s="1"/>
      <c r="B240" s="1"/>
      <c r="C240" s="1"/>
      <c r="D240" s="166">
        <v>233</v>
      </c>
      <c r="E240" s="160"/>
      <c r="F240" s="5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42" t="str">
        <f>IFERROR(VLOOKUP(G240,'Z1 HAB CLASS'!$L$4:$N$9,3,FALSE)," ")</f>
        <v xml:space="preserve"> </v>
      </c>
      <c r="L240" s="43" t="str">
        <f t="shared" si="0"/>
        <v xml:space="preserve"> </v>
      </c>
      <c r="M240" s="1"/>
      <c r="N240" s="167"/>
      <c r="O240" s="168"/>
      <c r="P240" s="164" t="str">
        <f t="shared" si="1"/>
        <v xml:space="preserve"> </v>
      </c>
      <c r="Q240" s="164" t="str">
        <f t="shared" si="2"/>
        <v xml:space="preserve"> </v>
      </c>
      <c r="R240" s="164" t="str">
        <f t="shared" si="3"/>
        <v/>
      </c>
      <c r="S240" s="165" t="str">
        <f t="shared" si="4"/>
        <v xml:space="preserve"> </v>
      </c>
      <c r="T240" s="55"/>
      <c r="U240" s="1"/>
      <c r="V240" s="1"/>
      <c r="W240" s="1">
        <f t="shared" si="5"/>
        <v>0</v>
      </c>
      <c r="X240" s="1"/>
      <c r="Y240" s="1"/>
      <c r="Z240" s="1"/>
      <c r="AA240" s="1"/>
      <c r="AB240" s="1"/>
      <c r="AC240" s="1"/>
      <c r="AD240" s="1"/>
      <c r="AE240" s="1"/>
      <c r="AF240" s="1"/>
      <c r="AG240" s="1"/>
      <c r="AH240" s="1"/>
      <c r="AI240" s="1"/>
      <c r="AJ240" s="1"/>
      <c r="AK240" s="1"/>
      <c r="AL240" s="1"/>
      <c r="AM240" s="1"/>
      <c r="AN240" s="1"/>
      <c r="AO240" s="1"/>
      <c r="AP240" s="1"/>
      <c r="AQ240" s="1"/>
    </row>
    <row r="241" spans="1:43" ht="15.75" customHeight="1" x14ac:dyDescent="0.2">
      <c r="A241" s="1"/>
      <c r="B241" s="1"/>
      <c r="C241" s="1"/>
      <c r="D241" s="166">
        <v>234</v>
      </c>
      <c r="E241" s="160"/>
      <c r="F241" s="5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42" t="str">
        <f>IFERROR(VLOOKUP(G241,'Z1 HAB CLASS'!$L$4:$N$9,3,FALSE)," ")</f>
        <v xml:space="preserve"> </v>
      </c>
      <c r="L241" s="43" t="str">
        <f t="shared" si="0"/>
        <v xml:space="preserve"> </v>
      </c>
      <c r="M241" s="1"/>
      <c r="N241" s="167"/>
      <c r="O241" s="168"/>
      <c r="P241" s="164" t="str">
        <f t="shared" si="1"/>
        <v xml:space="preserve"> </v>
      </c>
      <c r="Q241" s="164" t="str">
        <f t="shared" si="2"/>
        <v xml:space="preserve"> </v>
      </c>
      <c r="R241" s="164" t="str">
        <f t="shared" si="3"/>
        <v/>
      </c>
      <c r="S241" s="165" t="str">
        <f t="shared" si="4"/>
        <v xml:space="preserve"> </v>
      </c>
      <c r="T241" s="55"/>
      <c r="U241" s="1"/>
      <c r="V241" s="1"/>
      <c r="W241" s="1">
        <f t="shared" si="5"/>
        <v>0</v>
      </c>
      <c r="X241" s="1"/>
      <c r="Y241" s="1"/>
      <c r="Z241" s="1"/>
      <c r="AA241" s="1"/>
      <c r="AB241" s="1"/>
      <c r="AC241" s="1"/>
      <c r="AD241" s="1"/>
      <c r="AE241" s="1"/>
      <c r="AF241" s="1"/>
      <c r="AG241" s="1"/>
      <c r="AH241" s="1"/>
      <c r="AI241" s="1"/>
      <c r="AJ241" s="1"/>
      <c r="AK241" s="1"/>
      <c r="AL241" s="1"/>
      <c r="AM241" s="1"/>
      <c r="AN241" s="1"/>
      <c r="AO241" s="1"/>
      <c r="AP241" s="1"/>
      <c r="AQ241" s="1"/>
    </row>
    <row r="242" spans="1:43" ht="15.75" customHeight="1" x14ac:dyDescent="0.2">
      <c r="A242" s="1"/>
      <c r="B242" s="1"/>
      <c r="C242" s="1"/>
      <c r="D242" s="166">
        <v>235</v>
      </c>
      <c r="E242" s="160"/>
      <c r="F242" s="5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42" t="str">
        <f>IFERROR(VLOOKUP(G242,'Z1 HAB CLASS'!$L$4:$N$9,3,FALSE)," ")</f>
        <v xml:space="preserve"> </v>
      </c>
      <c r="L242" s="43" t="str">
        <f t="shared" si="0"/>
        <v xml:space="preserve"> </v>
      </c>
      <c r="M242" s="1"/>
      <c r="N242" s="167"/>
      <c r="O242" s="168"/>
      <c r="P242" s="164" t="str">
        <f t="shared" si="1"/>
        <v xml:space="preserve"> </v>
      </c>
      <c r="Q242" s="164" t="str">
        <f t="shared" si="2"/>
        <v xml:space="preserve"> </v>
      </c>
      <c r="R242" s="164" t="str">
        <f t="shared" si="3"/>
        <v/>
      </c>
      <c r="S242" s="165" t="str">
        <f t="shared" si="4"/>
        <v xml:space="preserve"> </v>
      </c>
      <c r="T242" s="55"/>
      <c r="U242" s="1"/>
      <c r="V242" s="1"/>
      <c r="W242" s="1">
        <f t="shared" si="5"/>
        <v>0</v>
      </c>
      <c r="X242" s="1"/>
      <c r="Y242" s="1"/>
      <c r="Z242" s="1"/>
      <c r="AA242" s="1"/>
      <c r="AB242" s="1"/>
      <c r="AC242" s="1"/>
      <c r="AD242" s="1"/>
      <c r="AE242" s="1"/>
      <c r="AF242" s="1"/>
      <c r="AG242" s="1"/>
      <c r="AH242" s="1"/>
      <c r="AI242" s="1"/>
      <c r="AJ242" s="1"/>
      <c r="AK242" s="1"/>
      <c r="AL242" s="1"/>
      <c r="AM242" s="1"/>
      <c r="AN242" s="1"/>
      <c r="AO242" s="1"/>
      <c r="AP242" s="1"/>
      <c r="AQ242" s="1"/>
    </row>
    <row r="243" spans="1:43" ht="15.75" customHeight="1" x14ac:dyDescent="0.2">
      <c r="A243" s="1"/>
      <c r="B243" s="1"/>
      <c r="C243" s="1"/>
      <c r="D243" s="166">
        <v>236</v>
      </c>
      <c r="E243" s="160"/>
      <c r="F243" s="5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42" t="str">
        <f>IFERROR(VLOOKUP(G243,'Z1 HAB CLASS'!$L$4:$N$9,3,FALSE)," ")</f>
        <v xml:space="preserve"> </v>
      </c>
      <c r="L243" s="43" t="str">
        <f t="shared" si="0"/>
        <v xml:space="preserve"> </v>
      </c>
      <c r="M243" s="1"/>
      <c r="N243" s="167"/>
      <c r="O243" s="168"/>
      <c r="P243" s="164" t="str">
        <f t="shared" si="1"/>
        <v xml:space="preserve"> </v>
      </c>
      <c r="Q243" s="164" t="str">
        <f t="shared" si="2"/>
        <v xml:space="preserve"> </v>
      </c>
      <c r="R243" s="164" t="str">
        <f t="shared" si="3"/>
        <v/>
      </c>
      <c r="S243" s="165" t="str">
        <f t="shared" si="4"/>
        <v xml:space="preserve"> </v>
      </c>
      <c r="T243" s="55"/>
      <c r="U243" s="1"/>
      <c r="V243" s="1"/>
      <c r="W243" s="1">
        <f t="shared" si="5"/>
        <v>0</v>
      </c>
      <c r="X243" s="1"/>
      <c r="Y243" s="1"/>
      <c r="Z243" s="1"/>
      <c r="AA243" s="1"/>
      <c r="AB243" s="1"/>
      <c r="AC243" s="1"/>
      <c r="AD243" s="1"/>
      <c r="AE243" s="1"/>
      <c r="AF243" s="1"/>
      <c r="AG243" s="1"/>
      <c r="AH243" s="1"/>
      <c r="AI243" s="1"/>
      <c r="AJ243" s="1"/>
      <c r="AK243" s="1"/>
      <c r="AL243" s="1"/>
      <c r="AM243" s="1"/>
      <c r="AN243" s="1"/>
      <c r="AO243" s="1"/>
      <c r="AP243" s="1"/>
      <c r="AQ243" s="1"/>
    </row>
    <row r="244" spans="1:43" ht="15.75" customHeight="1" x14ac:dyDescent="0.2">
      <c r="A244" s="1"/>
      <c r="B244" s="1"/>
      <c r="C244" s="1"/>
      <c r="D244" s="166">
        <v>237</v>
      </c>
      <c r="E244" s="160"/>
      <c r="F244" s="5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42" t="str">
        <f>IFERROR(VLOOKUP(G244,'Z1 HAB CLASS'!$L$4:$N$9,3,FALSE)," ")</f>
        <v xml:space="preserve"> </v>
      </c>
      <c r="L244" s="43" t="str">
        <f t="shared" si="0"/>
        <v xml:space="preserve"> </v>
      </c>
      <c r="M244" s="1"/>
      <c r="N244" s="167"/>
      <c r="O244" s="168"/>
      <c r="P244" s="164" t="str">
        <f t="shared" si="1"/>
        <v xml:space="preserve"> </v>
      </c>
      <c r="Q244" s="164" t="str">
        <f t="shared" si="2"/>
        <v xml:space="preserve"> </v>
      </c>
      <c r="R244" s="164" t="str">
        <f t="shared" si="3"/>
        <v/>
      </c>
      <c r="S244" s="165" t="str">
        <f t="shared" si="4"/>
        <v xml:space="preserve"> </v>
      </c>
      <c r="T244" s="55"/>
      <c r="U244" s="1"/>
      <c r="V244" s="1"/>
      <c r="W244" s="1">
        <f t="shared" si="5"/>
        <v>0</v>
      </c>
      <c r="X244" s="1"/>
      <c r="Y244" s="1"/>
      <c r="Z244" s="1"/>
      <c r="AA244" s="1"/>
      <c r="AB244" s="1"/>
      <c r="AC244" s="1"/>
      <c r="AD244" s="1"/>
      <c r="AE244" s="1"/>
      <c r="AF244" s="1"/>
      <c r="AG244" s="1"/>
      <c r="AH244" s="1"/>
      <c r="AI244" s="1"/>
      <c r="AJ244" s="1"/>
      <c r="AK244" s="1"/>
      <c r="AL244" s="1"/>
      <c r="AM244" s="1"/>
      <c r="AN244" s="1"/>
      <c r="AO244" s="1"/>
      <c r="AP244" s="1"/>
      <c r="AQ244" s="1"/>
    </row>
    <row r="245" spans="1:43" ht="15.75" customHeight="1" x14ac:dyDescent="0.2">
      <c r="A245" s="1"/>
      <c r="B245" s="1"/>
      <c r="C245" s="1"/>
      <c r="D245" s="166">
        <v>238</v>
      </c>
      <c r="E245" s="160"/>
      <c r="F245" s="5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42" t="str">
        <f>IFERROR(VLOOKUP(G245,'Z1 HAB CLASS'!$L$4:$N$9,3,FALSE)," ")</f>
        <v xml:space="preserve"> </v>
      </c>
      <c r="L245" s="43" t="str">
        <f t="shared" si="0"/>
        <v xml:space="preserve"> </v>
      </c>
      <c r="M245" s="1"/>
      <c r="N245" s="167"/>
      <c r="O245" s="168"/>
      <c r="P245" s="164" t="str">
        <f t="shared" si="1"/>
        <v xml:space="preserve"> </v>
      </c>
      <c r="Q245" s="164" t="str">
        <f t="shared" si="2"/>
        <v xml:space="preserve"> </v>
      </c>
      <c r="R245" s="164" t="str">
        <f t="shared" si="3"/>
        <v/>
      </c>
      <c r="S245" s="165" t="str">
        <f t="shared" si="4"/>
        <v xml:space="preserve"> </v>
      </c>
      <c r="T245" s="55"/>
      <c r="U245" s="1"/>
      <c r="V245" s="1"/>
      <c r="W245" s="1">
        <f t="shared" si="5"/>
        <v>0</v>
      </c>
      <c r="X245" s="1"/>
      <c r="Y245" s="1"/>
      <c r="Z245" s="1"/>
      <c r="AA245" s="1"/>
      <c r="AB245" s="1"/>
      <c r="AC245" s="1"/>
      <c r="AD245" s="1"/>
      <c r="AE245" s="1"/>
      <c r="AF245" s="1"/>
      <c r="AG245" s="1"/>
      <c r="AH245" s="1"/>
      <c r="AI245" s="1"/>
      <c r="AJ245" s="1"/>
      <c r="AK245" s="1"/>
      <c r="AL245" s="1"/>
      <c r="AM245" s="1"/>
      <c r="AN245" s="1"/>
      <c r="AO245" s="1"/>
      <c r="AP245" s="1"/>
      <c r="AQ245" s="1"/>
    </row>
    <row r="246" spans="1:43" ht="15.75" customHeight="1" x14ac:dyDescent="0.2">
      <c r="A246" s="1"/>
      <c r="B246" s="1"/>
      <c r="C246" s="1"/>
      <c r="D246" s="166">
        <v>239</v>
      </c>
      <c r="E246" s="160"/>
      <c r="F246" s="5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42" t="str">
        <f>IFERROR(VLOOKUP(G246,'Z1 HAB CLASS'!$L$4:$N$9,3,FALSE)," ")</f>
        <v xml:space="preserve"> </v>
      </c>
      <c r="L246" s="43" t="str">
        <f t="shared" si="0"/>
        <v xml:space="preserve"> </v>
      </c>
      <c r="M246" s="1"/>
      <c r="N246" s="167"/>
      <c r="O246" s="168"/>
      <c r="P246" s="164" t="str">
        <f t="shared" si="1"/>
        <v xml:space="preserve"> </v>
      </c>
      <c r="Q246" s="164" t="str">
        <f t="shared" si="2"/>
        <v xml:space="preserve"> </v>
      </c>
      <c r="R246" s="164" t="str">
        <f t="shared" si="3"/>
        <v/>
      </c>
      <c r="S246" s="165" t="str">
        <f t="shared" si="4"/>
        <v xml:space="preserve"> </v>
      </c>
      <c r="T246" s="55"/>
      <c r="U246" s="1"/>
      <c r="V246" s="1"/>
      <c r="W246" s="1">
        <f t="shared" si="5"/>
        <v>0</v>
      </c>
      <c r="X246" s="1"/>
      <c r="Y246" s="1"/>
      <c r="Z246" s="1"/>
      <c r="AA246" s="1"/>
      <c r="AB246" s="1"/>
      <c r="AC246" s="1"/>
      <c r="AD246" s="1"/>
      <c r="AE246" s="1"/>
      <c r="AF246" s="1"/>
      <c r="AG246" s="1"/>
      <c r="AH246" s="1"/>
      <c r="AI246" s="1"/>
      <c r="AJ246" s="1"/>
      <c r="AK246" s="1"/>
      <c r="AL246" s="1"/>
      <c r="AM246" s="1"/>
      <c r="AN246" s="1"/>
      <c r="AO246" s="1"/>
      <c r="AP246" s="1"/>
      <c r="AQ246" s="1"/>
    </row>
    <row r="247" spans="1:43" ht="15.75" customHeight="1" x14ac:dyDescent="0.2">
      <c r="A247" s="1"/>
      <c r="B247" s="1"/>
      <c r="C247" s="1"/>
      <c r="D247" s="166">
        <v>240</v>
      </c>
      <c r="E247" s="160"/>
      <c r="F247" s="5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42" t="str">
        <f>IFERROR(VLOOKUP(G247,'Z1 HAB CLASS'!$L$4:$N$9,3,FALSE)," ")</f>
        <v xml:space="preserve"> </v>
      </c>
      <c r="L247" s="43" t="str">
        <f t="shared" si="0"/>
        <v xml:space="preserve"> </v>
      </c>
      <c r="M247" s="1"/>
      <c r="N247" s="167"/>
      <c r="O247" s="168"/>
      <c r="P247" s="164" t="str">
        <f t="shared" si="1"/>
        <v xml:space="preserve"> </v>
      </c>
      <c r="Q247" s="164" t="str">
        <f t="shared" si="2"/>
        <v xml:space="preserve"> </v>
      </c>
      <c r="R247" s="164" t="str">
        <f t="shared" si="3"/>
        <v/>
      </c>
      <c r="S247" s="165" t="str">
        <f t="shared" si="4"/>
        <v xml:space="preserve"> </v>
      </c>
      <c r="T247" s="55"/>
      <c r="U247" s="1"/>
      <c r="V247" s="1"/>
      <c r="W247" s="1">
        <f t="shared" si="5"/>
        <v>0</v>
      </c>
      <c r="X247" s="1"/>
      <c r="Y247" s="1"/>
      <c r="Z247" s="1"/>
      <c r="AA247" s="1"/>
      <c r="AB247" s="1"/>
      <c r="AC247" s="1"/>
      <c r="AD247" s="1"/>
      <c r="AE247" s="1"/>
      <c r="AF247" s="1"/>
      <c r="AG247" s="1"/>
      <c r="AH247" s="1"/>
      <c r="AI247" s="1"/>
      <c r="AJ247" s="1"/>
      <c r="AK247" s="1"/>
      <c r="AL247" s="1"/>
      <c r="AM247" s="1"/>
      <c r="AN247" s="1"/>
      <c r="AO247" s="1"/>
      <c r="AP247" s="1"/>
      <c r="AQ247" s="1"/>
    </row>
    <row r="248" spans="1:43" ht="15.75" customHeight="1" x14ac:dyDescent="0.2">
      <c r="A248" s="1"/>
      <c r="B248" s="1"/>
      <c r="C248" s="1"/>
      <c r="D248" s="166">
        <v>241</v>
      </c>
      <c r="E248" s="160"/>
      <c r="F248" s="5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42" t="str">
        <f>IFERROR(VLOOKUP(G248,'Z1 HAB CLASS'!$L$4:$N$9,3,FALSE)," ")</f>
        <v xml:space="preserve"> </v>
      </c>
      <c r="L248" s="43" t="str">
        <f t="shared" si="0"/>
        <v xml:space="preserve"> </v>
      </c>
      <c r="M248" s="1"/>
      <c r="N248" s="167"/>
      <c r="O248" s="168"/>
      <c r="P248" s="164" t="str">
        <f t="shared" si="1"/>
        <v xml:space="preserve"> </v>
      </c>
      <c r="Q248" s="164" t="str">
        <f t="shared" si="2"/>
        <v xml:space="preserve"> </v>
      </c>
      <c r="R248" s="164" t="str">
        <f t="shared" si="3"/>
        <v/>
      </c>
      <c r="S248" s="165" t="str">
        <f t="shared" si="4"/>
        <v xml:space="preserve"> </v>
      </c>
      <c r="T248" s="55"/>
      <c r="U248" s="1"/>
      <c r="V248" s="1"/>
      <c r="W248" s="1">
        <f t="shared" si="5"/>
        <v>0</v>
      </c>
      <c r="X248" s="1"/>
      <c r="Y248" s="1"/>
      <c r="Z248" s="1"/>
      <c r="AA248" s="1"/>
      <c r="AB248" s="1"/>
      <c r="AC248" s="1"/>
      <c r="AD248" s="1"/>
      <c r="AE248" s="1"/>
      <c r="AF248" s="1"/>
      <c r="AG248" s="1"/>
      <c r="AH248" s="1"/>
      <c r="AI248" s="1"/>
      <c r="AJ248" s="1"/>
      <c r="AK248" s="1"/>
      <c r="AL248" s="1"/>
      <c r="AM248" s="1"/>
      <c r="AN248" s="1"/>
      <c r="AO248" s="1"/>
      <c r="AP248" s="1"/>
      <c r="AQ248" s="1"/>
    </row>
    <row r="249" spans="1:43" ht="15.75" customHeight="1" x14ac:dyDescent="0.2">
      <c r="A249" s="1"/>
      <c r="B249" s="1"/>
      <c r="C249" s="1"/>
      <c r="D249" s="166">
        <v>242</v>
      </c>
      <c r="E249" s="160"/>
      <c r="F249" s="5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42" t="str">
        <f>IFERROR(VLOOKUP(G249,'Z1 HAB CLASS'!$L$4:$N$9,3,FALSE)," ")</f>
        <v xml:space="preserve"> </v>
      </c>
      <c r="L249" s="43" t="str">
        <f t="shared" si="0"/>
        <v xml:space="preserve"> </v>
      </c>
      <c r="M249" s="1"/>
      <c r="N249" s="167"/>
      <c r="O249" s="168"/>
      <c r="P249" s="164" t="str">
        <f t="shared" si="1"/>
        <v xml:space="preserve"> </v>
      </c>
      <c r="Q249" s="164" t="str">
        <f t="shared" si="2"/>
        <v xml:space="preserve"> </v>
      </c>
      <c r="R249" s="164" t="str">
        <f t="shared" si="3"/>
        <v/>
      </c>
      <c r="S249" s="165" t="str">
        <f t="shared" si="4"/>
        <v xml:space="preserve"> </v>
      </c>
      <c r="T249" s="55"/>
      <c r="U249" s="1"/>
      <c r="V249" s="1"/>
      <c r="W249" s="1">
        <f t="shared" si="5"/>
        <v>0</v>
      </c>
      <c r="X249" s="1"/>
      <c r="Y249" s="1"/>
      <c r="Z249" s="1"/>
      <c r="AA249" s="1"/>
      <c r="AB249" s="1"/>
      <c r="AC249" s="1"/>
      <c r="AD249" s="1"/>
      <c r="AE249" s="1"/>
      <c r="AF249" s="1"/>
      <c r="AG249" s="1"/>
      <c r="AH249" s="1"/>
      <c r="AI249" s="1"/>
      <c r="AJ249" s="1"/>
      <c r="AK249" s="1"/>
      <c r="AL249" s="1"/>
      <c r="AM249" s="1"/>
      <c r="AN249" s="1"/>
      <c r="AO249" s="1"/>
      <c r="AP249" s="1"/>
      <c r="AQ249" s="1"/>
    </row>
    <row r="250" spans="1:43" ht="15.75" customHeight="1" x14ac:dyDescent="0.2">
      <c r="A250" s="1"/>
      <c r="B250" s="1"/>
      <c r="C250" s="1"/>
      <c r="D250" s="166">
        <v>243</v>
      </c>
      <c r="E250" s="160"/>
      <c r="F250" s="5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42" t="str">
        <f>IFERROR(VLOOKUP(G250,'Z1 HAB CLASS'!$L$4:$N$9,3,FALSE)," ")</f>
        <v xml:space="preserve"> </v>
      </c>
      <c r="L250" s="43" t="str">
        <f t="shared" si="0"/>
        <v xml:space="preserve"> </v>
      </c>
      <c r="M250" s="1"/>
      <c r="N250" s="167"/>
      <c r="O250" s="168"/>
      <c r="P250" s="164" t="str">
        <f t="shared" si="1"/>
        <v xml:space="preserve"> </v>
      </c>
      <c r="Q250" s="164" t="str">
        <f t="shared" si="2"/>
        <v xml:space="preserve"> </v>
      </c>
      <c r="R250" s="164" t="str">
        <f t="shared" si="3"/>
        <v/>
      </c>
      <c r="S250" s="165" t="str">
        <f t="shared" si="4"/>
        <v xml:space="preserve"> </v>
      </c>
      <c r="T250" s="55"/>
      <c r="U250" s="1"/>
      <c r="V250" s="1"/>
      <c r="W250" s="1">
        <f t="shared" si="5"/>
        <v>0</v>
      </c>
      <c r="X250" s="1"/>
      <c r="Y250" s="1"/>
      <c r="Z250" s="1"/>
      <c r="AA250" s="1"/>
      <c r="AB250" s="1"/>
      <c r="AC250" s="1"/>
      <c r="AD250" s="1"/>
      <c r="AE250" s="1"/>
      <c r="AF250" s="1"/>
      <c r="AG250" s="1"/>
      <c r="AH250" s="1"/>
      <c r="AI250" s="1"/>
      <c r="AJ250" s="1"/>
      <c r="AK250" s="1"/>
      <c r="AL250" s="1"/>
      <c r="AM250" s="1"/>
      <c r="AN250" s="1"/>
      <c r="AO250" s="1"/>
      <c r="AP250" s="1"/>
      <c r="AQ250" s="1"/>
    </row>
    <row r="251" spans="1:43" ht="15.75" customHeight="1" x14ac:dyDescent="0.2">
      <c r="A251" s="1"/>
      <c r="B251" s="1"/>
      <c r="C251" s="1"/>
      <c r="D251" s="166">
        <v>244</v>
      </c>
      <c r="E251" s="160"/>
      <c r="F251" s="5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42" t="str">
        <f>IFERROR(VLOOKUP(G251,'Z1 HAB CLASS'!$L$4:$N$9,3,FALSE)," ")</f>
        <v xml:space="preserve"> </v>
      </c>
      <c r="L251" s="43" t="str">
        <f t="shared" si="0"/>
        <v xml:space="preserve"> </v>
      </c>
      <c r="M251" s="1"/>
      <c r="N251" s="167"/>
      <c r="O251" s="168"/>
      <c r="P251" s="164" t="str">
        <f t="shared" si="1"/>
        <v xml:space="preserve"> </v>
      </c>
      <c r="Q251" s="164" t="str">
        <f t="shared" si="2"/>
        <v xml:space="preserve"> </v>
      </c>
      <c r="R251" s="164" t="str">
        <f t="shared" si="3"/>
        <v/>
      </c>
      <c r="S251" s="165" t="str">
        <f t="shared" si="4"/>
        <v xml:space="preserve"> </v>
      </c>
      <c r="T251" s="55"/>
      <c r="U251" s="1"/>
      <c r="V251" s="1"/>
      <c r="W251" s="1">
        <f t="shared" si="5"/>
        <v>0</v>
      </c>
      <c r="X251" s="1"/>
      <c r="Y251" s="1"/>
      <c r="Z251" s="1"/>
      <c r="AA251" s="1"/>
      <c r="AB251" s="1"/>
      <c r="AC251" s="1"/>
      <c r="AD251" s="1"/>
      <c r="AE251" s="1"/>
      <c r="AF251" s="1"/>
      <c r="AG251" s="1"/>
      <c r="AH251" s="1"/>
      <c r="AI251" s="1"/>
      <c r="AJ251" s="1"/>
      <c r="AK251" s="1"/>
      <c r="AL251" s="1"/>
      <c r="AM251" s="1"/>
      <c r="AN251" s="1"/>
      <c r="AO251" s="1"/>
      <c r="AP251" s="1"/>
      <c r="AQ251" s="1"/>
    </row>
    <row r="252" spans="1:43" ht="15.75" customHeight="1" x14ac:dyDescent="0.2">
      <c r="A252" s="1"/>
      <c r="B252" s="1"/>
      <c r="C252" s="1"/>
      <c r="D252" s="166">
        <v>245</v>
      </c>
      <c r="E252" s="160"/>
      <c r="F252" s="5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42" t="str">
        <f>IFERROR(VLOOKUP(G252,'Z1 HAB CLASS'!$L$4:$N$9,3,FALSE)," ")</f>
        <v xml:space="preserve"> </v>
      </c>
      <c r="L252" s="43" t="str">
        <f t="shared" si="0"/>
        <v xml:space="preserve"> </v>
      </c>
      <c r="M252" s="1"/>
      <c r="N252" s="167"/>
      <c r="O252" s="168"/>
      <c r="P252" s="164" t="str">
        <f t="shared" si="1"/>
        <v xml:space="preserve"> </v>
      </c>
      <c r="Q252" s="164" t="str">
        <f t="shared" si="2"/>
        <v xml:space="preserve"> </v>
      </c>
      <c r="R252" s="164" t="str">
        <f t="shared" si="3"/>
        <v/>
      </c>
      <c r="S252" s="165" t="str">
        <f t="shared" si="4"/>
        <v xml:space="preserve"> </v>
      </c>
      <c r="T252" s="55"/>
      <c r="U252" s="1"/>
      <c r="V252" s="1"/>
      <c r="W252" s="1">
        <f t="shared" si="5"/>
        <v>0</v>
      </c>
      <c r="X252" s="1"/>
      <c r="Y252" s="1"/>
      <c r="Z252" s="1"/>
      <c r="AA252" s="1"/>
      <c r="AB252" s="1"/>
      <c r="AC252" s="1"/>
      <c r="AD252" s="1"/>
      <c r="AE252" s="1"/>
      <c r="AF252" s="1"/>
      <c r="AG252" s="1"/>
      <c r="AH252" s="1"/>
      <c r="AI252" s="1"/>
      <c r="AJ252" s="1"/>
      <c r="AK252" s="1"/>
      <c r="AL252" s="1"/>
      <c r="AM252" s="1"/>
      <c r="AN252" s="1"/>
      <c r="AO252" s="1"/>
      <c r="AP252" s="1"/>
      <c r="AQ252" s="1"/>
    </row>
    <row r="253" spans="1:43" ht="15.75" customHeight="1" x14ac:dyDescent="0.2">
      <c r="A253" s="1"/>
      <c r="B253" s="1"/>
      <c r="C253" s="1"/>
      <c r="D253" s="166">
        <v>246</v>
      </c>
      <c r="E253" s="160"/>
      <c r="F253" s="5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42" t="str">
        <f>IFERROR(VLOOKUP(G253,'Z1 HAB CLASS'!$L$4:$N$9,3,FALSE)," ")</f>
        <v xml:space="preserve"> </v>
      </c>
      <c r="L253" s="43" t="str">
        <f t="shared" si="0"/>
        <v xml:space="preserve"> </v>
      </c>
      <c r="M253" s="1"/>
      <c r="N253" s="167"/>
      <c r="O253" s="168"/>
      <c r="P253" s="164" t="str">
        <f t="shared" si="1"/>
        <v xml:space="preserve"> </v>
      </c>
      <c r="Q253" s="164" t="str">
        <f t="shared" si="2"/>
        <v xml:space="preserve"> </v>
      </c>
      <c r="R253" s="164" t="str">
        <f t="shared" si="3"/>
        <v/>
      </c>
      <c r="S253" s="165" t="str">
        <f t="shared" si="4"/>
        <v xml:space="preserve"> </v>
      </c>
      <c r="T253" s="55"/>
      <c r="U253" s="1"/>
      <c r="V253" s="1"/>
      <c r="W253" s="1">
        <f t="shared" si="5"/>
        <v>0</v>
      </c>
      <c r="X253" s="1"/>
      <c r="Y253" s="1"/>
      <c r="Z253" s="1"/>
      <c r="AA253" s="1"/>
      <c r="AB253" s="1"/>
      <c r="AC253" s="1"/>
      <c r="AD253" s="1"/>
      <c r="AE253" s="1"/>
      <c r="AF253" s="1"/>
      <c r="AG253" s="1"/>
      <c r="AH253" s="1"/>
      <c r="AI253" s="1"/>
      <c r="AJ253" s="1"/>
      <c r="AK253" s="1"/>
      <c r="AL253" s="1"/>
      <c r="AM253" s="1"/>
      <c r="AN253" s="1"/>
      <c r="AO253" s="1"/>
      <c r="AP253" s="1"/>
      <c r="AQ253" s="1"/>
    </row>
    <row r="254" spans="1:43" ht="15.75" customHeight="1" x14ac:dyDescent="0.2">
      <c r="A254" s="1"/>
      <c r="B254" s="1"/>
      <c r="C254" s="1"/>
      <c r="D254" s="166">
        <v>247</v>
      </c>
      <c r="E254" s="160"/>
      <c r="F254" s="50"/>
      <c r="G254" s="39" t="str">
        <f>IFERROR(VLOOKUP(E254,'Z1 HAB CLASS'!$D$4:$E$45,2,FALSE)," ")</f>
        <v xml:space="preserve"> </v>
      </c>
      <c r="H254" s="40" t="str">
        <f>IFERROR(VLOOKUP(G254,'Z1 HAB CLASS'!$L$3:$N$9,2,FALSE)," ")</f>
        <v xml:space="preserve"> </v>
      </c>
      <c r="I254" s="41"/>
      <c r="J254" s="40" t="str">
        <f>IFERROR(VLOOKUP(I254,'Z3 CONDITION VALUE'!$A$3:$B$5,2,FALSE)," ")</f>
        <v xml:space="preserve"> </v>
      </c>
      <c r="K254" s="42" t="str">
        <f>IFERROR(VLOOKUP(G254,'Z1 HAB CLASS'!$L$4:$N$9,3,FALSE)," ")</f>
        <v xml:space="preserve"> </v>
      </c>
      <c r="L254" s="43" t="str">
        <f t="shared" si="0"/>
        <v xml:space="preserve"> </v>
      </c>
      <c r="M254" s="1"/>
      <c r="N254" s="167"/>
      <c r="O254" s="168"/>
      <c r="P254" s="164" t="str">
        <f t="shared" si="1"/>
        <v xml:space="preserve"> </v>
      </c>
      <c r="Q254" s="164" t="str">
        <f t="shared" si="2"/>
        <v xml:space="preserve"> </v>
      </c>
      <c r="R254" s="164" t="str">
        <f t="shared" si="3"/>
        <v/>
      </c>
      <c r="S254" s="165" t="str">
        <f t="shared" si="4"/>
        <v xml:space="preserve"> </v>
      </c>
      <c r="T254" s="55"/>
      <c r="U254" s="1"/>
      <c r="V254" s="1"/>
      <c r="W254" s="1">
        <f t="shared" si="5"/>
        <v>0</v>
      </c>
      <c r="X254" s="1"/>
      <c r="Y254" s="1"/>
      <c r="Z254" s="1"/>
      <c r="AA254" s="1"/>
      <c r="AB254" s="1"/>
      <c r="AC254" s="1"/>
      <c r="AD254" s="1"/>
      <c r="AE254" s="1"/>
      <c r="AF254" s="1"/>
      <c r="AG254" s="1"/>
      <c r="AH254" s="1"/>
      <c r="AI254" s="1"/>
      <c r="AJ254" s="1"/>
      <c r="AK254" s="1"/>
      <c r="AL254" s="1"/>
      <c r="AM254" s="1"/>
      <c r="AN254" s="1"/>
      <c r="AO254" s="1"/>
      <c r="AP254" s="1"/>
      <c r="AQ254" s="1"/>
    </row>
    <row r="255" spans="1:43" ht="15.75" customHeight="1" x14ac:dyDescent="0.2">
      <c r="A255" s="1"/>
      <c r="B255" s="1"/>
      <c r="C255" s="1"/>
      <c r="D255" s="169">
        <v>248</v>
      </c>
      <c r="E255" s="160"/>
      <c r="F255" s="57"/>
      <c r="G255" s="144" t="str">
        <f>IFERROR(VLOOKUP(E255,'Z1 HAB CLASS'!$D$4:$E$45,2,FALSE)," ")</f>
        <v xml:space="preserve"> </v>
      </c>
      <c r="H255" s="145" t="str">
        <f>IFERROR(VLOOKUP(G255,'Z1 HAB CLASS'!$L$3:$N$9,2,FALSE)," ")</f>
        <v xml:space="preserve"> </v>
      </c>
      <c r="I255" s="146"/>
      <c r="J255" s="145" t="str">
        <f>IFERROR(VLOOKUP(I255,'Z3 CONDITION VALUE'!$A$3:$B$5,2,FALSE)," ")</f>
        <v xml:space="preserve"> </v>
      </c>
      <c r="K255" s="42" t="str">
        <f>IFERROR(VLOOKUP(G255,'Z1 HAB CLASS'!$L$4:$N$9,3,FALSE)," ")</f>
        <v xml:space="preserve"> </v>
      </c>
      <c r="L255" s="43" t="str">
        <f t="shared" si="0"/>
        <v xml:space="preserve"> </v>
      </c>
      <c r="M255" s="1"/>
      <c r="N255" s="170"/>
      <c r="O255" s="171"/>
      <c r="P255" s="164" t="str">
        <f t="shared" si="1"/>
        <v xml:space="preserve"> </v>
      </c>
      <c r="Q255" s="164" t="str">
        <f t="shared" si="2"/>
        <v xml:space="preserve"> </v>
      </c>
      <c r="R255" s="164" t="str">
        <f t="shared" si="3"/>
        <v/>
      </c>
      <c r="S255" s="165" t="str">
        <f t="shared" si="4"/>
        <v xml:space="preserve"> </v>
      </c>
      <c r="T255" s="60"/>
      <c r="U255" s="1"/>
      <c r="V255" s="1"/>
      <c r="W255" s="1">
        <f t="shared" si="5"/>
        <v>0</v>
      </c>
      <c r="X255" s="1"/>
      <c r="Y255" s="1"/>
      <c r="Z255" s="1"/>
      <c r="AA255" s="1"/>
      <c r="AB255" s="1"/>
      <c r="AC255" s="1"/>
      <c r="AD255" s="1"/>
      <c r="AE255" s="1"/>
      <c r="AF255" s="1"/>
      <c r="AG255" s="1"/>
      <c r="AH255" s="1"/>
      <c r="AI255" s="1"/>
      <c r="AJ255" s="1"/>
      <c r="AK255" s="1"/>
      <c r="AL255" s="1"/>
      <c r="AM255" s="1"/>
      <c r="AN255" s="1"/>
      <c r="AO255" s="1"/>
      <c r="AP255" s="1"/>
      <c r="AQ255" s="1"/>
    </row>
    <row r="256" spans="1:43" ht="15.75" customHeight="1" x14ac:dyDescent="0.2">
      <c r="A256" s="1"/>
      <c r="B256" s="1"/>
      <c r="C256" s="1"/>
      <c r="D256" s="2"/>
      <c r="E256" s="172" t="s">
        <v>79</v>
      </c>
      <c r="F256" s="61">
        <f>SUM(F8:F254)</f>
        <v>0</v>
      </c>
      <c r="G256" s="2"/>
      <c r="H256" s="2"/>
      <c r="I256" s="2"/>
      <c r="J256" s="2"/>
      <c r="K256" s="172" t="s">
        <v>71</v>
      </c>
      <c r="L256" s="62">
        <f>SUMIF(L8:L255,"&lt;&gt;#N/A")</f>
        <v>0</v>
      </c>
      <c r="M256" s="1"/>
      <c r="N256" s="173">
        <f t="shared" ref="N256:S256" si="6">SUMIF(N8:N255,"&lt;&gt;#N/A")</f>
        <v>0</v>
      </c>
      <c r="O256" s="174">
        <f t="shared" si="6"/>
        <v>0</v>
      </c>
      <c r="P256" s="174">
        <f t="shared" si="6"/>
        <v>0</v>
      </c>
      <c r="Q256" s="174">
        <f t="shared" si="6"/>
        <v>0</v>
      </c>
      <c r="R256" s="174">
        <f t="shared" si="6"/>
        <v>0</v>
      </c>
      <c r="S256" s="175">
        <f t="shared" si="6"/>
        <v>0</v>
      </c>
      <c r="T256" s="66"/>
      <c r="U256" s="1"/>
      <c r="V256" s="1"/>
      <c r="W256" s="1">
        <v>1</v>
      </c>
      <c r="X256" s="1"/>
      <c r="Y256" s="1"/>
      <c r="Z256" s="1"/>
      <c r="AA256" s="1"/>
      <c r="AB256" s="1"/>
      <c r="AC256" s="1"/>
      <c r="AD256" s="1"/>
      <c r="AE256" s="1"/>
      <c r="AF256" s="1"/>
      <c r="AG256" s="1"/>
      <c r="AH256" s="1"/>
      <c r="AI256" s="1"/>
      <c r="AJ256" s="1"/>
      <c r="AK256" s="1"/>
      <c r="AL256" s="1"/>
      <c r="AM256" s="1"/>
      <c r="AN256" s="1"/>
      <c r="AO256" s="1"/>
      <c r="AP256" s="1"/>
      <c r="AQ256" s="1"/>
    </row>
    <row r="257" spans="1:43" ht="15.75" customHeight="1" x14ac:dyDescent="0.2">
      <c r="A257" s="1"/>
      <c r="B257" s="1"/>
      <c r="C257" s="1"/>
      <c r="D257" s="2"/>
      <c r="E257" s="1"/>
      <c r="F257" s="2"/>
      <c r="G257" s="2"/>
      <c r="H257" s="2"/>
      <c r="I257" s="2"/>
      <c r="J257" s="2"/>
      <c r="K257" s="23"/>
      <c r="L257" s="2"/>
      <c r="M257" s="1"/>
      <c r="N257" s="24"/>
      <c r="O257" s="24"/>
      <c r="P257" s="24"/>
      <c r="Q257" s="24"/>
      <c r="R257" s="24"/>
      <c r="S257" s="24"/>
      <c r="T257" s="25"/>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spans="1:43" ht="15.75" customHeight="1" x14ac:dyDescent="0.2">
      <c r="A258" s="1"/>
      <c r="B258" s="1"/>
      <c r="C258" s="1"/>
      <c r="D258" s="2"/>
      <c r="E258" s="1"/>
      <c r="F258" s="2"/>
      <c r="G258" s="2"/>
      <c r="H258" s="2"/>
      <c r="I258" s="2"/>
      <c r="J258" s="2"/>
      <c r="K258" s="23"/>
      <c r="L258" s="2"/>
      <c r="M258" s="1"/>
      <c r="N258" s="24"/>
      <c r="O258" s="24"/>
      <c r="P258" s="24"/>
      <c r="Q258" s="24"/>
      <c r="R258" s="24"/>
      <c r="S258" s="24"/>
      <c r="T258" s="25"/>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spans="1:43" ht="15.75" customHeight="1" x14ac:dyDescent="0.2">
      <c r="A259" s="1"/>
      <c r="B259" s="1"/>
      <c r="C259" s="1"/>
      <c r="D259" s="2"/>
      <c r="E259" s="1"/>
      <c r="F259" s="2"/>
      <c r="G259" s="2"/>
      <c r="H259" s="2"/>
      <c r="I259" s="2"/>
      <c r="J259" s="2"/>
      <c r="K259" s="23"/>
      <c r="L259" s="2"/>
      <c r="M259" s="1"/>
      <c r="N259" s="24"/>
      <c r="O259" s="24"/>
      <c r="P259" s="24"/>
      <c r="Q259" s="24"/>
      <c r="R259" s="24"/>
      <c r="S259" s="24"/>
      <c r="T259" s="25"/>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spans="1:43" ht="15.75" customHeight="1" x14ac:dyDescent="0.2">
      <c r="A260" s="1"/>
      <c r="B260" s="1"/>
      <c r="C260" s="1"/>
      <c r="D260" s="2"/>
      <c r="E260" s="1"/>
      <c r="F260" s="2"/>
      <c r="G260" s="2"/>
      <c r="H260" s="2"/>
      <c r="I260" s="2"/>
      <c r="J260" s="2"/>
      <c r="K260" s="23"/>
      <c r="L260" s="2"/>
      <c r="M260" s="1"/>
      <c r="N260" s="24"/>
      <c r="O260" s="24"/>
      <c r="P260" s="24"/>
      <c r="Q260" s="24"/>
      <c r="R260" s="24"/>
      <c r="S260" s="24"/>
      <c r="T260" s="25"/>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spans="1:43" ht="15.75" customHeight="1" x14ac:dyDescent="0.2">
      <c r="A261" s="1"/>
      <c r="B261" s="1"/>
      <c r="C261" s="1"/>
      <c r="D261" s="2"/>
      <c r="E261" s="1"/>
      <c r="F261" s="2"/>
      <c r="G261" s="2"/>
      <c r="H261" s="2"/>
      <c r="I261" s="2"/>
      <c r="J261" s="2"/>
      <c r="K261" s="23"/>
      <c r="L261" s="2"/>
      <c r="M261" s="1"/>
      <c r="N261" s="24"/>
      <c r="O261" s="24"/>
      <c r="P261" s="24"/>
      <c r="Q261" s="24"/>
      <c r="R261" s="24"/>
      <c r="S261" s="24"/>
      <c r="T261" s="25"/>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spans="1:43" ht="15.75" customHeight="1" x14ac:dyDescent="0.2">
      <c r="A262" s="1"/>
      <c r="B262" s="1"/>
      <c r="C262" s="1"/>
      <c r="D262" s="2"/>
      <c r="E262" s="1"/>
      <c r="F262" s="2"/>
      <c r="G262" s="2"/>
      <c r="H262" s="2"/>
      <c r="I262" s="2"/>
      <c r="J262" s="2"/>
      <c r="K262" s="23"/>
      <c r="L262" s="2"/>
      <c r="M262" s="1"/>
      <c r="N262" s="24"/>
      <c r="O262" s="24"/>
      <c r="P262" s="24"/>
      <c r="Q262" s="24"/>
      <c r="R262" s="24"/>
      <c r="S262" s="24"/>
      <c r="T262" s="25"/>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spans="1:43" ht="15.75" customHeight="1" x14ac:dyDescent="0.2">
      <c r="A263" s="1"/>
      <c r="B263" s="1"/>
      <c r="C263" s="1"/>
      <c r="D263" s="2"/>
      <c r="E263" s="1"/>
      <c r="F263" s="2"/>
      <c r="G263" s="2"/>
      <c r="H263" s="2"/>
      <c r="I263" s="2"/>
      <c r="J263" s="2"/>
      <c r="K263" s="23"/>
      <c r="L263" s="2"/>
      <c r="M263" s="1"/>
      <c r="N263" s="24"/>
      <c r="O263" s="24"/>
      <c r="P263" s="24"/>
      <c r="Q263" s="24"/>
      <c r="R263" s="24"/>
      <c r="S263" s="24"/>
      <c r="T263" s="25"/>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spans="1:43" ht="15.75" customHeight="1" x14ac:dyDescent="0.2">
      <c r="A264" s="1"/>
      <c r="B264" s="1"/>
      <c r="C264" s="1"/>
      <c r="D264" s="2"/>
      <c r="E264" s="1"/>
      <c r="F264" s="2"/>
      <c r="G264" s="2"/>
      <c r="H264" s="2"/>
      <c r="I264" s="2"/>
      <c r="J264" s="2"/>
      <c r="K264" s="23"/>
      <c r="L264" s="2"/>
      <c r="M264" s="1"/>
      <c r="N264" s="24"/>
      <c r="O264" s="24"/>
      <c r="P264" s="24"/>
      <c r="Q264" s="24"/>
      <c r="R264" s="24"/>
      <c r="S264" s="24"/>
      <c r="T264" s="25"/>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spans="1:43" ht="15.75" customHeight="1" x14ac:dyDescent="0.2">
      <c r="A265" s="1"/>
      <c r="B265" s="1"/>
      <c r="C265" s="1"/>
      <c r="D265" s="2"/>
      <c r="E265" s="1"/>
      <c r="F265" s="2"/>
      <c r="G265" s="2"/>
      <c r="H265" s="2"/>
      <c r="I265" s="2"/>
      <c r="J265" s="2"/>
      <c r="K265" s="23"/>
      <c r="L265" s="2"/>
      <c r="M265" s="1"/>
      <c r="N265" s="24"/>
      <c r="O265" s="24"/>
      <c r="P265" s="24"/>
      <c r="Q265" s="24"/>
      <c r="R265" s="24"/>
      <c r="S265" s="24"/>
      <c r="T265" s="25"/>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spans="1:43" ht="15.75" customHeight="1" x14ac:dyDescent="0.2">
      <c r="A266" s="1"/>
      <c r="B266" s="1"/>
      <c r="C266" s="1"/>
      <c r="D266" s="2"/>
      <c r="E266" s="1"/>
      <c r="F266" s="2"/>
      <c r="G266" s="2"/>
      <c r="H266" s="2"/>
      <c r="I266" s="2"/>
      <c r="J266" s="2"/>
      <c r="K266" s="23"/>
      <c r="L266" s="2"/>
      <c r="M266" s="1"/>
      <c r="N266" s="24"/>
      <c r="O266" s="24"/>
      <c r="P266" s="24"/>
      <c r="Q266" s="24"/>
      <c r="R266" s="24"/>
      <c r="S266" s="24"/>
      <c r="T266" s="25"/>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spans="1:43" ht="15.75" customHeight="1" x14ac:dyDescent="0.2">
      <c r="A267" s="1"/>
      <c r="B267" s="1"/>
      <c r="C267" s="1"/>
      <c r="D267" s="2"/>
      <c r="E267" s="1"/>
      <c r="F267" s="2"/>
      <c r="G267" s="2"/>
      <c r="H267" s="2"/>
      <c r="I267" s="2"/>
      <c r="J267" s="2"/>
      <c r="K267" s="23"/>
      <c r="L267" s="2"/>
      <c r="M267" s="1"/>
      <c r="N267" s="24"/>
      <c r="O267" s="24"/>
      <c r="P267" s="24"/>
      <c r="Q267" s="24"/>
      <c r="R267" s="24"/>
      <c r="S267" s="24"/>
      <c r="T267" s="25"/>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spans="1:43" ht="15.75" customHeight="1" x14ac:dyDescent="0.2">
      <c r="A268" s="1"/>
      <c r="B268" s="1"/>
      <c r="C268" s="1"/>
      <c r="D268" s="2"/>
      <c r="E268" s="1"/>
      <c r="F268" s="2"/>
      <c r="G268" s="2"/>
      <c r="H268" s="2"/>
      <c r="I268" s="2"/>
      <c r="J268" s="2"/>
      <c r="K268" s="23"/>
      <c r="L268" s="2"/>
      <c r="M268" s="1"/>
      <c r="N268" s="24"/>
      <c r="O268" s="24"/>
      <c r="P268" s="24"/>
      <c r="Q268" s="24"/>
      <c r="R268" s="24"/>
      <c r="S268" s="24"/>
      <c r="T268" s="25"/>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spans="1:43" ht="15.75" customHeight="1" x14ac:dyDescent="0.2">
      <c r="A269" s="1"/>
      <c r="B269" s="1"/>
      <c r="C269" s="1"/>
      <c r="D269" s="2"/>
      <c r="E269" s="1"/>
      <c r="F269" s="2"/>
      <c r="G269" s="2"/>
      <c r="H269" s="2"/>
      <c r="I269" s="2"/>
      <c r="J269" s="2"/>
      <c r="K269" s="23"/>
      <c r="L269" s="2"/>
      <c r="M269" s="1"/>
      <c r="N269" s="24"/>
      <c r="O269" s="24"/>
      <c r="P269" s="24"/>
      <c r="Q269" s="24"/>
      <c r="R269" s="24"/>
      <c r="S269" s="24"/>
      <c r="T269" s="25"/>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spans="1:43" ht="15.75" customHeight="1" x14ac:dyDescent="0.2">
      <c r="A270" s="1"/>
      <c r="B270" s="1"/>
      <c r="C270" s="1"/>
      <c r="D270" s="2"/>
      <c r="E270" s="1"/>
      <c r="F270" s="2"/>
      <c r="G270" s="2"/>
      <c r="H270" s="2"/>
      <c r="I270" s="2"/>
      <c r="J270" s="2"/>
      <c r="K270" s="23"/>
      <c r="L270" s="2"/>
      <c r="M270" s="1"/>
      <c r="N270" s="24"/>
      <c r="O270" s="24"/>
      <c r="P270" s="24"/>
      <c r="Q270" s="24"/>
      <c r="R270" s="24"/>
      <c r="S270" s="24"/>
      <c r="T270" s="25"/>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spans="1:43" ht="15.75" customHeight="1" x14ac:dyDescent="0.2">
      <c r="A271" s="1"/>
      <c r="B271" s="1"/>
      <c r="C271" s="1"/>
      <c r="D271" s="2"/>
      <c r="E271" s="1"/>
      <c r="F271" s="2"/>
      <c r="G271" s="2"/>
      <c r="H271" s="2"/>
      <c r="I271" s="2"/>
      <c r="J271" s="2"/>
      <c r="K271" s="23"/>
      <c r="L271" s="2"/>
      <c r="M271" s="1"/>
      <c r="N271" s="24"/>
      <c r="O271" s="24"/>
      <c r="P271" s="24"/>
      <c r="Q271" s="24"/>
      <c r="R271" s="24"/>
      <c r="S271" s="24"/>
      <c r="T271" s="25"/>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spans="1:43" ht="15.75" customHeight="1" x14ac:dyDescent="0.2">
      <c r="A272" s="1"/>
      <c r="B272" s="1"/>
      <c r="C272" s="1"/>
      <c r="D272" s="2"/>
      <c r="E272" s="1"/>
      <c r="F272" s="2"/>
      <c r="G272" s="2"/>
      <c r="H272" s="2"/>
      <c r="I272" s="2"/>
      <c r="J272" s="2"/>
      <c r="K272" s="23"/>
      <c r="L272" s="2"/>
      <c r="M272" s="1"/>
      <c r="N272" s="24"/>
      <c r="O272" s="24"/>
      <c r="P272" s="24"/>
      <c r="Q272" s="24"/>
      <c r="R272" s="24"/>
      <c r="S272" s="24"/>
      <c r="T272" s="25"/>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spans="1:43" ht="15.75" customHeight="1" x14ac:dyDescent="0.2">
      <c r="A273" s="1"/>
      <c r="B273" s="1"/>
      <c r="C273" s="1"/>
      <c r="D273" s="2"/>
      <c r="E273" s="1"/>
      <c r="F273" s="2"/>
      <c r="G273" s="2"/>
      <c r="H273" s="2"/>
      <c r="I273" s="2"/>
      <c r="J273" s="2"/>
      <c r="K273" s="23"/>
      <c r="L273" s="2"/>
      <c r="M273" s="1"/>
      <c r="N273" s="24"/>
      <c r="O273" s="24"/>
      <c r="P273" s="24"/>
      <c r="Q273" s="24"/>
      <c r="R273" s="24"/>
      <c r="S273" s="24"/>
      <c r="T273" s="25"/>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spans="1:43" ht="15.75" customHeight="1" x14ac:dyDescent="0.2">
      <c r="A274" s="1"/>
      <c r="B274" s="1"/>
      <c r="C274" s="1"/>
      <c r="D274" s="2"/>
      <c r="E274" s="1"/>
      <c r="F274" s="2"/>
      <c r="G274" s="2"/>
      <c r="H274" s="2"/>
      <c r="I274" s="2"/>
      <c r="J274" s="2"/>
      <c r="K274" s="23"/>
      <c r="L274" s="2"/>
      <c r="M274" s="1"/>
      <c r="N274" s="24"/>
      <c r="O274" s="24"/>
      <c r="P274" s="24"/>
      <c r="Q274" s="24"/>
      <c r="R274" s="24"/>
      <c r="S274" s="24"/>
      <c r="T274" s="25"/>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spans="1:43" ht="15.75" customHeight="1" x14ac:dyDescent="0.2">
      <c r="A275" s="1"/>
      <c r="B275" s="1"/>
      <c r="C275" s="1"/>
      <c r="D275" s="2"/>
      <c r="E275" s="1"/>
      <c r="F275" s="2"/>
      <c r="G275" s="2"/>
      <c r="H275" s="2"/>
      <c r="I275" s="2"/>
      <c r="J275" s="2"/>
      <c r="K275" s="23"/>
      <c r="L275" s="2"/>
      <c r="M275" s="1"/>
      <c r="N275" s="24"/>
      <c r="O275" s="24"/>
      <c r="P275" s="24"/>
      <c r="Q275" s="24"/>
      <c r="R275" s="24"/>
      <c r="S275" s="24"/>
      <c r="T275" s="25"/>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spans="1:43" ht="15.75" customHeight="1" x14ac:dyDescent="0.2">
      <c r="A276" s="1"/>
      <c r="B276" s="1"/>
      <c r="C276" s="1"/>
      <c r="D276" s="2"/>
      <c r="E276" s="1"/>
      <c r="F276" s="2"/>
      <c r="G276" s="2"/>
      <c r="H276" s="2"/>
      <c r="I276" s="2"/>
      <c r="J276" s="2"/>
      <c r="K276" s="23"/>
      <c r="L276" s="2"/>
      <c r="M276" s="1"/>
      <c r="N276" s="24"/>
      <c r="O276" s="24"/>
      <c r="P276" s="24"/>
      <c r="Q276" s="24"/>
      <c r="R276" s="24"/>
      <c r="S276" s="24"/>
      <c r="T276" s="25"/>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spans="1:43" ht="15.75" customHeight="1" x14ac:dyDescent="0.2">
      <c r="A277" s="1"/>
      <c r="B277" s="1"/>
      <c r="C277" s="1"/>
      <c r="D277" s="2"/>
      <c r="E277" s="1"/>
      <c r="F277" s="2"/>
      <c r="G277" s="2"/>
      <c r="H277" s="2"/>
      <c r="I277" s="2"/>
      <c r="J277" s="2"/>
      <c r="K277" s="23"/>
      <c r="L277" s="2"/>
      <c r="M277" s="1"/>
      <c r="N277" s="24"/>
      <c r="O277" s="24"/>
      <c r="P277" s="24"/>
      <c r="Q277" s="24"/>
      <c r="R277" s="24"/>
      <c r="S277" s="24"/>
      <c r="T277" s="25"/>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spans="1:43" ht="15.75" customHeight="1" x14ac:dyDescent="0.2">
      <c r="A278" s="1"/>
      <c r="B278" s="1"/>
      <c r="C278" s="1"/>
      <c r="D278" s="2"/>
      <c r="E278" s="1"/>
      <c r="F278" s="2"/>
      <c r="G278" s="2"/>
      <c r="H278" s="2"/>
      <c r="I278" s="2"/>
      <c r="J278" s="2"/>
      <c r="K278" s="23"/>
      <c r="L278" s="2"/>
      <c r="M278" s="1"/>
      <c r="N278" s="24"/>
      <c r="O278" s="24"/>
      <c r="P278" s="24"/>
      <c r="Q278" s="24"/>
      <c r="R278" s="24"/>
      <c r="S278" s="24"/>
      <c r="T278" s="25"/>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spans="1:43" ht="15.75" customHeight="1" x14ac:dyDescent="0.2">
      <c r="A279" s="1"/>
      <c r="B279" s="1"/>
      <c r="C279" s="1"/>
      <c r="D279" s="2"/>
      <c r="E279" s="1"/>
      <c r="F279" s="2"/>
      <c r="G279" s="2"/>
      <c r="H279" s="2"/>
      <c r="I279" s="2"/>
      <c r="J279" s="2"/>
      <c r="K279" s="23"/>
      <c r="L279" s="2"/>
      <c r="M279" s="1"/>
      <c r="N279" s="24"/>
      <c r="O279" s="24"/>
      <c r="P279" s="24"/>
      <c r="Q279" s="24"/>
      <c r="R279" s="24"/>
      <c r="S279" s="24"/>
      <c r="T279" s="25"/>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spans="1:43" ht="15.75" customHeight="1" x14ac:dyDescent="0.2">
      <c r="A280" s="1"/>
      <c r="B280" s="1"/>
      <c r="C280" s="1"/>
      <c r="D280" s="2"/>
      <c r="E280" s="1"/>
      <c r="F280" s="2"/>
      <c r="G280" s="2"/>
      <c r="H280" s="2"/>
      <c r="I280" s="2"/>
      <c r="J280" s="2"/>
      <c r="K280" s="23"/>
      <c r="L280" s="2"/>
      <c r="M280" s="1"/>
      <c r="N280" s="24"/>
      <c r="O280" s="24"/>
      <c r="P280" s="24"/>
      <c r="Q280" s="24"/>
      <c r="R280" s="24"/>
      <c r="S280" s="24"/>
      <c r="T280" s="25"/>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spans="1:43" ht="15.75" customHeight="1" x14ac:dyDescent="0.2">
      <c r="A281" s="1"/>
      <c r="B281" s="1"/>
      <c r="C281" s="1"/>
      <c r="D281" s="2"/>
      <c r="E281" s="1"/>
      <c r="F281" s="2"/>
      <c r="G281" s="2"/>
      <c r="H281" s="2"/>
      <c r="I281" s="2"/>
      <c r="J281" s="2"/>
      <c r="K281" s="23"/>
      <c r="L281" s="2"/>
      <c r="M281" s="1"/>
      <c r="N281" s="24"/>
      <c r="O281" s="24"/>
      <c r="P281" s="24"/>
      <c r="Q281" s="24"/>
      <c r="R281" s="24"/>
      <c r="S281" s="24"/>
      <c r="T281" s="25"/>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spans="1:43" ht="15.75" customHeight="1" x14ac:dyDescent="0.2">
      <c r="A282" s="1"/>
      <c r="B282" s="1"/>
      <c r="C282" s="1"/>
      <c r="D282" s="2"/>
      <c r="E282" s="1"/>
      <c r="F282" s="2"/>
      <c r="G282" s="2"/>
      <c r="H282" s="2"/>
      <c r="I282" s="2"/>
      <c r="J282" s="2"/>
      <c r="K282" s="23"/>
      <c r="L282" s="2"/>
      <c r="M282" s="1"/>
      <c r="N282" s="24"/>
      <c r="O282" s="24"/>
      <c r="P282" s="24"/>
      <c r="Q282" s="24"/>
      <c r="R282" s="24"/>
      <c r="S282" s="24"/>
      <c r="T282" s="25"/>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spans="1:43" ht="15.75" customHeight="1" x14ac:dyDescent="0.2">
      <c r="A283" s="1"/>
      <c r="B283" s="1"/>
      <c r="C283" s="1"/>
      <c r="D283" s="2"/>
      <c r="E283" s="1"/>
      <c r="F283" s="2"/>
      <c r="G283" s="2"/>
      <c r="H283" s="2"/>
      <c r="I283" s="2"/>
      <c r="J283" s="2"/>
      <c r="K283" s="23"/>
      <c r="L283" s="2"/>
      <c r="M283" s="1"/>
      <c r="N283" s="24"/>
      <c r="O283" s="24"/>
      <c r="P283" s="24"/>
      <c r="Q283" s="24"/>
      <c r="R283" s="24"/>
      <c r="S283" s="24"/>
      <c r="T283" s="25"/>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spans="1:43" ht="15.75" customHeight="1" x14ac:dyDescent="0.2">
      <c r="A284" s="1"/>
      <c r="B284" s="1"/>
      <c r="C284" s="1"/>
      <c r="D284" s="2"/>
      <c r="E284" s="1"/>
      <c r="F284" s="2"/>
      <c r="G284" s="2"/>
      <c r="H284" s="2"/>
      <c r="I284" s="2"/>
      <c r="J284" s="2"/>
      <c r="K284" s="23"/>
      <c r="L284" s="2"/>
      <c r="M284" s="1"/>
      <c r="N284" s="24"/>
      <c r="O284" s="24"/>
      <c r="P284" s="24"/>
      <c r="Q284" s="24"/>
      <c r="R284" s="24"/>
      <c r="S284" s="24"/>
      <c r="T284" s="25"/>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spans="1:43" ht="15.75" customHeight="1" x14ac:dyDescent="0.2">
      <c r="A285" s="1"/>
      <c r="B285" s="1"/>
      <c r="C285" s="1"/>
      <c r="D285" s="2"/>
      <c r="E285" s="1"/>
      <c r="F285" s="2"/>
      <c r="G285" s="2"/>
      <c r="H285" s="2"/>
      <c r="I285" s="2"/>
      <c r="J285" s="2"/>
      <c r="K285" s="23"/>
      <c r="L285" s="2"/>
      <c r="M285" s="1"/>
      <c r="N285" s="24"/>
      <c r="O285" s="24"/>
      <c r="P285" s="24"/>
      <c r="Q285" s="24"/>
      <c r="R285" s="24"/>
      <c r="S285" s="24"/>
      <c r="T285" s="25"/>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spans="1:43" ht="15.75" customHeight="1" x14ac:dyDescent="0.2">
      <c r="A286" s="1"/>
      <c r="B286" s="1"/>
      <c r="C286" s="1"/>
      <c r="D286" s="2"/>
      <c r="E286" s="1"/>
      <c r="F286" s="2"/>
      <c r="G286" s="2"/>
      <c r="H286" s="2"/>
      <c r="I286" s="2"/>
      <c r="J286" s="2"/>
      <c r="K286" s="23"/>
      <c r="L286" s="2"/>
      <c r="M286" s="1"/>
      <c r="N286" s="24"/>
      <c r="O286" s="24"/>
      <c r="P286" s="24"/>
      <c r="Q286" s="24"/>
      <c r="R286" s="24"/>
      <c r="S286" s="24"/>
      <c r="T286" s="25"/>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spans="1:43" ht="15.75" customHeight="1" x14ac:dyDescent="0.2">
      <c r="A287" s="1"/>
      <c r="B287" s="1"/>
      <c r="C287" s="1"/>
      <c r="D287" s="2"/>
      <c r="E287" s="1"/>
      <c r="F287" s="2"/>
      <c r="G287" s="2"/>
      <c r="H287" s="2"/>
      <c r="I287" s="2"/>
      <c r="J287" s="2"/>
      <c r="K287" s="23"/>
      <c r="L287" s="2"/>
      <c r="M287" s="1"/>
      <c r="N287" s="24"/>
      <c r="O287" s="24"/>
      <c r="P287" s="24"/>
      <c r="Q287" s="24"/>
      <c r="R287" s="24"/>
      <c r="S287" s="24"/>
      <c r="T287" s="25"/>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spans="1:43" ht="15.75" customHeight="1" x14ac:dyDescent="0.2">
      <c r="A288" s="1"/>
      <c r="B288" s="1"/>
      <c r="C288" s="1"/>
      <c r="D288" s="2"/>
      <c r="E288" s="1"/>
      <c r="F288" s="2"/>
      <c r="G288" s="2"/>
      <c r="H288" s="2"/>
      <c r="I288" s="2"/>
      <c r="J288" s="2"/>
      <c r="K288" s="23"/>
      <c r="L288" s="2"/>
      <c r="M288" s="1"/>
      <c r="N288" s="24"/>
      <c r="O288" s="24"/>
      <c r="P288" s="24"/>
      <c r="Q288" s="24"/>
      <c r="R288" s="24"/>
      <c r="S288" s="24"/>
      <c r="T288" s="25"/>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spans="1:43" ht="15.75" customHeight="1" x14ac:dyDescent="0.2">
      <c r="A289" s="1"/>
      <c r="B289" s="1"/>
      <c r="C289" s="1"/>
      <c r="D289" s="2"/>
      <c r="E289" s="1"/>
      <c r="F289" s="2"/>
      <c r="G289" s="2"/>
      <c r="H289" s="2"/>
      <c r="I289" s="2"/>
      <c r="J289" s="2"/>
      <c r="K289" s="23"/>
      <c r="L289" s="2"/>
      <c r="M289" s="1"/>
      <c r="N289" s="24"/>
      <c r="O289" s="24"/>
      <c r="P289" s="24"/>
      <c r="Q289" s="24"/>
      <c r="R289" s="24"/>
      <c r="S289" s="24"/>
      <c r="T289" s="25"/>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spans="1:43" ht="15.75" customHeight="1" x14ac:dyDescent="0.2">
      <c r="A290" s="1"/>
      <c r="B290" s="1"/>
      <c r="C290" s="1"/>
      <c r="D290" s="2"/>
      <c r="E290" s="1"/>
      <c r="F290" s="2"/>
      <c r="G290" s="2"/>
      <c r="H290" s="2"/>
      <c r="I290" s="2"/>
      <c r="J290" s="2"/>
      <c r="K290" s="23"/>
      <c r="L290" s="2"/>
      <c r="M290" s="1"/>
      <c r="N290" s="24"/>
      <c r="O290" s="24"/>
      <c r="P290" s="24"/>
      <c r="Q290" s="24"/>
      <c r="R290" s="24"/>
      <c r="S290" s="24"/>
      <c r="T290" s="25"/>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spans="1:43" ht="15.75" customHeight="1" x14ac:dyDescent="0.2">
      <c r="A291" s="1"/>
      <c r="B291" s="1"/>
      <c r="C291" s="1"/>
      <c r="D291" s="2"/>
      <c r="E291" s="1"/>
      <c r="F291" s="2"/>
      <c r="G291" s="2"/>
      <c r="H291" s="2"/>
      <c r="I291" s="2"/>
      <c r="J291" s="2"/>
      <c r="K291" s="23"/>
      <c r="L291" s="2"/>
      <c r="M291" s="1"/>
      <c r="N291" s="24"/>
      <c r="O291" s="24"/>
      <c r="P291" s="24"/>
      <c r="Q291" s="24"/>
      <c r="R291" s="24"/>
      <c r="S291" s="24"/>
      <c r="T291" s="25"/>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spans="1:43" ht="15.75" customHeight="1" x14ac:dyDescent="0.2">
      <c r="A292" s="1"/>
      <c r="B292" s="1"/>
      <c r="C292" s="1"/>
      <c r="D292" s="2"/>
      <c r="E292" s="1"/>
      <c r="F292" s="2"/>
      <c r="G292" s="2"/>
      <c r="H292" s="2"/>
      <c r="I292" s="2"/>
      <c r="J292" s="2"/>
      <c r="K292" s="23"/>
      <c r="L292" s="2"/>
      <c r="M292" s="1"/>
      <c r="N292" s="24"/>
      <c r="O292" s="24"/>
      <c r="P292" s="24"/>
      <c r="Q292" s="24"/>
      <c r="R292" s="24"/>
      <c r="S292" s="24"/>
      <c r="T292" s="25"/>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spans="1:43" ht="15.75" customHeight="1" x14ac:dyDescent="0.2">
      <c r="A293" s="1"/>
      <c r="B293" s="1"/>
      <c r="C293" s="1"/>
      <c r="D293" s="2"/>
      <c r="E293" s="1"/>
      <c r="F293" s="2"/>
      <c r="G293" s="2"/>
      <c r="H293" s="2"/>
      <c r="I293" s="2"/>
      <c r="J293" s="2"/>
      <c r="K293" s="23"/>
      <c r="L293" s="2"/>
      <c r="M293" s="1"/>
      <c r="N293" s="24"/>
      <c r="O293" s="24"/>
      <c r="P293" s="24"/>
      <c r="Q293" s="24"/>
      <c r="R293" s="24"/>
      <c r="S293" s="24"/>
      <c r="T293" s="25"/>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spans="1:43" ht="15.75" customHeight="1" x14ac:dyDescent="0.2">
      <c r="A294" s="1"/>
      <c r="B294" s="1"/>
      <c r="C294" s="1"/>
      <c r="D294" s="2"/>
      <c r="E294" s="1"/>
      <c r="F294" s="2"/>
      <c r="G294" s="2"/>
      <c r="H294" s="2"/>
      <c r="I294" s="2"/>
      <c r="J294" s="2"/>
      <c r="K294" s="23"/>
      <c r="L294" s="2"/>
      <c r="M294" s="1"/>
      <c r="N294" s="24"/>
      <c r="O294" s="24"/>
      <c r="P294" s="24"/>
      <c r="Q294" s="24"/>
      <c r="R294" s="24"/>
      <c r="S294" s="24"/>
      <c r="T294" s="25"/>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spans="1:43" ht="15.75" customHeight="1" x14ac:dyDescent="0.2">
      <c r="A295" s="1"/>
      <c r="B295" s="1"/>
      <c r="C295" s="1"/>
      <c r="D295" s="2"/>
      <c r="E295" s="1"/>
      <c r="F295" s="2"/>
      <c r="G295" s="2"/>
      <c r="H295" s="2"/>
      <c r="I295" s="2"/>
      <c r="J295" s="2"/>
      <c r="K295" s="23"/>
      <c r="L295" s="2"/>
      <c r="M295" s="1"/>
      <c r="N295" s="24"/>
      <c r="O295" s="24"/>
      <c r="P295" s="24"/>
      <c r="Q295" s="24"/>
      <c r="R295" s="24"/>
      <c r="S295" s="24"/>
      <c r="T295" s="25"/>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spans="1:43" ht="15.75" customHeight="1" x14ac:dyDescent="0.2">
      <c r="A296" s="1"/>
      <c r="B296" s="1"/>
      <c r="C296" s="1"/>
      <c r="D296" s="2"/>
      <c r="E296" s="1"/>
      <c r="F296" s="2"/>
      <c r="G296" s="2"/>
      <c r="H296" s="2"/>
      <c r="I296" s="2"/>
      <c r="J296" s="2"/>
      <c r="K296" s="23"/>
      <c r="L296" s="2"/>
      <c r="M296" s="1"/>
      <c r="N296" s="24"/>
      <c r="O296" s="24"/>
      <c r="P296" s="24"/>
      <c r="Q296" s="24"/>
      <c r="R296" s="24"/>
      <c r="S296" s="24"/>
      <c r="T296" s="25"/>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ht="15.75" customHeight="1" x14ac:dyDescent="0.2">
      <c r="A297" s="1"/>
      <c r="B297" s="1"/>
      <c r="C297" s="1"/>
      <c r="D297" s="2"/>
      <c r="E297" s="1"/>
      <c r="F297" s="2"/>
      <c r="G297" s="2"/>
      <c r="H297" s="2"/>
      <c r="I297" s="2"/>
      <c r="J297" s="2"/>
      <c r="K297" s="23"/>
      <c r="L297" s="2"/>
      <c r="M297" s="1"/>
      <c r="N297" s="24"/>
      <c r="O297" s="24"/>
      <c r="P297" s="24"/>
      <c r="Q297" s="24"/>
      <c r="R297" s="24"/>
      <c r="S297" s="24"/>
      <c r="T297" s="25"/>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spans="1:43" ht="15.75" customHeight="1" x14ac:dyDescent="0.2">
      <c r="A298" s="1"/>
      <c r="B298" s="1"/>
      <c r="C298" s="1"/>
      <c r="D298" s="2"/>
      <c r="E298" s="1"/>
      <c r="F298" s="2"/>
      <c r="G298" s="2"/>
      <c r="H298" s="2"/>
      <c r="I298" s="2"/>
      <c r="J298" s="2"/>
      <c r="K298" s="23"/>
      <c r="L298" s="2"/>
      <c r="M298" s="1"/>
      <c r="N298" s="24"/>
      <c r="O298" s="24"/>
      <c r="P298" s="24"/>
      <c r="Q298" s="24"/>
      <c r="R298" s="24"/>
      <c r="S298" s="24"/>
      <c r="T298" s="25"/>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spans="1:43" ht="15.75" customHeight="1" x14ac:dyDescent="0.2">
      <c r="A299" s="1"/>
      <c r="B299" s="1"/>
      <c r="C299" s="1"/>
      <c r="D299" s="2"/>
      <c r="E299" s="1"/>
      <c r="F299" s="2"/>
      <c r="G299" s="2"/>
      <c r="H299" s="2"/>
      <c r="I299" s="2"/>
      <c r="J299" s="2"/>
      <c r="K299" s="23"/>
      <c r="L299" s="2"/>
      <c r="M299" s="1"/>
      <c r="N299" s="24"/>
      <c r="O299" s="24"/>
      <c r="P299" s="24"/>
      <c r="Q299" s="24"/>
      <c r="R299" s="24"/>
      <c r="S299" s="24"/>
      <c r="T299" s="25"/>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spans="1:43" ht="15.75" customHeight="1" x14ac:dyDescent="0.2">
      <c r="A300" s="1"/>
      <c r="B300" s="1"/>
      <c r="C300" s="1"/>
      <c r="D300" s="2"/>
      <c r="E300" s="1"/>
      <c r="F300" s="2"/>
      <c r="G300" s="2"/>
      <c r="H300" s="2"/>
      <c r="I300" s="2"/>
      <c r="J300" s="2"/>
      <c r="K300" s="23"/>
      <c r="L300" s="2"/>
      <c r="M300" s="1"/>
      <c r="N300" s="24"/>
      <c r="O300" s="24"/>
      <c r="P300" s="24"/>
      <c r="Q300" s="24"/>
      <c r="R300" s="24"/>
      <c r="S300" s="24"/>
      <c r="T300" s="25"/>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spans="1:43" ht="15.75" customHeight="1" x14ac:dyDescent="0.2">
      <c r="A301" s="1"/>
      <c r="B301" s="1"/>
      <c r="C301" s="1"/>
      <c r="D301" s="2"/>
      <c r="E301" s="1"/>
      <c r="F301" s="2"/>
      <c r="G301" s="2"/>
      <c r="H301" s="2"/>
      <c r="I301" s="2"/>
      <c r="J301" s="2"/>
      <c r="K301" s="23"/>
      <c r="L301" s="2"/>
      <c r="M301" s="1"/>
      <c r="N301" s="24"/>
      <c r="O301" s="24"/>
      <c r="P301" s="24"/>
      <c r="Q301" s="24"/>
      <c r="R301" s="24"/>
      <c r="S301" s="24"/>
      <c r="T301" s="25"/>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ht="15.75" customHeight="1" x14ac:dyDescent="0.2">
      <c r="A302" s="1"/>
      <c r="B302" s="1"/>
      <c r="C302" s="1"/>
      <c r="D302" s="2"/>
      <c r="E302" s="1"/>
      <c r="F302" s="2"/>
      <c r="G302" s="2"/>
      <c r="H302" s="2"/>
      <c r="I302" s="2"/>
      <c r="J302" s="2"/>
      <c r="K302" s="23"/>
      <c r="L302" s="2"/>
      <c r="M302" s="1"/>
      <c r="N302" s="24"/>
      <c r="O302" s="24"/>
      <c r="P302" s="24"/>
      <c r="Q302" s="24"/>
      <c r="R302" s="24"/>
      <c r="S302" s="24"/>
      <c r="T302" s="25"/>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ht="15.75" customHeight="1" x14ac:dyDescent="0.2">
      <c r="A303" s="1"/>
      <c r="B303" s="1"/>
      <c r="C303" s="1"/>
      <c r="D303" s="2"/>
      <c r="E303" s="1"/>
      <c r="F303" s="2"/>
      <c r="G303" s="2"/>
      <c r="H303" s="2"/>
      <c r="I303" s="2"/>
      <c r="J303" s="2"/>
      <c r="K303" s="23"/>
      <c r="L303" s="2"/>
      <c r="M303" s="1"/>
      <c r="N303" s="24"/>
      <c r="O303" s="24"/>
      <c r="P303" s="24"/>
      <c r="Q303" s="24"/>
      <c r="R303" s="24"/>
      <c r="S303" s="24"/>
      <c r="T303" s="25"/>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ht="15.75" customHeight="1" x14ac:dyDescent="0.2">
      <c r="A304" s="1"/>
      <c r="B304" s="1"/>
      <c r="C304" s="1"/>
      <c r="D304" s="2"/>
      <c r="E304" s="1"/>
      <c r="F304" s="2"/>
      <c r="G304" s="2"/>
      <c r="H304" s="2"/>
      <c r="I304" s="2"/>
      <c r="J304" s="2"/>
      <c r="K304" s="23"/>
      <c r="L304" s="2"/>
      <c r="M304" s="1"/>
      <c r="N304" s="24"/>
      <c r="O304" s="24"/>
      <c r="P304" s="24"/>
      <c r="Q304" s="24"/>
      <c r="R304" s="24"/>
      <c r="S304" s="24"/>
      <c r="T304" s="25"/>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ht="15.75" customHeight="1" x14ac:dyDescent="0.2">
      <c r="A305" s="1"/>
      <c r="B305" s="1"/>
      <c r="C305" s="1"/>
      <c r="D305" s="2"/>
      <c r="E305" s="1"/>
      <c r="F305" s="2"/>
      <c r="G305" s="2"/>
      <c r="H305" s="2"/>
      <c r="I305" s="2"/>
      <c r="J305" s="2"/>
      <c r="K305" s="23"/>
      <c r="L305" s="2"/>
      <c r="M305" s="1"/>
      <c r="N305" s="24"/>
      <c r="O305" s="24"/>
      <c r="P305" s="24"/>
      <c r="Q305" s="24"/>
      <c r="R305" s="24"/>
      <c r="S305" s="24"/>
      <c r="T305" s="25"/>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ht="15.75" customHeight="1" x14ac:dyDescent="0.2">
      <c r="A306" s="1"/>
      <c r="B306" s="1"/>
      <c r="C306" s="1"/>
      <c r="D306" s="2"/>
      <c r="E306" s="1"/>
      <c r="F306" s="2"/>
      <c r="G306" s="2"/>
      <c r="H306" s="2"/>
      <c r="I306" s="2"/>
      <c r="J306" s="2"/>
      <c r="K306" s="23"/>
      <c r="L306" s="2"/>
      <c r="M306" s="1"/>
      <c r="N306" s="24"/>
      <c r="O306" s="24"/>
      <c r="P306" s="24"/>
      <c r="Q306" s="24"/>
      <c r="R306" s="24"/>
      <c r="S306" s="24"/>
      <c r="T306" s="25"/>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ht="15.75" customHeight="1" x14ac:dyDescent="0.2">
      <c r="A307" s="1"/>
      <c r="B307" s="1"/>
      <c r="C307" s="1"/>
      <c r="D307" s="2"/>
      <c r="E307" s="1"/>
      <c r="F307" s="2"/>
      <c r="G307" s="2"/>
      <c r="H307" s="2"/>
      <c r="I307" s="2"/>
      <c r="J307" s="2"/>
      <c r="K307" s="23"/>
      <c r="L307" s="2"/>
      <c r="M307" s="1"/>
      <c r="N307" s="24"/>
      <c r="O307" s="24"/>
      <c r="P307" s="24"/>
      <c r="Q307" s="24"/>
      <c r="R307" s="24"/>
      <c r="S307" s="24"/>
      <c r="T307" s="25"/>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ht="15.75" customHeight="1" x14ac:dyDescent="0.2">
      <c r="A308" s="1"/>
      <c r="B308" s="1"/>
      <c r="C308" s="1"/>
      <c r="D308" s="2"/>
      <c r="E308" s="1"/>
      <c r="F308" s="2"/>
      <c r="G308" s="2"/>
      <c r="H308" s="2"/>
      <c r="I308" s="2"/>
      <c r="J308" s="2"/>
      <c r="K308" s="23"/>
      <c r="L308" s="2"/>
      <c r="M308" s="1"/>
      <c r="N308" s="24"/>
      <c r="O308" s="24"/>
      <c r="P308" s="24"/>
      <c r="Q308" s="24"/>
      <c r="R308" s="24"/>
      <c r="S308" s="24"/>
      <c r="T308" s="25"/>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ht="15.75" customHeight="1" x14ac:dyDescent="0.2">
      <c r="A309" s="1"/>
      <c r="B309" s="1"/>
      <c r="C309" s="1"/>
      <c r="D309" s="2"/>
      <c r="E309" s="1"/>
      <c r="F309" s="2"/>
      <c r="G309" s="2"/>
      <c r="H309" s="2"/>
      <c r="I309" s="2"/>
      <c r="J309" s="2"/>
      <c r="K309" s="23"/>
      <c r="L309" s="2"/>
      <c r="M309" s="1"/>
      <c r="N309" s="24"/>
      <c r="O309" s="24"/>
      <c r="P309" s="24"/>
      <c r="Q309" s="24"/>
      <c r="R309" s="24"/>
      <c r="S309" s="24"/>
      <c r="T309" s="25"/>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ht="15.75" customHeight="1" x14ac:dyDescent="0.2">
      <c r="A310" s="1"/>
      <c r="B310" s="1"/>
      <c r="C310" s="1"/>
      <c r="D310" s="2"/>
      <c r="E310" s="1"/>
      <c r="F310" s="2"/>
      <c r="G310" s="2"/>
      <c r="H310" s="2"/>
      <c r="I310" s="2"/>
      <c r="J310" s="2"/>
      <c r="K310" s="23"/>
      <c r="L310" s="2"/>
      <c r="M310" s="1"/>
      <c r="N310" s="24"/>
      <c r="O310" s="24"/>
      <c r="P310" s="24"/>
      <c r="Q310" s="24"/>
      <c r="R310" s="24"/>
      <c r="S310" s="24"/>
      <c r="T310" s="25"/>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ht="15.75" customHeight="1" x14ac:dyDescent="0.2">
      <c r="A311" s="1"/>
      <c r="B311" s="1"/>
      <c r="C311" s="1"/>
      <c r="D311" s="2"/>
      <c r="E311" s="1"/>
      <c r="F311" s="2"/>
      <c r="G311" s="2"/>
      <c r="H311" s="2"/>
      <c r="I311" s="2"/>
      <c r="J311" s="2"/>
      <c r="K311" s="23"/>
      <c r="L311" s="2"/>
      <c r="M311" s="1"/>
      <c r="N311" s="24"/>
      <c r="O311" s="24"/>
      <c r="P311" s="24"/>
      <c r="Q311" s="24"/>
      <c r="R311" s="24"/>
      <c r="S311" s="24"/>
      <c r="T311" s="25"/>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ht="15.75" customHeight="1" x14ac:dyDescent="0.2">
      <c r="A312" s="1"/>
      <c r="B312" s="1"/>
      <c r="C312" s="1"/>
      <c r="D312" s="2"/>
      <c r="E312" s="1"/>
      <c r="F312" s="2"/>
      <c r="G312" s="2"/>
      <c r="H312" s="2"/>
      <c r="I312" s="2"/>
      <c r="J312" s="2"/>
      <c r="K312" s="23"/>
      <c r="L312" s="2"/>
      <c r="M312" s="1"/>
      <c r="N312" s="24"/>
      <c r="O312" s="24"/>
      <c r="P312" s="24"/>
      <c r="Q312" s="24"/>
      <c r="R312" s="24"/>
      <c r="S312" s="24"/>
      <c r="T312" s="25"/>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ht="15.75" customHeight="1" x14ac:dyDescent="0.2">
      <c r="A313" s="1"/>
      <c r="B313" s="1"/>
      <c r="C313" s="1"/>
      <c r="D313" s="2"/>
      <c r="E313" s="1"/>
      <c r="F313" s="2"/>
      <c r="G313" s="2"/>
      <c r="H313" s="2"/>
      <c r="I313" s="2"/>
      <c r="J313" s="2"/>
      <c r="K313" s="23"/>
      <c r="L313" s="2"/>
      <c r="M313" s="1"/>
      <c r="N313" s="24"/>
      <c r="O313" s="24"/>
      <c r="P313" s="24"/>
      <c r="Q313" s="24"/>
      <c r="R313" s="24"/>
      <c r="S313" s="24"/>
      <c r="T313" s="25"/>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ht="15.75" customHeight="1" x14ac:dyDescent="0.2">
      <c r="A314" s="1"/>
      <c r="B314" s="1"/>
      <c r="C314" s="1"/>
      <c r="D314" s="2"/>
      <c r="E314" s="1"/>
      <c r="F314" s="2"/>
      <c r="G314" s="2"/>
      <c r="H314" s="2"/>
      <c r="I314" s="2"/>
      <c r="J314" s="2"/>
      <c r="K314" s="23"/>
      <c r="L314" s="2"/>
      <c r="M314" s="1"/>
      <c r="N314" s="24"/>
      <c r="O314" s="24"/>
      <c r="P314" s="24"/>
      <c r="Q314" s="24"/>
      <c r="R314" s="24"/>
      <c r="S314" s="24"/>
      <c r="T314" s="25"/>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ht="15.75" customHeight="1" x14ac:dyDescent="0.2">
      <c r="A315" s="1"/>
      <c r="B315" s="1"/>
      <c r="C315" s="1"/>
      <c r="D315" s="2"/>
      <c r="E315" s="1"/>
      <c r="F315" s="2"/>
      <c r="G315" s="2"/>
      <c r="H315" s="2"/>
      <c r="I315" s="2"/>
      <c r="J315" s="2"/>
      <c r="K315" s="23"/>
      <c r="L315" s="2"/>
      <c r="M315" s="1"/>
      <c r="N315" s="24"/>
      <c r="O315" s="24"/>
      <c r="P315" s="24"/>
      <c r="Q315" s="24"/>
      <c r="R315" s="24"/>
      <c r="S315" s="24"/>
      <c r="T315" s="25"/>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ht="15.75" customHeight="1" x14ac:dyDescent="0.2">
      <c r="A316" s="1"/>
      <c r="B316" s="1"/>
      <c r="C316" s="1"/>
      <c r="D316" s="2"/>
      <c r="E316" s="1"/>
      <c r="F316" s="2"/>
      <c r="G316" s="2"/>
      <c r="H316" s="2"/>
      <c r="I316" s="2"/>
      <c r="J316" s="2"/>
      <c r="K316" s="23"/>
      <c r="L316" s="2"/>
      <c r="M316" s="1"/>
      <c r="N316" s="24"/>
      <c r="O316" s="24"/>
      <c r="P316" s="24"/>
      <c r="Q316" s="24"/>
      <c r="R316" s="24"/>
      <c r="S316" s="24"/>
      <c r="T316" s="25"/>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ht="15.75" customHeight="1" x14ac:dyDescent="0.2">
      <c r="A317" s="1"/>
      <c r="B317" s="1"/>
      <c r="C317" s="1"/>
      <c r="D317" s="2"/>
      <c r="E317" s="1"/>
      <c r="F317" s="2"/>
      <c r="G317" s="2"/>
      <c r="H317" s="2"/>
      <c r="I317" s="2"/>
      <c r="J317" s="2"/>
      <c r="K317" s="23"/>
      <c r="L317" s="2"/>
      <c r="M317" s="1"/>
      <c r="N317" s="24"/>
      <c r="O317" s="24"/>
      <c r="P317" s="24"/>
      <c r="Q317" s="24"/>
      <c r="R317" s="24"/>
      <c r="S317" s="24"/>
      <c r="T317" s="25"/>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ht="15.75" customHeight="1" x14ac:dyDescent="0.2">
      <c r="A318" s="1"/>
      <c r="B318" s="1"/>
      <c r="C318" s="1"/>
      <c r="D318" s="2"/>
      <c r="E318" s="1"/>
      <c r="F318" s="2"/>
      <c r="G318" s="2"/>
      <c r="H318" s="2"/>
      <c r="I318" s="2"/>
      <c r="J318" s="2"/>
      <c r="K318" s="23"/>
      <c r="L318" s="2"/>
      <c r="M318" s="1"/>
      <c r="N318" s="24"/>
      <c r="O318" s="24"/>
      <c r="P318" s="24"/>
      <c r="Q318" s="24"/>
      <c r="R318" s="24"/>
      <c r="S318" s="24"/>
      <c r="T318" s="25"/>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spans="1:43" ht="15.75" customHeight="1" x14ac:dyDescent="0.2">
      <c r="A319" s="1"/>
      <c r="B319" s="1"/>
      <c r="C319" s="1"/>
      <c r="D319" s="2"/>
      <c r="E319" s="1"/>
      <c r="F319" s="2"/>
      <c r="G319" s="2"/>
      <c r="H319" s="2"/>
      <c r="I319" s="2"/>
      <c r="J319" s="2"/>
      <c r="K319" s="23"/>
      <c r="L319" s="2"/>
      <c r="M319" s="1"/>
      <c r="N319" s="24"/>
      <c r="O319" s="24"/>
      <c r="P319" s="24"/>
      <c r="Q319" s="24"/>
      <c r="R319" s="24"/>
      <c r="S319" s="24"/>
      <c r="T319" s="25"/>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spans="1:43" ht="15.75" customHeight="1" x14ac:dyDescent="0.2">
      <c r="A320" s="1"/>
      <c r="B320" s="1"/>
      <c r="C320" s="1"/>
      <c r="D320" s="2"/>
      <c r="E320" s="1"/>
      <c r="F320" s="2"/>
      <c r="G320" s="2"/>
      <c r="H320" s="2"/>
      <c r="I320" s="2"/>
      <c r="J320" s="2"/>
      <c r="K320" s="23"/>
      <c r="L320" s="2"/>
      <c r="M320" s="1"/>
      <c r="N320" s="24"/>
      <c r="O320" s="24"/>
      <c r="P320" s="24"/>
      <c r="Q320" s="24"/>
      <c r="R320" s="24"/>
      <c r="S320" s="24"/>
      <c r="T320" s="25"/>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spans="1:43" ht="15.75" customHeight="1" x14ac:dyDescent="0.2">
      <c r="A321" s="1"/>
      <c r="B321" s="1"/>
      <c r="C321" s="1"/>
      <c r="D321" s="2"/>
      <c r="E321" s="1"/>
      <c r="F321" s="2"/>
      <c r="G321" s="2"/>
      <c r="H321" s="2"/>
      <c r="I321" s="2"/>
      <c r="J321" s="2"/>
      <c r="K321" s="23"/>
      <c r="L321" s="2"/>
      <c r="M321" s="1"/>
      <c r="N321" s="24"/>
      <c r="O321" s="24"/>
      <c r="P321" s="24"/>
      <c r="Q321" s="24"/>
      <c r="R321" s="24"/>
      <c r="S321" s="24"/>
      <c r="T321" s="25"/>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spans="1:43" ht="15.75" customHeight="1" x14ac:dyDescent="0.2">
      <c r="A322" s="1"/>
      <c r="B322" s="1"/>
      <c r="C322" s="1"/>
      <c r="D322" s="2"/>
      <c r="E322" s="1"/>
      <c r="F322" s="2"/>
      <c r="G322" s="2"/>
      <c r="H322" s="2"/>
      <c r="I322" s="2"/>
      <c r="J322" s="2"/>
      <c r="K322" s="23"/>
      <c r="L322" s="2"/>
      <c r="M322" s="1"/>
      <c r="N322" s="24"/>
      <c r="O322" s="24"/>
      <c r="P322" s="24"/>
      <c r="Q322" s="24"/>
      <c r="R322" s="24"/>
      <c r="S322" s="24"/>
      <c r="T322" s="25"/>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spans="1:43" ht="15.75" customHeight="1" x14ac:dyDescent="0.2">
      <c r="A323" s="1"/>
      <c r="B323" s="1"/>
      <c r="C323" s="1"/>
      <c r="D323" s="2"/>
      <c r="E323" s="1"/>
      <c r="F323" s="2"/>
      <c r="G323" s="2"/>
      <c r="H323" s="2"/>
      <c r="I323" s="2"/>
      <c r="J323" s="2"/>
      <c r="K323" s="23"/>
      <c r="L323" s="2"/>
      <c r="M323" s="1"/>
      <c r="N323" s="24"/>
      <c r="O323" s="24"/>
      <c r="P323" s="24"/>
      <c r="Q323" s="24"/>
      <c r="R323" s="24"/>
      <c r="S323" s="24"/>
      <c r="T323" s="25"/>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1:43" ht="15.75" customHeight="1" x14ac:dyDescent="0.2">
      <c r="A324" s="1"/>
      <c r="B324" s="1"/>
      <c r="C324" s="1"/>
      <c r="D324" s="2"/>
      <c r="E324" s="1"/>
      <c r="F324" s="2"/>
      <c r="G324" s="2"/>
      <c r="H324" s="2"/>
      <c r="I324" s="2"/>
      <c r="J324" s="2"/>
      <c r="K324" s="23"/>
      <c r="L324" s="2"/>
      <c r="M324" s="1"/>
      <c r="N324" s="24"/>
      <c r="O324" s="24"/>
      <c r="P324" s="24"/>
      <c r="Q324" s="24"/>
      <c r="R324" s="24"/>
      <c r="S324" s="24"/>
      <c r="T324" s="25"/>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1:43" ht="15.75" customHeight="1" x14ac:dyDescent="0.2">
      <c r="A325" s="1"/>
      <c r="B325" s="1"/>
      <c r="C325" s="1"/>
      <c r="D325" s="2"/>
      <c r="E325" s="1"/>
      <c r="F325" s="2"/>
      <c r="G325" s="2"/>
      <c r="H325" s="2"/>
      <c r="I325" s="2"/>
      <c r="J325" s="2"/>
      <c r="K325" s="23"/>
      <c r="L325" s="2"/>
      <c r="M325" s="1"/>
      <c r="N325" s="24"/>
      <c r="O325" s="24"/>
      <c r="P325" s="24"/>
      <c r="Q325" s="24"/>
      <c r="R325" s="24"/>
      <c r="S325" s="24"/>
      <c r="T325" s="25"/>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1:43" ht="15.75" customHeight="1" x14ac:dyDescent="0.2">
      <c r="A326" s="1"/>
      <c r="B326" s="1"/>
      <c r="C326" s="1"/>
      <c r="D326" s="2"/>
      <c r="E326" s="1"/>
      <c r="F326" s="2"/>
      <c r="G326" s="2"/>
      <c r="H326" s="2"/>
      <c r="I326" s="2"/>
      <c r="J326" s="2"/>
      <c r="K326" s="23"/>
      <c r="L326" s="2"/>
      <c r="M326" s="1"/>
      <c r="N326" s="24"/>
      <c r="O326" s="24"/>
      <c r="P326" s="24"/>
      <c r="Q326" s="24"/>
      <c r="R326" s="24"/>
      <c r="S326" s="24"/>
      <c r="T326" s="25"/>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1:43" ht="15.75" customHeight="1" x14ac:dyDescent="0.2">
      <c r="A327" s="1"/>
      <c r="B327" s="1"/>
      <c r="C327" s="1"/>
      <c r="D327" s="2"/>
      <c r="E327" s="1"/>
      <c r="F327" s="2"/>
      <c r="G327" s="2"/>
      <c r="H327" s="2"/>
      <c r="I327" s="2"/>
      <c r="J327" s="2"/>
      <c r="K327" s="23"/>
      <c r="L327" s="2"/>
      <c r="M327" s="1"/>
      <c r="N327" s="24"/>
      <c r="O327" s="24"/>
      <c r="P327" s="24"/>
      <c r="Q327" s="24"/>
      <c r="R327" s="24"/>
      <c r="S327" s="24"/>
      <c r="T327" s="25"/>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1:43" ht="15.75" customHeight="1" x14ac:dyDescent="0.2">
      <c r="A328" s="1"/>
      <c r="B328" s="1"/>
      <c r="C328" s="1"/>
      <c r="D328" s="2"/>
      <c r="E328" s="1"/>
      <c r="F328" s="2"/>
      <c r="G328" s="2"/>
      <c r="H328" s="2"/>
      <c r="I328" s="2"/>
      <c r="J328" s="2"/>
      <c r="K328" s="23"/>
      <c r="L328" s="2"/>
      <c r="M328" s="1"/>
      <c r="N328" s="24"/>
      <c r="O328" s="24"/>
      <c r="P328" s="24"/>
      <c r="Q328" s="24"/>
      <c r="R328" s="24"/>
      <c r="S328" s="24"/>
      <c r="T328" s="25"/>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1:43" ht="15.75" customHeight="1" x14ac:dyDescent="0.2">
      <c r="A329" s="1"/>
      <c r="B329" s="1"/>
      <c r="C329" s="1"/>
      <c r="D329" s="2"/>
      <c r="E329" s="1"/>
      <c r="F329" s="2"/>
      <c r="G329" s="2"/>
      <c r="H329" s="2"/>
      <c r="I329" s="2"/>
      <c r="J329" s="2"/>
      <c r="K329" s="23"/>
      <c r="L329" s="2"/>
      <c r="M329" s="1"/>
      <c r="N329" s="24"/>
      <c r="O329" s="24"/>
      <c r="P329" s="24"/>
      <c r="Q329" s="24"/>
      <c r="R329" s="24"/>
      <c r="S329" s="24"/>
      <c r="T329" s="25"/>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1:43" ht="15.75" customHeight="1" x14ac:dyDescent="0.2">
      <c r="A330" s="1"/>
      <c r="B330" s="1"/>
      <c r="C330" s="1"/>
      <c r="D330" s="2"/>
      <c r="E330" s="1"/>
      <c r="F330" s="2"/>
      <c r="G330" s="2"/>
      <c r="H330" s="2"/>
      <c r="I330" s="2"/>
      <c r="J330" s="2"/>
      <c r="K330" s="23"/>
      <c r="L330" s="2"/>
      <c r="M330" s="1"/>
      <c r="N330" s="24"/>
      <c r="O330" s="24"/>
      <c r="P330" s="24"/>
      <c r="Q330" s="24"/>
      <c r="R330" s="24"/>
      <c r="S330" s="24"/>
      <c r="T330" s="25"/>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spans="1:43" ht="15.75" customHeight="1" x14ac:dyDescent="0.2">
      <c r="A331" s="1"/>
      <c r="B331" s="1"/>
      <c r="C331" s="1"/>
      <c r="D331" s="2"/>
      <c r="E331" s="1"/>
      <c r="F331" s="2"/>
      <c r="G331" s="2"/>
      <c r="H331" s="2"/>
      <c r="I331" s="2"/>
      <c r="J331" s="2"/>
      <c r="K331" s="23"/>
      <c r="L331" s="2"/>
      <c r="M331" s="1"/>
      <c r="N331" s="24"/>
      <c r="O331" s="24"/>
      <c r="P331" s="24"/>
      <c r="Q331" s="24"/>
      <c r="R331" s="24"/>
      <c r="S331" s="24"/>
      <c r="T331" s="25"/>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spans="1:43" ht="15.75" customHeight="1" x14ac:dyDescent="0.2">
      <c r="A332" s="1"/>
      <c r="B332" s="1"/>
      <c r="C332" s="1"/>
      <c r="D332" s="2"/>
      <c r="E332" s="1"/>
      <c r="F332" s="2"/>
      <c r="G332" s="2"/>
      <c r="H332" s="2"/>
      <c r="I332" s="2"/>
      <c r="J332" s="2"/>
      <c r="K332" s="23"/>
      <c r="L332" s="2"/>
      <c r="M332" s="1"/>
      <c r="N332" s="24"/>
      <c r="O332" s="24"/>
      <c r="P332" s="24"/>
      <c r="Q332" s="24"/>
      <c r="R332" s="24"/>
      <c r="S332" s="24"/>
      <c r="T332" s="25"/>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spans="1:43" ht="15.75" customHeight="1" x14ac:dyDescent="0.2">
      <c r="A333" s="1"/>
      <c r="B333" s="1"/>
      <c r="C333" s="1"/>
      <c r="D333" s="2"/>
      <c r="E333" s="1"/>
      <c r="F333" s="2"/>
      <c r="G333" s="2"/>
      <c r="H333" s="2"/>
      <c r="I333" s="2"/>
      <c r="J333" s="2"/>
      <c r="K333" s="23"/>
      <c r="L333" s="2"/>
      <c r="M333" s="1"/>
      <c r="N333" s="24"/>
      <c r="O333" s="24"/>
      <c r="P333" s="24"/>
      <c r="Q333" s="24"/>
      <c r="R333" s="24"/>
      <c r="S333" s="24"/>
      <c r="T333" s="25"/>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spans="1:43" ht="15.75" customHeight="1" x14ac:dyDescent="0.2">
      <c r="A334" s="1"/>
      <c r="B334" s="1"/>
      <c r="C334" s="1"/>
      <c r="D334" s="2"/>
      <c r="E334" s="1"/>
      <c r="F334" s="2"/>
      <c r="G334" s="2"/>
      <c r="H334" s="2"/>
      <c r="I334" s="2"/>
      <c r="J334" s="2"/>
      <c r="K334" s="23"/>
      <c r="L334" s="2"/>
      <c r="M334" s="1"/>
      <c r="N334" s="24"/>
      <c r="O334" s="24"/>
      <c r="P334" s="24"/>
      <c r="Q334" s="24"/>
      <c r="R334" s="24"/>
      <c r="S334" s="24"/>
      <c r="T334" s="25"/>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spans="1:43" ht="15.75" customHeight="1" x14ac:dyDescent="0.2">
      <c r="A335" s="1"/>
      <c r="B335" s="1"/>
      <c r="C335" s="1"/>
      <c r="D335" s="2"/>
      <c r="E335" s="1"/>
      <c r="F335" s="2"/>
      <c r="G335" s="2"/>
      <c r="H335" s="2"/>
      <c r="I335" s="2"/>
      <c r="J335" s="2"/>
      <c r="K335" s="23"/>
      <c r="L335" s="2"/>
      <c r="M335" s="1"/>
      <c r="N335" s="24"/>
      <c r="O335" s="24"/>
      <c r="P335" s="24"/>
      <c r="Q335" s="24"/>
      <c r="R335" s="24"/>
      <c r="S335" s="24"/>
      <c r="T335" s="25"/>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spans="1:43" ht="15.75" customHeight="1" x14ac:dyDescent="0.2">
      <c r="A336" s="1"/>
      <c r="B336" s="1"/>
      <c r="C336" s="1"/>
      <c r="D336" s="2"/>
      <c r="E336" s="1"/>
      <c r="F336" s="2"/>
      <c r="G336" s="2"/>
      <c r="H336" s="2"/>
      <c r="I336" s="2"/>
      <c r="J336" s="2"/>
      <c r="K336" s="23"/>
      <c r="L336" s="2"/>
      <c r="M336" s="1"/>
      <c r="N336" s="24"/>
      <c r="O336" s="24"/>
      <c r="P336" s="24"/>
      <c r="Q336" s="24"/>
      <c r="R336" s="24"/>
      <c r="S336" s="24"/>
      <c r="T336" s="25"/>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spans="1:43" ht="15.75" customHeight="1" x14ac:dyDescent="0.2">
      <c r="A337" s="1"/>
      <c r="B337" s="1"/>
      <c r="C337" s="1"/>
      <c r="D337" s="2"/>
      <c r="E337" s="1"/>
      <c r="F337" s="2"/>
      <c r="G337" s="2"/>
      <c r="H337" s="2"/>
      <c r="I337" s="2"/>
      <c r="J337" s="2"/>
      <c r="K337" s="23"/>
      <c r="L337" s="2"/>
      <c r="M337" s="1"/>
      <c r="N337" s="24"/>
      <c r="O337" s="24"/>
      <c r="P337" s="24"/>
      <c r="Q337" s="24"/>
      <c r="R337" s="24"/>
      <c r="S337" s="24"/>
      <c r="T337" s="25"/>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spans="1:43" ht="15.75" customHeight="1" x14ac:dyDescent="0.2">
      <c r="A338" s="1"/>
      <c r="B338" s="1"/>
      <c r="C338" s="1"/>
      <c r="D338" s="2"/>
      <c r="E338" s="1"/>
      <c r="F338" s="2"/>
      <c r="G338" s="2"/>
      <c r="H338" s="2"/>
      <c r="I338" s="2"/>
      <c r="J338" s="2"/>
      <c r="K338" s="23"/>
      <c r="L338" s="2"/>
      <c r="M338" s="1"/>
      <c r="N338" s="24"/>
      <c r="O338" s="24"/>
      <c r="P338" s="24"/>
      <c r="Q338" s="24"/>
      <c r="R338" s="24"/>
      <c r="S338" s="24"/>
      <c r="T338" s="25"/>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spans="1:43" ht="15.75" customHeight="1" x14ac:dyDescent="0.2">
      <c r="A339" s="1"/>
      <c r="B339" s="1"/>
      <c r="C339" s="1"/>
      <c r="D339" s="2"/>
      <c r="E339" s="1"/>
      <c r="F339" s="2"/>
      <c r="G339" s="2"/>
      <c r="H339" s="2"/>
      <c r="I339" s="2"/>
      <c r="J339" s="2"/>
      <c r="K339" s="23"/>
      <c r="L339" s="2"/>
      <c r="M339" s="1"/>
      <c r="N339" s="24"/>
      <c r="O339" s="24"/>
      <c r="P339" s="24"/>
      <c r="Q339" s="24"/>
      <c r="R339" s="24"/>
      <c r="S339" s="24"/>
      <c r="T339" s="25"/>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spans="1:43" ht="15.75" customHeight="1" x14ac:dyDescent="0.2">
      <c r="A340" s="1"/>
      <c r="B340" s="1"/>
      <c r="C340" s="1"/>
      <c r="D340" s="2"/>
      <c r="E340" s="1"/>
      <c r="F340" s="2"/>
      <c r="G340" s="2"/>
      <c r="H340" s="2"/>
      <c r="I340" s="2"/>
      <c r="J340" s="2"/>
      <c r="K340" s="23"/>
      <c r="L340" s="2"/>
      <c r="M340" s="1"/>
      <c r="N340" s="24"/>
      <c r="O340" s="24"/>
      <c r="P340" s="24"/>
      <c r="Q340" s="24"/>
      <c r="R340" s="24"/>
      <c r="S340" s="24"/>
      <c r="T340" s="25"/>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spans="1:43" ht="15.75" customHeight="1" x14ac:dyDescent="0.2">
      <c r="A341" s="1"/>
      <c r="B341" s="1"/>
      <c r="C341" s="1"/>
      <c r="D341" s="2"/>
      <c r="E341" s="1"/>
      <c r="F341" s="2"/>
      <c r="G341" s="2"/>
      <c r="H341" s="2"/>
      <c r="I341" s="2"/>
      <c r="J341" s="2"/>
      <c r="K341" s="23"/>
      <c r="L341" s="2"/>
      <c r="M341" s="1"/>
      <c r="N341" s="24"/>
      <c r="O341" s="24"/>
      <c r="P341" s="24"/>
      <c r="Q341" s="24"/>
      <c r="R341" s="24"/>
      <c r="S341" s="24"/>
      <c r="T341" s="25"/>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spans="1:43" ht="15.75" customHeight="1" x14ac:dyDescent="0.2">
      <c r="A342" s="1"/>
      <c r="B342" s="1"/>
      <c r="C342" s="1"/>
      <c r="D342" s="2"/>
      <c r="E342" s="1"/>
      <c r="F342" s="2"/>
      <c r="G342" s="2"/>
      <c r="H342" s="2"/>
      <c r="I342" s="2"/>
      <c r="J342" s="2"/>
      <c r="K342" s="23"/>
      <c r="L342" s="2"/>
      <c r="M342" s="1"/>
      <c r="N342" s="24"/>
      <c r="O342" s="24"/>
      <c r="P342" s="24"/>
      <c r="Q342" s="24"/>
      <c r="R342" s="24"/>
      <c r="S342" s="24"/>
      <c r="T342" s="25"/>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spans="1:43" ht="15.75" customHeight="1" x14ac:dyDescent="0.2">
      <c r="A343" s="1"/>
      <c r="B343" s="1"/>
      <c r="C343" s="1"/>
      <c r="D343" s="2"/>
      <c r="E343" s="1"/>
      <c r="F343" s="2"/>
      <c r="G343" s="2"/>
      <c r="H343" s="2"/>
      <c r="I343" s="2"/>
      <c r="J343" s="2"/>
      <c r="K343" s="23"/>
      <c r="L343" s="2"/>
      <c r="M343" s="1"/>
      <c r="N343" s="24"/>
      <c r="O343" s="24"/>
      <c r="P343" s="24"/>
      <c r="Q343" s="24"/>
      <c r="R343" s="24"/>
      <c r="S343" s="24"/>
      <c r="T343" s="25"/>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spans="1:43" ht="15.75" customHeight="1" x14ac:dyDescent="0.2">
      <c r="A344" s="1"/>
      <c r="B344" s="1"/>
      <c r="C344" s="1"/>
      <c r="D344" s="2"/>
      <c r="E344" s="1"/>
      <c r="F344" s="2"/>
      <c r="G344" s="2"/>
      <c r="H344" s="2"/>
      <c r="I344" s="2"/>
      <c r="J344" s="2"/>
      <c r="K344" s="23"/>
      <c r="L344" s="2"/>
      <c r="M344" s="1"/>
      <c r="N344" s="24"/>
      <c r="O344" s="24"/>
      <c r="P344" s="24"/>
      <c r="Q344" s="24"/>
      <c r="R344" s="24"/>
      <c r="S344" s="24"/>
      <c r="T344" s="25"/>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spans="1:43" ht="15.75" customHeight="1" x14ac:dyDescent="0.2">
      <c r="A345" s="1"/>
      <c r="B345" s="1"/>
      <c r="C345" s="1"/>
      <c r="D345" s="2"/>
      <c r="E345" s="1"/>
      <c r="F345" s="2"/>
      <c r="G345" s="2"/>
      <c r="H345" s="2"/>
      <c r="I345" s="2"/>
      <c r="J345" s="2"/>
      <c r="K345" s="23"/>
      <c r="L345" s="2"/>
      <c r="M345" s="1"/>
      <c r="N345" s="24"/>
      <c r="O345" s="24"/>
      <c r="P345" s="24"/>
      <c r="Q345" s="24"/>
      <c r="R345" s="24"/>
      <c r="S345" s="24"/>
      <c r="T345" s="25"/>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spans="1:43" ht="15.75" customHeight="1" x14ac:dyDescent="0.2">
      <c r="A346" s="1"/>
      <c r="B346" s="1"/>
      <c r="C346" s="1"/>
      <c r="D346" s="2"/>
      <c r="E346" s="1"/>
      <c r="F346" s="2"/>
      <c r="G346" s="2"/>
      <c r="H346" s="2"/>
      <c r="I346" s="2"/>
      <c r="J346" s="2"/>
      <c r="K346" s="23"/>
      <c r="L346" s="2"/>
      <c r="M346" s="1"/>
      <c r="N346" s="24"/>
      <c r="O346" s="24"/>
      <c r="P346" s="24"/>
      <c r="Q346" s="24"/>
      <c r="R346" s="24"/>
      <c r="S346" s="24"/>
      <c r="T346" s="25"/>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spans="1:43" ht="15.75" customHeight="1" x14ac:dyDescent="0.2">
      <c r="A347" s="1"/>
      <c r="B347" s="1"/>
      <c r="C347" s="1"/>
      <c r="D347" s="2"/>
      <c r="E347" s="1"/>
      <c r="F347" s="2"/>
      <c r="G347" s="2"/>
      <c r="H347" s="2"/>
      <c r="I347" s="2"/>
      <c r="J347" s="2"/>
      <c r="K347" s="23"/>
      <c r="L347" s="2"/>
      <c r="M347" s="1"/>
      <c r="N347" s="24"/>
      <c r="O347" s="24"/>
      <c r="P347" s="24"/>
      <c r="Q347" s="24"/>
      <c r="R347" s="24"/>
      <c r="S347" s="24"/>
      <c r="T347" s="25"/>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spans="1:43" ht="15.75" customHeight="1" x14ac:dyDescent="0.2">
      <c r="A348" s="1"/>
      <c r="B348" s="1"/>
      <c r="C348" s="1"/>
      <c r="D348" s="2"/>
      <c r="E348" s="1"/>
      <c r="F348" s="2"/>
      <c r="G348" s="2"/>
      <c r="H348" s="2"/>
      <c r="I348" s="2"/>
      <c r="J348" s="2"/>
      <c r="K348" s="23"/>
      <c r="L348" s="2"/>
      <c r="M348" s="1"/>
      <c r="N348" s="24"/>
      <c r="O348" s="24"/>
      <c r="P348" s="24"/>
      <c r="Q348" s="24"/>
      <c r="R348" s="24"/>
      <c r="S348" s="24"/>
      <c r="T348" s="25"/>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spans="1:43" ht="15.75" customHeight="1" x14ac:dyDescent="0.2">
      <c r="A349" s="1"/>
      <c r="B349" s="1"/>
      <c r="C349" s="1"/>
      <c r="D349" s="2"/>
      <c r="E349" s="1"/>
      <c r="F349" s="2"/>
      <c r="G349" s="2"/>
      <c r="H349" s="2"/>
      <c r="I349" s="2"/>
      <c r="J349" s="2"/>
      <c r="K349" s="23"/>
      <c r="L349" s="2"/>
      <c r="M349" s="1"/>
      <c r="N349" s="24"/>
      <c r="O349" s="24"/>
      <c r="P349" s="24"/>
      <c r="Q349" s="24"/>
      <c r="R349" s="24"/>
      <c r="S349" s="24"/>
      <c r="T349" s="25"/>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spans="1:43" ht="15.75" customHeight="1" x14ac:dyDescent="0.2">
      <c r="A350" s="1"/>
      <c r="B350" s="1"/>
      <c r="C350" s="1"/>
      <c r="D350" s="2"/>
      <c r="E350" s="1"/>
      <c r="F350" s="2"/>
      <c r="G350" s="2"/>
      <c r="H350" s="2"/>
      <c r="I350" s="2"/>
      <c r="J350" s="2"/>
      <c r="K350" s="23"/>
      <c r="L350" s="2"/>
      <c r="M350" s="1"/>
      <c r="N350" s="24"/>
      <c r="O350" s="24"/>
      <c r="P350" s="24"/>
      <c r="Q350" s="24"/>
      <c r="R350" s="24"/>
      <c r="S350" s="24"/>
      <c r="T350" s="25"/>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1:43" ht="15.75" customHeight="1" x14ac:dyDescent="0.2">
      <c r="A351" s="1"/>
      <c r="B351" s="1"/>
      <c r="C351" s="1"/>
      <c r="D351" s="2"/>
      <c r="E351" s="1"/>
      <c r="F351" s="2"/>
      <c r="G351" s="2"/>
      <c r="H351" s="2"/>
      <c r="I351" s="2"/>
      <c r="J351" s="2"/>
      <c r="K351" s="23"/>
      <c r="L351" s="2"/>
      <c r="M351" s="1"/>
      <c r="N351" s="24"/>
      <c r="O351" s="24"/>
      <c r="P351" s="24"/>
      <c r="Q351" s="24"/>
      <c r="R351" s="24"/>
      <c r="S351" s="24"/>
      <c r="T351" s="25"/>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spans="1:43" ht="15.75" customHeight="1" x14ac:dyDescent="0.2">
      <c r="A352" s="1"/>
      <c r="B352" s="1"/>
      <c r="C352" s="1"/>
      <c r="D352" s="2"/>
      <c r="E352" s="1"/>
      <c r="F352" s="2"/>
      <c r="G352" s="2"/>
      <c r="H352" s="2"/>
      <c r="I352" s="2"/>
      <c r="J352" s="2"/>
      <c r="K352" s="23"/>
      <c r="L352" s="2"/>
      <c r="M352" s="1"/>
      <c r="N352" s="24"/>
      <c r="O352" s="24"/>
      <c r="P352" s="24"/>
      <c r="Q352" s="24"/>
      <c r="R352" s="24"/>
      <c r="S352" s="24"/>
      <c r="T352" s="25"/>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spans="1:43" ht="15.75" customHeight="1" x14ac:dyDescent="0.2">
      <c r="A353" s="1"/>
      <c r="B353" s="1"/>
      <c r="C353" s="1"/>
      <c r="D353" s="2"/>
      <c r="E353" s="1"/>
      <c r="F353" s="2"/>
      <c r="G353" s="2"/>
      <c r="H353" s="2"/>
      <c r="I353" s="2"/>
      <c r="J353" s="2"/>
      <c r="K353" s="23"/>
      <c r="L353" s="2"/>
      <c r="M353" s="1"/>
      <c r="N353" s="24"/>
      <c r="O353" s="24"/>
      <c r="P353" s="24"/>
      <c r="Q353" s="24"/>
      <c r="R353" s="24"/>
      <c r="S353" s="24"/>
      <c r="T353" s="25"/>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spans="1:43" ht="15.75" customHeight="1" x14ac:dyDescent="0.2">
      <c r="A354" s="1"/>
      <c r="B354" s="1"/>
      <c r="C354" s="1"/>
      <c r="D354" s="2"/>
      <c r="E354" s="1"/>
      <c r="F354" s="2"/>
      <c r="G354" s="2"/>
      <c r="H354" s="2"/>
      <c r="I354" s="2"/>
      <c r="J354" s="2"/>
      <c r="K354" s="23"/>
      <c r="L354" s="2"/>
      <c r="M354" s="1"/>
      <c r="N354" s="24"/>
      <c r="O354" s="24"/>
      <c r="P354" s="24"/>
      <c r="Q354" s="24"/>
      <c r="R354" s="24"/>
      <c r="S354" s="24"/>
      <c r="T354" s="25"/>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spans="1:43" ht="15.75" customHeight="1" x14ac:dyDescent="0.2">
      <c r="A355" s="1"/>
      <c r="B355" s="1"/>
      <c r="C355" s="1"/>
      <c r="D355" s="2"/>
      <c r="E355" s="1"/>
      <c r="F355" s="2"/>
      <c r="G355" s="2"/>
      <c r="H355" s="2"/>
      <c r="I355" s="2"/>
      <c r="J355" s="2"/>
      <c r="K355" s="23"/>
      <c r="L355" s="2"/>
      <c r="M355" s="1"/>
      <c r="N355" s="24"/>
      <c r="O355" s="24"/>
      <c r="P355" s="24"/>
      <c r="Q355" s="24"/>
      <c r="R355" s="24"/>
      <c r="S355" s="24"/>
      <c r="T355" s="25"/>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spans="1:43" ht="15.75" customHeight="1" x14ac:dyDescent="0.2">
      <c r="A356" s="1"/>
      <c r="B356" s="1"/>
      <c r="C356" s="1"/>
      <c r="D356" s="2"/>
      <c r="E356" s="1"/>
      <c r="F356" s="2"/>
      <c r="G356" s="2"/>
      <c r="H356" s="2"/>
      <c r="I356" s="2"/>
      <c r="J356" s="2"/>
      <c r="K356" s="23"/>
      <c r="L356" s="2"/>
      <c r="M356" s="1"/>
      <c r="N356" s="24"/>
      <c r="O356" s="24"/>
      <c r="P356" s="24"/>
      <c r="Q356" s="24"/>
      <c r="R356" s="24"/>
      <c r="S356" s="24"/>
      <c r="T356" s="25"/>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spans="1:43" ht="15.75" customHeight="1" x14ac:dyDescent="0.2">
      <c r="A357" s="1"/>
      <c r="B357" s="1"/>
      <c r="C357" s="1"/>
      <c r="D357" s="2"/>
      <c r="E357" s="1"/>
      <c r="F357" s="2"/>
      <c r="G357" s="2"/>
      <c r="H357" s="2"/>
      <c r="I357" s="2"/>
      <c r="J357" s="2"/>
      <c r="K357" s="23"/>
      <c r="L357" s="2"/>
      <c r="M357" s="1"/>
      <c r="N357" s="24"/>
      <c r="O357" s="24"/>
      <c r="P357" s="24"/>
      <c r="Q357" s="24"/>
      <c r="R357" s="24"/>
      <c r="S357" s="24"/>
      <c r="T357" s="25"/>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spans="1:43" ht="15.75" customHeight="1" x14ac:dyDescent="0.2">
      <c r="A358" s="1"/>
      <c r="B358" s="1"/>
      <c r="C358" s="1"/>
      <c r="D358" s="2"/>
      <c r="E358" s="1"/>
      <c r="F358" s="2"/>
      <c r="G358" s="2"/>
      <c r="H358" s="2"/>
      <c r="I358" s="2"/>
      <c r="J358" s="2"/>
      <c r="K358" s="23"/>
      <c r="L358" s="2"/>
      <c r="M358" s="1"/>
      <c r="N358" s="24"/>
      <c r="O358" s="24"/>
      <c r="P358" s="24"/>
      <c r="Q358" s="24"/>
      <c r="R358" s="24"/>
      <c r="S358" s="24"/>
      <c r="T358" s="25"/>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spans="1:43" ht="15.75" customHeight="1" x14ac:dyDescent="0.2">
      <c r="A359" s="1"/>
      <c r="B359" s="1"/>
      <c r="C359" s="1"/>
      <c r="D359" s="2"/>
      <c r="E359" s="1"/>
      <c r="F359" s="2"/>
      <c r="G359" s="2"/>
      <c r="H359" s="2"/>
      <c r="I359" s="2"/>
      <c r="J359" s="2"/>
      <c r="K359" s="23"/>
      <c r="L359" s="2"/>
      <c r="M359" s="1"/>
      <c r="N359" s="24"/>
      <c r="O359" s="24"/>
      <c r="P359" s="24"/>
      <c r="Q359" s="24"/>
      <c r="R359" s="24"/>
      <c r="S359" s="24"/>
      <c r="T359" s="25"/>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spans="1:43" ht="15.75" customHeight="1" x14ac:dyDescent="0.2">
      <c r="A360" s="1"/>
      <c r="B360" s="1"/>
      <c r="C360" s="1"/>
      <c r="D360" s="2"/>
      <c r="E360" s="1"/>
      <c r="F360" s="2"/>
      <c r="G360" s="2"/>
      <c r="H360" s="2"/>
      <c r="I360" s="2"/>
      <c r="J360" s="2"/>
      <c r="K360" s="23"/>
      <c r="L360" s="2"/>
      <c r="M360" s="1"/>
      <c r="N360" s="24"/>
      <c r="O360" s="24"/>
      <c r="P360" s="24"/>
      <c r="Q360" s="24"/>
      <c r="R360" s="24"/>
      <c r="S360" s="24"/>
      <c r="T360" s="25"/>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spans="1:43" ht="15.75" customHeight="1" x14ac:dyDescent="0.2">
      <c r="A361" s="1"/>
      <c r="B361" s="1"/>
      <c r="C361" s="1"/>
      <c r="D361" s="2"/>
      <c r="E361" s="1"/>
      <c r="F361" s="2"/>
      <c r="G361" s="2"/>
      <c r="H361" s="2"/>
      <c r="I361" s="2"/>
      <c r="J361" s="2"/>
      <c r="K361" s="23"/>
      <c r="L361" s="2"/>
      <c r="M361" s="1"/>
      <c r="N361" s="24"/>
      <c r="O361" s="24"/>
      <c r="P361" s="24"/>
      <c r="Q361" s="24"/>
      <c r="R361" s="24"/>
      <c r="S361" s="24"/>
      <c r="T361" s="25"/>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spans="1:43" ht="15.75" customHeight="1" x14ac:dyDescent="0.2">
      <c r="A362" s="1"/>
      <c r="B362" s="1"/>
      <c r="C362" s="1"/>
      <c r="D362" s="2"/>
      <c r="E362" s="1"/>
      <c r="F362" s="2"/>
      <c r="G362" s="2"/>
      <c r="H362" s="2"/>
      <c r="I362" s="2"/>
      <c r="J362" s="2"/>
      <c r="K362" s="23"/>
      <c r="L362" s="2"/>
      <c r="M362" s="1"/>
      <c r="N362" s="24"/>
      <c r="O362" s="24"/>
      <c r="P362" s="24"/>
      <c r="Q362" s="24"/>
      <c r="R362" s="24"/>
      <c r="S362" s="24"/>
      <c r="T362" s="25"/>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spans="1:43" ht="15.75" customHeight="1" x14ac:dyDescent="0.2">
      <c r="A363" s="1"/>
      <c r="B363" s="1"/>
      <c r="C363" s="1"/>
      <c r="D363" s="2"/>
      <c r="E363" s="1"/>
      <c r="F363" s="2"/>
      <c r="G363" s="2"/>
      <c r="H363" s="2"/>
      <c r="I363" s="2"/>
      <c r="J363" s="2"/>
      <c r="K363" s="23"/>
      <c r="L363" s="2"/>
      <c r="M363" s="1"/>
      <c r="N363" s="24"/>
      <c r="O363" s="24"/>
      <c r="P363" s="24"/>
      <c r="Q363" s="24"/>
      <c r="R363" s="24"/>
      <c r="S363" s="24"/>
      <c r="T363" s="25"/>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spans="1:43" ht="15.75" customHeight="1" x14ac:dyDescent="0.2">
      <c r="A364" s="1"/>
      <c r="B364" s="1"/>
      <c r="C364" s="1"/>
      <c r="D364" s="2"/>
      <c r="E364" s="1"/>
      <c r="F364" s="2"/>
      <c r="G364" s="2"/>
      <c r="H364" s="2"/>
      <c r="I364" s="2"/>
      <c r="J364" s="2"/>
      <c r="K364" s="23"/>
      <c r="L364" s="2"/>
      <c r="M364" s="1"/>
      <c r="N364" s="24"/>
      <c r="O364" s="24"/>
      <c r="P364" s="24"/>
      <c r="Q364" s="24"/>
      <c r="R364" s="24"/>
      <c r="S364" s="24"/>
      <c r="T364" s="25"/>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spans="1:43" ht="15.75" customHeight="1" x14ac:dyDescent="0.2">
      <c r="A365" s="1"/>
      <c r="B365" s="1"/>
      <c r="C365" s="1"/>
      <c r="D365" s="2"/>
      <c r="E365" s="1"/>
      <c r="F365" s="2"/>
      <c r="G365" s="2"/>
      <c r="H365" s="2"/>
      <c r="I365" s="2"/>
      <c r="J365" s="2"/>
      <c r="K365" s="23"/>
      <c r="L365" s="2"/>
      <c r="M365" s="1"/>
      <c r="N365" s="24"/>
      <c r="O365" s="24"/>
      <c r="P365" s="24"/>
      <c r="Q365" s="24"/>
      <c r="R365" s="24"/>
      <c r="S365" s="24"/>
      <c r="T365" s="25"/>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spans="1:43" ht="15.75" customHeight="1" x14ac:dyDescent="0.2">
      <c r="A366" s="1"/>
      <c r="B366" s="1"/>
      <c r="C366" s="1"/>
      <c r="D366" s="2"/>
      <c r="E366" s="1"/>
      <c r="F366" s="2"/>
      <c r="G366" s="2"/>
      <c r="H366" s="2"/>
      <c r="I366" s="2"/>
      <c r="J366" s="2"/>
      <c r="K366" s="23"/>
      <c r="L366" s="2"/>
      <c r="M366" s="1"/>
      <c r="N366" s="24"/>
      <c r="O366" s="24"/>
      <c r="P366" s="24"/>
      <c r="Q366" s="24"/>
      <c r="R366" s="24"/>
      <c r="S366" s="24"/>
      <c r="T366" s="25"/>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spans="1:43" ht="15.75" customHeight="1" x14ac:dyDescent="0.2">
      <c r="A367" s="1"/>
      <c r="B367" s="1"/>
      <c r="C367" s="1"/>
      <c r="D367" s="2"/>
      <c r="E367" s="1"/>
      <c r="F367" s="2"/>
      <c r="G367" s="2"/>
      <c r="H367" s="2"/>
      <c r="I367" s="2"/>
      <c r="J367" s="2"/>
      <c r="K367" s="23"/>
      <c r="L367" s="2"/>
      <c r="M367" s="1"/>
      <c r="N367" s="24"/>
      <c r="O367" s="24"/>
      <c r="P367" s="24"/>
      <c r="Q367" s="24"/>
      <c r="R367" s="24"/>
      <c r="S367" s="24"/>
      <c r="T367" s="25"/>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spans="1:43" ht="15.75" customHeight="1" x14ac:dyDescent="0.2">
      <c r="A368" s="1"/>
      <c r="B368" s="1"/>
      <c r="C368" s="1"/>
      <c r="D368" s="2"/>
      <c r="E368" s="1"/>
      <c r="F368" s="2"/>
      <c r="G368" s="2"/>
      <c r="H368" s="2"/>
      <c r="I368" s="2"/>
      <c r="J368" s="2"/>
      <c r="K368" s="23"/>
      <c r="L368" s="2"/>
      <c r="M368" s="1"/>
      <c r="N368" s="24"/>
      <c r="O368" s="24"/>
      <c r="P368" s="24"/>
      <c r="Q368" s="24"/>
      <c r="R368" s="24"/>
      <c r="S368" s="24"/>
      <c r="T368" s="25"/>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spans="1:43" ht="15.75" customHeight="1" x14ac:dyDescent="0.2">
      <c r="A369" s="1"/>
      <c r="B369" s="1"/>
      <c r="C369" s="1"/>
      <c r="D369" s="2"/>
      <c r="E369" s="1"/>
      <c r="F369" s="2"/>
      <c r="G369" s="2"/>
      <c r="H369" s="2"/>
      <c r="I369" s="2"/>
      <c r="J369" s="2"/>
      <c r="K369" s="23"/>
      <c r="L369" s="2"/>
      <c r="M369" s="1"/>
      <c r="N369" s="24"/>
      <c r="O369" s="24"/>
      <c r="P369" s="24"/>
      <c r="Q369" s="24"/>
      <c r="R369" s="24"/>
      <c r="S369" s="24"/>
      <c r="T369" s="25"/>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spans="1:43" ht="15.75" customHeight="1" x14ac:dyDescent="0.2">
      <c r="A370" s="1"/>
      <c r="B370" s="1"/>
      <c r="C370" s="1"/>
      <c r="D370" s="2"/>
      <c r="E370" s="1"/>
      <c r="F370" s="2"/>
      <c r="G370" s="2"/>
      <c r="H370" s="2"/>
      <c r="I370" s="2"/>
      <c r="J370" s="2"/>
      <c r="K370" s="23"/>
      <c r="L370" s="2"/>
      <c r="M370" s="1"/>
      <c r="N370" s="24"/>
      <c r="O370" s="24"/>
      <c r="P370" s="24"/>
      <c r="Q370" s="24"/>
      <c r="R370" s="24"/>
      <c r="S370" s="24"/>
      <c r="T370" s="25"/>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spans="1:43" ht="15.75" customHeight="1" x14ac:dyDescent="0.2">
      <c r="A371" s="1"/>
      <c r="B371" s="1"/>
      <c r="C371" s="1"/>
      <c r="D371" s="2"/>
      <c r="E371" s="1"/>
      <c r="F371" s="2"/>
      <c r="G371" s="2"/>
      <c r="H371" s="2"/>
      <c r="I371" s="2"/>
      <c r="J371" s="2"/>
      <c r="K371" s="23"/>
      <c r="L371" s="2"/>
      <c r="M371" s="1"/>
      <c r="N371" s="24"/>
      <c r="O371" s="24"/>
      <c r="P371" s="24"/>
      <c r="Q371" s="24"/>
      <c r="R371" s="24"/>
      <c r="S371" s="24"/>
      <c r="T371" s="25"/>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spans="1:43" ht="15.75" customHeight="1" x14ac:dyDescent="0.2">
      <c r="A372" s="1"/>
      <c r="B372" s="1"/>
      <c r="C372" s="1"/>
      <c r="D372" s="2"/>
      <c r="E372" s="1"/>
      <c r="F372" s="2"/>
      <c r="G372" s="2"/>
      <c r="H372" s="2"/>
      <c r="I372" s="2"/>
      <c r="J372" s="2"/>
      <c r="K372" s="23"/>
      <c r="L372" s="2"/>
      <c r="M372" s="1"/>
      <c r="N372" s="24"/>
      <c r="O372" s="24"/>
      <c r="P372" s="24"/>
      <c r="Q372" s="24"/>
      <c r="R372" s="24"/>
      <c r="S372" s="24"/>
      <c r="T372" s="25"/>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5.75" customHeight="1" x14ac:dyDescent="0.2">
      <c r="A373" s="1"/>
      <c r="B373" s="1"/>
      <c r="C373" s="1"/>
      <c r="D373" s="2"/>
      <c r="E373" s="1"/>
      <c r="F373" s="2"/>
      <c r="G373" s="2"/>
      <c r="H373" s="2"/>
      <c r="I373" s="2"/>
      <c r="J373" s="2"/>
      <c r="K373" s="23"/>
      <c r="L373" s="2"/>
      <c r="M373" s="1"/>
      <c r="N373" s="24"/>
      <c r="O373" s="24"/>
      <c r="P373" s="24"/>
      <c r="Q373" s="24"/>
      <c r="R373" s="24"/>
      <c r="S373" s="24"/>
      <c r="T373" s="25"/>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spans="1:43" ht="15.75" customHeight="1" x14ac:dyDescent="0.2">
      <c r="A374" s="1"/>
      <c r="B374" s="1"/>
      <c r="C374" s="1"/>
      <c r="D374" s="2"/>
      <c r="E374" s="1"/>
      <c r="F374" s="2"/>
      <c r="G374" s="2"/>
      <c r="H374" s="2"/>
      <c r="I374" s="2"/>
      <c r="J374" s="2"/>
      <c r="K374" s="23"/>
      <c r="L374" s="2"/>
      <c r="M374" s="1"/>
      <c r="N374" s="24"/>
      <c r="O374" s="24"/>
      <c r="P374" s="24"/>
      <c r="Q374" s="24"/>
      <c r="R374" s="24"/>
      <c r="S374" s="24"/>
      <c r="T374" s="25"/>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spans="1:43" ht="15.75" customHeight="1" x14ac:dyDescent="0.2">
      <c r="A375" s="1"/>
      <c r="B375" s="1"/>
      <c r="C375" s="1"/>
      <c r="D375" s="2"/>
      <c r="E375" s="1"/>
      <c r="F375" s="2"/>
      <c r="G375" s="2"/>
      <c r="H375" s="2"/>
      <c r="I375" s="2"/>
      <c r="J375" s="2"/>
      <c r="K375" s="23"/>
      <c r="L375" s="2"/>
      <c r="M375" s="1"/>
      <c r="N375" s="24"/>
      <c r="O375" s="24"/>
      <c r="P375" s="24"/>
      <c r="Q375" s="24"/>
      <c r="R375" s="24"/>
      <c r="S375" s="24"/>
      <c r="T375" s="25"/>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spans="1:43" ht="15.75" customHeight="1" x14ac:dyDescent="0.2">
      <c r="A376" s="1"/>
      <c r="B376" s="1"/>
      <c r="C376" s="1"/>
      <c r="D376" s="2"/>
      <c r="E376" s="1"/>
      <c r="F376" s="2"/>
      <c r="G376" s="2"/>
      <c r="H376" s="2"/>
      <c r="I376" s="2"/>
      <c r="J376" s="2"/>
      <c r="K376" s="23"/>
      <c r="L376" s="2"/>
      <c r="M376" s="1"/>
      <c r="N376" s="24"/>
      <c r="O376" s="24"/>
      <c r="P376" s="24"/>
      <c r="Q376" s="24"/>
      <c r="R376" s="24"/>
      <c r="S376" s="24"/>
      <c r="T376" s="25"/>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spans="1:43" ht="15.75" customHeight="1" x14ac:dyDescent="0.2">
      <c r="A377" s="1"/>
      <c r="B377" s="1"/>
      <c r="C377" s="1"/>
      <c r="D377" s="2"/>
      <c r="E377" s="1"/>
      <c r="F377" s="2"/>
      <c r="G377" s="2"/>
      <c r="H377" s="2"/>
      <c r="I377" s="2"/>
      <c r="J377" s="2"/>
      <c r="K377" s="23"/>
      <c r="L377" s="2"/>
      <c r="M377" s="1"/>
      <c r="N377" s="24"/>
      <c r="O377" s="24"/>
      <c r="P377" s="24"/>
      <c r="Q377" s="24"/>
      <c r="R377" s="24"/>
      <c r="S377" s="24"/>
      <c r="T377" s="25"/>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spans="1:43" ht="15.75" customHeight="1" x14ac:dyDescent="0.2">
      <c r="A378" s="1"/>
      <c r="B378" s="1"/>
      <c r="C378" s="1"/>
      <c r="D378" s="2"/>
      <c r="E378" s="1"/>
      <c r="F378" s="2"/>
      <c r="G378" s="2"/>
      <c r="H378" s="2"/>
      <c r="I378" s="2"/>
      <c r="J378" s="2"/>
      <c r="K378" s="23"/>
      <c r="L378" s="2"/>
      <c r="M378" s="1"/>
      <c r="N378" s="24"/>
      <c r="O378" s="24"/>
      <c r="P378" s="24"/>
      <c r="Q378" s="24"/>
      <c r="R378" s="24"/>
      <c r="S378" s="24"/>
      <c r="T378" s="25"/>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spans="1:43" ht="15.75" customHeight="1" x14ac:dyDescent="0.2">
      <c r="A379" s="1"/>
      <c r="B379" s="1"/>
      <c r="C379" s="1"/>
      <c r="D379" s="2"/>
      <c r="E379" s="1"/>
      <c r="F379" s="2"/>
      <c r="G379" s="2"/>
      <c r="H379" s="2"/>
      <c r="I379" s="2"/>
      <c r="J379" s="2"/>
      <c r="K379" s="23"/>
      <c r="L379" s="2"/>
      <c r="M379" s="1"/>
      <c r="N379" s="24"/>
      <c r="O379" s="24"/>
      <c r="P379" s="24"/>
      <c r="Q379" s="24"/>
      <c r="R379" s="24"/>
      <c r="S379" s="24"/>
      <c r="T379" s="25"/>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spans="1:43" ht="15.75" customHeight="1" x14ac:dyDescent="0.2">
      <c r="A380" s="1"/>
      <c r="B380" s="1"/>
      <c r="C380" s="1"/>
      <c r="D380" s="2"/>
      <c r="E380" s="1"/>
      <c r="F380" s="2"/>
      <c r="G380" s="2"/>
      <c r="H380" s="2"/>
      <c r="I380" s="2"/>
      <c r="J380" s="2"/>
      <c r="K380" s="23"/>
      <c r="L380" s="2"/>
      <c r="M380" s="1"/>
      <c r="N380" s="24"/>
      <c r="O380" s="24"/>
      <c r="P380" s="24"/>
      <c r="Q380" s="24"/>
      <c r="R380" s="24"/>
      <c r="S380" s="24"/>
      <c r="T380" s="25"/>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spans="1:43" ht="15.75" customHeight="1" x14ac:dyDescent="0.2">
      <c r="A381" s="1"/>
      <c r="B381" s="1"/>
      <c r="C381" s="1"/>
      <c r="D381" s="2"/>
      <c r="E381" s="1"/>
      <c r="F381" s="2"/>
      <c r="G381" s="2"/>
      <c r="H381" s="2"/>
      <c r="I381" s="2"/>
      <c r="J381" s="2"/>
      <c r="K381" s="23"/>
      <c r="L381" s="2"/>
      <c r="M381" s="1"/>
      <c r="N381" s="24"/>
      <c r="O381" s="24"/>
      <c r="P381" s="24"/>
      <c r="Q381" s="24"/>
      <c r="R381" s="24"/>
      <c r="S381" s="24"/>
      <c r="T381" s="25"/>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spans="1:43" ht="15.75" customHeight="1" x14ac:dyDescent="0.2">
      <c r="A382" s="1"/>
      <c r="B382" s="1"/>
      <c r="C382" s="1"/>
      <c r="D382" s="2"/>
      <c r="E382" s="1"/>
      <c r="F382" s="2"/>
      <c r="G382" s="2"/>
      <c r="H382" s="2"/>
      <c r="I382" s="2"/>
      <c r="J382" s="2"/>
      <c r="K382" s="23"/>
      <c r="L382" s="2"/>
      <c r="M382" s="1"/>
      <c r="N382" s="24"/>
      <c r="O382" s="24"/>
      <c r="P382" s="24"/>
      <c r="Q382" s="24"/>
      <c r="R382" s="24"/>
      <c r="S382" s="24"/>
      <c r="T382" s="25"/>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spans="1:43" ht="15.75" customHeight="1" x14ac:dyDescent="0.2">
      <c r="A383" s="1"/>
      <c r="B383" s="1"/>
      <c r="C383" s="1"/>
      <c r="D383" s="2"/>
      <c r="E383" s="1"/>
      <c r="F383" s="2"/>
      <c r="G383" s="2"/>
      <c r="H383" s="2"/>
      <c r="I383" s="2"/>
      <c r="J383" s="2"/>
      <c r="K383" s="23"/>
      <c r="L383" s="2"/>
      <c r="M383" s="1"/>
      <c r="N383" s="24"/>
      <c r="O383" s="24"/>
      <c r="P383" s="24"/>
      <c r="Q383" s="24"/>
      <c r="R383" s="24"/>
      <c r="S383" s="24"/>
      <c r="T383" s="25"/>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spans="1:43" ht="15.75" customHeight="1" x14ac:dyDescent="0.2">
      <c r="A384" s="1"/>
      <c r="B384" s="1"/>
      <c r="C384" s="1"/>
      <c r="D384" s="2"/>
      <c r="E384" s="1"/>
      <c r="F384" s="2"/>
      <c r="G384" s="2"/>
      <c r="H384" s="2"/>
      <c r="I384" s="2"/>
      <c r="J384" s="2"/>
      <c r="K384" s="23"/>
      <c r="L384" s="2"/>
      <c r="M384" s="1"/>
      <c r="N384" s="24"/>
      <c r="O384" s="24"/>
      <c r="P384" s="24"/>
      <c r="Q384" s="24"/>
      <c r="R384" s="24"/>
      <c r="S384" s="24"/>
      <c r="T384" s="25"/>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spans="1:43" ht="15.75" customHeight="1" x14ac:dyDescent="0.2">
      <c r="A385" s="1"/>
      <c r="B385" s="1"/>
      <c r="C385" s="1"/>
      <c r="D385" s="2"/>
      <c r="E385" s="1"/>
      <c r="F385" s="2"/>
      <c r="G385" s="2"/>
      <c r="H385" s="2"/>
      <c r="I385" s="2"/>
      <c r="J385" s="2"/>
      <c r="K385" s="23"/>
      <c r="L385" s="2"/>
      <c r="M385" s="1"/>
      <c r="N385" s="24"/>
      <c r="O385" s="24"/>
      <c r="P385" s="24"/>
      <c r="Q385" s="24"/>
      <c r="R385" s="24"/>
      <c r="S385" s="24"/>
      <c r="T385" s="25"/>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spans="1:43" ht="15.75" customHeight="1" x14ac:dyDescent="0.2">
      <c r="A386" s="1"/>
      <c r="B386" s="1"/>
      <c r="C386" s="1"/>
      <c r="D386" s="2"/>
      <c r="E386" s="1"/>
      <c r="F386" s="2"/>
      <c r="G386" s="2"/>
      <c r="H386" s="2"/>
      <c r="I386" s="2"/>
      <c r="J386" s="2"/>
      <c r="K386" s="23"/>
      <c r="L386" s="2"/>
      <c r="M386" s="1"/>
      <c r="N386" s="24"/>
      <c r="O386" s="24"/>
      <c r="P386" s="24"/>
      <c r="Q386" s="24"/>
      <c r="R386" s="24"/>
      <c r="S386" s="24"/>
      <c r="T386" s="25"/>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spans="1:43" ht="15.75" customHeight="1" x14ac:dyDescent="0.2">
      <c r="A387" s="1"/>
      <c r="B387" s="1"/>
      <c r="C387" s="1"/>
      <c r="D387" s="2"/>
      <c r="E387" s="1"/>
      <c r="F387" s="2"/>
      <c r="G387" s="2"/>
      <c r="H387" s="2"/>
      <c r="I387" s="2"/>
      <c r="J387" s="2"/>
      <c r="K387" s="23"/>
      <c r="L387" s="2"/>
      <c r="M387" s="1"/>
      <c r="N387" s="24"/>
      <c r="O387" s="24"/>
      <c r="P387" s="24"/>
      <c r="Q387" s="24"/>
      <c r="R387" s="24"/>
      <c r="S387" s="24"/>
      <c r="T387" s="25"/>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spans="1:43" ht="15.75" customHeight="1" x14ac:dyDescent="0.2">
      <c r="A388" s="1"/>
      <c r="B388" s="1"/>
      <c r="C388" s="1"/>
      <c r="D388" s="2"/>
      <c r="E388" s="1"/>
      <c r="F388" s="2"/>
      <c r="G388" s="2"/>
      <c r="H388" s="2"/>
      <c r="I388" s="2"/>
      <c r="J388" s="2"/>
      <c r="K388" s="23"/>
      <c r="L388" s="2"/>
      <c r="M388" s="1"/>
      <c r="N388" s="24"/>
      <c r="O388" s="24"/>
      <c r="P388" s="24"/>
      <c r="Q388" s="24"/>
      <c r="R388" s="24"/>
      <c r="S388" s="24"/>
      <c r="T388" s="25"/>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spans="1:43" ht="15.75" customHeight="1" x14ac:dyDescent="0.2">
      <c r="A389" s="1"/>
      <c r="B389" s="1"/>
      <c r="C389" s="1"/>
      <c r="D389" s="2"/>
      <c r="E389" s="1"/>
      <c r="F389" s="2"/>
      <c r="G389" s="2"/>
      <c r="H389" s="2"/>
      <c r="I389" s="2"/>
      <c r="J389" s="2"/>
      <c r="K389" s="23"/>
      <c r="L389" s="2"/>
      <c r="M389" s="1"/>
      <c r="N389" s="24"/>
      <c r="O389" s="24"/>
      <c r="P389" s="24"/>
      <c r="Q389" s="24"/>
      <c r="R389" s="24"/>
      <c r="S389" s="24"/>
      <c r="T389" s="25"/>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spans="1:43" ht="15.75" customHeight="1" x14ac:dyDescent="0.2">
      <c r="A390" s="1"/>
      <c r="B390" s="1"/>
      <c r="C390" s="1"/>
      <c r="D390" s="2"/>
      <c r="E390" s="1"/>
      <c r="F390" s="2"/>
      <c r="G390" s="2"/>
      <c r="H390" s="2"/>
      <c r="I390" s="2"/>
      <c r="J390" s="2"/>
      <c r="K390" s="23"/>
      <c r="L390" s="2"/>
      <c r="M390" s="1"/>
      <c r="N390" s="24"/>
      <c r="O390" s="24"/>
      <c r="P390" s="24"/>
      <c r="Q390" s="24"/>
      <c r="R390" s="24"/>
      <c r="S390" s="24"/>
      <c r="T390" s="25"/>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spans="1:43" ht="15.75" customHeight="1" x14ac:dyDescent="0.2">
      <c r="A391" s="1"/>
      <c r="B391" s="1"/>
      <c r="C391" s="1"/>
      <c r="D391" s="2"/>
      <c r="E391" s="1"/>
      <c r="F391" s="2"/>
      <c r="G391" s="2"/>
      <c r="H391" s="2"/>
      <c r="I391" s="2"/>
      <c r="J391" s="2"/>
      <c r="K391" s="23"/>
      <c r="L391" s="2"/>
      <c r="M391" s="1"/>
      <c r="N391" s="24"/>
      <c r="O391" s="24"/>
      <c r="P391" s="24"/>
      <c r="Q391" s="24"/>
      <c r="R391" s="24"/>
      <c r="S391" s="24"/>
      <c r="T391" s="25"/>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spans="1:43" ht="15.75" customHeight="1" x14ac:dyDescent="0.2">
      <c r="A392" s="1"/>
      <c r="B392" s="1"/>
      <c r="C392" s="1"/>
      <c r="D392" s="2"/>
      <c r="E392" s="1"/>
      <c r="F392" s="2"/>
      <c r="G392" s="2"/>
      <c r="H392" s="2"/>
      <c r="I392" s="2"/>
      <c r="J392" s="2"/>
      <c r="K392" s="23"/>
      <c r="L392" s="2"/>
      <c r="M392" s="1"/>
      <c r="N392" s="24"/>
      <c r="O392" s="24"/>
      <c r="P392" s="24"/>
      <c r="Q392" s="24"/>
      <c r="R392" s="24"/>
      <c r="S392" s="24"/>
      <c r="T392" s="25"/>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spans="1:43" ht="15.75" customHeight="1" x14ac:dyDescent="0.2">
      <c r="A393" s="1"/>
      <c r="B393" s="1"/>
      <c r="C393" s="1"/>
      <c r="D393" s="2"/>
      <c r="E393" s="1"/>
      <c r="F393" s="2"/>
      <c r="G393" s="2"/>
      <c r="H393" s="2"/>
      <c r="I393" s="2"/>
      <c r="J393" s="2"/>
      <c r="K393" s="23"/>
      <c r="L393" s="2"/>
      <c r="M393" s="1"/>
      <c r="N393" s="24"/>
      <c r="O393" s="24"/>
      <c r="P393" s="24"/>
      <c r="Q393" s="24"/>
      <c r="R393" s="24"/>
      <c r="S393" s="24"/>
      <c r="T393" s="25"/>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spans="1:43" ht="15.75" customHeight="1" x14ac:dyDescent="0.2">
      <c r="A394" s="1"/>
      <c r="B394" s="1"/>
      <c r="C394" s="1"/>
      <c r="D394" s="2"/>
      <c r="E394" s="1"/>
      <c r="F394" s="2"/>
      <c r="G394" s="2"/>
      <c r="H394" s="2"/>
      <c r="I394" s="2"/>
      <c r="J394" s="2"/>
      <c r="K394" s="23"/>
      <c r="L394" s="2"/>
      <c r="M394" s="1"/>
      <c r="N394" s="24"/>
      <c r="O394" s="24"/>
      <c r="P394" s="24"/>
      <c r="Q394" s="24"/>
      <c r="R394" s="24"/>
      <c r="S394" s="24"/>
      <c r="T394" s="25"/>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spans="1:43" ht="15.75" customHeight="1" x14ac:dyDescent="0.2">
      <c r="A395" s="1"/>
      <c r="B395" s="1"/>
      <c r="C395" s="1"/>
      <c r="D395" s="2"/>
      <c r="E395" s="1"/>
      <c r="F395" s="2"/>
      <c r="G395" s="2"/>
      <c r="H395" s="2"/>
      <c r="I395" s="2"/>
      <c r="J395" s="2"/>
      <c r="K395" s="23"/>
      <c r="L395" s="2"/>
      <c r="M395" s="1"/>
      <c r="N395" s="24"/>
      <c r="O395" s="24"/>
      <c r="P395" s="24"/>
      <c r="Q395" s="24"/>
      <c r="R395" s="24"/>
      <c r="S395" s="24"/>
      <c r="T395" s="25"/>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spans="1:43" ht="15.75" customHeight="1" x14ac:dyDescent="0.2">
      <c r="A396" s="1"/>
      <c r="B396" s="1"/>
      <c r="C396" s="1"/>
      <c r="D396" s="2"/>
      <c r="E396" s="1"/>
      <c r="F396" s="2"/>
      <c r="G396" s="2"/>
      <c r="H396" s="2"/>
      <c r="I396" s="2"/>
      <c r="J396" s="2"/>
      <c r="K396" s="23"/>
      <c r="L396" s="2"/>
      <c r="M396" s="1"/>
      <c r="N396" s="24"/>
      <c r="O396" s="24"/>
      <c r="P396" s="24"/>
      <c r="Q396" s="24"/>
      <c r="R396" s="24"/>
      <c r="S396" s="24"/>
      <c r="T396" s="25"/>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spans="1:43" ht="15.75" customHeight="1" x14ac:dyDescent="0.2">
      <c r="A397" s="1"/>
      <c r="B397" s="1"/>
      <c r="C397" s="1"/>
      <c r="D397" s="2"/>
      <c r="E397" s="1"/>
      <c r="F397" s="2"/>
      <c r="G397" s="2"/>
      <c r="H397" s="2"/>
      <c r="I397" s="2"/>
      <c r="J397" s="2"/>
      <c r="K397" s="23"/>
      <c r="L397" s="2"/>
      <c r="M397" s="1"/>
      <c r="N397" s="24"/>
      <c r="O397" s="24"/>
      <c r="P397" s="24"/>
      <c r="Q397" s="24"/>
      <c r="R397" s="24"/>
      <c r="S397" s="24"/>
      <c r="T397" s="25"/>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spans="1:43" ht="15.75" customHeight="1" x14ac:dyDescent="0.2">
      <c r="A398" s="1"/>
      <c r="B398" s="1"/>
      <c r="C398" s="1"/>
      <c r="D398" s="2"/>
      <c r="E398" s="1"/>
      <c r="F398" s="2"/>
      <c r="G398" s="2"/>
      <c r="H398" s="2"/>
      <c r="I398" s="2"/>
      <c r="J398" s="2"/>
      <c r="K398" s="23"/>
      <c r="L398" s="2"/>
      <c r="M398" s="1"/>
      <c r="N398" s="24"/>
      <c r="O398" s="24"/>
      <c r="P398" s="24"/>
      <c r="Q398" s="24"/>
      <c r="R398" s="24"/>
      <c r="S398" s="24"/>
      <c r="T398" s="25"/>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spans="1:43" ht="15.75" customHeight="1" x14ac:dyDescent="0.2">
      <c r="A399" s="1"/>
      <c r="B399" s="1"/>
      <c r="C399" s="1"/>
      <c r="D399" s="2"/>
      <c r="E399" s="1"/>
      <c r="F399" s="2"/>
      <c r="G399" s="2"/>
      <c r="H399" s="2"/>
      <c r="I399" s="2"/>
      <c r="J399" s="2"/>
      <c r="K399" s="23"/>
      <c r="L399" s="2"/>
      <c r="M399" s="1"/>
      <c r="N399" s="24"/>
      <c r="O399" s="24"/>
      <c r="P399" s="24"/>
      <c r="Q399" s="24"/>
      <c r="R399" s="24"/>
      <c r="S399" s="24"/>
      <c r="T399" s="25"/>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spans="1:43" ht="15.75" customHeight="1" x14ac:dyDescent="0.2">
      <c r="A400" s="1"/>
      <c r="B400" s="1"/>
      <c r="C400" s="1"/>
      <c r="D400" s="2"/>
      <c r="E400" s="1"/>
      <c r="F400" s="2"/>
      <c r="G400" s="2"/>
      <c r="H400" s="2"/>
      <c r="I400" s="2"/>
      <c r="J400" s="2"/>
      <c r="K400" s="23"/>
      <c r="L400" s="2"/>
      <c r="M400" s="1"/>
      <c r="N400" s="24"/>
      <c r="O400" s="24"/>
      <c r="P400" s="24"/>
      <c r="Q400" s="24"/>
      <c r="R400" s="24"/>
      <c r="S400" s="24"/>
      <c r="T400" s="25"/>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spans="1:43" ht="15.75" customHeight="1" x14ac:dyDescent="0.2">
      <c r="A401" s="1"/>
      <c r="B401" s="1"/>
      <c r="C401" s="1"/>
      <c r="D401" s="2"/>
      <c r="E401" s="1"/>
      <c r="F401" s="2"/>
      <c r="G401" s="2"/>
      <c r="H401" s="2"/>
      <c r="I401" s="2"/>
      <c r="J401" s="2"/>
      <c r="K401" s="23"/>
      <c r="L401" s="2"/>
      <c r="M401" s="1"/>
      <c r="N401" s="24"/>
      <c r="O401" s="24"/>
      <c r="P401" s="24"/>
      <c r="Q401" s="24"/>
      <c r="R401" s="24"/>
      <c r="S401" s="24"/>
      <c r="T401" s="25"/>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spans="1:43" ht="15.75" customHeight="1" x14ac:dyDescent="0.2">
      <c r="A402" s="1"/>
      <c r="B402" s="1"/>
      <c r="C402" s="1"/>
      <c r="D402" s="2"/>
      <c r="E402" s="1"/>
      <c r="F402" s="2"/>
      <c r="G402" s="2"/>
      <c r="H402" s="2"/>
      <c r="I402" s="2"/>
      <c r="J402" s="2"/>
      <c r="K402" s="23"/>
      <c r="L402" s="2"/>
      <c r="M402" s="1"/>
      <c r="N402" s="24"/>
      <c r="O402" s="24"/>
      <c r="P402" s="24"/>
      <c r="Q402" s="24"/>
      <c r="R402" s="24"/>
      <c r="S402" s="24"/>
      <c r="T402" s="25"/>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spans="1:43" ht="15.75" customHeight="1" x14ac:dyDescent="0.2">
      <c r="A403" s="1"/>
      <c r="B403" s="1"/>
      <c r="C403" s="1"/>
      <c r="D403" s="2"/>
      <c r="E403" s="1"/>
      <c r="F403" s="2"/>
      <c r="G403" s="2"/>
      <c r="H403" s="2"/>
      <c r="I403" s="2"/>
      <c r="J403" s="2"/>
      <c r="K403" s="23"/>
      <c r="L403" s="2"/>
      <c r="M403" s="1"/>
      <c r="N403" s="24"/>
      <c r="O403" s="24"/>
      <c r="P403" s="24"/>
      <c r="Q403" s="24"/>
      <c r="R403" s="24"/>
      <c r="S403" s="24"/>
      <c r="T403" s="25"/>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spans="1:43" ht="15.75" customHeight="1" x14ac:dyDescent="0.2">
      <c r="A404" s="1"/>
      <c r="B404" s="1"/>
      <c r="C404" s="1"/>
      <c r="D404" s="2"/>
      <c r="E404" s="1"/>
      <c r="F404" s="2"/>
      <c r="G404" s="2"/>
      <c r="H404" s="2"/>
      <c r="I404" s="2"/>
      <c r="J404" s="2"/>
      <c r="K404" s="23"/>
      <c r="L404" s="2"/>
      <c r="M404" s="1"/>
      <c r="N404" s="24"/>
      <c r="O404" s="24"/>
      <c r="P404" s="24"/>
      <c r="Q404" s="24"/>
      <c r="R404" s="24"/>
      <c r="S404" s="24"/>
      <c r="T404" s="25"/>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spans="1:43" ht="15.75" customHeight="1" x14ac:dyDescent="0.2">
      <c r="A405" s="1"/>
      <c r="B405" s="1"/>
      <c r="C405" s="1"/>
      <c r="D405" s="2"/>
      <c r="E405" s="1"/>
      <c r="F405" s="2"/>
      <c r="G405" s="2"/>
      <c r="H405" s="2"/>
      <c r="I405" s="2"/>
      <c r="J405" s="2"/>
      <c r="K405" s="23"/>
      <c r="L405" s="2"/>
      <c r="M405" s="1"/>
      <c r="N405" s="24"/>
      <c r="O405" s="24"/>
      <c r="P405" s="24"/>
      <c r="Q405" s="24"/>
      <c r="R405" s="24"/>
      <c r="S405" s="24"/>
      <c r="T405" s="25"/>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spans="1:43" ht="15.75" customHeight="1" x14ac:dyDescent="0.2">
      <c r="A406" s="1"/>
      <c r="B406" s="1"/>
      <c r="C406" s="1"/>
      <c r="D406" s="2"/>
      <c r="E406" s="1"/>
      <c r="F406" s="2"/>
      <c r="G406" s="2"/>
      <c r="H406" s="2"/>
      <c r="I406" s="2"/>
      <c r="J406" s="2"/>
      <c r="K406" s="23"/>
      <c r="L406" s="2"/>
      <c r="M406" s="1"/>
      <c r="N406" s="24"/>
      <c r="O406" s="24"/>
      <c r="P406" s="24"/>
      <c r="Q406" s="24"/>
      <c r="R406" s="24"/>
      <c r="S406" s="24"/>
      <c r="T406" s="25"/>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spans="1:43" ht="15.75" customHeight="1" x14ac:dyDescent="0.2">
      <c r="A407" s="1"/>
      <c r="B407" s="1"/>
      <c r="C407" s="1"/>
      <c r="D407" s="2"/>
      <c r="E407" s="1"/>
      <c r="F407" s="2"/>
      <c r="G407" s="2"/>
      <c r="H407" s="2"/>
      <c r="I407" s="2"/>
      <c r="J407" s="2"/>
      <c r="K407" s="23"/>
      <c r="L407" s="2"/>
      <c r="M407" s="1"/>
      <c r="N407" s="24"/>
      <c r="O407" s="24"/>
      <c r="P407" s="24"/>
      <c r="Q407" s="24"/>
      <c r="R407" s="24"/>
      <c r="S407" s="24"/>
      <c r="T407" s="25"/>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spans="1:43" ht="15.75" customHeight="1" x14ac:dyDescent="0.2">
      <c r="A408" s="1"/>
      <c r="B408" s="1"/>
      <c r="C408" s="1"/>
      <c r="D408" s="2"/>
      <c r="E408" s="1"/>
      <c r="F408" s="2"/>
      <c r="G408" s="2"/>
      <c r="H408" s="2"/>
      <c r="I408" s="2"/>
      <c r="J408" s="2"/>
      <c r="K408" s="23"/>
      <c r="L408" s="2"/>
      <c r="M408" s="1"/>
      <c r="N408" s="24"/>
      <c r="O408" s="24"/>
      <c r="P408" s="24"/>
      <c r="Q408" s="24"/>
      <c r="R408" s="24"/>
      <c r="S408" s="24"/>
      <c r="T408" s="25"/>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spans="1:43" ht="15.75" customHeight="1" x14ac:dyDescent="0.2">
      <c r="A409" s="1"/>
      <c r="B409" s="1"/>
      <c r="C409" s="1"/>
      <c r="D409" s="2"/>
      <c r="E409" s="1"/>
      <c r="F409" s="2"/>
      <c r="G409" s="2"/>
      <c r="H409" s="2"/>
      <c r="I409" s="2"/>
      <c r="J409" s="2"/>
      <c r="K409" s="23"/>
      <c r="L409" s="2"/>
      <c r="M409" s="1"/>
      <c r="N409" s="24"/>
      <c r="O409" s="24"/>
      <c r="P409" s="24"/>
      <c r="Q409" s="24"/>
      <c r="R409" s="24"/>
      <c r="S409" s="24"/>
      <c r="T409" s="25"/>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spans="1:43" ht="15.75" customHeight="1" x14ac:dyDescent="0.2">
      <c r="A410" s="1"/>
      <c r="B410" s="1"/>
      <c r="C410" s="1"/>
      <c r="D410" s="2"/>
      <c r="E410" s="1"/>
      <c r="F410" s="2"/>
      <c r="G410" s="2"/>
      <c r="H410" s="2"/>
      <c r="I410" s="2"/>
      <c r="J410" s="2"/>
      <c r="K410" s="23"/>
      <c r="L410" s="2"/>
      <c r="M410" s="1"/>
      <c r="N410" s="24"/>
      <c r="O410" s="24"/>
      <c r="P410" s="24"/>
      <c r="Q410" s="24"/>
      <c r="R410" s="24"/>
      <c r="S410" s="24"/>
      <c r="T410" s="25"/>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spans="1:43" ht="15.75" customHeight="1" x14ac:dyDescent="0.2">
      <c r="A411" s="1"/>
      <c r="B411" s="1"/>
      <c r="C411" s="1"/>
      <c r="D411" s="2"/>
      <c r="E411" s="1"/>
      <c r="F411" s="2"/>
      <c r="G411" s="2"/>
      <c r="H411" s="2"/>
      <c r="I411" s="2"/>
      <c r="J411" s="2"/>
      <c r="K411" s="23"/>
      <c r="L411" s="2"/>
      <c r="M411" s="1"/>
      <c r="N411" s="24"/>
      <c r="O411" s="24"/>
      <c r="P411" s="24"/>
      <c r="Q411" s="24"/>
      <c r="R411" s="24"/>
      <c r="S411" s="24"/>
      <c r="T411" s="25"/>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spans="1:43" ht="15.75" customHeight="1" x14ac:dyDescent="0.2">
      <c r="A412" s="1"/>
      <c r="B412" s="1"/>
      <c r="C412" s="1"/>
      <c r="D412" s="2"/>
      <c r="E412" s="1"/>
      <c r="F412" s="2"/>
      <c r="G412" s="2"/>
      <c r="H412" s="2"/>
      <c r="I412" s="2"/>
      <c r="J412" s="2"/>
      <c r="K412" s="23"/>
      <c r="L412" s="2"/>
      <c r="M412" s="1"/>
      <c r="N412" s="24"/>
      <c r="O412" s="24"/>
      <c r="P412" s="24"/>
      <c r="Q412" s="24"/>
      <c r="R412" s="24"/>
      <c r="S412" s="24"/>
      <c r="T412" s="25"/>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spans="1:43" ht="15.75" customHeight="1" x14ac:dyDescent="0.2">
      <c r="A413" s="1"/>
      <c r="B413" s="1"/>
      <c r="C413" s="1"/>
      <c r="D413" s="2"/>
      <c r="E413" s="1"/>
      <c r="F413" s="2"/>
      <c r="G413" s="2"/>
      <c r="H413" s="2"/>
      <c r="I413" s="2"/>
      <c r="J413" s="2"/>
      <c r="K413" s="23"/>
      <c r="L413" s="2"/>
      <c r="M413" s="1"/>
      <c r="N413" s="24"/>
      <c r="O413" s="24"/>
      <c r="P413" s="24"/>
      <c r="Q413" s="24"/>
      <c r="R413" s="24"/>
      <c r="S413" s="24"/>
      <c r="T413" s="25"/>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spans="1:43" ht="15.75" customHeight="1" x14ac:dyDescent="0.2">
      <c r="A414" s="1"/>
      <c r="B414" s="1"/>
      <c r="C414" s="1"/>
      <c r="D414" s="2"/>
      <c r="E414" s="1"/>
      <c r="F414" s="2"/>
      <c r="G414" s="2"/>
      <c r="H414" s="2"/>
      <c r="I414" s="2"/>
      <c r="J414" s="2"/>
      <c r="K414" s="23"/>
      <c r="L414" s="2"/>
      <c r="M414" s="1"/>
      <c r="N414" s="24"/>
      <c r="O414" s="24"/>
      <c r="P414" s="24"/>
      <c r="Q414" s="24"/>
      <c r="R414" s="24"/>
      <c r="S414" s="24"/>
      <c r="T414" s="25"/>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spans="1:43" ht="15.75" customHeight="1" x14ac:dyDescent="0.2">
      <c r="A415" s="1"/>
      <c r="B415" s="1"/>
      <c r="C415" s="1"/>
      <c r="D415" s="2"/>
      <c r="E415" s="1"/>
      <c r="F415" s="2"/>
      <c r="G415" s="2"/>
      <c r="H415" s="2"/>
      <c r="I415" s="2"/>
      <c r="J415" s="2"/>
      <c r="K415" s="23"/>
      <c r="L415" s="2"/>
      <c r="M415" s="1"/>
      <c r="N415" s="24"/>
      <c r="O415" s="24"/>
      <c r="P415" s="24"/>
      <c r="Q415" s="24"/>
      <c r="R415" s="24"/>
      <c r="S415" s="24"/>
      <c r="T415" s="25"/>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spans="1:43" ht="15.75" customHeight="1" x14ac:dyDescent="0.2">
      <c r="A416" s="1"/>
      <c r="B416" s="1"/>
      <c r="C416" s="1"/>
      <c r="D416" s="2"/>
      <c r="E416" s="1"/>
      <c r="F416" s="2"/>
      <c r="G416" s="2"/>
      <c r="H416" s="2"/>
      <c r="I416" s="2"/>
      <c r="J416" s="2"/>
      <c r="K416" s="23"/>
      <c r="L416" s="2"/>
      <c r="M416" s="1"/>
      <c r="N416" s="24"/>
      <c r="O416" s="24"/>
      <c r="P416" s="24"/>
      <c r="Q416" s="24"/>
      <c r="R416" s="24"/>
      <c r="S416" s="24"/>
      <c r="T416" s="25"/>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spans="1:43" ht="15.75" customHeight="1" x14ac:dyDescent="0.2">
      <c r="A417" s="1"/>
      <c r="B417" s="1"/>
      <c r="C417" s="1"/>
      <c r="D417" s="2"/>
      <c r="E417" s="1"/>
      <c r="F417" s="2"/>
      <c r="G417" s="2"/>
      <c r="H417" s="2"/>
      <c r="I417" s="2"/>
      <c r="J417" s="2"/>
      <c r="K417" s="23"/>
      <c r="L417" s="2"/>
      <c r="M417" s="1"/>
      <c r="N417" s="24"/>
      <c r="O417" s="24"/>
      <c r="P417" s="24"/>
      <c r="Q417" s="24"/>
      <c r="R417" s="24"/>
      <c r="S417" s="24"/>
      <c r="T417" s="25"/>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spans="1:43" ht="15.75" customHeight="1" x14ac:dyDescent="0.2">
      <c r="A418" s="1"/>
      <c r="B418" s="1"/>
      <c r="C418" s="1"/>
      <c r="D418" s="2"/>
      <c r="E418" s="1"/>
      <c r="F418" s="2"/>
      <c r="G418" s="2"/>
      <c r="H418" s="2"/>
      <c r="I418" s="2"/>
      <c r="J418" s="2"/>
      <c r="K418" s="23"/>
      <c r="L418" s="2"/>
      <c r="M418" s="1"/>
      <c r="N418" s="24"/>
      <c r="O418" s="24"/>
      <c r="P418" s="24"/>
      <c r="Q418" s="24"/>
      <c r="R418" s="24"/>
      <c r="S418" s="24"/>
      <c r="T418" s="25"/>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spans="1:43" ht="15.75" customHeight="1" x14ac:dyDescent="0.2">
      <c r="A419" s="1"/>
      <c r="B419" s="1"/>
      <c r="C419" s="1"/>
      <c r="D419" s="2"/>
      <c r="E419" s="1"/>
      <c r="F419" s="2"/>
      <c r="G419" s="2"/>
      <c r="H419" s="2"/>
      <c r="I419" s="2"/>
      <c r="J419" s="2"/>
      <c r="K419" s="23"/>
      <c r="L419" s="2"/>
      <c r="M419" s="1"/>
      <c r="N419" s="24"/>
      <c r="O419" s="24"/>
      <c r="P419" s="24"/>
      <c r="Q419" s="24"/>
      <c r="R419" s="24"/>
      <c r="S419" s="24"/>
      <c r="T419" s="25"/>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spans="1:43" ht="15.75" customHeight="1" x14ac:dyDescent="0.2">
      <c r="A420" s="1"/>
      <c r="B420" s="1"/>
      <c r="C420" s="1"/>
      <c r="D420" s="2"/>
      <c r="E420" s="1"/>
      <c r="F420" s="2"/>
      <c r="G420" s="2"/>
      <c r="H420" s="2"/>
      <c r="I420" s="2"/>
      <c r="J420" s="2"/>
      <c r="K420" s="23"/>
      <c r="L420" s="2"/>
      <c r="M420" s="1"/>
      <c r="N420" s="24"/>
      <c r="O420" s="24"/>
      <c r="P420" s="24"/>
      <c r="Q420" s="24"/>
      <c r="R420" s="24"/>
      <c r="S420" s="24"/>
      <c r="T420" s="25"/>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spans="1:43" ht="15.75" customHeight="1" x14ac:dyDescent="0.2">
      <c r="A421" s="1"/>
      <c r="B421" s="1"/>
      <c r="C421" s="1"/>
      <c r="D421" s="2"/>
      <c r="E421" s="1"/>
      <c r="F421" s="2"/>
      <c r="G421" s="2"/>
      <c r="H421" s="2"/>
      <c r="I421" s="2"/>
      <c r="J421" s="2"/>
      <c r="K421" s="23"/>
      <c r="L421" s="2"/>
      <c r="M421" s="1"/>
      <c r="N421" s="24"/>
      <c r="O421" s="24"/>
      <c r="P421" s="24"/>
      <c r="Q421" s="24"/>
      <c r="R421" s="24"/>
      <c r="S421" s="24"/>
      <c r="T421" s="25"/>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spans="1:43" ht="15.75" customHeight="1" x14ac:dyDescent="0.2">
      <c r="A422" s="1"/>
      <c r="B422" s="1"/>
      <c r="C422" s="1"/>
      <c r="D422" s="2"/>
      <c r="E422" s="1"/>
      <c r="F422" s="2"/>
      <c r="G422" s="2"/>
      <c r="H422" s="2"/>
      <c r="I422" s="2"/>
      <c r="J422" s="2"/>
      <c r="K422" s="23"/>
      <c r="L422" s="2"/>
      <c r="M422" s="1"/>
      <c r="N422" s="24"/>
      <c r="O422" s="24"/>
      <c r="P422" s="24"/>
      <c r="Q422" s="24"/>
      <c r="R422" s="24"/>
      <c r="S422" s="24"/>
      <c r="T422" s="25"/>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spans="1:43" ht="15.75" customHeight="1" x14ac:dyDescent="0.2">
      <c r="A423" s="1"/>
      <c r="B423" s="1"/>
      <c r="C423" s="1"/>
      <c r="D423" s="2"/>
      <c r="E423" s="1"/>
      <c r="F423" s="2"/>
      <c r="G423" s="2"/>
      <c r="H423" s="2"/>
      <c r="I423" s="2"/>
      <c r="J423" s="2"/>
      <c r="K423" s="23"/>
      <c r="L423" s="2"/>
      <c r="M423" s="1"/>
      <c r="N423" s="24"/>
      <c r="O423" s="24"/>
      <c r="P423" s="24"/>
      <c r="Q423" s="24"/>
      <c r="R423" s="24"/>
      <c r="S423" s="24"/>
      <c r="T423" s="25"/>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spans="1:43" ht="15.75" customHeight="1" x14ac:dyDescent="0.2">
      <c r="A424" s="1"/>
      <c r="B424" s="1"/>
      <c r="C424" s="1"/>
      <c r="D424" s="2"/>
      <c r="E424" s="1"/>
      <c r="F424" s="2"/>
      <c r="G424" s="2"/>
      <c r="H424" s="2"/>
      <c r="I424" s="2"/>
      <c r="J424" s="2"/>
      <c r="K424" s="23"/>
      <c r="L424" s="2"/>
      <c r="M424" s="1"/>
      <c r="N424" s="24"/>
      <c r="O424" s="24"/>
      <c r="P424" s="24"/>
      <c r="Q424" s="24"/>
      <c r="R424" s="24"/>
      <c r="S424" s="24"/>
      <c r="T424" s="25"/>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spans="1:43" ht="15.75" customHeight="1" x14ac:dyDescent="0.2">
      <c r="A425" s="1"/>
      <c r="B425" s="1"/>
      <c r="C425" s="1"/>
      <c r="D425" s="2"/>
      <c r="E425" s="1"/>
      <c r="F425" s="2"/>
      <c r="G425" s="2"/>
      <c r="H425" s="2"/>
      <c r="I425" s="2"/>
      <c r="J425" s="2"/>
      <c r="K425" s="23"/>
      <c r="L425" s="2"/>
      <c r="M425" s="1"/>
      <c r="N425" s="24"/>
      <c r="O425" s="24"/>
      <c r="P425" s="24"/>
      <c r="Q425" s="24"/>
      <c r="R425" s="24"/>
      <c r="S425" s="24"/>
      <c r="T425" s="25"/>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spans="1:43" ht="15.75" customHeight="1" x14ac:dyDescent="0.2">
      <c r="A426" s="1"/>
      <c r="B426" s="1"/>
      <c r="C426" s="1"/>
      <c r="D426" s="2"/>
      <c r="E426" s="1"/>
      <c r="F426" s="2"/>
      <c r="G426" s="2"/>
      <c r="H426" s="2"/>
      <c r="I426" s="2"/>
      <c r="J426" s="2"/>
      <c r="K426" s="23"/>
      <c r="L426" s="2"/>
      <c r="M426" s="1"/>
      <c r="N426" s="24"/>
      <c r="O426" s="24"/>
      <c r="P426" s="24"/>
      <c r="Q426" s="24"/>
      <c r="R426" s="24"/>
      <c r="S426" s="24"/>
      <c r="T426" s="25"/>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spans="1:43" ht="15.75" customHeight="1" x14ac:dyDescent="0.2">
      <c r="A427" s="1"/>
      <c r="B427" s="1"/>
      <c r="C427" s="1"/>
      <c r="D427" s="2"/>
      <c r="E427" s="1"/>
      <c r="F427" s="2"/>
      <c r="G427" s="2"/>
      <c r="H427" s="2"/>
      <c r="I427" s="2"/>
      <c r="J427" s="2"/>
      <c r="K427" s="23"/>
      <c r="L427" s="2"/>
      <c r="M427" s="1"/>
      <c r="N427" s="24"/>
      <c r="O427" s="24"/>
      <c r="P427" s="24"/>
      <c r="Q427" s="24"/>
      <c r="R427" s="24"/>
      <c r="S427" s="24"/>
      <c r="T427" s="25"/>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spans="1:43" ht="15.75" customHeight="1" x14ac:dyDescent="0.2">
      <c r="A428" s="1"/>
      <c r="B428" s="1"/>
      <c r="C428" s="1"/>
      <c r="D428" s="2"/>
      <c r="E428" s="1"/>
      <c r="F428" s="2"/>
      <c r="G428" s="2"/>
      <c r="H428" s="2"/>
      <c r="I428" s="2"/>
      <c r="J428" s="2"/>
      <c r="K428" s="23"/>
      <c r="L428" s="2"/>
      <c r="M428" s="1"/>
      <c r="N428" s="24"/>
      <c r="O428" s="24"/>
      <c r="P428" s="24"/>
      <c r="Q428" s="24"/>
      <c r="R428" s="24"/>
      <c r="S428" s="24"/>
      <c r="T428" s="25"/>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spans="1:43" ht="15.75" customHeight="1" x14ac:dyDescent="0.2">
      <c r="A429" s="1"/>
      <c r="B429" s="1"/>
      <c r="C429" s="1"/>
      <c r="D429" s="2"/>
      <c r="E429" s="1"/>
      <c r="F429" s="2"/>
      <c r="G429" s="2"/>
      <c r="H429" s="2"/>
      <c r="I429" s="2"/>
      <c r="J429" s="2"/>
      <c r="K429" s="23"/>
      <c r="L429" s="2"/>
      <c r="M429" s="1"/>
      <c r="N429" s="24"/>
      <c r="O429" s="24"/>
      <c r="P429" s="24"/>
      <c r="Q429" s="24"/>
      <c r="R429" s="24"/>
      <c r="S429" s="24"/>
      <c r="T429" s="25"/>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spans="1:43" ht="15.75" customHeight="1" x14ac:dyDescent="0.2">
      <c r="A430" s="1"/>
      <c r="B430" s="1"/>
      <c r="C430" s="1"/>
      <c r="D430" s="2"/>
      <c r="E430" s="1"/>
      <c r="F430" s="2"/>
      <c r="G430" s="2"/>
      <c r="H430" s="2"/>
      <c r="I430" s="2"/>
      <c r="J430" s="2"/>
      <c r="K430" s="23"/>
      <c r="L430" s="2"/>
      <c r="M430" s="1"/>
      <c r="N430" s="24"/>
      <c r="O430" s="24"/>
      <c r="P430" s="24"/>
      <c r="Q430" s="24"/>
      <c r="R430" s="24"/>
      <c r="S430" s="24"/>
      <c r="T430" s="25"/>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spans="1:43" ht="15.75" customHeight="1" x14ac:dyDescent="0.2">
      <c r="A431" s="1"/>
      <c r="B431" s="1"/>
      <c r="C431" s="1"/>
      <c r="D431" s="2"/>
      <c r="E431" s="1"/>
      <c r="F431" s="2"/>
      <c r="G431" s="2"/>
      <c r="H431" s="2"/>
      <c r="I431" s="2"/>
      <c r="J431" s="2"/>
      <c r="K431" s="23"/>
      <c r="L431" s="2"/>
      <c r="M431" s="1"/>
      <c r="N431" s="24"/>
      <c r="O431" s="24"/>
      <c r="P431" s="24"/>
      <c r="Q431" s="24"/>
      <c r="R431" s="24"/>
      <c r="S431" s="24"/>
      <c r="T431" s="25"/>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spans="1:43" ht="15.75" customHeight="1" x14ac:dyDescent="0.2">
      <c r="A432" s="1"/>
      <c r="B432" s="1"/>
      <c r="C432" s="1"/>
      <c r="D432" s="2"/>
      <c r="E432" s="1"/>
      <c r="F432" s="2"/>
      <c r="G432" s="2"/>
      <c r="H432" s="2"/>
      <c r="I432" s="2"/>
      <c r="J432" s="2"/>
      <c r="K432" s="23"/>
      <c r="L432" s="2"/>
      <c r="M432" s="1"/>
      <c r="N432" s="24"/>
      <c r="O432" s="24"/>
      <c r="P432" s="24"/>
      <c r="Q432" s="24"/>
      <c r="R432" s="24"/>
      <c r="S432" s="24"/>
      <c r="T432" s="25"/>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spans="1:43" ht="15.75" customHeight="1" x14ac:dyDescent="0.2">
      <c r="A433" s="1"/>
      <c r="B433" s="1"/>
      <c r="C433" s="1"/>
      <c r="D433" s="2"/>
      <c r="E433" s="1"/>
      <c r="F433" s="2"/>
      <c r="G433" s="2"/>
      <c r="H433" s="2"/>
      <c r="I433" s="2"/>
      <c r="J433" s="2"/>
      <c r="K433" s="23"/>
      <c r="L433" s="2"/>
      <c r="M433" s="1"/>
      <c r="N433" s="24"/>
      <c r="O433" s="24"/>
      <c r="P433" s="24"/>
      <c r="Q433" s="24"/>
      <c r="R433" s="24"/>
      <c r="S433" s="24"/>
      <c r="T433" s="25"/>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spans="1:43" ht="15.75" customHeight="1" x14ac:dyDescent="0.2">
      <c r="A434" s="1"/>
      <c r="B434" s="1"/>
      <c r="C434" s="1"/>
      <c r="D434" s="2"/>
      <c r="E434" s="1"/>
      <c r="F434" s="2"/>
      <c r="G434" s="2"/>
      <c r="H434" s="2"/>
      <c r="I434" s="2"/>
      <c r="J434" s="2"/>
      <c r="K434" s="23"/>
      <c r="L434" s="2"/>
      <c r="M434" s="1"/>
      <c r="N434" s="24"/>
      <c r="O434" s="24"/>
      <c r="P434" s="24"/>
      <c r="Q434" s="24"/>
      <c r="R434" s="24"/>
      <c r="S434" s="24"/>
      <c r="T434" s="25"/>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spans="1:43" ht="15.75" customHeight="1" x14ac:dyDescent="0.2">
      <c r="A435" s="1"/>
      <c r="B435" s="1"/>
      <c r="C435" s="1"/>
      <c r="D435" s="2"/>
      <c r="E435" s="1"/>
      <c r="F435" s="2"/>
      <c r="G435" s="2"/>
      <c r="H435" s="2"/>
      <c r="I435" s="2"/>
      <c r="J435" s="2"/>
      <c r="K435" s="23"/>
      <c r="L435" s="2"/>
      <c r="M435" s="1"/>
      <c r="N435" s="24"/>
      <c r="O435" s="24"/>
      <c r="P435" s="24"/>
      <c r="Q435" s="24"/>
      <c r="R435" s="24"/>
      <c r="S435" s="24"/>
      <c r="T435" s="25"/>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spans="1:43" ht="15.75" customHeight="1" x14ac:dyDescent="0.2">
      <c r="A436" s="1"/>
      <c r="B436" s="1"/>
      <c r="C436" s="1"/>
      <c r="D436" s="2"/>
      <c r="E436" s="1"/>
      <c r="F436" s="2"/>
      <c r="G436" s="2"/>
      <c r="H436" s="2"/>
      <c r="I436" s="2"/>
      <c r="J436" s="2"/>
      <c r="K436" s="23"/>
      <c r="L436" s="2"/>
      <c r="M436" s="1"/>
      <c r="N436" s="24"/>
      <c r="O436" s="24"/>
      <c r="P436" s="24"/>
      <c r="Q436" s="24"/>
      <c r="R436" s="24"/>
      <c r="S436" s="24"/>
      <c r="T436" s="25"/>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spans="1:43" ht="15.75" customHeight="1" x14ac:dyDescent="0.2">
      <c r="A437" s="1"/>
      <c r="B437" s="1"/>
      <c r="C437" s="1"/>
      <c r="D437" s="2"/>
      <c r="E437" s="1"/>
      <c r="F437" s="2"/>
      <c r="G437" s="2"/>
      <c r="H437" s="2"/>
      <c r="I437" s="2"/>
      <c r="J437" s="2"/>
      <c r="K437" s="23"/>
      <c r="L437" s="2"/>
      <c r="M437" s="1"/>
      <c r="N437" s="24"/>
      <c r="O437" s="24"/>
      <c r="P437" s="24"/>
      <c r="Q437" s="24"/>
      <c r="R437" s="24"/>
      <c r="S437" s="24"/>
      <c r="T437" s="25"/>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spans="1:43" ht="15.75" customHeight="1" x14ac:dyDescent="0.2">
      <c r="A438" s="1"/>
      <c r="B438" s="1"/>
      <c r="C438" s="1"/>
      <c r="D438" s="2"/>
      <c r="E438" s="1"/>
      <c r="F438" s="2"/>
      <c r="G438" s="2"/>
      <c r="H438" s="2"/>
      <c r="I438" s="2"/>
      <c r="J438" s="2"/>
      <c r="K438" s="23"/>
      <c r="L438" s="2"/>
      <c r="M438" s="1"/>
      <c r="N438" s="24"/>
      <c r="O438" s="24"/>
      <c r="P438" s="24"/>
      <c r="Q438" s="24"/>
      <c r="R438" s="24"/>
      <c r="S438" s="24"/>
      <c r="T438" s="25"/>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spans="1:43" ht="15.75" customHeight="1" x14ac:dyDescent="0.2">
      <c r="A439" s="1"/>
      <c r="B439" s="1"/>
      <c r="C439" s="1"/>
      <c r="D439" s="2"/>
      <c r="E439" s="1"/>
      <c r="F439" s="2"/>
      <c r="G439" s="2"/>
      <c r="H439" s="2"/>
      <c r="I439" s="2"/>
      <c r="J439" s="2"/>
      <c r="K439" s="23"/>
      <c r="L439" s="2"/>
      <c r="M439" s="1"/>
      <c r="N439" s="24"/>
      <c r="O439" s="24"/>
      <c r="P439" s="24"/>
      <c r="Q439" s="24"/>
      <c r="R439" s="24"/>
      <c r="S439" s="24"/>
      <c r="T439" s="25"/>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spans="1:43" ht="15.75" customHeight="1" x14ac:dyDescent="0.2">
      <c r="A440" s="1"/>
      <c r="B440" s="1"/>
      <c r="C440" s="1"/>
      <c r="D440" s="2"/>
      <c r="E440" s="1"/>
      <c r="F440" s="2"/>
      <c r="G440" s="2"/>
      <c r="H440" s="2"/>
      <c r="I440" s="2"/>
      <c r="J440" s="2"/>
      <c r="K440" s="23"/>
      <c r="L440" s="2"/>
      <c r="M440" s="1"/>
      <c r="N440" s="24"/>
      <c r="O440" s="24"/>
      <c r="P440" s="24"/>
      <c r="Q440" s="24"/>
      <c r="R440" s="24"/>
      <c r="S440" s="24"/>
      <c r="T440" s="25"/>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spans="1:43" ht="15.75" customHeight="1" x14ac:dyDescent="0.2">
      <c r="A441" s="1"/>
      <c r="B441" s="1"/>
      <c r="C441" s="1"/>
      <c r="D441" s="2"/>
      <c r="E441" s="1"/>
      <c r="F441" s="2"/>
      <c r="G441" s="2"/>
      <c r="H441" s="2"/>
      <c r="I441" s="2"/>
      <c r="J441" s="2"/>
      <c r="K441" s="23"/>
      <c r="L441" s="2"/>
      <c r="M441" s="1"/>
      <c r="N441" s="24"/>
      <c r="O441" s="24"/>
      <c r="P441" s="24"/>
      <c r="Q441" s="24"/>
      <c r="R441" s="24"/>
      <c r="S441" s="24"/>
      <c r="T441" s="25"/>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spans="1:43" ht="15.75" customHeight="1" x14ac:dyDescent="0.2">
      <c r="A442" s="1"/>
      <c r="B442" s="1"/>
      <c r="C442" s="1"/>
      <c r="D442" s="2"/>
      <c r="E442" s="1"/>
      <c r="F442" s="2"/>
      <c r="G442" s="2"/>
      <c r="H442" s="2"/>
      <c r="I442" s="2"/>
      <c r="J442" s="2"/>
      <c r="K442" s="23"/>
      <c r="L442" s="2"/>
      <c r="M442" s="1"/>
      <c r="N442" s="24"/>
      <c r="O442" s="24"/>
      <c r="P442" s="24"/>
      <c r="Q442" s="24"/>
      <c r="R442" s="24"/>
      <c r="S442" s="24"/>
      <c r="T442" s="25"/>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spans="1:43" ht="15.75" customHeight="1" x14ac:dyDescent="0.2">
      <c r="A443" s="1"/>
      <c r="B443" s="1"/>
      <c r="C443" s="1"/>
      <c r="D443" s="2"/>
      <c r="E443" s="1"/>
      <c r="F443" s="2"/>
      <c r="G443" s="2"/>
      <c r="H443" s="2"/>
      <c r="I443" s="2"/>
      <c r="J443" s="2"/>
      <c r="K443" s="23"/>
      <c r="L443" s="2"/>
      <c r="M443" s="1"/>
      <c r="N443" s="24"/>
      <c r="O443" s="24"/>
      <c r="P443" s="24"/>
      <c r="Q443" s="24"/>
      <c r="R443" s="24"/>
      <c r="S443" s="24"/>
      <c r="T443" s="25"/>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spans="1:43" ht="15.75" customHeight="1" x14ac:dyDescent="0.2">
      <c r="A444" s="1"/>
      <c r="B444" s="1"/>
      <c r="C444" s="1"/>
      <c r="D444" s="2"/>
      <c r="E444" s="1"/>
      <c r="F444" s="2"/>
      <c r="G444" s="2"/>
      <c r="H444" s="2"/>
      <c r="I444" s="2"/>
      <c r="J444" s="2"/>
      <c r="K444" s="23"/>
      <c r="L444" s="2"/>
      <c r="M444" s="1"/>
      <c r="N444" s="24"/>
      <c r="O444" s="24"/>
      <c r="P444" s="24"/>
      <c r="Q444" s="24"/>
      <c r="R444" s="24"/>
      <c r="S444" s="24"/>
      <c r="T444" s="25"/>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spans="1:43" ht="15.75" customHeight="1" x14ac:dyDescent="0.2">
      <c r="A445" s="1"/>
      <c r="B445" s="1"/>
      <c r="C445" s="1"/>
      <c r="D445" s="2"/>
      <c r="E445" s="1"/>
      <c r="F445" s="2"/>
      <c r="G445" s="2"/>
      <c r="H445" s="2"/>
      <c r="I445" s="2"/>
      <c r="J445" s="2"/>
      <c r="K445" s="23"/>
      <c r="L445" s="2"/>
      <c r="M445" s="1"/>
      <c r="N445" s="24"/>
      <c r="O445" s="24"/>
      <c r="P445" s="24"/>
      <c r="Q445" s="24"/>
      <c r="R445" s="24"/>
      <c r="S445" s="24"/>
      <c r="T445" s="25"/>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spans="1:43" ht="15.75" customHeight="1" x14ac:dyDescent="0.2">
      <c r="A446" s="1"/>
      <c r="B446" s="1"/>
      <c r="C446" s="1"/>
      <c r="D446" s="2"/>
      <c r="E446" s="1"/>
      <c r="F446" s="2"/>
      <c r="G446" s="2"/>
      <c r="H446" s="2"/>
      <c r="I446" s="2"/>
      <c r="J446" s="2"/>
      <c r="K446" s="23"/>
      <c r="L446" s="2"/>
      <c r="M446" s="1"/>
      <c r="N446" s="24"/>
      <c r="O446" s="24"/>
      <c r="P446" s="24"/>
      <c r="Q446" s="24"/>
      <c r="R446" s="24"/>
      <c r="S446" s="24"/>
      <c r="T446" s="25"/>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spans="1:43" ht="15.75" customHeight="1" x14ac:dyDescent="0.2">
      <c r="A447" s="1"/>
      <c r="B447" s="1"/>
      <c r="C447" s="1"/>
      <c r="D447" s="2"/>
      <c r="E447" s="1"/>
      <c r="F447" s="2"/>
      <c r="G447" s="2"/>
      <c r="H447" s="2"/>
      <c r="I447" s="2"/>
      <c r="J447" s="2"/>
      <c r="K447" s="23"/>
      <c r="L447" s="2"/>
      <c r="M447" s="1"/>
      <c r="N447" s="24"/>
      <c r="O447" s="24"/>
      <c r="P447" s="24"/>
      <c r="Q447" s="24"/>
      <c r="R447" s="24"/>
      <c r="S447" s="24"/>
      <c r="T447" s="25"/>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spans="1:43" ht="15.75" customHeight="1" x14ac:dyDescent="0.2">
      <c r="A448" s="1"/>
      <c r="B448" s="1"/>
      <c r="C448" s="1"/>
      <c r="D448" s="2"/>
      <c r="E448" s="1"/>
      <c r="F448" s="2"/>
      <c r="G448" s="2"/>
      <c r="H448" s="2"/>
      <c r="I448" s="2"/>
      <c r="J448" s="2"/>
      <c r="K448" s="23"/>
      <c r="L448" s="2"/>
      <c r="M448" s="1"/>
      <c r="N448" s="24"/>
      <c r="O448" s="24"/>
      <c r="P448" s="24"/>
      <c r="Q448" s="24"/>
      <c r="R448" s="24"/>
      <c r="S448" s="24"/>
      <c r="T448" s="25"/>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spans="1:43" ht="15.75" customHeight="1" x14ac:dyDescent="0.2">
      <c r="A449" s="1"/>
      <c r="B449" s="1"/>
      <c r="C449" s="1"/>
      <c r="D449" s="2"/>
      <c r="E449" s="1"/>
      <c r="F449" s="2"/>
      <c r="G449" s="2"/>
      <c r="H449" s="2"/>
      <c r="I449" s="2"/>
      <c r="J449" s="2"/>
      <c r="K449" s="23"/>
      <c r="L449" s="2"/>
      <c r="M449" s="1"/>
      <c r="N449" s="24"/>
      <c r="O449" s="24"/>
      <c r="P449" s="24"/>
      <c r="Q449" s="24"/>
      <c r="R449" s="24"/>
      <c r="S449" s="24"/>
      <c r="T449" s="25"/>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spans="1:43" ht="15.75" customHeight="1" x14ac:dyDescent="0.2">
      <c r="A450" s="1"/>
      <c r="B450" s="1"/>
      <c r="C450" s="1"/>
      <c r="D450" s="2"/>
      <c r="E450" s="1"/>
      <c r="F450" s="2"/>
      <c r="G450" s="2"/>
      <c r="H450" s="2"/>
      <c r="I450" s="2"/>
      <c r="J450" s="2"/>
      <c r="K450" s="23"/>
      <c r="L450" s="2"/>
      <c r="M450" s="1"/>
      <c r="N450" s="24"/>
      <c r="O450" s="24"/>
      <c r="P450" s="24"/>
      <c r="Q450" s="24"/>
      <c r="R450" s="24"/>
      <c r="S450" s="24"/>
      <c r="T450" s="25"/>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spans="1:43" ht="15.75" customHeight="1" x14ac:dyDescent="0.2">
      <c r="A451" s="1"/>
      <c r="B451" s="1"/>
      <c r="C451" s="1"/>
      <c r="D451" s="2"/>
      <c r="E451" s="1"/>
      <c r="F451" s="2"/>
      <c r="G451" s="2"/>
      <c r="H451" s="2"/>
      <c r="I451" s="2"/>
      <c r="J451" s="2"/>
      <c r="K451" s="23"/>
      <c r="L451" s="2"/>
      <c r="M451" s="1"/>
      <c r="N451" s="24"/>
      <c r="O451" s="24"/>
      <c r="P451" s="24"/>
      <c r="Q451" s="24"/>
      <c r="R451" s="24"/>
      <c r="S451" s="24"/>
      <c r="T451" s="25"/>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spans="1:43" ht="15.75" customHeight="1" x14ac:dyDescent="0.2">
      <c r="A452" s="1"/>
      <c r="B452" s="1"/>
      <c r="C452" s="1"/>
      <c r="D452" s="2"/>
      <c r="E452" s="1"/>
      <c r="F452" s="2"/>
      <c r="G452" s="2"/>
      <c r="H452" s="2"/>
      <c r="I452" s="2"/>
      <c r="J452" s="2"/>
      <c r="K452" s="23"/>
      <c r="L452" s="2"/>
      <c r="M452" s="1"/>
      <c r="N452" s="24"/>
      <c r="O452" s="24"/>
      <c r="P452" s="24"/>
      <c r="Q452" s="24"/>
      <c r="R452" s="24"/>
      <c r="S452" s="24"/>
      <c r="T452" s="25"/>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spans="1:43" ht="15.75" customHeight="1" x14ac:dyDescent="0.2">
      <c r="A453" s="1"/>
      <c r="B453" s="1"/>
      <c r="C453" s="1"/>
      <c r="D453" s="2"/>
      <c r="E453" s="1"/>
      <c r="F453" s="2"/>
      <c r="G453" s="2"/>
      <c r="H453" s="2"/>
      <c r="I453" s="2"/>
      <c r="J453" s="2"/>
      <c r="K453" s="23"/>
      <c r="L453" s="2"/>
      <c r="M453" s="1"/>
      <c r="N453" s="24"/>
      <c r="O453" s="24"/>
      <c r="P453" s="24"/>
      <c r="Q453" s="24"/>
      <c r="R453" s="24"/>
      <c r="S453" s="24"/>
      <c r="T453" s="25"/>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spans="1:43" ht="15.75" customHeight="1" x14ac:dyDescent="0.2">
      <c r="A454" s="1"/>
      <c r="B454" s="1"/>
      <c r="C454" s="1"/>
      <c r="D454" s="2"/>
      <c r="E454" s="1"/>
      <c r="F454" s="2"/>
      <c r="G454" s="2"/>
      <c r="H454" s="2"/>
      <c r="I454" s="2"/>
      <c r="J454" s="2"/>
      <c r="K454" s="23"/>
      <c r="L454" s="2"/>
      <c r="M454" s="1"/>
      <c r="N454" s="24"/>
      <c r="O454" s="24"/>
      <c r="P454" s="24"/>
      <c r="Q454" s="24"/>
      <c r="R454" s="24"/>
      <c r="S454" s="24"/>
      <c r="T454" s="25"/>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spans="1:43" ht="15.75" customHeight="1" x14ac:dyDescent="0.2">
      <c r="A455" s="1"/>
      <c r="B455" s="1"/>
      <c r="C455" s="1"/>
      <c r="D455" s="2"/>
      <c r="E455" s="1"/>
      <c r="F455" s="2"/>
      <c r="G455" s="2"/>
      <c r="H455" s="2"/>
      <c r="I455" s="2"/>
      <c r="J455" s="2"/>
      <c r="K455" s="23"/>
      <c r="L455" s="2"/>
      <c r="M455" s="1"/>
      <c r="N455" s="24"/>
      <c r="O455" s="24"/>
      <c r="P455" s="24"/>
      <c r="Q455" s="24"/>
      <c r="R455" s="24"/>
      <c r="S455" s="24"/>
      <c r="T455" s="25"/>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spans="1:43" ht="15.75" customHeight="1" x14ac:dyDescent="0.2">
      <c r="A456" s="1"/>
      <c r="B456" s="1"/>
      <c r="C456" s="1"/>
      <c r="D456" s="2"/>
      <c r="E456" s="1"/>
      <c r="F456" s="2"/>
      <c r="G456" s="2"/>
      <c r="H456" s="2"/>
      <c r="I456" s="2"/>
      <c r="J456" s="2"/>
      <c r="K456" s="23"/>
      <c r="L456" s="2"/>
      <c r="M456" s="1"/>
      <c r="N456" s="24"/>
      <c r="O456" s="24"/>
      <c r="P456" s="24"/>
      <c r="Q456" s="24"/>
      <c r="R456" s="24"/>
      <c r="S456" s="24"/>
      <c r="T456" s="25"/>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spans="1:43" ht="15.75" customHeight="1" x14ac:dyDescent="0.2">
      <c r="A457" s="1"/>
      <c r="B457" s="1"/>
      <c r="C457" s="1"/>
      <c r="D457" s="67"/>
      <c r="E457" s="22"/>
      <c r="F457" s="67"/>
      <c r="G457" s="67"/>
      <c r="H457" s="67"/>
      <c r="I457" s="67"/>
      <c r="J457" s="67"/>
      <c r="K457" s="68"/>
      <c r="L457" s="67"/>
      <c r="M457" s="1"/>
      <c r="N457" s="69"/>
      <c r="O457" s="69"/>
      <c r="P457" s="69"/>
      <c r="Q457" s="69"/>
      <c r="R457" s="69"/>
      <c r="S457" s="69"/>
      <c r="T457" s="66"/>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spans="1:43" ht="15.75" customHeight="1" x14ac:dyDescent="0.2">
      <c r="A458" s="1"/>
      <c r="B458" s="1"/>
      <c r="C458" s="1"/>
      <c r="D458" s="67"/>
      <c r="E458" s="22"/>
      <c r="F458" s="67"/>
      <c r="G458" s="67"/>
      <c r="H458" s="67"/>
      <c r="I458" s="67"/>
      <c r="J458" s="67"/>
      <c r="K458" s="68"/>
      <c r="L458" s="67"/>
      <c r="M458" s="1"/>
      <c r="N458" s="69"/>
      <c r="O458" s="69"/>
      <c r="P458" s="69"/>
      <c r="Q458" s="69"/>
      <c r="R458" s="69"/>
      <c r="S458" s="69"/>
      <c r="T458" s="66"/>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spans="1:43" ht="15.75" customHeight="1" x14ac:dyDescent="0.2">
      <c r="A459" s="1"/>
      <c r="B459" s="1"/>
      <c r="C459" s="1"/>
      <c r="D459" s="67"/>
      <c r="E459" s="22"/>
      <c r="F459" s="67"/>
      <c r="G459" s="67"/>
      <c r="H459" s="67"/>
      <c r="I459" s="67"/>
      <c r="J459" s="67"/>
      <c r="K459" s="68"/>
      <c r="L459" s="67"/>
      <c r="M459" s="1"/>
      <c r="N459" s="69"/>
      <c r="O459" s="69"/>
      <c r="P459" s="69"/>
      <c r="Q459" s="69"/>
      <c r="R459" s="69"/>
      <c r="S459" s="69"/>
      <c r="T459" s="66"/>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spans="1:43" ht="15.75" customHeight="1" x14ac:dyDescent="0.2">
      <c r="A460" s="1"/>
      <c r="B460" s="1"/>
      <c r="C460" s="1"/>
      <c r="D460" s="67"/>
      <c r="E460" s="22"/>
      <c r="F460" s="67"/>
      <c r="G460" s="67"/>
      <c r="H460" s="67"/>
      <c r="I460" s="67"/>
      <c r="J460" s="67"/>
      <c r="K460" s="68"/>
      <c r="L460" s="67"/>
      <c r="M460" s="1"/>
      <c r="N460" s="69"/>
      <c r="O460" s="69"/>
      <c r="P460" s="69"/>
      <c r="Q460" s="69"/>
      <c r="R460" s="69"/>
      <c r="S460" s="69"/>
      <c r="T460" s="66"/>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spans="1:43" ht="15.75" customHeight="1" x14ac:dyDescent="0.2">
      <c r="A461" s="1"/>
      <c r="B461" s="1"/>
      <c r="C461" s="1"/>
      <c r="D461" s="67"/>
      <c r="E461" s="22"/>
      <c r="F461" s="67"/>
      <c r="G461" s="67"/>
      <c r="H461" s="67"/>
      <c r="I461" s="67"/>
      <c r="J461" s="67"/>
      <c r="K461" s="68"/>
      <c r="L461" s="67"/>
      <c r="M461" s="1"/>
      <c r="N461" s="69"/>
      <c r="O461" s="69"/>
      <c r="P461" s="69"/>
      <c r="Q461" s="69"/>
      <c r="R461" s="69"/>
      <c r="S461" s="69"/>
      <c r="T461" s="66"/>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spans="1:43" ht="15.75" customHeight="1" x14ac:dyDescent="0.2">
      <c r="A462" s="1"/>
      <c r="B462" s="1"/>
      <c r="C462" s="1"/>
      <c r="D462" s="67"/>
      <c r="E462" s="22"/>
      <c r="F462" s="67"/>
      <c r="G462" s="67"/>
      <c r="H462" s="67"/>
      <c r="I462" s="67"/>
      <c r="J462" s="67"/>
      <c r="K462" s="68"/>
      <c r="L462" s="67"/>
      <c r="M462" s="1"/>
      <c r="N462" s="69"/>
      <c r="O462" s="69"/>
      <c r="P462" s="69"/>
      <c r="Q462" s="69"/>
      <c r="R462" s="69"/>
      <c r="S462" s="69"/>
      <c r="T462" s="66"/>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spans="1:43" ht="15.75" customHeight="1" x14ac:dyDescent="0.2">
      <c r="A463" s="1"/>
      <c r="B463" s="1"/>
      <c r="C463" s="1"/>
      <c r="D463" s="67"/>
      <c r="E463" s="22"/>
      <c r="F463" s="67"/>
      <c r="G463" s="67"/>
      <c r="H463" s="67"/>
      <c r="I463" s="67"/>
      <c r="J463" s="67"/>
      <c r="K463" s="68"/>
      <c r="L463" s="67"/>
      <c r="M463" s="1"/>
      <c r="N463" s="69"/>
      <c r="O463" s="69"/>
      <c r="P463" s="69"/>
      <c r="Q463" s="69"/>
      <c r="R463" s="69"/>
      <c r="S463" s="69"/>
      <c r="T463" s="66"/>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spans="1:43" ht="15.75" customHeight="1" x14ac:dyDescent="0.2">
      <c r="A464" s="1"/>
      <c r="B464" s="1"/>
      <c r="C464" s="1"/>
      <c r="D464" s="67"/>
      <c r="E464" s="22"/>
      <c r="F464" s="67"/>
      <c r="G464" s="67"/>
      <c r="H464" s="67"/>
      <c r="I464" s="67"/>
      <c r="J464" s="67"/>
      <c r="K464" s="68"/>
      <c r="L464" s="67"/>
      <c r="M464" s="1"/>
      <c r="N464" s="69"/>
      <c r="O464" s="69"/>
      <c r="P464" s="69"/>
      <c r="Q464" s="69"/>
      <c r="R464" s="69"/>
      <c r="S464" s="69"/>
      <c r="T464" s="66"/>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spans="1:43" ht="15.75" customHeight="1" x14ac:dyDescent="0.2">
      <c r="A465" s="1"/>
      <c r="B465" s="1"/>
      <c r="C465" s="1"/>
      <c r="D465" s="67"/>
      <c r="E465" s="22"/>
      <c r="F465" s="67"/>
      <c r="G465" s="67"/>
      <c r="H465" s="67"/>
      <c r="I465" s="67"/>
      <c r="J465" s="67"/>
      <c r="K465" s="68"/>
      <c r="L465" s="67"/>
      <c r="M465" s="1"/>
      <c r="N465" s="69"/>
      <c r="O465" s="69"/>
      <c r="P465" s="69"/>
      <c r="Q465" s="69"/>
      <c r="R465" s="69"/>
      <c r="S465" s="69"/>
      <c r="T465" s="66"/>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spans="1:43" ht="15.75" customHeight="1" x14ac:dyDescent="0.2">
      <c r="A466" s="1"/>
      <c r="B466" s="1"/>
      <c r="C466" s="1"/>
      <c r="D466" s="67"/>
      <c r="E466" s="22"/>
      <c r="F466" s="67"/>
      <c r="G466" s="67"/>
      <c r="H466" s="67"/>
      <c r="I466" s="67"/>
      <c r="J466" s="67"/>
      <c r="K466" s="68"/>
      <c r="L466" s="67"/>
      <c r="M466" s="1"/>
      <c r="N466" s="69"/>
      <c r="O466" s="69"/>
      <c r="P466" s="69"/>
      <c r="Q466" s="69"/>
      <c r="R466" s="69"/>
      <c r="S466" s="69"/>
      <c r="T466" s="66"/>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spans="1:43" ht="15.75" customHeight="1" x14ac:dyDescent="0.2">
      <c r="A467" s="1"/>
      <c r="B467" s="1"/>
      <c r="C467" s="1"/>
      <c r="D467" s="67"/>
      <c r="E467" s="22"/>
      <c r="F467" s="67"/>
      <c r="G467" s="67"/>
      <c r="H467" s="67"/>
      <c r="I467" s="67"/>
      <c r="J467" s="67"/>
      <c r="K467" s="68"/>
      <c r="L467" s="67"/>
      <c r="M467" s="1"/>
      <c r="N467" s="69"/>
      <c r="O467" s="69"/>
      <c r="P467" s="69"/>
      <c r="Q467" s="69"/>
      <c r="R467" s="69"/>
      <c r="S467" s="69"/>
      <c r="T467" s="66"/>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spans="1:43" ht="15.75" customHeight="1" x14ac:dyDescent="0.2">
      <c r="A468" s="1"/>
      <c r="B468" s="1"/>
      <c r="C468" s="1"/>
      <c r="D468" s="67"/>
      <c r="E468" s="22"/>
      <c r="F468" s="67"/>
      <c r="G468" s="67"/>
      <c r="H468" s="67"/>
      <c r="I468" s="67"/>
      <c r="J468" s="67"/>
      <c r="K468" s="68"/>
      <c r="L468" s="67"/>
      <c r="M468" s="1"/>
      <c r="N468" s="69"/>
      <c r="O468" s="69"/>
      <c r="P468" s="69"/>
      <c r="Q468" s="69"/>
      <c r="R468" s="69"/>
      <c r="S468" s="69"/>
      <c r="T468" s="66"/>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spans="1:43" ht="15.75" customHeight="1" x14ac:dyDescent="0.2">
      <c r="A469" s="1"/>
      <c r="B469" s="1"/>
      <c r="C469" s="1"/>
      <c r="D469" s="67"/>
      <c r="E469" s="22"/>
      <c r="F469" s="67"/>
      <c r="G469" s="67"/>
      <c r="H469" s="67"/>
      <c r="I469" s="67"/>
      <c r="J469" s="67"/>
      <c r="K469" s="68"/>
      <c r="L469" s="67"/>
      <c r="M469" s="1"/>
      <c r="N469" s="69"/>
      <c r="O469" s="69"/>
      <c r="P469" s="69"/>
      <c r="Q469" s="69"/>
      <c r="R469" s="69"/>
      <c r="S469" s="69"/>
      <c r="T469" s="66"/>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spans="1:43" ht="15.75" customHeight="1" x14ac:dyDescent="0.2">
      <c r="A470" s="1"/>
      <c r="B470" s="1"/>
      <c r="C470" s="1"/>
      <c r="D470" s="67"/>
      <c r="E470" s="22"/>
      <c r="F470" s="67"/>
      <c r="G470" s="67"/>
      <c r="H470" s="67"/>
      <c r="I470" s="67"/>
      <c r="J470" s="67"/>
      <c r="K470" s="68"/>
      <c r="L470" s="67"/>
      <c r="M470" s="1"/>
      <c r="N470" s="69"/>
      <c r="O470" s="69"/>
      <c r="P470" s="69"/>
      <c r="Q470" s="69"/>
      <c r="R470" s="69"/>
      <c r="S470" s="69"/>
      <c r="T470" s="66"/>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spans="1:43" ht="15.75" customHeight="1" x14ac:dyDescent="0.2">
      <c r="A471" s="1"/>
      <c r="B471" s="1"/>
      <c r="C471" s="1"/>
      <c r="D471" s="67"/>
      <c r="E471" s="22"/>
      <c r="F471" s="67"/>
      <c r="G471" s="67"/>
      <c r="H471" s="67"/>
      <c r="I471" s="67"/>
      <c r="J471" s="67"/>
      <c r="K471" s="68"/>
      <c r="L471" s="67"/>
      <c r="M471" s="1"/>
      <c r="N471" s="69"/>
      <c r="O471" s="69"/>
      <c r="P471" s="69"/>
      <c r="Q471" s="69"/>
      <c r="R471" s="69"/>
      <c r="S471" s="69"/>
      <c r="T471" s="66"/>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spans="1:43" ht="15.75" customHeight="1" x14ac:dyDescent="0.2">
      <c r="A472" s="1"/>
      <c r="B472" s="1"/>
      <c r="C472" s="1"/>
      <c r="D472" s="67"/>
      <c r="E472" s="22"/>
      <c r="F472" s="67"/>
      <c r="G472" s="67"/>
      <c r="H472" s="67"/>
      <c r="I472" s="67"/>
      <c r="J472" s="67"/>
      <c r="K472" s="68"/>
      <c r="L472" s="67"/>
      <c r="M472" s="1"/>
      <c r="N472" s="69"/>
      <c r="O472" s="69"/>
      <c r="P472" s="69"/>
      <c r="Q472" s="69"/>
      <c r="R472" s="69"/>
      <c r="S472" s="69"/>
      <c r="T472" s="66"/>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spans="1:43" ht="15.75" customHeight="1" x14ac:dyDescent="0.2">
      <c r="A473" s="1"/>
      <c r="B473" s="1"/>
      <c r="C473" s="1"/>
      <c r="D473" s="67"/>
      <c r="E473" s="22"/>
      <c r="F473" s="67"/>
      <c r="G473" s="67"/>
      <c r="H473" s="67"/>
      <c r="I473" s="67"/>
      <c r="J473" s="67"/>
      <c r="K473" s="68"/>
      <c r="L473" s="67"/>
      <c r="M473" s="1"/>
      <c r="N473" s="69"/>
      <c r="O473" s="69"/>
      <c r="P473" s="69"/>
      <c r="Q473" s="69"/>
      <c r="R473" s="69"/>
      <c r="S473" s="69"/>
      <c r="T473" s="66"/>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spans="1:43" ht="15.75" customHeight="1" x14ac:dyDescent="0.2">
      <c r="A474" s="1"/>
      <c r="B474" s="1"/>
      <c r="C474" s="1"/>
      <c r="D474" s="67"/>
      <c r="E474" s="22"/>
      <c r="F474" s="67"/>
      <c r="G474" s="67"/>
      <c r="H474" s="67"/>
      <c r="I474" s="67"/>
      <c r="J474" s="67"/>
      <c r="K474" s="68"/>
      <c r="L474" s="67"/>
      <c r="M474" s="1"/>
      <c r="N474" s="69"/>
      <c r="O474" s="69"/>
      <c r="P474" s="69"/>
      <c r="Q474" s="69"/>
      <c r="R474" s="69"/>
      <c r="S474" s="69"/>
      <c r="T474" s="66"/>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spans="1:43" ht="15.75" customHeight="1" x14ac:dyDescent="0.2">
      <c r="A475" s="1"/>
      <c r="B475" s="1"/>
      <c r="C475" s="1"/>
      <c r="D475" s="67"/>
      <c r="E475" s="22"/>
      <c r="F475" s="67"/>
      <c r="G475" s="67"/>
      <c r="H475" s="67"/>
      <c r="I475" s="67"/>
      <c r="J475" s="67"/>
      <c r="K475" s="68"/>
      <c r="L475" s="67"/>
      <c r="M475" s="1"/>
      <c r="N475" s="69"/>
      <c r="O475" s="69"/>
      <c r="P475" s="69"/>
      <c r="Q475" s="69"/>
      <c r="R475" s="69"/>
      <c r="S475" s="69"/>
      <c r="T475" s="66"/>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spans="1:43" ht="15.75" customHeight="1" x14ac:dyDescent="0.2">
      <c r="A476" s="1"/>
      <c r="B476" s="1"/>
      <c r="C476" s="1"/>
      <c r="D476" s="67"/>
      <c r="E476" s="22"/>
      <c r="F476" s="67"/>
      <c r="G476" s="67"/>
      <c r="H476" s="67"/>
      <c r="I476" s="67"/>
      <c r="J476" s="67"/>
      <c r="K476" s="68"/>
      <c r="L476" s="67"/>
      <c r="M476" s="1"/>
      <c r="N476" s="69"/>
      <c r="O476" s="69"/>
      <c r="P476" s="69"/>
      <c r="Q476" s="69"/>
      <c r="R476" s="69"/>
      <c r="S476" s="69"/>
      <c r="T476" s="66"/>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spans="1:43" ht="15.75" customHeight="1" x14ac:dyDescent="0.2">
      <c r="A477" s="1"/>
      <c r="B477" s="1"/>
      <c r="C477" s="1"/>
      <c r="D477" s="67"/>
      <c r="E477" s="22"/>
      <c r="F477" s="67"/>
      <c r="G477" s="67"/>
      <c r="H477" s="67"/>
      <c r="I477" s="67"/>
      <c r="J477" s="67"/>
      <c r="K477" s="68"/>
      <c r="L477" s="67"/>
      <c r="M477" s="1"/>
      <c r="N477" s="69"/>
      <c r="O477" s="69"/>
      <c r="P477" s="69"/>
      <c r="Q477" s="69"/>
      <c r="R477" s="69"/>
      <c r="S477" s="69"/>
      <c r="T477" s="66"/>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spans="1:43" ht="15.75" customHeight="1" x14ac:dyDescent="0.2">
      <c r="A478" s="1"/>
      <c r="B478" s="1"/>
      <c r="C478" s="1"/>
      <c r="D478" s="67"/>
      <c r="E478" s="22"/>
      <c r="F478" s="67"/>
      <c r="G478" s="67"/>
      <c r="H478" s="67"/>
      <c r="I478" s="67"/>
      <c r="J478" s="67"/>
      <c r="K478" s="68"/>
      <c r="L478" s="67"/>
      <c r="M478" s="1"/>
      <c r="N478" s="69"/>
      <c r="O478" s="69"/>
      <c r="P478" s="69"/>
      <c r="Q478" s="69"/>
      <c r="R478" s="69"/>
      <c r="S478" s="69"/>
      <c r="T478" s="66"/>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spans="1:43" ht="15.75" customHeight="1" x14ac:dyDescent="0.2">
      <c r="A479" s="1"/>
      <c r="B479" s="1"/>
      <c r="C479" s="1"/>
      <c r="D479" s="67"/>
      <c r="E479" s="22"/>
      <c r="F479" s="67"/>
      <c r="G479" s="67"/>
      <c r="H479" s="67"/>
      <c r="I479" s="67"/>
      <c r="J479" s="67"/>
      <c r="K479" s="68"/>
      <c r="L479" s="67"/>
      <c r="M479" s="1"/>
      <c r="N479" s="69"/>
      <c r="O479" s="69"/>
      <c r="P479" s="69"/>
      <c r="Q479" s="69"/>
      <c r="R479" s="69"/>
      <c r="S479" s="69"/>
      <c r="T479" s="66"/>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spans="1:43" ht="15.75" customHeight="1" x14ac:dyDescent="0.2">
      <c r="A480" s="1"/>
      <c r="B480" s="1"/>
      <c r="C480" s="1"/>
      <c r="D480" s="67"/>
      <c r="E480" s="22"/>
      <c r="F480" s="67"/>
      <c r="G480" s="67"/>
      <c r="H480" s="67"/>
      <c r="I480" s="67"/>
      <c r="J480" s="67"/>
      <c r="K480" s="68"/>
      <c r="L480" s="67"/>
      <c r="M480" s="1"/>
      <c r="N480" s="69"/>
      <c r="O480" s="69"/>
      <c r="P480" s="69"/>
      <c r="Q480" s="69"/>
      <c r="R480" s="69"/>
      <c r="S480" s="69"/>
      <c r="T480" s="66"/>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spans="1:43" ht="15.75" customHeight="1" x14ac:dyDescent="0.2">
      <c r="A481" s="1"/>
      <c r="B481" s="1"/>
      <c r="C481" s="1"/>
      <c r="D481" s="67"/>
      <c r="E481" s="22"/>
      <c r="F481" s="67"/>
      <c r="G481" s="67"/>
      <c r="H481" s="67"/>
      <c r="I481" s="67"/>
      <c r="J481" s="67"/>
      <c r="K481" s="68"/>
      <c r="L481" s="67"/>
      <c r="M481" s="1"/>
      <c r="N481" s="69"/>
      <c r="O481" s="69"/>
      <c r="P481" s="69"/>
      <c r="Q481" s="69"/>
      <c r="R481" s="69"/>
      <c r="S481" s="69"/>
      <c r="T481" s="66"/>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spans="1:43" ht="15.75" customHeight="1" x14ac:dyDescent="0.2">
      <c r="A482" s="1"/>
      <c r="B482" s="1"/>
      <c r="C482" s="1"/>
      <c r="D482" s="67"/>
      <c r="E482" s="22"/>
      <c r="F482" s="67"/>
      <c r="G482" s="67"/>
      <c r="H482" s="67"/>
      <c r="I482" s="67"/>
      <c r="J482" s="67"/>
      <c r="K482" s="68"/>
      <c r="L482" s="67"/>
      <c r="M482" s="1"/>
      <c r="N482" s="69"/>
      <c r="O482" s="69"/>
      <c r="P482" s="69"/>
      <c r="Q482" s="69"/>
      <c r="R482" s="69"/>
      <c r="S482" s="69"/>
      <c r="T482" s="66"/>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spans="1:43" ht="15.75" customHeight="1" x14ac:dyDescent="0.2">
      <c r="A483" s="1"/>
      <c r="B483" s="1"/>
      <c r="C483" s="1"/>
      <c r="D483" s="67"/>
      <c r="E483" s="22"/>
      <c r="F483" s="67"/>
      <c r="G483" s="67"/>
      <c r="H483" s="67"/>
      <c r="I483" s="67"/>
      <c r="J483" s="67"/>
      <c r="K483" s="68"/>
      <c r="L483" s="67"/>
      <c r="M483" s="1"/>
      <c r="N483" s="69"/>
      <c r="O483" s="69"/>
      <c r="P483" s="69"/>
      <c r="Q483" s="69"/>
      <c r="R483" s="69"/>
      <c r="S483" s="69"/>
      <c r="T483" s="66"/>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spans="1:43" ht="15.75" customHeight="1" x14ac:dyDescent="0.2">
      <c r="A484" s="1"/>
      <c r="B484" s="1"/>
      <c r="C484" s="1"/>
      <c r="D484" s="67"/>
      <c r="E484" s="22"/>
      <c r="F484" s="67"/>
      <c r="G484" s="67"/>
      <c r="H484" s="67"/>
      <c r="I484" s="67"/>
      <c r="J484" s="67"/>
      <c r="K484" s="68"/>
      <c r="L484" s="67"/>
      <c r="M484" s="1"/>
      <c r="N484" s="69"/>
      <c r="O484" s="69"/>
      <c r="P484" s="69"/>
      <c r="Q484" s="69"/>
      <c r="R484" s="69"/>
      <c r="S484" s="69"/>
      <c r="T484" s="66"/>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spans="1:43" ht="15.75" customHeight="1" x14ac:dyDescent="0.2">
      <c r="A485" s="1"/>
      <c r="B485" s="1"/>
      <c r="C485" s="1"/>
      <c r="D485" s="67"/>
      <c r="E485" s="22"/>
      <c r="F485" s="67"/>
      <c r="G485" s="67"/>
      <c r="H485" s="67"/>
      <c r="I485" s="67"/>
      <c r="J485" s="67"/>
      <c r="K485" s="68"/>
      <c r="L485" s="67"/>
      <c r="M485" s="1"/>
      <c r="N485" s="69"/>
      <c r="O485" s="69"/>
      <c r="P485" s="69"/>
      <c r="Q485" s="69"/>
      <c r="R485" s="69"/>
      <c r="S485" s="69"/>
      <c r="T485" s="66"/>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spans="1:43" ht="15.75" customHeight="1" x14ac:dyDescent="0.2">
      <c r="A486" s="1"/>
      <c r="B486" s="1"/>
      <c r="C486" s="1"/>
      <c r="D486" s="67"/>
      <c r="E486" s="22"/>
      <c r="F486" s="67"/>
      <c r="G486" s="67"/>
      <c r="H486" s="67"/>
      <c r="I486" s="67"/>
      <c r="J486" s="67"/>
      <c r="K486" s="68"/>
      <c r="L486" s="67"/>
      <c r="M486" s="1"/>
      <c r="N486" s="69"/>
      <c r="O486" s="69"/>
      <c r="P486" s="69"/>
      <c r="Q486" s="69"/>
      <c r="R486" s="69"/>
      <c r="S486" s="69"/>
      <c r="T486" s="66"/>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spans="1:43" ht="15.75" customHeight="1" x14ac:dyDescent="0.2">
      <c r="A487" s="1"/>
      <c r="B487" s="1"/>
      <c r="C487" s="1"/>
      <c r="D487" s="67"/>
      <c r="E487" s="22"/>
      <c r="F487" s="67"/>
      <c r="G487" s="67"/>
      <c r="H487" s="67"/>
      <c r="I487" s="67"/>
      <c r="J487" s="67"/>
      <c r="K487" s="68"/>
      <c r="L487" s="67"/>
      <c r="M487" s="1"/>
      <c r="N487" s="69"/>
      <c r="O487" s="69"/>
      <c r="P487" s="69"/>
      <c r="Q487" s="69"/>
      <c r="R487" s="69"/>
      <c r="S487" s="69"/>
      <c r="T487" s="66"/>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spans="1:43" ht="15.75" customHeight="1" x14ac:dyDescent="0.2">
      <c r="A488" s="1"/>
      <c r="B488" s="1"/>
      <c r="C488" s="1"/>
      <c r="D488" s="67"/>
      <c r="E488" s="22"/>
      <c r="F488" s="67"/>
      <c r="G488" s="67"/>
      <c r="H488" s="67"/>
      <c r="I488" s="67"/>
      <c r="J488" s="67"/>
      <c r="K488" s="68"/>
      <c r="L488" s="67"/>
      <c r="M488" s="1"/>
      <c r="N488" s="69"/>
      <c r="O488" s="69"/>
      <c r="P488" s="69"/>
      <c r="Q488" s="69"/>
      <c r="R488" s="69"/>
      <c r="S488" s="69"/>
      <c r="T488" s="66"/>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spans="1:43" ht="15.75" customHeight="1" x14ac:dyDescent="0.2">
      <c r="A489" s="1"/>
      <c r="B489" s="1"/>
      <c r="C489" s="1"/>
      <c r="D489" s="67"/>
      <c r="E489" s="22"/>
      <c r="F489" s="67"/>
      <c r="G489" s="67"/>
      <c r="H489" s="67"/>
      <c r="I489" s="67"/>
      <c r="J489" s="67"/>
      <c r="K489" s="68"/>
      <c r="L489" s="67"/>
      <c r="M489" s="1"/>
      <c r="N489" s="69"/>
      <c r="O489" s="69"/>
      <c r="P489" s="69"/>
      <c r="Q489" s="69"/>
      <c r="R489" s="69"/>
      <c r="S489" s="69"/>
      <c r="T489" s="66"/>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spans="1:43" ht="15.75" customHeight="1" x14ac:dyDescent="0.2">
      <c r="A490" s="1"/>
      <c r="B490" s="1"/>
      <c r="C490" s="1"/>
      <c r="D490" s="67"/>
      <c r="E490" s="22"/>
      <c r="F490" s="67"/>
      <c r="G490" s="67"/>
      <c r="H490" s="67"/>
      <c r="I490" s="67"/>
      <c r="J490" s="67"/>
      <c r="K490" s="68"/>
      <c r="L490" s="67"/>
      <c r="M490" s="1"/>
      <c r="N490" s="69"/>
      <c r="O490" s="69"/>
      <c r="P490" s="69"/>
      <c r="Q490" s="69"/>
      <c r="R490" s="69"/>
      <c r="S490" s="69"/>
      <c r="T490" s="66"/>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spans="1:43" ht="15.75" customHeight="1" x14ac:dyDescent="0.2">
      <c r="A491" s="1"/>
      <c r="B491" s="1"/>
      <c r="C491" s="1"/>
      <c r="D491" s="67"/>
      <c r="E491" s="22"/>
      <c r="F491" s="67"/>
      <c r="G491" s="67"/>
      <c r="H491" s="67"/>
      <c r="I491" s="67"/>
      <c r="J491" s="67"/>
      <c r="K491" s="68"/>
      <c r="L491" s="67"/>
      <c r="M491" s="1"/>
      <c r="N491" s="69"/>
      <c r="O491" s="69"/>
      <c r="P491" s="69"/>
      <c r="Q491" s="69"/>
      <c r="R491" s="69"/>
      <c r="S491" s="69"/>
      <c r="T491" s="66"/>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spans="1:43" ht="15.75" customHeight="1" x14ac:dyDescent="0.2">
      <c r="A492" s="1"/>
      <c r="B492" s="1"/>
      <c r="C492" s="1"/>
      <c r="D492" s="67"/>
      <c r="E492" s="22"/>
      <c r="F492" s="67"/>
      <c r="G492" s="67"/>
      <c r="H492" s="67"/>
      <c r="I492" s="67"/>
      <c r="J492" s="67"/>
      <c r="K492" s="68"/>
      <c r="L492" s="67"/>
      <c r="M492" s="1"/>
      <c r="N492" s="69"/>
      <c r="O492" s="69"/>
      <c r="P492" s="69"/>
      <c r="Q492" s="69"/>
      <c r="R492" s="69"/>
      <c r="S492" s="69"/>
      <c r="T492" s="66"/>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spans="1:43" ht="15.75" customHeight="1" x14ac:dyDescent="0.2">
      <c r="A493" s="1"/>
      <c r="B493" s="1"/>
      <c r="C493" s="1"/>
      <c r="D493" s="67"/>
      <c r="E493" s="22"/>
      <c r="F493" s="67"/>
      <c r="G493" s="67"/>
      <c r="H493" s="67"/>
      <c r="I493" s="67"/>
      <c r="J493" s="67"/>
      <c r="K493" s="68"/>
      <c r="L493" s="67"/>
      <c r="M493" s="1"/>
      <c r="N493" s="69"/>
      <c r="O493" s="69"/>
      <c r="P493" s="69"/>
      <c r="Q493" s="69"/>
      <c r="R493" s="69"/>
      <c r="S493" s="69"/>
      <c r="T493" s="66"/>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spans="1:43" ht="15.75" customHeight="1" x14ac:dyDescent="0.2">
      <c r="A494" s="1"/>
      <c r="B494" s="1"/>
      <c r="C494" s="1"/>
      <c r="D494" s="67"/>
      <c r="E494" s="22"/>
      <c r="F494" s="67"/>
      <c r="G494" s="67"/>
      <c r="H494" s="67"/>
      <c r="I494" s="67"/>
      <c r="J494" s="67"/>
      <c r="K494" s="68"/>
      <c r="L494" s="67"/>
      <c r="M494" s="1"/>
      <c r="N494" s="69"/>
      <c r="O494" s="69"/>
      <c r="P494" s="69"/>
      <c r="Q494" s="69"/>
      <c r="R494" s="69"/>
      <c r="S494" s="69"/>
      <c r="T494" s="66"/>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spans="1:43" ht="15.75" customHeight="1" x14ac:dyDescent="0.2">
      <c r="A495" s="1"/>
      <c r="B495" s="1"/>
      <c r="C495" s="1"/>
      <c r="D495" s="67"/>
      <c r="E495" s="22"/>
      <c r="F495" s="67"/>
      <c r="G495" s="67"/>
      <c r="H495" s="67"/>
      <c r="I495" s="67"/>
      <c r="J495" s="67"/>
      <c r="K495" s="68"/>
      <c r="L495" s="67"/>
      <c r="M495" s="1"/>
      <c r="N495" s="69"/>
      <c r="O495" s="69"/>
      <c r="P495" s="69"/>
      <c r="Q495" s="69"/>
      <c r="R495" s="69"/>
      <c r="S495" s="69"/>
      <c r="T495" s="66"/>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spans="1:43" ht="15.75" customHeight="1" x14ac:dyDescent="0.2">
      <c r="A496" s="1"/>
      <c r="B496" s="1"/>
      <c r="C496" s="1"/>
      <c r="D496" s="67"/>
      <c r="E496" s="22"/>
      <c r="F496" s="67"/>
      <c r="G496" s="67"/>
      <c r="H496" s="67"/>
      <c r="I496" s="67"/>
      <c r="J496" s="67"/>
      <c r="K496" s="68"/>
      <c r="L496" s="67"/>
      <c r="M496" s="1"/>
      <c r="N496" s="69"/>
      <c r="O496" s="69"/>
      <c r="P496" s="69"/>
      <c r="Q496" s="69"/>
      <c r="R496" s="69"/>
      <c r="S496" s="69"/>
      <c r="T496" s="66"/>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spans="1:43" ht="15.75" customHeight="1" x14ac:dyDescent="0.2">
      <c r="A497" s="1"/>
      <c r="B497" s="1"/>
      <c r="C497" s="1"/>
      <c r="D497" s="67"/>
      <c r="E497" s="22"/>
      <c r="F497" s="67"/>
      <c r="G497" s="67"/>
      <c r="H497" s="67"/>
      <c r="I497" s="67"/>
      <c r="J497" s="67"/>
      <c r="K497" s="68"/>
      <c r="L497" s="67"/>
      <c r="M497" s="1"/>
      <c r="N497" s="69"/>
      <c r="O497" s="69"/>
      <c r="P497" s="69"/>
      <c r="Q497" s="69"/>
      <c r="R497" s="69"/>
      <c r="S497" s="69"/>
      <c r="T497" s="66"/>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spans="1:43" ht="15.75" customHeight="1" x14ac:dyDescent="0.2">
      <c r="A498" s="1"/>
      <c r="B498" s="1"/>
      <c r="C498" s="1"/>
      <c r="D498" s="67"/>
      <c r="E498" s="22"/>
      <c r="F498" s="67"/>
      <c r="G498" s="67"/>
      <c r="H498" s="67"/>
      <c r="I498" s="67"/>
      <c r="J498" s="67"/>
      <c r="K498" s="68"/>
      <c r="L498" s="67"/>
      <c r="M498" s="1"/>
      <c r="N498" s="69"/>
      <c r="O498" s="69"/>
      <c r="P498" s="69"/>
      <c r="Q498" s="69"/>
      <c r="R498" s="69"/>
      <c r="S498" s="69"/>
      <c r="T498" s="66"/>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spans="1:43" ht="15.75" customHeight="1" x14ac:dyDescent="0.2">
      <c r="A499" s="1"/>
      <c r="B499" s="1"/>
      <c r="C499" s="1"/>
      <c r="D499" s="67"/>
      <c r="E499" s="22"/>
      <c r="F499" s="67"/>
      <c r="G499" s="67"/>
      <c r="H499" s="67"/>
      <c r="I499" s="67"/>
      <c r="J499" s="67"/>
      <c r="K499" s="68"/>
      <c r="L499" s="67"/>
      <c r="M499" s="1"/>
      <c r="N499" s="69"/>
      <c r="O499" s="69"/>
      <c r="P499" s="69"/>
      <c r="Q499" s="69"/>
      <c r="R499" s="69"/>
      <c r="S499" s="69"/>
      <c r="T499" s="66"/>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spans="1:43" ht="15.75" customHeight="1" x14ac:dyDescent="0.2">
      <c r="A500" s="1"/>
      <c r="B500" s="1"/>
      <c r="C500" s="1"/>
      <c r="D500" s="67"/>
      <c r="E500" s="22"/>
      <c r="F500" s="67"/>
      <c r="G500" s="67"/>
      <c r="H500" s="67"/>
      <c r="I500" s="67"/>
      <c r="J500" s="67"/>
      <c r="K500" s="68"/>
      <c r="L500" s="67"/>
      <c r="M500" s="1"/>
      <c r="N500" s="69"/>
      <c r="O500" s="69"/>
      <c r="P500" s="69"/>
      <c r="Q500" s="69"/>
      <c r="R500" s="69"/>
      <c r="S500" s="69"/>
      <c r="T500" s="66"/>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spans="1:43" ht="15.75" customHeight="1" x14ac:dyDescent="0.2">
      <c r="A501" s="1"/>
      <c r="B501" s="1"/>
      <c r="C501" s="1"/>
      <c r="D501" s="67"/>
      <c r="E501" s="22"/>
      <c r="F501" s="67"/>
      <c r="G501" s="67"/>
      <c r="H501" s="67"/>
      <c r="I501" s="67"/>
      <c r="J501" s="67"/>
      <c r="K501" s="68"/>
      <c r="L501" s="67"/>
      <c r="M501" s="1"/>
      <c r="N501" s="69"/>
      <c r="O501" s="69"/>
      <c r="P501" s="69"/>
      <c r="Q501" s="69"/>
      <c r="R501" s="69"/>
      <c r="S501" s="69"/>
      <c r="T501" s="66"/>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spans="1:43" ht="15.75" customHeight="1" x14ac:dyDescent="0.2">
      <c r="A502" s="1"/>
      <c r="B502" s="1"/>
      <c r="C502" s="1"/>
      <c r="D502" s="67"/>
      <c r="E502" s="22"/>
      <c r="F502" s="67"/>
      <c r="G502" s="67"/>
      <c r="H502" s="67"/>
      <c r="I502" s="67"/>
      <c r="J502" s="67"/>
      <c r="K502" s="68"/>
      <c r="L502" s="67"/>
      <c r="M502" s="1"/>
      <c r="N502" s="69"/>
      <c r="O502" s="69"/>
      <c r="P502" s="69"/>
      <c r="Q502" s="69"/>
      <c r="R502" s="69"/>
      <c r="S502" s="69"/>
      <c r="T502" s="66"/>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spans="1:43" ht="15.75" customHeight="1" x14ac:dyDescent="0.2">
      <c r="A503" s="1"/>
      <c r="B503" s="1"/>
      <c r="C503" s="1"/>
      <c r="D503" s="67"/>
      <c r="E503" s="22"/>
      <c r="F503" s="67"/>
      <c r="G503" s="67"/>
      <c r="H503" s="67"/>
      <c r="I503" s="67"/>
      <c r="J503" s="67"/>
      <c r="K503" s="68"/>
      <c r="L503" s="67"/>
      <c r="M503" s="1"/>
      <c r="N503" s="69"/>
      <c r="O503" s="69"/>
      <c r="P503" s="69"/>
      <c r="Q503" s="69"/>
      <c r="R503" s="69"/>
      <c r="S503" s="69"/>
      <c r="T503" s="66"/>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spans="1:43" ht="15.75" customHeight="1" x14ac:dyDescent="0.2">
      <c r="A504" s="1"/>
      <c r="B504" s="1"/>
      <c r="C504" s="1"/>
      <c r="D504" s="67"/>
      <c r="E504" s="22"/>
      <c r="F504" s="67"/>
      <c r="G504" s="67"/>
      <c r="H504" s="67"/>
      <c r="I504" s="67"/>
      <c r="J504" s="67"/>
      <c r="K504" s="68"/>
      <c r="L504" s="67"/>
      <c r="M504" s="1"/>
      <c r="N504" s="69"/>
      <c r="O504" s="69"/>
      <c r="P504" s="69"/>
      <c r="Q504" s="69"/>
      <c r="R504" s="69"/>
      <c r="S504" s="69"/>
      <c r="T504" s="66"/>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spans="1:43" ht="15.75" customHeight="1" x14ac:dyDescent="0.2">
      <c r="A505" s="1"/>
      <c r="B505" s="1"/>
      <c r="C505" s="1"/>
      <c r="D505" s="67"/>
      <c r="E505" s="22"/>
      <c r="F505" s="67"/>
      <c r="G505" s="67"/>
      <c r="H505" s="67"/>
      <c r="I505" s="67"/>
      <c r="J505" s="67"/>
      <c r="K505" s="68"/>
      <c r="L505" s="67"/>
      <c r="M505" s="1"/>
      <c r="N505" s="69"/>
      <c r="O505" s="69"/>
      <c r="P505" s="69"/>
      <c r="Q505" s="69"/>
      <c r="R505" s="69"/>
      <c r="S505" s="69"/>
      <c r="T505" s="66"/>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spans="1:43" ht="15.75" customHeight="1" x14ac:dyDescent="0.2">
      <c r="A506" s="1"/>
      <c r="B506" s="1"/>
      <c r="C506" s="1"/>
      <c r="D506" s="67"/>
      <c r="E506" s="22"/>
      <c r="F506" s="67"/>
      <c r="G506" s="67"/>
      <c r="H506" s="67"/>
      <c r="I506" s="67"/>
      <c r="J506" s="67"/>
      <c r="K506" s="68"/>
      <c r="L506" s="67"/>
      <c r="M506" s="1"/>
      <c r="N506" s="69"/>
      <c r="O506" s="69"/>
      <c r="P506" s="69"/>
      <c r="Q506" s="69"/>
      <c r="R506" s="69"/>
      <c r="S506" s="69"/>
      <c r="T506" s="66"/>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spans="1:43" ht="15.75" customHeight="1" x14ac:dyDescent="0.2">
      <c r="A507" s="1"/>
      <c r="B507" s="1"/>
      <c r="C507" s="1"/>
      <c r="D507" s="67"/>
      <c r="E507" s="22"/>
      <c r="F507" s="67"/>
      <c r="G507" s="67"/>
      <c r="H507" s="67"/>
      <c r="I507" s="67"/>
      <c r="J507" s="67"/>
      <c r="K507" s="68"/>
      <c r="L507" s="67"/>
      <c r="M507" s="1"/>
      <c r="N507" s="69"/>
      <c r="O507" s="69"/>
      <c r="P507" s="69"/>
      <c r="Q507" s="69"/>
      <c r="R507" s="69"/>
      <c r="S507" s="69"/>
      <c r="T507" s="66"/>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spans="1:43" ht="15.75" customHeight="1" x14ac:dyDescent="0.2">
      <c r="A508" s="1"/>
      <c r="B508" s="1"/>
      <c r="C508" s="1"/>
      <c r="D508" s="67"/>
      <c r="E508" s="22"/>
      <c r="F508" s="67"/>
      <c r="G508" s="67"/>
      <c r="H508" s="67"/>
      <c r="I508" s="67"/>
      <c r="J508" s="67"/>
      <c r="K508" s="68"/>
      <c r="L508" s="67"/>
      <c r="M508" s="1"/>
      <c r="N508" s="69"/>
      <c r="O508" s="69"/>
      <c r="P508" s="69"/>
      <c r="Q508" s="69"/>
      <c r="R508" s="69"/>
      <c r="S508" s="69"/>
      <c r="T508" s="66"/>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spans="1:43" ht="15.75" customHeight="1" x14ac:dyDescent="0.2">
      <c r="A509" s="1"/>
      <c r="B509" s="1"/>
      <c r="C509" s="1"/>
      <c r="D509" s="67"/>
      <c r="E509" s="22"/>
      <c r="F509" s="67"/>
      <c r="G509" s="67"/>
      <c r="H509" s="67"/>
      <c r="I509" s="67"/>
      <c r="J509" s="67"/>
      <c r="K509" s="68"/>
      <c r="L509" s="67"/>
      <c r="M509" s="1"/>
      <c r="N509" s="69"/>
      <c r="O509" s="69"/>
      <c r="P509" s="69"/>
      <c r="Q509" s="69"/>
      <c r="R509" s="69"/>
      <c r="S509" s="69"/>
      <c r="T509" s="66"/>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spans="1:43" ht="15.75" customHeight="1" x14ac:dyDescent="0.2">
      <c r="A510" s="1"/>
      <c r="B510" s="1"/>
      <c r="C510" s="1"/>
      <c r="D510" s="67"/>
      <c r="E510" s="22"/>
      <c r="F510" s="67"/>
      <c r="G510" s="67"/>
      <c r="H510" s="67"/>
      <c r="I510" s="67"/>
      <c r="J510" s="67"/>
      <c r="K510" s="68"/>
      <c r="L510" s="67"/>
      <c r="M510" s="1"/>
      <c r="N510" s="69"/>
      <c r="O510" s="69"/>
      <c r="P510" s="69"/>
      <c r="Q510" s="69"/>
      <c r="R510" s="69"/>
      <c r="S510" s="69"/>
      <c r="T510" s="66"/>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spans="1:43" ht="15.75" customHeight="1" x14ac:dyDescent="0.2">
      <c r="A511" s="1"/>
      <c r="B511" s="1"/>
      <c r="C511" s="1"/>
      <c r="D511" s="67"/>
      <c r="E511" s="22"/>
      <c r="F511" s="67"/>
      <c r="G511" s="67"/>
      <c r="H511" s="67"/>
      <c r="I511" s="67"/>
      <c r="J511" s="67"/>
      <c r="K511" s="68"/>
      <c r="L511" s="67"/>
      <c r="M511" s="1"/>
      <c r="N511" s="69"/>
      <c r="O511" s="69"/>
      <c r="P511" s="69"/>
      <c r="Q511" s="69"/>
      <c r="R511" s="69"/>
      <c r="S511" s="69"/>
      <c r="T511" s="66"/>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spans="1:43" ht="15.75" customHeight="1" x14ac:dyDescent="0.2">
      <c r="A512" s="1"/>
      <c r="B512" s="1"/>
      <c r="C512" s="1"/>
      <c r="D512" s="67"/>
      <c r="E512" s="22"/>
      <c r="F512" s="67"/>
      <c r="G512" s="67"/>
      <c r="H512" s="67"/>
      <c r="I512" s="67"/>
      <c r="J512" s="67"/>
      <c r="K512" s="68"/>
      <c r="L512" s="67"/>
      <c r="M512" s="1"/>
      <c r="N512" s="69"/>
      <c r="O512" s="69"/>
      <c r="P512" s="69"/>
      <c r="Q512" s="69"/>
      <c r="R512" s="69"/>
      <c r="S512" s="69"/>
      <c r="T512" s="66"/>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spans="1:43" ht="15.75" customHeight="1" x14ac:dyDescent="0.2">
      <c r="A513" s="1"/>
      <c r="B513" s="1"/>
      <c r="C513" s="1"/>
      <c r="D513" s="67"/>
      <c r="E513" s="22"/>
      <c r="F513" s="67"/>
      <c r="G513" s="67"/>
      <c r="H513" s="67"/>
      <c r="I513" s="67"/>
      <c r="J513" s="67"/>
      <c r="K513" s="68"/>
      <c r="L513" s="67"/>
      <c r="M513" s="1"/>
      <c r="N513" s="69"/>
      <c r="O513" s="69"/>
      <c r="P513" s="69"/>
      <c r="Q513" s="69"/>
      <c r="R513" s="69"/>
      <c r="S513" s="69"/>
      <c r="T513" s="66"/>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spans="1:43" ht="15.75" customHeight="1" x14ac:dyDescent="0.2">
      <c r="A514" s="1"/>
      <c r="B514" s="1"/>
      <c r="C514" s="1"/>
      <c r="D514" s="67"/>
      <c r="E514" s="22"/>
      <c r="F514" s="67"/>
      <c r="G514" s="67"/>
      <c r="H514" s="67"/>
      <c r="I514" s="67"/>
      <c r="J514" s="67"/>
      <c r="K514" s="68"/>
      <c r="L514" s="67"/>
      <c r="M514" s="1"/>
      <c r="N514" s="69"/>
      <c r="O514" s="69"/>
      <c r="P514" s="69"/>
      <c r="Q514" s="69"/>
      <c r="R514" s="69"/>
      <c r="S514" s="69"/>
      <c r="T514" s="66"/>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spans="1:43" ht="15.75" customHeight="1" x14ac:dyDescent="0.2">
      <c r="A515" s="1"/>
      <c r="B515" s="1"/>
      <c r="C515" s="1"/>
      <c r="D515" s="67"/>
      <c r="E515" s="22"/>
      <c r="F515" s="67"/>
      <c r="G515" s="67"/>
      <c r="H515" s="67"/>
      <c r="I515" s="67"/>
      <c r="J515" s="67"/>
      <c r="K515" s="68"/>
      <c r="L515" s="67"/>
      <c r="M515" s="1"/>
      <c r="N515" s="69"/>
      <c r="O515" s="69"/>
      <c r="P515" s="69"/>
      <c r="Q515" s="69"/>
      <c r="R515" s="69"/>
      <c r="S515" s="69"/>
      <c r="T515" s="66"/>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spans="1:43" ht="15.75" customHeight="1" x14ac:dyDescent="0.2">
      <c r="A516" s="1"/>
      <c r="B516" s="1"/>
      <c r="C516" s="1"/>
      <c r="D516" s="67"/>
      <c r="E516" s="22"/>
      <c r="F516" s="67"/>
      <c r="G516" s="67"/>
      <c r="H516" s="67"/>
      <c r="I516" s="67"/>
      <c r="J516" s="67"/>
      <c r="K516" s="68"/>
      <c r="L516" s="67"/>
      <c r="M516" s="1"/>
      <c r="N516" s="69"/>
      <c r="O516" s="69"/>
      <c r="P516" s="69"/>
      <c r="Q516" s="69"/>
      <c r="R516" s="69"/>
      <c r="S516" s="69"/>
      <c r="T516" s="66"/>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spans="1:43" ht="15.75" customHeight="1" x14ac:dyDescent="0.2">
      <c r="A517" s="1"/>
      <c r="B517" s="1"/>
      <c r="C517" s="1"/>
      <c r="D517" s="67"/>
      <c r="E517" s="22"/>
      <c r="F517" s="67"/>
      <c r="G517" s="67"/>
      <c r="H517" s="67"/>
      <c r="I517" s="67"/>
      <c r="J517" s="67"/>
      <c r="K517" s="68"/>
      <c r="L517" s="67"/>
      <c r="M517" s="1"/>
      <c r="N517" s="69"/>
      <c r="O517" s="69"/>
      <c r="P517" s="69"/>
      <c r="Q517" s="69"/>
      <c r="R517" s="69"/>
      <c r="S517" s="69"/>
      <c r="T517" s="66"/>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spans="1:43" ht="15.75" customHeight="1" x14ac:dyDescent="0.2">
      <c r="A518" s="1"/>
      <c r="B518" s="1"/>
      <c r="C518" s="1"/>
      <c r="D518" s="67"/>
      <c r="E518" s="22"/>
      <c r="F518" s="67"/>
      <c r="G518" s="67"/>
      <c r="H518" s="67"/>
      <c r="I518" s="67"/>
      <c r="J518" s="67"/>
      <c r="K518" s="68"/>
      <c r="L518" s="67"/>
      <c r="M518" s="1"/>
      <c r="N518" s="69"/>
      <c r="O518" s="69"/>
      <c r="P518" s="69"/>
      <c r="Q518" s="69"/>
      <c r="R518" s="69"/>
      <c r="S518" s="69"/>
      <c r="T518" s="66"/>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spans="1:43" ht="15.75" customHeight="1" x14ac:dyDescent="0.2">
      <c r="A519" s="1"/>
      <c r="B519" s="1"/>
      <c r="C519" s="1"/>
      <c r="D519" s="67"/>
      <c r="E519" s="22"/>
      <c r="F519" s="67"/>
      <c r="G519" s="67"/>
      <c r="H519" s="67"/>
      <c r="I519" s="67"/>
      <c r="J519" s="67"/>
      <c r="K519" s="68"/>
      <c r="L519" s="67"/>
      <c r="M519" s="1"/>
      <c r="N519" s="69"/>
      <c r="O519" s="69"/>
      <c r="P519" s="69"/>
      <c r="Q519" s="69"/>
      <c r="R519" s="69"/>
      <c r="S519" s="69"/>
      <c r="T519" s="66"/>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spans="1:43" ht="15.75" customHeight="1" x14ac:dyDescent="0.2">
      <c r="A520" s="1"/>
      <c r="B520" s="1"/>
      <c r="C520" s="1"/>
      <c r="D520" s="67"/>
      <c r="E520" s="22"/>
      <c r="F520" s="67"/>
      <c r="G520" s="67"/>
      <c r="H520" s="67"/>
      <c r="I520" s="67"/>
      <c r="J520" s="67"/>
      <c r="K520" s="68"/>
      <c r="L520" s="67"/>
      <c r="M520" s="1"/>
      <c r="N520" s="69"/>
      <c r="O520" s="69"/>
      <c r="P520" s="69"/>
      <c r="Q520" s="69"/>
      <c r="R520" s="69"/>
      <c r="S520" s="69"/>
      <c r="T520" s="66"/>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spans="1:43" ht="15.75" customHeight="1" x14ac:dyDescent="0.2">
      <c r="A521" s="1"/>
      <c r="B521" s="1"/>
      <c r="C521" s="1"/>
      <c r="D521" s="67"/>
      <c r="E521" s="22"/>
      <c r="F521" s="67"/>
      <c r="G521" s="67"/>
      <c r="H521" s="67"/>
      <c r="I521" s="67"/>
      <c r="J521" s="67"/>
      <c r="K521" s="68"/>
      <c r="L521" s="67"/>
      <c r="M521" s="1"/>
      <c r="N521" s="69"/>
      <c r="O521" s="69"/>
      <c r="P521" s="69"/>
      <c r="Q521" s="69"/>
      <c r="R521" s="69"/>
      <c r="S521" s="69"/>
      <c r="T521" s="66"/>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spans="1:43" ht="15.75" customHeight="1" x14ac:dyDescent="0.2">
      <c r="A522" s="1"/>
      <c r="B522" s="1"/>
      <c r="C522" s="1"/>
      <c r="D522" s="67"/>
      <c r="E522" s="22"/>
      <c r="F522" s="67"/>
      <c r="G522" s="67"/>
      <c r="H522" s="67"/>
      <c r="I522" s="67"/>
      <c r="J522" s="67"/>
      <c r="K522" s="68"/>
      <c r="L522" s="67"/>
      <c r="M522" s="1"/>
      <c r="N522" s="69"/>
      <c r="O522" s="69"/>
      <c r="P522" s="69"/>
      <c r="Q522" s="69"/>
      <c r="R522" s="69"/>
      <c r="S522" s="69"/>
      <c r="T522" s="66"/>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spans="1:43" ht="15.75" customHeight="1" x14ac:dyDescent="0.2">
      <c r="A523" s="1"/>
      <c r="B523" s="1"/>
      <c r="C523" s="1"/>
      <c r="D523" s="67"/>
      <c r="E523" s="22"/>
      <c r="F523" s="67"/>
      <c r="G523" s="67"/>
      <c r="H523" s="67"/>
      <c r="I523" s="67"/>
      <c r="J523" s="67"/>
      <c r="K523" s="68"/>
      <c r="L523" s="67"/>
      <c r="M523" s="1"/>
      <c r="N523" s="69"/>
      <c r="O523" s="69"/>
      <c r="P523" s="69"/>
      <c r="Q523" s="69"/>
      <c r="R523" s="69"/>
      <c r="S523" s="69"/>
      <c r="T523" s="66"/>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spans="1:43" ht="15.75" customHeight="1" x14ac:dyDescent="0.2">
      <c r="A524" s="1"/>
      <c r="B524" s="1"/>
      <c r="C524" s="1"/>
      <c r="D524" s="67"/>
      <c r="E524" s="22"/>
      <c r="F524" s="67"/>
      <c r="G524" s="67"/>
      <c r="H524" s="67"/>
      <c r="I524" s="67"/>
      <c r="J524" s="67"/>
      <c r="K524" s="68"/>
      <c r="L524" s="67"/>
      <c r="M524" s="1"/>
      <c r="N524" s="69"/>
      <c r="O524" s="69"/>
      <c r="P524" s="69"/>
      <c r="Q524" s="69"/>
      <c r="R524" s="69"/>
      <c r="S524" s="69"/>
      <c r="T524" s="66"/>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spans="1:43" ht="15.75" customHeight="1" x14ac:dyDescent="0.2">
      <c r="A525" s="1"/>
      <c r="B525" s="1"/>
      <c r="C525" s="1"/>
      <c r="D525" s="67"/>
      <c r="E525" s="22"/>
      <c r="F525" s="67"/>
      <c r="G525" s="67"/>
      <c r="H525" s="67"/>
      <c r="I525" s="67"/>
      <c r="J525" s="67"/>
      <c r="K525" s="68"/>
      <c r="L525" s="67"/>
      <c r="M525" s="1"/>
      <c r="N525" s="69"/>
      <c r="O525" s="69"/>
      <c r="P525" s="69"/>
      <c r="Q525" s="69"/>
      <c r="R525" s="69"/>
      <c r="S525" s="69"/>
      <c r="T525" s="66"/>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spans="1:43" ht="15.75" customHeight="1" x14ac:dyDescent="0.2">
      <c r="A526" s="1"/>
      <c r="B526" s="1"/>
      <c r="C526" s="1"/>
      <c r="D526" s="67"/>
      <c r="E526" s="22"/>
      <c r="F526" s="67"/>
      <c r="G526" s="67"/>
      <c r="H526" s="67"/>
      <c r="I526" s="67"/>
      <c r="J526" s="67"/>
      <c r="K526" s="68"/>
      <c r="L526" s="67"/>
      <c r="M526" s="1"/>
      <c r="N526" s="69"/>
      <c r="O526" s="69"/>
      <c r="P526" s="69"/>
      <c r="Q526" s="69"/>
      <c r="R526" s="69"/>
      <c r="S526" s="69"/>
      <c r="T526" s="66"/>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spans="1:43" ht="15.75" customHeight="1" x14ac:dyDescent="0.2">
      <c r="A527" s="1"/>
      <c r="B527" s="1"/>
      <c r="C527" s="1"/>
      <c r="D527" s="67"/>
      <c r="E527" s="22"/>
      <c r="F527" s="67"/>
      <c r="G527" s="67"/>
      <c r="H527" s="67"/>
      <c r="I527" s="67"/>
      <c r="J527" s="67"/>
      <c r="K527" s="68"/>
      <c r="L527" s="67"/>
      <c r="M527" s="1"/>
      <c r="N527" s="69"/>
      <c r="O527" s="69"/>
      <c r="P527" s="69"/>
      <c r="Q527" s="69"/>
      <c r="R527" s="69"/>
      <c r="S527" s="69"/>
      <c r="T527" s="66"/>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spans="1:43" ht="15.75" customHeight="1" x14ac:dyDescent="0.2">
      <c r="A528" s="1"/>
      <c r="B528" s="1"/>
      <c r="C528" s="1"/>
      <c r="D528" s="67"/>
      <c r="E528" s="22"/>
      <c r="F528" s="67"/>
      <c r="G528" s="67"/>
      <c r="H528" s="67"/>
      <c r="I528" s="67"/>
      <c r="J528" s="67"/>
      <c r="K528" s="68"/>
      <c r="L528" s="67"/>
      <c r="M528" s="1"/>
      <c r="N528" s="69"/>
      <c r="O528" s="69"/>
      <c r="P528" s="69"/>
      <c r="Q528" s="69"/>
      <c r="R528" s="69"/>
      <c r="S528" s="69"/>
      <c r="T528" s="66"/>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spans="1:43" ht="15.75" customHeight="1" x14ac:dyDescent="0.2">
      <c r="A529" s="1"/>
      <c r="B529" s="1"/>
      <c r="C529" s="1"/>
      <c r="D529" s="67"/>
      <c r="E529" s="22"/>
      <c r="F529" s="67"/>
      <c r="G529" s="67"/>
      <c r="H529" s="67"/>
      <c r="I529" s="67"/>
      <c r="J529" s="67"/>
      <c r="K529" s="68"/>
      <c r="L529" s="67"/>
      <c r="M529" s="1"/>
      <c r="N529" s="69"/>
      <c r="O529" s="69"/>
      <c r="P529" s="69"/>
      <c r="Q529" s="69"/>
      <c r="R529" s="69"/>
      <c r="S529" s="69"/>
      <c r="T529" s="66"/>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spans="1:43" ht="15.75" customHeight="1" x14ac:dyDescent="0.2">
      <c r="A530" s="1"/>
      <c r="B530" s="1"/>
      <c r="C530" s="1"/>
      <c r="D530" s="67"/>
      <c r="E530" s="22"/>
      <c r="F530" s="67"/>
      <c r="G530" s="67"/>
      <c r="H530" s="67"/>
      <c r="I530" s="67"/>
      <c r="J530" s="67"/>
      <c r="K530" s="68"/>
      <c r="L530" s="67"/>
      <c r="M530" s="1"/>
      <c r="N530" s="69"/>
      <c r="O530" s="69"/>
      <c r="P530" s="69"/>
      <c r="Q530" s="69"/>
      <c r="R530" s="69"/>
      <c r="S530" s="69"/>
      <c r="T530" s="66"/>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spans="1:43" ht="15.75" customHeight="1" x14ac:dyDescent="0.2">
      <c r="A531" s="1"/>
      <c r="B531" s="1"/>
      <c r="C531" s="1"/>
      <c r="D531" s="67"/>
      <c r="E531" s="22"/>
      <c r="F531" s="67"/>
      <c r="G531" s="67"/>
      <c r="H531" s="67"/>
      <c r="I531" s="67"/>
      <c r="J531" s="67"/>
      <c r="K531" s="68"/>
      <c r="L531" s="67"/>
      <c r="M531" s="1"/>
      <c r="N531" s="69"/>
      <c r="O531" s="69"/>
      <c r="P531" s="69"/>
      <c r="Q531" s="69"/>
      <c r="R531" s="69"/>
      <c r="S531" s="69"/>
      <c r="T531" s="66"/>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spans="1:43" ht="15.75" customHeight="1" x14ac:dyDescent="0.2">
      <c r="A532" s="1"/>
      <c r="B532" s="1"/>
      <c r="C532" s="1"/>
      <c r="D532" s="67"/>
      <c r="E532" s="22"/>
      <c r="F532" s="67"/>
      <c r="G532" s="67"/>
      <c r="H532" s="67"/>
      <c r="I532" s="67"/>
      <c r="J532" s="67"/>
      <c r="K532" s="68"/>
      <c r="L532" s="67"/>
      <c r="M532" s="1"/>
      <c r="N532" s="69"/>
      <c r="O532" s="69"/>
      <c r="P532" s="69"/>
      <c r="Q532" s="69"/>
      <c r="R532" s="69"/>
      <c r="S532" s="69"/>
      <c r="T532" s="66"/>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spans="1:43" ht="15.75" customHeight="1" x14ac:dyDescent="0.2">
      <c r="A533" s="1"/>
      <c r="B533" s="1"/>
      <c r="C533" s="1"/>
      <c r="D533" s="67"/>
      <c r="E533" s="22"/>
      <c r="F533" s="67"/>
      <c r="G533" s="67"/>
      <c r="H533" s="67"/>
      <c r="I533" s="67"/>
      <c r="J533" s="67"/>
      <c r="K533" s="68"/>
      <c r="L533" s="67"/>
      <c r="M533" s="1"/>
      <c r="N533" s="69"/>
      <c r="O533" s="69"/>
      <c r="P533" s="69"/>
      <c r="Q533" s="69"/>
      <c r="R533" s="69"/>
      <c r="S533" s="69"/>
      <c r="T533" s="66"/>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spans="1:43" ht="15.75" customHeight="1" x14ac:dyDescent="0.2">
      <c r="A534" s="1"/>
      <c r="B534" s="1"/>
      <c r="C534" s="1"/>
      <c r="D534" s="67"/>
      <c r="E534" s="22"/>
      <c r="F534" s="67"/>
      <c r="G534" s="67"/>
      <c r="H534" s="67"/>
      <c r="I534" s="67"/>
      <c r="J534" s="67"/>
      <c r="K534" s="68"/>
      <c r="L534" s="67"/>
      <c r="M534" s="1"/>
      <c r="N534" s="69"/>
      <c r="O534" s="69"/>
      <c r="P534" s="69"/>
      <c r="Q534" s="69"/>
      <c r="R534" s="69"/>
      <c r="S534" s="69"/>
      <c r="T534" s="66"/>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spans="1:43" ht="15.75" customHeight="1" x14ac:dyDescent="0.2">
      <c r="A535" s="1"/>
      <c r="B535" s="1"/>
      <c r="C535" s="1"/>
      <c r="D535" s="67"/>
      <c r="E535" s="22"/>
      <c r="F535" s="67"/>
      <c r="G535" s="67"/>
      <c r="H535" s="67"/>
      <c r="I535" s="67"/>
      <c r="J535" s="67"/>
      <c r="K535" s="68"/>
      <c r="L535" s="67"/>
      <c r="M535" s="1"/>
      <c r="N535" s="69"/>
      <c r="O535" s="69"/>
      <c r="P535" s="69"/>
      <c r="Q535" s="69"/>
      <c r="R535" s="69"/>
      <c r="S535" s="69"/>
      <c r="T535" s="66"/>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spans="1:43" ht="15.75" customHeight="1" x14ac:dyDescent="0.2">
      <c r="A536" s="1"/>
      <c r="B536" s="1"/>
      <c r="C536" s="1"/>
      <c r="D536" s="67"/>
      <c r="E536" s="22"/>
      <c r="F536" s="67"/>
      <c r="G536" s="67"/>
      <c r="H536" s="67"/>
      <c r="I536" s="67"/>
      <c r="J536" s="67"/>
      <c r="K536" s="68"/>
      <c r="L536" s="67"/>
      <c r="M536" s="1"/>
      <c r="N536" s="69"/>
      <c r="O536" s="69"/>
      <c r="P536" s="69"/>
      <c r="Q536" s="69"/>
      <c r="R536" s="69"/>
      <c r="S536" s="69"/>
      <c r="T536" s="66"/>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spans="1:43" ht="15.75" customHeight="1" x14ac:dyDescent="0.2">
      <c r="A537" s="1"/>
      <c r="B537" s="1"/>
      <c r="C537" s="1"/>
      <c r="D537" s="67"/>
      <c r="E537" s="22"/>
      <c r="F537" s="67"/>
      <c r="G537" s="67"/>
      <c r="H537" s="67"/>
      <c r="I537" s="67"/>
      <c r="J537" s="67"/>
      <c r="K537" s="68"/>
      <c r="L537" s="67"/>
      <c r="M537" s="1"/>
      <c r="N537" s="69"/>
      <c r="O537" s="69"/>
      <c r="P537" s="69"/>
      <c r="Q537" s="69"/>
      <c r="R537" s="69"/>
      <c r="S537" s="69"/>
      <c r="T537" s="66"/>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spans="1:43" ht="15.75" customHeight="1" x14ac:dyDescent="0.2">
      <c r="A538" s="1"/>
      <c r="B538" s="1"/>
      <c r="C538" s="1"/>
      <c r="D538" s="67"/>
      <c r="E538" s="22"/>
      <c r="F538" s="67"/>
      <c r="G538" s="67"/>
      <c r="H538" s="67"/>
      <c r="I538" s="67"/>
      <c r="J538" s="67"/>
      <c r="K538" s="68"/>
      <c r="L538" s="67"/>
      <c r="M538" s="1"/>
      <c r="N538" s="69"/>
      <c r="O538" s="69"/>
      <c r="P538" s="69"/>
      <c r="Q538" s="69"/>
      <c r="R538" s="69"/>
      <c r="S538" s="69"/>
      <c r="T538" s="66"/>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spans="1:43" ht="15.75" customHeight="1" x14ac:dyDescent="0.2">
      <c r="A539" s="1"/>
      <c r="B539" s="1"/>
      <c r="C539" s="1"/>
      <c r="D539" s="67"/>
      <c r="E539" s="22"/>
      <c r="F539" s="67"/>
      <c r="G539" s="67"/>
      <c r="H539" s="67"/>
      <c r="I539" s="67"/>
      <c r="J539" s="67"/>
      <c r="K539" s="68"/>
      <c r="L539" s="67"/>
      <c r="M539" s="1"/>
      <c r="N539" s="69"/>
      <c r="O539" s="69"/>
      <c r="P539" s="69"/>
      <c r="Q539" s="69"/>
      <c r="R539" s="69"/>
      <c r="S539" s="69"/>
      <c r="T539" s="66"/>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spans="1:43" ht="15.75" customHeight="1" x14ac:dyDescent="0.2">
      <c r="A540" s="1"/>
      <c r="B540" s="1"/>
      <c r="C540" s="1"/>
      <c r="D540" s="67"/>
      <c r="E540" s="22"/>
      <c r="F540" s="67"/>
      <c r="G540" s="67"/>
      <c r="H540" s="67"/>
      <c r="I540" s="67"/>
      <c r="J540" s="67"/>
      <c r="K540" s="68"/>
      <c r="L540" s="67"/>
      <c r="M540" s="1"/>
      <c r="N540" s="69"/>
      <c r="O540" s="69"/>
      <c r="P540" s="69"/>
      <c r="Q540" s="69"/>
      <c r="R540" s="69"/>
      <c r="S540" s="69"/>
      <c r="T540" s="66"/>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spans="1:43" ht="15.75" customHeight="1" x14ac:dyDescent="0.2">
      <c r="A541" s="1"/>
      <c r="B541" s="1"/>
      <c r="C541" s="1"/>
      <c r="D541" s="67"/>
      <c r="E541" s="22"/>
      <c r="F541" s="67"/>
      <c r="G541" s="67"/>
      <c r="H541" s="67"/>
      <c r="I541" s="67"/>
      <c r="J541" s="67"/>
      <c r="K541" s="68"/>
      <c r="L541" s="67"/>
      <c r="M541" s="1"/>
      <c r="N541" s="69"/>
      <c r="O541" s="69"/>
      <c r="P541" s="69"/>
      <c r="Q541" s="69"/>
      <c r="R541" s="69"/>
      <c r="S541" s="69"/>
      <c r="T541" s="66"/>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spans="1:43" ht="15.75" customHeight="1" x14ac:dyDescent="0.2">
      <c r="A542" s="1"/>
      <c r="B542" s="1"/>
      <c r="C542" s="1"/>
      <c r="D542" s="67"/>
      <c r="E542" s="22"/>
      <c r="F542" s="67"/>
      <c r="G542" s="67"/>
      <c r="H542" s="67"/>
      <c r="I542" s="67"/>
      <c r="J542" s="67"/>
      <c r="K542" s="68"/>
      <c r="L542" s="67"/>
      <c r="M542" s="1"/>
      <c r="N542" s="69"/>
      <c r="O542" s="69"/>
      <c r="P542" s="69"/>
      <c r="Q542" s="69"/>
      <c r="R542" s="69"/>
      <c r="S542" s="69"/>
      <c r="T542" s="66"/>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spans="1:43" ht="15.75" customHeight="1" x14ac:dyDescent="0.2">
      <c r="A543" s="1"/>
      <c r="B543" s="1"/>
      <c r="C543" s="1"/>
      <c r="D543" s="67"/>
      <c r="E543" s="22"/>
      <c r="F543" s="67"/>
      <c r="G543" s="67"/>
      <c r="H543" s="67"/>
      <c r="I543" s="67"/>
      <c r="J543" s="67"/>
      <c r="K543" s="68"/>
      <c r="L543" s="67"/>
      <c r="M543" s="1"/>
      <c r="N543" s="69"/>
      <c r="O543" s="69"/>
      <c r="P543" s="69"/>
      <c r="Q543" s="69"/>
      <c r="R543" s="69"/>
      <c r="S543" s="69"/>
      <c r="T543" s="66"/>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spans="1:43" ht="15.75" customHeight="1" x14ac:dyDescent="0.2">
      <c r="A544" s="1"/>
      <c r="B544" s="1"/>
      <c r="C544" s="1"/>
      <c r="D544" s="67"/>
      <c r="E544" s="22"/>
      <c r="F544" s="67"/>
      <c r="G544" s="67"/>
      <c r="H544" s="67"/>
      <c r="I544" s="67"/>
      <c r="J544" s="67"/>
      <c r="K544" s="68"/>
      <c r="L544" s="67"/>
      <c r="M544" s="1"/>
      <c r="N544" s="69"/>
      <c r="O544" s="69"/>
      <c r="P544" s="69"/>
      <c r="Q544" s="69"/>
      <c r="R544" s="69"/>
      <c r="S544" s="69"/>
      <c r="T544" s="66"/>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spans="1:43" ht="15.75" customHeight="1" x14ac:dyDescent="0.2">
      <c r="A545" s="1"/>
      <c r="B545" s="1"/>
      <c r="C545" s="1"/>
      <c r="D545" s="67"/>
      <c r="E545" s="22"/>
      <c r="F545" s="67"/>
      <c r="G545" s="67"/>
      <c r="H545" s="67"/>
      <c r="I545" s="67"/>
      <c r="J545" s="67"/>
      <c r="K545" s="68"/>
      <c r="L545" s="67"/>
      <c r="M545" s="1"/>
      <c r="N545" s="69"/>
      <c r="O545" s="69"/>
      <c r="P545" s="69"/>
      <c r="Q545" s="69"/>
      <c r="R545" s="69"/>
      <c r="S545" s="69"/>
      <c r="T545" s="66"/>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spans="1:43" ht="15.75" customHeight="1" x14ac:dyDescent="0.2">
      <c r="A546" s="1"/>
      <c r="B546" s="1"/>
      <c r="C546" s="1"/>
      <c r="D546" s="67"/>
      <c r="E546" s="22"/>
      <c r="F546" s="67"/>
      <c r="G546" s="67"/>
      <c r="H546" s="67"/>
      <c r="I546" s="67"/>
      <c r="J546" s="67"/>
      <c r="K546" s="68"/>
      <c r="L546" s="67"/>
      <c r="M546" s="1"/>
      <c r="N546" s="69"/>
      <c r="O546" s="69"/>
      <c r="P546" s="69"/>
      <c r="Q546" s="69"/>
      <c r="R546" s="69"/>
      <c r="S546" s="69"/>
      <c r="T546" s="66"/>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spans="1:43" ht="15.75" customHeight="1" x14ac:dyDescent="0.2">
      <c r="A547" s="1"/>
      <c r="B547" s="1"/>
      <c r="C547" s="1"/>
      <c r="D547" s="67"/>
      <c r="E547" s="22"/>
      <c r="F547" s="67"/>
      <c r="G547" s="67"/>
      <c r="H547" s="67"/>
      <c r="I547" s="67"/>
      <c r="J547" s="67"/>
      <c r="K547" s="68"/>
      <c r="L547" s="67"/>
      <c r="M547" s="1"/>
      <c r="N547" s="69"/>
      <c r="O547" s="69"/>
      <c r="P547" s="69"/>
      <c r="Q547" s="69"/>
      <c r="R547" s="69"/>
      <c r="S547" s="69"/>
      <c r="T547" s="66"/>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spans="1:43" ht="15.75" customHeight="1" x14ac:dyDescent="0.2">
      <c r="A548" s="1"/>
      <c r="B548" s="1"/>
      <c r="C548" s="1"/>
      <c r="D548" s="67"/>
      <c r="E548" s="22"/>
      <c r="F548" s="67"/>
      <c r="G548" s="67"/>
      <c r="H548" s="67"/>
      <c r="I548" s="67"/>
      <c r="J548" s="67"/>
      <c r="K548" s="68"/>
      <c r="L548" s="67"/>
      <c r="M548" s="1"/>
      <c r="N548" s="69"/>
      <c r="O548" s="69"/>
      <c r="P548" s="69"/>
      <c r="Q548" s="69"/>
      <c r="R548" s="69"/>
      <c r="S548" s="69"/>
      <c r="T548" s="66"/>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spans="1:43" ht="15.75" customHeight="1" x14ac:dyDescent="0.2">
      <c r="A549" s="1"/>
      <c r="B549" s="1"/>
      <c r="C549" s="1"/>
      <c r="D549" s="67"/>
      <c r="E549" s="22"/>
      <c r="F549" s="67"/>
      <c r="G549" s="67"/>
      <c r="H549" s="67"/>
      <c r="I549" s="67"/>
      <c r="J549" s="67"/>
      <c r="K549" s="68"/>
      <c r="L549" s="67"/>
      <c r="M549" s="1"/>
      <c r="N549" s="69"/>
      <c r="O549" s="69"/>
      <c r="P549" s="69"/>
      <c r="Q549" s="69"/>
      <c r="R549" s="69"/>
      <c r="S549" s="69"/>
      <c r="T549" s="66"/>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spans="1:43" ht="15.75" customHeight="1" x14ac:dyDescent="0.2">
      <c r="A550" s="1"/>
      <c r="B550" s="1"/>
      <c r="C550" s="1"/>
      <c r="D550" s="67"/>
      <c r="E550" s="22"/>
      <c r="F550" s="67"/>
      <c r="G550" s="67"/>
      <c r="H550" s="67"/>
      <c r="I550" s="67"/>
      <c r="J550" s="67"/>
      <c r="K550" s="68"/>
      <c r="L550" s="67"/>
      <c r="M550" s="1"/>
      <c r="N550" s="69"/>
      <c r="O550" s="69"/>
      <c r="P550" s="69"/>
      <c r="Q550" s="69"/>
      <c r="R550" s="69"/>
      <c r="S550" s="69"/>
      <c r="T550" s="66"/>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spans="1:43" ht="15.75" customHeight="1" x14ac:dyDescent="0.2">
      <c r="A551" s="1"/>
      <c r="B551" s="1"/>
      <c r="C551" s="1"/>
      <c r="D551" s="67"/>
      <c r="E551" s="22"/>
      <c r="F551" s="67"/>
      <c r="G551" s="67"/>
      <c r="H551" s="67"/>
      <c r="I551" s="67"/>
      <c r="J551" s="67"/>
      <c r="K551" s="68"/>
      <c r="L551" s="67"/>
      <c r="M551" s="1"/>
      <c r="N551" s="69"/>
      <c r="O551" s="69"/>
      <c r="P551" s="69"/>
      <c r="Q551" s="69"/>
      <c r="R551" s="69"/>
      <c r="S551" s="69"/>
      <c r="T551" s="66"/>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spans="1:43" ht="15.75" customHeight="1" x14ac:dyDescent="0.2">
      <c r="A552" s="1"/>
      <c r="B552" s="1"/>
      <c r="C552" s="1"/>
      <c r="D552" s="67"/>
      <c r="E552" s="22"/>
      <c r="F552" s="67"/>
      <c r="G552" s="67"/>
      <c r="H552" s="67"/>
      <c r="I552" s="67"/>
      <c r="J552" s="67"/>
      <c r="K552" s="68"/>
      <c r="L552" s="67"/>
      <c r="M552" s="1"/>
      <c r="N552" s="69"/>
      <c r="O552" s="69"/>
      <c r="P552" s="69"/>
      <c r="Q552" s="69"/>
      <c r="R552" s="69"/>
      <c r="S552" s="69"/>
      <c r="T552" s="66"/>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spans="1:43" ht="15.75" customHeight="1" x14ac:dyDescent="0.2">
      <c r="A553" s="1"/>
      <c r="B553" s="1"/>
      <c r="C553" s="1"/>
      <c r="D553" s="67"/>
      <c r="E553" s="22"/>
      <c r="F553" s="67"/>
      <c r="G553" s="67"/>
      <c r="H553" s="67"/>
      <c r="I553" s="67"/>
      <c r="J553" s="67"/>
      <c r="K553" s="68"/>
      <c r="L553" s="67"/>
      <c r="M553" s="1"/>
      <c r="N553" s="69"/>
      <c r="O553" s="69"/>
      <c r="P553" s="69"/>
      <c r="Q553" s="69"/>
      <c r="R553" s="69"/>
      <c r="S553" s="69"/>
      <c r="T553" s="66"/>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spans="1:43" ht="15.75" customHeight="1" x14ac:dyDescent="0.2">
      <c r="A554" s="1"/>
      <c r="B554" s="1"/>
      <c r="C554" s="1"/>
      <c r="D554" s="67"/>
      <c r="E554" s="22"/>
      <c r="F554" s="67"/>
      <c r="G554" s="67"/>
      <c r="H554" s="67"/>
      <c r="I554" s="67"/>
      <c r="J554" s="67"/>
      <c r="K554" s="68"/>
      <c r="L554" s="67"/>
      <c r="M554" s="1"/>
      <c r="N554" s="69"/>
      <c r="O554" s="69"/>
      <c r="P554" s="69"/>
      <c r="Q554" s="69"/>
      <c r="R554" s="69"/>
      <c r="S554" s="69"/>
      <c r="T554" s="66"/>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spans="1:43" ht="15.75" customHeight="1" x14ac:dyDescent="0.2">
      <c r="A555" s="1"/>
      <c r="B555" s="1"/>
      <c r="C555" s="1"/>
      <c r="D555" s="67"/>
      <c r="E555" s="22"/>
      <c r="F555" s="67"/>
      <c r="G555" s="67"/>
      <c r="H555" s="67"/>
      <c r="I555" s="67"/>
      <c r="J555" s="67"/>
      <c r="K555" s="68"/>
      <c r="L555" s="67"/>
      <c r="M555" s="1"/>
      <c r="N555" s="69"/>
      <c r="O555" s="69"/>
      <c r="P555" s="69"/>
      <c r="Q555" s="69"/>
      <c r="R555" s="69"/>
      <c r="S555" s="69"/>
      <c r="T555" s="66"/>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spans="1:43" ht="15.75" customHeight="1" x14ac:dyDescent="0.2">
      <c r="A556" s="1"/>
      <c r="B556" s="1"/>
      <c r="C556" s="1"/>
      <c r="D556" s="67"/>
      <c r="E556" s="22"/>
      <c r="F556" s="67"/>
      <c r="G556" s="67"/>
      <c r="H556" s="67"/>
      <c r="I556" s="67"/>
      <c r="J556" s="67"/>
      <c r="K556" s="68"/>
      <c r="L556" s="67"/>
      <c r="M556" s="1"/>
      <c r="N556" s="69"/>
      <c r="O556" s="69"/>
      <c r="P556" s="69"/>
      <c r="Q556" s="69"/>
      <c r="R556" s="69"/>
      <c r="S556" s="69"/>
      <c r="T556" s="66"/>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spans="1:43" ht="15.75" customHeight="1" x14ac:dyDescent="0.2">
      <c r="A557" s="1"/>
      <c r="B557" s="1"/>
      <c r="C557" s="1"/>
      <c r="D557" s="67"/>
      <c r="E557" s="22"/>
      <c r="F557" s="67"/>
      <c r="G557" s="67"/>
      <c r="H557" s="67"/>
      <c r="I557" s="67"/>
      <c r="J557" s="67"/>
      <c r="K557" s="68"/>
      <c r="L557" s="67"/>
      <c r="M557" s="1"/>
      <c r="N557" s="69"/>
      <c r="O557" s="69"/>
      <c r="P557" s="69"/>
      <c r="Q557" s="69"/>
      <c r="R557" s="69"/>
      <c r="S557" s="69"/>
      <c r="T557" s="66"/>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spans="1:43" ht="15.75" customHeight="1" x14ac:dyDescent="0.2">
      <c r="A558" s="1"/>
      <c r="B558" s="1"/>
      <c r="C558" s="1"/>
      <c r="D558" s="67"/>
      <c r="E558" s="22"/>
      <c r="F558" s="67"/>
      <c r="G558" s="67"/>
      <c r="H558" s="67"/>
      <c r="I558" s="67"/>
      <c r="J558" s="67"/>
      <c r="K558" s="68"/>
      <c r="L558" s="67"/>
      <c r="M558" s="1"/>
      <c r="N558" s="69"/>
      <c r="O558" s="69"/>
      <c r="P558" s="69"/>
      <c r="Q558" s="69"/>
      <c r="R558" s="69"/>
      <c r="S558" s="69"/>
      <c r="T558" s="66"/>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spans="1:43" ht="15.75" customHeight="1" x14ac:dyDescent="0.2">
      <c r="A559" s="1"/>
      <c r="B559" s="1"/>
      <c r="C559" s="1"/>
      <c r="D559" s="67"/>
      <c r="E559" s="22"/>
      <c r="F559" s="67"/>
      <c r="G559" s="67"/>
      <c r="H559" s="67"/>
      <c r="I559" s="67"/>
      <c r="J559" s="67"/>
      <c r="K559" s="68"/>
      <c r="L559" s="67"/>
      <c r="M559" s="1"/>
      <c r="N559" s="69"/>
      <c r="O559" s="69"/>
      <c r="P559" s="69"/>
      <c r="Q559" s="69"/>
      <c r="R559" s="69"/>
      <c r="S559" s="69"/>
      <c r="T559" s="66"/>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spans="1:43" ht="15.75" customHeight="1" x14ac:dyDescent="0.2">
      <c r="A560" s="1"/>
      <c r="B560" s="1"/>
      <c r="C560" s="1"/>
      <c r="D560" s="67"/>
      <c r="E560" s="22"/>
      <c r="F560" s="67"/>
      <c r="G560" s="67"/>
      <c r="H560" s="67"/>
      <c r="I560" s="67"/>
      <c r="J560" s="67"/>
      <c r="K560" s="68"/>
      <c r="L560" s="67"/>
      <c r="M560" s="1"/>
      <c r="N560" s="69"/>
      <c r="O560" s="69"/>
      <c r="P560" s="69"/>
      <c r="Q560" s="69"/>
      <c r="R560" s="69"/>
      <c r="S560" s="69"/>
      <c r="T560" s="66"/>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spans="1:43" ht="15.75" customHeight="1" x14ac:dyDescent="0.2">
      <c r="A561" s="1"/>
      <c r="B561" s="1"/>
      <c r="C561" s="1"/>
      <c r="D561" s="67"/>
      <c r="E561" s="22"/>
      <c r="F561" s="67"/>
      <c r="G561" s="67"/>
      <c r="H561" s="67"/>
      <c r="I561" s="67"/>
      <c r="J561" s="67"/>
      <c r="K561" s="68"/>
      <c r="L561" s="67"/>
      <c r="M561" s="1"/>
      <c r="N561" s="69"/>
      <c r="O561" s="69"/>
      <c r="P561" s="69"/>
      <c r="Q561" s="69"/>
      <c r="R561" s="69"/>
      <c r="S561" s="69"/>
      <c r="T561" s="66"/>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spans="1:43" ht="15.75" customHeight="1" x14ac:dyDescent="0.2">
      <c r="A562" s="1"/>
      <c r="B562" s="1"/>
      <c r="C562" s="1"/>
      <c r="D562" s="67"/>
      <c r="E562" s="22"/>
      <c r="F562" s="67"/>
      <c r="G562" s="67"/>
      <c r="H562" s="67"/>
      <c r="I562" s="67"/>
      <c r="J562" s="67"/>
      <c r="K562" s="68"/>
      <c r="L562" s="67"/>
      <c r="M562" s="1"/>
      <c r="N562" s="69"/>
      <c r="O562" s="69"/>
      <c r="P562" s="69"/>
      <c r="Q562" s="69"/>
      <c r="R562" s="69"/>
      <c r="S562" s="69"/>
      <c r="T562" s="66"/>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spans="1:43" ht="15.75" customHeight="1" x14ac:dyDescent="0.2">
      <c r="A563" s="1"/>
      <c r="B563" s="1"/>
      <c r="C563" s="1"/>
      <c r="D563" s="67"/>
      <c r="E563" s="22"/>
      <c r="F563" s="67"/>
      <c r="G563" s="67"/>
      <c r="H563" s="67"/>
      <c r="I563" s="67"/>
      <c r="J563" s="67"/>
      <c r="K563" s="68"/>
      <c r="L563" s="67"/>
      <c r="M563" s="1"/>
      <c r="N563" s="69"/>
      <c r="O563" s="69"/>
      <c r="P563" s="69"/>
      <c r="Q563" s="69"/>
      <c r="R563" s="69"/>
      <c r="S563" s="69"/>
      <c r="T563" s="66"/>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spans="1:43" ht="15.75" customHeight="1" x14ac:dyDescent="0.2">
      <c r="A564" s="1"/>
      <c r="B564" s="1"/>
      <c r="C564" s="1"/>
      <c r="D564" s="67"/>
      <c r="E564" s="22"/>
      <c r="F564" s="67"/>
      <c r="G564" s="67"/>
      <c r="H564" s="67"/>
      <c r="I564" s="67"/>
      <c r="J564" s="67"/>
      <c r="K564" s="68"/>
      <c r="L564" s="67"/>
      <c r="M564" s="1"/>
      <c r="N564" s="69"/>
      <c r="O564" s="69"/>
      <c r="P564" s="69"/>
      <c r="Q564" s="69"/>
      <c r="R564" s="69"/>
      <c r="S564" s="69"/>
      <c r="T564" s="66"/>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spans="1:43" ht="15.75" customHeight="1" x14ac:dyDescent="0.2">
      <c r="A565" s="1"/>
      <c r="B565" s="1"/>
      <c r="C565" s="1"/>
      <c r="D565" s="67"/>
      <c r="E565" s="22"/>
      <c r="F565" s="67"/>
      <c r="G565" s="67"/>
      <c r="H565" s="67"/>
      <c r="I565" s="67"/>
      <c r="J565" s="67"/>
      <c r="K565" s="68"/>
      <c r="L565" s="67"/>
      <c r="M565" s="1"/>
      <c r="N565" s="69"/>
      <c r="O565" s="69"/>
      <c r="P565" s="69"/>
      <c r="Q565" s="69"/>
      <c r="R565" s="69"/>
      <c r="S565" s="69"/>
      <c r="T565" s="66"/>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spans="1:43" ht="15.75" customHeight="1" x14ac:dyDescent="0.2">
      <c r="A566" s="1"/>
      <c r="B566" s="1"/>
      <c r="C566" s="1"/>
      <c r="D566" s="67"/>
      <c r="E566" s="22"/>
      <c r="F566" s="67"/>
      <c r="G566" s="67"/>
      <c r="H566" s="67"/>
      <c r="I566" s="67"/>
      <c r="J566" s="67"/>
      <c r="K566" s="68"/>
      <c r="L566" s="67"/>
      <c r="M566" s="1"/>
      <c r="N566" s="69"/>
      <c r="O566" s="69"/>
      <c r="P566" s="69"/>
      <c r="Q566" s="69"/>
      <c r="R566" s="69"/>
      <c r="S566" s="69"/>
      <c r="T566" s="66"/>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spans="1:43" ht="15.75" customHeight="1" x14ac:dyDescent="0.2">
      <c r="A567" s="1"/>
      <c r="B567" s="1"/>
      <c r="C567" s="1"/>
      <c r="D567" s="67"/>
      <c r="E567" s="22"/>
      <c r="F567" s="67"/>
      <c r="G567" s="67"/>
      <c r="H567" s="67"/>
      <c r="I567" s="67"/>
      <c r="J567" s="67"/>
      <c r="K567" s="68"/>
      <c r="L567" s="67"/>
      <c r="M567" s="1"/>
      <c r="N567" s="69"/>
      <c r="O567" s="69"/>
      <c r="P567" s="69"/>
      <c r="Q567" s="69"/>
      <c r="R567" s="69"/>
      <c r="S567" s="69"/>
      <c r="T567" s="66"/>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spans="1:43" ht="15.75" customHeight="1" x14ac:dyDescent="0.2">
      <c r="A568" s="1"/>
      <c r="B568" s="1"/>
      <c r="C568" s="1"/>
      <c r="D568" s="67"/>
      <c r="E568" s="22"/>
      <c r="F568" s="67"/>
      <c r="G568" s="67"/>
      <c r="H568" s="67"/>
      <c r="I568" s="67"/>
      <c r="J568" s="67"/>
      <c r="K568" s="68"/>
      <c r="L568" s="67"/>
      <c r="M568" s="1"/>
      <c r="N568" s="69"/>
      <c r="O568" s="69"/>
      <c r="P568" s="69"/>
      <c r="Q568" s="69"/>
      <c r="R568" s="69"/>
      <c r="S568" s="69"/>
      <c r="T568" s="66"/>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spans="1:43" ht="15.75" customHeight="1" x14ac:dyDescent="0.2">
      <c r="A569" s="1"/>
      <c r="B569" s="1"/>
      <c r="C569" s="1"/>
      <c r="D569" s="67"/>
      <c r="E569" s="22"/>
      <c r="F569" s="67"/>
      <c r="G569" s="67"/>
      <c r="H569" s="67"/>
      <c r="I569" s="67"/>
      <c r="J569" s="67"/>
      <c r="K569" s="68"/>
      <c r="L569" s="67"/>
      <c r="M569" s="1"/>
      <c r="N569" s="69"/>
      <c r="O569" s="69"/>
      <c r="P569" s="69"/>
      <c r="Q569" s="69"/>
      <c r="R569" s="69"/>
      <c r="S569" s="69"/>
      <c r="T569" s="66"/>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spans="1:43" ht="15.75" customHeight="1" x14ac:dyDescent="0.2">
      <c r="A570" s="1"/>
      <c r="B570" s="1"/>
      <c r="C570" s="1"/>
      <c r="D570" s="67"/>
      <c r="E570" s="22"/>
      <c r="F570" s="67"/>
      <c r="G570" s="67"/>
      <c r="H570" s="67"/>
      <c r="I570" s="67"/>
      <c r="J570" s="67"/>
      <c r="K570" s="68"/>
      <c r="L570" s="67"/>
      <c r="M570" s="1"/>
      <c r="N570" s="69"/>
      <c r="O570" s="69"/>
      <c r="P570" s="69"/>
      <c r="Q570" s="69"/>
      <c r="R570" s="69"/>
      <c r="S570" s="69"/>
      <c r="T570" s="66"/>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spans="1:43" ht="15.75" customHeight="1" x14ac:dyDescent="0.2">
      <c r="A571" s="1"/>
      <c r="B571" s="1"/>
      <c r="C571" s="1"/>
      <c r="D571" s="67"/>
      <c r="E571" s="22"/>
      <c r="F571" s="67"/>
      <c r="G571" s="67"/>
      <c r="H571" s="67"/>
      <c r="I571" s="67"/>
      <c r="J571" s="67"/>
      <c r="K571" s="68"/>
      <c r="L571" s="67"/>
      <c r="M571" s="1"/>
      <c r="N571" s="69"/>
      <c r="O571" s="69"/>
      <c r="P571" s="69"/>
      <c r="Q571" s="69"/>
      <c r="R571" s="69"/>
      <c r="S571" s="69"/>
      <c r="T571" s="66"/>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spans="1:43" ht="15.75" customHeight="1" x14ac:dyDescent="0.2">
      <c r="A572" s="1"/>
      <c r="B572" s="1"/>
      <c r="C572" s="1"/>
      <c r="D572" s="67"/>
      <c r="E572" s="22"/>
      <c r="F572" s="67"/>
      <c r="G572" s="67"/>
      <c r="H572" s="67"/>
      <c r="I572" s="67"/>
      <c r="J572" s="67"/>
      <c r="K572" s="68"/>
      <c r="L572" s="67"/>
      <c r="M572" s="1"/>
      <c r="N572" s="69"/>
      <c r="O572" s="69"/>
      <c r="P572" s="69"/>
      <c r="Q572" s="69"/>
      <c r="R572" s="69"/>
      <c r="S572" s="69"/>
      <c r="T572" s="66"/>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spans="1:43" ht="15.75" customHeight="1" x14ac:dyDescent="0.2">
      <c r="A573" s="1"/>
      <c r="B573" s="1"/>
      <c r="C573" s="1"/>
      <c r="D573" s="67"/>
      <c r="E573" s="22"/>
      <c r="F573" s="67"/>
      <c r="G573" s="67"/>
      <c r="H573" s="67"/>
      <c r="I573" s="67"/>
      <c r="J573" s="67"/>
      <c r="K573" s="68"/>
      <c r="L573" s="67"/>
      <c r="M573" s="1"/>
      <c r="N573" s="69"/>
      <c r="O573" s="69"/>
      <c r="P573" s="69"/>
      <c r="Q573" s="69"/>
      <c r="R573" s="69"/>
      <c r="S573" s="69"/>
      <c r="T573" s="66"/>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spans="1:43" ht="15.75" customHeight="1" x14ac:dyDescent="0.2">
      <c r="A574" s="1"/>
      <c r="B574" s="1"/>
      <c r="C574" s="1"/>
      <c r="D574" s="67"/>
      <c r="E574" s="22"/>
      <c r="F574" s="67"/>
      <c r="G574" s="67"/>
      <c r="H574" s="67"/>
      <c r="I574" s="67"/>
      <c r="J574" s="67"/>
      <c r="K574" s="68"/>
      <c r="L574" s="67"/>
      <c r="M574" s="1"/>
      <c r="N574" s="69"/>
      <c r="O574" s="69"/>
      <c r="P574" s="69"/>
      <c r="Q574" s="69"/>
      <c r="R574" s="69"/>
      <c r="S574" s="69"/>
      <c r="T574" s="66"/>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spans="1:43" ht="15.75" customHeight="1" x14ac:dyDescent="0.2">
      <c r="A575" s="1"/>
      <c r="B575" s="1"/>
      <c r="C575" s="1"/>
      <c r="D575" s="67"/>
      <c r="E575" s="22"/>
      <c r="F575" s="67"/>
      <c r="G575" s="67"/>
      <c r="H575" s="67"/>
      <c r="I575" s="67"/>
      <c r="J575" s="67"/>
      <c r="K575" s="68"/>
      <c r="L575" s="67"/>
      <c r="M575" s="1"/>
      <c r="N575" s="69"/>
      <c r="O575" s="69"/>
      <c r="P575" s="69"/>
      <c r="Q575" s="69"/>
      <c r="R575" s="69"/>
      <c r="S575" s="69"/>
      <c r="T575" s="66"/>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spans="1:43" ht="15.75" customHeight="1" x14ac:dyDescent="0.2">
      <c r="A576" s="1"/>
      <c r="B576" s="1"/>
      <c r="C576" s="1"/>
      <c r="D576" s="67"/>
      <c r="E576" s="22"/>
      <c r="F576" s="67"/>
      <c r="G576" s="67"/>
      <c r="H576" s="67"/>
      <c r="I576" s="67"/>
      <c r="J576" s="67"/>
      <c r="K576" s="68"/>
      <c r="L576" s="67"/>
      <c r="M576" s="1"/>
      <c r="N576" s="69"/>
      <c r="O576" s="69"/>
      <c r="P576" s="69"/>
      <c r="Q576" s="69"/>
      <c r="R576" s="69"/>
      <c r="S576" s="69"/>
      <c r="T576" s="66"/>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spans="1:43" ht="15.75" customHeight="1" x14ac:dyDescent="0.2">
      <c r="A577" s="1"/>
      <c r="B577" s="1"/>
      <c r="C577" s="1"/>
      <c r="D577" s="67"/>
      <c r="E577" s="22"/>
      <c r="F577" s="67"/>
      <c r="G577" s="67"/>
      <c r="H577" s="67"/>
      <c r="I577" s="67"/>
      <c r="J577" s="67"/>
      <c r="K577" s="68"/>
      <c r="L577" s="67"/>
      <c r="M577" s="1"/>
      <c r="N577" s="69"/>
      <c r="O577" s="69"/>
      <c r="P577" s="69"/>
      <c r="Q577" s="69"/>
      <c r="R577" s="69"/>
      <c r="S577" s="69"/>
      <c r="T577" s="66"/>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spans="1:43" ht="15.75" customHeight="1" x14ac:dyDescent="0.2">
      <c r="A578" s="1"/>
      <c r="B578" s="1"/>
      <c r="C578" s="1"/>
      <c r="D578" s="67"/>
      <c r="E578" s="22"/>
      <c r="F578" s="67"/>
      <c r="G578" s="67"/>
      <c r="H578" s="67"/>
      <c r="I578" s="67"/>
      <c r="J578" s="67"/>
      <c r="K578" s="68"/>
      <c r="L578" s="67"/>
      <c r="M578" s="1"/>
      <c r="N578" s="69"/>
      <c r="O578" s="69"/>
      <c r="P578" s="69"/>
      <c r="Q578" s="69"/>
      <c r="R578" s="69"/>
      <c r="S578" s="69"/>
      <c r="T578" s="66"/>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spans="1:43" ht="15.75" customHeight="1" x14ac:dyDescent="0.2">
      <c r="A579" s="1"/>
      <c r="B579" s="1"/>
      <c r="C579" s="1"/>
      <c r="D579" s="67"/>
      <c r="E579" s="22"/>
      <c r="F579" s="67"/>
      <c r="G579" s="67"/>
      <c r="H579" s="67"/>
      <c r="I579" s="67"/>
      <c r="J579" s="67"/>
      <c r="K579" s="68"/>
      <c r="L579" s="67"/>
      <c r="M579" s="1"/>
      <c r="N579" s="69"/>
      <c r="O579" s="69"/>
      <c r="P579" s="69"/>
      <c r="Q579" s="69"/>
      <c r="R579" s="69"/>
      <c r="S579" s="69"/>
      <c r="T579" s="66"/>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spans="1:43" ht="15.75" customHeight="1" x14ac:dyDescent="0.2">
      <c r="A580" s="1"/>
      <c r="B580" s="1"/>
      <c r="C580" s="1"/>
      <c r="D580" s="67"/>
      <c r="E580" s="22"/>
      <c r="F580" s="67"/>
      <c r="G580" s="67"/>
      <c r="H580" s="67"/>
      <c r="I580" s="67"/>
      <c r="J580" s="67"/>
      <c r="K580" s="68"/>
      <c r="L580" s="67"/>
      <c r="M580" s="1"/>
      <c r="N580" s="69"/>
      <c r="O580" s="69"/>
      <c r="P580" s="69"/>
      <c r="Q580" s="69"/>
      <c r="R580" s="69"/>
      <c r="S580" s="69"/>
      <c r="T580" s="66"/>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spans="1:43" ht="15.75" customHeight="1" x14ac:dyDescent="0.2">
      <c r="A581" s="1"/>
      <c r="B581" s="1"/>
      <c r="C581" s="1"/>
      <c r="D581" s="67"/>
      <c r="E581" s="22"/>
      <c r="F581" s="67"/>
      <c r="G581" s="67"/>
      <c r="H581" s="67"/>
      <c r="I581" s="67"/>
      <c r="J581" s="67"/>
      <c r="K581" s="68"/>
      <c r="L581" s="67"/>
      <c r="M581" s="1"/>
      <c r="N581" s="69"/>
      <c r="O581" s="69"/>
      <c r="P581" s="69"/>
      <c r="Q581" s="69"/>
      <c r="R581" s="69"/>
      <c r="S581" s="69"/>
      <c r="T581" s="66"/>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spans="1:43" ht="15.75" customHeight="1" x14ac:dyDescent="0.2">
      <c r="A582" s="1"/>
      <c r="B582" s="1"/>
      <c r="C582" s="1"/>
      <c r="D582" s="67"/>
      <c r="E582" s="22"/>
      <c r="F582" s="67"/>
      <c r="G582" s="67"/>
      <c r="H582" s="67"/>
      <c r="I582" s="67"/>
      <c r="J582" s="67"/>
      <c r="K582" s="68"/>
      <c r="L582" s="67"/>
      <c r="M582" s="1"/>
      <c r="N582" s="69"/>
      <c r="O582" s="69"/>
      <c r="P582" s="69"/>
      <c r="Q582" s="69"/>
      <c r="R582" s="69"/>
      <c r="S582" s="69"/>
      <c r="T582" s="66"/>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spans="1:43" ht="15.75" customHeight="1" x14ac:dyDescent="0.2">
      <c r="A583" s="1"/>
      <c r="B583" s="1"/>
      <c r="C583" s="1"/>
      <c r="D583" s="67"/>
      <c r="E583" s="22"/>
      <c r="F583" s="67"/>
      <c r="G583" s="67"/>
      <c r="H583" s="67"/>
      <c r="I583" s="67"/>
      <c r="J583" s="67"/>
      <c r="K583" s="68"/>
      <c r="L583" s="67"/>
      <c r="M583" s="1"/>
      <c r="N583" s="69"/>
      <c r="O583" s="69"/>
      <c r="P583" s="69"/>
      <c r="Q583" s="69"/>
      <c r="R583" s="69"/>
      <c r="S583" s="69"/>
      <c r="T583" s="66"/>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spans="1:43" ht="15.75" customHeight="1" x14ac:dyDescent="0.2">
      <c r="A584" s="1"/>
      <c r="B584" s="1"/>
      <c r="C584" s="1"/>
      <c r="D584" s="67"/>
      <c r="E584" s="22"/>
      <c r="F584" s="67"/>
      <c r="G584" s="67"/>
      <c r="H584" s="67"/>
      <c r="I584" s="67"/>
      <c r="J584" s="67"/>
      <c r="K584" s="68"/>
      <c r="L584" s="67"/>
      <c r="M584" s="1"/>
      <c r="N584" s="69"/>
      <c r="O584" s="69"/>
      <c r="P584" s="69"/>
      <c r="Q584" s="69"/>
      <c r="R584" s="69"/>
      <c r="S584" s="69"/>
      <c r="T584" s="66"/>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spans="1:43" ht="15.75" customHeight="1" x14ac:dyDescent="0.2">
      <c r="A585" s="1"/>
      <c r="B585" s="1"/>
      <c r="C585" s="1"/>
      <c r="D585" s="67"/>
      <c r="E585" s="22"/>
      <c r="F585" s="67"/>
      <c r="G585" s="67"/>
      <c r="H585" s="67"/>
      <c r="I585" s="67"/>
      <c r="J585" s="67"/>
      <c r="K585" s="68"/>
      <c r="L585" s="67"/>
      <c r="M585" s="1"/>
      <c r="N585" s="69"/>
      <c r="O585" s="69"/>
      <c r="P585" s="69"/>
      <c r="Q585" s="69"/>
      <c r="R585" s="69"/>
      <c r="S585" s="69"/>
      <c r="T585" s="66"/>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spans="1:43" ht="15.75" customHeight="1" x14ac:dyDescent="0.2">
      <c r="A586" s="1"/>
      <c r="B586" s="1"/>
      <c r="C586" s="1"/>
      <c r="D586" s="67"/>
      <c r="E586" s="22"/>
      <c r="F586" s="67"/>
      <c r="G586" s="67"/>
      <c r="H586" s="67"/>
      <c r="I586" s="67"/>
      <c r="J586" s="67"/>
      <c r="K586" s="68"/>
      <c r="L586" s="67"/>
      <c r="M586" s="1"/>
      <c r="N586" s="69"/>
      <c r="O586" s="69"/>
      <c r="P586" s="69"/>
      <c r="Q586" s="69"/>
      <c r="R586" s="69"/>
      <c r="S586" s="69"/>
      <c r="T586" s="66"/>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spans="1:43" ht="15.75" customHeight="1" x14ac:dyDescent="0.2">
      <c r="A587" s="1"/>
      <c r="B587" s="1"/>
      <c r="C587" s="1"/>
      <c r="D587" s="67"/>
      <c r="E587" s="22"/>
      <c r="F587" s="67"/>
      <c r="G587" s="67"/>
      <c r="H587" s="67"/>
      <c r="I587" s="67"/>
      <c r="J587" s="67"/>
      <c r="K587" s="68"/>
      <c r="L587" s="67"/>
      <c r="M587" s="1"/>
      <c r="N587" s="69"/>
      <c r="O587" s="69"/>
      <c r="P587" s="69"/>
      <c r="Q587" s="69"/>
      <c r="R587" s="69"/>
      <c r="S587" s="69"/>
      <c r="T587" s="66"/>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spans="1:43" ht="15.75" customHeight="1" x14ac:dyDescent="0.2">
      <c r="A588" s="1"/>
      <c r="B588" s="1"/>
      <c r="C588" s="1"/>
      <c r="D588" s="67"/>
      <c r="E588" s="22"/>
      <c r="F588" s="67"/>
      <c r="G588" s="67"/>
      <c r="H588" s="67"/>
      <c r="I588" s="67"/>
      <c r="J588" s="67"/>
      <c r="K588" s="68"/>
      <c r="L588" s="67"/>
      <c r="M588" s="1"/>
      <c r="N588" s="69"/>
      <c r="O588" s="69"/>
      <c r="P588" s="69"/>
      <c r="Q588" s="69"/>
      <c r="R588" s="69"/>
      <c r="S588" s="69"/>
      <c r="T588" s="66"/>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spans="1:43" ht="15.75" customHeight="1" x14ac:dyDescent="0.2">
      <c r="A589" s="1"/>
      <c r="B589" s="1"/>
      <c r="C589" s="1"/>
      <c r="D589" s="67"/>
      <c r="E589" s="22"/>
      <c r="F589" s="67"/>
      <c r="G589" s="67"/>
      <c r="H589" s="67"/>
      <c r="I589" s="67"/>
      <c r="J589" s="67"/>
      <c r="K589" s="68"/>
      <c r="L589" s="67"/>
      <c r="M589" s="1"/>
      <c r="N589" s="69"/>
      <c r="O589" s="69"/>
      <c r="P589" s="69"/>
      <c r="Q589" s="69"/>
      <c r="R589" s="69"/>
      <c r="S589" s="69"/>
      <c r="T589" s="66"/>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spans="1:43" ht="15.75" customHeight="1" x14ac:dyDescent="0.2">
      <c r="A590" s="1"/>
      <c r="B590" s="1"/>
      <c r="C590" s="1"/>
      <c r="D590" s="67"/>
      <c r="E590" s="22"/>
      <c r="F590" s="67"/>
      <c r="G590" s="67"/>
      <c r="H590" s="67"/>
      <c r="I590" s="67"/>
      <c r="J590" s="67"/>
      <c r="K590" s="68"/>
      <c r="L590" s="67"/>
      <c r="M590" s="1"/>
      <c r="N590" s="69"/>
      <c r="O590" s="69"/>
      <c r="P590" s="69"/>
      <c r="Q590" s="69"/>
      <c r="R590" s="69"/>
      <c r="S590" s="69"/>
      <c r="T590" s="66"/>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spans="1:43" ht="15.75" customHeight="1" x14ac:dyDescent="0.2">
      <c r="A591" s="1"/>
      <c r="B591" s="1"/>
      <c r="C591" s="1"/>
      <c r="D591" s="67"/>
      <c r="E591" s="22"/>
      <c r="F591" s="67"/>
      <c r="G591" s="67"/>
      <c r="H591" s="67"/>
      <c r="I591" s="67"/>
      <c r="J591" s="67"/>
      <c r="K591" s="68"/>
      <c r="L591" s="67"/>
      <c r="M591" s="1"/>
      <c r="N591" s="69"/>
      <c r="O591" s="69"/>
      <c r="P591" s="69"/>
      <c r="Q591" s="69"/>
      <c r="R591" s="69"/>
      <c r="S591" s="69"/>
      <c r="T591" s="66"/>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spans="1:43" ht="15.75" customHeight="1" x14ac:dyDescent="0.2">
      <c r="A592" s="1"/>
      <c r="B592" s="1"/>
      <c r="C592" s="1"/>
      <c r="D592" s="67"/>
      <c r="E592" s="22"/>
      <c r="F592" s="67"/>
      <c r="G592" s="67"/>
      <c r="H592" s="67"/>
      <c r="I592" s="67"/>
      <c r="J592" s="67"/>
      <c r="K592" s="68"/>
      <c r="L592" s="67"/>
      <c r="M592" s="1"/>
      <c r="N592" s="69"/>
      <c r="O592" s="69"/>
      <c r="P592" s="69"/>
      <c r="Q592" s="69"/>
      <c r="R592" s="69"/>
      <c r="S592" s="69"/>
      <c r="T592" s="66"/>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spans="1:43" ht="15.75" customHeight="1" x14ac:dyDescent="0.2">
      <c r="A593" s="1"/>
      <c r="B593" s="1"/>
      <c r="C593" s="1"/>
      <c r="D593" s="67"/>
      <c r="E593" s="22"/>
      <c r="F593" s="67"/>
      <c r="G593" s="67"/>
      <c r="H593" s="67"/>
      <c r="I593" s="67"/>
      <c r="J593" s="67"/>
      <c r="K593" s="68"/>
      <c r="L593" s="67"/>
      <c r="M593" s="1"/>
      <c r="N593" s="69"/>
      <c r="O593" s="69"/>
      <c r="P593" s="69"/>
      <c r="Q593" s="69"/>
      <c r="R593" s="69"/>
      <c r="S593" s="69"/>
      <c r="T593" s="66"/>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spans="1:43" ht="15.75" customHeight="1" x14ac:dyDescent="0.2">
      <c r="A594" s="1"/>
      <c r="B594" s="1"/>
      <c r="C594" s="1"/>
      <c r="D594" s="67"/>
      <c r="E594" s="22"/>
      <c r="F594" s="67"/>
      <c r="G594" s="67"/>
      <c r="H594" s="67"/>
      <c r="I594" s="67"/>
      <c r="J594" s="67"/>
      <c r="K594" s="68"/>
      <c r="L594" s="67"/>
      <c r="M594" s="1"/>
      <c r="N594" s="69"/>
      <c r="O594" s="69"/>
      <c r="P594" s="69"/>
      <c r="Q594" s="69"/>
      <c r="R594" s="69"/>
      <c r="S594" s="69"/>
      <c r="T594" s="66"/>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spans="1:43" ht="15.75" customHeight="1" x14ac:dyDescent="0.2">
      <c r="A595" s="1"/>
      <c r="B595" s="1"/>
      <c r="C595" s="1"/>
      <c r="D595" s="67"/>
      <c r="E595" s="22"/>
      <c r="F595" s="67"/>
      <c r="G595" s="67"/>
      <c r="H595" s="67"/>
      <c r="I595" s="67"/>
      <c r="J595" s="67"/>
      <c r="K595" s="68"/>
      <c r="L595" s="67"/>
      <c r="M595" s="1"/>
      <c r="N595" s="69"/>
      <c r="O595" s="69"/>
      <c r="P595" s="69"/>
      <c r="Q595" s="69"/>
      <c r="R595" s="69"/>
      <c r="S595" s="69"/>
      <c r="T595" s="66"/>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spans="1:43" ht="15.75" customHeight="1" x14ac:dyDescent="0.2">
      <c r="A596" s="1"/>
      <c r="B596" s="1"/>
      <c r="C596" s="1"/>
      <c r="D596" s="67"/>
      <c r="E596" s="22"/>
      <c r="F596" s="67"/>
      <c r="G596" s="67"/>
      <c r="H596" s="67"/>
      <c r="I596" s="67"/>
      <c r="J596" s="67"/>
      <c r="K596" s="68"/>
      <c r="L596" s="67"/>
      <c r="M596" s="1"/>
      <c r="N596" s="69"/>
      <c r="O596" s="69"/>
      <c r="P596" s="69"/>
      <c r="Q596" s="69"/>
      <c r="R596" s="69"/>
      <c r="S596" s="69"/>
      <c r="T596" s="66"/>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spans="1:43" ht="15.75" customHeight="1" x14ac:dyDescent="0.2">
      <c r="A597" s="1"/>
      <c r="B597" s="1"/>
      <c r="C597" s="1"/>
      <c r="D597" s="67"/>
      <c r="E597" s="22"/>
      <c r="F597" s="67"/>
      <c r="G597" s="67"/>
      <c r="H597" s="67"/>
      <c r="I597" s="67"/>
      <c r="J597" s="67"/>
      <c r="K597" s="68"/>
      <c r="L597" s="67"/>
      <c r="M597" s="1"/>
      <c r="N597" s="69"/>
      <c r="O597" s="69"/>
      <c r="P597" s="69"/>
      <c r="Q597" s="69"/>
      <c r="R597" s="69"/>
      <c r="S597" s="69"/>
      <c r="T597" s="66"/>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spans="1:43" ht="15.75" customHeight="1" x14ac:dyDescent="0.2">
      <c r="A598" s="1"/>
      <c r="B598" s="1"/>
      <c r="C598" s="1"/>
      <c r="D598" s="67"/>
      <c r="E598" s="22"/>
      <c r="F598" s="67"/>
      <c r="G598" s="67"/>
      <c r="H598" s="67"/>
      <c r="I598" s="67"/>
      <c r="J598" s="67"/>
      <c r="K598" s="68"/>
      <c r="L598" s="67"/>
      <c r="M598" s="1"/>
      <c r="N598" s="69"/>
      <c r="O598" s="69"/>
      <c r="P598" s="69"/>
      <c r="Q598" s="69"/>
      <c r="R598" s="69"/>
      <c r="S598" s="69"/>
      <c r="T598" s="66"/>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spans="1:43" ht="15.75" customHeight="1" x14ac:dyDescent="0.2">
      <c r="A599" s="1"/>
      <c r="B599" s="1"/>
      <c r="C599" s="1"/>
      <c r="D599" s="67"/>
      <c r="E599" s="22"/>
      <c r="F599" s="67"/>
      <c r="G599" s="67"/>
      <c r="H599" s="67"/>
      <c r="I599" s="67"/>
      <c r="J599" s="67"/>
      <c r="K599" s="68"/>
      <c r="L599" s="67"/>
      <c r="M599" s="1"/>
      <c r="N599" s="69"/>
      <c r="O599" s="69"/>
      <c r="P599" s="69"/>
      <c r="Q599" s="69"/>
      <c r="R599" s="69"/>
      <c r="S599" s="69"/>
      <c r="T599" s="66"/>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spans="1:43" ht="15.75" customHeight="1" x14ac:dyDescent="0.2">
      <c r="A600" s="1"/>
      <c r="B600" s="1"/>
      <c r="C600" s="1"/>
      <c r="D600" s="67"/>
      <c r="E600" s="22"/>
      <c r="F600" s="67"/>
      <c r="G600" s="67"/>
      <c r="H600" s="67"/>
      <c r="I600" s="67"/>
      <c r="J600" s="67"/>
      <c r="K600" s="68"/>
      <c r="L600" s="67"/>
      <c r="M600" s="1"/>
      <c r="N600" s="69"/>
      <c r="O600" s="69"/>
      <c r="P600" s="69"/>
      <c r="Q600" s="69"/>
      <c r="R600" s="69"/>
      <c r="S600" s="69"/>
      <c r="T600" s="66"/>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spans="1:43" ht="15.75" customHeight="1" x14ac:dyDescent="0.2">
      <c r="A601" s="1"/>
      <c r="B601" s="1"/>
      <c r="C601" s="1"/>
      <c r="D601" s="67"/>
      <c r="E601" s="22"/>
      <c r="F601" s="67"/>
      <c r="G601" s="67"/>
      <c r="H601" s="67"/>
      <c r="I601" s="67"/>
      <c r="J601" s="67"/>
      <c r="K601" s="68"/>
      <c r="L601" s="67"/>
      <c r="M601" s="1"/>
      <c r="N601" s="69"/>
      <c r="O601" s="69"/>
      <c r="P601" s="69"/>
      <c r="Q601" s="69"/>
      <c r="R601" s="69"/>
      <c r="S601" s="69"/>
      <c r="T601" s="66"/>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spans="1:43" ht="15.75" customHeight="1" x14ac:dyDescent="0.2">
      <c r="A602" s="1"/>
      <c r="B602" s="1"/>
      <c r="C602" s="1"/>
      <c r="D602" s="67"/>
      <c r="E602" s="22"/>
      <c r="F602" s="67"/>
      <c r="G602" s="67"/>
      <c r="H602" s="67"/>
      <c r="I602" s="67"/>
      <c r="J602" s="67"/>
      <c r="K602" s="68"/>
      <c r="L602" s="67"/>
      <c r="M602" s="1"/>
      <c r="N602" s="69"/>
      <c r="O602" s="69"/>
      <c r="P602" s="69"/>
      <c r="Q602" s="69"/>
      <c r="R602" s="69"/>
      <c r="S602" s="69"/>
      <c r="T602" s="66"/>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spans="1:43" ht="15.75" customHeight="1" x14ac:dyDescent="0.2">
      <c r="A603" s="1"/>
      <c r="B603" s="1"/>
      <c r="C603" s="1"/>
      <c r="D603" s="67"/>
      <c r="E603" s="22"/>
      <c r="F603" s="67"/>
      <c r="G603" s="67"/>
      <c r="H603" s="67"/>
      <c r="I603" s="67"/>
      <c r="J603" s="67"/>
      <c r="K603" s="68"/>
      <c r="L603" s="67"/>
      <c r="M603" s="1"/>
      <c r="N603" s="69"/>
      <c r="O603" s="69"/>
      <c r="P603" s="69"/>
      <c r="Q603" s="69"/>
      <c r="R603" s="69"/>
      <c r="S603" s="69"/>
      <c r="T603" s="66"/>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spans="1:43" ht="15.75" customHeight="1" x14ac:dyDescent="0.2">
      <c r="A604" s="1"/>
      <c r="B604" s="1"/>
      <c r="C604" s="1"/>
      <c r="D604" s="67"/>
      <c r="E604" s="22"/>
      <c r="F604" s="67"/>
      <c r="G604" s="67"/>
      <c r="H604" s="67"/>
      <c r="I604" s="67"/>
      <c r="J604" s="67"/>
      <c r="K604" s="68"/>
      <c r="L604" s="67"/>
      <c r="M604" s="1"/>
      <c r="N604" s="69"/>
      <c r="O604" s="69"/>
      <c r="P604" s="69"/>
      <c r="Q604" s="69"/>
      <c r="R604" s="69"/>
      <c r="S604" s="69"/>
      <c r="T604" s="66"/>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spans="1:43" ht="15.75" customHeight="1" x14ac:dyDescent="0.2">
      <c r="A605" s="1"/>
      <c r="B605" s="1"/>
      <c r="C605" s="1"/>
      <c r="D605" s="67"/>
      <c r="E605" s="22"/>
      <c r="F605" s="67"/>
      <c r="G605" s="67"/>
      <c r="H605" s="67"/>
      <c r="I605" s="67"/>
      <c r="J605" s="67"/>
      <c r="K605" s="68"/>
      <c r="L605" s="67"/>
      <c r="M605" s="1"/>
      <c r="N605" s="69"/>
      <c r="O605" s="69"/>
      <c r="P605" s="69"/>
      <c r="Q605" s="69"/>
      <c r="R605" s="69"/>
      <c r="S605" s="69"/>
      <c r="T605" s="66"/>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spans="1:43" ht="15.75" customHeight="1" x14ac:dyDescent="0.2">
      <c r="A606" s="1"/>
      <c r="B606" s="1"/>
      <c r="C606" s="1"/>
      <c r="D606" s="67"/>
      <c r="E606" s="22"/>
      <c r="F606" s="67"/>
      <c r="G606" s="67"/>
      <c r="H606" s="67"/>
      <c r="I606" s="67"/>
      <c r="J606" s="67"/>
      <c r="K606" s="68"/>
      <c r="L606" s="67"/>
      <c r="M606" s="1"/>
      <c r="N606" s="69"/>
      <c r="O606" s="69"/>
      <c r="P606" s="69"/>
      <c r="Q606" s="69"/>
      <c r="R606" s="69"/>
      <c r="S606" s="69"/>
      <c r="T606" s="66"/>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spans="1:43" ht="15.75" customHeight="1" x14ac:dyDescent="0.2">
      <c r="A607" s="1"/>
      <c r="B607" s="1"/>
      <c r="C607" s="1"/>
      <c r="D607" s="67"/>
      <c r="E607" s="22"/>
      <c r="F607" s="67"/>
      <c r="G607" s="67"/>
      <c r="H607" s="67"/>
      <c r="I607" s="67"/>
      <c r="J607" s="67"/>
      <c r="K607" s="68"/>
      <c r="L607" s="67"/>
      <c r="M607" s="1"/>
      <c r="N607" s="69"/>
      <c r="O607" s="69"/>
      <c r="P607" s="69"/>
      <c r="Q607" s="69"/>
      <c r="R607" s="69"/>
      <c r="S607" s="69"/>
      <c r="T607" s="66"/>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spans="1:43" ht="15.75" customHeight="1" x14ac:dyDescent="0.2">
      <c r="A608" s="1"/>
      <c r="B608" s="1"/>
      <c r="C608" s="1"/>
      <c r="D608" s="67"/>
      <c r="E608" s="22"/>
      <c r="F608" s="67"/>
      <c r="G608" s="67"/>
      <c r="H608" s="67"/>
      <c r="I608" s="67"/>
      <c r="J608" s="67"/>
      <c r="K608" s="68"/>
      <c r="L608" s="67"/>
      <c r="M608" s="1"/>
      <c r="N608" s="69"/>
      <c r="O608" s="69"/>
      <c r="P608" s="69"/>
      <c r="Q608" s="69"/>
      <c r="R608" s="69"/>
      <c r="S608" s="69"/>
      <c r="T608" s="66"/>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spans="1:43" ht="15.75" customHeight="1" x14ac:dyDescent="0.2">
      <c r="A609" s="1"/>
      <c r="B609" s="1"/>
      <c r="C609" s="1"/>
      <c r="D609" s="67"/>
      <c r="E609" s="22"/>
      <c r="F609" s="67"/>
      <c r="G609" s="67"/>
      <c r="H609" s="67"/>
      <c r="I609" s="67"/>
      <c r="J609" s="67"/>
      <c r="K609" s="68"/>
      <c r="L609" s="67"/>
      <c r="M609" s="1"/>
      <c r="N609" s="69"/>
      <c r="O609" s="69"/>
      <c r="P609" s="69"/>
      <c r="Q609" s="69"/>
      <c r="R609" s="69"/>
      <c r="S609" s="69"/>
      <c r="T609" s="66"/>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spans="1:43" ht="15.75" customHeight="1" x14ac:dyDescent="0.2">
      <c r="A610" s="1"/>
      <c r="B610" s="1"/>
      <c r="C610" s="1"/>
      <c r="D610" s="67"/>
      <c r="E610" s="22"/>
      <c r="F610" s="67"/>
      <c r="G610" s="67"/>
      <c r="H610" s="67"/>
      <c r="I610" s="67"/>
      <c r="J610" s="67"/>
      <c r="K610" s="68"/>
      <c r="L610" s="67"/>
      <c r="M610" s="1"/>
      <c r="N610" s="69"/>
      <c r="O610" s="69"/>
      <c r="P610" s="69"/>
      <c r="Q610" s="69"/>
      <c r="R610" s="69"/>
      <c r="S610" s="69"/>
      <c r="T610" s="66"/>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spans="1:43" ht="15.75" customHeight="1" x14ac:dyDescent="0.2">
      <c r="A611" s="1"/>
      <c r="B611" s="1"/>
      <c r="C611" s="1"/>
      <c r="D611" s="67"/>
      <c r="E611" s="22"/>
      <c r="F611" s="67"/>
      <c r="G611" s="67"/>
      <c r="H611" s="67"/>
      <c r="I611" s="67"/>
      <c r="J611" s="67"/>
      <c r="K611" s="68"/>
      <c r="L611" s="67"/>
      <c r="M611" s="1"/>
      <c r="N611" s="69"/>
      <c r="O611" s="69"/>
      <c r="P611" s="69"/>
      <c r="Q611" s="69"/>
      <c r="R611" s="69"/>
      <c r="S611" s="69"/>
      <c r="T611" s="66"/>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spans="1:43" ht="15.75" customHeight="1" x14ac:dyDescent="0.2">
      <c r="A612" s="1"/>
      <c r="B612" s="1"/>
      <c r="C612" s="1"/>
      <c r="D612" s="67"/>
      <c r="E612" s="22"/>
      <c r="F612" s="67"/>
      <c r="G612" s="67"/>
      <c r="H612" s="67"/>
      <c r="I612" s="67"/>
      <c r="J612" s="67"/>
      <c r="K612" s="68"/>
      <c r="L612" s="67"/>
      <c r="M612" s="1"/>
      <c r="N612" s="69"/>
      <c r="O612" s="69"/>
      <c r="P612" s="69"/>
      <c r="Q612" s="69"/>
      <c r="R612" s="69"/>
      <c r="S612" s="69"/>
      <c r="T612" s="66"/>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spans="1:43" ht="15.75" customHeight="1" x14ac:dyDescent="0.2">
      <c r="A613" s="1"/>
      <c r="B613" s="1"/>
      <c r="C613" s="1"/>
      <c r="D613" s="67"/>
      <c r="E613" s="22"/>
      <c r="F613" s="67"/>
      <c r="G613" s="67"/>
      <c r="H613" s="67"/>
      <c r="I613" s="67"/>
      <c r="J613" s="67"/>
      <c r="K613" s="68"/>
      <c r="L613" s="67"/>
      <c r="M613" s="1"/>
      <c r="N613" s="69"/>
      <c r="O613" s="69"/>
      <c r="P613" s="69"/>
      <c r="Q613" s="69"/>
      <c r="R613" s="69"/>
      <c r="S613" s="69"/>
      <c r="T613" s="66"/>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spans="1:43" ht="15.75" customHeight="1" x14ac:dyDescent="0.2">
      <c r="A614" s="1"/>
      <c r="B614" s="1"/>
      <c r="C614" s="1"/>
      <c r="D614" s="67"/>
      <c r="E614" s="22"/>
      <c r="F614" s="67"/>
      <c r="G614" s="67"/>
      <c r="H614" s="67"/>
      <c r="I614" s="67"/>
      <c r="J614" s="67"/>
      <c r="K614" s="68"/>
      <c r="L614" s="67"/>
      <c r="M614" s="1"/>
      <c r="N614" s="69"/>
      <c r="O614" s="69"/>
      <c r="P614" s="69"/>
      <c r="Q614" s="69"/>
      <c r="R614" s="69"/>
      <c r="S614" s="69"/>
      <c r="T614" s="66"/>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spans="1:43" ht="15.75" customHeight="1" x14ac:dyDescent="0.2">
      <c r="A615" s="1"/>
      <c r="B615" s="1"/>
      <c r="C615" s="1"/>
      <c r="D615" s="67"/>
      <c r="E615" s="22"/>
      <c r="F615" s="67"/>
      <c r="G615" s="67"/>
      <c r="H615" s="67"/>
      <c r="I615" s="67"/>
      <c r="J615" s="67"/>
      <c r="K615" s="68"/>
      <c r="L615" s="67"/>
      <c r="M615" s="1"/>
      <c r="N615" s="69"/>
      <c r="O615" s="69"/>
      <c r="P615" s="69"/>
      <c r="Q615" s="69"/>
      <c r="R615" s="69"/>
      <c r="S615" s="69"/>
      <c r="T615" s="66"/>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spans="1:43" ht="15.75" customHeight="1" x14ac:dyDescent="0.2">
      <c r="A616" s="1"/>
      <c r="B616" s="1"/>
      <c r="C616" s="1"/>
      <c r="D616" s="67"/>
      <c r="E616" s="22"/>
      <c r="F616" s="67"/>
      <c r="G616" s="67"/>
      <c r="H616" s="67"/>
      <c r="I616" s="67"/>
      <c r="J616" s="67"/>
      <c r="K616" s="68"/>
      <c r="L616" s="67"/>
      <c r="M616" s="1"/>
      <c r="N616" s="69"/>
      <c r="O616" s="69"/>
      <c r="P616" s="69"/>
      <c r="Q616" s="69"/>
      <c r="R616" s="69"/>
      <c r="S616" s="69"/>
      <c r="T616" s="66"/>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spans="1:43" ht="15.75" customHeight="1" x14ac:dyDescent="0.2">
      <c r="A617" s="1"/>
      <c r="B617" s="1"/>
      <c r="C617" s="1"/>
      <c r="D617" s="67"/>
      <c r="E617" s="22"/>
      <c r="F617" s="67"/>
      <c r="G617" s="67"/>
      <c r="H617" s="67"/>
      <c r="I617" s="67"/>
      <c r="J617" s="67"/>
      <c r="K617" s="68"/>
      <c r="L617" s="67"/>
      <c r="M617" s="1"/>
      <c r="N617" s="69"/>
      <c r="O617" s="69"/>
      <c r="P617" s="69"/>
      <c r="Q617" s="69"/>
      <c r="R617" s="69"/>
      <c r="S617" s="69"/>
      <c r="T617" s="66"/>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spans="1:43" ht="15.75" customHeight="1" x14ac:dyDescent="0.2">
      <c r="A618" s="1"/>
      <c r="B618" s="1"/>
      <c r="C618" s="1"/>
      <c r="D618" s="67"/>
      <c r="E618" s="22"/>
      <c r="F618" s="67"/>
      <c r="G618" s="67"/>
      <c r="H618" s="67"/>
      <c r="I618" s="67"/>
      <c r="J618" s="67"/>
      <c r="K618" s="68"/>
      <c r="L618" s="67"/>
      <c r="M618" s="1"/>
      <c r="N618" s="69"/>
      <c r="O618" s="69"/>
      <c r="P618" s="69"/>
      <c r="Q618" s="69"/>
      <c r="R618" s="69"/>
      <c r="S618" s="69"/>
      <c r="T618" s="66"/>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spans="1:43" ht="15.75" customHeight="1" x14ac:dyDescent="0.2">
      <c r="A619" s="1"/>
      <c r="B619" s="1"/>
      <c r="C619" s="1"/>
      <c r="D619" s="67"/>
      <c r="E619" s="22"/>
      <c r="F619" s="67"/>
      <c r="G619" s="67"/>
      <c r="H619" s="67"/>
      <c r="I619" s="67"/>
      <c r="J619" s="67"/>
      <c r="K619" s="68"/>
      <c r="L619" s="67"/>
      <c r="M619" s="1"/>
      <c r="N619" s="69"/>
      <c r="O619" s="69"/>
      <c r="P619" s="69"/>
      <c r="Q619" s="69"/>
      <c r="R619" s="69"/>
      <c r="S619" s="69"/>
      <c r="T619" s="66"/>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spans="1:43" ht="15.75" customHeight="1" x14ac:dyDescent="0.2">
      <c r="A620" s="1"/>
      <c r="B620" s="1"/>
      <c r="C620" s="1"/>
      <c r="D620" s="67"/>
      <c r="E620" s="22"/>
      <c r="F620" s="67"/>
      <c r="G620" s="67"/>
      <c r="H620" s="67"/>
      <c r="I620" s="67"/>
      <c r="J620" s="67"/>
      <c r="K620" s="68"/>
      <c r="L620" s="67"/>
      <c r="M620" s="1"/>
      <c r="N620" s="69"/>
      <c r="O620" s="69"/>
      <c r="P620" s="69"/>
      <c r="Q620" s="69"/>
      <c r="R620" s="69"/>
      <c r="S620" s="69"/>
      <c r="T620" s="66"/>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spans="1:43" ht="15.75" customHeight="1" x14ac:dyDescent="0.2">
      <c r="A621" s="1"/>
      <c r="B621" s="1"/>
      <c r="C621" s="1"/>
      <c r="D621" s="67"/>
      <c r="E621" s="22"/>
      <c r="F621" s="67"/>
      <c r="G621" s="67"/>
      <c r="H621" s="67"/>
      <c r="I621" s="67"/>
      <c r="J621" s="67"/>
      <c r="K621" s="68"/>
      <c r="L621" s="67"/>
      <c r="M621" s="1"/>
      <c r="N621" s="69"/>
      <c r="O621" s="69"/>
      <c r="P621" s="69"/>
      <c r="Q621" s="69"/>
      <c r="R621" s="69"/>
      <c r="S621" s="69"/>
      <c r="T621" s="66"/>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spans="1:43" ht="15.75" customHeight="1" x14ac:dyDescent="0.2">
      <c r="A622" s="1"/>
      <c r="B622" s="1"/>
      <c r="C622" s="1"/>
      <c r="D622" s="67"/>
      <c r="E622" s="22"/>
      <c r="F622" s="67"/>
      <c r="G622" s="67"/>
      <c r="H622" s="67"/>
      <c r="I622" s="67"/>
      <c r="J622" s="67"/>
      <c r="K622" s="68"/>
      <c r="L622" s="67"/>
      <c r="M622" s="1"/>
      <c r="N622" s="69"/>
      <c r="O622" s="69"/>
      <c r="P622" s="69"/>
      <c r="Q622" s="69"/>
      <c r="R622" s="69"/>
      <c r="S622" s="69"/>
      <c r="T622" s="66"/>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spans="1:43" ht="15.75" customHeight="1" x14ac:dyDescent="0.2">
      <c r="A623" s="1"/>
      <c r="B623" s="1"/>
      <c r="C623" s="1"/>
      <c r="D623" s="67"/>
      <c r="E623" s="22"/>
      <c r="F623" s="67"/>
      <c r="G623" s="67"/>
      <c r="H623" s="67"/>
      <c r="I623" s="67"/>
      <c r="J623" s="67"/>
      <c r="K623" s="68"/>
      <c r="L623" s="67"/>
      <c r="M623" s="1"/>
      <c r="N623" s="69"/>
      <c r="O623" s="69"/>
      <c r="P623" s="69"/>
      <c r="Q623" s="69"/>
      <c r="R623" s="69"/>
      <c r="S623" s="69"/>
      <c r="T623" s="66"/>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spans="1:43" ht="15.75" customHeight="1" x14ac:dyDescent="0.2">
      <c r="A624" s="1"/>
      <c r="B624" s="1"/>
      <c r="C624" s="1"/>
      <c r="D624" s="67"/>
      <c r="E624" s="22"/>
      <c r="F624" s="67"/>
      <c r="G624" s="67"/>
      <c r="H624" s="67"/>
      <c r="I624" s="67"/>
      <c r="J624" s="67"/>
      <c r="K624" s="68"/>
      <c r="L624" s="67"/>
      <c r="M624" s="1"/>
      <c r="N624" s="69"/>
      <c r="O624" s="69"/>
      <c r="P624" s="69"/>
      <c r="Q624" s="69"/>
      <c r="R624" s="69"/>
      <c r="S624" s="69"/>
      <c r="T624" s="66"/>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spans="1:43" ht="15.75" customHeight="1" x14ac:dyDescent="0.2">
      <c r="A625" s="1"/>
      <c r="B625" s="1"/>
      <c r="C625" s="1"/>
      <c r="D625" s="67"/>
      <c r="E625" s="22"/>
      <c r="F625" s="67"/>
      <c r="G625" s="67"/>
      <c r="H625" s="67"/>
      <c r="I625" s="67"/>
      <c r="J625" s="67"/>
      <c r="K625" s="68"/>
      <c r="L625" s="67"/>
      <c r="M625" s="1"/>
      <c r="N625" s="69"/>
      <c r="O625" s="69"/>
      <c r="P625" s="69"/>
      <c r="Q625" s="69"/>
      <c r="R625" s="69"/>
      <c r="S625" s="69"/>
      <c r="T625" s="66"/>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spans="1:43" ht="15.75" customHeight="1" x14ac:dyDescent="0.2">
      <c r="A626" s="1"/>
      <c r="B626" s="1"/>
      <c r="C626" s="1"/>
      <c r="D626" s="67"/>
      <c r="E626" s="22"/>
      <c r="F626" s="67"/>
      <c r="G626" s="67"/>
      <c r="H626" s="67"/>
      <c r="I626" s="67"/>
      <c r="J626" s="67"/>
      <c r="K626" s="68"/>
      <c r="L626" s="67"/>
      <c r="M626" s="1"/>
      <c r="N626" s="69"/>
      <c r="O626" s="69"/>
      <c r="P626" s="69"/>
      <c r="Q626" s="69"/>
      <c r="R626" s="69"/>
      <c r="S626" s="69"/>
      <c r="T626" s="66"/>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spans="1:43" ht="15.75" customHeight="1" x14ac:dyDescent="0.2">
      <c r="A627" s="1"/>
      <c r="B627" s="1"/>
      <c r="C627" s="1"/>
      <c r="D627" s="67"/>
      <c r="E627" s="22"/>
      <c r="F627" s="67"/>
      <c r="G627" s="67"/>
      <c r="H627" s="67"/>
      <c r="I627" s="67"/>
      <c r="J627" s="67"/>
      <c r="K627" s="68"/>
      <c r="L627" s="67"/>
      <c r="M627" s="1"/>
      <c r="N627" s="69"/>
      <c r="O627" s="69"/>
      <c r="P627" s="69"/>
      <c r="Q627" s="69"/>
      <c r="R627" s="69"/>
      <c r="S627" s="69"/>
      <c r="T627" s="66"/>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spans="1:43" ht="15.75" customHeight="1" x14ac:dyDescent="0.2">
      <c r="A628" s="1"/>
      <c r="B628" s="1"/>
      <c r="C628" s="1"/>
      <c r="D628" s="67"/>
      <c r="E628" s="22"/>
      <c r="F628" s="67"/>
      <c r="G628" s="67"/>
      <c r="H628" s="67"/>
      <c r="I628" s="67"/>
      <c r="J628" s="67"/>
      <c r="K628" s="68"/>
      <c r="L628" s="67"/>
      <c r="M628" s="1"/>
      <c r="N628" s="69"/>
      <c r="O628" s="69"/>
      <c r="P628" s="69"/>
      <c r="Q628" s="69"/>
      <c r="R628" s="69"/>
      <c r="S628" s="69"/>
      <c r="T628" s="66"/>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spans="1:43" ht="15.75" customHeight="1" x14ac:dyDescent="0.2">
      <c r="A629" s="1"/>
      <c r="B629" s="1"/>
      <c r="C629" s="1"/>
      <c r="D629" s="67"/>
      <c r="E629" s="22"/>
      <c r="F629" s="67"/>
      <c r="G629" s="67"/>
      <c r="H629" s="67"/>
      <c r="I629" s="67"/>
      <c r="J629" s="67"/>
      <c r="K629" s="68"/>
      <c r="L629" s="67"/>
      <c r="M629" s="1"/>
      <c r="N629" s="69"/>
      <c r="O629" s="69"/>
      <c r="P629" s="69"/>
      <c r="Q629" s="69"/>
      <c r="R629" s="69"/>
      <c r="S629" s="69"/>
      <c r="T629" s="66"/>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spans="1:43" ht="15.75" customHeight="1" x14ac:dyDescent="0.2">
      <c r="A630" s="1"/>
      <c r="B630" s="1"/>
      <c r="C630" s="1"/>
      <c r="D630" s="67"/>
      <c r="E630" s="22"/>
      <c r="F630" s="67"/>
      <c r="G630" s="67"/>
      <c r="H630" s="67"/>
      <c r="I630" s="67"/>
      <c r="J630" s="67"/>
      <c r="K630" s="68"/>
      <c r="L630" s="67"/>
      <c r="M630" s="1"/>
      <c r="N630" s="69"/>
      <c r="O630" s="69"/>
      <c r="P630" s="69"/>
      <c r="Q630" s="69"/>
      <c r="R630" s="69"/>
      <c r="S630" s="69"/>
      <c r="T630" s="66"/>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spans="1:43" ht="15.75" customHeight="1" x14ac:dyDescent="0.2">
      <c r="A631" s="1"/>
      <c r="B631" s="1"/>
      <c r="C631" s="1"/>
      <c r="D631" s="67"/>
      <c r="E631" s="22"/>
      <c r="F631" s="67"/>
      <c r="G631" s="67"/>
      <c r="H631" s="67"/>
      <c r="I631" s="67"/>
      <c r="J631" s="67"/>
      <c r="K631" s="68"/>
      <c r="L631" s="67"/>
      <c r="M631" s="1"/>
      <c r="N631" s="69"/>
      <c r="O631" s="69"/>
      <c r="P631" s="69"/>
      <c r="Q631" s="69"/>
      <c r="R631" s="69"/>
      <c r="S631" s="69"/>
      <c r="T631" s="66"/>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spans="1:43" ht="15.75" customHeight="1" x14ac:dyDescent="0.2">
      <c r="A632" s="1"/>
      <c r="B632" s="1"/>
      <c r="C632" s="1"/>
      <c r="D632" s="67"/>
      <c r="E632" s="22"/>
      <c r="F632" s="67"/>
      <c r="G632" s="67"/>
      <c r="H632" s="67"/>
      <c r="I632" s="67"/>
      <c r="J632" s="67"/>
      <c r="K632" s="68"/>
      <c r="L632" s="67"/>
      <c r="M632" s="1"/>
      <c r="N632" s="69"/>
      <c r="O632" s="69"/>
      <c r="P632" s="69"/>
      <c r="Q632" s="69"/>
      <c r="R632" s="69"/>
      <c r="S632" s="69"/>
      <c r="T632" s="66"/>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spans="1:43" ht="15.75" customHeight="1" x14ac:dyDescent="0.2">
      <c r="A633" s="1"/>
      <c r="B633" s="1"/>
      <c r="C633" s="1"/>
      <c r="D633" s="67"/>
      <c r="E633" s="22"/>
      <c r="F633" s="67"/>
      <c r="G633" s="67"/>
      <c r="H633" s="67"/>
      <c r="I633" s="67"/>
      <c r="J633" s="67"/>
      <c r="K633" s="68"/>
      <c r="L633" s="67"/>
      <c r="M633" s="1"/>
      <c r="N633" s="69"/>
      <c r="O633" s="69"/>
      <c r="P633" s="69"/>
      <c r="Q633" s="69"/>
      <c r="R633" s="69"/>
      <c r="S633" s="69"/>
      <c r="T633" s="66"/>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spans="1:43" ht="15.75" customHeight="1" x14ac:dyDescent="0.2">
      <c r="A634" s="1"/>
      <c r="B634" s="1"/>
      <c r="C634" s="1"/>
      <c r="D634" s="67"/>
      <c r="E634" s="22"/>
      <c r="F634" s="67"/>
      <c r="G634" s="67"/>
      <c r="H634" s="67"/>
      <c r="I634" s="67"/>
      <c r="J634" s="67"/>
      <c r="K634" s="68"/>
      <c r="L634" s="67"/>
      <c r="M634" s="1"/>
      <c r="N634" s="69"/>
      <c r="O634" s="69"/>
      <c r="P634" s="69"/>
      <c r="Q634" s="69"/>
      <c r="R634" s="69"/>
      <c r="S634" s="69"/>
      <c r="T634" s="66"/>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spans="1:43" ht="15.75" customHeight="1" x14ac:dyDescent="0.2">
      <c r="A635" s="1"/>
      <c r="B635" s="1"/>
      <c r="C635" s="1"/>
      <c r="D635" s="67"/>
      <c r="E635" s="22"/>
      <c r="F635" s="67"/>
      <c r="G635" s="67"/>
      <c r="H635" s="67"/>
      <c r="I635" s="67"/>
      <c r="J635" s="67"/>
      <c r="K635" s="68"/>
      <c r="L635" s="67"/>
      <c r="M635" s="1"/>
      <c r="N635" s="69"/>
      <c r="O635" s="69"/>
      <c r="P635" s="69"/>
      <c r="Q635" s="69"/>
      <c r="R635" s="69"/>
      <c r="S635" s="69"/>
      <c r="T635" s="66"/>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spans="1:43" ht="15.75" customHeight="1" x14ac:dyDescent="0.2">
      <c r="A636" s="1"/>
      <c r="B636" s="1"/>
      <c r="C636" s="1"/>
      <c r="D636" s="67"/>
      <c r="E636" s="22"/>
      <c r="F636" s="67"/>
      <c r="G636" s="67"/>
      <c r="H636" s="67"/>
      <c r="I636" s="67"/>
      <c r="J636" s="67"/>
      <c r="K636" s="68"/>
      <c r="L636" s="67"/>
      <c r="M636" s="1"/>
      <c r="N636" s="69"/>
      <c r="O636" s="69"/>
      <c r="P636" s="69"/>
      <c r="Q636" s="69"/>
      <c r="R636" s="69"/>
      <c r="S636" s="69"/>
      <c r="T636" s="66"/>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spans="1:43" ht="15.75" customHeight="1" x14ac:dyDescent="0.2">
      <c r="A637" s="1"/>
      <c r="B637" s="1"/>
      <c r="C637" s="1"/>
      <c r="D637" s="67"/>
      <c r="E637" s="22"/>
      <c r="F637" s="67"/>
      <c r="G637" s="67"/>
      <c r="H637" s="67"/>
      <c r="I637" s="67"/>
      <c r="J637" s="67"/>
      <c r="K637" s="68"/>
      <c r="L637" s="67"/>
      <c r="M637" s="1"/>
      <c r="N637" s="69"/>
      <c r="O637" s="69"/>
      <c r="P637" s="69"/>
      <c r="Q637" s="69"/>
      <c r="R637" s="69"/>
      <c r="S637" s="69"/>
      <c r="T637" s="66"/>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spans="1:43" ht="15.75" customHeight="1" x14ac:dyDescent="0.2">
      <c r="A638" s="1"/>
      <c r="B638" s="1"/>
      <c r="C638" s="1"/>
      <c r="D638" s="67"/>
      <c r="E638" s="22"/>
      <c r="F638" s="67"/>
      <c r="G638" s="67"/>
      <c r="H638" s="67"/>
      <c r="I638" s="67"/>
      <c r="J638" s="67"/>
      <c r="K638" s="68"/>
      <c r="L638" s="67"/>
      <c r="M638" s="1"/>
      <c r="N638" s="69"/>
      <c r="O638" s="69"/>
      <c r="P638" s="69"/>
      <c r="Q638" s="69"/>
      <c r="R638" s="69"/>
      <c r="S638" s="69"/>
      <c r="T638" s="66"/>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spans="1:43" ht="15.75" customHeight="1" x14ac:dyDescent="0.2">
      <c r="A639" s="1"/>
      <c r="B639" s="1"/>
      <c r="C639" s="1"/>
      <c r="D639" s="67"/>
      <c r="E639" s="22"/>
      <c r="F639" s="67"/>
      <c r="G639" s="67"/>
      <c r="H639" s="67"/>
      <c r="I639" s="67"/>
      <c r="J639" s="67"/>
      <c r="K639" s="68"/>
      <c r="L639" s="67"/>
      <c r="M639" s="1"/>
      <c r="N639" s="69"/>
      <c r="O639" s="69"/>
      <c r="P639" s="69"/>
      <c r="Q639" s="69"/>
      <c r="R639" s="69"/>
      <c r="S639" s="69"/>
      <c r="T639" s="66"/>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spans="1:43" ht="15.75" customHeight="1" x14ac:dyDescent="0.2">
      <c r="A640" s="1"/>
      <c r="B640" s="1"/>
      <c r="C640" s="1"/>
      <c r="D640" s="67"/>
      <c r="E640" s="22"/>
      <c r="F640" s="67"/>
      <c r="G640" s="67"/>
      <c r="H640" s="67"/>
      <c r="I640" s="67"/>
      <c r="J640" s="67"/>
      <c r="K640" s="68"/>
      <c r="L640" s="67"/>
      <c r="M640" s="1"/>
      <c r="N640" s="69"/>
      <c r="O640" s="69"/>
      <c r="P640" s="69"/>
      <c r="Q640" s="69"/>
      <c r="R640" s="69"/>
      <c r="S640" s="69"/>
      <c r="T640" s="66"/>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spans="1:43" ht="15.75" customHeight="1" x14ac:dyDescent="0.2">
      <c r="A641" s="1"/>
      <c r="B641" s="1"/>
      <c r="C641" s="1"/>
      <c r="D641" s="67"/>
      <c r="E641" s="22"/>
      <c r="F641" s="67"/>
      <c r="G641" s="67"/>
      <c r="H641" s="67"/>
      <c r="I641" s="67"/>
      <c r="J641" s="67"/>
      <c r="K641" s="68"/>
      <c r="L641" s="67"/>
      <c r="M641" s="1"/>
      <c r="N641" s="69"/>
      <c r="O641" s="69"/>
      <c r="P641" s="69"/>
      <c r="Q641" s="69"/>
      <c r="R641" s="69"/>
      <c r="S641" s="69"/>
      <c r="T641" s="66"/>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spans="1:43" ht="15.75" customHeight="1" x14ac:dyDescent="0.2">
      <c r="A642" s="1"/>
      <c r="B642" s="1"/>
      <c r="C642" s="1"/>
      <c r="D642" s="67"/>
      <c r="E642" s="22"/>
      <c r="F642" s="67"/>
      <c r="G642" s="67"/>
      <c r="H642" s="67"/>
      <c r="I642" s="67"/>
      <c r="J642" s="67"/>
      <c r="K642" s="68"/>
      <c r="L642" s="67"/>
      <c r="M642" s="1"/>
      <c r="N642" s="69"/>
      <c r="O642" s="69"/>
      <c r="P642" s="69"/>
      <c r="Q642" s="69"/>
      <c r="R642" s="69"/>
      <c r="S642" s="69"/>
      <c r="T642" s="66"/>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spans="1:43" ht="15.75" customHeight="1" x14ac:dyDescent="0.2">
      <c r="A643" s="1"/>
      <c r="B643" s="1"/>
      <c r="C643" s="1"/>
      <c r="D643" s="67"/>
      <c r="E643" s="22"/>
      <c r="F643" s="67"/>
      <c r="G643" s="67"/>
      <c r="H643" s="67"/>
      <c r="I643" s="67"/>
      <c r="J643" s="67"/>
      <c r="K643" s="68"/>
      <c r="L643" s="67"/>
      <c r="M643" s="1"/>
      <c r="N643" s="69"/>
      <c r="O643" s="69"/>
      <c r="P643" s="69"/>
      <c r="Q643" s="69"/>
      <c r="R643" s="69"/>
      <c r="S643" s="69"/>
      <c r="T643" s="66"/>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spans="1:43" ht="15.75" customHeight="1" x14ac:dyDescent="0.2">
      <c r="A644" s="1"/>
      <c r="B644" s="1"/>
      <c r="C644" s="1"/>
      <c r="D644" s="67"/>
      <c r="E644" s="22"/>
      <c r="F644" s="67"/>
      <c r="G644" s="67"/>
      <c r="H644" s="67"/>
      <c r="I644" s="67"/>
      <c r="J644" s="67"/>
      <c r="K644" s="68"/>
      <c r="L644" s="67"/>
      <c r="M644" s="1"/>
      <c r="N644" s="69"/>
      <c r="O644" s="69"/>
      <c r="P644" s="69"/>
      <c r="Q644" s="69"/>
      <c r="R644" s="69"/>
      <c r="S644" s="69"/>
      <c r="T644" s="66"/>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spans="1:43" ht="15.75" customHeight="1" x14ac:dyDescent="0.2">
      <c r="A645" s="1"/>
      <c r="B645" s="1"/>
      <c r="C645" s="1"/>
      <c r="D645" s="67"/>
      <c r="E645" s="22"/>
      <c r="F645" s="67"/>
      <c r="G645" s="67"/>
      <c r="H645" s="67"/>
      <c r="I645" s="67"/>
      <c r="J645" s="67"/>
      <c r="K645" s="68"/>
      <c r="L645" s="67"/>
      <c r="M645" s="1"/>
      <c r="N645" s="69"/>
      <c r="O645" s="69"/>
      <c r="P645" s="69"/>
      <c r="Q645" s="69"/>
      <c r="R645" s="69"/>
      <c r="S645" s="69"/>
      <c r="T645" s="66"/>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spans="1:43" ht="15.75" customHeight="1" x14ac:dyDescent="0.2">
      <c r="A646" s="1"/>
      <c r="B646" s="1"/>
      <c r="C646" s="1"/>
      <c r="D646" s="67"/>
      <c r="E646" s="22"/>
      <c r="F646" s="67"/>
      <c r="G646" s="67"/>
      <c r="H646" s="67"/>
      <c r="I646" s="67"/>
      <c r="J646" s="67"/>
      <c r="K646" s="68"/>
      <c r="L646" s="67"/>
      <c r="M646" s="1"/>
      <c r="N646" s="69"/>
      <c r="O646" s="69"/>
      <c r="P646" s="69"/>
      <c r="Q646" s="69"/>
      <c r="R646" s="69"/>
      <c r="S646" s="69"/>
      <c r="T646" s="66"/>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spans="1:43" ht="15.75" customHeight="1" x14ac:dyDescent="0.2">
      <c r="A647" s="1"/>
      <c r="B647" s="1"/>
      <c r="C647" s="1"/>
      <c r="D647" s="67"/>
      <c r="E647" s="22"/>
      <c r="F647" s="67"/>
      <c r="G647" s="67"/>
      <c r="H647" s="67"/>
      <c r="I647" s="67"/>
      <c r="J647" s="67"/>
      <c r="K647" s="68"/>
      <c r="L647" s="67"/>
      <c r="M647" s="1"/>
      <c r="N647" s="69"/>
      <c r="O647" s="69"/>
      <c r="P647" s="69"/>
      <c r="Q647" s="69"/>
      <c r="R647" s="69"/>
      <c r="S647" s="69"/>
      <c r="T647" s="66"/>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spans="1:43" ht="15.75" customHeight="1" x14ac:dyDescent="0.2">
      <c r="A648" s="1"/>
      <c r="B648" s="1"/>
      <c r="C648" s="1"/>
      <c r="D648" s="67"/>
      <c r="E648" s="22"/>
      <c r="F648" s="67"/>
      <c r="G648" s="67"/>
      <c r="H648" s="67"/>
      <c r="I648" s="67"/>
      <c r="J648" s="67"/>
      <c r="K648" s="68"/>
      <c r="L648" s="67"/>
      <c r="M648" s="1"/>
      <c r="N648" s="69"/>
      <c r="O648" s="69"/>
      <c r="P648" s="69"/>
      <c r="Q648" s="69"/>
      <c r="R648" s="69"/>
      <c r="S648" s="69"/>
      <c r="T648" s="66"/>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spans="1:43" ht="15.75" customHeight="1" x14ac:dyDescent="0.2">
      <c r="A649" s="1"/>
      <c r="B649" s="1"/>
      <c r="C649" s="1"/>
      <c r="D649" s="67"/>
      <c r="E649" s="22"/>
      <c r="F649" s="67"/>
      <c r="G649" s="67"/>
      <c r="H649" s="67"/>
      <c r="I649" s="67"/>
      <c r="J649" s="67"/>
      <c r="K649" s="68"/>
      <c r="L649" s="67"/>
      <c r="M649" s="1"/>
      <c r="N649" s="69"/>
      <c r="O649" s="69"/>
      <c r="P649" s="69"/>
      <c r="Q649" s="69"/>
      <c r="R649" s="69"/>
      <c r="S649" s="69"/>
      <c r="T649" s="66"/>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spans="1:43" ht="15.75" customHeight="1" x14ac:dyDescent="0.2">
      <c r="A650" s="1"/>
      <c r="B650" s="1"/>
      <c r="C650" s="1"/>
      <c r="D650" s="67"/>
      <c r="E650" s="22"/>
      <c r="F650" s="67"/>
      <c r="G650" s="67"/>
      <c r="H650" s="67"/>
      <c r="I650" s="67"/>
      <c r="J650" s="67"/>
      <c r="K650" s="68"/>
      <c r="L650" s="67"/>
      <c r="M650" s="1"/>
      <c r="N650" s="69"/>
      <c r="O650" s="69"/>
      <c r="P650" s="69"/>
      <c r="Q650" s="69"/>
      <c r="R650" s="69"/>
      <c r="S650" s="69"/>
      <c r="T650" s="66"/>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spans="1:43" ht="15.75" customHeight="1" x14ac:dyDescent="0.2">
      <c r="A651" s="1"/>
      <c r="B651" s="1"/>
      <c r="C651" s="1"/>
      <c r="D651" s="67"/>
      <c r="E651" s="22"/>
      <c r="F651" s="67"/>
      <c r="G651" s="67"/>
      <c r="H651" s="67"/>
      <c r="I651" s="67"/>
      <c r="J651" s="67"/>
      <c r="K651" s="68"/>
      <c r="L651" s="67"/>
      <c r="M651" s="1"/>
      <c r="N651" s="69"/>
      <c r="O651" s="69"/>
      <c r="P651" s="69"/>
      <c r="Q651" s="69"/>
      <c r="R651" s="69"/>
      <c r="S651" s="69"/>
      <c r="T651" s="66"/>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spans="1:43" ht="15.75" customHeight="1" x14ac:dyDescent="0.2">
      <c r="A652" s="1"/>
      <c r="B652" s="1"/>
      <c r="C652" s="1"/>
      <c r="D652" s="67"/>
      <c r="E652" s="22"/>
      <c r="F652" s="67"/>
      <c r="G652" s="67"/>
      <c r="H652" s="67"/>
      <c r="I652" s="67"/>
      <c r="J652" s="67"/>
      <c r="K652" s="68"/>
      <c r="L652" s="67"/>
      <c r="M652" s="1"/>
      <c r="N652" s="69"/>
      <c r="O652" s="69"/>
      <c r="P652" s="69"/>
      <c r="Q652" s="69"/>
      <c r="R652" s="69"/>
      <c r="S652" s="69"/>
      <c r="T652" s="66"/>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spans="1:43" ht="15.75" customHeight="1" x14ac:dyDescent="0.2">
      <c r="A653" s="1"/>
      <c r="B653" s="1"/>
      <c r="C653" s="1"/>
      <c r="D653" s="67"/>
      <c r="E653" s="22"/>
      <c r="F653" s="67"/>
      <c r="G653" s="67"/>
      <c r="H653" s="67"/>
      <c r="I653" s="67"/>
      <c r="J653" s="67"/>
      <c r="K653" s="68"/>
      <c r="L653" s="67"/>
      <c r="M653" s="1"/>
      <c r="N653" s="69"/>
      <c r="O653" s="69"/>
      <c r="P653" s="69"/>
      <c r="Q653" s="69"/>
      <c r="R653" s="69"/>
      <c r="S653" s="69"/>
      <c r="T653" s="66"/>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spans="1:43" ht="15.75" customHeight="1" x14ac:dyDescent="0.2">
      <c r="A654" s="1"/>
      <c r="B654" s="1"/>
      <c r="C654" s="1"/>
      <c r="D654" s="67"/>
      <c r="E654" s="22"/>
      <c r="F654" s="67"/>
      <c r="G654" s="67"/>
      <c r="H654" s="67"/>
      <c r="I654" s="67"/>
      <c r="J654" s="67"/>
      <c r="K654" s="68"/>
      <c r="L654" s="67"/>
      <c r="M654" s="1"/>
      <c r="N654" s="69"/>
      <c r="O654" s="69"/>
      <c r="P654" s="69"/>
      <c r="Q654" s="69"/>
      <c r="R654" s="69"/>
      <c r="S654" s="69"/>
      <c r="T654" s="66"/>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spans="1:43" ht="15.75" customHeight="1" x14ac:dyDescent="0.2">
      <c r="A655" s="1"/>
      <c r="B655" s="1"/>
      <c r="C655" s="1"/>
      <c r="D655" s="67"/>
      <c r="E655" s="22"/>
      <c r="F655" s="67"/>
      <c r="G655" s="67"/>
      <c r="H655" s="67"/>
      <c r="I655" s="67"/>
      <c r="J655" s="67"/>
      <c r="K655" s="68"/>
      <c r="L655" s="67"/>
      <c r="M655" s="1"/>
      <c r="N655" s="69"/>
      <c r="O655" s="69"/>
      <c r="P655" s="69"/>
      <c r="Q655" s="69"/>
      <c r="R655" s="69"/>
      <c r="S655" s="69"/>
      <c r="T655" s="66"/>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spans="1:43" ht="15.75" customHeight="1" x14ac:dyDescent="0.2">
      <c r="A656" s="1"/>
      <c r="B656" s="1"/>
      <c r="C656" s="1"/>
      <c r="D656" s="67"/>
      <c r="E656" s="22"/>
      <c r="F656" s="67"/>
      <c r="G656" s="67"/>
      <c r="H656" s="67"/>
      <c r="I656" s="67"/>
      <c r="J656" s="67"/>
      <c r="K656" s="68"/>
      <c r="L656" s="67"/>
      <c r="M656" s="1"/>
      <c r="N656" s="69"/>
      <c r="O656" s="69"/>
      <c r="P656" s="69"/>
      <c r="Q656" s="69"/>
      <c r="R656" s="69"/>
      <c r="S656" s="69"/>
      <c r="T656" s="66"/>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spans="1:43" ht="15.75" customHeight="1" x14ac:dyDescent="0.2">
      <c r="A657" s="1"/>
      <c r="B657" s="1"/>
      <c r="C657" s="1"/>
      <c r="D657" s="67"/>
      <c r="E657" s="22"/>
      <c r="F657" s="67"/>
      <c r="G657" s="67"/>
      <c r="H657" s="67"/>
      <c r="I657" s="67"/>
      <c r="J657" s="67"/>
      <c r="K657" s="68"/>
      <c r="L657" s="67"/>
      <c r="M657" s="1"/>
      <c r="N657" s="69"/>
      <c r="O657" s="69"/>
      <c r="P657" s="69"/>
      <c r="Q657" s="69"/>
      <c r="R657" s="69"/>
      <c r="S657" s="69"/>
      <c r="T657" s="66"/>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spans="1:43" ht="15.75" customHeight="1" x14ac:dyDescent="0.2">
      <c r="A658" s="1"/>
      <c r="B658" s="1"/>
      <c r="C658" s="1"/>
      <c r="D658" s="67"/>
      <c r="E658" s="22"/>
      <c r="F658" s="67"/>
      <c r="G658" s="67"/>
      <c r="H658" s="67"/>
      <c r="I658" s="67"/>
      <c r="J658" s="67"/>
      <c r="K658" s="68"/>
      <c r="L658" s="67"/>
      <c r="M658" s="1"/>
      <c r="N658" s="69"/>
      <c r="O658" s="69"/>
      <c r="P658" s="69"/>
      <c r="Q658" s="69"/>
      <c r="R658" s="69"/>
      <c r="S658" s="69"/>
      <c r="T658" s="66"/>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spans="1:43" ht="15.75" customHeight="1" x14ac:dyDescent="0.2">
      <c r="A659" s="1"/>
      <c r="B659" s="1"/>
      <c r="C659" s="1"/>
      <c r="D659" s="67"/>
      <c r="E659" s="22"/>
      <c r="F659" s="67"/>
      <c r="G659" s="67"/>
      <c r="H659" s="67"/>
      <c r="I659" s="67"/>
      <c r="J659" s="67"/>
      <c r="K659" s="68"/>
      <c r="L659" s="67"/>
      <c r="M659" s="1"/>
      <c r="N659" s="69"/>
      <c r="O659" s="69"/>
      <c r="P659" s="69"/>
      <c r="Q659" s="69"/>
      <c r="R659" s="69"/>
      <c r="S659" s="69"/>
      <c r="T659" s="66"/>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spans="1:43" ht="15.75" customHeight="1" x14ac:dyDescent="0.2">
      <c r="A660" s="1"/>
      <c r="B660" s="1"/>
      <c r="C660" s="1"/>
      <c r="D660" s="67"/>
      <c r="E660" s="22"/>
      <c r="F660" s="67"/>
      <c r="G660" s="67"/>
      <c r="H660" s="67"/>
      <c r="I660" s="67"/>
      <c r="J660" s="67"/>
      <c r="K660" s="68"/>
      <c r="L660" s="67"/>
      <c r="M660" s="1"/>
      <c r="N660" s="69"/>
      <c r="O660" s="69"/>
      <c r="P660" s="69"/>
      <c r="Q660" s="69"/>
      <c r="R660" s="69"/>
      <c r="S660" s="69"/>
      <c r="T660" s="66"/>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spans="1:43" ht="15.75" customHeight="1" x14ac:dyDescent="0.2">
      <c r="A661" s="1"/>
      <c r="B661" s="1"/>
      <c r="C661" s="1"/>
      <c r="D661" s="67"/>
      <c r="E661" s="22"/>
      <c r="F661" s="67"/>
      <c r="G661" s="67"/>
      <c r="H661" s="67"/>
      <c r="I661" s="67"/>
      <c r="J661" s="67"/>
      <c r="K661" s="68"/>
      <c r="L661" s="67"/>
      <c r="M661" s="1"/>
      <c r="N661" s="69"/>
      <c r="O661" s="69"/>
      <c r="P661" s="69"/>
      <c r="Q661" s="69"/>
      <c r="R661" s="69"/>
      <c r="S661" s="69"/>
      <c r="T661" s="66"/>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spans="1:43" ht="15.75" customHeight="1" x14ac:dyDescent="0.2">
      <c r="A662" s="1"/>
      <c r="B662" s="1"/>
      <c r="C662" s="1"/>
      <c r="D662" s="67"/>
      <c r="E662" s="22"/>
      <c r="F662" s="67"/>
      <c r="G662" s="67"/>
      <c r="H662" s="67"/>
      <c r="I662" s="67"/>
      <c r="J662" s="67"/>
      <c r="K662" s="68"/>
      <c r="L662" s="67"/>
      <c r="M662" s="1"/>
      <c r="N662" s="69"/>
      <c r="O662" s="69"/>
      <c r="P662" s="69"/>
      <c r="Q662" s="69"/>
      <c r="R662" s="69"/>
      <c r="S662" s="69"/>
      <c r="T662" s="66"/>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spans="1:43" ht="15.75" customHeight="1" x14ac:dyDescent="0.2">
      <c r="A663" s="1"/>
      <c r="B663" s="1"/>
      <c r="C663" s="1"/>
      <c r="D663" s="67"/>
      <c r="E663" s="22"/>
      <c r="F663" s="67"/>
      <c r="G663" s="67"/>
      <c r="H663" s="67"/>
      <c r="I663" s="67"/>
      <c r="J663" s="67"/>
      <c r="K663" s="68"/>
      <c r="L663" s="67"/>
      <c r="M663" s="1"/>
      <c r="N663" s="69"/>
      <c r="O663" s="69"/>
      <c r="P663" s="69"/>
      <c r="Q663" s="69"/>
      <c r="R663" s="69"/>
      <c r="S663" s="69"/>
      <c r="T663" s="66"/>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spans="1:43" ht="15.75" customHeight="1" x14ac:dyDescent="0.2">
      <c r="A664" s="1"/>
      <c r="B664" s="1"/>
      <c r="C664" s="1"/>
      <c r="D664" s="67"/>
      <c r="E664" s="22"/>
      <c r="F664" s="67"/>
      <c r="G664" s="67"/>
      <c r="H664" s="67"/>
      <c r="I664" s="67"/>
      <c r="J664" s="67"/>
      <c r="K664" s="68"/>
      <c r="L664" s="67"/>
      <c r="M664" s="1"/>
      <c r="N664" s="69"/>
      <c r="O664" s="69"/>
      <c r="P664" s="69"/>
      <c r="Q664" s="69"/>
      <c r="R664" s="69"/>
      <c r="S664" s="69"/>
      <c r="T664" s="66"/>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spans="1:43" ht="15.75" customHeight="1" x14ac:dyDescent="0.2">
      <c r="A665" s="1"/>
      <c r="B665" s="1"/>
      <c r="C665" s="1"/>
      <c r="D665" s="67"/>
      <c r="E665" s="22"/>
      <c r="F665" s="67"/>
      <c r="G665" s="67"/>
      <c r="H665" s="67"/>
      <c r="I665" s="67"/>
      <c r="J665" s="67"/>
      <c r="K665" s="68"/>
      <c r="L665" s="67"/>
      <c r="M665" s="1"/>
      <c r="N665" s="69"/>
      <c r="O665" s="69"/>
      <c r="P665" s="69"/>
      <c r="Q665" s="69"/>
      <c r="R665" s="69"/>
      <c r="S665" s="69"/>
      <c r="T665" s="66"/>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spans="1:43" ht="15.75" customHeight="1" x14ac:dyDescent="0.2">
      <c r="A666" s="1"/>
      <c r="B666" s="1"/>
      <c r="C666" s="1"/>
      <c r="D666" s="67"/>
      <c r="E666" s="22"/>
      <c r="F666" s="67"/>
      <c r="G666" s="67"/>
      <c r="H666" s="67"/>
      <c r="I666" s="67"/>
      <c r="J666" s="67"/>
      <c r="K666" s="68"/>
      <c r="L666" s="67"/>
      <c r="M666" s="1"/>
      <c r="N666" s="69"/>
      <c r="O666" s="69"/>
      <c r="P666" s="69"/>
      <c r="Q666" s="69"/>
      <c r="R666" s="69"/>
      <c r="S666" s="69"/>
      <c r="T666" s="66"/>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spans="1:43" ht="15.75" customHeight="1" x14ac:dyDescent="0.2">
      <c r="A667" s="1"/>
      <c r="B667" s="1"/>
      <c r="C667" s="1"/>
      <c r="D667" s="67"/>
      <c r="E667" s="22"/>
      <c r="F667" s="67"/>
      <c r="G667" s="67"/>
      <c r="H667" s="67"/>
      <c r="I667" s="67"/>
      <c r="J667" s="67"/>
      <c r="K667" s="68"/>
      <c r="L667" s="67"/>
      <c r="M667" s="1"/>
      <c r="N667" s="69"/>
      <c r="O667" s="69"/>
      <c r="P667" s="69"/>
      <c r="Q667" s="69"/>
      <c r="R667" s="69"/>
      <c r="S667" s="69"/>
      <c r="T667" s="66"/>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spans="1:43" ht="15.75" customHeight="1" x14ac:dyDescent="0.2">
      <c r="A668" s="1"/>
      <c r="B668" s="1"/>
      <c r="C668" s="1"/>
      <c r="D668" s="67"/>
      <c r="E668" s="22"/>
      <c r="F668" s="67"/>
      <c r="G668" s="67"/>
      <c r="H668" s="67"/>
      <c r="I668" s="67"/>
      <c r="J668" s="67"/>
      <c r="K668" s="68"/>
      <c r="L668" s="67"/>
      <c r="M668" s="1"/>
      <c r="N668" s="69"/>
      <c r="O668" s="69"/>
      <c r="P668" s="69"/>
      <c r="Q668" s="69"/>
      <c r="R668" s="69"/>
      <c r="S668" s="69"/>
      <c r="T668" s="66"/>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spans="1:43" ht="15.75" customHeight="1" x14ac:dyDescent="0.2">
      <c r="A669" s="1"/>
      <c r="B669" s="1"/>
      <c r="C669" s="1"/>
      <c r="D669" s="67"/>
      <c r="E669" s="22"/>
      <c r="F669" s="67"/>
      <c r="G669" s="67"/>
      <c r="H669" s="67"/>
      <c r="I669" s="67"/>
      <c r="J669" s="67"/>
      <c r="K669" s="68"/>
      <c r="L669" s="67"/>
      <c r="M669" s="1"/>
      <c r="N669" s="69"/>
      <c r="O669" s="69"/>
      <c r="P669" s="69"/>
      <c r="Q669" s="69"/>
      <c r="R669" s="69"/>
      <c r="S669" s="69"/>
      <c r="T669" s="66"/>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spans="1:43" ht="15.75" customHeight="1" x14ac:dyDescent="0.2">
      <c r="A670" s="1"/>
      <c r="B670" s="1"/>
      <c r="C670" s="1"/>
      <c r="D670" s="67"/>
      <c r="E670" s="22"/>
      <c r="F670" s="67"/>
      <c r="G670" s="67"/>
      <c r="H670" s="67"/>
      <c r="I670" s="67"/>
      <c r="J670" s="67"/>
      <c r="K670" s="68"/>
      <c r="L670" s="67"/>
      <c r="M670" s="1"/>
      <c r="N670" s="69"/>
      <c r="O670" s="69"/>
      <c r="P670" s="69"/>
      <c r="Q670" s="69"/>
      <c r="R670" s="69"/>
      <c r="S670" s="69"/>
      <c r="T670" s="66"/>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spans="1:43" ht="15.75" customHeight="1" x14ac:dyDescent="0.2">
      <c r="A671" s="1"/>
      <c r="B671" s="1"/>
      <c r="C671" s="1"/>
      <c r="D671" s="67"/>
      <c r="E671" s="22"/>
      <c r="F671" s="67"/>
      <c r="G671" s="67"/>
      <c r="H671" s="67"/>
      <c r="I671" s="67"/>
      <c r="J671" s="67"/>
      <c r="K671" s="68"/>
      <c r="L671" s="67"/>
      <c r="M671" s="1"/>
      <c r="N671" s="69"/>
      <c r="O671" s="69"/>
      <c r="P671" s="69"/>
      <c r="Q671" s="69"/>
      <c r="R671" s="69"/>
      <c r="S671" s="69"/>
      <c r="T671" s="66"/>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spans="1:43" ht="15.75" customHeight="1" x14ac:dyDescent="0.2">
      <c r="A672" s="1"/>
      <c r="B672" s="1"/>
      <c r="C672" s="1"/>
      <c r="D672" s="67"/>
      <c r="E672" s="22"/>
      <c r="F672" s="67"/>
      <c r="G672" s="67"/>
      <c r="H672" s="67"/>
      <c r="I672" s="67"/>
      <c r="J672" s="67"/>
      <c r="K672" s="68"/>
      <c r="L672" s="67"/>
      <c r="M672" s="1"/>
      <c r="N672" s="69"/>
      <c r="O672" s="69"/>
      <c r="P672" s="69"/>
      <c r="Q672" s="69"/>
      <c r="R672" s="69"/>
      <c r="S672" s="69"/>
      <c r="T672" s="66"/>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spans="1:43" ht="15.75" customHeight="1" x14ac:dyDescent="0.2">
      <c r="A673" s="1"/>
      <c r="B673" s="1"/>
      <c r="C673" s="1"/>
      <c r="D673" s="67"/>
      <c r="E673" s="22"/>
      <c r="F673" s="67"/>
      <c r="G673" s="67"/>
      <c r="H673" s="67"/>
      <c r="I673" s="67"/>
      <c r="J673" s="67"/>
      <c r="K673" s="68"/>
      <c r="L673" s="67"/>
      <c r="M673" s="1"/>
      <c r="N673" s="69"/>
      <c r="O673" s="69"/>
      <c r="P673" s="69"/>
      <c r="Q673" s="69"/>
      <c r="R673" s="69"/>
      <c r="S673" s="69"/>
      <c r="T673" s="66"/>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spans="1:43" ht="15.75" customHeight="1" x14ac:dyDescent="0.2">
      <c r="A674" s="1"/>
      <c r="B674" s="1"/>
      <c r="C674" s="1"/>
      <c r="D674" s="67"/>
      <c r="E674" s="22"/>
      <c r="F674" s="67"/>
      <c r="G674" s="67"/>
      <c r="H674" s="67"/>
      <c r="I674" s="67"/>
      <c r="J674" s="67"/>
      <c r="K674" s="68"/>
      <c r="L674" s="67"/>
      <c r="M674" s="1"/>
      <c r="N674" s="69"/>
      <c r="O674" s="69"/>
      <c r="P674" s="69"/>
      <c r="Q674" s="69"/>
      <c r="R674" s="69"/>
      <c r="S674" s="69"/>
      <c r="T674" s="66"/>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spans="1:43" ht="15.75" customHeight="1" x14ac:dyDescent="0.2">
      <c r="A675" s="1"/>
      <c r="B675" s="1"/>
      <c r="C675" s="1"/>
      <c r="D675" s="67"/>
      <c r="E675" s="22"/>
      <c r="F675" s="67"/>
      <c r="G675" s="67"/>
      <c r="H675" s="67"/>
      <c r="I675" s="67"/>
      <c r="J675" s="67"/>
      <c r="K675" s="68"/>
      <c r="L675" s="67"/>
      <c r="M675" s="1"/>
      <c r="N675" s="69"/>
      <c r="O675" s="69"/>
      <c r="P675" s="69"/>
      <c r="Q675" s="69"/>
      <c r="R675" s="69"/>
      <c r="S675" s="69"/>
      <c r="T675" s="66"/>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spans="1:43" ht="15.75" customHeight="1" x14ac:dyDescent="0.2">
      <c r="A676" s="1"/>
      <c r="B676" s="1"/>
      <c r="C676" s="1"/>
      <c r="D676" s="67"/>
      <c r="E676" s="22"/>
      <c r="F676" s="67"/>
      <c r="G676" s="67"/>
      <c r="H676" s="67"/>
      <c r="I676" s="67"/>
      <c r="J676" s="67"/>
      <c r="K676" s="68"/>
      <c r="L676" s="67"/>
      <c r="M676" s="1"/>
      <c r="N676" s="69"/>
      <c r="O676" s="69"/>
      <c r="P676" s="69"/>
      <c r="Q676" s="69"/>
      <c r="R676" s="69"/>
      <c r="S676" s="69"/>
      <c r="T676" s="66"/>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spans="1:43" ht="15.75" customHeight="1" x14ac:dyDescent="0.2">
      <c r="A677" s="1"/>
      <c r="B677" s="1"/>
      <c r="C677" s="1"/>
      <c r="D677" s="67"/>
      <c r="E677" s="22"/>
      <c r="F677" s="67"/>
      <c r="G677" s="67"/>
      <c r="H677" s="67"/>
      <c r="I677" s="67"/>
      <c r="J677" s="67"/>
      <c r="K677" s="68"/>
      <c r="L677" s="67"/>
      <c r="M677" s="1"/>
      <c r="N677" s="69"/>
      <c r="O677" s="69"/>
      <c r="P677" s="69"/>
      <c r="Q677" s="69"/>
      <c r="R677" s="69"/>
      <c r="S677" s="69"/>
      <c r="T677" s="66"/>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spans="1:43" ht="15.75" customHeight="1" x14ac:dyDescent="0.2">
      <c r="A678" s="1"/>
      <c r="B678" s="1"/>
      <c r="C678" s="1"/>
      <c r="D678" s="67"/>
      <c r="E678" s="22"/>
      <c r="F678" s="67"/>
      <c r="G678" s="67"/>
      <c r="H678" s="67"/>
      <c r="I678" s="67"/>
      <c r="J678" s="67"/>
      <c r="K678" s="68"/>
      <c r="L678" s="67"/>
      <c r="M678" s="1"/>
      <c r="N678" s="69"/>
      <c r="O678" s="69"/>
      <c r="P678" s="69"/>
      <c r="Q678" s="69"/>
      <c r="R678" s="69"/>
      <c r="S678" s="69"/>
      <c r="T678" s="66"/>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spans="1:43" ht="15.75" customHeight="1" x14ac:dyDescent="0.2">
      <c r="A679" s="1"/>
      <c r="B679" s="1"/>
      <c r="C679" s="1"/>
      <c r="D679" s="67"/>
      <c r="E679" s="22"/>
      <c r="F679" s="67"/>
      <c r="G679" s="67"/>
      <c r="H679" s="67"/>
      <c r="I679" s="67"/>
      <c r="J679" s="67"/>
      <c r="K679" s="68"/>
      <c r="L679" s="67"/>
      <c r="M679" s="1"/>
      <c r="N679" s="69"/>
      <c r="O679" s="69"/>
      <c r="P679" s="69"/>
      <c r="Q679" s="69"/>
      <c r="R679" s="69"/>
      <c r="S679" s="69"/>
      <c r="T679" s="66"/>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spans="1:43" ht="15.75" customHeight="1" x14ac:dyDescent="0.2">
      <c r="A680" s="1"/>
      <c r="B680" s="1"/>
      <c r="C680" s="1"/>
      <c r="D680" s="67"/>
      <c r="E680" s="22"/>
      <c r="F680" s="67"/>
      <c r="G680" s="67"/>
      <c r="H680" s="67"/>
      <c r="I680" s="67"/>
      <c r="J680" s="67"/>
      <c r="K680" s="68"/>
      <c r="L680" s="67"/>
      <c r="M680" s="1"/>
      <c r="N680" s="69"/>
      <c r="O680" s="69"/>
      <c r="P680" s="69"/>
      <c r="Q680" s="69"/>
      <c r="R680" s="69"/>
      <c r="S680" s="69"/>
      <c r="T680" s="66"/>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spans="1:43" ht="15.75" customHeight="1" x14ac:dyDescent="0.2">
      <c r="A681" s="1"/>
      <c r="B681" s="1"/>
      <c r="C681" s="1"/>
      <c r="D681" s="67"/>
      <c r="E681" s="22"/>
      <c r="F681" s="67"/>
      <c r="G681" s="67"/>
      <c r="H681" s="67"/>
      <c r="I681" s="67"/>
      <c r="J681" s="67"/>
      <c r="K681" s="68"/>
      <c r="L681" s="67"/>
      <c r="M681" s="1"/>
      <c r="N681" s="69"/>
      <c r="O681" s="69"/>
      <c r="P681" s="69"/>
      <c r="Q681" s="69"/>
      <c r="R681" s="69"/>
      <c r="S681" s="69"/>
      <c r="T681" s="66"/>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spans="1:43" ht="15.75" customHeight="1" x14ac:dyDescent="0.2">
      <c r="A682" s="1"/>
      <c r="B682" s="1"/>
      <c r="C682" s="1"/>
      <c r="D682" s="67"/>
      <c r="E682" s="22"/>
      <c r="F682" s="67"/>
      <c r="G682" s="67"/>
      <c r="H682" s="67"/>
      <c r="I682" s="67"/>
      <c r="J682" s="67"/>
      <c r="K682" s="68"/>
      <c r="L682" s="67"/>
      <c r="M682" s="1"/>
      <c r="N682" s="69"/>
      <c r="O682" s="69"/>
      <c r="P682" s="69"/>
      <c r="Q682" s="69"/>
      <c r="R682" s="69"/>
      <c r="S682" s="69"/>
      <c r="T682" s="66"/>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spans="1:43" ht="15.75" customHeight="1" x14ac:dyDescent="0.2">
      <c r="A683" s="1"/>
      <c r="B683" s="1"/>
      <c r="C683" s="1"/>
      <c r="D683" s="67"/>
      <c r="E683" s="22"/>
      <c r="F683" s="67"/>
      <c r="G683" s="67"/>
      <c r="H683" s="67"/>
      <c r="I683" s="67"/>
      <c r="J683" s="67"/>
      <c r="K683" s="68"/>
      <c r="L683" s="67"/>
      <c r="M683" s="1"/>
      <c r="N683" s="69"/>
      <c r="O683" s="69"/>
      <c r="P683" s="69"/>
      <c r="Q683" s="69"/>
      <c r="R683" s="69"/>
      <c r="S683" s="69"/>
      <c r="T683" s="66"/>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spans="1:43" ht="15.75" customHeight="1" x14ac:dyDescent="0.2">
      <c r="A684" s="1"/>
      <c r="B684" s="1"/>
      <c r="C684" s="1"/>
      <c r="D684" s="67"/>
      <c r="E684" s="22"/>
      <c r="F684" s="67"/>
      <c r="G684" s="67"/>
      <c r="H684" s="67"/>
      <c r="I684" s="67"/>
      <c r="J684" s="67"/>
      <c r="K684" s="68"/>
      <c r="L684" s="67"/>
      <c r="M684" s="1"/>
      <c r="N684" s="69"/>
      <c r="O684" s="69"/>
      <c r="P684" s="69"/>
      <c r="Q684" s="69"/>
      <c r="R684" s="69"/>
      <c r="S684" s="69"/>
      <c r="T684" s="66"/>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spans="1:43" ht="15.75" customHeight="1" x14ac:dyDescent="0.2">
      <c r="A685" s="1"/>
      <c r="B685" s="1"/>
      <c r="C685" s="1"/>
      <c r="D685" s="67"/>
      <c r="E685" s="22"/>
      <c r="F685" s="67"/>
      <c r="G685" s="67"/>
      <c r="H685" s="67"/>
      <c r="I685" s="67"/>
      <c r="J685" s="67"/>
      <c r="K685" s="68"/>
      <c r="L685" s="67"/>
      <c r="M685" s="1"/>
      <c r="N685" s="69"/>
      <c r="O685" s="69"/>
      <c r="P685" s="69"/>
      <c r="Q685" s="69"/>
      <c r="R685" s="69"/>
      <c r="S685" s="69"/>
      <c r="T685" s="66"/>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spans="1:43" ht="15.75" customHeight="1" x14ac:dyDescent="0.2">
      <c r="A686" s="1"/>
      <c r="B686" s="1"/>
      <c r="C686" s="1"/>
      <c r="D686" s="67"/>
      <c r="E686" s="22"/>
      <c r="F686" s="67"/>
      <c r="G686" s="67"/>
      <c r="H686" s="67"/>
      <c r="I686" s="67"/>
      <c r="J686" s="67"/>
      <c r="K686" s="68"/>
      <c r="L686" s="67"/>
      <c r="M686" s="1"/>
      <c r="N686" s="69"/>
      <c r="O686" s="69"/>
      <c r="P686" s="69"/>
      <c r="Q686" s="69"/>
      <c r="R686" s="69"/>
      <c r="S686" s="69"/>
      <c r="T686" s="66"/>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spans="1:43" ht="15.75" customHeight="1" x14ac:dyDescent="0.2">
      <c r="A687" s="1"/>
      <c r="B687" s="1"/>
      <c r="C687" s="1"/>
      <c r="D687" s="67"/>
      <c r="E687" s="22"/>
      <c r="F687" s="67"/>
      <c r="G687" s="67"/>
      <c r="H687" s="67"/>
      <c r="I687" s="67"/>
      <c r="J687" s="67"/>
      <c r="K687" s="68"/>
      <c r="L687" s="67"/>
      <c r="M687" s="1"/>
      <c r="N687" s="69"/>
      <c r="O687" s="69"/>
      <c r="P687" s="69"/>
      <c r="Q687" s="69"/>
      <c r="R687" s="69"/>
      <c r="S687" s="69"/>
      <c r="T687" s="66"/>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spans="1:43" ht="15.75" customHeight="1" x14ac:dyDescent="0.2">
      <c r="A688" s="1"/>
      <c r="B688" s="1"/>
      <c r="C688" s="1"/>
      <c r="D688" s="67"/>
      <c r="E688" s="22"/>
      <c r="F688" s="67"/>
      <c r="G688" s="67"/>
      <c r="H688" s="67"/>
      <c r="I688" s="67"/>
      <c r="J688" s="67"/>
      <c r="K688" s="68"/>
      <c r="L688" s="67"/>
      <c r="M688" s="1"/>
      <c r="N688" s="69"/>
      <c r="O688" s="69"/>
      <c r="P688" s="69"/>
      <c r="Q688" s="69"/>
      <c r="R688" s="69"/>
      <c r="S688" s="69"/>
      <c r="T688" s="66"/>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spans="1:43" ht="15.75" customHeight="1" x14ac:dyDescent="0.2">
      <c r="A689" s="1"/>
      <c r="B689" s="1"/>
      <c r="C689" s="1"/>
      <c r="D689" s="67"/>
      <c r="E689" s="22"/>
      <c r="F689" s="67"/>
      <c r="G689" s="67"/>
      <c r="H689" s="67"/>
      <c r="I689" s="67"/>
      <c r="J689" s="67"/>
      <c r="K689" s="68"/>
      <c r="L689" s="67"/>
      <c r="M689" s="1"/>
      <c r="N689" s="69"/>
      <c r="O689" s="69"/>
      <c r="P689" s="69"/>
      <c r="Q689" s="69"/>
      <c r="R689" s="69"/>
      <c r="S689" s="69"/>
      <c r="T689" s="66"/>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spans="1:43" ht="15.75" customHeight="1" x14ac:dyDescent="0.2">
      <c r="A690" s="1"/>
      <c r="B690" s="1"/>
      <c r="C690" s="1"/>
      <c r="D690" s="67"/>
      <c r="E690" s="22"/>
      <c r="F690" s="67"/>
      <c r="G690" s="67"/>
      <c r="H690" s="67"/>
      <c r="I690" s="67"/>
      <c r="J690" s="67"/>
      <c r="K690" s="68"/>
      <c r="L690" s="67"/>
      <c r="M690" s="1"/>
      <c r="N690" s="69"/>
      <c r="O690" s="69"/>
      <c r="P690" s="69"/>
      <c r="Q690" s="69"/>
      <c r="R690" s="69"/>
      <c r="S690" s="69"/>
      <c r="T690" s="66"/>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spans="1:43" ht="15.75" customHeight="1" x14ac:dyDescent="0.2">
      <c r="A691" s="1"/>
      <c r="B691" s="1"/>
      <c r="C691" s="1"/>
      <c r="D691" s="67"/>
      <c r="E691" s="22"/>
      <c r="F691" s="67"/>
      <c r="G691" s="67"/>
      <c r="H691" s="67"/>
      <c r="I691" s="67"/>
      <c r="J691" s="67"/>
      <c r="K691" s="68"/>
      <c r="L691" s="67"/>
      <c r="M691" s="1"/>
      <c r="N691" s="69"/>
      <c r="O691" s="69"/>
      <c r="P691" s="69"/>
      <c r="Q691" s="69"/>
      <c r="R691" s="69"/>
      <c r="S691" s="69"/>
      <c r="T691" s="66"/>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spans="1:43" ht="15.75" customHeight="1" x14ac:dyDescent="0.2">
      <c r="A692" s="1"/>
      <c r="B692" s="1"/>
      <c r="C692" s="1"/>
      <c r="D692" s="67"/>
      <c r="E692" s="22"/>
      <c r="F692" s="67"/>
      <c r="G692" s="67"/>
      <c r="H692" s="67"/>
      <c r="I692" s="67"/>
      <c r="J692" s="67"/>
      <c r="K692" s="68"/>
      <c r="L692" s="67"/>
      <c r="M692" s="1"/>
      <c r="N692" s="69"/>
      <c r="O692" s="69"/>
      <c r="P692" s="69"/>
      <c r="Q692" s="69"/>
      <c r="R692" s="69"/>
      <c r="S692" s="69"/>
      <c r="T692" s="66"/>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spans="1:43" ht="15.75" customHeight="1" x14ac:dyDescent="0.2">
      <c r="A693" s="1"/>
      <c r="B693" s="1"/>
      <c r="C693" s="1"/>
      <c r="D693" s="67"/>
      <c r="E693" s="22"/>
      <c r="F693" s="67"/>
      <c r="G693" s="67"/>
      <c r="H693" s="67"/>
      <c r="I693" s="67"/>
      <c r="J693" s="67"/>
      <c r="K693" s="68"/>
      <c r="L693" s="67"/>
      <c r="M693" s="1"/>
      <c r="N693" s="69"/>
      <c r="O693" s="69"/>
      <c r="P693" s="69"/>
      <c r="Q693" s="69"/>
      <c r="R693" s="69"/>
      <c r="S693" s="69"/>
      <c r="T693" s="66"/>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spans="1:43" ht="15.75" customHeight="1" x14ac:dyDescent="0.2">
      <c r="A694" s="1"/>
      <c r="B694" s="1"/>
      <c r="C694" s="1"/>
      <c r="D694" s="67"/>
      <c r="E694" s="22"/>
      <c r="F694" s="67"/>
      <c r="G694" s="67"/>
      <c r="H694" s="67"/>
      <c r="I694" s="67"/>
      <c r="J694" s="67"/>
      <c r="K694" s="68"/>
      <c r="L694" s="67"/>
      <c r="M694" s="1"/>
      <c r="N694" s="69"/>
      <c r="O694" s="69"/>
      <c r="P694" s="69"/>
      <c r="Q694" s="69"/>
      <c r="R694" s="69"/>
      <c r="S694" s="69"/>
      <c r="T694" s="66"/>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spans="1:43" ht="15.75" customHeight="1" x14ac:dyDescent="0.2">
      <c r="A695" s="1"/>
      <c r="B695" s="1"/>
      <c r="C695" s="1"/>
      <c r="D695" s="67"/>
      <c r="E695" s="22"/>
      <c r="F695" s="67"/>
      <c r="G695" s="67"/>
      <c r="H695" s="67"/>
      <c r="I695" s="67"/>
      <c r="J695" s="67"/>
      <c r="K695" s="68"/>
      <c r="L695" s="67"/>
      <c r="M695" s="1"/>
      <c r="N695" s="69"/>
      <c r="O695" s="69"/>
      <c r="P695" s="69"/>
      <c r="Q695" s="69"/>
      <c r="R695" s="69"/>
      <c r="S695" s="69"/>
      <c r="T695" s="66"/>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spans="1:43" ht="15.75" customHeight="1" x14ac:dyDescent="0.2">
      <c r="A696" s="1"/>
      <c r="B696" s="1"/>
      <c r="C696" s="1"/>
      <c r="D696" s="67"/>
      <c r="E696" s="22"/>
      <c r="F696" s="67"/>
      <c r="G696" s="67"/>
      <c r="H696" s="67"/>
      <c r="I696" s="67"/>
      <c r="J696" s="67"/>
      <c r="K696" s="68"/>
      <c r="L696" s="67"/>
      <c r="M696" s="1"/>
      <c r="N696" s="69"/>
      <c r="O696" s="69"/>
      <c r="P696" s="69"/>
      <c r="Q696" s="69"/>
      <c r="R696" s="69"/>
      <c r="S696" s="69"/>
      <c r="T696" s="66"/>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spans="1:43" ht="15.75" customHeight="1" x14ac:dyDescent="0.2">
      <c r="A697" s="1"/>
      <c r="B697" s="1"/>
      <c r="C697" s="1"/>
      <c r="D697" s="67"/>
      <c r="E697" s="22"/>
      <c r="F697" s="67"/>
      <c r="G697" s="67"/>
      <c r="H697" s="67"/>
      <c r="I697" s="67"/>
      <c r="J697" s="67"/>
      <c r="K697" s="68"/>
      <c r="L697" s="67"/>
      <c r="M697" s="1"/>
      <c r="N697" s="69"/>
      <c r="O697" s="69"/>
      <c r="P697" s="69"/>
      <c r="Q697" s="69"/>
      <c r="R697" s="69"/>
      <c r="S697" s="69"/>
      <c r="T697" s="66"/>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spans="1:43" ht="15.75" customHeight="1" x14ac:dyDescent="0.2">
      <c r="A698" s="1"/>
      <c r="B698" s="1"/>
      <c r="C698" s="1"/>
      <c r="D698" s="67"/>
      <c r="E698" s="22"/>
      <c r="F698" s="67"/>
      <c r="G698" s="67"/>
      <c r="H698" s="67"/>
      <c r="I698" s="67"/>
      <c r="J698" s="67"/>
      <c r="K698" s="68"/>
      <c r="L698" s="67"/>
      <c r="M698" s="1"/>
      <c r="N698" s="69"/>
      <c r="O698" s="69"/>
      <c r="P698" s="69"/>
      <c r="Q698" s="69"/>
      <c r="R698" s="69"/>
      <c r="S698" s="69"/>
      <c r="T698" s="66"/>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spans="1:43" ht="15.75" customHeight="1" x14ac:dyDescent="0.2">
      <c r="A699" s="1"/>
      <c r="B699" s="1"/>
      <c r="C699" s="1"/>
      <c r="D699" s="67"/>
      <c r="E699" s="22"/>
      <c r="F699" s="67"/>
      <c r="G699" s="67"/>
      <c r="H699" s="67"/>
      <c r="I699" s="67"/>
      <c r="J699" s="67"/>
      <c r="K699" s="68"/>
      <c r="L699" s="67"/>
      <c r="M699" s="1"/>
      <c r="N699" s="69"/>
      <c r="O699" s="69"/>
      <c r="P699" s="69"/>
      <c r="Q699" s="69"/>
      <c r="R699" s="69"/>
      <c r="S699" s="69"/>
      <c r="T699" s="66"/>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spans="1:43" ht="15.75" customHeight="1" x14ac:dyDescent="0.2">
      <c r="A700" s="1"/>
      <c r="B700" s="1"/>
      <c r="C700" s="1"/>
      <c r="D700" s="67"/>
      <c r="E700" s="22"/>
      <c r="F700" s="67"/>
      <c r="G700" s="67"/>
      <c r="H700" s="67"/>
      <c r="I700" s="67"/>
      <c r="J700" s="67"/>
      <c r="K700" s="68"/>
      <c r="L700" s="67"/>
      <c r="M700" s="1"/>
      <c r="N700" s="69"/>
      <c r="O700" s="69"/>
      <c r="P700" s="69"/>
      <c r="Q700" s="69"/>
      <c r="R700" s="69"/>
      <c r="S700" s="69"/>
      <c r="T700" s="66"/>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spans="1:43" ht="15.75" customHeight="1" x14ac:dyDescent="0.2">
      <c r="A701" s="1"/>
      <c r="B701" s="1"/>
      <c r="C701" s="1"/>
      <c r="D701" s="67"/>
      <c r="E701" s="22"/>
      <c r="F701" s="67"/>
      <c r="G701" s="67"/>
      <c r="H701" s="67"/>
      <c r="I701" s="67"/>
      <c r="J701" s="67"/>
      <c r="K701" s="68"/>
      <c r="L701" s="67"/>
      <c r="M701" s="1"/>
      <c r="N701" s="69"/>
      <c r="O701" s="69"/>
      <c r="P701" s="69"/>
      <c r="Q701" s="69"/>
      <c r="R701" s="69"/>
      <c r="S701" s="69"/>
      <c r="T701" s="66"/>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spans="1:43" ht="15.75" customHeight="1" x14ac:dyDescent="0.2">
      <c r="A702" s="1"/>
      <c r="B702" s="1"/>
      <c r="C702" s="1"/>
      <c r="D702" s="67"/>
      <c r="E702" s="22"/>
      <c r="F702" s="67"/>
      <c r="G702" s="67"/>
      <c r="H702" s="67"/>
      <c r="I702" s="67"/>
      <c r="J702" s="67"/>
      <c r="K702" s="68"/>
      <c r="L702" s="67"/>
      <c r="M702" s="1"/>
      <c r="N702" s="69"/>
      <c r="O702" s="69"/>
      <c r="P702" s="69"/>
      <c r="Q702" s="69"/>
      <c r="R702" s="69"/>
      <c r="S702" s="69"/>
      <c r="T702" s="66"/>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spans="1:43" ht="15.75" customHeight="1" x14ac:dyDescent="0.2">
      <c r="A703" s="1"/>
      <c r="B703" s="1"/>
      <c r="C703" s="1"/>
      <c r="D703" s="67"/>
      <c r="E703" s="22"/>
      <c r="F703" s="67"/>
      <c r="G703" s="67"/>
      <c r="H703" s="67"/>
      <c r="I703" s="67"/>
      <c r="J703" s="67"/>
      <c r="K703" s="68"/>
      <c r="L703" s="67"/>
      <c r="M703" s="1"/>
      <c r="N703" s="69"/>
      <c r="O703" s="69"/>
      <c r="P703" s="69"/>
      <c r="Q703" s="69"/>
      <c r="R703" s="69"/>
      <c r="S703" s="69"/>
      <c r="T703" s="66"/>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spans="1:43" ht="15.75" customHeight="1" x14ac:dyDescent="0.2">
      <c r="A704" s="1"/>
      <c r="B704" s="1"/>
      <c r="C704" s="1"/>
      <c r="D704" s="67"/>
      <c r="E704" s="22"/>
      <c r="F704" s="67"/>
      <c r="G704" s="67"/>
      <c r="H704" s="67"/>
      <c r="I704" s="67"/>
      <c r="J704" s="67"/>
      <c r="K704" s="68"/>
      <c r="L704" s="67"/>
      <c r="M704" s="1"/>
      <c r="N704" s="69"/>
      <c r="O704" s="69"/>
      <c r="P704" s="69"/>
      <c r="Q704" s="69"/>
      <c r="R704" s="69"/>
      <c r="S704" s="69"/>
      <c r="T704" s="66"/>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spans="1:43" ht="15.75" customHeight="1" x14ac:dyDescent="0.2">
      <c r="A705" s="1"/>
      <c r="B705" s="1"/>
      <c r="C705" s="1"/>
      <c r="D705" s="67"/>
      <c r="E705" s="22"/>
      <c r="F705" s="67"/>
      <c r="G705" s="67"/>
      <c r="H705" s="67"/>
      <c r="I705" s="67"/>
      <c r="J705" s="67"/>
      <c r="K705" s="68"/>
      <c r="L705" s="67"/>
      <c r="M705" s="1"/>
      <c r="N705" s="69"/>
      <c r="O705" s="69"/>
      <c r="P705" s="69"/>
      <c r="Q705" s="69"/>
      <c r="R705" s="69"/>
      <c r="S705" s="69"/>
      <c r="T705" s="66"/>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spans="1:43" ht="15.75" customHeight="1" x14ac:dyDescent="0.2">
      <c r="A706" s="1"/>
      <c r="B706" s="1"/>
      <c r="C706" s="1"/>
      <c r="D706" s="67"/>
      <c r="E706" s="22"/>
      <c r="F706" s="67"/>
      <c r="G706" s="67"/>
      <c r="H706" s="67"/>
      <c r="I706" s="67"/>
      <c r="J706" s="67"/>
      <c r="K706" s="68"/>
      <c r="L706" s="67"/>
      <c r="M706" s="1"/>
      <c r="N706" s="69"/>
      <c r="O706" s="69"/>
      <c r="P706" s="69"/>
      <c r="Q706" s="69"/>
      <c r="R706" s="69"/>
      <c r="S706" s="69"/>
      <c r="T706" s="66"/>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spans="1:43" ht="15.75" customHeight="1" x14ac:dyDescent="0.2">
      <c r="A707" s="1"/>
      <c r="B707" s="1"/>
      <c r="C707" s="1"/>
      <c r="D707" s="67"/>
      <c r="E707" s="22"/>
      <c r="F707" s="67"/>
      <c r="G707" s="67"/>
      <c r="H707" s="67"/>
      <c r="I707" s="67"/>
      <c r="J707" s="67"/>
      <c r="K707" s="68"/>
      <c r="L707" s="67"/>
      <c r="M707" s="1"/>
      <c r="N707" s="69"/>
      <c r="O707" s="69"/>
      <c r="P707" s="69"/>
      <c r="Q707" s="69"/>
      <c r="R707" s="69"/>
      <c r="S707" s="69"/>
      <c r="T707" s="66"/>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spans="1:43" ht="15.75" customHeight="1" x14ac:dyDescent="0.2">
      <c r="A708" s="1"/>
      <c r="B708" s="1"/>
      <c r="C708" s="1"/>
      <c r="D708" s="67"/>
      <c r="E708" s="22"/>
      <c r="F708" s="67"/>
      <c r="G708" s="67"/>
      <c r="H708" s="67"/>
      <c r="I708" s="67"/>
      <c r="J708" s="67"/>
      <c r="K708" s="68"/>
      <c r="L708" s="67"/>
      <c r="M708" s="1"/>
      <c r="N708" s="69"/>
      <c r="O708" s="69"/>
      <c r="P708" s="69"/>
      <c r="Q708" s="69"/>
      <c r="R708" s="69"/>
      <c r="S708" s="69"/>
      <c r="T708" s="66"/>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spans="1:43" ht="15.75" customHeight="1" x14ac:dyDescent="0.2">
      <c r="A709" s="1"/>
      <c r="B709" s="1"/>
      <c r="C709" s="1"/>
      <c r="D709" s="67"/>
      <c r="E709" s="22"/>
      <c r="F709" s="67"/>
      <c r="G709" s="67"/>
      <c r="H709" s="67"/>
      <c r="I709" s="67"/>
      <c r="J709" s="67"/>
      <c r="K709" s="68"/>
      <c r="L709" s="67"/>
      <c r="M709" s="1"/>
      <c r="N709" s="69"/>
      <c r="O709" s="69"/>
      <c r="P709" s="69"/>
      <c r="Q709" s="69"/>
      <c r="R709" s="69"/>
      <c r="S709" s="69"/>
      <c r="T709" s="66"/>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spans="1:43" ht="15.75" customHeight="1" x14ac:dyDescent="0.2">
      <c r="A710" s="1"/>
      <c r="B710" s="1"/>
      <c r="C710" s="1"/>
      <c r="D710" s="67"/>
      <c r="E710" s="22"/>
      <c r="F710" s="67"/>
      <c r="G710" s="67"/>
      <c r="H710" s="67"/>
      <c r="I710" s="67"/>
      <c r="J710" s="67"/>
      <c r="K710" s="68"/>
      <c r="L710" s="67"/>
      <c r="M710" s="1"/>
      <c r="N710" s="69"/>
      <c r="O710" s="69"/>
      <c r="P710" s="69"/>
      <c r="Q710" s="69"/>
      <c r="R710" s="69"/>
      <c r="S710" s="69"/>
      <c r="T710" s="66"/>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spans="1:43" ht="15.75" customHeight="1" x14ac:dyDescent="0.2">
      <c r="A711" s="1"/>
      <c r="B711" s="1"/>
      <c r="C711" s="1"/>
      <c r="D711" s="67"/>
      <c r="E711" s="22"/>
      <c r="F711" s="67"/>
      <c r="G711" s="67"/>
      <c r="H711" s="67"/>
      <c r="I711" s="67"/>
      <c r="J711" s="67"/>
      <c r="K711" s="68"/>
      <c r="L711" s="67"/>
      <c r="M711" s="1"/>
      <c r="N711" s="69"/>
      <c r="O711" s="69"/>
      <c r="P711" s="69"/>
      <c r="Q711" s="69"/>
      <c r="R711" s="69"/>
      <c r="S711" s="69"/>
      <c r="T711" s="66"/>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spans="1:43" ht="15.75" customHeight="1" x14ac:dyDescent="0.2">
      <c r="A712" s="1"/>
      <c r="B712" s="1"/>
      <c r="C712" s="1"/>
      <c r="D712" s="67"/>
      <c r="E712" s="22"/>
      <c r="F712" s="67"/>
      <c r="G712" s="67"/>
      <c r="H712" s="67"/>
      <c r="I712" s="67"/>
      <c r="J712" s="67"/>
      <c r="K712" s="68"/>
      <c r="L712" s="67"/>
      <c r="M712" s="1"/>
      <c r="N712" s="69"/>
      <c r="O712" s="69"/>
      <c r="P712" s="69"/>
      <c r="Q712" s="69"/>
      <c r="R712" s="69"/>
      <c r="S712" s="69"/>
      <c r="T712" s="66"/>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spans="1:43" ht="15.75" customHeight="1" x14ac:dyDescent="0.2">
      <c r="A713" s="1"/>
      <c r="B713" s="1"/>
      <c r="C713" s="1"/>
      <c r="D713" s="67"/>
      <c r="E713" s="22"/>
      <c r="F713" s="67"/>
      <c r="G713" s="67"/>
      <c r="H713" s="67"/>
      <c r="I713" s="67"/>
      <c r="J713" s="67"/>
      <c r="K713" s="68"/>
      <c r="L713" s="67"/>
      <c r="M713" s="1"/>
      <c r="N713" s="69"/>
      <c r="O713" s="69"/>
      <c r="P713" s="69"/>
      <c r="Q713" s="69"/>
      <c r="R713" s="69"/>
      <c r="S713" s="69"/>
      <c r="T713" s="66"/>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spans="1:43" ht="15.75" customHeight="1" x14ac:dyDescent="0.2">
      <c r="A714" s="1"/>
      <c r="B714" s="1"/>
      <c r="C714" s="1"/>
      <c r="D714" s="67"/>
      <c r="E714" s="22"/>
      <c r="F714" s="67"/>
      <c r="G714" s="67"/>
      <c r="H714" s="67"/>
      <c r="I714" s="67"/>
      <c r="J714" s="67"/>
      <c r="K714" s="68"/>
      <c r="L714" s="67"/>
      <c r="M714" s="1"/>
      <c r="N714" s="69"/>
      <c r="O714" s="69"/>
      <c r="P714" s="69"/>
      <c r="Q714" s="69"/>
      <c r="R714" s="69"/>
      <c r="S714" s="69"/>
      <c r="T714" s="66"/>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spans="1:43" ht="15.75" customHeight="1" x14ac:dyDescent="0.2">
      <c r="A715" s="1"/>
      <c r="B715" s="1"/>
      <c r="C715" s="1"/>
      <c r="D715" s="67"/>
      <c r="E715" s="22"/>
      <c r="F715" s="67"/>
      <c r="G715" s="67"/>
      <c r="H715" s="67"/>
      <c r="I715" s="67"/>
      <c r="J715" s="67"/>
      <c r="K715" s="68"/>
      <c r="L715" s="67"/>
      <c r="M715" s="1"/>
      <c r="N715" s="69"/>
      <c r="O715" s="69"/>
      <c r="P715" s="69"/>
      <c r="Q715" s="69"/>
      <c r="R715" s="69"/>
      <c r="S715" s="69"/>
      <c r="T715" s="66"/>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spans="1:43" ht="15.75" customHeight="1" x14ac:dyDescent="0.2">
      <c r="A716" s="1"/>
      <c r="B716" s="1"/>
      <c r="C716" s="1"/>
      <c r="D716" s="67"/>
      <c r="E716" s="22"/>
      <c r="F716" s="67"/>
      <c r="G716" s="67"/>
      <c r="H716" s="67"/>
      <c r="I716" s="67"/>
      <c r="J716" s="67"/>
      <c r="K716" s="68"/>
      <c r="L716" s="67"/>
      <c r="M716" s="1"/>
      <c r="N716" s="69"/>
      <c r="O716" s="69"/>
      <c r="P716" s="69"/>
      <c r="Q716" s="69"/>
      <c r="R716" s="69"/>
      <c r="S716" s="69"/>
      <c r="T716" s="66"/>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spans="1:43" ht="15.75" customHeight="1" x14ac:dyDescent="0.2">
      <c r="A717" s="1"/>
      <c r="B717" s="1"/>
      <c r="C717" s="1"/>
      <c r="D717" s="67"/>
      <c r="E717" s="22"/>
      <c r="F717" s="67"/>
      <c r="G717" s="67"/>
      <c r="H717" s="67"/>
      <c r="I717" s="67"/>
      <c r="J717" s="67"/>
      <c r="K717" s="68"/>
      <c r="L717" s="67"/>
      <c r="M717" s="1"/>
      <c r="N717" s="69"/>
      <c r="O717" s="69"/>
      <c r="P717" s="69"/>
      <c r="Q717" s="69"/>
      <c r="R717" s="69"/>
      <c r="S717" s="69"/>
      <c r="T717" s="66"/>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spans="1:43" ht="15.75" customHeight="1" x14ac:dyDescent="0.2">
      <c r="A718" s="1"/>
      <c r="B718" s="1"/>
      <c r="C718" s="1"/>
      <c r="D718" s="67"/>
      <c r="E718" s="22"/>
      <c r="F718" s="67"/>
      <c r="G718" s="67"/>
      <c r="H718" s="67"/>
      <c r="I718" s="67"/>
      <c r="J718" s="67"/>
      <c r="K718" s="68"/>
      <c r="L718" s="67"/>
      <c r="M718" s="1"/>
      <c r="N718" s="69"/>
      <c r="O718" s="69"/>
      <c r="P718" s="69"/>
      <c r="Q718" s="69"/>
      <c r="R718" s="69"/>
      <c r="S718" s="69"/>
      <c r="T718" s="66"/>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spans="1:43" ht="15.75" customHeight="1" x14ac:dyDescent="0.2">
      <c r="A719" s="1"/>
      <c r="B719" s="1"/>
      <c r="C719" s="1"/>
      <c r="D719" s="67"/>
      <c r="E719" s="22"/>
      <c r="F719" s="67"/>
      <c r="G719" s="67"/>
      <c r="H719" s="67"/>
      <c r="I719" s="67"/>
      <c r="J719" s="67"/>
      <c r="K719" s="68"/>
      <c r="L719" s="67"/>
      <c r="M719" s="1"/>
      <c r="N719" s="69"/>
      <c r="O719" s="69"/>
      <c r="P719" s="69"/>
      <c r="Q719" s="69"/>
      <c r="R719" s="69"/>
      <c r="S719" s="69"/>
      <c r="T719" s="66"/>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spans="1:43" ht="15.75" customHeight="1" x14ac:dyDescent="0.2">
      <c r="A720" s="1"/>
      <c r="B720" s="1"/>
      <c r="C720" s="1"/>
      <c r="D720" s="67"/>
      <c r="E720" s="22"/>
      <c r="F720" s="67"/>
      <c r="G720" s="67"/>
      <c r="H720" s="67"/>
      <c r="I720" s="67"/>
      <c r="J720" s="67"/>
      <c r="K720" s="68"/>
      <c r="L720" s="67"/>
      <c r="M720" s="1"/>
      <c r="N720" s="69"/>
      <c r="O720" s="69"/>
      <c r="P720" s="69"/>
      <c r="Q720" s="69"/>
      <c r="R720" s="69"/>
      <c r="S720" s="69"/>
      <c r="T720" s="66"/>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spans="1:43" ht="15.75" customHeight="1" x14ac:dyDescent="0.2">
      <c r="A721" s="1"/>
      <c r="B721" s="1"/>
      <c r="C721" s="1"/>
      <c r="D721" s="67"/>
      <c r="E721" s="22"/>
      <c r="F721" s="67"/>
      <c r="G721" s="67"/>
      <c r="H721" s="67"/>
      <c r="I721" s="67"/>
      <c r="J721" s="67"/>
      <c r="K721" s="68"/>
      <c r="L721" s="67"/>
      <c r="M721" s="1"/>
      <c r="N721" s="69"/>
      <c r="O721" s="69"/>
      <c r="P721" s="69"/>
      <c r="Q721" s="69"/>
      <c r="R721" s="69"/>
      <c r="S721" s="69"/>
      <c r="T721" s="66"/>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spans="1:43" ht="15.75" customHeight="1" x14ac:dyDescent="0.2">
      <c r="A722" s="1"/>
      <c r="B722" s="1"/>
      <c r="C722" s="1"/>
      <c r="D722" s="67"/>
      <c r="E722" s="22"/>
      <c r="F722" s="67"/>
      <c r="G722" s="67"/>
      <c r="H722" s="67"/>
      <c r="I722" s="67"/>
      <c r="J722" s="67"/>
      <c r="K722" s="68"/>
      <c r="L722" s="67"/>
      <c r="M722" s="1"/>
      <c r="N722" s="69"/>
      <c r="O722" s="69"/>
      <c r="P722" s="69"/>
      <c r="Q722" s="69"/>
      <c r="R722" s="69"/>
      <c r="S722" s="69"/>
      <c r="T722" s="66"/>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spans="1:43" ht="15.75" customHeight="1" x14ac:dyDescent="0.2">
      <c r="A723" s="1"/>
      <c r="B723" s="1"/>
      <c r="C723" s="1"/>
      <c r="D723" s="67"/>
      <c r="E723" s="22"/>
      <c r="F723" s="67"/>
      <c r="G723" s="67"/>
      <c r="H723" s="67"/>
      <c r="I723" s="67"/>
      <c r="J723" s="67"/>
      <c r="K723" s="68"/>
      <c r="L723" s="67"/>
      <c r="M723" s="1"/>
      <c r="N723" s="69"/>
      <c r="O723" s="69"/>
      <c r="P723" s="69"/>
      <c r="Q723" s="69"/>
      <c r="R723" s="69"/>
      <c r="S723" s="69"/>
      <c r="T723" s="66"/>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spans="1:43" ht="15.75" customHeight="1" x14ac:dyDescent="0.2">
      <c r="A724" s="1"/>
      <c r="B724" s="1"/>
      <c r="C724" s="1"/>
      <c r="D724" s="67"/>
      <c r="E724" s="22"/>
      <c r="F724" s="67"/>
      <c r="G724" s="67"/>
      <c r="H724" s="67"/>
      <c r="I724" s="67"/>
      <c r="J724" s="67"/>
      <c r="K724" s="68"/>
      <c r="L724" s="67"/>
      <c r="M724" s="1"/>
      <c r="N724" s="69"/>
      <c r="O724" s="69"/>
      <c r="P724" s="69"/>
      <c r="Q724" s="69"/>
      <c r="R724" s="69"/>
      <c r="S724" s="69"/>
      <c r="T724" s="66"/>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spans="1:43" ht="15.75" customHeight="1" x14ac:dyDescent="0.2">
      <c r="A725" s="1"/>
      <c r="B725" s="1"/>
      <c r="C725" s="1"/>
      <c r="D725" s="67"/>
      <c r="E725" s="22"/>
      <c r="F725" s="67"/>
      <c r="G725" s="67"/>
      <c r="H725" s="67"/>
      <c r="I725" s="67"/>
      <c r="J725" s="67"/>
      <c r="K725" s="68"/>
      <c r="L725" s="67"/>
      <c r="M725" s="1"/>
      <c r="N725" s="69"/>
      <c r="O725" s="69"/>
      <c r="P725" s="69"/>
      <c r="Q725" s="69"/>
      <c r="R725" s="69"/>
      <c r="S725" s="69"/>
      <c r="T725" s="66"/>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spans="1:43" ht="15.75" customHeight="1" x14ac:dyDescent="0.2">
      <c r="A726" s="1"/>
      <c r="B726" s="1"/>
      <c r="C726" s="1"/>
      <c r="D726" s="67"/>
      <c r="E726" s="22"/>
      <c r="F726" s="67"/>
      <c r="G726" s="67"/>
      <c r="H726" s="67"/>
      <c r="I726" s="67"/>
      <c r="J726" s="67"/>
      <c r="K726" s="68"/>
      <c r="L726" s="67"/>
      <c r="M726" s="1"/>
      <c r="N726" s="69"/>
      <c r="O726" s="69"/>
      <c r="P726" s="69"/>
      <c r="Q726" s="69"/>
      <c r="R726" s="69"/>
      <c r="S726" s="69"/>
      <c r="T726" s="66"/>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spans="1:43" ht="15.75" customHeight="1" x14ac:dyDescent="0.2">
      <c r="A727" s="1"/>
      <c r="B727" s="1"/>
      <c r="C727" s="1"/>
      <c r="D727" s="67"/>
      <c r="E727" s="22"/>
      <c r="F727" s="67"/>
      <c r="G727" s="67"/>
      <c r="H727" s="67"/>
      <c r="I727" s="67"/>
      <c r="J727" s="67"/>
      <c r="K727" s="68"/>
      <c r="L727" s="67"/>
      <c r="M727" s="1"/>
      <c r="N727" s="69"/>
      <c r="O727" s="69"/>
      <c r="P727" s="69"/>
      <c r="Q727" s="69"/>
      <c r="R727" s="69"/>
      <c r="S727" s="69"/>
      <c r="T727" s="66"/>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spans="1:43" ht="15.75" customHeight="1" x14ac:dyDescent="0.2">
      <c r="A728" s="1"/>
      <c r="B728" s="1"/>
      <c r="C728" s="1"/>
      <c r="D728" s="67"/>
      <c r="E728" s="22"/>
      <c r="F728" s="67"/>
      <c r="G728" s="67"/>
      <c r="H728" s="67"/>
      <c r="I728" s="67"/>
      <c r="J728" s="67"/>
      <c r="K728" s="68"/>
      <c r="L728" s="67"/>
      <c r="M728" s="1"/>
      <c r="N728" s="69"/>
      <c r="O728" s="69"/>
      <c r="P728" s="69"/>
      <c r="Q728" s="69"/>
      <c r="R728" s="69"/>
      <c r="S728" s="69"/>
      <c r="T728" s="66"/>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spans="1:43" ht="15.75" customHeight="1" x14ac:dyDescent="0.2">
      <c r="A729" s="1"/>
      <c r="B729" s="1"/>
      <c r="C729" s="1"/>
      <c r="D729" s="67"/>
      <c r="E729" s="22"/>
      <c r="F729" s="67"/>
      <c r="G729" s="67"/>
      <c r="H729" s="67"/>
      <c r="I729" s="67"/>
      <c r="J729" s="67"/>
      <c r="K729" s="68"/>
      <c r="L729" s="67"/>
      <c r="M729" s="1"/>
      <c r="N729" s="69"/>
      <c r="O729" s="69"/>
      <c r="P729" s="69"/>
      <c r="Q729" s="69"/>
      <c r="R729" s="69"/>
      <c r="S729" s="69"/>
      <c r="T729" s="66"/>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spans="1:43" ht="15.75" customHeight="1" x14ac:dyDescent="0.2">
      <c r="A730" s="1"/>
      <c r="B730" s="1"/>
      <c r="C730" s="1"/>
      <c r="D730" s="67"/>
      <c r="E730" s="22"/>
      <c r="F730" s="67"/>
      <c r="G730" s="67"/>
      <c r="H730" s="67"/>
      <c r="I730" s="67"/>
      <c r="J730" s="67"/>
      <c r="K730" s="68"/>
      <c r="L730" s="67"/>
      <c r="M730" s="1"/>
      <c r="N730" s="69"/>
      <c r="O730" s="69"/>
      <c r="P730" s="69"/>
      <c r="Q730" s="69"/>
      <c r="R730" s="69"/>
      <c r="S730" s="69"/>
      <c r="T730" s="66"/>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spans="1:43" ht="15.75" customHeight="1" x14ac:dyDescent="0.2">
      <c r="A731" s="1"/>
      <c r="B731" s="1"/>
      <c r="C731" s="1"/>
      <c r="D731" s="67"/>
      <c r="E731" s="22"/>
      <c r="F731" s="67"/>
      <c r="G731" s="67"/>
      <c r="H731" s="67"/>
      <c r="I731" s="67"/>
      <c r="J731" s="67"/>
      <c r="K731" s="68"/>
      <c r="L731" s="67"/>
      <c r="M731" s="1"/>
      <c r="N731" s="69"/>
      <c r="O731" s="69"/>
      <c r="P731" s="69"/>
      <c r="Q731" s="69"/>
      <c r="R731" s="69"/>
      <c r="S731" s="69"/>
      <c r="T731" s="66"/>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spans="1:43" ht="15.75" customHeight="1" x14ac:dyDescent="0.2">
      <c r="A732" s="1"/>
      <c r="B732" s="1"/>
      <c r="C732" s="1"/>
      <c r="D732" s="67"/>
      <c r="E732" s="22"/>
      <c r="F732" s="67"/>
      <c r="G732" s="67"/>
      <c r="H732" s="67"/>
      <c r="I732" s="67"/>
      <c r="J732" s="67"/>
      <c r="K732" s="68"/>
      <c r="L732" s="67"/>
      <c r="M732" s="1"/>
      <c r="N732" s="69"/>
      <c r="O732" s="69"/>
      <c r="P732" s="69"/>
      <c r="Q732" s="69"/>
      <c r="R732" s="69"/>
      <c r="S732" s="69"/>
      <c r="T732" s="66"/>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spans="1:43" ht="15.75" customHeight="1" x14ac:dyDescent="0.2">
      <c r="A733" s="1"/>
      <c r="B733" s="1"/>
      <c r="C733" s="1"/>
      <c r="D733" s="67"/>
      <c r="E733" s="22"/>
      <c r="F733" s="67"/>
      <c r="G733" s="67"/>
      <c r="H733" s="67"/>
      <c r="I733" s="67"/>
      <c r="J733" s="67"/>
      <c r="K733" s="68"/>
      <c r="L733" s="67"/>
      <c r="M733" s="1"/>
      <c r="N733" s="69"/>
      <c r="O733" s="69"/>
      <c r="P733" s="69"/>
      <c r="Q733" s="69"/>
      <c r="R733" s="69"/>
      <c r="S733" s="69"/>
      <c r="T733" s="66"/>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spans="1:43" ht="15.75" customHeight="1" x14ac:dyDescent="0.2">
      <c r="A734" s="1"/>
      <c r="B734" s="1"/>
      <c r="C734" s="1"/>
      <c r="D734" s="67"/>
      <c r="E734" s="22"/>
      <c r="F734" s="67"/>
      <c r="G734" s="67"/>
      <c r="H734" s="67"/>
      <c r="I734" s="67"/>
      <c r="J734" s="67"/>
      <c r="K734" s="68"/>
      <c r="L734" s="67"/>
      <c r="M734" s="1"/>
      <c r="N734" s="69"/>
      <c r="O734" s="69"/>
      <c r="P734" s="69"/>
      <c r="Q734" s="69"/>
      <c r="R734" s="69"/>
      <c r="S734" s="69"/>
      <c r="T734" s="66"/>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spans="1:43" ht="15.75" customHeight="1" x14ac:dyDescent="0.2">
      <c r="A735" s="1"/>
      <c r="B735" s="1"/>
      <c r="C735" s="1"/>
      <c r="D735" s="67"/>
      <c r="E735" s="22"/>
      <c r="F735" s="67"/>
      <c r="G735" s="67"/>
      <c r="H735" s="67"/>
      <c r="I735" s="67"/>
      <c r="J735" s="67"/>
      <c r="K735" s="68"/>
      <c r="L735" s="67"/>
      <c r="M735" s="1"/>
      <c r="N735" s="69"/>
      <c r="O735" s="69"/>
      <c r="P735" s="69"/>
      <c r="Q735" s="69"/>
      <c r="R735" s="69"/>
      <c r="S735" s="69"/>
      <c r="T735" s="66"/>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spans="1:43" ht="15.75" customHeight="1" x14ac:dyDescent="0.2">
      <c r="A736" s="1"/>
      <c r="B736" s="1"/>
      <c r="C736" s="1"/>
      <c r="D736" s="67"/>
      <c r="E736" s="22"/>
      <c r="F736" s="67"/>
      <c r="G736" s="67"/>
      <c r="H736" s="67"/>
      <c r="I736" s="67"/>
      <c r="J736" s="67"/>
      <c r="K736" s="68"/>
      <c r="L736" s="67"/>
      <c r="M736" s="1"/>
      <c r="N736" s="69"/>
      <c r="O736" s="69"/>
      <c r="P736" s="69"/>
      <c r="Q736" s="69"/>
      <c r="R736" s="69"/>
      <c r="S736" s="69"/>
      <c r="T736" s="66"/>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spans="1:43" ht="15.75" customHeight="1" x14ac:dyDescent="0.2">
      <c r="A737" s="1"/>
      <c r="B737" s="1"/>
      <c r="C737" s="1"/>
      <c r="D737" s="67"/>
      <c r="E737" s="22"/>
      <c r="F737" s="67"/>
      <c r="G737" s="67"/>
      <c r="H737" s="67"/>
      <c r="I737" s="67"/>
      <c r="J737" s="67"/>
      <c r="K737" s="68"/>
      <c r="L737" s="67"/>
      <c r="M737" s="1"/>
      <c r="N737" s="69"/>
      <c r="O737" s="69"/>
      <c r="P737" s="69"/>
      <c r="Q737" s="69"/>
      <c r="R737" s="69"/>
      <c r="S737" s="69"/>
      <c r="T737" s="66"/>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spans="1:43" ht="15.75" customHeight="1" x14ac:dyDescent="0.2">
      <c r="A738" s="1"/>
      <c r="B738" s="1"/>
      <c r="C738" s="1"/>
      <c r="D738" s="67"/>
      <c r="E738" s="22"/>
      <c r="F738" s="67"/>
      <c r="G738" s="67"/>
      <c r="H738" s="67"/>
      <c r="I738" s="67"/>
      <c r="J738" s="67"/>
      <c r="K738" s="68"/>
      <c r="L738" s="67"/>
      <c r="M738" s="1"/>
      <c r="N738" s="69"/>
      <c r="O738" s="69"/>
      <c r="P738" s="69"/>
      <c r="Q738" s="69"/>
      <c r="R738" s="69"/>
      <c r="S738" s="69"/>
      <c r="T738" s="66"/>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spans="1:43" ht="15.75" customHeight="1" x14ac:dyDescent="0.2">
      <c r="A739" s="1"/>
      <c r="B739" s="1"/>
      <c r="C739" s="1"/>
      <c r="D739" s="67"/>
      <c r="E739" s="22"/>
      <c r="F739" s="67"/>
      <c r="G739" s="67"/>
      <c r="H739" s="67"/>
      <c r="I739" s="67"/>
      <c r="J739" s="67"/>
      <c r="K739" s="68"/>
      <c r="L739" s="67"/>
      <c r="M739" s="1"/>
      <c r="N739" s="69"/>
      <c r="O739" s="69"/>
      <c r="P739" s="69"/>
      <c r="Q739" s="69"/>
      <c r="R739" s="69"/>
      <c r="S739" s="69"/>
      <c r="T739" s="66"/>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spans="1:43" ht="15.75" customHeight="1" x14ac:dyDescent="0.2">
      <c r="A740" s="1"/>
      <c r="B740" s="1"/>
      <c r="C740" s="1"/>
      <c r="D740" s="67"/>
      <c r="E740" s="22"/>
      <c r="F740" s="67"/>
      <c r="G740" s="67"/>
      <c r="H740" s="67"/>
      <c r="I740" s="67"/>
      <c r="J740" s="67"/>
      <c r="K740" s="68"/>
      <c r="L740" s="67"/>
      <c r="M740" s="1"/>
      <c r="N740" s="69"/>
      <c r="O740" s="69"/>
      <c r="P740" s="69"/>
      <c r="Q740" s="69"/>
      <c r="R740" s="69"/>
      <c r="S740" s="69"/>
      <c r="T740" s="66"/>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spans="1:43" ht="15.75" customHeight="1" x14ac:dyDescent="0.2">
      <c r="A741" s="1"/>
      <c r="B741" s="1"/>
      <c r="C741" s="1"/>
      <c r="D741" s="67"/>
      <c r="E741" s="22"/>
      <c r="F741" s="67"/>
      <c r="G741" s="67"/>
      <c r="H741" s="67"/>
      <c r="I741" s="67"/>
      <c r="J741" s="67"/>
      <c r="K741" s="68"/>
      <c r="L741" s="67"/>
      <c r="M741" s="1"/>
      <c r="N741" s="69"/>
      <c r="O741" s="69"/>
      <c r="P741" s="69"/>
      <c r="Q741" s="69"/>
      <c r="R741" s="69"/>
      <c r="S741" s="69"/>
      <c r="T741" s="66"/>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spans="1:43" ht="15.75" customHeight="1" x14ac:dyDescent="0.2">
      <c r="A742" s="1"/>
      <c r="B742" s="1"/>
      <c r="C742" s="1"/>
      <c r="D742" s="67"/>
      <c r="E742" s="22"/>
      <c r="F742" s="67"/>
      <c r="G742" s="67"/>
      <c r="H742" s="67"/>
      <c r="I742" s="67"/>
      <c r="J742" s="67"/>
      <c r="K742" s="68"/>
      <c r="L742" s="67"/>
      <c r="M742" s="1"/>
      <c r="N742" s="69"/>
      <c r="O742" s="69"/>
      <c r="P742" s="69"/>
      <c r="Q742" s="69"/>
      <c r="R742" s="69"/>
      <c r="S742" s="69"/>
      <c r="T742" s="66"/>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spans="1:43" ht="15.75" customHeight="1" x14ac:dyDescent="0.2">
      <c r="A743" s="1"/>
      <c r="B743" s="1"/>
      <c r="C743" s="1"/>
      <c r="D743" s="67"/>
      <c r="E743" s="22"/>
      <c r="F743" s="67"/>
      <c r="G743" s="67"/>
      <c r="H743" s="67"/>
      <c r="I743" s="67"/>
      <c r="J743" s="67"/>
      <c r="K743" s="68"/>
      <c r="L743" s="67"/>
      <c r="M743" s="1"/>
      <c r="N743" s="69"/>
      <c r="O743" s="69"/>
      <c r="P743" s="69"/>
      <c r="Q743" s="69"/>
      <c r="R743" s="69"/>
      <c r="S743" s="69"/>
      <c r="T743" s="66"/>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spans="1:43" ht="15.75" customHeight="1" x14ac:dyDescent="0.2">
      <c r="A744" s="1"/>
      <c r="B744" s="1"/>
      <c r="C744" s="1"/>
      <c r="D744" s="67"/>
      <c r="E744" s="22"/>
      <c r="F744" s="67"/>
      <c r="G744" s="67"/>
      <c r="H744" s="67"/>
      <c r="I744" s="67"/>
      <c r="J744" s="67"/>
      <c r="K744" s="68"/>
      <c r="L744" s="67"/>
      <c r="M744" s="1"/>
      <c r="N744" s="69"/>
      <c r="O744" s="69"/>
      <c r="P744" s="69"/>
      <c r="Q744" s="69"/>
      <c r="R744" s="69"/>
      <c r="S744" s="69"/>
      <c r="T744" s="66"/>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spans="1:43" ht="15.75" customHeight="1" x14ac:dyDescent="0.2">
      <c r="A745" s="1"/>
      <c r="B745" s="1"/>
      <c r="C745" s="1"/>
      <c r="D745" s="67"/>
      <c r="E745" s="22"/>
      <c r="F745" s="67"/>
      <c r="G745" s="67"/>
      <c r="H745" s="67"/>
      <c r="I745" s="67"/>
      <c r="J745" s="67"/>
      <c r="K745" s="68"/>
      <c r="L745" s="67"/>
      <c r="M745" s="1"/>
      <c r="N745" s="69"/>
      <c r="O745" s="69"/>
      <c r="P745" s="69"/>
      <c r="Q745" s="69"/>
      <c r="R745" s="69"/>
      <c r="S745" s="69"/>
      <c r="T745" s="66"/>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spans="1:43" ht="15.75" customHeight="1" x14ac:dyDescent="0.2">
      <c r="A746" s="1"/>
      <c r="B746" s="1"/>
      <c r="C746" s="1"/>
      <c r="D746" s="67"/>
      <c r="E746" s="22"/>
      <c r="F746" s="67"/>
      <c r="G746" s="67"/>
      <c r="H746" s="67"/>
      <c r="I746" s="67"/>
      <c r="J746" s="67"/>
      <c r="K746" s="68"/>
      <c r="L746" s="67"/>
      <c r="M746" s="1"/>
      <c r="N746" s="69"/>
      <c r="O746" s="69"/>
      <c r="P746" s="69"/>
      <c r="Q746" s="69"/>
      <c r="R746" s="69"/>
      <c r="S746" s="69"/>
      <c r="T746" s="66"/>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spans="1:43" ht="15.75" customHeight="1" x14ac:dyDescent="0.2">
      <c r="A747" s="1"/>
      <c r="B747" s="1"/>
      <c r="C747" s="1"/>
      <c r="D747" s="67"/>
      <c r="E747" s="22"/>
      <c r="F747" s="67"/>
      <c r="G747" s="67"/>
      <c r="H747" s="67"/>
      <c r="I747" s="67"/>
      <c r="J747" s="67"/>
      <c r="K747" s="68"/>
      <c r="L747" s="67"/>
      <c r="M747" s="1"/>
      <c r="N747" s="69"/>
      <c r="O747" s="69"/>
      <c r="P747" s="69"/>
      <c r="Q747" s="69"/>
      <c r="R747" s="69"/>
      <c r="S747" s="69"/>
      <c r="T747" s="66"/>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spans="1:43" ht="15.75" customHeight="1" x14ac:dyDescent="0.2">
      <c r="A748" s="1"/>
      <c r="B748" s="1"/>
      <c r="C748" s="1"/>
      <c r="D748" s="67"/>
      <c r="E748" s="22"/>
      <c r="F748" s="67"/>
      <c r="G748" s="67"/>
      <c r="H748" s="67"/>
      <c r="I748" s="67"/>
      <c r="J748" s="67"/>
      <c r="K748" s="68"/>
      <c r="L748" s="67"/>
      <c r="M748" s="1"/>
      <c r="N748" s="69"/>
      <c r="O748" s="69"/>
      <c r="P748" s="69"/>
      <c r="Q748" s="69"/>
      <c r="R748" s="69"/>
      <c r="S748" s="69"/>
      <c r="T748" s="66"/>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spans="1:43" ht="15.75" customHeight="1" x14ac:dyDescent="0.2">
      <c r="A749" s="1"/>
      <c r="B749" s="1"/>
      <c r="C749" s="1"/>
      <c r="D749" s="67"/>
      <c r="E749" s="22"/>
      <c r="F749" s="67"/>
      <c r="G749" s="67"/>
      <c r="H749" s="67"/>
      <c r="I749" s="67"/>
      <c r="J749" s="67"/>
      <c r="K749" s="68"/>
      <c r="L749" s="67"/>
      <c r="M749" s="1"/>
      <c r="N749" s="69"/>
      <c r="O749" s="69"/>
      <c r="P749" s="69"/>
      <c r="Q749" s="69"/>
      <c r="R749" s="69"/>
      <c r="S749" s="69"/>
      <c r="T749" s="66"/>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spans="1:43" ht="15.75" customHeight="1" x14ac:dyDescent="0.2">
      <c r="A750" s="1"/>
      <c r="B750" s="1"/>
      <c r="C750" s="1"/>
      <c r="D750" s="67"/>
      <c r="E750" s="22"/>
      <c r="F750" s="67"/>
      <c r="G750" s="67"/>
      <c r="H750" s="67"/>
      <c r="I750" s="67"/>
      <c r="J750" s="67"/>
      <c r="K750" s="68"/>
      <c r="L750" s="67"/>
      <c r="M750" s="1"/>
      <c r="N750" s="69"/>
      <c r="O750" s="69"/>
      <c r="P750" s="69"/>
      <c r="Q750" s="69"/>
      <c r="R750" s="69"/>
      <c r="S750" s="69"/>
      <c r="T750" s="66"/>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spans="1:43" ht="15.75" customHeight="1" x14ac:dyDescent="0.2">
      <c r="A751" s="1"/>
      <c r="B751" s="1"/>
      <c r="C751" s="1"/>
      <c r="D751" s="67"/>
      <c r="E751" s="22"/>
      <c r="F751" s="67"/>
      <c r="G751" s="67"/>
      <c r="H751" s="67"/>
      <c r="I751" s="67"/>
      <c r="J751" s="67"/>
      <c r="K751" s="68"/>
      <c r="L751" s="67"/>
      <c r="M751" s="1"/>
      <c r="N751" s="69"/>
      <c r="O751" s="69"/>
      <c r="P751" s="69"/>
      <c r="Q751" s="69"/>
      <c r="R751" s="69"/>
      <c r="S751" s="69"/>
      <c r="T751" s="66"/>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spans="1:43" ht="15.75" customHeight="1" x14ac:dyDescent="0.2">
      <c r="A752" s="1"/>
      <c r="B752" s="1"/>
      <c r="C752" s="1"/>
      <c r="D752" s="67"/>
      <c r="E752" s="22"/>
      <c r="F752" s="67"/>
      <c r="G752" s="67"/>
      <c r="H752" s="67"/>
      <c r="I752" s="67"/>
      <c r="J752" s="67"/>
      <c r="K752" s="68"/>
      <c r="L752" s="67"/>
      <c r="M752" s="1"/>
      <c r="N752" s="69"/>
      <c r="O752" s="69"/>
      <c r="P752" s="69"/>
      <c r="Q752" s="69"/>
      <c r="R752" s="69"/>
      <c r="S752" s="69"/>
      <c r="T752" s="66"/>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spans="1:43" ht="15.75" customHeight="1" x14ac:dyDescent="0.2">
      <c r="A753" s="1"/>
      <c r="B753" s="1"/>
      <c r="C753" s="1"/>
      <c r="D753" s="67"/>
      <c r="E753" s="22"/>
      <c r="F753" s="67"/>
      <c r="G753" s="67"/>
      <c r="H753" s="67"/>
      <c r="I753" s="67"/>
      <c r="J753" s="67"/>
      <c r="K753" s="68"/>
      <c r="L753" s="67"/>
      <c r="M753" s="1"/>
      <c r="N753" s="69"/>
      <c r="O753" s="69"/>
      <c r="P753" s="69"/>
      <c r="Q753" s="69"/>
      <c r="R753" s="69"/>
      <c r="S753" s="69"/>
      <c r="T753" s="66"/>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spans="1:43" ht="15.75" customHeight="1" x14ac:dyDescent="0.2">
      <c r="A754" s="1"/>
      <c r="B754" s="1"/>
      <c r="C754" s="1"/>
      <c r="D754" s="67"/>
      <c r="E754" s="22"/>
      <c r="F754" s="67"/>
      <c r="G754" s="67"/>
      <c r="H754" s="67"/>
      <c r="I754" s="67"/>
      <c r="J754" s="67"/>
      <c r="K754" s="68"/>
      <c r="L754" s="67"/>
      <c r="M754" s="1"/>
      <c r="N754" s="69"/>
      <c r="O754" s="69"/>
      <c r="P754" s="69"/>
      <c r="Q754" s="69"/>
      <c r="R754" s="69"/>
      <c r="S754" s="69"/>
      <c r="T754" s="66"/>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spans="1:43" ht="15.75" customHeight="1" x14ac:dyDescent="0.2">
      <c r="A755" s="1"/>
      <c r="B755" s="1"/>
      <c r="C755" s="1"/>
      <c r="D755" s="67"/>
      <c r="E755" s="22"/>
      <c r="F755" s="67"/>
      <c r="G755" s="67"/>
      <c r="H755" s="67"/>
      <c r="I755" s="67"/>
      <c r="J755" s="67"/>
      <c r="K755" s="68"/>
      <c r="L755" s="67"/>
      <c r="M755" s="1"/>
      <c r="N755" s="69"/>
      <c r="O755" s="69"/>
      <c r="P755" s="69"/>
      <c r="Q755" s="69"/>
      <c r="R755" s="69"/>
      <c r="S755" s="69"/>
      <c r="T755" s="66"/>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spans="1:43" ht="15.75" customHeight="1" x14ac:dyDescent="0.2">
      <c r="A756" s="1"/>
      <c r="B756" s="1"/>
      <c r="C756" s="1"/>
      <c r="D756" s="67"/>
      <c r="E756" s="22"/>
      <c r="F756" s="67"/>
      <c r="G756" s="67"/>
      <c r="H756" s="67"/>
      <c r="I756" s="67"/>
      <c r="J756" s="67"/>
      <c r="K756" s="68"/>
      <c r="L756" s="67"/>
      <c r="M756" s="1"/>
      <c r="N756" s="69"/>
      <c r="O756" s="69"/>
      <c r="P756" s="69"/>
      <c r="Q756" s="69"/>
      <c r="R756" s="69"/>
      <c r="S756" s="69"/>
      <c r="T756" s="66"/>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spans="1:43" ht="15.75" customHeight="1" x14ac:dyDescent="0.2">
      <c r="A757" s="1"/>
      <c r="B757" s="1"/>
      <c r="C757" s="1"/>
      <c r="D757" s="67"/>
      <c r="E757" s="22"/>
      <c r="F757" s="67"/>
      <c r="G757" s="67"/>
      <c r="H757" s="67"/>
      <c r="I757" s="67"/>
      <c r="J757" s="67"/>
      <c r="K757" s="68"/>
      <c r="L757" s="67"/>
      <c r="M757" s="1"/>
      <c r="N757" s="69"/>
      <c r="O757" s="69"/>
      <c r="P757" s="69"/>
      <c r="Q757" s="69"/>
      <c r="R757" s="69"/>
      <c r="S757" s="69"/>
      <c r="T757" s="66"/>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spans="1:43" ht="15.75" customHeight="1" x14ac:dyDescent="0.2">
      <c r="A758" s="1"/>
      <c r="B758" s="1"/>
      <c r="C758" s="1"/>
      <c r="D758" s="67"/>
      <c r="E758" s="22"/>
      <c r="F758" s="67"/>
      <c r="G758" s="67"/>
      <c r="H758" s="67"/>
      <c r="I758" s="67"/>
      <c r="J758" s="67"/>
      <c r="K758" s="68"/>
      <c r="L758" s="67"/>
      <c r="M758" s="1"/>
      <c r="N758" s="69"/>
      <c r="O758" s="69"/>
      <c r="P758" s="69"/>
      <c r="Q758" s="69"/>
      <c r="R758" s="69"/>
      <c r="S758" s="69"/>
      <c r="T758" s="66"/>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spans="1:43" ht="15.75" customHeight="1" x14ac:dyDescent="0.2">
      <c r="A759" s="1"/>
      <c r="B759" s="1"/>
      <c r="C759" s="1"/>
      <c r="D759" s="67"/>
      <c r="E759" s="22"/>
      <c r="F759" s="67"/>
      <c r="G759" s="67"/>
      <c r="H759" s="67"/>
      <c r="I759" s="67"/>
      <c r="J759" s="67"/>
      <c r="K759" s="68"/>
      <c r="L759" s="67"/>
      <c r="M759" s="1"/>
      <c r="N759" s="69"/>
      <c r="O759" s="69"/>
      <c r="P759" s="69"/>
      <c r="Q759" s="69"/>
      <c r="R759" s="69"/>
      <c r="S759" s="69"/>
      <c r="T759" s="66"/>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spans="1:43" ht="15.75" customHeight="1" x14ac:dyDescent="0.2">
      <c r="A760" s="1"/>
      <c r="B760" s="1"/>
      <c r="C760" s="1"/>
      <c r="D760" s="67"/>
      <c r="E760" s="22"/>
      <c r="F760" s="67"/>
      <c r="G760" s="67"/>
      <c r="H760" s="67"/>
      <c r="I760" s="67"/>
      <c r="J760" s="67"/>
      <c r="K760" s="68"/>
      <c r="L760" s="67"/>
      <c r="M760" s="1"/>
      <c r="N760" s="69"/>
      <c r="O760" s="69"/>
      <c r="P760" s="69"/>
      <c r="Q760" s="69"/>
      <c r="R760" s="69"/>
      <c r="S760" s="69"/>
      <c r="T760" s="66"/>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spans="1:43" ht="15.75" customHeight="1" x14ac:dyDescent="0.2">
      <c r="A761" s="1"/>
      <c r="B761" s="1"/>
      <c r="C761" s="1"/>
      <c r="D761" s="67"/>
      <c r="E761" s="22"/>
      <c r="F761" s="67"/>
      <c r="G761" s="67"/>
      <c r="H761" s="67"/>
      <c r="I761" s="67"/>
      <c r="J761" s="67"/>
      <c r="K761" s="68"/>
      <c r="L761" s="67"/>
      <c r="M761" s="1"/>
      <c r="N761" s="69"/>
      <c r="O761" s="69"/>
      <c r="P761" s="69"/>
      <c r="Q761" s="69"/>
      <c r="R761" s="69"/>
      <c r="S761" s="69"/>
      <c r="T761" s="66"/>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spans="1:43" ht="15.75" customHeight="1" x14ac:dyDescent="0.2">
      <c r="A762" s="1"/>
      <c r="B762" s="1"/>
      <c r="C762" s="1"/>
      <c r="D762" s="67"/>
      <c r="E762" s="22"/>
      <c r="F762" s="67"/>
      <c r="G762" s="67"/>
      <c r="H762" s="67"/>
      <c r="I762" s="67"/>
      <c r="J762" s="67"/>
      <c r="K762" s="68"/>
      <c r="L762" s="67"/>
      <c r="M762" s="1"/>
      <c r="N762" s="69"/>
      <c r="O762" s="69"/>
      <c r="P762" s="69"/>
      <c r="Q762" s="69"/>
      <c r="R762" s="69"/>
      <c r="S762" s="69"/>
      <c r="T762" s="66"/>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spans="1:43" ht="15.75" customHeight="1" x14ac:dyDescent="0.2">
      <c r="A763" s="1"/>
      <c r="B763" s="1"/>
      <c r="C763" s="1"/>
      <c r="D763" s="67"/>
      <c r="E763" s="22"/>
      <c r="F763" s="67"/>
      <c r="G763" s="67"/>
      <c r="H763" s="67"/>
      <c r="I763" s="67"/>
      <c r="J763" s="67"/>
      <c r="K763" s="68"/>
      <c r="L763" s="67"/>
      <c r="M763" s="1"/>
      <c r="N763" s="69"/>
      <c r="O763" s="69"/>
      <c r="P763" s="69"/>
      <c r="Q763" s="69"/>
      <c r="R763" s="69"/>
      <c r="S763" s="69"/>
      <c r="T763" s="66"/>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spans="1:43" ht="15.75" customHeight="1" x14ac:dyDescent="0.2">
      <c r="A764" s="1"/>
      <c r="B764" s="1"/>
      <c r="C764" s="1"/>
      <c r="D764" s="67"/>
      <c r="E764" s="22"/>
      <c r="F764" s="67"/>
      <c r="G764" s="67"/>
      <c r="H764" s="67"/>
      <c r="I764" s="67"/>
      <c r="J764" s="67"/>
      <c r="K764" s="68"/>
      <c r="L764" s="67"/>
      <c r="M764" s="1"/>
      <c r="N764" s="69"/>
      <c r="O764" s="69"/>
      <c r="P764" s="69"/>
      <c r="Q764" s="69"/>
      <c r="R764" s="69"/>
      <c r="S764" s="69"/>
      <c r="T764" s="66"/>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spans="1:43" ht="15.75" customHeight="1" x14ac:dyDescent="0.2">
      <c r="A765" s="1"/>
      <c r="B765" s="1"/>
      <c r="C765" s="1"/>
      <c r="D765" s="67"/>
      <c r="E765" s="22"/>
      <c r="F765" s="67"/>
      <c r="G765" s="67"/>
      <c r="H765" s="67"/>
      <c r="I765" s="67"/>
      <c r="J765" s="67"/>
      <c r="K765" s="68"/>
      <c r="L765" s="67"/>
      <c r="M765" s="1"/>
      <c r="N765" s="69"/>
      <c r="O765" s="69"/>
      <c r="P765" s="69"/>
      <c r="Q765" s="69"/>
      <c r="R765" s="69"/>
      <c r="S765" s="69"/>
      <c r="T765" s="66"/>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spans="1:43" ht="15.75" customHeight="1" x14ac:dyDescent="0.2">
      <c r="A766" s="1"/>
      <c r="B766" s="1"/>
      <c r="C766" s="1"/>
      <c r="D766" s="67"/>
      <c r="E766" s="22"/>
      <c r="F766" s="67"/>
      <c r="G766" s="67"/>
      <c r="H766" s="67"/>
      <c r="I766" s="67"/>
      <c r="J766" s="67"/>
      <c r="K766" s="68"/>
      <c r="L766" s="67"/>
      <c r="M766" s="1"/>
      <c r="N766" s="69"/>
      <c r="O766" s="69"/>
      <c r="P766" s="69"/>
      <c r="Q766" s="69"/>
      <c r="R766" s="69"/>
      <c r="S766" s="69"/>
      <c r="T766" s="66"/>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spans="1:43" ht="15.75" customHeight="1" x14ac:dyDescent="0.2">
      <c r="A767" s="1"/>
      <c r="B767" s="1"/>
      <c r="C767" s="1"/>
      <c r="D767" s="67"/>
      <c r="E767" s="22"/>
      <c r="F767" s="67"/>
      <c r="G767" s="67"/>
      <c r="H767" s="67"/>
      <c r="I767" s="67"/>
      <c r="J767" s="67"/>
      <c r="K767" s="68"/>
      <c r="L767" s="67"/>
      <c r="M767" s="1"/>
      <c r="N767" s="69"/>
      <c r="O767" s="69"/>
      <c r="P767" s="69"/>
      <c r="Q767" s="69"/>
      <c r="R767" s="69"/>
      <c r="S767" s="69"/>
      <c r="T767" s="66"/>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spans="1:43" ht="15.75" customHeight="1" x14ac:dyDescent="0.2">
      <c r="A768" s="1"/>
      <c r="B768" s="1"/>
      <c r="C768" s="1"/>
      <c r="D768" s="67"/>
      <c r="E768" s="22"/>
      <c r="F768" s="67"/>
      <c r="G768" s="67"/>
      <c r="H768" s="67"/>
      <c r="I768" s="67"/>
      <c r="J768" s="67"/>
      <c r="K768" s="68"/>
      <c r="L768" s="67"/>
      <c r="M768" s="1"/>
      <c r="N768" s="69"/>
      <c r="O768" s="69"/>
      <c r="P768" s="69"/>
      <c r="Q768" s="69"/>
      <c r="R768" s="69"/>
      <c r="S768" s="69"/>
      <c r="T768" s="66"/>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spans="1:43" ht="15.75" customHeight="1" x14ac:dyDescent="0.2">
      <c r="A769" s="1"/>
      <c r="B769" s="1"/>
      <c r="C769" s="1"/>
      <c r="D769" s="67"/>
      <c r="E769" s="22"/>
      <c r="F769" s="67"/>
      <c r="G769" s="67"/>
      <c r="H769" s="67"/>
      <c r="I769" s="67"/>
      <c r="J769" s="67"/>
      <c r="K769" s="68"/>
      <c r="L769" s="67"/>
      <c r="M769" s="1"/>
      <c r="N769" s="69"/>
      <c r="O769" s="69"/>
      <c r="P769" s="69"/>
      <c r="Q769" s="69"/>
      <c r="R769" s="69"/>
      <c r="S769" s="69"/>
      <c r="T769" s="66"/>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spans="1:43" ht="15.75" customHeight="1" x14ac:dyDescent="0.2">
      <c r="A770" s="1"/>
      <c r="B770" s="1"/>
      <c r="C770" s="1"/>
      <c r="D770" s="67"/>
      <c r="E770" s="22"/>
      <c r="F770" s="67"/>
      <c r="G770" s="67"/>
      <c r="H770" s="67"/>
      <c r="I770" s="67"/>
      <c r="J770" s="67"/>
      <c r="K770" s="68"/>
      <c r="L770" s="67"/>
      <c r="M770" s="1"/>
      <c r="N770" s="69"/>
      <c r="O770" s="69"/>
      <c r="P770" s="69"/>
      <c r="Q770" s="69"/>
      <c r="R770" s="69"/>
      <c r="S770" s="69"/>
      <c r="T770" s="66"/>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spans="1:43" ht="15.75" customHeight="1" x14ac:dyDescent="0.2">
      <c r="A771" s="1"/>
      <c r="B771" s="1"/>
      <c r="C771" s="1"/>
      <c r="D771" s="67"/>
      <c r="E771" s="22"/>
      <c r="F771" s="67"/>
      <c r="G771" s="67"/>
      <c r="H771" s="67"/>
      <c r="I771" s="67"/>
      <c r="J771" s="67"/>
      <c r="K771" s="68"/>
      <c r="L771" s="67"/>
      <c r="M771" s="1"/>
      <c r="N771" s="69"/>
      <c r="O771" s="69"/>
      <c r="P771" s="69"/>
      <c r="Q771" s="69"/>
      <c r="R771" s="69"/>
      <c r="S771" s="69"/>
      <c r="T771" s="66"/>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spans="1:43" ht="15.75" customHeight="1" x14ac:dyDescent="0.2">
      <c r="A772" s="1"/>
      <c r="B772" s="1"/>
      <c r="C772" s="1"/>
      <c r="D772" s="67"/>
      <c r="E772" s="22"/>
      <c r="F772" s="67"/>
      <c r="G772" s="67"/>
      <c r="H772" s="67"/>
      <c r="I772" s="67"/>
      <c r="J772" s="67"/>
      <c r="K772" s="68"/>
      <c r="L772" s="67"/>
      <c r="M772" s="1"/>
      <c r="N772" s="69"/>
      <c r="O772" s="69"/>
      <c r="P772" s="69"/>
      <c r="Q772" s="69"/>
      <c r="R772" s="69"/>
      <c r="S772" s="69"/>
      <c r="T772" s="66"/>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spans="1:43" ht="15.75" customHeight="1" x14ac:dyDescent="0.2">
      <c r="A773" s="1"/>
      <c r="B773" s="1"/>
      <c r="C773" s="1"/>
      <c r="D773" s="67"/>
      <c r="E773" s="22"/>
      <c r="F773" s="67"/>
      <c r="G773" s="67"/>
      <c r="H773" s="67"/>
      <c r="I773" s="67"/>
      <c r="J773" s="67"/>
      <c r="K773" s="68"/>
      <c r="L773" s="67"/>
      <c r="M773" s="1"/>
      <c r="N773" s="69"/>
      <c r="O773" s="69"/>
      <c r="P773" s="69"/>
      <c r="Q773" s="69"/>
      <c r="R773" s="69"/>
      <c r="S773" s="69"/>
      <c r="T773" s="66"/>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spans="1:43" ht="15.75" customHeight="1" x14ac:dyDescent="0.2">
      <c r="A774" s="1"/>
      <c r="B774" s="1"/>
      <c r="C774" s="1"/>
      <c r="D774" s="67"/>
      <c r="E774" s="22"/>
      <c r="F774" s="67"/>
      <c r="G774" s="67"/>
      <c r="H774" s="67"/>
      <c r="I774" s="67"/>
      <c r="J774" s="67"/>
      <c r="K774" s="68"/>
      <c r="L774" s="67"/>
      <c r="M774" s="1"/>
      <c r="N774" s="69"/>
      <c r="O774" s="69"/>
      <c r="P774" s="69"/>
      <c r="Q774" s="69"/>
      <c r="R774" s="69"/>
      <c r="S774" s="69"/>
      <c r="T774" s="66"/>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spans="1:43" ht="15.75" customHeight="1" x14ac:dyDescent="0.2">
      <c r="A775" s="1"/>
      <c r="B775" s="1"/>
      <c r="C775" s="1"/>
      <c r="D775" s="67"/>
      <c r="E775" s="22"/>
      <c r="F775" s="67"/>
      <c r="G775" s="67"/>
      <c r="H775" s="67"/>
      <c r="I775" s="67"/>
      <c r="J775" s="67"/>
      <c r="K775" s="68"/>
      <c r="L775" s="67"/>
      <c r="M775" s="1"/>
      <c r="N775" s="69"/>
      <c r="O775" s="69"/>
      <c r="P775" s="69"/>
      <c r="Q775" s="69"/>
      <c r="R775" s="69"/>
      <c r="S775" s="69"/>
      <c r="T775" s="66"/>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spans="1:43" ht="15.75" customHeight="1" x14ac:dyDescent="0.2">
      <c r="A776" s="1"/>
      <c r="B776" s="1"/>
      <c r="C776" s="1"/>
      <c r="D776" s="67"/>
      <c r="E776" s="22"/>
      <c r="F776" s="67"/>
      <c r="G776" s="67"/>
      <c r="H776" s="67"/>
      <c r="I776" s="67"/>
      <c r="J776" s="67"/>
      <c r="K776" s="68"/>
      <c r="L776" s="67"/>
      <c r="M776" s="1"/>
      <c r="N776" s="69"/>
      <c r="O776" s="69"/>
      <c r="P776" s="69"/>
      <c r="Q776" s="69"/>
      <c r="R776" s="69"/>
      <c r="S776" s="69"/>
      <c r="T776" s="66"/>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spans="1:43" ht="15.75" customHeight="1" x14ac:dyDescent="0.2">
      <c r="A777" s="1"/>
      <c r="B777" s="1"/>
      <c r="C777" s="1"/>
      <c r="D777" s="67"/>
      <c r="E777" s="22"/>
      <c r="F777" s="67"/>
      <c r="G777" s="67"/>
      <c r="H777" s="67"/>
      <c r="I777" s="67"/>
      <c r="J777" s="67"/>
      <c r="K777" s="68"/>
      <c r="L777" s="67"/>
      <c r="M777" s="1"/>
      <c r="N777" s="69"/>
      <c r="O777" s="69"/>
      <c r="P777" s="69"/>
      <c r="Q777" s="69"/>
      <c r="R777" s="69"/>
      <c r="S777" s="69"/>
      <c r="T777" s="66"/>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spans="1:43" ht="15.75" customHeight="1" x14ac:dyDescent="0.2">
      <c r="A778" s="1"/>
      <c r="B778" s="1"/>
      <c r="C778" s="1"/>
      <c r="D778" s="67"/>
      <c r="E778" s="22"/>
      <c r="F778" s="67"/>
      <c r="G778" s="67"/>
      <c r="H778" s="67"/>
      <c r="I778" s="67"/>
      <c r="J778" s="67"/>
      <c r="K778" s="68"/>
      <c r="L778" s="67"/>
      <c r="M778" s="1"/>
      <c r="N778" s="69"/>
      <c r="O778" s="69"/>
      <c r="P778" s="69"/>
      <c r="Q778" s="69"/>
      <c r="R778" s="69"/>
      <c r="S778" s="69"/>
      <c r="T778" s="66"/>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spans="1:43" ht="15.75" customHeight="1" x14ac:dyDescent="0.2">
      <c r="A779" s="1"/>
      <c r="B779" s="1"/>
      <c r="C779" s="1"/>
      <c r="D779" s="67"/>
      <c r="E779" s="22"/>
      <c r="F779" s="67"/>
      <c r="G779" s="67"/>
      <c r="H779" s="67"/>
      <c r="I779" s="67"/>
      <c r="J779" s="67"/>
      <c r="K779" s="68"/>
      <c r="L779" s="67"/>
      <c r="M779" s="1"/>
      <c r="N779" s="69"/>
      <c r="O779" s="69"/>
      <c r="P779" s="69"/>
      <c r="Q779" s="69"/>
      <c r="R779" s="69"/>
      <c r="S779" s="69"/>
      <c r="T779" s="66"/>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spans="1:43" ht="15.75" customHeight="1" x14ac:dyDescent="0.2">
      <c r="A780" s="1"/>
      <c r="B780" s="1"/>
      <c r="C780" s="1"/>
      <c r="D780" s="67"/>
      <c r="E780" s="22"/>
      <c r="F780" s="67"/>
      <c r="G780" s="67"/>
      <c r="H780" s="67"/>
      <c r="I780" s="67"/>
      <c r="J780" s="67"/>
      <c r="K780" s="68"/>
      <c r="L780" s="67"/>
      <c r="M780" s="1"/>
      <c r="N780" s="69"/>
      <c r="O780" s="69"/>
      <c r="P780" s="69"/>
      <c r="Q780" s="69"/>
      <c r="R780" s="69"/>
      <c r="S780" s="69"/>
      <c r="T780" s="66"/>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spans="1:43" ht="15.75" customHeight="1" x14ac:dyDescent="0.2">
      <c r="A781" s="1"/>
      <c r="B781" s="1"/>
      <c r="C781" s="1"/>
      <c r="D781" s="67"/>
      <c r="E781" s="22"/>
      <c r="F781" s="67"/>
      <c r="G781" s="67"/>
      <c r="H781" s="67"/>
      <c r="I781" s="67"/>
      <c r="J781" s="67"/>
      <c r="K781" s="68"/>
      <c r="L781" s="67"/>
      <c r="M781" s="1"/>
      <c r="N781" s="69"/>
      <c r="O781" s="69"/>
      <c r="P781" s="69"/>
      <c r="Q781" s="69"/>
      <c r="R781" s="69"/>
      <c r="S781" s="69"/>
      <c r="T781" s="66"/>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spans="1:43" ht="15.75" customHeight="1" x14ac:dyDescent="0.2">
      <c r="A782" s="1"/>
      <c r="B782" s="1"/>
      <c r="C782" s="1"/>
      <c r="D782" s="67"/>
      <c r="E782" s="22"/>
      <c r="F782" s="67"/>
      <c r="G782" s="67"/>
      <c r="H782" s="67"/>
      <c r="I782" s="67"/>
      <c r="J782" s="67"/>
      <c r="K782" s="68"/>
      <c r="L782" s="67"/>
      <c r="M782" s="1"/>
      <c r="N782" s="69"/>
      <c r="O782" s="69"/>
      <c r="P782" s="69"/>
      <c r="Q782" s="69"/>
      <c r="R782" s="69"/>
      <c r="S782" s="69"/>
      <c r="T782" s="66"/>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spans="1:43" ht="15.75" customHeight="1" x14ac:dyDescent="0.2">
      <c r="A783" s="1"/>
      <c r="B783" s="1"/>
      <c r="C783" s="1"/>
      <c r="D783" s="67"/>
      <c r="E783" s="22"/>
      <c r="F783" s="67"/>
      <c r="G783" s="67"/>
      <c r="H783" s="67"/>
      <c r="I783" s="67"/>
      <c r="J783" s="67"/>
      <c r="K783" s="68"/>
      <c r="L783" s="67"/>
      <c r="M783" s="1"/>
      <c r="N783" s="69"/>
      <c r="O783" s="69"/>
      <c r="P783" s="69"/>
      <c r="Q783" s="69"/>
      <c r="R783" s="69"/>
      <c r="S783" s="69"/>
      <c r="T783" s="66"/>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spans="1:43" ht="15.75" customHeight="1" x14ac:dyDescent="0.2">
      <c r="A784" s="1"/>
      <c r="B784" s="1"/>
      <c r="C784" s="1"/>
      <c r="D784" s="67"/>
      <c r="E784" s="22"/>
      <c r="F784" s="67"/>
      <c r="G784" s="67"/>
      <c r="H784" s="67"/>
      <c r="I784" s="67"/>
      <c r="J784" s="67"/>
      <c r="K784" s="68"/>
      <c r="L784" s="67"/>
      <c r="M784" s="1"/>
      <c r="N784" s="69"/>
      <c r="O784" s="69"/>
      <c r="P784" s="69"/>
      <c r="Q784" s="69"/>
      <c r="R784" s="69"/>
      <c r="S784" s="69"/>
      <c r="T784" s="66"/>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spans="1:43" ht="15.75" customHeight="1" x14ac:dyDescent="0.2">
      <c r="A785" s="1"/>
      <c r="B785" s="1"/>
      <c r="C785" s="1"/>
      <c r="D785" s="67"/>
      <c r="E785" s="22"/>
      <c r="F785" s="67"/>
      <c r="G785" s="67"/>
      <c r="H785" s="67"/>
      <c r="I785" s="67"/>
      <c r="J785" s="67"/>
      <c r="K785" s="68"/>
      <c r="L785" s="67"/>
      <c r="M785" s="1"/>
      <c r="N785" s="69"/>
      <c r="O785" s="69"/>
      <c r="P785" s="69"/>
      <c r="Q785" s="69"/>
      <c r="R785" s="69"/>
      <c r="S785" s="69"/>
      <c r="T785" s="66"/>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spans="1:43" ht="15.75" customHeight="1" x14ac:dyDescent="0.2">
      <c r="A786" s="1"/>
      <c r="B786" s="1"/>
      <c r="C786" s="1"/>
      <c r="D786" s="67"/>
      <c r="E786" s="22"/>
      <c r="F786" s="67"/>
      <c r="G786" s="67"/>
      <c r="H786" s="67"/>
      <c r="I786" s="67"/>
      <c r="J786" s="67"/>
      <c r="K786" s="68"/>
      <c r="L786" s="67"/>
      <c r="M786" s="1"/>
      <c r="N786" s="69"/>
      <c r="O786" s="69"/>
      <c r="P786" s="69"/>
      <c r="Q786" s="69"/>
      <c r="R786" s="69"/>
      <c r="S786" s="69"/>
      <c r="T786" s="66"/>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spans="1:43" ht="15.75" customHeight="1" x14ac:dyDescent="0.2">
      <c r="A787" s="1"/>
      <c r="B787" s="1"/>
      <c r="C787" s="1"/>
      <c r="D787" s="67"/>
      <c r="E787" s="22"/>
      <c r="F787" s="67"/>
      <c r="G787" s="67"/>
      <c r="H787" s="67"/>
      <c r="I787" s="67"/>
      <c r="J787" s="67"/>
      <c r="K787" s="68"/>
      <c r="L787" s="67"/>
      <c r="M787" s="1"/>
      <c r="N787" s="69"/>
      <c r="O787" s="69"/>
      <c r="P787" s="69"/>
      <c r="Q787" s="69"/>
      <c r="R787" s="69"/>
      <c r="S787" s="69"/>
      <c r="T787" s="66"/>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spans="1:43" ht="15.75" customHeight="1" x14ac:dyDescent="0.2">
      <c r="A788" s="1"/>
      <c r="B788" s="1"/>
      <c r="C788" s="1"/>
      <c r="D788" s="67"/>
      <c r="E788" s="22"/>
      <c r="F788" s="67"/>
      <c r="G788" s="67"/>
      <c r="H788" s="67"/>
      <c r="I788" s="67"/>
      <c r="J788" s="67"/>
      <c r="K788" s="68"/>
      <c r="L788" s="67"/>
      <c r="M788" s="1"/>
      <c r="N788" s="69"/>
      <c r="O788" s="69"/>
      <c r="P788" s="69"/>
      <c r="Q788" s="69"/>
      <c r="R788" s="69"/>
      <c r="S788" s="69"/>
      <c r="T788" s="66"/>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spans="1:43" ht="15.75" customHeight="1" x14ac:dyDescent="0.2">
      <c r="A789" s="1"/>
      <c r="B789" s="1"/>
      <c r="C789" s="1"/>
      <c r="D789" s="67"/>
      <c r="E789" s="22"/>
      <c r="F789" s="67"/>
      <c r="G789" s="67"/>
      <c r="H789" s="67"/>
      <c r="I789" s="67"/>
      <c r="J789" s="67"/>
      <c r="K789" s="68"/>
      <c r="L789" s="67"/>
      <c r="M789" s="1"/>
      <c r="N789" s="69"/>
      <c r="O789" s="69"/>
      <c r="P789" s="69"/>
      <c r="Q789" s="69"/>
      <c r="R789" s="69"/>
      <c r="S789" s="69"/>
      <c r="T789" s="66"/>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spans="1:43" ht="15.75" customHeight="1" x14ac:dyDescent="0.2">
      <c r="A790" s="1"/>
      <c r="B790" s="1"/>
      <c r="C790" s="1"/>
      <c r="D790" s="67"/>
      <c r="E790" s="22"/>
      <c r="F790" s="67"/>
      <c r="G790" s="67"/>
      <c r="H790" s="67"/>
      <c r="I790" s="67"/>
      <c r="J790" s="67"/>
      <c r="K790" s="68"/>
      <c r="L790" s="67"/>
      <c r="M790" s="1"/>
      <c r="N790" s="69"/>
      <c r="O790" s="69"/>
      <c r="P790" s="69"/>
      <c r="Q790" s="69"/>
      <c r="R790" s="69"/>
      <c r="S790" s="69"/>
      <c r="T790" s="66"/>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spans="1:43" ht="15.75" customHeight="1" x14ac:dyDescent="0.2">
      <c r="A791" s="1"/>
      <c r="B791" s="1"/>
      <c r="C791" s="1"/>
      <c r="D791" s="67"/>
      <c r="E791" s="22"/>
      <c r="F791" s="67"/>
      <c r="G791" s="67"/>
      <c r="H791" s="67"/>
      <c r="I791" s="67"/>
      <c r="J791" s="67"/>
      <c r="K791" s="68"/>
      <c r="L791" s="67"/>
      <c r="M791" s="1"/>
      <c r="N791" s="69"/>
      <c r="O791" s="69"/>
      <c r="P791" s="69"/>
      <c r="Q791" s="69"/>
      <c r="R791" s="69"/>
      <c r="S791" s="69"/>
      <c r="T791" s="66"/>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spans="1:43" ht="15.75" customHeight="1" x14ac:dyDescent="0.2">
      <c r="A792" s="1"/>
      <c r="B792" s="1"/>
      <c r="C792" s="1"/>
      <c r="D792" s="67"/>
      <c r="E792" s="22"/>
      <c r="F792" s="67"/>
      <c r="G792" s="67"/>
      <c r="H792" s="67"/>
      <c r="I792" s="67"/>
      <c r="J792" s="67"/>
      <c r="K792" s="68"/>
      <c r="L792" s="67"/>
      <c r="M792" s="1"/>
      <c r="N792" s="69"/>
      <c r="O792" s="69"/>
      <c r="P792" s="69"/>
      <c r="Q792" s="69"/>
      <c r="R792" s="69"/>
      <c r="S792" s="69"/>
      <c r="T792" s="66"/>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spans="1:43" ht="15.75" customHeight="1" x14ac:dyDescent="0.2">
      <c r="A793" s="1"/>
      <c r="B793" s="1"/>
      <c r="C793" s="1"/>
      <c r="D793" s="67"/>
      <c r="E793" s="22"/>
      <c r="F793" s="67"/>
      <c r="G793" s="67"/>
      <c r="H793" s="67"/>
      <c r="I793" s="67"/>
      <c r="J793" s="67"/>
      <c r="K793" s="68"/>
      <c r="L793" s="67"/>
      <c r="M793" s="1"/>
      <c r="N793" s="69"/>
      <c r="O793" s="69"/>
      <c r="P793" s="69"/>
      <c r="Q793" s="69"/>
      <c r="R793" s="69"/>
      <c r="S793" s="69"/>
      <c r="T793" s="66"/>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spans="1:43" ht="15.75" customHeight="1" x14ac:dyDescent="0.2">
      <c r="A794" s="1"/>
      <c r="B794" s="1"/>
      <c r="C794" s="1"/>
      <c r="D794" s="67"/>
      <c r="E794" s="22"/>
      <c r="F794" s="67"/>
      <c r="G794" s="67"/>
      <c r="H794" s="67"/>
      <c r="I794" s="67"/>
      <c r="J794" s="67"/>
      <c r="K794" s="68"/>
      <c r="L794" s="67"/>
      <c r="M794" s="1"/>
      <c r="N794" s="69"/>
      <c r="O794" s="69"/>
      <c r="P794" s="69"/>
      <c r="Q794" s="69"/>
      <c r="R794" s="69"/>
      <c r="S794" s="69"/>
      <c r="T794" s="66"/>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spans="1:43" ht="15.75" customHeight="1" x14ac:dyDescent="0.2">
      <c r="A795" s="1"/>
      <c r="B795" s="1"/>
      <c r="C795" s="1"/>
      <c r="D795" s="67"/>
      <c r="E795" s="22"/>
      <c r="F795" s="67"/>
      <c r="G795" s="67"/>
      <c r="H795" s="67"/>
      <c r="I795" s="67"/>
      <c r="J795" s="67"/>
      <c r="K795" s="68"/>
      <c r="L795" s="67"/>
      <c r="M795" s="1"/>
      <c r="N795" s="69"/>
      <c r="O795" s="69"/>
      <c r="P795" s="69"/>
      <c r="Q795" s="69"/>
      <c r="R795" s="69"/>
      <c r="S795" s="69"/>
      <c r="T795" s="66"/>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spans="1:43" ht="15.75" customHeight="1" x14ac:dyDescent="0.2">
      <c r="A796" s="1"/>
      <c r="B796" s="1"/>
      <c r="C796" s="1"/>
      <c r="D796" s="67"/>
      <c r="E796" s="22"/>
      <c r="F796" s="67"/>
      <c r="G796" s="67"/>
      <c r="H796" s="67"/>
      <c r="I796" s="67"/>
      <c r="J796" s="67"/>
      <c r="K796" s="68"/>
      <c r="L796" s="67"/>
      <c r="M796" s="1"/>
      <c r="N796" s="69"/>
      <c r="O796" s="69"/>
      <c r="P796" s="69"/>
      <c r="Q796" s="69"/>
      <c r="R796" s="69"/>
      <c r="S796" s="69"/>
      <c r="T796" s="66"/>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spans="1:43" ht="15.75" customHeight="1" x14ac:dyDescent="0.2">
      <c r="A797" s="1"/>
      <c r="B797" s="1"/>
      <c r="C797" s="1"/>
      <c r="D797" s="67"/>
      <c r="E797" s="22"/>
      <c r="F797" s="67"/>
      <c r="G797" s="67"/>
      <c r="H797" s="67"/>
      <c r="I797" s="67"/>
      <c r="J797" s="67"/>
      <c r="K797" s="68"/>
      <c r="L797" s="67"/>
      <c r="M797" s="1"/>
      <c r="N797" s="69"/>
      <c r="O797" s="69"/>
      <c r="P797" s="69"/>
      <c r="Q797" s="69"/>
      <c r="R797" s="69"/>
      <c r="S797" s="69"/>
      <c r="T797" s="66"/>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spans="1:43" ht="15.75" customHeight="1" x14ac:dyDescent="0.2">
      <c r="A798" s="1"/>
      <c r="B798" s="1"/>
      <c r="C798" s="1"/>
      <c r="D798" s="67"/>
      <c r="E798" s="22"/>
      <c r="F798" s="67"/>
      <c r="G798" s="67"/>
      <c r="H798" s="67"/>
      <c r="I798" s="67"/>
      <c r="J798" s="67"/>
      <c r="K798" s="68"/>
      <c r="L798" s="67"/>
      <c r="M798" s="1"/>
      <c r="N798" s="69"/>
      <c r="O798" s="69"/>
      <c r="P798" s="69"/>
      <c r="Q798" s="69"/>
      <c r="R798" s="69"/>
      <c r="S798" s="69"/>
      <c r="T798" s="66"/>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spans="1:43" ht="15.75" customHeight="1" x14ac:dyDescent="0.2">
      <c r="A799" s="1"/>
      <c r="B799" s="1"/>
      <c r="C799" s="1"/>
      <c r="D799" s="67"/>
      <c r="E799" s="22"/>
      <c r="F799" s="67"/>
      <c r="G799" s="67"/>
      <c r="H799" s="67"/>
      <c r="I799" s="67"/>
      <c r="J799" s="67"/>
      <c r="K799" s="68"/>
      <c r="L799" s="67"/>
      <c r="M799" s="1"/>
      <c r="N799" s="69"/>
      <c r="O799" s="69"/>
      <c r="P799" s="69"/>
      <c r="Q799" s="69"/>
      <c r="R799" s="69"/>
      <c r="S799" s="69"/>
      <c r="T799" s="66"/>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spans="1:43" ht="15.75" customHeight="1" x14ac:dyDescent="0.2">
      <c r="A800" s="1"/>
      <c r="B800" s="1"/>
      <c r="C800" s="1"/>
      <c r="D800" s="67"/>
      <c r="E800" s="22"/>
      <c r="F800" s="67"/>
      <c r="G800" s="67"/>
      <c r="H800" s="67"/>
      <c r="I800" s="67"/>
      <c r="J800" s="67"/>
      <c r="K800" s="68"/>
      <c r="L800" s="67"/>
      <c r="M800" s="1"/>
      <c r="N800" s="69"/>
      <c r="O800" s="69"/>
      <c r="P800" s="69"/>
      <c r="Q800" s="69"/>
      <c r="R800" s="69"/>
      <c r="S800" s="69"/>
      <c r="T800" s="66"/>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spans="1:43" ht="15.75" customHeight="1" x14ac:dyDescent="0.2">
      <c r="A801" s="1"/>
      <c r="B801" s="1"/>
      <c r="C801" s="1"/>
      <c r="D801" s="67"/>
      <c r="E801" s="22"/>
      <c r="F801" s="67"/>
      <c r="G801" s="67"/>
      <c r="H801" s="67"/>
      <c r="I801" s="67"/>
      <c r="J801" s="67"/>
      <c r="K801" s="68"/>
      <c r="L801" s="67"/>
      <c r="M801" s="1"/>
      <c r="N801" s="69"/>
      <c r="O801" s="69"/>
      <c r="P801" s="69"/>
      <c r="Q801" s="69"/>
      <c r="R801" s="69"/>
      <c r="S801" s="69"/>
      <c r="T801" s="66"/>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spans="1:43" ht="15.75" customHeight="1" x14ac:dyDescent="0.2">
      <c r="A802" s="1"/>
      <c r="B802" s="1"/>
      <c r="C802" s="1"/>
      <c r="D802" s="67"/>
      <c r="E802" s="22"/>
      <c r="F802" s="67"/>
      <c r="G802" s="67"/>
      <c r="H802" s="67"/>
      <c r="I802" s="67"/>
      <c r="J802" s="67"/>
      <c r="K802" s="68"/>
      <c r="L802" s="67"/>
      <c r="M802" s="1"/>
      <c r="N802" s="69"/>
      <c r="O802" s="69"/>
      <c r="P802" s="69"/>
      <c r="Q802" s="69"/>
      <c r="R802" s="69"/>
      <c r="S802" s="69"/>
      <c r="T802" s="66"/>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spans="1:43" ht="15.75" customHeight="1" x14ac:dyDescent="0.2">
      <c r="A803" s="1"/>
      <c r="B803" s="1"/>
      <c r="C803" s="1"/>
      <c r="D803" s="67"/>
      <c r="E803" s="22"/>
      <c r="F803" s="67"/>
      <c r="G803" s="67"/>
      <c r="H803" s="67"/>
      <c r="I803" s="67"/>
      <c r="J803" s="67"/>
      <c r="K803" s="68"/>
      <c r="L803" s="67"/>
      <c r="M803" s="1"/>
      <c r="N803" s="69"/>
      <c r="O803" s="69"/>
      <c r="P803" s="69"/>
      <c r="Q803" s="69"/>
      <c r="R803" s="69"/>
      <c r="S803" s="69"/>
      <c r="T803" s="66"/>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spans="1:43" ht="15.75" customHeight="1" x14ac:dyDescent="0.2">
      <c r="A804" s="1"/>
      <c r="B804" s="1"/>
      <c r="C804" s="1"/>
      <c r="D804" s="67"/>
      <c r="E804" s="22"/>
      <c r="F804" s="67"/>
      <c r="G804" s="67"/>
      <c r="H804" s="67"/>
      <c r="I804" s="67"/>
      <c r="J804" s="67"/>
      <c r="K804" s="68"/>
      <c r="L804" s="67"/>
      <c r="M804" s="1"/>
      <c r="N804" s="69"/>
      <c r="O804" s="69"/>
      <c r="P804" s="69"/>
      <c r="Q804" s="69"/>
      <c r="R804" s="69"/>
      <c r="S804" s="69"/>
      <c r="T804" s="66"/>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spans="1:43" ht="15.75" customHeight="1" x14ac:dyDescent="0.2">
      <c r="A805" s="1"/>
      <c r="B805" s="1"/>
      <c r="C805" s="1"/>
      <c r="D805" s="67"/>
      <c r="E805" s="22"/>
      <c r="F805" s="67"/>
      <c r="G805" s="67"/>
      <c r="H805" s="67"/>
      <c r="I805" s="67"/>
      <c r="J805" s="67"/>
      <c r="K805" s="68"/>
      <c r="L805" s="67"/>
      <c r="M805" s="1"/>
      <c r="N805" s="69"/>
      <c r="O805" s="69"/>
      <c r="P805" s="69"/>
      <c r="Q805" s="69"/>
      <c r="R805" s="69"/>
      <c r="S805" s="69"/>
      <c r="T805" s="66"/>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spans="1:43" ht="15.75" customHeight="1" x14ac:dyDescent="0.2">
      <c r="A806" s="1"/>
      <c r="B806" s="1"/>
      <c r="C806" s="1"/>
      <c r="D806" s="67"/>
      <c r="E806" s="22"/>
      <c r="F806" s="67"/>
      <c r="G806" s="67"/>
      <c r="H806" s="67"/>
      <c r="I806" s="67"/>
      <c r="J806" s="67"/>
      <c r="K806" s="68"/>
      <c r="L806" s="67"/>
      <c r="M806" s="1"/>
      <c r="N806" s="69"/>
      <c r="O806" s="69"/>
      <c r="P806" s="69"/>
      <c r="Q806" s="69"/>
      <c r="R806" s="69"/>
      <c r="S806" s="69"/>
      <c r="T806" s="66"/>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spans="1:43" ht="15.75" customHeight="1" x14ac:dyDescent="0.2">
      <c r="A807" s="1"/>
      <c r="B807" s="1"/>
      <c r="C807" s="1"/>
      <c r="D807" s="67"/>
      <c r="E807" s="22"/>
      <c r="F807" s="67"/>
      <c r="G807" s="67"/>
      <c r="H807" s="67"/>
      <c r="I807" s="67"/>
      <c r="J807" s="67"/>
      <c r="K807" s="68"/>
      <c r="L807" s="67"/>
      <c r="M807" s="1"/>
      <c r="N807" s="69"/>
      <c r="O807" s="69"/>
      <c r="P807" s="69"/>
      <c r="Q807" s="69"/>
      <c r="R807" s="69"/>
      <c r="S807" s="69"/>
      <c r="T807" s="66"/>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spans="1:43" ht="15.75" customHeight="1" x14ac:dyDescent="0.2">
      <c r="A808" s="1"/>
      <c r="B808" s="1"/>
      <c r="C808" s="1"/>
      <c r="D808" s="67"/>
      <c r="E808" s="22"/>
      <c r="F808" s="67"/>
      <c r="G808" s="67"/>
      <c r="H808" s="67"/>
      <c r="I808" s="67"/>
      <c r="J808" s="67"/>
      <c r="K808" s="68"/>
      <c r="L808" s="67"/>
      <c r="M808" s="1"/>
      <c r="N808" s="69"/>
      <c r="O808" s="69"/>
      <c r="P808" s="69"/>
      <c r="Q808" s="69"/>
      <c r="R808" s="69"/>
      <c r="S808" s="69"/>
      <c r="T808" s="66"/>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spans="1:43" ht="15.75" customHeight="1" x14ac:dyDescent="0.2">
      <c r="A809" s="1"/>
      <c r="B809" s="1"/>
      <c r="C809" s="1"/>
      <c r="D809" s="67"/>
      <c r="E809" s="22"/>
      <c r="F809" s="67"/>
      <c r="G809" s="67"/>
      <c r="H809" s="67"/>
      <c r="I809" s="67"/>
      <c r="J809" s="67"/>
      <c r="K809" s="68"/>
      <c r="L809" s="67"/>
      <c r="M809" s="1"/>
      <c r="N809" s="69"/>
      <c r="O809" s="69"/>
      <c r="P809" s="69"/>
      <c r="Q809" s="69"/>
      <c r="R809" s="69"/>
      <c r="S809" s="69"/>
      <c r="T809" s="66"/>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spans="1:43" ht="15.75" customHeight="1" x14ac:dyDescent="0.2">
      <c r="A810" s="1"/>
      <c r="B810" s="1"/>
      <c r="C810" s="1"/>
      <c r="D810" s="67"/>
      <c r="E810" s="22"/>
      <c r="F810" s="67"/>
      <c r="G810" s="67"/>
      <c r="H810" s="67"/>
      <c r="I810" s="67"/>
      <c r="J810" s="67"/>
      <c r="K810" s="68"/>
      <c r="L810" s="67"/>
      <c r="M810" s="1"/>
      <c r="N810" s="69"/>
      <c r="O810" s="69"/>
      <c r="P810" s="69"/>
      <c r="Q810" s="69"/>
      <c r="R810" s="69"/>
      <c r="S810" s="69"/>
      <c r="T810" s="66"/>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spans="1:43" ht="15.75" customHeight="1" x14ac:dyDescent="0.2">
      <c r="A811" s="1"/>
      <c r="B811" s="1"/>
      <c r="C811" s="1"/>
      <c r="D811" s="67"/>
      <c r="E811" s="22"/>
      <c r="F811" s="67"/>
      <c r="G811" s="67"/>
      <c r="H811" s="67"/>
      <c r="I811" s="67"/>
      <c r="J811" s="67"/>
      <c r="K811" s="68"/>
      <c r="L811" s="67"/>
      <c r="M811" s="1"/>
      <c r="N811" s="69"/>
      <c r="O811" s="69"/>
      <c r="P811" s="69"/>
      <c r="Q811" s="69"/>
      <c r="R811" s="69"/>
      <c r="S811" s="69"/>
      <c r="T811" s="66"/>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spans="1:43" ht="15.75" customHeight="1" x14ac:dyDescent="0.2">
      <c r="A812" s="1"/>
      <c r="B812" s="1"/>
      <c r="C812" s="1"/>
      <c r="D812" s="67"/>
      <c r="E812" s="22"/>
      <c r="F812" s="67"/>
      <c r="G812" s="67"/>
      <c r="H812" s="67"/>
      <c r="I812" s="67"/>
      <c r="J812" s="67"/>
      <c r="K812" s="68"/>
      <c r="L812" s="67"/>
      <c r="M812" s="1"/>
      <c r="N812" s="69"/>
      <c r="O812" s="69"/>
      <c r="P812" s="69"/>
      <c r="Q812" s="69"/>
      <c r="R812" s="69"/>
      <c r="S812" s="69"/>
      <c r="T812" s="66"/>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spans="1:43" ht="15.75" customHeight="1" x14ac:dyDescent="0.2">
      <c r="A813" s="1"/>
      <c r="B813" s="1"/>
      <c r="C813" s="1"/>
      <c r="D813" s="67"/>
      <c r="E813" s="22"/>
      <c r="F813" s="67"/>
      <c r="G813" s="67"/>
      <c r="H813" s="67"/>
      <c r="I813" s="67"/>
      <c r="J813" s="67"/>
      <c r="K813" s="68"/>
      <c r="L813" s="67"/>
      <c r="M813" s="1"/>
      <c r="N813" s="69"/>
      <c r="O813" s="69"/>
      <c r="P813" s="69"/>
      <c r="Q813" s="69"/>
      <c r="R813" s="69"/>
      <c r="S813" s="69"/>
      <c r="T813" s="66"/>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spans="1:43" ht="15.75" customHeight="1" x14ac:dyDescent="0.2">
      <c r="A814" s="1"/>
      <c r="B814" s="1"/>
      <c r="C814" s="1"/>
      <c r="D814" s="67"/>
      <c r="E814" s="22"/>
      <c r="F814" s="67"/>
      <c r="G814" s="67"/>
      <c r="H814" s="67"/>
      <c r="I814" s="67"/>
      <c r="J814" s="67"/>
      <c r="K814" s="68"/>
      <c r="L814" s="67"/>
      <c r="M814" s="1"/>
      <c r="N814" s="69"/>
      <c r="O814" s="69"/>
      <c r="P814" s="69"/>
      <c r="Q814" s="69"/>
      <c r="R814" s="69"/>
      <c r="S814" s="69"/>
      <c r="T814" s="66"/>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spans="1:43" ht="15.75" customHeight="1" x14ac:dyDescent="0.2">
      <c r="A815" s="1"/>
      <c r="B815" s="1"/>
      <c r="C815" s="1"/>
      <c r="D815" s="67"/>
      <c r="E815" s="22"/>
      <c r="F815" s="67"/>
      <c r="G815" s="67"/>
      <c r="H815" s="67"/>
      <c r="I815" s="67"/>
      <c r="J815" s="67"/>
      <c r="K815" s="68"/>
      <c r="L815" s="67"/>
      <c r="M815" s="1"/>
      <c r="N815" s="69"/>
      <c r="O815" s="69"/>
      <c r="P815" s="69"/>
      <c r="Q815" s="69"/>
      <c r="R815" s="69"/>
      <c r="S815" s="69"/>
      <c r="T815" s="66"/>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spans="1:43" ht="15.75" customHeight="1" x14ac:dyDescent="0.2">
      <c r="A816" s="1"/>
      <c r="B816" s="1"/>
      <c r="C816" s="1"/>
      <c r="D816" s="67"/>
      <c r="E816" s="22"/>
      <c r="F816" s="67"/>
      <c r="G816" s="67"/>
      <c r="H816" s="67"/>
      <c r="I816" s="67"/>
      <c r="J816" s="67"/>
      <c r="K816" s="68"/>
      <c r="L816" s="67"/>
      <c r="M816" s="1"/>
      <c r="N816" s="69"/>
      <c r="O816" s="69"/>
      <c r="P816" s="69"/>
      <c r="Q816" s="69"/>
      <c r="R816" s="69"/>
      <c r="S816" s="69"/>
      <c r="T816" s="66"/>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spans="1:43" ht="15.75" customHeight="1" x14ac:dyDescent="0.2">
      <c r="A817" s="1"/>
      <c r="B817" s="1"/>
      <c r="C817" s="1"/>
      <c r="D817" s="67"/>
      <c r="E817" s="22"/>
      <c r="F817" s="67"/>
      <c r="G817" s="67"/>
      <c r="H817" s="67"/>
      <c r="I817" s="67"/>
      <c r="J817" s="67"/>
      <c r="K817" s="68"/>
      <c r="L817" s="67"/>
      <c r="M817" s="1"/>
      <c r="N817" s="69"/>
      <c r="O817" s="69"/>
      <c r="P817" s="69"/>
      <c r="Q817" s="69"/>
      <c r="R817" s="69"/>
      <c r="S817" s="69"/>
      <c r="T817" s="66"/>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spans="1:43" ht="15.75" customHeight="1" x14ac:dyDescent="0.2">
      <c r="A818" s="1"/>
      <c r="B818" s="1"/>
      <c r="C818" s="1"/>
      <c r="D818" s="67"/>
      <c r="E818" s="22"/>
      <c r="F818" s="67"/>
      <c r="G818" s="67"/>
      <c r="H818" s="67"/>
      <c r="I818" s="67"/>
      <c r="J818" s="67"/>
      <c r="K818" s="68"/>
      <c r="L818" s="67"/>
      <c r="M818" s="1"/>
      <c r="N818" s="69"/>
      <c r="O818" s="69"/>
      <c r="P818" s="69"/>
      <c r="Q818" s="69"/>
      <c r="R818" s="69"/>
      <c r="S818" s="69"/>
      <c r="T818" s="66"/>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spans="1:43" ht="15.75" customHeight="1" x14ac:dyDescent="0.2">
      <c r="A819" s="1"/>
      <c r="B819" s="1"/>
      <c r="C819" s="1"/>
      <c r="D819" s="67"/>
      <c r="E819" s="22"/>
      <c r="F819" s="67"/>
      <c r="G819" s="67"/>
      <c r="H819" s="67"/>
      <c r="I819" s="67"/>
      <c r="J819" s="67"/>
      <c r="K819" s="68"/>
      <c r="L819" s="67"/>
      <c r="M819" s="1"/>
      <c r="N819" s="69"/>
      <c r="O819" s="69"/>
      <c r="P819" s="69"/>
      <c r="Q819" s="69"/>
      <c r="R819" s="69"/>
      <c r="S819" s="69"/>
      <c r="T819" s="66"/>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spans="1:43" ht="15.75" customHeight="1" x14ac:dyDescent="0.2">
      <c r="A820" s="1"/>
      <c r="B820" s="1"/>
      <c r="C820" s="1"/>
      <c r="D820" s="67"/>
      <c r="E820" s="22"/>
      <c r="F820" s="67"/>
      <c r="G820" s="67"/>
      <c r="H820" s="67"/>
      <c r="I820" s="67"/>
      <c r="J820" s="67"/>
      <c r="K820" s="68"/>
      <c r="L820" s="67"/>
      <c r="M820" s="1"/>
      <c r="N820" s="69"/>
      <c r="O820" s="69"/>
      <c r="P820" s="69"/>
      <c r="Q820" s="69"/>
      <c r="R820" s="69"/>
      <c r="S820" s="69"/>
      <c r="T820" s="66"/>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spans="1:43" ht="15.75" customHeight="1" x14ac:dyDescent="0.2">
      <c r="A821" s="1"/>
      <c r="B821" s="1"/>
      <c r="C821" s="1"/>
      <c r="D821" s="67"/>
      <c r="E821" s="22"/>
      <c r="F821" s="67"/>
      <c r="G821" s="67"/>
      <c r="H821" s="67"/>
      <c r="I821" s="67"/>
      <c r="J821" s="67"/>
      <c r="K821" s="68"/>
      <c r="L821" s="67"/>
      <c r="M821" s="1"/>
      <c r="N821" s="69"/>
      <c r="O821" s="69"/>
      <c r="P821" s="69"/>
      <c r="Q821" s="69"/>
      <c r="R821" s="69"/>
      <c r="S821" s="69"/>
      <c r="T821" s="66"/>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spans="1:43" ht="15.75" customHeight="1" x14ac:dyDescent="0.2">
      <c r="A822" s="1"/>
      <c r="B822" s="1"/>
      <c r="C822" s="1"/>
      <c r="D822" s="67"/>
      <c r="E822" s="22"/>
      <c r="F822" s="67"/>
      <c r="G822" s="67"/>
      <c r="H822" s="67"/>
      <c r="I822" s="67"/>
      <c r="J822" s="67"/>
      <c r="K822" s="68"/>
      <c r="L822" s="67"/>
      <c r="M822" s="1"/>
      <c r="N822" s="69"/>
      <c r="O822" s="69"/>
      <c r="P822" s="69"/>
      <c r="Q822" s="69"/>
      <c r="R822" s="69"/>
      <c r="S822" s="69"/>
      <c r="T822" s="66"/>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spans="1:43" ht="15.75" customHeight="1" x14ac:dyDescent="0.2">
      <c r="A823" s="1"/>
      <c r="B823" s="1"/>
      <c r="C823" s="1"/>
      <c r="D823" s="67"/>
      <c r="E823" s="22"/>
      <c r="F823" s="67"/>
      <c r="G823" s="67"/>
      <c r="H823" s="67"/>
      <c r="I823" s="67"/>
      <c r="J823" s="67"/>
      <c r="K823" s="68"/>
      <c r="L823" s="67"/>
      <c r="M823" s="1"/>
      <c r="N823" s="69"/>
      <c r="O823" s="69"/>
      <c r="P823" s="69"/>
      <c r="Q823" s="69"/>
      <c r="R823" s="69"/>
      <c r="S823" s="69"/>
      <c r="T823" s="66"/>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spans="1:43" ht="15.75" customHeight="1" x14ac:dyDescent="0.2">
      <c r="A824" s="1"/>
      <c r="B824" s="1"/>
      <c r="C824" s="1"/>
      <c r="D824" s="67"/>
      <c r="E824" s="22"/>
      <c r="F824" s="67"/>
      <c r="G824" s="67"/>
      <c r="H824" s="67"/>
      <c r="I824" s="67"/>
      <c r="J824" s="67"/>
      <c r="K824" s="68"/>
      <c r="L824" s="67"/>
      <c r="M824" s="1"/>
      <c r="N824" s="69"/>
      <c r="O824" s="69"/>
      <c r="P824" s="69"/>
      <c r="Q824" s="69"/>
      <c r="R824" s="69"/>
      <c r="S824" s="69"/>
      <c r="T824" s="66"/>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spans="1:43" ht="15.75" customHeight="1" x14ac:dyDescent="0.2">
      <c r="A825" s="1"/>
      <c r="B825" s="1"/>
      <c r="C825" s="1"/>
      <c r="D825" s="67"/>
      <c r="E825" s="22"/>
      <c r="F825" s="67"/>
      <c r="G825" s="67"/>
      <c r="H825" s="67"/>
      <c r="I825" s="67"/>
      <c r="J825" s="67"/>
      <c r="K825" s="68"/>
      <c r="L825" s="67"/>
      <c r="M825" s="1"/>
      <c r="N825" s="69"/>
      <c r="O825" s="69"/>
      <c r="P825" s="69"/>
      <c r="Q825" s="69"/>
      <c r="R825" s="69"/>
      <c r="S825" s="69"/>
      <c r="T825" s="66"/>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spans="1:43" ht="15.75" customHeight="1" x14ac:dyDescent="0.2">
      <c r="A826" s="1"/>
      <c r="B826" s="1"/>
      <c r="C826" s="1"/>
      <c r="D826" s="67"/>
      <c r="E826" s="22"/>
      <c r="F826" s="67"/>
      <c r="G826" s="67"/>
      <c r="H826" s="67"/>
      <c r="I826" s="67"/>
      <c r="J826" s="67"/>
      <c r="K826" s="68"/>
      <c r="L826" s="67"/>
      <c r="M826" s="1"/>
      <c r="N826" s="69"/>
      <c r="O826" s="69"/>
      <c r="P826" s="69"/>
      <c r="Q826" s="69"/>
      <c r="R826" s="69"/>
      <c r="S826" s="69"/>
      <c r="T826" s="66"/>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spans="1:43" ht="15.75" customHeight="1" x14ac:dyDescent="0.2">
      <c r="A827" s="1"/>
      <c r="B827" s="1"/>
      <c r="C827" s="1"/>
      <c r="D827" s="67"/>
      <c r="E827" s="22"/>
      <c r="F827" s="67"/>
      <c r="G827" s="67"/>
      <c r="H827" s="67"/>
      <c r="I827" s="67"/>
      <c r="J827" s="67"/>
      <c r="K827" s="68"/>
      <c r="L827" s="67"/>
      <c r="M827" s="1"/>
      <c r="N827" s="69"/>
      <c r="O827" s="69"/>
      <c r="P827" s="69"/>
      <c r="Q827" s="69"/>
      <c r="R827" s="69"/>
      <c r="S827" s="69"/>
      <c r="T827" s="66"/>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spans="1:43" ht="15.75" customHeight="1" x14ac:dyDescent="0.2">
      <c r="A828" s="1"/>
      <c r="B828" s="1"/>
      <c r="C828" s="1"/>
      <c r="D828" s="67"/>
      <c r="E828" s="22"/>
      <c r="F828" s="67"/>
      <c r="G828" s="67"/>
      <c r="H828" s="67"/>
      <c r="I828" s="67"/>
      <c r="J828" s="67"/>
      <c r="K828" s="68"/>
      <c r="L828" s="67"/>
      <c r="M828" s="1"/>
      <c r="N828" s="69"/>
      <c r="O828" s="69"/>
      <c r="P828" s="69"/>
      <c r="Q828" s="69"/>
      <c r="R828" s="69"/>
      <c r="S828" s="69"/>
      <c r="T828" s="66"/>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spans="1:43" ht="15.75" customHeight="1" x14ac:dyDescent="0.2">
      <c r="A829" s="1"/>
      <c r="B829" s="1"/>
      <c r="C829" s="1"/>
      <c r="D829" s="67"/>
      <c r="E829" s="22"/>
      <c r="F829" s="67"/>
      <c r="G829" s="67"/>
      <c r="H829" s="67"/>
      <c r="I829" s="67"/>
      <c r="J829" s="67"/>
      <c r="K829" s="68"/>
      <c r="L829" s="67"/>
      <c r="M829" s="1"/>
      <c r="N829" s="69"/>
      <c r="O829" s="69"/>
      <c r="P829" s="69"/>
      <c r="Q829" s="69"/>
      <c r="R829" s="69"/>
      <c r="S829" s="69"/>
      <c r="T829" s="66"/>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spans="1:43" ht="15.75" customHeight="1" x14ac:dyDescent="0.2">
      <c r="A830" s="1"/>
      <c r="B830" s="1"/>
      <c r="C830" s="1"/>
      <c r="D830" s="67"/>
      <c r="E830" s="22"/>
      <c r="F830" s="67"/>
      <c r="G830" s="67"/>
      <c r="H830" s="67"/>
      <c r="I830" s="67"/>
      <c r="J830" s="67"/>
      <c r="K830" s="68"/>
      <c r="L830" s="67"/>
      <c r="M830" s="1"/>
      <c r="N830" s="69"/>
      <c r="O830" s="69"/>
      <c r="P830" s="69"/>
      <c r="Q830" s="69"/>
      <c r="R830" s="69"/>
      <c r="S830" s="69"/>
      <c r="T830" s="66"/>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spans="1:43" ht="15.75" customHeight="1" x14ac:dyDescent="0.2">
      <c r="A831" s="1"/>
      <c r="B831" s="1"/>
      <c r="C831" s="1"/>
      <c r="D831" s="67"/>
      <c r="E831" s="22"/>
      <c r="F831" s="67"/>
      <c r="G831" s="67"/>
      <c r="H831" s="67"/>
      <c r="I831" s="67"/>
      <c r="J831" s="67"/>
      <c r="K831" s="68"/>
      <c r="L831" s="67"/>
      <c r="M831" s="1"/>
      <c r="N831" s="69"/>
      <c r="O831" s="69"/>
      <c r="P831" s="69"/>
      <c r="Q831" s="69"/>
      <c r="R831" s="69"/>
      <c r="S831" s="69"/>
      <c r="T831" s="66"/>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spans="1:43" ht="15.75" customHeight="1" x14ac:dyDescent="0.2">
      <c r="A832" s="1"/>
      <c r="B832" s="1"/>
      <c r="C832" s="1"/>
      <c r="D832" s="67"/>
      <c r="E832" s="22"/>
      <c r="F832" s="67"/>
      <c r="G832" s="67"/>
      <c r="H832" s="67"/>
      <c r="I832" s="67"/>
      <c r="J832" s="67"/>
      <c r="K832" s="68"/>
      <c r="L832" s="67"/>
      <c r="M832" s="1"/>
      <c r="N832" s="69"/>
      <c r="O832" s="69"/>
      <c r="P832" s="69"/>
      <c r="Q832" s="69"/>
      <c r="R832" s="69"/>
      <c r="S832" s="69"/>
      <c r="T832" s="66"/>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spans="1:43" ht="15.75" customHeight="1" x14ac:dyDescent="0.2">
      <c r="A833" s="1"/>
      <c r="B833" s="1"/>
      <c r="C833" s="1"/>
      <c r="D833" s="67"/>
      <c r="E833" s="22"/>
      <c r="F833" s="67"/>
      <c r="G833" s="67"/>
      <c r="H833" s="67"/>
      <c r="I833" s="67"/>
      <c r="J833" s="67"/>
      <c r="K833" s="68"/>
      <c r="L833" s="67"/>
      <c r="M833" s="1"/>
      <c r="N833" s="69"/>
      <c r="O833" s="69"/>
      <c r="P833" s="69"/>
      <c r="Q833" s="69"/>
      <c r="R833" s="69"/>
      <c r="S833" s="69"/>
      <c r="T833" s="66"/>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spans="1:43" ht="15.75" customHeight="1" x14ac:dyDescent="0.2">
      <c r="A834" s="1"/>
      <c r="B834" s="1"/>
      <c r="C834" s="1"/>
      <c r="D834" s="67"/>
      <c r="E834" s="22"/>
      <c r="F834" s="67"/>
      <c r="G834" s="67"/>
      <c r="H834" s="67"/>
      <c r="I834" s="67"/>
      <c r="J834" s="67"/>
      <c r="K834" s="68"/>
      <c r="L834" s="67"/>
      <c r="M834" s="1"/>
      <c r="N834" s="69"/>
      <c r="O834" s="69"/>
      <c r="P834" s="69"/>
      <c r="Q834" s="69"/>
      <c r="R834" s="69"/>
      <c r="S834" s="69"/>
      <c r="T834" s="66"/>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spans="1:43" ht="15.75" customHeight="1" x14ac:dyDescent="0.2">
      <c r="A835" s="1"/>
      <c r="B835" s="1"/>
      <c r="C835" s="1"/>
      <c r="D835" s="67"/>
      <c r="E835" s="22"/>
      <c r="F835" s="67"/>
      <c r="G835" s="67"/>
      <c r="H835" s="67"/>
      <c r="I835" s="67"/>
      <c r="J835" s="67"/>
      <c r="K835" s="68"/>
      <c r="L835" s="67"/>
      <c r="M835" s="1"/>
      <c r="N835" s="69"/>
      <c r="O835" s="69"/>
      <c r="P835" s="69"/>
      <c r="Q835" s="69"/>
      <c r="R835" s="69"/>
      <c r="S835" s="69"/>
      <c r="T835" s="66"/>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spans="1:43" ht="15.75" customHeight="1" x14ac:dyDescent="0.2">
      <c r="A836" s="1"/>
      <c r="B836" s="1"/>
      <c r="C836" s="1"/>
      <c r="D836" s="67"/>
      <c r="E836" s="22"/>
      <c r="F836" s="67"/>
      <c r="G836" s="67"/>
      <c r="H836" s="67"/>
      <c r="I836" s="67"/>
      <c r="J836" s="67"/>
      <c r="K836" s="68"/>
      <c r="L836" s="67"/>
      <c r="M836" s="1"/>
      <c r="N836" s="69"/>
      <c r="O836" s="69"/>
      <c r="P836" s="69"/>
      <c r="Q836" s="69"/>
      <c r="R836" s="69"/>
      <c r="S836" s="69"/>
      <c r="T836" s="66"/>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spans="1:43" ht="15.75" customHeight="1" x14ac:dyDescent="0.2">
      <c r="A837" s="1"/>
      <c r="B837" s="1"/>
      <c r="C837" s="1"/>
      <c r="D837" s="67"/>
      <c r="E837" s="22"/>
      <c r="F837" s="67"/>
      <c r="G837" s="67"/>
      <c r="H837" s="67"/>
      <c r="I837" s="67"/>
      <c r="J837" s="67"/>
      <c r="K837" s="68"/>
      <c r="L837" s="67"/>
      <c r="M837" s="1"/>
      <c r="N837" s="69"/>
      <c r="O837" s="69"/>
      <c r="P837" s="69"/>
      <c r="Q837" s="69"/>
      <c r="R837" s="69"/>
      <c r="S837" s="69"/>
      <c r="T837" s="66"/>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spans="1:43" ht="15.75" customHeight="1" x14ac:dyDescent="0.2">
      <c r="A838" s="1"/>
      <c r="B838" s="1"/>
      <c r="C838" s="1"/>
      <c r="D838" s="67"/>
      <c r="E838" s="22"/>
      <c r="F838" s="67"/>
      <c r="G838" s="67"/>
      <c r="H838" s="67"/>
      <c r="I838" s="67"/>
      <c r="J838" s="67"/>
      <c r="K838" s="68"/>
      <c r="L838" s="67"/>
      <c r="M838" s="1"/>
      <c r="N838" s="69"/>
      <c r="O838" s="69"/>
      <c r="P838" s="69"/>
      <c r="Q838" s="69"/>
      <c r="R838" s="69"/>
      <c r="S838" s="69"/>
      <c r="T838" s="66"/>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spans="1:43" ht="15.75" customHeight="1" x14ac:dyDescent="0.2">
      <c r="A839" s="1"/>
      <c r="B839" s="1"/>
      <c r="C839" s="1"/>
      <c r="D839" s="67"/>
      <c r="E839" s="22"/>
      <c r="F839" s="67"/>
      <c r="G839" s="67"/>
      <c r="H839" s="67"/>
      <c r="I839" s="67"/>
      <c r="J839" s="67"/>
      <c r="K839" s="68"/>
      <c r="L839" s="67"/>
      <c r="M839" s="1"/>
      <c r="N839" s="69"/>
      <c r="O839" s="69"/>
      <c r="P839" s="69"/>
      <c r="Q839" s="69"/>
      <c r="R839" s="69"/>
      <c r="S839" s="69"/>
      <c r="T839" s="66"/>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spans="1:43" ht="15.75" customHeight="1" x14ac:dyDescent="0.2">
      <c r="A840" s="1"/>
      <c r="B840" s="1"/>
      <c r="C840" s="1"/>
      <c r="D840" s="67"/>
      <c r="E840" s="22"/>
      <c r="F840" s="67"/>
      <c r="G840" s="67"/>
      <c r="H840" s="67"/>
      <c r="I840" s="67"/>
      <c r="J840" s="67"/>
      <c r="K840" s="68"/>
      <c r="L840" s="67"/>
      <c r="M840" s="1"/>
      <c r="N840" s="69"/>
      <c r="O840" s="69"/>
      <c r="P840" s="69"/>
      <c r="Q840" s="69"/>
      <c r="R840" s="69"/>
      <c r="S840" s="69"/>
      <c r="T840" s="66"/>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spans="1:43" ht="15.75" customHeight="1" x14ac:dyDescent="0.2">
      <c r="A841" s="1"/>
      <c r="B841" s="1"/>
      <c r="C841" s="1"/>
      <c r="D841" s="67"/>
      <c r="E841" s="22"/>
      <c r="F841" s="67"/>
      <c r="G841" s="67"/>
      <c r="H841" s="67"/>
      <c r="I841" s="67"/>
      <c r="J841" s="67"/>
      <c r="K841" s="68"/>
      <c r="L841" s="67"/>
      <c r="M841" s="1"/>
      <c r="N841" s="69"/>
      <c r="O841" s="69"/>
      <c r="P841" s="69"/>
      <c r="Q841" s="69"/>
      <c r="R841" s="69"/>
      <c r="S841" s="69"/>
      <c r="T841" s="66"/>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spans="1:43" ht="15.75" customHeight="1" x14ac:dyDescent="0.2">
      <c r="A842" s="1"/>
      <c r="B842" s="1"/>
      <c r="C842" s="1"/>
      <c r="D842" s="67"/>
      <c r="E842" s="22"/>
      <c r="F842" s="67"/>
      <c r="G842" s="67"/>
      <c r="H842" s="67"/>
      <c r="I842" s="67"/>
      <c r="J842" s="67"/>
      <c r="K842" s="68"/>
      <c r="L842" s="67"/>
      <c r="M842" s="1"/>
      <c r="N842" s="69"/>
      <c r="O842" s="69"/>
      <c r="P842" s="69"/>
      <c r="Q842" s="69"/>
      <c r="R842" s="69"/>
      <c r="S842" s="69"/>
      <c r="T842" s="66"/>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spans="1:43" ht="15.75" customHeight="1" x14ac:dyDescent="0.2">
      <c r="A843" s="1"/>
      <c r="B843" s="1"/>
      <c r="C843" s="1"/>
      <c r="D843" s="67"/>
      <c r="E843" s="22"/>
      <c r="F843" s="67"/>
      <c r="G843" s="67"/>
      <c r="H843" s="67"/>
      <c r="I843" s="67"/>
      <c r="J843" s="67"/>
      <c r="K843" s="68"/>
      <c r="L843" s="67"/>
      <c r="M843" s="1"/>
      <c r="N843" s="69"/>
      <c r="O843" s="69"/>
      <c r="P843" s="69"/>
      <c r="Q843" s="69"/>
      <c r="R843" s="69"/>
      <c r="S843" s="69"/>
      <c r="T843" s="66"/>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spans="1:43" ht="15.75" customHeight="1" x14ac:dyDescent="0.2">
      <c r="A844" s="1"/>
      <c r="B844" s="1"/>
      <c r="C844" s="1"/>
      <c r="D844" s="67"/>
      <c r="E844" s="22"/>
      <c r="F844" s="67"/>
      <c r="G844" s="67"/>
      <c r="H844" s="67"/>
      <c r="I844" s="67"/>
      <c r="J844" s="67"/>
      <c r="K844" s="68"/>
      <c r="L844" s="67"/>
      <c r="M844" s="1"/>
      <c r="N844" s="69"/>
      <c r="O844" s="69"/>
      <c r="P844" s="69"/>
      <c r="Q844" s="69"/>
      <c r="R844" s="69"/>
      <c r="S844" s="69"/>
      <c r="T844" s="66"/>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spans="1:43" ht="15.75" customHeight="1" x14ac:dyDescent="0.2">
      <c r="A845" s="1"/>
      <c r="B845" s="1"/>
      <c r="C845" s="1"/>
      <c r="D845" s="67"/>
      <c r="E845" s="22"/>
      <c r="F845" s="67"/>
      <c r="G845" s="67"/>
      <c r="H845" s="67"/>
      <c r="I845" s="67"/>
      <c r="J845" s="67"/>
      <c r="K845" s="68"/>
      <c r="L845" s="67"/>
      <c r="M845" s="1"/>
      <c r="N845" s="69"/>
      <c r="O845" s="69"/>
      <c r="P845" s="69"/>
      <c r="Q845" s="69"/>
      <c r="R845" s="69"/>
      <c r="S845" s="69"/>
      <c r="T845" s="66"/>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spans="1:43" ht="15.75" customHeight="1" x14ac:dyDescent="0.2">
      <c r="A846" s="1"/>
      <c r="B846" s="1"/>
      <c r="C846" s="1"/>
      <c r="D846" s="67"/>
      <c r="E846" s="22"/>
      <c r="F846" s="67"/>
      <c r="G846" s="67"/>
      <c r="H846" s="67"/>
      <c r="I846" s="67"/>
      <c r="J846" s="67"/>
      <c r="K846" s="68"/>
      <c r="L846" s="67"/>
      <c r="M846" s="1"/>
      <c r="N846" s="69"/>
      <c r="O846" s="69"/>
      <c r="P846" s="69"/>
      <c r="Q846" s="69"/>
      <c r="R846" s="69"/>
      <c r="S846" s="69"/>
      <c r="T846" s="66"/>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spans="1:43" ht="15.75" customHeight="1" x14ac:dyDescent="0.2">
      <c r="A847" s="1"/>
      <c r="B847" s="1"/>
      <c r="C847" s="1"/>
      <c r="D847" s="67"/>
      <c r="E847" s="22"/>
      <c r="F847" s="67"/>
      <c r="G847" s="67"/>
      <c r="H847" s="67"/>
      <c r="I847" s="67"/>
      <c r="J847" s="67"/>
      <c r="K847" s="68"/>
      <c r="L847" s="67"/>
      <c r="M847" s="1"/>
      <c r="N847" s="69"/>
      <c r="O847" s="69"/>
      <c r="P847" s="69"/>
      <c r="Q847" s="69"/>
      <c r="R847" s="69"/>
      <c r="S847" s="69"/>
      <c r="T847" s="66"/>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spans="1:43" ht="15.75" customHeight="1" x14ac:dyDescent="0.2">
      <c r="A848" s="1"/>
      <c r="B848" s="1"/>
      <c r="C848" s="1"/>
      <c r="D848" s="67"/>
      <c r="E848" s="22"/>
      <c r="F848" s="67"/>
      <c r="G848" s="67"/>
      <c r="H848" s="67"/>
      <c r="I848" s="67"/>
      <c r="J848" s="67"/>
      <c r="K848" s="68"/>
      <c r="L848" s="67"/>
      <c r="M848" s="1"/>
      <c r="N848" s="69"/>
      <c r="O848" s="69"/>
      <c r="P848" s="69"/>
      <c r="Q848" s="69"/>
      <c r="R848" s="69"/>
      <c r="S848" s="69"/>
      <c r="T848" s="66"/>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spans="1:43" ht="15.75" customHeight="1" x14ac:dyDescent="0.2">
      <c r="A849" s="1"/>
      <c r="B849" s="1"/>
      <c r="C849" s="1"/>
      <c r="D849" s="67"/>
      <c r="E849" s="22"/>
      <c r="F849" s="67"/>
      <c r="G849" s="67"/>
      <c r="H849" s="67"/>
      <c r="I849" s="67"/>
      <c r="J849" s="67"/>
      <c r="K849" s="68"/>
      <c r="L849" s="67"/>
      <c r="M849" s="1"/>
      <c r="N849" s="69"/>
      <c r="O849" s="69"/>
      <c r="P849" s="69"/>
      <c r="Q849" s="69"/>
      <c r="R849" s="69"/>
      <c r="S849" s="69"/>
      <c r="T849" s="66"/>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spans="1:43" ht="15.75" customHeight="1" x14ac:dyDescent="0.2">
      <c r="A850" s="1"/>
      <c r="B850" s="1"/>
      <c r="C850" s="1"/>
      <c r="D850" s="67"/>
      <c r="E850" s="22"/>
      <c r="F850" s="67"/>
      <c r="G850" s="67"/>
      <c r="H850" s="67"/>
      <c r="I850" s="67"/>
      <c r="J850" s="67"/>
      <c r="K850" s="68"/>
      <c r="L850" s="67"/>
      <c r="M850" s="1"/>
      <c r="N850" s="69"/>
      <c r="O850" s="69"/>
      <c r="P850" s="69"/>
      <c r="Q850" s="69"/>
      <c r="R850" s="69"/>
      <c r="S850" s="69"/>
      <c r="T850" s="66"/>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spans="1:43" ht="15.75" customHeight="1" x14ac:dyDescent="0.2">
      <c r="A851" s="1"/>
      <c r="B851" s="1"/>
      <c r="C851" s="1"/>
      <c r="D851" s="67"/>
      <c r="E851" s="22"/>
      <c r="F851" s="67"/>
      <c r="G851" s="67"/>
      <c r="H851" s="67"/>
      <c r="I851" s="67"/>
      <c r="J851" s="67"/>
      <c r="K851" s="68"/>
      <c r="L851" s="67"/>
      <c r="M851" s="1"/>
      <c r="N851" s="69"/>
      <c r="O851" s="69"/>
      <c r="P851" s="69"/>
      <c r="Q851" s="69"/>
      <c r="R851" s="69"/>
      <c r="S851" s="69"/>
      <c r="T851" s="66"/>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spans="1:43" ht="15.75" customHeight="1" x14ac:dyDescent="0.2">
      <c r="A852" s="1"/>
      <c r="B852" s="1"/>
      <c r="C852" s="1"/>
      <c r="D852" s="67"/>
      <c r="E852" s="22"/>
      <c r="F852" s="67"/>
      <c r="G852" s="67"/>
      <c r="H852" s="67"/>
      <c r="I852" s="67"/>
      <c r="J852" s="67"/>
      <c r="K852" s="68"/>
      <c r="L852" s="67"/>
      <c r="M852" s="1"/>
      <c r="N852" s="69"/>
      <c r="O852" s="69"/>
      <c r="P852" s="69"/>
      <c r="Q852" s="69"/>
      <c r="R852" s="69"/>
      <c r="S852" s="69"/>
      <c r="T852" s="66"/>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spans="1:43" ht="15.75" customHeight="1" x14ac:dyDescent="0.2">
      <c r="A853" s="1"/>
      <c r="B853" s="1"/>
      <c r="C853" s="1"/>
      <c r="D853" s="67"/>
      <c r="E853" s="22"/>
      <c r="F853" s="67"/>
      <c r="G853" s="67"/>
      <c r="H853" s="67"/>
      <c r="I853" s="67"/>
      <c r="J853" s="67"/>
      <c r="K853" s="68"/>
      <c r="L853" s="67"/>
      <c r="M853" s="1"/>
      <c r="N853" s="69"/>
      <c r="O853" s="69"/>
      <c r="P853" s="69"/>
      <c r="Q853" s="69"/>
      <c r="R853" s="69"/>
      <c r="S853" s="69"/>
      <c r="T853" s="66"/>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spans="1:43" ht="15.75" customHeight="1" x14ac:dyDescent="0.2">
      <c r="A854" s="1"/>
      <c r="B854" s="1"/>
      <c r="C854" s="1"/>
      <c r="D854" s="67"/>
      <c r="E854" s="22"/>
      <c r="F854" s="67"/>
      <c r="G854" s="67"/>
      <c r="H854" s="67"/>
      <c r="I854" s="67"/>
      <c r="J854" s="67"/>
      <c r="K854" s="68"/>
      <c r="L854" s="67"/>
      <c r="M854" s="1"/>
      <c r="N854" s="69"/>
      <c r="O854" s="69"/>
      <c r="P854" s="69"/>
      <c r="Q854" s="69"/>
      <c r="R854" s="69"/>
      <c r="S854" s="69"/>
      <c r="T854" s="66"/>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spans="1:43" ht="15.75" customHeight="1" x14ac:dyDescent="0.2">
      <c r="A855" s="1"/>
      <c r="B855" s="1"/>
      <c r="C855" s="1"/>
      <c r="D855" s="67"/>
      <c r="E855" s="22"/>
      <c r="F855" s="67"/>
      <c r="G855" s="67"/>
      <c r="H855" s="67"/>
      <c r="I855" s="67"/>
      <c r="J855" s="67"/>
      <c r="K855" s="68"/>
      <c r="L855" s="67"/>
      <c r="M855" s="1"/>
      <c r="N855" s="69"/>
      <c r="O855" s="69"/>
      <c r="P855" s="69"/>
      <c r="Q855" s="69"/>
      <c r="R855" s="69"/>
      <c r="S855" s="69"/>
      <c r="T855" s="66"/>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spans="1:43" ht="15.75" customHeight="1" x14ac:dyDescent="0.2">
      <c r="A856" s="1"/>
      <c r="B856" s="1"/>
      <c r="C856" s="1"/>
      <c r="D856" s="67"/>
      <c r="E856" s="22"/>
      <c r="F856" s="67"/>
      <c r="G856" s="67"/>
      <c r="H856" s="67"/>
      <c r="I856" s="67"/>
      <c r="J856" s="67"/>
      <c r="K856" s="68"/>
      <c r="L856" s="67"/>
      <c r="M856" s="1"/>
      <c r="N856" s="69"/>
      <c r="O856" s="69"/>
      <c r="P856" s="69"/>
      <c r="Q856" s="69"/>
      <c r="R856" s="69"/>
      <c r="S856" s="69"/>
      <c r="T856" s="66"/>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spans="1:43" ht="15.75" customHeight="1" x14ac:dyDescent="0.2">
      <c r="A857" s="1"/>
      <c r="B857" s="1"/>
      <c r="C857" s="1"/>
      <c r="D857" s="67"/>
      <c r="E857" s="22"/>
      <c r="F857" s="67"/>
      <c r="G857" s="67"/>
      <c r="H857" s="67"/>
      <c r="I857" s="67"/>
      <c r="J857" s="67"/>
      <c r="K857" s="68"/>
      <c r="L857" s="67"/>
      <c r="M857" s="1"/>
      <c r="N857" s="69"/>
      <c r="O857" s="69"/>
      <c r="P857" s="69"/>
      <c r="Q857" s="69"/>
      <c r="R857" s="69"/>
      <c r="S857" s="69"/>
      <c r="T857" s="66"/>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spans="1:43" ht="15.75" customHeight="1" x14ac:dyDescent="0.2">
      <c r="A858" s="1"/>
      <c r="B858" s="1"/>
      <c r="C858" s="1"/>
      <c r="D858" s="67"/>
      <c r="E858" s="22"/>
      <c r="F858" s="67"/>
      <c r="G858" s="67"/>
      <c r="H858" s="67"/>
      <c r="I858" s="67"/>
      <c r="J858" s="67"/>
      <c r="K858" s="68"/>
      <c r="L858" s="67"/>
      <c r="M858" s="1"/>
      <c r="N858" s="69"/>
      <c r="O858" s="69"/>
      <c r="P858" s="69"/>
      <c r="Q858" s="69"/>
      <c r="R858" s="69"/>
      <c r="S858" s="69"/>
      <c r="T858" s="66"/>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spans="1:43" ht="15.75" customHeight="1" x14ac:dyDescent="0.2">
      <c r="A859" s="1"/>
      <c r="B859" s="1"/>
      <c r="C859" s="1"/>
      <c r="D859" s="67"/>
      <c r="E859" s="22"/>
      <c r="F859" s="67"/>
      <c r="G859" s="67"/>
      <c r="H859" s="67"/>
      <c r="I859" s="67"/>
      <c r="J859" s="67"/>
      <c r="K859" s="68"/>
      <c r="L859" s="67"/>
      <c r="M859" s="1"/>
      <c r="N859" s="69"/>
      <c r="O859" s="69"/>
      <c r="P859" s="69"/>
      <c r="Q859" s="69"/>
      <c r="R859" s="69"/>
      <c r="S859" s="69"/>
      <c r="T859" s="66"/>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spans="1:43" ht="15.75" customHeight="1" x14ac:dyDescent="0.2">
      <c r="A860" s="1"/>
      <c r="B860" s="1"/>
      <c r="C860" s="1"/>
      <c r="D860" s="67"/>
      <c r="E860" s="22"/>
      <c r="F860" s="67"/>
      <c r="G860" s="67"/>
      <c r="H860" s="67"/>
      <c r="I860" s="67"/>
      <c r="J860" s="67"/>
      <c r="K860" s="68"/>
      <c r="L860" s="67"/>
      <c r="M860" s="1"/>
      <c r="N860" s="69"/>
      <c r="O860" s="69"/>
      <c r="P860" s="69"/>
      <c r="Q860" s="69"/>
      <c r="R860" s="69"/>
      <c r="S860" s="69"/>
      <c r="T860" s="66"/>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spans="1:43" ht="15.75" customHeight="1" x14ac:dyDescent="0.2">
      <c r="A861" s="1"/>
      <c r="B861" s="1"/>
      <c r="C861" s="1"/>
      <c r="D861" s="67"/>
      <c r="E861" s="22"/>
      <c r="F861" s="67"/>
      <c r="G861" s="67"/>
      <c r="H861" s="67"/>
      <c r="I861" s="67"/>
      <c r="J861" s="67"/>
      <c r="K861" s="68"/>
      <c r="L861" s="67"/>
      <c r="M861" s="1"/>
      <c r="N861" s="69"/>
      <c r="O861" s="69"/>
      <c r="P861" s="69"/>
      <c r="Q861" s="69"/>
      <c r="R861" s="69"/>
      <c r="S861" s="69"/>
      <c r="T861" s="66"/>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spans="1:43" ht="15.75" customHeight="1" x14ac:dyDescent="0.2">
      <c r="A862" s="1"/>
      <c r="B862" s="1"/>
      <c r="C862" s="1"/>
      <c r="D862" s="67"/>
      <c r="E862" s="22"/>
      <c r="F862" s="67"/>
      <c r="G862" s="67"/>
      <c r="H862" s="67"/>
      <c r="I862" s="67"/>
      <c r="J862" s="67"/>
      <c r="K862" s="68"/>
      <c r="L862" s="67"/>
      <c r="M862" s="1"/>
      <c r="N862" s="69"/>
      <c r="O862" s="69"/>
      <c r="P862" s="69"/>
      <c r="Q862" s="69"/>
      <c r="R862" s="69"/>
      <c r="S862" s="69"/>
      <c r="T862" s="66"/>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spans="1:43" ht="15.75" customHeight="1" x14ac:dyDescent="0.2">
      <c r="A863" s="1"/>
      <c r="B863" s="1"/>
      <c r="C863" s="1"/>
      <c r="D863" s="67"/>
      <c r="E863" s="22"/>
      <c r="F863" s="67"/>
      <c r="G863" s="67"/>
      <c r="H863" s="67"/>
      <c r="I863" s="67"/>
      <c r="J863" s="67"/>
      <c r="K863" s="68"/>
      <c r="L863" s="67"/>
      <c r="M863" s="1"/>
      <c r="N863" s="69"/>
      <c r="O863" s="69"/>
      <c r="P863" s="69"/>
      <c r="Q863" s="69"/>
      <c r="R863" s="69"/>
      <c r="S863" s="69"/>
      <c r="T863" s="66"/>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spans="1:43" ht="15.75" customHeight="1" x14ac:dyDescent="0.2">
      <c r="A864" s="1"/>
      <c r="B864" s="1"/>
      <c r="C864" s="1"/>
      <c r="D864" s="67"/>
      <c r="E864" s="22"/>
      <c r="F864" s="67"/>
      <c r="G864" s="67"/>
      <c r="H864" s="67"/>
      <c r="I864" s="67"/>
      <c r="J864" s="67"/>
      <c r="K864" s="68"/>
      <c r="L864" s="67"/>
      <c r="M864" s="1"/>
      <c r="N864" s="69"/>
      <c r="O864" s="69"/>
      <c r="P864" s="69"/>
      <c r="Q864" s="69"/>
      <c r="R864" s="69"/>
      <c r="S864" s="69"/>
      <c r="T864" s="66"/>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spans="1:43" ht="15.75" customHeight="1" x14ac:dyDescent="0.2">
      <c r="A865" s="1"/>
      <c r="B865" s="1"/>
      <c r="C865" s="1"/>
      <c r="D865" s="67"/>
      <c r="E865" s="22"/>
      <c r="F865" s="67"/>
      <c r="G865" s="67"/>
      <c r="H865" s="67"/>
      <c r="I865" s="67"/>
      <c r="J865" s="67"/>
      <c r="K865" s="68"/>
      <c r="L865" s="67"/>
      <c r="M865" s="1"/>
      <c r="N865" s="69"/>
      <c r="O865" s="69"/>
      <c r="P865" s="69"/>
      <c r="Q865" s="69"/>
      <c r="R865" s="69"/>
      <c r="S865" s="69"/>
      <c r="T865" s="66"/>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spans="1:43" ht="15.75" customHeight="1" x14ac:dyDescent="0.2">
      <c r="A866" s="1"/>
      <c r="B866" s="1"/>
      <c r="C866" s="1"/>
      <c r="D866" s="67"/>
      <c r="E866" s="22"/>
      <c r="F866" s="67"/>
      <c r="G866" s="67"/>
      <c r="H866" s="67"/>
      <c r="I866" s="67"/>
      <c r="J866" s="67"/>
      <c r="K866" s="68"/>
      <c r="L866" s="67"/>
      <c r="M866" s="1"/>
      <c r="N866" s="69"/>
      <c r="O866" s="69"/>
      <c r="P866" s="69"/>
      <c r="Q866" s="69"/>
      <c r="R866" s="69"/>
      <c r="S866" s="69"/>
      <c r="T866" s="66"/>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spans="1:43" ht="15.75" customHeight="1" x14ac:dyDescent="0.2">
      <c r="A867" s="1"/>
      <c r="B867" s="1"/>
      <c r="C867" s="1"/>
      <c r="D867" s="67"/>
      <c r="E867" s="22"/>
      <c r="F867" s="67"/>
      <c r="G867" s="67"/>
      <c r="H867" s="67"/>
      <c r="I867" s="67"/>
      <c r="J867" s="67"/>
      <c r="K867" s="68"/>
      <c r="L867" s="67"/>
      <c r="M867" s="1"/>
      <c r="N867" s="69"/>
      <c r="O867" s="69"/>
      <c r="P867" s="69"/>
      <c r="Q867" s="69"/>
      <c r="R867" s="69"/>
      <c r="S867" s="69"/>
      <c r="T867" s="66"/>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spans="1:43" ht="15.75" customHeight="1" x14ac:dyDescent="0.2">
      <c r="A868" s="1"/>
      <c r="B868" s="1"/>
      <c r="C868" s="1"/>
      <c r="D868" s="67"/>
      <c r="E868" s="22"/>
      <c r="F868" s="67"/>
      <c r="G868" s="67"/>
      <c r="H868" s="67"/>
      <c r="I868" s="67"/>
      <c r="J868" s="67"/>
      <c r="K868" s="68"/>
      <c r="L868" s="67"/>
      <c r="M868" s="1"/>
      <c r="N868" s="69"/>
      <c r="O868" s="69"/>
      <c r="P868" s="69"/>
      <c r="Q868" s="69"/>
      <c r="R868" s="69"/>
      <c r="S868" s="69"/>
      <c r="T868" s="66"/>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spans="1:43" ht="15.75" customHeight="1" x14ac:dyDescent="0.2">
      <c r="A869" s="1"/>
      <c r="B869" s="1"/>
      <c r="C869" s="1"/>
      <c r="D869" s="67"/>
      <c r="E869" s="22"/>
      <c r="F869" s="67"/>
      <c r="G869" s="67"/>
      <c r="H869" s="67"/>
      <c r="I869" s="67"/>
      <c r="J869" s="67"/>
      <c r="K869" s="68"/>
      <c r="L869" s="67"/>
      <c r="M869" s="1"/>
      <c r="N869" s="69"/>
      <c r="O869" s="69"/>
      <c r="P869" s="69"/>
      <c r="Q869" s="69"/>
      <c r="R869" s="69"/>
      <c r="S869" s="69"/>
      <c r="T869" s="66"/>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spans="1:43" ht="15.75" customHeight="1" x14ac:dyDescent="0.2">
      <c r="A870" s="1"/>
      <c r="B870" s="1"/>
      <c r="C870" s="1"/>
      <c r="D870" s="67"/>
      <c r="E870" s="22"/>
      <c r="F870" s="67"/>
      <c r="G870" s="67"/>
      <c r="H870" s="67"/>
      <c r="I870" s="67"/>
      <c r="J870" s="67"/>
      <c r="K870" s="68"/>
      <c r="L870" s="67"/>
      <c r="M870" s="1"/>
      <c r="N870" s="69"/>
      <c r="O870" s="69"/>
      <c r="P870" s="69"/>
      <c r="Q870" s="69"/>
      <c r="R870" s="69"/>
      <c r="S870" s="69"/>
      <c r="T870" s="66"/>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spans="1:43" ht="15.75" customHeight="1" x14ac:dyDescent="0.2">
      <c r="A871" s="1"/>
      <c r="B871" s="1"/>
      <c r="C871" s="1"/>
      <c r="D871" s="67"/>
      <c r="E871" s="22"/>
      <c r="F871" s="67"/>
      <c r="G871" s="67"/>
      <c r="H871" s="67"/>
      <c r="I871" s="67"/>
      <c r="J871" s="67"/>
      <c r="K871" s="68"/>
      <c r="L871" s="67"/>
      <c r="M871" s="1"/>
      <c r="N871" s="69"/>
      <c r="O871" s="69"/>
      <c r="P871" s="69"/>
      <c r="Q871" s="69"/>
      <c r="R871" s="69"/>
      <c r="S871" s="69"/>
      <c r="T871" s="66"/>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spans="1:43" ht="15.75" customHeight="1" x14ac:dyDescent="0.2">
      <c r="A872" s="1"/>
      <c r="B872" s="1"/>
      <c r="C872" s="1"/>
      <c r="D872" s="67"/>
      <c r="E872" s="22"/>
      <c r="F872" s="67"/>
      <c r="G872" s="67"/>
      <c r="H872" s="67"/>
      <c r="I872" s="67"/>
      <c r="J872" s="67"/>
      <c r="K872" s="68"/>
      <c r="L872" s="67"/>
      <c r="M872" s="1"/>
      <c r="N872" s="69"/>
      <c r="O872" s="69"/>
      <c r="P872" s="69"/>
      <c r="Q872" s="69"/>
      <c r="R872" s="69"/>
      <c r="S872" s="69"/>
      <c r="T872" s="66"/>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spans="1:43" ht="15.75" customHeight="1" x14ac:dyDescent="0.2">
      <c r="A873" s="1"/>
      <c r="B873" s="1"/>
      <c r="C873" s="1"/>
      <c r="D873" s="67"/>
      <c r="E873" s="22"/>
      <c r="F873" s="67"/>
      <c r="G873" s="67"/>
      <c r="H873" s="67"/>
      <c r="I873" s="67"/>
      <c r="J873" s="67"/>
      <c r="K873" s="68"/>
      <c r="L873" s="67"/>
      <c r="M873" s="1"/>
      <c r="N873" s="69"/>
      <c r="O873" s="69"/>
      <c r="P873" s="69"/>
      <c r="Q873" s="69"/>
      <c r="R873" s="69"/>
      <c r="S873" s="69"/>
      <c r="T873" s="66"/>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spans="1:43" ht="15.75" customHeight="1" x14ac:dyDescent="0.2">
      <c r="A874" s="1"/>
      <c r="B874" s="1"/>
      <c r="C874" s="1"/>
      <c r="D874" s="67"/>
      <c r="E874" s="22"/>
      <c r="F874" s="67"/>
      <c r="G874" s="67"/>
      <c r="H874" s="67"/>
      <c r="I874" s="67"/>
      <c r="J874" s="67"/>
      <c r="K874" s="68"/>
      <c r="L874" s="67"/>
      <c r="M874" s="1"/>
      <c r="N874" s="69"/>
      <c r="O874" s="69"/>
      <c r="P874" s="69"/>
      <c r="Q874" s="69"/>
      <c r="R874" s="69"/>
      <c r="S874" s="69"/>
      <c r="T874" s="66"/>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spans="1:43" ht="15.75" customHeight="1" x14ac:dyDescent="0.2">
      <c r="A875" s="1"/>
      <c r="B875" s="1"/>
      <c r="C875" s="1"/>
      <c r="D875" s="67"/>
      <c r="E875" s="22"/>
      <c r="F875" s="67"/>
      <c r="G875" s="67"/>
      <c r="H875" s="67"/>
      <c r="I875" s="67"/>
      <c r="J875" s="67"/>
      <c r="K875" s="68"/>
      <c r="L875" s="67"/>
      <c r="M875" s="1"/>
      <c r="N875" s="69"/>
      <c r="O875" s="69"/>
      <c r="P875" s="69"/>
      <c r="Q875" s="69"/>
      <c r="R875" s="69"/>
      <c r="S875" s="69"/>
      <c r="T875" s="66"/>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spans="1:43" ht="15.75" customHeight="1" x14ac:dyDescent="0.2">
      <c r="A876" s="1"/>
      <c r="B876" s="1"/>
      <c r="C876" s="1"/>
      <c r="D876" s="67"/>
      <c r="E876" s="22"/>
      <c r="F876" s="67"/>
      <c r="G876" s="67"/>
      <c r="H876" s="67"/>
      <c r="I876" s="67"/>
      <c r="J876" s="67"/>
      <c r="K876" s="68"/>
      <c r="L876" s="67"/>
      <c r="M876" s="1"/>
      <c r="N876" s="69"/>
      <c r="O876" s="69"/>
      <c r="P876" s="69"/>
      <c r="Q876" s="69"/>
      <c r="R876" s="69"/>
      <c r="S876" s="69"/>
      <c r="T876" s="66"/>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spans="1:43" ht="15.75" customHeight="1" x14ac:dyDescent="0.2">
      <c r="A877" s="1"/>
      <c r="B877" s="1"/>
      <c r="C877" s="1"/>
      <c r="D877" s="67"/>
      <c r="E877" s="22"/>
      <c r="F877" s="67"/>
      <c r="G877" s="67"/>
      <c r="H877" s="67"/>
      <c r="I877" s="67"/>
      <c r="J877" s="67"/>
      <c r="K877" s="68"/>
      <c r="L877" s="67"/>
      <c r="M877" s="1"/>
      <c r="N877" s="69"/>
      <c r="O877" s="69"/>
      <c r="P877" s="69"/>
      <c r="Q877" s="69"/>
      <c r="R877" s="69"/>
      <c r="S877" s="69"/>
      <c r="T877" s="66"/>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spans="1:43" ht="15.75" customHeight="1" x14ac:dyDescent="0.2">
      <c r="A878" s="1"/>
      <c r="B878" s="1"/>
      <c r="C878" s="1"/>
      <c r="D878" s="67"/>
      <c r="E878" s="22"/>
      <c r="F878" s="67"/>
      <c r="G878" s="67"/>
      <c r="H878" s="67"/>
      <c r="I878" s="67"/>
      <c r="J878" s="67"/>
      <c r="K878" s="68"/>
      <c r="L878" s="67"/>
      <c r="M878" s="1"/>
      <c r="N878" s="69"/>
      <c r="O878" s="69"/>
      <c r="P878" s="69"/>
      <c r="Q878" s="69"/>
      <c r="R878" s="69"/>
      <c r="S878" s="69"/>
      <c r="T878" s="66"/>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spans="1:43" ht="15.75" customHeight="1" x14ac:dyDescent="0.2">
      <c r="A879" s="1"/>
      <c r="B879" s="1"/>
      <c r="C879" s="1"/>
      <c r="D879" s="67"/>
      <c r="E879" s="22"/>
      <c r="F879" s="67"/>
      <c r="G879" s="67"/>
      <c r="H879" s="67"/>
      <c r="I879" s="67"/>
      <c r="J879" s="67"/>
      <c r="K879" s="68"/>
      <c r="L879" s="67"/>
      <c r="M879" s="1"/>
      <c r="N879" s="69"/>
      <c r="O879" s="69"/>
      <c r="P879" s="69"/>
      <c r="Q879" s="69"/>
      <c r="R879" s="69"/>
      <c r="S879" s="69"/>
      <c r="T879" s="66"/>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spans="1:43" ht="15.75" customHeight="1" x14ac:dyDescent="0.2">
      <c r="A880" s="1"/>
      <c r="B880" s="1"/>
      <c r="C880" s="1"/>
      <c r="D880" s="67"/>
      <c r="E880" s="22"/>
      <c r="F880" s="67"/>
      <c r="G880" s="67"/>
      <c r="H880" s="67"/>
      <c r="I880" s="67"/>
      <c r="J880" s="67"/>
      <c r="K880" s="68"/>
      <c r="L880" s="67"/>
      <c r="M880" s="1"/>
      <c r="N880" s="69"/>
      <c r="O880" s="69"/>
      <c r="P880" s="69"/>
      <c r="Q880" s="69"/>
      <c r="R880" s="69"/>
      <c r="S880" s="69"/>
      <c r="T880" s="66"/>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spans="1:43" ht="15.75" customHeight="1" x14ac:dyDescent="0.2">
      <c r="A881" s="1"/>
      <c r="B881" s="1"/>
      <c r="C881" s="1"/>
      <c r="D881" s="67"/>
      <c r="E881" s="22"/>
      <c r="F881" s="67"/>
      <c r="G881" s="67"/>
      <c r="H881" s="67"/>
      <c r="I881" s="67"/>
      <c r="J881" s="67"/>
      <c r="K881" s="68"/>
      <c r="L881" s="67"/>
      <c r="M881" s="1"/>
      <c r="N881" s="69"/>
      <c r="O881" s="69"/>
      <c r="P881" s="69"/>
      <c r="Q881" s="69"/>
      <c r="R881" s="69"/>
      <c r="S881" s="69"/>
      <c r="T881" s="66"/>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spans="1:43" ht="15.75" customHeight="1" x14ac:dyDescent="0.2">
      <c r="A882" s="1"/>
      <c r="B882" s="1"/>
      <c r="C882" s="1"/>
      <c r="D882" s="67"/>
      <c r="E882" s="22"/>
      <c r="F882" s="67"/>
      <c r="G882" s="67"/>
      <c r="H882" s="67"/>
      <c r="I882" s="67"/>
      <c r="J882" s="67"/>
      <c r="K882" s="68"/>
      <c r="L882" s="67"/>
      <c r="M882" s="1"/>
      <c r="N882" s="69"/>
      <c r="O882" s="69"/>
      <c r="P882" s="69"/>
      <c r="Q882" s="69"/>
      <c r="R882" s="69"/>
      <c r="S882" s="69"/>
      <c r="T882" s="66"/>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spans="1:43" ht="15.75" customHeight="1" x14ac:dyDescent="0.2">
      <c r="A883" s="1"/>
      <c r="B883" s="1"/>
      <c r="C883" s="1"/>
      <c r="D883" s="67"/>
      <c r="E883" s="22"/>
      <c r="F883" s="67"/>
      <c r="G883" s="67"/>
      <c r="H883" s="67"/>
      <c r="I883" s="67"/>
      <c r="J883" s="67"/>
      <c r="K883" s="68"/>
      <c r="L883" s="67"/>
      <c r="M883" s="1"/>
      <c r="N883" s="69"/>
      <c r="O883" s="69"/>
      <c r="P883" s="69"/>
      <c r="Q883" s="69"/>
      <c r="R883" s="69"/>
      <c r="S883" s="69"/>
      <c r="T883" s="66"/>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spans="1:43" ht="15.75" customHeight="1" x14ac:dyDescent="0.2">
      <c r="A884" s="1"/>
      <c r="B884" s="1"/>
      <c r="C884" s="1"/>
      <c r="D884" s="67"/>
      <c r="E884" s="22"/>
      <c r="F884" s="67"/>
      <c r="G884" s="67"/>
      <c r="H884" s="67"/>
      <c r="I884" s="67"/>
      <c r="J884" s="67"/>
      <c r="K884" s="68"/>
      <c r="L884" s="67"/>
      <c r="M884" s="1"/>
      <c r="N884" s="69"/>
      <c r="O884" s="69"/>
      <c r="P884" s="69"/>
      <c r="Q884" s="69"/>
      <c r="R884" s="69"/>
      <c r="S884" s="69"/>
      <c r="T884" s="66"/>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spans="1:43" ht="15.75" customHeight="1" x14ac:dyDescent="0.2">
      <c r="A885" s="1"/>
      <c r="B885" s="1"/>
      <c r="C885" s="1"/>
      <c r="D885" s="67"/>
      <c r="E885" s="22"/>
      <c r="F885" s="67"/>
      <c r="G885" s="67"/>
      <c r="H885" s="67"/>
      <c r="I885" s="67"/>
      <c r="J885" s="67"/>
      <c r="K885" s="68"/>
      <c r="L885" s="67"/>
      <c r="M885" s="1"/>
      <c r="N885" s="69"/>
      <c r="O885" s="69"/>
      <c r="P885" s="69"/>
      <c r="Q885" s="69"/>
      <c r="R885" s="69"/>
      <c r="S885" s="69"/>
      <c r="T885" s="66"/>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spans="1:43" ht="15.75" customHeight="1" x14ac:dyDescent="0.2">
      <c r="A886" s="1"/>
      <c r="B886" s="1"/>
      <c r="C886" s="1"/>
      <c r="D886" s="67"/>
      <c r="E886" s="22"/>
      <c r="F886" s="67"/>
      <c r="G886" s="67"/>
      <c r="H886" s="67"/>
      <c r="I886" s="67"/>
      <c r="J886" s="67"/>
      <c r="K886" s="68"/>
      <c r="L886" s="67"/>
      <c r="M886" s="1"/>
      <c r="N886" s="69"/>
      <c r="O886" s="69"/>
      <c r="P886" s="69"/>
      <c r="Q886" s="69"/>
      <c r="R886" s="69"/>
      <c r="S886" s="69"/>
      <c r="T886" s="66"/>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spans="1:43" ht="15.75" customHeight="1" x14ac:dyDescent="0.2">
      <c r="A887" s="1"/>
      <c r="B887" s="1"/>
      <c r="C887" s="1"/>
      <c r="D887" s="67"/>
      <c r="E887" s="22"/>
      <c r="F887" s="67"/>
      <c r="G887" s="67"/>
      <c r="H887" s="67"/>
      <c r="I887" s="67"/>
      <c r="J887" s="67"/>
      <c r="K887" s="68"/>
      <c r="L887" s="67"/>
      <c r="M887" s="1"/>
      <c r="N887" s="69"/>
      <c r="O887" s="69"/>
      <c r="P887" s="69"/>
      <c r="Q887" s="69"/>
      <c r="R887" s="69"/>
      <c r="S887" s="69"/>
      <c r="T887" s="66"/>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spans="1:43" ht="15.75" customHeight="1" x14ac:dyDescent="0.2">
      <c r="A888" s="1"/>
      <c r="B888" s="1"/>
      <c r="C888" s="1"/>
      <c r="D888" s="67"/>
      <c r="E888" s="22"/>
      <c r="F888" s="67"/>
      <c r="G888" s="67"/>
      <c r="H888" s="67"/>
      <c r="I888" s="67"/>
      <c r="J888" s="67"/>
      <c r="K888" s="68"/>
      <c r="L888" s="67"/>
      <c r="M888" s="1"/>
      <c r="N888" s="69"/>
      <c r="O888" s="69"/>
      <c r="P888" s="69"/>
      <c r="Q888" s="69"/>
      <c r="R888" s="69"/>
      <c r="S888" s="69"/>
      <c r="T888" s="66"/>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spans="1:43" ht="15.75" customHeight="1" x14ac:dyDescent="0.2">
      <c r="A889" s="1"/>
      <c r="B889" s="1"/>
      <c r="C889" s="1"/>
      <c r="D889" s="67"/>
      <c r="E889" s="22"/>
      <c r="F889" s="67"/>
      <c r="G889" s="67"/>
      <c r="H889" s="67"/>
      <c r="I889" s="67"/>
      <c r="J889" s="67"/>
      <c r="K889" s="68"/>
      <c r="L889" s="67"/>
      <c r="M889" s="1"/>
      <c r="N889" s="69"/>
      <c r="O889" s="69"/>
      <c r="P889" s="69"/>
      <c r="Q889" s="69"/>
      <c r="R889" s="69"/>
      <c r="S889" s="69"/>
      <c r="T889" s="66"/>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spans="1:43" ht="15.75" customHeight="1" x14ac:dyDescent="0.2">
      <c r="A890" s="1"/>
      <c r="B890" s="1"/>
      <c r="C890" s="1"/>
      <c r="D890" s="67"/>
      <c r="E890" s="22"/>
      <c r="F890" s="67"/>
      <c r="G890" s="67"/>
      <c r="H890" s="67"/>
      <c r="I890" s="67"/>
      <c r="J890" s="67"/>
      <c r="K890" s="68"/>
      <c r="L890" s="67"/>
      <c r="M890" s="1"/>
      <c r="N890" s="69"/>
      <c r="O890" s="69"/>
      <c r="P890" s="69"/>
      <c r="Q890" s="69"/>
      <c r="R890" s="69"/>
      <c r="S890" s="69"/>
      <c r="T890" s="66"/>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spans="1:43" ht="15.75" customHeight="1" x14ac:dyDescent="0.2">
      <c r="A891" s="1"/>
      <c r="B891" s="1"/>
      <c r="C891" s="1"/>
      <c r="D891" s="67"/>
      <c r="E891" s="22"/>
      <c r="F891" s="67"/>
      <c r="G891" s="67"/>
      <c r="H891" s="67"/>
      <c r="I891" s="67"/>
      <c r="J891" s="67"/>
      <c r="K891" s="68"/>
      <c r="L891" s="67"/>
      <c r="M891" s="1"/>
      <c r="N891" s="69"/>
      <c r="O891" s="69"/>
      <c r="P891" s="69"/>
      <c r="Q891" s="69"/>
      <c r="R891" s="69"/>
      <c r="S891" s="69"/>
      <c r="T891" s="66"/>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spans="1:43" ht="15.75" customHeight="1" x14ac:dyDescent="0.2">
      <c r="A892" s="1"/>
      <c r="B892" s="1"/>
      <c r="C892" s="1"/>
      <c r="D892" s="67"/>
      <c r="E892" s="22"/>
      <c r="F892" s="67"/>
      <c r="G892" s="67"/>
      <c r="H892" s="67"/>
      <c r="I892" s="67"/>
      <c r="J892" s="67"/>
      <c r="K892" s="68"/>
      <c r="L892" s="67"/>
      <c r="M892" s="1"/>
      <c r="N892" s="69"/>
      <c r="O892" s="69"/>
      <c r="P892" s="69"/>
      <c r="Q892" s="69"/>
      <c r="R892" s="69"/>
      <c r="S892" s="69"/>
      <c r="T892" s="66"/>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spans="1:43" ht="15.75" customHeight="1" x14ac:dyDescent="0.2">
      <c r="A893" s="1"/>
      <c r="B893" s="1"/>
      <c r="C893" s="1"/>
      <c r="D893" s="67"/>
      <c r="E893" s="22"/>
      <c r="F893" s="67"/>
      <c r="G893" s="67"/>
      <c r="H893" s="67"/>
      <c r="I893" s="67"/>
      <c r="J893" s="67"/>
      <c r="K893" s="68"/>
      <c r="L893" s="67"/>
      <c r="M893" s="1"/>
      <c r="N893" s="69"/>
      <c r="O893" s="69"/>
      <c r="P893" s="69"/>
      <c r="Q893" s="69"/>
      <c r="R893" s="69"/>
      <c r="S893" s="69"/>
      <c r="T893" s="66"/>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spans="1:43" ht="15.75" customHeight="1" x14ac:dyDescent="0.2">
      <c r="A894" s="1"/>
      <c r="B894" s="1"/>
      <c r="C894" s="1"/>
      <c r="D894" s="67"/>
      <c r="E894" s="22"/>
      <c r="F894" s="67"/>
      <c r="G894" s="67"/>
      <c r="H894" s="67"/>
      <c r="I894" s="67"/>
      <c r="J894" s="67"/>
      <c r="K894" s="68"/>
      <c r="L894" s="67"/>
      <c r="M894" s="1"/>
      <c r="N894" s="69"/>
      <c r="O894" s="69"/>
      <c r="P894" s="69"/>
      <c r="Q894" s="69"/>
      <c r="R894" s="69"/>
      <c r="S894" s="69"/>
      <c r="T894" s="66"/>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spans="1:43" ht="15.75" customHeight="1" x14ac:dyDescent="0.2">
      <c r="A895" s="1"/>
      <c r="B895" s="1"/>
      <c r="C895" s="1"/>
      <c r="D895" s="67"/>
      <c r="E895" s="22"/>
      <c r="F895" s="67"/>
      <c r="G895" s="67"/>
      <c r="H895" s="67"/>
      <c r="I895" s="67"/>
      <c r="J895" s="67"/>
      <c r="K895" s="68"/>
      <c r="L895" s="67"/>
      <c r="M895" s="1"/>
      <c r="N895" s="69"/>
      <c r="O895" s="69"/>
      <c r="P895" s="69"/>
      <c r="Q895" s="69"/>
      <c r="R895" s="69"/>
      <c r="S895" s="69"/>
      <c r="T895" s="66"/>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spans="1:43" ht="15.75" customHeight="1" x14ac:dyDescent="0.2">
      <c r="A896" s="1"/>
      <c r="B896" s="1"/>
      <c r="C896" s="1"/>
      <c r="D896" s="67"/>
      <c r="E896" s="22"/>
      <c r="F896" s="67"/>
      <c r="G896" s="67"/>
      <c r="H896" s="67"/>
      <c r="I896" s="67"/>
      <c r="J896" s="67"/>
      <c r="K896" s="68"/>
      <c r="L896" s="67"/>
      <c r="M896" s="1"/>
      <c r="N896" s="69"/>
      <c r="O896" s="69"/>
      <c r="P896" s="69"/>
      <c r="Q896" s="69"/>
      <c r="R896" s="69"/>
      <c r="S896" s="69"/>
      <c r="T896" s="66"/>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spans="1:43" ht="15.75" customHeight="1" x14ac:dyDescent="0.2">
      <c r="A897" s="1"/>
      <c r="B897" s="1"/>
      <c r="C897" s="1"/>
      <c r="D897" s="67"/>
      <c r="E897" s="22"/>
      <c r="F897" s="67"/>
      <c r="G897" s="67"/>
      <c r="H897" s="67"/>
      <c r="I897" s="67"/>
      <c r="J897" s="67"/>
      <c r="K897" s="68"/>
      <c r="L897" s="67"/>
      <c r="M897" s="1"/>
      <c r="N897" s="69"/>
      <c r="O897" s="69"/>
      <c r="P897" s="69"/>
      <c r="Q897" s="69"/>
      <c r="R897" s="69"/>
      <c r="S897" s="69"/>
      <c r="T897" s="66"/>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spans="1:43" ht="15.75" customHeight="1" x14ac:dyDescent="0.2">
      <c r="A898" s="1"/>
      <c r="B898" s="1"/>
      <c r="C898" s="1"/>
      <c r="D898" s="67"/>
      <c r="E898" s="22"/>
      <c r="F898" s="67"/>
      <c r="G898" s="67"/>
      <c r="H898" s="67"/>
      <c r="I898" s="67"/>
      <c r="J898" s="67"/>
      <c r="K898" s="68"/>
      <c r="L898" s="67"/>
      <c r="M898" s="1"/>
      <c r="N898" s="69"/>
      <c r="O898" s="69"/>
      <c r="P898" s="69"/>
      <c r="Q898" s="69"/>
      <c r="R898" s="69"/>
      <c r="S898" s="69"/>
      <c r="T898" s="66"/>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spans="1:43" ht="15.75" customHeight="1" x14ac:dyDescent="0.2">
      <c r="A899" s="1"/>
      <c r="B899" s="1"/>
      <c r="C899" s="1"/>
      <c r="D899" s="67"/>
      <c r="E899" s="22"/>
      <c r="F899" s="67"/>
      <c r="G899" s="67"/>
      <c r="H899" s="67"/>
      <c r="I899" s="67"/>
      <c r="J899" s="67"/>
      <c r="K899" s="68"/>
      <c r="L899" s="67"/>
      <c r="M899" s="1"/>
      <c r="N899" s="69"/>
      <c r="O899" s="69"/>
      <c r="P899" s="69"/>
      <c r="Q899" s="69"/>
      <c r="R899" s="69"/>
      <c r="S899" s="69"/>
      <c r="T899" s="66"/>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spans="1:43" ht="15.75" customHeight="1" x14ac:dyDescent="0.2">
      <c r="A900" s="1"/>
      <c r="B900" s="1"/>
      <c r="C900" s="1"/>
      <c r="D900" s="67"/>
      <c r="E900" s="22"/>
      <c r="F900" s="67"/>
      <c r="G900" s="67"/>
      <c r="H900" s="67"/>
      <c r="I900" s="67"/>
      <c r="J900" s="67"/>
      <c r="K900" s="68"/>
      <c r="L900" s="67"/>
      <c r="M900" s="1"/>
      <c r="N900" s="69"/>
      <c r="O900" s="69"/>
      <c r="P900" s="69"/>
      <c r="Q900" s="69"/>
      <c r="R900" s="69"/>
      <c r="S900" s="69"/>
      <c r="T900" s="66"/>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spans="1:43" ht="15.75" customHeight="1" x14ac:dyDescent="0.2">
      <c r="A901" s="1"/>
      <c r="B901" s="1"/>
      <c r="C901" s="1"/>
      <c r="D901" s="67"/>
      <c r="E901" s="22"/>
      <c r="F901" s="67"/>
      <c r="G901" s="67"/>
      <c r="H901" s="67"/>
      <c r="I901" s="67"/>
      <c r="J901" s="67"/>
      <c r="K901" s="68"/>
      <c r="L901" s="67"/>
      <c r="M901" s="1"/>
      <c r="N901" s="69"/>
      <c r="O901" s="69"/>
      <c r="P901" s="69"/>
      <c r="Q901" s="69"/>
      <c r="R901" s="69"/>
      <c r="S901" s="69"/>
      <c r="T901" s="66"/>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spans="1:43" ht="15.75" customHeight="1" x14ac:dyDescent="0.2">
      <c r="A902" s="1"/>
      <c r="B902" s="1"/>
      <c r="C902" s="1"/>
      <c r="D902" s="67"/>
      <c r="E902" s="22"/>
      <c r="F902" s="67"/>
      <c r="G902" s="67"/>
      <c r="H902" s="67"/>
      <c r="I902" s="67"/>
      <c r="J902" s="67"/>
      <c r="K902" s="68"/>
      <c r="L902" s="67"/>
      <c r="M902" s="1"/>
      <c r="N902" s="69"/>
      <c r="O902" s="69"/>
      <c r="P902" s="69"/>
      <c r="Q902" s="69"/>
      <c r="R902" s="69"/>
      <c r="S902" s="69"/>
      <c r="T902" s="66"/>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spans="1:43" ht="15.75" customHeight="1" x14ac:dyDescent="0.2">
      <c r="A903" s="1"/>
      <c r="B903" s="1"/>
      <c r="C903" s="1"/>
      <c r="D903" s="67"/>
      <c r="E903" s="22"/>
      <c r="F903" s="67"/>
      <c r="G903" s="67"/>
      <c r="H903" s="67"/>
      <c r="I903" s="67"/>
      <c r="J903" s="67"/>
      <c r="K903" s="68"/>
      <c r="L903" s="67"/>
      <c r="M903" s="1"/>
      <c r="N903" s="69"/>
      <c r="O903" s="69"/>
      <c r="P903" s="69"/>
      <c r="Q903" s="69"/>
      <c r="R903" s="69"/>
      <c r="S903" s="69"/>
      <c r="T903" s="66"/>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spans="1:43" ht="15.75" customHeight="1" x14ac:dyDescent="0.2">
      <c r="A904" s="1"/>
      <c r="B904" s="1"/>
      <c r="C904" s="1"/>
      <c r="D904" s="67"/>
      <c r="E904" s="22"/>
      <c r="F904" s="67"/>
      <c r="G904" s="67"/>
      <c r="H904" s="67"/>
      <c r="I904" s="67"/>
      <c r="J904" s="67"/>
      <c r="K904" s="68"/>
      <c r="L904" s="67"/>
      <c r="M904" s="1"/>
      <c r="N904" s="69"/>
      <c r="O904" s="69"/>
      <c r="P904" s="69"/>
      <c r="Q904" s="69"/>
      <c r="R904" s="69"/>
      <c r="S904" s="69"/>
      <c r="T904" s="66"/>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spans="1:43" ht="15.75" customHeight="1" x14ac:dyDescent="0.2">
      <c r="A905" s="1"/>
      <c r="B905" s="1"/>
      <c r="C905" s="1"/>
      <c r="D905" s="67"/>
      <c r="E905" s="22"/>
      <c r="F905" s="67"/>
      <c r="G905" s="67"/>
      <c r="H905" s="67"/>
      <c r="I905" s="67"/>
      <c r="J905" s="67"/>
      <c r="K905" s="68"/>
      <c r="L905" s="67"/>
      <c r="M905" s="1"/>
      <c r="N905" s="69"/>
      <c r="O905" s="69"/>
      <c r="P905" s="69"/>
      <c r="Q905" s="69"/>
      <c r="R905" s="69"/>
      <c r="S905" s="69"/>
      <c r="T905" s="66"/>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spans="1:43" ht="15.75" customHeight="1" x14ac:dyDescent="0.2">
      <c r="A906" s="1"/>
      <c r="B906" s="1"/>
      <c r="C906" s="1"/>
      <c r="D906" s="67"/>
      <c r="E906" s="22"/>
      <c r="F906" s="67"/>
      <c r="G906" s="67"/>
      <c r="H906" s="67"/>
      <c r="I906" s="67"/>
      <c r="J906" s="67"/>
      <c r="K906" s="68"/>
      <c r="L906" s="67"/>
      <c r="M906" s="1"/>
      <c r="N906" s="69"/>
      <c r="O906" s="69"/>
      <c r="P906" s="69"/>
      <c r="Q906" s="69"/>
      <c r="R906" s="69"/>
      <c r="S906" s="69"/>
      <c r="T906" s="66"/>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spans="1:43" ht="15.75" customHeight="1" x14ac:dyDescent="0.2">
      <c r="A907" s="1"/>
      <c r="B907" s="1"/>
      <c r="C907" s="1"/>
      <c r="D907" s="67"/>
      <c r="E907" s="22"/>
      <c r="F907" s="67"/>
      <c r="G907" s="67"/>
      <c r="H907" s="67"/>
      <c r="I907" s="67"/>
      <c r="J907" s="67"/>
      <c r="K907" s="68"/>
      <c r="L907" s="67"/>
      <c r="M907" s="1"/>
      <c r="N907" s="69"/>
      <c r="O907" s="69"/>
      <c r="P907" s="69"/>
      <c r="Q907" s="69"/>
      <c r="R907" s="69"/>
      <c r="S907" s="69"/>
      <c r="T907" s="66"/>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spans="1:43" ht="15.75" customHeight="1" x14ac:dyDescent="0.2">
      <c r="A908" s="1"/>
      <c r="B908" s="1"/>
      <c r="C908" s="1"/>
      <c r="D908" s="67"/>
      <c r="E908" s="22"/>
      <c r="F908" s="67"/>
      <c r="G908" s="67"/>
      <c r="H908" s="67"/>
      <c r="I908" s="67"/>
      <c r="J908" s="67"/>
      <c r="K908" s="68"/>
      <c r="L908" s="67"/>
      <c r="M908" s="1"/>
      <c r="N908" s="69"/>
      <c r="O908" s="69"/>
      <c r="P908" s="69"/>
      <c r="Q908" s="69"/>
      <c r="R908" s="69"/>
      <c r="S908" s="69"/>
      <c r="T908" s="66"/>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spans="1:43" ht="15.75" customHeight="1" x14ac:dyDescent="0.2">
      <c r="A909" s="1"/>
      <c r="B909" s="1"/>
      <c r="C909" s="1"/>
      <c r="D909" s="67"/>
      <c r="E909" s="22"/>
      <c r="F909" s="67"/>
      <c r="G909" s="67"/>
      <c r="H909" s="67"/>
      <c r="I909" s="67"/>
      <c r="J909" s="67"/>
      <c r="K909" s="68"/>
      <c r="L909" s="67"/>
      <c r="M909" s="1"/>
      <c r="N909" s="69"/>
      <c r="O909" s="69"/>
      <c r="P909" s="69"/>
      <c r="Q909" s="69"/>
      <c r="R909" s="69"/>
      <c r="S909" s="69"/>
      <c r="T909" s="66"/>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spans="1:43" ht="15.75" customHeight="1" x14ac:dyDescent="0.2">
      <c r="A910" s="1"/>
      <c r="B910" s="1"/>
      <c r="C910" s="1"/>
      <c r="D910" s="67"/>
      <c r="E910" s="22"/>
      <c r="F910" s="67"/>
      <c r="G910" s="67"/>
      <c r="H910" s="67"/>
      <c r="I910" s="67"/>
      <c r="J910" s="67"/>
      <c r="K910" s="68"/>
      <c r="L910" s="67"/>
      <c r="M910" s="1"/>
      <c r="N910" s="69"/>
      <c r="O910" s="69"/>
      <c r="P910" s="69"/>
      <c r="Q910" s="69"/>
      <c r="R910" s="69"/>
      <c r="S910" s="69"/>
      <c r="T910" s="66"/>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spans="1:43" ht="15.75" customHeight="1" x14ac:dyDescent="0.2">
      <c r="A911" s="1"/>
      <c r="B911" s="1"/>
      <c r="C911" s="1"/>
      <c r="D911" s="67"/>
      <c r="E911" s="22"/>
      <c r="F911" s="67"/>
      <c r="G911" s="67"/>
      <c r="H911" s="67"/>
      <c r="I911" s="67"/>
      <c r="J911" s="67"/>
      <c r="K911" s="68"/>
      <c r="L911" s="67"/>
      <c r="M911" s="1"/>
      <c r="N911" s="69"/>
      <c r="O911" s="69"/>
      <c r="P911" s="69"/>
      <c r="Q911" s="69"/>
      <c r="R911" s="69"/>
      <c r="S911" s="69"/>
      <c r="T911" s="66"/>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spans="1:43" ht="15.75" customHeight="1" x14ac:dyDescent="0.2">
      <c r="A912" s="1"/>
      <c r="B912" s="1"/>
      <c r="C912" s="1"/>
      <c r="D912" s="67"/>
      <c r="E912" s="22"/>
      <c r="F912" s="67"/>
      <c r="G912" s="67"/>
      <c r="H912" s="67"/>
      <c r="I912" s="67"/>
      <c r="J912" s="67"/>
      <c r="K912" s="68"/>
      <c r="L912" s="67"/>
      <c r="M912" s="1"/>
      <c r="N912" s="69"/>
      <c r="O912" s="69"/>
      <c r="P912" s="69"/>
      <c r="Q912" s="69"/>
      <c r="R912" s="69"/>
      <c r="S912" s="69"/>
      <c r="T912" s="66"/>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spans="1:43" ht="15.75" customHeight="1" x14ac:dyDescent="0.2">
      <c r="A913" s="1"/>
      <c r="B913" s="1"/>
      <c r="C913" s="1"/>
      <c r="D913" s="67"/>
      <c r="E913" s="22"/>
      <c r="F913" s="67"/>
      <c r="G913" s="67"/>
      <c r="H913" s="67"/>
      <c r="I913" s="67"/>
      <c r="J913" s="67"/>
      <c r="K913" s="68"/>
      <c r="L913" s="67"/>
      <c r="M913" s="1"/>
      <c r="N913" s="69"/>
      <c r="O913" s="69"/>
      <c r="P913" s="69"/>
      <c r="Q913" s="69"/>
      <c r="R913" s="69"/>
      <c r="S913" s="69"/>
      <c r="T913" s="66"/>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spans="1:43" ht="15.75" customHeight="1" x14ac:dyDescent="0.2">
      <c r="A914" s="1"/>
      <c r="B914" s="1"/>
      <c r="C914" s="1"/>
      <c r="D914" s="67"/>
      <c r="E914" s="22"/>
      <c r="F914" s="67"/>
      <c r="G914" s="67"/>
      <c r="H914" s="67"/>
      <c r="I914" s="67"/>
      <c r="J914" s="67"/>
      <c r="K914" s="68"/>
      <c r="L914" s="67"/>
      <c r="M914" s="1"/>
      <c r="N914" s="69"/>
      <c r="O914" s="69"/>
      <c r="P914" s="69"/>
      <c r="Q914" s="69"/>
      <c r="R914" s="69"/>
      <c r="S914" s="69"/>
      <c r="T914" s="66"/>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spans="1:43" ht="15.75" customHeight="1" x14ac:dyDescent="0.2">
      <c r="A915" s="1"/>
      <c r="B915" s="1"/>
      <c r="C915" s="1"/>
      <c r="D915" s="67"/>
      <c r="E915" s="22"/>
      <c r="F915" s="67"/>
      <c r="G915" s="67"/>
      <c r="H915" s="67"/>
      <c r="I915" s="67"/>
      <c r="J915" s="67"/>
      <c r="K915" s="68"/>
      <c r="L915" s="67"/>
      <c r="M915" s="1"/>
      <c r="N915" s="69"/>
      <c r="O915" s="69"/>
      <c r="P915" s="69"/>
      <c r="Q915" s="69"/>
      <c r="R915" s="69"/>
      <c r="S915" s="69"/>
      <c r="T915" s="66"/>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spans="1:43" ht="15.75" customHeight="1" x14ac:dyDescent="0.2">
      <c r="A916" s="1"/>
      <c r="B916" s="1"/>
      <c r="C916" s="1"/>
      <c r="D916" s="67"/>
      <c r="E916" s="22"/>
      <c r="F916" s="67"/>
      <c r="G916" s="67"/>
      <c r="H916" s="67"/>
      <c r="I916" s="67"/>
      <c r="J916" s="67"/>
      <c r="K916" s="68"/>
      <c r="L916" s="67"/>
      <c r="M916" s="1"/>
      <c r="N916" s="69"/>
      <c r="O916" s="69"/>
      <c r="P916" s="69"/>
      <c r="Q916" s="69"/>
      <c r="R916" s="69"/>
      <c r="S916" s="69"/>
      <c r="T916" s="66"/>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spans="1:43" ht="15.75" customHeight="1" x14ac:dyDescent="0.2">
      <c r="A917" s="1"/>
      <c r="B917" s="1"/>
      <c r="C917" s="1"/>
      <c r="D917" s="67"/>
      <c r="E917" s="22"/>
      <c r="F917" s="67"/>
      <c r="G917" s="67"/>
      <c r="H917" s="67"/>
      <c r="I917" s="67"/>
      <c r="J917" s="67"/>
      <c r="K917" s="68"/>
      <c r="L917" s="67"/>
      <c r="M917" s="1"/>
      <c r="N917" s="69"/>
      <c r="O917" s="69"/>
      <c r="P917" s="69"/>
      <c r="Q917" s="69"/>
      <c r="R917" s="69"/>
      <c r="S917" s="69"/>
      <c r="T917" s="66"/>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spans="1:43" ht="15.75" customHeight="1" x14ac:dyDescent="0.2">
      <c r="A918" s="1"/>
      <c r="B918" s="1"/>
      <c r="C918" s="1"/>
      <c r="D918" s="67"/>
      <c r="E918" s="22"/>
      <c r="F918" s="67"/>
      <c r="G918" s="67"/>
      <c r="H918" s="67"/>
      <c r="I918" s="67"/>
      <c r="J918" s="67"/>
      <c r="K918" s="68"/>
      <c r="L918" s="67"/>
      <c r="M918" s="1"/>
      <c r="N918" s="69"/>
      <c r="O918" s="69"/>
      <c r="P918" s="69"/>
      <c r="Q918" s="69"/>
      <c r="R918" s="69"/>
      <c r="S918" s="69"/>
      <c r="T918" s="66"/>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spans="1:43" ht="15.75" customHeight="1" x14ac:dyDescent="0.2">
      <c r="A919" s="1"/>
      <c r="B919" s="1"/>
      <c r="C919" s="1"/>
      <c r="D919" s="67"/>
      <c r="E919" s="22"/>
      <c r="F919" s="67"/>
      <c r="G919" s="67"/>
      <c r="H919" s="67"/>
      <c r="I919" s="67"/>
      <c r="J919" s="67"/>
      <c r="K919" s="68"/>
      <c r="L919" s="67"/>
      <c r="M919" s="1"/>
      <c r="N919" s="69"/>
      <c r="O919" s="69"/>
      <c r="P919" s="69"/>
      <c r="Q919" s="69"/>
      <c r="R919" s="69"/>
      <c r="S919" s="69"/>
      <c r="T919" s="66"/>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spans="1:43" ht="15.75" customHeight="1" x14ac:dyDescent="0.2">
      <c r="A920" s="1"/>
      <c r="B920" s="1"/>
      <c r="C920" s="1"/>
      <c r="D920" s="67"/>
      <c r="E920" s="22"/>
      <c r="F920" s="67"/>
      <c r="G920" s="67"/>
      <c r="H920" s="67"/>
      <c r="I920" s="67"/>
      <c r="J920" s="67"/>
      <c r="K920" s="68"/>
      <c r="L920" s="67"/>
      <c r="M920" s="1"/>
      <c r="N920" s="69"/>
      <c r="O920" s="69"/>
      <c r="P920" s="69"/>
      <c r="Q920" s="69"/>
      <c r="R920" s="69"/>
      <c r="S920" s="69"/>
      <c r="T920" s="66"/>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spans="1:43" ht="15.75" customHeight="1" x14ac:dyDescent="0.2">
      <c r="A921" s="1"/>
      <c r="B921" s="1"/>
      <c r="C921" s="1"/>
      <c r="D921" s="67"/>
      <c r="E921" s="22"/>
      <c r="F921" s="67"/>
      <c r="G921" s="67"/>
      <c r="H921" s="67"/>
      <c r="I921" s="67"/>
      <c r="J921" s="67"/>
      <c r="K921" s="68"/>
      <c r="L921" s="67"/>
      <c r="M921" s="1"/>
      <c r="N921" s="69"/>
      <c r="O921" s="69"/>
      <c r="P921" s="69"/>
      <c r="Q921" s="69"/>
      <c r="R921" s="69"/>
      <c r="S921" s="69"/>
      <c r="T921" s="66"/>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spans="1:43" ht="15.75" customHeight="1" x14ac:dyDescent="0.2">
      <c r="A922" s="1"/>
      <c r="B922" s="1"/>
      <c r="C922" s="1"/>
      <c r="D922" s="67"/>
      <c r="E922" s="22"/>
      <c r="F922" s="67"/>
      <c r="G922" s="67"/>
      <c r="H922" s="67"/>
      <c r="I922" s="67"/>
      <c r="J922" s="67"/>
      <c r="K922" s="68"/>
      <c r="L922" s="67"/>
      <c r="M922" s="1"/>
      <c r="N922" s="69"/>
      <c r="O922" s="69"/>
      <c r="P922" s="69"/>
      <c r="Q922" s="69"/>
      <c r="R922" s="69"/>
      <c r="S922" s="69"/>
      <c r="T922" s="66"/>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spans="1:43" ht="15.75" customHeight="1" x14ac:dyDescent="0.2">
      <c r="A923" s="1"/>
      <c r="B923" s="1"/>
      <c r="C923" s="1"/>
      <c r="D923" s="67"/>
      <c r="E923" s="22"/>
      <c r="F923" s="67"/>
      <c r="G923" s="67"/>
      <c r="H923" s="67"/>
      <c r="I923" s="67"/>
      <c r="J923" s="67"/>
      <c r="K923" s="68"/>
      <c r="L923" s="67"/>
      <c r="M923" s="1"/>
      <c r="N923" s="69"/>
      <c r="O923" s="69"/>
      <c r="P923" s="69"/>
      <c r="Q923" s="69"/>
      <c r="R923" s="69"/>
      <c r="S923" s="69"/>
      <c r="T923" s="66"/>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spans="1:43" ht="15.75" customHeight="1" x14ac:dyDescent="0.2">
      <c r="A924" s="1"/>
      <c r="B924" s="1"/>
      <c r="C924" s="1"/>
      <c r="D924" s="67"/>
      <c r="E924" s="22"/>
      <c r="F924" s="67"/>
      <c r="G924" s="67"/>
      <c r="H924" s="67"/>
      <c r="I924" s="67"/>
      <c r="J924" s="67"/>
      <c r="K924" s="68"/>
      <c r="L924" s="67"/>
      <c r="M924" s="1"/>
      <c r="N924" s="69"/>
      <c r="O924" s="69"/>
      <c r="P924" s="69"/>
      <c r="Q924" s="69"/>
      <c r="R924" s="69"/>
      <c r="S924" s="69"/>
      <c r="T924" s="66"/>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spans="1:43" ht="15.75" customHeight="1" x14ac:dyDescent="0.2">
      <c r="A925" s="1"/>
      <c r="B925" s="1"/>
      <c r="C925" s="1"/>
      <c r="D925" s="67"/>
      <c r="E925" s="22"/>
      <c r="F925" s="67"/>
      <c r="G925" s="67"/>
      <c r="H925" s="67"/>
      <c r="I925" s="67"/>
      <c r="J925" s="67"/>
      <c r="K925" s="68"/>
      <c r="L925" s="67"/>
      <c r="M925" s="1"/>
      <c r="N925" s="69"/>
      <c r="O925" s="69"/>
      <c r="P925" s="69"/>
      <c r="Q925" s="69"/>
      <c r="R925" s="69"/>
      <c r="S925" s="69"/>
      <c r="T925" s="66"/>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spans="1:43" ht="15.75" customHeight="1" x14ac:dyDescent="0.2">
      <c r="A926" s="1"/>
      <c r="B926" s="1"/>
      <c r="C926" s="1"/>
      <c r="D926" s="67"/>
      <c r="E926" s="22"/>
      <c r="F926" s="67"/>
      <c r="G926" s="67"/>
      <c r="H926" s="67"/>
      <c r="I926" s="67"/>
      <c r="J926" s="67"/>
      <c r="K926" s="68"/>
      <c r="L926" s="67"/>
      <c r="M926" s="1"/>
      <c r="N926" s="69"/>
      <c r="O926" s="69"/>
      <c r="P926" s="69"/>
      <c r="Q926" s="69"/>
      <c r="R926" s="69"/>
      <c r="S926" s="69"/>
      <c r="T926" s="66"/>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spans="1:43" ht="15.75" customHeight="1" x14ac:dyDescent="0.2">
      <c r="A927" s="1"/>
      <c r="B927" s="1"/>
      <c r="C927" s="1"/>
      <c r="D927" s="67"/>
      <c r="E927" s="22"/>
      <c r="F927" s="67"/>
      <c r="G927" s="67"/>
      <c r="H927" s="67"/>
      <c r="I927" s="67"/>
      <c r="J927" s="67"/>
      <c r="K927" s="68"/>
      <c r="L927" s="67"/>
      <c r="M927" s="1"/>
      <c r="N927" s="69"/>
      <c r="O927" s="69"/>
      <c r="P927" s="69"/>
      <c r="Q927" s="69"/>
      <c r="R927" s="69"/>
      <c r="S927" s="69"/>
      <c r="T927" s="66"/>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spans="1:43" ht="15.75" customHeight="1" x14ac:dyDescent="0.2">
      <c r="A928" s="1"/>
      <c r="B928" s="1"/>
      <c r="C928" s="1"/>
      <c r="D928" s="67"/>
      <c r="E928" s="22"/>
      <c r="F928" s="67"/>
      <c r="G928" s="67"/>
      <c r="H928" s="67"/>
      <c r="I928" s="67"/>
      <c r="J928" s="67"/>
      <c r="K928" s="68"/>
      <c r="L928" s="67"/>
      <c r="M928" s="1"/>
      <c r="N928" s="69"/>
      <c r="O928" s="69"/>
      <c r="P928" s="69"/>
      <c r="Q928" s="69"/>
      <c r="R928" s="69"/>
      <c r="S928" s="69"/>
      <c r="T928" s="66"/>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spans="1:43" ht="15.75" customHeight="1" x14ac:dyDescent="0.2">
      <c r="A929" s="1"/>
      <c r="B929" s="1"/>
      <c r="C929" s="1"/>
      <c r="D929" s="67"/>
      <c r="E929" s="22"/>
      <c r="F929" s="67"/>
      <c r="G929" s="67"/>
      <c r="H929" s="67"/>
      <c r="I929" s="67"/>
      <c r="J929" s="67"/>
      <c r="K929" s="68"/>
      <c r="L929" s="67"/>
      <c r="M929" s="1"/>
      <c r="N929" s="69"/>
      <c r="O929" s="69"/>
      <c r="P929" s="69"/>
      <c r="Q929" s="69"/>
      <c r="R929" s="69"/>
      <c r="S929" s="69"/>
      <c r="T929" s="66"/>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spans="1:43" ht="15.75" customHeight="1" x14ac:dyDescent="0.2">
      <c r="A930" s="1"/>
      <c r="B930" s="1"/>
      <c r="C930" s="1"/>
      <c r="D930" s="67"/>
      <c r="E930" s="22"/>
      <c r="F930" s="67"/>
      <c r="G930" s="67"/>
      <c r="H930" s="67"/>
      <c r="I930" s="67"/>
      <c r="J930" s="67"/>
      <c r="K930" s="68"/>
      <c r="L930" s="67"/>
      <c r="M930" s="1"/>
      <c r="N930" s="69"/>
      <c r="O930" s="69"/>
      <c r="P930" s="69"/>
      <c r="Q930" s="69"/>
      <c r="R930" s="69"/>
      <c r="S930" s="69"/>
      <c r="T930" s="66"/>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spans="1:43" ht="15.75" customHeight="1" x14ac:dyDescent="0.2">
      <c r="A931" s="1"/>
      <c r="B931" s="1"/>
      <c r="C931" s="1"/>
      <c r="D931" s="67"/>
      <c r="E931" s="22"/>
      <c r="F931" s="67"/>
      <c r="G931" s="67"/>
      <c r="H931" s="67"/>
      <c r="I931" s="67"/>
      <c r="J931" s="67"/>
      <c r="K931" s="68"/>
      <c r="L931" s="67"/>
      <c r="M931" s="1"/>
      <c r="N931" s="69"/>
      <c r="O931" s="69"/>
      <c r="P931" s="69"/>
      <c r="Q931" s="69"/>
      <c r="R931" s="69"/>
      <c r="S931" s="69"/>
      <c r="T931" s="66"/>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spans="1:43" ht="15.75" customHeight="1" x14ac:dyDescent="0.2">
      <c r="A932" s="1"/>
      <c r="B932" s="1"/>
      <c r="C932" s="1"/>
      <c r="D932" s="67"/>
      <c r="E932" s="22"/>
      <c r="F932" s="67"/>
      <c r="G932" s="67"/>
      <c r="H932" s="67"/>
      <c r="I932" s="67"/>
      <c r="J932" s="67"/>
      <c r="K932" s="68"/>
      <c r="L932" s="67"/>
      <c r="M932" s="1"/>
      <c r="N932" s="69"/>
      <c r="O932" s="69"/>
      <c r="P932" s="69"/>
      <c r="Q932" s="69"/>
      <c r="R932" s="69"/>
      <c r="S932" s="69"/>
      <c r="T932" s="66"/>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spans="1:43" ht="15.75" customHeight="1" x14ac:dyDescent="0.2">
      <c r="A933" s="1"/>
      <c r="B933" s="1"/>
      <c r="C933" s="1"/>
      <c r="D933" s="67"/>
      <c r="E933" s="22"/>
      <c r="F933" s="67"/>
      <c r="G933" s="67"/>
      <c r="H933" s="67"/>
      <c r="I933" s="67"/>
      <c r="J933" s="67"/>
      <c r="K933" s="68"/>
      <c r="L933" s="67"/>
      <c r="M933" s="1"/>
      <c r="N933" s="69"/>
      <c r="O933" s="69"/>
      <c r="P933" s="69"/>
      <c r="Q933" s="69"/>
      <c r="R933" s="69"/>
      <c r="S933" s="69"/>
      <c r="T933" s="66"/>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spans="1:43" ht="15.75" customHeight="1" x14ac:dyDescent="0.2">
      <c r="A934" s="1"/>
      <c r="B934" s="1"/>
      <c r="C934" s="1"/>
      <c r="D934" s="67"/>
      <c r="E934" s="22"/>
      <c r="F934" s="67"/>
      <c r="G934" s="67"/>
      <c r="H934" s="67"/>
      <c r="I934" s="67"/>
      <c r="J934" s="67"/>
      <c r="K934" s="68"/>
      <c r="L934" s="67"/>
      <c r="M934" s="1"/>
      <c r="N934" s="69"/>
      <c r="O934" s="69"/>
      <c r="P934" s="69"/>
      <c r="Q934" s="69"/>
      <c r="R934" s="69"/>
      <c r="S934" s="69"/>
      <c r="T934" s="66"/>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spans="1:43" ht="15.75" customHeight="1" x14ac:dyDescent="0.2">
      <c r="A935" s="1"/>
      <c r="B935" s="1"/>
      <c r="C935" s="1"/>
      <c r="D935" s="67"/>
      <c r="E935" s="22"/>
      <c r="F935" s="67"/>
      <c r="G935" s="67"/>
      <c r="H935" s="67"/>
      <c r="I935" s="67"/>
      <c r="J935" s="67"/>
      <c r="K935" s="68"/>
      <c r="L935" s="67"/>
      <c r="M935" s="1"/>
      <c r="N935" s="69"/>
      <c r="O935" s="69"/>
      <c r="P935" s="69"/>
      <c r="Q935" s="69"/>
      <c r="R935" s="69"/>
      <c r="S935" s="69"/>
      <c r="T935" s="66"/>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spans="1:43" ht="15.75" customHeight="1" x14ac:dyDescent="0.2">
      <c r="A936" s="1"/>
      <c r="B936" s="1"/>
      <c r="C936" s="1"/>
      <c r="D936" s="67"/>
      <c r="E936" s="22"/>
      <c r="F936" s="67"/>
      <c r="G936" s="67"/>
      <c r="H936" s="67"/>
      <c r="I936" s="67"/>
      <c r="J936" s="67"/>
      <c r="K936" s="68"/>
      <c r="L936" s="67"/>
      <c r="M936" s="1"/>
      <c r="N936" s="69"/>
      <c r="O936" s="69"/>
      <c r="P936" s="69"/>
      <c r="Q936" s="69"/>
      <c r="R936" s="69"/>
      <c r="S936" s="69"/>
      <c r="T936" s="66"/>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spans="1:43" ht="15.75" customHeight="1" x14ac:dyDescent="0.2">
      <c r="A937" s="1"/>
      <c r="B937" s="1"/>
      <c r="C937" s="1"/>
      <c r="D937" s="67"/>
      <c r="E937" s="22"/>
      <c r="F937" s="67"/>
      <c r="G937" s="67"/>
      <c r="H937" s="67"/>
      <c r="I937" s="67"/>
      <c r="J937" s="67"/>
      <c r="K937" s="68"/>
      <c r="L937" s="67"/>
      <c r="M937" s="1"/>
      <c r="N937" s="69"/>
      <c r="O937" s="69"/>
      <c r="P937" s="69"/>
      <c r="Q937" s="69"/>
      <c r="R937" s="69"/>
      <c r="S937" s="69"/>
      <c r="T937" s="66"/>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spans="1:43" ht="15.75" customHeight="1" x14ac:dyDescent="0.2">
      <c r="A938" s="1"/>
      <c r="B938" s="1"/>
      <c r="C938" s="1"/>
      <c r="D938" s="67"/>
      <c r="E938" s="22"/>
      <c r="F938" s="67"/>
      <c r="G938" s="67"/>
      <c r="H938" s="67"/>
      <c r="I938" s="67"/>
      <c r="J938" s="67"/>
      <c r="K938" s="68"/>
      <c r="L938" s="67"/>
      <c r="M938" s="1"/>
      <c r="N938" s="69"/>
      <c r="O938" s="69"/>
      <c r="P938" s="69"/>
      <c r="Q938" s="69"/>
      <c r="R938" s="69"/>
      <c r="S938" s="69"/>
      <c r="T938" s="66"/>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spans="1:43" ht="15.75" customHeight="1" x14ac:dyDescent="0.2">
      <c r="A939" s="1"/>
      <c r="B939" s="1"/>
      <c r="C939" s="1"/>
      <c r="D939" s="67"/>
      <c r="E939" s="22"/>
      <c r="F939" s="67"/>
      <c r="G939" s="67"/>
      <c r="H939" s="67"/>
      <c r="I939" s="67"/>
      <c r="J939" s="67"/>
      <c r="K939" s="68"/>
      <c r="L939" s="67"/>
      <c r="M939" s="1"/>
      <c r="N939" s="69"/>
      <c r="O939" s="69"/>
      <c r="P939" s="69"/>
      <c r="Q939" s="69"/>
      <c r="R939" s="69"/>
      <c r="S939" s="69"/>
      <c r="T939" s="66"/>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spans="1:43" ht="15.75" customHeight="1" x14ac:dyDescent="0.2">
      <c r="A940" s="1"/>
      <c r="B940" s="1"/>
      <c r="C940" s="1"/>
      <c r="D940" s="67"/>
      <c r="E940" s="22"/>
      <c r="F940" s="67"/>
      <c r="G940" s="67"/>
      <c r="H940" s="67"/>
      <c r="I940" s="67"/>
      <c r="J940" s="67"/>
      <c r="K940" s="68"/>
      <c r="L940" s="67"/>
      <c r="M940" s="1"/>
      <c r="N940" s="69"/>
      <c r="O940" s="69"/>
      <c r="P940" s="69"/>
      <c r="Q940" s="69"/>
      <c r="R940" s="69"/>
      <c r="S940" s="69"/>
      <c r="T940" s="66"/>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spans="1:43" ht="15.75" customHeight="1" x14ac:dyDescent="0.2">
      <c r="A941" s="1"/>
      <c r="B941" s="1"/>
      <c r="C941" s="1"/>
      <c r="D941" s="67"/>
      <c r="E941" s="22"/>
      <c r="F941" s="67"/>
      <c r="G941" s="67"/>
      <c r="H941" s="67"/>
      <c r="I941" s="67"/>
      <c r="J941" s="67"/>
      <c r="K941" s="68"/>
      <c r="L941" s="67"/>
      <c r="M941" s="1"/>
      <c r="N941" s="69"/>
      <c r="O941" s="69"/>
      <c r="P941" s="69"/>
      <c r="Q941" s="69"/>
      <c r="R941" s="69"/>
      <c r="S941" s="69"/>
      <c r="T941" s="66"/>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spans="1:43" ht="15.75" customHeight="1" x14ac:dyDescent="0.2">
      <c r="A942" s="1"/>
      <c r="B942" s="1"/>
      <c r="C942" s="1"/>
      <c r="D942" s="67"/>
      <c r="E942" s="22"/>
      <c r="F942" s="67"/>
      <c r="G942" s="67"/>
      <c r="H942" s="67"/>
      <c r="I942" s="67"/>
      <c r="J942" s="67"/>
      <c r="K942" s="68"/>
      <c r="L942" s="67"/>
      <c r="M942" s="1"/>
      <c r="N942" s="69"/>
      <c r="O942" s="69"/>
      <c r="P942" s="69"/>
      <c r="Q942" s="69"/>
      <c r="R942" s="69"/>
      <c r="S942" s="69"/>
      <c r="T942" s="66"/>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spans="1:43" ht="15.75" customHeight="1" x14ac:dyDescent="0.2">
      <c r="A943" s="1"/>
      <c r="B943" s="1"/>
      <c r="C943" s="1"/>
      <c r="D943" s="67"/>
      <c r="E943" s="22"/>
      <c r="F943" s="67"/>
      <c r="G943" s="67"/>
      <c r="H943" s="67"/>
      <c r="I943" s="67"/>
      <c r="J943" s="67"/>
      <c r="K943" s="68"/>
      <c r="L943" s="67"/>
      <c r="M943" s="1"/>
      <c r="N943" s="69"/>
      <c r="O943" s="69"/>
      <c r="P943" s="69"/>
      <c r="Q943" s="69"/>
      <c r="R943" s="69"/>
      <c r="S943" s="69"/>
      <c r="T943" s="66"/>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spans="1:43" ht="15.75" customHeight="1" x14ac:dyDescent="0.2">
      <c r="A944" s="1"/>
      <c r="B944" s="1"/>
      <c r="C944" s="1"/>
      <c r="D944" s="67"/>
      <c r="E944" s="22"/>
      <c r="F944" s="67"/>
      <c r="G944" s="67"/>
      <c r="H944" s="67"/>
      <c r="I944" s="67"/>
      <c r="J944" s="67"/>
      <c r="K944" s="68"/>
      <c r="L944" s="67"/>
      <c r="M944" s="1"/>
      <c r="N944" s="69"/>
      <c r="O944" s="69"/>
      <c r="P944" s="69"/>
      <c r="Q944" s="69"/>
      <c r="R944" s="69"/>
      <c r="S944" s="69"/>
      <c r="T944" s="66"/>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spans="1:43" ht="15.75" customHeight="1" x14ac:dyDescent="0.2">
      <c r="A945" s="1"/>
      <c r="B945" s="1"/>
      <c r="C945" s="1"/>
      <c r="D945" s="67"/>
      <c r="E945" s="22"/>
      <c r="F945" s="67"/>
      <c r="G945" s="67"/>
      <c r="H945" s="67"/>
      <c r="I945" s="67"/>
      <c r="J945" s="67"/>
      <c r="K945" s="68"/>
      <c r="L945" s="67"/>
      <c r="M945" s="1"/>
      <c r="N945" s="69"/>
      <c r="O945" s="69"/>
      <c r="P945" s="69"/>
      <c r="Q945" s="69"/>
      <c r="R945" s="69"/>
      <c r="S945" s="69"/>
      <c r="T945" s="66"/>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spans="1:43" ht="15.75" customHeight="1" x14ac:dyDescent="0.2">
      <c r="A946" s="1"/>
      <c r="B946" s="1"/>
      <c r="C946" s="1"/>
      <c r="D946" s="67"/>
      <c r="E946" s="22"/>
      <c r="F946" s="67"/>
      <c r="G946" s="67"/>
      <c r="H946" s="67"/>
      <c r="I946" s="67"/>
      <c r="J946" s="67"/>
      <c r="K946" s="68"/>
      <c r="L946" s="67"/>
      <c r="M946" s="1"/>
      <c r="N946" s="69"/>
      <c r="O946" s="69"/>
      <c r="P946" s="69"/>
      <c r="Q946" s="69"/>
      <c r="R946" s="69"/>
      <c r="S946" s="69"/>
      <c r="T946" s="66"/>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spans="1:43" ht="15.75" customHeight="1" x14ac:dyDescent="0.2">
      <c r="A947" s="1"/>
      <c r="B947" s="1"/>
      <c r="C947" s="1"/>
      <c r="D947" s="67"/>
      <c r="E947" s="22"/>
      <c r="F947" s="67"/>
      <c r="G947" s="67"/>
      <c r="H947" s="67"/>
      <c r="I947" s="67"/>
      <c r="J947" s="67"/>
      <c r="K947" s="68"/>
      <c r="L947" s="67"/>
      <c r="M947" s="1"/>
      <c r="N947" s="69"/>
      <c r="O947" s="69"/>
      <c r="P947" s="69"/>
      <c r="Q947" s="69"/>
      <c r="R947" s="69"/>
      <c r="S947" s="69"/>
      <c r="T947" s="66"/>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spans="1:43" ht="15.75" customHeight="1" x14ac:dyDescent="0.2">
      <c r="A948" s="1"/>
      <c r="B948" s="1"/>
      <c r="C948" s="1"/>
      <c r="D948" s="67"/>
      <c r="E948" s="22"/>
      <c r="F948" s="67"/>
      <c r="G948" s="67"/>
      <c r="H948" s="67"/>
      <c r="I948" s="67"/>
      <c r="J948" s="67"/>
      <c r="K948" s="68"/>
      <c r="L948" s="67"/>
      <c r="M948" s="1"/>
      <c r="N948" s="69"/>
      <c r="O948" s="69"/>
      <c r="P948" s="69"/>
      <c r="Q948" s="69"/>
      <c r="R948" s="69"/>
      <c r="S948" s="69"/>
      <c r="T948" s="66"/>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spans="1:43" ht="15.75" customHeight="1" x14ac:dyDescent="0.2">
      <c r="A949" s="1"/>
      <c r="B949" s="1"/>
      <c r="C949" s="1"/>
      <c r="D949" s="67"/>
      <c r="E949" s="22"/>
      <c r="F949" s="67"/>
      <c r="G949" s="67"/>
      <c r="H949" s="67"/>
      <c r="I949" s="67"/>
      <c r="J949" s="67"/>
      <c r="K949" s="68"/>
      <c r="L949" s="67"/>
      <c r="M949" s="1"/>
      <c r="N949" s="69"/>
      <c r="O949" s="69"/>
      <c r="P949" s="69"/>
      <c r="Q949" s="69"/>
      <c r="R949" s="69"/>
      <c r="S949" s="69"/>
      <c r="T949" s="66"/>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spans="1:43" ht="15.75" customHeight="1" x14ac:dyDescent="0.2">
      <c r="A950" s="1"/>
      <c r="B950" s="1"/>
      <c r="C950" s="1"/>
      <c r="D950" s="67"/>
      <c r="E950" s="22"/>
      <c r="F950" s="67"/>
      <c r="G950" s="67"/>
      <c r="H950" s="67"/>
      <c r="I950" s="67"/>
      <c r="J950" s="67"/>
      <c r="K950" s="68"/>
      <c r="L950" s="67"/>
      <c r="M950" s="1"/>
      <c r="N950" s="69"/>
      <c r="O950" s="69"/>
      <c r="P950" s="69"/>
      <c r="Q950" s="69"/>
      <c r="R950" s="69"/>
      <c r="S950" s="69"/>
      <c r="T950" s="66"/>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spans="1:43" ht="15.75" customHeight="1" x14ac:dyDescent="0.2">
      <c r="A951" s="1"/>
      <c r="B951" s="1"/>
      <c r="C951" s="1"/>
      <c r="D951" s="67"/>
      <c r="E951" s="22"/>
      <c r="F951" s="67"/>
      <c r="G951" s="67"/>
      <c r="H951" s="67"/>
      <c r="I951" s="67"/>
      <c r="J951" s="67"/>
      <c r="K951" s="68"/>
      <c r="L951" s="67"/>
      <c r="M951" s="1"/>
      <c r="N951" s="69"/>
      <c r="O951" s="69"/>
      <c r="P951" s="69"/>
      <c r="Q951" s="69"/>
      <c r="R951" s="69"/>
      <c r="S951" s="69"/>
      <c r="T951" s="66"/>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spans="1:43" ht="15.75" customHeight="1" x14ac:dyDescent="0.2">
      <c r="A952" s="1"/>
      <c r="B952" s="1"/>
      <c r="C952" s="1"/>
      <c r="D952" s="67"/>
      <c r="E952" s="22"/>
      <c r="F952" s="67"/>
      <c r="G952" s="67"/>
      <c r="H952" s="67"/>
      <c r="I952" s="67"/>
      <c r="J952" s="67"/>
      <c r="K952" s="68"/>
      <c r="L952" s="67"/>
      <c r="M952" s="1"/>
      <c r="N952" s="69"/>
      <c r="O952" s="69"/>
      <c r="P952" s="69"/>
      <c r="Q952" s="69"/>
      <c r="R952" s="69"/>
      <c r="S952" s="69"/>
      <c r="T952" s="66"/>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spans="1:43" ht="15.75" customHeight="1" x14ac:dyDescent="0.2">
      <c r="A953" s="1"/>
      <c r="B953" s="1"/>
      <c r="C953" s="1"/>
      <c r="D953" s="67"/>
      <c r="E953" s="22"/>
      <c r="F953" s="67"/>
      <c r="G953" s="67"/>
      <c r="H953" s="67"/>
      <c r="I953" s="67"/>
      <c r="J953" s="67"/>
      <c r="K953" s="68"/>
      <c r="L953" s="67"/>
      <c r="M953" s="1"/>
      <c r="N953" s="69"/>
      <c r="O953" s="69"/>
      <c r="P953" s="69"/>
      <c r="Q953" s="69"/>
      <c r="R953" s="69"/>
      <c r="S953" s="69"/>
      <c r="T953" s="66"/>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spans="1:43" ht="15.75" customHeight="1" x14ac:dyDescent="0.2">
      <c r="A954" s="1"/>
      <c r="B954" s="1"/>
      <c r="C954" s="1"/>
      <c r="D954" s="67"/>
      <c r="E954" s="22"/>
      <c r="F954" s="67"/>
      <c r="G954" s="67"/>
      <c r="H954" s="67"/>
      <c r="I954" s="67"/>
      <c r="J954" s="67"/>
      <c r="K954" s="68"/>
      <c r="L954" s="67"/>
      <c r="M954" s="1"/>
      <c r="N954" s="69"/>
      <c r="O954" s="69"/>
      <c r="P954" s="69"/>
      <c r="Q954" s="69"/>
      <c r="R954" s="69"/>
      <c r="S954" s="69"/>
      <c r="T954" s="66"/>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spans="1:43" ht="15.75" customHeight="1" x14ac:dyDescent="0.2">
      <c r="A955" s="1"/>
      <c r="B955" s="1"/>
      <c r="C955" s="1"/>
      <c r="D955" s="67"/>
      <c r="E955" s="22"/>
      <c r="F955" s="67"/>
      <c r="G955" s="67"/>
      <c r="H955" s="67"/>
      <c r="I955" s="67"/>
      <c r="J955" s="67"/>
      <c r="K955" s="68"/>
      <c r="L955" s="67"/>
      <c r="M955" s="1"/>
      <c r="N955" s="69"/>
      <c r="O955" s="69"/>
      <c r="P955" s="69"/>
      <c r="Q955" s="69"/>
      <c r="R955" s="69"/>
      <c r="S955" s="69"/>
      <c r="T955" s="66"/>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spans="1:43" ht="15.75" customHeight="1" x14ac:dyDescent="0.2">
      <c r="A956" s="1"/>
      <c r="B956" s="1"/>
      <c r="C956" s="1"/>
      <c r="D956" s="67"/>
      <c r="E956" s="22"/>
      <c r="F956" s="67"/>
      <c r="G956" s="67"/>
      <c r="H956" s="67"/>
      <c r="I956" s="67"/>
      <c r="J956" s="67"/>
      <c r="K956" s="68"/>
      <c r="L956" s="67"/>
      <c r="M956" s="1"/>
      <c r="N956" s="69"/>
      <c r="O956" s="69"/>
      <c r="P956" s="69"/>
      <c r="Q956" s="69"/>
      <c r="R956" s="69"/>
      <c r="S956" s="69"/>
      <c r="T956" s="66"/>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spans="1:43" ht="15.75" customHeight="1" x14ac:dyDescent="0.2">
      <c r="A957" s="1"/>
      <c r="B957" s="1"/>
      <c r="C957" s="1"/>
      <c r="D957" s="67"/>
      <c r="E957" s="22"/>
      <c r="F957" s="67"/>
      <c r="G957" s="67"/>
      <c r="H957" s="67"/>
      <c r="I957" s="67"/>
      <c r="J957" s="67"/>
      <c r="K957" s="68"/>
      <c r="L957" s="67"/>
      <c r="M957" s="1"/>
      <c r="N957" s="69"/>
      <c r="O957" s="69"/>
      <c r="P957" s="69"/>
      <c r="Q957" s="69"/>
      <c r="R957" s="69"/>
      <c r="S957" s="69"/>
      <c r="T957" s="66"/>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spans="1:43" ht="15.75" customHeight="1" x14ac:dyDescent="0.2">
      <c r="A958" s="1"/>
      <c r="B958" s="1"/>
      <c r="C958" s="1"/>
      <c r="D958" s="67"/>
      <c r="E958" s="22"/>
      <c r="F958" s="67"/>
      <c r="G958" s="67"/>
      <c r="H958" s="67"/>
      <c r="I958" s="67"/>
      <c r="J958" s="67"/>
      <c r="K958" s="68"/>
      <c r="L958" s="67"/>
      <c r="M958" s="1"/>
      <c r="N958" s="69"/>
      <c r="O958" s="69"/>
      <c r="P958" s="69"/>
      <c r="Q958" s="69"/>
      <c r="R958" s="69"/>
      <c r="S958" s="69"/>
      <c r="T958" s="66"/>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spans="1:43" ht="15.75" customHeight="1" x14ac:dyDescent="0.2">
      <c r="A959" s="1"/>
      <c r="B959" s="1"/>
      <c r="C959" s="1"/>
      <c r="D959" s="67"/>
      <c r="E959" s="22"/>
      <c r="F959" s="67"/>
      <c r="G959" s="67"/>
      <c r="H959" s="67"/>
      <c r="I959" s="67"/>
      <c r="J959" s="67"/>
      <c r="K959" s="68"/>
      <c r="L959" s="67"/>
      <c r="M959" s="1"/>
      <c r="N959" s="69"/>
      <c r="O959" s="69"/>
      <c r="P959" s="69"/>
      <c r="Q959" s="69"/>
      <c r="R959" s="69"/>
      <c r="S959" s="69"/>
      <c r="T959" s="66"/>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spans="1:43" ht="15.75" customHeight="1" x14ac:dyDescent="0.2">
      <c r="A960" s="1"/>
      <c r="B960" s="1"/>
      <c r="C960" s="1"/>
      <c r="D960" s="67"/>
      <c r="E960" s="22"/>
      <c r="F960" s="67"/>
      <c r="G960" s="67"/>
      <c r="H960" s="67"/>
      <c r="I960" s="67"/>
      <c r="J960" s="67"/>
      <c r="K960" s="68"/>
      <c r="L960" s="67"/>
      <c r="M960" s="1"/>
      <c r="N960" s="69"/>
      <c r="O960" s="69"/>
      <c r="P960" s="69"/>
      <c r="Q960" s="69"/>
      <c r="R960" s="69"/>
      <c r="S960" s="69"/>
      <c r="T960" s="66"/>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spans="1:43" ht="15.75" customHeight="1" x14ac:dyDescent="0.2">
      <c r="A961" s="1"/>
      <c r="B961" s="1"/>
      <c r="C961" s="1"/>
      <c r="D961" s="67"/>
      <c r="E961" s="22"/>
      <c r="F961" s="67"/>
      <c r="G961" s="67"/>
      <c r="H961" s="67"/>
      <c r="I961" s="67"/>
      <c r="J961" s="67"/>
      <c r="K961" s="68"/>
      <c r="L961" s="67"/>
      <c r="M961" s="1"/>
      <c r="N961" s="69"/>
      <c r="O961" s="69"/>
      <c r="P961" s="69"/>
      <c r="Q961" s="69"/>
      <c r="R961" s="69"/>
      <c r="S961" s="69"/>
      <c r="T961" s="66"/>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spans="1:43" ht="15.75" customHeight="1" x14ac:dyDescent="0.2">
      <c r="A962" s="1"/>
      <c r="B962" s="1"/>
      <c r="C962" s="1"/>
      <c r="D962" s="67"/>
      <c r="E962" s="22"/>
      <c r="F962" s="67"/>
      <c r="G962" s="67"/>
      <c r="H962" s="67"/>
      <c r="I962" s="67"/>
      <c r="J962" s="67"/>
      <c r="K962" s="68"/>
      <c r="L962" s="67"/>
      <c r="M962" s="1"/>
      <c r="N962" s="69"/>
      <c r="O962" s="69"/>
      <c r="P962" s="69"/>
      <c r="Q962" s="69"/>
      <c r="R962" s="69"/>
      <c r="S962" s="69"/>
      <c r="T962" s="66"/>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spans="1:43" ht="15.75" customHeight="1" x14ac:dyDescent="0.2">
      <c r="A963" s="1"/>
      <c r="B963" s="1"/>
      <c r="C963" s="1"/>
      <c r="D963" s="67"/>
      <c r="E963" s="22"/>
      <c r="F963" s="67"/>
      <c r="G963" s="67"/>
      <c r="H963" s="67"/>
      <c r="I963" s="67"/>
      <c r="J963" s="67"/>
      <c r="K963" s="68"/>
      <c r="L963" s="67"/>
      <c r="M963" s="1"/>
      <c r="N963" s="69"/>
      <c r="O963" s="69"/>
      <c r="P963" s="69"/>
      <c r="Q963" s="69"/>
      <c r="R963" s="69"/>
      <c r="S963" s="69"/>
      <c r="T963" s="66"/>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spans="1:43" ht="15.75" customHeight="1" x14ac:dyDescent="0.2">
      <c r="A964" s="1"/>
      <c r="B964" s="1"/>
      <c r="C964" s="1"/>
      <c r="D964" s="67"/>
      <c r="E964" s="22"/>
      <c r="F964" s="67"/>
      <c r="G964" s="67"/>
      <c r="H964" s="67"/>
      <c r="I964" s="67"/>
      <c r="J964" s="67"/>
      <c r="K964" s="68"/>
      <c r="L964" s="67"/>
      <c r="M964" s="1"/>
      <c r="N964" s="69"/>
      <c r="O964" s="69"/>
      <c r="P964" s="69"/>
      <c r="Q964" s="69"/>
      <c r="R964" s="69"/>
      <c r="S964" s="69"/>
      <c r="T964" s="66"/>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spans="1:43" ht="15.75" customHeight="1" x14ac:dyDescent="0.2">
      <c r="A965" s="1"/>
      <c r="B965" s="1"/>
      <c r="C965" s="1"/>
      <c r="D965" s="67"/>
      <c r="E965" s="22"/>
      <c r="F965" s="67"/>
      <c r="G965" s="67"/>
      <c r="H965" s="67"/>
      <c r="I965" s="67"/>
      <c r="J965" s="67"/>
      <c r="K965" s="68"/>
      <c r="L965" s="67"/>
      <c r="M965" s="1"/>
      <c r="N965" s="69"/>
      <c r="O965" s="69"/>
      <c r="P965" s="69"/>
      <c r="Q965" s="69"/>
      <c r="R965" s="69"/>
      <c r="S965" s="69"/>
      <c r="T965" s="66"/>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spans="1:43" ht="15.75" customHeight="1" x14ac:dyDescent="0.2">
      <c r="A966" s="1"/>
      <c r="B966" s="1"/>
      <c r="C966" s="1"/>
      <c r="D966" s="67"/>
      <c r="E966" s="22"/>
      <c r="F966" s="67"/>
      <c r="G966" s="67"/>
      <c r="H966" s="67"/>
      <c r="I966" s="67"/>
      <c r="J966" s="67"/>
      <c r="K966" s="68"/>
      <c r="L966" s="67"/>
      <c r="M966" s="1"/>
      <c r="N966" s="69"/>
      <c r="O966" s="69"/>
      <c r="P966" s="69"/>
      <c r="Q966" s="69"/>
      <c r="R966" s="69"/>
      <c r="S966" s="69"/>
      <c r="T966" s="66"/>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spans="1:43" ht="15.75" customHeight="1" x14ac:dyDescent="0.2">
      <c r="A967" s="1"/>
      <c r="B967" s="1"/>
      <c r="C967" s="1"/>
      <c r="D967" s="67"/>
      <c r="E967" s="22"/>
      <c r="F967" s="67"/>
      <c r="G967" s="67"/>
      <c r="H967" s="67"/>
      <c r="I967" s="67"/>
      <c r="J967" s="67"/>
      <c r="K967" s="68"/>
      <c r="L967" s="67"/>
      <c r="M967" s="1"/>
      <c r="N967" s="69"/>
      <c r="O967" s="69"/>
      <c r="P967" s="69"/>
      <c r="Q967" s="69"/>
      <c r="R967" s="69"/>
      <c r="S967" s="69"/>
      <c r="T967" s="66"/>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spans="1:43" ht="15.75" customHeight="1" x14ac:dyDescent="0.2">
      <c r="A968" s="1"/>
      <c r="B968" s="1"/>
      <c r="C968" s="1"/>
      <c r="D968" s="67"/>
      <c r="E968" s="22"/>
      <c r="F968" s="67"/>
      <c r="G968" s="67"/>
      <c r="H968" s="67"/>
      <c r="I968" s="67"/>
      <c r="J968" s="67"/>
      <c r="K968" s="68"/>
      <c r="L968" s="67"/>
      <c r="M968" s="1"/>
      <c r="N968" s="69"/>
      <c r="O968" s="69"/>
      <c r="P968" s="69"/>
      <c r="Q968" s="69"/>
      <c r="R968" s="69"/>
      <c r="S968" s="69"/>
      <c r="T968" s="66"/>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spans="1:43" ht="15.75" customHeight="1" x14ac:dyDescent="0.2">
      <c r="A969" s="1"/>
      <c r="B969" s="1"/>
      <c r="C969" s="1"/>
      <c r="D969" s="67"/>
      <c r="E969" s="22"/>
      <c r="F969" s="67"/>
      <c r="G969" s="67"/>
      <c r="H969" s="67"/>
      <c r="I969" s="67"/>
      <c r="J969" s="67"/>
      <c r="K969" s="68"/>
      <c r="L969" s="67"/>
      <c r="M969" s="1"/>
      <c r="N969" s="69"/>
      <c r="O969" s="69"/>
      <c r="P969" s="69"/>
      <c r="Q969" s="69"/>
      <c r="R969" s="69"/>
      <c r="S969" s="69"/>
      <c r="T969" s="66"/>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spans="1:43" ht="15.75" customHeight="1" x14ac:dyDescent="0.2">
      <c r="A970" s="1"/>
      <c r="B970" s="1"/>
      <c r="C970" s="1"/>
      <c r="D970" s="67"/>
      <c r="E970" s="22"/>
      <c r="F970" s="67"/>
      <c r="G970" s="67"/>
      <c r="H970" s="67"/>
      <c r="I970" s="67"/>
      <c r="J970" s="67"/>
      <c r="K970" s="68"/>
      <c r="L970" s="67"/>
      <c r="M970" s="1"/>
      <c r="N970" s="69"/>
      <c r="O970" s="69"/>
      <c r="P970" s="69"/>
      <c r="Q970" s="69"/>
      <c r="R970" s="69"/>
      <c r="S970" s="69"/>
      <c r="T970" s="66"/>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spans="1:43" ht="15.75" customHeight="1" x14ac:dyDescent="0.2">
      <c r="A971" s="1"/>
      <c r="B971" s="1"/>
      <c r="C971" s="1"/>
      <c r="D971" s="67"/>
      <c r="E971" s="22"/>
      <c r="F971" s="67"/>
      <c r="G971" s="67"/>
      <c r="H971" s="67"/>
      <c r="I971" s="67"/>
      <c r="J971" s="67"/>
      <c r="K971" s="68"/>
      <c r="L971" s="67"/>
      <c r="M971" s="1"/>
      <c r="N971" s="69"/>
      <c r="O971" s="69"/>
      <c r="P971" s="69"/>
      <c r="Q971" s="69"/>
      <c r="R971" s="69"/>
      <c r="S971" s="69"/>
      <c r="T971" s="66"/>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spans="1:43" ht="15.75" customHeight="1" x14ac:dyDescent="0.2">
      <c r="A972" s="1"/>
      <c r="B972" s="1"/>
      <c r="C972" s="1"/>
      <c r="D972" s="67"/>
      <c r="E972" s="22"/>
      <c r="F972" s="67"/>
      <c r="G972" s="67"/>
      <c r="H972" s="67"/>
      <c r="I972" s="67"/>
      <c r="J972" s="67"/>
      <c r="K972" s="68"/>
      <c r="L972" s="67"/>
      <c r="M972" s="1"/>
      <c r="N972" s="69"/>
      <c r="O972" s="69"/>
      <c r="P972" s="69"/>
      <c r="Q972" s="69"/>
      <c r="R972" s="69"/>
      <c r="S972" s="69"/>
      <c r="T972" s="66"/>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spans="1:43" ht="15.75" customHeight="1" x14ac:dyDescent="0.2">
      <c r="A973" s="1"/>
      <c r="B973" s="1"/>
      <c r="C973" s="1"/>
      <c r="D973" s="67"/>
      <c r="E973" s="22"/>
      <c r="F973" s="67"/>
      <c r="G973" s="67"/>
      <c r="H973" s="67"/>
      <c r="I973" s="67"/>
      <c r="J973" s="67"/>
      <c r="K973" s="68"/>
      <c r="L973" s="67"/>
      <c r="M973" s="1"/>
      <c r="N973" s="69"/>
      <c r="O973" s="69"/>
      <c r="P973" s="69"/>
      <c r="Q973" s="69"/>
      <c r="R973" s="69"/>
      <c r="S973" s="69"/>
      <c r="T973" s="66"/>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spans="1:43" ht="15.75" customHeight="1" x14ac:dyDescent="0.2">
      <c r="A974" s="1"/>
      <c r="B974" s="1"/>
      <c r="C974" s="1"/>
      <c r="D974" s="67"/>
      <c r="E974" s="22"/>
      <c r="F974" s="67"/>
      <c r="G974" s="67"/>
      <c r="H974" s="67"/>
      <c r="I974" s="67"/>
      <c r="J974" s="67"/>
      <c r="K974" s="68"/>
      <c r="L974" s="67"/>
      <c r="M974" s="1"/>
      <c r="N974" s="69"/>
      <c r="O974" s="69"/>
      <c r="P974" s="69"/>
      <c r="Q974" s="69"/>
      <c r="R974" s="69"/>
      <c r="S974" s="69"/>
      <c r="T974" s="66"/>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spans="1:43" ht="15.75" customHeight="1" x14ac:dyDescent="0.2">
      <c r="A975" s="1"/>
      <c r="B975" s="1"/>
      <c r="C975" s="1"/>
      <c r="D975" s="67"/>
      <c r="E975" s="22"/>
      <c r="F975" s="67"/>
      <c r="G975" s="67"/>
      <c r="H975" s="67"/>
      <c r="I975" s="67"/>
      <c r="J975" s="67"/>
      <c r="K975" s="68"/>
      <c r="L975" s="67"/>
      <c r="M975" s="1"/>
      <c r="N975" s="69"/>
      <c r="O975" s="69"/>
      <c r="P975" s="69"/>
      <c r="Q975" s="69"/>
      <c r="R975" s="69"/>
      <c r="S975" s="69"/>
      <c r="T975" s="66"/>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spans="1:43" ht="15.75" customHeight="1" x14ac:dyDescent="0.2">
      <c r="A976" s="1"/>
      <c r="B976" s="1"/>
      <c r="C976" s="1"/>
      <c r="D976" s="67"/>
      <c r="E976" s="22"/>
      <c r="F976" s="67"/>
      <c r="G976" s="67"/>
      <c r="H976" s="67"/>
      <c r="I976" s="67"/>
      <c r="J976" s="67"/>
      <c r="K976" s="68"/>
      <c r="L976" s="67"/>
      <c r="M976" s="1"/>
      <c r="N976" s="69"/>
      <c r="O976" s="69"/>
      <c r="P976" s="69"/>
      <c r="Q976" s="69"/>
      <c r="R976" s="69"/>
      <c r="S976" s="69"/>
      <c r="T976" s="66"/>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spans="1:43" ht="15.75" customHeight="1" x14ac:dyDescent="0.2">
      <c r="A977" s="1"/>
      <c r="B977" s="1"/>
      <c r="C977" s="1"/>
      <c r="D977" s="67"/>
      <c r="E977" s="22"/>
      <c r="F977" s="67"/>
      <c r="G977" s="67"/>
      <c r="H977" s="67"/>
      <c r="I977" s="67"/>
      <c r="J977" s="67"/>
      <c r="K977" s="68"/>
      <c r="L977" s="67"/>
      <c r="M977" s="1"/>
      <c r="N977" s="69"/>
      <c r="O977" s="69"/>
      <c r="P977" s="69"/>
      <c r="Q977" s="69"/>
      <c r="R977" s="69"/>
      <c r="S977" s="69"/>
      <c r="T977" s="66"/>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spans="1:43" ht="15.75" customHeight="1" x14ac:dyDescent="0.2">
      <c r="A978" s="1"/>
      <c r="B978" s="1"/>
      <c r="C978" s="1"/>
      <c r="D978" s="67"/>
      <c r="E978" s="22"/>
      <c r="F978" s="67"/>
      <c r="G978" s="67"/>
      <c r="H978" s="67"/>
      <c r="I978" s="67"/>
      <c r="J978" s="67"/>
      <c r="K978" s="68"/>
      <c r="L978" s="67"/>
      <c r="M978" s="1"/>
      <c r="N978" s="69"/>
      <c r="O978" s="69"/>
      <c r="P978" s="69"/>
      <c r="Q978" s="69"/>
      <c r="R978" s="69"/>
      <c r="S978" s="69"/>
      <c r="T978" s="66"/>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spans="1:43" ht="15.75" customHeight="1" x14ac:dyDescent="0.2">
      <c r="A979" s="1"/>
      <c r="B979" s="1"/>
      <c r="C979" s="1"/>
      <c r="D979" s="67"/>
      <c r="E979" s="22"/>
      <c r="F979" s="67"/>
      <c r="G979" s="67"/>
      <c r="H979" s="67"/>
      <c r="I979" s="67"/>
      <c r="J979" s="67"/>
      <c r="K979" s="68"/>
      <c r="L979" s="67"/>
      <c r="M979" s="1"/>
      <c r="N979" s="69"/>
      <c r="O979" s="69"/>
      <c r="P979" s="69"/>
      <c r="Q979" s="69"/>
      <c r="R979" s="69"/>
      <c r="S979" s="69"/>
      <c r="T979" s="66"/>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spans="1:43" ht="15.75" customHeight="1" x14ac:dyDescent="0.2">
      <c r="A980" s="1"/>
      <c r="B980" s="1"/>
      <c r="C980" s="1"/>
      <c r="D980" s="67"/>
      <c r="E980" s="22"/>
      <c r="F980" s="67"/>
      <c r="G980" s="67"/>
      <c r="H980" s="67"/>
      <c r="I980" s="67"/>
      <c r="J980" s="67"/>
      <c r="K980" s="68"/>
      <c r="L980" s="67"/>
      <c r="M980" s="1"/>
      <c r="N980" s="69"/>
      <c r="O980" s="69"/>
      <c r="P980" s="69"/>
      <c r="Q980" s="69"/>
      <c r="R980" s="69"/>
      <c r="S980" s="69"/>
      <c r="T980" s="66"/>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spans="1:43" ht="15.75" customHeight="1" x14ac:dyDescent="0.2">
      <c r="A981" s="1"/>
      <c r="B981" s="1"/>
      <c r="C981" s="1"/>
      <c r="D981" s="67"/>
      <c r="E981" s="22"/>
      <c r="F981" s="67"/>
      <c r="G981" s="67"/>
      <c r="H981" s="67"/>
      <c r="I981" s="67"/>
      <c r="J981" s="67"/>
      <c r="K981" s="68"/>
      <c r="L981" s="67"/>
      <c r="M981" s="1"/>
      <c r="N981" s="69"/>
      <c r="O981" s="69"/>
      <c r="P981" s="69"/>
      <c r="Q981" s="69"/>
      <c r="R981" s="69"/>
      <c r="S981" s="69"/>
      <c r="T981" s="66"/>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spans="1:43" ht="15.75" customHeight="1" x14ac:dyDescent="0.2">
      <c r="A982" s="1"/>
      <c r="B982" s="1"/>
      <c r="C982" s="1"/>
      <c r="D982" s="67"/>
      <c r="E982" s="22"/>
      <c r="F982" s="67"/>
      <c r="G982" s="67"/>
      <c r="H982" s="67"/>
      <c r="I982" s="67"/>
      <c r="J982" s="67"/>
      <c r="K982" s="68"/>
      <c r="L982" s="67"/>
      <c r="M982" s="1"/>
      <c r="N982" s="69"/>
      <c r="O982" s="69"/>
      <c r="P982" s="69"/>
      <c r="Q982" s="69"/>
      <c r="R982" s="69"/>
      <c r="S982" s="69"/>
      <c r="T982" s="66"/>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spans="1:43" ht="15.75" customHeight="1" x14ac:dyDescent="0.2">
      <c r="A983" s="1"/>
      <c r="B983" s="1"/>
      <c r="C983" s="1"/>
      <c r="D983" s="67"/>
      <c r="E983" s="22"/>
      <c r="F983" s="67"/>
      <c r="G983" s="67"/>
      <c r="H983" s="67"/>
      <c r="I983" s="67"/>
      <c r="J983" s="67"/>
      <c r="K983" s="68"/>
      <c r="L983" s="67"/>
      <c r="M983" s="1"/>
      <c r="N983" s="69"/>
      <c r="O983" s="69"/>
      <c r="P983" s="69"/>
      <c r="Q983" s="69"/>
      <c r="R983" s="69"/>
      <c r="S983" s="69"/>
      <c r="T983" s="66"/>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spans="1:43" ht="15.75" customHeight="1" x14ac:dyDescent="0.2">
      <c r="A984" s="1"/>
      <c r="B984" s="1"/>
      <c r="C984" s="1"/>
      <c r="D984" s="67"/>
      <c r="E984" s="22"/>
      <c r="F984" s="67"/>
      <c r="G984" s="67"/>
      <c r="H984" s="67"/>
      <c r="I984" s="67"/>
      <c r="J984" s="67"/>
      <c r="K984" s="68"/>
      <c r="L984" s="67"/>
      <c r="M984" s="1"/>
      <c r="N984" s="69"/>
      <c r="O984" s="69"/>
      <c r="P984" s="69"/>
      <c r="Q984" s="69"/>
      <c r="R984" s="69"/>
      <c r="S984" s="69"/>
      <c r="T984" s="66"/>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spans="1:43" ht="15.75" customHeight="1" x14ac:dyDescent="0.2">
      <c r="A985" s="1"/>
      <c r="B985" s="1"/>
      <c r="C985" s="1"/>
      <c r="D985" s="67"/>
      <c r="E985" s="22"/>
      <c r="F985" s="67"/>
      <c r="G985" s="67"/>
      <c r="H985" s="67"/>
      <c r="I985" s="67"/>
      <c r="J985" s="67"/>
      <c r="K985" s="68"/>
      <c r="L985" s="67"/>
      <c r="M985" s="1"/>
      <c r="N985" s="69"/>
      <c r="O985" s="69"/>
      <c r="P985" s="69"/>
      <c r="Q985" s="69"/>
      <c r="R985" s="69"/>
      <c r="S985" s="69"/>
      <c r="T985" s="66"/>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spans="1:43" ht="15.75" customHeight="1" x14ac:dyDescent="0.2">
      <c r="A986" s="1"/>
      <c r="B986" s="1"/>
      <c r="C986" s="1"/>
      <c r="D986" s="67"/>
      <c r="E986" s="22"/>
      <c r="F986" s="67"/>
      <c r="G986" s="67"/>
      <c r="H986" s="67"/>
      <c r="I986" s="67"/>
      <c r="J986" s="67"/>
      <c r="K986" s="68"/>
      <c r="L986" s="67"/>
      <c r="M986" s="1"/>
      <c r="N986" s="69"/>
      <c r="O986" s="69"/>
      <c r="P986" s="69"/>
      <c r="Q986" s="69"/>
      <c r="R986" s="69"/>
      <c r="S986" s="69"/>
      <c r="T986" s="66"/>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spans="1:43" ht="15.75" customHeight="1" x14ac:dyDescent="0.2">
      <c r="A987" s="1"/>
      <c r="B987" s="1"/>
      <c r="C987" s="1"/>
      <c r="D987" s="67"/>
      <c r="E987" s="22"/>
      <c r="F987" s="67"/>
      <c r="G987" s="67"/>
      <c r="H987" s="67"/>
      <c r="I987" s="67"/>
      <c r="J987" s="67"/>
      <c r="K987" s="68"/>
      <c r="L987" s="67"/>
      <c r="M987" s="1"/>
      <c r="N987" s="69"/>
      <c r="O987" s="69"/>
      <c r="P987" s="69"/>
      <c r="Q987" s="69"/>
      <c r="R987" s="69"/>
      <c r="S987" s="69"/>
      <c r="T987" s="66"/>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spans="1:43" ht="15.75" customHeight="1" x14ac:dyDescent="0.2">
      <c r="A988" s="1"/>
      <c r="B988" s="1"/>
      <c r="C988" s="1"/>
      <c r="D988" s="67"/>
      <c r="E988" s="22"/>
      <c r="F988" s="67"/>
      <c r="G988" s="67"/>
      <c r="H988" s="67"/>
      <c r="I988" s="67"/>
      <c r="J988" s="67"/>
      <c r="K988" s="68"/>
      <c r="L988" s="67"/>
      <c r="M988" s="1"/>
      <c r="N988" s="69"/>
      <c r="O988" s="69"/>
      <c r="P988" s="69"/>
      <c r="Q988" s="69"/>
      <c r="R988" s="69"/>
      <c r="S988" s="69"/>
      <c r="T988" s="66"/>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spans="1:43" ht="15.75" customHeight="1" x14ac:dyDescent="0.2">
      <c r="A989" s="1"/>
      <c r="B989" s="1"/>
      <c r="C989" s="1"/>
      <c r="D989" s="67"/>
      <c r="E989" s="22"/>
      <c r="F989" s="67"/>
      <c r="G989" s="67"/>
      <c r="H989" s="67"/>
      <c r="I989" s="67"/>
      <c r="J989" s="67"/>
      <c r="K989" s="68"/>
      <c r="L989" s="67"/>
      <c r="M989" s="1"/>
      <c r="N989" s="69"/>
      <c r="O989" s="69"/>
      <c r="P989" s="69"/>
      <c r="Q989" s="69"/>
      <c r="R989" s="69"/>
      <c r="S989" s="69"/>
      <c r="T989" s="66"/>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spans="1:43" ht="15.75" customHeight="1" x14ac:dyDescent="0.2">
      <c r="A990" s="1"/>
      <c r="B990" s="1"/>
      <c r="C990" s="1"/>
      <c r="D990" s="67"/>
      <c r="E990" s="22"/>
      <c r="F990" s="67"/>
      <c r="G990" s="67"/>
      <c r="H990" s="67"/>
      <c r="I990" s="67"/>
      <c r="J990" s="67"/>
      <c r="K990" s="68"/>
      <c r="L990" s="67"/>
      <c r="M990" s="1"/>
      <c r="N990" s="69"/>
      <c r="O990" s="69"/>
      <c r="P990" s="69"/>
      <c r="Q990" s="69"/>
      <c r="R990" s="69"/>
      <c r="S990" s="69"/>
      <c r="T990" s="66"/>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spans="1:43" ht="15.75" customHeight="1" x14ac:dyDescent="0.2">
      <c r="A991" s="1"/>
      <c r="B991" s="1"/>
      <c r="C991" s="1"/>
      <c r="D991" s="67"/>
      <c r="E991" s="22"/>
      <c r="F991" s="67"/>
      <c r="G991" s="67"/>
      <c r="H991" s="67"/>
      <c r="I991" s="67"/>
      <c r="J991" s="67"/>
      <c r="K991" s="68"/>
      <c r="L991" s="67"/>
      <c r="M991" s="1"/>
      <c r="N991" s="69"/>
      <c r="O991" s="69"/>
      <c r="P991" s="69"/>
      <c r="Q991" s="69"/>
      <c r="R991" s="69"/>
      <c r="S991" s="69"/>
      <c r="T991" s="66"/>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spans="1:43" ht="15.75" customHeight="1" x14ac:dyDescent="0.2">
      <c r="A992" s="1"/>
      <c r="B992" s="1"/>
      <c r="C992" s="1"/>
      <c r="D992" s="67"/>
      <c r="E992" s="22"/>
      <c r="F992" s="67"/>
      <c r="G992" s="67"/>
      <c r="H992" s="67"/>
      <c r="I992" s="67"/>
      <c r="J992" s="67"/>
      <c r="K992" s="68"/>
      <c r="L992" s="67"/>
      <c r="M992" s="1"/>
      <c r="N992" s="69"/>
      <c r="O992" s="69"/>
      <c r="P992" s="69"/>
      <c r="Q992" s="69"/>
      <c r="R992" s="69"/>
      <c r="S992" s="69"/>
      <c r="T992" s="66"/>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spans="1:43" ht="15.75" customHeight="1" x14ac:dyDescent="0.2">
      <c r="A993" s="1"/>
      <c r="B993" s="1"/>
      <c r="C993" s="1"/>
      <c r="D993" s="67"/>
      <c r="E993" s="22"/>
      <c r="F993" s="67"/>
      <c r="G993" s="67"/>
      <c r="H993" s="67"/>
      <c r="I993" s="67"/>
      <c r="J993" s="67"/>
      <c r="K993" s="68"/>
      <c r="L993" s="67"/>
      <c r="M993" s="1"/>
      <c r="N993" s="69"/>
      <c r="O993" s="69"/>
      <c r="P993" s="69"/>
      <c r="Q993" s="69"/>
      <c r="R993" s="69"/>
      <c r="S993" s="69"/>
      <c r="T993" s="66"/>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spans="1:43" ht="15.75" customHeight="1" x14ac:dyDescent="0.2">
      <c r="A994" s="1"/>
      <c r="B994" s="1"/>
      <c r="C994" s="1"/>
      <c r="D994" s="67"/>
      <c r="E994" s="22"/>
      <c r="F994" s="67"/>
      <c r="G994" s="67"/>
      <c r="H994" s="67"/>
      <c r="I994" s="67"/>
      <c r="J994" s="67"/>
      <c r="K994" s="68"/>
      <c r="L994" s="67"/>
      <c r="M994" s="1"/>
      <c r="N994" s="69"/>
      <c r="O994" s="69"/>
      <c r="P994" s="69"/>
      <c r="Q994" s="69"/>
      <c r="R994" s="69"/>
      <c r="S994" s="69"/>
      <c r="T994" s="66"/>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spans="1:43" ht="15.75" customHeight="1" x14ac:dyDescent="0.2">
      <c r="A995" s="1"/>
      <c r="B995" s="1"/>
      <c r="C995" s="1"/>
      <c r="D995" s="67"/>
      <c r="E995" s="22"/>
      <c r="F995" s="67"/>
      <c r="G995" s="67"/>
      <c r="H995" s="67"/>
      <c r="I995" s="67"/>
      <c r="J995" s="67"/>
      <c r="K995" s="68"/>
      <c r="L995" s="67"/>
      <c r="M995" s="1"/>
      <c r="N995" s="69"/>
      <c r="O995" s="69"/>
      <c r="P995" s="69"/>
      <c r="Q995" s="69"/>
      <c r="R995" s="69"/>
      <c r="S995" s="69"/>
      <c r="T995" s="66"/>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spans="1:43" ht="15.75" customHeight="1" x14ac:dyDescent="0.2">
      <c r="A996" s="1"/>
      <c r="B996" s="1"/>
      <c r="C996" s="1"/>
      <c r="D996" s="67"/>
      <c r="E996" s="22"/>
      <c r="F996" s="67"/>
      <c r="G996" s="67"/>
      <c r="H996" s="67"/>
      <c r="I996" s="67"/>
      <c r="J996" s="67"/>
      <c r="K996" s="68"/>
      <c r="L996" s="67"/>
      <c r="M996" s="1"/>
      <c r="N996" s="69"/>
      <c r="O996" s="69"/>
      <c r="P996" s="69"/>
      <c r="Q996" s="69"/>
      <c r="R996" s="69"/>
      <c r="S996" s="69"/>
      <c r="T996" s="66"/>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spans="1:43" ht="15.75" customHeight="1" x14ac:dyDescent="0.2">
      <c r="A997" s="1"/>
      <c r="B997" s="1"/>
      <c r="C997" s="1"/>
      <c r="D997" s="67"/>
      <c r="E997" s="22"/>
      <c r="F997" s="67"/>
      <c r="G997" s="67"/>
      <c r="H997" s="67"/>
      <c r="I997" s="67"/>
      <c r="J997" s="67"/>
      <c r="K997" s="68"/>
      <c r="L997" s="67"/>
      <c r="M997" s="1"/>
      <c r="N997" s="69"/>
      <c r="O997" s="69"/>
      <c r="P997" s="69"/>
      <c r="Q997" s="69"/>
      <c r="R997" s="69"/>
      <c r="S997" s="69"/>
      <c r="T997" s="66"/>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spans="1:43" ht="15.75" customHeight="1" x14ac:dyDescent="0.2">
      <c r="A998" s="1"/>
      <c r="B998" s="1"/>
      <c r="C998" s="1"/>
      <c r="D998" s="67"/>
      <c r="E998" s="22"/>
      <c r="F998" s="67"/>
      <c r="G998" s="67"/>
      <c r="H998" s="67"/>
      <c r="I998" s="67"/>
      <c r="J998" s="67"/>
      <c r="K998" s="68"/>
      <c r="L998" s="67"/>
      <c r="M998" s="1"/>
      <c r="N998" s="69"/>
      <c r="O998" s="69"/>
      <c r="P998" s="69"/>
      <c r="Q998" s="69"/>
      <c r="R998" s="69"/>
      <c r="S998" s="69"/>
      <c r="T998" s="66"/>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spans="1:43" ht="15.75" customHeight="1" x14ac:dyDescent="0.2">
      <c r="A999" s="1"/>
      <c r="B999" s="1"/>
      <c r="C999" s="1"/>
      <c r="D999" s="67"/>
      <c r="E999" s="22"/>
      <c r="F999" s="67"/>
      <c r="G999" s="67"/>
      <c r="H999" s="67"/>
      <c r="I999" s="67"/>
      <c r="J999" s="67"/>
      <c r="K999" s="68"/>
      <c r="L999" s="67"/>
      <c r="M999" s="1"/>
      <c r="N999" s="69"/>
      <c r="O999" s="69"/>
      <c r="P999" s="69"/>
      <c r="Q999" s="69"/>
      <c r="R999" s="69"/>
      <c r="S999" s="69"/>
      <c r="T999" s="66"/>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spans="1:43" ht="15.75" customHeight="1" x14ac:dyDescent="0.2">
      <c r="A1000" s="1"/>
      <c r="B1000" s="1"/>
      <c r="C1000" s="1"/>
      <c r="D1000" s="67"/>
      <c r="E1000" s="22"/>
      <c r="F1000" s="67"/>
      <c r="G1000" s="67"/>
      <c r="H1000" s="67"/>
      <c r="I1000" s="67"/>
      <c r="J1000" s="67"/>
      <c r="K1000" s="68"/>
      <c r="L1000" s="67"/>
      <c r="M1000" s="1"/>
      <c r="N1000" s="69"/>
      <c r="O1000" s="69"/>
      <c r="P1000" s="69"/>
      <c r="Q1000" s="69"/>
      <c r="R1000" s="69"/>
      <c r="S1000" s="69"/>
      <c r="T1000" s="66"/>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sheetData>
  <autoFilter ref="W1:W299" xr:uid="{00000000-0009-0000-0000-000004000000}"/>
  <mergeCells count="8">
    <mergeCell ref="K6:K7"/>
    <mergeCell ref="N6:S6"/>
    <mergeCell ref="T6:T7"/>
    <mergeCell ref="D2:E2"/>
    <mergeCell ref="D3:E3"/>
    <mergeCell ref="E6:F6"/>
    <mergeCell ref="G6:H6"/>
    <mergeCell ref="I6:J6"/>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'Z3 CONDITION VALUE'!$A$3:$A$5</xm:f>
          </x14:formula1>
          <xm:sqref>I8:I255</xm:sqref>
        </x14:dataValidation>
        <x14:dataValidation type="list" allowBlank="1" showErrorMessage="1" xr:uid="{00000000-0002-0000-0400-000001000000}">
          <x14:formula1>
            <xm:f>'Z1 HAB CLASS'!$D$21:$D$35</xm:f>
          </x14:formula1>
          <xm:sqref>E8:E255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E7" sqref="E7"/>
    </sheetView>
  </sheetViews>
  <sheetFormatPr baseColWidth="10" defaultColWidth="14.5" defaultRowHeight="15" customHeight="1" x14ac:dyDescent="0.2"/>
  <cols>
    <col min="1" max="1" width="2.5" customWidth="1"/>
    <col min="2" max="2" width="3.1640625" customWidth="1"/>
    <col min="3" max="3" width="3.33203125" customWidth="1"/>
    <col min="4" max="4" width="13.5" customWidth="1"/>
    <col min="5" max="5" width="34.33203125" customWidth="1"/>
    <col min="6" max="6" width="10.83203125" customWidth="1"/>
    <col min="7" max="7" width="13.5" customWidth="1"/>
    <col min="8" max="8" width="13.83203125" customWidth="1"/>
    <col min="9" max="9" width="15.5" customWidth="1"/>
    <col min="10" max="10" width="11.6640625" customWidth="1"/>
    <col min="11" max="11" width="29.1640625" customWidth="1"/>
    <col min="12" max="12" width="15.83203125" customWidth="1"/>
    <col min="13" max="13" width="14.5" customWidth="1"/>
    <col min="14" max="14" width="15.33203125" customWidth="1"/>
    <col min="15" max="15" width="97.6640625" customWidth="1"/>
    <col min="16" max="18" width="9.1640625" customWidth="1"/>
    <col min="19" max="19" width="2.6640625" hidden="1" customWidth="1"/>
    <col min="20" max="26" width="9.1640625" customWidth="1"/>
  </cols>
  <sheetData>
    <row r="1" spans="1:26" x14ac:dyDescent="0.2">
      <c r="A1" s="1"/>
      <c r="B1" s="1"/>
      <c r="C1" s="1"/>
      <c r="D1" s="1"/>
      <c r="E1" s="2"/>
      <c r="F1" s="2"/>
      <c r="G1" s="1"/>
      <c r="H1" s="1"/>
      <c r="I1" s="1"/>
      <c r="J1" s="1"/>
      <c r="K1" s="2"/>
      <c r="L1" s="2"/>
      <c r="M1" s="2"/>
      <c r="N1" s="2"/>
      <c r="O1" s="25"/>
      <c r="P1" s="1"/>
      <c r="Q1" s="1"/>
      <c r="R1" s="1"/>
      <c r="S1" s="1">
        <v>1</v>
      </c>
      <c r="T1" s="1"/>
      <c r="U1" s="1"/>
      <c r="V1" s="1"/>
      <c r="W1" s="1"/>
      <c r="X1" s="1"/>
      <c r="Y1" s="1"/>
      <c r="Z1" s="1"/>
    </row>
    <row r="2" spans="1:26" x14ac:dyDescent="0.2">
      <c r="A2" s="1"/>
      <c r="B2" s="1"/>
      <c r="C2" s="1"/>
      <c r="D2" s="677" t="s">
        <v>49</v>
      </c>
      <c r="E2" s="617"/>
      <c r="F2" s="2"/>
      <c r="G2" s="1"/>
      <c r="H2" s="1"/>
      <c r="I2" s="1"/>
      <c r="J2" s="1"/>
      <c r="K2" s="2"/>
      <c r="L2" s="2"/>
      <c r="M2" s="2"/>
      <c r="N2" s="2"/>
      <c r="O2" s="25"/>
      <c r="P2" s="1"/>
      <c r="Q2" s="1"/>
      <c r="R2" s="1"/>
      <c r="S2" s="1">
        <v>1</v>
      </c>
      <c r="T2" s="1"/>
      <c r="U2" s="1"/>
      <c r="V2" s="1"/>
      <c r="W2" s="1"/>
      <c r="X2" s="1"/>
      <c r="Y2" s="1"/>
      <c r="Z2" s="1"/>
    </row>
    <row r="3" spans="1:26" x14ac:dyDescent="0.2">
      <c r="A3" s="1"/>
      <c r="B3" s="1"/>
      <c r="C3" s="1"/>
      <c r="D3" s="681" t="s">
        <v>80</v>
      </c>
      <c r="E3" s="662"/>
      <c r="F3" s="2"/>
      <c r="G3" s="1"/>
      <c r="H3" s="1"/>
      <c r="I3" s="1"/>
      <c r="J3" s="1"/>
      <c r="K3" s="2"/>
      <c r="L3" s="2"/>
      <c r="M3" s="2"/>
      <c r="N3" s="2"/>
      <c r="O3" s="25"/>
      <c r="P3" s="1"/>
      <c r="Q3" s="1"/>
      <c r="R3" s="1"/>
      <c r="S3" s="1">
        <v>1</v>
      </c>
      <c r="T3" s="1"/>
      <c r="U3" s="1"/>
      <c r="V3" s="1"/>
      <c r="W3" s="1"/>
      <c r="X3" s="1"/>
      <c r="Y3" s="1"/>
      <c r="Z3" s="1"/>
    </row>
    <row r="4" spans="1:26" x14ac:dyDescent="0.2">
      <c r="A4" s="1"/>
      <c r="B4" s="1"/>
      <c r="C4" s="1"/>
      <c r="D4" s="1"/>
      <c r="E4" s="2"/>
      <c r="F4" s="2"/>
      <c r="G4" s="1"/>
      <c r="H4" s="1"/>
      <c r="I4" s="1"/>
      <c r="J4" s="1"/>
      <c r="K4" s="2"/>
      <c r="L4" s="2"/>
      <c r="M4" s="2"/>
      <c r="N4" s="2"/>
      <c r="O4" s="25"/>
      <c r="P4" s="1"/>
      <c r="Q4" s="1"/>
      <c r="R4" s="1"/>
      <c r="S4" s="1">
        <v>1</v>
      </c>
      <c r="T4" s="1"/>
      <c r="U4" s="1"/>
      <c r="V4" s="1"/>
      <c r="W4" s="1"/>
      <c r="X4" s="1"/>
      <c r="Y4" s="1"/>
      <c r="Z4" s="1"/>
    </row>
    <row r="5" spans="1:26" ht="15.75" customHeight="1" x14ac:dyDescent="0.2">
      <c r="A5" s="1"/>
      <c r="B5" s="1"/>
      <c r="C5" s="1"/>
      <c r="D5" s="152"/>
      <c r="E5" s="682" t="s">
        <v>27</v>
      </c>
      <c r="F5" s="619"/>
      <c r="G5" s="688" t="s">
        <v>28</v>
      </c>
      <c r="H5" s="617"/>
      <c r="I5" s="688" t="s">
        <v>29</v>
      </c>
      <c r="J5" s="617"/>
      <c r="K5" s="157" t="s">
        <v>54</v>
      </c>
      <c r="L5" s="684" t="s">
        <v>73</v>
      </c>
      <c r="M5" s="617"/>
      <c r="N5" s="685" t="s">
        <v>81</v>
      </c>
      <c r="O5" s="679" t="s">
        <v>33</v>
      </c>
      <c r="P5" s="1"/>
      <c r="Q5" s="1"/>
      <c r="R5" s="1"/>
      <c r="S5" s="1">
        <v>1</v>
      </c>
      <c r="T5" s="1"/>
      <c r="U5" s="1"/>
      <c r="V5" s="1"/>
      <c r="W5" s="1"/>
      <c r="X5" s="1"/>
      <c r="Y5" s="1"/>
      <c r="Z5" s="1"/>
    </row>
    <row r="6" spans="1:26" ht="32" x14ac:dyDescent="0.2">
      <c r="A6" s="1"/>
      <c r="B6" s="1"/>
      <c r="C6" s="1"/>
      <c r="D6" s="154" t="s">
        <v>34</v>
      </c>
      <c r="E6" s="155" t="s">
        <v>35</v>
      </c>
      <c r="F6" s="156" t="s">
        <v>64</v>
      </c>
      <c r="G6" s="157" t="s">
        <v>28</v>
      </c>
      <c r="H6" s="156" t="s">
        <v>37</v>
      </c>
      <c r="I6" s="157" t="s">
        <v>29</v>
      </c>
      <c r="J6" s="156" t="s">
        <v>37</v>
      </c>
      <c r="K6" s="176" t="s">
        <v>69</v>
      </c>
      <c r="L6" s="157" t="s">
        <v>73</v>
      </c>
      <c r="M6" s="156" t="s">
        <v>56</v>
      </c>
      <c r="N6" s="686"/>
      <c r="O6" s="687"/>
      <c r="P6" s="1"/>
      <c r="Q6" s="1"/>
      <c r="R6" s="1"/>
      <c r="S6" s="1">
        <f t="shared" ref="S6:S256" si="0">IF(F6="",0,1)</f>
        <v>1</v>
      </c>
      <c r="T6" s="1"/>
      <c r="U6" s="1"/>
      <c r="V6" s="1"/>
      <c r="W6" s="1"/>
      <c r="X6" s="1"/>
      <c r="Y6" s="1"/>
      <c r="Z6" s="1"/>
    </row>
    <row r="7" spans="1:26" x14ac:dyDescent="0.2">
      <c r="A7" s="1"/>
      <c r="B7" s="1"/>
      <c r="C7" s="1"/>
      <c r="D7" s="159">
        <v>1</v>
      </c>
      <c r="E7" s="177"/>
      <c r="F7" s="140"/>
      <c r="G7" s="135" t="str">
        <f>IFERROR(VLOOKUP(E7,'Z1 HAB CLASS'!$D$4:$E$45,2,FALSE)," ")</f>
        <v xml:space="preserve"> </v>
      </c>
      <c r="H7" s="137" t="str">
        <f>IFERROR(VLOOKUP(G7,'Z1 HAB CLASS'!$L$3:$N$9,2,FALSE)," ")</f>
        <v xml:space="preserve"> </v>
      </c>
      <c r="I7" s="161"/>
      <c r="J7" s="137" t="str">
        <f>IFERROR(VLOOKUP(I7,'Z3 CONDITION VALUE'!$A$3:$B$5,2,FALSE)," ")</f>
        <v xml:space="preserve"> </v>
      </c>
      <c r="K7" s="135" t="str">
        <f t="array" ref="K7">IFERROR(INDEX('Z7 TARGET CREATION'!$C$3:$F$40,MATCH(E7,'Z7 TARGET CREATION'!$B$3:$B$40,0),MATCH(I7,'Z7 TARGET CREATION'!$C$2:$F$2,0)),"")</f>
        <v/>
      </c>
      <c r="L7" s="135" t="str">
        <f>IF(E7="","",VLOOKUP(E7,'Z7 TARGET CREATION'!$G$3:$I$40,3,FALSE))</f>
        <v/>
      </c>
      <c r="M7" s="137" t="str">
        <f>IF(E7="","",VLOOKUP(E7,'Z7 TARGET CREATION'!$G$3:$H$40,2, FALSE))</f>
        <v/>
      </c>
      <c r="N7" s="178" t="str">
        <f t="shared" ref="N7:N254" si="1">IFERROR(F7*H7*J7*M7, "")</f>
        <v/>
      </c>
      <c r="O7" s="139"/>
      <c r="P7" s="1"/>
      <c r="Q7" s="1"/>
      <c r="R7" s="1"/>
      <c r="S7" s="1">
        <f t="shared" si="0"/>
        <v>0</v>
      </c>
      <c r="T7" s="1"/>
      <c r="U7" s="1"/>
      <c r="V7" s="1"/>
      <c r="W7" s="1"/>
      <c r="X7" s="1"/>
      <c r="Y7" s="1"/>
      <c r="Z7" s="1"/>
    </row>
    <row r="8" spans="1:26" x14ac:dyDescent="0.2">
      <c r="A8" s="1"/>
      <c r="B8" s="1"/>
      <c r="C8" s="1"/>
      <c r="D8" s="166">
        <v>2</v>
      </c>
      <c r="E8" s="177"/>
      <c r="F8" s="140"/>
      <c r="G8" s="39" t="str">
        <f>IFERROR(VLOOKUP(E8,'Z1 HAB CLASS'!$D$4:$E$45,2,FALSE)," ")</f>
        <v xml:space="preserve"> </v>
      </c>
      <c r="H8" s="40" t="str">
        <f>IFERROR(VLOOKUP(G8,'Z1 HAB CLASS'!$L$3:$N$9,2,FALSE)," ")</f>
        <v xml:space="preserve"> </v>
      </c>
      <c r="I8" s="41"/>
      <c r="J8" s="40" t="str">
        <f>IFERROR(VLOOKUP(I8,'Z3 CONDITION VALUE'!$A$3:$B$5,2,FALSE)," ")</f>
        <v xml:space="preserve"> </v>
      </c>
      <c r="K8" s="39" t="str">
        <f t="array" ref="K8">IFERROR(INDEX('Z7 TARGET CREATION'!$C$3:$F$40,MATCH(E8,'Z7 TARGET CREATION'!$B$3:$B$40,0),MATCH(I8,'Z7 TARGET CREATION'!$C$2:$F$2,0)),"")</f>
        <v/>
      </c>
      <c r="L8" s="39" t="str">
        <f>IF(E8="","",VLOOKUP(E8,'Z7 TARGET CREATION'!$G$3:$I$40,3,FALSE))</f>
        <v/>
      </c>
      <c r="M8" s="40" t="str">
        <f>IF(E8="","",VLOOKUP(E8,'Z7 TARGET CREATION'!$G$3:$H$40,2, FALSE))</f>
        <v/>
      </c>
      <c r="N8" s="178" t="str">
        <f t="shared" si="1"/>
        <v/>
      </c>
      <c r="O8" s="142"/>
      <c r="P8" s="1"/>
      <c r="Q8" s="1"/>
      <c r="R8" s="1"/>
      <c r="S8" s="1">
        <f t="shared" si="0"/>
        <v>0</v>
      </c>
      <c r="T8" s="1"/>
      <c r="U8" s="1"/>
      <c r="V8" s="1"/>
      <c r="W8" s="1"/>
      <c r="X8" s="1"/>
      <c r="Y8" s="1"/>
      <c r="Z8" s="1"/>
    </row>
    <row r="9" spans="1:26" x14ac:dyDescent="0.2">
      <c r="A9" s="1"/>
      <c r="B9" s="1"/>
      <c r="C9" s="1"/>
      <c r="D9" s="166">
        <v>3</v>
      </c>
      <c r="E9" s="177"/>
      <c r="F9" s="140"/>
      <c r="G9" s="39" t="str">
        <f>IFERROR(VLOOKUP(E9,'Z1 HAB CLASS'!$D$4:$E$45,2,FALSE)," ")</f>
        <v xml:space="preserve"> </v>
      </c>
      <c r="H9" s="40" t="str">
        <f>IFERROR(VLOOKUP(G9,'Z1 HAB CLASS'!$L$3:$N$9,2,FALSE)," ")</f>
        <v xml:space="preserve"> </v>
      </c>
      <c r="I9" s="41"/>
      <c r="J9" s="40" t="str">
        <f>IFERROR(VLOOKUP(I9,'Z3 CONDITION VALUE'!$A$3:$B$5,2,FALSE)," ")</f>
        <v xml:space="preserve"> </v>
      </c>
      <c r="K9" s="39" t="str">
        <f t="array" ref="K9">IFERROR(INDEX('Z7 TARGET CREATION'!$C$3:$F$40,MATCH(E9,'Z7 TARGET CREATION'!$B$3:$B$40,0),MATCH(I9,'Z7 TARGET CREATION'!$C$2:$F$2,0)),"")</f>
        <v/>
      </c>
      <c r="L9" s="39" t="str">
        <f>IF(E9="","",VLOOKUP(E9,'Z7 TARGET CREATION'!$G$3:$I$40,3,FALSE))</f>
        <v/>
      </c>
      <c r="M9" s="40" t="str">
        <f>IF(E9="","",VLOOKUP(E9,'Z7 TARGET CREATION'!$G$3:$H$40,2, FALSE))</f>
        <v/>
      </c>
      <c r="N9" s="178" t="str">
        <f t="shared" si="1"/>
        <v/>
      </c>
      <c r="O9" s="142"/>
      <c r="P9" s="1"/>
      <c r="Q9" s="1"/>
      <c r="R9" s="1"/>
      <c r="S9" s="1">
        <f t="shared" si="0"/>
        <v>0</v>
      </c>
      <c r="T9" s="1"/>
      <c r="U9" s="1"/>
      <c r="V9" s="1"/>
      <c r="W9" s="1"/>
      <c r="X9" s="1"/>
      <c r="Y9" s="1"/>
      <c r="Z9" s="1"/>
    </row>
    <row r="10" spans="1:26" x14ac:dyDescent="0.2">
      <c r="A10" s="1"/>
      <c r="B10" s="1"/>
      <c r="C10" s="1"/>
      <c r="D10" s="166">
        <v>4</v>
      </c>
      <c r="E10" s="177"/>
      <c r="F10" s="140"/>
      <c r="G10" s="39" t="str">
        <f>IFERROR(VLOOKUP(E10,'Z1 HAB CLASS'!$D$4:$E$45,2,FALSE)," ")</f>
        <v xml:space="preserve"> </v>
      </c>
      <c r="H10" s="40" t="str">
        <f>IFERROR(VLOOKUP(G10,'Z1 HAB CLASS'!$L$3:$N$9,2,FALSE)," ")</f>
        <v xml:space="preserve"> </v>
      </c>
      <c r="I10" s="41"/>
      <c r="J10" s="40" t="str">
        <f>IFERROR(VLOOKUP(I10,'Z3 CONDITION VALUE'!$A$3:$B$5,2,FALSE)," ")</f>
        <v xml:space="preserve"> </v>
      </c>
      <c r="K10" s="39" t="str">
        <f t="array" ref="K10">IFERROR(INDEX('Z7 TARGET CREATION'!$C$3:$F$40,MATCH(E10,'Z7 TARGET CREATION'!$B$3:$B$40,0),MATCH(I10,'Z7 TARGET CREATION'!$C$2:$F$2,0)),"")</f>
        <v/>
      </c>
      <c r="L10" s="39" t="str">
        <f>IF(E10="","",VLOOKUP(E10,'Z7 TARGET CREATION'!$G$3:$I$40,3,FALSE))</f>
        <v/>
      </c>
      <c r="M10" s="40" t="str">
        <f>IF(E10="","",VLOOKUP(E10,'Z7 TARGET CREATION'!$G$3:$H$40,2, FALSE))</f>
        <v/>
      </c>
      <c r="N10" s="178" t="str">
        <f t="shared" si="1"/>
        <v/>
      </c>
      <c r="O10" s="142"/>
      <c r="P10" s="1"/>
      <c r="Q10" s="1"/>
      <c r="R10" s="1"/>
      <c r="S10" s="1">
        <f t="shared" si="0"/>
        <v>0</v>
      </c>
      <c r="T10" s="1"/>
      <c r="U10" s="1"/>
      <c r="V10" s="1"/>
      <c r="W10" s="1"/>
      <c r="X10" s="1"/>
      <c r="Y10" s="1"/>
      <c r="Z10" s="1"/>
    </row>
    <row r="11" spans="1:26" x14ac:dyDescent="0.2">
      <c r="A11" s="1"/>
      <c r="B11" s="1"/>
      <c r="C11" s="1"/>
      <c r="D11" s="166">
        <v>5</v>
      </c>
      <c r="E11" s="177"/>
      <c r="F11" s="140"/>
      <c r="G11" s="39" t="str">
        <f>IFERROR(VLOOKUP(E11,'Z1 HAB CLASS'!$D$4:$E$45,2,FALSE)," ")</f>
        <v xml:space="preserve"> </v>
      </c>
      <c r="H11" s="40" t="str">
        <f>IFERROR(VLOOKUP(G11,'Z1 HAB CLASS'!$L$3:$N$9,2,FALSE)," ")</f>
        <v xml:space="preserve"> </v>
      </c>
      <c r="I11" s="41"/>
      <c r="J11" s="40" t="str">
        <f>IFERROR(VLOOKUP(I11,'Z3 CONDITION VALUE'!$A$3:$B$5,2,FALSE)," ")</f>
        <v xml:space="preserve"> </v>
      </c>
      <c r="K11" s="39" t="str">
        <f t="array" ref="K11">IFERROR(INDEX('Z7 TARGET CREATION'!$C$3:$F$40,MATCH(E11,'Z7 TARGET CREATION'!$B$3:$B$40,0),MATCH(I11,'Z7 TARGET CREATION'!$C$2:$F$2,0)),"")</f>
        <v/>
      </c>
      <c r="L11" s="39" t="str">
        <f>IF(E11="","",VLOOKUP(E11,'Z7 TARGET CREATION'!$G$3:$I$40,3,FALSE))</f>
        <v/>
      </c>
      <c r="M11" s="40" t="str">
        <f>IF(E11="","",VLOOKUP(E11,'Z7 TARGET CREATION'!$G$3:$H$40,2, FALSE))</f>
        <v/>
      </c>
      <c r="N11" s="178" t="str">
        <f t="shared" si="1"/>
        <v/>
      </c>
      <c r="O11" s="142"/>
      <c r="P11" s="1"/>
      <c r="Q11" s="1"/>
      <c r="R11" s="1"/>
      <c r="S11" s="1">
        <f t="shared" si="0"/>
        <v>0</v>
      </c>
      <c r="T11" s="1"/>
      <c r="U11" s="1"/>
      <c r="V11" s="1"/>
      <c r="W11" s="1"/>
      <c r="X11" s="1"/>
      <c r="Y11" s="1"/>
      <c r="Z11" s="1"/>
    </row>
    <row r="12" spans="1:26" x14ac:dyDescent="0.2">
      <c r="A12" s="1"/>
      <c r="B12" s="1"/>
      <c r="C12" s="1"/>
      <c r="D12" s="166">
        <v>6</v>
      </c>
      <c r="E12" s="177"/>
      <c r="F12" s="140"/>
      <c r="G12" s="39" t="str">
        <f>IFERROR(VLOOKUP(E12,'Z1 HAB CLASS'!$D$4:$E$45,2,FALSE)," ")</f>
        <v xml:space="preserve"> </v>
      </c>
      <c r="H12" s="40" t="str">
        <f>IFERROR(VLOOKUP(G12,'Z1 HAB CLASS'!$L$3:$N$9,2,FALSE)," ")</f>
        <v xml:space="preserve"> </v>
      </c>
      <c r="I12" s="41"/>
      <c r="J12" s="40" t="str">
        <f>IFERROR(VLOOKUP(I12,'Z3 CONDITION VALUE'!$A$3:$B$5,2,FALSE)," ")</f>
        <v xml:space="preserve"> </v>
      </c>
      <c r="K12" s="39" t="str">
        <f t="array" ref="K12">IFERROR(INDEX('Z7 TARGET CREATION'!$C$3:$F$40,MATCH(E12,'Z7 TARGET CREATION'!$B$3:$B$40,0),MATCH(I12,'Z7 TARGET CREATION'!$C$2:$F$2,0)),"")</f>
        <v/>
      </c>
      <c r="L12" s="39" t="str">
        <f>IF(E12="","",VLOOKUP(E12,'Z7 TARGET CREATION'!$G$3:$I$40,3,FALSE))</f>
        <v/>
      </c>
      <c r="M12" s="40" t="str">
        <f>IF(E12="","",VLOOKUP(E12,'Z7 TARGET CREATION'!$G$3:$H$40,2, FALSE))</f>
        <v/>
      </c>
      <c r="N12" s="178" t="str">
        <f t="shared" si="1"/>
        <v/>
      </c>
      <c r="O12" s="142"/>
      <c r="P12" s="1"/>
      <c r="Q12" s="1"/>
      <c r="R12" s="1"/>
      <c r="S12" s="1">
        <f t="shared" si="0"/>
        <v>0</v>
      </c>
      <c r="T12" s="1"/>
      <c r="U12" s="1"/>
      <c r="V12" s="1"/>
      <c r="W12" s="1"/>
      <c r="X12" s="1"/>
      <c r="Y12" s="1"/>
      <c r="Z12" s="1"/>
    </row>
    <row r="13" spans="1:26" x14ac:dyDescent="0.2">
      <c r="A13" s="1"/>
      <c r="B13" s="1"/>
      <c r="C13" s="1"/>
      <c r="D13" s="166">
        <v>7</v>
      </c>
      <c r="E13" s="177"/>
      <c r="F13" s="140"/>
      <c r="G13" s="39" t="str">
        <f>IFERROR(VLOOKUP(E13,'Z1 HAB CLASS'!$D$4:$E$45,2,FALSE)," ")</f>
        <v xml:space="preserve"> </v>
      </c>
      <c r="H13" s="40" t="str">
        <f>IFERROR(VLOOKUP(G13,'Z1 HAB CLASS'!$L$3:$N$9,2,FALSE)," ")</f>
        <v xml:space="preserve"> </v>
      </c>
      <c r="I13" s="41"/>
      <c r="J13" s="40" t="str">
        <f>IFERROR(VLOOKUP(I13,'Z3 CONDITION VALUE'!$A$3:$B$5,2,FALSE)," ")</f>
        <v xml:space="preserve"> </v>
      </c>
      <c r="K13" s="39" t="str">
        <f t="array" ref="K13">IFERROR(INDEX('Z7 TARGET CREATION'!$C$3:$F$40,MATCH(E13,'Z7 TARGET CREATION'!$B$3:$B$40,0),MATCH(I13,'Z7 TARGET CREATION'!$C$2:$F$2,0)),"")</f>
        <v/>
      </c>
      <c r="L13" s="39" t="str">
        <f>IF(E13="","",VLOOKUP(E13,'Z7 TARGET CREATION'!$G$3:$I$40,3,FALSE))</f>
        <v/>
      </c>
      <c r="M13" s="40" t="str">
        <f>IF(E13="","",VLOOKUP(E13,'Z7 TARGET CREATION'!$G$3:$H$40,2, FALSE))</f>
        <v/>
      </c>
      <c r="N13" s="178" t="str">
        <f t="shared" si="1"/>
        <v/>
      </c>
      <c r="O13" s="142"/>
      <c r="P13" s="1"/>
      <c r="Q13" s="1"/>
      <c r="R13" s="1"/>
      <c r="S13" s="1">
        <f t="shared" si="0"/>
        <v>0</v>
      </c>
      <c r="T13" s="1"/>
      <c r="U13" s="1"/>
      <c r="V13" s="1"/>
      <c r="W13" s="1"/>
      <c r="X13" s="1"/>
      <c r="Y13" s="1"/>
      <c r="Z13" s="1"/>
    </row>
    <row r="14" spans="1:26" x14ac:dyDescent="0.2">
      <c r="A14" s="1"/>
      <c r="B14" s="1"/>
      <c r="C14" s="1"/>
      <c r="D14" s="166">
        <v>8</v>
      </c>
      <c r="E14" s="177"/>
      <c r="F14" s="140"/>
      <c r="G14" s="39" t="str">
        <f>IFERROR(VLOOKUP(E14,'Z1 HAB CLASS'!$D$4:$E$45,2,FALSE)," ")</f>
        <v xml:space="preserve"> </v>
      </c>
      <c r="H14" s="40" t="str">
        <f>IFERROR(VLOOKUP(G14,'Z1 HAB CLASS'!$L$3:$N$9,2,FALSE)," ")</f>
        <v xml:space="preserve"> </v>
      </c>
      <c r="I14" s="41"/>
      <c r="J14" s="40" t="str">
        <f>IFERROR(VLOOKUP(I14,'Z3 CONDITION VALUE'!$A$3:$B$5,2,FALSE)," ")</f>
        <v xml:space="preserve"> </v>
      </c>
      <c r="K14" s="39" t="str">
        <f t="array" ref="K14">IFERROR(INDEX('Z7 TARGET CREATION'!$C$3:$F$40,MATCH(E14,'Z7 TARGET CREATION'!$B$3:$B$40,0),MATCH(I14,'Z7 TARGET CREATION'!$C$2:$F$2,0)),"")</f>
        <v/>
      </c>
      <c r="L14" s="39" t="str">
        <f>IF(E14="","",VLOOKUP(E14,'Z7 TARGET CREATION'!$G$3:$I$40,3,FALSE))</f>
        <v/>
      </c>
      <c r="M14" s="40" t="str">
        <f>IF(E14="","",VLOOKUP(E14,'Z7 TARGET CREATION'!$G$3:$H$40,2, FALSE))</f>
        <v/>
      </c>
      <c r="N14" s="178" t="str">
        <f t="shared" si="1"/>
        <v/>
      </c>
      <c r="O14" s="142"/>
      <c r="P14" s="1"/>
      <c r="Q14" s="1"/>
      <c r="R14" s="1"/>
      <c r="S14" s="1">
        <f t="shared" si="0"/>
        <v>0</v>
      </c>
      <c r="T14" s="1"/>
      <c r="U14" s="1"/>
      <c r="V14" s="1"/>
      <c r="W14" s="1"/>
      <c r="X14" s="1"/>
      <c r="Y14" s="1"/>
      <c r="Z14" s="1"/>
    </row>
    <row r="15" spans="1:26" x14ac:dyDescent="0.2">
      <c r="A15" s="1"/>
      <c r="B15" s="1"/>
      <c r="C15" s="1"/>
      <c r="D15" s="166">
        <v>9</v>
      </c>
      <c r="E15" s="177"/>
      <c r="F15" s="140"/>
      <c r="G15" s="39" t="str">
        <f>IFERROR(VLOOKUP(E15,'Z1 HAB CLASS'!$D$4:$E$45,2,FALSE)," ")</f>
        <v xml:space="preserve"> </v>
      </c>
      <c r="H15" s="40" t="str">
        <f>IFERROR(VLOOKUP(G15,'Z1 HAB CLASS'!$L$3:$N$9,2,FALSE)," ")</f>
        <v xml:space="preserve"> </v>
      </c>
      <c r="I15" s="41"/>
      <c r="J15" s="40" t="str">
        <f>IFERROR(VLOOKUP(I15,'Z3 CONDITION VALUE'!$A$3:$B$5,2,FALSE)," ")</f>
        <v xml:space="preserve"> </v>
      </c>
      <c r="K15" s="39" t="str">
        <f t="array" ref="K15">IFERROR(INDEX('Z7 TARGET CREATION'!$C$3:$F$40,MATCH(E15,'Z7 TARGET CREATION'!$B$3:$B$40,0),MATCH(I15,'Z7 TARGET CREATION'!$C$2:$F$2,0)),"")</f>
        <v/>
      </c>
      <c r="L15" s="39" t="str">
        <f>IF(E15="","",VLOOKUP(E15,'Z7 TARGET CREATION'!$G$3:$I$40,3,FALSE))</f>
        <v/>
      </c>
      <c r="M15" s="40" t="str">
        <f>IF(E15="","",VLOOKUP(E15,'Z7 TARGET CREATION'!$G$3:$H$40,2, FALSE))</f>
        <v/>
      </c>
      <c r="N15" s="178" t="str">
        <f t="shared" si="1"/>
        <v/>
      </c>
      <c r="O15" s="142"/>
      <c r="P15" s="1"/>
      <c r="Q15" s="1"/>
      <c r="R15" s="1"/>
      <c r="S15" s="1">
        <f t="shared" si="0"/>
        <v>0</v>
      </c>
      <c r="T15" s="1"/>
      <c r="U15" s="1"/>
      <c r="V15" s="1"/>
      <c r="W15" s="1"/>
      <c r="X15" s="1"/>
      <c r="Y15" s="1"/>
      <c r="Z15" s="1"/>
    </row>
    <row r="16" spans="1:26" x14ac:dyDescent="0.2">
      <c r="A16" s="1"/>
      <c r="B16" s="1"/>
      <c r="C16" s="1"/>
      <c r="D16" s="166">
        <v>10</v>
      </c>
      <c r="E16" s="177"/>
      <c r="F16" s="140"/>
      <c r="G16" s="39" t="str">
        <f>IFERROR(VLOOKUP(E16,'Z1 HAB CLASS'!$D$4:$E$45,2,FALSE)," ")</f>
        <v xml:space="preserve"> </v>
      </c>
      <c r="H16" s="40" t="str">
        <f>IFERROR(VLOOKUP(G16,'Z1 HAB CLASS'!$L$3:$N$9,2,FALSE)," ")</f>
        <v xml:space="preserve"> </v>
      </c>
      <c r="I16" s="41"/>
      <c r="J16" s="40" t="str">
        <f>IFERROR(VLOOKUP(I16,'Z3 CONDITION VALUE'!$A$3:$B$5,2,FALSE)," ")</f>
        <v xml:space="preserve"> </v>
      </c>
      <c r="K16" s="39" t="str">
        <f t="array" ref="K16">IFERROR(INDEX('Z7 TARGET CREATION'!$C$3:$F$40,MATCH(E16,'Z7 TARGET CREATION'!$B$3:$B$40,0),MATCH(I16,'Z7 TARGET CREATION'!$C$2:$F$2,0)),"")</f>
        <v/>
      </c>
      <c r="L16" s="39" t="str">
        <f>IF(E16="","",VLOOKUP(E16,'Z7 TARGET CREATION'!$G$3:$I$40,3,FALSE))</f>
        <v/>
      </c>
      <c r="M16" s="40" t="str">
        <f>IF(E16="","",VLOOKUP(E16,'Z7 TARGET CREATION'!$G$3:$H$40,2, FALSE))</f>
        <v/>
      </c>
      <c r="N16" s="178" t="str">
        <f t="shared" si="1"/>
        <v/>
      </c>
      <c r="O16" s="142"/>
      <c r="P16" s="1"/>
      <c r="Q16" s="1"/>
      <c r="R16" s="1"/>
      <c r="S16" s="1">
        <f t="shared" si="0"/>
        <v>0</v>
      </c>
      <c r="T16" s="1"/>
      <c r="U16" s="1"/>
      <c r="V16" s="1"/>
      <c r="W16" s="1"/>
      <c r="X16" s="1"/>
      <c r="Y16" s="1"/>
      <c r="Z16" s="1"/>
    </row>
    <row r="17" spans="1:26" x14ac:dyDescent="0.2">
      <c r="A17" s="1"/>
      <c r="B17" s="1"/>
      <c r="C17" s="1"/>
      <c r="D17" s="166">
        <v>11</v>
      </c>
      <c r="E17" s="177"/>
      <c r="F17" s="140"/>
      <c r="G17" s="39" t="str">
        <f>IFERROR(VLOOKUP(E17,'Z1 HAB CLASS'!$D$4:$E$45,2,FALSE)," ")</f>
        <v xml:space="preserve"> </v>
      </c>
      <c r="H17" s="40" t="str">
        <f>IFERROR(VLOOKUP(G17,'Z1 HAB CLASS'!$L$3:$N$9,2,FALSE)," ")</f>
        <v xml:space="preserve"> </v>
      </c>
      <c r="I17" s="41"/>
      <c r="J17" s="40" t="str">
        <f>IFERROR(VLOOKUP(I17,'Z3 CONDITION VALUE'!$A$3:$B$5,2,FALSE)," ")</f>
        <v xml:space="preserve"> </v>
      </c>
      <c r="K17" s="39" t="str">
        <f t="array" ref="K17">IFERROR(INDEX('Z7 TARGET CREATION'!$C$3:$F$40,MATCH(E17,'Z7 TARGET CREATION'!$B$3:$B$40,0),MATCH(I17,'Z7 TARGET CREATION'!$C$2:$F$2,0)),"")</f>
        <v/>
      </c>
      <c r="L17" s="39" t="str">
        <f>IF(E17="","",VLOOKUP(E17,'Z7 TARGET CREATION'!$G$3:$I$40,3,FALSE))</f>
        <v/>
      </c>
      <c r="M17" s="40" t="str">
        <f>IF(E17="","",VLOOKUP(E17,'Z7 TARGET CREATION'!$G$3:$H$40,2, FALSE))</f>
        <v/>
      </c>
      <c r="N17" s="178" t="str">
        <f t="shared" si="1"/>
        <v/>
      </c>
      <c r="O17" s="142"/>
      <c r="P17" s="1"/>
      <c r="Q17" s="1"/>
      <c r="R17" s="1"/>
      <c r="S17" s="1">
        <f t="shared" si="0"/>
        <v>0</v>
      </c>
      <c r="T17" s="1"/>
      <c r="U17" s="1"/>
      <c r="V17" s="1"/>
      <c r="W17" s="1"/>
      <c r="X17" s="1"/>
      <c r="Y17" s="1"/>
      <c r="Z17" s="1"/>
    </row>
    <row r="18" spans="1:26" x14ac:dyDescent="0.2">
      <c r="A18" s="1"/>
      <c r="B18" s="1"/>
      <c r="C18" s="1"/>
      <c r="D18" s="166">
        <v>12</v>
      </c>
      <c r="E18" s="177"/>
      <c r="F18" s="140"/>
      <c r="G18" s="39" t="str">
        <f>IFERROR(VLOOKUP(E18,'Z1 HAB CLASS'!$D$4:$E$45,2,FALSE)," ")</f>
        <v xml:space="preserve"> </v>
      </c>
      <c r="H18" s="40" t="str">
        <f>IFERROR(VLOOKUP(G18,'Z1 HAB CLASS'!$L$3:$N$9,2,FALSE)," ")</f>
        <v xml:space="preserve"> </v>
      </c>
      <c r="I18" s="41"/>
      <c r="J18" s="40" t="str">
        <f>IFERROR(VLOOKUP(I18,'Z3 CONDITION VALUE'!$A$3:$B$5,2,FALSE)," ")</f>
        <v xml:space="preserve"> </v>
      </c>
      <c r="K18" s="39" t="str">
        <f t="array" ref="K18">IFERROR(INDEX('Z7 TARGET CREATION'!$C$3:$F$40,MATCH(E18,'Z7 TARGET CREATION'!$B$3:$B$40,0),MATCH(I18,'Z7 TARGET CREATION'!$C$2:$F$2,0)),"")</f>
        <v/>
      </c>
      <c r="L18" s="39" t="str">
        <f>IF(E18="","",VLOOKUP(E18,'Z7 TARGET CREATION'!$G$3:$I$40,3,FALSE))</f>
        <v/>
      </c>
      <c r="M18" s="40" t="str">
        <f>IF(E18="","",VLOOKUP(E18,'Z7 TARGET CREATION'!$G$3:$H$40,2, FALSE))</f>
        <v/>
      </c>
      <c r="N18" s="178" t="str">
        <f t="shared" si="1"/>
        <v/>
      </c>
      <c r="O18" s="142"/>
      <c r="P18" s="1"/>
      <c r="Q18" s="1"/>
      <c r="R18" s="1"/>
      <c r="S18" s="1">
        <f t="shared" si="0"/>
        <v>0</v>
      </c>
      <c r="T18" s="1"/>
      <c r="U18" s="1"/>
      <c r="V18" s="1"/>
      <c r="W18" s="1"/>
      <c r="X18" s="1"/>
      <c r="Y18" s="1"/>
      <c r="Z18" s="1"/>
    </row>
    <row r="19" spans="1:26" x14ac:dyDescent="0.2">
      <c r="A19" s="1"/>
      <c r="B19" s="1"/>
      <c r="C19" s="1"/>
      <c r="D19" s="166">
        <v>13</v>
      </c>
      <c r="E19" s="177"/>
      <c r="F19" s="140"/>
      <c r="G19" s="39" t="str">
        <f>IFERROR(VLOOKUP(E19,'Z1 HAB CLASS'!$D$4:$E$45,2,FALSE)," ")</f>
        <v xml:space="preserve"> </v>
      </c>
      <c r="H19" s="40" t="str">
        <f>IFERROR(VLOOKUP(G19,'Z1 HAB CLASS'!$L$3:$N$9,2,FALSE)," ")</f>
        <v xml:space="preserve"> </v>
      </c>
      <c r="I19" s="41"/>
      <c r="J19" s="40" t="str">
        <f>IFERROR(VLOOKUP(I19,'Z3 CONDITION VALUE'!$A$3:$B$5,2,FALSE)," ")</f>
        <v xml:space="preserve"> </v>
      </c>
      <c r="K19" s="39" t="str">
        <f t="array" ref="K19">IFERROR(INDEX('Z7 TARGET CREATION'!$C$3:$F$40,MATCH(E19,'Z7 TARGET CREATION'!$B$3:$B$40,0),MATCH(I19,'Z7 TARGET CREATION'!$C$2:$F$2,0)),"")</f>
        <v/>
      </c>
      <c r="L19" s="39" t="str">
        <f>IF(E19="","",VLOOKUP(E19,'Z7 TARGET CREATION'!$G$3:$I$40,3,FALSE))</f>
        <v/>
      </c>
      <c r="M19" s="40" t="str">
        <f>IF(E19="","",VLOOKUP(E19,'Z7 TARGET CREATION'!$G$3:$H$40,2, FALSE))</f>
        <v/>
      </c>
      <c r="N19" s="178" t="str">
        <f t="shared" si="1"/>
        <v/>
      </c>
      <c r="O19" s="142"/>
      <c r="P19" s="1"/>
      <c r="Q19" s="1"/>
      <c r="R19" s="1"/>
      <c r="S19" s="1">
        <f t="shared" si="0"/>
        <v>0</v>
      </c>
      <c r="T19" s="1"/>
      <c r="U19" s="1"/>
      <c r="V19" s="1"/>
      <c r="W19" s="1"/>
      <c r="X19" s="1"/>
      <c r="Y19" s="1"/>
      <c r="Z19" s="1"/>
    </row>
    <row r="20" spans="1:26" x14ac:dyDescent="0.2">
      <c r="A20" s="1"/>
      <c r="B20" s="1"/>
      <c r="C20" s="1"/>
      <c r="D20" s="166">
        <v>14</v>
      </c>
      <c r="E20" s="177"/>
      <c r="F20" s="140"/>
      <c r="G20" s="39" t="str">
        <f>IFERROR(VLOOKUP(E20,'Z1 HAB CLASS'!$D$4:$E$45,2,FALSE)," ")</f>
        <v xml:space="preserve"> </v>
      </c>
      <c r="H20" s="40" t="str">
        <f>IFERROR(VLOOKUP(G20,'Z1 HAB CLASS'!$L$3:$N$9,2,FALSE)," ")</f>
        <v xml:space="preserve"> </v>
      </c>
      <c r="I20" s="41"/>
      <c r="J20" s="40" t="str">
        <f>IFERROR(VLOOKUP(I20,'Z3 CONDITION VALUE'!$A$3:$B$5,2,FALSE)," ")</f>
        <v xml:space="preserve"> </v>
      </c>
      <c r="K20" s="39" t="str">
        <f t="array" ref="K20">IFERROR(INDEX('Z7 TARGET CREATION'!$C$3:$F$40,MATCH(E20,'Z7 TARGET CREATION'!$B$3:$B$40,0),MATCH(I20,'Z7 TARGET CREATION'!$C$2:$F$2,0)),"")</f>
        <v/>
      </c>
      <c r="L20" s="39" t="str">
        <f>IF(E20="","",VLOOKUP(E20,'Z7 TARGET CREATION'!$G$3:$I$40,3,FALSE))</f>
        <v/>
      </c>
      <c r="M20" s="40" t="str">
        <f>IF(E20="","",VLOOKUP(E20,'Z7 TARGET CREATION'!$G$3:$H$40,2, FALSE))</f>
        <v/>
      </c>
      <c r="N20" s="178" t="str">
        <f t="shared" si="1"/>
        <v/>
      </c>
      <c r="O20" s="142"/>
      <c r="P20" s="1"/>
      <c r="Q20" s="1"/>
      <c r="R20" s="1"/>
      <c r="S20" s="1">
        <f t="shared" si="0"/>
        <v>0</v>
      </c>
      <c r="T20" s="1"/>
      <c r="U20" s="1"/>
      <c r="V20" s="1"/>
      <c r="W20" s="1"/>
      <c r="X20" s="1"/>
      <c r="Y20" s="1"/>
      <c r="Z20" s="1"/>
    </row>
    <row r="21" spans="1:26" ht="15.75" customHeight="1" x14ac:dyDescent="0.2">
      <c r="A21" s="1"/>
      <c r="B21" s="1"/>
      <c r="C21" s="1"/>
      <c r="D21" s="166">
        <v>15</v>
      </c>
      <c r="E21" s="177"/>
      <c r="F21" s="140"/>
      <c r="G21" s="39" t="str">
        <f>IFERROR(VLOOKUP(E21,'Z1 HAB CLASS'!$D$4:$E$45,2,FALSE)," ")</f>
        <v xml:space="preserve"> </v>
      </c>
      <c r="H21" s="40" t="str">
        <f>IFERROR(VLOOKUP(G21,'Z1 HAB CLASS'!$L$3:$N$9,2,FALSE)," ")</f>
        <v xml:space="preserve"> </v>
      </c>
      <c r="I21" s="41"/>
      <c r="J21" s="40" t="str">
        <f>IFERROR(VLOOKUP(I21,'Z3 CONDITION VALUE'!$A$3:$B$5,2,FALSE)," ")</f>
        <v xml:space="preserve"> </v>
      </c>
      <c r="K21" s="39" t="str">
        <f t="array" ref="K21">IFERROR(INDEX('Z7 TARGET CREATION'!$C$3:$F$40,MATCH(E21,'Z7 TARGET CREATION'!$B$3:$B$40,0),MATCH(I21,'Z7 TARGET CREATION'!$C$2:$F$2,0)),"")</f>
        <v/>
      </c>
      <c r="L21" s="39" t="str">
        <f>IF(E21="","",VLOOKUP(E21,'Z7 TARGET CREATION'!$G$3:$I$40,3,FALSE))</f>
        <v/>
      </c>
      <c r="M21" s="40" t="str">
        <f>IF(E21="","",VLOOKUP(E21,'Z7 TARGET CREATION'!$G$3:$H$40,2, FALSE))</f>
        <v/>
      </c>
      <c r="N21" s="178" t="str">
        <f t="shared" si="1"/>
        <v/>
      </c>
      <c r="O21" s="142"/>
      <c r="P21" s="1"/>
      <c r="Q21" s="1"/>
      <c r="R21" s="1"/>
      <c r="S21" s="1">
        <f t="shared" si="0"/>
        <v>0</v>
      </c>
      <c r="T21" s="1"/>
      <c r="U21" s="1"/>
      <c r="V21" s="1"/>
      <c r="W21" s="1"/>
      <c r="X21" s="1"/>
      <c r="Y21" s="1"/>
      <c r="Z21" s="1"/>
    </row>
    <row r="22" spans="1:26" ht="15.75" customHeight="1" x14ac:dyDescent="0.2">
      <c r="A22" s="1"/>
      <c r="B22" s="1"/>
      <c r="C22" s="1"/>
      <c r="D22" s="166">
        <v>16</v>
      </c>
      <c r="E22" s="177"/>
      <c r="F22" s="140"/>
      <c r="G22" s="39" t="str">
        <f>IFERROR(VLOOKUP(E22,'Z1 HAB CLASS'!$D$4:$E$45,2,FALSE)," ")</f>
        <v xml:space="preserve"> </v>
      </c>
      <c r="H22" s="40" t="str">
        <f>IFERROR(VLOOKUP(G22,'Z1 HAB CLASS'!$L$3:$N$9,2,FALSE)," ")</f>
        <v xml:space="preserve"> </v>
      </c>
      <c r="I22" s="41"/>
      <c r="J22" s="40" t="str">
        <f>IFERROR(VLOOKUP(I22,'Z3 CONDITION VALUE'!$A$3:$B$5,2,FALSE)," ")</f>
        <v xml:space="preserve"> </v>
      </c>
      <c r="K22" s="39" t="str">
        <f t="array" ref="K22">IFERROR(INDEX('Z7 TARGET CREATION'!$C$3:$F$40,MATCH(E22,'Z7 TARGET CREATION'!$B$3:$B$40,0),MATCH(I22,'Z7 TARGET CREATION'!$C$2:$F$2,0)),"")</f>
        <v/>
      </c>
      <c r="L22" s="39" t="str">
        <f>IF(E22="","",VLOOKUP(E22,'Z7 TARGET CREATION'!$G$3:$I$40,3,FALSE))</f>
        <v/>
      </c>
      <c r="M22" s="40" t="str">
        <f>IF(E22="","",VLOOKUP(E22,'Z7 TARGET CREATION'!$G$3:$H$40,2, FALSE))</f>
        <v/>
      </c>
      <c r="N22" s="178" t="str">
        <f t="shared" si="1"/>
        <v/>
      </c>
      <c r="O22" s="142"/>
      <c r="P22" s="1"/>
      <c r="Q22" s="1"/>
      <c r="R22" s="1"/>
      <c r="S22" s="1">
        <f t="shared" si="0"/>
        <v>0</v>
      </c>
      <c r="T22" s="1"/>
      <c r="U22" s="1"/>
      <c r="V22" s="1"/>
      <c r="W22" s="1"/>
      <c r="X22" s="1"/>
      <c r="Y22" s="1"/>
      <c r="Z22" s="1"/>
    </row>
    <row r="23" spans="1:26" ht="15.75" customHeight="1" x14ac:dyDescent="0.2">
      <c r="A23" s="1"/>
      <c r="B23" s="1"/>
      <c r="C23" s="1"/>
      <c r="D23" s="166">
        <v>17</v>
      </c>
      <c r="E23" s="177"/>
      <c r="F23" s="140"/>
      <c r="G23" s="39" t="str">
        <f>IFERROR(VLOOKUP(E23,'Z1 HAB CLASS'!$D$4:$E$45,2,FALSE)," ")</f>
        <v xml:space="preserve"> </v>
      </c>
      <c r="H23" s="40" t="str">
        <f>IFERROR(VLOOKUP(G23,'Z1 HAB CLASS'!$L$3:$N$9,2,FALSE)," ")</f>
        <v xml:space="preserve"> </v>
      </c>
      <c r="I23" s="41"/>
      <c r="J23" s="40" t="str">
        <f>IFERROR(VLOOKUP(I23,'Z3 CONDITION VALUE'!$A$3:$B$5,2,FALSE)," ")</f>
        <v xml:space="preserve"> </v>
      </c>
      <c r="K23" s="39" t="str">
        <f t="array" ref="K23">IFERROR(INDEX('Z7 TARGET CREATION'!$C$3:$F$40,MATCH(E23,'Z7 TARGET CREATION'!$B$3:$B$40,0),MATCH(I23,'Z7 TARGET CREATION'!$C$2:$F$2,0)),"")</f>
        <v/>
      </c>
      <c r="L23" s="39" t="str">
        <f>IF(E23="","",VLOOKUP(E23,'Z7 TARGET CREATION'!$G$3:$I$40,3,FALSE))</f>
        <v/>
      </c>
      <c r="M23" s="40" t="str">
        <f>IF(E23="","",VLOOKUP(E23,'Z7 TARGET CREATION'!$G$3:$H$40,2, FALSE))</f>
        <v/>
      </c>
      <c r="N23" s="178" t="str">
        <f t="shared" si="1"/>
        <v/>
      </c>
      <c r="O23" s="142"/>
      <c r="P23" s="1"/>
      <c r="Q23" s="1"/>
      <c r="R23" s="1"/>
      <c r="S23" s="1">
        <f t="shared" si="0"/>
        <v>0</v>
      </c>
      <c r="T23" s="1"/>
      <c r="U23" s="1"/>
      <c r="V23" s="1"/>
      <c r="W23" s="1"/>
      <c r="X23" s="1"/>
      <c r="Y23" s="1"/>
      <c r="Z23" s="1"/>
    </row>
    <row r="24" spans="1:26" ht="15.75" customHeight="1" x14ac:dyDescent="0.2">
      <c r="A24" s="1"/>
      <c r="B24" s="1"/>
      <c r="C24" s="1"/>
      <c r="D24" s="166">
        <v>18</v>
      </c>
      <c r="E24" s="177"/>
      <c r="F24" s="140"/>
      <c r="G24" s="39" t="str">
        <f>IFERROR(VLOOKUP(E24,'Z1 HAB CLASS'!$D$4:$E$45,2,FALSE)," ")</f>
        <v xml:space="preserve"> </v>
      </c>
      <c r="H24" s="40" t="str">
        <f>IFERROR(VLOOKUP(G24,'Z1 HAB CLASS'!$L$3:$N$9,2,FALSE)," ")</f>
        <v xml:space="preserve"> </v>
      </c>
      <c r="I24" s="41"/>
      <c r="J24" s="40" t="str">
        <f>IFERROR(VLOOKUP(I24,'Z3 CONDITION VALUE'!$A$3:$B$5,2,FALSE)," ")</f>
        <v xml:space="preserve"> </v>
      </c>
      <c r="K24" s="39" t="str">
        <f t="array" ref="K24">IFERROR(INDEX('Z7 TARGET CREATION'!$C$3:$F$40,MATCH(E24,'Z7 TARGET CREATION'!$B$3:$B$40,0),MATCH(I24,'Z7 TARGET CREATION'!$C$2:$F$2,0)),"")</f>
        <v/>
      </c>
      <c r="L24" s="39" t="str">
        <f>IF(E24="","",VLOOKUP(E24,'Z7 TARGET CREATION'!$G$3:$I$40,3,FALSE))</f>
        <v/>
      </c>
      <c r="M24" s="40" t="str">
        <f>IF(E24="","",VLOOKUP(E24,'Z7 TARGET CREATION'!$G$3:$H$40,2, FALSE))</f>
        <v/>
      </c>
      <c r="N24" s="178" t="str">
        <f t="shared" si="1"/>
        <v/>
      </c>
      <c r="O24" s="142"/>
      <c r="P24" s="1"/>
      <c r="Q24" s="1"/>
      <c r="R24" s="1"/>
      <c r="S24" s="1">
        <f t="shared" si="0"/>
        <v>0</v>
      </c>
      <c r="T24" s="1"/>
      <c r="U24" s="1"/>
      <c r="V24" s="1"/>
      <c r="W24" s="1"/>
      <c r="X24" s="1"/>
      <c r="Y24" s="1"/>
      <c r="Z24" s="1"/>
    </row>
    <row r="25" spans="1:26" ht="15.75" customHeight="1" x14ac:dyDescent="0.2">
      <c r="A25" s="1"/>
      <c r="B25" s="1"/>
      <c r="C25" s="1"/>
      <c r="D25" s="166">
        <v>19</v>
      </c>
      <c r="E25" s="177"/>
      <c r="F25" s="140"/>
      <c r="G25" s="39" t="str">
        <f>IFERROR(VLOOKUP(E25,'Z1 HAB CLASS'!$D$4:$E$45,2,FALSE)," ")</f>
        <v xml:space="preserve"> </v>
      </c>
      <c r="H25" s="40" t="str">
        <f>IFERROR(VLOOKUP(G25,'Z1 HAB CLASS'!$L$3:$N$9,2,FALSE)," ")</f>
        <v xml:space="preserve"> </v>
      </c>
      <c r="I25" s="41"/>
      <c r="J25" s="40" t="str">
        <f>IFERROR(VLOOKUP(I25,'Z3 CONDITION VALUE'!$A$3:$B$5,2,FALSE)," ")</f>
        <v xml:space="preserve"> </v>
      </c>
      <c r="K25" s="39" t="str">
        <f t="array" ref="K25">IFERROR(INDEX('Z7 TARGET CREATION'!$C$3:$F$40,MATCH(E25,'Z7 TARGET CREATION'!$B$3:$B$40,0),MATCH(I25,'Z7 TARGET CREATION'!$C$2:$F$2,0)),"")</f>
        <v/>
      </c>
      <c r="L25" s="39" t="str">
        <f>IF(E25="","",VLOOKUP(E25,'Z7 TARGET CREATION'!$G$3:$I$40,3,FALSE))</f>
        <v/>
      </c>
      <c r="M25" s="40" t="str">
        <f>IF(E25="","",VLOOKUP(E25,'Z7 TARGET CREATION'!$G$3:$H$40,2, FALSE))</f>
        <v/>
      </c>
      <c r="N25" s="178" t="str">
        <f t="shared" si="1"/>
        <v/>
      </c>
      <c r="O25" s="142"/>
      <c r="P25" s="1"/>
      <c r="Q25" s="1"/>
      <c r="R25" s="1"/>
      <c r="S25" s="1">
        <f t="shared" si="0"/>
        <v>0</v>
      </c>
      <c r="T25" s="1"/>
      <c r="U25" s="1"/>
      <c r="V25" s="1"/>
      <c r="W25" s="1"/>
      <c r="X25" s="1"/>
      <c r="Y25" s="1"/>
      <c r="Z25" s="1"/>
    </row>
    <row r="26" spans="1:26" ht="15.75" customHeight="1" x14ac:dyDescent="0.2">
      <c r="A26" s="1"/>
      <c r="B26" s="1"/>
      <c r="C26" s="1"/>
      <c r="D26" s="166">
        <v>20</v>
      </c>
      <c r="E26" s="177"/>
      <c r="F26" s="140"/>
      <c r="G26" s="39" t="str">
        <f>IFERROR(VLOOKUP(E26,'Z1 HAB CLASS'!$D$4:$E$45,2,FALSE)," ")</f>
        <v xml:space="preserve"> </v>
      </c>
      <c r="H26" s="40" t="str">
        <f>IFERROR(VLOOKUP(G26,'Z1 HAB CLASS'!$L$3:$N$9,2,FALSE)," ")</f>
        <v xml:space="preserve"> </v>
      </c>
      <c r="I26" s="41"/>
      <c r="J26" s="40" t="str">
        <f>IFERROR(VLOOKUP(I26,'Z3 CONDITION VALUE'!$A$3:$B$5,2,FALSE)," ")</f>
        <v xml:space="preserve"> </v>
      </c>
      <c r="K26" s="39" t="str">
        <f t="array" ref="K26">IFERROR(INDEX('Z7 TARGET CREATION'!$C$3:$F$40,MATCH(E26,'Z7 TARGET CREATION'!$B$3:$B$40,0),MATCH(I26,'Z7 TARGET CREATION'!$C$2:$F$2,0)),"")</f>
        <v/>
      </c>
      <c r="L26" s="39" t="str">
        <f>IF(E26="","",VLOOKUP(E26,'Z7 TARGET CREATION'!$G$3:$I$40,3,FALSE))</f>
        <v/>
      </c>
      <c r="M26" s="40" t="str">
        <f>IF(E26="","",VLOOKUP(E26,'Z7 TARGET CREATION'!$G$3:$H$40,2, FALSE))</f>
        <v/>
      </c>
      <c r="N26" s="178" t="str">
        <f t="shared" si="1"/>
        <v/>
      </c>
      <c r="O26" s="142"/>
      <c r="P26" s="1"/>
      <c r="Q26" s="1"/>
      <c r="R26" s="1"/>
      <c r="S26" s="1">
        <f t="shared" si="0"/>
        <v>0</v>
      </c>
      <c r="T26" s="1"/>
      <c r="U26" s="1"/>
      <c r="V26" s="1"/>
      <c r="W26" s="1"/>
      <c r="X26" s="1"/>
      <c r="Y26" s="1"/>
      <c r="Z26" s="1"/>
    </row>
    <row r="27" spans="1:26" ht="15.75" customHeight="1" x14ac:dyDescent="0.2">
      <c r="A27" s="1"/>
      <c r="B27" s="1"/>
      <c r="C27" s="1"/>
      <c r="D27" s="166">
        <v>21</v>
      </c>
      <c r="E27" s="177"/>
      <c r="F27" s="140"/>
      <c r="G27" s="39" t="str">
        <f>IFERROR(VLOOKUP(E27,'Z1 HAB CLASS'!$D$4:$E$45,2,FALSE)," ")</f>
        <v xml:space="preserve"> </v>
      </c>
      <c r="H27" s="40" t="str">
        <f>IFERROR(VLOOKUP(G27,'Z1 HAB CLASS'!$L$3:$N$9,2,FALSE)," ")</f>
        <v xml:space="preserve"> </v>
      </c>
      <c r="I27" s="41"/>
      <c r="J27" s="40" t="str">
        <f>IFERROR(VLOOKUP(I27,'Z3 CONDITION VALUE'!$A$3:$B$5,2,FALSE)," ")</f>
        <v xml:space="preserve"> </v>
      </c>
      <c r="K27" s="39" t="str">
        <f t="array" ref="K27">IFERROR(INDEX('Z7 TARGET CREATION'!$C$3:$F$40,MATCH(E27,'Z7 TARGET CREATION'!$B$3:$B$40,0),MATCH(I27,'Z7 TARGET CREATION'!$C$2:$F$2,0)),"")</f>
        <v/>
      </c>
      <c r="L27" s="39" t="str">
        <f>IF(E27="","",VLOOKUP(E27,'Z7 TARGET CREATION'!$G$3:$I$40,3,FALSE))</f>
        <v/>
      </c>
      <c r="M27" s="40" t="str">
        <f>IF(E27="","",VLOOKUP(E27,'Z7 TARGET CREATION'!$G$3:$H$40,2, FALSE))</f>
        <v/>
      </c>
      <c r="N27" s="178" t="str">
        <f t="shared" si="1"/>
        <v/>
      </c>
      <c r="O27" s="142"/>
      <c r="P27" s="1"/>
      <c r="Q27" s="1"/>
      <c r="R27" s="1"/>
      <c r="S27" s="1">
        <f t="shared" si="0"/>
        <v>0</v>
      </c>
      <c r="T27" s="1"/>
      <c r="U27" s="1"/>
      <c r="V27" s="1"/>
      <c r="W27" s="1"/>
      <c r="X27" s="1"/>
      <c r="Y27" s="1"/>
      <c r="Z27" s="1"/>
    </row>
    <row r="28" spans="1:26" ht="15.75" customHeight="1" x14ac:dyDescent="0.2">
      <c r="A28" s="1"/>
      <c r="B28" s="1"/>
      <c r="C28" s="1"/>
      <c r="D28" s="166">
        <v>22</v>
      </c>
      <c r="E28" s="177"/>
      <c r="F28" s="140"/>
      <c r="G28" s="39" t="str">
        <f>IFERROR(VLOOKUP(E28,'Z1 HAB CLASS'!$D$4:$E$45,2,FALSE)," ")</f>
        <v xml:space="preserve"> </v>
      </c>
      <c r="H28" s="40" t="str">
        <f>IFERROR(VLOOKUP(G28,'Z1 HAB CLASS'!$L$3:$N$9,2,FALSE)," ")</f>
        <v xml:space="preserve"> </v>
      </c>
      <c r="I28" s="41"/>
      <c r="J28" s="40" t="str">
        <f>IFERROR(VLOOKUP(I28,'Z3 CONDITION VALUE'!$A$3:$B$5,2,FALSE)," ")</f>
        <v xml:space="preserve"> </v>
      </c>
      <c r="K28" s="39" t="str">
        <f t="array" ref="K28">IFERROR(INDEX('Z7 TARGET CREATION'!$C$3:$F$40,MATCH(E28,'Z7 TARGET CREATION'!$B$3:$B$40,0),MATCH(I28,'Z7 TARGET CREATION'!$C$2:$F$2,0)),"")</f>
        <v/>
      </c>
      <c r="L28" s="39" t="str">
        <f>IF(E28="","",VLOOKUP(E28,'Z7 TARGET CREATION'!$G$3:$I$40,3,FALSE))</f>
        <v/>
      </c>
      <c r="M28" s="40" t="str">
        <f>IF(E28="","",VLOOKUP(E28,'Z7 TARGET CREATION'!$G$3:$H$40,2, FALSE))</f>
        <v/>
      </c>
      <c r="N28" s="178" t="str">
        <f t="shared" si="1"/>
        <v/>
      </c>
      <c r="O28" s="142"/>
      <c r="P28" s="1"/>
      <c r="Q28" s="1"/>
      <c r="R28" s="1"/>
      <c r="S28" s="1">
        <f t="shared" si="0"/>
        <v>0</v>
      </c>
      <c r="T28" s="1"/>
      <c r="U28" s="1"/>
      <c r="V28" s="1"/>
      <c r="W28" s="1"/>
      <c r="X28" s="1"/>
      <c r="Y28" s="1"/>
      <c r="Z28" s="1"/>
    </row>
    <row r="29" spans="1:26" ht="15.75" customHeight="1" x14ac:dyDescent="0.2">
      <c r="A29" s="1"/>
      <c r="B29" s="1"/>
      <c r="C29" s="1"/>
      <c r="D29" s="166">
        <v>23</v>
      </c>
      <c r="E29" s="177"/>
      <c r="F29" s="140"/>
      <c r="G29" s="39" t="str">
        <f>IFERROR(VLOOKUP(E29,'Z1 HAB CLASS'!$D$4:$E$45,2,FALSE)," ")</f>
        <v xml:space="preserve"> </v>
      </c>
      <c r="H29" s="40" t="str">
        <f>IFERROR(VLOOKUP(G29,'Z1 HAB CLASS'!$L$3:$N$9,2,FALSE)," ")</f>
        <v xml:space="preserve"> </v>
      </c>
      <c r="I29" s="41"/>
      <c r="J29" s="40" t="str">
        <f>IFERROR(VLOOKUP(I29,'Z3 CONDITION VALUE'!$A$3:$B$5,2,FALSE)," ")</f>
        <v xml:space="preserve"> </v>
      </c>
      <c r="K29" s="39" t="str">
        <f t="array" ref="K29">IFERROR(INDEX('Z7 TARGET CREATION'!$C$3:$F$40,MATCH(E29,'Z7 TARGET CREATION'!$B$3:$B$40,0),MATCH(I29,'Z7 TARGET CREATION'!$C$2:$F$2,0)),"")</f>
        <v/>
      </c>
      <c r="L29" s="39" t="str">
        <f>IF(E29="","",VLOOKUP(E29,'Z7 TARGET CREATION'!$G$3:$I$40,3,FALSE))</f>
        <v/>
      </c>
      <c r="M29" s="40" t="str">
        <f>IF(E29="","",VLOOKUP(E29,'Z7 TARGET CREATION'!$G$3:$H$40,2, FALSE))</f>
        <v/>
      </c>
      <c r="N29" s="178" t="str">
        <f t="shared" si="1"/>
        <v/>
      </c>
      <c r="O29" s="142"/>
      <c r="P29" s="1"/>
      <c r="Q29" s="1"/>
      <c r="R29" s="1"/>
      <c r="S29" s="1">
        <f t="shared" si="0"/>
        <v>0</v>
      </c>
      <c r="T29" s="1"/>
      <c r="U29" s="1"/>
      <c r="V29" s="1"/>
      <c r="W29" s="1"/>
      <c r="X29" s="1"/>
      <c r="Y29" s="1"/>
      <c r="Z29" s="1"/>
    </row>
    <row r="30" spans="1:26" ht="15.75" customHeight="1" x14ac:dyDescent="0.2">
      <c r="A30" s="1"/>
      <c r="B30" s="1"/>
      <c r="C30" s="1"/>
      <c r="D30" s="166">
        <v>24</v>
      </c>
      <c r="E30" s="177"/>
      <c r="F30" s="140"/>
      <c r="G30" s="39" t="str">
        <f>IFERROR(VLOOKUP(E30,'Z1 HAB CLASS'!$D$4:$E$45,2,FALSE)," ")</f>
        <v xml:space="preserve"> </v>
      </c>
      <c r="H30" s="40" t="str">
        <f>IFERROR(VLOOKUP(G30,'Z1 HAB CLASS'!$L$3:$N$9,2,FALSE)," ")</f>
        <v xml:space="preserve"> </v>
      </c>
      <c r="I30" s="41"/>
      <c r="J30" s="40" t="str">
        <f>IFERROR(VLOOKUP(I30,'Z3 CONDITION VALUE'!$A$3:$B$5,2,FALSE)," ")</f>
        <v xml:space="preserve"> </v>
      </c>
      <c r="K30" s="39" t="str">
        <f t="array" ref="K30">IFERROR(INDEX('Z7 TARGET CREATION'!$C$3:$F$40,MATCH(E30,'Z7 TARGET CREATION'!$B$3:$B$40,0),MATCH(I30,'Z7 TARGET CREATION'!$C$2:$F$2,0)),"")</f>
        <v/>
      </c>
      <c r="L30" s="39" t="str">
        <f>IF(E30="","",VLOOKUP(E30,'Z7 TARGET CREATION'!$G$3:$I$40,3,FALSE))</f>
        <v/>
      </c>
      <c r="M30" s="40" t="str">
        <f>IF(E30="","",VLOOKUP(E30,'Z7 TARGET CREATION'!$G$3:$H$40,2, FALSE))</f>
        <v/>
      </c>
      <c r="N30" s="178" t="str">
        <f t="shared" si="1"/>
        <v/>
      </c>
      <c r="O30" s="142"/>
      <c r="P30" s="1"/>
      <c r="Q30" s="1"/>
      <c r="R30" s="1"/>
      <c r="S30" s="1">
        <f t="shared" si="0"/>
        <v>0</v>
      </c>
      <c r="T30" s="1"/>
      <c r="U30" s="1"/>
      <c r="V30" s="1"/>
      <c r="W30" s="1"/>
      <c r="X30" s="1"/>
      <c r="Y30" s="1"/>
      <c r="Z30" s="1"/>
    </row>
    <row r="31" spans="1:26" ht="15.75" customHeight="1" x14ac:dyDescent="0.2">
      <c r="A31" s="1"/>
      <c r="B31" s="1"/>
      <c r="C31" s="1"/>
      <c r="D31" s="166">
        <v>25</v>
      </c>
      <c r="E31" s="177"/>
      <c r="F31" s="140"/>
      <c r="G31" s="39" t="str">
        <f>IFERROR(VLOOKUP(E31,'Z1 HAB CLASS'!$D$4:$E$45,2,FALSE)," ")</f>
        <v xml:space="preserve"> </v>
      </c>
      <c r="H31" s="40" t="str">
        <f>IFERROR(VLOOKUP(G31,'Z1 HAB CLASS'!$L$3:$N$9,2,FALSE)," ")</f>
        <v xml:space="preserve"> </v>
      </c>
      <c r="I31" s="41"/>
      <c r="J31" s="40" t="str">
        <f>IFERROR(VLOOKUP(I31,'Z3 CONDITION VALUE'!$A$3:$B$5,2,FALSE)," ")</f>
        <v xml:space="preserve"> </v>
      </c>
      <c r="K31" s="39" t="str">
        <f t="array" ref="K31">IFERROR(INDEX('Z7 TARGET CREATION'!$C$3:$F$40,MATCH(E31,'Z7 TARGET CREATION'!$B$3:$B$40,0),MATCH(I31,'Z7 TARGET CREATION'!$C$2:$F$2,0)),"")</f>
        <v/>
      </c>
      <c r="L31" s="39" t="str">
        <f>IF(E31="","",VLOOKUP(E31,'Z7 TARGET CREATION'!$G$3:$I$40,3,FALSE))</f>
        <v/>
      </c>
      <c r="M31" s="40" t="str">
        <f>IF(E31="","",VLOOKUP(E31,'Z7 TARGET CREATION'!$G$3:$H$40,2, FALSE))</f>
        <v/>
      </c>
      <c r="N31" s="178" t="str">
        <f t="shared" si="1"/>
        <v/>
      </c>
      <c r="O31" s="142"/>
      <c r="P31" s="1"/>
      <c r="Q31" s="1"/>
      <c r="R31" s="1"/>
      <c r="S31" s="1">
        <f t="shared" si="0"/>
        <v>0</v>
      </c>
      <c r="T31" s="1"/>
      <c r="U31" s="1"/>
      <c r="V31" s="1"/>
      <c r="W31" s="1"/>
      <c r="X31" s="1"/>
      <c r="Y31" s="1"/>
      <c r="Z31" s="1"/>
    </row>
    <row r="32" spans="1:26" ht="15.75" customHeight="1" x14ac:dyDescent="0.2">
      <c r="A32" s="1"/>
      <c r="B32" s="1"/>
      <c r="C32" s="1"/>
      <c r="D32" s="166">
        <v>26</v>
      </c>
      <c r="E32" s="177"/>
      <c r="F32" s="140"/>
      <c r="G32" s="39" t="str">
        <f>IFERROR(VLOOKUP(E32,'Z1 HAB CLASS'!$D$4:$E$45,2,FALSE)," ")</f>
        <v xml:space="preserve"> </v>
      </c>
      <c r="H32" s="40" t="str">
        <f>IFERROR(VLOOKUP(G32,'Z1 HAB CLASS'!$L$3:$N$9,2,FALSE)," ")</f>
        <v xml:space="preserve"> </v>
      </c>
      <c r="I32" s="41"/>
      <c r="J32" s="40" t="str">
        <f>IFERROR(VLOOKUP(I32,'Z3 CONDITION VALUE'!$A$3:$B$5,2,FALSE)," ")</f>
        <v xml:space="preserve"> </v>
      </c>
      <c r="K32" s="39" t="str">
        <f t="array" ref="K32">IFERROR(INDEX('Z7 TARGET CREATION'!$C$3:$F$40,MATCH(E32,'Z7 TARGET CREATION'!$B$3:$B$40,0),MATCH(I32,'Z7 TARGET CREATION'!$C$2:$F$2,0)),"")</f>
        <v/>
      </c>
      <c r="L32" s="39" t="str">
        <f>IF(E32="","",VLOOKUP(E32,'Z7 TARGET CREATION'!$G$3:$I$40,3,FALSE))</f>
        <v/>
      </c>
      <c r="M32" s="40" t="str">
        <f>IF(E32="","",VLOOKUP(E32,'Z7 TARGET CREATION'!$G$3:$H$40,2, FALSE))</f>
        <v/>
      </c>
      <c r="N32" s="178" t="str">
        <f t="shared" si="1"/>
        <v/>
      </c>
      <c r="O32" s="142"/>
      <c r="P32" s="1"/>
      <c r="Q32" s="1"/>
      <c r="R32" s="1"/>
      <c r="S32" s="1">
        <f t="shared" si="0"/>
        <v>0</v>
      </c>
      <c r="T32" s="1"/>
      <c r="U32" s="1"/>
      <c r="V32" s="1"/>
      <c r="W32" s="1"/>
      <c r="X32" s="1"/>
      <c r="Y32" s="1"/>
      <c r="Z32" s="1"/>
    </row>
    <row r="33" spans="1:26" ht="15.75" customHeight="1" x14ac:dyDescent="0.2">
      <c r="A33" s="1"/>
      <c r="B33" s="1"/>
      <c r="C33" s="1"/>
      <c r="D33" s="166">
        <v>27</v>
      </c>
      <c r="E33" s="177"/>
      <c r="F33" s="140"/>
      <c r="G33" s="39" t="str">
        <f>IFERROR(VLOOKUP(E33,'Z1 HAB CLASS'!$D$4:$E$45,2,FALSE)," ")</f>
        <v xml:space="preserve"> </v>
      </c>
      <c r="H33" s="40" t="str">
        <f>IFERROR(VLOOKUP(G33,'Z1 HAB CLASS'!$L$3:$N$9,2,FALSE)," ")</f>
        <v xml:space="preserve"> </v>
      </c>
      <c r="I33" s="41"/>
      <c r="J33" s="40" t="str">
        <f>IFERROR(VLOOKUP(I33,'Z3 CONDITION VALUE'!$A$3:$B$5,2,FALSE)," ")</f>
        <v xml:space="preserve"> </v>
      </c>
      <c r="K33" s="39" t="str">
        <f t="array" ref="K33">IFERROR(INDEX('Z7 TARGET CREATION'!$C$3:$F$40,MATCH(E33,'Z7 TARGET CREATION'!$B$3:$B$40,0),MATCH(I33,'Z7 TARGET CREATION'!$C$2:$F$2,0)),"")</f>
        <v/>
      </c>
      <c r="L33" s="39" t="str">
        <f>IF(E33="","",VLOOKUP(E33,'Z7 TARGET CREATION'!$G$3:$I$40,3,FALSE))</f>
        <v/>
      </c>
      <c r="M33" s="40" t="str">
        <f>IF(E33="","",VLOOKUP(E33,'Z7 TARGET CREATION'!$G$3:$H$40,2, FALSE))</f>
        <v/>
      </c>
      <c r="N33" s="178" t="str">
        <f t="shared" si="1"/>
        <v/>
      </c>
      <c r="O33" s="142"/>
      <c r="P33" s="1"/>
      <c r="Q33" s="1"/>
      <c r="R33" s="1"/>
      <c r="S33" s="1">
        <f t="shared" si="0"/>
        <v>0</v>
      </c>
      <c r="T33" s="1"/>
      <c r="U33" s="1"/>
      <c r="V33" s="1"/>
      <c r="W33" s="1"/>
      <c r="X33" s="1"/>
      <c r="Y33" s="1"/>
      <c r="Z33" s="1"/>
    </row>
    <row r="34" spans="1:26" ht="15.75" customHeight="1" x14ac:dyDescent="0.2">
      <c r="A34" s="1"/>
      <c r="B34" s="1"/>
      <c r="C34" s="1"/>
      <c r="D34" s="166">
        <v>28</v>
      </c>
      <c r="E34" s="177"/>
      <c r="F34" s="140"/>
      <c r="G34" s="39" t="str">
        <f>IFERROR(VLOOKUP(E34,'Z1 HAB CLASS'!$D$4:$E$45,2,FALSE)," ")</f>
        <v xml:space="preserve"> </v>
      </c>
      <c r="H34" s="40" t="str">
        <f>IFERROR(VLOOKUP(G34,'Z1 HAB CLASS'!$L$3:$N$9,2,FALSE)," ")</f>
        <v xml:space="preserve"> </v>
      </c>
      <c r="I34" s="41"/>
      <c r="J34" s="40" t="str">
        <f>IFERROR(VLOOKUP(I34,'Z3 CONDITION VALUE'!$A$3:$B$5,2,FALSE)," ")</f>
        <v xml:space="preserve"> </v>
      </c>
      <c r="K34" s="39" t="str">
        <f t="array" ref="K34">IFERROR(INDEX('Z7 TARGET CREATION'!$C$3:$F$40,MATCH(E34,'Z7 TARGET CREATION'!$B$3:$B$40,0),MATCH(I34,'Z7 TARGET CREATION'!$C$2:$F$2,0)),"")</f>
        <v/>
      </c>
      <c r="L34" s="39" t="str">
        <f>IF(E34="","",VLOOKUP(E34,'Z7 TARGET CREATION'!$G$3:$I$40,3,FALSE))</f>
        <v/>
      </c>
      <c r="M34" s="40" t="str">
        <f>IF(E34="","",VLOOKUP(E34,'Z7 TARGET CREATION'!$G$3:$H$40,2, FALSE))</f>
        <v/>
      </c>
      <c r="N34" s="178" t="str">
        <f t="shared" si="1"/>
        <v/>
      </c>
      <c r="O34" s="142"/>
      <c r="P34" s="1"/>
      <c r="Q34" s="1"/>
      <c r="R34" s="1"/>
      <c r="S34" s="1">
        <f t="shared" si="0"/>
        <v>0</v>
      </c>
      <c r="T34" s="1"/>
      <c r="U34" s="1"/>
      <c r="V34" s="1"/>
      <c r="W34" s="1"/>
      <c r="X34" s="1"/>
      <c r="Y34" s="1"/>
      <c r="Z34" s="1"/>
    </row>
    <row r="35" spans="1:26" ht="15.75" customHeight="1" x14ac:dyDescent="0.2">
      <c r="A35" s="1"/>
      <c r="B35" s="1"/>
      <c r="C35" s="1"/>
      <c r="D35" s="166">
        <v>29</v>
      </c>
      <c r="E35" s="177"/>
      <c r="F35" s="140"/>
      <c r="G35" s="39" t="str">
        <f>IFERROR(VLOOKUP(E35,'Z1 HAB CLASS'!$D$4:$E$45,2,FALSE)," ")</f>
        <v xml:space="preserve"> </v>
      </c>
      <c r="H35" s="40" t="str">
        <f>IFERROR(VLOOKUP(G35,'Z1 HAB CLASS'!$L$3:$N$9,2,FALSE)," ")</f>
        <v xml:space="preserve"> </v>
      </c>
      <c r="I35" s="41"/>
      <c r="J35" s="40" t="str">
        <f>IFERROR(VLOOKUP(I35,'Z3 CONDITION VALUE'!$A$3:$B$5,2,FALSE)," ")</f>
        <v xml:space="preserve"> </v>
      </c>
      <c r="K35" s="39" t="str">
        <f t="array" ref="K35">IFERROR(INDEX('Z7 TARGET CREATION'!$C$3:$F$40,MATCH(E35,'Z7 TARGET CREATION'!$B$3:$B$40,0),MATCH(I35,'Z7 TARGET CREATION'!$C$2:$F$2,0)),"")</f>
        <v/>
      </c>
      <c r="L35" s="39" t="str">
        <f>IF(E35="","",VLOOKUP(E35,'Z7 TARGET CREATION'!$G$3:$I$40,3,FALSE))</f>
        <v/>
      </c>
      <c r="M35" s="40" t="str">
        <f>IF(E35="","",VLOOKUP(E35,'Z7 TARGET CREATION'!$G$3:$H$40,2, FALSE))</f>
        <v/>
      </c>
      <c r="N35" s="178" t="str">
        <f t="shared" si="1"/>
        <v/>
      </c>
      <c r="O35" s="142"/>
      <c r="P35" s="1"/>
      <c r="Q35" s="1"/>
      <c r="R35" s="1"/>
      <c r="S35" s="1">
        <f t="shared" si="0"/>
        <v>0</v>
      </c>
      <c r="T35" s="1"/>
      <c r="U35" s="1"/>
      <c r="V35" s="1"/>
      <c r="W35" s="1"/>
      <c r="X35" s="1"/>
      <c r="Y35" s="1"/>
      <c r="Z35" s="1"/>
    </row>
    <row r="36" spans="1:26" ht="15.75" customHeight="1" x14ac:dyDescent="0.2">
      <c r="A36" s="1"/>
      <c r="B36" s="1"/>
      <c r="C36" s="1"/>
      <c r="D36" s="166">
        <v>30</v>
      </c>
      <c r="E36" s="177"/>
      <c r="F36" s="140"/>
      <c r="G36" s="39" t="str">
        <f>IFERROR(VLOOKUP(E36,'Z1 HAB CLASS'!$D$4:$E$45,2,FALSE)," ")</f>
        <v xml:space="preserve"> </v>
      </c>
      <c r="H36" s="40" t="str">
        <f>IFERROR(VLOOKUP(G36,'Z1 HAB CLASS'!$L$3:$N$9,2,FALSE)," ")</f>
        <v xml:space="preserve"> </v>
      </c>
      <c r="I36" s="41"/>
      <c r="J36" s="40" t="str">
        <f>IFERROR(VLOOKUP(I36,'Z3 CONDITION VALUE'!$A$3:$B$5,2,FALSE)," ")</f>
        <v xml:space="preserve"> </v>
      </c>
      <c r="K36" s="39" t="str">
        <f t="array" ref="K36">IFERROR(INDEX('Z7 TARGET CREATION'!$C$3:$F$40,MATCH(E36,'Z7 TARGET CREATION'!$B$3:$B$40,0),MATCH(I36,'Z7 TARGET CREATION'!$C$2:$F$2,0)),"")</f>
        <v/>
      </c>
      <c r="L36" s="39" t="str">
        <f>IF(E36="","",VLOOKUP(E36,'Z7 TARGET CREATION'!$G$3:$I$40,3,FALSE))</f>
        <v/>
      </c>
      <c r="M36" s="40" t="str">
        <f>IF(E36="","",VLOOKUP(E36,'Z7 TARGET CREATION'!$G$3:$H$40,2, FALSE))</f>
        <v/>
      </c>
      <c r="N36" s="178" t="str">
        <f t="shared" si="1"/>
        <v/>
      </c>
      <c r="O36" s="142"/>
      <c r="P36" s="1"/>
      <c r="Q36" s="1"/>
      <c r="R36" s="1"/>
      <c r="S36" s="1">
        <f t="shared" si="0"/>
        <v>0</v>
      </c>
      <c r="T36" s="1"/>
      <c r="U36" s="1"/>
      <c r="V36" s="1"/>
      <c r="W36" s="1"/>
      <c r="X36" s="1"/>
      <c r="Y36" s="1"/>
      <c r="Z36" s="1"/>
    </row>
    <row r="37" spans="1:26" ht="15.75" customHeight="1" x14ac:dyDescent="0.2">
      <c r="A37" s="1"/>
      <c r="B37" s="1"/>
      <c r="C37" s="1"/>
      <c r="D37" s="166">
        <v>31</v>
      </c>
      <c r="E37" s="177"/>
      <c r="F37" s="140"/>
      <c r="G37" s="39" t="str">
        <f>IFERROR(VLOOKUP(E37,'Z1 HAB CLASS'!$D$4:$E$45,2,FALSE)," ")</f>
        <v xml:space="preserve"> </v>
      </c>
      <c r="H37" s="40" t="str">
        <f>IFERROR(VLOOKUP(G37,'Z1 HAB CLASS'!$L$3:$N$9,2,FALSE)," ")</f>
        <v xml:space="preserve"> </v>
      </c>
      <c r="I37" s="41"/>
      <c r="J37" s="40" t="str">
        <f>IFERROR(VLOOKUP(I37,'Z3 CONDITION VALUE'!$A$3:$B$5,2,FALSE)," ")</f>
        <v xml:space="preserve"> </v>
      </c>
      <c r="K37" s="39" t="str">
        <f t="array" ref="K37">IFERROR(INDEX('Z7 TARGET CREATION'!$C$3:$F$40,MATCH(E37,'Z7 TARGET CREATION'!$B$3:$B$40,0),MATCH(I37,'Z7 TARGET CREATION'!$C$2:$F$2,0)),"")</f>
        <v/>
      </c>
      <c r="L37" s="39" t="str">
        <f>IF(E37="","",VLOOKUP(E37,'Z7 TARGET CREATION'!$G$3:$I$40,3,FALSE))</f>
        <v/>
      </c>
      <c r="M37" s="40" t="str">
        <f>IF(E37="","",VLOOKUP(E37,'Z7 TARGET CREATION'!$G$3:$H$40,2, FALSE))</f>
        <v/>
      </c>
      <c r="N37" s="178" t="str">
        <f t="shared" si="1"/>
        <v/>
      </c>
      <c r="O37" s="142"/>
      <c r="P37" s="1"/>
      <c r="Q37" s="1"/>
      <c r="R37" s="1"/>
      <c r="S37" s="1">
        <f t="shared" si="0"/>
        <v>0</v>
      </c>
      <c r="T37" s="1"/>
      <c r="U37" s="1"/>
      <c r="V37" s="1"/>
      <c r="W37" s="1"/>
      <c r="X37" s="1"/>
      <c r="Y37" s="1"/>
      <c r="Z37" s="1"/>
    </row>
    <row r="38" spans="1:26" ht="15.75" customHeight="1" x14ac:dyDescent="0.2">
      <c r="A38" s="1"/>
      <c r="B38" s="1"/>
      <c r="C38" s="1"/>
      <c r="D38" s="166">
        <v>32</v>
      </c>
      <c r="E38" s="177"/>
      <c r="F38" s="140"/>
      <c r="G38" s="39" t="str">
        <f>IFERROR(VLOOKUP(E38,'Z1 HAB CLASS'!$D$4:$E$45,2,FALSE)," ")</f>
        <v xml:space="preserve"> </v>
      </c>
      <c r="H38" s="40" t="str">
        <f>IFERROR(VLOOKUP(G38,'Z1 HAB CLASS'!$L$3:$N$9,2,FALSE)," ")</f>
        <v xml:space="preserve"> </v>
      </c>
      <c r="I38" s="41"/>
      <c r="J38" s="40" t="str">
        <f>IFERROR(VLOOKUP(I38,'Z3 CONDITION VALUE'!$A$3:$B$5,2,FALSE)," ")</f>
        <v xml:space="preserve"> </v>
      </c>
      <c r="K38" s="39" t="str">
        <f t="array" ref="K38">IFERROR(INDEX('Z7 TARGET CREATION'!$C$3:$F$40,MATCH(E38,'Z7 TARGET CREATION'!$B$3:$B$40,0),MATCH(I38,'Z7 TARGET CREATION'!$C$2:$F$2,0)),"")</f>
        <v/>
      </c>
      <c r="L38" s="39" t="str">
        <f>IF(E38="","",VLOOKUP(E38,'Z7 TARGET CREATION'!$G$3:$I$40,3,FALSE))</f>
        <v/>
      </c>
      <c r="M38" s="40" t="str">
        <f>IF(E38="","",VLOOKUP(E38,'Z7 TARGET CREATION'!$G$3:$H$40,2, FALSE))</f>
        <v/>
      </c>
      <c r="N38" s="178" t="str">
        <f t="shared" si="1"/>
        <v/>
      </c>
      <c r="O38" s="142"/>
      <c r="P38" s="1"/>
      <c r="Q38" s="1"/>
      <c r="R38" s="1"/>
      <c r="S38" s="1">
        <f t="shared" si="0"/>
        <v>0</v>
      </c>
      <c r="T38" s="1"/>
      <c r="U38" s="1"/>
      <c r="V38" s="1"/>
      <c r="W38" s="1"/>
      <c r="X38" s="1"/>
      <c r="Y38" s="1"/>
      <c r="Z38" s="1"/>
    </row>
    <row r="39" spans="1:26" ht="15.75" customHeight="1" x14ac:dyDescent="0.2">
      <c r="A39" s="1"/>
      <c r="B39" s="1"/>
      <c r="C39" s="1"/>
      <c r="D39" s="166">
        <v>33</v>
      </c>
      <c r="E39" s="177"/>
      <c r="F39" s="140"/>
      <c r="G39" s="39" t="str">
        <f>IFERROR(VLOOKUP(E39,'Z1 HAB CLASS'!$D$4:$E$45,2,FALSE)," ")</f>
        <v xml:space="preserve"> </v>
      </c>
      <c r="H39" s="40" t="str">
        <f>IFERROR(VLOOKUP(G39,'Z1 HAB CLASS'!$L$3:$N$9,2,FALSE)," ")</f>
        <v xml:space="preserve"> </v>
      </c>
      <c r="I39" s="41"/>
      <c r="J39" s="40" t="str">
        <f>IFERROR(VLOOKUP(I39,'Z3 CONDITION VALUE'!$A$3:$B$5,2,FALSE)," ")</f>
        <v xml:space="preserve"> </v>
      </c>
      <c r="K39" s="39" t="str">
        <f t="array" ref="K39">IFERROR(INDEX('Z7 TARGET CREATION'!$C$3:$F$40,MATCH(E39,'Z7 TARGET CREATION'!$B$3:$B$40,0),MATCH(I39,'Z7 TARGET CREATION'!$C$2:$F$2,0)),"")</f>
        <v/>
      </c>
      <c r="L39" s="39" t="str">
        <f>IF(E39="","",VLOOKUP(E39,'Z7 TARGET CREATION'!$G$3:$I$40,3,FALSE))</f>
        <v/>
      </c>
      <c r="M39" s="40" t="str">
        <f>IF(E39="","",VLOOKUP(E39,'Z7 TARGET CREATION'!$G$3:$H$40,2, FALSE))</f>
        <v/>
      </c>
      <c r="N39" s="178" t="str">
        <f t="shared" si="1"/>
        <v/>
      </c>
      <c r="O39" s="142"/>
      <c r="P39" s="1"/>
      <c r="Q39" s="1"/>
      <c r="R39" s="1"/>
      <c r="S39" s="1">
        <f t="shared" si="0"/>
        <v>0</v>
      </c>
      <c r="T39" s="1"/>
      <c r="U39" s="1"/>
      <c r="V39" s="1"/>
      <c r="W39" s="1"/>
      <c r="X39" s="1"/>
      <c r="Y39" s="1"/>
      <c r="Z39" s="1"/>
    </row>
    <row r="40" spans="1:26" ht="15.75" customHeight="1" x14ac:dyDescent="0.2">
      <c r="A40" s="1"/>
      <c r="B40" s="1"/>
      <c r="C40" s="1"/>
      <c r="D40" s="166">
        <v>34</v>
      </c>
      <c r="E40" s="177"/>
      <c r="F40" s="140"/>
      <c r="G40" s="39" t="str">
        <f>IFERROR(VLOOKUP(E40,'Z1 HAB CLASS'!$D$4:$E$45,2,FALSE)," ")</f>
        <v xml:space="preserve"> </v>
      </c>
      <c r="H40" s="40" t="str">
        <f>IFERROR(VLOOKUP(G40,'Z1 HAB CLASS'!$L$3:$N$9,2,FALSE)," ")</f>
        <v xml:space="preserve"> </v>
      </c>
      <c r="I40" s="41"/>
      <c r="J40" s="40" t="str">
        <f>IFERROR(VLOOKUP(I40,'Z3 CONDITION VALUE'!$A$3:$B$5,2,FALSE)," ")</f>
        <v xml:space="preserve"> </v>
      </c>
      <c r="K40" s="39" t="str">
        <f t="array" ref="K40">IFERROR(INDEX('Z7 TARGET CREATION'!$C$3:$F$40,MATCH(E40,'Z7 TARGET CREATION'!$B$3:$B$40,0),MATCH(I40,'Z7 TARGET CREATION'!$C$2:$F$2,0)),"")</f>
        <v/>
      </c>
      <c r="L40" s="39" t="str">
        <f>IF(E40="","",VLOOKUP(E40,'Z7 TARGET CREATION'!$G$3:$I$40,3,FALSE))</f>
        <v/>
      </c>
      <c r="M40" s="40" t="str">
        <f>IF(E40="","",VLOOKUP(E40,'Z7 TARGET CREATION'!$G$3:$H$40,2, FALSE))</f>
        <v/>
      </c>
      <c r="N40" s="178" t="str">
        <f t="shared" si="1"/>
        <v/>
      </c>
      <c r="O40" s="142"/>
      <c r="P40" s="1"/>
      <c r="Q40" s="1"/>
      <c r="R40" s="1"/>
      <c r="S40" s="1">
        <f t="shared" si="0"/>
        <v>0</v>
      </c>
      <c r="T40" s="1"/>
      <c r="U40" s="1"/>
      <c r="V40" s="1"/>
      <c r="W40" s="1"/>
      <c r="X40" s="1"/>
      <c r="Y40" s="1"/>
      <c r="Z40" s="1"/>
    </row>
    <row r="41" spans="1:26" ht="15.75" customHeight="1" x14ac:dyDescent="0.2">
      <c r="A41" s="1"/>
      <c r="B41" s="1"/>
      <c r="C41" s="1"/>
      <c r="D41" s="166">
        <v>35</v>
      </c>
      <c r="E41" s="177"/>
      <c r="F41" s="140"/>
      <c r="G41" s="39" t="str">
        <f>IFERROR(VLOOKUP(E41,'Z1 HAB CLASS'!$D$4:$E$45,2,FALSE)," ")</f>
        <v xml:space="preserve"> </v>
      </c>
      <c r="H41" s="40" t="str">
        <f>IFERROR(VLOOKUP(G41,'Z1 HAB CLASS'!$L$3:$N$9,2,FALSE)," ")</f>
        <v xml:space="preserve"> </v>
      </c>
      <c r="I41" s="41"/>
      <c r="J41" s="40" t="str">
        <f>IFERROR(VLOOKUP(I41,'Z3 CONDITION VALUE'!$A$3:$B$5,2,FALSE)," ")</f>
        <v xml:space="preserve"> </v>
      </c>
      <c r="K41" s="39" t="str">
        <f t="array" ref="K41">IFERROR(INDEX('Z7 TARGET CREATION'!$C$3:$F$40,MATCH(E41,'Z7 TARGET CREATION'!$B$3:$B$40,0),MATCH(I41,'Z7 TARGET CREATION'!$C$2:$F$2,0)),"")</f>
        <v/>
      </c>
      <c r="L41" s="39" t="str">
        <f>IF(E41="","",VLOOKUP(E41,'Z7 TARGET CREATION'!$G$3:$I$40,3,FALSE))</f>
        <v/>
      </c>
      <c r="M41" s="40" t="str">
        <f>IF(E41="","",VLOOKUP(E41,'Z7 TARGET CREATION'!$G$3:$H$40,2, FALSE))</f>
        <v/>
      </c>
      <c r="N41" s="178" t="str">
        <f t="shared" si="1"/>
        <v/>
      </c>
      <c r="O41" s="142"/>
      <c r="P41" s="1"/>
      <c r="Q41" s="1"/>
      <c r="R41" s="1"/>
      <c r="S41" s="1">
        <f t="shared" si="0"/>
        <v>0</v>
      </c>
      <c r="T41" s="1"/>
      <c r="U41" s="1"/>
      <c r="V41" s="1"/>
      <c r="W41" s="1"/>
      <c r="X41" s="1"/>
      <c r="Y41" s="1"/>
      <c r="Z41" s="1"/>
    </row>
    <row r="42" spans="1:26" ht="15.75" customHeight="1" x14ac:dyDescent="0.2">
      <c r="A42" s="1"/>
      <c r="B42" s="1"/>
      <c r="C42" s="1"/>
      <c r="D42" s="166">
        <v>36</v>
      </c>
      <c r="E42" s="177"/>
      <c r="F42" s="140"/>
      <c r="G42" s="39" t="str">
        <f>IFERROR(VLOOKUP(E42,'Z1 HAB CLASS'!$D$4:$E$45,2,FALSE)," ")</f>
        <v xml:space="preserve"> </v>
      </c>
      <c r="H42" s="40" t="str">
        <f>IFERROR(VLOOKUP(G42,'Z1 HAB CLASS'!$L$3:$N$9,2,FALSE)," ")</f>
        <v xml:space="preserve"> </v>
      </c>
      <c r="I42" s="41"/>
      <c r="J42" s="40" t="str">
        <f>IFERROR(VLOOKUP(I42,'Z3 CONDITION VALUE'!$A$3:$B$5,2,FALSE)," ")</f>
        <v xml:space="preserve"> </v>
      </c>
      <c r="K42" s="39" t="str">
        <f t="array" ref="K42">IFERROR(INDEX('Z7 TARGET CREATION'!$C$3:$F$40,MATCH(E42,'Z7 TARGET CREATION'!$B$3:$B$40,0),MATCH(I42,'Z7 TARGET CREATION'!$C$2:$F$2,0)),"")</f>
        <v/>
      </c>
      <c r="L42" s="39" t="str">
        <f>IF(E42="","",VLOOKUP(E42,'Z7 TARGET CREATION'!$G$3:$I$40,3,FALSE))</f>
        <v/>
      </c>
      <c r="M42" s="40" t="str">
        <f>IF(E42="","",VLOOKUP(E42,'Z7 TARGET CREATION'!$G$3:$H$40,2, FALSE))</f>
        <v/>
      </c>
      <c r="N42" s="178" t="str">
        <f t="shared" si="1"/>
        <v/>
      </c>
      <c r="O42" s="142"/>
      <c r="P42" s="1"/>
      <c r="Q42" s="1"/>
      <c r="R42" s="1"/>
      <c r="S42" s="1">
        <f t="shared" si="0"/>
        <v>0</v>
      </c>
      <c r="T42" s="1"/>
      <c r="U42" s="1"/>
      <c r="V42" s="1"/>
      <c r="W42" s="1"/>
      <c r="X42" s="1"/>
      <c r="Y42" s="1"/>
      <c r="Z42" s="1"/>
    </row>
    <row r="43" spans="1:26" ht="15.75" customHeight="1" x14ac:dyDescent="0.2">
      <c r="A43" s="1"/>
      <c r="B43" s="1"/>
      <c r="C43" s="1"/>
      <c r="D43" s="166">
        <v>37</v>
      </c>
      <c r="E43" s="177"/>
      <c r="F43" s="140"/>
      <c r="G43" s="39" t="str">
        <f>IFERROR(VLOOKUP(E43,'Z1 HAB CLASS'!$D$4:$E$45,2,FALSE)," ")</f>
        <v xml:space="preserve"> </v>
      </c>
      <c r="H43" s="40" t="str">
        <f>IFERROR(VLOOKUP(G43,'Z1 HAB CLASS'!$L$3:$N$9,2,FALSE)," ")</f>
        <v xml:space="preserve"> </v>
      </c>
      <c r="I43" s="41"/>
      <c r="J43" s="40" t="str">
        <f>IFERROR(VLOOKUP(I43,'Z3 CONDITION VALUE'!$A$3:$B$5,2,FALSE)," ")</f>
        <v xml:space="preserve"> </v>
      </c>
      <c r="K43" s="39" t="str">
        <f t="array" ref="K43">IFERROR(INDEX('Z7 TARGET CREATION'!$C$3:$F$40,MATCH(E43,'Z7 TARGET CREATION'!$B$3:$B$40,0),MATCH(I43,'Z7 TARGET CREATION'!$C$2:$F$2,0)),"")</f>
        <v/>
      </c>
      <c r="L43" s="39" t="str">
        <f>IF(E43="","",VLOOKUP(E43,'Z7 TARGET CREATION'!$G$3:$I$40,3,FALSE))</f>
        <v/>
      </c>
      <c r="M43" s="40" t="str">
        <f>IF(E43="","",VLOOKUP(E43,'Z7 TARGET CREATION'!$G$3:$H$40,2, FALSE))</f>
        <v/>
      </c>
      <c r="N43" s="178" t="str">
        <f t="shared" si="1"/>
        <v/>
      </c>
      <c r="O43" s="142"/>
      <c r="P43" s="1"/>
      <c r="Q43" s="1"/>
      <c r="R43" s="1"/>
      <c r="S43" s="1">
        <f t="shared" si="0"/>
        <v>0</v>
      </c>
      <c r="T43" s="1"/>
      <c r="U43" s="1"/>
      <c r="V43" s="1"/>
      <c r="W43" s="1"/>
      <c r="X43" s="1"/>
      <c r="Y43" s="1"/>
      <c r="Z43" s="1"/>
    </row>
    <row r="44" spans="1:26" ht="15.75" customHeight="1" x14ac:dyDescent="0.2">
      <c r="A44" s="1"/>
      <c r="B44" s="1"/>
      <c r="C44" s="1"/>
      <c r="D44" s="166">
        <v>38</v>
      </c>
      <c r="E44" s="177"/>
      <c r="F44" s="140"/>
      <c r="G44" s="39" t="str">
        <f>IFERROR(VLOOKUP(E44,'Z1 HAB CLASS'!$D$4:$E$45,2,FALSE)," ")</f>
        <v xml:space="preserve"> </v>
      </c>
      <c r="H44" s="40" t="str">
        <f>IFERROR(VLOOKUP(G44,'Z1 HAB CLASS'!$L$3:$N$9,2,FALSE)," ")</f>
        <v xml:space="preserve"> </v>
      </c>
      <c r="I44" s="41"/>
      <c r="J44" s="40" t="str">
        <f>IFERROR(VLOOKUP(I44,'Z3 CONDITION VALUE'!$A$3:$B$5,2,FALSE)," ")</f>
        <v xml:space="preserve"> </v>
      </c>
      <c r="K44" s="39" t="str">
        <f t="array" ref="K44">IFERROR(INDEX('Z7 TARGET CREATION'!$C$3:$F$40,MATCH(E44,'Z7 TARGET CREATION'!$B$3:$B$40,0),MATCH(I44,'Z7 TARGET CREATION'!$C$2:$F$2,0)),"")</f>
        <v/>
      </c>
      <c r="L44" s="39" t="str">
        <f>IF(E44="","",VLOOKUP(E44,'Z7 TARGET CREATION'!$G$3:$I$40,3,FALSE))</f>
        <v/>
      </c>
      <c r="M44" s="40" t="str">
        <f>IF(E44="","",VLOOKUP(E44,'Z7 TARGET CREATION'!$G$3:$H$40,2, FALSE))</f>
        <v/>
      </c>
      <c r="N44" s="178" t="str">
        <f t="shared" si="1"/>
        <v/>
      </c>
      <c r="O44" s="142"/>
      <c r="P44" s="1"/>
      <c r="Q44" s="1"/>
      <c r="R44" s="1"/>
      <c r="S44" s="1">
        <f t="shared" si="0"/>
        <v>0</v>
      </c>
      <c r="T44" s="1"/>
      <c r="U44" s="1"/>
      <c r="V44" s="1"/>
      <c r="W44" s="1"/>
      <c r="X44" s="1"/>
      <c r="Y44" s="1"/>
      <c r="Z44" s="1"/>
    </row>
    <row r="45" spans="1:26" ht="15.75" customHeight="1" x14ac:dyDescent="0.2">
      <c r="A45" s="1"/>
      <c r="B45" s="1"/>
      <c r="C45" s="1"/>
      <c r="D45" s="166">
        <v>39</v>
      </c>
      <c r="E45" s="177"/>
      <c r="F45" s="140"/>
      <c r="G45" s="39" t="str">
        <f>IFERROR(VLOOKUP(E45,'Z1 HAB CLASS'!$D$4:$E$45,2,FALSE)," ")</f>
        <v xml:space="preserve"> </v>
      </c>
      <c r="H45" s="40" t="str">
        <f>IFERROR(VLOOKUP(G45,'Z1 HAB CLASS'!$L$3:$N$9,2,FALSE)," ")</f>
        <v xml:space="preserve"> </v>
      </c>
      <c r="I45" s="41"/>
      <c r="J45" s="40" t="str">
        <f>IFERROR(VLOOKUP(I45,'Z3 CONDITION VALUE'!$A$3:$B$5,2,FALSE)," ")</f>
        <v xml:space="preserve"> </v>
      </c>
      <c r="K45" s="39" t="str">
        <f t="array" ref="K45">IFERROR(INDEX('Z7 TARGET CREATION'!$C$3:$F$40,MATCH(E45,'Z7 TARGET CREATION'!$B$3:$B$40,0),MATCH(I45,'Z7 TARGET CREATION'!$C$2:$F$2,0)),"")</f>
        <v/>
      </c>
      <c r="L45" s="39" t="str">
        <f>IF(E45="","",VLOOKUP(E45,'Z7 TARGET CREATION'!$G$3:$I$40,3,FALSE))</f>
        <v/>
      </c>
      <c r="M45" s="40" t="str">
        <f>IF(E45="","",VLOOKUP(E45,'Z7 TARGET CREATION'!$G$3:$H$40,2, FALSE))</f>
        <v/>
      </c>
      <c r="N45" s="178" t="str">
        <f t="shared" si="1"/>
        <v/>
      </c>
      <c r="O45" s="142"/>
      <c r="P45" s="1"/>
      <c r="Q45" s="1"/>
      <c r="R45" s="1"/>
      <c r="S45" s="1">
        <f t="shared" si="0"/>
        <v>0</v>
      </c>
      <c r="T45" s="1"/>
      <c r="U45" s="1"/>
      <c r="V45" s="1"/>
      <c r="W45" s="1"/>
      <c r="X45" s="1"/>
      <c r="Y45" s="1"/>
      <c r="Z45" s="1"/>
    </row>
    <row r="46" spans="1:26" ht="15.75" customHeight="1" x14ac:dyDescent="0.2">
      <c r="A46" s="1"/>
      <c r="B46" s="1"/>
      <c r="C46" s="1"/>
      <c r="D46" s="166">
        <v>40</v>
      </c>
      <c r="E46" s="177"/>
      <c r="F46" s="140"/>
      <c r="G46" s="39" t="str">
        <f>IFERROR(VLOOKUP(E46,'Z1 HAB CLASS'!$D$4:$E$45,2,FALSE)," ")</f>
        <v xml:space="preserve"> </v>
      </c>
      <c r="H46" s="40" t="str">
        <f>IFERROR(VLOOKUP(G46,'Z1 HAB CLASS'!$L$3:$N$9,2,FALSE)," ")</f>
        <v xml:space="preserve"> </v>
      </c>
      <c r="I46" s="41"/>
      <c r="J46" s="40" t="str">
        <f>IFERROR(VLOOKUP(I46,'Z3 CONDITION VALUE'!$A$3:$B$5,2,FALSE)," ")</f>
        <v xml:space="preserve"> </v>
      </c>
      <c r="K46" s="39" t="str">
        <f t="array" ref="K46">IFERROR(INDEX('Z7 TARGET CREATION'!$C$3:$F$40,MATCH(E46,'Z7 TARGET CREATION'!$B$3:$B$40,0),MATCH(I46,'Z7 TARGET CREATION'!$C$2:$F$2,0)),"")</f>
        <v/>
      </c>
      <c r="L46" s="39" t="str">
        <f>IF(E46="","",VLOOKUP(E46,'Z7 TARGET CREATION'!$G$3:$I$40,3,FALSE))</f>
        <v/>
      </c>
      <c r="M46" s="40" t="str">
        <f>IF(E46="","",VLOOKUP(E46,'Z7 TARGET CREATION'!$G$3:$H$40,2, FALSE))</f>
        <v/>
      </c>
      <c r="N46" s="178" t="str">
        <f t="shared" si="1"/>
        <v/>
      </c>
      <c r="O46" s="142"/>
      <c r="P46" s="1"/>
      <c r="Q46" s="1"/>
      <c r="R46" s="1"/>
      <c r="S46" s="1">
        <f t="shared" si="0"/>
        <v>0</v>
      </c>
      <c r="T46" s="1"/>
      <c r="U46" s="1"/>
      <c r="V46" s="1"/>
      <c r="W46" s="1"/>
      <c r="X46" s="1"/>
      <c r="Y46" s="1"/>
      <c r="Z46" s="1"/>
    </row>
    <row r="47" spans="1:26" ht="15.75" customHeight="1" x14ac:dyDescent="0.2">
      <c r="A47" s="1"/>
      <c r="B47" s="1"/>
      <c r="C47" s="1"/>
      <c r="D47" s="166">
        <v>41</v>
      </c>
      <c r="E47" s="177"/>
      <c r="F47" s="140"/>
      <c r="G47" s="39" t="str">
        <f>IFERROR(VLOOKUP(E47,'Z1 HAB CLASS'!$D$4:$E$45,2,FALSE)," ")</f>
        <v xml:space="preserve"> </v>
      </c>
      <c r="H47" s="40" t="str">
        <f>IFERROR(VLOOKUP(G47,'Z1 HAB CLASS'!$L$3:$N$9,2,FALSE)," ")</f>
        <v xml:space="preserve"> </v>
      </c>
      <c r="I47" s="41"/>
      <c r="J47" s="40" t="str">
        <f>IFERROR(VLOOKUP(I47,'Z3 CONDITION VALUE'!$A$3:$B$5,2,FALSE)," ")</f>
        <v xml:space="preserve"> </v>
      </c>
      <c r="K47" s="39" t="str">
        <f t="array" ref="K47">IFERROR(INDEX('Z7 TARGET CREATION'!$C$3:$F$40,MATCH(E47,'Z7 TARGET CREATION'!$B$3:$B$40,0),MATCH(I47,'Z7 TARGET CREATION'!$C$2:$F$2,0)),"")</f>
        <v/>
      </c>
      <c r="L47" s="39" t="str">
        <f>IF(E47="","",VLOOKUP(E47,'Z7 TARGET CREATION'!$G$3:$I$40,3,FALSE))</f>
        <v/>
      </c>
      <c r="M47" s="40" t="str">
        <f>IF(E47="","",VLOOKUP(E47,'Z7 TARGET CREATION'!$G$3:$H$40,2, FALSE))</f>
        <v/>
      </c>
      <c r="N47" s="178" t="str">
        <f t="shared" si="1"/>
        <v/>
      </c>
      <c r="O47" s="142"/>
      <c r="P47" s="1"/>
      <c r="Q47" s="1"/>
      <c r="R47" s="1"/>
      <c r="S47" s="1">
        <f t="shared" si="0"/>
        <v>0</v>
      </c>
      <c r="T47" s="1"/>
      <c r="U47" s="1"/>
      <c r="V47" s="1"/>
      <c r="W47" s="1"/>
      <c r="X47" s="1"/>
      <c r="Y47" s="1"/>
      <c r="Z47" s="1"/>
    </row>
    <row r="48" spans="1:26" ht="15.75" customHeight="1" x14ac:dyDescent="0.2">
      <c r="A48" s="1"/>
      <c r="B48" s="1"/>
      <c r="C48" s="1"/>
      <c r="D48" s="166">
        <v>42</v>
      </c>
      <c r="E48" s="177"/>
      <c r="F48" s="140"/>
      <c r="G48" s="39" t="str">
        <f>IFERROR(VLOOKUP(E48,'Z1 HAB CLASS'!$D$4:$E$45,2,FALSE)," ")</f>
        <v xml:space="preserve"> </v>
      </c>
      <c r="H48" s="40" t="str">
        <f>IFERROR(VLOOKUP(G48,'Z1 HAB CLASS'!$L$3:$N$9,2,FALSE)," ")</f>
        <v xml:space="preserve"> </v>
      </c>
      <c r="I48" s="41"/>
      <c r="J48" s="40" t="str">
        <f>IFERROR(VLOOKUP(I48,'Z3 CONDITION VALUE'!$A$3:$B$5,2,FALSE)," ")</f>
        <v xml:space="preserve"> </v>
      </c>
      <c r="K48" s="39" t="str">
        <f t="array" ref="K48">IFERROR(INDEX('Z7 TARGET CREATION'!$C$3:$F$40,MATCH(E48,'Z7 TARGET CREATION'!$B$3:$B$40,0),MATCH(I48,'Z7 TARGET CREATION'!$C$2:$F$2,0)),"")</f>
        <v/>
      </c>
      <c r="L48" s="39" t="str">
        <f>IF(E48="","",VLOOKUP(E48,'Z7 TARGET CREATION'!$G$3:$I$40,3,FALSE))</f>
        <v/>
      </c>
      <c r="M48" s="40" t="str">
        <f>IF(E48="","",VLOOKUP(E48,'Z7 TARGET CREATION'!$G$3:$H$40,2, FALSE))</f>
        <v/>
      </c>
      <c r="N48" s="178" t="str">
        <f t="shared" si="1"/>
        <v/>
      </c>
      <c r="O48" s="142"/>
      <c r="P48" s="1"/>
      <c r="Q48" s="1"/>
      <c r="R48" s="1"/>
      <c r="S48" s="1">
        <f t="shared" si="0"/>
        <v>0</v>
      </c>
      <c r="T48" s="1"/>
      <c r="U48" s="1"/>
      <c r="V48" s="1"/>
      <c r="W48" s="1"/>
      <c r="X48" s="1"/>
      <c r="Y48" s="1"/>
      <c r="Z48" s="1"/>
    </row>
    <row r="49" spans="1:26" ht="15.75" customHeight="1" x14ac:dyDescent="0.2">
      <c r="A49" s="1"/>
      <c r="B49" s="1"/>
      <c r="C49" s="1"/>
      <c r="D49" s="166">
        <v>43</v>
      </c>
      <c r="E49" s="177"/>
      <c r="F49" s="140"/>
      <c r="G49" s="39" t="str">
        <f>IFERROR(VLOOKUP(E49,'Z1 HAB CLASS'!$D$4:$E$45,2,FALSE)," ")</f>
        <v xml:space="preserve"> </v>
      </c>
      <c r="H49" s="40" t="str">
        <f>IFERROR(VLOOKUP(G49,'Z1 HAB CLASS'!$L$3:$N$9,2,FALSE)," ")</f>
        <v xml:space="preserve"> </v>
      </c>
      <c r="I49" s="41"/>
      <c r="J49" s="40" t="str">
        <f>IFERROR(VLOOKUP(I49,'Z3 CONDITION VALUE'!$A$3:$B$5,2,FALSE)," ")</f>
        <v xml:space="preserve"> </v>
      </c>
      <c r="K49" s="39" t="str">
        <f t="array" ref="K49">IFERROR(INDEX('Z7 TARGET CREATION'!$C$3:$F$40,MATCH(E49,'Z7 TARGET CREATION'!$B$3:$B$40,0),MATCH(I49,'Z7 TARGET CREATION'!$C$2:$F$2,0)),"")</f>
        <v/>
      </c>
      <c r="L49" s="39" t="str">
        <f>IF(E49="","",VLOOKUP(E49,'Z7 TARGET CREATION'!$G$3:$I$40,3,FALSE))</f>
        <v/>
      </c>
      <c r="M49" s="40" t="str">
        <f>IF(E49="","",VLOOKUP(E49,'Z7 TARGET CREATION'!$G$3:$H$40,2, FALSE))</f>
        <v/>
      </c>
      <c r="N49" s="178" t="str">
        <f t="shared" si="1"/>
        <v/>
      </c>
      <c r="O49" s="142"/>
      <c r="P49" s="1"/>
      <c r="Q49" s="1"/>
      <c r="R49" s="1"/>
      <c r="S49" s="1">
        <f t="shared" si="0"/>
        <v>0</v>
      </c>
      <c r="T49" s="1"/>
      <c r="U49" s="1"/>
      <c r="V49" s="1"/>
      <c r="W49" s="1"/>
      <c r="X49" s="1"/>
      <c r="Y49" s="1"/>
      <c r="Z49" s="1"/>
    </row>
    <row r="50" spans="1:26" ht="15.75" customHeight="1" x14ac:dyDescent="0.2">
      <c r="A50" s="1"/>
      <c r="B50" s="1"/>
      <c r="C50" s="1"/>
      <c r="D50" s="166">
        <v>44</v>
      </c>
      <c r="E50" s="177"/>
      <c r="F50" s="140"/>
      <c r="G50" s="39" t="str">
        <f>IFERROR(VLOOKUP(E50,'Z1 HAB CLASS'!$D$4:$E$45,2,FALSE)," ")</f>
        <v xml:space="preserve"> </v>
      </c>
      <c r="H50" s="40" t="str">
        <f>IFERROR(VLOOKUP(G50,'Z1 HAB CLASS'!$L$3:$N$9,2,FALSE)," ")</f>
        <v xml:space="preserve"> </v>
      </c>
      <c r="I50" s="41"/>
      <c r="J50" s="40" t="str">
        <f>IFERROR(VLOOKUP(I50,'Z3 CONDITION VALUE'!$A$3:$B$5,2,FALSE)," ")</f>
        <v xml:space="preserve"> </v>
      </c>
      <c r="K50" s="39" t="str">
        <f t="array" ref="K50">IFERROR(INDEX('Z7 TARGET CREATION'!$C$3:$F$40,MATCH(E50,'Z7 TARGET CREATION'!$B$3:$B$40,0),MATCH(I50,'Z7 TARGET CREATION'!$C$2:$F$2,0)),"")</f>
        <v/>
      </c>
      <c r="L50" s="39" t="str">
        <f>IF(E50="","",VLOOKUP(E50,'Z7 TARGET CREATION'!$G$3:$I$40,3,FALSE))</f>
        <v/>
      </c>
      <c r="M50" s="40" t="str">
        <f>IF(E50="","",VLOOKUP(E50,'Z7 TARGET CREATION'!$G$3:$H$40,2, FALSE))</f>
        <v/>
      </c>
      <c r="N50" s="178" t="str">
        <f t="shared" si="1"/>
        <v/>
      </c>
      <c r="O50" s="142"/>
      <c r="P50" s="1"/>
      <c r="Q50" s="1"/>
      <c r="R50" s="1"/>
      <c r="S50" s="1">
        <f t="shared" si="0"/>
        <v>0</v>
      </c>
      <c r="T50" s="1"/>
      <c r="U50" s="1"/>
      <c r="V50" s="1"/>
      <c r="W50" s="1"/>
      <c r="X50" s="1"/>
      <c r="Y50" s="1"/>
      <c r="Z50" s="1"/>
    </row>
    <row r="51" spans="1:26" ht="15.75" customHeight="1" x14ac:dyDescent="0.2">
      <c r="A51" s="1"/>
      <c r="B51" s="1"/>
      <c r="C51" s="1"/>
      <c r="D51" s="166">
        <v>45</v>
      </c>
      <c r="E51" s="177"/>
      <c r="F51" s="140"/>
      <c r="G51" s="39" t="str">
        <f>IFERROR(VLOOKUP(E51,'Z1 HAB CLASS'!$D$4:$E$45,2,FALSE)," ")</f>
        <v xml:space="preserve"> </v>
      </c>
      <c r="H51" s="40" t="str">
        <f>IFERROR(VLOOKUP(G51,'Z1 HAB CLASS'!$L$3:$N$9,2,FALSE)," ")</f>
        <v xml:space="preserve"> </v>
      </c>
      <c r="I51" s="41"/>
      <c r="J51" s="40" t="str">
        <f>IFERROR(VLOOKUP(I51,'Z3 CONDITION VALUE'!$A$3:$B$5,2,FALSE)," ")</f>
        <v xml:space="preserve"> </v>
      </c>
      <c r="K51" s="39" t="str">
        <f t="array" ref="K51">IFERROR(INDEX('Z7 TARGET CREATION'!$C$3:$F$40,MATCH(E51,'Z7 TARGET CREATION'!$B$3:$B$40,0),MATCH(I51,'Z7 TARGET CREATION'!$C$2:$F$2,0)),"")</f>
        <v/>
      </c>
      <c r="L51" s="39" t="str">
        <f>IF(E51="","",VLOOKUP(E51,'Z7 TARGET CREATION'!$G$3:$I$40,3,FALSE))</f>
        <v/>
      </c>
      <c r="M51" s="40" t="str">
        <f>IF(E51="","",VLOOKUP(E51,'Z7 TARGET CREATION'!$G$3:$H$40,2, FALSE))</f>
        <v/>
      </c>
      <c r="N51" s="178" t="str">
        <f t="shared" si="1"/>
        <v/>
      </c>
      <c r="O51" s="142"/>
      <c r="P51" s="1"/>
      <c r="Q51" s="1"/>
      <c r="R51" s="1"/>
      <c r="S51" s="1">
        <f t="shared" si="0"/>
        <v>0</v>
      </c>
      <c r="T51" s="1"/>
      <c r="U51" s="1"/>
      <c r="V51" s="1"/>
      <c r="W51" s="1"/>
      <c r="X51" s="1"/>
      <c r="Y51" s="1"/>
      <c r="Z51" s="1"/>
    </row>
    <row r="52" spans="1:26" ht="15.75" customHeight="1" x14ac:dyDescent="0.2">
      <c r="A52" s="1"/>
      <c r="B52" s="1"/>
      <c r="C52" s="1"/>
      <c r="D52" s="166">
        <v>46</v>
      </c>
      <c r="E52" s="177"/>
      <c r="F52" s="140"/>
      <c r="G52" s="39" t="str">
        <f>IFERROR(VLOOKUP(E52,'Z1 HAB CLASS'!$D$4:$E$45,2,FALSE)," ")</f>
        <v xml:space="preserve"> </v>
      </c>
      <c r="H52" s="40" t="str">
        <f>IFERROR(VLOOKUP(G52,'Z1 HAB CLASS'!$L$3:$N$9,2,FALSE)," ")</f>
        <v xml:space="preserve"> </v>
      </c>
      <c r="I52" s="41"/>
      <c r="J52" s="40" t="str">
        <f>IFERROR(VLOOKUP(I52,'Z3 CONDITION VALUE'!$A$3:$B$5,2,FALSE)," ")</f>
        <v xml:space="preserve"> </v>
      </c>
      <c r="K52" s="39" t="str">
        <f t="array" ref="K52">IFERROR(INDEX('Z7 TARGET CREATION'!$C$3:$F$40,MATCH(E52,'Z7 TARGET CREATION'!$B$3:$B$40,0),MATCH(I52,'Z7 TARGET CREATION'!$C$2:$F$2,0)),"")</f>
        <v/>
      </c>
      <c r="L52" s="39" t="str">
        <f>IF(E52="","",VLOOKUP(E52,'Z7 TARGET CREATION'!$G$3:$I$40,3,FALSE))</f>
        <v/>
      </c>
      <c r="M52" s="40" t="str">
        <f>IF(E52="","",VLOOKUP(E52,'Z7 TARGET CREATION'!$G$3:$H$40,2, FALSE))</f>
        <v/>
      </c>
      <c r="N52" s="178" t="str">
        <f t="shared" si="1"/>
        <v/>
      </c>
      <c r="O52" s="142"/>
      <c r="P52" s="1"/>
      <c r="Q52" s="1"/>
      <c r="R52" s="1"/>
      <c r="S52" s="1">
        <f t="shared" si="0"/>
        <v>0</v>
      </c>
      <c r="T52" s="1"/>
      <c r="U52" s="1"/>
      <c r="V52" s="1"/>
      <c r="W52" s="1"/>
      <c r="X52" s="1"/>
      <c r="Y52" s="1"/>
      <c r="Z52" s="1"/>
    </row>
    <row r="53" spans="1:26" ht="15.75" customHeight="1" x14ac:dyDescent="0.2">
      <c r="A53" s="1"/>
      <c r="B53" s="1"/>
      <c r="C53" s="1"/>
      <c r="D53" s="166">
        <v>47</v>
      </c>
      <c r="E53" s="177"/>
      <c r="F53" s="140"/>
      <c r="G53" s="39" t="str">
        <f>IFERROR(VLOOKUP(E53,'Z1 HAB CLASS'!$D$4:$E$45,2,FALSE)," ")</f>
        <v xml:space="preserve"> </v>
      </c>
      <c r="H53" s="40" t="str">
        <f>IFERROR(VLOOKUP(G53,'Z1 HAB CLASS'!$L$3:$N$9,2,FALSE)," ")</f>
        <v xml:space="preserve"> </v>
      </c>
      <c r="I53" s="41"/>
      <c r="J53" s="40" t="str">
        <f>IFERROR(VLOOKUP(I53,'Z3 CONDITION VALUE'!$A$3:$B$5,2,FALSE)," ")</f>
        <v xml:space="preserve"> </v>
      </c>
      <c r="K53" s="39" t="str">
        <f t="array" ref="K53">IFERROR(INDEX('Z7 TARGET CREATION'!$C$3:$F$40,MATCH(E53,'Z7 TARGET CREATION'!$B$3:$B$40,0),MATCH(I53,'Z7 TARGET CREATION'!$C$2:$F$2,0)),"")</f>
        <v/>
      </c>
      <c r="L53" s="39" t="str">
        <f>IF(E53="","",VLOOKUP(E53,'Z7 TARGET CREATION'!$G$3:$I$40,3,FALSE))</f>
        <v/>
      </c>
      <c r="M53" s="40" t="str">
        <f>IF(E53="","",VLOOKUP(E53,'Z7 TARGET CREATION'!$G$3:$H$40,2, FALSE))</f>
        <v/>
      </c>
      <c r="N53" s="178" t="str">
        <f t="shared" si="1"/>
        <v/>
      </c>
      <c r="O53" s="142"/>
      <c r="P53" s="1"/>
      <c r="Q53" s="1"/>
      <c r="R53" s="1"/>
      <c r="S53" s="1">
        <f t="shared" si="0"/>
        <v>0</v>
      </c>
      <c r="T53" s="1"/>
      <c r="U53" s="1"/>
      <c r="V53" s="1"/>
      <c r="W53" s="1"/>
      <c r="X53" s="1"/>
      <c r="Y53" s="1"/>
      <c r="Z53" s="1"/>
    </row>
    <row r="54" spans="1:26" ht="15.75" customHeight="1" x14ac:dyDescent="0.2">
      <c r="A54" s="1"/>
      <c r="B54" s="1"/>
      <c r="C54" s="1"/>
      <c r="D54" s="166">
        <v>48</v>
      </c>
      <c r="E54" s="177"/>
      <c r="F54" s="140"/>
      <c r="G54" s="39" t="str">
        <f>IFERROR(VLOOKUP(E54,'Z1 HAB CLASS'!$D$4:$E$45,2,FALSE)," ")</f>
        <v xml:space="preserve"> </v>
      </c>
      <c r="H54" s="40" t="str">
        <f>IFERROR(VLOOKUP(G54,'Z1 HAB CLASS'!$L$3:$N$9,2,FALSE)," ")</f>
        <v xml:space="preserve"> </v>
      </c>
      <c r="I54" s="41"/>
      <c r="J54" s="40" t="str">
        <f>IFERROR(VLOOKUP(I54,'Z3 CONDITION VALUE'!$A$3:$B$5,2,FALSE)," ")</f>
        <v xml:space="preserve"> </v>
      </c>
      <c r="K54" s="39" t="str">
        <f t="array" ref="K54">IFERROR(INDEX('Z7 TARGET CREATION'!$C$3:$F$40,MATCH(E54,'Z7 TARGET CREATION'!$B$3:$B$40,0),MATCH(I54,'Z7 TARGET CREATION'!$C$2:$F$2,0)),"")</f>
        <v/>
      </c>
      <c r="L54" s="39" t="str">
        <f>IF(E54="","",VLOOKUP(E54,'Z7 TARGET CREATION'!$G$3:$I$40,3,FALSE))</f>
        <v/>
      </c>
      <c r="M54" s="40" t="str">
        <f>IF(E54="","",VLOOKUP(E54,'Z7 TARGET CREATION'!$G$3:$H$40,2, FALSE))</f>
        <v/>
      </c>
      <c r="N54" s="178" t="str">
        <f t="shared" si="1"/>
        <v/>
      </c>
      <c r="O54" s="142"/>
      <c r="P54" s="1"/>
      <c r="Q54" s="1"/>
      <c r="R54" s="1"/>
      <c r="S54" s="1">
        <f t="shared" si="0"/>
        <v>0</v>
      </c>
      <c r="T54" s="1"/>
      <c r="U54" s="1"/>
      <c r="V54" s="1"/>
      <c r="W54" s="1"/>
      <c r="X54" s="1"/>
      <c r="Y54" s="1"/>
      <c r="Z54" s="1"/>
    </row>
    <row r="55" spans="1:26" ht="15.75" customHeight="1" x14ac:dyDescent="0.2">
      <c r="A55" s="1"/>
      <c r="B55" s="1"/>
      <c r="C55" s="1"/>
      <c r="D55" s="166">
        <v>49</v>
      </c>
      <c r="E55" s="177"/>
      <c r="F55" s="140"/>
      <c r="G55" s="39" t="str">
        <f>IFERROR(VLOOKUP(E55,'Z1 HAB CLASS'!$D$4:$E$45,2,FALSE)," ")</f>
        <v xml:space="preserve"> </v>
      </c>
      <c r="H55" s="40" t="str">
        <f>IFERROR(VLOOKUP(G55,'Z1 HAB CLASS'!$L$3:$N$9,2,FALSE)," ")</f>
        <v xml:space="preserve"> </v>
      </c>
      <c r="I55" s="41"/>
      <c r="J55" s="40" t="str">
        <f>IFERROR(VLOOKUP(I55,'Z3 CONDITION VALUE'!$A$3:$B$5,2,FALSE)," ")</f>
        <v xml:space="preserve"> </v>
      </c>
      <c r="K55" s="39" t="str">
        <f t="array" ref="K55">IFERROR(INDEX('Z7 TARGET CREATION'!$C$3:$F$40,MATCH(E55,'Z7 TARGET CREATION'!$B$3:$B$40,0),MATCH(I55,'Z7 TARGET CREATION'!$C$2:$F$2,0)),"")</f>
        <v/>
      </c>
      <c r="L55" s="39" t="str">
        <f>IF(E55="","",VLOOKUP(E55,'Z7 TARGET CREATION'!$G$3:$I$40,3,FALSE))</f>
        <v/>
      </c>
      <c r="M55" s="40" t="str">
        <f>IF(E55="","",VLOOKUP(E55,'Z7 TARGET CREATION'!$G$3:$H$40,2, FALSE))</f>
        <v/>
      </c>
      <c r="N55" s="178" t="str">
        <f t="shared" si="1"/>
        <v/>
      </c>
      <c r="O55" s="142"/>
      <c r="P55" s="1"/>
      <c r="Q55" s="1"/>
      <c r="R55" s="1"/>
      <c r="S55" s="1">
        <f t="shared" si="0"/>
        <v>0</v>
      </c>
      <c r="T55" s="1"/>
      <c r="U55" s="1"/>
      <c r="V55" s="1"/>
      <c r="W55" s="1"/>
      <c r="X55" s="1"/>
      <c r="Y55" s="1"/>
      <c r="Z55" s="1"/>
    </row>
    <row r="56" spans="1:26" ht="15.75" customHeight="1" x14ac:dyDescent="0.2">
      <c r="A56" s="1"/>
      <c r="B56" s="1"/>
      <c r="C56" s="1"/>
      <c r="D56" s="166">
        <v>50</v>
      </c>
      <c r="E56" s="177"/>
      <c r="F56" s="140"/>
      <c r="G56" s="39" t="str">
        <f>IFERROR(VLOOKUP(E56,'Z1 HAB CLASS'!$D$4:$E$45,2,FALSE)," ")</f>
        <v xml:space="preserve"> </v>
      </c>
      <c r="H56" s="40" t="str">
        <f>IFERROR(VLOOKUP(G56,'Z1 HAB CLASS'!$L$3:$N$9,2,FALSE)," ")</f>
        <v xml:space="preserve"> </v>
      </c>
      <c r="I56" s="41"/>
      <c r="J56" s="40" t="str">
        <f>IFERROR(VLOOKUP(I56,'Z3 CONDITION VALUE'!$A$3:$B$5,2,FALSE)," ")</f>
        <v xml:space="preserve"> </v>
      </c>
      <c r="K56" s="39" t="str">
        <f t="array" ref="K56">IFERROR(INDEX('Z7 TARGET CREATION'!$C$3:$F$40,MATCH(E56,'Z7 TARGET CREATION'!$B$3:$B$40,0),MATCH(I56,'Z7 TARGET CREATION'!$C$2:$F$2,0)),"")</f>
        <v/>
      </c>
      <c r="L56" s="39" t="str">
        <f>IF(E56="","",VLOOKUP(E56,'Z7 TARGET CREATION'!$G$3:$I$40,3,FALSE))</f>
        <v/>
      </c>
      <c r="M56" s="40" t="str">
        <f>IF(E56="","",VLOOKUP(E56,'Z7 TARGET CREATION'!$G$3:$H$40,2, FALSE))</f>
        <v/>
      </c>
      <c r="N56" s="178" t="str">
        <f t="shared" si="1"/>
        <v/>
      </c>
      <c r="O56" s="142"/>
      <c r="P56" s="1"/>
      <c r="Q56" s="1"/>
      <c r="R56" s="1"/>
      <c r="S56" s="1">
        <f t="shared" si="0"/>
        <v>0</v>
      </c>
      <c r="T56" s="1"/>
      <c r="U56" s="1"/>
      <c r="V56" s="1"/>
      <c r="W56" s="1"/>
      <c r="X56" s="1"/>
      <c r="Y56" s="1"/>
      <c r="Z56" s="1"/>
    </row>
    <row r="57" spans="1:26" ht="15.75" customHeight="1" x14ac:dyDescent="0.2">
      <c r="A57" s="1"/>
      <c r="B57" s="1"/>
      <c r="C57" s="1"/>
      <c r="D57" s="166">
        <v>51</v>
      </c>
      <c r="E57" s="177"/>
      <c r="F57" s="140"/>
      <c r="G57" s="39" t="str">
        <f>IFERROR(VLOOKUP(E57,'Z1 HAB CLASS'!$D$4:$E$45,2,FALSE)," ")</f>
        <v xml:space="preserve"> </v>
      </c>
      <c r="H57" s="40" t="str">
        <f>IFERROR(VLOOKUP(G57,'Z1 HAB CLASS'!$L$3:$N$9,2,FALSE)," ")</f>
        <v xml:space="preserve"> </v>
      </c>
      <c r="I57" s="41"/>
      <c r="J57" s="40" t="str">
        <f>IFERROR(VLOOKUP(I57,'Z3 CONDITION VALUE'!$A$3:$B$5,2,FALSE)," ")</f>
        <v xml:space="preserve"> </v>
      </c>
      <c r="K57" s="39" t="str">
        <f t="array" ref="K57">IFERROR(INDEX('Z7 TARGET CREATION'!$C$3:$F$40,MATCH(E57,'Z7 TARGET CREATION'!$B$3:$B$40,0),MATCH(I57,'Z7 TARGET CREATION'!$C$2:$F$2,0)),"")</f>
        <v/>
      </c>
      <c r="L57" s="39" t="str">
        <f>IF(E57="","",VLOOKUP(E57,'Z7 TARGET CREATION'!$G$3:$I$40,3,FALSE))</f>
        <v/>
      </c>
      <c r="M57" s="40" t="str">
        <f>IF(E57="","",VLOOKUP(E57,'Z7 TARGET CREATION'!$G$3:$H$40,2, FALSE))</f>
        <v/>
      </c>
      <c r="N57" s="178" t="str">
        <f t="shared" si="1"/>
        <v/>
      </c>
      <c r="O57" s="142"/>
      <c r="P57" s="1"/>
      <c r="Q57" s="1"/>
      <c r="R57" s="1"/>
      <c r="S57" s="1">
        <f t="shared" si="0"/>
        <v>0</v>
      </c>
      <c r="T57" s="1"/>
      <c r="U57" s="1"/>
      <c r="V57" s="1"/>
      <c r="W57" s="1"/>
      <c r="X57" s="1"/>
      <c r="Y57" s="1"/>
      <c r="Z57" s="1"/>
    </row>
    <row r="58" spans="1:26" ht="15.75" customHeight="1" x14ac:dyDescent="0.2">
      <c r="A58" s="1"/>
      <c r="B58" s="1"/>
      <c r="C58" s="1"/>
      <c r="D58" s="166">
        <v>52</v>
      </c>
      <c r="E58" s="177"/>
      <c r="F58" s="140"/>
      <c r="G58" s="39" t="str">
        <f>IFERROR(VLOOKUP(E58,'Z1 HAB CLASS'!$D$4:$E$45,2,FALSE)," ")</f>
        <v xml:space="preserve"> </v>
      </c>
      <c r="H58" s="40" t="str">
        <f>IFERROR(VLOOKUP(G58,'Z1 HAB CLASS'!$L$3:$N$9,2,FALSE)," ")</f>
        <v xml:space="preserve"> </v>
      </c>
      <c r="I58" s="41"/>
      <c r="J58" s="40" t="str">
        <f>IFERROR(VLOOKUP(I58,'Z3 CONDITION VALUE'!$A$3:$B$5,2,FALSE)," ")</f>
        <v xml:space="preserve"> </v>
      </c>
      <c r="K58" s="39" t="str">
        <f t="array" ref="K58">IFERROR(INDEX('Z7 TARGET CREATION'!$C$3:$F$40,MATCH(E58,'Z7 TARGET CREATION'!$B$3:$B$40,0),MATCH(I58,'Z7 TARGET CREATION'!$C$2:$F$2,0)),"")</f>
        <v/>
      </c>
      <c r="L58" s="39" t="str">
        <f>IF(E58="","",VLOOKUP(E58,'Z7 TARGET CREATION'!$G$3:$I$40,3,FALSE))</f>
        <v/>
      </c>
      <c r="M58" s="40" t="str">
        <f>IF(E58="","",VLOOKUP(E58,'Z7 TARGET CREATION'!$G$3:$H$40,2, FALSE))</f>
        <v/>
      </c>
      <c r="N58" s="178" t="str">
        <f t="shared" si="1"/>
        <v/>
      </c>
      <c r="O58" s="142"/>
      <c r="P58" s="1"/>
      <c r="Q58" s="1"/>
      <c r="R58" s="1"/>
      <c r="S58" s="1">
        <f t="shared" si="0"/>
        <v>0</v>
      </c>
      <c r="T58" s="1"/>
      <c r="U58" s="1"/>
      <c r="V58" s="1"/>
      <c r="W58" s="1"/>
      <c r="X58" s="1"/>
      <c r="Y58" s="1"/>
      <c r="Z58" s="1"/>
    </row>
    <row r="59" spans="1:26" ht="15.75" customHeight="1" x14ac:dyDescent="0.2">
      <c r="A59" s="1"/>
      <c r="B59" s="1"/>
      <c r="C59" s="1"/>
      <c r="D59" s="166">
        <v>53</v>
      </c>
      <c r="E59" s="177"/>
      <c r="F59" s="140"/>
      <c r="G59" s="39" t="str">
        <f>IFERROR(VLOOKUP(E59,'Z1 HAB CLASS'!$D$4:$E$45,2,FALSE)," ")</f>
        <v xml:space="preserve"> </v>
      </c>
      <c r="H59" s="40" t="str">
        <f>IFERROR(VLOOKUP(G59,'Z1 HAB CLASS'!$L$3:$N$9,2,FALSE)," ")</f>
        <v xml:space="preserve"> </v>
      </c>
      <c r="I59" s="41"/>
      <c r="J59" s="40" t="str">
        <f>IFERROR(VLOOKUP(I59,'Z3 CONDITION VALUE'!$A$3:$B$5,2,FALSE)," ")</f>
        <v xml:space="preserve"> </v>
      </c>
      <c r="K59" s="39" t="str">
        <f t="array" ref="K59">IFERROR(INDEX('Z7 TARGET CREATION'!$C$3:$F$40,MATCH(E59,'Z7 TARGET CREATION'!$B$3:$B$40,0),MATCH(I59,'Z7 TARGET CREATION'!$C$2:$F$2,0)),"")</f>
        <v/>
      </c>
      <c r="L59" s="39" t="str">
        <f>IF(E59="","",VLOOKUP(E59,'Z7 TARGET CREATION'!$G$3:$I$40,3,FALSE))</f>
        <v/>
      </c>
      <c r="M59" s="40" t="str">
        <f>IF(E59="","",VLOOKUP(E59,'Z7 TARGET CREATION'!$G$3:$H$40,2, FALSE))</f>
        <v/>
      </c>
      <c r="N59" s="178" t="str">
        <f t="shared" si="1"/>
        <v/>
      </c>
      <c r="O59" s="142"/>
      <c r="P59" s="1"/>
      <c r="Q59" s="1"/>
      <c r="R59" s="1"/>
      <c r="S59" s="1">
        <f t="shared" si="0"/>
        <v>0</v>
      </c>
      <c r="T59" s="1"/>
      <c r="U59" s="1"/>
      <c r="V59" s="1"/>
      <c r="W59" s="1"/>
      <c r="X59" s="1"/>
      <c r="Y59" s="1"/>
      <c r="Z59" s="1"/>
    </row>
    <row r="60" spans="1:26" ht="15.75" customHeight="1" x14ac:dyDescent="0.2">
      <c r="A60" s="1"/>
      <c r="B60" s="1"/>
      <c r="C60" s="1"/>
      <c r="D60" s="166">
        <v>54</v>
      </c>
      <c r="E60" s="177"/>
      <c r="F60" s="140"/>
      <c r="G60" s="39" t="str">
        <f>IFERROR(VLOOKUP(E60,'Z1 HAB CLASS'!$D$4:$E$45,2,FALSE)," ")</f>
        <v xml:space="preserve"> </v>
      </c>
      <c r="H60" s="40" t="str">
        <f>IFERROR(VLOOKUP(G60,'Z1 HAB CLASS'!$L$3:$N$9,2,FALSE)," ")</f>
        <v xml:space="preserve"> </v>
      </c>
      <c r="I60" s="41"/>
      <c r="J60" s="40" t="str">
        <f>IFERROR(VLOOKUP(I60,'Z3 CONDITION VALUE'!$A$3:$B$5,2,FALSE)," ")</f>
        <v xml:space="preserve"> </v>
      </c>
      <c r="K60" s="39" t="str">
        <f t="array" ref="K60">IFERROR(INDEX('Z7 TARGET CREATION'!$C$3:$F$40,MATCH(E60,'Z7 TARGET CREATION'!$B$3:$B$40,0),MATCH(I60,'Z7 TARGET CREATION'!$C$2:$F$2,0)),"")</f>
        <v/>
      </c>
      <c r="L60" s="39" t="str">
        <f>IF(E60="","",VLOOKUP(E60,'Z7 TARGET CREATION'!$G$3:$I$40,3,FALSE))</f>
        <v/>
      </c>
      <c r="M60" s="40" t="str">
        <f>IF(E60="","",VLOOKUP(E60,'Z7 TARGET CREATION'!$G$3:$H$40,2, FALSE))</f>
        <v/>
      </c>
      <c r="N60" s="178" t="str">
        <f t="shared" si="1"/>
        <v/>
      </c>
      <c r="O60" s="142"/>
      <c r="P60" s="1"/>
      <c r="Q60" s="1"/>
      <c r="R60" s="1"/>
      <c r="S60" s="1">
        <f t="shared" si="0"/>
        <v>0</v>
      </c>
      <c r="T60" s="1"/>
      <c r="U60" s="1"/>
      <c r="V60" s="1"/>
      <c r="W60" s="1"/>
      <c r="X60" s="1"/>
      <c r="Y60" s="1"/>
      <c r="Z60" s="1"/>
    </row>
    <row r="61" spans="1:26" ht="15.75" customHeight="1" x14ac:dyDescent="0.2">
      <c r="A61" s="1"/>
      <c r="B61" s="1"/>
      <c r="C61" s="1"/>
      <c r="D61" s="166">
        <v>55</v>
      </c>
      <c r="E61" s="177"/>
      <c r="F61" s="140"/>
      <c r="G61" s="39" t="str">
        <f>IFERROR(VLOOKUP(E61,'Z1 HAB CLASS'!$D$4:$E$45,2,FALSE)," ")</f>
        <v xml:space="preserve"> </v>
      </c>
      <c r="H61" s="40" t="str">
        <f>IFERROR(VLOOKUP(G61,'Z1 HAB CLASS'!$L$3:$N$9,2,FALSE)," ")</f>
        <v xml:space="preserve"> </v>
      </c>
      <c r="I61" s="41"/>
      <c r="J61" s="40" t="str">
        <f>IFERROR(VLOOKUP(I61,'Z3 CONDITION VALUE'!$A$3:$B$5,2,FALSE)," ")</f>
        <v xml:space="preserve"> </v>
      </c>
      <c r="K61" s="39" t="str">
        <f t="array" ref="K61">IFERROR(INDEX('Z7 TARGET CREATION'!$C$3:$F$40,MATCH(E61,'Z7 TARGET CREATION'!$B$3:$B$40,0),MATCH(I61,'Z7 TARGET CREATION'!$C$2:$F$2,0)),"")</f>
        <v/>
      </c>
      <c r="L61" s="39" t="str">
        <f>IF(E61="","",VLOOKUP(E61,'Z7 TARGET CREATION'!$G$3:$I$40,3,FALSE))</f>
        <v/>
      </c>
      <c r="M61" s="40" t="str">
        <f>IF(E61="","",VLOOKUP(E61,'Z7 TARGET CREATION'!$G$3:$H$40,2, FALSE))</f>
        <v/>
      </c>
      <c r="N61" s="178" t="str">
        <f t="shared" si="1"/>
        <v/>
      </c>
      <c r="O61" s="142"/>
      <c r="P61" s="1"/>
      <c r="Q61" s="1"/>
      <c r="R61" s="1"/>
      <c r="S61" s="1">
        <f t="shared" si="0"/>
        <v>0</v>
      </c>
      <c r="T61" s="1"/>
      <c r="U61" s="1"/>
      <c r="V61" s="1"/>
      <c r="W61" s="1"/>
      <c r="X61" s="1"/>
      <c r="Y61" s="1"/>
      <c r="Z61" s="1"/>
    </row>
    <row r="62" spans="1:26" ht="15.75" customHeight="1" x14ac:dyDescent="0.2">
      <c r="A62" s="1"/>
      <c r="B62" s="1"/>
      <c r="C62" s="1"/>
      <c r="D62" s="166">
        <v>56</v>
      </c>
      <c r="E62" s="177"/>
      <c r="F62" s="140"/>
      <c r="G62" s="39" t="str">
        <f>IFERROR(VLOOKUP(E62,'Z1 HAB CLASS'!$D$4:$E$45,2,FALSE)," ")</f>
        <v xml:space="preserve"> </v>
      </c>
      <c r="H62" s="40" t="str">
        <f>IFERROR(VLOOKUP(G62,'Z1 HAB CLASS'!$L$3:$N$9,2,FALSE)," ")</f>
        <v xml:space="preserve"> </v>
      </c>
      <c r="I62" s="41"/>
      <c r="J62" s="40" t="str">
        <f>IFERROR(VLOOKUP(I62,'Z3 CONDITION VALUE'!$A$3:$B$5,2,FALSE)," ")</f>
        <v xml:space="preserve"> </v>
      </c>
      <c r="K62" s="39" t="str">
        <f t="array" ref="K62">IFERROR(INDEX('Z7 TARGET CREATION'!$C$3:$F$40,MATCH(E62,'Z7 TARGET CREATION'!$B$3:$B$40,0),MATCH(I62,'Z7 TARGET CREATION'!$C$2:$F$2,0)),"")</f>
        <v/>
      </c>
      <c r="L62" s="39" t="str">
        <f>IF(E62="","",VLOOKUP(E62,'Z7 TARGET CREATION'!$G$3:$I$40,3,FALSE))</f>
        <v/>
      </c>
      <c r="M62" s="40" t="str">
        <f>IF(E62="","",VLOOKUP(E62,'Z7 TARGET CREATION'!$G$3:$H$40,2, FALSE))</f>
        <v/>
      </c>
      <c r="N62" s="178" t="str">
        <f t="shared" si="1"/>
        <v/>
      </c>
      <c r="O62" s="142"/>
      <c r="P62" s="1"/>
      <c r="Q62" s="1"/>
      <c r="R62" s="1"/>
      <c r="S62" s="1">
        <f t="shared" si="0"/>
        <v>0</v>
      </c>
      <c r="T62" s="1"/>
      <c r="U62" s="1"/>
      <c r="V62" s="1"/>
      <c r="W62" s="1"/>
      <c r="X62" s="1"/>
      <c r="Y62" s="1"/>
      <c r="Z62" s="1"/>
    </row>
    <row r="63" spans="1:26" ht="15.75" customHeight="1" x14ac:dyDescent="0.2">
      <c r="A63" s="1"/>
      <c r="B63" s="1"/>
      <c r="C63" s="1"/>
      <c r="D63" s="166">
        <v>57</v>
      </c>
      <c r="E63" s="177"/>
      <c r="F63" s="140"/>
      <c r="G63" s="39" t="str">
        <f>IFERROR(VLOOKUP(E63,'Z1 HAB CLASS'!$D$4:$E$45,2,FALSE)," ")</f>
        <v xml:space="preserve"> </v>
      </c>
      <c r="H63" s="40" t="str">
        <f>IFERROR(VLOOKUP(G63,'Z1 HAB CLASS'!$L$3:$N$9,2,FALSE)," ")</f>
        <v xml:space="preserve"> </v>
      </c>
      <c r="I63" s="41"/>
      <c r="J63" s="40" t="str">
        <f>IFERROR(VLOOKUP(I63,'Z3 CONDITION VALUE'!$A$3:$B$5,2,FALSE)," ")</f>
        <v xml:space="preserve"> </v>
      </c>
      <c r="K63" s="39" t="str">
        <f t="array" ref="K63">IFERROR(INDEX('Z7 TARGET CREATION'!$C$3:$F$40,MATCH(E63,'Z7 TARGET CREATION'!$B$3:$B$40,0),MATCH(I63,'Z7 TARGET CREATION'!$C$2:$F$2,0)),"")</f>
        <v/>
      </c>
      <c r="L63" s="39" t="str">
        <f>IF(E63="","",VLOOKUP(E63,'Z7 TARGET CREATION'!$G$3:$I$40,3,FALSE))</f>
        <v/>
      </c>
      <c r="M63" s="40" t="str">
        <f>IF(E63="","",VLOOKUP(E63,'Z7 TARGET CREATION'!$G$3:$H$40,2, FALSE))</f>
        <v/>
      </c>
      <c r="N63" s="178" t="str">
        <f t="shared" si="1"/>
        <v/>
      </c>
      <c r="O63" s="142"/>
      <c r="P63" s="1"/>
      <c r="Q63" s="1"/>
      <c r="R63" s="1"/>
      <c r="S63" s="1">
        <f t="shared" si="0"/>
        <v>0</v>
      </c>
      <c r="T63" s="1"/>
      <c r="U63" s="1"/>
      <c r="V63" s="1"/>
      <c r="W63" s="1"/>
      <c r="X63" s="1"/>
      <c r="Y63" s="1"/>
      <c r="Z63" s="1"/>
    </row>
    <row r="64" spans="1:26" ht="15.75" customHeight="1" x14ac:dyDescent="0.2">
      <c r="A64" s="1"/>
      <c r="B64" s="1"/>
      <c r="C64" s="1"/>
      <c r="D64" s="166">
        <v>58</v>
      </c>
      <c r="E64" s="177"/>
      <c r="F64" s="140"/>
      <c r="G64" s="39" t="str">
        <f>IFERROR(VLOOKUP(E64,'Z1 HAB CLASS'!$D$4:$E$45,2,FALSE)," ")</f>
        <v xml:space="preserve"> </v>
      </c>
      <c r="H64" s="40" t="str">
        <f>IFERROR(VLOOKUP(G64,'Z1 HAB CLASS'!$L$3:$N$9,2,FALSE)," ")</f>
        <v xml:space="preserve"> </v>
      </c>
      <c r="I64" s="41"/>
      <c r="J64" s="40" t="str">
        <f>IFERROR(VLOOKUP(I64,'Z3 CONDITION VALUE'!$A$3:$B$5,2,FALSE)," ")</f>
        <v xml:space="preserve"> </v>
      </c>
      <c r="K64" s="39" t="str">
        <f t="array" ref="K64">IFERROR(INDEX('Z7 TARGET CREATION'!$C$3:$F$40,MATCH(E64,'Z7 TARGET CREATION'!$B$3:$B$40,0),MATCH(I64,'Z7 TARGET CREATION'!$C$2:$F$2,0)),"")</f>
        <v/>
      </c>
      <c r="L64" s="39" t="str">
        <f>IF(E64="","",VLOOKUP(E64,'Z7 TARGET CREATION'!$G$3:$I$40,3,FALSE))</f>
        <v/>
      </c>
      <c r="M64" s="40" t="str">
        <f>IF(E64="","",VLOOKUP(E64,'Z7 TARGET CREATION'!$G$3:$H$40,2, FALSE))</f>
        <v/>
      </c>
      <c r="N64" s="178" t="str">
        <f t="shared" si="1"/>
        <v/>
      </c>
      <c r="O64" s="142"/>
      <c r="P64" s="1"/>
      <c r="Q64" s="1"/>
      <c r="R64" s="1"/>
      <c r="S64" s="1">
        <f t="shared" si="0"/>
        <v>0</v>
      </c>
      <c r="T64" s="1"/>
      <c r="U64" s="1"/>
      <c r="V64" s="1"/>
      <c r="W64" s="1"/>
      <c r="X64" s="1"/>
      <c r="Y64" s="1"/>
      <c r="Z64" s="1"/>
    </row>
    <row r="65" spans="1:26" ht="15.75" customHeight="1" x14ac:dyDescent="0.2">
      <c r="A65" s="1"/>
      <c r="B65" s="1"/>
      <c r="C65" s="1"/>
      <c r="D65" s="166">
        <v>59</v>
      </c>
      <c r="E65" s="177"/>
      <c r="F65" s="140"/>
      <c r="G65" s="39" t="str">
        <f>IFERROR(VLOOKUP(E65,'Z1 HAB CLASS'!$D$4:$E$45,2,FALSE)," ")</f>
        <v xml:space="preserve"> </v>
      </c>
      <c r="H65" s="40" t="str">
        <f>IFERROR(VLOOKUP(G65,'Z1 HAB CLASS'!$L$3:$N$9,2,FALSE)," ")</f>
        <v xml:space="preserve"> </v>
      </c>
      <c r="I65" s="41"/>
      <c r="J65" s="40" t="str">
        <f>IFERROR(VLOOKUP(I65,'Z3 CONDITION VALUE'!$A$3:$B$5,2,FALSE)," ")</f>
        <v xml:space="preserve"> </v>
      </c>
      <c r="K65" s="39" t="str">
        <f t="array" ref="K65">IFERROR(INDEX('Z7 TARGET CREATION'!$C$3:$F$40,MATCH(E65,'Z7 TARGET CREATION'!$B$3:$B$40,0),MATCH(I65,'Z7 TARGET CREATION'!$C$2:$F$2,0)),"")</f>
        <v/>
      </c>
      <c r="L65" s="39" t="str">
        <f>IF(E65="","",VLOOKUP(E65,'Z7 TARGET CREATION'!$G$3:$I$40,3,FALSE))</f>
        <v/>
      </c>
      <c r="M65" s="40" t="str">
        <f>IF(E65="","",VLOOKUP(E65,'Z7 TARGET CREATION'!$G$3:$H$40,2, FALSE))</f>
        <v/>
      </c>
      <c r="N65" s="178" t="str">
        <f t="shared" si="1"/>
        <v/>
      </c>
      <c r="O65" s="142"/>
      <c r="P65" s="1"/>
      <c r="Q65" s="1"/>
      <c r="R65" s="1"/>
      <c r="S65" s="1">
        <f t="shared" si="0"/>
        <v>0</v>
      </c>
      <c r="T65" s="1"/>
      <c r="U65" s="1"/>
      <c r="V65" s="1"/>
      <c r="W65" s="1"/>
      <c r="X65" s="1"/>
      <c r="Y65" s="1"/>
      <c r="Z65" s="1"/>
    </row>
    <row r="66" spans="1:26" ht="15.75" customHeight="1" x14ac:dyDescent="0.2">
      <c r="A66" s="1"/>
      <c r="B66" s="1"/>
      <c r="C66" s="1"/>
      <c r="D66" s="166">
        <v>60</v>
      </c>
      <c r="E66" s="177"/>
      <c r="F66" s="140"/>
      <c r="G66" s="39" t="str">
        <f>IFERROR(VLOOKUP(E66,'Z1 HAB CLASS'!$D$4:$E$45,2,FALSE)," ")</f>
        <v xml:space="preserve"> </v>
      </c>
      <c r="H66" s="40" t="str">
        <f>IFERROR(VLOOKUP(G66,'Z1 HAB CLASS'!$L$3:$N$9,2,FALSE)," ")</f>
        <v xml:space="preserve"> </v>
      </c>
      <c r="I66" s="41"/>
      <c r="J66" s="40" t="str">
        <f>IFERROR(VLOOKUP(I66,'Z3 CONDITION VALUE'!$A$3:$B$5,2,FALSE)," ")</f>
        <v xml:space="preserve"> </v>
      </c>
      <c r="K66" s="39" t="str">
        <f t="array" ref="K66">IFERROR(INDEX('Z7 TARGET CREATION'!$C$3:$F$40,MATCH(E66,'Z7 TARGET CREATION'!$B$3:$B$40,0),MATCH(I66,'Z7 TARGET CREATION'!$C$2:$F$2,0)),"")</f>
        <v/>
      </c>
      <c r="L66" s="39" t="str">
        <f>IF(E66="","",VLOOKUP(E66,'Z7 TARGET CREATION'!$G$3:$I$40,3,FALSE))</f>
        <v/>
      </c>
      <c r="M66" s="40" t="str">
        <f>IF(E66="","",VLOOKUP(E66,'Z7 TARGET CREATION'!$G$3:$H$40,2, FALSE))</f>
        <v/>
      </c>
      <c r="N66" s="178" t="str">
        <f t="shared" si="1"/>
        <v/>
      </c>
      <c r="O66" s="142"/>
      <c r="P66" s="1"/>
      <c r="Q66" s="1"/>
      <c r="R66" s="1"/>
      <c r="S66" s="1">
        <f t="shared" si="0"/>
        <v>0</v>
      </c>
      <c r="T66" s="1"/>
      <c r="U66" s="1"/>
      <c r="V66" s="1"/>
      <c r="W66" s="1"/>
      <c r="X66" s="1"/>
      <c r="Y66" s="1"/>
      <c r="Z66" s="1"/>
    </row>
    <row r="67" spans="1:26" ht="15.75" customHeight="1" x14ac:dyDescent="0.2">
      <c r="A67" s="1"/>
      <c r="B67" s="1"/>
      <c r="C67" s="1"/>
      <c r="D67" s="166">
        <v>61</v>
      </c>
      <c r="E67" s="177"/>
      <c r="F67" s="140"/>
      <c r="G67" s="39" t="str">
        <f>IFERROR(VLOOKUP(E67,'Z1 HAB CLASS'!$D$4:$E$45,2,FALSE)," ")</f>
        <v xml:space="preserve"> </v>
      </c>
      <c r="H67" s="40" t="str">
        <f>IFERROR(VLOOKUP(G67,'Z1 HAB CLASS'!$L$3:$N$9,2,FALSE)," ")</f>
        <v xml:space="preserve"> </v>
      </c>
      <c r="I67" s="41"/>
      <c r="J67" s="40" t="str">
        <f>IFERROR(VLOOKUP(I67,'Z3 CONDITION VALUE'!$A$3:$B$5,2,FALSE)," ")</f>
        <v xml:space="preserve"> </v>
      </c>
      <c r="K67" s="39" t="str">
        <f t="array" ref="K67">IFERROR(INDEX('Z7 TARGET CREATION'!$C$3:$F$40,MATCH(E67,'Z7 TARGET CREATION'!$B$3:$B$40,0),MATCH(I67,'Z7 TARGET CREATION'!$C$2:$F$2,0)),"")</f>
        <v/>
      </c>
      <c r="L67" s="39" t="str">
        <f>IF(E67="","",VLOOKUP(E67,'Z7 TARGET CREATION'!$G$3:$I$40,3,FALSE))</f>
        <v/>
      </c>
      <c r="M67" s="40" t="str">
        <f>IF(E67="","",VLOOKUP(E67,'Z7 TARGET CREATION'!$G$3:$H$40,2, FALSE))</f>
        <v/>
      </c>
      <c r="N67" s="178" t="str">
        <f t="shared" si="1"/>
        <v/>
      </c>
      <c r="O67" s="142"/>
      <c r="P67" s="1"/>
      <c r="Q67" s="1"/>
      <c r="R67" s="1"/>
      <c r="S67" s="1">
        <f t="shared" si="0"/>
        <v>0</v>
      </c>
      <c r="T67" s="1"/>
      <c r="U67" s="1"/>
      <c r="V67" s="1"/>
      <c r="W67" s="1"/>
      <c r="X67" s="1"/>
      <c r="Y67" s="1"/>
      <c r="Z67" s="1"/>
    </row>
    <row r="68" spans="1:26" ht="15.75" customHeight="1" x14ac:dyDescent="0.2">
      <c r="A68" s="1"/>
      <c r="B68" s="1"/>
      <c r="C68" s="1"/>
      <c r="D68" s="166">
        <v>62</v>
      </c>
      <c r="E68" s="177"/>
      <c r="F68" s="140"/>
      <c r="G68" s="39" t="str">
        <f>IFERROR(VLOOKUP(E68,'Z1 HAB CLASS'!$D$4:$E$45,2,FALSE)," ")</f>
        <v xml:space="preserve"> </v>
      </c>
      <c r="H68" s="40" t="str">
        <f>IFERROR(VLOOKUP(G68,'Z1 HAB CLASS'!$L$3:$N$9,2,FALSE)," ")</f>
        <v xml:space="preserve"> </v>
      </c>
      <c r="I68" s="41"/>
      <c r="J68" s="40" t="str">
        <f>IFERROR(VLOOKUP(I68,'Z3 CONDITION VALUE'!$A$3:$B$5,2,FALSE)," ")</f>
        <v xml:space="preserve"> </v>
      </c>
      <c r="K68" s="39" t="str">
        <f t="array" ref="K68">IFERROR(INDEX('Z7 TARGET CREATION'!$C$3:$F$40,MATCH(E68,'Z7 TARGET CREATION'!$B$3:$B$40,0),MATCH(I68,'Z7 TARGET CREATION'!$C$2:$F$2,0)),"")</f>
        <v/>
      </c>
      <c r="L68" s="39" t="str">
        <f>IF(E68="","",VLOOKUP(E68,'Z7 TARGET CREATION'!$G$3:$I$40,3,FALSE))</f>
        <v/>
      </c>
      <c r="M68" s="40" t="str">
        <f>IF(E68="","",VLOOKUP(E68,'Z7 TARGET CREATION'!$G$3:$H$40,2, FALSE))</f>
        <v/>
      </c>
      <c r="N68" s="178" t="str">
        <f t="shared" si="1"/>
        <v/>
      </c>
      <c r="O68" s="142"/>
      <c r="P68" s="1"/>
      <c r="Q68" s="1"/>
      <c r="R68" s="1"/>
      <c r="S68" s="1">
        <f t="shared" si="0"/>
        <v>0</v>
      </c>
      <c r="T68" s="1"/>
      <c r="U68" s="1"/>
      <c r="V68" s="1"/>
      <c r="W68" s="1"/>
      <c r="X68" s="1"/>
      <c r="Y68" s="1"/>
      <c r="Z68" s="1"/>
    </row>
    <row r="69" spans="1:26" ht="15.75" customHeight="1" x14ac:dyDescent="0.2">
      <c r="A69" s="1"/>
      <c r="B69" s="1"/>
      <c r="C69" s="1"/>
      <c r="D69" s="166">
        <v>63</v>
      </c>
      <c r="E69" s="177"/>
      <c r="F69" s="140"/>
      <c r="G69" s="39" t="str">
        <f>IFERROR(VLOOKUP(E69,'Z1 HAB CLASS'!$D$4:$E$45,2,FALSE)," ")</f>
        <v xml:space="preserve"> </v>
      </c>
      <c r="H69" s="40" t="str">
        <f>IFERROR(VLOOKUP(G69,'Z1 HAB CLASS'!$L$3:$N$9,2,FALSE)," ")</f>
        <v xml:space="preserve"> </v>
      </c>
      <c r="I69" s="41"/>
      <c r="J69" s="40" t="str">
        <f>IFERROR(VLOOKUP(I69,'Z3 CONDITION VALUE'!$A$3:$B$5,2,FALSE)," ")</f>
        <v xml:space="preserve"> </v>
      </c>
      <c r="K69" s="39" t="str">
        <f t="array" ref="K69">IFERROR(INDEX('Z7 TARGET CREATION'!$C$3:$F$40,MATCH(E69,'Z7 TARGET CREATION'!$B$3:$B$40,0),MATCH(I69,'Z7 TARGET CREATION'!$C$2:$F$2,0)),"")</f>
        <v/>
      </c>
      <c r="L69" s="39" t="str">
        <f>IF(E69="","",VLOOKUP(E69,'Z7 TARGET CREATION'!$G$3:$I$40,3,FALSE))</f>
        <v/>
      </c>
      <c r="M69" s="40" t="str">
        <f>IF(E69="","",VLOOKUP(E69,'Z7 TARGET CREATION'!$G$3:$H$40,2, FALSE))</f>
        <v/>
      </c>
      <c r="N69" s="178" t="str">
        <f t="shared" si="1"/>
        <v/>
      </c>
      <c r="O69" s="142"/>
      <c r="P69" s="1"/>
      <c r="Q69" s="1"/>
      <c r="R69" s="1"/>
      <c r="S69" s="1">
        <f t="shared" si="0"/>
        <v>0</v>
      </c>
      <c r="T69" s="1"/>
      <c r="U69" s="1"/>
      <c r="V69" s="1"/>
      <c r="W69" s="1"/>
      <c r="X69" s="1"/>
      <c r="Y69" s="1"/>
      <c r="Z69" s="1"/>
    </row>
    <row r="70" spans="1:26" ht="15.75" customHeight="1" x14ac:dyDescent="0.2">
      <c r="A70" s="1"/>
      <c r="B70" s="1"/>
      <c r="C70" s="1"/>
      <c r="D70" s="166">
        <v>64</v>
      </c>
      <c r="E70" s="177"/>
      <c r="F70" s="140"/>
      <c r="G70" s="39" t="str">
        <f>IFERROR(VLOOKUP(E70,'Z1 HAB CLASS'!$D$4:$E$45,2,FALSE)," ")</f>
        <v xml:space="preserve"> </v>
      </c>
      <c r="H70" s="40" t="str">
        <f>IFERROR(VLOOKUP(G70,'Z1 HAB CLASS'!$L$3:$N$9,2,FALSE)," ")</f>
        <v xml:space="preserve"> </v>
      </c>
      <c r="I70" s="41"/>
      <c r="J70" s="40" t="str">
        <f>IFERROR(VLOOKUP(I70,'Z3 CONDITION VALUE'!$A$3:$B$5,2,FALSE)," ")</f>
        <v xml:space="preserve"> </v>
      </c>
      <c r="K70" s="39" t="str">
        <f t="array" ref="K70">IFERROR(INDEX('Z7 TARGET CREATION'!$C$3:$F$40,MATCH(E70,'Z7 TARGET CREATION'!$B$3:$B$40,0),MATCH(I70,'Z7 TARGET CREATION'!$C$2:$F$2,0)),"")</f>
        <v/>
      </c>
      <c r="L70" s="39" t="str">
        <f>IF(E70="","",VLOOKUP(E70,'Z7 TARGET CREATION'!$G$3:$I$40,3,FALSE))</f>
        <v/>
      </c>
      <c r="M70" s="40" t="str">
        <f>IF(E70="","",VLOOKUP(E70,'Z7 TARGET CREATION'!$G$3:$H$40,2, FALSE))</f>
        <v/>
      </c>
      <c r="N70" s="178" t="str">
        <f t="shared" si="1"/>
        <v/>
      </c>
      <c r="O70" s="142"/>
      <c r="P70" s="1"/>
      <c r="Q70" s="1"/>
      <c r="R70" s="1"/>
      <c r="S70" s="1">
        <f t="shared" si="0"/>
        <v>0</v>
      </c>
      <c r="T70" s="1"/>
      <c r="U70" s="1"/>
      <c r="V70" s="1"/>
      <c r="W70" s="1"/>
      <c r="X70" s="1"/>
      <c r="Y70" s="1"/>
      <c r="Z70" s="1"/>
    </row>
    <row r="71" spans="1:26" ht="15.75" customHeight="1" x14ac:dyDescent="0.2">
      <c r="A71" s="1"/>
      <c r="B71" s="1"/>
      <c r="C71" s="1"/>
      <c r="D71" s="166">
        <v>65</v>
      </c>
      <c r="E71" s="177"/>
      <c r="F71" s="140"/>
      <c r="G71" s="39" t="str">
        <f>IFERROR(VLOOKUP(E71,'Z1 HAB CLASS'!$D$4:$E$45,2,FALSE)," ")</f>
        <v xml:space="preserve"> </v>
      </c>
      <c r="H71" s="40" t="str">
        <f>IFERROR(VLOOKUP(G71,'Z1 HAB CLASS'!$L$3:$N$9,2,FALSE)," ")</f>
        <v xml:space="preserve"> </v>
      </c>
      <c r="I71" s="41"/>
      <c r="J71" s="40" t="str">
        <f>IFERROR(VLOOKUP(I71,'Z3 CONDITION VALUE'!$A$3:$B$5,2,FALSE)," ")</f>
        <v xml:space="preserve"> </v>
      </c>
      <c r="K71" s="39" t="str">
        <f t="array" ref="K71">IFERROR(INDEX('Z7 TARGET CREATION'!$C$3:$F$40,MATCH(E71,'Z7 TARGET CREATION'!$B$3:$B$40,0),MATCH(I71,'Z7 TARGET CREATION'!$C$2:$F$2,0)),"")</f>
        <v/>
      </c>
      <c r="L71" s="39" t="str">
        <f>IF(E71="","",VLOOKUP(E71,'Z7 TARGET CREATION'!$G$3:$I$40,3,FALSE))</f>
        <v/>
      </c>
      <c r="M71" s="40" t="str">
        <f>IF(E71="","",VLOOKUP(E71,'Z7 TARGET CREATION'!$G$3:$H$40,2, FALSE))</f>
        <v/>
      </c>
      <c r="N71" s="178" t="str">
        <f t="shared" si="1"/>
        <v/>
      </c>
      <c r="O71" s="142"/>
      <c r="P71" s="1"/>
      <c r="Q71" s="1"/>
      <c r="R71" s="1"/>
      <c r="S71" s="1">
        <f t="shared" si="0"/>
        <v>0</v>
      </c>
      <c r="T71" s="1"/>
      <c r="U71" s="1"/>
      <c r="V71" s="1"/>
      <c r="W71" s="1"/>
      <c r="X71" s="1"/>
      <c r="Y71" s="1"/>
      <c r="Z71" s="1"/>
    </row>
    <row r="72" spans="1:26" ht="15.75" customHeight="1" x14ac:dyDescent="0.2">
      <c r="A72" s="1"/>
      <c r="B72" s="1"/>
      <c r="C72" s="1"/>
      <c r="D72" s="166">
        <v>66</v>
      </c>
      <c r="E72" s="177"/>
      <c r="F72" s="140"/>
      <c r="G72" s="39" t="str">
        <f>IFERROR(VLOOKUP(E72,'Z1 HAB CLASS'!$D$4:$E$45,2,FALSE)," ")</f>
        <v xml:space="preserve"> </v>
      </c>
      <c r="H72" s="40" t="str">
        <f>IFERROR(VLOOKUP(G72,'Z1 HAB CLASS'!$L$3:$N$9,2,FALSE)," ")</f>
        <v xml:space="preserve"> </v>
      </c>
      <c r="I72" s="41"/>
      <c r="J72" s="40" t="str">
        <f>IFERROR(VLOOKUP(I72,'Z3 CONDITION VALUE'!$A$3:$B$5,2,FALSE)," ")</f>
        <v xml:space="preserve"> </v>
      </c>
      <c r="K72" s="39" t="str">
        <f t="array" ref="K72">IFERROR(INDEX('Z7 TARGET CREATION'!$C$3:$F$40,MATCH(E72,'Z7 TARGET CREATION'!$B$3:$B$40,0),MATCH(I72,'Z7 TARGET CREATION'!$C$2:$F$2,0)),"")</f>
        <v/>
      </c>
      <c r="L72" s="39" t="str">
        <f>IF(E72="","",VLOOKUP(E72,'Z7 TARGET CREATION'!$G$3:$I$40,3,FALSE))</f>
        <v/>
      </c>
      <c r="M72" s="40" t="str">
        <f>IF(E72="","",VLOOKUP(E72,'Z7 TARGET CREATION'!$G$3:$H$40,2, FALSE))</f>
        <v/>
      </c>
      <c r="N72" s="178" t="str">
        <f t="shared" si="1"/>
        <v/>
      </c>
      <c r="O72" s="142"/>
      <c r="P72" s="1"/>
      <c r="Q72" s="1"/>
      <c r="R72" s="1"/>
      <c r="S72" s="1">
        <f t="shared" si="0"/>
        <v>0</v>
      </c>
      <c r="T72" s="1"/>
      <c r="U72" s="1"/>
      <c r="V72" s="1"/>
      <c r="W72" s="1"/>
      <c r="X72" s="1"/>
      <c r="Y72" s="1"/>
      <c r="Z72" s="1"/>
    </row>
    <row r="73" spans="1:26" ht="15.75" customHeight="1" x14ac:dyDescent="0.2">
      <c r="A73" s="1"/>
      <c r="B73" s="1"/>
      <c r="C73" s="1"/>
      <c r="D73" s="166">
        <v>67</v>
      </c>
      <c r="E73" s="177"/>
      <c r="F73" s="140"/>
      <c r="G73" s="39" t="str">
        <f>IFERROR(VLOOKUP(E73,'Z1 HAB CLASS'!$D$4:$E$45,2,FALSE)," ")</f>
        <v xml:space="preserve"> </v>
      </c>
      <c r="H73" s="40" t="str">
        <f>IFERROR(VLOOKUP(G73,'Z1 HAB CLASS'!$L$3:$N$9,2,FALSE)," ")</f>
        <v xml:space="preserve"> </v>
      </c>
      <c r="I73" s="41"/>
      <c r="J73" s="40" t="str">
        <f>IFERROR(VLOOKUP(I73,'Z3 CONDITION VALUE'!$A$3:$B$5,2,FALSE)," ")</f>
        <v xml:space="preserve"> </v>
      </c>
      <c r="K73" s="39" t="str">
        <f t="array" ref="K73">IFERROR(INDEX('Z7 TARGET CREATION'!$C$3:$F$40,MATCH(E73,'Z7 TARGET CREATION'!$B$3:$B$40,0),MATCH(I73,'Z7 TARGET CREATION'!$C$2:$F$2,0)),"")</f>
        <v/>
      </c>
      <c r="L73" s="39" t="str">
        <f>IF(E73="","",VLOOKUP(E73,'Z7 TARGET CREATION'!$G$3:$I$40,3,FALSE))</f>
        <v/>
      </c>
      <c r="M73" s="40" t="str">
        <f>IF(E73="","",VLOOKUP(E73,'Z7 TARGET CREATION'!$G$3:$H$40,2, FALSE))</f>
        <v/>
      </c>
      <c r="N73" s="178" t="str">
        <f t="shared" si="1"/>
        <v/>
      </c>
      <c r="O73" s="142"/>
      <c r="P73" s="1"/>
      <c r="Q73" s="1"/>
      <c r="R73" s="1"/>
      <c r="S73" s="1">
        <f t="shared" si="0"/>
        <v>0</v>
      </c>
      <c r="T73" s="1"/>
      <c r="U73" s="1"/>
      <c r="V73" s="1"/>
      <c r="W73" s="1"/>
      <c r="X73" s="1"/>
      <c r="Y73" s="1"/>
      <c r="Z73" s="1"/>
    </row>
    <row r="74" spans="1:26" ht="15.75" customHeight="1" x14ac:dyDescent="0.2">
      <c r="A74" s="1"/>
      <c r="B74" s="1"/>
      <c r="C74" s="1"/>
      <c r="D74" s="166">
        <v>68</v>
      </c>
      <c r="E74" s="177"/>
      <c r="F74" s="140"/>
      <c r="G74" s="39" t="str">
        <f>IFERROR(VLOOKUP(E74,'Z1 HAB CLASS'!$D$4:$E$45,2,FALSE)," ")</f>
        <v xml:space="preserve"> </v>
      </c>
      <c r="H74" s="40" t="str">
        <f>IFERROR(VLOOKUP(G74,'Z1 HAB CLASS'!$L$3:$N$9,2,FALSE)," ")</f>
        <v xml:space="preserve"> </v>
      </c>
      <c r="I74" s="41"/>
      <c r="J74" s="40" t="str">
        <f>IFERROR(VLOOKUP(I74,'Z3 CONDITION VALUE'!$A$3:$B$5,2,FALSE)," ")</f>
        <v xml:space="preserve"> </v>
      </c>
      <c r="K74" s="39" t="str">
        <f t="array" ref="K74">IFERROR(INDEX('Z7 TARGET CREATION'!$C$3:$F$40,MATCH(E74,'Z7 TARGET CREATION'!$B$3:$B$40,0),MATCH(I74,'Z7 TARGET CREATION'!$C$2:$F$2,0)),"")</f>
        <v/>
      </c>
      <c r="L74" s="39" t="str">
        <f>IF(E74="","",VLOOKUP(E74,'Z7 TARGET CREATION'!$G$3:$I$40,3,FALSE))</f>
        <v/>
      </c>
      <c r="M74" s="40" t="str">
        <f>IF(E74="","",VLOOKUP(E74,'Z7 TARGET CREATION'!$G$3:$H$40,2, FALSE))</f>
        <v/>
      </c>
      <c r="N74" s="178" t="str">
        <f t="shared" si="1"/>
        <v/>
      </c>
      <c r="O74" s="142"/>
      <c r="P74" s="1"/>
      <c r="Q74" s="1"/>
      <c r="R74" s="1"/>
      <c r="S74" s="1">
        <f t="shared" si="0"/>
        <v>0</v>
      </c>
      <c r="T74" s="1"/>
      <c r="U74" s="1"/>
      <c r="V74" s="1"/>
      <c r="W74" s="1"/>
      <c r="X74" s="1"/>
      <c r="Y74" s="1"/>
      <c r="Z74" s="1"/>
    </row>
    <row r="75" spans="1:26" ht="15.75" customHeight="1" x14ac:dyDescent="0.2">
      <c r="A75" s="1"/>
      <c r="B75" s="1"/>
      <c r="C75" s="1"/>
      <c r="D75" s="166">
        <v>69</v>
      </c>
      <c r="E75" s="177"/>
      <c r="F75" s="140"/>
      <c r="G75" s="39" t="str">
        <f>IFERROR(VLOOKUP(E75,'Z1 HAB CLASS'!$D$4:$E$45,2,FALSE)," ")</f>
        <v xml:space="preserve"> </v>
      </c>
      <c r="H75" s="40" t="str">
        <f>IFERROR(VLOOKUP(G75,'Z1 HAB CLASS'!$L$3:$N$9,2,FALSE)," ")</f>
        <v xml:space="preserve"> </v>
      </c>
      <c r="I75" s="41"/>
      <c r="J75" s="40" t="str">
        <f>IFERROR(VLOOKUP(I75,'Z3 CONDITION VALUE'!$A$3:$B$5,2,FALSE)," ")</f>
        <v xml:space="preserve"> </v>
      </c>
      <c r="K75" s="39" t="str">
        <f t="array" ref="K75">IFERROR(INDEX('Z7 TARGET CREATION'!$C$3:$F$40,MATCH(E75,'Z7 TARGET CREATION'!$B$3:$B$40,0),MATCH(I75,'Z7 TARGET CREATION'!$C$2:$F$2,0)),"")</f>
        <v/>
      </c>
      <c r="L75" s="39" t="str">
        <f>IF(E75="","",VLOOKUP(E75,'Z7 TARGET CREATION'!$G$3:$I$40,3,FALSE))</f>
        <v/>
      </c>
      <c r="M75" s="40" t="str">
        <f>IF(E75="","",VLOOKUP(E75,'Z7 TARGET CREATION'!$G$3:$H$40,2, FALSE))</f>
        <v/>
      </c>
      <c r="N75" s="178" t="str">
        <f t="shared" si="1"/>
        <v/>
      </c>
      <c r="O75" s="142"/>
      <c r="P75" s="1"/>
      <c r="Q75" s="1"/>
      <c r="R75" s="1"/>
      <c r="S75" s="1">
        <f t="shared" si="0"/>
        <v>0</v>
      </c>
      <c r="T75" s="1"/>
      <c r="U75" s="1"/>
      <c r="V75" s="1"/>
      <c r="W75" s="1"/>
      <c r="X75" s="1"/>
      <c r="Y75" s="1"/>
      <c r="Z75" s="1"/>
    </row>
    <row r="76" spans="1:26" ht="15.75" customHeight="1" x14ac:dyDescent="0.2">
      <c r="A76" s="1"/>
      <c r="B76" s="1"/>
      <c r="C76" s="1"/>
      <c r="D76" s="166">
        <v>70</v>
      </c>
      <c r="E76" s="177"/>
      <c r="F76" s="140"/>
      <c r="G76" s="39" t="str">
        <f>IFERROR(VLOOKUP(E76,'Z1 HAB CLASS'!$D$4:$E$45,2,FALSE)," ")</f>
        <v xml:space="preserve"> </v>
      </c>
      <c r="H76" s="40" t="str">
        <f>IFERROR(VLOOKUP(G76,'Z1 HAB CLASS'!$L$3:$N$9,2,FALSE)," ")</f>
        <v xml:space="preserve"> </v>
      </c>
      <c r="I76" s="41"/>
      <c r="J76" s="40" t="str">
        <f>IFERROR(VLOOKUP(I76,'Z3 CONDITION VALUE'!$A$3:$B$5,2,FALSE)," ")</f>
        <v xml:space="preserve"> </v>
      </c>
      <c r="K76" s="39" t="str">
        <f t="array" ref="K76">IFERROR(INDEX('Z7 TARGET CREATION'!$C$3:$F$40,MATCH(E76,'Z7 TARGET CREATION'!$B$3:$B$40,0),MATCH(I76,'Z7 TARGET CREATION'!$C$2:$F$2,0)),"")</f>
        <v/>
      </c>
      <c r="L76" s="39" t="str">
        <f>IF(E76="","",VLOOKUP(E76,'Z7 TARGET CREATION'!$G$3:$I$40,3,FALSE))</f>
        <v/>
      </c>
      <c r="M76" s="40" t="str">
        <f>IF(E76="","",VLOOKUP(E76,'Z7 TARGET CREATION'!$G$3:$H$40,2, FALSE))</f>
        <v/>
      </c>
      <c r="N76" s="178" t="str">
        <f t="shared" si="1"/>
        <v/>
      </c>
      <c r="O76" s="142"/>
      <c r="P76" s="1"/>
      <c r="Q76" s="1"/>
      <c r="R76" s="1"/>
      <c r="S76" s="1">
        <f t="shared" si="0"/>
        <v>0</v>
      </c>
      <c r="T76" s="1"/>
      <c r="U76" s="1"/>
      <c r="V76" s="1"/>
      <c r="W76" s="1"/>
      <c r="X76" s="1"/>
      <c r="Y76" s="1"/>
      <c r="Z76" s="1"/>
    </row>
    <row r="77" spans="1:26" ht="15.75" customHeight="1" x14ac:dyDescent="0.2">
      <c r="A77" s="1"/>
      <c r="B77" s="1"/>
      <c r="C77" s="1"/>
      <c r="D77" s="166">
        <v>71</v>
      </c>
      <c r="E77" s="177"/>
      <c r="F77" s="140"/>
      <c r="G77" s="39" t="str">
        <f>IFERROR(VLOOKUP(E77,'Z1 HAB CLASS'!$D$4:$E$45,2,FALSE)," ")</f>
        <v xml:space="preserve"> </v>
      </c>
      <c r="H77" s="40" t="str">
        <f>IFERROR(VLOOKUP(G77,'Z1 HAB CLASS'!$L$3:$N$9,2,FALSE)," ")</f>
        <v xml:space="preserve"> </v>
      </c>
      <c r="I77" s="41"/>
      <c r="J77" s="40" t="str">
        <f>IFERROR(VLOOKUP(I77,'Z3 CONDITION VALUE'!$A$3:$B$5,2,FALSE)," ")</f>
        <v xml:space="preserve"> </v>
      </c>
      <c r="K77" s="39" t="str">
        <f t="array" ref="K77">IFERROR(INDEX('Z7 TARGET CREATION'!$C$3:$F$40,MATCH(E77,'Z7 TARGET CREATION'!$B$3:$B$40,0),MATCH(I77,'Z7 TARGET CREATION'!$C$2:$F$2,0)),"")</f>
        <v/>
      </c>
      <c r="L77" s="39" t="str">
        <f>IF(E77="","",VLOOKUP(E77,'Z7 TARGET CREATION'!$G$3:$I$40,3,FALSE))</f>
        <v/>
      </c>
      <c r="M77" s="40" t="str">
        <f>IF(E77="","",VLOOKUP(E77,'Z7 TARGET CREATION'!$G$3:$H$40,2, FALSE))</f>
        <v/>
      </c>
      <c r="N77" s="178" t="str">
        <f t="shared" si="1"/>
        <v/>
      </c>
      <c r="O77" s="142"/>
      <c r="P77" s="1"/>
      <c r="Q77" s="1"/>
      <c r="R77" s="1"/>
      <c r="S77" s="1">
        <f t="shared" si="0"/>
        <v>0</v>
      </c>
      <c r="T77" s="1"/>
      <c r="U77" s="1"/>
      <c r="V77" s="1"/>
      <c r="W77" s="1"/>
      <c r="X77" s="1"/>
      <c r="Y77" s="1"/>
      <c r="Z77" s="1"/>
    </row>
    <row r="78" spans="1:26" ht="15.75" customHeight="1" x14ac:dyDescent="0.2">
      <c r="A78" s="1"/>
      <c r="B78" s="1"/>
      <c r="C78" s="1"/>
      <c r="D78" s="166">
        <v>72</v>
      </c>
      <c r="E78" s="177"/>
      <c r="F78" s="140"/>
      <c r="G78" s="39" t="str">
        <f>IFERROR(VLOOKUP(E78,'Z1 HAB CLASS'!$D$4:$E$45,2,FALSE)," ")</f>
        <v xml:space="preserve"> </v>
      </c>
      <c r="H78" s="40" t="str">
        <f>IFERROR(VLOOKUP(G78,'Z1 HAB CLASS'!$L$3:$N$9,2,FALSE)," ")</f>
        <v xml:space="preserve"> </v>
      </c>
      <c r="I78" s="41"/>
      <c r="J78" s="40" t="str">
        <f>IFERROR(VLOOKUP(I78,'Z3 CONDITION VALUE'!$A$3:$B$5,2,FALSE)," ")</f>
        <v xml:space="preserve"> </v>
      </c>
      <c r="K78" s="39" t="str">
        <f t="array" ref="K78">IFERROR(INDEX('Z7 TARGET CREATION'!$C$3:$F$40,MATCH(E78,'Z7 TARGET CREATION'!$B$3:$B$40,0),MATCH(I78,'Z7 TARGET CREATION'!$C$2:$F$2,0)),"")</f>
        <v/>
      </c>
      <c r="L78" s="39" t="str">
        <f>IF(E78="","",VLOOKUP(E78,'Z7 TARGET CREATION'!$G$3:$I$40,3,FALSE))</f>
        <v/>
      </c>
      <c r="M78" s="40" t="str">
        <f>IF(E78="","",VLOOKUP(E78,'Z7 TARGET CREATION'!$G$3:$H$40,2, FALSE))</f>
        <v/>
      </c>
      <c r="N78" s="178" t="str">
        <f t="shared" si="1"/>
        <v/>
      </c>
      <c r="O78" s="142"/>
      <c r="P78" s="1"/>
      <c r="Q78" s="1"/>
      <c r="R78" s="1"/>
      <c r="S78" s="1">
        <f t="shared" si="0"/>
        <v>0</v>
      </c>
      <c r="T78" s="1"/>
      <c r="U78" s="1"/>
      <c r="V78" s="1"/>
      <c r="W78" s="1"/>
      <c r="X78" s="1"/>
      <c r="Y78" s="1"/>
      <c r="Z78" s="1"/>
    </row>
    <row r="79" spans="1:26" ht="15.75" customHeight="1" x14ac:dyDescent="0.2">
      <c r="A79" s="1"/>
      <c r="B79" s="1"/>
      <c r="C79" s="1"/>
      <c r="D79" s="166">
        <v>73</v>
      </c>
      <c r="E79" s="177"/>
      <c r="F79" s="140"/>
      <c r="G79" s="39" t="str">
        <f>IFERROR(VLOOKUP(E79,'Z1 HAB CLASS'!$D$4:$E$45,2,FALSE)," ")</f>
        <v xml:space="preserve"> </v>
      </c>
      <c r="H79" s="40" t="str">
        <f>IFERROR(VLOOKUP(G79,'Z1 HAB CLASS'!$L$3:$N$9,2,FALSE)," ")</f>
        <v xml:space="preserve"> </v>
      </c>
      <c r="I79" s="41"/>
      <c r="J79" s="40" t="str">
        <f>IFERROR(VLOOKUP(I79,'Z3 CONDITION VALUE'!$A$3:$B$5,2,FALSE)," ")</f>
        <v xml:space="preserve"> </v>
      </c>
      <c r="K79" s="39" t="str">
        <f t="array" ref="K79">IFERROR(INDEX('Z7 TARGET CREATION'!$C$3:$F$40,MATCH(E79,'Z7 TARGET CREATION'!$B$3:$B$40,0),MATCH(I79,'Z7 TARGET CREATION'!$C$2:$F$2,0)),"")</f>
        <v/>
      </c>
      <c r="L79" s="39" t="str">
        <f>IF(E79="","",VLOOKUP(E79,'Z7 TARGET CREATION'!$G$3:$I$40,3,FALSE))</f>
        <v/>
      </c>
      <c r="M79" s="40" t="str">
        <f>IF(E79="","",VLOOKUP(E79,'Z7 TARGET CREATION'!$G$3:$H$40,2, FALSE))</f>
        <v/>
      </c>
      <c r="N79" s="178" t="str">
        <f t="shared" si="1"/>
        <v/>
      </c>
      <c r="O79" s="142"/>
      <c r="P79" s="1"/>
      <c r="Q79" s="1"/>
      <c r="R79" s="1"/>
      <c r="S79" s="1">
        <f t="shared" si="0"/>
        <v>0</v>
      </c>
      <c r="T79" s="1"/>
      <c r="U79" s="1"/>
      <c r="V79" s="1"/>
      <c r="W79" s="1"/>
      <c r="X79" s="1"/>
      <c r="Y79" s="1"/>
      <c r="Z79" s="1"/>
    </row>
    <row r="80" spans="1:26" ht="15.75" customHeight="1" x14ac:dyDescent="0.2">
      <c r="A80" s="1"/>
      <c r="B80" s="1"/>
      <c r="C80" s="1"/>
      <c r="D80" s="166">
        <v>74</v>
      </c>
      <c r="E80" s="177"/>
      <c r="F80" s="140"/>
      <c r="G80" s="39" t="str">
        <f>IFERROR(VLOOKUP(E80,'Z1 HAB CLASS'!$D$4:$E$45,2,FALSE)," ")</f>
        <v xml:space="preserve"> </v>
      </c>
      <c r="H80" s="40" t="str">
        <f>IFERROR(VLOOKUP(G80,'Z1 HAB CLASS'!$L$3:$N$9,2,FALSE)," ")</f>
        <v xml:space="preserve"> </v>
      </c>
      <c r="I80" s="41"/>
      <c r="J80" s="40" t="str">
        <f>IFERROR(VLOOKUP(I80,'Z3 CONDITION VALUE'!$A$3:$B$5,2,FALSE)," ")</f>
        <v xml:space="preserve"> </v>
      </c>
      <c r="K80" s="39" t="str">
        <f t="array" ref="K80">IFERROR(INDEX('Z7 TARGET CREATION'!$C$3:$F$40,MATCH(E80,'Z7 TARGET CREATION'!$B$3:$B$40,0),MATCH(I80,'Z7 TARGET CREATION'!$C$2:$F$2,0)),"")</f>
        <v/>
      </c>
      <c r="L80" s="39" t="str">
        <f>IF(E80="","",VLOOKUP(E80,'Z7 TARGET CREATION'!$G$3:$I$40,3,FALSE))</f>
        <v/>
      </c>
      <c r="M80" s="40" t="str">
        <f>IF(E80="","",VLOOKUP(E80,'Z7 TARGET CREATION'!$G$3:$H$40,2, FALSE))</f>
        <v/>
      </c>
      <c r="N80" s="178" t="str">
        <f t="shared" si="1"/>
        <v/>
      </c>
      <c r="O80" s="142"/>
      <c r="P80" s="1"/>
      <c r="Q80" s="1"/>
      <c r="R80" s="1"/>
      <c r="S80" s="1">
        <f t="shared" si="0"/>
        <v>0</v>
      </c>
      <c r="T80" s="1"/>
      <c r="U80" s="1"/>
      <c r="V80" s="1"/>
      <c r="W80" s="1"/>
      <c r="X80" s="1"/>
      <c r="Y80" s="1"/>
      <c r="Z80" s="1"/>
    </row>
    <row r="81" spans="1:26" ht="15.75" customHeight="1" x14ac:dyDescent="0.2">
      <c r="A81" s="1"/>
      <c r="B81" s="1"/>
      <c r="C81" s="1"/>
      <c r="D81" s="166">
        <v>75</v>
      </c>
      <c r="E81" s="177"/>
      <c r="F81" s="140"/>
      <c r="G81" s="39" t="str">
        <f>IFERROR(VLOOKUP(E81,'Z1 HAB CLASS'!$D$4:$E$45,2,FALSE)," ")</f>
        <v xml:space="preserve"> </v>
      </c>
      <c r="H81" s="40" t="str">
        <f>IFERROR(VLOOKUP(G81,'Z1 HAB CLASS'!$L$3:$N$9,2,FALSE)," ")</f>
        <v xml:space="preserve"> </v>
      </c>
      <c r="I81" s="41"/>
      <c r="J81" s="40" t="str">
        <f>IFERROR(VLOOKUP(I81,'Z3 CONDITION VALUE'!$A$3:$B$5,2,FALSE)," ")</f>
        <v xml:space="preserve"> </v>
      </c>
      <c r="K81" s="39" t="str">
        <f t="array" ref="K81">IFERROR(INDEX('Z7 TARGET CREATION'!$C$3:$F$40,MATCH(E81,'Z7 TARGET CREATION'!$B$3:$B$40,0),MATCH(I81,'Z7 TARGET CREATION'!$C$2:$F$2,0)),"")</f>
        <v/>
      </c>
      <c r="L81" s="39" t="str">
        <f>IF(E81="","",VLOOKUP(E81,'Z7 TARGET CREATION'!$G$3:$I$40,3,FALSE))</f>
        <v/>
      </c>
      <c r="M81" s="40" t="str">
        <f>IF(E81="","",VLOOKUP(E81,'Z7 TARGET CREATION'!$G$3:$H$40,2, FALSE))</f>
        <v/>
      </c>
      <c r="N81" s="178" t="str">
        <f t="shared" si="1"/>
        <v/>
      </c>
      <c r="O81" s="142"/>
      <c r="P81" s="1"/>
      <c r="Q81" s="1"/>
      <c r="R81" s="1"/>
      <c r="S81" s="1">
        <f t="shared" si="0"/>
        <v>0</v>
      </c>
      <c r="T81" s="1"/>
      <c r="U81" s="1"/>
      <c r="V81" s="1"/>
      <c r="W81" s="1"/>
      <c r="X81" s="1"/>
      <c r="Y81" s="1"/>
      <c r="Z81" s="1"/>
    </row>
    <row r="82" spans="1:26" ht="15.75" customHeight="1" x14ac:dyDescent="0.2">
      <c r="A82" s="1"/>
      <c r="B82" s="1"/>
      <c r="C82" s="1"/>
      <c r="D82" s="166">
        <v>76</v>
      </c>
      <c r="E82" s="177"/>
      <c r="F82" s="140"/>
      <c r="G82" s="39" t="str">
        <f>IFERROR(VLOOKUP(E82,'Z1 HAB CLASS'!$D$4:$E$45,2,FALSE)," ")</f>
        <v xml:space="preserve"> </v>
      </c>
      <c r="H82" s="40" t="str">
        <f>IFERROR(VLOOKUP(G82,'Z1 HAB CLASS'!$L$3:$N$9,2,FALSE)," ")</f>
        <v xml:space="preserve"> </v>
      </c>
      <c r="I82" s="41"/>
      <c r="J82" s="40" t="str">
        <f>IFERROR(VLOOKUP(I82,'Z3 CONDITION VALUE'!$A$3:$B$5,2,FALSE)," ")</f>
        <v xml:space="preserve"> </v>
      </c>
      <c r="K82" s="39" t="str">
        <f t="array" ref="K82">IFERROR(INDEX('Z7 TARGET CREATION'!$C$3:$F$40,MATCH(E82,'Z7 TARGET CREATION'!$B$3:$B$40,0),MATCH(I82,'Z7 TARGET CREATION'!$C$2:$F$2,0)),"")</f>
        <v/>
      </c>
      <c r="L82" s="39" t="str">
        <f>IF(E82="","",VLOOKUP(E82,'Z7 TARGET CREATION'!$G$3:$I$40,3,FALSE))</f>
        <v/>
      </c>
      <c r="M82" s="40" t="str">
        <f>IF(E82="","",VLOOKUP(E82,'Z7 TARGET CREATION'!$G$3:$H$40,2, FALSE))</f>
        <v/>
      </c>
      <c r="N82" s="178" t="str">
        <f t="shared" si="1"/>
        <v/>
      </c>
      <c r="O82" s="142"/>
      <c r="P82" s="1"/>
      <c r="Q82" s="1"/>
      <c r="R82" s="1"/>
      <c r="S82" s="1">
        <f t="shared" si="0"/>
        <v>0</v>
      </c>
      <c r="T82" s="1"/>
      <c r="U82" s="1"/>
      <c r="V82" s="1"/>
      <c r="W82" s="1"/>
      <c r="X82" s="1"/>
      <c r="Y82" s="1"/>
      <c r="Z82" s="1"/>
    </row>
    <row r="83" spans="1:26" ht="15.75" customHeight="1" x14ac:dyDescent="0.2">
      <c r="A83" s="1"/>
      <c r="B83" s="1"/>
      <c r="C83" s="1"/>
      <c r="D83" s="166">
        <v>77</v>
      </c>
      <c r="E83" s="177"/>
      <c r="F83" s="140"/>
      <c r="G83" s="39" t="str">
        <f>IFERROR(VLOOKUP(E83,'Z1 HAB CLASS'!$D$4:$E$45,2,FALSE)," ")</f>
        <v xml:space="preserve"> </v>
      </c>
      <c r="H83" s="40" t="str">
        <f>IFERROR(VLOOKUP(G83,'Z1 HAB CLASS'!$L$3:$N$9,2,FALSE)," ")</f>
        <v xml:space="preserve"> </v>
      </c>
      <c r="I83" s="41"/>
      <c r="J83" s="40" t="str">
        <f>IFERROR(VLOOKUP(I83,'Z3 CONDITION VALUE'!$A$3:$B$5,2,FALSE)," ")</f>
        <v xml:space="preserve"> </v>
      </c>
      <c r="K83" s="39" t="str">
        <f t="array" ref="K83">IFERROR(INDEX('Z7 TARGET CREATION'!$C$3:$F$40,MATCH(E83,'Z7 TARGET CREATION'!$B$3:$B$40,0),MATCH(I83,'Z7 TARGET CREATION'!$C$2:$F$2,0)),"")</f>
        <v/>
      </c>
      <c r="L83" s="39" t="str">
        <f>IF(E83="","",VLOOKUP(E83,'Z7 TARGET CREATION'!$G$3:$I$40,3,FALSE))</f>
        <v/>
      </c>
      <c r="M83" s="40" t="str">
        <f>IF(E83="","",VLOOKUP(E83,'Z7 TARGET CREATION'!$G$3:$H$40,2, FALSE))</f>
        <v/>
      </c>
      <c r="N83" s="178" t="str">
        <f t="shared" si="1"/>
        <v/>
      </c>
      <c r="O83" s="142"/>
      <c r="P83" s="1"/>
      <c r="Q83" s="1"/>
      <c r="R83" s="1"/>
      <c r="S83" s="1">
        <f t="shared" si="0"/>
        <v>0</v>
      </c>
      <c r="T83" s="1"/>
      <c r="U83" s="1"/>
      <c r="V83" s="1"/>
      <c r="W83" s="1"/>
      <c r="X83" s="1"/>
      <c r="Y83" s="1"/>
      <c r="Z83" s="1"/>
    </row>
    <row r="84" spans="1:26" ht="15.75" customHeight="1" x14ac:dyDescent="0.2">
      <c r="A84" s="1"/>
      <c r="B84" s="1"/>
      <c r="C84" s="1"/>
      <c r="D84" s="166">
        <v>78</v>
      </c>
      <c r="E84" s="177"/>
      <c r="F84" s="140"/>
      <c r="G84" s="39" t="str">
        <f>IFERROR(VLOOKUP(E84,'Z1 HAB CLASS'!$D$4:$E$45,2,FALSE)," ")</f>
        <v xml:space="preserve"> </v>
      </c>
      <c r="H84" s="40" t="str">
        <f>IFERROR(VLOOKUP(G84,'Z1 HAB CLASS'!$L$3:$N$9,2,FALSE)," ")</f>
        <v xml:space="preserve"> </v>
      </c>
      <c r="I84" s="41"/>
      <c r="J84" s="40" t="str">
        <f>IFERROR(VLOOKUP(I84,'Z3 CONDITION VALUE'!$A$3:$B$5,2,FALSE)," ")</f>
        <v xml:space="preserve"> </v>
      </c>
      <c r="K84" s="39" t="str">
        <f t="array" ref="K84">IFERROR(INDEX('Z7 TARGET CREATION'!$C$3:$F$40,MATCH(E84,'Z7 TARGET CREATION'!$B$3:$B$40,0),MATCH(I84,'Z7 TARGET CREATION'!$C$2:$F$2,0)),"")</f>
        <v/>
      </c>
      <c r="L84" s="39" t="str">
        <f>IF(E84="","",VLOOKUP(E84,'Z7 TARGET CREATION'!$G$3:$I$40,3,FALSE))</f>
        <v/>
      </c>
      <c r="M84" s="40" t="str">
        <f>IF(E84="","",VLOOKUP(E84,'Z7 TARGET CREATION'!$G$3:$H$40,2, FALSE))</f>
        <v/>
      </c>
      <c r="N84" s="178" t="str">
        <f t="shared" si="1"/>
        <v/>
      </c>
      <c r="O84" s="142"/>
      <c r="P84" s="1"/>
      <c r="Q84" s="1"/>
      <c r="R84" s="1"/>
      <c r="S84" s="1">
        <f t="shared" si="0"/>
        <v>0</v>
      </c>
      <c r="T84" s="1"/>
      <c r="U84" s="1"/>
      <c r="V84" s="1"/>
      <c r="W84" s="1"/>
      <c r="X84" s="1"/>
      <c r="Y84" s="1"/>
      <c r="Z84" s="1"/>
    </row>
    <row r="85" spans="1:26" ht="15.75" customHeight="1" x14ac:dyDescent="0.2">
      <c r="A85" s="1"/>
      <c r="B85" s="1"/>
      <c r="C85" s="1"/>
      <c r="D85" s="166">
        <v>79</v>
      </c>
      <c r="E85" s="177"/>
      <c r="F85" s="140"/>
      <c r="G85" s="39" t="str">
        <f>IFERROR(VLOOKUP(E85,'Z1 HAB CLASS'!$D$4:$E$45,2,FALSE)," ")</f>
        <v xml:space="preserve"> </v>
      </c>
      <c r="H85" s="40" t="str">
        <f>IFERROR(VLOOKUP(G85,'Z1 HAB CLASS'!$L$3:$N$9,2,FALSE)," ")</f>
        <v xml:space="preserve"> </v>
      </c>
      <c r="I85" s="41"/>
      <c r="J85" s="40" t="str">
        <f>IFERROR(VLOOKUP(I85,'Z3 CONDITION VALUE'!$A$3:$B$5,2,FALSE)," ")</f>
        <v xml:space="preserve"> </v>
      </c>
      <c r="K85" s="39" t="str">
        <f t="array" ref="K85">IFERROR(INDEX('Z7 TARGET CREATION'!$C$3:$F$40,MATCH(E85,'Z7 TARGET CREATION'!$B$3:$B$40,0),MATCH(I85,'Z7 TARGET CREATION'!$C$2:$F$2,0)),"")</f>
        <v/>
      </c>
      <c r="L85" s="39" t="str">
        <f>IF(E85="","",VLOOKUP(E85,'Z7 TARGET CREATION'!$G$3:$I$40,3,FALSE))</f>
        <v/>
      </c>
      <c r="M85" s="40" t="str">
        <f>IF(E85="","",VLOOKUP(E85,'Z7 TARGET CREATION'!$G$3:$H$40,2, FALSE))</f>
        <v/>
      </c>
      <c r="N85" s="178" t="str">
        <f t="shared" si="1"/>
        <v/>
      </c>
      <c r="O85" s="142"/>
      <c r="P85" s="1"/>
      <c r="Q85" s="1"/>
      <c r="R85" s="1"/>
      <c r="S85" s="1">
        <f t="shared" si="0"/>
        <v>0</v>
      </c>
      <c r="T85" s="1"/>
      <c r="U85" s="1"/>
      <c r="V85" s="1"/>
      <c r="W85" s="1"/>
      <c r="X85" s="1"/>
      <c r="Y85" s="1"/>
      <c r="Z85" s="1"/>
    </row>
    <row r="86" spans="1:26" ht="15.75" customHeight="1" x14ac:dyDescent="0.2">
      <c r="A86" s="1"/>
      <c r="B86" s="1"/>
      <c r="C86" s="1"/>
      <c r="D86" s="166">
        <v>80</v>
      </c>
      <c r="E86" s="177"/>
      <c r="F86" s="140"/>
      <c r="G86" s="39" t="str">
        <f>IFERROR(VLOOKUP(E86,'Z1 HAB CLASS'!$D$4:$E$45,2,FALSE)," ")</f>
        <v xml:space="preserve"> </v>
      </c>
      <c r="H86" s="40" t="str">
        <f>IFERROR(VLOOKUP(G86,'Z1 HAB CLASS'!$L$3:$N$9,2,FALSE)," ")</f>
        <v xml:space="preserve"> </v>
      </c>
      <c r="I86" s="41"/>
      <c r="J86" s="40" t="str">
        <f>IFERROR(VLOOKUP(I86,'Z3 CONDITION VALUE'!$A$3:$B$5,2,FALSE)," ")</f>
        <v xml:space="preserve"> </v>
      </c>
      <c r="K86" s="39" t="str">
        <f t="array" ref="K86">IFERROR(INDEX('Z7 TARGET CREATION'!$C$3:$F$40,MATCH(E86,'Z7 TARGET CREATION'!$B$3:$B$40,0),MATCH(I86,'Z7 TARGET CREATION'!$C$2:$F$2,0)),"")</f>
        <v/>
      </c>
      <c r="L86" s="39" t="str">
        <f>IF(E86="","",VLOOKUP(E86,'Z7 TARGET CREATION'!$G$3:$I$40,3,FALSE))</f>
        <v/>
      </c>
      <c r="M86" s="40" t="str">
        <f>IF(E86="","",VLOOKUP(E86,'Z7 TARGET CREATION'!$G$3:$H$40,2, FALSE))</f>
        <v/>
      </c>
      <c r="N86" s="178" t="str">
        <f t="shared" si="1"/>
        <v/>
      </c>
      <c r="O86" s="142"/>
      <c r="P86" s="1"/>
      <c r="Q86" s="1"/>
      <c r="R86" s="1"/>
      <c r="S86" s="1">
        <f t="shared" si="0"/>
        <v>0</v>
      </c>
      <c r="T86" s="1"/>
      <c r="U86" s="1"/>
      <c r="V86" s="1"/>
      <c r="W86" s="1"/>
      <c r="X86" s="1"/>
      <c r="Y86" s="1"/>
      <c r="Z86" s="1"/>
    </row>
    <row r="87" spans="1:26" ht="15.75" customHeight="1" x14ac:dyDescent="0.2">
      <c r="A87" s="1"/>
      <c r="B87" s="1"/>
      <c r="C87" s="1"/>
      <c r="D87" s="166">
        <v>81</v>
      </c>
      <c r="E87" s="177"/>
      <c r="F87" s="140"/>
      <c r="G87" s="39" t="str">
        <f>IFERROR(VLOOKUP(E87,'Z1 HAB CLASS'!$D$4:$E$45,2,FALSE)," ")</f>
        <v xml:space="preserve"> </v>
      </c>
      <c r="H87" s="40" t="str">
        <f>IFERROR(VLOOKUP(G87,'Z1 HAB CLASS'!$L$3:$N$9,2,FALSE)," ")</f>
        <v xml:space="preserve"> </v>
      </c>
      <c r="I87" s="41"/>
      <c r="J87" s="40" t="str">
        <f>IFERROR(VLOOKUP(I87,'Z3 CONDITION VALUE'!$A$3:$B$5,2,FALSE)," ")</f>
        <v xml:space="preserve"> </v>
      </c>
      <c r="K87" s="39" t="str">
        <f t="array" ref="K87">IFERROR(INDEX('Z7 TARGET CREATION'!$C$3:$F$40,MATCH(E87,'Z7 TARGET CREATION'!$B$3:$B$40,0),MATCH(I87,'Z7 TARGET CREATION'!$C$2:$F$2,0)),"")</f>
        <v/>
      </c>
      <c r="L87" s="39" t="str">
        <f>IF(E87="","",VLOOKUP(E87,'Z7 TARGET CREATION'!$G$3:$I$40,3,FALSE))</f>
        <v/>
      </c>
      <c r="M87" s="40" t="str">
        <f>IF(E87="","",VLOOKUP(E87,'Z7 TARGET CREATION'!$G$3:$H$40,2, FALSE))</f>
        <v/>
      </c>
      <c r="N87" s="178" t="str">
        <f t="shared" si="1"/>
        <v/>
      </c>
      <c r="O87" s="142"/>
      <c r="P87" s="1"/>
      <c r="Q87" s="1"/>
      <c r="R87" s="1"/>
      <c r="S87" s="1">
        <f t="shared" si="0"/>
        <v>0</v>
      </c>
      <c r="T87" s="1"/>
      <c r="U87" s="1"/>
      <c r="V87" s="1"/>
      <c r="W87" s="1"/>
      <c r="X87" s="1"/>
      <c r="Y87" s="1"/>
      <c r="Z87" s="1"/>
    </row>
    <row r="88" spans="1:26" ht="15.75" customHeight="1" x14ac:dyDescent="0.2">
      <c r="A88" s="1"/>
      <c r="B88" s="1"/>
      <c r="C88" s="1"/>
      <c r="D88" s="166">
        <v>82</v>
      </c>
      <c r="E88" s="177"/>
      <c r="F88" s="140"/>
      <c r="G88" s="39" t="str">
        <f>IFERROR(VLOOKUP(E88,'Z1 HAB CLASS'!$D$4:$E$45,2,FALSE)," ")</f>
        <v xml:space="preserve"> </v>
      </c>
      <c r="H88" s="40" t="str">
        <f>IFERROR(VLOOKUP(G88,'Z1 HAB CLASS'!$L$3:$N$9,2,FALSE)," ")</f>
        <v xml:space="preserve"> </v>
      </c>
      <c r="I88" s="41"/>
      <c r="J88" s="40" t="str">
        <f>IFERROR(VLOOKUP(I88,'Z3 CONDITION VALUE'!$A$3:$B$5,2,FALSE)," ")</f>
        <v xml:space="preserve"> </v>
      </c>
      <c r="K88" s="39" t="str">
        <f t="array" ref="K88">IFERROR(INDEX('Z7 TARGET CREATION'!$C$3:$F$40,MATCH(E88,'Z7 TARGET CREATION'!$B$3:$B$40,0),MATCH(I88,'Z7 TARGET CREATION'!$C$2:$F$2,0)),"")</f>
        <v/>
      </c>
      <c r="L88" s="39" t="str">
        <f>IF(E88="","",VLOOKUP(E88,'Z7 TARGET CREATION'!$G$3:$I$40,3,FALSE))</f>
        <v/>
      </c>
      <c r="M88" s="40" t="str">
        <f>IF(E88="","",VLOOKUP(E88,'Z7 TARGET CREATION'!$G$3:$H$40,2, FALSE))</f>
        <v/>
      </c>
      <c r="N88" s="178" t="str">
        <f t="shared" si="1"/>
        <v/>
      </c>
      <c r="O88" s="142"/>
      <c r="P88" s="1"/>
      <c r="Q88" s="1"/>
      <c r="R88" s="1"/>
      <c r="S88" s="1">
        <f t="shared" si="0"/>
        <v>0</v>
      </c>
      <c r="T88" s="1"/>
      <c r="U88" s="1"/>
      <c r="V88" s="1"/>
      <c r="W88" s="1"/>
      <c r="X88" s="1"/>
      <c r="Y88" s="1"/>
      <c r="Z88" s="1"/>
    </row>
    <row r="89" spans="1:26" ht="15.75" customHeight="1" x14ac:dyDescent="0.2">
      <c r="A89" s="1"/>
      <c r="B89" s="1"/>
      <c r="C89" s="1"/>
      <c r="D89" s="166">
        <v>83</v>
      </c>
      <c r="E89" s="177"/>
      <c r="F89" s="140"/>
      <c r="G89" s="39" t="str">
        <f>IFERROR(VLOOKUP(E89,'Z1 HAB CLASS'!$D$4:$E$45,2,FALSE)," ")</f>
        <v xml:space="preserve"> </v>
      </c>
      <c r="H89" s="40" t="str">
        <f>IFERROR(VLOOKUP(G89,'Z1 HAB CLASS'!$L$3:$N$9,2,FALSE)," ")</f>
        <v xml:space="preserve"> </v>
      </c>
      <c r="I89" s="41"/>
      <c r="J89" s="40" t="str">
        <f>IFERROR(VLOOKUP(I89,'Z3 CONDITION VALUE'!$A$3:$B$5,2,FALSE)," ")</f>
        <v xml:space="preserve"> </v>
      </c>
      <c r="K89" s="39" t="str">
        <f t="array" ref="K89">IFERROR(INDEX('Z7 TARGET CREATION'!$C$3:$F$40,MATCH(E89,'Z7 TARGET CREATION'!$B$3:$B$40,0),MATCH(I89,'Z7 TARGET CREATION'!$C$2:$F$2,0)),"")</f>
        <v/>
      </c>
      <c r="L89" s="39" t="str">
        <f>IF(E89="","",VLOOKUP(E89,'Z7 TARGET CREATION'!$G$3:$I$40,3,FALSE))</f>
        <v/>
      </c>
      <c r="M89" s="40" t="str">
        <f>IF(E89="","",VLOOKUP(E89,'Z7 TARGET CREATION'!$G$3:$H$40,2, FALSE))</f>
        <v/>
      </c>
      <c r="N89" s="178" t="str">
        <f t="shared" si="1"/>
        <v/>
      </c>
      <c r="O89" s="142"/>
      <c r="P89" s="1"/>
      <c r="Q89" s="1"/>
      <c r="R89" s="1"/>
      <c r="S89" s="1">
        <f t="shared" si="0"/>
        <v>0</v>
      </c>
      <c r="T89" s="1"/>
      <c r="U89" s="1"/>
      <c r="V89" s="1"/>
      <c r="W89" s="1"/>
      <c r="X89" s="1"/>
      <c r="Y89" s="1"/>
      <c r="Z89" s="1"/>
    </row>
    <row r="90" spans="1:26" ht="15.75" customHeight="1" x14ac:dyDescent="0.2">
      <c r="A90" s="1"/>
      <c r="B90" s="1"/>
      <c r="C90" s="1"/>
      <c r="D90" s="166">
        <v>84</v>
      </c>
      <c r="E90" s="177"/>
      <c r="F90" s="140"/>
      <c r="G90" s="39" t="str">
        <f>IFERROR(VLOOKUP(E90,'Z1 HAB CLASS'!$D$4:$E$45,2,FALSE)," ")</f>
        <v xml:space="preserve"> </v>
      </c>
      <c r="H90" s="40" t="str">
        <f>IFERROR(VLOOKUP(G90,'Z1 HAB CLASS'!$L$3:$N$9,2,FALSE)," ")</f>
        <v xml:space="preserve"> </v>
      </c>
      <c r="I90" s="41"/>
      <c r="J90" s="40" t="str">
        <f>IFERROR(VLOOKUP(I90,'Z3 CONDITION VALUE'!$A$3:$B$5,2,FALSE)," ")</f>
        <v xml:space="preserve"> </v>
      </c>
      <c r="K90" s="39" t="str">
        <f t="array" ref="K90">IFERROR(INDEX('Z7 TARGET CREATION'!$C$3:$F$40,MATCH(E90,'Z7 TARGET CREATION'!$B$3:$B$40,0),MATCH(I90,'Z7 TARGET CREATION'!$C$2:$F$2,0)),"")</f>
        <v/>
      </c>
      <c r="L90" s="39" t="str">
        <f>IF(E90="","",VLOOKUP(E90,'Z7 TARGET CREATION'!$G$3:$I$40,3,FALSE))</f>
        <v/>
      </c>
      <c r="M90" s="40" t="str">
        <f>IF(E90="","",VLOOKUP(E90,'Z7 TARGET CREATION'!$G$3:$H$40,2, FALSE))</f>
        <v/>
      </c>
      <c r="N90" s="178" t="str">
        <f t="shared" si="1"/>
        <v/>
      </c>
      <c r="O90" s="142"/>
      <c r="P90" s="1"/>
      <c r="Q90" s="1"/>
      <c r="R90" s="1"/>
      <c r="S90" s="1">
        <f t="shared" si="0"/>
        <v>0</v>
      </c>
      <c r="T90" s="1"/>
      <c r="U90" s="1"/>
      <c r="V90" s="1"/>
      <c r="W90" s="1"/>
      <c r="X90" s="1"/>
      <c r="Y90" s="1"/>
      <c r="Z90" s="1"/>
    </row>
    <row r="91" spans="1:26" ht="15.75" customHeight="1" x14ac:dyDescent="0.2">
      <c r="A91" s="1"/>
      <c r="B91" s="1"/>
      <c r="C91" s="1"/>
      <c r="D91" s="166">
        <v>85</v>
      </c>
      <c r="E91" s="177"/>
      <c r="F91" s="140"/>
      <c r="G91" s="39" t="str">
        <f>IFERROR(VLOOKUP(E91,'Z1 HAB CLASS'!$D$4:$E$45,2,FALSE)," ")</f>
        <v xml:space="preserve"> </v>
      </c>
      <c r="H91" s="40" t="str">
        <f>IFERROR(VLOOKUP(G91,'Z1 HAB CLASS'!$L$3:$N$9,2,FALSE)," ")</f>
        <v xml:space="preserve"> </v>
      </c>
      <c r="I91" s="41"/>
      <c r="J91" s="40" t="str">
        <f>IFERROR(VLOOKUP(I91,'Z3 CONDITION VALUE'!$A$3:$B$5,2,FALSE)," ")</f>
        <v xml:space="preserve"> </v>
      </c>
      <c r="K91" s="39" t="str">
        <f t="array" ref="K91">IFERROR(INDEX('Z7 TARGET CREATION'!$C$3:$F$40,MATCH(E91,'Z7 TARGET CREATION'!$B$3:$B$40,0),MATCH(I91,'Z7 TARGET CREATION'!$C$2:$F$2,0)),"")</f>
        <v/>
      </c>
      <c r="L91" s="39" t="str">
        <f>IF(E91="","",VLOOKUP(E91,'Z7 TARGET CREATION'!$G$3:$I$40,3,FALSE))</f>
        <v/>
      </c>
      <c r="M91" s="40" t="str">
        <f>IF(E91="","",VLOOKUP(E91,'Z7 TARGET CREATION'!$G$3:$H$40,2, FALSE))</f>
        <v/>
      </c>
      <c r="N91" s="178" t="str">
        <f t="shared" si="1"/>
        <v/>
      </c>
      <c r="O91" s="142"/>
      <c r="P91" s="1"/>
      <c r="Q91" s="1"/>
      <c r="R91" s="1"/>
      <c r="S91" s="1">
        <f t="shared" si="0"/>
        <v>0</v>
      </c>
      <c r="T91" s="1"/>
      <c r="U91" s="1"/>
      <c r="V91" s="1"/>
      <c r="W91" s="1"/>
      <c r="X91" s="1"/>
      <c r="Y91" s="1"/>
      <c r="Z91" s="1"/>
    </row>
    <row r="92" spans="1:26" ht="15.75" customHeight="1" x14ac:dyDescent="0.2">
      <c r="A92" s="1"/>
      <c r="B92" s="1"/>
      <c r="C92" s="1"/>
      <c r="D92" s="166">
        <v>86</v>
      </c>
      <c r="E92" s="177"/>
      <c r="F92" s="140"/>
      <c r="G92" s="39" t="str">
        <f>IFERROR(VLOOKUP(E92,'Z1 HAB CLASS'!$D$4:$E$45,2,FALSE)," ")</f>
        <v xml:space="preserve"> </v>
      </c>
      <c r="H92" s="40" t="str">
        <f>IFERROR(VLOOKUP(G92,'Z1 HAB CLASS'!$L$3:$N$9,2,FALSE)," ")</f>
        <v xml:space="preserve"> </v>
      </c>
      <c r="I92" s="41"/>
      <c r="J92" s="40" t="str">
        <f>IFERROR(VLOOKUP(I92,'Z3 CONDITION VALUE'!$A$3:$B$5,2,FALSE)," ")</f>
        <v xml:space="preserve"> </v>
      </c>
      <c r="K92" s="39" t="str">
        <f t="array" ref="K92">IFERROR(INDEX('Z7 TARGET CREATION'!$C$3:$F$40,MATCH(E92,'Z7 TARGET CREATION'!$B$3:$B$40,0),MATCH(I92,'Z7 TARGET CREATION'!$C$2:$F$2,0)),"")</f>
        <v/>
      </c>
      <c r="L92" s="39" t="str">
        <f>IF(E92="","",VLOOKUP(E92,'Z7 TARGET CREATION'!$G$3:$I$40,3,FALSE))</f>
        <v/>
      </c>
      <c r="M92" s="40" t="str">
        <f>IF(E92="","",VLOOKUP(E92,'Z7 TARGET CREATION'!$G$3:$H$40,2, FALSE))</f>
        <v/>
      </c>
      <c r="N92" s="178" t="str">
        <f t="shared" si="1"/>
        <v/>
      </c>
      <c r="O92" s="142"/>
      <c r="P92" s="1"/>
      <c r="Q92" s="1"/>
      <c r="R92" s="1"/>
      <c r="S92" s="1">
        <f t="shared" si="0"/>
        <v>0</v>
      </c>
      <c r="T92" s="1"/>
      <c r="U92" s="1"/>
      <c r="V92" s="1"/>
      <c r="W92" s="1"/>
      <c r="X92" s="1"/>
      <c r="Y92" s="1"/>
      <c r="Z92" s="1"/>
    </row>
    <row r="93" spans="1:26" ht="15.75" customHeight="1" x14ac:dyDescent="0.2">
      <c r="A93" s="1"/>
      <c r="B93" s="1"/>
      <c r="C93" s="1"/>
      <c r="D93" s="166">
        <v>87</v>
      </c>
      <c r="E93" s="177"/>
      <c r="F93" s="140"/>
      <c r="G93" s="39" t="str">
        <f>IFERROR(VLOOKUP(E93,'Z1 HAB CLASS'!$D$4:$E$45,2,FALSE)," ")</f>
        <v xml:space="preserve"> </v>
      </c>
      <c r="H93" s="40" t="str">
        <f>IFERROR(VLOOKUP(G93,'Z1 HAB CLASS'!$L$3:$N$9,2,FALSE)," ")</f>
        <v xml:space="preserve"> </v>
      </c>
      <c r="I93" s="41"/>
      <c r="J93" s="40" t="str">
        <f>IFERROR(VLOOKUP(I93,'Z3 CONDITION VALUE'!$A$3:$B$5,2,FALSE)," ")</f>
        <v xml:space="preserve"> </v>
      </c>
      <c r="K93" s="39" t="str">
        <f t="array" ref="K93">IFERROR(INDEX('Z7 TARGET CREATION'!$C$3:$F$40,MATCH(E93,'Z7 TARGET CREATION'!$B$3:$B$40,0),MATCH(I93,'Z7 TARGET CREATION'!$C$2:$F$2,0)),"")</f>
        <v/>
      </c>
      <c r="L93" s="39" t="str">
        <f>IF(E93="","",VLOOKUP(E93,'Z7 TARGET CREATION'!$G$3:$I$40,3,FALSE))</f>
        <v/>
      </c>
      <c r="M93" s="40" t="str">
        <f>IF(E93="","",VLOOKUP(E93,'Z7 TARGET CREATION'!$G$3:$H$40,2, FALSE))</f>
        <v/>
      </c>
      <c r="N93" s="178" t="str">
        <f t="shared" si="1"/>
        <v/>
      </c>
      <c r="O93" s="142"/>
      <c r="P93" s="1"/>
      <c r="Q93" s="1"/>
      <c r="R93" s="1"/>
      <c r="S93" s="1">
        <f t="shared" si="0"/>
        <v>0</v>
      </c>
      <c r="T93" s="1"/>
      <c r="U93" s="1"/>
      <c r="V93" s="1"/>
      <c r="W93" s="1"/>
      <c r="X93" s="1"/>
      <c r="Y93" s="1"/>
      <c r="Z93" s="1"/>
    </row>
    <row r="94" spans="1:26" ht="15.75" customHeight="1" x14ac:dyDescent="0.2">
      <c r="A94" s="1"/>
      <c r="B94" s="1"/>
      <c r="C94" s="1"/>
      <c r="D94" s="166">
        <v>88</v>
      </c>
      <c r="E94" s="177"/>
      <c r="F94" s="140"/>
      <c r="G94" s="39" t="str">
        <f>IFERROR(VLOOKUP(E94,'Z1 HAB CLASS'!$D$4:$E$45,2,FALSE)," ")</f>
        <v xml:space="preserve"> </v>
      </c>
      <c r="H94" s="40" t="str">
        <f>IFERROR(VLOOKUP(G94,'Z1 HAB CLASS'!$L$3:$N$9,2,FALSE)," ")</f>
        <v xml:space="preserve"> </v>
      </c>
      <c r="I94" s="41"/>
      <c r="J94" s="40" t="str">
        <f>IFERROR(VLOOKUP(I94,'Z3 CONDITION VALUE'!$A$3:$B$5,2,FALSE)," ")</f>
        <v xml:space="preserve"> </v>
      </c>
      <c r="K94" s="39" t="str">
        <f t="array" ref="K94">IFERROR(INDEX('Z7 TARGET CREATION'!$C$3:$F$40,MATCH(E94,'Z7 TARGET CREATION'!$B$3:$B$40,0),MATCH(I94,'Z7 TARGET CREATION'!$C$2:$F$2,0)),"")</f>
        <v/>
      </c>
      <c r="L94" s="39" t="str">
        <f>IF(E94="","",VLOOKUP(E94,'Z7 TARGET CREATION'!$G$3:$I$40,3,FALSE))</f>
        <v/>
      </c>
      <c r="M94" s="40" t="str">
        <f>IF(E94="","",VLOOKUP(E94,'Z7 TARGET CREATION'!$G$3:$H$40,2, FALSE))</f>
        <v/>
      </c>
      <c r="N94" s="178" t="str">
        <f t="shared" si="1"/>
        <v/>
      </c>
      <c r="O94" s="142"/>
      <c r="P94" s="1"/>
      <c r="Q94" s="1"/>
      <c r="R94" s="1"/>
      <c r="S94" s="1">
        <f t="shared" si="0"/>
        <v>0</v>
      </c>
      <c r="T94" s="1"/>
      <c r="U94" s="1"/>
      <c r="V94" s="1"/>
      <c r="W94" s="1"/>
      <c r="X94" s="1"/>
      <c r="Y94" s="1"/>
      <c r="Z94" s="1"/>
    </row>
    <row r="95" spans="1:26" ht="15.75" customHeight="1" x14ac:dyDescent="0.2">
      <c r="A95" s="1"/>
      <c r="B95" s="1"/>
      <c r="C95" s="1"/>
      <c r="D95" s="166">
        <v>89</v>
      </c>
      <c r="E95" s="177"/>
      <c r="F95" s="140"/>
      <c r="G95" s="39" t="str">
        <f>IFERROR(VLOOKUP(E95,'Z1 HAB CLASS'!$D$4:$E$45,2,FALSE)," ")</f>
        <v xml:space="preserve"> </v>
      </c>
      <c r="H95" s="40" t="str">
        <f>IFERROR(VLOOKUP(G95,'Z1 HAB CLASS'!$L$3:$N$9,2,FALSE)," ")</f>
        <v xml:space="preserve"> </v>
      </c>
      <c r="I95" s="41"/>
      <c r="J95" s="40" t="str">
        <f>IFERROR(VLOOKUP(I95,'Z3 CONDITION VALUE'!$A$3:$B$5,2,FALSE)," ")</f>
        <v xml:space="preserve"> </v>
      </c>
      <c r="K95" s="39" t="str">
        <f t="array" ref="K95">IFERROR(INDEX('Z7 TARGET CREATION'!$C$3:$F$40,MATCH(E95,'Z7 TARGET CREATION'!$B$3:$B$40,0),MATCH(I95,'Z7 TARGET CREATION'!$C$2:$F$2,0)),"")</f>
        <v/>
      </c>
      <c r="L95" s="39" t="str">
        <f>IF(E95="","",VLOOKUP(E95,'Z7 TARGET CREATION'!$G$3:$I$40,3,FALSE))</f>
        <v/>
      </c>
      <c r="M95" s="40" t="str">
        <f>IF(E95="","",VLOOKUP(E95,'Z7 TARGET CREATION'!$G$3:$H$40,2, FALSE))</f>
        <v/>
      </c>
      <c r="N95" s="178" t="str">
        <f t="shared" si="1"/>
        <v/>
      </c>
      <c r="O95" s="142"/>
      <c r="P95" s="1"/>
      <c r="Q95" s="1"/>
      <c r="R95" s="1"/>
      <c r="S95" s="1">
        <f t="shared" si="0"/>
        <v>0</v>
      </c>
      <c r="T95" s="1"/>
      <c r="U95" s="1"/>
      <c r="V95" s="1"/>
      <c r="W95" s="1"/>
      <c r="X95" s="1"/>
      <c r="Y95" s="1"/>
      <c r="Z95" s="1"/>
    </row>
    <row r="96" spans="1:26" ht="15.75" customHeight="1" x14ac:dyDescent="0.2">
      <c r="A96" s="1"/>
      <c r="B96" s="1"/>
      <c r="C96" s="1"/>
      <c r="D96" s="166">
        <v>90</v>
      </c>
      <c r="E96" s="177"/>
      <c r="F96" s="140"/>
      <c r="G96" s="39" t="str">
        <f>IFERROR(VLOOKUP(E96,'Z1 HAB CLASS'!$D$4:$E$45,2,FALSE)," ")</f>
        <v xml:space="preserve"> </v>
      </c>
      <c r="H96" s="40" t="str">
        <f>IFERROR(VLOOKUP(G96,'Z1 HAB CLASS'!$L$3:$N$9,2,FALSE)," ")</f>
        <v xml:space="preserve"> </v>
      </c>
      <c r="I96" s="41"/>
      <c r="J96" s="40" t="str">
        <f>IFERROR(VLOOKUP(I96,'Z3 CONDITION VALUE'!$A$3:$B$5,2,FALSE)," ")</f>
        <v xml:space="preserve"> </v>
      </c>
      <c r="K96" s="39" t="str">
        <f t="array" ref="K96">IFERROR(INDEX('Z7 TARGET CREATION'!$C$3:$F$40,MATCH(E96,'Z7 TARGET CREATION'!$B$3:$B$40,0),MATCH(I96,'Z7 TARGET CREATION'!$C$2:$F$2,0)),"")</f>
        <v/>
      </c>
      <c r="L96" s="39" t="str">
        <f>IF(E96="","",VLOOKUP(E96,'Z7 TARGET CREATION'!$G$3:$I$40,3,FALSE))</f>
        <v/>
      </c>
      <c r="M96" s="40" t="str">
        <f>IF(E96="","",VLOOKUP(E96,'Z7 TARGET CREATION'!$G$3:$H$40,2, FALSE))</f>
        <v/>
      </c>
      <c r="N96" s="178" t="str">
        <f t="shared" si="1"/>
        <v/>
      </c>
      <c r="O96" s="142"/>
      <c r="P96" s="1"/>
      <c r="Q96" s="1"/>
      <c r="R96" s="1"/>
      <c r="S96" s="1">
        <f t="shared" si="0"/>
        <v>0</v>
      </c>
      <c r="T96" s="1"/>
      <c r="U96" s="1"/>
      <c r="V96" s="1"/>
      <c r="W96" s="1"/>
      <c r="X96" s="1"/>
      <c r="Y96" s="1"/>
      <c r="Z96" s="1"/>
    </row>
    <row r="97" spans="1:26" ht="15.75" customHeight="1" x14ac:dyDescent="0.2">
      <c r="A97" s="1"/>
      <c r="B97" s="1"/>
      <c r="C97" s="1"/>
      <c r="D97" s="166">
        <v>91</v>
      </c>
      <c r="E97" s="177"/>
      <c r="F97" s="140"/>
      <c r="G97" s="39" t="str">
        <f>IFERROR(VLOOKUP(E97,'Z1 HAB CLASS'!$D$4:$E$45,2,FALSE)," ")</f>
        <v xml:space="preserve"> </v>
      </c>
      <c r="H97" s="40" t="str">
        <f>IFERROR(VLOOKUP(G97,'Z1 HAB CLASS'!$L$3:$N$9,2,FALSE)," ")</f>
        <v xml:space="preserve"> </v>
      </c>
      <c r="I97" s="41"/>
      <c r="J97" s="40" t="str">
        <f>IFERROR(VLOOKUP(I97,'Z3 CONDITION VALUE'!$A$3:$B$5,2,FALSE)," ")</f>
        <v xml:space="preserve"> </v>
      </c>
      <c r="K97" s="39" t="str">
        <f t="array" ref="K97">IFERROR(INDEX('Z7 TARGET CREATION'!$C$3:$F$40,MATCH(E97,'Z7 TARGET CREATION'!$B$3:$B$40,0),MATCH(I97,'Z7 TARGET CREATION'!$C$2:$F$2,0)),"")</f>
        <v/>
      </c>
      <c r="L97" s="39" t="str">
        <f>IF(E97="","",VLOOKUP(E97,'Z7 TARGET CREATION'!$G$3:$I$40,3,FALSE))</f>
        <v/>
      </c>
      <c r="M97" s="40" t="str">
        <f>IF(E97="","",VLOOKUP(E97,'Z7 TARGET CREATION'!$G$3:$H$40,2, FALSE))</f>
        <v/>
      </c>
      <c r="N97" s="178" t="str">
        <f t="shared" si="1"/>
        <v/>
      </c>
      <c r="O97" s="142"/>
      <c r="P97" s="1"/>
      <c r="Q97" s="1"/>
      <c r="R97" s="1"/>
      <c r="S97" s="1">
        <f t="shared" si="0"/>
        <v>0</v>
      </c>
      <c r="T97" s="1"/>
      <c r="U97" s="1"/>
      <c r="V97" s="1"/>
      <c r="W97" s="1"/>
      <c r="X97" s="1"/>
      <c r="Y97" s="1"/>
      <c r="Z97" s="1"/>
    </row>
    <row r="98" spans="1:26" ht="15.75" customHeight="1" x14ac:dyDescent="0.2">
      <c r="A98" s="1"/>
      <c r="B98" s="1"/>
      <c r="C98" s="1"/>
      <c r="D98" s="166">
        <v>92</v>
      </c>
      <c r="E98" s="177"/>
      <c r="F98" s="140"/>
      <c r="G98" s="39" t="str">
        <f>IFERROR(VLOOKUP(E98,'Z1 HAB CLASS'!$D$4:$E$45,2,FALSE)," ")</f>
        <v xml:space="preserve"> </v>
      </c>
      <c r="H98" s="40" t="str">
        <f>IFERROR(VLOOKUP(G98,'Z1 HAB CLASS'!$L$3:$N$9,2,FALSE)," ")</f>
        <v xml:space="preserve"> </v>
      </c>
      <c r="I98" s="41"/>
      <c r="J98" s="40" t="str">
        <f>IFERROR(VLOOKUP(I98,'Z3 CONDITION VALUE'!$A$3:$B$5,2,FALSE)," ")</f>
        <v xml:space="preserve"> </v>
      </c>
      <c r="K98" s="39" t="str">
        <f t="array" ref="K98">IFERROR(INDEX('Z7 TARGET CREATION'!$C$3:$F$40,MATCH(E98,'Z7 TARGET CREATION'!$B$3:$B$40,0),MATCH(I98,'Z7 TARGET CREATION'!$C$2:$F$2,0)),"")</f>
        <v/>
      </c>
      <c r="L98" s="39" t="str">
        <f>IF(E98="","",VLOOKUP(E98,'Z7 TARGET CREATION'!$G$3:$I$40,3,FALSE))</f>
        <v/>
      </c>
      <c r="M98" s="40" t="str">
        <f>IF(E98="","",VLOOKUP(E98,'Z7 TARGET CREATION'!$G$3:$H$40,2, FALSE))</f>
        <v/>
      </c>
      <c r="N98" s="178" t="str">
        <f t="shared" si="1"/>
        <v/>
      </c>
      <c r="O98" s="142"/>
      <c r="P98" s="1"/>
      <c r="Q98" s="1"/>
      <c r="R98" s="1"/>
      <c r="S98" s="1">
        <f t="shared" si="0"/>
        <v>0</v>
      </c>
      <c r="T98" s="1"/>
      <c r="U98" s="1"/>
      <c r="V98" s="1"/>
      <c r="W98" s="1"/>
      <c r="X98" s="1"/>
      <c r="Y98" s="1"/>
      <c r="Z98" s="1"/>
    </row>
    <row r="99" spans="1:26" ht="15.75" customHeight="1" x14ac:dyDescent="0.2">
      <c r="A99" s="1"/>
      <c r="B99" s="1"/>
      <c r="C99" s="1"/>
      <c r="D99" s="166">
        <v>93</v>
      </c>
      <c r="E99" s="177"/>
      <c r="F99" s="140"/>
      <c r="G99" s="39" t="str">
        <f>IFERROR(VLOOKUP(E99,'Z1 HAB CLASS'!$D$4:$E$45,2,FALSE)," ")</f>
        <v xml:space="preserve"> </v>
      </c>
      <c r="H99" s="40" t="str">
        <f>IFERROR(VLOOKUP(G99,'Z1 HAB CLASS'!$L$3:$N$9,2,FALSE)," ")</f>
        <v xml:space="preserve"> </v>
      </c>
      <c r="I99" s="41"/>
      <c r="J99" s="40" t="str">
        <f>IFERROR(VLOOKUP(I99,'Z3 CONDITION VALUE'!$A$3:$B$5,2,FALSE)," ")</f>
        <v xml:space="preserve"> </v>
      </c>
      <c r="K99" s="39" t="str">
        <f t="array" ref="K99">IFERROR(INDEX('Z7 TARGET CREATION'!$C$3:$F$40,MATCH(E99,'Z7 TARGET CREATION'!$B$3:$B$40,0),MATCH(I99,'Z7 TARGET CREATION'!$C$2:$F$2,0)),"")</f>
        <v/>
      </c>
      <c r="L99" s="39" t="str">
        <f>IF(E99="","",VLOOKUP(E99,'Z7 TARGET CREATION'!$G$3:$I$40,3,FALSE))</f>
        <v/>
      </c>
      <c r="M99" s="40" t="str">
        <f>IF(E99="","",VLOOKUP(E99,'Z7 TARGET CREATION'!$G$3:$H$40,2, FALSE))</f>
        <v/>
      </c>
      <c r="N99" s="178" t="str">
        <f t="shared" si="1"/>
        <v/>
      </c>
      <c r="O99" s="142"/>
      <c r="P99" s="1"/>
      <c r="Q99" s="1"/>
      <c r="R99" s="1"/>
      <c r="S99" s="1">
        <f t="shared" si="0"/>
        <v>0</v>
      </c>
      <c r="T99" s="1"/>
      <c r="U99" s="1"/>
      <c r="V99" s="1"/>
      <c r="W99" s="1"/>
      <c r="X99" s="1"/>
      <c r="Y99" s="1"/>
      <c r="Z99" s="1"/>
    </row>
    <row r="100" spans="1:26" ht="15.75" customHeight="1" x14ac:dyDescent="0.2">
      <c r="A100" s="1"/>
      <c r="B100" s="1"/>
      <c r="C100" s="1"/>
      <c r="D100" s="166">
        <v>94</v>
      </c>
      <c r="E100" s="177"/>
      <c r="F100" s="14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39" t="str">
        <f t="array" ref="K100">IFERROR(INDEX('Z7 TARGET CREATION'!$C$3:$F$40,MATCH(E100,'Z7 TARGET CREATION'!$B$3:$B$40,0),MATCH(I100,'Z7 TARGET CREATION'!$C$2:$F$2,0)),"")</f>
        <v/>
      </c>
      <c r="L100" s="39" t="str">
        <f>IF(E100="","",VLOOKUP(E100,'Z7 TARGET CREATION'!$G$3:$I$40,3,FALSE))</f>
        <v/>
      </c>
      <c r="M100" s="40" t="str">
        <f>IF(E100="","",VLOOKUP(E100,'Z7 TARGET CREATION'!$G$3:$H$40,2, FALSE))</f>
        <v/>
      </c>
      <c r="N100" s="178" t="str">
        <f t="shared" si="1"/>
        <v/>
      </c>
      <c r="O100" s="142"/>
      <c r="P100" s="1"/>
      <c r="Q100" s="1"/>
      <c r="R100" s="1"/>
      <c r="S100" s="1">
        <f t="shared" si="0"/>
        <v>0</v>
      </c>
      <c r="T100" s="1"/>
      <c r="U100" s="1"/>
      <c r="V100" s="1"/>
      <c r="W100" s="1"/>
      <c r="X100" s="1"/>
      <c r="Y100" s="1"/>
      <c r="Z100" s="1"/>
    </row>
    <row r="101" spans="1:26" ht="15.75" customHeight="1" x14ac:dyDescent="0.2">
      <c r="A101" s="1"/>
      <c r="B101" s="1"/>
      <c r="C101" s="1"/>
      <c r="D101" s="166">
        <v>95</v>
      </c>
      <c r="E101" s="177"/>
      <c r="F101" s="14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39" t="str">
        <f t="array" ref="K101">IFERROR(INDEX('Z7 TARGET CREATION'!$C$3:$F$40,MATCH(E101,'Z7 TARGET CREATION'!$B$3:$B$40,0),MATCH(I101,'Z7 TARGET CREATION'!$C$2:$F$2,0)),"")</f>
        <v/>
      </c>
      <c r="L101" s="39" t="str">
        <f>IF(E101="","",VLOOKUP(E101,'Z7 TARGET CREATION'!$G$3:$I$40,3,FALSE))</f>
        <v/>
      </c>
      <c r="M101" s="40" t="str">
        <f>IF(E101="","",VLOOKUP(E101,'Z7 TARGET CREATION'!$G$3:$H$40,2, FALSE))</f>
        <v/>
      </c>
      <c r="N101" s="178" t="str">
        <f t="shared" si="1"/>
        <v/>
      </c>
      <c r="O101" s="142"/>
      <c r="P101" s="1"/>
      <c r="Q101" s="1"/>
      <c r="R101" s="1"/>
      <c r="S101" s="1">
        <f t="shared" si="0"/>
        <v>0</v>
      </c>
      <c r="T101" s="1"/>
      <c r="U101" s="1"/>
      <c r="V101" s="1"/>
      <c r="W101" s="1"/>
      <c r="X101" s="1"/>
      <c r="Y101" s="1"/>
      <c r="Z101" s="1"/>
    </row>
    <row r="102" spans="1:26" ht="15.75" customHeight="1" x14ac:dyDescent="0.2">
      <c r="A102" s="1"/>
      <c r="B102" s="1"/>
      <c r="C102" s="1"/>
      <c r="D102" s="166">
        <v>96</v>
      </c>
      <c r="E102" s="177"/>
      <c r="F102" s="14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39" t="str">
        <f t="array" ref="K102">IFERROR(INDEX('Z7 TARGET CREATION'!$C$3:$F$40,MATCH(E102,'Z7 TARGET CREATION'!$B$3:$B$40,0),MATCH(I102,'Z7 TARGET CREATION'!$C$2:$F$2,0)),"")</f>
        <v/>
      </c>
      <c r="L102" s="39" t="str">
        <f>IF(E102="","",VLOOKUP(E102,'Z7 TARGET CREATION'!$G$3:$I$40,3,FALSE))</f>
        <v/>
      </c>
      <c r="M102" s="40" t="str">
        <f>IF(E102="","",VLOOKUP(E102,'Z7 TARGET CREATION'!$G$3:$H$40,2, FALSE))</f>
        <v/>
      </c>
      <c r="N102" s="178" t="str">
        <f t="shared" si="1"/>
        <v/>
      </c>
      <c r="O102" s="142"/>
      <c r="P102" s="1"/>
      <c r="Q102" s="1"/>
      <c r="R102" s="1"/>
      <c r="S102" s="1">
        <f t="shared" si="0"/>
        <v>0</v>
      </c>
      <c r="T102" s="1"/>
      <c r="U102" s="1"/>
      <c r="V102" s="1"/>
      <c r="W102" s="1"/>
      <c r="X102" s="1"/>
      <c r="Y102" s="1"/>
      <c r="Z102" s="1"/>
    </row>
    <row r="103" spans="1:26" ht="15.75" customHeight="1" x14ac:dyDescent="0.2">
      <c r="A103" s="1"/>
      <c r="B103" s="1"/>
      <c r="C103" s="1"/>
      <c r="D103" s="166">
        <v>97</v>
      </c>
      <c r="E103" s="177"/>
      <c r="F103" s="14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39" t="str">
        <f t="array" ref="K103">IFERROR(INDEX('Z7 TARGET CREATION'!$C$3:$F$40,MATCH(E103,'Z7 TARGET CREATION'!$B$3:$B$40,0),MATCH(I103,'Z7 TARGET CREATION'!$C$2:$F$2,0)),"")</f>
        <v/>
      </c>
      <c r="L103" s="39" t="str">
        <f>IF(E103="","",VLOOKUP(E103,'Z7 TARGET CREATION'!$G$3:$I$40,3,FALSE))</f>
        <v/>
      </c>
      <c r="M103" s="40" t="str">
        <f>IF(E103="","",VLOOKUP(E103,'Z7 TARGET CREATION'!$G$3:$H$40,2, FALSE))</f>
        <v/>
      </c>
      <c r="N103" s="178" t="str">
        <f t="shared" si="1"/>
        <v/>
      </c>
      <c r="O103" s="142"/>
      <c r="P103" s="1"/>
      <c r="Q103" s="1"/>
      <c r="R103" s="1"/>
      <c r="S103" s="1">
        <f t="shared" si="0"/>
        <v>0</v>
      </c>
      <c r="T103" s="1"/>
      <c r="U103" s="1"/>
      <c r="V103" s="1"/>
      <c r="W103" s="1"/>
      <c r="X103" s="1"/>
      <c r="Y103" s="1"/>
      <c r="Z103" s="1"/>
    </row>
    <row r="104" spans="1:26" ht="15.75" customHeight="1" x14ac:dyDescent="0.2">
      <c r="A104" s="1"/>
      <c r="B104" s="1"/>
      <c r="C104" s="1"/>
      <c r="D104" s="166">
        <v>98</v>
      </c>
      <c r="E104" s="177"/>
      <c r="F104" s="14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39" t="str">
        <f t="array" ref="K104">IFERROR(INDEX('Z7 TARGET CREATION'!$C$3:$F$40,MATCH(E104,'Z7 TARGET CREATION'!$B$3:$B$40,0),MATCH(I104,'Z7 TARGET CREATION'!$C$2:$F$2,0)),"")</f>
        <v/>
      </c>
      <c r="L104" s="39" t="str">
        <f>IF(E104="","",VLOOKUP(E104,'Z7 TARGET CREATION'!$G$3:$I$40,3,FALSE))</f>
        <v/>
      </c>
      <c r="M104" s="40" t="str">
        <f>IF(E104="","",VLOOKUP(E104,'Z7 TARGET CREATION'!$G$3:$H$40,2, FALSE))</f>
        <v/>
      </c>
      <c r="N104" s="178" t="str">
        <f t="shared" si="1"/>
        <v/>
      </c>
      <c r="O104" s="142"/>
      <c r="P104" s="1"/>
      <c r="Q104" s="1"/>
      <c r="R104" s="1"/>
      <c r="S104" s="1">
        <f t="shared" si="0"/>
        <v>0</v>
      </c>
      <c r="T104" s="1"/>
      <c r="U104" s="1"/>
      <c r="V104" s="1"/>
      <c r="W104" s="1"/>
      <c r="X104" s="1"/>
      <c r="Y104" s="1"/>
      <c r="Z104" s="1"/>
    </row>
    <row r="105" spans="1:26" ht="15.75" customHeight="1" x14ac:dyDescent="0.2">
      <c r="A105" s="1"/>
      <c r="B105" s="1"/>
      <c r="C105" s="1"/>
      <c r="D105" s="166">
        <v>99</v>
      </c>
      <c r="E105" s="177"/>
      <c r="F105" s="14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39" t="str">
        <f t="array" ref="K105">IFERROR(INDEX('Z7 TARGET CREATION'!$C$3:$F$40,MATCH(E105,'Z7 TARGET CREATION'!$B$3:$B$40,0),MATCH(I105,'Z7 TARGET CREATION'!$C$2:$F$2,0)),"")</f>
        <v/>
      </c>
      <c r="L105" s="39" t="str">
        <f>IF(E105="","",VLOOKUP(E105,'Z7 TARGET CREATION'!$G$3:$I$40,3,FALSE))</f>
        <v/>
      </c>
      <c r="M105" s="40" t="str">
        <f>IF(E105="","",VLOOKUP(E105,'Z7 TARGET CREATION'!$G$3:$H$40,2, FALSE))</f>
        <v/>
      </c>
      <c r="N105" s="178" t="str">
        <f t="shared" si="1"/>
        <v/>
      </c>
      <c r="O105" s="142"/>
      <c r="P105" s="1"/>
      <c r="Q105" s="1"/>
      <c r="R105" s="1"/>
      <c r="S105" s="1">
        <f t="shared" si="0"/>
        <v>0</v>
      </c>
      <c r="T105" s="1"/>
      <c r="U105" s="1"/>
      <c r="V105" s="1"/>
      <c r="W105" s="1"/>
      <c r="X105" s="1"/>
      <c r="Y105" s="1"/>
      <c r="Z105" s="1"/>
    </row>
    <row r="106" spans="1:26" ht="15.75" customHeight="1" x14ac:dyDescent="0.2">
      <c r="A106" s="1"/>
      <c r="B106" s="1"/>
      <c r="C106" s="1"/>
      <c r="D106" s="166">
        <v>100</v>
      </c>
      <c r="E106" s="177"/>
      <c r="F106" s="14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39" t="str">
        <f t="array" ref="K106">IFERROR(INDEX('Z7 TARGET CREATION'!$C$3:$F$40,MATCH(E106,'Z7 TARGET CREATION'!$B$3:$B$40,0),MATCH(I106,'Z7 TARGET CREATION'!$C$2:$F$2,0)),"")</f>
        <v/>
      </c>
      <c r="L106" s="39" t="str">
        <f>IF(E106="","",VLOOKUP(E106,'Z7 TARGET CREATION'!$G$3:$I$40,3,FALSE))</f>
        <v/>
      </c>
      <c r="M106" s="40" t="str">
        <f>IF(E106="","",VLOOKUP(E106,'Z7 TARGET CREATION'!$G$3:$H$40,2, FALSE))</f>
        <v/>
      </c>
      <c r="N106" s="178" t="str">
        <f t="shared" si="1"/>
        <v/>
      </c>
      <c r="O106" s="142"/>
      <c r="P106" s="1"/>
      <c r="Q106" s="1"/>
      <c r="R106" s="1"/>
      <c r="S106" s="1">
        <f t="shared" si="0"/>
        <v>0</v>
      </c>
      <c r="T106" s="1"/>
      <c r="U106" s="1"/>
      <c r="V106" s="1"/>
      <c r="W106" s="1"/>
      <c r="X106" s="1"/>
      <c r="Y106" s="1"/>
      <c r="Z106" s="1"/>
    </row>
    <row r="107" spans="1:26" ht="15.75" customHeight="1" x14ac:dyDescent="0.2">
      <c r="A107" s="1"/>
      <c r="B107" s="1"/>
      <c r="C107" s="1"/>
      <c r="D107" s="166">
        <v>101</v>
      </c>
      <c r="E107" s="177"/>
      <c r="F107" s="14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39" t="str">
        <f t="array" ref="K107">IFERROR(INDEX('Z7 TARGET CREATION'!$C$3:$F$40,MATCH(E107,'Z7 TARGET CREATION'!$B$3:$B$40,0),MATCH(I107,'Z7 TARGET CREATION'!$C$2:$F$2,0)),"")</f>
        <v/>
      </c>
      <c r="L107" s="39" t="str">
        <f>IF(E107="","",VLOOKUP(E107,'Z7 TARGET CREATION'!$G$3:$I$40,3,FALSE))</f>
        <v/>
      </c>
      <c r="M107" s="40" t="str">
        <f>IF(E107="","",VLOOKUP(E107,'Z7 TARGET CREATION'!$G$3:$H$40,2, FALSE))</f>
        <v/>
      </c>
      <c r="N107" s="178" t="str">
        <f t="shared" si="1"/>
        <v/>
      </c>
      <c r="O107" s="142"/>
      <c r="P107" s="1"/>
      <c r="Q107" s="1"/>
      <c r="R107" s="1"/>
      <c r="S107" s="1">
        <f t="shared" si="0"/>
        <v>0</v>
      </c>
      <c r="T107" s="1"/>
      <c r="U107" s="1"/>
      <c r="V107" s="1"/>
      <c r="W107" s="1"/>
      <c r="X107" s="1"/>
      <c r="Y107" s="1"/>
      <c r="Z107" s="1"/>
    </row>
    <row r="108" spans="1:26" ht="15.75" customHeight="1" x14ac:dyDescent="0.2">
      <c r="A108" s="1"/>
      <c r="B108" s="1"/>
      <c r="C108" s="1"/>
      <c r="D108" s="166">
        <v>102</v>
      </c>
      <c r="E108" s="177"/>
      <c r="F108" s="14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39" t="str">
        <f t="array" ref="K108">IFERROR(INDEX('Z7 TARGET CREATION'!$C$3:$F$40,MATCH(E108,'Z7 TARGET CREATION'!$B$3:$B$40,0),MATCH(I108,'Z7 TARGET CREATION'!$C$2:$F$2,0)),"")</f>
        <v/>
      </c>
      <c r="L108" s="39" t="str">
        <f>IF(E108="","",VLOOKUP(E108,'Z7 TARGET CREATION'!$G$3:$I$40,3,FALSE))</f>
        <v/>
      </c>
      <c r="M108" s="40" t="str">
        <f>IF(E108="","",VLOOKUP(E108,'Z7 TARGET CREATION'!$G$3:$H$40,2, FALSE))</f>
        <v/>
      </c>
      <c r="N108" s="178" t="str">
        <f t="shared" si="1"/>
        <v/>
      </c>
      <c r="O108" s="142"/>
      <c r="P108" s="1"/>
      <c r="Q108" s="1"/>
      <c r="R108" s="1"/>
      <c r="S108" s="1">
        <f t="shared" si="0"/>
        <v>0</v>
      </c>
      <c r="T108" s="1"/>
      <c r="U108" s="1"/>
      <c r="V108" s="1"/>
      <c r="W108" s="1"/>
      <c r="X108" s="1"/>
      <c r="Y108" s="1"/>
      <c r="Z108" s="1"/>
    </row>
    <row r="109" spans="1:26" ht="15.75" customHeight="1" x14ac:dyDescent="0.2">
      <c r="A109" s="1"/>
      <c r="B109" s="1"/>
      <c r="C109" s="1"/>
      <c r="D109" s="166">
        <v>103</v>
      </c>
      <c r="E109" s="177"/>
      <c r="F109" s="14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39" t="str">
        <f t="array" ref="K109">IFERROR(INDEX('Z7 TARGET CREATION'!$C$3:$F$40,MATCH(E109,'Z7 TARGET CREATION'!$B$3:$B$40,0),MATCH(I109,'Z7 TARGET CREATION'!$C$2:$F$2,0)),"")</f>
        <v/>
      </c>
      <c r="L109" s="39" t="str">
        <f>IF(E109="","",VLOOKUP(E109,'Z7 TARGET CREATION'!$G$3:$I$40,3,FALSE))</f>
        <v/>
      </c>
      <c r="M109" s="40" t="str">
        <f>IF(E109="","",VLOOKUP(E109,'Z7 TARGET CREATION'!$G$3:$H$40,2, FALSE))</f>
        <v/>
      </c>
      <c r="N109" s="178" t="str">
        <f t="shared" si="1"/>
        <v/>
      </c>
      <c r="O109" s="142"/>
      <c r="P109" s="1"/>
      <c r="Q109" s="1"/>
      <c r="R109" s="1"/>
      <c r="S109" s="1">
        <f t="shared" si="0"/>
        <v>0</v>
      </c>
      <c r="T109" s="1"/>
      <c r="U109" s="1"/>
      <c r="V109" s="1"/>
      <c r="W109" s="1"/>
      <c r="X109" s="1"/>
      <c r="Y109" s="1"/>
      <c r="Z109" s="1"/>
    </row>
    <row r="110" spans="1:26" ht="15.75" customHeight="1" x14ac:dyDescent="0.2">
      <c r="A110" s="1"/>
      <c r="B110" s="1"/>
      <c r="C110" s="1"/>
      <c r="D110" s="166">
        <v>104</v>
      </c>
      <c r="E110" s="177"/>
      <c r="F110" s="14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39" t="str">
        <f t="array" ref="K110">IFERROR(INDEX('Z7 TARGET CREATION'!$C$3:$F$40,MATCH(E110,'Z7 TARGET CREATION'!$B$3:$B$40,0),MATCH(I110,'Z7 TARGET CREATION'!$C$2:$F$2,0)),"")</f>
        <v/>
      </c>
      <c r="L110" s="39" t="str">
        <f>IF(E110="","",VLOOKUP(E110,'Z7 TARGET CREATION'!$G$3:$I$40,3,FALSE))</f>
        <v/>
      </c>
      <c r="M110" s="40" t="str">
        <f>IF(E110="","",VLOOKUP(E110,'Z7 TARGET CREATION'!$G$3:$H$40,2, FALSE))</f>
        <v/>
      </c>
      <c r="N110" s="178" t="str">
        <f t="shared" si="1"/>
        <v/>
      </c>
      <c r="O110" s="142"/>
      <c r="P110" s="1"/>
      <c r="Q110" s="1"/>
      <c r="R110" s="1"/>
      <c r="S110" s="1">
        <f t="shared" si="0"/>
        <v>0</v>
      </c>
      <c r="T110" s="1"/>
      <c r="U110" s="1"/>
      <c r="V110" s="1"/>
      <c r="W110" s="1"/>
      <c r="X110" s="1"/>
      <c r="Y110" s="1"/>
      <c r="Z110" s="1"/>
    </row>
    <row r="111" spans="1:26" ht="15.75" customHeight="1" x14ac:dyDescent="0.2">
      <c r="A111" s="1"/>
      <c r="B111" s="1"/>
      <c r="C111" s="1"/>
      <c r="D111" s="166">
        <v>105</v>
      </c>
      <c r="E111" s="177"/>
      <c r="F111" s="14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39" t="str">
        <f t="array" ref="K111">IFERROR(INDEX('Z7 TARGET CREATION'!$C$3:$F$40,MATCH(E111,'Z7 TARGET CREATION'!$B$3:$B$40,0),MATCH(I111,'Z7 TARGET CREATION'!$C$2:$F$2,0)),"")</f>
        <v/>
      </c>
      <c r="L111" s="39" t="str">
        <f>IF(E111="","",VLOOKUP(E111,'Z7 TARGET CREATION'!$G$3:$I$40,3,FALSE))</f>
        <v/>
      </c>
      <c r="M111" s="40" t="str">
        <f>IF(E111="","",VLOOKUP(E111,'Z7 TARGET CREATION'!$G$3:$H$40,2, FALSE))</f>
        <v/>
      </c>
      <c r="N111" s="178" t="str">
        <f t="shared" si="1"/>
        <v/>
      </c>
      <c r="O111" s="142"/>
      <c r="P111" s="1"/>
      <c r="Q111" s="1"/>
      <c r="R111" s="1"/>
      <c r="S111" s="1">
        <f t="shared" si="0"/>
        <v>0</v>
      </c>
      <c r="T111" s="1"/>
      <c r="U111" s="1"/>
      <c r="V111" s="1"/>
      <c r="W111" s="1"/>
      <c r="X111" s="1"/>
      <c r="Y111" s="1"/>
      <c r="Z111" s="1"/>
    </row>
    <row r="112" spans="1:26" ht="15.75" customHeight="1" x14ac:dyDescent="0.2">
      <c r="A112" s="1"/>
      <c r="B112" s="1"/>
      <c r="C112" s="1"/>
      <c r="D112" s="166">
        <v>106</v>
      </c>
      <c r="E112" s="177"/>
      <c r="F112" s="14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39" t="str">
        <f t="array" ref="K112">IFERROR(INDEX('Z7 TARGET CREATION'!$C$3:$F$40,MATCH(E112,'Z7 TARGET CREATION'!$B$3:$B$40,0),MATCH(I112,'Z7 TARGET CREATION'!$C$2:$F$2,0)),"")</f>
        <v/>
      </c>
      <c r="L112" s="39" t="str">
        <f>IF(E112="","",VLOOKUP(E112,'Z7 TARGET CREATION'!$G$3:$I$40,3,FALSE))</f>
        <v/>
      </c>
      <c r="M112" s="40" t="str">
        <f>IF(E112="","",VLOOKUP(E112,'Z7 TARGET CREATION'!$G$3:$H$40,2, FALSE))</f>
        <v/>
      </c>
      <c r="N112" s="178" t="str">
        <f t="shared" si="1"/>
        <v/>
      </c>
      <c r="O112" s="142"/>
      <c r="P112" s="1"/>
      <c r="Q112" s="1"/>
      <c r="R112" s="1"/>
      <c r="S112" s="1">
        <f t="shared" si="0"/>
        <v>0</v>
      </c>
      <c r="T112" s="1"/>
      <c r="U112" s="1"/>
      <c r="V112" s="1"/>
      <c r="W112" s="1"/>
      <c r="X112" s="1"/>
      <c r="Y112" s="1"/>
      <c r="Z112" s="1"/>
    </row>
    <row r="113" spans="1:26" ht="15.75" customHeight="1" x14ac:dyDescent="0.2">
      <c r="A113" s="1"/>
      <c r="B113" s="1"/>
      <c r="C113" s="1"/>
      <c r="D113" s="166">
        <v>107</v>
      </c>
      <c r="E113" s="177"/>
      <c r="F113" s="14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39" t="str">
        <f t="array" ref="K113">IFERROR(INDEX('Z7 TARGET CREATION'!$C$3:$F$40,MATCH(E113,'Z7 TARGET CREATION'!$B$3:$B$40,0),MATCH(I113,'Z7 TARGET CREATION'!$C$2:$F$2,0)),"")</f>
        <v/>
      </c>
      <c r="L113" s="39" t="str">
        <f>IF(E113="","",VLOOKUP(E113,'Z7 TARGET CREATION'!$G$3:$I$40,3,FALSE))</f>
        <v/>
      </c>
      <c r="M113" s="40" t="str">
        <f>IF(E113="","",VLOOKUP(E113,'Z7 TARGET CREATION'!$G$3:$H$40,2, FALSE))</f>
        <v/>
      </c>
      <c r="N113" s="178" t="str">
        <f t="shared" si="1"/>
        <v/>
      </c>
      <c r="O113" s="142"/>
      <c r="P113" s="1"/>
      <c r="Q113" s="1"/>
      <c r="R113" s="1"/>
      <c r="S113" s="1">
        <f t="shared" si="0"/>
        <v>0</v>
      </c>
      <c r="T113" s="1"/>
      <c r="U113" s="1"/>
      <c r="V113" s="1"/>
      <c r="W113" s="1"/>
      <c r="X113" s="1"/>
      <c r="Y113" s="1"/>
      <c r="Z113" s="1"/>
    </row>
    <row r="114" spans="1:26" ht="15.75" customHeight="1" x14ac:dyDescent="0.2">
      <c r="A114" s="1"/>
      <c r="B114" s="1"/>
      <c r="C114" s="1"/>
      <c r="D114" s="166">
        <v>108</v>
      </c>
      <c r="E114" s="177"/>
      <c r="F114" s="14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39" t="str">
        <f t="array" ref="K114">IFERROR(INDEX('Z7 TARGET CREATION'!$C$3:$F$40,MATCH(E114,'Z7 TARGET CREATION'!$B$3:$B$40,0),MATCH(I114,'Z7 TARGET CREATION'!$C$2:$F$2,0)),"")</f>
        <v/>
      </c>
      <c r="L114" s="39" t="str">
        <f>IF(E114="","",VLOOKUP(E114,'Z7 TARGET CREATION'!$G$3:$I$40,3,FALSE))</f>
        <v/>
      </c>
      <c r="M114" s="40" t="str">
        <f>IF(E114="","",VLOOKUP(E114,'Z7 TARGET CREATION'!$G$3:$H$40,2, FALSE))</f>
        <v/>
      </c>
      <c r="N114" s="178" t="str">
        <f t="shared" si="1"/>
        <v/>
      </c>
      <c r="O114" s="142"/>
      <c r="P114" s="1"/>
      <c r="Q114" s="1"/>
      <c r="R114" s="1"/>
      <c r="S114" s="1">
        <f t="shared" si="0"/>
        <v>0</v>
      </c>
      <c r="T114" s="1"/>
      <c r="U114" s="1"/>
      <c r="V114" s="1"/>
      <c r="W114" s="1"/>
      <c r="X114" s="1"/>
      <c r="Y114" s="1"/>
      <c r="Z114" s="1"/>
    </row>
    <row r="115" spans="1:26" ht="15.75" customHeight="1" x14ac:dyDescent="0.2">
      <c r="A115" s="1"/>
      <c r="B115" s="1"/>
      <c r="C115" s="1"/>
      <c r="D115" s="166">
        <v>109</v>
      </c>
      <c r="E115" s="177"/>
      <c r="F115" s="14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39" t="str">
        <f t="array" ref="K115">IFERROR(INDEX('Z7 TARGET CREATION'!$C$3:$F$40,MATCH(E115,'Z7 TARGET CREATION'!$B$3:$B$40,0),MATCH(I115,'Z7 TARGET CREATION'!$C$2:$F$2,0)),"")</f>
        <v/>
      </c>
      <c r="L115" s="39" t="str">
        <f>IF(E115="","",VLOOKUP(E115,'Z7 TARGET CREATION'!$G$3:$I$40,3,FALSE))</f>
        <v/>
      </c>
      <c r="M115" s="40" t="str">
        <f>IF(E115="","",VLOOKUP(E115,'Z7 TARGET CREATION'!$G$3:$H$40,2, FALSE))</f>
        <v/>
      </c>
      <c r="N115" s="178" t="str">
        <f t="shared" si="1"/>
        <v/>
      </c>
      <c r="O115" s="142"/>
      <c r="P115" s="1"/>
      <c r="Q115" s="1"/>
      <c r="R115" s="1"/>
      <c r="S115" s="1">
        <f t="shared" si="0"/>
        <v>0</v>
      </c>
      <c r="T115" s="1"/>
      <c r="U115" s="1"/>
      <c r="V115" s="1"/>
      <c r="W115" s="1"/>
      <c r="X115" s="1"/>
      <c r="Y115" s="1"/>
      <c r="Z115" s="1"/>
    </row>
    <row r="116" spans="1:26" ht="15.75" customHeight="1" x14ac:dyDescent="0.2">
      <c r="A116" s="1"/>
      <c r="B116" s="1"/>
      <c r="C116" s="1"/>
      <c r="D116" s="166">
        <v>110</v>
      </c>
      <c r="E116" s="177"/>
      <c r="F116" s="14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39" t="str">
        <f t="array" ref="K116">IFERROR(INDEX('Z7 TARGET CREATION'!$C$3:$F$40,MATCH(E116,'Z7 TARGET CREATION'!$B$3:$B$40,0),MATCH(I116,'Z7 TARGET CREATION'!$C$2:$F$2,0)),"")</f>
        <v/>
      </c>
      <c r="L116" s="39" t="str">
        <f>IF(E116="","",VLOOKUP(E116,'Z7 TARGET CREATION'!$G$3:$I$40,3,FALSE))</f>
        <v/>
      </c>
      <c r="M116" s="40" t="str">
        <f>IF(E116="","",VLOOKUP(E116,'Z7 TARGET CREATION'!$G$3:$H$40,2, FALSE))</f>
        <v/>
      </c>
      <c r="N116" s="178" t="str">
        <f t="shared" si="1"/>
        <v/>
      </c>
      <c r="O116" s="142"/>
      <c r="P116" s="1"/>
      <c r="Q116" s="1"/>
      <c r="R116" s="1"/>
      <c r="S116" s="1">
        <f t="shared" si="0"/>
        <v>0</v>
      </c>
      <c r="T116" s="1"/>
      <c r="U116" s="1"/>
      <c r="V116" s="1"/>
      <c r="W116" s="1"/>
      <c r="X116" s="1"/>
      <c r="Y116" s="1"/>
      <c r="Z116" s="1"/>
    </row>
    <row r="117" spans="1:26" ht="15.75" customHeight="1" x14ac:dyDescent="0.2">
      <c r="A117" s="1"/>
      <c r="B117" s="1"/>
      <c r="C117" s="1"/>
      <c r="D117" s="166">
        <v>111</v>
      </c>
      <c r="E117" s="177"/>
      <c r="F117" s="14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39" t="str">
        <f t="array" ref="K117">IFERROR(INDEX('Z7 TARGET CREATION'!$C$3:$F$40,MATCH(E117,'Z7 TARGET CREATION'!$B$3:$B$40,0),MATCH(I117,'Z7 TARGET CREATION'!$C$2:$F$2,0)),"")</f>
        <v/>
      </c>
      <c r="L117" s="39" t="str">
        <f>IF(E117="","",VLOOKUP(E117,'Z7 TARGET CREATION'!$G$3:$I$40,3,FALSE))</f>
        <v/>
      </c>
      <c r="M117" s="40" t="str">
        <f>IF(E117="","",VLOOKUP(E117,'Z7 TARGET CREATION'!$G$3:$H$40,2, FALSE))</f>
        <v/>
      </c>
      <c r="N117" s="178" t="str">
        <f t="shared" si="1"/>
        <v/>
      </c>
      <c r="O117" s="142"/>
      <c r="P117" s="1"/>
      <c r="Q117" s="1"/>
      <c r="R117" s="1"/>
      <c r="S117" s="1">
        <f t="shared" si="0"/>
        <v>0</v>
      </c>
      <c r="T117" s="1"/>
      <c r="U117" s="1"/>
      <c r="V117" s="1"/>
      <c r="W117" s="1"/>
      <c r="X117" s="1"/>
      <c r="Y117" s="1"/>
      <c r="Z117" s="1"/>
    </row>
    <row r="118" spans="1:26" ht="15.75" customHeight="1" x14ac:dyDescent="0.2">
      <c r="A118" s="1"/>
      <c r="B118" s="1"/>
      <c r="C118" s="1"/>
      <c r="D118" s="166">
        <v>112</v>
      </c>
      <c r="E118" s="177"/>
      <c r="F118" s="14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39" t="str">
        <f t="array" ref="K118">IFERROR(INDEX('Z7 TARGET CREATION'!$C$3:$F$40,MATCH(E118,'Z7 TARGET CREATION'!$B$3:$B$40,0),MATCH(I118,'Z7 TARGET CREATION'!$C$2:$F$2,0)),"")</f>
        <v/>
      </c>
      <c r="L118" s="39" t="str">
        <f>IF(E118="","",VLOOKUP(E118,'Z7 TARGET CREATION'!$G$3:$I$40,3,FALSE))</f>
        <v/>
      </c>
      <c r="M118" s="40" t="str">
        <f>IF(E118="","",VLOOKUP(E118,'Z7 TARGET CREATION'!$G$3:$H$40,2, FALSE))</f>
        <v/>
      </c>
      <c r="N118" s="178" t="str">
        <f t="shared" si="1"/>
        <v/>
      </c>
      <c r="O118" s="142"/>
      <c r="P118" s="1"/>
      <c r="Q118" s="1"/>
      <c r="R118" s="1"/>
      <c r="S118" s="1">
        <f t="shared" si="0"/>
        <v>0</v>
      </c>
      <c r="T118" s="1"/>
      <c r="U118" s="1"/>
      <c r="V118" s="1"/>
      <c r="W118" s="1"/>
      <c r="X118" s="1"/>
      <c r="Y118" s="1"/>
      <c r="Z118" s="1"/>
    </row>
    <row r="119" spans="1:26" ht="15.75" customHeight="1" x14ac:dyDescent="0.2">
      <c r="A119" s="1"/>
      <c r="B119" s="1"/>
      <c r="C119" s="1"/>
      <c r="D119" s="166">
        <v>113</v>
      </c>
      <c r="E119" s="177"/>
      <c r="F119" s="14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39" t="str">
        <f t="array" ref="K119">IFERROR(INDEX('Z7 TARGET CREATION'!$C$3:$F$40,MATCH(E119,'Z7 TARGET CREATION'!$B$3:$B$40,0),MATCH(I119,'Z7 TARGET CREATION'!$C$2:$F$2,0)),"")</f>
        <v/>
      </c>
      <c r="L119" s="39" t="str">
        <f>IF(E119="","",VLOOKUP(E119,'Z7 TARGET CREATION'!$G$3:$I$40,3,FALSE))</f>
        <v/>
      </c>
      <c r="M119" s="40" t="str">
        <f>IF(E119="","",VLOOKUP(E119,'Z7 TARGET CREATION'!$G$3:$H$40,2, FALSE))</f>
        <v/>
      </c>
      <c r="N119" s="178" t="str">
        <f t="shared" si="1"/>
        <v/>
      </c>
      <c r="O119" s="142"/>
      <c r="P119" s="1"/>
      <c r="Q119" s="1"/>
      <c r="R119" s="1"/>
      <c r="S119" s="1">
        <f t="shared" si="0"/>
        <v>0</v>
      </c>
      <c r="T119" s="1"/>
      <c r="U119" s="1"/>
      <c r="V119" s="1"/>
      <c r="W119" s="1"/>
      <c r="X119" s="1"/>
      <c r="Y119" s="1"/>
      <c r="Z119" s="1"/>
    </row>
    <row r="120" spans="1:26" ht="15.75" customHeight="1" x14ac:dyDescent="0.2">
      <c r="A120" s="1"/>
      <c r="B120" s="1"/>
      <c r="C120" s="1"/>
      <c r="D120" s="166">
        <v>114</v>
      </c>
      <c r="E120" s="177"/>
      <c r="F120" s="14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39" t="str">
        <f t="array" ref="K120">IFERROR(INDEX('Z7 TARGET CREATION'!$C$3:$F$40,MATCH(E120,'Z7 TARGET CREATION'!$B$3:$B$40,0),MATCH(I120,'Z7 TARGET CREATION'!$C$2:$F$2,0)),"")</f>
        <v/>
      </c>
      <c r="L120" s="39" t="str">
        <f>IF(E120="","",VLOOKUP(E120,'Z7 TARGET CREATION'!$G$3:$I$40,3,FALSE))</f>
        <v/>
      </c>
      <c r="M120" s="40" t="str">
        <f>IF(E120="","",VLOOKUP(E120,'Z7 TARGET CREATION'!$G$3:$H$40,2, FALSE))</f>
        <v/>
      </c>
      <c r="N120" s="178" t="str">
        <f t="shared" si="1"/>
        <v/>
      </c>
      <c r="O120" s="142"/>
      <c r="P120" s="1"/>
      <c r="Q120" s="1"/>
      <c r="R120" s="1"/>
      <c r="S120" s="1">
        <f t="shared" si="0"/>
        <v>0</v>
      </c>
      <c r="T120" s="1"/>
      <c r="U120" s="1"/>
      <c r="V120" s="1"/>
      <c r="W120" s="1"/>
      <c r="X120" s="1"/>
      <c r="Y120" s="1"/>
      <c r="Z120" s="1"/>
    </row>
    <row r="121" spans="1:26" ht="15.75" customHeight="1" x14ac:dyDescent="0.2">
      <c r="A121" s="1"/>
      <c r="B121" s="1"/>
      <c r="C121" s="1"/>
      <c r="D121" s="166">
        <v>115</v>
      </c>
      <c r="E121" s="177"/>
      <c r="F121" s="14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39" t="str">
        <f t="array" ref="K121">IFERROR(INDEX('Z7 TARGET CREATION'!$C$3:$F$40,MATCH(E121,'Z7 TARGET CREATION'!$B$3:$B$40,0),MATCH(I121,'Z7 TARGET CREATION'!$C$2:$F$2,0)),"")</f>
        <v/>
      </c>
      <c r="L121" s="39" t="str">
        <f>IF(E121="","",VLOOKUP(E121,'Z7 TARGET CREATION'!$G$3:$I$40,3,FALSE))</f>
        <v/>
      </c>
      <c r="M121" s="40" t="str">
        <f>IF(E121="","",VLOOKUP(E121,'Z7 TARGET CREATION'!$G$3:$H$40,2, FALSE))</f>
        <v/>
      </c>
      <c r="N121" s="178" t="str">
        <f t="shared" si="1"/>
        <v/>
      </c>
      <c r="O121" s="142"/>
      <c r="P121" s="1"/>
      <c r="Q121" s="1"/>
      <c r="R121" s="1"/>
      <c r="S121" s="1">
        <f t="shared" si="0"/>
        <v>0</v>
      </c>
      <c r="T121" s="1"/>
      <c r="U121" s="1"/>
      <c r="V121" s="1"/>
      <c r="W121" s="1"/>
      <c r="X121" s="1"/>
      <c r="Y121" s="1"/>
      <c r="Z121" s="1"/>
    </row>
    <row r="122" spans="1:26" ht="15.75" customHeight="1" x14ac:dyDescent="0.2">
      <c r="A122" s="1"/>
      <c r="B122" s="1"/>
      <c r="C122" s="1"/>
      <c r="D122" s="166">
        <v>116</v>
      </c>
      <c r="E122" s="177"/>
      <c r="F122" s="14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39" t="str">
        <f t="array" ref="K122">IFERROR(INDEX('Z7 TARGET CREATION'!$C$3:$F$40,MATCH(E122,'Z7 TARGET CREATION'!$B$3:$B$40,0),MATCH(I122,'Z7 TARGET CREATION'!$C$2:$F$2,0)),"")</f>
        <v/>
      </c>
      <c r="L122" s="39" t="str">
        <f>IF(E122="","",VLOOKUP(E122,'Z7 TARGET CREATION'!$G$3:$I$40,3,FALSE))</f>
        <v/>
      </c>
      <c r="M122" s="40" t="str">
        <f>IF(E122="","",VLOOKUP(E122,'Z7 TARGET CREATION'!$G$3:$H$40,2, FALSE))</f>
        <v/>
      </c>
      <c r="N122" s="178" t="str">
        <f t="shared" si="1"/>
        <v/>
      </c>
      <c r="O122" s="142"/>
      <c r="P122" s="1"/>
      <c r="Q122" s="1"/>
      <c r="R122" s="1"/>
      <c r="S122" s="1">
        <f t="shared" si="0"/>
        <v>0</v>
      </c>
      <c r="T122" s="1"/>
      <c r="U122" s="1"/>
      <c r="V122" s="1"/>
      <c r="W122" s="1"/>
      <c r="X122" s="1"/>
      <c r="Y122" s="1"/>
      <c r="Z122" s="1"/>
    </row>
    <row r="123" spans="1:26" ht="15.75" customHeight="1" x14ac:dyDescent="0.2">
      <c r="A123" s="1"/>
      <c r="B123" s="1"/>
      <c r="C123" s="1"/>
      <c r="D123" s="166">
        <v>117</v>
      </c>
      <c r="E123" s="177"/>
      <c r="F123" s="14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39" t="str">
        <f t="array" ref="K123">IFERROR(INDEX('Z7 TARGET CREATION'!$C$3:$F$40,MATCH(E123,'Z7 TARGET CREATION'!$B$3:$B$40,0),MATCH(I123,'Z7 TARGET CREATION'!$C$2:$F$2,0)),"")</f>
        <v/>
      </c>
      <c r="L123" s="39" t="str">
        <f>IF(E123="","",VLOOKUP(E123,'Z7 TARGET CREATION'!$G$3:$I$40,3,FALSE))</f>
        <v/>
      </c>
      <c r="M123" s="40" t="str">
        <f>IF(E123="","",VLOOKUP(E123,'Z7 TARGET CREATION'!$G$3:$H$40,2, FALSE))</f>
        <v/>
      </c>
      <c r="N123" s="178" t="str">
        <f t="shared" si="1"/>
        <v/>
      </c>
      <c r="O123" s="142"/>
      <c r="P123" s="1"/>
      <c r="Q123" s="1"/>
      <c r="R123" s="1"/>
      <c r="S123" s="1">
        <f t="shared" si="0"/>
        <v>0</v>
      </c>
      <c r="T123" s="1"/>
      <c r="U123" s="1"/>
      <c r="V123" s="1"/>
      <c r="W123" s="1"/>
      <c r="X123" s="1"/>
      <c r="Y123" s="1"/>
      <c r="Z123" s="1"/>
    </row>
    <row r="124" spans="1:26" ht="15.75" customHeight="1" x14ac:dyDescent="0.2">
      <c r="A124" s="1"/>
      <c r="B124" s="1"/>
      <c r="C124" s="1"/>
      <c r="D124" s="166">
        <v>118</v>
      </c>
      <c r="E124" s="177"/>
      <c r="F124" s="14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39" t="str">
        <f t="array" ref="K124">IFERROR(INDEX('Z7 TARGET CREATION'!$C$3:$F$40,MATCH(E124,'Z7 TARGET CREATION'!$B$3:$B$40,0),MATCH(I124,'Z7 TARGET CREATION'!$C$2:$F$2,0)),"")</f>
        <v/>
      </c>
      <c r="L124" s="39" t="str">
        <f>IF(E124="","",VLOOKUP(E124,'Z7 TARGET CREATION'!$G$3:$I$40,3,FALSE))</f>
        <v/>
      </c>
      <c r="M124" s="40" t="str">
        <f>IF(E124="","",VLOOKUP(E124,'Z7 TARGET CREATION'!$G$3:$H$40,2, FALSE))</f>
        <v/>
      </c>
      <c r="N124" s="178" t="str">
        <f t="shared" si="1"/>
        <v/>
      </c>
      <c r="O124" s="142"/>
      <c r="P124" s="1"/>
      <c r="Q124" s="1"/>
      <c r="R124" s="1"/>
      <c r="S124" s="1">
        <f t="shared" si="0"/>
        <v>0</v>
      </c>
      <c r="T124" s="1"/>
      <c r="U124" s="1"/>
      <c r="V124" s="1"/>
      <c r="W124" s="1"/>
      <c r="X124" s="1"/>
      <c r="Y124" s="1"/>
      <c r="Z124" s="1"/>
    </row>
    <row r="125" spans="1:26" ht="15.75" customHeight="1" x14ac:dyDescent="0.2">
      <c r="A125" s="1"/>
      <c r="B125" s="1"/>
      <c r="C125" s="1"/>
      <c r="D125" s="166">
        <v>119</v>
      </c>
      <c r="E125" s="177"/>
      <c r="F125" s="14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39" t="str">
        <f t="array" ref="K125">IFERROR(INDEX('Z7 TARGET CREATION'!$C$3:$F$40,MATCH(E125,'Z7 TARGET CREATION'!$B$3:$B$40,0),MATCH(I125,'Z7 TARGET CREATION'!$C$2:$F$2,0)),"")</f>
        <v/>
      </c>
      <c r="L125" s="39" t="str">
        <f>IF(E125="","",VLOOKUP(E125,'Z7 TARGET CREATION'!$G$3:$I$40,3,FALSE))</f>
        <v/>
      </c>
      <c r="M125" s="40" t="str">
        <f>IF(E125="","",VLOOKUP(E125,'Z7 TARGET CREATION'!$G$3:$H$40,2, FALSE))</f>
        <v/>
      </c>
      <c r="N125" s="178" t="str">
        <f t="shared" si="1"/>
        <v/>
      </c>
      <c r="O125" s="142"/>
      <c r="P125" s="1"/>
      <c r="Q125" s="1"/>
      <c r="R125" s="1"/>
      <c r="S125" s="1">
        <f t="shared" si="0"/>
        <v>0</v>
      </c>
      <c r="T125" s="1"/>
      <c r="U125" s="1"/>
      <c r="V125" s="1"/>
      <c r="W125" s="1"/>
      <c r="X125" s="1"/>
      <c r="Y125" s="1"/>
      <c r="Z125" s="1"/>
    </row>
    <row r="126" spans="1:26" ht="15.75" customHeight="1" x14ac:dyDescent="0.2">
      <c r="A126" s="1"/>
      <c r="B126" s="1"/>
      <c r="C126" s="1"/>
      <c r="D126" s="166">
        <v>120</v>
      </c>
      <c r="E126" s="177"/>
      <c r="F126" s="14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39" t="str">
        <f t="array" ref="K126">IFERROR(INDEX('Z7 TARGET CREATION'!$C$3:$F$40,MATCH(E126,'Z7 TARGET CREATION'!$B$3:$B$40,0),MATCH(I126,'Z7 TARGET CREATION'!$C$2:$F$2,0)),"")</f>
        <v/>
      </c>
      <c r="L126" s="39" t="str">
        <f>IF(E126="","",VLOOKUP(E126,'Z7 TARGET CREATION'!$G$3:$I$40,3,FALSE))</f>
        <v/>
      </c>
      <c r="M126" s="40" t="str">
        <f>IF(E126="","",VLOOKUP(E126,'Z7 TARGET CREATION'!$G$3:$H$40,2, FALSE))</f>
        <v/>
      </c>
      <c r="N126" s="178" t="str">
        <f t="shared" si="1"/>
        <v/>
      </c>
      <c r="O126" s="142"/>
      <c r="P126" s="1"/>
      <c r="Q126" s="1"/>
      <c r="R126" s="1"/>
      <c r="S126" s="1">
        <f t="shared" si="0"/>
        <v>0</v>
      </c>
      <c r="T126" s="1"/>
      <c r="U126" s="1"/>
      <c r="V126" s="1"/>
      <c r="W126" s="1"/>
      <c r="X126" s="1"/>
      <c r="Y126" s="1"/>
      <c r="Z126" s="1"/>
    </row>
    <row r="127" spans="1:26" ht="15.75" customHeight="1" x14ac:dyDescent="0.2">
      <c r="A127" s="1"/>
      <c r="B127" s="1"/>
      <c r="C127" s="1"/>
      <c r="D127" s="166">
        <v>121</v>
      </c>
      <c r="E127" s="177"/>
      <c r="F127" s="14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39" t="str">
        <f t="array" ref="K127">IFERROR(INDEX('Z7 TARGET CREATION'!$C$3:$F$40,MATCH(E127,'Z7 TARGET CREATION'!$B$3:$B$40,0),MATCH(I127,'Z7 TARGET CREATION'!$C$2:$F$2,0)),"")</f>
        <v/>
      </c>
      <c r="L127" s="39" t="str">
        <f>IF(E127="","",VLOOKUP(E127,'Z7 TARGET CREATION'!$G$3:$I$40,3,FALSE))</f>
        <v/>
      </c>
      <c r="M127" s="40" t="str">
        <f>IF(E127="","",VLOOKUP(E127,'Z7 TARGET CREATION'!$G$3:$H$40,2, FALSE))</f>
        <v/>
      </c>
      <c r="N127" s="178" t="str">
        <f t="shared" si="1"/>
        <v/>
      </c>
      <c r="O127" s="142"/>
      <c r="P127" s="1"/>
      <c r="Q127" s="1"/>
      <c r="R127" s="1"/>
      <c r="S127" s="1">
        <f t="shared" si="0"/>
        <v>0</v>
      </c>
      <c r="T127" s="1"/>
      <c r="U127" s="1"/>
      <c r="V127" s="1"/>
      <c r="W127" s="1"/>
      <c r="X127" s="1"/>
      <c r="Y127" s="1"/>
      <c r="Z127" s="1"/>
    </row>
    <row r="128" spans="1:26" ht="15.75" customHeight="1" x14ac:dyDescent="0.2">
      <c r="A128" s="1"/>
      <c r="B128" s="1"/>
      <c r="C128" s="1"/>
      <c r="D128" s="166">
        <v>122</v>
      </c>
      <c r="E128" s="177"/>
      <c r="F128" s="14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39" t="str">
        <f t="array" ref="K128">IFERROR(INDEX('Z7 TARGET CREATION'!$C$3:$F$40,MATCH(E128,'Z7 TARGET CREATION'!$B$3:$B$40,0),MATCH(I128,'Z7 TARGET CREATION'!$C$2:$F$2,0)),"")</f>
        <v/>
      </c>
      <c r="L128" s="39" t="str">
        <f>IF(E128="","",VLOOKUP(E128,'Z7 TARGET CREATION'!$G$3:$I$40,3,FALSE))</f>
        <v/>
      </c>
      <c r="M128" s="40" t="str">
        <f>IF(E128="","",VLOOKUP(E128,'Z7 TARGET CREATION'!$G$3:$H$40,2, FALSE))</f>
        <v/>
      </c>
      <c r="N128" s="178" t="str">
        <f t="shared" si="1"/>
        <v/>
      </c>
      <c r="O128" s="142"/>
      <c r="P128" s="1"/>
      <c r="Q128" s="1"/>
      <c r="R128" s="1"/>
      <c r="S128" s="1">
        <f t="shared" si="0"/>
        <v>0</v>
      </c>
      <c r="T128" s="1"/>
      <c r="U128" s="1"/>
      <c r="V128" s="1"/>
      <c r="W128" s="1"/>
      <c r="X128" s="1"/>
      <c r="Y128" s="1"/>
      <c r="Z128" s="1"/>
    </row>
    <row r="129" spans="1:26" ht="15.75" customHeight="1" x14ac:dyDescent="0.2">
      <c r="A129" s="1"/>
      <c r="B129" s="1"/>
      <c r="C129" s="1"/>
      <c r="D129" s="166">
        <v>123</v>
      </c>
      <c r="E129" s="177"/>
      <c r="F129" s="14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39" t="str">
        <f t="array" ref="K129">IFERROR(INDEX('Z7 TARGET CREATION'!$C$3:$F$40,MATCH(E129,'Z7 TARGET CREATION'!$B$3:$B$40,0),MATCH(I129,'Z7 TARGET CREATION'!$C$2:$F$2,0)),"")</f>
        <v/>
      </c>
      <c r="L129" s="39" t="str">
        <f>IF(E129="","",VLOOKUP(E129,'Z7 TARGET CREATION'!$G$3:$I$40,3,FALSE))</f>
        <v/>
      </c>
      <c r="M129" s="40" t="str">
        <f>IF(E129="","",VLOOKUP(E129,'Z7 TARGET CREATION'!$G$3:$H$40,2, FALSE))</f>
        <v/>
      </c>
      <c r="N129" s="178" t="str">
        <f t="shared" si="1"/>
        <v/>
      </c>
      <c r="O129" s="142"/>
      <c r="P129" s="1"/>
      <c r="Q129" s="1"/>
      <c r="R129" s="1"/>
      <c r="S129" s="1">
        <f t="shared" si="0"/>
        <v>0</v>
      </c>
      <c r="T129" s="1"/>
      <c r="U129" s="1"/>
      <c r="V129" s="1"/>
      <c r="W129" s="1"/>
      <c r="X129" s="1"/>
      <c r="Y129" s="1"/>
      <c r="Z129" s="1"/>
    </row>
    <row r="130" spans="1:26" ht="15.75" customHeight="1" x14ac:dyDescent="0.2">
      <c r="A130" s="1"/>
      <c r="B130" s="1"/>
      <c r="C130" s="1"/>
      <c r="D130" s="166">
        <v>124</v>
      </c>
      <c r="E130" s="177"/>
      <c r="F130" s="14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39" t="str">
        <f t="array" ref="K130">IFERROR(INDEX('Z7 TARGET CREATION'!$C$3:$F$40,MATCH(E130,'Z7 TARGET CREATION'!$B$3:$B$40,0),MATCH(I130,'Z7 TARGET CREATION'!$C$2:$F$2,0)),"")</f>
        <v/>
      </c>
      <c r="L130" s="39" t="str">
        <f>IF(E130="","",VLOOKUP(E130,'Z7 TARGET CREATION'!$G$3:$I$40,3,FALSE))</f>
        <v/>
      </c>
      <c r="M130" s="40" t="str">
        <f>IF(E130="","",VLOOKUP(E130,'Z7 TARGET CREATION'!$G$3:$H$40,2, FALSE))</f>
        <v/>
      </c>
      <c r="N130" s="178" t="str">
        <f t="shared" si="1"/>
        <v/>
      </c>
      <c r="O130" s="142"/>
      <c r="P130" s="1"/>
      <c r="Q130" s="1"/>
      <c r="R130" s="1"/>
      <c r="S130" s="1">
        <f t="shared" si="0"/>
        <v>0</v>
      </c>
      <c r="T130" s="1"/>
      <c r="U130" s="1"/>
      <c r="V130" s="1"/>
      <c r="W130" s="1"/>
      <c r="X130" s="1"/>
      <c r="Y130" s="1"/>
      <c r="Z130" s="1"/>
    </row>
    <row r="131" spans="1:26" ht="15.75" customHeight="1" x14ac:dyDescent="0.2">
      <c r="A131" s="1"/>
      <c r="B131" s="1"/>
      <c r="C131" s="1"/>
      <c r="D131" s="166">
        <v>125</v>
      </c>
      <c r="E131" s="177"/>
      <c r="F131" s="14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39" t="str">
        <f t="array" ref="K131">IFERROR(INDEX('Z7 TARGET CREATION'!$C$3:$F$40,MATCH(E131,'Z7 TARGET CREATION'!$B$3:$B$40,0),MATCH(I131,'Z7 TARGET CREATION'!$C$2:$F$2,0)),"")</f>
        <v/>
      </c>
      <c r="L131" s="39" t="str">
        <f>IF(E131="","",VLOOKUP(E131,'Z7 TARGET CREATION'!$G$3:$I$40,3,FALSE))</f>
        <v/>
      </c>
      <c r="M131" s="40" t="str">
        <f>IF(E131="","",VLOOKUP(E131,'Z7 TARGET CREATION'!$G$3:$H$40,2, FALSE))</f>
        <v/>
      </c>
      <c r="N131" s="178" t="str">
        <f t="shared" si="1"/>
        <v/>
      </c>
      <c r="O131" s="142"/>
      <c r="P131" s="1"/>
      <c r="Q131" s="1"/>
      <c r="R131" s="1"/>
      <c r="S131" s="1">
        <f t="shared" si="0"/>
        <v>0</v>
      </c>
      <c r="T131" s="1"/>
      <c r="U131" s="1"/>
      <c r="V131" s="1"/>
      <c r="W131" s="1"/>
      <c r="X131" s="1"/>
      <c r="Y131" s="1"/>
      <c r="Z131" s="1"/>
    </row>
    <row r="132" spans="1:26" ht="15.75" customHeight="1" x14ac:dyDescent="0.2">
      <c r="A132" s="1"/>
      <c r="B132" s="1"/>
      <c r="C132" s="1"/>
      <c r="D132" s="166">
        <v>126</v>
      </c>
      <c r="E132" s="177"/>
      <c r="F132" s="14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39" t="str">
        <f t="array" ref="K132">IFERROR(INDEX('Z7 TARGET CREATION'!$C$3:$F$40,MATCH(E132,'Z7 TARGET CREATION'!$B$3:$B$40,0),MATCH(I132,'Z7 TARGET CREATION'!$C$2:$F$2,0)),"")</f>
        <v/>
      </c>
      <c r="L132" s="39" t="str">
        <f>IF(E132="","",VLOOKUP(E132,'Z7 TARGET CREATION'!$G$3:$I$40,3,FALSE))</f>
        <v/>
      </c>
      <c r="M132" s="40" t="str">
        <f>IF(E132="","",VLOOKUP(E132,'Z7 TARGET CREATION'!$G$3:$H$40,2, FALSE))</f>
        <v/>
      </c>
      <c r="N132" s="178" t="str">
        <f t="shared" si="1"/>
        <v/>
      </c>
      <c r="O132" s="142"/>
      <c r="P132" s="1"/>
      <c r="Q132" s="1"/>
      <c r="R132" s="1"/>
      <c r="S132" s="1">
        <f t="shared" si="0"/>
        <v>0</v>
      </c>
      <c r="T132" s="1"/>
      <c r="U132" s="1"/>
      <c r="V132" s="1"/>
      <c r="W132" s="1"/>
      <c r="X132" s="1"/>
      <c r="Y132" s="1"/>
      <c r="Z132" s="1"/>
    </row>
    <row r="133" spans="1:26" ht="15.75" customHeight="1" x14ac:dyDescent="0.2">
      <c r="A133" s="1"/>
      <c r="B133" s="1"/>
      <c r="C133" s="1"/>
      <c r="D133" s="166">
        <v>127</v>
      </c>
      <c r="E133" s="177"/>
      <c r="F133" s="14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39" t="str">
        <f t="array" ref="K133">IFERROR(INDEX('Z7 TARGET CREATION'!$C$3:$F$40,MATCH(E133,'Z7 TARGET CREATION'!$B$3:$B$40,0),MATCH(I133,'Z7 TARGET CREATION'!$C$2:$F$2,0)),"")</f>
        <v/>
      </c>
      <c r="L133" s="39" t="str">
        <f>IF(E133="","",VLOOKUP(E133,'Z7 TARGET CREATION'!$G$3:$I$40,3,FALSE))</f>
        <v/>
      </c>
      <c r="M133" s="40" t="str">
        <f>IF(E133="","",VLOOKUP(E133,'Z7 TARGET CREATION'!$G$3:$H$40,2, FALSE))</f>
        <v/>
      </c>
      <c r="N133" s="178" t="str">
        <f t="shared" si="1"/>
        <v/>
      </c>
      <c r="O133" s="142"/>
      <c r="P133" s="1"/>
      <c r="Q133" s="1"/>
      <c r="R133" s="1"/>
      <c r="S133" s="1">
        <f t="shared" si="0"/>
        <v>0</v>
      </c>
      <c r="T133" s="1"/>
      <c r="U133" s="1"/>
      <c r="V133" s="1"/>
      <c r="W133" s="1"/>
      <c r="X133" s="1"/>
      <c r="Y133" s="1"/>
      <c r="Z133" s="1"/>
    </row>
    <row r="134" spans="1:26" ht="15.75" customHeight="1" x14ac:dyDescent="0.2">
      <c r="A134" s="1"/>
      <c r="B134" s="1"/>
      <c r="C134" s="1"/>
      <c r="D134" s="166">
        <v>128</v>
      </c>
      <c r="E134" s="177"/>
      <c r="F134" s="14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39" t="str">
        <f t="array" ref="K134">IFERROR(INDEX('Z7 TARGET CREATION'!$C$3:$F$40,MATCH(E134,'Z7 TARGET CREATION'!$B$3:$B$40,0),MATCH(I134,'Z7 TARGET CREATION'!$C$2:$F$2,0)),"")</f>
        <v/>
      </c>
      <c r="L134" s="39" t="str">
        <f>IF(E134="","",VLOOKUP(E134,'Z7 TARGET CREATION'!$G$3:$I$40,3,FALSE))</f>
        <v/>
      </c>
      <c r="M134" s="40" t="str">
        <f>IF(E134="","",VLOOKUP(E134,'Z7 TARGET CREATION'!$G$3:$H$40,2, FALSE))</f>
        <v/>
      </c>
      <c r="N134" s="178" t="str">
        <f t="shared" si="1"/>
        <v/>
      </c>
      <c r="O134" s="142"/>
      <c r="P134" s="1"/>
      <c r="Q134" s="1"/>
      <c r="R134" s="1"/>
      <c r="S134" s="1">
        <f t="shared" si="0"/>
        <v>0</v>
      </c>
      <c r="T134" s="1"/>
      <c r="U134" s="1"/>
      <c r="V134" s="1"/>
      <c r="W134" s="1"/>
      <c r="X134" s="1"/>
      <c r="Y134" s="1"/>
      <c r="Z134" s="1"/>
    </row>
    <row r="135" spans="1:26" ht="15.75" customHeight="1" x14ac:dyDescent="0.2">
      <c r="A135" s="1"/>
      <c r="B135" s="1"/>
      <c r="C135" s="1"/>
      <c r="D135" s="166">
        <v>129</v>
      </c>
      <c r="E135" s="177"/>
      <c r="F135" s="14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39" t="str">
        <f t="array" ref="K135">IFERROR(INDEX('Z7 TARGET CREATION'!$C$3:$F$40,MATCH(E135,'Z7 TARGET CREATION'!$B$3:$B$40,0),MATCH(I135,'Z7 TARGET CREATION'!$C$2:$F$2,0)),"")</f>
        <v/>
      </c>
      <c r="L135" s="39" t="str">
        <f>IF(E135="","",VLOOKUP(E135,'Z7 TARGET CREATION'!$G$3:$I$40,3,FALSE))</f>
        <v/>
      </c>
      <c r="M135" s="40" t="str">
        <f>IF(E135="","",VLOOKUP(E135,'Z7 TARGET CREATION'!$G$3:$H$40,2, FALSE))</f>
        <v/>
      </c>
      <c r="N135" s="178" t="str">
        <f t="shared" si="1"/>
        <v/>
      </c>
      <c r="O135" s="142"/>
      <c r="P135" s="1"/>
      <c r="Q135" s="1"/>
      <c r="R135" s="1"/>
      <c r="S135" s="1">
        <f t="shared" si="0"/>
        <v>0</v>
      </c>
      <c r="T135" s="1"/>
      <c r="U135" s="1"/>
      <c r="V135" s="1"/>
      <c r="W135" s="1"/>
      <c r="X135" s="1"/>
      <c r="Y135" s="1"/>
      <c r="Z135" s="1"/>
    </row>
    <row r="136" spans="1:26" ht="15.75" customHeight="1" x14ac:dyDescent="0.2">
      <c r="A136" s="1"/>
      <c r="B136" s="1"/>
      <c r="C136" s="1"/>
      <c r="D136" s="166">
        <v>130</v>
      </c>
      <c r="E136" s="177"/>
      <c r="F136" s="14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39" t="str">
        <f t="array" ref="K136">IFERROR(INDEX('Z7 TARGET CREATION'!$C$3:$F$40,MATCH(E136,'Z7 TARGET CREATION'!$B$3:$B$40,0),MATCH(I136,'Z7 TARGET CREATION'!$C$2:$F$2,0)),"")</f>
        <v/>
      </c>
      <c r="L136" s="39" t="str">
        <f>IF(E136="","",VLOOKUP(E136,'Z7 TARGET CREATION'!$G$3:$I$40,3,FALSE))</f>
        <v/>
      </c>
      <c r="M136" s="40" t="str">
        <f>IF(E136="","",VLOOKUP(E136,'Z7 TARGET CREATION'!$G$3:$H$40,2, FALSE))</f>
        <v/>
      </c>
      <c r="N136" s="178" t="str">
        <f t="shared" si="1"/>
        <v/>
      </c>
      <c r="O136" s="142"/>
      <c r="P136" s="1"/>
      <c r="Q136" s="1"/>
      <c r="R136" s="1"/>
      <c r="S136" s="1">
        <f t="shared" si="0"/>
        <v>0</v>
      </c>
      <c r="T136" s="1"/>
      <c r="U136" s="1"/>
      <c r="V136" s="1"/>
      <c r="W136" s="1"/>
      <c r="X136" s="1"/>
      <c r="Y136" s="1"/>
      <c r="Z136" s="1"/>
    </row>
    <row r="137" spans="1:26" ht="15.75" customHeight="1" x14ac:dyDescent="0.2">
      <c r="A137" s="1"/>
      <c r="B137" s="1"/>
      <c r="C137" s="1"/>
      <c r="D137" s="166">
        <v>131</v>
      </c>
      <c r="E137" s="177"/>
      <c r="F137" s="14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39" t="str">
        <f t="array" ref="K137">IFERROR(INDEX('Z7 TARGET CREATION'!$C$3:$F$40,MATCH(E137,'Z7 TARGET CREATION'!$B$3:$B$40,0),MATCH(I137,'Z7 TARGET CREATION'!$C$2:$F$2,0)),"")</f>
        <v/>
      </c>
      <c r="L137" s="39" t="str">
        <f>IF(E137="","",VLOOKUP(E137,'Z7 TARGET CREATION'!$G$3:$I$40,3,FALSE))</f>
        <v/>
      </c>
      <c r="M137" s="40" t="str">
        <f>IF(E137="","",VLOOKUP(E137,'Z7 TARGET CREATION'!$G$3:$H$40,2, FALSE))</f>
        <v/>
      </c>
      <c r="N137" s="178" t="str">
        <f t="shared" si="1"/>
        <v/>
      </c>
      <c r="O137" s="142"/>
      <c r="P137" s="1"/>
      <c r="Q137" s="1"/>
      <c r="R137" s="1"/>
      <c r="S137" s="1">
        <f t="shared" si="0"/>
        <v>0</v>
      </c>
      <c r="T137" s="1"/>
      <c r="U137" s="1"/>
      <c r="V137" s="1"/>
      <c r="W137" s="1"/>
      <c r="X137" s="1"/>
      <c r="Y137" s="1"/>
      <c r="Z137" s="1"/>
    </row>
    <row r="138" spans="1:26" ht="15.75" customHeight="1" x14ac:dyDescent="0.2">
      <c r="A138" s="1"/>
      <c r="B138" s="1"/>
      <c r="C138" s="1"/>
      <c r="D138" s="166">
        <v>132</v>
      </c>
      <c r="E138" s="177"/>
      <c r="F138" s="14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39" t="str">
        <f t="array" ref="K138">IFERROR(INDEX('Z7 TARGET CREATION'!$C$3:$F$40,MATCH(E138,'Z7 TARGET CREATION'!$B$3:$B$40,0),MATCH(I138,'Z7 TARGET CREATION'!$C$2:$F$2,0)),"")</f>
        <v/>
      </c>
      <c r="L138" s="39" t="str">
        <f>IF(E138="","",VLOOKUP(E138,'Z7 TARGET CREATION'!$G$3:$I$40,3,FALSE))</f>
        <v/>
      </c>
      <c r="M138" s="40" t="str">
        <f>IF(E138="","",VLOOKUP(E138,'Z7 TARGET CREATION'!$G$3:$H$40,2, FALSE))</f>
        <v/>
      </c>
      <c r="N138" s="178" t="str">
        <f t="shared" si="1"/>
        <v/>
      </c>
      <c r="O138" s="142"/>
      <c r="P138" s="1"/>
      <c r="Q138" s="1"/>
      <c r="R138" s="1"/>
      <c r="S138" s="1">
        <f t="shared" si="0"/>
        <v>0</v>
      </c>
      <c r="T138" s="1"/>
      <c r="U138" s="1"/>
      <c r="V138" s="1"/>
      <c r="W138" s="1"/>
      <c r="X138" s="1"/>
      <c r="Y138" s="1"/>
      <c r="Z138" s="1"/>
    </row>
    <row r="139" spans="1:26" ht="15.75" customHeight="1" x14ac:dyDescent="0.2">
      <c r="A139" s="1"/>
      <c r="B139" s="1"/>
      <c r="C139" s="1"/>
      <c r="D139" s="166">
        <v>133</v>
      </c>
      <c r="E139" s="177"/>
      <c r="F139" s="14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39" t="str">
        <f t="array" ref="K139">IFERROR(INDEX('Z7 TARGET CREATION'!$C$3:$F$40,MATCH(E139,'Z7 TARGET CREATION'!$B$3:$B$40,0),MATCH(I139,'Z7 TARGET CREATION'!$C$2:$F$2,0)),"")</f>
        <v/>
      </c>
      <c r="L139" s="39" t="str">
        <f>IF(E139="","",VLOOKUP(E139,'Z7 TARGET CREATION'!$G$3:$I$40,3,FALSE))</f>
        <v/>
      </c>
      <c r="M139" s="40" t="str">
        <f>IF(E139="","",VLOOKUP(E139,'Z7 TARGET CREATION'!$G$3:$H$40,2, FALSE))</f>
        <v/>
      </c>
      <c r="N139" s="178" t="str">
        <f t="shared" si="1"/>
        <v/>
      </c>
      <c r="O139" s="142"/>
      <c r="P139" s="1"/>
      <c r="Q139" s="1"/>
      <c r="R139" s="1"/>
      <c r="S139" s="1">
        <f t="shared" si="0"/>
        <v>0</v>
      </c>
      <c r="T139" s="1"/>
      <c r="U139" s="1"/>
      <c r="V139" s="1"/>
      <c r="W139" s="1"/>
      <c r="X139" s="1"/>
      <c r="Y139" s="1"/>
      <c r="Z139" s="1"/>
    </row>
    <row r="140" spans="1:26" ht="15.75" customHeight="1" x14ac:dyDescent="0.2">
      <c r="A140" s="1"/>
      <c r="B140" s="1"/>
      <c r="C140" s="1"/>
      <c r="D140" s="166">
        <v>134</v>
      </c>
      <c r="E140" s="177"/>
      <c r="F140" s="14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39" t="str">
        <f t="array" ref="K140">IFERROR(INDEX('Z7 TARGET CREATION'!$C$3:$F$40,MATCH(E140,'Z7 TARGET CREATION'!$B$3:$B$40,0),MATCH(I140,'Z7 TARGET CREATION'!$C$2:$F$2,0)),"")</f>
        <v/>
      </c>
      <c r="L140" s="39" t="str">
        <f>IF(E140="","",VLOOKUP(E140,'Z7 TARGET CREATION'!$G$3:$I$40,3,FALSE))</f>
        <v/>
      </c>
      <c r="M140" s="40" t="str">
        <f>IF(E140="","",VLOOKUP(E140,'Z7 TARGET CREATION'!$G$3:$H$40,2, FALSE))</f>
        <v/>
      </c>
      <c r="N140" s="178" t="str">
        <f t="shared" si="1"/>
        <v/>
      </c>
      <c r="O140" s="142"/>
      <c r="P140" s="1"/>
      <c r="Q140" s="1"/>
      <c r="R140" s="1"/>
      <c r="S140" s="1">
        <f t="shared" si="0"/>
        <v>0</v>
      </c>
      <c r="T140" s="1"/>
      <c r="U140" s="1"/>
      <c r="V140" s="1"/>
      <c r="W140" s="1"/>
      <c r="X140" s="1"/>
      <c r="Y140" s="1"/>
      <c r="Z140" s="1"/>
    </row>
    <row r="141" spans="1:26" ht="15.75" customHeight="1" x14ac:dyDescent="0.2">
      <c r="A141" s="1"/>
      <c r="B141" s="1"/>
      <c r="C141" s="1"/>
      <c r="D141" s="166">
        <v>135</v>
      </c>
      <c r="E141" s="177"/>
      <c r="F141" s="14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39" t="str">
        <f t="array" ref="K141">IFERROR(INDEX('Z7 TARGET CREATION'!$C$3:$F$40,MATCH(E141,'Z7 TARGET CREATION'!$B$3:$B$40,0),MATCH(I141,'Z7 TARGET CREATION'!$C$2:$F$2,0)),"")</f>
        <v/>
      </c>
      <c r="L141" s="39" t="str">
        <f>IF(E141="","",VLOOKUP(E141,'Z7 TARGET CREATION'!$G$3:$I$40,3,FALSE))</f>
        <v/>
      </c>
      <c r="M141" s="40" t="str">
        <f>IF(E141="","",VLOOKUP(E141,'Z7 TARGET CREATION'!$G$3:$H$40,2, FALSE))</f>
        <v/>
      </c>
      <c r="N141" s="178" t="str">
        <f t="shared" si="1"/>
        <v/>
      </c>
      <c r="O141" s="142"/>
      <c r="P141" s="1"/>
      <c r="Q141" s="1"/>
      <c r="R141" s="1"/>
      <c r="S141" s="1">
        <f t="shared" si="0"/>
        <v>0</v>
      </c>
      <c r="T141" s="1"/>
      <c r="U141" s="1"/>
      <c r="V141" s="1"/>
      <c r="W141" s="1"/>
      <c r="X141" s="1"/>
      <c r="Y141" s="1"/>
      <c r="Z141" s="1"/>
    </row>
    <row r="142" spans="1:26" ht="15.75" customHeight="1" x14ac:dyDescent="0.2">
      <c r="A142" s="1"/>
      <c r="B142" s="1"/>
      <c r="C142" s="1"/>
      <c r="D142" s="166">
        <v>136</v>
      </c>
      <c r="E142" s="177"/>
      <c r="F142" s="14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39" t="str">
        <f t="array" ref="K142">IFERROR(INDEX('Z7 TARGET CREATION'!$C$3:$F$40,MATCH(E142,'Z7 TARGET CREATION'!$B$3:$B$40,0),MATCH(I142,'Z7 TARGET CREATION'!$C$2:$F$2,0)),"")</f>
        <v/>
      </c>
      <c r="L142" s="39" t="str">
        <f>IF(E142="","",VLOOKUP(E142,'Z7 TARGET CREATION'!$G$3:$I$40,3,FALSE))</f>
        <v/>
      </c>
      <c r="M142" s="40" t="str">
        <f>IF(E142="","",VLOOKUP(E142,'Z7 TARGET CREATION'!$G$3:$H$40,2, FALSE))</f>
        <v/>
      </c>
      <c r="N142" s="178" t="str">
        <f t="shared" si="1"/>
        <v/>
      </c>
      <c r="O142" s="142"/>
      <c r="P142" s="1"/>
      <c r="Q142" s="1"/>
      <c r="R142" s="1"/>
      <c r="S142" s="1">
        <f t="shared" si="0"/>
        <v>0</v>
      </c>
      <c r="T142" s="1"/>
      <c r="U142" s="1"/>
      <c r="V142" s="1"/>
      <c r="W142" s="1"/>
      <c r="X142" s="1"/>
      <c r="Y142" s="1"/>
      <c r="Z142" s="1"/>
    </row>
    <row r="143" spans="1:26" ht="15.75" customHeight="1" x14ac:dyDescent="0.2">
      <c r="A143" s="1"/>
      <c r="B143" s="1"/>
      <c r="C143" s="1"/>
      <c r="D143" s="166">
        <v>137</v>
      </c>
      <c r="E143" s="177"/>
      <c r="F143" s="14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39" t="str">
        <f t="array" ref="K143">IFERROR(INDEX('Z7 TARGET CREATION'!$C$3:$F$40,MATCH(E143,'Z7 TARGET CREATION'!$B$3:$B$40,0),MATCH(I143,'Z7 TARGET CREATION'!$C$2:$F$2,0)),"")</f>
        <v/>
      </c>
      <c r="L143" s="39" t="str">
        <f>IF(E143="","",VLOOKUP(E143,'Z7 TARGET CREATION'!$G$3:$I$40,3,FALSE))</f>
        <v/>
      </c>
      <c r="M143" s="40" t="str">
        <f>IF(E143="","",VLOOKUP(E143,'Z7 TARGET CREATION'!$G$3:$H$40,2, FALSE))</f>
        <v/>
      </c>
      <c r="N143" s="178" t="str">
        <f t="shared" si="1"/>
        <v/>
      </c>
      <c r="O143" s="142"/>
      <c r="P143" s="1"/>
      <c r="Q143" s="1"/>
      <c r="R143" s="1"/>
      <c r="S143" s="1">
        <f t="shared" si="0"/>
        <v>0</v>
      </c>
      <c r="T143" s="1"/>
      <c r="U143" s="1"/>
      <c r="V143" s="1"/>
      <c r="W143" s="1"/>
      <c r="X143" s="1"/>
      <c r="Y143" s="1"/>
      <c r="Z143" s="1"/>
    </row>
    <row r="144" spans="1:26" ht="15.75" customHeight="1" x14ac:dyDescent="0.2">
      <c r="A144" s="1"/>
      <c r="B144" s="1"/>
      <c r="C144" s="1"/>
      <c r="D144" s="166">
        <v>138</v>
      </c>
      <c r="E144" s="177"/>
      <c r="F144" s="14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39" t="str">
        <f t="array" ref="K144">IFERROR(INDEX('Z7 TARGET CREATION'!$C$3:$F$40,MATCH(E144,'Z7 TARGET CREATION'!$B$3:$B$40,0),MATCH(I144,'Z7 TARGET CREATION'!$C$2:$F$2,0)),"")</f>
        <v/>
      </c>
      <c r="L144" s="39" t="str">
        <f>IF(E144="","",VLOOKUP(E144,'Z7 TARGET CREATION'!$G$3:$I$40,3,FALSE))</f>
        <v/>
      </c>
      <c r="M144" s="40" t="str">
        <f>IF(E144="","",VLOOKUP(E144,'Z7 TARGET CREATION'!$G$3:$H$40,2, FALSE))</f>
        <v/>
      </c>
      <c r="N144" s="178" t="str">
        <f t="shared" si="1"/>
        <v/>
      </c>
      <c r="O144" s="142"/>
      <c r="P144" s="1"/>
      <c r="Q144" s="1"/>
      <c r="R144" s="1"/>
      <c r="S144" s="1">
        <f t="shared" si="0"/>
        <v>0</v>
      </c>
      <c r="T144" s="1"/>
      <c r="U144" s="1"/>
      <c r="V144" s="1"/>
      <c r="W144" s="1"/>
      <c r="X144" s="1"/>
      <c r="Y144" s="1"/>
      <c r="Z144" s="1"/>
    </row>
    <row r="145" spans="1:26" ht="15.75" customHeight="1" x14ac:dyDescent="0.2">
      <c r="A145" s="1"/>
      <c r="B145" s="1"/>
      <c r="C145" s="1"/>
      <c r="D145" s="166">
        <v>139</v>
      </c>
      <c r="E145" s="177"/>
      <c r="F145" s="14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39" t="str">
        <f t="array" ref="K145">IFERROR(INDEX('Z7 TARGET CREATION'!$C$3:$F$40,MATCH(E145,'Z7 TARGET CREATION'!$B$3:$B$40,0),MATCH(I145,'Z7 TARGET CREATION'!$C$2:$F$2,0)),"")</f>
        <v/>
      </c>
      <c r="L145" s="39" t="str">
        <f>IF(E145="","",VLOOKUP(E145,'Z7 TARGET CREATION'!$G$3:$I$40,3,FALSE))</f>
        <v/>
      </c>
      <c r="M145" s="40" t="str">
        <f>IF(E145="","",VLOOKUP(E145,'Z7 TARGET CREATION'!$G$3:$H$40,2, FALSE))</f>
        <v/>
      </c>
      <c r="N145" s="178" t="str">
        <f t="shared" si="1"/>
        <v/>
      </c>
      <c r="O145" s="142"/>
      <c r="P145" s="1"/>
      <c r="Q145" s="1"/>
      <c r="R145" s="1"/>
      <c r="S145" s="1">
        <f t="shared" si="0"/>
        <v>0</v>
      </c>
      <c r="T145" s="1"/>
      <c r="U145" s="1"/>
      <c r="V145" s="1"/>
      <c r="W145" s="1"/>
      <c r="X145" s="1"/>
      <c r="Y145" s="1"/>
      <c r="Z145" s="1"/>
    </row>
    <row r="146" spans="1:26" ht="15.75" customHeight="1" x14ac:dyDescent="0.2">
      <c r="A146" s="1"/>
      <c r="B146" s="1"/>
      <c r="C146" s="1"/>
      <c r="D146" s="166">
        <v>140</v>
      </c>
      <c r="E146" s="177"/>
      <c r="F146" s="14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39" t="str">
        <f t="array" ref="K146">IFERROR(INDEX('Z7 TARGET CREATION'!$C$3:$F$40,MATCH(E146,'Z7 TARGET CREATION'!$B$3:$B$40,0),MATCH(I146,'Z7 TARGET CREATION'!$C$2:$F$2,0)),"")</f>
        <v/>
      </c>
      <c r="L146" s="39" t="str">
        <f>IF(E146="","",VLOOKUP(E146,'Z7 TARGET CREATION'!$G$3:$I$40,3,FALSE))</f>
        <v/>
      </c>
      <c r="M146" s="40" t="str">
        <f>IF(E146="","",VLOOKUP(E146,'Z7 TARGET CREATION'!$G$3:$H$40,2, FALSE))</f>
        <v/>
      </c>
      <c r="N146" s="178" t="str">
        <f t="shared" si="1"/>
        <v/>
      </c>
      <c r="O146" s="142"/>
      <c r="P146" s="1"/>
      <c r="Q146" s="1"/>
      <c r="R146" s="1"/>
      <c r="S146" s="1">
        <f t="shared" si="0"/>
        <v>0</v>
      </c>
      <c r="T146" s="1"/>
      <c r="U146" s="1"/>
      <c r="V146" s="1"/>
      <c r="W146" s="1"/>
      <c r="X146" s="1"/>
      <c r="Y146" s="1"/>
      <c r="Z146" s="1"/>
    </row>
    <row r="147" spans="1:26" ht="15.75" customHeight="1" x14ac:dyDescent="0.2">
      <c r="A147" s="1"/>
      <c r="B147" s="1"/>
      <c r="C147" s="1"/>
      <c r="D147" s="166">
        <v>141</v>
      </c>
      <c r="E147" s="177"/>
      <c r="F147" s="14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39" t="str">
        <f t="array" ref="K147">IFERROR(INDEX('Z7 TARGET CREATION'!$C$3:$F$40,MATCH(E147,'Z7 TARGET CREATION'!$B$3:$B$40,0),MATCH(I147,'Z7 TARGET CREATION'!$C$2:$F$2,0)),"")</f>
        <v/>
      </c>
      <c r="L147" s="39" t="str">
        <f>IF(E147="","",VLOOKUP(E147,'Z7 TARGET CREATION'!$G$3:$I$40,3,FALSE))</f>
        <v/>
      </c>
      <c r="M147" s="40" t="str">
        <f>IF(E147="","",VLOOKUP(E147,'Z7 TARGET CREATION'!$G$3:$H$40,2, FALSE))</f>
        <v/>
      </c>
      <c r="N147" s="178" t="str">
        <f t="shared" si="1"/>
        <v/>
      </c>
      <c r="O147" s="142"/>
      <c r="P147" s="1"/>
      <c r="Q147" s="1"/>
      <c r="R147" s="1"/>
      <c r="S147" s="1">
        <f t="shared" si="0"/>
        <v>0</v>
      </c>
      <c r="T147" s="1"/>
      <c r="U147" s="1"/>
      <c r="V147" s="1"/>
      <c r="W147" s="1"/>
      <c r="X147" s="1"/>
      <c r="Y147" s="1"/>
      <c r="Z147" s="1"/>
    </row>
    <row r="148" spans="1:26" ht="15.75" customHeight="1" x14ac:dyDescent="0.2">
      <c r="A148" s="1"/>
      <c r="B148" s="1"/>
      <c r="C148" s="1"/>
      <c r="D148" s="166">
        <v>142</v>
      </c>
      <c r="E148" s="177"/>
      <c r="F148" s="14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39" t="str">
        <f t="array" ref="K148">IFERROR(INDEX('Z7 TARGET CREATION'!$C$3:$F$40,MATCH(E148,'Z7 TARGET CREATION'!$B$3:$B$40,0),MATCH(I148,'Z7 TARGET CREATION'!$C$2:$F$2,0)),"")</f>
        <v/>
      </c>
      <c r="L148" s="39" t="str">
        <f>IF(E148="","",VLOOKUP(E148,'Z7 TARGET CREATION'!$G$3:$I$40,3,FALSE))</f>
        <v/>
      </c>
      <c r="M148" s="40" t="str">
        <f>IF(E148="","",VLOOKUP(E148,'Z7 TARGET CREATION'!$G$3:$H$40,2, FALSE))</f>
        <v/>
      </c>
      <c r="N148" s="178" t="str">
        <f t="shared" si="1"/>
        <v/>
      </c>
      <c r="O148" s="142"/>
      <c r="P148" s="1"/>
      <c r="Q148" s="1"/>
      <c r="R148" s="1"/>
      <c r="S148" s="1">
        <f t="shared" si="0"/>
        <v>0</v>
      </c>
      <c r="T148" s="1"/>
      <c r="U148" s="1"/>
      <c r="V148" s="1"/>
      <c r="W148" s="1"/>
      <c r="X148" s="1"/>
      <c r="Y148" s="1"/>
      <c r="Z148" s="1"/>
    </row>
    <row r="149" spans="1:26" ht="15.75" customHeight="1" x14ac:dyDescent="0.2">
      <c r="A149" s="1"/>
      <c r="B149" s="1"/>
      <c r="C149" s="1"/>
      <c r="D149" s="166">
        <v>143</v>
      </c>
      <c r="E149" s="177"/>
      <c r="F149" s="14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39" t="str">
        <f t="array" ref="K149">IFERROR(INDEX('Z7 TARGET CREATION'!$C$3:$F$40,MATCH(E149,'Z7 TARGET CREATION'!$B$3:$B$40,0),MATCH(I149,'Z7 TARGET CREATION'!$C$2:$F$2,0)),"")</f>
        <v/>
      </c>
      <c r="L149" s="39" t="str">
        <f>IF(E149="","",VLOOKUP(E149,'Z7 TARGET CREATION'!$G$3:$I$40,3,FALSE))</f>
        <v/>
      </c>
      <c r="M149" s="40" t="str">
        <f>IF(E149="","",VLOOKUP(E149,'Z7 TARGET CREATION'!$G$3:$H$40,2, FALSE))</f>
        <v/>
      </c>
      <c r="N149" s="178" t="str">
        <f t="shared" si="1"/>
        <v/>
      </c>
      <c r="O149" s="142"/>
      <c r="P149" s="1"/>
      <c r="Q149" s="1"/>
      <c r="R149" s="1"/>
      <c r="S149" s="1">
        <f t="shared" si="0"/>
        <v>0</v>
      </c>
      <c r="T149" s="1"/>
      <c r="U149" s="1"/>
      <c r="V149" s="1"/>
      <c r="W149" s="1"/>
      <c r="X149" s="1"/>
      <c r="Y149" s="1"/>
      <c r="Z149" s="1"/>
    </row>
    <row r="150" spans="1:26" ht="15.75" customHeight="1" x14ac:dyDescent="0.2">
      <c r="A150" s="1"/>
      <c r="B150" s="1"/>
      <c r="C150" s="1"/>
      <c r="D150" s="166">
        <v>144</v>
      </c>
      <c r="E150" s="177"/>
      <c r="F150" s="14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39" t="str">
        <f t="array" ref="K150">IFERROR(INDEX('Z7 TARGET CREATION'!$C$3:$F$40,MATCH(E150,'Z7 TARGET CREATION'!$B$3:$B$40,0),MATCH(I150,'Z7 TARGET CREATION'!$C$2:$F$2,0)),"")</f>
        <v/>
      </c>
      <c r="L150" s="39" t="str">
        <f>IF(E150="","",VLOOKUP(E150,'Z7 TARGET CREATION'!$G$3:$I$40,3,FALSE))</f>
        <v/>
      </c>
      <c r="M150" s="40" t="str">
        <f>IF(E150="","",VLOOKUP(E150,'Z7 TARGET CREATION'!$G$3:$H$40,2, FALSE))</f>
        <v/>
      </c>
      <c r="N150" s="178" t="str">
        <f t="shared" si="1"/>
        <v/>
      </c>
      <c r="O150" s="142"/>
      <c r="P150" s="1"/>
      <c r="Q150" s="1"/>
      <c r="R150" s="1"/>
      <c r="S150" s="1">
        <f t="shared" si="0"/>
        <v>0</v>
      </c>
      <c r="T150" s="1"/>
      <c r="U150" s="1"/>
      <c r="V150" s="1"/>
      <c r="W150" s="1"/>
      <c r="X150" s="1"/>
      <c r="Y150" s="1"/>
      <c r="Z150" s="1"/>
    </row>
    <row r="151" spans="1:26" ht="15.75" customHeight="1" x14ac:dyDescent="0.2">
      <c r="A151" s="1"/>
      <c r="B151" s="1"/>
      <c r="C151" s="1"/>
      <c r="D151" s="166">
        <v>145</v>
      </c>
      <c r="E151" s="177"/>
      <c r="F151" s="14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39" t="str">
        <f t="array" ref="K151">IFERROR(INDEX('Z7 TARGET CREATION'!$C$3:$F$40,MATCH(E151,'Z7 TARGET CREATION'!$B$3:$B$40,0),MATCH(I151,'Z7 TARGET CREATION'!$C$2:$F$2,0)),"")</f>
        <v/>
      </c>
      <c r="L151" s="39" t="str">
        <f>IF(E151="","",VLOOKUP(E151,'Z7 TARGET CREATION'!$G$3:$I$40,3,FALSE))</f>
        <v/>
      </c>
      <c r="M151" s="40" t="str">
        <f>IF(E151="","",VLOOKUP(E151,'Z7 TARGET CREATION'!$G$3:$H$40,2, FALSE))</f>
        <v/>
      </c>
      <c r="N151" s="178" t="str">
        <f t="shared" si="1"/>
        <v/>
      </c>
      <c r="O151" s="142"/>
      <c r="P151" s="1"/>
      <c r="Q151" s="1"/>
      <c r="R151" s="1"/>
      <c r="S151" s="1">
        <f t="shared" si="0"/>
        <v>0</v>
      </c>
      <c r="T151" s="1"/>
      <c r="U151" s="1"/>
      <c r="V151" s="1"/>
      <c r="W151" s="1"/>
      <c r="X151" s="1"/>
      <c r="Y151" s="1"/>
      <c r="Z151" s="1"/>
    </row>
    <row r="152" spans="1:26" ht="15.75" customHeight="1" x14ac:dyDescent="0.2">
      <c r="A152" s="1"/>
      <c r="B152" s="1"/>
      <c r="C152" s="1"/>
      <c r="D152" s="166">
        <v>146</v>
      </c>
      <c r="E152" s="177"/>
      <c r="F152" s="14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39" t="str">
        <f t="array" ref="K152">IFERROR(INDEX('Z7 TARGET CREATION'!$C$3:$F$40,MATCH(E152,'Z7 TARGET CREATION'!$B$3:$B$40,0),MATCH(I152,'Z7 TARGET CREATION'!$C$2:$F$2,0)),"")</f>
        <v/>
      </c>
      <c r="L152" s="39" t="str">
        <f>IF(E152="","",VLOOKUP(E152,'Z7 TARGET CREATION'!$G$3:$I$40,3,FALSE))</f>
        <v/>
      </c>
      <c r="M152" s="40" t="str">
        <f>IF(E152="","",VLOOKUP(E152,'Z7 TARGET CREATION'!$G$3:$H$40,2, FALSE))</f>
        <v/>
      </c>
      <c r="N152" s="178" t="str">
        <f t="shared" si="1"/>
        <v/>
      </c>
      <c r="O152" s="142"/>
      <c r="P152" s="1"/>
      <c r="Q152" s="1"/>
      <c r="R152" s="1"/>
      <c r="S152" s="1">
        <f t="shared" si="0"/>
        <v>0</v>
      </c>
      <c r="T152" s="1"/>
      <c r="U152" s="1"/>
      <c r="V152" s="1"/>
      <c r="W152" s="1"/>
      <c r="X152" s="1"/>
      <c r="Y152" s="1"/>
      <c r="Z152" s="1"/>
    </row>
    <row r="153" spans="1:26" ht="15.75" customHeight="1" x14ac:dyDescent="0.2">
      <c r="A153" s="1"/>
      <c r="B153" s="1"/>
      <c r="C153" s="1"/>
      <c r="D153" s="166">
        <v>147</v>
      </c>
      <c r="E153" s="177"/>
      <c r="F153" s="14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39" t="str">
        <f t="array" ref="K153">IFERROR(INDEX('Z7 TARGET CREATION'!$C$3:$F$40,MATCH(E153,'Z7 TARGET CREATION'!$B$3:$B$40,0),MATCH(I153,'Z7 TARGET CREATION'!$C$2:$F$2,0)),"")</f>
        <v/>
      </c>
      <c r="L153" s="39" t="str">
        <f>IF(E153="","",VLOOKUP(E153,'Z7 TARGET CREATION'!$G$3:$I$40,3,FALSE))</f>
        <v/>
      </c>
      <c r="M153" s="40" t="str">
        <f>IF(E153="","",VLOOKUP(E153,'Z7 TARGET CREATION'!$G$3:$H$40,2, FALSE))</f>
        <v/>
      </c>
      <c r="N153" s="178" t="str">
        <f t="shared" si="1"/>
        <v/>
      </c>
      <c r="O153" s="142"/>
      <c r="P153" s="1"/>
      <c r="Q153" s="1"/>
      <c r="R153" s="1"/>
      <c r="S153" s="1">
        <f t="shared" si="0"/>
        <v>0</v>
      </c>
      <c r="T153" s="1"/>
      <c r="U153" s="1"/>
      <c r="V153" s="1"/>
      <c r="W153" s="1"/>
      <c r="X153" s="1"/>
      <c r="Y153" s="1"/>
      <c r="Z153" s="1"/>
    </row>
    <row r="154" spans="1:26" ht="15.75" customHeight="1" x14ac:dyDescent="0.2">
      <c r="A154" s="1"/>
      <c r="B154" s="1"/>
      <c r="C154" s="1"/>
      <c r="D154" s="166">
        <v>148</v>
      </c>
      <c r="E154" s="177"/>
      <c r="F154" s="14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39" t="str">
        <f t="array" ref="K154">IFERROR(INDEX('Z7 TARGET CREATION'!$C$3:$F$40,MATCH(E154,'Z7 TARGET CREATION'!$B$3:$B$40,0),MATCH(I154,'Z7 TARGET CREATION'!$C$2:$F$2,0)),"")</f>
        <v/>
      </c>
      <c r="L154" s="39" t="str">
        <f>IF(E154="","",VLOOKUP(E154,'Z7 TARGET CREATION'!$G$3:$I$40,3,FALSE))</f>
        <v/>
      </c>
      <c r="M154" s="40" t="str">
        <f>IF(E154="","",VLOOKUP(E154,'Z7 TARGET CREATION'!$G$3:$H$40,2, FALSE))</f>
        <v/>
      </c>
      <c r="N154" s="178" t="str">
        <f t="shared" si="1"/>
        <v/>
      </c>
      <c r="O154" s="142"/>
      <c r="P154" s="1"/>
      <c r="Q154" s="1"/>
      <c r="R154" s="1"/>
      <c r="S154" s="1">
        <f t="shared" si="0"/>
        <v>0</v>
      </c>
      <c r="T154" s="1"/>
      <c r="U154" s="1"/>
      <c r="V154" s="1"/>
      <c r="W154" s="1"/>
      <c r="X154" s="1"/>
      <c r="Y154" s="1"/>
      <c r="Z154" s="1"/>
    </row>
    <row r="155" spans="1:26" ht="15.75" customHeight="1" x14ac:dyDescent="0.2">
      <c r="A155" s="1"/>
      <c r="B155" s="1"/>
      <c r="C155" s="1"/>
      <c r="D155" s="166">
        <v>149</v>
      </c>
      <c r="E155" s="177"/>
      <c r="F155" s="14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39" t="str">
        <f t="array" ref="K155">IFERROR(INDEX('Z7 TARGET CREATION'!$C$3:$F$40,MATCH(E155,'Z7 TARGET CREATION'!$B$3:$B$40,0),MATCH(I155,'Z7 TARGET CREATION'!$C$2:$F$2,0)),"")</f>
        <v/>
      </c>
      <c r="L155" s="39" t="str">
        <f>IF(E155="","",VLOOKUP(E155,'Z7 TARGET CREATION'!$G$3:$I$40,3,FALSE))</f>
        <v/>
      </c>
      <c r="M155" s="40" t="str">
        <f>IF(E155="","",VLOOKUP(E155,'Z7 TARGET CREATION'!$G$3:$H$40,2, FALSE))</f>
        <v/>
      </c>
      <c r="N155" s="178" t="str">
        <f t="shared" si="1"/>
        <v/>
      </c>
      <c r="O155" s="142"/>
      <c r="P155" s="1"/>
      <c r="Q155" s="1"/>
      <c r="R155" s="1"/>
      <c r="S155" s="1">
        <f t="shared" si="0"/>
        <v>0</v>
      </c>
      <c r="T155" s="1"/>
      <c r="U155" s="1"/>
      <c r="V155" s="1"/>
      <c r="W155" s="1"/>
      <c r="X155" s="1"/>
      <c r="Y155" s="1"/>
      <c r="Z155" s="1"/>
    </row>
    <row r="156" spans="1:26" ht="15.75" customHeight="1" x14ac:dyDescent="0.2">
      <c r="A156" s="1"/>
      <c r="B156" s="1"/>
      <c r="C156" s="1"/>
      <c r="D156" s="166">
        <v>150</v>
      </c>
      <c r="E156" s="177"/>
      <c r="F156" s="14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39" t="str">
        <f t="array" ref="K156">IFERROR(INDEX('Z7 TARGET CREATION'!$C$3:$F$40,MATCH(E156,'Z7 TARGET CREATION'!$B$3:$B$40,0),MATCH(I156,'Z7 TARGET CREATION'!$C$2:$F$2,0)),"")</f>
        <v/>
      </c>
      <c r="L156" s="39" t="str">
        <f>IF(E156="","",VLOOKUP(E156,'Z7 TARGET CREATION'!$G$3:$I$40,3,FALSE))</f>
        <v/>
      </c>
      <c r="M156" s="40" t="str">
        <f>IF(E156="","",VLOOKUP(E156,'Z7 TARGET CREATION'!$G$3:$H$40,2, FALSE))</f>
        <v/>
      </c>
      <c r="N156" s="178" t="str">
        <f t="shared" si="1"/>
        <v/>
      </c>
      <c r="O156" s="142"/>
      <c r="P156" s="1"/>
      <c r="Q156" s="1"/>
      <c r="R156" s="1"/>
      <c r="S156" s="1">
        <f t="shared" si="0"/>
        <v>0</v>
      </c>
      <c r="T156" s="1"/>
      <c r="U156" s="1"/>
      <c r="V156" s="1"/>
      <c r="W156" s="1"/>
      <c r="X156" s="1"/>
      <c r="Y156" s="1"/>
      <c r="Z156" s="1"/>
    </row>
    <row r="157" spans="1:26" ht="15.75" customHeight="1" x14ac:dyDescent="0.2">
      <c r="A157" s="1"/>
      <c r="B157" s="1"/>
      <c r="C157" s="1"/>
      <c r="D157" s="166">
        <v>151</v>
      </c>
      <c r="E157" s="177"/>
      <c r="F157" s="14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39" t="str">
        <f t="array" ref="K157">IFERROR(INDEX('Z7 TARGET CREATION'!$C$3:$F$40,MATCH(E157,'Z7 TARGET CREATION'!$B$3:$B$40,0),MATCH(I157,'Z7 TARGET CREATION'!$C$2:$F$2,0)),"")</f>
        <v/>
      </c>
      <c r="L157" s="39" t="str">
        <f>IF(E157="","",VLOOKUP(E157,'Z7 TARGET CREATION'!$G$3:$I$40,3,FALSE))</f>
        <v/>
      </c>
      <c r="M157" s="40" t="str">
        <f>IF(E157="","",VLOOKUP(E157,'Z7 TARGET CREATION'!$G$3:$H$40,2, FALSE))</f>
        <v/>
      </c>
      <c r="N157" s="178" t="str">
        <f t="shared" si="1"/>
        <v/>
      </c>
      <c r="O157" s="142"/>
      <c r="P157" s="1"/>
      <c r="Q157" s="1"/>
      <c r="R157" s="1"/>
      <c r="S157" s="1">
        <f t="shared" si="0"/>
        <v>0</v>
      </c>
      <c r="T157" s="1"/>
      <c r="U157" s="1"/>
      <c r="V157" s="1"/>
      <c r="W157" s="1"/>
      <c r="X157" s="1"/>
      <c r="Y157" s="1"/>
      <c r="Z157" s="1"/>
    </row>
    <row r="158" spans="1:26" ht="15.75" customHeight="1" x14ac:dyDescent="0.2">
      <c r="A158" s="1"/>
      <c r="B158" s="1"/>
      <c r="C158" s="1"/>
      <c r="D158" s="166">
        <v>152</v>
      </c>
      <c r="E158" s="177"/>
      <c r="F158" s="14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39" t="str">
        <f t="array" ref="K158">IFERROR(INDEX('Z7 TARGET CREATION'!$C$3:$F$40,MATCH(E158,'Z7 TARGET CREATION'!$B$3:$B$40,0),MATCH(I158,'Z7 TARGET CREATION'!$C$2:$F$2,0)),"")</f>
        <v/>
      </c>
      <c r="L158" s="39" t="str">
        <f>IF(E158="","",VLOOKUP(E158,'Z7 TARGET CREATION'!$G$3:$I$40,3,FALSE))</f>
        <v/>
      </c>
      <c r="M158" s="40" t="str">
        <f>IF(E158="","",VLOOKUP(E158,'Z7 TARGET CREATION'!$G$3:$H$40,2, FALSE))</f>
        <v/>
      </c>
      <c r="N158" s="178" t="str">
        <f t="shared" si="1"/>
        <v/>
      </c>
      <c r="O158" s="142"/>
      <c r="P158" s="1"/>
      <c r="Q158" s="1"/>
      <c r="R158" s="1"/>
      <c r="S158" s="1">
        <f t="shared" si="0"/>
        <v>0</v>
      </c>
      <c r="T158" s="1"/>
      <c r="U158" s="1"/>
      <c r="V158" s="1"/>
      <c r="W158" s="1"/>
      <c r="X158" s="1"/>
      <c r="Y158" s="1"/>
      <c r="Z158" s="1"/>
    </row>
    <row r="159" spans="1:26" ht="15.75" customHeight="1" x14ac:dyDescent="0.2">
      <c r="A159" s="1"/>
      <c r="B159" s="1"/>
      <c r="C159" s="1"/>
      <c r="D159" s="166">
        <v>153</v>
      </c>
      <c r="E159" s="177"/>
      <c r="F159" s="14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39" t="str">
        <f t="array" ref="K159">IFERROR(INDEX('Z7 TARGET CREATION'!$C$3:$F$40,MATCH(E159,'Z7 TARGET CREATION'!$B$3:$B$40,0),MATCH(I159,'Z7 TARGET CREATION'!$C$2:$F$2,0)),"")</f>
        <v/>
      </c>
      <c r="L159" s="39" t="str">
        <f>IF(E159="","",VLOOKUP(E159,'Z7 TARGET CREATION'!$G$3:$I$40,3,FALSE))</f>
        <v/>
      </c>
      <c r="M159" s="40" t="str">
        <f>IF(E159="","",VLOOKUP(E159,'Z7 TARGET CREATION'!$G$3:$H$40,2, FALSE))</f>
        <v/>
      </c>
      <c r="N159" s="178" t="str">
        <f t="shared" si="1"/>
        <v/>
      </c>
      <c r="O159" s="142"/>
      <c r="P159" s="1"/>
      <c r="Q159" s="1"/>
      <c r="R159" s="1"/>
      <c r="S159" s="1">
        <f t="shared" si="0"/>
        <v>0</v>
      </c>
      <c r="T159" s="1"/>
      <c r="U159" s="1"/>
      <c r="V159" s="1"/>
      <c r="W159" s="1"/>
      <c r="X159" s="1"/>
      <c r="Y159" s="1"/>
      <c r="Z159" s="1"/>
    </row>
    <row r="160" spans="1:26" ht="15.75" customHeight="1" x14ac:dyDescent="0.2">
      <c r="A160" s="1"/>
      <c r="B160" s="1"/>
      <c r="C160" s="1"/>
      <c r="D160" s="166">
        <v>154</v>
      </c>
      <c r="E160" s="177"/>
      <c r="F160" s="14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39" t="str">
        <f t="array" ref="K160">IFERROR(INDEX('Z7 TARGET CREATION'!$C$3:$F$40,MATCH(E160,'Z7 TARGET CREATION'!$B$3:$B$40,0),MATCH(I160,'Z7 TARGET CREATION'!$C$2:$F$2,0)),"")</f>
        <v/>
      </c>
      <c r="L160" s="39" t="str">
        <f>IF(E160="","",VLOOKUP(E160,'Z7 TARGET CREATION'!$G$3:$I$40,3,FALSE))</f>
        <v/>
      </c>
      <c r="M160" s="40" t="str">
        <f>IF(E160="","",VLOOKUP(E160,'Z7 TARGET CREATION'!$G$3:$H$40,2, FALSE))</f>
        <v/>
      </c>
      <c r="N160" s="178" t="str">
        <f t="shared" si="1"/>
        <v/>
      </c>
      <c r="O160" s="142"/>
      <c r="P160" s="1"/>
      <c r="Q160" s="1"/>
      <c r="R160" s="1"/>
      <c r="S160" s="1">
        <f t="shared" si="0"/>
        <v>0</v>
      </c>
      <c r="T160" s="1"/>
      <c r="U160" s="1"/>
      <c r="V160" s="1"/>
      <c r="W160" s="1"/>
      <c r="X160" s="1"/>
      <c r="Y160" s="1"/>
      <c r="Z160" s="1"/>
    </row>
    <row r="161" spans="1:26" ht="15.75" customHeight="1" x14ac:dyDescent="0.2">
      <c r="A161" s="1"/>
      <c r="B161" s="1"/>
      <c r="C161" s="1"/>
      <c r="D161" s="166">
        <v>155</v>
      </c>
      <c r="E161" s="177"/>
      <c r="F161" s="14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39" t="str">
        <f t="array" ref="K161">IFERROR(INDEX('Z7 TARGET CREATION'!$C$3:$F$40,MATCH(E161,'Z7 TARGET CREATION'!$B$3:$B$40,0),MATCH(I161,'Z7 TARGET CREATION'!$C$2:$F$2,0)),"")</f>
        <v/>
      </c>
      <c r="L161" s="39" t="str">
        <f>IF(E161="","",VLOOKUP(E161,'Z7 TARGET CREATION'!$G$3:$I$40,3,FALSE))</f>
        <v/>
      </c>
      <c r="M161" s="40" t="str">
        <f>IF(E161="","",VLOOKUP(E161,'Z7 TARGET CREATION'!$G$3:$H$40,2, FALSE))</f>
        <v/>
      </c>
      <c r="N161" s="178" t="str">
        <f t="shared" si="1"/>
        <v/>
      </c>
      <c r="O161" s="142"/>
      <c r="P161" s="1"/>
      <c r="Q161" s="1"/>
      <c r="R161" s="1"/>
      <c r="S161" s="1">
        <f t="shared" si="0"/>
        <v>0</v>
      </c>
      <c r="T161" s="1"/>
      <c r="U161" s="1"/>
      <c r="V161" s="1"/>
      <c r="W161" s="1"/>
      <c r="X161" s="1"/>
      <c r="Y161" s="1"/>
      <c r="Z161" s="1"/>
    </row>
    <row r="162" spans="1:26" ht="15.75" customHeight="1" x14ac:dyDescent="0.2">
      <c r="A162" s="1"/>
      <c r="B162" s="1"/>
      <c r="C162" s="1"/>
      <c r="D162" s="166">
        <v>156</v>
      </c>
      <c r="E162" s="177"/>
      <c r="F162" s="14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39" t="str">
        <f t="array" ref="K162">IFERROR(INDEX('Z7 TARGET CREATION'!$C$3:$F$40,MATCH(E162,'Z7 TARGET CREATION'!$B$3:$B$40,0),MATCH(I162,'Z7 TARGET CREATION'!$C$2:$F$2,0)),"")</f>
        <v/>
      </c>
      <c r="L162" s="39" t="str">
        <f>IF(E162="","",VLOOKUP(E162,'Z7 TARGET CREATION'!$G$3:$I$40,3,FALSE))</f>
        <v/>
      </c>
      <c r="M162" s="40" t="str">
        <f>IF(E162="","",VLOOKUP(E162,'Z7 TARGET CREATION'!$G$3:$H$40,2, FALSE))</f>
        <v/>
      </c>
      <c r="N162" s="178" t="str">
        <f t="shared" si="1"/>
        <v/>
      </c>
      <c r="O162" s="142"/>
      <c r="P162" s="1"/>
      <c r="Q162" s="1"/>
      <c r="R162" s="1"/>
      <c r="S162" s="1">
        <f t="shared" si="0"/>
        <v>0</v>
      </c>
      <c r="T162" s="1"/>
      <c r="U162" s="1"/>
      <c r="V162" s="1"/>
      <c r="W162" s="1"/>
      <c r="X162" s="1"/>
      <c r="Y162" s="1"/>
      <c r="Z162" s="1"/>
    </row>
    <row r="163" spans="1:26" ht="15.75" customHeight="1" x14ac:dyDescent="0.2">
      <c r="A163" s="1"/>
      <c r="B163" s="1"/>
      <c r="C163" s="1"/>
      <c r="D163" s="166">
        <v>157</v>
      </c>
      <c r="E163" s="177"/>
      <c r="F163" s="14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39" t="str">
        <f t="array" ref="K163">IFERROR(INDEX('Z7 TARGET CREATION'!$C$3:$F$40,MATCH(E163,'Z7 TARGET CREATION'!$B$3:$B$40,0),MATCH(I163,'Z7 TARGET CREATION'!$C$2:$F$2,0)),"")</f>
        <v/>
      </c>
      <c r="L163" s="39" t="str">
        <f>IF(E163="","",VLOOKUP(E163,'Z7 TARGET CREATION'!$G$3:$I$40,3,FALSE))</f>
        <v/>
      </c>
      <c r="M163" s="40" t="str">
        <f>IF(E163="","",VLOOKUP(E163,'Z7 TARGET CREATION'!$G$3:$H$40,2, FALSE))</f>
        <v/>
      </c>
      <c r="N163" s="178" t="str">
        <f t="shared" si="1"/>
        <v/>
      </c>
      <c r="O163" s="142"/>
      <c r="P163" s="1"/>
      <c r="Q163" s="1"/>
      <c r="R163" s="1"/>
      <c r="S163" s="1">
        <f t="shared" si="0"/>
        <v>0</v>
      </c>
      <c r="T163" s="1"/>
      <c r="U163" s="1"/>
      <c r="V163" s="1"/>
      <c r="W163" s="1"/>
      <c r="X163" s="1"/>
      <c r="Y163" s="1"/>
      <c r="Z163" s="1"/>
    </row>
    <row r="164" spans="1:26" ht="15.75" customHeight="1" x14ac:dyDescent="0.2">
      <c r="A164" s="1"/>
      <c r="B164" s="1"/>
      <c r="C164" s="1"/>
      <c r="D164" s="166">
        <v>158</v>
      </c>
      <c r="E164" s="177"/>
      <c r="F164" s="14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39" t="str">
        <f t="array" ref="K164">IFERROR(INDEX('Z7 TARGET CREATION'!$C$3:$F$40,MATCH(E164,'Z7 TARGET CREATION'!$B$3:$B$40,0),MATCH(I164,'Z7 TARGET CREATION'!$C$2:$F$2,0)),"")</f>
        <v/>
      </c>
      <c r="L164" s="39" t="str">
        <f>IF(E164="","",VLOOKUP(E164,'Z7 TARGET CREATION'!$G$3:$I$40,3,FALSE))</f>
        <v/>
      </c>
      <c r="M164" s="40" t="str">
        <f>IF(E164="","",VLOOKUP(E164,'Z7 TARGET CREATION'!$G$3:$H$40,2, FALSE))</f>
        <v/>
      </c>
      <c r="N164" s="178" t="str">
        <f t="shared" si="1"/>
        <v/>
      </c>
      <c r="O164" s="142"/>
      <c r="P164" s="1"/>
      <c r="Q164" s="1"/>
      <c r="R164" s="1"/>
      <c r="S164" s="1">
        <f t="shared" si="0"/>
        <v>0</v>
      </c>
      <c r="T164" s="1"/>
      <c r="U164" s="1"/>
      <c r="V164" s="1"/>
      <c r="W164" s="1"/>
      <c r="X164" s="1"/>
      <c r="Y164" s="1"/>
      <c r="Z164" s="1"/>
    </row>
    <row r="165" spans="1:26" ht="15.75" customHeight="1" x14ac:dyDescent="0.2">
      <c r="A165" s="1"/>
      <c r="B165" s="1"/>
      <c r="C165" s="1"/>
      <c r="D165" s="166">
        <v>159</v>
      </c>
      <c r="E165" s="177"/>
      <c r="F165" s="14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39" t="str">
        <f t="array" ref="K165">IFERROR(INDEX('Z7 TARGET CREATION'!$C$3:$F$40,MATCH(E165,'Z7 TARGET CREATION'!$B$3:$B$40,0),MATCH(I165,'Z7 TARGET CREATION'!$C$2:$F$2,0)),"")</f>
        <v/>
      </c>
      <c r="L165" s="39" t="str">
        <f>IF(E165="","",VLOOKUP(E165,'Z7 TARGET CREATION'!$G$3:$I$40,3,FALSE))</f>
        <v/>
      </c>
      <c r="M165" s="40" t="str">
        <f>IF(E165="","",VLOOKUP(E165,'Z7 TARGET CREATION'!$G$3:$H$40,2, FALSE))</f>
        <v/>
      </c>
      <c r="N165" s="178" t="str">
        <f t="shared" si="1"/>
        <v/>
      </c>
      <c r="O165" s="142"/>
      <c r="P165" s="1"/>
      <c r="Q165" s="1"/>
      <c r="R165" s="1"/>
      <c r="S165" s="1">
        <f t="shared" si="0"/>
        <v>0</v>
      </c>
      <c r="T165" s="1"/>
      <c r="U165" s="1"/>
      <c r="V165" s="1"/>
      <c r="W165" s="1"/>
      <c r="X165" s="1"/>
      <c r="Y165" s="1"/>
      <c r="Z165" s="1"/>
    </row>
    <row r="166" spans="1:26" ht="15.75" customHeight="1" x14ac:dyDescent="0.2">
      <c r="A166" s="1"/>
      <c r="B166" s="1"/>
      <c r="C166" s="1"/>
      <c r="D166" s="166">
        <v>160</v>
      </c>
      <c r="E166" s="177"/>
      <c r="F166" s="14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39" t="str">
        <f t="array" ref="K166">IFERROR(INDEX('Z7 TARGET CREATION'!$C$3:$F$40,MATCH(E166,'Z7 TARGET CREATION'!$B$3:$B$40,0),MATCH(I166,'Z7 TARGET CREATION'!$C$2:$F$2,0)),"")</f>
        <v/>
      </c>
      <c r="L166" s="39" t="str">
        <f>IF(E166="","",VLOOKUP(E166,'Z7 TARGET CREATION'!$G$3:$I$40,3,FALSE))</f>
        <v/>
      </c>
      <c r="M166" s="40" t="str">
        <f>IF(E166="","",VLOOKUP(E166,'Z7 TARGET CREATION'!$G$3:$H$40,2, FALSE))</f>
        <v/>
      </c>
      <c r="N166" s="178" t="str">
        <f t="shared" si="1"/>
        <v/>
      </c>
      <c r="O166" s="142"/>
      <c r="P166" s="1"/>
      <c r="Q166" s="1"/>
      <c r="R166" s="1"/>
      <c r="S166" s="1">
        <f t="shared" si="0"/>
        <v>0</v>
      </c>
      <c r="T166" s="1"/>
      <c r="U166" s="1"/>
      <c r="V166" s="1"/>
      <c r="W166" s="1"/>
      <c r="X166" s="1"/>
      <c r="Y166" s="1"/>
      <c r="Z166" s="1"/>
    </row>
    <row r="167" spans="1:26" ht="15.75" customHeight="1" x14ac:dyDescent="0.2">
      <c r="A167" s="1"/>
      <c r="B167" s="1"/>
      <c r="C167" s="1"/>
      <c r="D167" s="166">
        <v>161</v>
      </c>
      <c r="E167" s="177"/>
      <c r="F167" s="14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39" t="str">
        <f t="array" ref="K167">IFERROR(INDEX('Z7 TARGET CREATION'!$C$3:$F$40,MATCH(E167,'Z7 TARGET CREATION'!$B$3:$B$40,0),MATCH(I167,'Z7 TARGET CREATION'!$C$2:$F$2,0)),"")</f>
        <v/>
      </c>
      <c r="L167" s="39" t="str">
        <f>IF(E167="","",VLOOKUP(E167,'Z7 TARGET CREATION'!$G$3:$I$40,3,FALSE))</f>
        <v/>
      </c>
      <c r="M167" s="40" t="str">
        <f>IF(E167="","",VLOOKUP(E167,'Z7 TARGET CREATION'!$G$3:$H$40,2, FALSE))</f>
        <v/>
      </c>
      <c r="N167" s="178" t="str">
        <f t="shared" si="1"/>
        <v/>
      </c>
      <c r="O167" s="142"/>
      <c r="P167" s="1"/>
      <c r="Q167" s="1"/>
      <c r="R167" s="1"/>
      <c r="S167" s="1">
        <f t="shared" si="0"/>
        <v>0</v>
      </c>
      <c r="T167" s="1"/>
      <c r="U167" s="1"/>
      <c r="V167" s="1"/>
      <c r="W167" s="1"/>
      <c r="X167" s="1"/>
      <c r="Y167" s="1"/>
      <c r="Z167" s="1"/>
    </row>
    <row r="168" spans="1:26" ht="15.75" customHeight="1" x14ac:dyDescent="0.2">
      <c r="A168" s="1"/>
      <c r="B168" s="1"/>
      <c r="C168" s="1"/>
      <c r="D168" s="166">
        <v>162</v>
      </c>
      <c r="E168" s="177"/>
      <c r="F168" s="14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39" t="str">
        <f t="array" ref="K168">IFERROR(INDEX('Z7 TARGET CREATION'!$C$3:$F$40,MATCH(E168,'Z7 TARGET CREATION'!$B$3:$B$40,0),MATCH(I168,'Z7 TARGET CREATION'!$C$2:$F$2,0)),"")</f>
        <v/>
      </c>
      <c r="L168" s="39" t="str">
        <f>IF(E168="","",VLOOKUP(E168,'Z7 TARGET CREATION'!$G$3:$I$40,3,FALSE))</f>
        <v/>
      </c>
      <c r="M168" s="40" t="str">
        <f>IF(E168="","",VLOOKUP(E168,'Z7 TARGET CREATION'!$G$3:$H$40,2, FALSE))</f>
        <v/>
      </c>
      <c r="N168" s="178" t="str">
        <f t="shared" si="1"/>
        <v/>
      </c>
      <c r="O168" s="142"/>
      <c r="P168" s="1"/>
      <c r="Q168" s="1"/>
      <c r="R168" s="1"/>
      <c r="S168" s="1">
        <f t="shared" si="0"/>
        <v>0</v>
      </c>
      <c r="T168" s="1"/>
      <c r="U168" s="1"/>
      <c r="V168" s="1"/>
      <c r="W168" s="1"/>
      <c r="X168" s="1"/>
      <c r="Y168" s="1"/>
      <c r="Z168" s="1"/>
    </row>
    <row r="169" spans="1:26" ht="15.75" customHeight="1" x14ac:dyDescent="0.2">
      <c r="A169" s="1"/>
      <c r="B169" s="1"/>
      <c r="C169" s="1"/>
      <c r="D169" s="166">
        <v>163</v>
      </c>
      <c r="E169" s="177"/>
      <c r="F169" s="14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39" t="str">
        <f t="array" ref="K169">IFERROR(INDEX('Z7 TARGET CREATION'!$C$3:$F$40,MATCH(E169,'Z7 TARGET CREATION'!$B$3:$B$40,0),MATCH(I169,'Z7 TARGET CREATION'!$C$2:$F$2,0)),"")</f>
        <v/>
      </c>
      <c r="L169" s="39" t="str">
        <f>IF(E169="","",VLOOKUP(E169,'Z7 TARGET CREATION'!$G$3:$I$40,3,FALSE))</f>
        <v/>
      </c>
      <c r="M169" s="40" t="str">
        <f>IF(E169="","",VLOOKUP(E169,'Z7 TARGET CREATION'!$G$3:$H$40,2, FALSE))</f>
        <v/>
      </c>
      <c r="N169" s="178" t="str">
        <f t="shared" si="1"/>
        <v/>
      </c>
      <c r="O169" s="142"/>
      <c r="P169" s="1"/>
      <c r="Q169" s="1"/>
      <c r="R169" s="1"/>
      <c r="S169" s="1">
        <f t="shared" si="0"/>
        <v>0</v>
      </c>
      <c r="T169" s="1"/>
      <c r="U169" s="1"/>
      <c r="V169" s="1"/>
      <c r="W169" s="1"/>
      <c r="X169" s="1"/>
      <c r="Y169" s="1"/>
      <c r="Z169" s="1"/>
    </row>
    <row r="170" spans="1:26" ht="15.75" customHeight="1" x14ac:dyDescent="0.2">
      <c r="A170" s="1"/>
      <c r="B170" s="1"/>
      <c r="C170" s="1"/>
      <c r="D170" s="166">
        <v>164</v>
      </c>
      <c r="E170" s="177"/>
      <c r="F170" s="14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39" t="str">
        <f t="array" ref="K170">IFERROR(INDEX('Z7 TARGET CREATION'!$C$3:$F$40,MATCH(E170,'Z7 TARGET CREATION'!$B$3:$B$40,0),MATCH(I170,'Z7 TARGET CREATION'!$C$2:$F$2,0)),"")</f>
        <v/>
      </c>
      <c r="L170" s="39" t="str">
        <f>IF(E170="","",VLOOKUP(E170,'Z7 TARGET CREATION'!$G$3:$I$40,3,FALSE))</f>
        <v/>
      </c>
      <c r="M170" s="40" t="str">
        <f>IF(E170="","",VLOOKUP(E170,'Z7 TARGET CREATION'!$G$3:$H$40,2, FALSE))</f>
        <v/>
      </c>
      <c r="N170" s="178" t="str">
        <f t="shared" si="1"/>
        <v/>
      </c>
      <c r="O170" s="142"/>
      <c r="P170" s="1"/>
      <c r="Q170" s="1"/>
      <c r="R170" s="1"/>
      <c r="S170" s="1">
        <f t="shared" si="0"/>
        <v>0</v>
      </c>
      <c r="T170" s="1"/>
      <c r="U170" s="1"/>
      <c r="V170" s="1"/>
      <c r="W170" s="1"/>
      <c r="X170" s="1"/>
      <c r="Y170" s="1"/>
      <c r="Z170" s="1"/>
    </row>
    <row r="171" spans="1:26" ht="15.75" customHeight="1" x14ac:dyDescent="0.2">
      <c r="A171" s="1"/>
      <c r="B171" s="1"/>
      <c r="C171" s="1"/>
      <c r="D171" s="166">
        <v>165</v>
      </c>
      <c r="E171" s="177"/>
      <c r="F171" s="14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39" t="str">
        <f t="array" ref="K171">IFERROR(INDEX('Z7 TARGET CREATION'!$C$3:$F$40,MATCH(E171,'Z7 TARGET CREATION'!$B$3:$B$40,0),MATCH(I171,'Z7 TARGET CREATION'!$C$2:$F$2,0)),"")</f>
        <v/>
      </c>
      <c r="L171" s="39" t="str">
        <f>IF(E171="","",VLOOKUP(E171,'Z7 TARGET CREATION'!$G$3:$I$40,3,FALSE))</f>
        <v/>
      </c>
      <c r="M171" s="40" t="str">
        <f>IF(E171="","",VLOOKUP(E171,'Z7 TARGET CREATION'!$G$3:$H$40,2, FALSE))</f>
        <v/>
      </c>
      <c r="N171" s="178" t="str">
        <f t="shared" si="1"/>
        <v/>
      </c>
      <c r="O171" s="142"/>
      <c r="P171" s="1"/>
      <c r="Q171" s="1"/>
      <c r="R171" s="1"/>
      <c r="S171" s="1">
        <f t="shared" si="0"/>
        <v>0</v>
      </c>
      <c r="T171" s="1"/>
      <c r="U171" s="1"/>
      <c r="V171" s="1"/>
      <c r="W171" s="1"/>
      <c r="X171" s="1"/>
      <c r="Y171" s="1"/>
      <c r="Z171" s="1"/>
    </row>
    <row r="172" spans="1:26" ht="15.75" customHeight="1" x14ac:dyDescent="0.2">
      <c r="A172" s="1"/>
      <c r="B172" s="1"/>
      <c r="C172" s="1"/>
      <c r="D172" s="166">
        <v>166</v>
      </c>
      <c r="E172" s="177"/>
      <c r="F172" s="14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39" t="str">
        <f t="array" ref="K172">IFERROR(INDEX('Z7 TARGET CREATION'!$C$3:$F$40,MATCH(E172,'Z7 TARGET CREATION'!$B$3:$B$40,0),MATCH(I172,'Z7 TARGET CREATION'!$C$2:$F$2,0)),"")</f>
        <v/>
      </c>
      <c r="L172" s="39" t="str">
        <f>IF(E172="","",VLOOKUP(E172,'Z7 TARGET CREATION'!$G$3:$I$40,3,FALSE))</f>
        <v/>
      </c>
      <c r="M172" s="40" t="str">
        <f>IF(E172="","",VLOOKUP(E172,'Z7 TARGET CREATION'!$G$3:$H$40,2, FALSE))</f>
        <v/>
      </c>
      <c r="N172" s="178" t="str">
        <f t="shared" si="1"/>
        <v/>
      </c>
      <c r="O172" s="142"/>
      <c r="P172" s="1"/>
      <c r="Q172" s="1"/>
      <c r="R172" s="1"/>
      <c r="S172" s="1">
        <f t="shared" si="0"/>
        <v>0</v>
      </c>
      <c r="T172" s="1"/>
      <c r="U172" s="1"/>
      <c r="V172" s="1"/>
      <c r="W172" s="1"/>
      <c r="X172" s="1"/>
      <c r="Y172" s="1"/>
      <c r="Z172" s="1"/>
    </row>
    <row r="173" spans="1:26" ht="15.75" customHeight="1" x14ac:dyDescent="0.2">
      <c r="A173" s="1"/>
      <c r="B173" s="1"/>
      <c r="C173" s="1"/>
      <c r="D173" s="166">
        <v>167</v>
      </c>
      <c r="E173" s="177"/>
      <c r="F173" s="14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39" t="str">
        <f t="array" ref="K173">IFERROR(INDEX('Z7 TARGET CREATION'!$C$3:$F$40,MATCH(E173,'Z7 TARGET CREATION'!$B$3:$B$40,0),MATCH(I173,'Z7 TARGET CREATION'!$C$2:$F$2,0)),"")</f>
        <v/>
      </c>
      <c r="L173" s="39" t="str">
        <f>IF(E173="","",VLOOKUP(E173,'Z7 TARGET CREATION'!$G$3:$I$40,3,FALSE))</f>
        <v/>
      </c>
      <c r="M173" s="40" t="str">
        <f>IF(E173="","",VLOOKUP(E173,'Z7 TARGET CREATION'!$G$3:$H$40,2, FALSE))</f>
        <v/>
      </c>
      <c r="N173" s="178" t="str">
        <f t="shared" si="1"/>
        <v/>
      </c>
      <c r="O173" s="142"/>
      <c r="P173" s="1"/>
      <c r="Q173" s="1"/>
      <c r="R173" s="1"/>
      <c r="S173" s="1">
        <f t="shared" si="0"/>
        <v>0</v>
      </c>
      <c r="T173" s="1"/>
      <c r="U173" s="1"/>
      <c r="V173" s="1"/>
      <c r="W173" s="1"/>
      <c r="X173" s="1"/>
      <c r="Y173" s="1"/>
      <c r="Z173" s="1"/>
    </row>
    <row r="174" spans="1:26" ht="15.75" customHeight="1" x14ac:dyDescent="0.2">
      <c r="A174" s="1"/>
      <c r="B174" s="1"/>
      <c r="C174" s="1"/>
      <c r="D174" s="166">
        <v>168</v>
      </c>
      <c r="E174" s="177"/>
      <c r="F174" s="14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39" t="str">
        <f t="array" ref="K174">IFERROR(INDEX('Z7 TARGET CREATION'!$C$3:$F$40,MATCH(E174,'Z7 TARGET CREATION'!$B$3:$B$40,0),MATCH(I174,'Z7 TARGET CREATION'!$C$2:$F$2,0)),"")</f>
        <v/>
      </c>
      <c r="L174" s="39" t="str">
        <f>IF(E174="","",VLOOKUP(E174,'Z7 TARGET CREATION'!$G$3:$I$40,3,FALSE))</f>
        <v/>
      </c>
      <c r="M174" s="40" t="str">
        <f>IF(E174="","",VLOOKUP(E174,'Z7 TARGET CREATION'!$G$3:$H$40,2, FALSE))</f>
        <v/>
      </c>
      <c r="N174" s="178" t="str">
        <f t="shared" si="1"/>
        <v/>
      </c>
      <c r="O174" s="142"/>
      <c r="P174" s="1"/>
      <c r="Q174" s="1"/>
      <c r="R174" s="1"/>
      <c r="S174" s="1">
        <f t="shared" si="0"/>
        <v>0</v>
      </c>
      <c r="T174" s="1"/>
      <c r="U174" s="1"/>
      <c r="V174" s="1"/>
      <c r="W174" s="1"/>
      <c r="X174" s="1"/>
      <c r="Y174" s="1"/>
      <c r="Z174" s="1"/>
    </row>
    <row r="175" spans="1:26" ht="15.75" customHeight="1" x14ac:dyDescent="0.2">
      <c r="A175" s="1"/>
      <c r="B175" s="1"/>
      <c r="C175" s="1"/>
      <c r="D175" s="166">
        <v>169</v>
      </c>
      <c r="E175" s="177"/>
      <c r="F175" s="14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39" t="str">
        <f t="array" ref="K175">IFERROR(INDEX('Z7 TARGET CREATION'!$C$3:$F$40,MATCH(E175,'Z7 TARGET CREATION'!$B$3:$B$40,0),MATCH(I175,'Z7 TARGET CREATION'!$C$2:$F$2,0)),"")</f>
        <v/>
      </c>
      <c r="L175" s="39" t="str">
        <f>IF(E175="","",VLOOKUP(E175,'Z7 TARGET CREATION'!$G$3:$I$40,3,FALSE))</f>
        <v/>
      </c>
      <c r="M175" s="40" t="str">
        <f>IF(E175="","",VLOOKUP(E175,'Z7 TARGET CREATION'!$G$3:$H$40,2, FALSE))</f>
        <v/>
      </c>
      <c r="N175" s="178" t="str">
        <f t="shared" si="1"/>
        <v/>
      </c>
      <c r="O175" s="142"/>
      <c r="P175" s="1"/>
      <c r="Q175" s="1"/>
      <c r="R175" s="1"/>
      <c r="S175" s="1">
        <f t="shared" si="0"/>
        <v>0</v>
      </c>
      <c r="T175" s="1"/>
      <c r="U175" s="1"/>
      <c r="V175" s="1"/>
      <c r="W175" s="1"/>
      <c r="X175" s="1"/>
      <c r="Y175" s="1"/>
      <c r="Z175" s="1"/>
    </row>
    <row r="176" spans="1:26" ht="15.75" customHeight="1" x14ac:dyDescent="0.2">
      <c r="A176" s="1"/>
      <c r="B176" s="1"/>
      <c r="C176" s="1"/>
      <c r="D176" s="166">
        <v>170</v>
      </c>
      <c r="E176" s="177"/>
      <c r="F176" s="14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39" t="str">
        <f t="array" ref="K176">IFERROR(INDEX('Z7 TARGET CREATION'!$C$3:$F$40,MATCH(E176,'Z7 TARGET CREATION'!$B$3:$B$40,0),MATCH(I176,'Z7 TARGET CREATION'!$C$2:$F$2,0)),"")</f>
        <v/>
      </c>
      <c r="L176" s="39" t="str">
        <f>IF(E176="","",VLOOKUP(E176,'Z7 TARGET CREATION'!$G$3:$I$40,3,FALSE))</f>
        <v/>
      </c>
      <c r="M176" s="40" t="str">
        <f>IF(E176="","",VLOOKUP(E176,'Z7 TARGET CREATION'!$G$3:$H$40,2, FALSE))</f>
        <v/>
      </c>
      <c r="N176" s="178" t="str">
        <f t="shared" si="1"/>
        <v/>
      </c>
      <c r="O176" s="142"/>
      <c r="P176" s="1"/>
      <c r="Q176" s="1"/>
      <c r="R176" s="1"/>
      <c r="S176" s="1">
        <f t="shared" si="0"/>
        <v>0</v>
      </c>
      <c r="T176" s="1"/>
      <c r="U176" s="1"/>
      <c r="V176" s="1"/>
      <c r="W176" s="1"/>
      <c r="X176" s="1"/>
      <c r="Y176" s="1"/>
      <c r="Z176" s="1"/>
    </row>
    <row r="177" spans="1:26" ht="15.75" customHeight="1" x14ac:dyDescent="0.2">
      <c r="A177" s="1"/>
      <c r="B177" s="1"/>
      <c r="C177" s="1"/>
      <c r="D177" s="166">
        <v>171</v>
      </c>
      <c r="E177" s="177"/>
      <c r="F177" s="14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39" t="str">
        <f t="array" ref="K177">IFERROR(INDEX('Z7 TARGET CREATION'!$C$3:$F$40,MATCH(E177,'Z7 TARGET CREATION'!$B$3:$B$40,0),MATCH(I177,'Z7 TARGET CREATION'!$C$2:$F$2,0)),"")</f>
        <v/>
      </c>
      <c r="L177" s="39" t="str">
        <f>IF(E177="","",VLOOKUP(E177,'Z7 TARGET CREATION'!$G$3:$I$40,3,FALSE))</f>
        <v/>
      </c>
      <c r="M177" s="40" t="str">
        <f>IF(E177="","",VLOOKUP(E177,'Z7 TARGET CREATION'!$G$3:$H$40,2, FALSE))</f>
        <v/>
      </c>
      <c r="N177" s="178" t="str">
        <f t="shared" si="1"/>
        <v/>
      </c>
      <c r="O177" s="142"/>
      <c r="P177" s="1"/>
      <c r="Q177" s="1"/>
      <c r="R177" s="1"/>
      <c r="S177" s="1">
        <f t="shared" si="0"/>
        <v>0</v>
      </c>
      <c r="T177" s="1"/>
      <c r="U177" s="1"/>
      <c r="V177" s="1"/>
      <c r="W177" s="1"/>
      <c r="X177" s="1"/>
      <c r="Y177" s="1"/>
      <c r="Z177" s="1"/>
    </row>
    <row r="178" spans="1:26" ht="15.75" customHeight="1" x14ac:dyDescent="0.2">
      <c r="A178" s="1"/>
      <c r="B178" s="1"/>
      <c r="C178" s="1"/>
      <c r="D178" s="166">
        <v>172</v>
      </c>
      <c r="E178" s="177"/>
      <c r="F178" s="14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39" t="str">
        <f t="array" ref="K178">IFERROR(INDEX('Z7 TARGET CREATION'!$C$3:$F$40,MATCH(E178,'Z7 TARGET CREATION'!$B$3:$B$40,0),MATCH(I178,'Z7 TARGET CREATION'!$C$2:$F$2,0)),"")</f>
        <v/>
      </c>
      <c r="L178" s="39" t="str">
        <f>IF(E178="","",VLOOKUP(E178,'Z7 TARGET CREATION'!$G$3:$I$40,3,FALSE))</f>
        <v/>
      </c>
      <c r="M178" s="40" t="str">
        <f>IF(E178="","",VLOOKUP(E178,'Z7 TARGET CREATION'!$G$3:$H$40,2, FALSE))</f>
        <v/>
      </c>
      <c r="N178" s="178" t="str">
        <f t="shared" si="1"/>
        <v/>
      </c>
      <c r="O178" s="142"/>
      <c r="P178" s="1"/>
      <c r="Q178" s="1"/>
      <c r="R178" s="1"/>
      <c r="S178" s="1">
        <f t="shared" si="0"/>
        <v>0</v>
      </c>
      <c r="T178" s="1"/>
      <c r="U178" s="1"/>
      <c r="V178" s="1"/>
      <c r="W178" s="1"/>
      <c r="X178" s="1"/>
      <c r="Y178" s="1"/>
      <c r="Z178" s="1"/>
    </row>
    <row r="179" spans="1:26" ht="15.75" customHeight="1" x14ac:dyDescent="0.2">
      <c r="A179" s="1"/>
      <c r="B179" s="1"/>
      <c r="C179" s="1"/>
      <c r="D179" s="166">
        <v>173</v>
      </c>
      <c r="E179" s="177"/>
      <c r="F179" s="14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39" t="str">
        <f t="array" ref="K179">IFERROR(INDEX('Z7 TARGET CREATION'!$C$3:$F$40,MATCH(E179,'Z7 TARGET CREATION'!$B$3:$B$40,0),MATCH(I179,'Z7 TARGET CREATION'!$C$2:$F$2,0)),"")</f>
        <v/>
      </c>
      <c r="L179" s="39" t="str">
        <f>IF(E179="","",VLOOKUP(E179,'Z7 TARGET CREATION'!$G$3:$I$40,3,FALSE))</f>
        <v/>
      </c>
      <c r="M179" s="40" t="str">
        <f>IF(E179="","",VLOOKUP(E179,'Z7 TARGET CREATION'!$G$3:$H$40,2, FALSE))</f>
        <v/>
      </c>
      <c r="N179" s="178" t="str">
        <f t="shared" si="1"/>
        <v/>
      </c>
      <c r="O179" s="142"/>
      <c r="P179" s="1"/>
      <c r="Q179" s="1"/>
      <c r="R179" s="1"/>
      <c r="S179" s="1">
        <f t="shared" si="0"/>
        <v>0</v>
      </c>
      <c r="T179" s="1"/>
      <c r="U179" s="1"/>
      <c r="V179" s="1"/>
      <c r="W179" s="1"/>
      <c r="X179" s="1"/>
      <c r="Y179" s="1"/>
      <c r="Z179" s="1"/>
    </row>
    <row r="180" spans="1:26" ht="15.75" customHeight="1" x14ac:dyDescent="0.2">
      <c r="A180" s="1"/>
      <c r="B180" s="1"/>
      <c r="C180" s="1"/>
      <c r="D180" s="166">
        <v>174</v>
      </c>
      <c r="E180" s="177"/>
      <c r="F180" s="14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39" t="str">
        <f t="array" ref="K180">IFERROR(INDEX('Z7 TARGET CREATION'!$C$3:$F$40,MATCH(E180,'Z7 TARGET CREATION'!$B$3:$B$40,0),MATCH(I180,'Z7 TARGET CREATION'!$C$2:$F$2,0)),"")</f>
        <v/>
      </c>
      <c r="L180" s="39" t="str">
        <f>IF(E180="","",VLOOKUP(E180,'Z7 TARGET CREATION'!$G$3:$I$40,3,FALSE))</f>
        <v/>
      </c>
      <c r="M180" s="40" t="str">
        <f>IF(E180="","",VLOOKUP(E180,'Z7 TARGET CREATION'!$G$3:$H$40,2, FALSE))</f>
        <v/>
      </c>
      <c r="N180" s="178" t="str">
        <f t="shared" si="1"/>
        <v/>
      </c>
      <c r="O180" s="142"/>
      <c r="P180" s="1"/>
      <c r="Q180" s="1"/>
      <c r="R180" s="1"/>
      <c r="S180" s="1">
        <f t="shared" si="0"/>
        <v>0</v>
      </c>
      <c r="T180" s="1"/>
      <c r="U180" s="1"/>
      <c r="V180" s="1"/>
      <c r="W180" s="1"/>
      <c r="X180" s="1"/>
      <c r="Y180" s="1"/>
      <c r="Z180" s="1"/>
    </row>
    <row r="181" spans="1:26" ht="15.75" customHeight="1" x14ac:dyDescent="0.2">
      <c r="A181" s="1"/>
      <c r="B181" s="1"/>
      <c r="C181" s="1"/>
      <c r="D181" s="166">
        <v>175</v>
      </c>
      <c r="E181" s="177"/>
      <c r="F181" s="14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39" t="str">
        <f t="array" ref="K181">IFERROR(INDEX('Z7 TARGET CREATION'!$C$3:$F$40,MATCH(E181,'Z7 TARGET CREATION'!$B$3:$B$40,0),MATCH(I181,'Z7 TARGET CREATION'!$C$2:$F$2,0)),"")</f>
        <v/>
      </c>
      <c r="L181" s="39" t="str">
        <f>IF(E181="","",VLOOKUP(E181,'Z7 TARGET CREATION'!$G$3:$I$40,3,FALSE))</f>
        <v/>
      </c>
      <c r="M181" s="40" t="str">
        <f>IF(E181="","",VLOOKUP(E181,'Z7 TARGET CREATION'!$G$3:$H$40,2, FALSE))</f>
        <v/>
      </c>
      <c r="N181" s="178" t="str">
        <f t="shared" si="1"/>
        <v/>
      </c>
      <c r="O181" s="142"/>
      <c r="P181" s="1"/>
      <c r="Q181" s="1"/>
      <c r="R181" s="1"/>
      <c r="S181" s="1">
        <f t="shared" si="0"/>
        <v>0</v>
      </c>
      <c r="T181" s="1"/>
      <c r="U181" s="1"/>
      <c r="V181" s="1"/>
      <c r="W181" s="1"/>
      <c r="X181" s="1"/>
      <c r="Y181" s="1"/>
      <c r="Z181" s="1"/>
    </row>
    <row r="182" spans="1:26" ht="15.75" customHeight="1" x14ac:dyDescent="0.2">
      <c r="A182" s="1"/>
      <c r="B182" s="1"/>
      <c r="C182" s="1"/>
      <c r="D182" s="166">
        <v>176</v>
      </c>
      <c r="E182" s="177"/>
      <c r="F182" s="14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39" t="str">
        <f t="array" ref="K182">IFERROR(INDEX('Z7 TARGET CREATION'!$C$3:$F$40,MATCH(E182,'Z7 TARGET CREATION'!$B$3:$B$40,0),MATCH(I182,'Z7 TARGET CREATION'!$C$2:$F$2,0)),"")</f>
        <v/>
      </c>
      <c r="L182" s="39" t="str">
        <f>IF(E182="","",VLOOKUP(E182,'Z7 TARGET CREATION'!$G$3:$I$40,3,FALSE))</f>
        <v/>
      </c>
      <c r="M182" s="40" t="str">
        <f>IF(E182="","",VLOOKUP(E182,'Z7 TARGET CREATION'!$G$3:$H$40,2, FALSE))</f>
        <v/>
      </c>
      <c r="N182" s="178" t="str">
        <f t="shared" si="1"/>
        <v/>
      </c>
      <c r="O182" s="142"/>
      <c r="P182" s="1"/>
      <c r="Q182" s="1"/>
      <c r="R182" s="1"/>
      <c r="S182" s="1">
        <f t="shared" si="0"/>
        <v>0</v>
      </c>
      <c r="T182" s="1"/>
      <c r="U182" s="1"/>
      <c r="V182" s="1"/>
      <c r="W182" s="1"/>
      <c r="X182" s="1"/>
      <c r="Y182" s="1"/>
      <c r="Z182" s="1"/>
    </row>
    <row r="183" spans="1:26" ht="15.75" customHeight="1" x14ac:dyDescent="0.2">
      <c r="A183" s="1"/>
      <c r="B183" s="1"/>
      <c r="C183" s="1"/>
      <c r="D183" s="166">
        <v>177</v>
      </c>
      <c r="E183" s="177"/>
      <c r="F183" s="14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39" t="str">
        <f t="array" ref="K183">IFERROR(INDEX('Z7 TARGET CREATION'!$C$3:$F$40,MATCH(E183,'Z7 TARGET CREATION'!$B$3:$B$40,0),MATCH(I183,'Z7 TARGET CREATION'!$C$2:$F$2,0)),"")</f>
        <v/>
      </c>
      <c r="L183" s="39" t="str">
        <f>IF(E183="","",VLOOKUP(E183,'Z7 TARGET CREATION'!$G$3:$I$40,3,FALSE))</f>
        <v/>
      </c>
      <c r="M183" s="40" t="str">
        <f>IF(E183="","",VLOOKUP(E183,'Z7 TARGET CREATION'!$G$3:$H$40,2, FALSE))</f>
        <v/>
      </c>
      <c r="N183" s="178" t="str">
        <f t="shared" si="1"/>
        <v/>
      </c>
      <c r="O183" s="142"/>
      <c r="P183" s="1"/>
      <c r="Q183" s="1"/>
      <c r="R183" s="1"/>
      <c r="S183" s="1">
        <f t="shared" si="0"/>
        <v>0</v>
      </c>
      <c r="T183" s="1"/>
      <c r="U183" s="1"/>
      <c r="V183" s="1"/>
      <c r="W183" s="1"/>
      <c r="X183" s="1"/>
      <c r="Y183" s="1"/>
      <c r="Z183" s="1"/>
    </row>
    <row r="184" spans="1:26" ht="15.75" customHeight="1" x14ac:dyDescent="0.2">
      <c r="A184" s="1"/>
      <c r="B184" s="1"/>
      <c r="C184" s="1"/>
      <c r="D184" s="166">
        <v>178</v>
      </c>
      <c r="E184" s="177"/>
      <c r="F184" s="14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39" t="str">
        <f t="array" ref="K184">IFERROR(INDEX('Z7 TARGET CREATION'!$C$3:$F$40,MATCH(E184,'Z7 TARGET CREATION'!$B$3:$B$40,0),MATCH(I184,'Z7 TARGET CREATION'!$C$2:$F$2,0)),"")</f>
        <v/>
      </c>
      <c r="L184" s="39" t="str">
        <f>IF(E184="","",VLOOKUP(E184,'Z7 TARGET CREATION'!$G$3:$I$40,3,FALSE))</f>
        <v/>
      </c>
      <c r="M184" s="40" t="str">
        <f>IF(E184="","",VLOOKUP(E184,'Z7 TARGET CREATION'!$G$3:$H$40,2, FALSE))</f>
        <v/>
      </c>
      <c r="N184" s="178" t="str">
        <f t="shared" si="1"/>
        <v/>
      </c>
      <c r="O184" s="142"/>
      <c r="P184" s="1"/>
      <c r="Q184" s="1"/>
      <c r="R184" s="1"/>
      <c r="S184" s="1">
        <f t="shared" si="0"/>
        <v>0</v>
      </c>
      <c r="T184" s="1"/>
      <c r="U184" s="1"/>
      <c r="V184" s="1"/>
      <c r="W184" s="1"/>
      <c r="X184" s="1"/>
      <c r="Y184" s="1"/>
      <c r="Z184" s="1"/>
    </row>
    <row r="185" spans="1:26" ht="15.75" customHeight="1" x14ac:dyDescent="0.2">
      <c r="A185" s="1"/>
      <c r="B185" s="1"/>
      <c r="C185" s="1"/>
      <c r="D185" s="166">
        <v>179</v>
      </c>
      <c r="E185" s="177"/>
      <c r="F185" s="14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39" t="str">
        <f t="array" ref="K185">IFERROR(INDEX('Z7 TARGET CREATION'!$C$3:$F$40,MATCH(E185,'Z7 TARGET CREATION'!$B$3:$B$40,0),MATCH(I185,'Z7 TARGET CREATION'!$C$2:$F$2,0)),"")</f>
        <v/>
      </c>
      <c r="L185" s="39" t="str">
        <f>IF(E185="","",VLOOKUP(E185,'Z7 TARGET CREATION'!$G$3:$I$40,3,FALSE))</f>
        <v/>
      </c>
      <c r="M185" s="40" t="str">
        <f>IF(E185="","",VLOOKUP(E185,'Z7 TARGET CREATION'!$G$3:$H$40,2, FALSE))</f>
        <v/>
      </c>
      <c r="N185" s="178" t="str">
        <f t="shared" si="1"/>
        <v/>
      </c>
      <c r="O185" s="142"/>
      <c r="P185" s="1"/>
      <c r="Q185" s="1"/>
      <c r="R185" s="1"/>
      <c r="S185" s="1">
        <f t="shared" si="0"/>
        <v>0</v>
      </c>
      <c r="T185" s="1"/>
      <c r="U185" s="1"/>
      <c r="V185" s="1"/>
      <c r="W185" s="1"/>
      <c r="X185" s="1"/>
      <c r="Y185" s="1"/>
      <c r="Z185" s="1"/>
    </row>
    <row r="186" spans="1:26" ht="15.75" customHeight="1" x14ac:dyDescent="0.2">
      <c r="A186" s="1"/>
      <c r="B186" s="1"/>
      <c r="C186" s="1"/>
      <c r="D186" s="166">
        <v>180</v>
      </c>
      <c r="E186" s="177"/>
      <c r="F186" s="14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39" t="str">
        <f t="array" ref="K186">IFERROR(INDEX('Z7 TARGET CREATION'!$C$3:$F$40,MATCH(E186,'Z7 TARGET CREATION'!$B$3:$B$40,0),MATCH(I186,'Z7 TARGET CREATION'!$C$2:$F$2,0)),"")</f>
        <v/>
      </c>
      <c r="L186" s="39" t="str">
        <f>IF(E186="","",VLOOKUP(E186,'Z7 TARGET CREATION'!$G$3:$I$40,3,FALSE))</f>
        <v/>
      </c>
      <c r="M186" s="40" t="str">
        <f>IF(E186="","",VLOOKUP(E186,'Z7 TARGET CREATION'!$G$3:$H$40,2, FALSE))</f>
        <v/>
      </c>
      <c r="N186" s="178" t="str">
        <f t="shared" si="1"/>
        <v/>
      </c>
      <c r="O186" s="142"/>
      <c r="P186" s="1"/>
      <c r="Q186" s="1"/>
      <c r="R186" s="1"/>
      <c r="S186" s="1">
        <f t="shared" si="0"/>
        <v>0</v>
      </c>
      <c r="T186" s="1"/>
      <c r="U186" s="1"/>
      <c r="V186" s="1"/>
      <c r="W186" s="1"/>
      <c r="X186" s="1"/>
      <c r="Y186" s="1"/>
      <c r="Z186" s="1"/>
    </row>
    <row r="187" spans="1:26" ht="15.75" customHeight="1" x14ac:dyDescent="0.2">
      <c r="A187" s="1"/>
      <c r="B187" s="1"/>
      <c r="C187" s="1"/>
      <c r="D187" s="166">
        <v>181</v>
      </c>
      <c r="E187" s="177"/>
      <c r="F187" s="14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39" t="str">
        <f t="array" ref="K187">IFERROR(INDEX('Z7 TARGET CREATION'!$C$3:$F$40,MATCH(E187,'Z7 TARGET CREATION'!$B$3:$B$40,0),MATCH(I187,'Z7 TARGET CREATION'!$C$2:$F$2,0)),"")</f>
        <v/>
      </c>
      <c r="L187" s="39" t="str">
        <f>IF(E187="","",VLOOKUP(E187,'Z7 TARGET CREATION'!$G$3:$I$40,3,FALSE))</f>
        <v/>
      </c>
      <c r="M187" s="40" t="str">
        <f>IF(E187="","",VLOOKUP(E187,'Z7 TARGET CREATION'!$G$3:$H$40,2, FALSE))</f>
        <v/>
      </c>
      <c r="N187" s="178" t="str">
        <f t="shared" si="1"/>
        <v/>
      </c>
      <c r="O187" s="142"/>
      <c r="P187" s="1"/>
      <c r="Q187" s="1"/>
      <c r="R187" s="1"/>
      <c r="S187" s="1">
        <f t="shared" si="0"/>
        <v>0</v>
      </c>
      <c r="T187" s="1"/>
      <c r="U187" s="1"/>
      <c r="V187" s="1"/>
      <c r="W187" s="1"/>
      <c r="X187" s="1"/>
      <c r="Y187" s="1"/>
      <c r="Z187" s="1"/>
    </row>
    <row r="188" spans="1:26" ht="15.75" customHeight="1" x14ac:dyDescent="0.2">
      <c r="A188" s="1"/>
      <c r="B188" s="1"/>
      <c r="C188" s="1"/>
      <c r="D188" s="166">
        <v>182</v>
      </c>
      <c r="E188" s="177"/>
      <c r="F188" s="14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39" t="str">
        <f t="array" ref="K188">IFERROR(INDEX('Z7 TARGET CREATION'!$C$3:$F$40,MATCH(E188,'Z7 TARGET CREATION'!$B$3:$B$40,0),MATCH(I188,'Z7 TARGET CREATION'!$C$2:$F$2,0)),"")</f>
        <v/>
      </c>
      <c r="L188" s="39" t="str">
        <f>IF(E188="","",VLOOKUP(E188,'Z7 TARGET CREATION'!$G$3:$I$40,3,FALSE))</f>
        <v/>
      </c>
      <c r="M188" s="40" t="str">
        <f>IF(E188="","",VLOOKUP(E188,'Z7 TARGET CREATION'!$G$3:$H$40,2, FALSE))</f>
        <v/>
      </c>
      <c r="N188" s="178" t="str">
        <f t="shared" si="1"/>
        <v/>
      </c>
      <c r="O188" s="142"/>
      <c r="P188" s="1"/>
      <c r="Q188" s="1"/>
      <c r="R188" s="1"/>
      <c r="S188" s="1">
        <f t="shared" si="0"/>
        <v>0</v>
      </c>
      <c r="T188" s="1"/>
      <c r="U188" s="1"/>
      <c r="V188" s="1"/>
      <c r="W188" s="1"/>
      <c r="X188" s="1"/>
      <c r="Y188" s="1"/>
      <c r="Z188" s="1"/>
    </row>
    <row r="189" spans="1:26" ht="15.75" customHeight="1" x14ac:dyDescent="0.2">
      <c r="A189" s="1"/>
      <c r="B189" s="1"/>
      <c r="C189" s="1"/>
      <c r="D189" s="166">
        <v>183</v>
      </c>
      <c r="E189" s="177"/>
      <c r="F189" s="14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39" t="str">
        <f t="array" ref="K189">IFERROR(INDEX('Z7 TARGET CREATION'!$C$3:$F$40,MATCH(E189,'Z7 TARGET CREATION'!$B$3:$B$40,0),MATCH(I189,'Z7 TARGET CREATION'!$C$2:$F$2,0)),"")</f>
        <v/>
      </c>
      <c r="L189" s="39" t="str">
        <f>IF(E189="","",VLOOKUP(E189,'Z7 TARGET CREATION'!$G$3:$I$40,3,FALSE))</f>
        <v/>
      </c>
      <c r="M189" s="40" t="str">
        <f>IF(E189="","",VLOOKUP(E189,'Z7 TARGET CREATION'!$G$3:$H$40,2, FALSE))</f>
        <v/>
      </c>
      <c r="N189" s="178" t="str">
        <f t="shared" si="1"/>
        <v/>
      </c>
      <c r="O189" s="142"/>
      <c r="P189" s="1"/>
      <c r="Q189" s="1"/>
      <c r="R189" s="1"/>
      <c r="S189" s="1">
        <f t="shared" si="0"/>
        <v>0</v>
      </c>
      <c r="T189" s="1"/>
      <c r="U189" s="1"/>
      <c r="V189" s="1"/>
      <c r="W189" s="1"/>
      <c r="X189" s="1"/>
      <c r="Y189" s="1"/>
      <c r="Z189" s="1"/>
    </row>
    <row r="190" spans="1:26" ht="15.75" customHeight="1" x14ac:dyDescent="0.2">
      <c r="A190" s="1"/>
      <c r="B190" s="1"/>
      <c r="C190" s="1"/>
      <c r="D190" s="166">
        <v>184</v>
      </c>
      <c r="E190" s="177"/>
      <c r="F190" s="14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39" t="str">
        <f t="array" ref="K190">IFERROR(INDEX('Z7 TARGET CREATION'!$C$3:$F$40,MATCH(E190,'Z7 TARGET CREATION'!$B$3:$B$40,0),MATCH(I190,'Z7 TARGET CREATION'!$C$2:$F$2,0)),"")</f>
        <v/>
      </c>
      <c r="L190" s="39" t="str">
        <f>IF(E190="","",VLOOKUP(E190,'Z7 TARGET CREATION'!$G$3:$I$40,3,FALSE))</f>
        <v/>
      </c>
      <c r="M190" s="40" t="str">
        <f>IF(E190="","",VLOOKUP(E190,'Z7 TARGET CREATION'!$G$3:$H$40,2, FALSE))</f>
        <v/>
      </c>
      <c r="N190" s="178" t="str">
        <f t="shared" si="1"/>
        <v/>
      </c>
      <c r="O190" s="142"/>
      <c r="P190" s="1"/>
      <c r="Q190" s="1"/>
      <c r="R190" s="1"/>
      <c r="S190" s="1">
        <f t="shared" si="0"/>
        <v>0</v>
      </c>
      <c r="T190" s="1"/>
      <c r="U190" s="1"/>
      <c r="V190" s="1"/>
      <c r="W190" s="1"/>
      <c r="X190" s="1"/>
      <c r="Y190" s="1"/>
      <c r="Z190" s="1"/>
    </row>
    <row r="191" spans="1:26" ht="15.75" customHeight="1" x14ac:dyDescent="0.2">
      <c r="A191" s="1"/>
      <c r="B191" s="1"/>
      <c r="C191" s="1"/>
      <c r="D191" s="166">
        <v>185</v>
      </c>
      <c r="E191" s="177"/>
      <c r="F191" s="14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39" t="str">
        <f t="array" ref="K191">IFERROR(INDEX('Z7 TARGET CREATION'!$C$3:$F$40,MATCH(E191,'Z7 TARGET CREATION'!$B$3:$B$40,0),MATCH(I191,'Z7 TARGET CREATION'!$C$2:$F$2,0)),"")</f>
        <v/>
      </c>
      <c r="L191" s="39" t="str">
        <f>IF(E191="","",VLOOKUP(E191,'Z7 TARGET CREATION'!$G$3:$I$40,3,FALSE))</f>
        <v/>
      </c>
      <c r="M191" s="40" t="str">
        <f>IF(E191="","",VLOOKUP(E191,'Z7 TARGET CREATION'!$G$3:$H$40,2, FALSE))</f>
        <v/>
      </c>
      <c r="N191" s="178" t="str">
        <f t="shared" si="1"/>
        <v/>
      </c>
      <c r="O191" s="142"/>
      <c r="P191" s="1"/>
      <c r="Q191" s="1"/>
      <c r="R191" s="1"/>
      <c r="S191" s="1">
        <f t="shared" si="0"/>
        <v>0</v>
      </c>
      <c r="T191" s="1"/>
      <c r="U191" s="1"/>
      <c r="V191" s="1"/>
      <c r="W191" s="1"/>
      <c r="X191" s="1"/>
      <c r="Y191" s="1"/>
      <c r="Z191" s="1"/>
    </row>
    <row r="192" spans="1:26" ht="15.75" customHeight="1" x14ac:dyDescent="0.2">
      <c r="A192" s="1"/>
      <c r="B192" s="1"/>
      <c r="C192" s="1"/>
      <c r="D192" s="166">
        <v>186</v>
      </c>
      <c r="E192" s="177"/>
      <c r="F192" s="14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39" t="str">
        <f t="array" ref="K192">IFERROR(INDEX('Z7 TARGET CREATION'!$C$3:$F$40,MATCH(E192,'Z7 TARGET CREATION'!$B$3:$B$40,0),MATCH(I192,'Z7 TARGET CREATION'!$C$2:$F$2,0)),"")</f>
        <v/>
      </c>
      <c r="L192" s="39" t="str">
        <f>IF(E192="","",VLOOKUP(E192,'Z7 TARGET CREATION'!$G$3:$I$40,3,FALSE))</f>
        <v/>
      </c>
      <c r="M192" s="40" t="str">
        <f>IF(E192="","",VLOOKUP(E192,'Z7 TARGET CREATION'!$G$3:$H$40,2, FALSE))</f>
        <v/>
      </c>
      <c r="N192" s="178" t="str">
        <f t="shared" si="1"/>
        <v/>
      </c>
      <c r="O192" s="142"/>
      <c r="P192" s="1"/>
      <c r="Q192" s="1"/>
      <c r="R192" s="1"/>
      <c r="S192" s="1">
        <f t="shared" si="0"/>
        <v>0</v>
      </c>
      <c r="T192" s="1"/>
      <c r="U192" s="1"/>
      <c r="V192" s="1"/>
      <c r="W192" s="1"/>
      <c r="X192" s="1"/>
      <c r="Y192" s="1"/>
      <c r="Z192" s="1"/>
    </row>
    <row r="193" spans="1:26" ht="15.75" customHeight="1" x14ac:dyDescent="0.2">
      <c r="A193" s="1"/>
      <c r="B193" s="1"/>
      <c r="C193" s="1"/>
      <c r="D193" s="166">
        <v>187</v>
      </c>
      <c r="E193" s="177"/>
      <c r="F193" s="14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39" t="str">
        <f t="array" ref="K193">IFERROR(INDEX('Z7 TARGET CREATION'!$C$3:$F$40,MATCH(E193,'Z7 TARGET CREATION'!$B$3:$B$40,0),MATCH(I193,'Z7 TARGET CREATION'!$C$2:$F$2,0)),"")</f>
        <v/>
      </c>
      <c r="L193" s="39" t="str">
        <f>IF(E193="","",VLOOKUP(E193,'Z7 TARGET CREATION'!$G$3:$I$40,3,FALSE))</f>
        <v/>
      </c>
      <c r="M193" s="40" t="str">
        <f>IF(E193="","",VLOOKUP(E193,'Z7 TARGET CREATION'!$G$3:$H$40,2, FALSE))</f>
        <v/>
      </c>
      <c r="N193" s="178" t="str">
        <f t="shared" si="1"/>
        <v/>
      </c>
      <c r="O193" s="142"/>
      <c r="P193" s="1"/>
      <c r="Q193" s="1"/>
      <c r="R193" s="1"/>
      <c r="S193" s="1">
        <f t="shared" si="0"/>
        <v>0</v>
      </c>
      <c r="T193" s="1"/>
      <c r="U193" s="1"/>
      <c r="V193" s="1"/>
      <c r="W193" s="1"/>
      <c r="X193" s="1"/>
      <c r="Y193" s="1"/>
      <c r="Z193" s="1"/>
    </row>
    <row r="194" spans="1:26" ht="15.75" customHeight="1" x14ac:dyDescent="0.2">
      <c r="A194" s="1"/>
      <c r="B194" s="1"/>
      <c r="C194" s="1"/>
      <c r="D194" s="166">
        <v>188</v>
      </c>
      <c r="E194" s="177"/>
      <c r="F194" s="14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39" t="str">
        <f t="array" ref="K194">IFERROR(INDEX('Z7 TARGET CREATION'!$C$3:$F$40,MATCH(E194,'Z7 TARGET CREATION'!$B$3:$B$40,0),MATCH(I194,'Z7 TARGET CREATION'!$C$2:$F$2,0)),"")</f>
        <v/>
      </c>
      <c r="L194" s="39" t="str">
        <f>IF(E194="","",VLOOKUP(E194,'Z7 TARGET CREATION'!$G$3:$I$40,3,FALSE))</f>
        <v/>
      </c>
      <c r="M194" s="40" t="str">
        <f>IF(E194="","",VLOOKUP(E194,'Z7 TARGET CREATION'!$G$3:$H$40,2, FALSE))</f>
        <v/>
      </c>
      <c r="N194" s="178" t="str">
        <f t="shared" si="1"/>
        <v/>
      </c>
      <c r="O194" s="142"/>
      <c r="P194" s="1"/>
      <c r="Q194" s="1"/>
      <c r="R194" s="1"/>
      <c r="S194" s="1">
        <f t="shared" si="0"/>
        <v>0</v>
      </c>
      <c r="T194" s="1"/>
      <c r="U194" s="1"/>
      <c r="V194" s="1"/>
      <c r="W194" s="1"/>
      <c r="X194" s="1"/>
      <c r="Y194" s="1"/>
      <c r="Z194" s="1"/>
    </row>
    <row r="195" spans="1:26" ht="15.75" customHeight="1" x14ac:dyDescent="0.2">
      <c r="A195" s="1"/>
      <c r="B195" s="1"/>
      <c r="C195" s="1"/>
      <c r="D195" s="166">
        <v>189</v>
      </c>
      <c r="E195" s="177"/>
      <c r="F195" s="14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39" t="str">
        <f t="array" ref="K195">IFERROR(INDEX('Z7 TARGET CREATION'!$C$3:$F$40,MATCH(E195,'Z7 TARGET CREATION'!$B$3:$B$40,0),MATCH(I195,'Z7 TARGET CREATION'!$C$2:$F$2,0)),"")</f>
        <v/>
      </c>
      <c r="L195" s="39" t="str">
        <f>IF(E195="","",VLOOKUP(E195,'Z7 TARGET CREATION'!$G$3:$I$40,3,FALSE))</f>
        <v/>
      </c>
      <c r="M195" s="40" t="str">
        <f>IF(E195="","",VLOOKUP(E195,'Z7 TARGET CREATION'!$G$3:$H$40,2, FALSE))</f>
        <v/>
      </c>
      <c r="N195" s="178" t="str">
        <f t="shared" si="1"/>
        <v/>
      </c>
      <c r="O195" s="142"/>
      <c r="P195" s="1"/>
      <c r="Q195" s="1"/>
      <c r="R195" s="1"/>
      <c r="S195" s="1">
        <f t="shared" si="0"/>
        <v>0</v>
      </c>
      <c r="T195" s="1"/>
      <c r="U195" s="1"/>
      <c r="V195" s="1"/>
      <c r="W195" s="1"/>
      <c r="X195" s="1"/>
      <c r="Y195" s="1"/>
      <c r="Z195" s="1"/>
    </row>
    <row r="196" spans="1:26" ht="15.75" customHeight="1" x14ac:dyDescent="0.2">
      <c r="A196" s="1"/>
      <c r="B196" s="1"/>
      <c r="C196" s="1"/>
      <c r="D196" s="166">
        <v>190</v>
      </c>
      <c r="E196" s="177"/>
      <c r="F196" s="14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39" t="str">
        <f t="array" ref="K196">IFERROR(INDEX('Z7 TARGET CREATION'!$C$3:$F$40,MATCH(E196,'Z7 TARGET CREATION'!$B$3:$B$40,0),MATCH(I196,'Z7 TARGET CREATION'!$C$2:$F$2,0)),"")</f>
        <v/>
      </c>
      <c r="L196" s="39" t="str">
        <f>IF(E196="","",VLOOKUP(E196,'Z7 TARGET CREATION'!$G$3:$I$40,3,FALSE))</f>
        <v/>
      </c>
      <c r="M196" s="40" t="str">
        <f>IF(E196="","",VLOOKUP(E196,'Z7 TARGET CREATION'!$G$3:$H$40,2, FALSE))</f>
        <v/>
      </c>
      <c r="N196" s="178" t="str">
        <f t="shared" si="1"/>
        <v/>
      </c>
      <c r="O196" s="142"/>
      <c r="P196" s="1"/>
      <c r="Q196" s="1"/>
      <c r="R196" s="1"/>
      <c r="S196" s="1">
        <f t="shared" si="0"/>
        <v>0</v>
      </c>
      <c r="T196" s="1"/>
      <c r="U196" s="1"/>
      <c r="V196" s="1"/>
      <c r="W196" s="1"/>
      <c r="X196" s="1"/>
      <c r="Y196" s="1"/>
      <c r="Z196" s="1"/>
    </row>
    <row r="197" spans="1:26" ht="15.75" customHeight="1" x14ac:dyDescent="0.2">
      <c r="A197" s="1"/>
      <c r="B197" s="1"/>
      <c r="C197" s="1"/>
      <c r="D197" s="166">
        <v>191</v>
      </c>
      <c r="E197" s="177"/>
      <c r="F197" s="14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39" t="str">
        <f t="array" ref="K197">IFERROR(INDEX('Z7 TARGET CREATION'!$C$3:$F$40,MATCH(E197,'Z7 TARGET CREATION'!$B$3:$B$40,0),MATCH(I197,'Z7 TARGET CREATION'!$C$2:$F$2,0)),"")</f>
        <v/>
      </c>
      <c r="L197" s="39" t="str">
        <f>IF(E197="","",VLOOKUP(E197,'Z7 TARGET CREATION'!$G$3:$I$40,3,FALSE))</f>
        <v/>
      </c>
      <c r="M197" s="40" t="str">
        <f>IF(E197="","",VLOOKUP(E197,'Z7 TARGET CREATION'!$G$3:$H$40,2, FALSE))</f>
        <v/>
      </c>
      <c r="N197" s="178" t="str">
        <f t="shared" si="1"/>
        <v/>
      </c>
      <c r="O197" s="142"/>
      <c r="P197" s="1"/>
      <c r="Q197" s="1"/>
      <c r="R197" s="1"/>
      <c r="S197" s="1">
        <f t="shared" si="0"/>
        <v>0</v>
      </c>
      <c r="T197" s="1"/>
      <c r="U197" s="1"/>
      <c r="V197" s="1"/>
      <c r="W197" s="1"/>
      <c r="X197" s="1"/>
      <c r="Y197" s="1"/>
      <c r="Z197" s="1"/>
    </row>
    <row r="198" spans="1:26" ht="15.75" customHeight="1" x14ac:dyDescent="0.2">
      <c r="A198" s="1"/>
      <c r="B198" s="1"/>
      <c r="C198" s="1"/>
      <c r="D198" s="166">
        <v>192</v>
      </c>
      <c r="E198" s="177"/>
      <c r="F198" s="14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39" t="str">
        <f t="array" ref="K198">IFERROR(INDEX('Z7 TARGET CREATION'!$C$3:$F$40,MATCH(E198,'Z7 TARGET CREATION'!$B$3:$B$40,0),MATCH(I198,'Z7 TARGET CREATION'!$C$2:$F$2,0)),"")</f>
        <v/>
      </c>
      <c r="L198" s="39" t="str">
        <f>IF(E198="","",VLOOKUP(E198,'Z7 TARGET CREATION'!$G$3:$I$40,3,FALSE))</f>
        <v/>
      </c>
      <c r="M198" s="40" t="str">
        <f>IF(E198="","",VLOOKUP(E198,'Z7 TARGET CREATION'!$G$3:$H$40,2, FALSE))</f>
        <v/>
      </c>
      <c r="N198" s="178" t="str">
        <f t="shared" si="1"/>
        <v/>
      </c>
      <c r="O198" s="142"/>
      <c r="P198" s="1"/>
      <c r="Q198" s="1"/>
      <c r="R198" s="1"/>
      <c r="S198" s="1">
        <f t="shared" si="0"/>
        <v>0</v>
      </c>
      <c r="T198" s="1"/>
      <c r="U198" s="1"/>
      <c r="V198" s="1"/>
      <c r="W198" s="1"/>
      <c r="X198" s="1"/>
      <c r="Y198" s="1"/>
      <c r="Z198" s="1"/>
    </row>
    <row r="199" spans="1:26" ht="15.75" customHeight="1" x14ac:dyDescent="0.2">
      <c r="A199" s="1"/>
      <c r="B199" s="1"/>
      <c r="C199" s="1"/>
      <c r="D199" s="166">
        <v>193</v>
      </c>
      <c r="E199" s="177"/>
      <c r="F199" s="14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39" t="str">
        <f t="array" ref="K199">IFERROR(INDEX('Z7 TARGET CREATION'!$C$3:$F$40,MATCH(E199,'Z7 TARGET CREATION'!$B$3:$B$40,0),MATCH(I199,'Z7 TARGET CREATION'!$C$2:$F$2,0)),"")</f>
        <v/>
      </c>
      <c r="L199" s="39" t="str">
        <f>IF(E199="","",VLOOKUP(E199,'Z7 TARGET CREATION'!$G$3:$I$40,3,FALSE))</f>
        <v/>
      </c>
      <c r="M199" s="40" t="str">
        <f>IF(E199="","",VLOOKUP(E199,'Z7 TARGET CREATION'!$G$3:$H$40,2, FALSE))</f>
        <v/>
      </c>
      <c r="N199" s="178" t="str">
        <f t="shared" si="1"/>
        <v/>
      </c>
      <c r="O199" s="142"/>
      <c r="P199" s="1"/>
      <c r="Q199" s="1"/>
      <c r="R199" s="1"/>
      <c r="S199" s="1">
        <f t="shared" si="0"/>
        <v>0</v>
      </c>
      <c r="T199" s="1"/>
      <c r="U199" s="1"/>
      <c r="V199" s="1"/>
      <c r="W199" s="1"/>
      <c r="X199" s="1"/>
      <c r="Y199" s="1"/>
      <c r="Z199" s="1"/>
    </row>
    <row r="200" spans="1:26" ht="15.75" customHeight="1" x14ac:dyDescent="0.2">
      <c r="A200" s="1"/>
      <c r="B200" s="1"/>
      <c r="C200" s="1"/>
      <c r="D200" s="166">
        <v>194</v>
      </c>
      <c r="E200" s="177"/>
      <c r="F200" s="14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39" t="str">
        <f t="array" ref="K200">IFERROR(INDEX('Z7 TARGET CREATION'!$C$3:$F$40,MATCH(E200,'Z7 TARGET CREATION'!$B$3:$B$40,0),MATCH(I200,'Z7 TARGET CREATION'!$C$2:$F$2,0)),"")</f>
        <v/>
      </c>
      <c r="L200" s="39" t="str">
        <f>IF(E200="","",VLOOKUP(E200,'Z7 TARGET CREATION'!$G$3:$I$40,3,FALSE))</f>
        <v/>
      </c>
      <c r="M200" s="40" t="str">
        <f>IF(E200="","",VLOOKUP(E200,'Z7 TARGET CREATION'!$G$3:$H$40,2, FALSE))</f>
        <v/>
      </c>
      <c r="N200" s="178" t="str">
        <f t="shared" si="1"/>
        <v/>
      </c>
      <c r="O200" s="142"/>
      <c r="P200" s="1"/>
      <c r="Q200" s="1"/>
      <c r="R200" s="1"/>
      <c r="S200" s="1">
        <f t="shared" si="0"/>
        <v>0</v>
      </c>
      <c r="T200" s="1"/>
      <c r="U200" s="1"/>
      <c r="V200" s="1"/>
      <c r="W200" s="1"/>
      <c r="X200" s="1"/>
      <c r="Y200" s="1"/>
      <c r="Z200" s="1"/>
    </row>
    <row r="201" spans="1:26" ht="15.75" customHeight="1" x14ac:dyDescent="0.2">
      <c r="A201" s="1"/>
      <c r="B201" s="1"/>
      <c r="C201" s="1"/>
      <c r="D201" s="166">
        <v>195</v>
      </c>
      <c r="E201" s="177"/>
      <c r="F201" s="14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39" t="str">
        <f t="array" ref="K201">IFERROR(INDEX('Z7 TARGET CREATION'!$C$3:$F$40,MATCH(E201,'Z7 TARGET CREATION'!$B$3:$B$40,0),MATCH(I201,'Z7 TARGET CREATION'!$C$2:$F$2,0)),"")</f>
        <v/>
      </c>
      <c r="L201" s="39" t="str">
        <f>IF(E201="","",VLOOKUP(E201,'Z7 TARGET CREATION'!$G$3:$I$40,3,FALSE))</f>
        <v/>
      </c>
      <c r="M201" s="40" t="str">
        <f>IF(E201="","",VLOOKUP(E201,'Z7 TARGET CREATION'!$G$3:$H$40,2, FALSE))</f>
        <v/>
      </c>
      <c r="N201" s="178" t="str">
        <f t="shared" si="1"/>
        <v/>
      </c>
      <c r="O201" s="142"/>
      <c r="P201" s="1"/>
      <c r="Q201" s="1"/>
      <c r="R201" s="1"/>
      <c r="S201" s="1">
        <f t="shared" si="0"/>
        <v>0</v>
      </c>
      <c r="T201" s="1"/>
      <c r="U201" s="1"/>
      <c r="V201" s="1"/>
      <c r="W201" s="1"/>
      <c r="X201" s="1"/>
      <c r="Y201" s="1"/>
      <c r="Z201" s="1"/>
    </row>
    <row r="202" spans="1:26" ht="15.75" customHeight="1" x14ac:dyDescent="0.2">
      <c r="A202" s="1"/>
      <c r="B202" s="1"/>
      <c r="C202" s="1"/>
      <c r="D202" s="166">
        <v>196</v>
      </c>
      <c r="E202" s="177"/>
      <c r="F202" s="14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39" t="str">
        <f t="array" ref="K202">IFERROR(INDEX('Z7 TARGET CREATION'!$C$3:$F$40,MATCH(E202,'Z7 TARGET CREATION'!$B$3:$B$40,0),MATCH(I202,'Z7 TARGET CREATION'!$C$2:$F$2,0)),"")</f>
        <v/>
      </c>
      <c r="L202" s="39" t="str">
        <f>IF(E202="","",VLOOKUP(E202,'Z7 TARGET CREATION'!$G$3:$I$40,3,FALSE))</f>
        <v/>
      </c>
      <c r="M202" s="40" t="str">
        <f>IF(E202="","",VLOOKUP(E202,'Z7 TARGET CREATION'!$G$3:$H$40,2, FALSE))</f>
        <v/>
      </c>
      <c r="N202" s="178" t="str">
        <f t="shared" si="1"/>
        <v/>
      </c>
      <c r="O202" s="142"/>
      <c r="P202" s="1"/>
      <c r="Q202" s="1"/>
      <c r="R202" s="1"/>
      <c r="S202" s="1">
        <f t="shared" si="0"/>
        <v>0</v>
      </c>
      <c r="T202" s="1"/>
      <c r="U202" s="1"/>
      <c r="V202" s="1"/>
      <c r="W202" s="1"/>
      <c r="X202" s="1"/>
      <c r="Y202" s="1"/>
      <c r="Z202" s="1"/>
    </row>
    <row r="203" spans="1:26" ht="15.75" customHeight="1" x14ac:dyDescent="0.2">
      <c r="A203" s="1"/>
      <c r="B203" s="1"/>
      <c r="C203" s="1"/>
      <c r="D203" s="166">
        <v>197</v>
      </c>
      <c r="E203" s="177"/>
      <c r="F203" s="14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39" t="str">
        <f t="array" ref="K203">IFERROR(INDEX('Z7 TARGET CREATION'!$C$3:$F$40,MATCH(E203,'Z7 TARGET CREATION'!$B$3:$B$40,0),MATCH(I203,'Z7 TARGET CREATION'!$C$2:$F$2,0)),"")</f>
        <v/>
      </c>
      <c r="L203" s="39" t="str">
        <f>IF(E203="","",VLOOKUP(E203,'Z7 TARGET CREATION'!$G$3:$I$40,3,FALSE))</f>
        <v/>
      </c>
      <c r="M203" s="40" t="str">
        <f>IF(E203="","",VLOOKUP(E203,'Z7 TARGET CREATION'!$G$3:$H$40,2, FALSE))</f>
        <v/>
      </c>
      <c r="N203" s="178" t="str">
        <f t="shared" si="1"/>
        <v/>
      </c>
      <c r="O203" s="142"/>
      <c r="P203" s="1"/>
      <c r="Q203" s="1"/>
      <c r="R203" s="1"/>
      <c r="S203" s="1">
        <f t="shared" si="0"/>
        <v>0</v>
      </c>
      <c r="T203" s="1"/>
      <c r="U203" s="1"/>
      <c r="V203" s="1"/>
      <c r="W203" s="1"/>
      <c r="X203" s="1"/>
      <c r="Y203" s="1"/>
      <c r="Z203" s="1"/>
    </row>
    <row r="204" spans="1:26" ht="15.75" customHeight="1" x14ac:dyDescent="0.2">
      <c r="A204" s="1"/>
      <c r="B204" s="1"/>
      <c r="C204" s="1"/>
      <c r="D204" s="166">
        <v>198</v>
      </c>
      <c r="E204" s="177"/>
      <c r="F204" s="14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39" t="str">
        <f t="array" ref="K204">IFERROR(INDEX('Z7 TARGET CREATION'!$C$3:$F$40,MATCH(E204,'Z7 TARGET CREATION'!$B$3:$B$40,0),MATCH(I204,'Z7 TARGET CREATION'!$C$2:$F$2,0)),"")</f>
        <v/>
      </c>
      <c r="L204" s="39" t="str">
        <f>IF(E204="","",VLOOKUP(E204,'Z7 TARGET CREATION'!$G$3:$I$40,3,FALSE))</f>
        <v/>
      </c>
      <c r="M204" s="40" t="str">
        <f>IF(E204="","",VLOOKUP(E204,'Z7 TARGET CREATION'!$G$3:$H$40,2, FALSE))</f>
        <v/>
      </c>
      <c r="N204" s="178" t="str">
        <f t="shared" si="1"/>
        <v/>
      </c>
      <c r="O204" s="142"/>
      <c r="P204" s="1"/>
      <c r="Q204" s="1"/>
      <c r="R204" s="1"/>
      <c r="S204" s="1">
        <f t="shared" si="0"/>
        <v>0</v>
      </c>
      <c r="T204" s="1"/>
      <c r="U204" s="1"/>
      <c r="V204" s="1"/>
      <c r="W204" s="1"/>
      <c r="X204" s="1"/>
      <c r="Y204" s="1"/>
      <c r="Z204" s="1"/>
    </row>
    <row r="205" spans="1:26" ht="15.75" customHeight="1" x14ac:dyDescent="0.2">
      <c r="A205" s="1"/>
      <c r="B205" s="1"/>
      <c r="C205" s="1"/>
      <c r="D205" s="166">
        <v>199</v>
      </c>
      <c r="E205" s="177"/>
      <c r="F205" s="14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39" t="str">
        <f t="array" ref="K205">IFERROR(INDEX('Z7 TARGET CREATION'!$C$3:$F$40,MATCH(E205,'Z7 TARGET CREATION'!$B$3:$B$40,0),MATCH(I205,'Z7 TARGET CREATION'!$C$2:$F$2,0)),"")</f>
        <v/>
      </c>
      <c r="L205" s="39" t="str">
        <f>IF(E205="","",VLOOKUP(E205,'Z7 TARGET CREATION'!$G$3:$I$40,3,FALSE))</f>
        <v/>
      </c>
      <c r="M205" s="40" t="str">
        <f>IF(E205="","",VLOOKUP(E205,'Z7 TARGET CREATION'!$G$3:$H$40,2, FALSE))</f>
        <v/>
      </c>
      <c r="N205" s="178" t="str">
        <f t="shared" si="1"/>
        <v/>
      </c>
      <c r="O205" s="142"/>
      <c r="P205" s="1"/>
      <c r="Q205" s="1"/>
      <c r="R205" s="1"/>
      <c r="S205" s="1">
        <f t="shared" si="0"/>
        <v>0</v>
      </c>
      <c r="T205" s="1"/>
      <c r="U205" s="1"/>
      <c r="V205" s="1"/>
      <c r="W205" s="1"/>
      <c r="X205" s="1"/>
      <c r="Y205" s="1"/>
      <c r="Z205" s="1"/>
    </row>
    <row r="206" spans="1:26" ht="15.75" customHeight="1" x14ac:dyDescent="0.2">
      <c r="A206" s="1"/>
      <c r="B206" s="1"/>
      <c r="C206" s="1"/>
      <c r="D206" s="166">
        <v>200</v>
      </c>
      <c r="E206" s="177"/>
      <c r="F206" s="14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39" t="str">
        <f t="array" ref="K206">IFERROR(INDEX('Z7 TARGET CREATION'!$C$3:$F$40,MATCH(E206,'Z7 TARGET CREATION'!$B$3:$B$40,0),MATCH(I206,'Z7 TARGET CREATION'!$C$2:$F$2,0)),"")</f>
        <v/>
      </c>
      <c r="L206" s="39" t="str">
        <f>IF(E206="","",VLOOKUP(E206,'Z7 TARGET CREATION'!$G$3:$I$40,3,FALSE))</f>
        <v/>
      </c>
      <c r="M206" s="40" t="str">
        <f>IF(E206="","",VLOOKUP(E206,'Z7 TARGET CREATION'!$G$3:$H$40,2, FALSE))</f>
        <v/>
      </c>
      <c r="N206" s="178" t="str">
        <f t="shared" si="1"/>
        <v/>
      </c>
      <c r="O206" s="142"/>
      <c r="P206" s="1"/>
      <c r="Q206" s="1"/>
      <c r="R206" s="1"/>
      <c r="S206" s="1">
        <f t="shared" si="0"/>
        <v>0</v>
      </c>
      <c r="T206" s="1"/>
      <c r="U206" s="1"/>
      <c r="V206" s="1"/>
      <c r="W206" s="1"/>
      <c r="X206" s="1"/>
      <c r="Y206" s="1"/>
      <c r="Z206" s="1"/>
    </row>
    <row r="207" spans="1:26" ht="15.75" customHeight="1" x14ac:dyDescent="0.2">
      <c r="A207" s="1"/>
      <c r="B207" s="1"/>
      <c r="C207" s="1"/>
      <c r="D207" s="166">
        <v>201</v>
      </c>
      <c r="E207" s="177"/>
      <c r="F207" s="14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39" t="str">
        <f t="array" ref="K207">IFERROR(INDEX('Z7 TARGET CREATION'!$C$3:$F$40,MATCH(E207,'Z7 TARGET CREATION'!$B$3:$B$40,0),MATCH(I207,'Z7 TARGET CREATION'!$C$2:$F$2,0)),"")</f>
        <v/>
      </c>
      <c r="L207" s="39" t="str">
        <f>IF(E207="","",VLOOKUP(E207,'Z7 TARGET CREATION'!$G$3:$I$40,3,FALSE))</f>
        <v/>
      </c>
      <c r="M207" s="40" t="str">
        <f>IF(E207="","",VLOOKUP(E207,'Z7 TARGET CREATION'!$G$3:$H$40,2, FALSE))</f>
        <v/>
      </c>
      <c r="N207" s="178" t="str">
        <f t="shared" si="1"/>
        <v/>
      </c>
      <c r="O207" s="142"/>
      <c r="P207" s="1"/>
      <c r="Q207" s="1"/>
      <c r="R207" s="1"/>
      <c r="S207" s="1">
        <f t="shared" si="0"/>
        <v>0</v>
      </c>
      <c r="T207" s="1"/>
      <c r="U207" s="1"/>
      <c r="V207" s="1"/>
      <c r="W207" s="1"/>
      <c r="X207" s="1"/>
      <c r="Y207" s="1"/>
      <c r="Z207" s="1"/>
    </row>
    <row r="208" spans="1:26" ht="15.75" customHeight="1" x14ac:dyDescent="0.2">
      <c r="A208" s="1"/>
      <c r="B208" s="1"/>
      <c r="C208" s="1"/>
      <c r="D208" s="166">
        <v>202</v>
      </c>
      <c r="E208" s="177"/>
      <c r="F208" s="14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39" t="str">
        <f t="array" ref="K208">IFERROR(INDEX('Z7 TARGET CREATION'!$C$3:$F$40,MATCH(E208,'Z7 TARGET CREATION'!$B$3:$B$40,0),MATCH(I208,'Z7 TARGET CREATION'!$C$2:$F$2,0)),"")</f>
        <v/>
      </c>
      <c r="L208" s="39" t="str">
        <f>IF(E208="","",VLOOKUP(E208,'Z7 TARGET CREATION'!$G$3:$I$40,3,FALSE))</f>
        <v/>
      </c>
      <c r="M208" s="40" t="str">
        <f>IF(E208="","",VLOOKUP(E208,'Z7 TARGET CREATION'!$G$3:$H$40,2, FALSE))</f>
        <v/>
      </c>
      <c r="N208" s="178" t="str">
        <f t="shared" si="1"/>
        <v/>
      </c>
      <c r="O208" s="142"/>
      <c r="P208" s="1"/>
      <c r="Q208" s="1"/>
      <c r="R208" s="1"/>
      <c r="S208" s="1">
        <f t="shared" si="0"/>
        <v>0</v>
      </c>
      <c r="T208" s="1"/>
      <c r="U208" s="1"/>
      <c r="V208" s="1"/>
      <c r="W208" s="1"/>
      <c r="X208" s="1"/>
      <c r="Y208" s="1"/>
      <c r="Z208" s="1"/>
    </row>
    <row r="209" spans="1:26" ht="15.75" customHeight="1" x14ac:dyDescent="0.2">
      <c r="A209" s="1"/>
      <c r="B209" s="1"/>
      <c r="C209" s="1"/>
      <c r="D209" s="166">
        <v>203</v>
      </c>
      <c r="E209" s="177"/>
      <c r="F209" s="14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39" t="str">
        <f t="array" ref="K209">IFERROR(INDEX('Z7 TARGET CREATION'!$C$3:$F$40,MATCH(E209,'Z7 TARGET CREATION'!$B$3:$B$40,0),MATCH(I209,'Z7 TARGET CREATION'!$C$2:$F$2,0)),"")</f>
        <v/>
      </c>
      <c r="L209" s="39" t="str">
        <f>IF(E209="","",VLOOKUP(E209,'Z7 TARGET CREATION'!$G$3:$I$40,3,FALSE))</f>
        <v/>
      </c>
      <c r="M209" s="40" t="str">
        <f>IF(E209="","",VLOOKUP(E209,'Z7 TARGET CREATION'!$G$3:$H$40,2, FALSE))</f>
        <v/>
      </c>
      <c r="N209" s="178" t="str">
        <f t="shared" si="1"/>
        <v/>
      </c>
      <c r="O209" s="142"/>
      <c r="P209" s="1"/>
      <c r="Q209" s="1"/>
      <c r="R209" s="1"/>
      <c r="S209" s="1">
        <f t="shared" si="0"/>
        <v>0</v>
      </c>
      <c r="T209" s="1"/>
      <c r="U209" s="1"/>
      <c r="V209" s="1"/>
      <c r="W209" s="1"/>
      <c r="X209" s="1"/>
      <c r="Y209" s="1"/>
      <c r="Z209" s="1"/>
    </row>
    <row r="210" spans="1:26" ht="15.75" customHeight="1" x14ac:dyDescent="0.2">
      <c r="A210" s="1"/>
      <c r="B210" s="1"/>
      <c r="C210" s="1"/>
      <c r="D210" s="166">
        <v>204</v>
      </c>
      <c r="E210" s="177"/>
      <c r="F210" s="14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39" t="str">
        <f t="array" ref="K210">IFERROR(INDEX('Z7 TARGET CREATION'!$C$3:$F$40,MATCH(E210,'Z7 TARGET CREATION'!$B$3:$B$40,0),MATCH(I210,'Z7 TARGET CREATION'!$C$2:$F$2,0)),"")</f>
        <v/>
      </c>
      <c r="L210" s="39" t="str">
        <f>IF(E210="","",VLOOKUP(E210,'Z7 TARGET CREATION'!$G$3:$I$40,3,FALSE))</f>
        <v/>
      </c>
      <c r="M210" s="40" t="str">
        <f>IF(E210="","",VLOOKUP(E210,'Z7 TARGET CREATION'!$G$3:$H$40,2, FALSE))</f>
        <v/>
      </c>
      <c r="N210" s="178" t="str">
        <f t="shared" si="1"/>
        <v/>
      </c>
      <c r="O210" s="142"/>
      <c r="P210" s="1"/>
      <c r="Q210" s="1"/>
      <c r="R210" s="1"/>
      <c r="S210" s="1">
        <f t="shared" si="0"/>
        <v>0</v>
      </c>
      <c r="T210" s="1"/>
      <c r="U210" s="1"/>
      <c r="V210" s="1"/>
      <c r="W210" s="1"/>
      <c r="X210" s="1"/>
      <c r="Y210" s="1"/>
      <c r="Z210" s="1"/>
    </row>
    <row r="211" spans="1:26" ht="15.75" customHeight="1" x14ac:dyDescent="0.2">
      <c r="A211" s="1"/>
      <c r="B211" s="1"/>
      <c r="C211" s="1"/>
      <c r="D211" s="166">
        <v>205</v>
      </c>
      <c r="E211" s="177"/>
      <c r="F211" s="14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39" t="str">
        <f t="array" ref="K211">IFERROR(INDEX('Z7 TARGET CREATION'!$C$3:$F$40,MATCH(E211,'Z7 TARGET CREATION'!$B$3:$B$40,0),MATCH(I211,'Z7 TARGET CREATION'!$C$2:$F$2,0)),"")</f>
        <v/>
      </c>
      <c r="L211" s="39" t="str">
        <f>IF(E211="","",VLOOKUP(E211,'Z7 TARGET CREATION'!$G$3:$I$40,3,FALSE))</f>
        <v/>
      </c>
      <c r="M211" s="40" t="str">
        <f>IF(E211="","",VLOOKUP(E211,'Z7 TARGET CREATION'!$G$3:$H$40,2, FALSE))</f>
        <v/>
      </c>
      <c r="N211" s="178" t="str">
        <f t="shared" si="1"/>
        <v/>
      </c>
      <c r="O211" s="142"/>
      <c r="P211" s="1"/>
      <c r="Q211" s="1"/>
      <c r="R211" s="1"/>
      <c r="S211" s="1">
        <f t="shared" si="0"/>
        <v>0</v>
      </c>
      <c r="T211" s="1"/>
      <c r="U211" s="1"/>
      <c r="V211" s="1"/>
      <c r="W211" s="1"/>
      <c r="X211" s="1"/>
      <c r="Y211" s="1"/>
      <c r="Z211" s="1"/>
    </row>
    <row r="212" spans="1:26" ht="15.75" customHeight="1" x14ac:dyDescent="0.2">
      <c r="A212" s="1"/>
      <c r="B212" s="1"/>
      <c r="C212" s="1"/>
      <c r="D212" s="166">
        <v>206</v>
      </c>
      <c r="E212" s="177"/>
      <c r="F212" s="14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39" t="str">
        <f t="array" ref="K212">IFERROR(INDEX('Z7 TARGET CREATION'!$C$3:$F$40,MATCH(E212,'Z7 TARGET CREATION'!$B$3:$B$40,0),MATCH(I212,'Z7 TARGET CREATION'!$C$2:$F$2,0)),"")</f>
        <v/>
      </c>
      <c r="L212" s="39" t="str">
        <f>IF(E212="","",VLOOKUP(E212,'Z7 TARGET CREATION'!$G$3:$I$40,3,FALSE))</f>
        <v/>
      </c>
      <c r="M212" s="40" t="str">
        <f>IF(E212="","",VLOOKUP(E212,'Z7 TARGET CREATION'!$G$3:$H$40,2, FALSE))</f>
        <v/>
      </c>
      <c r="N212" s="178" t="str">
        <f t="shared" si="1"/>
        <v/>
      </c>
      <c r="O212" s="142"/>
      <c r="P212" s="1"/>
      <c r="Q212" s="1"/>
      <c r="R212" s="1"/>
      <c r="S212" s="1">
        <f t="shared" si="0"/>
        <v>0</v>
      </c>
      <c r="T212" s="1"/>
      <c r="U212" s="1"/>
      <c r="V212" s="1"/>
      <c r="W212" s="1"/>
      <c r="X212" s="1"/>
      <c r="Y212" s="1"/>
      <c r="Z212" s="1"/>
    </row>
    <row r="213" spans="1:26" ht="15.75" customHeight="1" x14ac:dyDescent="0.2">
      <c r="A213" s="1"/>
      <c r="B213" s="1"/>
      <c r="C213" s="1"/>
      <c r="D213" s="166">
        <v>207</v>
      </c>
      <c r="E213" s="177"/>
      <c r="F213" s="14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39" t="str">
        <f t="array" ref="K213">IFERROR(INDEX('Z7 TARGET CREATION'!$C$3:$F$40,MATCH(E213,'Z7 TARGET CREATION'!$B$3:$B$40,0),MATCH(I213,'Z7 TARGET CREATION'!$C$2:$F$2,0)),"")</f>
        <v/>
      </c>
      <c r="L213" s="39" t="str">
        <f>IF(E213="","",VLOOKUP(E213,'Z7 TARGET CREATION'!$G$3:$I$40,3,FALSE))</f>
        <v/>
      </c>
      <c r="M213" s="40" t="str">
        <f>IF(E213="","",VLOOKUP(E213,'Z7 TARGET CREATION'!$G$3:$H$40,2, FALSE))</f>
        <v/>
      </c>
      <c r="N213" s="178" t="str">
        <f t="shared" si="1"/>
        <v/>
      </c>
      <c r="O213" s="142"/>
      <c r="P213" s="1"/>
      <c r="Q213" s="1"/>
      <c r="R213" s="1"/>
      <c r="S213" s="1">
        <f t="shared" si="0"/>
        <v>0</v>
      </c>
      <c r="T213" s="1"/>
      <c r="U213" s="1"/>
      <c r="V213" s="1"/>
      <c r="W213" s="1"/>
      <c r="X213" s="1"/>
      <c r="Y213" s="1"/>
      <c r="Z213" s="1"/>
    </row>
    <row r="214" spans="1:26" ht="15.75" customHeight="1" x14ac:dyDescent="0.2">
      <c r="A214" s="1"/>
      <c r="B214" s="1"/>
      <c r="C214" s="1"/>
      <c r="D214" s="166">
        <v>208</v>
      </c>
      <c r="E214" s="177"/>
      <c r="F214" s="14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39" t="str">
        <f t="array" ref="K214">IFERROR(INDEX('Z7 TARGET CREATION'!$C$3:$F$40,MATCH(E214,'Z7 TARGET CREATION'!$B$3:$B$40,0),MATCH(I214,'Z7 TARGET CREATION'!$C$2:$F$2,0)),"")</f>
        <v/>
      </c>
      <c r="L214" s="39" t="str">
        <f>IF(E214="","",VLOOKUP(E214,'Z7 TARGET CREATION'!$G$3:$I$40,3,FALSE))</f>
        <v/>
      </c>
      <c r="M214" s="40" t="str">
        <f>IF(E214="","",VLOOKUP(E214,'Z7 TARGET CREATION'!$G$3:$H$40,2, FALSE))</f>
        <v/>
      </c>
      <c r="N214" s="178" t="str">
        <f t="shared" si="1"/>
        <v/>
      </c>
      <c r="O214" s="142"/>
      <c r="P214" s="1"/>
      <c r="Q214" s="1"/>
      <c r="R214" s="1"/>
      <c r="S214" s="1">
        <f t="shared" si="0"/>
        <v>0</v>
      </c>
      <c r="T214" s="1"/>
      <c r="U214" s="1"/>
      <c r="V214" s="1"/>
      <c r="W214" s="1"/>
      <c r="X214" s="1"/>
      <c r="Y214" s="1"/>
      <c r="Z214" s="1"/>
    </row>
    <row r="215" spans="1:26" ht="15.75" customHeight="1" x14ac:dyDescent="0.2">
      <c r="A215" s="1"/>
      <c r="B215" s="1"/>
      <c r="C215" s="1"/>
      <c r="D215" s="166">
        <v>209</v>
      </c>
      <c r="E215" s="177"/>
      <c r="F215" s="14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39" t="str">
        <f t="array" ref="K215">IFERROR(INDEX('Z7 TARGET CREATION'!$C$3:$F$40,MATCH(E215,'Z7 TARGET CREATION'!$B$3:$B$40,0),MATCH(I215,'Z7 TARGET CREATION'!$C$2:$F$2,0)),"")</f>
        <v/>
      </c>
      <c r="L215" s="39" t="str">
        <f>IF(E215="","",VLOOKUP(E215,'Z7 TARGET CREATION'!$G$3:$I$40,3,FALSE))</f>
        <v/>
      </c>
      <c r="M215" s="40" t="str">
        <f>IF(E215="","",VLOOKUP(E215,'Z7 TARGET CREATION'!$G$3:$H$40,2, FALSE))</f>
        <v/>
      </c>
      <c r="N215" s="178" t="str">
        <f t="shared" si="1"/>
        <v/>
      </c>
      <c r="O215" s="142"/>
      <c r="P215" s="1"/>
      <c r="Q215" s="1"/>
      <c r="R215" s="1"/>
      <c r="S215" s="1">
        <f t="shared" si="0"/>
        <v>0</v>
      </c>
      <c r="T215" s="1"/>
      <c r="U215" s="1"/>
      <c r="V215" s="1"/>
      <c r="W215" s="1"/>
      <c r="X215" s="1"/>
      <c r="Y215" s="1"/>
      <c r="Z215" s="1"/>
    </row>
    <row r="216" spans="1:26" ht="15.75" customHeight="1" x14ac:dyDescent="0.2">
      <c r="A216" s="1"/>
      <c r="B216" s="1"/>
      <c r="C216" s="1"/>
      <c r="D216" s="166">
        <v>210</v>
      </c>
      <c r="E216" s="177"/>
      <c r="F216" s="14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39" t="str">
        <f t="array" ref="K216">IFERROR(INDEX('Z7 TARGET CREATION'!$C$3:$F$40,MATCH(E216,'Z7 TARGET CREATION'!$B$3:$B$40,0),MATCH(I216,'Z7 TARGET CREATION'!$C$2:$F$2,0)),"")</f>
        <v/>
      </c>
      <c r="L216" s="39" t="str">
        <f>IF(E216="","",VLOOKUP(E216,'Z7 TARGET CREATION'!$G$3:$I$40,3,FALSE))</f>
        <v/>
      </c>
      <c r="M216" s="40" t="str">
        <f>IF(E216="","",VLOOKUP(E216,'Z7 TARGET CREATION'!$G$3:$H$40,2, FALSE))</f>
        <v/>
      </c>
      <c r="N216" s="178" t="str">
        <f t="shared" si="1"/>
        <v/>
      </c>
      <c r="O216" s="142"/>
      <c r="P216" s="1"/>
      <c r="Q216" s="1"/>
      <c r="R216" s="1"/>
      <c r="S216" s="1">
        <f t="shared" si="0"/>
        <v>0</v>
      </c>
      <c r="T216" s="1"/>
      <c r="U216" s="1"/>
      <c r="V216" s="1"/>
      <c r="W216" s="1"/>
      <c r="X216" s="1"/>
      <c r="Y216" s="1"/>
      <c r="Z216" s="1"/>
    </row>
    <row r="217" spans="1:26" ht="15.75" customHeight="1" x14ac:dyDescent="0.2">
      <c r="A217" s="1"/>
      <c r="B217" s="1"/>
      <c r="C217" s="1"/>
      <c r="D217" s="166">
        <v>211</v>
      </c>
      <c r="E217" s="177"/>
      <c r="F217" s="14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39" t="str">
        <f t="array" ref="K217">IFERROR(INDEX('Z7 TARGET CREATION'!$C$3:$F$40,MATCH(E217,'Z7 TARGET CREATION'!$B$3:$B$40,0),MATCH(I217,'Z7 TARGET CREATION'!$C$2:$F$2,0)),"")</f>
        <v/>
      </c>
      <c r="L217" s="39" t="str">
        <f>IF(E217="","",VLOOKUP(E217,'Z7 TARGET CREATION'!$G$3:$I$40,3,FALSE))</f>
        <v/>
      </c>
      <c r="M217" s="40" t="str">
        <f>IF(E217="","",VLOOKUP(E217,'Z7 TARGET CREATION'!$G$3:$H$40,2, FALSE))</f>
        <v/>
      </c>
      <c r="N217" s="178" t="str">
        <f t="shared" si="1"/>
        <v/>
      </c>
      <c r="O217" s="142"/>
      <c r="P217" s="1"/>
      <c r="Q217" s="1"/>
      <c r="R217" s="1"/>
      <c r="S217" s="1">
        <f t="shared" si="0"/>
        <v>0</v>
      </c>
      <c r="T217" s="1"/>
      <c r="U217" s="1"/>
      <c r="V217" s="1"/>
      <c r="W217" s="1"/>
      <c r="X217" s="1"/>
      <c r="Y217" s="1"/>
      <c r="Z217" s="1"/>
    </row>
    <row r="218" spans="1:26" ht="15.75" customHeight="1" x14ac:dyDescent="0.2">
      <c r="A218" s="1"/>
      <c r="B218" s="1"/>
      <c r="C218" s="1"/>
      <c r="D218" s="166">
        <v>212</v>
      </c>
      <c r="E218" s="177"/>
      <c r="F218" s="14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39" t="str">
        <f t="array" ref="K218">IFERROR(INDEX('Z7 TARGET CREATION'!$C$3:$F$40,MATCH(E218,'Z7 TARGET CREATION'!$B$3:$B$40,0),MATCH(I218,'Z7 TARGET CREATION'!$C$2:$F$2,0)),"")</f>
        <v/>
      </c>
      <c r="L218" s="39" t="str">
        <f>IF(E218="","",VLOOKUP(E218,'Z7 TARGET CREATION'!$G$3:$I$40,3,FALSE))</f>
        <v/>
      </c>
      <c r="M218" s="40" t="str">
        <f>IF(E218="","",VLOOKUP(E218,'Z7 TARGET CREATION'!$G$3:$H$40,2, FALSE))</f>
        <v/>
      </c>
      <c r="N218" s="178" t="str">
        <f t="shared" si="1"/>
        <v/>
      </c>
      <c r="O218" s="142"/>
      <c r="P218" s="1"/>
      <c r="Q218" s="1"/>
      <c r="R218" s="1"/>
      <c r="S218" s="1">
        <f t="shared" si="0"/>
        <v>0</v>
      </c>
      <c r="T218" s="1"/>
      <c r="U218" s="1"/>
      <c r="V218" s="1"/>
      <c r="W218" s="1"/>
      <c r="X218" s="1"/>
      <c r="Y218" s="1"/>
      <c r="Z218" s="1"/>
    </row>
    <row r="219" spans="1:26" ht="15.75" customHeight="1" x14ac:dyDescent="0.2">
      <c r="A219" s="1"/>
      <c r="B219" s="1"/>
      <c r="C219" s="1"/>
      <c r="D219" s="166">
        <v>213</v>
      </c>
      <c r="E219" s="177"/>
      <c r="F219" s="14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39" t="str">
        <f t="array" ref="K219">IFERROR(INDEX('Z7 TARGET CREATION'!$C$3:$F$40,MATCH(E219,'Z7 TARGET CREATION'!$B$3:$B$40,0),MATCH(I219,'Z7 TARGET CREATION'!$C$2:$F$2,0)),"")</f>
        <v/>
      </c>
      <c r="L219" s="39" t="str">
        <f>IF(E219="","",VLOOKUP(E219,'Z7 TARGET CREATION'!$G$3:$I$40,3,FALSE))</f>
        <v/>
      </c>
      <c r="M219" s="40" t="str">
        <f>IF(E219="","",VLOOKUP(E219,'Z7 TARGET CREATION'!$G$3:$H$40,2, FALSE))</f>
        <v/>
      </c>
      <c r="N219" s="178" t="str">
        <f t="shared" si="1"/>
        <v/>
      </c>
      <c r="O219" s="142"/>
      <c r="P219" s="1"/>
      <c r="Q219" s="1"/>
      <c r="R219" s="1"/>
      <c r="S219" s="1">
        <f t="shared" si="0"/>
        <v>0</v>
      </c>
      <c r="T219" s="1"/>
      <c r="U219" s="1"/>
      <c r="V219" s="1"/>
      <c r="W219" s="1"/>
      <c r="X219" s="1"/>
      <c r="Y219" s="1"/>
      <c r="Z219" s="1"/>
    </row>
    <row r="220" spans="1:26" ht="15.75" customHeight="1" x14ac:dyDescent="0.2">
      <c r="A220" s="1"/>
      <c r="B220" s="1"/>
      <c r="C220" s="1"/>
      <c r="D220" s="166">
        <v>214</v>
      </c>
      <c r="E220" s="177"/>
      <c r="F220" s="14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39" t="str">
        <f t="array" ref="K220">IFERROR(INDEX('Z7 TARGET CREATION'!$C$3:$F$40,MATCH(E220,'Z7 TARGET CREATION'!$B$3:$B$40,0),MATCH(I220,'Z7 TARGET CREATION'!$C$2:$F$2,0)),"")</f>
        <v/>
      </c>
      <c r="L220" s="39" t="str">
        <f>IF(E220="","",VLOOKUP(E220,'Z7 TARGET CREATION'!$G$3:$I$40,3,FALSE))</f>
        <v/>
      </c>
      <c r="M220" s="40" t="str">
        <f>IF(E220="","",VLOOKUP(E220,'Z7 TARGET CREATION'!$G$3:$H$40,2, FALSE))</f>
        <v/>
      </c>
      <c r="N220" s="178" t="str">
        <f t="shared" si="1"/>
        <v/>
      </c>
      <c r="O220" s="142"/>
      <c r="P220" s="1"/>
      <c r="Q220" s="1"/>
      <c r="R220" s="1"/>
      <c r="S220" s="1">
        <f t="shared" si="0"/>
        <v>0</v>
      </c>
      <c r="T220" s="1"/>
      <c r="U220" s="1"/>
      <c r="V220" s="1"/>
      <c r="W220" s="1"/>
      <c r="X220" s="1"/>
      <c r="Y220" s="1"/>
      <c r="Z220" s="1"/>
    </row>
    <row r="221" spans="1:26" ht="15.75" customHeight="1" x14ac:dyDescent="0.2">
      <c r="A221" s="1"/>
      <c r="B221" s="1"/>
      <c r="C221" s="1"/>
      <c r="D221" s="166">
        <v>215</v>
      </c>
      <c r="E221" s="177"/>
      <c r="F221" s="14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39" t="str">
        <f t="array" ref="K221">IFERROR(INDEX('Z7 TARGET CREATION'!$C$3:$F$40,MATCH(E221,'Z7 TARGET CREATION'!$B$3:$B$40,0),MATCH(I221,'Z7 TARGET CREATION'!$C$2:$F$2,0)),"")</f>
        <v/>
      </c>
      <c r="L221" s="39" t="str">
        <f>IF(E221="","",VLOOKUP(E221,'Z7 TARGET CREATION'!$G$3:$I$40,3,FALSE))</f>
        <v/>
      </c>
      <c r="M221" s="40" t="str">
        <f>IF(E221="","",VLOOKUP(E221,'Z7 TARGET CREATION'!$G$3:$H$40,2, FALSE))</f>
        <v/>
      </c>
      <c r="N221" s="178" t="str">
        <f t="shared" si="1"/>
        <v/>
      </c>
      <c r="O221" s="142"/>
      <c r="P221" s="1"/>
      <c r="Q221" s="1"/>
      <c r="R221" s="1"/>
      <c r="S221" s="1">
        <f t="shared" si="0"/>
        <v>0</v>
      </c>
      <c r="T221" s="1"/>
      <c r="U221" s="1"/>
      <c r="V221" s="1"/>
      <c r="W221" s="1"/>
      <c r="X221" s="1"/>
      <c r="Y221" s="1"/>
      <c r="Z221" s="1"/>
    </row>
    <row r="222" spans="1:26" ht="15.75" customHeight="1" x14ac:dyDescent="0.2">
      <c r="A222" s="1"/>
      <c r="B222" s="1"/>
      <c r="C222" s="1"/>
      <c r="D222" s="166">
        <v>216</v>
      </c>
      <c r="E222" s="177"/>
      <c r="F222" s="14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39" t="str">
        <f t="array" ref="K222">IFERROR(INDEX('Z7 TARGET CREATION'!$C$3:$F$40,MATCH(E222,'Z7 TARGET CREATION'!$B$3:$B$40,0),MATCH(I222,'Z7 TARGET CREATION'!$C$2:$F$2,0)),"")</f>
        <v/>
      </c>
      <c r="L222" s="39" t="str">
        <f>IF(E222="","",VLOOKUP(E222,'Z7 TARGET CREATION'!$G$3:$I$40,3,FALSE))</f>
        <v/>
      </c>
      <c r="M222" s="40" t="str">
        <f>IF(E222="","",VLOOKUP(E222,'Z7 TARGET CREATION'!$G$3:$H$40,2, FALSE))</f>
        <v/>
      </c>
      <c r="N222" s="178" t="str">
        <f t="shared" si="1"/>
        <v/>
      </c>
      <c r="O222" s="142"/>
      <c r="P222" s="1"/>
      <c r="Q222" s="1"/>
      <c r="R222" s="1"/>
      <c r="S222" s="1">
        <f t="shared" si="0"/>
        <v>0</v>
      </c>
      <c r="T222" s="1"/>
      <c r="U222" s="1"/>
      <c r="V222" s="1"/>
      <c r="W222" s="1"/>
      <c r="X222" s="1"/>
      <c r="Y222" s="1"/>
      <c r="Z222" s="1"/>
    </row>
    <row r="223" spans="1:26" ht="15.75" customHeight="1" x14ac:dyDescent="0.2">
      <c r="A223" s="1"/>
      <c r="B223" s="1"/>
      <c r="C223" s="1"/>
      <c r="D223" s="166">
        <v>217</v>
      </c>
      <c r="E223" s="177"/>
      <c r="F223" s="14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39" t="str">
        <f t="array" ref="K223">IFERROR(INDEX('Z7 TARGET CREATION'!$C$3:$F$40,MATCH(E223,'Z7 TARGET CREATION'!$B$3:$B$40,0),MATCH(I223,'Z7 TARGET CREATION'!$C$2:$F$2,0)),"")</f>
        <v/>
      </c>
      <c r="L223" s="39" t="str">
        <f>IF(E223="","",VLOOKUP(E223,'Z7 TARGET CREATION'!$G$3:$I$40,3,FALSE))</f>
        <v/>
      </c>
      <c r="M223" s="40" t="str">
        <f>IF(E223="","",VLOOKUP(E223,'Z7 TARGET CREATION'!$G$3:$H$40,2, FALSE))</f>
        <v/>
      </c>
      <c r="N223" s="178" t="str">
        <f t="shared" si="1"/>
        <v/>
      </c>
      <c r="O223" s="142"/>
      <c r="P223" s="1"/>
      <c r="Q223" s="1"/>
      <c r="R223" s="1"/>
      <c r="S223" s="1">
        <f t="shared" si="0"/>
        <v>0</v>
      </c>
      <c r="T223" s="1"/>
      <c r="U223" s="1"/>
      <c r="V223" s="1"/>
      <c r="W223" s="1"/>
      <c r="X223" s="1"/>
      <c r="Y223" s="1"/>
      <c r="Z223" s="1"/>
    </row>
    <row r="224" spans="1:26" ht="15.75" customHeight="1" x14ac:dyDescent="0.2">
      <c r="A224" s="1"/>
      <c r="B224" s="1"/>
      <c r="C224" s="1"/>
      <c r="D224" s="166">
        <v>218</v>
      </c>
      <c r="E224" s="177"/>
      <c r="F224" s="14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39" t="str">
        <f t="array" ref="K224">IFERROR(INDEX('Z7 TARGET CREATION'!$C$3:$F$40,MATCH(E224,'Z7 TARGET CREATION'!$B$3:$B$40,0),MATCH(I224,'Z7 TARGET CREATION'!$C$2:$F$2,0)),"")</f>
        <v/>
      </c>
      <c r="L224" s="39" t="str">
        <f>IF(E224="","",VLOOKUP(E224,'Z7 TARGET CREATION'!$G$3:$I$40,3,FALSE))</f>
        <v/>
      </c>
      <c r="M224" s="40" t="str">
        <f>IF(E224="","",VLOOKUP(E224,'Z7 TARGET CREATION'!$G$3:$H$40,2, FALSE))</f>
        <v/>
      </c>
      <c r="N224" s="178" t="str">
        <f t="shared" si="1"/>
        <v/>
      </c>
      <c r="O224" s="142"/>
      <c r="P224" s="1"/>
      <c r="Q224" s="1"/>
      <c r="R224" s="1"/>
      <c r="S224" s="1">
        <f t="shared" si="0"/>
        <v>0</v>
      </c>
      <c r="T224" s="1"/>
      <c r="U224" s="1"/>
      <c r="V224" s="1"/>
      <c r="W224" s="1"/>
      <c r="X224" s="1"/>
      <c r="Y224" s="1"/>
      <c r="Z224" s="1"/>
    </row>
    <row r="225" spans="1:26" ht="15.75" customHeight="1" x14ac:dyDescent="0.2">
      <c r="A225" s="1"/>
      <c r="B225" s="1"/>
      <c r="C225" s="1"/>
      <c r="D225" s="166">
        <v>219</v>
      </c>
      <c r="E225" s="177"/>
      <c r="F225" s="14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39" t="str">
        <f t="array" ref="K225">IFERROR(INDEX('Z7 TARGET CREATION'!$C$3:$F$40,MATCH(E225,'Z7 TARGET CREATION'!$B$3:$B$40,0),MATCH(I225,'Z7 TARGET CREATION'!$C$2:$F$2,0)),"")</f>
        <v/>
      </c>
      <c r="L225" s="39" t="str">
        <f>IF(E225="","",VLOOKUP(E225,'Z7 TARGET CREATION'!$G$3:$I$40,3,FALSE))</f>
        <v/>
      </c>
      <c r="M225" s="40" t="str">
        <f>IF(E225="","",VLOOKUP(E225,'Z7 TARGET CREATION'!$G$3:$H$40,2, FALSE))</f>
        <v/>
      </c>
      <c r="N225" s="178" t="str">
        <f t="shared" si="1"/>
        <v/>
      </c>
      <c r="O225" s="142"/>
      <c r="P225" s="1"/>
      <c r="Q225" s="1"/>
      <c r="R225" s="1"/>
      <c r="S225" s="1">
        <f t="shared" si="0"/>
        <v>0</v>
      </c>
      <c r="T225" s="1"/>
      <c r="U225" s="1"/>
      <c r="V225" s="1"/>
      <c r="W225" s="1"/>
      <c r="X225" s="1"/>
      <c r="Y225" s="1"/>
      <c r="Z225" s="1"/>
    </row>
    <row r="226" spans="1:26" ht="15.75" customHeight="1" x14ac:dyDescent="0.2">
      <c r="A226" s="1"/>
      <c r="B226" s="1"/>
      <c r="C226" s="1"/>
      <c r="D226" s="166">
        <v>220</v>
      </c>
      <c r="E226" s="177"/>
      <c r="F226" s="14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39" t="str">
        <f t="array" ref="K226">IFERROR(INDEX('Z7 TARGET CREATION'!$C$3:$F$40,MATCH(E226,'Z7 TARGET CREATION'!$B$3:$B$40,0),MATCH(I226,'Z7 TARGET CREATION'!$C$2:$F$2,0)),"")</f>
        <v/>
      </c>
      <c r="L226" s="39" t="str">
        <f>IF(E226="","",VLOOKUP(E226,'Z7 TARGET CREATION'!$G$3:$I$40,3,FALSE))</f>
        <v/>
      </c>
      <c r="M226" s="40" t="str">
        <f>IF(E226="","",VLOOKUP(E226,'Z7 TARGET CREATION'!$G$3:$H$40,2, FALSE))</f>
        <v/>
      </c>
      <c r="N226" s="178" t="str">
        <f t="shared" si="1"/>
        <v/>
      </c>
      <c r="O226" s="142"/>
      <c r="P226" s="1"/>
      <c r="Q226" s="1"/>
      <c r="R226" s="1"/>
      <c r="S226" s="1">
        <f t="shared" si="0"/>
        <v>0</v>
      </c>
      <c r="T226" s="1"/>
      <c r="U226" s="1"/>
      <c r="V226" s="1"/>
      <c r="W226" s="1"/>
      <c r="X226" s="1"/>
      <c r="Y226" s="1"/>
      <c r="Z226" s="1"/>
    </row>
    <row r="227" spans="1:26" ht="15.75" customHeight="1" x14ac:dyDescent="0.2">
      <c r="A227" s="1"/>
      <c r="B227" s="1"/>
      <c r="C227" s="1"/>
      <c r="D227" s="166">
        <v>221</v>
      </c>
      <c r="E227" s="177"/>
      <c r="F227" s="14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39" t="str">
        <f t="array" ref="K227">IFERROR(INDEX('Z7 TARGET CREATION'!$C$3:$F$40,MATCH(E227,'Z7 TARGET CREATION'!$B$3:$B$40,0),MATCH(I227,'Z7 TARGET CREATION'!$C$2:$F$2,0)),"")</f>
        <v/>
      </c>
      <c r="L227" s="39" t="str">
        <f>IF(E227="","",VLOOKUP(E227,'Z7 TARGET CREATION'!$G$3:$I$40,3,FALSE))</f>
        <v/>
      </c>
      <c r="M227" s="40" t="str">
        <f>IF(E227="","",VLOOKUP(E227,'Z7 TARGET CREATION'!$G$3:$H$40,2, FALSE))</f>
        <v/>
      </c>
      <c r="N227" s="178" t="str">
        <f t="shared" si="1"/>
        <v/>
      </c>
      <c r="O227" s="142"/>
      <c r="P227" s="1"/>
      <c r="Q227" s="1"/>
      <c r="R227" s="1"/>
      <c r="S227" s="1">
        <f t="shared" si="0"/>
        <v>0</v>
      </c>
      <c r="T227" s="1"/>
      <c r="U227" s="1"/>
      <c r="V227" s="1"/>
      <c r="W227" s="1"/>
      <c r="X227" s="1"/>
      <c r="Y227" s="1"/>
      <c r="Z227" s="1"/>
    </row>
    <row r="228" spans="1:26" ht="15.75" customHeight="1" x14ac:dyDescent="0.2">
      <c r="A228" s="1"/>
      <c r="B228" s="1"/>
      <c r="C228" s="1"/>
      <c r="D228" s="166">
        <v>222</v>
      </c>
      <c r="E228" s="177"/>
      <c r="F228" s="14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39" t="str">
        <f t="array" ref="K228">IFERROR(INDEX('Z7 TARGET CREATION'!$C$3:$F$40,MATCH(E228,'Z7 TARGET CREATION'!$B$3:$B$40,0),MATCH(I228,'Z7 TARGET CREATION'!$C$2:$F$2,0)),"")</f>
        <v/>
      </c>
      <c r="L228" s="39" t="str">
        <f>IF(E228="","",VLOOKUP(E228,'Z7 TARGET CREATION'!$G$3:$I$40,3,FALSE))</f>
        <v/>
      </c>
      <c r="M228" s="40" t="str">
        <f>IF(E228="","",VLOOKUP(E228,'Z7 TARGET CREATION'!$G$3:$H$40,2, FALSE))</f>
        <v/>
      </c>
      <c r="N228" s="178" t="str">
        <f t="shared" si="1"/>
        <v/>
      </c>
      <c r="O228" s="142"/>
      <c r="P228" s="1"/>
      <c r="Q228" s="1"/>
      <c r="R228" s="1"/>
      <c r="S228" s="1">
        <f t="shared" si="0"/>
        <v>0</v>
      </c>
      <c r="T228" s="1"/>
      <c r="U228" s="1"/>
      <c r="V228" s="1"/>
      <c r="W228" s="1"/>
      <c r="X228" s="1"/>
      <c r="Y228" s="1"/>
      <c r="Z228" s="1"/>
    </row>
    <row r="229" spans="1:26" ht="15.75" customHeight="1" x14ac:dyDescent="0.2">
      <c r="A229" s="1"/>
      <c r="B229" s="1"/>
      <c r="C229" s="1"/>
      <c r="D229" s="166">
        <v>223</v>
      </c>
      <c r="E229" s="177"/>
      <c r="F229" s="14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39" t="str">
        <f t="array" ref="K229">IFERROR(INDEX('Z7 TARGET CREATION'!$C$3:$F$40,MATCH(E229,'Z7 TARGET CREATION'!$B$3:$B$40,0),MATCH(I229,'Z7 TARGET CREATION'!$C$2:$F$2,0)),"")</f>
        <v/>
      </c>
      <c r="L229" s="39" t="str">
        <f>IF(E229="","",VLOOKUP(E229,'Z7 TARGET CREATION'!$G$3:$I$40,3,FALSE))</f>
        <v/>
      </c>
      <c r="M229" s="40" t="str">
        <f>IF(E229="","",VLOOKUP(E229,'Z7 TARGET CREATION'!$G$3:$H$40,2, FALSE))</f>
        <v/>
      </c>
      <c r="N229" s="178" t="str">
        <f t="shared" si="1"/>
        <v/>
      </c>
      <c r="O229" s="142"/>
      <c r="P229" s="1"/>
      <c r="Q229" s="1"/>
      <c r="R229" s="1"/>
      <c r="S229" s="1">
        <f t="shared" si="0"/>
        <v>0</v>
      </c>
      <c r="T229" s="1"/>
      <c r="U229" s="1"/>
      <c r="V229" s="1"/>
      <c r="W229" s="1"/>
      <c r="X229" s="1"/>
      <c r="Y229" s="1"/>
      <c r="Z229" s="1"/>
    </row>
    <row r="230" spans="1:26" ht="15.75" customHeight="1" x14ac:dyDescent="0.2">
      <c r="A230" s="1"/>
      <c r="B230" s="1"/>
      <c r="C230" s="1"/>
      <c r="D230" s="166">
        <v>224</v>
      </c>
      <c r="E230" s="177"/>
      <c r="F230" s="14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39" t="str">
        <f t="array" ref="K230">IFERROR(INDEX('Z7 TARGET CREATION'!$C$3:$F$40,MATCH(E230,'Z7 TARGET CREATION'!$B$3:$B$40,0),MATCH(I230,'Z7 TARGET CREATION'!$C$2:$F$2,0)),"")</f>
        <v/>
      </c>
      <c r="L230" s="39" t="str">
        <f>IF(E230="","",VLOOKUP(E230,'Z7 TARGET CREATION'!$G$3:$I$40,3,FALSE))</f>
        <v/>
      </c>
      <c r="M230" s="40" t="str">
        <f>IF(E230="","",VLOOKUP(E230,'Z7 TARGET CREATION'!$G$3:$H$40,2, FALSE))</f>
        <v/>
      </c>
      <c r="N230" s="178" t="str">
        <f t="shared" si="1"/>
        <v/>
      </c>
      <c r="O230" s="142"/>
      <c r="P230" s="1"/>
      <c r="Q230" s="1"/>
      <c r="R230" s="1"/>
      <c r="S230" s="1">
        <f t="shared" si="0"/>
        <v>0</v>
      </c>
      <c r="T230" s="1"/>
      <c r="U230" s="1"/>
      <c r="V230" s="1"/>
      <c r="W230" s="1"/>
      <c r="X230" s="1"/>
      <c r="Y230" s="1"/>
      <c r="Z230" s="1"/>
    </row>
    <row r="231" spans="1:26" ht="15.75" customHeight="1" x14ac:dyDescent="0.2">
      <c r="A231" s="1"/>
      <c r="B231" s="1"/>
      <c r="C231" s="1"/>
      <c r="D231" s="166">
        <v>225</v>
      </c>
      <c r="E231" s="177"/>
      <c r="F231" s="14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39" t="str">
        <f t="array" ref="K231">IFERROR(INDEX('Z7 TARGET CREATION'!$C$3:$F$40,MATCH(E231,'Z7 TARGET CREATION'!$B$3:$B$40,0),MATCH(I231,'Z7 TARGET CREATION'!$C$2:$F$2,0)),"")</f>
        <v/>
      </c>
      <c r="L231" s="39" t="str">
        <f>IF(E231="","",VLOOKUP(E231,'Z7 TARGET CREATION'!$G$3:$I$40,3,FALSE))</f>
        <v/>
      </c>
      <c r="M231" s="40" t="str">
        <f>IF(E231="","",VLOOKUP(E231,'Z7 TARGET CREATION'!$G$3:$H$40,2, FALSE))</f>
        <v/>
      </c>
      <c r="N231" s="178" t="str">
        <f t="shared" si="1"/>
        <v/>
      </c>
      <c r="O231" s="142"/>
      <c r="P231" s="1"/>
      <c r="Q231" s="1"/>
      <c r="R231" s="1"/>
      <c r="S231" s="1">
        <f t="shared" si="0"/>
        <v>0</v>
      </c>
      <c r="T231" s="1"/>
      <c r="U231" s="1"/>
      <c r="V231" s="1"/>
      <c r="W231" s="1"/>
      <c r="X231" s="1"/>
      <c r="Y231" s="1"/>
      <c r="Z231" s="1"/>
    </row>
    <row r="232" spans="1:26" ht="15.75" customHeight="1" x14ac:dyDescent="0.2">
      <c r="A232" s="1"/>
      <c r="B232" s="1"/>
      <c r="C232" s="1"/>
      <c r="D232" s="166">
        <v>226</v>
      </c>
      <c r="E232" s="177"/>
      <c r="F232" s="14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39" t="str">
        <f t="array" ref="K232">IFERROR(INDEX('Z7 TARGET CREATION'!$C$3:$F$40,MATCH(E232,'Z7 TARGET CREATION'!$B$3:$B$40,0),MATCH(I232,'Z7 TARGET CREATION'!$C$2:$F$2,0)),"")</f>
        <v/>
      </c>
      <c r="L232" s="39" t="str">
        <f>IF(E232="","",VLOOKUP(E232,'Z7 TARGET CREATION'!$G$3:$I$40,3,FALSE))</f>
        <v/>
      </c>
      <c r="M232" s="40" t="str">
        <f>IF(E232="","",VLOOKUP(E232,'Z7 TARGET CREATION'!$G$3:$H$40,2, FALSE))</f>
        <v/>
      </c>
      <c r="N232" s="178" t="str">
        <f t="shared" si="1"/>
        <v/>
      </c>
      <c r="O232" s="142"/>
      <c r="P232" s="1"/>
      <c r="Q232" s="1"/>
      <c r="R232" s="1"/>
      <c r="S232" s="1">
        <f t="shared" si="0"/>
        <v>0</v>
      </c>
      <c r="T232" s="1"/>
      <c r="U232" s="1"/>
      <c r="V232" s="1"/>
      <c r="W232" s="1"/>
      <c r="X232" s="1"/>
      <c r="Y232" s="1"/>
      <c r="Z232" s="1"/>
    </row>
    <row r="233" spans="1:26" ht="15.75" customHeight="1" x14ac:dyDescent="0.2">
      <c r="A233" s="1"/>
      <c r="B233" s="1"/>
      <c r="C233" s="1"/>
      <c r="D233" s="166">
        <v>227</v>
      </c>
      <c r="E233" s="177"/>
      <c r="F233" s="14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39" t="str">
        <f t="array" ref="K233">IFERROR(INDEX('Z7 TARGET CREATION'!$C$3:$F$40,MATCH(E233,'Z7 TARGET CREATION'!$B$3:$B$40,0),MATCH(I233,'Z7 TARGET CREATION'!$C$2:$F$2,0)),"")</f>
        <v/>
      </c>
      <c r="L233" s="39" t="str">
        <f>IF(E233="","",VLOOKUP(E233,'Z7 TARGET CREATION'!$G$3:$I$40,3,FALSE))</f>
        <v/>
      </c>
      <c r="M233" s="40" t="str">
        <f>IF(E233="","",VLOOKUP(E233,'Z7 TARGET CREATION'!$G$3:$H$40,2, FALSE))</f>
        <v/>
      </c>
      <c r="N233" s="178" t="str">
        <f t="shared" si="1"/>
        <v/>
      </c>
      <c r="O233" s="142"/>
      <c r="P233" s="1"/>
      <c r="Q233" s="1"/>
      <c r="R233" s="1"/>
      <c r="S233" s="1">
        <f t="shared" si="0"/>
        <v>0</v>
      </c>
      <c r="T233" s="1"/>
      <c r="U233" s="1"/>
      <c r="V233" s="1"/>
      <c r="W233" s="1"/>
      <c r="X233" s="1"/>
      <c r="Y233" s="1"/>
      <c r="Z233" s="1"/>
    </row>
    <row r="234" spans="1:26" ht="15.75" customHeight="1" x14ac:dyDescent="0.2">
      <c r="A234" s="1"/>
      <c r="B234" s="1"/>
      <c r="C234" s="1"/>
      <c r="D234" s="166">
        <v>228</v>
      </c>
      <c r="E234" s="177"/>
      <c r="F234" s="14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39" t="str">
        <f t="array" ref="K234">IFERROR(INDEX('Z7 TARGET CREATION'!$C$3:$F$40,MATCH(E234,'Z7 TARGET CREATION'!$B$3:$B$40,0),MATCH(I234,'Z7 TARGET CREATION'!$C$2:$F$2,0)),"")</f>
        <v/>
      </c>
      <c r="L234" s="39" t="str">
        <f>IF(E234="","",VLOOKUP(E234,'Z7 TARGET CREATION'!$G$3:$I$40,3,FALSE))</f>
        <v/>
      </c>
      <c r="M234" s="40" t="str">
        <f>IF(E234="","",VLOOKUP(E234,'Z7 TARGET CREATION'!$G$3:$H$40,2, FALSE))</f>
        <v/>
      </c>
      <c r="N234" s="178" t="str">
        <f t="shared" si="1"/>
        <v/>
      </c>
      <c r="O234" s="142"/>
      <c r="P234" s="1"/>
      <c r="Q234" s="1"/>
      <c r="R234" s="1"/>
      <c r="S234" s="1">
        <f t="shared" si="0"/>
        <v>0</v>
      </c>
      <c r="T234" s="1"/>
      <c r="U234" s="1"/>
      <c r="V234" s="1"/>
      <c r="W234" s="1"/>
      <c r="X234" s="1"/>
      <c r="Y234" s="1"/>
      <c r="Z234" s="1"/>
    </row>
    <row r="235" spans="1:26" ht="15.75" customHeight="1" x14ac:dyDescent="0.2">
      <c r="A235" s="1"/>
      <c r="B235" s="1"/>
      <c r="C235" s="1"/>
      <c r="D235" s="166">
        <v>229</v>
      </c>
      <c r="E235" s="177"/>
      <c r="F235" s="14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39" t="str">
        <f t="array" ref="K235">IFERROR(INDEX('Z7 TARGET CREATION'!$C$3:$F$40,MATCH(E235,'Z7 TARGET CREATION'!$B$3:$B$40,0),MATCH(I235,'Z7 TARGET CREATION'!$C$2:$F$2,0)),"")</f>
        <v/>
      </c>
      <c r="L235" s="39" t="str">
        <f>IF(E235="","",VLOOKUP(E235,'Z7 TARGET CREATION'!$G$3:$I$40,3,FALSE))</f>
        <v/>
      </c>
      <c r="M235" s="40" t="str">
        <f>IF(E235="","",VLOOKUP(E235,'Z7 TARGET CREATION'!$G$3:$H$40,2, FALSE))</f>
        <v/>
      </c>
      <c r="N235" s="178" t="str">
        <f t="shared" si="1"/>
        <v/>
      </c>
      <c r="O235" s="142"/>
      <c r="P235" s="1"/>
      <c r="Q235" s="1"/>
      <c r="R235" s="1"/>
      <c r="S235" s="1">
        <f t="shared" si="0"/>
        <v>0</v>
      </c>
      <c r="T235" s="1"/>
      <c r="U235" s="1"/>
      <c r="V235" s="1"/>
      <c r="W235" s="1"/>
      <c r="X235" s="1"/>
      <c r="Y235" s="1"/>
      <c r="Z235" s="1"/>
    </row>
    <row r="236" spans="1:26" ht="15.75" customHeight="1" x14ac:dyDescent="0.2">
      <c r="A236" s="1"/>
      <c r="B236" s="1"/>
      <c r="C236" s="1"/>
      <c r="D236" s="166">
        <v>230</v>
      </c>
      <c r="E236" s="177"/>
      <c r="F236" s="14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39" t="str">
        <f t="array" ref="K236">IFERROR(INDEX('Z7 TARGET CREATION'!$C$3:$F$40,MATCH(E236,'Z7 TARGET CREATION'!$B$3:$B$40,0),MATCH(I236,'Z7 TARGET CREATION'!$C$2:$F$2,0)),"")</f>
        <v/>
      </c>
      <c r="L236" s="39" t="str">
        <f>IF(E236="","",VLOOKUP(E236,'Z7 TARGET CREATION'!$G$3:$I$40,3,FALSE))</f>
        <v/>
      </c>
      <c r="M236" s="40" t="str">
        <f>IF(E236="","",VLOOKUP(E236,'Z7 TARGET CREATION'!$G$3:$H$40,2, FALSE))</f>
        <v/>
      </c>
      <c r="N236" s="178" t="str">
        <f t="shared" si="1"/>
        <v/>
      </c>
      <c r="O236" s="142"/>
      <c r="P236" s="1"/>
      <c r="Q236" s="1"/>
      <c r="R236" s="1"/>
      <c r="S236" s="1">
        <f t="shared" si="0"/>
        <v>0</v>
      </c>
      <c r="T236" s="1"/>
      <c r="U236" s="1"/>
      <c r="V236" s="1"/>
      <c r="W236" s="1"/>
      <c r="X236" s="1"/>
      <c r="Y236" s="1"/>
      <c r="Z236" s="1"/>
    </row>
    <row r="237" spans="1:26" ht="15.75" customHeight="1" x14ac:dyDescent="0.2">
      <c r="A237" s="1"/>
      <c r="B237" s="1"/>
      <c r="C237" s="1"/>
      <c r="D237" s="166">
        <v>231</v>
      </c>
      <c r="E237" s="177"/>
      <c r="F237" s="14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39" t="str">
        <f t="array" ref="K237">IFERROR(INDEX('Z7 TARGET CREATION'!$C$3:$F$40,MATCH(E237,'Z7 TARGET CREATION'!$B$3:$B$40,0),MATCH(I237,'Z7 TARGET CREATION'!$C$2:$F$2,0)),"")</f>
        <v/>
      </c>
      <c r="L237" s="39" t="str">
        <f>IF(E237="","",VLOOKUP(E237,'Z7 TARGET CREATION'!$G$3:$I$40,3,FALSE))</f>
        <v/>
      </c>
      <c r="M237" s="40" t="str">
        <f>IF(E237="","",VLOOKUP(E237,'Z7 TARGET CREATION'!$G$3:$H$40,2, FALSE))</f>
        <v/>
      </c>
      <c r="N237" s="178" t="str">
        <f t="shared" si="1"/>
        <v/>
      </c>
      <c r="O237" s="142"/>
      <c r="P237" s="1"/>
      <c r="Q237" s="1"/>
      <c r="R237" s="1"/>
      <c r="S237" s="1">
        <f t="shared" si="0"/>
        <v>0</v>
      </c>
      <c r="T237" s="1"/>
      <c r="U237" s="1"/>
      <c r="V237" s="1"/>
      <c r="W237" s="1"/>
      <c r="X237" s="1"/>
      <c r="Y237" s="1"/>
      <c r="Z237" s="1"/>
    </row>
    <row r="238" spans="1:26" ht="15.75" customHeight="1" x14ac:dyDescent="0.2">
      <c r="A238" s="1"/>
      <c r="B238" s="1"/>
      <c r="C238" s="1"/>
      <c r="D238" s="166">
        <v>232</v>
      </c>
      <c r="E238" s="177"/>
      <c r="F238" s="14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39" t="str">
        <f t="array" ref="K238">IFERROR(INDEX('Z7 TARGET CREATION'!$C$3:$F$40,MATCH(E238,'Z7 TARGET CREATION'!$B$3:$B$40,0),MATCH(I238,'Z7 TARGET CREATION'!$C$2:$F$2,0)),"")</f>
        <v/>
      </c>
      <c r="L238" s="39" t="str">
        <f>IF(E238="","",VLOOKUP(E238,'Z7 TARGET CREATION'!$G$3:$I$40,3,FALSE))</f>
        <v/>
      </c>
      <c r="M238" s="40" t="str">
        <f>IF(E238="","",VLOOKUP(E238,'Z7 TARGET CREATION'!$G$3:$H$40,2, FALSE))</f>
        <v/>
      </c>
      <c r="N238" s="178" t="str">
        <f t="shared" si="1"/>
        <v/>
      </c>
      <c r="O238" s="142"/>
      <c r="P238" s="1"/>
      <c r="Q238" s="1"/>
      <c r="R238" s="1"/>
      <c r="S238" s="1">
        <f t="shared" si="0"/>
        <v>0</v>
      </c>
      <c r="T238" s="1"/>
      <c r="U238" s="1"/>
      <c r="V238" s="1"/>
      <c r="W238" s="1"/>
      <c r="X238" s="1"/>
      <c r="Y238" s="1"/>
      <c r="Z238" s="1"/>
    </row>
    <row r="239" spans="1:26" ht="15.75" customHeight="1" x14ac:dyDescent="0.2">
      <c r="A239" s="1"/>
      <c r="B239" s="1"/>
      <c r="C239" s="1"/>
      <c r="D239" s="166">
        <v>233</v>
      </c>
      <c r="E239" s="177"/>
      <c r="F239" s="14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39" t="str">
        <f t="array" ref="K239">IFERROR(INDEX('Z7 TARGET CREATION'!$C$3:$F$40,MATCH(E239,'Z7 TARGET CREATION'!$B$3:$B$40,0),MATCH(I239,'Z7 TARGET CREATION'!$C$2:$F$2,0)),"")</f>
        <v/>
      </c>
      <c r="L239" s="39" t="str">
        <f>IF(E239="","",VLOOKUP(E239,'Z7 TARGET CREATION'!$G$3:$I$40,3,FALSE))</f>
        <v/>
      </c>
      <c r="M239" s="40" t="str">
        <f>IF(E239="","",VLOOKUP(E239,'Z7 TARGET CREATION'!$G$3:$H$40,2, FALSE))</f>
        <v/>
      </c>
      <c r="N239" s="178" t="str">
        <f t="shared" si="1"/>
        <v/>
      </c>
      <c r="O239" s="142"/>
      <c r="P239" s="1"/>
      <c r="Q239" s="1"/>
      <c r="R239" s="1"/>
      <c r="S239" s="1">
        <f t="shared" si="0"/>
        <v>0</v>
      </c>
      <c r="T239" s="1"/>
      <c r="U239" s="1"/>
      <c r="V239" s="1"/>
      <c r="W239" s="1"/>
      <c r="X239" s="1"/>
      <c r="Y239" s="1"/>
      <c r="Z239" s="1"/>
    </row>
    <row r="240" spans="1:26" ht="15.75" customHeight="1" x14ac:dyDescent="0.2">
      <c r="A240" s="1"/>
      <c r="B240" s="1"/>
      <c r="C240" s="1"/>
      <c r="D240" s="166">
        <v>234</v>
      </c>
      <c r="E240" s="177"/>
      <c r="F240" s="14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39" t="str">
        <f t="array" ref="K240">IFERROR(INDEX('Z7 TARGET CREATION'!$C$3:$F$40,MATCH(E240,'Z7 TARGET CREATION'!$B$3:$B$40,0),MATCH(I240,'Z7 TARGET CREATION'!$C$2:$F$2,0)),"")</f>
        <v/>
      </c>
      <c r="L240" s="39" t="str">
        <f>IF(E240="","",VLOOKUP(E240,'Z7 TARGET CREATION'!$G$3:$I$40,3,FALSE))</f>
        <v/>
      </c>
      <c r="M240" s="40" t="str">
        <f>IF(E240="","",VLOOKUP(E240,'Z7 TARGET CREATION'!$G$3:$H$40,2, FALSE))</f>
        <v/>
      </c>
      <c r="N240" s="178" t="str">
        <f t="shared" si="1"/>
        <v/>
      </c>
      <c r="O240" s="142"/>
      <c r="P240" s="1"/>
      <c r="Q240" s="1"/>
      <c r="R240" s="1"/>
      <c r="S240" s="1">
        <f t="shared" si="0"/>
        <v>0</v>
      </c>
      <c r="T240" s="1"/>
      <c r="U240" s="1"/>
      <c r="V240" s="1"/>
      <c r="W240" s="1"/>
      <c r="X240" s="1"/>
      <c r="Y240" s="1"/>
      <c r="Z240" s="1"/>
    </row>
    <row r="241" spans="1:26" ht="15.75" customHeight="1" x14ac:dyDescent="0.2">
      <c r="A241" s="1"/>
      <c r="B241" s="1"/>
      <c r="C241" s="1"/>
      <c r="D241" s="166">
        <v>235</v>
      </c>
      <c r="E241" s="177"/>
      <c r="F241" s="14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39" t="str">
        <f t="array" ref="K241">IFERROR(INDEX('Z7 TARGET CREATION'!$C$3:$F$40,MATCH(E241,'Z7 TARGET CREATION'!$B$3:$B$40,0),MATCH(I241,'Z7 TARGET CREATION'!$C$2:$F$2,0)),"")</f>
        <v/>
      </c>
      <c r="L241" s="39" t="str">
        <f>IF(E241="","",VLOOKUP(E241,'Z7 TARGET CREATION'!$G$3:$I$40,3,FALSE))</f>
        <v/>
      </c>
      <c r="M241" s="40" t="str">
        <f>IF(E241="","",VLOOKUP(E241,'Z7 TARGET CREATION'!$G$3:$H$40,2, FALSE))</f>
        <v/>
      </c>
      <c r="N241" s="178" t="str">
        <f t="shared" si="1"/>
        <v/>
      </c>
      <c r="O241" s="142"/>
      <c r="P241" s="1"/>
      <c r="Q241" s="1"/>
      <c r="R241" s="1"/>
      <c r="S241" s="1">
        <f t="shared" si="0"/>
        <v>0</v>
      </c>
      <c r="T241" s="1"/>
      <c r="U241" s="1"/>
      <c r="V241" s="1"/>
      <c r="W241" s="1"/>
      <c r="X241" s="1"/>
      <c r="Y241" s="1"/>
      <c r="Z241" s="1"/>
    </row>
    <row r="242" spans="1:26" ht="15.75" customHeight="1" x14ac:dyDescent="0.2">
      <c r="A242" s="1"/>
      <c r="B242" s="1"/>
      <c r="C242" s="1"/>
      <c r="D242" s="166">
        <v>236</v>
      </c>
      <c r="E242" s="177"/>
      <c r="F242" s="14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39" t="str">
        <f t="array" ref="K242">IFERROR(INDEX('Z7 TARGET CREATION'!$C$3:$F$40,MATCH(E242,'Z7 TARGET CREATION'!$B$3:$B$40,0),MATCH(I242,'Z7 TARGET CREATION'!$C$2:$F$2,0)),"")</f>
        <v/>
      </c>
      <c r="L242" s="39" t="str">
        <f>IF(E242="","",VLOOKUP(E242,'Z7 TARGET CREATION'!$G$3:$I$40,3,FALSE))</f>
        <v/>
      </c>
      <c r="M242" s="40" t="str">
        <f>IF(E242="","",VLOOKUP(E242,'Z7 TARGET CREATION'!$G$3:$H$40,2, FALSE))</f>
        <v/>
      </c>
      <c r="N242" s="178" t="str">
        <f t="shared" si="1"/>
        <v/>
      </c>
      <c r="O242" s="142"/>
      <c r="P242" s="1"/>
      <c r="Q242" s="1"/>
      <c r="R242" s="1"/>
      <c r="S242" s="1">
        <f t="shared" si="0"/>
        <v>0</v>
      </c>
      <c r="T242" s="1"/>
      <c r="U242" s="1"/>
      <c r="V242" s="1"/>
      <c r="W242" s="1"/>
      <c r="X242" s="1"/>
      <c r="Y242" s="1"/>
      <c r="Z242" s="1"/>
    </row>
    <row r="243" spans="1:26" ht="15.75" customHeight="1" x14ac:dyDescent="0.2">
      <c r="A243" s="1"/>
      <c r="B243" s="1"/>
      <c r="C243" s="1"/>
      <c r="D243" s="166">
        <v>237</v>
      </c>
      <c r="E243" s="177"/>
      <c r="F243" s="14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39" t="str">
        <f t="array" ref="K243">IFERROR(INDEX('Z7 TARGET CREATION'!$C$3:$F$40,MATCH(E243,'Z7 TARGET CREATION'!$B$3:$B$40,0),MATCH(I243,'Z7 TARGET CREATION'!$C$2:$F$2,0)),"")</f>
        <v/>
      </c>
      <c r="L243" s="39" t="str">
        <f>IF(E243="","",VLOOKUP(E243,'Z7 TARGET CREATION'!$G$3:$I$40,3,FALSE))</f>
        <v/>
      </c>
      <c r="M243" s="40" t="str">
        <f>IF(E243="","",VLOOKUP(E243,'Z7 TARGET CREATION'!$G$3:$H$40,2, FALSE))</f>
        <v/>
      </c>
      <c r="N243" s="178" t="str">
        <f t="shared" si="1"/>
        <v/>
      </c>
      <c r="O243" s="142"/>
      <c r="P243" s="1"/>
      <c r="Q243" s="1"/>
      <c r="R243" s="1"/>
      <c r="S243" s="1">
        <f t="shared" si="0"/>
        <v>0</v>
      </c>
      <c r="T243" s="1"/>
      <c r="U243" s="1"/>
      <c r="V243" s="1"/>
      <c r="W243" s="1"/>
      <c r="X243" s="1"/>
      <c r="Y243" s="1"/>
      <c r="Z243" s="1"/>
    </row>
    <row r="244" spans="1:26" ht="15.75" customHeight="1" x14ac:dyDescent="0.2">
      <c r="A244" s="1"/>
      <c r="B244" s="1"/>
      <c r="C244" s="1"/>
      <c r="D244" s="166">
        <v>238</v>
      </c>
      <c r="E244" s="177"/>
      <c r="F244" s="14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39" t="str">
        <f t="array" ref="K244">IFERROR(INDEX('Z7 TARGET CREATION'!$C$3:$F$40,MATCH(E244,'Z7 TARGET CREATION'!$B$3:$B$40,0),MATCH(I244,'Z7 TARGET CREATION'!$C$2:$F$2,0)),"")</f>
        <v/>
      </c>
      <c r="L244" s="39" t="str">
        <f>IF(E244="","",VLOOKUP(E244,'Z7 TARGET CREATION'!$G$3:$I$40,3,FALSE))</f>
        <v/>
      </c>
      <c r="M244" s="40" t="str">
        <f>IF(E244="","",VLOOKUP(E244,'Z7 TARGET CREATION'!$G$3:$H$40,2, FALSE))</f>
        <v/>
      </c>
      <c r="N244" s="178" t="str">
        <f t="shared" si="1"/>
        <v/>
      </c>
      <c r="O244" s="142"/>
      <c r="P244" s="1"/>
      <c r="Q244" s="1"/>
      <c r="R244" s="1"/>
      <c r="S244" s="1">
        <f t="shared" si="0"/>
        <v>0</v>
      </c>
      <c r="T244" s="1"/>
      <c r="U244" s="1"/>
      <c r="V244" s="1"/>
      <c r="W244" s="1"/>
      <c r="X244" s="1"/>
      <c r="Y244" s="1"/>
      <c r="Z244" s="1"/>
    </row>
    <row r="245" spans="1:26" ht="15.75" customHeight="1" x14ac:dyDescent="0.2">
      <c r="A245" s="1"/>
      <c r="B245" s="1"/>
      <c r="C245" s="1"/>
      <c r="D245" s="166">
        <v>239</v>
      </c>
      <c r="E245" s="177"/>
      <c r="F245" s="14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39" t="str">
        <f t="array" ref="K245">IFERROR(INDEX('Z7 TARGET CREATION'!$C$3:$F$40,MATCH(E245,'Z7 TARGET CREATION'!$B$3:$B$40,0),MATCH(I245,'Z7 TARGET CREATION'!$C$2:$F$2,0)),"")</f>
        <v/>
      </c>
      <c r="L245" s="39" t="str">
        <f>IF(E245="","",VLOOKUP(E245,'Z7 TARGET CREATION'!$G$3:$I$40,3,FALSE))</f>
        <v/>
      </c>
      <c r="M245" s="40" t="str">
        <f>IF(E245="","",VLOOKUP(E245,'Z7 TARGET CREATION'!$G$3:$H$40,2, FALSE))</f>
        <v/>
      </c>
      <c r="N245" s="178" t="str">
        <f t="shared" si="1"/>
        <v/>
      </c>
      <c r="O245" s="142"/>
      <c r="P245" s="1"/>
      <c r="Q245" s="1"/>
      <c r="R245" s="1"/>
      <c r="S245" s="1">
        <f t="shared" si="0"/>
        <v>0</v>
      </c>
      <c r="T245" s="1"/>
      <c r="U245" s="1"/>
      <c r="V245" s="1"/>
      <c r="W245" s="1"/>
      <c r="X245" s="1"/>
      <c r="Y245" s="1"/>
      <c r="Z245" s="1"/>
    </row>
    <row r="246" spans="1:26" ht="15.75" customHeight="1" x14ac:dyDescent="0.2">
      <c r="A246" s="1"/>
      <c r="B246" s="1"/>
      <c r="C246" s="1"/>
      <c r="D246" s="166">
        <v>240</v>
      </c>
      <c r="E246" s="177"/>
      <c r="F246" s="14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39" t="str">
        <f t="array" ref="K246">IFERROR(INDEX('Z7 TARGET CREATION'!$C$3:$F$40,MATCH(E246,'Z7 TARGET CREATION'!$B$3:$B$40,0),MATCH(I246,'Z7 TARGET CREATION'!$C$2:$F$2,0)),"")</f>
        <v/>
      </c>
      <c r="L246" s="39" t="str">
        <f>IF(E246="","",VLOOKUP(E246,'Z7 TARGET CREATION'!$G$3:$I$40,3,FALSE))</f>
        <v/>
      </c>
      <c r="M246" s="40" t="str">
        <f>IF(E246="","",VLOOKUP(E246,'Z7 TARGET CREATION'!$G$3:$H$40,2, FALSE))</f>
        <v/>
      </c>
      <c r="N246" s="178" t="str">
        <f t="shared" si="1"/>
        <v/>
      </c>
      <c r="O246" s="142"/>
      <c r="P246" s="1"/>
      <c r="Q246" s="1"/>
      <c r="R246" s="1"/>
      <c r="S246" s="1">
        <f t="shared" si="0"/>
        <v>0</v>
      </c>
      <c r="T246" s="1"/>
      <c r="U246" s="1"/>
      <c r="V246" s="1"/>
      <c r="W246" s="1"/>
      <c r="X246" s="1"/>
      <c r="Y246" s="1"/>
      <c r="Z246" s="1"/>
    </row>
    <row r="247" spans="1:26" ht="15.75" customHeight="1" x14ac:dyDescent="0.2">
      <c r="A247" s="1"/>
      <c r="B247" s="1"/>
      <c r="C247" s="1"/>
      <c r="D247" s="166">
        <v>241</v>
      </c>
      <c r="E247" s="177"/>
      <c r="F247" s="14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39" t="str">
        <f t="array" ref="K247">IFERROR(INDEX('Z7 TARGET CREATION'!$C$3:$F$40,MATCH(E247,'Z7 TARGET CREATION'!$B$3:$B$40,0),MATCH(I247,'Z7 TARGET CREATION'!$C$2:$F$2,0)),"")</f>
        <v/>
      </c>
      <c r="L247" s="39" t="str">
        <f>IF(E247="","",VLOOKUP(E247,'Z7 TARGET CREATION'!$G$3:$I$40,3,FALSE))</f>
        <v/>
      </c>
      <c r="M247" s="40" t="str">
        <f>IF(E247="","",VLOOKUP(E247,'Z7 TARGET CREATION'!$G$3:$H$40,2, FALSE))</f>
        <v/>
      </c>
      <c r="N247" s="178" t="str">
        <f t="shared" si="1"/>
        <v/>
      </c>
      <c r="O247" s="142"/>
      <c r="P247" s="1"/>
      <c r="Q247" s="1"/>
      <c r="R247" s="1"/>
      <c r="S247" s="1">
        <f t="shared" si="0"/>
        <v>0</v>
      </c>
      <c r="T247" s="1"/>
      <c r="U247" s="1"/>
      <c r="V247" s="1"/>
      <c r="W247" s="1"/>
      <c r="X247" s="1"/>
      <c r="Y247" s="1"/>
      <c r="Z247" s="1"/>
    </row>
    <row r="248" spans="1:26" ht="15.75" customHeight="1" x14ac:dyDescent="0.2">
      <c r="A248" s="1"/>
      <c r="B248" s="1"/>
      <c r="C248" s="1"/>
      <c r="D248" s="166">
        <v>242</v>
      </c>
      <c r="E248" s="177"/>
      <c r="F248" s="14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39" t="str">
        <f t="array" ref="K248">IFERROR(INDEX('Z7 TARGET CREATION'!$C$3:$F$40,MATCH(E248,'Z7 TARGET CREATION'!$B$3:$B$40,0),MATCH(I248,'Z7 TARGET CREATION'!$C$2:$F$2,0)),"")</f>
        <v/>
      </c>
      <c r="L248" s="39" t="str">
        <f>IF(E248="","",VLOOKUP(E248,'Z7 TARGET CREATION'!$G$3:$I$40,3,FALSE))</f>
        <v/>
      </c>
      <c r="M248" s="40" t="str">
        <f>IF(E248="","",VLOOKUP(E248,'Z7 TARGET CREATION'!$G$3:$H$40,2, FALSE))</f>
        <v/>
      </c>
      <c r="N248" s="178" t="str">
        <f t="shared" si="1"/>
        <v/>
      </c>
      <c r="O248" s="142"/>
      <c r="P248" s="1"/>
      <c r="Q248" s="1"/>
      <c r="R248" s="1"/>
      <c r="S248" s="1">
        <f t="shared" si="0"/>
        <v>0</v>
      </c>
      <c r="T248" s="1"/>
      <c r="U248" s="1"/>
      <c r="V248" s="1"/>
      <c r="W248" s="1"/>
      <c r="X248" s="1"/>
      <c r="Y248" s="1"/>
      <c r="Z248" s="1"/>
    </row>
    <row r="249" spans="1:26" ht="15.75" customHeight="1" x14ac:dyDescent="0.2">
      <c r="A249" s="1"/>
      <c r="B249" s="1"/>
      <c r="C249" s="1"/>
      <c r="D249" s="166">
        <v>243</v>
      </c>
      <c r="E249" s="177"/>
      <c r="F249" s="14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39" t="str">
        <f t="array" ref="K249">IFERROR(INDEX('Z7 TARGET CREATION'!$C$3:$F$40,MATCH(E249,'Z7 TARGET CREATION'!$B$3:$B$40,0),MATCH(I249,'Z7 TARGET CREATION'!$C$2:$F$2,0)),"")</f>
        <v/>
      </c>
      <c r="L249" s="39" t="str">
        <f>IF(E249="","",VLOOKUP(E249,'Z7 TARGET CREATION'!$G$3:$I$40,3,FALSE))</f>
        <v/>
      </c>
      <c r="M249" s="40" t="str">
        <f>IF(E249="","",VLOOKUP(E249,'Z7 TARGET CREATION'!$G$3:$H$40,2, FALSE))</f>
        <v/>
      </c>
      <c r="N249" s="178" t="str">
        <f t="shared" si="1"/>
        <v/>
      </c>
      <c r="O249" s="142"/>
      <c r="P249" s="1"/>
      <c r="Q249" s="1"/>
      <c r="R249" s="1"/>
      <c r="S249" s="1">
        <f t="shared" si="0"/>
        <v>0</v>
      </c>
      <c r="T249" s="1"/>
      <c r="U249" s="1"/>
      <c r="V249" s="1"/>
      <c r="W249" s="1"/>
      <c r="X249" s="1"/>
      <c r="Y249" s="1"/>
      <c r="Z249" s="1"/>
    </row>
    <row r="250" spans="1:26" ht="15.75" customHeight="1" x14ac:dyDescent="0.2">
      <c r="A250" s="1"/>
      <c r="B250" s="1"/>
      <c r="C250" s="1"/>
      <c r="D250" s="166">
        <v>244</v>
      </c>
      <c r="E250" s="177"/>
      <c r="F250" s="14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39" t="str">
        <f t="array" ref="K250">IFERROR(INDEX('Z7 TARGET CREATION'!$C$3:$F$40,MATCH(E250,'Z7 TARGET CREATION'!$B$3:$B$40,0),MATCH(I250,'Z7 TARGET CREATION'!$C$2:$F$2,0)),"")</f>
        <v/>
      </c>
      <c r="L250" s="39" t="str">
        <f>IF(E250="","",VLOOKUP(E250,'Z7 TARGET CREATION'!$G$3:$I$40,3,FALSE))</f>
        <v/>
      </c>
      <c r="M250" s="40" t="str">
        <f>IF(E250="","",VLOOKUP(E250,'Z7 TARGET CREATION'!$G$3:$H$40,2, FALSE))</f>
        <v/>
      </c>
      <c r="N250" s="178" t="str">
        <f t="shared" si="1"/>
        <v/>
      </c>
      <c r="O250" s="142"/>
      <c r="P250" s="1"/>
      <c r="Q250" s="1"/>
      <c r="R250" s="1"/>
      <c r="S250" s="1">
        <f t="shared" si="0"/>
        <v>0</v>
      </c>
      <c r="T250" s="1"/>
      <c r="U250" s="1"/>
      <c r="V250" s="1"/>
      <c r="W250" s="1"/>
      <c r="X250" s="1"/>
      <c r="Y250" s="1"/>
      <c r="Z250" s="1"/>
    </row>
    <row r="251" spans="1:26" ht="15.75" customHeight="1" x14ac:dyDescent="0.2">
      <c r="A251" s="1"/>
      <c r="B251" s="1"/>
      <c r="C251" s="1"/>
      <c r="D251" s="166">
        <v>245</v>
      </c>
      <c r="E251" s="177"/>
      <c r="F251" s="14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39" t="str">
        <f t="array" ref="K251">IFERROR(INDEX('Z7 TARGET CREATION'!$C$3:$F$40,MATCH(E251,'Z7 TARGET CREATION'!$B$3:$B$40,0),MATCH(I251,'Z7 TARGET CREATION'!$C$2:$F$2,0)),"")</f>
        <v/>
      </c>
      <c r="L251" s="39" t="str">
        <f>IF(E251="","",VLOOKUP(E251,'Z7 TARGET CREATION'!$G$3:$I$40,3,FALSE))</f>
        <v/>
      </c>
      <c r="M251" s="40" t="str">
        <f>IF(E251="","",VLOOKUP(E251,'Z7 TARGET CREATION'!$G$3:$H$40,2, FALSE))</f>
        <v/>
      </c>
      <c r="N251" s="178" t="str">
        <f t="shared" si="1"/>
        <v/>
      </c>
      <c r="O251" s="142"/>
      <c r="P251" s="1"/>
      <c r="Q251" s="1"/>
      <c r="R251" s="1"/>
      <c r="S251" s="1">
        <f t="shared" si="0"/>
        <v>0</v>
      </c>
      <c r="T251" s="1"/>
      <c r="U251" s="1"/>
      <c r="V251" s="1"/>
      <c r="W251" s="1"/>
      <c r="X251" s="1"/>
      <c r="Y251" s="1"/>
      <c r="Z251" s="1"/>
    </row>
    <row r="252" spans="1:26" ht="15.75" customHeight="1" x14ac:dyDescent="0.2">
      <c r="A252" s="1"/>
      <c r="B252" s="1"/>
      <c r="C252" s="1"/>
      <c r="D252" s="166">
        <v>246</v>
      </c>
      <c r="E252" s="177"/>
      <c r="F252" s="14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39" t="str">
        <f t="array" ref="K252">IFERROR(INDEX('Z7 TARGET CREATION'!$C$3:$F$40,MATCH(E252,'Z7 TARGET CREATION'!$B$3:$B$40,0),MATCH(I252,'Z7 TARGET CREATION'!$C$2:$F$2,0)),"")</f>
        <v/>
      </c>
      <c r="L252" s="39" t="str">
        <f>IF(E252="","",VLOOKUP(E252,'Z7 TARGET CREATION'!$G$3:$I$40,3,FALSE))</f>
        <v/>
      </c>
      <c r="M252" s="40" t="str">
        <f>IF(E252="","",VLOOKUP(E252,'Z7 TARGET CREATION'!$G$3:$H$40,2, FALSE))</f>
        <v/>
      </c>
      <c r="N252" s="178" t="str">
        <f t="shared" si="1"/>
        <v/>
      </c>
      <c r="O252" s="142"/>
      <c r="P252" s="1"/>
      <c r="Q252" s="1"/>
      <c r="R252" s="1"/>
      <c r="S252" s="1">
        <f t="shared" si="0"/>
        <v>0</v>
      </c>
      <c r="T252" s="1"/>
      <c r="U252" s="1"/>
      <c r="V252" s="1"/>
      <c r="W252" s="1"/>
      <c r="X252" s="1"/>
      <c r="Y252" s="1"/>
      <c r="Z252" s="1"/>
    </row>
    <row r="253" spans="1:26" ht="15.75" customHeight="1" x14ac:dyDescent="0.2">
      <c r="A253" s="1"/>
      <c r="B253" s="1"/>
      <c r="C253" s="1"/>
      <c r="D253" s="166">
        <v>247</v>
      </c>
      <c r="E253" s="177"/>
      <c r="F253" s="14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39" t="str">
        <f t="array" ref="K253">IFERROR(INDEX('Z7 TARGET CREATION'!$C$3:$F$40,MATCH(E253,'Z7 TARGET CREATION'!$B$3:$B$40,0),MATCH(I253,'Z7 TARGET CREATION'!$C$2:$F$2,0)),"")</f>
        <v/>
      </c>
      <c r="L253" s="39" t="str">
        <f>IF(E253="","",VLOOKUP(E253,'Z7 TARGET CREATION'!$G$3:$I$40,3,FALSE))</f>
        <v/>
      </c>
      <c r="M253" s="40" t="str">
        <f>IF(E253="","",VLOOKUP(E253,'Z7 TARGET CREATION'!$G$3:$H$40,2, FALSE))</f>
        <v/>
      </c>
      <c r="N253" s="178" t="str">
        <f t="shared" si="1"/>
        <v/>
      </c>
      <c r="O253" s="142"/>
      <c r="P253" s="1"/>
      <c r="Q253" s="1"/>
      <c r="R253" s="1"/>
      <c r="S253" s="1">
        <f t="shared" si="0"/>
        <v>0</v>
      </c>
      <c r="T253" s="1"/>
      <c r="U253" s="1"/>
      <c r="V253" s="1"/>
      <c r="W253" s="1"/>
      <c r="X253" s="1"/>
      <c r="Y253" s="1"/>
      <c r="Z253" s="1"/>
    </row>
    <row r="254" spans="1:26" ht="15.75" customHeight="1" x14ac:dyDescent="0.2">
      <c r="A254" s="1"/>
      <c r="B254" s="1"/>
      <c r="C254" s="1"/>
      <c r="D254" s="169">
        <v>248</v>
      </c>
      <c r="E254" s="177"/>
      <c r="F254" s="143"/>
      <c r="G254" s="144" t="str">
        <f>IFERROR(VLOOKUP(E254,'Z1 HAB CLASS'!$D$4:$E$45,2,FALSE)," ")</f>
        <v xml:space="preserve"> </v>
      </c>
      <c r="H254" s="145" t="str">
        <f>IFERROR(VLOOKUP(G254,'Z1 HAB CLASS'!$L$3:$N$9,2,FALSE)," ")</f>
        <v xml:space="preserve"> </v>
      </c>
      <c r="I254" s="146"/>
      <c r="J254" s="145" t="str">
        <f>IFERROR(VLOOKUP(I254,'Z3 CONDITION VALUE'!$A$3:$B$5,2,FALSE)," ")</f>
        <v xml:space="preserve"> </v>
      </c>
      <c r="K254" s="144" t="str">
        <f t="array" ref="K254">IFERROR(INDEX('Z7 TARGET CREATION'!$C$3:$F$40,MATCH(E254,'Z7 TARGET CREATION'!$B$3:$B$40,0),MATCH(I254,'Z7 TARGET CREATION'!$C$2:$F$2,0)),"")</f>
        <v/>
      </c>
      <c r="L254" s="144" t="str">
        <f>IF(E254="","",VLOOKUP(E254,'Z7 TARGET CREATION'!$G$3:$I$40,3,FALSE))</f>
        <v/>
      </c>
      <c r="M254" s="145" t="str">
        <f>IF(E254="","",VLOOKUP(E254,'Z7 TARGET CREATION'!$G$3:$H$40,2, FALSE))</f>
        <v/>
      </c>
      <c r="N254" s="178" t="str">
        <f t="shared" si="1"/>
        <v/>
      </c>
      <c r="O254" s="148"/>
      <c r="P254" s="1"/>
      <c r="Q254" s="1"/>
      <c r="R254" s="1"/>
      <c r="S254" s="1">
        <f t="shared" si="0"/>
        <v>0</v>
      </c>
      <c r="T254" s="1"/>
      <c r="U254" s="1"/>
      <c r="V254" s="1"/>
      <c r="W254" s="1"/>
      <c r="X254" s="1"/>
      <c r="Y254" s="1"/>
      <c r="Z254" s="1"/>
    </row>
    <row r="255" spans="1:26" ht="15.75" customHeight="1" x14ac:dyDescent="0.2">
      <c r="A255" s="1"/>
      <c r="B255" s="1"/>
      <c r="C255" s="1"/>
      <c r="D255" s="1"/>
      <c r="E255" s="149" t="s">
        <v>70</v>
      </c>
      <c r="F255" s="150">
        <f>SUM(F7:F254)</f>
        <v>0</v>
      </c>
      <c r="G255" s="1"/>
      <c r="H255" s="1"/>
      <c r="I255" s="1"/>
      <c r="J255" s="1"/>
      <c r="K255" s="2"/>
      <c r="L255" s="2"/>
      <c r="M255" s="179" t="s">
        <v>82</v>
      </c>
      <c r="N255" s="150">
        <f>SUM(N7:N254)</f>
        <v>0</v>
      </c>
      <c r="O255" s="25"/>
      <c r="P255" s="1"/>
      <c r="Q255" s="1"/>
      <c r="R255" s="1"/>
      <c r="S255" s="1">
        <f t="shared" si="0"/>
        <v>1</v>
      </c>
      <c r="T255" s="1"/>
      <c r="U255" s="1"/>
      <c r="V255" s="1"/>
      <c r="W255" s="1"/>
      <c r="X255" s="1"/>
      <c r="Y255" s="1"/>
      <c r="Z255" s="1"/>
    </row>
    <row r="256" spans="1:26" ht="15.75" customHeight="1" x14ac:dyDescent="0.2">
      <c r="A256" s="1"/>
      <c r="B256" s="1"/>
      <c r="C256" s="1"/>
      <c r="D256" s="1"/>
      <c r="E256" s="2"/>
      <c r="F256" s="2"/>
      <c r="G256" s="1"/>
      <c r="H256" s="1"/>
      <c r="I256" s="1"/>
      <c r="J256" s="1"/>
      <c r="K256" s="2"/>
      <c r="L256" s="2"/>
      <c r="M256" s="2"/>
      <c r="N256" s="2"/>
      <c r="O256" s="25"/>
      <c r="P256" s="1"/>
      <c r="Q256" s="1"/>
      <c r="R256" s="1"/>
      <c r="S256" s="1">
        <f t="shared" si="0"/>
        <v>0</v>
      </c>
      <c r="T256" s="1"/>
      <c r="U256" s="1"/>
      <c r="V256" s="1"/>
      <c r="W256" s="1"/>
      <c r="X256" s="1"/>
      <c r="Y256" s="1"/>
      <c r="Z256" s="1"/>
    </row>
    <row r="257" spans="1:26" ht="15.75" customHeight="1" x14ac:dyDescent="0.2">
      <c r="A257" s="1"/>
      <c r="B257" s="1"/>
      <c r="C257" s="1"/>
      <c r="D257" s="1"/>
      <c r="E257" s="2"/>
      <c r="F257" s="2"/>
      <c r="G257" s="1"/>
      <c r="H257" s="1"/>
      <c r="I257" s="1"/>
      <c r="J257" s="1"/>
      <c r="K257" s="2"/>
      <c r="L257" s="2"/>
      <c r="M257" s="2"/>
      <c r="N257" s="2"/>
      <c r="O257" s="25"/>
      <c r="P257" s="1"/>
      <c r="Q257" s="1"/>
      <c r="R257" s="1"/>
      <c r="S257" s="1"/>
      <c r="T257" s="1"/>
      <c r="U257" s="1"/>
      <c r="V257" s="1"/>
      <c r="W257" s="1"/>
      <c r="X257" s="1"/>
      <c r="Y257" s="1"/>
      <c r="Z257" s="1"/>
    </row>
    <row r="258" spans="1:26" ht="15.75" customHeight="1" x14ac:dyDescent="0.2">
      <c r="A258" s="1"/>
      <c r="B258" s="1"/>
      <c r="C258" s="1"/>
      <c r="D258" s="1"/>
      <c r="E258" s="2"/>
      <c r="F258" s="2"/>
      <c r="G258" s="1"/>
      <c r="H258" s="1"/>
      <c r="I258" s="1"/>
      <c r="J258" s="1"/>
      <c r="K258" s="2"/>
      <c r="L258" s="2"/>
      <c r="M258" s="2"/>
      <c r="N258" s="2"/>
      <c r="O258" s="25"/>
      <c r="P258" s="1"/>
      <c r="Q258" s="1"/>
      <c r="R258" s="1"/>
      <c r="S258" s="1"/>
      <c r="T258" s="1"/>
      <c r="U258" s="1"/>
      <c r="V258" s="1"/>
      <c r="W258" s="1"/>
      <c r="X258" s="1"/>
      <c r="Y258" s="1"/>
      <c r="Z258" s="1"/>
    </row>
    <row r="259" spans="1:26" ht="15.75" customHeight="1" x14ac:dyDescent="0.2">
      <c r="A259" s="1"/>
      <c r="B259" s="1"/>
      <c r="C259" s="1"/>
      <c r="D259" s="1"/>
      <c r="E259" s="2"/>
      <c r="F259" s="2"/>
      <c r="G259" s="1"/>
      <c r="H259" s="1"/>
      <c r="I259" s="1"/>
      <c r="J259" s="1"/>
      <c r="K259" s="2"/>
      <c r="L259" s="2"/>
      <c r="M259" s="2"/>
      <c r="N259" s="2"/>
      <c r="O259" s="25"/>
      <c r="P259" s="1"/>
      <c r="Q259" s="1"/>
      <c r="R259" s="1"/>
      <c r="S259" s="1"/>
      <c r="T259" s="1"/>
      <c r="U259" s="1"/>
      <c r="V259" s="1"/>
      <c r="W259" s="1"/>
      <c r="X259" s="1"/>
      <c r="Y259" s="1"/>
      <c r="Z259" s="1"/>
    </row>
    <row r="260" spans="1:26" ht="15.75" customHeight="1" x14ac:dyDescent="0.2">
      <c r="A260" s="1"/>
      <c r="B260" s="1"/>
      <c r="C260" s="1"/>
      <c r="D260" s="1"/>
      <c r="E260" s="2"/>
      <c r="F260" s="2"/>
      <c r="G260" s="1"/>
      <c r="H260" s="1"/>
      <c r="I260" s="1"/>
      <c r="J260" s="1"/>
      <c r="K260" s="2"/>
      <c r="L260" s="2"/>
      <c r="M260" s="2"/>
      <c r="N260" s="2"/>
      <c r="O260" s="25"/>
      <c r="P260" s="1"/>
      <c r="Q260" s="1"/>
      <c r="R260" s="1"/>
      <c r="S260" s="1"/>
      <c r="T260" s="1"/>
      <c r="U260" s="1"/>
      <c r="V260" s="1"/>
      <c r="W260" s="1"/>
      <c r="X260" s="1"/>
      <c r="Y260" s="1"/>
      <c r="Z260" s="1"/>
    </row>
    <row r="261" spans="1:26" ht="15.75" customHeight="1" x14ac:dyDescent="0.2">
      <c r="A261" s="1"/>
      <c r="B261" s="1"/>
      <c r="C261" s="1"/>
      <c r="D261" s="1"/>
      <c r="E261" s="2"/>
      <c r="F261" s="2"/>
      <c r="G261" s="1"/>
      <c r="H261" s="1"/>
      <c r="I261" s="1"/>
      <c r="J261" s="1"/>
      <c r="K261" s="2"/>
      <c r="L261" s="2"/>
      <c r="M261" s="2"/>
      <c r="N261" s="2"/>
      <c r="O261" s="25"/>
      <c r="P261" s="1"/>
      <c r="Q261" s="1"/>
      <c r="R261" s="1"/>
      <c r="S261" s="1"/>
      <c r="T261" s="1"/>
      <c r="U261" s="1"/>
      <c r="V261" s="1"/>
      <c r="W261" s="1"/>
      <c r="X261" s="1"/>
      <c r="Y261" s="1"/>
      <c r="Z261" s="1"/>
    </row>
    <row r="262" spans="1:26" ht="15.75" customHeight="1" x14ac:dyDescent="0.2">
      <c r="A262" s="1"/>
      <c r="B262" s="1"/>
      <c r="C262" s="1"/>
      <c r="D262" s="1"/>
      <c r="E262" s="2"/>
      <c r="F262" s="2"/>
      <c r="G262" s="1"/>
      <c r="H262" s="1"/>
      <c r="I262" s="1"/>
      <c r="J262" s="1"/>
      <c r="K262" s="2"/>
      <c r="L262" s="2"/>
      <c r="M262" s="2"/>
      <c r="N262" s="2"/>
      <c r="O262" s="25"/>
      <c r="P262" s="1"/>
      <c r="Q262" s="1"/>
      <c r="R262" s="1"/>
      <c r="S262" s="1"/>
      <c r="T262" s="1"/>
      <c r="U262" s="1"/>
      <c r="V262" s="1"/>
      <c r="W262" s="1"/>
      <c r="X262" s="1"/>
      <c r="Y262" s="1"/>
      <c r="Z262" s="1"/>
    </row>
    <row r="263" spans="1:26" ht="15.75" customHeight="1" x14ac:dyDescent="0.2">
      <c r="A263" s="1"/>
      <c r="B263" s="1"/>
      <c r="C263" s="1"/>
      <c r="D263" s="1"/>
      <c r="E263" s="2"/>
      <c r="F263" s="2"/>
      <c r="G263" s="1"/>
      <c r="H263" s="1"/>
      <c r="I263" s="1"/>
      <c r="J263" s="1"/>
      <c r="K263" s="2"/>
      <c r="L263" s="2"/>
      <c r="M263" s="2"/>
      <c r="N263" s="2"/>
      <c r="O263" s="25"/>
      <c r="P263" s="1"/>
      <c r="Q263" s="1"/>
      <c r="R263" s="1"/>
      <c r="S263" s="1"/>
      <c r="T263" s="1"/>
      <c r="U263" s="1"/>
      <c r="V263" s="1"/>
      <c r="W263" s="1"/>
      <c r="X263" s="1"/>
      <c r="Y263" s="1"/>
      <c r="Z263" s="1"/>
    </row>
    <row r="264" spans="1:26" ht="15.75" customHeight="1" x14ac:dyDescent="0.2">
      <c r="A264" s="1"/>
      <c r="B264" s="1"/>
      <c r="C264" s="1"/>
      <c r="D264" s="1"/>
      <c r="E264" s="2"/>
      <c r="F264" s="2"/>
      <c r="G264" s="1"/>
      <c r="H264" s="1"/>
      <c r="I264" s="1"/>
      <c r="J264" s="1"/>
      <c r="K264" s="2"/>
      <c r="L264" s="2"/>
      <c r="M264" s="2"/>
      <c r="N264" s="2"/>
      <c r="O264" s="25"/>
      <c r="P264" s="1"/>
      <c r="Q264" s="1"/>
      <c r="R264" s="1"/>
      <c r="S264" s="1"/>
      <c r="T264" s="1"/>
      <c r="U264" s="1"/>
      <c r="V264" s="1"/>
      <c r="W264" s="1"/>
      <c r="X264" s="1"/>
      <c r="Y264" s="1"/>
      <c r="Z264" s="1"/>
    </row>
    <row r="265" spans="1:26" ht="15.75" customHeight="1" x14ac:dyDescent="0.2">
      <c r="A265" s="1"/>
      <c r="B265" s="1"/>
      <c r="C265" s="1"/>
      <c r="D265" s="1"/>
      <c r="E265" s="2"/>
      <c r="F265" s="2"/>
      <c r="G265" s="1"/>
      <c r="H265" s="1"/>
      <c r="I265" s="1"/>
      <c r="J265" s="1"/>
      <c r="K265" s="2"/>
      <c r="L265" s="2"/>
      <c r="M265" s="2"/>
      <c r="N265" s="2"/>
      <c r="O265" s="25"/>
      <c r="P265" s="1"/>
      <c r="Q265" s="1"/>
      <c r="R265" s="1"/>
      <c r="S265" s="1"/>
      <c r="T265" s="1"/>
      <c r="U265" s="1"/>
      <c r="V265" s="1"/>
      <c r="W265" s="1"/>
      <c r="X265" s="1"/>
      <c r="Y265" s="1"/>
      <c r="Z265" s="1"/>
    </row>
    <row r="266" spans="1:26" ht="15.75" customHeight="1" x14ac:dyDescent="0.2">
      <c r="A266" s="1"/>
      <c r="B266" s="1"/>
      <c r="C266" s="1"/>
      <c r="D266" s="1"/>
      <c r="E266" s="2"/>
      <c r="F266" s="2"/>
      <c r="G266" s="1"/>
      <c r="H266" s="1"/>
      <c r="I266" s="1"/>
      <c r="J266" s="1"/>
      <c r="K266" s="2"/>
      <c r="L266" s="2"/>
      <c r="M266" s="2"/>
      <c r="N266" s="2"/>
      <c r="O266" s="25"/>
      <c r="P266" s="1"/>
      <c r="Q266" s="1"/>
      <c r="R266" s="1"/>
      <c r="S266" s="1"/>
      <c r="T266" s="1"/>
      <c r="U266" s="1"/>
      <c r="V266" s="1"/>
      <c r="W266" s="1"/>
      <c r="X266" s="1"/>
      <c r="Y266" s="1"/>
      <c r="Z266" s="1"/>
    </row>
    <row r="267" spans="1:26" ht="15.75" customHeight="1" x14ac:dyDescent="0.2">
      <c r="A267" s="1"/>
      <c r="B267" s="1"/>
      <c r="C267" s="1"/>
      <c r="D267" s="1"/>
      <c r="E267" s="2"/>
      <c r="F267" s="2"/>
      <c r="G267" s="1"/>
      <c r="H267" s="1"/>
      <c r="I267" s="1"/>
      <c r="J267" s="1"/>
      <c r="K267" s="2"/>
      <c r="L267" s="2"/>
      <c r="M267" s="2"/>
      <c r="N267" s="2"/>
      <c r="O267" s="25"/>
      <c r="P267" s="1"/>
      <c r="Q267" s="1"/>
      <c r="R267" s="1"/>
      <c r="S267" s="1"/>
      <c r="T267" s="1"/>
      <c r="U267" s="1"/>
      <c r="V267" s="1"/>
      <c r="W267" s="1"/>
      <c r="X267" s="1"/>
      <c r="Y267" s="1"/>
      <c r="Z267" s="1"/>
    </row>
    <row r="268" spans="1:26" ht="15.75" customHeight="1" x14ac:dyDescent="0.2">
      <c r="A268" s="1"/>
      <c r="B268" s="1"/>
      <c r="C268" s="1"/>
      <c r="D268" s="1"/>
      <c r="E268" s="2"/>
      <c r="F268" s="2"/>
      <c r="G268" s="1"/>
      <c r="H268" s="1"/>
      <c r="I268" s="1"/>
      <c r="J268" s="1"/>
      <c r="K268" s="2"/>
      <c r="L268" s="2"/>
      <c r="M268" s="2"/>
      <c r="N268" s="2"/>
      <c r="O268" s="25"/>
      <c r="P268" s="1"/>
      <c r="Q268" s="1"/>
      <c r="R268" s="1"/>
      <c r="S268" s="1"/>
      <c r="T268" s="1"/>
      <c r="U268" s="1"/>
      <c r="V268" s="1"/>
      <c r="W268" s="1"/>
      <c r="X268" s="1"/>
      <c r="Y268" s="1"/>
      <c r="Z268" s="1"/>
    </row>
    <row r="269" spans="1:26" ht="15.75" customHeight="1" x14ac:dyDescent="0.2">
      <c r="A269" s="1"/>
      <c r="B269" s="1"/>
      <c r="C269" s="1"/>
      <c r="D269" s="1"/>
      <c r="E269" s="2"/>
      <c r="F269" s="2"/>
      <c r="G269" s="1"/>
      <c r="H269" s="1"/>
      <c r="I269" s="1"/>
      <c r="J269" s="1"/>
      <c r="K269" s="2"/>
      <c r="L269" s="2"/>
      <c r="M269" s="2"/>
      <c r="N269" s="2"/>
      <c r="O269" s="25"/>
      <c r="P269" s="1"/>
      <c r="Q269" s="1"/>
      <c r="R269" s="1"/>
      <c r="S269" s="1"/>
      <c r="T269" s="1"/>
      <c r="U269" s="1"/>
      <c r="V269" s="1"/>
      <c r="W269" s="1"/>
      <c r="X269" s="1"/>
      <c r="Y269" s="1"/>
      <c r="Z269" s="1"/>
    </row>
    <row r="270" spans="1:26" ht="15.75" customHeight="1" x14ac:dyDescent="0.2">
      <c r="A270" s="1"/>
      <c r="B270" s="1"/>
      <c r="C270" s="1"/>
      <c r="D270" s="1"/>
      <c r="E270" s="2"/>
      <c r="F270" s="2"/>
      <c r="G270" s="1"/>
      <c r="H270" s="1"/>
      <c r="I270" s="1"/>
      <c r="J270" s="1"/>
      <c r="K270" s="2"/>
      <c r="L270" s="2"/>
      <c r="M270" s="2"/>
      <c r="N270" s="2"/>
      <c r="O270" s="25"/>
      <c r="P270" s="1"/>
      <c r="Q270" s="1"/>
      <c r="R270" s="1"/>
      <c r="S270" s="1"/>
      <c r="T270" s="1"/>
      <c r="U270" s="1"/>
      <c r="V270" s="1"/>
      <c r="W270" s="1"/>
      <c r="X270" s="1"/>
      <c r="Y270" s="1"/>
      <c r="Z270" s="1"/>
    </row>
    <row r="271" spans="1:26" ht="15.75" customHeight="1" x14ac:dyDescent="0.2">
      <c r="A271" s="1"/>
      <c r="B271" s="1"/>
      <c r="C271" s="1"/>
      <c r="D271" s="1"/>
      <c r="E271" s="2"/>
      <c r="F271" s="2"/>
      <c r="G271" s="1"/>
      <c r="H271" s="1"/>
      <c r="I271" s="1"/>
      <c r="J271" s="1"/>
      <c r="K271" s="2"/>
      <c r="L271" s="2"/>
      <c r="M271" s="2"/>
      <c r="N271" s="2"/>
      <c r="O271" s="25"/>
      <c r="P271" s="1"/>
      <c r="Q271" s="1"/>
      <c r="R271" s="1"/>
      <c r="S271" s="1"/>
      <c r="T271" s="1"/>
      <c r="U271" s="1"/>
      <c r="V271" s="1"/>
      <c r="W271" s="1"/>
      <c r="X271" s="1"/>
      <c r="Y271" s="1"/>
      <c r="Z271" s="1"/>
    </row>
    <row r="272" spans="1:26" ht="15.75" customHeight="1" x14ac:dyDescent="0.2">
      <c r="A272" s="1"/>
      <c r="B272" s="1"/>
      <c r="C272" s="1"/>
      <c r="D272" s="1"/>
      <c r="E272" s="2"/>
      <c r="F272" s="2"/>
      <c r="G272" s="1"/>
      <c r="H272" s="1"/>
      <c r="I272" s="1"/>
      <c r="J272" s="1"/>
      <c r="K272" s="2"/>
      <c r="L272" s="2"/>
      <c r="M272" s="2"/>
      <c r="N272" s="2"/>
      <c r="O272" s="25"/>
      <c r="P272" s="1"/>
      <c r="Q272" s="1"/>
      <c r="R272" s="1"/>
      <c r="S272" s="1"/>
      <c r="T272" s="1"/>
      <c r="U272" s="1"/>
      <c r="V272" s="1"/>
      <c r="W272" s="1"/>
      <c r="X272" s="1"/>
      <c r="Y272" s="1"/>
      <c r="Z272" s="1"/>
    </row>
    <row r="273" spans="1:26" ht="15.75" customHeight="1" x14ac:dyDescent="0.2">
      <c r="A273" s="1"/>
      <c r="B273" s="1"/>
      <c r="C273" s="1"/>
      <c r="D273" s="1"/>
      <c r="E273" s="2"/>
      <c r="F273" s="2"/>
      <c r="G273" s="1"/>
      <c r="H273" s="1"/>
      <c r="I273" s="1"/>
      <c r="J273" s="1"/>
      <c r="K273" s="2"/>
      <c r="L273" s="2"/>
      <c r="M273" s="2"/>
      <c r="N273" s="2"/>
      <c r="O273" s="25"/>
      <c r="P273" s="1"/>
      <c r="Q273" s="1"/>
      <c r="R273" s="1"/>
      <c r="S273" s="1"/>
      <c r="T273" s="1"/>
      <c r="U273" s="1"/>
      <c r="V273" s="1"/>
      <c r="W273" s="1"/>
      <c r="X273" s="1"/>
      <c r="Y273" s="1"/>
      <c r="Z273" s="1"/>
    </row>
    <row r="274" spans="1:26" ht="15.75" customHeight="1" x14ac:dyDescent="0.2">
      <c r="A274" s="1"/>
      <c r="B274" s="1"/>
      <c r="C274" s="1"/>
      <c r="D274" s="1"/>
      <c r="E274" s="2"/>
      <c r="F274" s="2"/>
      <c r="G274" s="1"/>
      <c r="H274" s="1"/>
      <c r="I274" s="1"/>
      <c r="J274" s="1"/>
      <c r="K274" s="2"/>
      <c r="L274" s="2"/>
      <c r="M274" s="2"/>
      <c r="N274" s="2"/>
      <c r="O274" s="25"/>
      <c r="P274" s="1"/>
      <c r="Q274" s="1"/>
      <c r="R274" s="1"/>
      <c r="S274" s="1"/>
      <c r="T274" s="1"/>
      <c r="U274" s="1"/>
      <c r="V274" s="1"/>
      <c r="W274" s="1"/>
      <c r="X274" s="1"/>
      <c r="Y274" s="1"/>
      <c r="Z274" s="1"/>
    </row>
    <row r="275" spans="1:26" ht="15.75" customHeight="1" x14ac:dyDescent="0.2">
      <c r="A275" s="1"/>
      <c r="B275" s="1"/>
      <c r="C275" s="1"/>
      <c r="D275" s="1"/>
      <c r="E275" s="2"/>
      <c r="F275" s="2"/>
      <c r="G275" s="1"/>
      <c r="H275" s="1"/>
      <c r="I275" s="1"/>
      <c r="J275" s="1"/>
      <c r="K275" s="2"/>
      <c r="L275" s="2"/>
      <c r="M275" s="2"/>
      <c r="N275" s="2"/>
      <c r="O275" s="25"/>
      <c r="P275" s="1"/>
      <c r="Q275" s="1"/>
      <c r="R275" s="1"/>
      <c r="S275" s="1"/>
      <c r="T275" s="1"/>
      <c r="U275" s="1"/>
      <c r="V275" s="1"/>
      <c r="W275" s="1"/>
      <c r="X275" s="1"/>
      <c r="Y275" s="1"/>
      <c r="Z275" s="1"/>
    </row>
    <row r="276" spans="1:26" ht="15.75" customHeight="1" x14ac:dyDescent="0.2">
      <c r="A276" s="1"/>
      <c r="B276" s="1"/>
      <c r="C276" s="1"/>
      <c r="D276" s="1"/>
      <c r="E276" s="2"/>
      <c r="F276" s="2"/>
      <c r="G276" s="1"/>
      <c r="H276" s="1"/>
      <c r="I276" s="1"/>
      <c r="J276" s="1"/>
      <c r="K276" s="2"/>
      <c r="L276" s="2"/>
      <c r="M276" s="2"/>
      <c r="N276" s="2"/>
      <c r="O276" s="25"/>
      <c r="P276" s="1"/>
      <c r="Q276" s="1"/>
      <c r="R276" s="1"/>
      <c r="S276" s="1"/>
      <c r="T276" s="1"/>
      <c r="U276" s="1"/>
      <c r="V276" s="1"/>
      <c r="W276" s="1"/>
      <c r="X276" s="1"/>
      <c r="Y276" s="1"/>
      <c r="Z276" s="1"/>
    </row>
    <row r="277" spans="1:26" ht="15.75" customHeight="1" x14ac:dyDescent="0.2">
      <c r="A277" s="1"/>
      <c r="B277" s="1"/>
      <c r="C277" s="1"/>
      <c r="D277" s="1"/>
      <c r="E277" s="2"/>
      <c r="F277" s="2"/>
      <c r="G277" s="1"/>
      <c r="H277" s="1"/>
      <c r="I277" s="1"/>
      <c r="J277" s="1"/>
      <c r="K277" s="2"/>
      <c r="L277" s="2"/>
      <c r="M277" s="2"/>
      <c r="N277" s="2"/>
      <c r="O277" s="25"/>
      <c r="P277" s="1"/>
      <c r="Q277" s="1"/>
      <c r="R277" s="1"/>
      <c r="S277" s="1"/>
      <c r="T277" s="1"/>
      <c r="U277" s="1"/>
      <c r="V277" s="1"/>
      <c r="W277" s="1"/>
      <c r="X277" s="1"/>
      <c r="Y277" s="1"/>
      <c r="Z277" s="1"/>
    </row>
    <row r="278" spans="1:26" ht="15.75" customHeight="1" x14ac:dyDescent="0.2">
      <c r="A278" s="1"/>
      <c r="B278" s="1"/>
      <c r="C278" s="1"/>
      <c r="D278" s="1"/>
      <c r="E278" s="2"/>
      <c r="F278" s="2"/>
      <c r="G278" s="1"/>
      <c r="H278" s="1"/>
      <c r="I278" s="1"/>
      <c r="J278" s="1"/>
      <c r="K278" s="2"/>
      <c r="L278" s="2"/>
      <c r="M278" s="2"/>
      <c r="N278" s="2"/>
      <c r="O278" s="25"/>
      <c r="P278" s="1"/>
      <c r="Q278" s="1"/>
      <c r="R278" s="1"/>
      <c r="S278" s="1"/>
      <c r="T278" s="1"/>
      <c r="U278" s="1"/>
      <c r="V278" s="1"/>
      <c r="W278" s="1"/>
      <c r="X278" s="1"/>
      <c r="Y278" s="1"/>
      <c r="Z278" s="1"/>
    </row>
    <row r="279" spans="1:26" ht="15.75" customHeight="1" x14ac:dyDescent="0.2">
      <c r="A279" s="1"/>
      <c r="B279" s="1"/>
      <c r="C279" s="1"/>
      <c r="D279" s="1"/>
      <c r="E279" s="2"/>
      <c r="F279" s="2"/>
      <c r="G279" s="1"/>
      <c r="H279" s="1"/>
      <c r="I279" s="1"/>
      <c r="J279" s="1"/>
      <c r="K279" s="2"/>
      <c r="L279" s="2"/>
      <c r="M279" s="2"/>
      <c r="N279" s="2"/>
      <c r="O279" s="25"/>
      <c r="P279" s="1"/>
      <c r="Q279" s="1"/>
      <c r="R279" s="1"/>
      <c r="S279" s="1"/>
      <c r="T279" s="1"/>
      <c r="U279" s="1"/>
      <c r="V279" s="1"/>
      <c r="W279" s="1"/>
      <c r="X279" s="1"/>
      <c r="Y279" s="1"/>
      <c r="Z279" s="1"/>
    </row>
    <row r="280" spans="1:26" ht="15.75" customHeight="1" x14ac:dyDescent="0.2">
      <c r="A280" s="1"/>
      <c r="B280" s="1"/>
      <c r="C280" s="1"/>
      <c r="D280" s="1"/>
      <c r="E280" s="2"/>
      <c r="F280" s="2"/>
      <c r="G280" s="1"/>
      <c r="H280" s="1"/>
      <c r="I280" s="1"/>
      <c r="J280" s="1"/>
      <c r="K280" s="2"/>
      <c r="L280" s="2"/>
      <c r="M280" s="2"/>
      <c r="N280" s="2"/>
      <c r="O280" s="25"/>
      <c r="P280" s="1"/>
      <c r="Q280" s="1"/>
      <c r="R280" s="1"/>
      <c r="S280" s="1"/>
      <c r="T280" s="1"/>
      <c r="U280" s="1"/>
      <c r="V280" s="1"/>
      <c r="W280" s="1"/>
      <c r="X280" s="1"/>
      <c r="Y280" s="1"/>
      <c r="Z280" s="1"/>
    </row>
    <row r="281" spans="1:26" ht="15.75" customHeight="1" x14ac:dyDescent="0.2">
      <c r="A281" s="1"/>
      <c r="B281" s="1"/>
      <c r="C281" s="1"/>
      <c r="D281" s="1"/>
      <c r="E281" s="2"/>
      <c r="F281" s="2"/>
      <c r="G281" s="1"/>
      <c r="H281" s="1"/>
      <c r="I281" s="1"/>
      <c r="J281" s="1"/>
      <c r="K281" s="2"/>
      <c r="L281" s="2"/>
      <c r="M281" s="2"/>
      <c r="N281" s="2"/>
      <c r="O281" s="25"/>
      <c r="P281" s="1"/>
      <c r="Q281" s="1"/>
      <c r="R281" s="1"/>
      <c r="S281" s="1"/>
      <c r="T281" s="1"/>
      <c r="U281" s="1"/>
      <c r="V281" s="1"/>
      <c r="W281" s="1"/>
      <c r="X281" s="1"/>
      <c r="Y281" s="1"/>
      <c r="Z281" s="1"/>
    </row>
    <row r="282" spans="1:26" ht="15.75" customHeight="1" x14ac:dyDescent="0.2">
      <c r="A282" s="1"/>
      <c r="B282" s="1"/>
      <c r="C282" s="1"/>
      <c r="D282" s="1"/>
      <c r="E282" s="2"/>
      <c r="F282" s="2"/>
      <c r="G282" s="1"/>
      <c r="H282" s="1"/>
      <c r="I282" s="1"/>
      <c r="J282" s="1"/>
      <c r="K282" s="2"/>
      <c r="L282" s="2"/>
      <c r="M282" s="2"/>
      <c r="N282" s="2"/>
      <c r="O282" s="25"/>
      <c r="P282" s="1"/>
      <c r="Q282" s="1"/>
      <c r="R282" s="1"/>
      <c r="S282" s="1"/>
      <c r="T282" s="1"/>
      <c r="U282" s="1"/>
      <c r="V282" s="1"/>
      <c r="W282" s="1"/>
      <c r="X282" s="1"/>
      <c r="Y282" s="1"/>
      <c r="Z282" s="1"/>
    </row>
    <row r="283" spans="1:26" ht="15.75" customHeight="1" x14ac:dyDescent="0.2">
      <c r="A283" s="1"/>
      <c r="B283" s="1"/>
      <c r="C283" s="1"/>
      <c r="D283" s="1"/>
      <c r="E283" s="2"/>
      <c r="F283" s="2"/>
      <c r="G283" s="1"/>
      <c r="H283" s="1"/>
      <c r="I283" s="1"/>
      <c r="J283" s="1"/>
      <c r="K283" s="2"/>
      <c r="L283" s="2"/>
      <c r="M283" s="2"/>
      <c r="N283" s="2"/>
      <c r="O283" s="25"/>
      <c r="P283" s="1"/>
      <c r="Q283" s="1"/>
      <c r="R283" s="1"/>
      <c r="S283" s="1"/>
      <c r="T283" s="1"/>
      <c r="U283" s="1"/>
      <c r="V283" s="1"/>
      <c r="W283" s="1"/>
      <c r="X283" s="1"/>
      <c r="Y283" s="1"/>
      <c r="Z283" s="1"/>
    </row>
    <row r="284" spans="1:26" ht="15.75" customHeight="1" x14ac:dyDescent="0.2">
      <c r="A284" s="1"/>
      <c r="B284" s="1"/>
      <c r="C284" s="1"/>
      <c r="D284" s="1"/>
      <c r="E284" s="2"/>
      <c r="F284" s="2"/>
      <c r="G284" s="1"/>
      <c r="H284" s="1"/>
      <c r="I284" s="1"/>
      <c r="J284" s="1"/>
      <c r="K284" s="2"/>
      <c r="L284" s="2"/>
      <c r="M284" s="2"/>
      <c r="N284" s="2"/>
      <c r="O284" s="25"/>
      <c r="P284" s="1"/>
      <c r="Q284" s="1"/>
      <c r="R284" s="1"/>
      <c r="S284" s="1"/>
      <c r="T284" s="1"/>
      <c r="U284" s="1"/>
      <c r="V284" s="1"/>
      <c r="W284" s="1"/>
      <c r="X284" s="1"/>
      <c r="Y284" s="1"/>
      <c r="Z284" s="1"/>
    </row>
    <row r="285" spans="1:26" ht="15.75" customHeight="1" x14ac:dyDescent="0.2">
      <c r="A285" s="1"/>
      <c r="B285" s="1"/>
      <c r="C285" s="1"/>
      <c r="D285" s="1"/>
      <c r="E285" s="2"/>
      <c r="F285" s="2"/>
      <c r="G285" s="1"/>
      <c r="H285" s="1"/>
      <c r="I285" s="1"/>
      <c r="J285" s="1"/>
      <c r="K285" s="2"/>
      <c r="L285" s="2"/>
      <c r="M285" s="2"/>
      <c r="N285" s="2"/>
      <c r="O285" s="25"/>
      <c r="P285" s="1"/>
      <c r="Q285" s="1"/>
      <c r="R285" s="1"/>
      <c r="S285" s="1"/>
      <c r="T285" s="1"/>
      <c r="U285" s="1"/>
      <c r="V285" s="1"/>
      <c r="W285" s="1"/>
      <c r="X285" s="1"/>
      <c r="Y285" s="1"/>
      <c r="Z285" s="1"/>
    </row>
    <row r="286" spans="1:26" ht="15.75" customHeight="1" x14ac:dyDescent="0.2">
      <c r="A286" s="1"/>
      <c r="B286" s="1"/>
      <c r="C286" s="1"/>
      <c r="D286" s="1"/>
      <c r="E286" s="2"/>
      <c r="F286" s="2"/>
      <c r="G286" s="1"/>
      <c r="H286" s="1"/>
      <c r="I286" s="1"/>
      <c r="J286" s="1"/>
      <c r="K286" s="2"/>
      <c r="L286" s="2"/>
      <c r="M286" s="2"/>
      <c r="N286" s="2"/>
      <c r="O286" s="25"/>
      <c r="P286" s="1"/>
      <c r="Q286" s="1"/>
      <c r="R286" s="1"/>
      <c r="S286" s="1"/>
      <c r="T286" s="1"/>
      <c r="U286" s="1"/>
      <c r="V286" s="1"/>
      <c r="W286" s="1"/>
      <c r="X286" s="1"/>
      <c r="Y286" s="1"/>
      <c r="Z286" s="1"/>
    </row>
    <row r="287" spans="1:26" ht="15.75" customHeight="1" x14ac:dyDescent="0.2">
      <c r="A287" s="1"/>
      <c r="B287" s="1"/>
      <c r="C287" s="1"/>
      <c r="D287" s="1"/>
      <c r="E287" s="2"/>
      <c r="F287" s="2"/>
      <c r="G287" s="1"/>
      <c r="H287" s="1"/>
      <c r="I287" s="1"/>
      <c r="J287" s="1"/>
      <c r="K287" s="2"/>
      <c r="L287" s="2"/>
      <c r="M287" s="2"/>
      <c r="N287" s="2"/>
      <c r="O287" s="25"/>
      <c r="P287" s="1"/>
      <c r="Q287" s="1"/>
      <c r="R287" s="1"/>
      <c r="S287" s="1"/>
      <c r="T287" s="1"/>
      <c r="U287" s="1"/>
      <c r="V287" s="1"/>
      <c r="W287" s="1"/>
      <c r="X287" s="1"/>
      <c r="Y287" s="1"/>
      <c r="Z287" s="1"/>
    </row>
    <row r="288" spans="1:26" ht="15.75" customHeight="1" x14ac:dyDescent="0.2">
      <c r="A288" s="1"/>
      <c r="B288" s="1"/>
      <c r="C288" s="1"/>
      <c r="D288" s="1"/>
      <c r="E288" s="2"/>
      <c r="F288" s="2"/>
      <c r="G288" s="1"/>
      <c r="H288" s="1"/>
      <c r="I288" s="1"/>
      <c r="J288" s="1"/>
      <c r="K288" s="2"/>
      <c r="L288" s="2"/>
      <c r="M288" s="2"/>
      <c r="N288" s="2"/>
      <c r="O288" s="25"/>
      <c r="P288" s="1"/>
      <c r="Q288" s="1"/>
      <c r="R288" s="1"/>
      <c r="S288" s="1"/>
      <c r="T288" s="1"/>
      <c r="U288" s="1"/>
      <c r="V288" s="1"/>
      <c r="W288" s="1"/>
      <c r="X288" s="1"/>
      <c r="Y288" s="1"/>
      <c r="Z288" s="1"/>
    </row>
    <row r="289" spans="1:26" ht="15.75" customHeight="1" x14ac:dyDescent="0.2">
      <c r="A289" s="1"/>
      <c r="B289" s="1"/>
      <c r="C289" s="1"/>
      <c r="D289" s="1"/>
      <c r="E289" s="2"/>
      <c r="F289" s="2"/>
      <c r="G289" s="1"/>
      <c r="H289" s="1"/>
      <c r="I289" s="1"/>
      <c r="J289" s="1"/>
      <c r="K289" s="2"/>
      <c r="L289" s="2"/>
      <c r="M289" s="2"/>
      <c r="N289" s="2"/>
      <c r="O289" s="25"/>
      <c r="P289" s="1"/>
      <c r="Q289" s="1"/>
      <c r="R289" s="1"/>
      <c r="S289" s="1"/>
      <c r="T289" s="1"/>
      <c r="U289" s="1"/>
      <c r="V289" s="1"/>
      <c r="W289" s="1"/>
      <c r="X289" s="1"/>
      <c r="Y289" s="1"/>
      <c r="Z289" s="1"/>
    </row>
    <row r="290" spans="1:26" ht="15.75" customHeight="1" x14ac:dyDescent="0.2">
      <c r="A290" s="1"/>
      <c r="B290" s="1"/>
      <c r="C290" s="1"/>
      <c r="D290" s="1"/>
      <c r="E290" s="2"/>
      <c r="F290" s="2"/>
      <c r="G290" s="1"/>
      <c r="H290" s="1"/>
      <c r="I290" s="1"/>
      <c r="J290" s="1"/>
      <c r="K290" s="2"/>
      <c r="L290" s="2"/>
      <c r="M290" s="2"/>
      <c r="N290" s="2"/>
      <c r="O290" s="25"/>
      <c r="P290" s="1"/>
      <c r="Q290" s="1"/>
      <c r="R290" s="1"/>
      <c r="S290" s="1"/>
      <c r="T290" s="1"/>
      <c r="U290" s="1"/>
      <c r="V290" s="1"/>
      <c r="W290" s="1"/>
      <c r="X290" s="1"/>
      <c r="Y290" s="1"/>
      <c r="Z290" s="1"/>
    </row>
    <row r="291" spans="1:26" ht="15.75" customHeight="1" x14ac:dyDescent="0.2">
      <c r="A291" s="1"/>
      <c r="B291" s="1"/>
      <c r="C291" s="1"/>
      <c r="D291" s="1"/>
      <c r="E291" s="2"/>
      <c r="F291" s="2"/>
      <c r="G291" s="1"/>
      <c r="H291" s="1"/>
      <c r="I291" s="1"/>
      <c r="J291" s="1"/>
      <c r="K291" s="2"/>
      <c r="L291" s="2"/>
      <c r="M291" s="2"/>
      <c r="N291" s="2"/>
      <c r="O291" s="25"/>
      <c r="P291" s="1"/>
      <c r="Q291" s="1"/>
      <c r="R291" s="1"/>
      <c r="S291" s="1"/>
      <c r="T291" s="1"/>
      <c r="U291" s="1"/>
      <c r="V291" s="1"/>
      <c r="W291" s="1"/>
      <c r="X291" s="1"/>
      <c r="Y291" s="1"/>
      <c r="Z291" s="1"/>
    </row>
    <row r="292" spans="1:26" ht="15.75" customHeight="1" x14ac:dyDescent="0.2">
      <c r="A292" s="1"/>
      <c r="B292" s="1"/>
      <c r="C292" s="1"/>
      <c r="D292" s="1"/>
      <c r="E292" s="2"/>
      <c r="F292" s="2"/>
      <c r="G292" s="1"/>
      <c r="H292" s="1"/>
      <c r="I292" s="1"/>
      <c r="J292" s="1"/>
      <c r="K292" s="2"/>
      <c r="L292" s="2"/>
      <c r="M292" s="2"/>
      <c r="N292" s="2"/>
      <c r="O292" s="25"/>
      <c r="P292" s="1"/>
      <c r="Q292" s="1"/>
      <c r="R292" s="1"/>
      <c r="S292" s="1"/>
      <c r="T292" s="1"/>
      <c r="U292" s="1"/>
      <c r="V292" s="1"/>
      <c r="W292" s="1"/>
      <c r="X292" s="1"/>
      <c r="Y292" s="1"/>
      <c r="Z292" s="1"/>
    </row>
    <row r="293" spans="1:26" ht="15.75" customHeight="1" x14ac:dyDescent="0.2">
      <c r="A293" s="1"/>
      <c r="B293" s="1"/>
      <c r="C293" s="1"/>
      <c r="D293" s="1"/>
      <c r="E293" s="2"/>
      <c r="F293" s="2"/>
      <c r="G293" s="1"/>
      <c r="H293" s="1"/>
      <c r="I293" s="1"/>
      <c r="J293" s="1"/>
      <c r="K293" s="2"/>
      <c r="L293" s="2"/>
      <c r="M293" s="2"/>
      <c r="N293" s="2"/>
      <c r="O293" s="25"/>
      <c r="P293" s="1"/>
      <c r="Q293" s="1"/>
      <c r="R293" s="1"/>
      <c r="S293" s="1"/>
      <c r="T293" s="1"/>
      <c r="U293" s="1"/>
      <c r="V293" s="1"/>
      <c r="W293" s="1"/>
      <c r="X293" s="1"/>
      <c r="Y293" s="1"/>
      <c r="Z293" s="1"/>
    </row>
    <row r="294" spans="1:26" ht="15.75" customHeight="1" x14ac:dyDescent="0.2">
      <c r="A294" s="1"/>
      <c r="B294" s="1"/>
      <c r="C294" s="1"/>
      <c r="D294" s="1"/>
      <c r="E294" s="2"/>
      <c r="F294" s="2"/>
      <c r="G294" s="1"/>
      <c r="H294" s="1"/>
      <c r="I294" s="1"/>
      <c r="J294" s="1"/>
      <c r="K294" s="2"/>
      <c r="L294" s="2"/>
      <c r="M294" s="2"/>
      <c r="N294" s="2"/>
      <c r="O294" s="25"/>
      <c r="P294" s="1"/>
      <c r="Q294" s="1"/>
      <c r="R294" s="1"/>
      <c r="S294" s="1"/>
      <c r="T294" s="1"/>
      <c r="U294" s="1"/>
      <c r="V294" s="1"/>
      <c r="W294" s="1"/>
      <c r="X294" s="1"/>
      <c r="Y294" s="1"/>
      <c r="Z294" s="1"/>
    </row>
    <row r="295" spans="1:26" ht="15.75" customHeight="1" x14ac:dyDescent="0.2">
      <c r="A295" s="1"/>
      <c r="B295" s="1"/>
      <c r="C295" s="1"/>
      <c r="D295" s="1"/>
      <c r="E295" s="2"/>
      <c r="F295" s="2"/>
      <c r="G295" s="1"/>
      <c r="H295" s="1"/>
      <c r="I295" s="1"/>
      <c r="J295" s="1"/>
      <c r="K295" s="2"/>
      <c r="L295" s="2"/>
      <c r="M295" s="2"/>
      <c r="N295" s="2"/>
      <c r="O295" s="25"/>
      <c r="P295" s="1"/>
      <c r="Q295" s="1"/>
      <c r="R295" s="1"/>
      <c r="S295" s="1"/>
      <c r="T295" s="1"/>
      <c r="U295" s="1"/>
      <c r="V295" s="1"/>
      <c r="W295" s="1"/>
      <c r="X295" s="1"/>
      <c r="Y295" s="1"/>
      <c r="Z295" s="1"/>
    </row>
    <row r="296" spans="1:26" ht="15.75" customHeight="1" x14ac:dyDescent="0.2">
      <c r="A296" s="1"/>
      <c r="B296" s="1"/>
      <c r="C296" s="1"/>
      <c r="D296" s="1"/>
      <c r="E296" s="2"/>
      <c r="F296" s="2"/>
      <c r="G296" s="1"/>
      <c r="H296" s="1"/>
      <c r="I296" s="1"/>
      <c r="J296" s="1"/>
      <c r="K296" s="2"/>
      <c r="L296" s="2"/>
      <c r="M296" s="2"/>
      <c r="N296" s="2"/>
      <c r="O296" s="25"/>
      <c r="P296" s="1"/>
      <c r="Q296" s="1"/>
      <c r="R296" s="1"/>
      <c r="S296" s="1"/>
      <c r="T296" s="1"/>
      <c r="U296" s="1"/>
      <c r="V296" s="1"/>
      <c r="W296" s="1"/>
      <c r="X296" s="1"/>
      <c r="Y296" s="1"/>
      <c r="Z296" s="1"/>
    </row>
    <row r="297" spans="1:26" ht="15.75" customHeight="1" x14ac:dyDescent="0.2">
      <c r="A297" s="1"/>
      <c r="B297" s="1"/>
      <c r="C297" s="1"/>
      <c r="D297" s="1"/>
      <c r="E297" s="2"/>
      <c r="F297" s="2"/>
      <c r="G297" s="1"/>
      <c r="H297" s="1"/>
      <c r="I297" s="1"/>
      <c r="J297" s="1"/>
      <c r="K297" s="2"/>
      <c r="L297" s="2"/>
      <c r="M297" s="2"/>
      <c r="N297" s="2"/>
      <c r="O297" s="25"/>
      <c r="P297" s="1"/>
      <c r="Q297" s="1"/>
      <c r="R297" s="1"/>
      <c r="S297" s="1"/>
      <c r="T297" s="1"/>
      <c r="U297" s="1"/>
      <c r="V297" s="1"/>
      <c r="W297" s="1"/>
      <c r="X297" s="1"/>
      <c r="Y297" s="1"/>
      <c r="Z297" s="1"/>
    </row>
    <row r="298" spans="1:26" ht="15.75" customHeight="1" x14ac:dyDescent="0.2">
      <c r="A298" s="1"/>
      <c r="B298" s="1"/>
      <c r="C298" s="1"/>
      <c r="D298" s="1"/>
      <c r="E298" s="2"/>
      <c r="F298" s="2"/>
      <c r="G298" s="1"/>
      <c r="H298" s="1"/>
      <c r="I298" s="1"/>
      <c r="J298" s="1"/>
      <c r="K298" s="2"/>
      <c r="L298" s="2"/>
      <c r="M298" s="2"/>
      <c r="N298" s="2"/>
      <c r="O298" s="25"/>
      <c r="P298" s="1"/>
      <c r="Q298" s="1"/>
      <c r="R298" s="1"/>
      <c r="S298" s="1"/>
      <c r="T298" s="1"/>
      <c r="U298" s="1"/>
      <c r="V298" s="1"/>
      <c r="W298" s="1"/>
      <c r="X298" s="1"/>
      <c r="Y298" s="1"/>
      <c r="Z298" s="1"/>
    </row>
    <row r="299" spans="1:26" ht="15.75" customHeight="1" x14ac:dyDescent="0.2">
      <c r="A299" s="1"/>
      <c r="B299" s="1"/>
      <c r="C299" s="1"/>
      <c r="D299" s="1"/>
      <c r="E299" s="2"/>
      <c r="F299" s="2"/>
      <c r="G299" s="1"/>
      <c r="H299" s="1"/>
      <c r="I299" s="1"/>
      <c r="J299" s="1"/>
      <c r="K299" s="2"/>
      <c r="L299" s="2"/>
      <c r="M299" s="2"/>
      <c r="N299" s="2"/>
      <c r="O299" s="25"/>
      <c r="P299" s="1"/>
      <c r="Q299" s="1"/>
      <c r="R299" s="1"/>
      <c r="S299" s="1"/>
      <c r="T299" s="1"/>
      <c r="U299" s="1"/>
      <c r="V299" s="1"/>
      <c r="W299" s="1"/>
      <c r="X299" s="1"/>
      <c r="Y299" s="1"/>
      <c r="Z299" s="1"/>
    </row>
    <row r="300" spans="1:26" ht="15.75" customHeight="1" x14ac:dyDescent="0.2">
      <c r="A300" s="1"/>
      <c r="B300" s="1"/>
      <c r="C300" s="1"/>
      <c r="D300" s="1"/>
      <c r="E300" s="2"/>
      <c r="F300" s="2"/>
      <c r="G300" s="1"/>
      <c r="H300" s="1"/>
      <c r="I300" s="1"/>
      <c r="J300" s="1"/>
      <c r="K300" s="2"/>
      <c r="L300" s="2"/>
      <c r="M300" s="2"/>
      <c r="N300" s="2"/>
      <c r="O300" s="25"/>
      <c r="P300" s="1"/>
      <c r="Q300" s="1"/>
      <c r="R300" s="1"/>
      <c r="S300" s="1"/>
      <c r="T300" s="1"/>
      <c r="U300" s="1"/>
      <c r="V300" s="1"/>
      <c r="W300" s="1"/>
      <c r="X300" s="1"/>
      <c r="Y300" s="1"/>
      <c r="Z300" s="1"/>
    </row>
    <row r="301" spans="1:26" ht="15.75" customHeight="1" x14ac:dyDescent="0.2">
      <c r="A301" s="1"/>
      <c r="B301" s="1"/>
      <c r="C301" s="1"/>
      <c r="D301" s="1"/>
      <c r="E301" s="2"/>
      <c r="F301" s="2"/>
      <c r="G301" s="1"/>
      <c r="H301" s="1"/>
      <c r="I301" s="1"/>
      <c r="J301" s="1"/>
      <c r="K301" s="2"/>
      <c r="L301" s="2"/>
      <c r="M301" s="2"/>
      <c r="N301" s="2"/>
      <c r="O301" s="25"/>
      <c r="P301" s="1"/>
      <c r="Q301" s="1"/>
      <c r="R301" s="1"/>
      <c r="S301" s="1"/>
      <c r="T301" s="1"/>
      <c r="U301" s="1"/>
      <c r="V301" s="1"/>
      <c r="W301" s="1"/>
      <c r="X301" s="1"/>
      <c r="Y301" s="1"/>
      <c r="Z301" s="1"/>
    </row>
    <row r="302" spans="1:26" ht="15.75" customHeight="1" x14ac:dyDescent="0.2">
      <c r="A302" s="1"/>
      <c r="B302" s="1"/>
      <c r="C302" s="1"/>
      <c r="D302" s="1"/>
      <c r="E302" s="2"/>
      <c r="F302" s="2"/>
      <c r="G302" s="1"/>
      <c r="H302" s="1"/>
      <c r="I302" s="1"/>
      <c r="J302" s="1"/>
      <c r="K302" s="2"/>
      <c r="L302" s="2"/>
      <c r="M302" s="2"/>
      <c r="N302" s="2"/>
      <c r="O302" s="25"/>
      <c r="P302" s="1"/>
      <c r="Q302" s="1"/>
      <c r="R302" s="1"/>
      <c r="S302" s="1"/>
      <c r="T302" s="1"/>
      <c r="U302" s="1"/>
      <c r="V302" s="1"/>
      <c r="W302" s="1"/>
      <c r="X302" s="1"/>
      <c r="Y302" s="1"/>
      <c r="Z302" s="1"/>
    </row>
    <row r="303" spans="1:26" ht="15.75" customHeight="1" x14ac:dyDescent="0.2">
      <c r="A303" s="1"/>
      <c r="B303" s="1"/>
      <c r="C303" s="1"/>
      <c r="D303" s="1"/>
      <c r="E303" s="2"/>
      <c r="F303" s="2"/>
      <c r="G303" s="1"/>
      <c r="H303" s="1"/>
      <c r="I303" s="1"/>
      <c r="J303" s="1"/>
      <c r="K303" s="2"/>
      <c r="L303" s="2"/>
      <c r="M303" s="2"/>
      <c r="N303" s="2"/>
      <c r="O303" s="25"/>
      <c r="P303" s="1"/>
      <c r="Q303" s="1"/>
      <c r="R303" s="1"/>
      <c r="S303" s="1"/>
      <c r="T303" s="1"/>
      <c r="U303" s="1"/>
      <c r="V303" s="1"/>
      <c r="W303" s="1"/>
      <c r="X303" s="1"/>
      <c r="Y303" s="1"/>
      <c r="Z303" s="1"/>
    </row>
    <row r="304" spans="1:26" ht="15.75" customHeight="1" x14ac:dyDescent="0.2">
      <c r="A304" s="1"/>
      <c r="B304" s="1"/>
      <c r="C304" s="1"/>
      <c r="D304" s="1"/>
      <c r="E304" s="2"/>
      <c r="F304" s="2"/>
      <c r="G304" s="1"/>
      <c r="H304" s="1"/>
      <c r="I304" s="1"/>
      <c r="J304" s="1"/>
      <c r="K304" s="2"/>
      <c r="L304" s="2"/>
      <c r="M304" s="2"/>
      <c r="N304" s="2"/>
      <c r="O304" s="25"/>
      <c r="P304" s="1"/>
      <c r="Q304" s="1"/>
      <c r="R304" s="1"/>
      <c r="S304" s="1"/>
      <c r="T304" s="1"/>
      <c r="U304" s="1"/>
      <c r="V304" s="1"/>
      <c r="W304" s="1"/>
      <c r="X304" s="1"/>
      <c r="Y304" s="1"/>
      <c r="Z304" s="1"/>
    </row>
    <row r="305" spans="1:26" ht="15.75" customHeight="1" x14ac:dyDescent="0.2">
      <c r="A305" s="1"/>
      <c r="B305" s="1"/>
      <c r="C305" s="1"/>
      <c r="D305" s="1"/>
      <c r="E305" s="2"/>
      <c r="F305" s="2"/>
      <c r="G305" s="1"/>
      <c r="H305" s="1"/>
      <c r="I305" s="1"/>
      <c r="J305" s="1"/>
      <c r="K305" s="2"/>
      <c r="L305" s="2"/>
      <c r="M305" s="2"/>
      <c r="N305" s="2"/>
      <c r="O305" s="25"/>
      <c r="P305" s="1"/>
      <c r="Q305" s="1"/>
      <c r="R305" s="1"/>
      <c r="S305" s="1"/>
      <c r="T305" s="1"/>
      <c r="U305" s="1"/>
      <c r="V305" s="1"/>
      <c r="W305" s="1"/>
      <c r="X305" s="1"/>
      <c r="Y305" s="1"/>
      <c r="Z305" s="1"/>
    </row>
    <row r="306" spans="1:26" ht="15.75" customHeight="1" x14ac:dyDescent="0.2">
      <c r="A306" s="1"/>
      <c r="B306" s="1"/>
      <c r="C306" s="1"/>
      <c r="D306" s="1"/>
      <c r="E306" s="2"/>
      <c r="F306" s="2"/>
      <c r="G306" s="1"/>
      <c r="H306" s="1"/>
      <c r="I306" s="1"/>
      <c r="J306" s="1"/>
      <c r="K306" s="2"/>
      <c r="L306" s="2"/>
      <c r="M306" s="2"/>
      <c r="N306" s="2"/>
      <c r="O306" s="25"/>
      <c r="P306" s="1"/>
      <c r="Q306" s="1"/>
      <c r="R306" s="1"/>
      <c r="S306" s="1"/>
      <c r="T306" s="1"/>
      <c r="U306" s="1"/>
      <c r="V306" s="1"/>
      <c r="W306" s="1"/>
      <c r="X306" s="1"/>
      <c r="Y306" s="1"/>
      <c r="Z306" s="1"/>
    </row>
    <row r="307" spans="1:26" ht="15.75" customHeight="1" x14ac:dyDescent="0.2">
      <c r="A307" s="1"/>
      <c r="B307" s="1"/>
      <c r="C307" s="1"/>
      <c r="D307" s="1"/>
      <c r="E307" s="2"/>
      <c r="F307" s="2"/>
      <c r="G307" s="1"/>
      <c r="H307" s="1"/>
      <c r="I307" s="1"/>
      <c r="J307" s="1"/>
      <c r="K307" s="2"/>
      <c r="L307" s="2"/>
      <c r="M307" s="2"/>
      <c r="N307" s="2"/>
      <c r="O307" s="25"/>
      <c r="P307" s="1"/>
      <c r="Q307" s="1"/>
      <c r="R307" s="1"/>
      <c r="S307" s="1"/>
      <c r="T307" s="1"/>
      <c r="U307" s="1"/>
      <c r="V307" s="1"/>
      <c r="W307" s="1"/>
      <c r="X307" s="1"/>
      <c r="Y307" s="1"/>
      <c r="Z307" s="1"/>
    </row>
    <row r="308" spans="1:26" ht="15.75" customHeight="1" x14ac:dyDescent="0.2">
      <c r="A308" s="1"/>
      <c r="B308" s="1"/>
      <c r="C308" s="1"/>
      <c r="D308" s="1"/>
      <c r="E308" s="2"/>
      <c r="F308" s="2"/>
      <c r="G308" s="1"/>
      <c r="H308" s="1"/>
      <c r="I308" s="1"/>
      <c r="J308" s="1"/>
      <c r="K308" s="2"/>
      <c r="L308" s="2"/>
      <c r="M308" s="2"/>
      <c r="N308" s="2"/>
      <c r="O308" s="25"/>
      <c r="P308" s="1"/>
      <c r="Q308" s="1"/>
      <c r="R308" s="1"/>
      <c r="S308" s="1"/>
      <c r="T308" s="1"/>
      <c r="U308" s="1"/>
      <c r="V308" s="1"/>
      <c r="W308" s="1"/>
      <c r="X308" s="1"/>
      <c r="Y308" s="1"/>
      <c r="Z308" s="1"/>
    </row>
    <row r="309" spans="1:26" ht="15.75" customHeight="1" x14ac:dyDescent="0.2">
      <c r="A309" s="1"/>
      <c r="B309" s="1"/>
      <c r="C309" s="1"/>
      <c r="D309" s="1"/>
      <c r="E309" s="2"/>
      <c r="F309" s="2"/>
      <c r="G309" s="1"/>
      <c r="H309" s="1"/>
      <c r="I309" s="1"/>
      <c r="J309" s="1"/>
      <c r="K309" s="2"/>
      <c r="L309" s="2"/>
      <c r="M309" s="2"/>
      <c r="N309" s="2"/>
      <c r="O309" s="25"/>
      <c r="P309" s="1"/>
      <c r="Q309" s="1"/>
      <c r="R309" s="1"/>
      <c r="S309" s="1"/>
      <c r="T309" s="1"/>
      <c r="U309" s="1"/>
      <c r="V309" s="1"/>
      <c r="W309" s="1"/>
      <c r="X309" s="1"/>
      <c r="Y309" s="1"/>
      <c r="Z309" s="1"/>
    </row>
    <row r="310" spans="1:26" ht="15.75" customHeight="1" x14ac:dyDescent="0.2">
      <c r="A310" s="1"/>
      <c r="B310" s="1"/>
      <c r="C310" s="1"/>
      <c r="D310" s="1"/>
      <c r="E310" s="2"/>
      <c r="F310" s="2"/>
      <c r="G310" s="1"/>
      <c r="H310" s="1"/>
      <c r="I310" s="1"/>
      <c r="J310" s="1"/>
      <c r="K310" s="2"/>
      <c r="L310" s="2"/>
      <c r="M310" s="2"/>
      <c r="N310" s="2"/>
      <c r="O310" s="25"/>
      <c r="P310" s="1"/>
      <c r="Q310" s="1"/>
      <c r="R310" s="1"/>
      <c r="S310" s="1"/>
      <c r="T310" s="1"/>
      <c r="U310" s="1"/>
      <c r="V310" s="1"/>
      <c r="W310" s="1"/>
      <c r="X310" s="1"/>
      <c r="Y310" s="1"/>
      <c r="Z310" s="1"/>
    </row>
    <row r="311" spans="1:26" ht="15.75" customHeight="1" x14ac:dyDescent="0.2">
      <c r="A311" s="1"/>
      <c r="B311" s="1"/>
      <c r="C311" s="1"/>
      <c r="D311" s="1"/>
      <c r="E311" s="2"/>
      <c r="F311" s="2"/>
      <c r="G311" s="1"/>
      <c r="H311" s="1"/>
      <c r="I311" s="1"/>
      <c r="J311" s="1"/>
      <c r="K311" s="2"/>
      <c r="L311" s="2"/>
      <c r="M311" s="2"/>
      <c r="N311" s="2"/>
      <c r="O311" s="25"/>
      <c r="P311" s="1"/>
      <c r="Q311" s="1"/>
      <c r="R311" s="1"/>
      <c r="S311" s="1"/>
      <c r="T311" s="1"/>
      <c r="U311" s="1"/>
      <c r="V311" s="1"/>
      <c r="W311" s="1"/>
      <c r="X311" s="1"/>
      <c r="Y311" s="1"/>
      <c r="Z311" s="1"/>
    </row>
    <row r="312" spans="1:26" ht="15.75" customHeight="1" x14ac:dyDescent="0.2">
      <c r="A312" s="1"/>
      <c r="B312" s="1"/>
      <c r="C312" s="1"/>
      <c r="D312" s="1"/>
      <c r="E312" s="2"/>
      <c r="F312" s="2"/>
      <c r="G312" s="1"/>
      <c r="H312" s="1"/>
      <c r="I312" s="1"/>
      <c r="J312" s="1"/>
      <c r="K312" s="2"/>
      <c r="L312" s="2"/>
      <c r="M312" s="2"/>
      <c r="N312" s="2"/>
      <c r="O312" s="25"/>
      <c r="P312" s="1"/>
      <c r="Q312" s="1"/>
      <c r="R312" s="1"/>
      <c r="S312" s="1"/>
      <c r="T312" s="1"/>
      <c r="U312" s="1"/>
      <c r="V312" s="1"/>
      <c r="W312" s="1"/>
      <c r="X312" s="1"/>
      <c r="Y312" s="1"/>
      <c r="Z312" s="1"/>
    </row>
    <row r="313" spans="1:26" ht="15.75" customHeight="1" x14ac:dyDescent="0.2">
      <c r="A313" s="1"/>
      <c r="B313" s="1"/>
      <c r="C313" s="1"/>
      <c r="D313" s="1"/>
      <c r="E313" s="2"/>
      <c r="F313" s="2"/>
      <c r="G313" s="1"/>
      <c r="H313" s="1"/>
      <c r="I313" s="1"/>
      <c r="J313" s="1"/>
      <c r="K313" s="2"/>
      <c r="L313" s="2"/>
      <c r="M313" s="2"/>
      <c r="N313" s="2"/>
      <c r="O313" s="25"/>
      <c r="P313" s="1"/>
      <c r="Q313" s="1"/>
      <c r="R313" s="1"/>
      <c r="S313" s="1"/>
      <c r="T313" s="1"/>
      <c r="U313" s="1"/>
      <c r="V313" s="1"/>
      <c r="W313" s="1"/>
      <c r="X313" s="1"/>
      <c r="Y313" s="1"/>
      <c r="Z313" s="1"/>
    </row>
    <row r="314" spans="1:26" ht="15.75" customHeight="1" x14ac:dyDescent="0.2">
      <c r="A314" s="1"/>
      <c r="B314" s="1"/>
      <c r="C314" s="1"/>
      <c r="D314" s="1"/>
      <c r="E314" s="2"/>
      <c r="F314" s="2"/>
      <c r="G314" s="1"/>
      <c r="H314" s="1"/>
      <c r="I314" s="1"/>
      <c r="J314" s="1"/>
      <c r="K314" s="2"/>
      <c r="L314" s="2"/>
      <c r="M314" s="2"/>
      <c r="N314" s="2"/>
      <c r="O314" s="25"/>
      <c r="P314" s="1"/>
      <c r="Q314" s="1"/>
      <c r="R314" s="1"/>
      <c r="S314" s="1"/>
      <c r="T314" s="1"/>
      <c r="U314" s="1"/>
      <c r="V314" s="1"/>
      <c r="W314" s="1"/>
      <c r="X314" s="1"/>
      <c r="Y314" s="1"/>
      <c r="Z314" s="1"/>
    </row>
    <row r="315" spans="1:26" ht="15.75" customHeight="1" x14ac:dyDescent="0.2">
      <c r="A315" s="1"/>
      <c r="B315" s="1"/>
      <c r="C315" s="1"/>
      <c r="D315" s="1"/>
      <c r="E315" s="2"/>
      <c r="F315" s="2"/>
      <c r="G315" s="1"/>
      <c r="H315" s="1"/>
      <c r="I315" s="1"/>
      <c r="J315" s="1"/>
      <c r="K315" s="2"/>
      <c r="L315" s="2"/>
      <c r="M315" s="2"/>
      <c r="N315" s="2"/>
      <c r="O315" s="25"/>
      <c r="P315" s="1"/>
      <c r="Q315" s="1"/>
      <c r="R315" s="1"/>
      <c r="S315" s="1"/>
      <c r="T315" s="1"/>
      <c r="U315" s="1"/>
      <c r="V315" s="1"/>
      <c r="W315" s="1"/>
      <c r="X315" s="1"/>
      <c r="Y315" s="1"/>
      <c r="Z315" s="1"/>
    </row>
    <row r="316" spans="1:26" ht="15.75" customHeight="1" x14ac:dyDescent="0.2">
      <c r="A316" s="1"/>
      <c r="B316" s="1"/>
      <c r="C316" s="1"/>
      <c r="D316" s="1"/>
      <c r="E316" s="2"/>
      <c r="F316" s="2"/>
      <c r="G316" s="1"/>
      <c r="H316" s="1"/>
      <c r="I316" s="1"/>
      <c r="J316" s="1"/>
      <c r="K316" s="2"/>
      <c r="L316" s="2"/>
      <c r="M316" s="2"/>
      <c r="N316" s="2"/>
      <c r="O316" s="25"/>
      <c r="P316" s="1"/>
      <c r="Q316" s="1"/>
      <c r="R316" s="1"/>
      <c r="S316" s="1"/>
      <c r="T316" s="1"/>
      <c r="U316" s="1"/>
      <c r="V316" s="1"/>
      <c r="W316" s="1"/>
      <c r="X316" s="1"/>
      <c r="Y316" s="1"/>
      <c r="Z316" s="1"/>
    </row>
    <row r="317" spans="1:26" ht="15.75" customHeight="1" x14ac:dyDescent="0.2">
      <c r="A317" s="1"/>
      <c r="B317" s="1"/>
      <c r="C317" s="1"/>
      <c r="D317" s="1"/>
      <c r="E317" s="2"/>
      <c r="F317" s="2"/>
      <c r="G317" s="1"/>
      <c r="H317" s="1"/>
      <c r="I317" s="1"/>
      <c r="J317" s="1"/>
      <c r="K317" s="2"/>
      <c r="L317" s="2"/>
      <c r="M317" s="2"/>
      <c r="N317" s="2"/>
      <c r="O317" s="25"/>
      <c r="P317" s="1"/>
      <c r="Q317" s="1"/>
      <c r="R317" s="1"/>
      <c r="S317" s="1"/>
      <c r="T317" s="1"/>
      <c r="U317" s="1"/>
      <c r="V317" s="1"/>
      <c r="W317" s="1"/>
      <c r="X317" s="1"/>
      <c r="Y317" s="1"/>
      <c r="Z317" s="1"/>
    </row>
    <row r="318" spans="1:26" ht="15.75" customHeight="1" x14ac:dyDescent="0.2">
      <c r="A318" s="1"/>
      <c r="B318" s="1"/>
      <c r="C318" s="1"/>
      <c r="D318" s="1"/>
      <c r="E318" s="2"/>
      <c r="F318" s="2"/>
      <c r="G318" s="1"/>
      <c r="H318" s="1"/>
      <c r="I318" s="1"/>
      <c r="J318" s="1"/>
      <c r="K318" s="2"/>
      <c r="L318" s="2"/>
      <c r="M318" s="2"/>
      <c r="N318" s="2"/>
      <c r="O318" s="25"/>
      <c r="P318" s="1"/>
      <c r="Q318" s="1"/>
      <c r="R318" s="1"/>
      <c r="S318" s="1"/>
      <c r="T318" s="1"/>
      <c r="U318" s="1"/>
      <c r="V318" s="1"/>
      <c r="W318" s="1"/>
      <c r="X318" s="1"/>
      <c r="Y318" s="1"/>
      <c r="Z318" s="1"/>
    </row>
    <row r="319" spans="1:26" ht="15.75" customHeight="1" x14ac:dyDescent="0.2">
      <c r="A319" s="1"/>
      <c r="B319" s="1"/>
      <c r="C319" s="1"/>
      <c r="D319" s="1"/>
      <c r="E319" s="2"/>
      <c r="F319" s="2"/>
      <c r="G319" s="1"/>
      <c r="H319" s="1"/>
      <c r="I319" s="1"/>
      <c r="J319" s="1"/>
      <c r="K319" s="2"/>
      <c r="L319" s="2"/>
      <c r="M319" s="2"/>
      <c r="N319" s="2"/>
      <c r="O319" s="25"/>
      <c r="P319" s="1"/>
      <c r="Q319" s="1"/>
      <c r="R319" s="1"/>
      <c r="S319" s="1"/>
      <c r="T319" s="1"/>
      <c r="U319" s="1"/>
      <c r="V319" s="1"/>
      <c r="W319" s="1"/>
      <c r="X319" s="1"/>
      <c r="Y319" s="1"/>
      <c r="Z319" s="1"/>
    </row>
    <row r="320" spans="1:26" ht="15.75" customHeight="1" x14ac:dyDescent="0.2">
      <c r="A320" s="1"/>
      <c r="B320" s="1"/>
      <c r="C320" s="1"/>
      <c r="D320" s="1"/>
      <c r="E320" s="2"/>
      <c r="F320" s="2"/>
      <c r="G320" s="1"/>
      <c r="H320" s="1"/>
      <c r="I320" s="1"/>
      <c r="J320" s="1"/>
      <c r="K320" s="2"/>
      <c r="L320" s="2"/>
      <c r="M320" s="2"/>
      <c r="N320" s="2"/>
      <c r="O320" s="25"/>
      <c r="P320" s="1"/>
      <c r="Q320" s="1"/>
      <c r="R320" s="1"/>
      <c r="S320" s="1"/>
      <c r="T320" s="1"/>
      <c r="U320" s="1"/>
      <c r="V320" s="1"/>
      <c r="W320" s="1"/>
      <c r="X320" s="1"/>
      <c r="Y320" s="1"/>
      <c r="Z320" s="1"/>
    </row>
    <row r="321" spans="1:26" ht="15.75" customHeight="1" x14ac:dyDescent="0.2">
      <c r="A321" s="1"/>
      <c r="B321" s="1"/>
      <c r="C321" s="1"/>
      <c r="D321" s="1"/>
      <c r="E321" s="2"/>
      <c r="F321" s="2"/>
      <c r="G321" s="1"/>
      <c r="H321" s="1"/>
      <c r="I321" s="1"/>
      <c r="J321" s="1"/>
      <c r="K321" s="2"/>
      <c r="L321" s="2"/>
      <c r="M321" s="2"/>
      <c r="N321" s="2"/>
      <c r="O321" s="25"/>
      <c r="P321" s="1"/>
      <c r="Q321" s="1"/>
      <c r="R321" s="1"/>
      <c r="S321" s="1"/>
      <c r="T321" s="1"/>
      <c r="U321" s="1"/>
      <c r="V321" s="1"/>
      <c r="W321" s="1"/>
      <c r="X321" s="1"/>
      <c r="Y321" s="1"/>
      <c r="Z321" s="1"/>
    </row>
    <row r="322" spans="1:26" ht="15.75" customHeight="1" x14ac:dyDescent="0.2">
      <c r="A322" s="1"/>
      <c r="B322" s="1"/>
      <c r="C322" s="1"/>
      <c r="D322" s="1"/>
      <c r="E322" s="2"/>
      <c r="F322" s="2"/>
      <c r="G322" s="1"/>
      <c r="H322" s="1"/>
      <c r="I322" s="1"/>
      <c r="J322" s="1"/>
      <c r="K322" s="2"/>
      <c r="L322" s="2"/>
      <c r="M322" s="2"/>
      <c r="N322" s="2"/>
      <c r="O322" s="25"/>
      <c r="P322" s="1"/>
      <c r="Q322" s="1"/>
      <c r="R322" s="1"/>
      <c r="S322" s="1"/>
      <c r="T322" s="1"/>
      <c r="U322" s="1"/>
      <c r="V322" s="1"/>
      <c r="W322" s="1"/>
      <c r="X322" s="1"/>
      <c r="Y322" s="1"/>
      <c r="Z322" s="1"/>
    </row>
    <row r="323" spans="1:26" ht="15.75" customHeight="1" x14ac:dyDescent="0.2">
      <c r="A323" s="1"/>
      <c r="B323" s="1"/>
      <c r="C323" s="1"/>
      <c r="D323" s="1"/>
      <c r="E323" s="2"/>
      <c r="F323" s="2"/>
      <c r="G323" s="1"/>
      <c r="H323" s="1"/>
      <c r="I323" s="1"/>
      <c r="J323" s="1"/>
      <c r="K323" s="2"/>
      <c r="L323" s="2"/>
      <c r="M323" s="2"/>
      <c r="N323" s="2"/>
      <c r="O323" s="25"/>
      <c r="P323" s="1"/>
      <c r="Q323" s="1"/>
      <c r="R323" s="1"/>
      <c r="S323" s="1"/>
      <c r="T323" s="1"/>
      <c r="U323" s="1"/>
      <c r="V323" s="1"/>
      <c r="W323" s="1"/>
      <c r="X323" s="1"/>
      <c r="Y323" s="1"/>
      <c r="Z323" s="1"/>
    </row>
    <row r="324" spans="1:26" ht="15.75" customHeight="1" x14ac:dyDescent="0.2">
      <c r="A324" s="1"/>
      <c r="B324" s="1"/>
      <c r="C324" s="1"/>
      <c r="D324" s="1"/>
      <c r="E324" s="2"/>
      <c r="F324" s="2"/>
      <c r="G324" s="1"/>
      <c r="H324" s="1"/>
      <c r="I324" s="1"/>
      <c r="J324" s="1"/>
      <c r="K324" s="2"/>
      <c r="L324" s="2"/>
      <c r="M324" s="2"/>
      <c r="N324" s="2"/>
      <c r="O324" s="25"/>
      <c r="P324" s="1"/>
      <c r="Q324" s="1"/>
      <c r="R324" s="1"/>
      <c r="S324" s="1"/>
      <c r="T324" s="1"/>
      <c r="U324" s="1"/>
      <c r="V324" s="1"/>
      <c r="W324" s="1"/>
      <c r="X324" s="1"/>
      <c r="Y324" s="1"/>
      <c r="Z324" s="1"/>
    </row>
    <row r="325" spans="1:26" ht="15.75" customHeight="1" x14ac:dyDescent="0.2">
      <c r="A325" s="1"/>
      <c r="B325" s="1"/>
      <c r="C325" s="1"/>
      <c r="D325" s="1"/>
      <c r="E325" s="2"/>
      <c r="F325" s="2"/>
      <c r="G325" s="1"/>
      <c r="H325" s="1"/>
      <c r="I325" s="1"/>
      <c r="J325" s="1"/>
      <c r="K325" s="2"/>
      <c r="L325" s="2"/>
      <c r="M325" s="2"/>
      <c r="N325" s="2"/>
      <c r="O325" s="25"/>
      <c r="P325" s="1"/>
      <c r="Q325" s="1"/>
      <c r="R325" s="1"/>
      <c r="S325" s="1"/>
      <c r="T325" s="1"/>
      <c r="U325" s="1"/>
      <c r="V325" s="1"/>
      <c r="W325" s="1"/>
      <c r="X325" s="1"/>
      <c r="Y325" s="1"/>
      <c r="Z325" s="1"/>
    </row>
    <row r="326" spans="1:26" ht="15.75" customHeight="1" x14ac:dyDescent="0.2">
      <c r="A326" s="1"/>
      <c r="B326" s="1"/>
      <c r="C326" s="1"/>
      <c r="D326" s="1"/>
      <c r="E326" s="2"/>
      <c r="F326" s="2"/>
      <c r="G326" s="1"/>
      <c r="H326" s="1"/>
      <c r="I326" s="1"/>
      <c r="J326" s="1"/>
      <c r="K326" s="2"/>
      <c r="L326" s="2"/>
      <c r="M326" s="2"/>
      <c r="N326" s="2"/>
      <c r="O326" s="25"/>
      <c r="P326" s="1"/>
      <c r="Q326" s="1"/>
      <c r="R326" s="1"/>
      <c r="S326" s="1"/>
      <c r="T326" s="1"/>
      <c r="U326" s="1"/>
      <c r="V326" s="1"/>
      <c r="W326" s="1"/>
      <c r="X326" s="1"/>
      <c r="Y326" s="1"/>
      <c r="Z326" s="1"/>
    </row>
    <row r="327" spans="1:26" ht="15.75" customHeight="1" x14ac:dyDescent="0.2">
      <c r="A327" s="1"/>
      <c r="B327" s="1"/>
      <c r="C327" s="1"/>
      <c r="D327" s="1"/>
      <c r="E327" s="2"/>
      <c r="F327" s="2"/>
      <c r="G327" s="1"/>
      <c r="H327" s="1"/>
      <c r="I327" s="1"/>
      <c r="J327" s="1"/>
      <c r="K327" s="2"/>
      <c r="L327" s="2"/>
      <c r="M327" s="2"/>
      <c r="N327" s="2"/>
      <c r="O327" s="25"/>
      <c r="P327" s="1"/>
      <c r="Q327" s="1"/>
      <c r="R327" s="1"/>
      <c r="S327" s="1"/>
      <c r="T327" s="1"/>
      <c r="U327" s="1"/>
      <c r="V327" s="1"/>
      <c r="W327" s="1"/>
      <c r="X327" s="1"/>
      <c r="Y327" s="1"/>
      <c r="Z327" s="1"/>
    </row>
    <row r="328" spans="1:26" ht="15.75" customHeight="1" x14ac:dyDescent="0.2">
      <c r="A328" s="1"/>
      <c r="B328" s="1"/>
      <c r="C328" s="1"/>
      <c r="D328" s="1"/>
      <c r="E328" s="2"/>
      <c r="F328" s="2"/>
      <c r="G328" s="1"/>
      <c r="H328" s="1"/>
      <c r="I328" s="1"/>
      <c r="J328" s="1"/>
      <c r="K328" s="2"/>
      <c r="L328" s="2"/>
      <c r="M328" s="2"/>
      <c r="N328" s="2"/>
      <c r="O328" s="25"/>
      <c r="P328" s="1"/>
      <c r="Q328" s="1"/>
      <c r="R328" s="1"/>
      <c r="S328" s="1"/>
      <c r="T328" s="1"/>
      <c r="U328" s="1"/>
      <c r="V328" s="1"/>
      <c r="W328" s="1"/>
      <c r="X328" s="1"/>
      <c r="Y328" s="1"/>
      <c r="Z328" s="1"/>
    </row>
    <row r="329" spans="1:26" ht="15.75" customHeight="1" x14ac:dyDescent="0.2">
      <c r="A329" s="1"/>
      <c r="B329" s="1"/>
      <c r="C329" s="1"/>
      <c r="D329" s="1"/>
      <c r="E329" s="2"/>
      <c r="F329" s="2"/>
      <c r="G329" s="1"/>
      <c r="H329" s="1"/>
      <c r="I329" s="1"/>
      <c r="J329" s="1"/>
      <c r="K329" s="2"/>
      <c r="L329" s="2"/>
      <c r="M329" s="2"/>
      <c r="N329" s="2"/>
      <c r="O329" s="25"/>
      <c r="P329" s="1"/>
      <c r="Q329" s="1"/>
      <c r="R329" s="1"/>
      <c r="S329" s="1"/>
      <c r="T329" s="1"/>
      <c r="U329" s="1"/>
      <c r="V329" s="1"/>
      <c r="W329" s="1"/>
      <c r="X329" s="1"/>
      <c r="Y329" s="1"/>
      <c r="Z329" s="1"/>
    </row>
    <row r="330" spans="1:26" ht="15.75" customHeight="1" x14ac:dyDescent="0.2">
      <c r="A330" s="1"/>
      <c r="B330" s="1"/>
      <c r="C330" s="1"/>
      <c r="D330" s="1"/>
      <c r="E330" s="2"/>
      <c r="F330" s="2"/>
      <c r="G330" s="1"/>
      <c r="H330" s="1"/>
      <c r="I330" s="1"/>
      <c r="J330" s="1"/>
      <c r="K330" s="2"/>
      <c r="L330" s="2"/>
      <c r="M330" s="2"/>
      <c r="N330" s="2"/>
      <c r="O330" s="25"/>
      <c r="P330" s="1"/>
      <c r="Q330" s="1"/>
      <c r="R330" s="1"/>
      <c r="S330" s="1"/>
      <c r="T330" s="1"/>
      <c r="U330" s="1"/>
      <c r="V330" s="1"/>
      <c r="W330" s="1"/>
      <c r="X330" s="1"/>
      <c r="Y330" s="1"/>
      <c r="Z330" s="1"/>
    </row>
    <row r="331" spans="1:26" ht="15.75" customHeight="1" x14ac:dyDescent="0.2">
      <c r="A331" s="1"/>
      <c r="B331" s="1"/>
      <c r="C331" s="1"/>
      <c r="D331" s="1"/>
      <c r="E331" s="2"/>
      <c r="F331" s="2"/>
      <c r="G331" s="1"/>
      <c r="H331" s="1"/>
      <c r="I331" s="1"/>
      <c r="J331" s="1"/>
      <c r="K331" s="2"/>
      <c r="L331" s="2"/>
      <c r="M331" s="2"/>
      <c r="N331" s="2"/>
      <c r="O331" s="25"/>
      <c r="P331" s="1"/>
      <c r="Q331" s="1"/>
      <c r="R331" s="1"/>
      <c r="S331" s="1"/>
      <c r="T331" s="1"/>
      <c r="U331" s="1"/>
      <c r="V331" s="1"/>
      <c r="W331" s="1"/>
      <c r="X331" s="1"/>
      <c r="Y331" s="1"/>
      <c r="Z331" s="1"/>
    </row>
    <row r="332" spans="1:26" ht="15.75" customHeight="1" x14ac:dyDescent="0.2">
      <c r="A332" s="1"/>
      <c r="B332" s="1"/>
      <c r="C332" s="1"/>
      <c r="D332" s="1"/>
      <c r="E332" s="2"/>
      <c r="F332" s="2"/>
      <c r="G332" s="1"/>
      <c r="H332" s="1"/>
      <c r="I332" s="1"/>
      <c r="J332" s="1"/>
      <c r="K332" s="2"/>
      <c r="L332" s="2"/>
      <c r="M332" s="2"/>
      <c r="N332" s="2"/>
      <c r="O332" s="25"/>
      <c r="P332" s="1"/>
      <c r="Q332" s="1"/>
      <c r="R332" s="1"/>
      <c r="S332" s="1"/>
      <c r="T332" s="1"/>
      <c r="U332" s="1"/>
      <c r="V332" s="1"/>
      <c r="W332" s="1"/>
      <c r="X332" s="1"/>
      <c r="Y332" s="1"/>
      <c r="Z332" s="1"/>
    </row>
    <row r="333" spans="1:26" ht="15.75" customHeight="1" x14ac:dyDescent="0.2">
      <c r="A333" s="1"/>
      <c r="B333" s="1"/>
      <c r="C333" s="1"/>
      <c r="D333" s="1"/>
      <c r="E333" s="2"/>
      <c r="F333" s="2"/>
      <c r="G333" s="1"/>
      <c r="H333" s="1"/>
      <c r="I333" s="1"/>
      <c r="J333" s="1"/>
      <c r="K333" s="2"/>
      <c r="L333" s="2"/>
      <c r="M333" s="2"/>
      <c r="N333" s="2"/>
      <c r="O333" s="25"/>
      <c r="P333" s="1"/>
      <c r="Q333" s="1"/>
      <c r="R333" s="1"/>
      <c r="S333" s="1"/>
      <c r="T333" s="1"/>
      <c r="U333" s="1"/>
      <c r="V333" s="1"/>
      <c r="W333" s="1"/>
      <c r="X333" s="1"/>
      <c r="Y333" s="1"/>
      <c r="Z333" s="1"/>
    </row>
    <row r="334" spans="1:26" ht="15.75" customHeight="1" x14ac:dyDescent="0.2">
      <c r="A334" s="1"/>
      <c r="B334" s="1"/>
      <c r="C334" s="1"/>
      <c r="D334" s="1"/>
      <c r="E334" s="2"/>
      <c r="F334" s="2"/>
      <c r="G334" s="1"/>
      <c r="H334" s="1"/>
      <c r="I334" s="1"/>
      <c r="J334" s="1"/>
      <c r="K334" s="2"/>
      <c r="L334" s="2"/>
      <c r="M334" s="2"/>
      <c r="N334" s="2"/>
      <c r="O334" s="25"/>
      <c r="P334" s="1"/>
      <c r="Q334" s="1"/>
      <c r="R334" s="1"/>
      <c r="S334" s="1"/>
      <c r="T334" s="1"/>
      <c r="U334" s="1"/>
      <c r="V334" s="1"/>
      <c r="W334" s="1"/>
      <c r="X334" s="1"/>
      <c r="Y334" s="1"/>
      <c r="Z334" s="1"/>
    </row>
    <row r="335" spans="1:26" ht="15.75" customHeight="1" x14ac:dyDescent="0.2">
      <c r="A335" s="1"/>
      <c r="B335" s="1"/>
      <c r="C335" s="1"/>
      <c r="D335" s="1"/>
      <c r="E335" s="2"/>
      <c r="F335" s="2"/>
      <c r="G335" s="1"/>
      <c r="H335" s="1"/>
      <c r="I335" s="1"/>
      <c r="J335" s="1"/>
      <c r="K335" s="2"/>
      <c r="L335" s="2"/>
      <c r="M335" s="2"/>
      <c r="N335" s="2"/>
      <c r="O335" s="25"/>
      <c r="P335" s="1"/>
      <c r="Q335" s="1"/>
      <c r="R335" s="1"/>
      <c r="S335" s="1"/>
      <c r="T335" s="1"/>
      <c r="U335" s="1"/>
      <c r="V335" s="1"/>
      <c r="W335" s="1"/>
      <c r="X335" s="1"/>
      <c r="Y335" s="1"/>
      <c r="Z335" s="1"/>
    </row>
    <row r="336" spans="1:26" ht="15.75" customHeight="1" x14ac:dyDescent="0.2">
      <c r="A336" s="1"/>
      <c r="B336" s="1"/>
      <c r="C336" s="1"/>
      <c r="D336" s="1"/>
      <c r="E336" s="2"/>
      <c r="F336" s="2"/>
      <c r="G336" s="1"/>
      <c r="H336" s="1"/>
      <c r="I336" s="1"/>
      <c r="J336" s="1"/>
      <c r="K336" s="2"/>
      <c r="L336" s="2"/>
      <c r="M336" s="2"/>
      <c r="N336" s="2"/>
      <c r="O336" s="25"/>
      <c r="P336" s="1"/>
      <c r="Q336" s="1"/>
      <c r="R336" s="1"/>
      <c r="S336" s="1"/>
      <c r="T336" s="1"/>
      <c r="U336" s="1"/>
      <c r="V336" s="1"/>
      <c r="W336" s="1"/>
      <c r="X336" s="1"/>
      <c r="Y336" s="1"/>
      <c r="Z336" s="1"/>
    </row>
    <row r="337" spans="1:26" ht="15.75" customHeight="1" x14ac:dyDescent="0.2">
      <c r="A337" s="1"/>
      <c r="B337" s="1"/>
      <c r="C337" s="1"/>
      <c r="D337" s="1"/>
      <c r="E337" s="2"/>
      <c r="F337" s="2"/>
      <c r="G337" s="1"/>
      <c r="H337" s="1"/>
      <c r="I337" s="1"/>
      <c r="J337" s="1"/>
      <c r="K337" s="2"/>
      <c r="L337" s="2"/>
      <c r="M337" s="2"/>
      <c r="N337" s="2"/>
      <c r="O337" s="25"/>
      <c r="P337" s="1"/>
      <c r="Q337" s="1"/>
      <c r="R337" s="1"/>
      <c r="S337" s="1"/>
      <c r="T337" s="1"/>
      <c r="U337" s="1"/>
      <c r="V337" s="1"/>
      <c r="W337" s="1"/>
      <c r="X337" s="1"/>
      <c r="Y337" s="1"/>
      <c r="Z337" s="1"/>
    </row>
    <row r="338" spans="1:26" ht="15.75" customHeight="1" x14ac:dyDescent="0.2">
      <c r="A338" s="1"/>
      <c r="B338" s="1"/>
      <c r="C338" s="1"/>
      <c r="D338" s="1"/>
      <c r="E338" s="2"/>
      <c r="F338" s="2"/>
      <c r="G338" s="1"/>
      <c r="H338" s="1"/>
      <c r="I338" s="1"/>
      <c r="J338" s="1"/>
      <c r="K338" s="2"/>
      <c r="L338" s="2"/>
      <c r="M338" s="2"/>
      <c r="N338" s="2"/>
      <c r="O338" s="25"/>
      <c r="P338" s="1"/>
      <c r="Q338" s="1"/>
      <c r="R338" s="1"/>
      <c r="S338" s="1"/>
      <c r="T338" s="1"/>
      <c r="U338" s="1"/>
      <c r="V338" s="1"/>
      <c r="W338" s="1"/>
      <c r="X338" s="1"/>
      <c r="Y338" s="1"/>
      <c r="Z338" s="1"/>
    </row>
    <row r="339" spans="1:26" ht="15.75" customHeight="1" x14ac:dyDescent="0.2">
      <c r="A339" s="1"/>
      <c r="B339" s="1"/>
      <c r="C339" s="1"/>
      <c r="D339" s="1"/>
      <c r="E339" s="2"/>
      <c r="F339" s="2"/>
      <c r="G339" s="1"/>
      <c r="H339" s="1"/>
      <c r="I339" s="1"/>
      <c r="J339" s="1"/>
      <c r="K339" s="2"/>
      <c r="L339" s="2"/>
      <c r="M339" s="2"/>
      <c r="N339" s="2"/>
      <c r="O339" s="25"/>
      <c r="P339" s="1"/>
      <c r="Q339" s="1"/>
      <c r="R339" s="1"/>
      <c r="S339" s="1"/>
      <c r="T339" s="1"/>
      <c r="U339" s="1"/>
      <c r="V339" s="1"/>
      <c r="W339" s="1"/>
      <c r="X339" s="1"/>
      <c r="Y339" s="1"/>
      <c r="Z339" s="1"/>
    </row>
    <row r="340" spans="1:26" ht="15.75" customHeight="1" x14ac:dyDescent="0.2">
      <c r="A340" s="1"/>
      <c r="B340" s="1"/>
      <c r="C340" s="1"/>
      <c r="D340" s="1"/>
      <c r="E340" s="2"/>
      <c r="F340" s="2"/>
      <c r="G340" s="1"/>
      <c r="H340" s="1"/>
      <c r="I340" s="1"/>
      <c r="J340" s="1"/>
      <c r="K340" s="2"/>
      <c r="L340" s="2"/>
      <c r="M340" s="2"/>
      <c r="N340" s="2"/>
      <c r="O340" s="25"/>
      <c r="P340" s="1"/>
      <c r="Q340" s="1"/>
      <c r="R340" s="1"/>
      <c r="S340" s="1"/>
      <c r="T340" s="1"/>
      <c r="U340" s="1"/>
      <c r="V340" s="1"/>
      <c r="W340" s="1"/>
      <c r="X340" s="1"/>
      <c r="Y340" s="1"/>
      <c r="Z340" s="1"/>
    </row>
    <row r="341" spans="1:26" ht="15.75" customHeight="1" x14ac:dyDescent="0.2">
      <c r="A341" s="1"/>
      <c r="B341" s="1"/>
      <c r="C341" s="1"/>
      <c r="D341" s="1"/>
      <c r="E341" s="2"/>
      <c r="F341" s="2"/>
      <c r="G341" s="1"/>
      <c r="H341" s="1"/>
      <c r="I341" s="1"/>
      <c r="J341" s="1"/>
      <c r="K341" s="2"/>
      <c r="L341" s="2"/>
      <c r="M341" s="2"/>
      <c r="N341" s="2"/>
      <c r="O341" s="25"/>
      <c r="P341" s="1"/>
      <c r="Q341" s="1"/>
      <c r="R341" s="1"/>
      <c r="S341" s="1"/>
      <c r="T341" s="1"/>
      <c r="U341" s="1"/>
      <c r="V341" s="1"/>
      <c r="W341" s="1"/>
      <c r="X341" s="1"/>
      <c r="Y341" s="1"/>
      <c r="Z341" s="1"/>
    </row>
    <row r="342" spans="1:26" ht="15.75" customHeight="1" x14ac:dyDescent="0.2">
      <c r="A342" s="1"/>
      <c r="B342" s="1"/>
      <c r="C342" s="1"/>
      <c r="D342" s="1"/>
      <c r="E342" s="2"/>
      <c r="F342" s="2"/>
      <c r="G342" s="1"/>
      <c r="H342" s="1"/>
      <c r="I342" s="1"/>
      <c r="J342" s="1"/>
      <c r="K342" s="2"/>
      <c r="L342" s="2"/>
      <c r="M342" s="2"/>
      <c r="N342" s="2"/>
      <c r="O342" s="25"/>
      <c r="P342" s="1"/>
      <c r="Q342" s="1"/>
      <c r="R342" s="1"/>
      <c r="S342" s="1"/>
      <c r="T342" s="1"/>
      <c r="U342" s="1"/>
      <c r="V342" s="1"/>
      <c r="W342" s="1"/>
      <c r="X342" s="1"/>
      <c r="Y342" s="1"/>
      <c r="Z342" s="1"/>
    </row>
    <row r="343" spans="1:26" ht="15.75" customHeight="1" x14ac:dyDescent="0.2">
      <c r="A343" s="1"/>
      <c r="B343" s="1"/>
      <c r="C343" s="1"/>
      <c r="D343" s="1"/>
      <c r="E343" s="2"/>
      <c r="F343" s="2"/>
      <c r="G343" s="1"/>
      <c r="H343" s="1"/>
      <c r="I343" s="1"/>
      <c r="J343" s="1"/>
      <c r="K343" s="2"/>
      <c r="L343" s="2"/>
      <c r="M343" s="2"/>
      <c r="N343" s="2"/>
      <c r="O343" s="25"/>
      <c r="P343" s="1"/>
      <c r="Q343" s="1"/>
      <c r="R343" s="1"/>
      <c r="S343" s="1"/>
      <c r="T343" s="1"/>
      <c r="U343" s="1"/>
      <c r="V343" s="1"/>
      <c r="W343" s="1"/>
      <c r="X343" s="1"/>
      <c r="Y343" s="1"/>
      <c r="Z343" s="1"/>
    </row>
    <row r="344" spans="1:26" ht="15.75" customHeight="1" x14ac:dyDescent="0.2">
      <c r="A344" s="1"/>
      <c r="B344" s="1"/>
      <c r="C344" s="1"/>
      <c r="D344" s="1"/>
      <c r="E344" s="2"/>
      <c r="F344" s="2"/>
      <c r="G344" s="1"/>
      <c r="H344" s="1"/>
      <c r="I344" s="1"/>
      <c r="J344" s="1"/>
      <c r="K344" s="2"/>
      <c r="L344" s="2"/>
      <c r="M344" s="2"/>
      <c r="N344" s="2"/>
      <c r="O344" s="25"/>
      <c r="P344" s="1"/>
      <c r="Q344" s="1"/>
      <c r="R344" s="1"/>
      <c r="S344" s="1"/>
      <c r="T344" s="1"/>
      <c r="U344" s="1"/>
      <c r="V344" s="1"/>
      <c r="W344" s="1"/>
      <c r="X344" s="1"/>
      <c r="Y344" s="1"/>
      <c r="Z344" s="1"/>
    </row>
    <row r="345" spans="1:26" ht="15.75" customHeight="1" x14ac:dyDescent="0.2">
      <c r="A345" s="1"/>
      <c r="B345" s="1"/>
      <c r="C345" s="1"/>
      <c r="D345" s="1"/>
      <c r="E345" s="2"/>
      <c r="F345" s="2"/>
      <c r="G345" s="1"/>
      <c r="H345" s="1"/>
      <c r="I345" s="1"/>
      <c r="J345" s="1"/>
      <c r="K345" s="2"/>
      <c r="L345" s="2"/>
      <c r="M345" s="2"/>
      <c r="N345" s="2"/>
      <c r="O345" s="25"/>
      <c r="P345" s="1"/>
      <c r="Q345" s="1"/>
      <c r="R345" s="1"/>
      <c r="S345" s="1"/>
      <c r="T345" s="1"/>
      <c r="U345" s="1"/>
      <c r="V345" s="1"/>
      <c r="W345" s="1"/>
      <c r="X345" s="1"/>
      <c r="Y345" s="1"/>
      <c r="Z345" s="1"/>
    </row>
    <row r="346" spans="1:26" ht="15.75" customHeight="1" x14ac:dyDescent="0.2">
      <c r="A346" s="1"/>
      <c r="B346" s="1"/>
      <c r="C346" s="1"/>
      <c r="D346" s="1"/>
      <c r="E346" s="2"/>
      <c r="F346" s="2"/>
      <c r="G346" s="1"/>
      <c r="H346" s="1"/>
      <c r="I346" s="1"/>
      <c r="J346" s="1"/>
      <c r="K346" s="2"/>
      <c r="L346" s="2"/>
      <c r="M346" s="2"/>
      <c r="N346" s="2"/>
      <c r="O346" s="25"/>
      <c r="P346" s="1"/>
      <c r="Q346" s="1"/>
      <c r="R346" s="1"/>
      <c r="S346" s="1"/>
      <c r="T346" s="1"/>
      <c r="U346" s="1"/>
      <c r="V346" s="1"/>
      <c r="W346" s="1"/>
      <c r="X346" s="1"/>
      <c r="Y346" s="1"/>
      <c r="Z346" s="1"/>
    </row>
    <row r="347" spans="1:26" ht="15.75" customHeight="1" x14ac:dyDescent="0.2">
      <c r="A347" s="1"/>
      <c r="B347" s="1"/>
      <c r="C347" s="1"/>
      <c r="D347" s="1"/>
      <c r="E347" s="2"/>
      <c r="F347" s="2"/>
      <c r="G347" s="1"/>
      <c r="H347" s="1"/>
      <c r="I347" s="1"/>
      <c r="J347" s="1"/>
      <c r="K347" s="2"/>
      <c r="L347" s="2"/>
      <c r="M347" s="2"/>
      <c r="N347" s="2"/>
      <c r="O347" s="25"/>
      <c r="P347" s="1"/>
      <c r="Q347" s="1"/>
      <c r="R347" s="1"/>
      <c r="S347" s="1"/>
      <c r="T347" s="1"/>
      <c r="U347" s="1"/>
      <c r="V347" s="1"/>
      <c r="W347" s="1"/>
      <c r="X347" s="1"/>
      <c r="Y347" s="1"/>
      <c r="Z347" s="1"/>
    </row>
    <row r="348" spans="1:26" ht="15.75" customHeight="1" x14ac:dyDescent="0.2">
      <c r="A348" s="1"/>
      <c r="B348" s="1"/>
      <c r="C348" s="1"/>
      <c r="D348" s="1"/>
      <c r="E348" s="2"/>
      <c r="F348" s="2"/>
      <c r="G348" s="1"/>
      <c r="H348" s="1"/>
      <c r="I348" s="1"/>
      <c r="J348" s="1"/>
      <c r="K348" s="2"/>
      <c r="L348" s="2"/>
      <c r="M348" s="2"/>
      <c r="N348" s="2"/>
      <c r="O348" s="25"/>
      <c r="P348" s="1"/>
      <c r="Q348" s="1"/>
      <c r="R348" s="1"/>
      <c r="S348" s="1"/>
      <c r="T348" s="1"/>
      <c r="U348" s="1"/>
      <c r="V348" s="1"/>
      <c r="W348" s="1"/>
      <c r="X348" s="1"/>
      <c r="Y348" s="1"/>
      <c r="Z348" s="1"/>
    </row>
    <row r="349" spans="1:26" ht="15.75" customHeight="1" x14ac:dyDescent="0.2">
      <c r="A349" s="1"/>
      <c r="B349" s="1"/>
      <c r="C349" s="1"/>
      <c r="D349" s="1"/>
      <c r="E349" s="2"/>
      <c r="F349" s="2"/>
      <c r="G349" s="1"/>
      <c r="H349" s="1"/>
      <c r="I349" s="1"/>
      <c r="J349" s="1"/>
      <c r="K349" s="2"/>
      <c r="L349" s="2"/>
      <c r="M349" s="2"/>
      <c r="N349" s="2"/>
      <c r="O349" s="25"/>
      <c r="P349" s="1"/>
      <c r="Q349" s="1"/>
      <c r="R349" s="1"/>
      <c r="S349" s="1"/>
      <c r="T349" s="1"/>
      <c r="U349" s="1"/>
      <c r="V349" s="1"/>
      <c r="W349" s="1"/>
      <c r="X349" s="1"/>
      <c r="Y349" s="1"/>
      <c r="Z349" s="1"/>
    </row>
    <row r="350" spans="1:26" ht="15.75" customHeight="1" x14ac:dyDescent="0.2">
      <c r="A350" s="1"/>
      <c r="B350" s="1"/>
      <c r="C350" s="1"/>
      <c r="D350" s="1"/>
      <c r="E350" s="2"/>
      <c r="F350" s="2"/>
      <c r="G350" s="1"/>
      <c r="H350" s="1"/>
      <c r="I350" s="1"/>
      <c r="J350" s="1"/>
      <c r="K350" s="2"/>
      <c r="L350" s="2"/>
      <c r="M350" s="2"/>
      <c r="N350" s="2"/>
      <c r="O350" s="25"/>
      <c r="P350" s="1"/>
      <c r="Q350" s="1"/>
      <c r="R350" s="1"/>
      <c r="S350" s="1"/>
      <c r="T350" s="1"/>
      <c r="U350" s="1"/>
      <c r="V350" s="1"/>
      <c r="W350" s="1"/>
      <c r="X350" s="1"/>
      <c r="Y350" s="1"/>
      <c r="Z350" s="1"/>
    </row>
    <row r="351" spans="1:26" ht="15.75" customHeight="1" x14ac:dyDescent="0.2">
      <c r="A351" s="1"/>
      <c r="B351" s="1"/>
      <c r="C351" s="1"/>
      <c r="D351" s="1"/>
      <c r="E351" s="2"/>
      <c r="F351" s="2"/>
      <c r="G351" s="1"/>
      <c r="H351" s="1"/>
      <c r="I351" s="1"/>
      <c r="J351" s="1"/>
      <c r="K351" s="2"/>
      <c r="L351" s="2"/>
      <c r="M351" s="2"/>
      <c r="N351" s="2"/>
      <c r="O351" s="25"/>
      <c r="P351" s="1"/>
      <c r="Q351" s="1"/>
      <c r="R351" s="1"/>
      <c r="S351" s="1"/>
      <c r="T351" s="1"/>
      <c r="U351" s="1"/>
      <c r="V351" s="1"/>
      <c r="W351" s="1"/>
      <c r="X351" s="1"/>
      <c r="Y351" s="1"/>
      <c r="Z351" s="1"/>
    </row>
    <row r="352" spans="1:26" ht="15.75" customHeight="1" x14ac:dyDescent="0.2">
      <c r="A352" s="1"/>
      <c r="B352" s="1"/>
      <c r="C352" s="1"/>
      <c r="D352" s="1"/>
      <c r="E352" s="2"/>
      <c r="F352" s="2"/>
      <c r="G352" s="1"/>
      <c r="H352" s="1"/>
      <c r="I352" s="1"/>
      <c r="J352" s="1"/>
      <c r="K352" s="2"/>
      <c r="L352" s="2"/>
      <c r="M352" s="2"/>
      <c r="N352" s="2"/>
      <c r="O352" s="25"/>
      <c r="P352" s="1"/>
      <c r="Q352" s="1"/>
      <c r="R352" s="1"/>
      <c r="S352" s="1"/>
      <c r="T352" s="1"/>
      <c r="U352" s="1"/>
      <c r="V352" s="1"/>
      <c r="W352" s="1"/>
      <c r="X352" s="1"/>
      <c r="Y352" s="1"/>
      <c r="Z352" s="1"/>
    </row>
    <row r="353" spans="1:26" ht="15.75" customHeight="1" x14ac:dyDescent="0.2">
      <c r="A353" s="1"/>
      <c r="B353" s="1"/>
      <c r="C353" s="1"/>
      <c r="D353" s="1"/>
      <c r="E353" s="2"/>
      <c r="F353" s="2"/>
      <c r="G353" s="1"/>
      <c r="H353" s="1"/>
      <c r="I353" s="1"/>
      <c r="J353" s="1"/>
      <c r="K353" s="2"/>
      <c r="L353" s="2"/>
      <c r="M353" s="2"/>
      <c r="N353" s="2"/>
      <c r="O353" s="25"/>
      <c r="P353" s="1"/>
      <c r="Q353" s="1"/>
      <c r="R353" s="1"/>
      <c r="S353" s="1"/>
      <c r="T353" s="1"/>
      <c r="U353" s="1"/>
      <c r="V353" s="1"/>
      <c r="W353" s="1"/>
      <c r="X353" s="1"/>
      <c r="Y353" s="1"/>
      <c r="Z353" s="1"/>
    </row>
    <row r="354" spans="1:26" ht="15.75" customHeight="1" x14ac:dyDescent="0.2">
      <c r="A354" s="1"/>
      <c r="B354" s="1"/>
      <c r="C354" s="1"/>
      <c r="D354" s="1"/>
      <c r="E354" s="2"/>
      <c r="F354" s="2"/>
      <c r="G354" s="1"/>
      <c r="H354" s="1"/>
      <c r="I354" s="1"/>
      <c r="J354" s="1"/>
      <c r="K354" s="2"/>
      <c r="L354" s="2"/>
      <c r="M354" s="2"/>
      <c r="N354" s="2"/>
      <c r="O354" s="25"/>
      <c r="P354" s="1"/>
      <c r="Q354" s="1"/>
      <c r="R354" s="1"/>
      <c r="S354" s="1"/>
      <c r="T354" s="1"/>
      <c r="U354" s="1"/>
      <c r="V354" s="1"/>
      <c r="W354" s="1"/>
      <c r="X354" s="1"/>
      <c r="Y354" s="1"/>
      <c r="Z354" s="1"/>
    </row>
    <row r="355" spans="1:26" ht="15.75" customHeight="1" x14ac:dyDescent="0.2">
      <c r="A355" s="1"/>
      <c r="B355" s="1"/>
      <c r="C355" s="1"/>
      <c r="D355" s="1"/>
      <c r="E355" s="2"/>
      <c r="F355" s="2"/>
      <c r="G355" s="1"/>
      <c r="H355" s="1"/>
      <c r="I355" s="1"/>
      <c r="J355" s="1"/>
      <c r="K355" s="2"/>
      <c r="L355" s="2"/>
      <c r="M355" s="2"/>
      <c r="N355" s="2"/>
      <c r="O355" s="25"/>
      <c r="P355" s="1"/>
      <c r="Q355" s="1"/>
      <c r="R355" s="1"/>
      <c r="S355" s="1"/>
      <c r="T355" s="1"/>
      <c r="U355" s="1"/>
      <c r="V355" s="1"/>
      <c r="W355" s="1"/>
      <c r="X355" s="1"/>
      <c r="Y355" s="1"/>
      <c r="Z355" s="1"/>
    </row>
    <row r="356" spans="1:26" ht="15.75" customHeight="1" x14ac:dyDescent="0.2">
      <c r="A356" s="1"/>
      <c r="B356" s="1"/>
      <c r="C356" s="1"/>
      <c r="D356" s="1"/>
      <c r="E356" s="2"/>
      <c r="F356" s="2"/>
      <c r="G356" s="1"/>
      <c r="H356" s="1"/>
      <c r="I356" s="1"/>
      <c r="J356" s="1"/>
      <c r="K356" s="2"/>
      <c r="L356" s="2"/>
      <c r="M356" s="2"/>
      <c r="N356" s="2"/>
      <c r="O356" s="25"/>
      <c r="P356" s="1"/>
      <c r="Q356" s="1"/>
      <c r="R356" s="1"/>
      <c r="S356" s="1"/>
      <c r="T356" s="1"/>
      <c r="U356" s="1"/>
      <c r="V356" s="1"/>
      <c r="W356" s="1"/>
      <c r="X356" s="1"/>
      <c r="Y356" s="1"/>
      <c r="Z356" s="1"/>
    </row>
    <row r="357" spans="1:26" ht="15.75" customHeight="1" x14ac:dyDescent="0.2">
      <c r="A357" s="1"/>
      <c r="B357" s="1"/>
      <c r="C357" s="1"/>
      <c r="D357" s="1"/>
      <c r="E357" s="2"/>
      <c r="F357" s="2"/>
      <c r="G357" s="1"/>
      <c r="H357" s="1"/>
      <c r="I357" s="1"/>
      <c r="J357" s="1"/>
      <c r="K357" s="2"/>
      <c r="L357" s="2"/>
      <c r="M357" s="2"/>
      <c r="N357" s="2"/>
      <c r="O357" s="25"/>
      <c r="P357" s="1"/>
      <c r="Q357" s="1"/>
      <c r="R357" s="1"/>
      <c r="S357" s="1"/>
      <c r="T357" s="1"/>
      <c r="U357" s="1"/>
      <c r="V357" s="1"/>
      <c r="W357" s="1"/>
      <c r="X357" s="1"/>
      <c r="Y357" s="1"/>
      <c r="Z357" s="1"/>
    </row>
    <row r="358" spans="1:26" ht="15.75" customHeight="1" x14ac:dyDescent="0.2">
      <c r="A358" s="1"/>
      <c r="B358" s="1"/>
      <c r="C358" s="1"/>
      <c r="D358" s="1"/>
      <c r="E358" s="2"/>
      <c r="F358" s="2"/>
      <c r="G358" s="1"/>
      <c r="H358" s="1"/>
      <c r="I358" s="1"/>
      <c r="J358" s="1"/>
      <c r="K358" s="2"/>
      <c r="L358" s="2"/>
      <c r="M358" s="2"/>
      <c r="N358" s="2"/>
      <c r="O358" s="25"/>
      <c r="P358" s="1"/>
      <c r="Q358" s="1"/>
      <c r="R358" s="1"/>
      <c r="S358" s="1"/>
      <c r="T358" s="1"/>
      <c r="U358" s="1"/>
      <c r="V358" s="1"/>
      <c r="W358" s="1"/>
      <c r="X358" s="1"/>
      <c r="Y358" s="1"/>
      <c r="Z358" s="1"/>
    </row>
    <row r="359" spans="1:26" ht="15.75" customHeight="1" x14ac:dyDescent="0.2">
      <c r="A359" s="1"/>
      <c r="B359" s="1"/>
      <c r="C359" s="1"/>
      <c r="D359" s="1"/>
      <c r="E359" s="2"/>
      <c r="F359" s="2"/>
      <c r="G359" s="1"/>
      <c r="H359" s="1"/>
      <c r="I359" s="1"/>
      <c r="J359" s="1"/>
      <c r="K359" s="2"/>
      <c r="L359" s="2"/>
      <c r="M359" s="2"/>
      <c r="N359" s="2"/>
      <c r="O359" s="25"/>
      <c r="P359" s="1"/>
      <c r="Q359" s="1"/>
      <c r="R359" s="1"/>
      <c r="S359" s="1"/>
      <c r="T359" s="1"/>
      <c r="U359" s="1"/>
      <c r="V359" s="1"/>
      <c r="W359" s="1"/>
      <c r="X359" s="1"/>
      <c r="Y359" s="1"/>
      <c r="Z359" s="1"/>
    </row>
    <row r="360" spans="1:26" ht="15.75" customHeight="1" x14ac:dyDescent="0.2">
      <c r="A360" s="1"/>
      <c r="B360" s="1"/>
      <c r="C360" s="1"/>
      <c r="D360" s="1"/>
      <c r="E360" s="2"/>
      <c r="F360" s="2"/>
      <c r="G360" s="1"/>
      <c r="H360" s="1"/>
      <c r="I360" s="1"/>
      <c r="J360" s="1"/>
      <c r="K360" s="2"/>
      <c r="L360" s="2"/>
      <c r="M360" s="2"/>
      <c r="N360" s="2"/>
      <c r="O360" s="25"/>
      <c r="P360" s="1"/>
      <c r="Q360" s="1"/>
      <c r="R360" s="1"/>
      <c r="S360" s="1"/>
      <c r="T360" s="1"/>
      <c r="U360" s="1"/>
      <c r="V360" s="1"/>
      <c r="W360" s="1"/>
      <c r="X360" s="1"/>
      <c r="Y360" s="1"/>
      <c r="Z360" s="1"/>
    </row>
    <row r="361" spans="1:26" ht="15.75" customHeight="1" x14ac:dyDescent="0.2">
      <c r="A361" s="1"/>
      <c r="B361" s="1"/>
      <c r="C361" s="1"/>
      <c r="D361" s="1"/>
      <c r="E361" s="2"/>
      <c r="F361" s="2"/>
      <c r="G361" s="1"/>
      <c r="H361" s="1"/>
      <c r="I361" s="1"/>
      <c r="J361" s="1"/>
      <c r="K361" s="2"/>
      <c r="L361" s="2"/>
      <c r="M361" s="2"/>
      <c r="N361" s="2"/>
      <c r="O361" s="25"/>
      <c r="P361" s="1"/>
      <c r="Q361" s="1"/>
      <c r="R361" s="1"/>
      <c r="S361" s="1"/>
      <c r="T361" s="1"/>
      <c r="U361" s="1"/>
      <c r="V361" s="1"/>
      <c r="W361" s="1"/>
      <c r="X361" s="1"/>
      <c r="Y361" s="1"/>
      <c r="Z361" s="1"/>
    </row>
    <row r="362" spans="1:26" ht="15.75" customHeight="1" x14ac:dyDescent="0.2">
      <c r="A362" s="1"/>
      <c r="B362" s="1"/>
      <c r="C362" s="1"/>
      <c r="D362" s="1"/>
      <c r="E362" s="2"/>
      <c r="F362" s="2"/>
      <c r="G362" s="1"/>
      <c r="H362" s="1"/>
      <c r="I362" s="1"/>
      <c r="J362" s="1"/>
      <c r="K362" s="2"/>
      <c r="L362" s="2"/>
      <c r="M362" s="2"/>
      <c r="N362" s="2"/>
      <c r="O362" s="25"/>
      <c r="P362" s="1"/>
      <c r="Q362" s="1"/>
      <c r="R362" s="1"/>
      <c r="S362" s="1"/>
      <c r="T362" s="1"/>
      <c r="U362" s="1"/>
      <c r="V362" s="1"/>
      <c r="W362" s="1"/>
      <c r="X362" s="1"/>
      <c r="Y362" s="1"/>
      <c r="Z362" s="1"/>
    </row>
    <row r="363" spans="1:26" ht="15.75" customHeight="1" x14ac:dyDescent="0.2">
      <c r="A363" s="1"/>
      <c r="B363" s="1"/>
      <c r="C363" s="1"/>
      <c r="D363" s="1"/>
      <c r="E363" s="2"/>
      <c r="F363" s="2"/>
      <c r="G363" s="1"/>
      <c r="H363" s="1"/>
      <c r="I363" s="1"/>
      <c r="J363" s="1"/>
      <c r="K363" s="2"/>
      <c r="L363" s="2"/>
      <c r="M363" s="2"/>
      <c r="N363" s="2"/>
      <c r="O363" s="25"/>
      <c r="P363" s="1"/>
      <c r="Q363" s="1"/>
      <c r="R363" s="1"/>
      <c r="S363" s="1"/>
      <c r="T363" s="1"/>
      <c r="U363" s="1"/>
      <c r="V363" s="1"/>
      <c r="W363" s="1"/>
      <c r="X363" s="1"/>
      <c r="Y363" s="1"/>
      <c r="Z363" s="1"/>
    </row>
    <row r="364" spans="1:26" ht="15.75" customHeight="1" x14ac:dyDescent="0.2">
      <c r="A364" s="1"/>
      <c r="B364" s="1"/>
      <c r="C364" s="1"/>
      <c r="D364" s="1"/>
      <c r="E364" s="2"/>
      <c r="F364" s="2"/>
      <c r="G364" s="1"/>
      <c r="H364" s="1"/>
      <c r="I364" s="1"/>
      <c r="J364" s="1"/>
      <c r="K364" s="2"/>
      <c r="L364" s="2"/>
      <c r="M364" s="2"/>
      <c r="N364" s="2"/>
      <c r="O364" s="25"/>
      <c r="P364" s="1"/>
      <c r="Q364" s="1"/>
      <c r="R364" s="1"/>
      <c r="S364" s="1"/>
      <c r="T364" s="1"/>
      <c r="U364" s="1"/>
      <c r="V364" s="1"/>
      <c r="W364" s="1"/>
      <c r="X364" s="1"/>
      <c r="Y364" s="1"/>
      <c r="Z364" s="1"/>
    </row>
    <row r="365" spans="1:26" ht="15.75" customHeight="1" x14ac:dyDescent="0.2">
      <c r="A365" s="1"/>
      <c r="B365" s="1"/>
      <c r="C365" s="1"/>
      <c r="D365" s="1"/>
      <c r="E365" s="2"/>
      <c r="F365" s="2"/>
      <c r="G365" s="1"/>
      <c r="H365" s="1"/>
      <c r="I365" s="1"/>
      <c r="J365" s="1"/>
      <c r="K365" s="2"/>
      <c r="L365" s="2"/>
      <c r="M365" s="2"/>
      <c r="N365" s="2"/>
      <c r="O365" s="25"/>
      <c r="P365" s="1"/>
      <c r="Q365" s="1"/>
      <c r="R365" s="1"/>
      <c r="S365" s="1"/>
      <c r="T365" s="1"/>
      <c r="U365" s="1"/>
      <c r="V365" s="1"/>
      <c r="W365" s="1"/>
      <c r="X365" s="1"/>
      <c r="Y365" s="1"/>
      <c r="Z365" s="1"/>
    </row>
    <row r="366" spans="1:26" ht="15.75" customHeight="1" x14ac:dyDescent="0.2">
      <c r="A366" s="1"/>
      <c r="B366" s="1"/>
      <c r="C366" s="1"/>
      <c r="D366" s="1"/>
      <c r="E366" s="2"/>
      <c r="F366" s="2"/>
      <c r="G366" s="1"/>
      <c r="H366" s="1"/>
      <c r="I366" s="1"/>
      <c r="J366" s="1"/>
      <c r="K366" s="2"/>
      <c r="L366" s="2"/>
      <c r="M366" s="2"/>
      <c r="N366" s="2"/>
      <c r="O366" s="25"/>
      <c r="P366" s="1"/>
      <c r="Q366" s="1"/>
      <c r="R366" s="1"/>
      <c r="S366" s="1"/>
      <c r="T366" s="1"/>
      <c r="U366" s="1"/>
      <c r="V366" s="1"/>
      <c r="W366" s="1"/>
      <c r="X366" s="1"/>
      <c r="Y366" s="1"/>
      <c r="Z366" s="1"/>
    </row>
    <row r="367" spans="1:26" ht="15.75" customHeight="1" x14ac:dyDescent="0.2">
      <c r="A367" s="1"/>
      <c r="B367" s="1"/>
      <c r="C367" s="1"/>
      <c r="D367" s="1"/>
      <c r="E367" s="2"/>
      <c r="F367" s="2"/>
      <c r="G367" s="1"/>
      <c r="H367" s="1"/>
      <c r="I367" s="1"/>
      <c r="J367" s="1"/>
      <c r="K367" s="2"/>
      <c r="L367" s="2"/>
      <c r="M367" s="2"/>
      <c r="N367" s="2"/>
      <c r="O367" s="25"/>
      <c r="P367" s="1"/>
      <c r="Q367" s="1"/>
      <c r="R367" s="1"/>
      <c r="S367" s="1"/>
      <c r="T367" s="1"/>
      <c r="U367" s="1"/>
      <c r="V367" s="1"/>
      <c r="W367" s="1"/>
      <c r="X367" s="1"/>
      <c r="Y367" s="1"/>
      <c r="Z367" s="1"/>
    </row>
    <row r="368" spans="1:26" ht="15.75" customHeight="1" x14ac:dyDescent="0.2">
      <c r="A368" s="1"/>
      <c r="B368" s="1"/>
      <c r="C368" s="1"/>
      <c r="D368" s="1"/>
      <c r="E368" s="2"/>
      <c r="F368" s="2"/>
      <c r="G368" s="1"/>
      <c r="H368" s="1"/>
      <c r="I368" s="1"/>
      <c r="J368" s="1"/>
      <c r="K368" s="2"/>
      <c r="L368" s="2"/>
      <c r="M368" s="2"/>
      <c r="N368" s="2"/>
      <c r="O368" s="25"/>
      <c r="P368" s="1"/>
      <c r="Q368" s="1"/>
      <c r="R368" s="1"/>
      <c r="S368" s="1"/>
      <c r="T368" s="1"/>
      <c r="U368" s="1"/>
      <c r="V368" s="1"/>
      <c r="W368" s="1"/>
      <c r="X368" s="1"/>
      <c r="Y368" s="1"/>
      <c r="Z368" s="1"/>
    </row>
    <row r="369" spans="1:26" ht="15.75" customHeight="1" x14ac:dyDescent="0.2">
      <c r="A369" s="1"/>
      <c r="B369" s="1"/>
      <c r="C369" s="1"/>
      <c r="D369" s="1"/>
      <c r="E369" s="2"/>
      <c r="F369" s="2"/>
      <c r="G369" s="1"/>
      <c r="H369" s="1"/>
      <c r="I369" s="1"/>
      <c r="J369" s="1"/>
      <c r="K369" s="2"/>
      <c r="L369" s="2"/>
      <c r="M369" s="2"/>
      <c r="N369" s="2"/>
      <c r="O369" s="25"/>
      <c r="P369" s="1"/>
      <c r="Q369" s="1"/>
      <c r="R369" s="1"/>
      <c r="S369" s="1"/>
      <c r="T369" s="1"/>
      <c r="U369" s="1"/>
      <c r="V369" s="1"/>
      <c r="W369" s="1"/>
      <c r="X369" s="1"/>
      <c r="Y369" s="1"/>
      <c r="Z369" s="1"/>
    </row>
    <row r="370" spans="1:26" ht="15.75" customHeight="1" x14ac:dyDescent="0.2">
      <c r="A370" s="1"/>
      <c r="B370" s="1"/>
      <c r="C370" s="1"/>
      <c r="D370" s="1"/>
      <c r="E370" s="2"/>
      <c r="F370" s="2"/>
      <c r="G370" s="1"/>
      <c r="H370" s="1"/>
      <c r="I370" s="1"/>
      <c r="J370" s="1"/>
      <c r="K370" s="2"/>
      <c r="L370" s="2"/>
      <c r="M370" s="2"/>
      <c r="N370" s="2"/>
      <c r="O370" s="25"/>
      <c r="P370" s="1"/>
      <c r="Q370" s="1"/>
      <c r="R370" s="1"/>
      <c r="S370" s="1"/>
      <c r="T370" s="1"/>
      <c r="U370" s="1"/>
      <c r="V370" s="1"/>
      <c r="W370" s="1"/>
      <c r="X370" s="1"/>
      <c r="Y370" s="1"/>
      <c r="Z370" s="1"/>
    </row>
    <row r="371" spans="1:26" ht="15.75" customHeight="1" x14ac:dyDescent="0.2">
      <c r="A371" s="1"/>
      <c r="B371" s="1"/>
      <c r="C371" s="1"/>
      <c r="D371" s="1"/>
      <c r="E371" s="2"/>
      <c r="F371" s="2"/>
      <c r="G371" s="1"/>
      <c r="H371" s="1"/>
      <c r="I371" s="1"/>
      <c r="J371" s="1"/>
      <c r="K371" s="2"/>
      <c r="L371" s="2"/>
      <c r="M371" s="2"/>
      <c r="N371" s="2"/>
      <c r="O371" s="25"/>
      <c r="P371" s="1"/>
      <c r="Q371" s="1"/>
      <c r="R371" s="1"/>
      <c r="S371" s="1"/>
      <c r="T371" s="1"/>
      <c r="U371" s="1"/>
      <c r="V371" s="1"/>
      <c r="W371" s="1"/>
      <c r="X371" s="1"/>
      <c r="Y371" s="1"/>
      <c r="Z371" s="1"/>
    </row>
    <row r="372" spans="1:26" ht="15.75" customHeight="1" x14ac:dyDescent="0.2">
      <c r="A372" s="1"/>
      <c r="B372" s="1"/>
      <c r="C372" s="1"/>
      <c r="D372" s="1"/>
      <c r="E372" s="2"/>
      <c r="F372" s="2"/>
      <c r="G372" s="1"/>
      <c r="H372" s="1"/>
      <c r="I372" s="1"/>
      <c r="J372" s="1"/>
      <c r="K372" s="2"/>
      <c r="L372" s="2"/>
      <c r="M372" s="2"/>
      <c r="N372" s="2"/>
      <c r="O372" s="25"/>
      <c r="P372" s="1"/>
      <c r="Q372" s="1"/>
      <c r="R372" s="1"/>
      <c r="S372" s="1"/>
      <c r="T372" s="1"/>
      <c r="U372" s="1"/>
      <c r="V372" s="1"/>
      <c r="W372" s="1"/>
      <c r="X372" s="1"/>
      <c r="Y372" s="1"/>
      <c r="Z372" s="1"/>
    </row>
    <row r="373" spans="1:26" ht="15.75" customHeight="1" x14ac:dyDescent="0.2">
      <c r="A373" s="1"/>
      <c r="B373" s="1"/>
      <c r="C373" s="1"/>
      <c r="D373" s="1"/>
      <c r="E373" s="2"/>
      <c r="F373" s="2"/>
      <c r="G373" s="1"/>
      <c r="H373" s="1"/>
      <c r="I373" s="1"/>
      <c r="J373" s="1"/>
      <c r="K373" s="2"/>
      <c r="L373" s="2"/>
      <c r="M373" s="2"/>
      <c r="N373" s="2"/>
      <c r="O373" s="25"/>
      <c r="P373" s="1"/>
      <c r="Q373" s="1"/>
      <c r="R373" s="1"/>
      <c r="S373" s="1"/>
      <c r="T373" s="1"/>
      <c r="U373" s="1"/>
      <c r="V373" s="1"/>
      <c r="W373" s="1"/>
      <c r="X373" s="1"/>
      <c r="Y373" s="1"/>
      <c r="Z373" s="1"/>
    </row>
    <row r="374" spans="1:26" ht="15.75" customHeight="1" x14ac:dyDescent="0.2">
      <c r="A374" s="1"/>
      <c r="B374" s="1"/>
      <c r="C374" s="1"/>
      <c r="D374" s="1"/>
      <c r="E374" s="2"/>
      <c r="F374" s="2"/>
      <c r="G374" s="1"/>
      <c r="H374" s="1"/>
      <c r="I374" s="1"/>
      <c r="J374" s="1"/>
      <c r="K374" s="2"/>
      <c r="L374" s="2"/>
      <c r="M374" s="2"/>
      <c r="N374" s="2"/>
      <c r="O374" s="25"/>
      <c r="P374" s="1"/>
      <c r="Q374" s="1"/>
      <c r="R374" s="1"/>
      <c r="S374" s="1"/>
      <c r="T374" s="1"/>
      <c r="U374" s="1"/>
      <c r="V374" s="1"/>
      <c r="W374" s="1"/>
      <c r="X374" s="1"/>
      <c r="Y374" s="1"/>
      <c r="Z374" s="1"/>
    </row>
    <row r="375" spans="1:26" ht="15.75" customHeight="1" x14ac:dyDescent="0.2">
      <c r="A375" s="1"/>
      <c r="B375" s="1"/>
      <c r="C375" s="1"/>
      <c r="D375" s="1"/>
      <c r="E375" s="2"/>
      <c r="F375" s="2"/>
      <c r="G375" s="1"/>
      <c r="H375" s="1"/>
      <c r="I375" s="1"/>
      <c r="J375" s="1"/>
      <c r="K375" s="2"/>
      <c r="L375" s="2"/>
      <c r="M375" s="2"/>
      <c r="N375" s="2"/>
      <c r="O375" s="25"/>
      <c r="P375" s="1"/>
      <c r="Q375" s="1"/>
      <c r="R375" s="1"/>
      <c r="S375" s="1"/>
      <c r="T375" s="1"/>
      <c r="U375" s="1"/>
      <c r="V375" s="1"/>
      <c r="W375" s="1"/>
      <c r="X375" s="1"/>
      <c r="Y375" s="1"/>
      <c r="Z375" s="1"/>
    </row>
    <row r="376" spans="1:26" ht="15.75" customHeight="1" x14ac:dyDescent="0.2">
      <c r="A376" s="1"/>
      <c r="B376" s="1"/>
      <c r="C376" s="1"/>
      <c r="D376" s="1"/>
      <c r="E376" s="2"/>
      <c r="F376" s="2"/>
      <c r="G376" s="1"/>
      <c r="H376" s="1"/>
      <c r="I376" s="1"/>
      <c r="J376" s="1"/>
      <c r="K376" s="2"/>
      <c r="L376" s="2"/>
      <c r="M376" s="2"/>
      <c r="N376" s="2"/>
      <c r="O376" s="25"/>
      <c r="P376" s="1"/>
      <c r="Q376" s="1"/>
      <c r="R376" s="1"/>
      <c r="S376" s="1"/>
      <c r="T376" s="1"/>
      <c r="U376" s="1"/>
      <c r="V376" s="1"/>
      <c r="W376" s="1"/>
      <c r="X376" s="1"/>
      <c r="Y376" s="1"/>
      <c r="Z376" s="1"/>
    </row>
    <row r="377" spans="1:26" ht="15.75" customHeight="1" x14ac:dyDescent="0.2">
      <c r="A377" s="1"/>
      <c r="B377" s="1"/>
      <c r="C377" s="1"/>
      <c r="D377" s="1"/>
      <c r="E377" s="2"/>
      <c r="F377" s="2"/>
      <c r="G377" s="1"/>
      <c r="H377" s="1"/>
      <c r="I377" s="1"/>
      <c r="J377" s="1"/>
      <c r="K377" s="2"/>
      <c r="L377" s="2"/>
      <c r="M377" s="2"/>
      <c r="N377" s="2"/>
      <c r="O377" s="25"/>
      <c r="P377" s="1"/>
      <c r="Q377" s="1"/>
      <c r="R377" s="1"/>
      <c r="S377" s="1"/>
      <c r="T377" s="1"/>
      <c r="U377" s="1"/>
      <c r="V377" s="1"/>
      <c r="W377" s="1"/>
      <c r="X377" s="1"/>
      <c r="Y377" s="1"/>
      <c r="Z377" s="1"/>
    </row>
    <row r="378" spans="1:26" ht="15.75" customHeight="1" x14ac:dyDescent="0.2">
      <c r="A378" s="1"/>
      <c r="B378" s="1"/>
      <c r="C378" s="1"/>
      <c r="D378" s="1"/>
      <c r="E378" s="2"/>
      <c r="F378" s="2"/>
      <c r="G378" s="1"/>
      <c r="H378" s="1"/>
      <c r="I378" s="1"/>
      <c r="J378" s="1"/>
      <c r="K378" s="2"/>
      <c r="L378" s="2"/>
      <c r="M378" s="2"/>
      <c r="N378" s="2"/>
      <c r="O378" s="25"/>
      <c r="P378" s="1"/>
      <c r="Q378" s="1"/>
      <c r="R378" s="1"/>
      <c r="S378" s="1"/>
      <c r="T378" s="1"/>
      <c r="U378" s="1"/>
      <c r="V378" s="1"/>
      <c r="W378" s="1"/>
      <c r="X378" s="1"/>
      <c r="Y378" s="1"/>
      <c r="Z378" s="1"/>
    </row>
    <row r="379" spans="1:26" ht="15.75" customHeight="1" x14ac:dyDescent="0.2">
      <c r="A379" s="1"/>
      <c r="B379" s="1"/>
      <c r="C379" s="1"/>
      <c r="D379" s="1"/>
      <c r="E379" s="2"/>
      <c r="F379" s="2"/>
      <c r="G379" s="1"/>
      <c r="H379" s="1"/>
      <c r="I379" s="1"/>
      <c r="J379" s="1"/>
      <c r="K379" s="2"/>
      <c r="L379" s="2"/>
      <c r="M379" s="2"/>
      <c r="N379" s="2"/>
      <c r="O379" s="25"/>
      <c r="P379" s="1"/>
      <c r="Q379" s="1"/>
      <c r="R379" s="1"/>
      <c r="S379" s="1"/>
      <c r="T379" s="1"/>
      <c r="U379" s="1"/>
      <c r="V379" s="1"/>
      <c r="W379" s="1"/>
      <c r="X379" s="1"/>
      <c r="Y379" s="1"/>
      <c r="Z379" s="1"/>
    </row>
    <row r="380" spans="1:26" ht="15.75" customHeight="1" x14ac:dyDescent="0.2">
      <c r="A380" s="1"/>
      <c r="B380" s="1"/>
      <c r="C380" s="1"/>
      <c r="D380" s="1"/>
      <c r="E380" s="2"/>
      <c r="F380" s="2"/>
      <c r="G380" s="1"/>
      <c r="H380" s="1"/>
      <c r="I380" s="1"/>
      <c r="J380" s="1"/>
      <c r="K380" s="2"/>
      <c r="L380" s="2"/>
      <c r="M380" s="2"/>
      <c r="N380" s="2"/>
      <c r="O380" s="25"/>
      <c r="P380" s="1"/>
      <c r="Q380" s="1"/>
      <c r="R380" s="1"/>
      <c r="S380" s="1"/>
      <c r="T380" s="1"/>
      <c r="U380" s="1"/>
      <c r="V380" s="1"/>
      <c r="W380" s="1"/>
      <c r="X380" s="1"/>
      <c r="Y380" s="1"/>
      <c r="Z380" s="1"/>
    </row>
    <row r="381" spans="1:26" ht="15.75" customHeight="1" x14ac:dyDescent="0.2">
      <c r="A381" s="1"/>
      <c r="B381" s="1"/>
      <c r="C381" s="1"/>
      <c r="D381" s="1"/>
      <c r="E381" s="2"/>
      <c r="F381" s="2"/>
      <c r="G381" s="1"/>
      <c r="H381" s="1"/>
      <c r="I381" s="1"/>
      <c r="J381" s="1"/>
      <c r="K381" s="2"/>
      <c r="L381" s="2"/>
      <c r="M381" s="2"/>
      <c r="N381" s="2"/>
      <c r="O381" s="25"/>
      <c r="P381" s="1"/>
      <c r="Q381" s="1"/>
      <c r="R381" s="1"/>
      <c r="S381" s="1"/>
      <c r="T381" s="1"/>
      <c r="U381" s="1"/>
      <c r="V381" s="1"/>
      <c r="W381" s="1"/>
      <c r="X381" s="1"/>
      <c r="Y381" s="1"/>
      <c r="Z381" s="1"/>
    </row>
    <row r="382" spans="1:26" ht="15.75" customHeight="1" x14ac:dyDescent="0.2">
      <c r="A382" s="1"/>
      <c r="B382" s="1"/>
      <c r="C382" s="1"/>
      <c r="D382" s="1"/>
      <c r="E382" s="2"/>
      <c r="F382" s="2"/>
      <c r="G382" s="1"/>
      <c r="H382" s="1"/>
      <c r="I382" s="1"/>
      <c r="J382" s="1"/>
      <c r="K382" s="2"/>
      <c r="L382" s="2"/>
      <c r="M382" s="2"/>
      <c r="N382" s="2"/>
      <c r="O382" s="25"/>
      <c r="P382" s="1"/>
      <c r="Q382" s="1"/>
      <c r="R382" s="1"/>
      <c r="S382" s="1"/>
      <c r="T382" s="1"/>
      <c r="U382" s="1"/>
      <c r="V382" s="1"/>
      <c r="W382" s="1"/>
      <c r="X382" s="1"/>
      <c r="Y382" s="1"/>
      <c r="Z382" s="1"/>
    </row>
    <row r="383" spans="1:26" ht="15.75" customHeight="1" x14ac:dyDescent="0.2">
      <c r="A383" s="1"/>
      <c r="B383" s="1"/>
      <c r="C383" s="1"/>
      <c r="D383" s="1"/>
      <c r="E383" s="2"/>
      <c r="F383" s="2"/>
      <c r="G383" s="1"/>
      <c r="H383" s="1"/>
      <c r="I383" s="1"/>
      <c r="J383" s="1"/>
      <c r="K383" s="2"/>
      <c r="L383" s="2"/>
      <c r="M383" s="2"/>
      <c r="N383" s="2"/>
      <c r="O383" s="25"/>
      <c r="P383" s="1"/>
      <c r="Q383" s="1"/>
      <c r="R383" s="1"/>
      <c r="S383" s="1"/>
      <c r="T383" s="1"/>
      <c r="U383" s="1"/>
      <c r="V383" s="1"/>
      <c r="W383" s="1"/>
      <c r="X383" s="1"/>
      <c r="Y383" s="1"/>
      <c r="Z383" s="1"/>
    </row>
    <row r="384" spans="1:26" ht="15.75" customHeight="1" x14ac:dyDescent="0.2">
      <c r="A384" s="1"/>
      <c r="B384" s="1"/>
      <c r="C384" s="1"/>
      <c r="D384" s="1"/>
      <c r="E384" s="2"/>
      <c r="F384" s="2"/>
      <c r="G384" s="1"/>
      <c r="H384" s="1"/>
      <c r="I384" s="1"/>
      <c r="J384" s="1"/>
      <c r="K384" s="2"/>
      <c r="L384" s="2"/>
      <c r="M384" s="2"/>
      <c r="N384" s="2"/>
      <c r="O384" s="25"/>
      <c r="P384" s="1"/>
      <c r="Q384" s="1"/>
      <c r="R384" s="1"/>
      <c r="S384" s="1"/>
      <c r="T384" s="1"/>
      <c r="U384" s="1"/>
      <c r="V384" s="1"/>
      <c r="W384" s="1"/>
      <c r="X384" s="1"/>
      <c r="Y384" s="1"/>
      <c r="Z384" s="1"/>
    </row>
    <row r="385" spans="1:26" ht="15.75" customHeight="1" x14ac:dyDescent="0.2">
      <c r="A385" s="1"/>
      <c r="B385" s="1"/>
      <c r="C385" s="1"/>
      <c r="D385" s="1"/>
      <c r="E385" s="2"/>
      <c r="F385" s="2"/>
      <c r="G385" s="1"/>
      <c r="H385" s="1"/>
      <c r="I385" s="1"/>
      <c r="J385" s="1"/>
      <c r="K385" s="2"/>
      <c r="L385" s="2"/>
      <c r="M385" s="2"/>
      <c r="N385" s="2"/>
      <c r="O385" s="25"/>
      <c r="P385" s="1"/>
      <c r="Q385" s="1"/>
      <c r="R385" s="1"/>
      <c r="S385" s="1"/>
      <c r="T385" s="1"/>
      <c r="U385" s="1"/>
      <c r="V385" s="1"/>
      <c r="W385" s="1"/>
      <c r="X385" s="1"/>
      <c r="Y385" s="1"/>
      <c r="Z385" s="1"/>
    </row>
    <row r="386" spans="1:26" ht="15.75" customHeight="1" x14ac:dyDescent="0.2">
      <c r="A386" s="1"/>
      <c r="B386" s="1"/>
      <c r="C386" s="1"/>
      <c r="D386" s="1"/>
      <c r="E386" s="2"/>
      <c r="F386" s="2"/>
      <c r="G386" s="1"/>
      <c r="H386" s="1"/>
      <c r="I386" s="1"/>
      <c r="J386" s="1"/>
      <c r="K386" s="2"/>
      <c r="L386" s="2"/>
      <c r="M386" s="2"/>
      <c r="N386" s="2"/>
      <c r="O386" s="25"/>
      <c r="P386" s="1"/>
      <c r="Q386" s="1"/>
      <c r="R386" s="1"/>
      <c r="S386" s="1"/>
      <c r="T386" s="1"/>
      <c r="U386" s="1"/>
      <c r="V386" s="1"/>
      <c r="W386" s="1"/>
      <c r="X386" s="1"/>
      <c r="Y386" s="1"/>
      <c r="Z386" s="1"/>
    </row>
    <row r="387" spans="1:26" ht="15.75" customHeight="1" x14ac:dyDescent="0.2">
      <c r="A387" s="1"/>
      <c r="B387" s="1"/>
      <c r="C387" s="1"/>
      <c r="D387" s="1"/>
      <c r="E387" s="2"/>
      <c r="F387" s="2"/>
      <c r="G387" s="1"/>
      <c r="H387" s="1"/>
      <c r="I387" s="1"/>
      <c r="J387" s="1"/>
      <c r="K387" s="2"/>
      <c r="L387" s="2"/>
      <c r="M387" s="2"/>
      <c r="N387" s="2"/>
      <c r="O387" s="25"/>
      <c r="P387" s="1"/>
      <c r="Q387" s="1"/>
      <c r="R387" s="1"/>
      <c r="S387" s="1"/>
      <c r="T387" s="1"/>
      <c r="U387" s="1"/>
      <c r="V387" s="1"/>
      <c r="W387" s="1"/>
      <c r="X387" s="1"/>
      <c r="Y387" s="1"/>
      <c r="Z387" s="1"/>
    </row>
    <row r="388" spans="1:26" ht="15.75" customHeight="1" x14ac:dyDescent="0.2">
      <c r="A388" s="1"/>
      <c r="B388" s="1"/>
      <c r="C388" s="1"/>
      <c r="D388" s="1"/>
      <c r="E388" s="2"/>
      <c r="F388" s="2"/>
      <c r="G388" s="1"/>
      <c r="H388" s="1"/>
      <c r="I388" s="1"/>
      <c r="J388" s="1"/>
      <c r="K388" s="2"/>
      <c r="L388" s="2"/>
      <c r="M388" s="2"/>
      <c r="N388" s="2"/>
      <c r="O388" s="25"/>
      <c r="P388" s="1"/>
      <c r="Q388" s="1"/>
      <c r="R388" s="1"/>
      <c r="S388" s="1"/>
      <c r="T388" s="1"/>
      <c r="U388" s="1"/>
      <c r="V388" s="1"/>
      <c r="W388" s="1"/>
      <c r="X388" s="1"/>
      <c r="Y388" s="1"/>
      <c r="Z388" s="1"/>
    </row>
    <row r="389" spans="1:26" ht="15.75" customHeight="1" x14ac:dyDescent="0.2">
      <c r="A389" s="1"/>
      <c r="B389" s="1"/>
      <c r="C389" s="1"/>
      <c r="D389" s="1"/>
      <c r="E389" s="2"/>
      <c r="F389" s="2"/>
      <c r="G389" s="1"/>
      <c r="H389" s="1"/>
      <c r="I389" s="1"/>
      <c r="J389" s="1"/>
      <c r="K389" s="2"/>
      <c r="L389" s="2"/>
      <c r="M389" s="2"/>
      <c r="N389" s="2"/>
      <c r="O389" s="25"/>
      <c r="P389" s="1"/>
      <c r="Q389" s="1"/>
      <c r="R389" s="1"/>
      <c r="S389" s="1"/>
      <c r="T389" s="1"/>
      <c r="U389" s="1"/>
      <c r="V389" s="1"/>
      <c r="W389" s="1"/>
      <c r="X389" s="1"/>
      <c r="Y389" s="1"/>
      <c r="Z389" s="1"/>
    </row>
    <row r="390" spans="1:26" ht="15.75" customHeight="1" x14ac:dyDescent="0.2">
      <c r="A390" s="1"/>
      <c r="B390" s="1"/>
      <c r="C390" s="1"/>
      <c r="D390" s="1"/>
      <c r="E390" s="2"/>
      <c r="F390" s="2"/>
      <c r="G390" s="1"/>
      <c r="H390" s="1"/>
      <c r="I390" s="1"/>
      <c r="J390" s="1"/>
      <c r="K390" s="2"/>
      <c r="L390" s="2"/>
      <c r="M390" s="2"/>
      <c r="N390" s="2"/>
      <c r="O390" s="25"/>
      <c r="P390" s="1"/>
      <c r="Q390" s="1"/>
      <c r="R390" s="1"/>
      <c r="S390" s="1"/>
      <c r="T390" s="1"/>
      <c r="U390" s="1"/>
      <c r="V390" s="1"/>
      <c r="W390" s="1"/>
      <c r="X390" s="1"/>
      <c r="Y390" s="1"/>
      <c r="Z390" s="1"/>
    </row>
    <row r="391" spans="1:26" ht="15.75" customHeight="1" x14ac:dyDescent="0.2">
      <c r="A391" s="1"/>
      <c r="B391" s="1"/>
      <c r="C391" s="1"/>
      <c r="D391" s="1"/>
      <c r="E391" s="2"/>
      <c r="F391" s="2"/>
      <c r="G391" s="1"/>
      <c r="H391" s="1"/>
      <c r="I391" s="1"/>
      <c r="J391" s="1"/>
      <c r="K391" s="2"/>
      <c r="L391" s="2"/>
      <c r="M391" s="2"/>
      <c r="N391" s="2"/>
      <c r="O391" s="25"/>
      <c r="P391" s="1"/>
      <c r="Q391" s="1"/>
      <c r="R391" s="1"/>
      <c r="S391" s="1"/>
      <c r="T391" s="1"/>
      <c r="U391" s="1"/>
      <c r="V391" s="1"/>
      <c r="W391" s="1"/>
      <c r="X391" s="1"/>
      <c r="Y391" s="1"/>
      <c r="Z391" s="1"/>
    </row>
    <row r="392" spans="1:26" ht="15.75" customHeight="1" x14ac:dyDescent="0.2">
      <c r="A392" s="1"/>
      <c r="B392" s="1"/>
      <c r="C392" s="1"/>
      <c r="D392" s="1"/>
      <c r="E392" s="2"/>
      <c r="F392" s="2"/>
      <c r="G392" s="1"/>
      <c r="H392" s="1"/>
      <c r="I392" s="1"/>
      <c r="J392" s="1"/>
      <c r="K392" s="2"/>
      <c r="L392" s="2"/>
      <c r="M392" s="2"/>
      <c r="N392" s="2"/>
      <c r="O392" s="25"/>
      <c r="P392" s="1"/>
      <c r="Q392" s="1"/>
      <c r="R392" s="1"/>
      <c r="S392" s="1"/>
      <c r="T392" s="1"/>
      <c r="U392" s="1"/>
      <c r="V392" s="1"/>
      <c r="W392" s="1"/>
      <c r="X392" s="1"/>
      <c r="Y392" s="1"/>
      <c r="Z392" s="1"/>
    </row>
    <row r="393" spans="1:26" ht="15.75" customHeight="1" x14ac:dyDescent="0.2">
      <c r="A393" s="1"/>
      <c r="B393" s="1"/>
      <c r="C393" s="1"/>
      <c r="D393" s="1"/>
      <c r="E393" s="2"/>
      <c r="F393" s="2"/>
      <c r="G393" s="1"/>
      <c r="H393" s="1"/>
      <c r="I393" s="1"/>
      <c r="J393" s="1"/>
      <c r="K393" s="2"/>
      <c r="L393" s="2"/>
      <c r="M393" s="2"/>
      <c r="N393" s="2"/>
      <c r="O393" s="25"/>
      <c r="P393" s="1"/>
      <c r="Q393" s="1"/>
      <c r="R393" s="1"/>
      <c r="S393" s="1"/>
      <c r="T393" s="1"/>
      <c r="U393" s="1"/>
      <c r="V393" s="1"/>
      <c r="W393" s="1"/>
      <c r="X393" s="1"/>
      <c r="Y393" s="1"/>
      <c r="Z393" s="1"/>
    </row>
    <row r="394" spans="1:26" ht="15.75" customHeight="1" x14ac:dyDescent="0.2">
      <c r="A394" s="1"/>
      <c r="B394" s="1"/>
      <c r="C394" s="1"/>
      <c r="D394" s="1"/>
      <c r="E394" s="2"/>
      <c r="F394" s="2"/>
      <c r="G394" s="1"/>
      <c r="H394" s="1"/>
      <c r="I394" s="1"/>
      <c r="J394" s="1"/>
      <c r="K394" s="2"/>
      <c r="L394" s="2"/>
      <c r="M394" s="2"/>
      <c r="N394" s="2"/>
      <c r="O394" s="25"/>
      <c r="P394" s="1"/>
      <c r="Q394" s="1"/>
      <c r="R394" s="1"/>
      <c r="S394" s="1"/>
      <c r="T394" s="1"/>
      <c r="U394" s="1"/>
      <c r="V394" s="1"/>
      <c r="W394" s="1"/>
      <c r="X394" s="1"/>
      <c r="Y394" s="1"/>
      <c r="Z394" s="1"/>
    </row>
    <row r="395" spans="1:26" ht="15.75" customHeight="1" x14ac:dyDescent="0.2">
      <c r="A395" s="1"/>
      <c r="B395" s="1"/>
      <c r="C395" s="1"/>
      <c r="D395" s="1"/>
      <c r="E395" s="2"/>
      <c r="F395" s="2"/>
      <c r="G395" s="1"/>
      <c r="H395" s="1"/>
      <c r="I395" s="1"/>
      <c r="J395" s="1"/>
      <c r="K395" s="2"/>
      <c r="L395" s="2"/>
      <c r="M395" s="2"/>
      <c r="N395" s="2"/>
      <c r="O395" s="25"/>
      <c r="P395" s="1"/>
      <c r="Q395" s="1"/>
      <c r="R395" s="1"/>
      <c r="S395" s="1"/>
      <c r="T395" s="1"/>
      <c r="U395" s="1"/>
      <c r="V395" s="1"/>
      <c r="W395" s="1"/>
      <c r="X395" s="1"/>
      <c r="Y395" s="1"/>
      <c r="Z395" s="1"/>
    </row>
    <row r="396" spans="1:26" ht="15.75" customHeight="1" x14ac:dyDescent="0.2">
      <c r="A396" s="1"/>
      <c r="B396" s="1"/>
      <c r="C396" s="1"/>
      <c r="D396" s="1"/>
      <c r="E396" s="2"/>
      <c r="F396" s="2"/>
      <c r="G396" s="1"/>
      <c r="H396" s="1"/>
      <c r="I396" s="1"/>
      <c r="J396" s="1"/>
      <c r="K396" s="2"/>
      <c r="L396" s="2"/>
      <c r="M396" s="2"/>
      <c r="N396" s="2"/>
      <c r="O396" s="25"/>
      <c r="P396" s="1"/>
      <c r="Q396" s="1"/>
      <c r="R396" s="1"/>
      <c r="S396" s="1"/>
      <c r="T396" s="1"/>
      <c r="U396" s="1"/>
      <c r="V396" s="1"/>
      <c r="W396" s="1"/>
      <c r="X396" s="1"/>
      <c r="Y396" s="1"/>
      <c r="Z396" s="1"/>
    </row>
    <row r="397" spans="1:26" ht="15.75" customHeight="1" x14ac:dyDescent="0.2">
      <c r="A397" s="1"/>
      <c r="B397" s="1"/>
      <c r="C397" s="1"/>
      <c r="D397" s="1"/>
      <c r="E397" s="2"/>
      <c r="F397" s="2"/>
      <c r="G397" s="1"/>
      <c r="H397" s="1"/>
      <c r="I397" s="1"/>
      <c r="J397" s="1"/>
      <c r="K397" s="2"/>
      <c r="L397" s="2"/>
      <c r="M397" s="2"/>
      <c r="N397" s="2"/>
      <c r="O397" s="25"/>
      <c r="P397" s="1"/>
      <c r="Q397" s="1"/>
      <c r="R397" s="1"/>
      <c r="S397" s="1"/>
      <c r="T397" s="1"/>
      <c r="U397" s="1"/>
      <c r="V397" s="1"/>
      <c r="W397" s="1"/>
      <c r="X397" s="1"/>
      <c r="Y397" s="1"/>
      <c r="Z397" s="1"/>
    </row>
    <row r="398" spans="1:26" ht="15.75" customHeight="1" x14ac:dyDescent="0.2">
      <c r="A398" s="1"/>
      <c r="B398" s="1"/>
      <c r="C398" s="1"/>
      <c r="D398" s="1"/>
      <c r="E398" s="2"/>
      <c r="F398" s="2"/>
      <c r="G398" s="1"/>
      <c r="H398" s="1"/>
      <c r="I398" s="1"/>
      <c r="J398" s="1"/>
      <c r="K398" s="2"/>
      <c r="L398" s="2"/>
      <c r="M398" s="2"/>
      <c r="N398" s="2"/>
      <c r="O398" s="25"/>
      <c r="P398" s="1"/>
      <c r="Q398" s="1"/>
      <c r="R398" s="1"/>
      <c r="S398" s="1"/>
      <c r="T398" s="1"/>
      <c r="U398" s="1"/>
      <c r="V398" s="1"/>
      <c r="W398" s="1"/>
      <c r="X398" s="1"/>
      <c r="Y398" s="1"/>
      <c r="Z398" s="1"/>
    </row>
    <row r="399" spans="1:26" ht="15.75" customHeight="1" x14ac:dyDescent="0.2">
      <c r="A399" s="1"/>
      <c r="B399" s="1"/>
      <c r="C399" s="1"/>
      <c r="D399" s="1"/>
      <c r="E399" s="2"/>
      <c r="F399" s="2"/>
      <c r="G399" s="1"/>
      <c r="H399" s="1"/>
      <c r="I399" s="1"/>
      <c r="J399" s="1"/>
      <c r="K399" s="2"/>
      <c r="L399" s="2"/>
      <c r="M399" s="2"/>
      <c r="N399" s="2"/>
      <c r="O399" s="25"/>
      <c r="P399" s="1"/>
      <c r="Q399" s="1"/>
      <c r="R399" s="1"/>
      <c r="S399" s="1"/>
      <c r="T399" s="1"/>
      <c r="U399" s="1"/>
      <c r="V399" s="1"/>
      <c r="W399" s="1"/>
      <c r="X399" s="1"/>
      <c r="Y399" s="1"/>
      <c r="Z399" s="1"/>
    </row>
    <row r="400" spans="1:26" ht="15.75" customHeight="1" x14ac:dyDescent="0.2">
      <c r="A400" s="1"/>
      <c r="B400" s="1"/>
      <c r="C400" s="1"/>
      <c r="D400" s="1"/>
      <c r="E400" s="2"/>
      <c r="F400" s="2"/>
      <c r="G400" s="1"/>
      <c r="H400" s="1"/>
      <c r="I400" s="1"/>
      <c r="J400" s="1"/>
      <c r="K400" s="2"/>
      <c r="L400" s="2"/>
      <c r="M400" s="2"/>
      <c r="N400" s="2"/>
      <c r="O400" s="25"/>
      <c r="P400" s="1"/>
      <c r="Q400" s="1"/>
      <c r="R400" s="1"/>
      <c r="S400" s="1"/>
      <c r="T400" s="1"/>
      <c r="U400" s="1"/>
      <c r="V400" s="1"/>
      <c r="W400" s="1"/>
      <c r="X400" s="1"/>
      <c r="Y400" s="1"/>
      <c r="Z400" s="1"/>
    </row>
    <row r="401" spans="1:26" ht="15.75" customHeight="1" x14ac:dyDescent="0.2">
      <c r="A401" s="1"/>
      <c r="B401" s="1"/>
      <c r="C401" s="1"/>
      <c r="D401" s="1"/>
      <c r="E401" s="2"/>
      <c r="F401" s="2"/>
      <c r="G401" s="1"/>
      <c r="H401" s="1"/>
      <c r="I401" s="1"/>
      <c r="J401" s="1"/>
      <c r="K401" s="2"/>
      <c r="L401" s="2"/>
      <c r="M401" s="2"/>
      <c r="N401" s="2"/>
      <c r="O401" s="25"/>
      <c r="P401" s="1"/>
      <c r="Q401" s="1"/>
      <c r="R401" s="1"/>
      <c r="S401" s="1"/>
      <c r="T401" s="1"/>
      <c r="U401" s="1"/>
      <c r="V401" s="1"/>
      <c r="W401" s="1"/>
      <c r="X401" s="1"/>
      <c r="Y401" s="1"/>
      <c r="Z401" s="1"/>
    </row>
    <row r="402" spans="1:26" ht="15.75" customHeight="1" x14ac:dyDescent="0.2">
      <c r="A402" s="1"/>
      <c r="B402" s="1"/>
      <c r="C402" s="1"/>
      <c r="D402" s="1"/>
      <c r="E402" s="2"/>
      <c r="F402" s="2"/>
      <c r="G402" s="1"/>
      <c r="H402" s="1"/>
      <c r="I402" s="1"/>
      <c r="J402" s="1"/>
      <c r="K402" s="2"/>
      <c r="L402" s="2"/>
      <c r="M402" s="2"/>
      <c r="N402" s="2"/>
      <c r="O402" s="25"/>
      <c r="P402" s="1"/>
      <c r="Q402" s="1"/>
      <c r="R402" s="1"/>
      <c r="S402" s="1"/>
      <c r="T402" s="1"/>
      <c r="U402" s="1"/>
      <c r="V402" s="1"/>
      <c r="W402" s="1"/>
      <c r="X402" s="1"/>
      <c r="Y402" s="1"/>
      <c r="Z402" s="1"/>
    </row>
    <row r="403" spans="1:26" ht="15.75" customHeight="1" x14ac:dyDescent="0.2">
      <c r="A403" s="1"/>
      <c r="B403" s="1"/>
      <c r="C403" s="1"/>
      <c r="D403" s="1"/>
      <c r="E403" s="2"/>
      <c r="F403" s="2"/>
      <c r="G403" s="1"/>
      <c r="H403" s="1"/>
      <c r="I403" s="1"/>
      <c r="J403" s="1"/>
      <c r="K403" s="2"/>
      <c r="L403" s="2"/>
      <c r="M403" s="2"/>
      <c r="N403" s="2"/>
      <c r="O403" s="25"/>
      <c r="P403" s="1"/>
      <c r="Q403" s="1"/>
      <c r="R403" s="1"/>
      <c r="S403" s="1"/>
      <c r="T403" s="1"/>
      <c r="U403" s="1"/>
      <c r="V403" s="1"/>
      <c r="W403" s="1"/>
      <c r="X403" s="1"/>
      <c r="Y403" s="1"/>
      <c r="Z403" s="1"/>
    </row>
    <row r="404" spans="1:26" ht="15.75" customHeight="1" x14ac:dyDescent="0.2">
      <c r="A404" s="1"/>
      <c r="B404" s="1"/>
      <c r="C404" s="1"/>
      <c r="D404" s="1"/>
      <c r="E404" s="2"/>
      <c r="F404" s="2"/>
      <c r="G404" s="1"/>
      <c r="H404" s="1"/>
      <c r="I404" s="1"/>
      <c r="J404" s="1"/>
      <c r="K404" s="2"/>
      <c r="L404" s="2"/>
      <c r="M404" s="2"/>
      <c r="N404" s="2"/>
      <c r="O404" s="25"/>
      <c r="P404" s="1"/>
      <c r="Q404" s="1"/>
      <c r="R404" s="1"/>
      <c r="S404" s="1"/>
      <c r="T404" s="1"/>
      <c r="U404" s="1"/>
      <c r="V404" s="1"/>
      <c r="W404" s="1"/>
      <c r="X404" s="1"/>
      <c r="Y404" s="1"/>
      <c r="Z404" s="1"/>
    </row>
    <row r="405" spans="1:26" ht="15.75" customHeight="1" x14ac:dyDescent="0.2">
      <c r="A405" s="1"/>
      <c r="B405" s="1"/>
      <c r="C405" s="1"/>
      <c r="D405" s="1"/>
      <c r="E405" s="2"/>
      <c r="F405" s="2"/>
      <c r="G405" s="1"/>
      <c r="H405" s="1"/>
      <c r="I405" s="1"/>
      <c r="J405" s="1"/>
      <c r="K405" s="2"/>
      <c r="L405" s="2"/>
      <c r="M405" s="2"/>
      <c r="N405" s="2"/>
      <c r="O405" s="25"/>
      <c r="P405" s="1"/>
      <c r="Q405" s="1"/>
      <c r="R405" s="1"/>
      <c r="S405" s="1"/>
      <c r="T405" s="1"/>
      <c r="U405" s="1"/>
      <c r="V405" s="1"/>
      <c r="W405" s="1"/>
      <c r="X405" s="1"/>
      <c r="Y405" s="1"/>
      <c r="Z405" s="1"/>
    </row>
    <row r="406" spans="1:26" ht="15.75" customHeight="1" x14ac:dyDescent="0.2">
      <c r="A406" s="1"/>
      <c r="B406" s="1"/>
      <c r="C406" s="1"/>
      <c r="D406" s="1"/>
      <c r="E406" s="2"/>
      <c r="F406" s="2"/>
      <c r="G406" s="1"/>
      <c r="H406" s="1"/>
      <c r="I406" s="1"/>
      <c r="J406" s="1"/>
      <c r="K406" s="2"/>
      <c r="L406" s="2"/>
      <c r="M406" s="2"/>
      <c r="N406" s="2"/>
      <c r="O406" s="25"/>
      <c r="P406" s="1"/>
      <c r="Q406" s="1"/>
      <c r="R406" s="1"/>
      <c r="S406" s="1"/>
      <c r="T406" s="1"/>
      <c r="U406" s="1"/>
      <c r="V406" s="1"/>
      <c r="W406" s="1"/>
      <c r="X406" s="1"/>
      <c r="Y406" s="1"/>
      <c r="Z406" s="1"/>
    </row>
    <row r="407" spans="1:26" ht="15.75" customHeight="1" x14ac:dyDescent="0.2">
      <c r="A407" s="1"/>
      <c r="B407" s="1"/>
      <c r="C407" s="1"/>
      <c r="D407" s="1"/>
      <c r="E407" s="2"/>
      <c r="F407" s="2"/>
      <c r="G407" s="1"/>
      <c r="H407" s="1"/>
      <c r="I407" s="1"/>
      <c r="J407" s="1"/>
      <c r="K407" s="2"/>
      <c r="L407" s="2"/>
      <c r="M407" s="2"/>
      <c r="N407" s="2"/>
      <c r="O407" s="25"/>
      <c r="P407" s="1"/>
      <c r="Q407" s="1"/>
      <c r="R407" s="1"/>
      <c r="S407" s="1"/>
      <c r="T407" s="1"/>
      <c r="U407" s="1"/>
      <c r="V407" s="1"/>
      <c r="W407" s="1"/>
      <c r="X407" s="1"/>
      <c r="Y407" s="1"/>
      <c r="Z407" s="1"/>
    </row>
    <row r="408" spans="1:26" ht="15.75" customHeight="1" x14ac:dyDescent="0.2">
      <c r="A408" s="1"/>
      <c r="B408" s="1"/>
      <c r="C408" s="1"/>
      <c r="D408" s="1"/>
      <c r="E408" s="2"/>
      <c r="F408" s="2"/>
      <c r="G408" s="1"/>
      <c r="H408" s="1"/>
      <c r="I408" s="1"/>
      <c r="J408" s="1"/>
      <c r="K408" s="2"/>
      <c r="L408" s="2"/>
      <c r="M408" s="2"/>
      <c r="N408" s="2"/>
      <c r="O408" s="25"/>
      <c r="P408" s="1"/>
      <c r="Q408" s="1"/>
      <c r="R408" s="1"/>
      <c r="S408" s="1"/>
      <c r="T408" s="1"/>
      <c r="U408" s="1"/>
      <c r="V408" s="1"/>
      <c r="W408" s="1"/>
      <c r="X408" s="1"/>
      <c r="Y408" s="1"/>
      <c r="Z408" s="1"/>
    </row>
    <row r="409" spans="1:26" ht="15.75" customHeight="1" x14ac:dyDescent="0.2">
      <c r="A409" s="1"/>
      <c r="B409" s="1"/>
      <c r="C409" s="1"/>
      <c r="D409" s="1"/>
      <c r="E409" s="2"/>
      <c r="F409" s="2"/>
      <c r="G409" s="1"/>
      <c r="H409" s="1"/>
      <c r="I409" s="1"/>
      <c r="J409" s="1"/>
      <c r="K409" s="2"/>
      <c r="L409" s="2"/>
      <c r="M409" s="2"/>
      <c r="N409" s="2"/>
      <c r="O409" s="25"/>
      <c r="P409" s="1"/>
      <c r="Q409" s="1"/>
      <c r="R409" s="1"/>
      <c r="S409" s="1"/>
      <c r="T409" s="1"/>
      <c r="U409" s="1"/>
      <c r="V409" s="1"/>
      <c r="W409" s="1"/>
      <c r="X409" s="1"/>
      <c r="Y409" s="1"/>
      <c r="Z409" s="1"/>
    </row>
    <row r="410" spans="1:26" ht="15.75" customHeight="1" x14ac:dyDescent="0.2">
      <c r="A410" s="1"/>
      <c r="B410" s="1"/>
      <c r="C410" s="1"/>
      <c r="D410" s="1"/>
      <c r="E410" s="2"/>
      <c r="F410" s="2"/>
      <c r="G410" s="1"/>
      <c r="H410" s="1"/>
      <c r="I410" s="1"/>
      <c r="J410" s="1"/>
      <c r="K410" s="2"/>
      <c r="L410" s="2"/>
      <c r="M410" s="2"/>
      <c r="N410" s="2"/>
      <c r="O410" s="25"/>
      <c r="P410" s="1"/>
      <c r="Q410" s="1"/>
      <c r="R410" s="1"/>
      <c r="S410" s="1"/>
      <c r="T410" s="1"/>
      <c r="U410" s="1"/>
      <c r="V410" s="1"/>
      <c r="W410" s="1"/>
      <c r="X410" s="1"/>
      <c r="Y410" s="1"/>
      <c r="Z410" s="1"/>
    </row>
    <row r="411" spans="1:26" ht="15.75" customHeight="1" x14ac:dyDescent="0.2">
      <c r="A411" s="1"/>
      <c r="B411" s="1"/>
      <c r="C411" s="1"/>
      <c r="D411" s="1"/>
      <c r="E411" s="2"/>
      <c r="F411" s="2"/>
      <c r="G411" s="1"/>
      <c r="H411" s="1"/>
      <c r="I411" s="1"/>
      <c r="J411" s="1"/>
      <c r="K411" s="2"/>
      <c r="L411" s="2"/>
      <c r="M411" s="2"/>
      <c r="N411" s="2"/>
      <c r="O411" s="25"/>
      <c r="P411" s="1"/>
      <c r="Q411" s="1"/>
      <c r="R411" s="1"/>
      <c r="S411" s="1"/>
      <c r="T411" s="1"/>
      <c r="U411" s="1"/>
      <c r="V411" s="1"/>
      <c r="W411" s="1"/>
      <c r="X411" s="1"/>
      <c r="Y411" s="1"/>
      <c r="Z411" s="1"/>
    </row>
    <row r="412" spans="1:26" ht="15.75" customHeight="1" x14ac:dyDescent="0.2">
      <c r="A412" s="1"/>
      <c r="B412" s="1"/>
      <c r="C412" s="1"/>
      <c r="D412" s="1"/>
      <c r="E412" s="2"/>
      <c r="F412" s="2"/>
      <c r="G412" s="1"/>
      <c r="H412" s="1"/>
      <c r="I412" s="1"/>
      <c r="J412" s="1"/>
      <c r="K412" s="2"/>
      <c r="L412" s="2"/>
      <c r="M412" s="2"/>
      <c r="N412" s="2"/>
      <c r="O412" s="25"/>
      <c r="P412" s="1"/>
      <c r="Q412" s="1"/>
      <c r="R412" s="1"/>
      <c r="S412" s="1"/>
      <c r="T412" s="1"/>
      <c r="U412" s="1"/>
      <c r="V412" s="1"/>
      <c r="W412" s="1"/>
      <c r="X412" s="1"/>
      <c r="Y412" s="1"/>
      <c r="Z412" s="1"/>
    </row>
    <row r="413" spans="1:26" ht="15.75" customHeight="1" x14ac:dyDescent="0.2">
      <c r="A413" s="1"/>
      <c r="B413" s="1"/>
      <c r="C413" s="1"/>
      <c r="D413" s="1"/>
      <c r="E413" s="2"/>
      <c r="F413" s="2"/>
      <c r="G413" s="1"/>
      <c r="H413" s="1"/>
      <c r="I413" s="1"/>
      <c r="J413" s="1"/>
      <c r="K413" s="2"/>
      <c r="L413" s="2"/>
      <c r="M413" s="2"/>
      <c r="N413" s="2"/>
      <c r="O413" s="25"/>
      <c r="P413" s="1"/>
      <c r="Q413" s="1"/>
      <c r="R413" s="1"/>
      <c r="S413" s="1"/>
      <c r="T413" s="1"/>
      <c r="U413" s="1"/>
      <c r="V413" s="1"/>
      <c r="W413" s="1"/>
      <c r="X413" s="1"/>
      <c r="Y413" s="1"/>
      <c r="Z413" s="1"/>
    </row>
    <row r="414" spans="1:26" ht="15.75" customHeight="1" x14ac:dyDescent="0.2">
      <c r="A414" s="1"/>
      <c r="B414" s="1"/>
      <c r="C414" s="1"/>
      <c r="D414" s="1"/>
      <c r="E414" s="2"/>
      <c r="F414" s="2"/>
      <c r="G414" s="1"/>
      <c r="H414" s="1"/>
      <c r="I414" s="1"/>
      <c r="J414" s="1"/>
      <c r="K414" s="2"/>
      <c r="L414" s="2"/>
      <c r="M414" s="2"/>
      <c r="N414" s="2"/>
      <c r="O414" s="25"/>
      <c r="P414" s="1"/>
      <c r="Q414" s="1"/>
      <c r="R414" s="1"/>
      <c r="S414" s="1"/>
      <c r="T414" s="1"/>
      <c r="U414" s="1"/>
      <c r="V414" s="1"/>
      <c r="W414" s="1"/>
      <c r="X414" s="1"/>
      <c r="Y414" s="1"/>
      <c r="Z414" s="1"/>
    </row>
    <row r="415" spans="1:26" ht="15.75" customHeight="1" x14ac:dyDescent="0.2">
      <c r="A415" s="1"/>
      <c r="B415" s="1"/>
      <c r="C415" s="1"/>
      <c r="D415" s="1"/>
      <c r="E415" s="2"/>
      <c r="F415" s="2"/>
      <c r="G415" s="1"/>
      <c r="H415" s="1"/>
      <c r="I415" s="1"/>
      <c r="J415" s="1"/>
      <c r="K415" s="2"/>
      <c r="L415" s="2"/>
      <c r="M415" s="2"/>
      <c r="N415" s="2"/>
      <c r="O415" s="25"/>
      <c r="P415" s="1"/>
      <c r="Q415" s="1"/>
      <c r="R415" s="1"/>
      <c r="S415" s="1"/>
      <c r="T415" s="1"/>
      <c r="U415" s="1"/>
      <c r="V415" s="1"/>
      <c r="W415" s="1"/>
      <c r="X415" s="1"/>
      <c r="Y415" s="1"/>
      <c r="Z415" s="1"/>
    </row>
    <row r="416" spans="1:26" ht="15.75" customHeight="1" x14ac:dyDescent="0.2">
      <c r="A416" s="1"/>
      <c r="B416" s="1"/>
      <c r="C416" s="1"/>
      <c r="D416" s="1"/>
      <c r="E416" s="2"/>
      <c r="F416" s="2"/>
      <c r="G416" s="1"/>
      <c r="H416" s="1"/>
      <c r="I416" s="1"/>
      <c r="J416" s="1"/>
      <c r="K416" s="2"/>
      <c r="L416" s="2"/>
      <c r="M416" s="2"/>
      <c r="N416" s="2"/>
      <c r="O416" s="25"/>
      <c r="P416" s="1"/>
      <c r="Q416" s="1"/>
      <c r="R416" s="1"/>
      <c r="S416" s="1"/>
      <c r="T416" s="1"/>
      <c r="U416" s="1"/>
      <c r="V416" s="1"/>
      <c r="W416" s="1"/>
      <c r="X416" s="1"/>
      <c r="Y416" s="1"/>
      <c r="Z416" s="1"/>
    </row>
    <row r="417" spans="1:26" ht="15.75" customHeight="1" x14ac:dyDescent="0.2">
      <c r="A417" s="1"/>
      <c r="B417" s="1"/>
      <c r="C417" s="1"/>
      <c r="D417" s="1"/>
      <c r="E417" s="2"/>
      <c r="F417" s="2"/>
      <c r="G417" s="1"/>
      <c r="H417" s="1"/>
      <c r="I417" s="1"/>
      <c r="J417" s="1"/>
      <c r="K417" s="2"/>
      <c r="L417" s="2"/>
      <c r="M417" s="2"/>
      <c r="N417" s="2"/>
      <c r="O417" s="25"/>
      <c r="P417" s="1"/>
      <c r="Q417" s="1"/>
      <c r="R417" s="1"/>
      <c r="S417" s="1"/>
      <c r="T417" s="1"/>
      <c r="U417" s="1"/>
      <c r="V417" s="1"/>
      <c r="W417" s="1"/>
      <c r="X417" s="1"/>
      <c r="Y417" s="1"/>
      <c r="Z417" s="1"/>
    </row>
    <row r="418" spans="1:26" ht="15.75" customHeight="1" x14ac:dyDescent="0.2">
      <c r="A418" s="1"/>
      <c r="B418" s="1"/>
      <c r="C418" s="1"/>
      <c r="D418" s="1"/>
      <c r="E418" s="2"/>
      <c r="F418" s="2"/>
      <c r="G418" s="1"/>
      <c r="H418" s="1"/>
      <c r="I418" s="1"/>
      <c r="J418" s="1"/>
      <c r="K418" s="2"/>
      <c r="L418" s="2"/>
      <c r="M418" s="2"/>
      <c r="N418" s="2"/>
      <c r="O418" s="25"/>
      <c r="P418" s="1"/>
      <c r="Q418" s="1"/>
      <c r="R418" s="1"/>
      <c r="S418" s="1"/>
      <c r="T418" s="1"/>
      <c r="U418" s="1"/>
      <c r="V418" s="1"/>
      <c r="W418" s="1"/>
      <c r="X418" s="1"/>
      <c r="Y418" s="1"/>
      <c r="Z418" s="1"/>
    </row>
    <row r="419" spans="1:26" ht="15.75" customHeight="1" x14ac:dyDescent="0.2">
      <c r="A419" s="1"/>
      <c r="B419" s="1"/>
      <c r="C419" s="1"/>
      <c r="D419" s="1"/>
      <c r="E419" s="2"/>
      <c r="F419" s="2"/>
      <c r="G419" s="1"/>
      <c r="H419" s="1"/>
      <c r="I419" s="1"/>
      <c r="J419" s="1"/>
      <c r="K419" s="2"/>
      <c r="L419" s="2"/>
      <c r="M419" s="2"/>
      <c r="N419" s="2"/>
      <c r="O419" s="25"/>
      <c r="P419" s="1"/>
      <c r="Q419" s="1"/>
      <c r="R419" s="1"/>
      <c r="S419" s="1"/>
      <c r="T419" s="1"/>
      <c r="U419" s="1"/>
      <c r="V419" s="1"/>
      <c r="W419" s="1"/>
      <c r="X419" s="1"/>
      <c r="Y419" s="1"/>
      <c r="Z419" s="1"/>
    </row>
    <row r="420" spans="1:26" ht="15.75" customHeight="1" x14ac:dyDescent="0.2">
      <c r="A420" s="1"/>
      <c r="B420" s="1"/>
      <c r="C420" s="1"/>
      <c r="D420" s="1"/>
      <c r="E420" s="2"/>
      <c r="F420" s="2"/>
      <c r="G420" s="1"/>
      <c r="H420" s="1"/>
      <c r="I420" s="1"/>
      <c r="J420" s="1"/>
      <c r="K420" s="2"/>
      <c r="L420" s="2"/>
      <c r="M420" s="2"/>
      <c r="N420" s="2"/>
      <c r="O420" s="25"/>
      <c r="P420" s="1"/>
      <c r="Q420" s="1"/>
      <c r="R420" s="1"/>
      <c r="S420" s="1"/>
      <c r="T420" s="1"/>
      <c r="U420" s="1"/>
      <c r="V420" s="1"/>
      <c r="W420" s="1"/>
      <c r="X420" s="1"/>
      <c r="Y420" s="1"/>
      <c r="Z420" s="1"/>
    </row>
    <row r="421" spans="1:26" ht="15.75" customHeight="1" x14ac:dyDescent="0.2">
      <c r="A421" s="1"/>
      <c r="B421" s="1"/>
      <c r="C421" s="1"/>
      <c r="D421" s="1"/>
      <c r="E421" s="2"/>
      <c r="F421" s="2"/>
      <c r="G421" s="1"/>
      <c r="H421" s="1"/>
      <c r="I421" s="1"/>
      <c r="J421" s="1"/>
      <c r="K421" s="2"/>
      <c r="L421" s="2"/>
      <c r="M421" s="2"/>
      <c r="N421" s="2"/>
      <c r="O421" s="25"/>
      <c r="P421" s="1"/>
      <c r="Q421" s="1"/>
      <c r="R421" s="1"/>
      <c r="S421" s="1"/>
      <c r="T421" s="1"/>
      <c r="U421" s="1"/>
      <c r="V421" s="1"/>
      <c r="W421" s="1"/>
      <c r="X421" s="1"/>
      <c r="Y421" s="1"/>
      <c r="Z421" s="1"/>
    </row>
    <row r="422" spans="1:26" ht="15.75" customHeight="1" x14ac:dyDescent="0.2">
      <c r="A422" s="1"/>
      <c r="B422" s="1"/>
      <c r="C422" s="1"/>
      <c r="D422" s="1"/>
      <c r="E422" s="2"/>
      <c r="F422" s="2"/>
      <c r="G422" s="1"/>
      <c r="H422" s="1"/>
      <c r="I422" s="1"/>
      <c r="J422" s="1"/>
      <c r="K422" s="2"/>
      <c r="L422" s="2"/>
      <c r="M422" s="2"/>
      <c r="N422" s="2"/>
      <c r="O422" s="25"/>
      <c r="P422" s="1"/>
      <c r="Q422" s="1"/>
      <c r="R422" s="1"/>
      <c r="S422" s="1"/>
      <c r="T422" s="1"/>
      <c r="U422" s="1"/>
      <c r="V422" s="1"/>
      <c r="W422" s="1"/>
      <c r="X422" s="1"/>
      <c r="Y422" s="1"/>
      <c r="Z422" s="1"/>
    </row>
    <row r="423" spans="1:26" ht="15.75" customHeight="1" x14ac:dyDescent="0.2">
      <c r="A423" s="1"/>
      <c r="B423" s="1"/>
      <c r="C423" s="1"/>
      <c r="D423" s="1"/>
      <c r="E423" s="2"/>
      <c r="F423" s="2"/>
      <c r="G423" s="1"/>
      <c r="H423" s="1"/>
      <c r="I423" s="1"/>
      <c r="J423" s="1"/>
      <c r="K423" s="2"/>
      <c r="L423" s="2"/>
      <c r="M423" s="2"/>
      <c r="N423" s="2"/>
      <c r="O423" s="25"/>
      <c r="P423" s="1"/>
      <c r="Q423" s="1"/>
      <c r="R423" s="1"/>
      <c r="S423" s="1"/>
      <c r="T423" s="1"/>
      <c r="U423" s="1"/>
      <c r="V423" s="1"/>
      <c r="W423" s="1"/>
      <c r="X423" s="1"/>
      <c r="Y423" s="1"/>
      <c r="Z423" s="1"/>
    </row>
    <row r="424" spans="1:26" ht="15.75" customHeight="1" x14ac:dyDescent="0.2">
      <c r="A424" s="1"/>
      <c r="B424" s="1"/>
      <c r="C424" s="1"/>
      <c r="D424" s="1"/>
      <c r="E424" s="2"/>
      <c r="F424" s="2"/>
      <c r="G424" s="1"/>
      <c r="H424" s="1"/>
      <c r="I424" s="1"/>
      <c r="J424" s="1"/>
      <c r="K424" s="2"/>
      <c r="L424" s="2"/>
      <c r="M424" s="2"/>
      <c r="N424" s="2"/>
      <c r="O424" s="25"/>
      <c r="P424" s="1"/>
      <c r="Q424" s="1"/>
      <c r="R424" s="1"/>
      <c r="S424" s="1"/>
      <c r="T424" s="1"/>
      <c r="U424" s="1"/>
      <c r="V424" s="1"/>
      <c r="W424" s="1"/>
      <c r="X424" s="1"/>
      <c r="Y424" s="1"/>
      <c r="Z424" s="1"/>
    </row>
    <row r="425" spans="1:26" ht="15.75" customHeight="1" x14ac:dyDescent="0.2">
      <c r="A425" s="1"/>
      <c r="B425" s="1"/>
      <c r="C425" s="1"/>
      <c r="D425" s="1"/>
      <c r="E425" s="2"/>
      <c r="F425" s="2"/>
      <c r="G425" s="1"/>
      <c r="H425" s="1"/>
      <c r="I425" s="1"/>
      <c r="J425" s="1"/>
      <c r="K425" s="2"/>
      <c r="L425" s="2"/>
      <c r="M425" s="2"/>
      <c r="N425" s="2"/>
      <c r="O425" s="25"/>
      <c r="P425" s="1"/>
      <c r="Q425" s="1"/>
      <c r="R425" s="1"/>
      <c r="S425" s="1"/>
      <c r="T425" s="1"/>
      <c r="U425" s="1"/>
      <c r="V425" s="1"/>
      <c r="W425" s="1"/>
      <c r="X425" s="1"/>
      <c r="Y425" s="1"/>
      <c r="Z425" s="1"/>
    </row>
    <row r="426" spans="1:26" ht="15.75" customHeight="1" x14ac:dyDescent="0.2">
      <c r="A426" s="1"/>
      <c r="B426" s="1"/>
      <c r="C426" s="1"/>
      <c r="D426" s="1"/>
      <c r="E426" s="2"/>
      <c r="F426" s="2"/>
      <c r="G426" s="1"/>
      <c r="H426" s="1"/>
      <c r="I426" s="1"/>
      <c r="J426" s="1"/>
      <c r="K426" s="2"/>
      <c r="L426" s="2"/>
      <c r="M426" s="2"/>
      <c r="N426" s="2"/>
      <c r="O426" s="25"/>
      <c r="P426" s="1"/>
      <c r="Q426" s="1"/>
      <c r="R426" s="1"/>
      <c r="S426" s="1"/>
      <c r="T426" s="1"/>
      <c r="U426" s="1"/>
      <c r="V426" s="1"/>
      <c r="W426" s="1"/>
      <c r="X426" s="1"/>
      <c r="Y426" s="1"/>
      <c r="Z426" s="1"/>
    </row>
    <row r="427" spans="1:26" ht="15.75" customHeight="1" x14ac:dyDescent="0.2">
      <c r="A427" s="1"/>
      <c r="B427" s="1"/>
      <c r="C427" s="1"/>
      <c r="D427" s="1"/>
      <c r="E427" s="2"/>
      <c r="F427" s="2"/>
      <c r="G427" s="1"/>
      <c r="H427" s="1"/>
      <c r="I427" s="1"/>
      <c r="J427" s="1"/>
      <c r="K427" s="2"/>
      <c r="L427" s="2"/>
      <c r="M427" s="2"/>
      <c r="N427" s="2"/>
      <c r="O427" s="25"/>
      <c r="P427" s="1"/>
      <c r="Q427" s="1"/>
      <c r="R427" s="1"/>
      <c r="S427" s="1"/>
      <c r="T427" s="1"/>
      <c r="U427" s="1"/>
      <c r="V427" s="1"/>
      <c r="W427" s="1"/>
      <c r="X427" s="1"/>
      <c r="Y427" s="1"/>
      <c r="Z427" s="1"/>
    </row>
    <row r="428" spans="1:26" ht="15.75" customHeight="1" x14ac:dyDescent="0.2">
      <c r="A428" s="1"/>
      <c r="B428" s="1"/>
      <c r="C428" s="1"/>
      <c r="D428" s="1"/>
      <c r="E428" s="2"/>
      <c r="F428" s="2"/>
      <c r="G428" s="1"/>
      <c r="H428" s="1"/>
      <c r="I428" s="1"/>
      <c r="J428" s="1"/>
      <c r="K428" s="2"/>
      <c r="L428" s="2"/>
      <c r="M428" s="2"/>
      <c r="N428" s="2"/>
      <c r="O428" s="25"/>
      <c r="P428" s="1"/>
      <c r="Q428" s="1"/>
      <c r="R428" s="1"/>
      <c r="S428" s="1"/>
      <c r="T428" s="1"/>
      <c r="U428" s="1"/>
      <c r="V428" s="1"/>
      <c r="W428" s="1"/>
      <c r="X428" s="1"/>
      <c r="Y428" s="1"/>
      <c r="Z428" s="1"/>
    </row>
    <row r="429" spans="1:26" ht="15.75" customHeight="1" x14ac:dyDescent="0.2">
      <c r="A429" s="1"/>
      <c r="B429" s="1"/>
      <c r="C429" s="1"/>
      <c r="D429" s="1"/>
      <c r="E429" s="2"/>
      <c r="F429" s="2"/>
      <c r="G429" s="1"/>
      <c r="H429" s="1"/>
      <c r="I429" s="1"/>
      <c r="J429" s="1"/>
      <c r="K429" s="2"/>
      <c r="L429" s="2"/>
      <c r="M429" s="2"/>
      <c r="N429" s="2"/>
      <c r="O429" s="25"/>
      <c r="P429" s="1"/>
      <c r="Q429" s="1"/>
      <c r="R429" s="1"/>
      <c r="S429" s="1"/>
      <c r="T429" s="1"/>
      <c r="U429" s="1"/>
      <c r="V429" s="1"/>
      <c r="W429" s="1"/>
      <c r="X429" s="1"/>
      <c r="Y429" s="1"/>
      <c r="Z429" s="1"/>
    </row>
    <row r="430" spans="1:26" ht="15.75" customHeight="1" x14ac:dyDescent="0.2">
      <c r="A430" s="1"/>
      <c r="B430" s="1"/>
      <c r="C430" s="1"/>
      <c r="D430" s="1"/>
      <c r="E430" s="2"/>
      <c r="F430" s="2"/>
      <c r="G430" s="1"/>
      <c r="H430" s="1"/>
      <c r="I430" s="1"/>
      <c r="J430" s="1"/>
      <c r="K430" s="2"/>
      <c r="L430" s="2"/>
      <c r="M430" s="2"/>
      <c r="N430" s="2"/>
      <c r="O430" s="25"/>
      <c r="P430" s="1"/>
      <c r="Q430" s="1"/>
      <c r="R430" s="1"/>
      <c r="S430" s="1"/>
      <c r="T430" s="1"/>
      <c r="U430" s="1"/>
      <c r="V430" s="1"/>
      <c r="W430" s="1"/>
      <c r="X430" s="1"/>
      <c r="Y430" s="1"/>
      <c r="Z430" s="1"/>
    </row>
    <row r="431" spans="1:26" ht="15.75" customHeight="1" x14ac:dyDescent="0.2">
      <c r="A431" s="1"/>
      <c r="B431" s="1"/>
      <c r="C431" s="1"/>
      <c r="D431" s="1"/>
      <c r="E431" s="2"/>
      <c r="F431" s="2"/>
      <c r="G431" s="1"/>
      <c r="H431" s="1"/>
      <c r="I431" s="1"/>
      <c r="J431" s="1"/>
      <c r="K431" s="2"/>
      <c r="L431" s="2"/>
      <c r="M431" s="2"/>
      <c r="N431" s="2"/>
      <c r="O431" s="25"/>
      <c r="P431" s="1"/>
      <c r="Q431" s="1"/>
      <c r="R431" s="1"/>
      <c r="S431" s="1"/>
      <c r="T431" s="1"/>
      <c r="U431" s="1"/>
      <c r="V431" s="1"/>
      <c r="W431" s="1"/>
      <c r="X431" s="1"/>
      <c r="Y431" s="1"/>
      <c r="Z431" s="1"/>
    </row>
    <row r="432" spans="1:26" ht="15.75" customHeight="1" x14ac:dyDescent="0.2">
      <c r="A432" s="1"/>
      <c r="B432" s="1"/>
      <c r="C432" s="1"/>
      <c r="D432" s="1"/>
      <c r="E432" s="2"/>
      <c r="F432" s="2"/>
      <c r="G432" s="1"/>
      <c r="H432" s="1"/>
      <c r="I432" s="1"/>
      <c r="J432" s="1"/>
      <c r="K432" s="2"/>
      <c r="L432" s="2"/>
      <c r="M432" s="2"/>
      <c r="N432" s="2"/>
      <c r="O432" s="25"/>
      <c r="P432" s="1"/>
      <c r="Q432" s="1"/>
      <c r="R432" s="1"/>
      <c r="S432" s="1"/>
      <c r="T432" s="1"/>
      <c r="U432" s="1"/>
      <c r="V432" s="1"/>
      <c r="W432" s="1"/>
      <c r="X432" s="1"/>
      <c r="Y432" s="1"/>
      <c r="Z432" s="1"/>
    </row>
    <row r="433" spans="1:26" ht="15.75" customHeight="1" x14ac:dyDescent="0.2">
      <c r="A433" s="1"/>
      <c r="B433" s="1"/>
      <c r="C433" s="1"/>
      <c r="D433" s="1"/>
      <c r="E433" s="2"/>
      <c r="F433" s="2"/>
      <c r="G433" s="1"/>
      <c r="H433" s="1"/>
      <c r="I433" s="1"/>
      <c r="J433" s="1"/>
      <c r="K433" s="2"/>
      <c r="L433" s="2"/>
      <c r="M433" s="2"/>
      <c r="N433" s="2"/>
      <c r="O433" s="25"/>
      <c r="P433" s="1"/>
      <c r="Q433" s="1"/>
      <c r="R433" s="1"/>
      <c r="S433" s="1"/>
      <c r="T433" s="1"/>
      <c r="U433" s="1"/>
      <c r="V433" s="1"/>
      <c r="W433" s="1"/>
      <c r="X433" s="1"/>
      <c r="Y433" s="1"/>
      <c r="Z433" s="1"/>
    </row>
    <row r="434" spans="1:26" ht="15.75" customHeight="1" x14ac:dyDescent="0.2">
      <c r="A434" s="1"/>
      <c r="B434" s="1"/>
      <c r="C434" s="1"/>
      <c r="D434" s="1"/>
      <c r="E434" s="2"/>
      <c r="F434" s="2"/>
      <c r="G434" s="1"/>
      <c r="H434" s="1"/>
      <c r="I434" s="1"/>
      <c r="J434" s="1"/>
      <c r="K434" s="2"/>
      <c r="L434" s="2"/>
      <c r="M434" s="2"/>
      <c r="N434" s="2"/>
      <c r="O434" s="25"/>
      <c r="P434" s="1"/>
      <c r="Q434" s="1"/>
      <c r="R434" s="1"/>
      <c r="S434" s="1"/>
      <c r="T434" s="1"/>
      <c r="U434" s="1"/>
      <c r="V434" s="1"/>
      <c r="W434" s="1"/>
      <c r="X434" s="1"/>
      <c r="Y434" s="1"/>
      <c r="Z434" s="1"/>
    </row>
    <row r="435" spans="1:26" ht="15.75" customHeight="1" x14ac:dyDescent="0.2">
      <c r="A435" s="1"/>
      <c r="B435" s="1"/>
      <c r="C435" s="1"/>
      <c r="D435" s="1"/>
      <c r="E435" s="2"/>
      <c r="F435" s="2"/>
      <c r="G435" s="1"/>
      <c r="H435" s="1"/>
      <c r="I435" s="1"/>
      <c r="J435" s="1"/>
      <c r="K435" s="2"/>
      <c r="L435" s="2"/>
      <c r="M435" s="2"/>
      <c r="N435" s="2"/>
      <c r="O435" s="25"/>
      <c r="P435" s="1"/>
      <c r="Q435" s="1"/>
      <c r="R435" s="1"/>
      <c r="S435" s="1"/>
      <c r="T435" s="1"/>
      <c r="U435" s="1"/>
      <c r="V435" s="1"/>
      <c r="W435" s="1"/>
      <c r="X435" s="1"/>
      <c r="Y435" s="1"/>
      <c r="Z435" s="1"/>
    </row>
    <row r="436" spans="1:26" ht="15.75" customHeight="1" x14ac:dyDescent="0.2">
      <c r="A436" s="1"/>
      <c r="B436" s="1"/>
      <c r="C436" s="1"/>
      <c r="D436" s="1"/>
      <c r="E436" s="2"/>
      <c r="F436" s="2"/>
      <c r="G436" s="1"/>
      <c r="H436" s="1"/>
      <c r="I436" s="1"/>
      <c r="J436" s="1"/>
      <c r="K436" s="2"/>
      <c r="L436" s="2"/>
      <c r="M436" s="2"/>
      <c r="N436" s="2"/>
      <c r="O436" s="25"/>
      <c r="P436" s="1"/>
      <c r="Q436" s="1"/>
      <c r="R436" s="1"/>
      <c r="S436" s="1"/>
      <c r="T436" s="1"/>
      <c r="U436" s="1"/>
      <c r="V436" s="1"/>
      <c r="W436" s="1"/>
      <c r="X436" s="1"/>
      <c r="Y436" s="1"/>
      <c r="Z436" s="1"/>
    </row>
    <row r="437" spans="1:26" ht="15.75" customHeight="1" x14ac:dyDescent="0.2">
      <c r="A437" s="1"/>
      <c r="B437" s="1"/>
      <c r="C437" s="1"/>
      <c r="D437" s="1"/>
      <c r="E437" s="2"/>
      <c r="F437" s="2"/>
      <c r="G437" s="1"/>
      <c r="H437" s="1"/>
      <c r="I437" s="1"/>
      <c r="J437" s="1"/>
      <c r="K437" s="2"/>
      <c r="L437" s="2"/>
      <c r="M437" s="2"/>
      <c r="N437" s="2"/>
      <c r="O437" s="25"/>
      <c r="P437" s="1"/>
      <c r="Q437" s="1"/>
      <c r="R437" s="1"/>
      <c r="S437" s="1"/>
      <c r="T437" s="1"/>
      <c r="U437" s="1"/>
      <c r="V437" s="1"/>
      <c r="W437" s="1"/>
      <c r="X437" s="1"/>
      <c r="Y437" s="1"/>
      <c r="Z437" s="1"/>
    </row>
    <row r="438" spans="1:26" ht="15.75" customHeight="1" x14ac:dyDescent="0.2">
      <c r="A438" s="1"/>
      <c r="B438" s="1"/>
      <c r="C438" s="1"/>
      <c r="D438" s="1"/>
      <c r="E438" s="2"/>
      <c r="F438" s="2"/>
      <c r="G438" s="1"/>
      <c r="H438" s="1"/>
      <c r="I438" s="1"/>
      <c r="J438" s="1"/>
      <c r="K438" s="2"/>
      <c r="L438" s="2"/>
      <c r="M438" s="2"/>
      <c r="N438" s="2"/>
      <c r="O438" s="25"/>
      <c r="P438" s="1"/>
      <c r="Q438" s="1"/>
      <c r="R438" s="1"/>
      <c r="S438" s="1"/>
      <c r="T438" s="1"/>
      <c r="U438" s="1"/>
      <c r="V438" s="1"/>
      <c r="W438" s="1"/>
      <c r="X438" s="1"/>
      <c r="Y438" s="1"/>
      <c r="Z438" s="1"/>
    </row>
    <row r="439" spans="1:26" ht="15.75" customHeight="1" x14ac:dyDescent="0.2">
      <c r="A439" s="1"/>
      <c r="B439" s="1"/>
      <c r="C439" s="1"/>
      <c r="D439" s="1"/>
      <c r="E439" s="2"/>
      <c r="F439" s="2"/>
      <c r="G439" s="1"/>
      <c r="H439" s="1"/>
      <c r="I439" s="1"/>
      <c r="J439" s="1"/>
      <c r="K439" s="2"/>
      <c r="L439" s="2"/>
      <c r="M439" s="2"/>
      <c r="N439" s="2"/>
      <c r="O439" s="25"/>
      <c r="P439" s="1"/>
      <c r="Q439" s="1"/>
      <c r="R439" s="1"/>
      <c r="S439" s="1"/>
      <c r="T439" s="1"/>
      <c r="U439" s="1"/>
      <c r="V439" s="1"/>
      <c r="W439" s="1"/>
      <c r="X439" s="1"/>
      <c r="Y439" s="1"/>
      <c r="Z439" s="1"/>
    </row>
    <row r="440" spans="1:26" ht="15.75" customHeight="1" x14ac:dyDescent="0.2">
      <c r="A440" s="1"/>
      <c r="B440" s="1"/>
      <c r="C440" s="1"/>
      <c r="D440" s="1"/>
      <c r="E440" s="2"/>
      <c r="F440" s="2"/>
      <c r="G440" s="1"/>
      <c r="H440" s="1"/>
      <c r="I440" s="1"/>
      <c r="J440" s="1"/>
      <c r="K440" s="2"/>
      <c r="L440" s="2"/>
      <c r="M440" s="2"/>
      <c r="N440" s="2"/>
      <c r="O440" s="25"/>
      <c r="P440" s="1"/>
      <c r="Q440" s="1"/>
      <c r="R440" s="1"/>
      <c r="S440" s="1"/>
      <c r="T440" s="1"/>
      <c r="U440" s="1"/>
      <c r="V440" s="1"/>
      <c r="W440" s="1"/>
      <c r="X440" s="1"/>
      <c r="Y440" s="1"/>
      <c r="Z440" s="1"/>
    </row>
    <row r="441" spans="1:26" ht="15.75" customHeight="1" x14ac:dyDescent="0.2">
      <c r="A441" s="1"/>
      <c r="B441" s="1"/>
      <c r="C441" s="1"/>
      <c r="D441" s="1"/>
      <c r="E441" s="2"/>
      <c r="F441" s="2"/>
      <c r="G441" s="1"/>
      <c r="H441" s="1"/>
      <c r="I441" s="1"/>
      <c r="J441" s="1"/>
      <c r="K441" s="2"/>
      <c r="L441" s="2"/>
      <c r="M441" s="2"/>
      <c r="N441" s="2"/>
      <c r="O441" s="25"/>
      <c r="P441" s="1"/>
      <c r="Q441" s="1"/>
      <c r="R441" s="1"/>
      <c r="S441" s="1"/>
      <c r="T441" s="1"/>
      <c r="U441" s="1"/>
      <c r="V441" s="1"/>
      <c r="W441" s="1"/>
      <c r="X441" s="1"/>
      <c r="Y441" s="1"/>
      <c r="Z441" s="1"/>
    </row>
    <row r="442" spans="1:26" ht="15.75" customHeight="1" x14ac:dyDescent="0.2">
      <c r="A442" s="1"/>
      <c r="B442" s="1"/>
      <c r="C442" s="1"/>
      <c r="D442" s="1"/>
      <c r="E442" s="2"/>
      <c r="F442" s="2"/>
      <c r="G442" s="1"/>
      <c r="H442" s="1"/>
      <c r="I442" s="1"/>
      <c r="J442" s="1"/>
      <c r="K442" s="2"/>
      <c r="L442" s="2"/>
      <c r="M442" s="2"/>
      <c r="N442" s="2"/>
      <c r="O442" s="25"/>
      <c r="P442" s="1"/>
      <c r="Q442" s="1"/>
      <c r="R442" s="1"/>
      <c r="S442" s="1"/>
      <c r="T442" s="1"/>
      <c r="U442" s="1"/>
      <c r="V442" s="1"/>
      <c r="W442" s="1"/>
      <c r="X442" s="1"/>
      <c r="Y442" s="1"/>
      <c r="Z442" s="1"/>
    </row>
    <row r="443" spans="1:26" ht="15.75" customHeight="1" x14ac:dyDescent="0.2">
      <c r="A443" s="1"/>
      <c r="B443" s="1"/>
      <c r="C443" s="1"/>
      <c r="D443" s="1"/>
      <c r="E443" s="2"/>
      <c r="F443" s="2"/>
      <c r="G443" s="1"/>
      <c r="H443" s="1"/>
      <c r="I443" s="1"/>
      <c r="J443" s="1"/>
      <c r="K443" s="2"/>
      <c r="L443" s="2"/>
      <c r="M443" s="2"/>
      <c r="N443" s="2"/>
      <c r="O443" s="25"/>
      <c r="P443" s="1"/>
      <c r="Q443" s="1"/>
      <c r="R443" s="1"/>
      <c r="S443" s="1"/>
      <c r="T443" s="1"/>
      <c r="U443" s="1"/>
      <c r="V443" s="1"/>
      <c r="W443" s="1"/>
      <c r="X443" s="1"/>
      <c r="Y443" s="1"/>
      <c r="Z443" s="1"/>
    </row>
    <row r="444" spans="1:26" ht="15.75" customHeight="1" x14ac:dyDescent="0.2">
      <c r="A444" s="1"/>
      <c r="B444" s="1"/>
      <c r="C444" s="1"/>
      <c r="D444" s="1"/>
      <c r="E444" s="2"/>
      <c r="F444" s="2"/>
      <c r="G444" s="1"/>
      <c r="H444" s="1"/>
      <c r="I444" s="1"/>
      <c r="J444" s="1"/>
      <c r="K444" s="2"/>
      <c r="L444" s="2"/>
      <c r="M444" s="2"/>
      <c r="N444" s="2"/>
      <c r="O444" s="25"/>
      <c r="P444" s="1"/>
      <c r="Q444" s="1"/>
      <c r="R444" s="1"/>
      <c r="S444" s="1"/>
      <c r="T444" s="1"/>
      <c r="U444" s="1"/>
      <c r="V444" s="1"/>
      <c r="W444" s="1"/>
      <c r="X444" s="1"/>
      <c r="Y444" s="1"/>
      <c r="Z444" s="1"/>
    </row>
    <row r="445" spans="1:26" ht="15.75" customHeight="1" x14ac:dyDescent="0.2">
      <c r="A445" s="1"/>
      <c r="B445" s="1"/>
      <c r="C445" s="1"/>
      <c r="D445" s="1"/>
      <c r="E445" s="2"/>
      <c r="F445" s="2"/>
      <c r="G445" s="1"/>
      <c r="H445" s="1"/>
      <c r="I445" s="1"/>
      <c r="J445" s="1"/>
      <c r="K445" s="2"/>
      <c r="L445" s="2"/>
      <c r="M445" s="2"/>
      <c r="N445" s="2"/>
      <c r="O445" s="25"/>
      <c r="P445" s="1"/>
      <c r="Q445" s="1"/>
      <c r="R445" s="1"/>
      <c r="S445" s="1"/>
      <c r="T445" s="1"/>
      <c r="U445" s="1"/>
      <c r="V445" s="1"/>
      <c r="W445" s="1"/>
      <c r="X445" s="1"/>
      <c r="Y445" s="1"/>
      <c r="Z445" s="1"/>
    </row>
    <row r="446" spans="1:26" ht="15.75" customHeight="1" x14ac:dyDescent="0.2">
      <c r="A446" s="1"/>
      <c r="B446" s="1"/>
      <c r="C446" s="1"/>
      <c r="D446" s="1"/>
      <c r="E446" s="2"/>
      <c r="F446" s="2"/>
      <c r="G446" s="1"/>
      <c r="H446" s="1"/>
      <c r="I446" s="1"/>
      <c r="J446" s="1"/>
      <c r="K446" s="2"/>
      <c r="L446" s="2"/>
      <c r="M446" s="2"/>
      <c r="N446" s="2"/>
      <c r="O446" s="25"/>
      <c r="P446" s="1"/>
      <c r="Q446" s="1"/>
      <c r="R446" s="1"/>
      <c r="S446" s="1"/>
      <c r="T446" s="1"/>
      <c r="U446" s="1"/>
      <c r="V446" s="1"/>
      <c r="W446" s="1"/>
      <c r="X446" s="1"/>
      <c r="Y446" s="1"/>
      <c r="Z446" s="1"/>
    </row>
    <row r="447" spans="1:26" ht="15.75" customHeight="1" x14ac:dyDescent="0.2">
      <c r="A447" s="1"/>
      <c r="B447" s="1"/>
      <c r="C447" s="1"/>
      <c r="D447" s="1"/>
      <c r="E447" s="2"/>
      <c r="F447" s="2"/>
      <c r="G447" s="1"/>
      <c r="H447" s="1"/>
      <c r="I447" s="1"/>
      <c r="J447" s="1"/>
      <c r="K447" s="2"/>
      <c r="L447" s="2"/>
      <c r="M447" s="2"/>
      <c r="N447" s="2"/>
      <c r="O447" s="25"/>
      <c r="P447" s="1"/>
      <c r="Q447" s="1"/>
      <c r="R447" s="1"/>
      <c r="S447" s="1"/>
      <c r="T447" s="1"/>
      <c r="U447" s="1"/>
      <c r="V447" s="1"/>
      <c r="W447" s="1"/>
      <c r="X447" s="1"/>
      <c r="Y447" s="1"/>
      <c r="Z447" s="1"/>
    </row>
    <row r="448" spans="1:26" ht="15.75" customHeight="1" x14ac:dyDescent="0.2">
      <c r="A448" s="1"/>
      <c r="B448" s="1"/>
      <c r="C448" s="1"/>
      <c r="D448" s="1"/>
      <c r="E448" s="2"/>
      <c r="F448" s="2"/>
      <c r="G448" s="1"/>
      <c r="H448" s="1"/>
      <c r="I448" s="1"/>
      <c r="J448" s="1"/>
      <c r="K448" s="2"/>
      <c r="L448" s="2"/>
      <c r="M448" s="2"/>
      <c r="N448" s="2"/>
      <c r="O448" s="25"/>
      <c r="P448" s="1"/>
      <c r="Q448" s="1"/>
      <c r="R448" s="1"/>
      <c r="S448" s="1"/>
      <c r="T448" s="1"/>
      <c r="U448" s="1"/>
      <c r="V448" s="1"/>
      <c r="W448" s="1"/>
      <c r="X448" s="1"/>
      <c r="Y448" s="1"/>
      <c r="Z448" s="1"/>
    </row>
    <row r="449" spans="1:26" ht="15.75" customHeight="1" x14ac:dyDescent="0.2">
      <c r="A449" s="1"/>
      <c r="B449" s="1"/>
      <c r="C449" s="1"/>
      <c r="D449" s="1"/>
      <c r="E449" s="2"/>
      <c r="F449" s="2"/>
      <c r="G449" s="1"/>
      <c r="H449" s="1"/>
      <c r="I449" s="1"/>
      <c r="J449" s="1"/>
      <c r="K449" s="2"/>
      <c r="L449" s="2"/>
      <c r="M449" s="2"/>
      <c r="N449" s="2"/>
      <c r="O449" s="25"/>
      <c r="P449" s="1"/>
      <c r="Q449" s="1"/>
      <c r="R449" s="1"/>
      <c r="S449" s="1"/>
      <c r="T449" s="1"/>
      <c r="U449" s="1"/>
      <c r="V449" s="1"/>
      <c r="W449" s="1"/>
      <c r="X449" s="1"/>
      <c r="Y449" s="1"/>
      <c r="Z449" s="1"/>
    </row>
    <row r="450" spans="1:26" ht="15.75" customHeight="1" x14ac:dyDescent="0.2">
      <c r="A450" s="1"/>
      <c r="B450" s="1"/>
      <c r="C450" s="1"/>
      <c r="D450" s="1"/>
      <c r="E450" s="2"/>
      <c r="F450" s="2"/>
      <c r="G450" s="1"/>
      <c r="H450" s="1"/>
      <c r="I450" s="1"/>
      <c r="J450" s="1"/>
      <c r="K450" s="2"/>
      <c r="L450" s="2"/>
      <c r="M450" s="2"/>
      <c r="N450" s="2"/>
      <c r="O450" s="25"/>
      <c r="P450" s="1"/>
      <c r="Q450" s="1"/>
      <c r="R450" s="1"/>
      <c r="S450" s="1"/>
      <c r="T450" s="1"/>
      <c r="U450" s="1"/>
      <c r="V450" s="1"/>
      <c r="W450" s="1"/>
      <c r="X450" s="1"/>
      <c r="Y450" s="1"/>
      <c r="Z450" s="1"/>
    </row>
    <row r="451" spans="1:26" ht="15.75" customHeight="1" x14ac:dyDescent="0.2">
      <c r="A451" s="1"/>
      <c r="B451" s="1"/>
      <c r="C451" s="1"/>
      <c r="D451" s="1"/>
      <c r="E451" s="2"/>
      <c r="F451" s="2"/>
      <c r="G451" s="1"/>
      <c r="H451" s="1"/>
      <c r="I451" s="1"/>
      <c r="J451" s="1"/>
      <c r="K451" s="2"/>
      <c r="L451" s="2"/>
      <c r="M451" s="2"/>
      <c r="N451" s="2"/>
      <c r="O451" s="25"/>
      <c r="P451" s="1"/>
      <c r="Q451" s="1"/>
      <c r="R451" s="1"/>
      <c r="S451" s="1"/>
      <c r="T451" s="1"/>
      <c r="U451" s="1"/>
      <c r="V451" s="1"/>
      <c r="W451" s="1"/>
      <c r="X451" s="1"/>
      <c r="Y451" s="1"/>
      <c r="Z451" s="1"/>
    </row>
    <row r="452" spans="1:26" ht="15.75" customHeight="1" x14ac:dyDescent="0.2">
      <c r="A452" s="1"/>
      <c r="B452" s="1"/>
      <c r="C452" s="1"/>
      <c r="D452" s="1"/>
      <c r="E452" s="2"/>
      <c r="F452" s="2"/>
      <c r="G452" s="1"/>
      <c r="H452" s="1"/>
      <c r="I452" s="1"/>
      <c r="J452" s="1"/>
      <c r="K452" s="2"/>
      <c r="L452" s="2"/>
      <c r="M452" s="2"/>
      <c r="N452" s="2"/>
      <c r="O452" s="25"/>
      <c r="P452" s="1"/>
      <c r="Q452" s="1"/>
      <c r="R452" s="1"/>
      <c r="S452" s="1"/>
      <c r="T452" s="1"/>
      <c r="U452" s="1"/>
      <c r="V452" s="1"/>
      <c r="W452" s="1"/>
      <c r="X452" s="1"/>
      <c r="Y452" s="1"/>
      <c r="Z452" s="1"/>
    </row>
    <row r="453" spans="1:26" ht="15.75" customHeight="1" x14ac:dyDescent="0.2">
      <c r="A453" s="1"/>
      <c r="B453" s="1"/>
      <c r="C453" s="1"/>
      <c r="D453" s="1"/>
      <c r="E453" s="2"/>
      <c r="F453" s="2"/>
      <c r="G453" s="1"/>
      <c r="H453" s="1"/>
      <c r="I453" s="1"/>
      <c r="J453" s="1"/>
      <c r="K453" s="2"/>
      <c r="L453" s="2"/>
      <c r="M453" s="2"/>
      <c r="N453" s="2"/>
      <c r="O453" s="25"/>
      <c r="P453" s="1"/>
      <c r="Q453" s="1"/>
      <c r="R453" s="1"/>
      <c r="S453" s="1"/>
      <c r="T453" s="1"/>
      <c r="U453" s="1"/>
      <c r="V453" s="1"/>
      <c r="W453" s="1"/>
      <c r="X453" s="1"/>
      <c r="Y453" s="1"/>
      <c r="Z453" s="1"/>
    </row>
    <row r="454" spans="1:26" ht="15.75" customHeight="1" x14ac:dyDescent="0.2">
      <c r="A454" s="1"/>
      <c r="B454" s="1"/>
      <c r="C454" s="1"/>
      <c r="D454" s="1"/>
      <c r="E454" s="2"/>
      <c r="F454" s="2"/>
      <c r="G454" s="1"/>
      <c r="H454" s="1"/>
      <c r="I454" s="1"/>
      <c r="J454" s="1"/>
      <c r="K454" s="2"/>
      <c r="L454" s="2"/>
      <c r="M454" s="2"/>
      <c r="N454" s="2"/>
      <c r="O454" s="25"/>
      <c r="P454" s="1"/>
      <c r="Q454" s="1"/>
      <c r="R454" s="1"/>
      <c r="S454" s="1"/>
      <c r="T454" s="1"/>
      <c r="U454" s="1"/>
      <c r="V454" s="1"/>
      <c r="W454" s="1"/>
      <c r="X454" s="1"/>
      <c r="Y454" s="1"/>
      <c r="Z454" s="1"/>
    </row>
    <row r="455" spans="1:26" ht="15.75" customHeight="1" x14ac:dyDescent="0.2">
      <c r="A455" s="1"/>
      <c r="B455" s="1"/>
      <c r="C455" s="1"/>
      <c r="D455" s="1"/>
      <c r="E455" s="2"/>
      <c r="F455" s="2"/>
      <c r="G455" s="1"/>
      <c r="H455" s="1"/>
      <c r="I455" s="1"/>
      <c r="J455" s="1"/>
      <c r="K455" s="2"/>
      <c r="L455" s="2"/>
      <c r="M455" s="2"/>
      <c r="N455" s="2"/>
      <c r="O455" s="25"/>
      <c r="P455" s="1"/>
      <c r="Q455" s="1"/>
      <c r="R455" s="1"/>
      <c r="S455" s="1"/>
      <c r="T455" s="1"/>
      <c r="U455" s="1"/>
      <c r="V455" s="1"/>
      <c r="W455" s="1"/>
      <c r="X455" s="1"/>
      <c r="Y455" s="1"/>
      <c r="Z455" s="1"/>
    </row>
    <row r="456" spans="1:26" ht="15.75" customHeight="1" x14ac:dyDescent="0.2">
      <c r="A456" s="1"/>
      <c r="B456" s="1"/>
      <c r="C456" s="1"/>
      <c r="D456" s="1"/>
      <c r="E456" s="2"/>
      <c r="F456" s="2"/>
      <c r="G456" s="1"/>
      <c r="H456" s="1"/>
      <c r="I456" s="1"/>
      <c r="J456" s="1"/>
      <c r="K456" s="2"/>
      <c r="L456" s="2"/>
      <c r="M456" s="2"/>
      <c r="N456" s="2"/>
      <c r="O456" s="25"/>
      <c r="P456" s="1"/>
      <c r="Q456" s="1"/>
      <c r="R456" s="1"/>
      <c r="S456" s="1"/>
      <c r="T456" s="1"/>
      <c r="U456" s="1"/>
      <c r="V456" s="1"/>
      <c r="W456" s="1"/>
      <c r="X456" s="1"/>
      <c r="Y456" s="1"/>
      <c r="Z456" s="1"/>
    </row>
    <row r="457" spans="1:26" ht="15.75" customHeight="1" x14ac:dyDescent="0.2">
      <c r="A457" s="1"/>
      <c r="B457" s="1"/>
      <c r="C457" s="1"/>
      <c r="D457" s="1"/>
      <c r="E457" s="2"/>
      <c r="F457" s="2"/>
      <c r="G457" s="1"/>
      <c r="H457" s="1"/>
      <c r="I457" s="1"/>
      <c r="J457" s="1"/>
      <c r="K457" s="2"/>
      <c r="L457" s="2"/>
      <c r="M457" s="2"/>
      <c r="N457" s="2"/>
      <c r="O457" s="25"/>
      <c r="P457" s="1"/>
      <c r="Q457" s="1"/>
      <c r="R457" s="1"/>
      <c r="S457" s="1"/>
      <c r="T457" s="1"/>
      <c r="U457" s="1"/>
      <c r="V457" s="1"/>
      <c r="W457" s="1"/>
      <c r="X457" s="1"/>
      <c r="Y457" s="1"/>
      <c r="Z457" s="1"/>
    </row>
    <row r="458" spans="1:26" ht="15.75" customHeight="1" x14ac:dyDescent="0.2">
      <c r="A458" s="1"/>
      <c r="B458" s="1"/>
      <c r="C458" s="1"/>
      <c r="D458" s="1"/>
      <c r="E458" s="2"/>
      <c r="F458" s="2"/>
      <c r="G458" s="1"/>
      <c r="H458" s="1"/>
      <c r="I458" s="1"/>
      <c r="J458" s="1"/>
      <c r="K458" s="2"/>
      <c r="L458" s="2"/>
      <c r="M458" s="2"/>
      <c r="N458" s="2"/>
      <c r="O458" s="25"/>
      <c r="P458" s="1"/>
      <c r="Q458" s="1"/>
      <c r="R458" s="1"/>
      <c r="S458" s="1"/>
      <c r="T458" s="1"/>
      <c r="U458" s="1"/>
      <c r="V458" s="1"/>
      <c r="W458" s="1"/>
      <c r="X458" s="1"/>
      <c r="Y458" s="1"/>
      <c r="Z458" s="1"/>
    </row>
    <row r="459" spans="1:26" ht="15.75" customHeight="1" x14ac:dyDescent="0.2">
      <c r="A459" s="1"/>
      <c r="B459" s="1"/>
      <c r="C459" s="1"/>
      <c r="D459" s="1"/>
      <c r="E459" s="2"/>
      <c r="F459" s="2"/>
      <c r="G459" s="1"/>
      <c r="H459" s="1"/>
      <c r="I459" s="1"/>
      <c r="J459" s="1"/>
      <c r="K459" s="2"/>
      <c r="L459" s="2"/>
      <c r="M459" s="2"/>
      <c r="N459" s="2"/>
      <c r="O459" s="25"/>
      <c r="P459" s="1"/>
      <c r="Q459" s="1"/>
      <c r="R459" s="1"/>
      <c r="S459" s="1"/>
      <c r="T459" s="1"/>
      <c r="U459" s="1"/>
      <c r="V459" s="1"/>
      <c r="W459" s="1"/>
      <c r="X459" s="1"/>
      <c r="Y459" s="1"/>
      <c r="Z459" s="1"/>
    </row>
    <row r="460" spans="1:26" ht="15.75" customHeight="1" x14ac:dyDescent="0.2">
      <c r="A460" s="1"/>
      <c r="B460" s="1"/>
      <c r="C460" s="1"/>
      <c r="D460" s="1"/>
      <c r="E460" s="2"/>
      <c r="F460" s="2"/>
      <c r="G460" s="1"/>
      <c r="H460" s="1"/>
      <c r="I460" s="1"/>
      <c r="J460" s="1"/>
      <c r="K460" s="2"/>
      <c r="L460" s="2"/>
      <c r="M460" s="2"/>
      <c r="N460" s="2"/>
      <c r="O460" s="25"/>
      <c r="P460" s="1"/>
      <c r="Q460" s="1"/>
      <c r="R460" s="1"/>
      <c r="S460" s="1"/>
      <c r="T460" s="1"/>
      <c r="U460" s="1"/>
      <c r="V460" s="1"/>
      <c r="W460" s="1"/>
      <c r="X460" s="1"/>
      <c r="Y460" s="1"/>
      <c r="Z460" s="1"/>
    </row>
    <row r="461" spans="1:26" ht="15.75" customHeight="1" x14ac:dyDescent="0.2">
      <c r="A461" s="1"/>
      <c r="B461" s="1"/>
      <c r="C461" s="1"/>
      <c r="D461" s="1"/>
      <c r="E461" s="2"/>
      <c r="F461" s="2"/>
      <c r="G461" s="1"/>
      <c r="H461" s="1"/>
      <c r="I461" s="1"/>
      <c r="J461" s="1"/>
      <c r="K461" s="2"/>
      <c r="L461" s="2"/>
      <c r="M461" s="2"/>
      <c r="N461" s="2"/>
      <c r="O461" s="25"/>
      <c r="P461" s="1"/>
      <c r="Q461" s="1"/>
      <c r="R461" s="1"/>
      <c r="S461" s="1"/>
      <c r="T461" s="1"/>
      <c r="U461" s="1"/>
      <c r="V461" s="1"/>
      <c r="W461" s="1"/>
      <c r="X461" s="1"/>
      <c r="Y461" s="1"/>
      <c r="Z461" s="1"/>
    </row>
    <row r="462" spans="1:26" ht="15.75" customHeight="1" x14ac:dyDescent="0.2">
      <c r="A462" s="1"/>
      <c r="B462" s="1"/>
      <c r="C462" s="1"/>
      <c r="D462" s="1"/>
      <c r="E462" s="2"/>
      <c r="F462" s="2"/>
      <c r="G462" s="1"/>
      <c r="H462" s="1"/>
      <c r="I462" s="1"/>
      <c r="J462" s="1"/>
      <c r="K462" s="2"/>
      <c r="L462" s="2"/>
      <c r="M462" s="2"/>
      <c r="N462" s="2"/>
      <c r="O462" s="25"/>
      <c r="P462" s="1"/>
      <c r="Q462" s="1"/>
      <c r="R462" s="1"/>
      <c r="S462" s="1"/>
      <c r="T462" s="1"/>
      <c r="U462" s="1"/>
      <c r="V462" s="1"/>
      <c r="W462" s="1"/>
      <c r="X462" s="1"/>
      <c r="Y462" s="1"/>
      <c r="Z462" s="1"/>
    </row>
    <row r="463" spans="1:26" ht="15.75" customHeight="1" x14ac:dyDescent="0.2">
      <c r="A463" s="1"/>
      <c r="B463" s="1"/>
      <c r="C463" s="1"/>
      <c r="D463" s="1"/>
      <c r="E463" s="2"/>
      <c r="F463" s="2"/>
      <c r="G463" s="1"/>
      <c r="H463" s="1"/>
      <c r="I463" s="1"/>
      <c r="J463" s="1"/>
      <c r="K463" s="2"/>
      <c r="L463" s="2"/>
      <c r="M463" s="2"/>
      <c r="N463" s="2"/>
      <c r="O463" s="25"/>
      <c r="P463" s="1"/>
      <c r="Q463" s="1"/>
      <c r="R463" s="1"/>
      <c r="S463" s="1"/>
      <c r="T463" s="1"/>
      <c r="U463" s="1"/>
      <c r="V463" s="1"/>
      <c r="W463" s="1"/>
      <c r="X463" s="1"/>
      <c r="Y463" s="1"/>
      <c r="Z463" s="1"/>
    </row>
    <row r="464" spans="1:26" ht="15.75" customHeight="1" x14ac:dyDescent="0.2">
      <c r="A464" s="1"/>
      <c r="B464" s="1"/>
      <c r="C464" s="1"/>
      <c r="D464" s="1"/>
      <c r="E464" s="2"/>
      <c r="F464" s="2"/>
      <c r="G464" s="1"/>
      <c r="H464" s="1"/>
      <c r="I464" s="1"/>
      <c r="J464" s="1"/>
      <c r="K464" s="2"/>
      <c r="L464" s="2"/>
      <c r="M464" s="2"/>
      <c r="N464" s="2"/>
      <c r="O464" s="25"/>
      <c r="P464" s="1"/>
      <c r="Q464" s="1"/>
      <c r="R464" s="1"/>
      <c r="S464" s="1"/>
      <c r="T464" s="1"/>
      <c r="U464" s="1"/>
      <c r="V464" s="1"/>
      <c r="W464" s="1"/>
      <c r="X464" s="1"/>
      <c r="Y464" s="1"/>
      <c r="Z464" s="1"/>
    </row>
    <row r="465" spans="1:26" ht="15.75" customHeight="1" x14ac:dyDescent="0.2">
      <c r="A465" s="1"/>
      <c r="B465" s="1"/>
      <c r="C465" s="1"/>
      <c r="D465" s="1"/>
      <c r="E465" s="2"/>
      <c r="F465" s="2"/>
      <c r="G465" s="1"/>
      <c r="H465" s="1"/>
      <c r="I465" s="1"/>
      <c r="J465" s="1"/>
      <c r="K465" s="2"/>
      <c r="L465" s="2"/>
      <c r="M465" s="2"/>
      <c r="N465" s="2"/>
      <c r="O465" s="25"/>
      <c r="P465" s="1"/>
      <c r="Q465" s="1"/>
      <c r="R465" s="1"/>
      <c r="S465" s="1"/>
      <c r="T465" s="1"/>
      <c r="U465" s="1"/>
      <c r="V465" s="1"/>
      <c r="W465" s="1"/>
      <c r="X465" s="1"/>
      <c r="Y465" s="1"/>
      <c r="Z465" s="1"/>
    </row>
    <row r="466" spans="1:26" ht="15.75" customHeight="1" x14ac:dyDescent="0.2">
      <c r="A466" s="1"/>
      <c r="B466" s="1"/>
      <c r="C466" s="1"/>
      <c r="D466" s="1"/>
      <c r="E466" s="2"/>
      <c r="F466" s="2"/>
      <c r="G466" s="1"/>
      <c r="H466" s="1"/>
      <c r="I466" s="1"/>
      <c r="J466" s="1"/>
      <c r="K466" s="2"/>
      <c r="L466" s="2"/>
      <c r="M466" s="2"/>
      <c r="N466" s="2"/>
      <c r="O466" s="25"/>
      <c r="P466" s="1"/>
      <c r="Q466" s="1"/>
      <c r="R466" s="1"/>
      <c r="S466" s="1"/>
      <c r="T466" s="1"/>
      <c r="U466" s="1"/>
      <c r="V466" s="1"/>
      <c r="W466" s="1"/>
      <c r="X466" s="1"/>
      <c r="Y466" s="1"/>
      <c r="Z466" s="1"/>
    </row>
    <row r="467" spans="1:26" ht="15.75" customHeight="1" x14ac:dyDescent="0.2">
      <c r="A467" s="1"/>
      <c r="B467" s="1"/>
      <c r="C467" s="1"/>
      <c r="D467" s="1"/>
      <c r="E467" s="2"/>
      <c r="F467" s="2"/>
      <c r="G467" s="1"/>
      <c r="H467" s="1"/>
      <c r="I467" s="1"/>
      <c r="J467" s="1"/>
      <c r="K467" s="2"/>
      <c r="L467" s="2"/>
      <c r="M467" s="2"/>
      <c r="N467" s="2"/>
      <c r="O467" s="25"/>
      <c r="P467" s="1"/>
      <c r="Q467" s="1"/>
      <c r="R467" s="1"/>
      <c r="S467" s="1"/>
      <c r="T467" s="1"/>
      <c r="U467" s="1"/>
      <c r="V467" s="1"/>
      <c r="W467" s="1"/>
      <c r="X467" s="1"/>
      <c r="Y467" s="1"/>
      <c r="Z467" s="1"/>
    </row>
    <row r="468" spans="1:26" ht="15.75" customHeight="1" x14ac:dyDescent="0.2">
      <c r="A468" s="1"/>
      <c r="B468" s="1"/>
      <c r="C468" s="1"/>
      <c r="D468" s="1"/>
      <c r="E468" s="2"/>
      <c r="F468" s="2"/>
      <c r="G468" s="1"/>
      <c r="H468" s="1"/>
      <c r="I468" s="1"/>
      <c r="J468" s="1"/>
      <c r="K468" s="2"/>
      <c r="L468" s="2"/>
      <c r="M468" s="2"/>
      <c r="N468" s="2"/>
      <c r="O468" s="25"/>
      <c r="P468" s="1"/>
      <c r="Q468" s="1"/>
      <c r="R468" s="1"/>
      <c r="S468" s="1"/>
      <c r="T468" s="1"/>
      <c r="U468" s="1"/>
      <c r="V468" s="1"/>
      <c r="W468" s="1"/>
      <c r="X468" s="1"/>
      <c r="Y468" s="1"/>
      <c r="Z468" s="1"/>
    </row>
    <row r="469" spans="1:26" ht="15.75" customHeight="1" x14ac:dyDescent="0.2">
      <c r="A469" s="1"/>
      <c r="B469" s="1"/>
      <c r="C469" s="1"/>
      <c r="D469" s="1"/>
      <c r="E469" s="2"/>
      <c r="F469" s="2"/>
      <c r="G469" s="1"/>
      <c r="H469" s="1"/>
      <c r="I469" s="1"/>
      <c r="J469" s="1"/>
      <c r="K469" s="2"/>
      <c r="L469" s="2"/>
      <c r="M469" s="2"/>
      <c r="N469" s="2"/>
      <c r="O469" s="25"/>
      <c r="P469" s="1"/>
      <c r="Q469" s="1"/>
      <c r="R469" s="1"/>
      <c r="S469" s="1"/>
      <c r="T469" s="1"/>
      <c r="U469" s="1"/>
      <c r="V469" s="1"/>
      <c r="W469" s="1"/>
      <c r="X469" s="1"/>
      <c r="Y469" s="1"/>
      <c r="Z469" s="1"/>
    </row>
    <row r="470" spans="1:26" ht="15.75" customHeight="1" x14ac:dyDescent="0.2">
      <c r="A470" s="1"/>
      <c r="B470" s="1"/>
      <c r="C470" s="1"/>
      <c r="D470" s="1"/>
      <c r="E470" s="2"/>
      <c r="F470" s="2"/>
      <c r="G470" s="1"/>
      <c r="H470" s="1"/>
      <c r="I470" s="1"/>
      <c r="J470" s="1"/>
      <c r="K470" s="2"/>
      <c r="L470" s="2"/>
      <c r="M470" s="2"/>
      <c r="N470" s="2"/>
      <c r="O470" s="25"/>
      <c r="P470" s="1"/>
      <c r="Q470" s="1"/>
      <c r="R470" s="1"/>
      <c r="S470" s="1"/>
      <c r="T470" s="1"/>
      <c r="U470" s="1"/>
      <c r="V470" s="1"/>
      <c r="W470" s="1"/>
      <c r="X470" s="1"/>
      <c r="Y470" s="1"/>
      <c r="Z470" s="1"/>
    </row>
    <row r="471" spans="1:26" ht="15.75" customHeight="1" x14ac:dyDescent="0.2">
      <c r="A471" s="1"/>
      <c r="B471" s="1"/>
      <c r="C471" s="1"/>
      <c r="D471" s="1"/>
      <c r="E471" s="2"/>
      <c r="F471" s="2"/>
      <c r="G471" s="1"/>
      <c r="H471" s="1"/>
      <c r="I471" s="1"/>
      <c r="J471" s="1"/>
      <c r="K471" s="2"/>
      <c r="L471" s="2"/>
      <c r="M471" s="2"/>
      <c r="N471" s="2"/>
      <c r="O471" s="25"/>
      <c r="P471" s="1"/>
      <c r="Q471" s="1"/>
      <c r="R471" s="1"/>
      <c r="S471" s="1"/>
      <c r="T471" s="1"/>
      <c r="U471" s="1"/>
      <c r="V471" s="1"/>
      <c r="W471" s="1"/>
      <c r="X471" s="1"/>
      <c r="Y471" s="1"/>
      <c r="Z471" s="1"/>
    </row>
    <row r="472" spans="1:26" ht="15.75" customHeight="1" x14ac:dyDescent="0.2">
      <c r="A472" s="1"/>
      <c r="B472" s="1"/>
      <c r="C472" s="1"/>
      <c r="D472" s="1"/>
      <c r="E472" s="2"/>
      <c r="F472" s="2"/>
      <c r="G472" s="1"/>
      <c r="H472" s="1"/>
      <c r="I472" s="1"/>
      <c r="J472" s="1"/>
      <c r="K472" s="2"/>
      <c r="L472" s="2"/>
      <c r="M472" s="2"/>
      <c r="N472" s="2"/>
      <c r="O472" s="25"/>
      <c r="P472" s="1"/>
      <c r="Q472" s="1"/>
      <c r="R472" s="1"/>
      <c r="S472" s="1"/>
      <c r="T472" s="1"/>
      <c r="U472" s="1"/>
      <c r="V472" s="1"/>
      <c r="W472" s="1"/>
      <c r="X472" s="1"/>
      <c r="Y472" s="1"/>
      <c r="Z472" s="1"/>
    </row>
    <row r="473" spans="1:26" ht="15.75" customHeight="1" x14ac:dyDescent="0.2">
      <c r="A473" s="1"/>
      <c r="B473" s="1"/>
      <c r="C473" s="1"/>
      <c r="D473" s="1"/>
      <c r="E473" s="2"/>
      <c r="F473" s="2"/>
      <c r="G473" s="1"/>
      <c r="H473" s="1"/>
      <c r="I473" s="1"/>
      <c r="J473" s="1"/>
      <c r="K473" s="2"/>
      <c r="L473" s="2"/>
      <c r="M473" s="2"/>
      <c r="N473" s="2"/>
      <c r="O473" s="25"/>
      <c r="P473" s="1"/>
      <c r="Q473" s="1"/>
      <c r="R473" s="1"/>
      <c r="S473" s="1"/>
      <c r="T473" s="1"/>
      <c r="U473" s="1"/>
      <c r="V473" s="1"/>
      <c r="W473" s="1"/>
      <c r="X473" s="1"/>
      <c r="Y473" s="1"/>
      <c r="Z473" s="1"/>
    </row>
    <row r="474" spans="1:26" ht="15.75" customHeight="1" x14ac:dyDescent="0.2">
      <c r="A474" s="1"/>
      <c r="B474" s="1"/>
      <c r="C474" s="1"/>
      <c r="D474" s="1"/>
      <c r="E474" s="2"/>
      <c r="F474" s="2"/>
      <c r="G474" s="1"/>
      <c r="H474" s="1"/>
      <c r="I474" s="1"/>
      <c r="J474" s="1"/>
      <c r="K474" s="2"/>
      <c r="L474" s="2"/>
      <c r="M474" s="2"/>
      <c r="N474" s="2"/>
      <c r="O474" s="25"/>
      <c r="P474" s="1"/>
      <c r="Q474" s="1"/>
      <c r="R474" s="1"/>
      <c r="S474" s="1"/>
      <c r="T474" s="1"/>
      <c r="U474" s="1"/>
      <c r="V474" s="1"/>
      <c r="W474" s="1"/>
      <c r="X474" s="1"/>
      <c r="Y474" s="1"/>
      <c r="Z474" s="1"/>
    </row>
    <row r="475" spans="1:26" ht="15.75" customHeight="1" x14ac:dyDescent="0.2">
      <c r="A475" s="1"/>
      <c r="B475" s="1"/>
      <c r="C475" s="1"/>
      <c r="D475" s="1"/>
      <c r="E475" s="2"/>
      <c r="F475" s="2"/>
      <c r="G475" s="1"/>
      <c r="H475" s="1"/>
      <c r="I475" s="1"/>
      <c r="J475" s="1"/>
      <c r="K475" s="2"/>
      <c r="L475" s="2"/>
      <c r="M475" s="2"/>
      <c r="N475" s="2"/>
      <c r="O475" s="25"/>
      <c r="P475" s="1"/>
      <c r="Q475" s="1"/>
      <c r="R475" s="1"/>
      <c r="S475" s="1"/>
      <c r="T475" s="1"/>
      <c r="U475" s="1"/>
      <c r="V475" s="1"/>
      <c r="W475" s="1"/>
      <c r="X475" s="1"/>
      <c r="Y475" s="1"/>
      <c r="Z475" s="1"/>
    </row>
    <row r="476" spans="1:26" ht="15.75" customHeight="1" x14ac:dyDescent="0.2">
      <c r="A476" s="1"/>
      <c r="B476" s="1"/>
      <c r="C476" s="1"/>
      <c r="D476" s="1"/>
      <c r="E476" s="2"/>
      <c r="F476" s="2"/>
      <c r="G476" s="1"/>
      <c r="H476" s="1"/>
      <c r="I476" s="1"/>
      <c r="J476" s="1"/>
      <c r="K476" s="2"/>
      <c r="L476" s="2"/>
      <c r="M476" s="2"/>
      <c r="N476" s="2"/>
      <c r="O476" s="25"/>
      <c r="P476" s="1"/>
      <c r="Q476" s="1"/>
      <c r="R476" s="1"/>
      <c r="S476" s="1"/>
      <c r="T476" s="1"/>
      <c r="U476" s="1"/>
      <c r="V476" s="1"/>
      <c r="W476" s="1"/>
      <c r="X476" s="1"/>
      <c r="Y476" s="1"/>
      <c r="Z476" s="1"/>
    </row>
    <row r="477" spans="1:26" ht="15.75" customHeight="1" x14ac:dyDescent="0.2">
      <c r="A477" s="1"/>
      <c r="B477" s="1"/>
      <c r="C477" s="1"/>
      <c r="D477" s="1"/>
      <c r="E477" s="2"/>
      <c r="F477" s="2"/>
      <c r="G477" s="1"/>
      <c r="H477" s="1"/>
      <c r="I477" s="1"/>
      <c r="J477" s="1"/>
      <c r="K477" s="2"/>
      <c r="L477" s="2"/>
      <c r="M477" s="2"/>
      <c r="N477" s="2"/>
      <c r="O477" s="25"/>
      <c r="P477" s="1"/>
      <c r="Q477" s="1"/>
      <c r="R477" s="1"/>
      <c r="S477" s="1"/>
      <c r="T477" s="1"/>
      <c r="U477" s="1"/>
      <c r="V477" s="1"/>
      <c r="W477" s="1"/>
      <c r="X477" s="1"/>
      <c r="Y477" s="1"/>
      <c r="Z477" s="1"/>
    </row>
    <row r="478" spans="1:26" ht="15.75" customHeight="1" x14ac:dyDescent="0.2">
      <c r="A478" s="1"/>
      <c r="B478" s="1"/>
      <c r="C478" s="1"/>
      <c r="D478" s="1"/>
      <c r="E478" s="2"/>
      <c r="F478" s="2"/>
      <c r="G478" s="1"/>
      <c r="H478" s="1"/>
      <c r="I478" s="1"/>
      <c r="J478" s="1"/>
      <c r="K478" s="2"/>
      <c r="L478" s="2"/>
      <c r="M478" s="2"/>
      <c r="N478" s="2"/>
      <c r="O478" s="25"/>
      <c r="P478" s="1"/>
      <c r="Q478" s="1"/>
      <c r="R478" s="1"/>
      <c r="S478" s="1"/>
      <c r="T478" s="1"/>
      <c r="U478" s="1"/>
      <c r="V478" s="1"/>
      <c r="W478" s="1"/>
      <c r="X478" s="1"/>
      <c r="Y478" s="1"/>
      <c r="Z478" s="1"/>
    </row>
    <row r="479" spans="1:26" ht="15.75" customHeight="1" x14ac:dyDescent="0.2">
      <c r="A479" s="1"/>
      <c r="B479" s="1"/>
      <c r="C479" s="1"/>
      <c r="D479" s="1"/>
      <c r="E479" s="2"/>
      <c r="F479" s="2"/>
      <c r="G479" s="1"/>
      <c r="H479" s="1"/>
      <c r="I479" s="1"/>
      <c r="J479" s="1"/>
      <c r="K479" s="2"/>
      <c r="L479" s="2"/>
      <c r="M479" s="2"/>
      <c r="N479" s="2"/>
      <c r="O479" s="25"/>
      <c r="P479" s="1"/>
      <c r="Q479" s="1"/>
      <c r="R479" s="1"/>
      <c r="S479" s="1"/>
      <c r="T479" s="1"/>
      <c r="U479" s="1"/>
      <c r="V479" s="1"/>
      <c r="W479" s="1"/>
      <c r="X479" s="1"/>
      <c r="Y479" s="1"/>
      <c r="Z479" s="1"/>
    </row>
    <row r="480" spans="1:26" ht="15.75" customHeight="1" x14ac:dyDescent="0.2">
      <c r="A480" s="1"/>
      <c r="B480" s="1"/>
      <c r="C480" s="1"/>
      <c r="D480" s="1"/>
      <c r="E480" s="2"/>
      <c r="F480" s="2"/>
      <c r="G480" s="1"/>
      <c r="H480" s="1"/>
      <c r="I480" s="1"/>
      <c r="J480" s="1"/>
      <c r="K480" s="2"/>
      <c r="L480" s="2"/>
      <c r="M480" s="2"/>
      <c r="N480" s="2"/>
      <c r="O480" s="25"/>
      <c r="P480" s="1"/>
      <c r="Q480" s="1"/>
      <c r="R480" s="1"/>
      <c r="S480" s="1"/>
      <c r="T480" s="1"/>
      <c r="U480" s="1"/>
      <c r="V480" s="1"/>
      <c r="W480" s="1"/>
      <c r="X480" s="1"/>
      <c r="Y480" s="1"/>
      <c r="Z480" s="1"/>
    </row>
    <row r="481" spans="1:26" ht="15.75" customHeight="1" x14ac:dyDescent="0.2">
      <c r="A481" s="1"/>
      <c r="B481" s="1"/>
      <c r="C481" s="1"/>
      <c r="D481" s="1"/>
      <c r="E481" s="2"/>
      <c r="F481" s="2"/>
      <c r="G481" s="1"/>
      <c r="H481" s="1"/>
      <c r="I481" s="1"/>
      <c r="J481" s="1"/>
      <c r="K481" s="2"/>
      <c r="L481" s="2"/>
      <c r="M481" s="2"/>
      <c r="N481" s="2"/>
      <c r="O481" s="25"/>
      <c r="P481" s="1"/>
      <c r="Q481" s="1"/>
      <c r="R481" s="1"/>
      <c r="S481" s="1"/>
      <c r="T481" s="1"/>
      <c r="U481" s="1"/>
      <c r="V481" s="1"/>
      <c r="W481" s="1"/>
      <c r="X481" s="1"/>
      <c r="Y481" s="1"/>
      <c r="Z481" s="1"/>
    </row>
    <row r="482" spans="1:26" ht="15.75" customHeight="1" x14ac:dyDescent="0.2">
      <c r="A482" s="1"/>
      <c r="B482" s="1"/>
      <c r="C482" s="1"/>
      <c r="D482" s="1"/>
      <c r="E482" s="2"/>
      <c r="F482" s="2"/>
      <c r="G482" s="1"/>
      <c r="H482" s="1"/>
      <c r="I482" s="1"/>
      <c r="J482" s="1"/>
      <c r="K482" s="2"/>
      <c r="L482" s="2"/>
      <c r="M482" s="2"/>
      <c r="N482" s="2"/>
      <c r="O482" s="25"/>
      <c r="P482" s="1"/>
      <c r="Q482" s="1"/>
      <c r="R482" s="1"/>
      <c r="S482" s="1"/>
      <c r="T482" s="1"/>
      <c r="U482" s="1"/>
      <c r="V482" s="1"/>
      <c r="W482" s="1"/>
      <c r="X482" s="1"/>
      <c r="Y482" s="1"/>
      <c r="Z482" s="1"/>
    </row>
    <row r="483" spans="1:26" ht="15.75" customHeight="1" x14ac:dyDescent="0.2">
      <c r="A483" s="1"/>
      <c r="B483" s="1"/>
      <c r="C483" s="1"/>
      <c r="D483" s="1"/>
      <c r="E483" s="2"/>
      <c r="F483" s="2"/>
      <c r="G483" s="1"/>
      <c r="H483" s="1"/>
      <c r="I483" s="1"/>
      <c r="J483" s="1"/>
      <c r="K483" s="2"/>
      <c r="L483" s="2"/>
      <c r="M483" s="2"/>
      <c r="N483" s="2"/>
      <c r="O483" s="25"/>
      <c r="P483" s="1"/>
      <c r="Q483" s="1"/>
      <c r="R483" s="1"/>
      <c r="S483" s="1"/>
      <c r="T483" s="1"/>
      <c r="U483" s="1"/>
      <c r="V483" s="1"/>
      <c r="W483" s="1"/>
      <c r="X483" s="1"/>
      <c r="Y483" s="1"/>
      <c r="Z483" s="1"/>
    </row>
    <row r="484" spans="1:26" ht="15.75" customHeight="1" x14ac:dyDescent="0.2">
      <c r="A484" s="1"/>
      <c r="B484" s="1"/>
      <c r="C484" s="1"/>
      <c r="D484" s="1"/>
      <c r="E484" s="2"/>
      <c r="F484" s="2"/>
      <c r="G484" s="1"/>
      <c r="H484" s="1"/>
      <c r="I484" s="1"/>
      <c r="J484" s="1"/>
      <c r="K484" s="2"/>
      <c r="L484" s="2"/>
      <c r="M484" s="2"/>
      <c r="N484" s="2"/>
      <c r="O484" s="25"/>
      <c r="P484" s="1"/>
      <c r="Q484" s="1"/>
      <c r="R484" s="1"/>
      <c r="S484" s="1"/>
      <c r="T484" s="1"/>
      <c r="U484" s="1"/>
      <c r="V484" s="1"/>
      <c r="W484" s="1"/>
      <c r="X484" s="1"/>
      <c r="Y484" s="1"/>
      <c r="Z484" s="1"/>
    </row>
    <row r="485" spans="1:26" ht="15.75" customHeight="1" x14ac:dyDescent="0.2">
      <c r="A485" s="1"/>
      <c r="B485" s="1"/>
      <c r="C485" s="1"/>
      <c r="D485" s="1"/>
      <c r="E485" s="2"/>
      <c r="F485" s="2"/>
      <c r="G485" s="1"/>
      <c r="H485" s="1"/>
      <c r="I485" s="1"/>
      <c r="J485" s="1"/>
      <c r="K485" s="2"/>
      <c r="L485" s="2"/>
      <c r="M485" s="2"/>
      <c r="N485" s="2"/>
      <c r="O485" s="25"/>
      <c r="P485" s="1"/>
      <c r="Q485" s="1"/>
      <c r="R485" s="1"/>
      <c r="S485" s="1"/>
      <c r="T485" s="1"/>
      <c r="U485" s="1"/>
      <c r="V485" s="1"/>
      <c r="W485" s="1"/>
      <c r="X485" s="1"/>
      <c r="Y485" s="1"/>
      <c r="Z485" s="1"/>
    </row>
    <row r="486" spans="1:26" ht="15.75" customHeight="1" x14ac:dyDescent="0.2">
      <c r="A486" s="1"/>
      <c r="B486" s="1"/>
      <c r="C486" s="1"/>
      <c r="D486" s="1"/>
      <c r="E486" s="2"/>
      <c r="F486" s="2"/>
      <c r="G486" s="1"/>
      <c r="H486" s="1"/>
      <c r="I486" s="1"/>
      <c r="J486" s="1"/>
      <c r="K486" s="2"/>
      <c r="L486" s="2"/>
      <c r="M486" s="2"/>
      <c r="N486" s="2"/>
      <c r="O486" s="25"/>
      <c r="P486" s="1"/>
      <c r="Q486" s="1"/>
      <c r="R486" s="1"/>
      <c r="S486" s="1"/>
      <c r="T486" s="1"/>
      <c r="U486" s="1"/>
      <c r="V486" s="1"/>
      <c r="W486" s="1"/>
      <c r="X486" s="1"/>
      <c r="Y486" s="1"/>
      <c r="Z486" s="1"/>
    </row>
    <row r="487" spans="1:26" ht="15.75" customHeight="1" x14ac:dyDescent="0.2">
      <c r="A487" s="1"/>
      <c r="B487" s="1"/>
      <c r="C487" s="1"/>
      <c r="D487" s="1"/>
      <c r="E487" s="2"/>
      <c r="F487" s="2"/>
      <c r="G487" s="1"/>
      <c r="H487" s="1"/>
      <c r="I487" s="1"/>
      <c r="J487" s="1"/>
      <c r="K487" s="2"/>
      <c r="L487" s="2"/>
      <c r="M487" s="2"/>
      <c r="N487" s="2"/>
      <c r="O487" s="25"/>
      <c r="P487" s="1"/>
      <c r="Q487" s="1"/>
      <c r="R487" s="1"/>
      <c r="S487" s="1"/>
      <c r="T487" s="1"/>
      <c r="U487" s="1"/>
      <c r="V487" s="1"/>
      <c r="W487" s="1"/>
      <c r="X487" s="1"/>
      <c r="Y487" s="1"/>
      <c r="Z487" s="1"/>
    </row>
    <row r="488" spans="1:26" ht="15.75" customHeight="1" x14ac:dyDescent="0.2">
      <c r="A488" s="1"/>
      <c r="B488" s="1"/>
      <c r="C488" s="1"/>
      <c r="D488" s="1"/>
      <c r="E488" s="2"/>
      <c r="F488" s="2"/>
      <c r="G488" s="1"/>
      <c r="H488" s="1"/>
      <c r="I488" s="1"/>
      <c r="J488" s="1"/>
      <c r="K488" s="2"/>
      <c r="L488" s="2"/>
      <c r="M488" s="2"/>
      <c r="N488" s="2"/>
      <c r="O488" s="25"/>
      <c r="P488" s="1"/>
      <c r="Q488" s="1"/>
      <c r="R488" s="1"/>
      <c r="S488" s="1"/>
      <c r="T488" s="1"/>
      <c r="U488" s="1"/>
      <c r="V488" s="1"/>
      <c r="W488" s="1"/>
      <c r="X488" s="1"/>
      <c r="Y488" s="1"/>
      <c r="Z488" s="1"/>
    </row>
    <row r="489" spans="1:26" ht="15.75" customHeight="1" x14ac:dyDescent="0.2">
      <c r="A489" s="1"/>
      <c r="B489" s="1"/>
      <c r="C489" s="1"/>
      <c r="D489" s="1"/>
      <c r="E489" s="2"/>
      <c r="F489" s="2"/>
      <c r="G489" s="1"/>
      <c r="H489" s="1"/>
      <c r="I489" s="1"/>
      <c r="J489" s="1"/>
      <c r="K489" s="2"/>
      <c r="L489" s="2"/>
      <c r="M489" s="2"/>
      <c r="N489" s="2"/>
      <c r="O489" s="25"/>
      <c r="P489" s="1"/>
      <c r="Q489" s="1"/>
      <c r="R489" s="1"/>
      <c r="S489" s="1"/>
      <c r="T489" s="1"/>
      <c r="U489" s="1"/>
      <c r="V489" s="1"/>
      <c r="W489" s="1"/>
      <c r="X489" s="1"/>
      <c r="Y489" s="1"/>
      <c r="Z489" s="1"/>
    </row>
    <row r="490" spans="1:26" ht="15.75" customHeight="1" x14ac:dyDescent="0.2">
      <c r="A490" s="1"/>
      <c r="B490" s="1"/>
      <c r="C490" s="1"/>
      <c r="D490" s="1"/>
      <c r="E490" s="2"/>
      <c r="F490" s="2"/>
      <c r="G490" s="1"/>
      <c r="H490" s="1"/>
      <c r="I490" s="1"/>
      <c r="J490" s="1"/>
      <c r="K490" s="2"/>
      <c r="L490" s="2"/>
      <c r="M490" s="2"/>
      <c r="N490" s="2"/>
      <c r="O490" s="25"/>
      <c r="P490" s="1"/>
      <c r="Q490" s="1"/>
      <c r="R490" s="1"/>
      <c r="S490" s="1"/>
      <c r="T490" s="1"/>
      <c r="U490" s="1"/>
      <c r="V490" s="1"/>
      <c r="W490" s="1"/>
      <c r="X490" s="1"/>
      <c r="Y490" s="1"/>
      <c r="Z490" s="1"/>
    </row>
    <row r="491" spans="1:26" ht="15.75" customHeight="1" x14ac:dyDescent="0.2">
      <c r="A491" s="1"/>
      <c r="B491" s="1"/>
      <c r="C491" s="1"/>
      <c r="D491" s="1"/>
      <c r="E491" s="2"/>
      <c r="F491" s="2"/>
      <c r="G491" s="1"/>
      <c r="H491" s="1"/>
      <c r="I491" s="1"/>
      <c r="J491" s="1"/>
      <c r="K491" s="2"/>
      <c r="L491" s="2"/>
      <c r="M491" s="2"/>
      <c r="N491" s="2"/>
      <c r="O491" s="25"/>
      <c r="P491" s="1"/>
      <c r="Q491" s="1"/>
      <c r="R491" s="1"/>
      <c r="S491" s="1"/>
      <c r="T491" s="1"/>
      <c r="U491" s="1"/>
      <c r="V491" s="1"/>
      <c r="W491" s="1"/>
      <c r="X491" s="1"/>
      <c r="Y491" s="1"/>
      <c r="Z491" s="1"/>
    </row>
    <row r="492" spans="1:26" ht="15.75" customHeight="1" x14ac:dyDescent="0.2">
      <c r="A492" s="1"/>
      <c r="B492" s="1"/>
      <c r="C492" s="1"/>
      <c r="D492" s="1"/>
      <c r="E492" s="2"/>
      <c r="F492" s="2"/>
      <c r="G492" s="1"/>
      <c r="H492" s="1"/>
      <c r="I492" s="1"/>
      <c r="J492" s="1"/>
      <c r="K492" s="2"/>
      <c r="L492" s="2"/>
      <c r="M492" s="2"/>
      <c r="N492" s="2"/>
      <c r="O492" s="25"/>
      <c r="P492" s="1"/>
      <c r="Q492" s="1"/>
      <c r="R492" s="1"/>
      <c r="S492" s="1"/>
      <c r="T492" s="1"/>
      <c r="U492" s="1"/>
      <c r="V492" s="1"/>
      <c r="W492" s="1"/>
      <c r="X492" s="1"/>
      <c r="Y492" s="1"/>
      <c r="Z492" s="1"/>
    </row>
    <row r="493" spans="1:26" ht="15.75" customHeight="1" x14ac:dyDescent="0.2">
      <c r="A493" s="1"/>
      <c r="B493" s="1"/>
      <c r="C493" s="1"/>
      <c r="D493" s="1"/>
      <c r="E493" s="2"/>
      <c r="F493" s="2"/>
      <c r="G493" s="1"/>
      <c r="H493" s="1"/>
      <c r="I493" s="1"/>
      <c r="J493" s="1"/>
      <c r="K493" s="2"/>
      <c r="L493" s="2"/>
      <c r="M493" s="2"/>
      <c r="N493" s="2"/>
      <c r="O493" s="25"/>
      <c r="P493" s="1"/>
      <c r="Q493" s="1"/>
      <c r="R493" s="1"/>
      <c r="S493" s="1"/>
      <c r="T493" s="1"/>
      <c r="U493" s="1"/>
      <c r="V493" s="1"/>
      <c r="W493" s="1"/>
      <c r="X493" s="1"/>
      <c r="Y493" s="1"/>
      <c r="Z493" s="1"/>
    </row>
    <row r="494" spans="1:26" ht="15.75" customHeight="1" x14ac:dyDescent="0.2">
      <c r="A494" s="1"/>
      <c r="B494" s="1"/>
      <c r="C494" s="1"/>
      <c r="D494" s="1"/>
      <c r="E494" s="2"/>
      <c r="F494" s="2"/>
      <c r="G494" s="1"/>
      <c r="H494" s="1"/>
      <c r="I494" s="1"/>
      <c r="J494" s="1"/>
      <c r="K494" s="2"/>
      <c r="L494" s="2"/>
      <c r="M494" s="2"/>
      <c r="N494" s="2"/>
      <c r="O494" s="25"/>
      <c r="P494" s="1"/>
      <c r="Q494" s="1"/>
      <c r="R494" s="1"/>
      <c r="S494" s="1"/>
      <c r="T494" s="1"/>
      <c r="U494" s="1"/>
      <c r="V494" s="1"/>
      <c r="W494" s="1"/>
      <c r="X494" s="1"/>
      <c r="Y494" s="1"/>
      <c r="Z494" s="1"/>
    </row>
    <row r="495" spans="1:26" ht="15.75" customHeight="1" x14ac:dyDescent="0.2">
      <c r="A495" s="1"/>
      <c r="B495" s="1"/>
      <c r="C495" s="1"/>
      <c r="D495" s="1"/>
      <c r="E495" s="2"/>
      <c r="F495" s="2"/>
      <c r="G495" s="1"/>
      <c r="H495" s="1"/>
      <c r="I495" s="1"/>
      <c r="J495" s="1"/>
      <c r="K495" s="2"/>
      <c r="L495" s="2"/>
      <c r="M495" s="2"/>
      <c r="N495" s="2"/>
      <c r="O495" s="25"/>
      <c r="P495" s="1"/>
      <c r="Q495" s="1"/>
      <c r="R495" s="1"/>
      <c r="S495" s="1"/>
      <c r="T495" s="1"/>
      <c r="U495" s="1"/>
      <c r="V495" s="1"/>
      <c r="W495" s="1"/>
      <c r="X495" s="1"/>
      <c r="Y495" s="1"/>
      <c r="Z495" s="1"/>
    </row>
    <row r="496" spans="1:26" ht="15.75" customHeight="1" x14ac:dyDescent="0.2">
      <c r="A496" s="1"/>
      <c r="B496" s="1"/>
      <c r="C496" s="1"/>
      <c r="D496" s="1"/>
      <c r="E496" s="2"/>
      <c r="F496" s="2"/>
      <c r="G496" s="1"/>
      <c r="H496" s="1"/>
      <c r="I496" s="1"/>
      <c r="J496" s="1"/>
      <c r="K496" s="2"/>
      <c r="L496" s="2"/>
      <c r="M496" s="2"/>
      <c r="N496" s="2"/>
      <c r="O496" s="25"/>
      <c r="P496" s="1"/>
      <c r="Q496" s="1"/>
      <c r="R496" s="1"/>
      <c r="S496" s="1"/>
      <c r="T496" s="1"/>
      <c r="U496" s="1"/>
      <c r="V496" s="1"/>
      <c r="W496" s="1"/>
      <c r="X496" s="1"/>
      <c r="Y496" s="1"/>
      <c r="Z496" s="1"/>
    </row>
    <row r="497" spans="1:26" ht="15.75" customHeight="1" x14ac:dyDescent="0.2">
      <c r="A497" s="1"/>
      <c r="B497" s="1"/>
      <c r="C497" s="1"/>
      <c r="D497" s="1"/>
      <c r="E497" s="2"/>
      <c r="F497" s="2"/>
      <c r="G497" s="1"/>
      <c r="H497" s="1"/>
      <c r="I497" s="1"/>
      <c r="J497" s="1"/>
      <c r="K497" s="2"/>
      <c r="L497" s="2"/>
      <c r="M497" s="2"/>
      <c r="N497" s="2"/>
      <c r="O497" s="25"/>
      <c r="P497" s="1"/>
      <c r="Q497" s="1"/>
      <c r="R497" s="1"/>
      <c r="S497" s="1"/>
      <c r="T497" s="1"/>
      <c r="U497" s="1"/>
      <c r="V497" s="1"/>
      <c r="W497" s="1"/>
      <c r="X497" s="1"/>
      <c r="Y497" s="1"/>
      <c r="Z497" s="1"/>
    </row>
    <row r="498" spans="1:26" ht="15.75" customHeight="1" x14ac:dyDescent="0.2">
      <c r="A498" s="1"/>
      <c r="B498" s="1"/>
      <c r="C498" s="1"/>
      <c r="D498" s="1"/>
      <c r="E498" s="2"/>
      <c r="F498" s="2"/>
      <c r="G498" s="1"/>
      <c r="H498" s="1"/>
      <c r="I498" s="1"/>
      <c r="J498" s="1"/>
      <c r="K498" s="2"/>
      <c r="L498" s="2"/>
      <c r="M498" s="2"/>
      <c r="N498" s="2"/>
      <c r="O498" s="25"/>
      <c r="P498" s="1"/>
      <c r="Q498" s="1"/>
      <c r="R498" s="1"/>
      <c r="S498" s="1"/>
      <c r="T498" s="1"/>
      <c r="U498" s="1"/>
      <c r="V498" s="1"/>
      <c r="W498" s="1"/>
      <c r="X498" s="1"/>
      <c r="Y498" s="1"/>
      <c r="Z498" s="1"/>
    </row>
    <row r="499" spans="1:26" ht="15.75" customHeight="1" x14ac:dyDescent="0.2">
      <c r="A499" s="1"/>
      <c r="B499" s="1"/>
      <c r="C499" s="1"/>
      <c r="D499" s="1"/>
      <c r="E499" s="2"/>
      <c r="F499" s="2"/>
      <c r="G499" s="1"/>
      <c r="H499" s="1"/>
      <c r="I499" s="1"/>
      <c r="J499" s="1"/>
      <c r="K499" s="2"/>
      <c r="L499" s="2"/>
      <c r="M499" s="2"/>
      <c r="N499" s="2"/>
      <c r="O499" s="25"/>
      <c r="P499" s="1"/>
      <c r="Q499" s="1"/>
      <c r="R499" s="1"/>
      <c r="S499" s="1"/>
      <c r="T499" s="1"/>
      <c r="U499" s="1"/>
      <c r="V499" s="1"/>
      <c r="W499" s="1"/>
      <c r="X499" s="1"/>
      <c r="Y499" s="1"/>
      <c r="Z499" s="1"/>
    </row>
    <row r="500" spans="1:26" ht="15.75" customHeight="1" x14ac:dyDescent="0.2">
      <c r="A500" s="1"/>
      <c r="B500" s="1"/>
      <c r="C500" s="1"/>
      <c r="D500" s="1"/>
      <c r="E500" s="2"/>
      <c r="F500" s="2"/>
      <c r="G500" s="1"/>
      <c r="H500" s="1"/>
      <c r="I500" s="1"/>
      <c r="J500" s="1"/>
      <c r="K500" s="2"/>
      <c r="L500" s="2"/>
      <c r="M500" s="2"/>
      <c r="N500" s="2"/>
      <c r="O500" s="25"/>
      <c r="P500" s="1"/>
      <c r="Q500" s="1"/>
      <c r="R500" s="1"/>
      <c r="S500" s="1"/>
      <c r="T500" s="1"/>
      <c r="U500" s="1"/>
      <c r="V500" s="1"/>
      <c r="W500" s="1"/>
      <c r="X500" s="1"/>
      <c r="Y500" s="1"/>
      <c r="Z500" s="1"/>
    </row>
    <row r="501" spans="1:26" ht="15.75" customHeight="1" x14ac:dyDescent="0.2">
      <c r="A501" s="1"/>
      <c r="B501" s="1"/>
      <c r="C501" s="1"/>
      <c r="D501" s="1"/>
      <c r="E501" s="2"/>
      <c r="F501" s="2"/>
      <c r="G501" s="1"/>
      <c r="H501" s="1"/>
      <c r="I501" s="1"/>
      <c r="J501" s="1"/>
      <c r="K501" s="2"/>
      <c r="L501" s="2"/>
      <c r="M501" s="2"/>
      <c r="N501" s="2"/>
      <c r="O501" s="25"/>
      <c r="P501" s="1"/>
      <c r="Q501" s="1"/>
      <c r="R501" s="1"/>
      <c r="S501" s="1"/>
      <c r="T501" s="1"/>
      <c r="U501" s="1"/>
      <c r="V501" s="1"/>
      <c r="W501" s="1"/>
      <c r="X501" s="1"/>
      <c r="Y501" s="1"/>
      <c r="Z501" s="1"/>
    </row>
    <row r="502" spans="1:26" ht="15.75" customHeight="1" x14ac:dyDescent="0.2">
      <c r="A502" s="1"/>
      <c r="B502" s="1"/>
      <c r="C502" s="1"/>
      <c r="D502" s="1"/>
      <c r="E502" s="2"/>
      <c r="F502" s="2"/>
      <c r="G502" s="1"/>
      <c r="H502" s="1"/>
      <c r="I502" s="1"/>
      <c r="J502" s="1"/>
      <c r="K502" s="2"/>
      <c r="L502" s="2"/>
      <c r="M502" s="2"/>
      <c r="N502" s="2"/>
      <c r="O502" s="25"/>
      <c r="P502" s="1"/>
      <c r="Q502" s="1"/>
      <c r="R502" s="1"/>
      <c r="S502" s="1"/>
      <c r="T502" s="1"/>
      <c r="U502" s="1"/>
      <c r="V502" s="1"/>
      <c r="W502" s="1"/>
      <c r="X502" s="1"/>
      <c r="Y502" s="1"/>
      <c r="Z502" s="1"/>
    </row>
    <row r="503" spans="1:26" ht="15.75" customHeight="1" x14ac:dyDescent="0.2">
      <c r="A503" s="1"/>
      <c r="B503" s="1"/>
      <c r="C503" s="1"/>
      <c r="D503" s="1"/>
      <c r="E503" s="2"/>
      <c r="F503" s="2"/>
      <c r="G503" s="1"/>
      <c r="H503" s="1"/>
      <c r="I503" s="1"/>
      <c r="J503" s="1"/>
      <c r="K503" s="2"/>
      <c r="L503" s="2"/>
      <c r="M503" s="2"/>
      <c r="N503" s="2"/>
      <c r="O503" s="25"/>
      <c r="P503" s="1"/>
      <c r="Q503" s="1"/>
      <c r="R503" s="1"/>
      <c r="S503" s="1"/>
      <c r="T503" s="1"/>
      <c r="U503" s="1"/>
      <c r="V503" s="1"/>
      <c r="W503" s="1"/>
      <c r="X503" s="1"/>
      <c r="Y503" s="1"/>
      <c r="Z503" s="1"/>
    </row>
    <row r="504" spans="1:26" ht="15.75" customHeight="1" x14ac:dyDescent="0.2">
      <c r="A504" s="1"/>
      <c r="B504" s="1"/>
      <c r="C504" s="1"/>
      <c r="D504" s="1"/>
      <c r="E504" s="2"/>
      <c r="F504" s="2"/>
      <c r="G504" s="1"/>
      <c r="H504" s="1"/>
      <c r="I504" s="1"/>
      <c r="J504" s="1"/>
      <c r="K504" s="2"/>
      <c r="L504" s="2"/>
      <c r="M504" s="2"/>
      <c r="N504" s="2"/>
      <c r="O504" s="25"/>
      <c r="P504" s="1"/>
      <c r="Q504" s="1"/>
      <c r="R504" s="1"/>
      <c r="S504" s="1"/>
      <c r="T504" s="1"/>
      <c r="U504" s="1"/>
      <c r="V504" s="1"/>
      <c r="W504" s="1"/>
      <c r="X504" s="1"/>
      <c r="Y504" s="1"/>
      <c r="Z504" s="1"/>
    </row>
    <row r="505" spans="1:26" ht="15.75" customHeight="1" x14ac:dyDescent="0.2">
      <c r="A505" s="1"/>
      <c r="B505" s="1"/>
      <c r="C505" s="1"/>
      <c r="D505" s="1"/>
      <c r="E505" s="2"/>
      <c r="F505" s="2"/>
      <c r="G505" s="1"/>
      <c r="H505" s="1"/>
      <c r="I505" s="1"/>
      <c r="J505" s="1"/>
      <c r="K505" s="2"/>
      <c r="L505" s="2"/>
      <c r="M505" s="2"/>
      <c r="N505" s="2"/>
      <c r="O505" s="25"/>
      <c r="P505" s="1"/>
      <c r="Q505" s="1"/>
      <c r="R505" s="1"/>
      <c r="S505" s="1"/>
      <c r="T505" s="1"/>
      <c r="U505" s="1"/>
      <c r="V505" s="1"/>
      <c r="W505" s="1"/>
      <c r="X505" s="1"/>
      <c r="Y505" s="1"/>
      <c r="Z505" s="1"/>
    </row>
    <row r="506" spans="1:26" ht="15.75" customHeight="1" x14ac:dyDescent="0.2">
      <c r="A506" s="1"/>
      <c r="B506" s="1"/>
      <c r="C506" s="1"/>
      <c r="D506" s="1"/>
      <c r="E506" s="2"/>
      <c r="F506" s="2"/>
      <c r="G506" s="1"/>
      <c r="H506" s="1"/>
      <c r="I506" s="1"/>
      <c r="J506" s="1"/>
      <c r="K506" s="2"/>
      <c r="L506" s="2"/>
      <c r="M506" s="2"/>
      <c r="N506" s="2"/>
      <c r="O506" s="25"/>
      <c r="P506" s="1"/>
      <c r="Q506" s="1"/>
      <c r="R506" s="1"/>
      <c r="S506" s="1"/>
      <c r="T506" s="1"/>
      <c r="U506" s="1"/>
      <c r="V506" s="1"/>
      <c r="W506" s="1"/>
      <c r="X506" s="1"/>
      <c r="Y506" s="1"/>
      <c r="Z506" s="1"/>
    </row>
    <row r="507" spans="1:26" ht="15.75" customHeight="1" x14ac:dyDescent="0.2">
      <c r="A507" s="1"/>
      <c r="B507" s="1"/>
      <c r="C507" s="1"/>
      <c r="D507" s="1"/>
      <c r="E507" s="2"/>
      <c r="F507" s="2"/>
      <c r="G507" s="1"/>
      <c r="H507" s="1"/>
      <c r="I507" s="1"/>
      <c r="J507" s="1"/>
      <c r="K507" s="2"/>
      <c r="L507" s="2"/>
      <c r="M507" s="2"/>
      <c r="N507" s="2"/>
      <c r="O507" s="25"/>
      <c r="P507" s="1"/>
      <c r="Q507" s="1"/>
      <c r="R507" s="1"/>
      <c r="S507" s="1"/>
      <c r="T507" s="1"/>
      <c r="U507" s="1"/>
      <c r="V507" s="1"/>
      <c r="W507" s="1"/>
      <c r="X507" s="1"/>
      <c r="Y507" s="1"/>
      <c r="Z507" s="1"/>
    </row>
    <row r="508" spans="1:26" ht="15.75" customHeight="1" x14ac:dyDescent="0.2">
      <c r="A508" s="1"/>
      <c r="B508" s="1"/>
      <c r="C508" s="1"/>
      <c r="D508" s="1"/>
      <c r="E508" s="2"/>
      <c r="F508" s="2"/>
      <c r="G508" s="1"/>
      <c r="H508" s="1"/>
      <c r="I508" s="1"/>
      <c r="J508" s="1"/>
      <c r="K508" s="2"/>
      <c r="L508" s="2"/>
      <c r="M508" s="2"/>
      <c r="N508" s="2"/>
      <c r="O508" s="25"/>
      <c r="P508" s="1"/>
      <c r="Q508" s="1"/>
      <c r="R508" s="1"/>
      <c r="S508" s="1"/>
      <c r="T508" s="1"/>
      <c r="U508" s="1"/>
      <c r="V508" s="1"/>
      <c r="W508" s="1"/>
      <c r="X508" s="1"/>
      <c r="Y508" s="1"/>
      <c r="Z508" s="1"/>
    </row>
    <row r="509" spans="1:26" ht="15.75" customHeight="1" x14ac:dyDescent="0.2">
      <c r="A509" s="1"/>
      <c r="B509" s="1"/>
      <c r="C509" s="1"/>
      <c r="D509" s="1"/>
      <c r="E509" s="2"/>
      <c r="F509" s="2"/>
      <c r="G509" s="1"/>
      <c r="H509" s="1"/>
      <c r="I509" s="1"/>
      <c r="J509" s="1"/>
      <c r="K509" s="2"/>
      <c r="L509" s="2"/>
      <c r="M509" s="2"/>
      <c r="N509" s="2"/>
      <c r="O509" s="25"/>
      <c r="P509" s="1"/>
      <c r="Q509" s="1"/>
      <c r="R509" s="1"/>
      <c r="S509" s="1"/>
      <c r="T509" s="1"/>
      <c r="U509" s="1"/>
      <c r="V509" s="1"/>
      <c r="W509" s="1"/>
      <c r="X509" s="1"/>
      <c r="Y509" s="1"/>
      <c r="Z509" s="1"/>
    </row>
    <row r="510" spans="1:26" ht="15.75" customHeight="1" x14ac:dyDescent="0.2">
      <c r="A510" s="1"/>
      <c r="B510" s="1"/>
      <c r="C510" s="1"/>
      <c r="D510" s="1"/>
      <c r="E510" s="2"/>
      <c r="F510" s="2"/>
      <c r="G510" s="1"/>
      <c r="H510" s="1"/>
      <c r="I510" s="1"/>
      <c r="J510" s="1"/>
      <c r="K510" s="2"/>
      <c r="L510" s="2"/>
      <c r="M510" s="2"/>
      <c r="N510" s="2"/>
      <c r="O510" s="25"/>
      <c r="P510" s="1"/>
      <c r="Q510" s="1"/>
      <c r="R510" s="1"/>
      <c r="S510" s="1"/>
      <c r="T510" s="1"/>
      <c r="U510" s="1"/>
      <c r="V510" s="1"/>
      <c r="W510" s="1"/>
      <c r="X510" s="1"/>
      <c r="Y510" s="1"/>
      <c r="Z510" s="1"/>
    </row>
    <row r="511" spans="1:26" ht="15.75" customHeight="1" x14ac:dyDescent="0.2">
      <c r="A511" s="1"/>
      <c r="B511" s="1"/>
      <c r="C511" s="1"/>
      <c r="D511" s="1"/>
      <c r="E511" s="2"/>
      <c r="F511" s="2"/>
      <c r="G511" s="1"/>
      <c r="H511" s="1"/>
      <c r="I511" s="1"/>
      <c r="J511" s="1"/>
      <c r="K511" s="2"/>
      <c r="L511" s="2"/>
      <c r="M511" s="2"/>
      <c r="N511" s="2"/>
      <c r="O511" s="25"/>
      <c r="P511" s="1"/>
      <c r="Q511" s="1"/>
      <c r="R511" s="1"/>
      <c r="S511" s="1"/>
      <c r="T511" s="1"/>
      <c r="U511" s="1"/>
      <c r="V511" s="1"/>
      <c r="W511" s="1"/>
      <c r="X511" s="1"/>
      <c r="Y511" s="1"/>
      <c r="Z511" s="1"/>
    </row>
    <row r="512" spans="1:26" ht="15.75" customHeight="1" x14ac:dyDescent="0.2">
      <c r="A512" s="1"/>
      <c r="B512" s="1"/>
      <c r="C512" s="1"/>
      <c r="D512" s="1"/>
      <c r="E512" s="2"/>
      <c r="F512" s="2"/>
      <c r="G512" s="1"/>
      <c r="H512" s="1"/>
      <c r="I512" s="1"/>
      <c r="J512" s="1"/>
      <c r="K512" s="2"/>
      <c r="L512" s="2"/>
      <c r="M512" s="2"/>
      <c r="N512" s="2"/>
      <c r="O512" s="25"/>
      <c r="P512" s="1"/>
      <c r="Q512" s="1"/>
      <c r="R512" s="1"/>
      <c r="S512" s="1"/>
      <c r="T512" s="1"/>
      <c r="U512" s="1"/>
      <c r="V512" s="1"/>
      <c r="W512" s="1"/>
      <c r="X512" s="1"/>
      <c r="Y512" s="1"/>
      <c r="Z512" s="1"/>
    </row>
    <row r="513" spans="1:26" ht="15.75" customHeight="1" x14ac:dyDescent="0.2">
      <c r="A513" s="1"/>
      <c r="B513" s="1"/>
      <c r="C513" s="1"/>
      <c r="D513" s="1"/>
      <c r="E513" s="2"/>
      <c r="F513" s="2"/>
      <c r="G513" s="1"/>
      <c r="H513" s="1"/>
      <c r="I513" s="1"/>
      <c r="J513" s="1"/>
      <c r="K513" s="2"/>
      <c r="L513" s="2"/>
      <c r="M513" s="2"/>
      <c r="N513" s="2"/>
      <c r="O513" s="25"/>
      <c r="P513" s="1"/>
      <c r="Q513" s="1"/>
      <c r="R513" s="1"/>
      <c r="S513" s="1"/>
      <c r="T513" s="1"/>
      <c r="U513" s="1"/>
      <c r="V513" s="1"/>
      <c r="W513" s="1"/>
      <c r="X513" s="1"/>
      <c r="Y513" s="1"/>
      <c r="Z513" s="1"/>
    </row>
    <row r="514" spans="1:26" ht="15.75" customHeight="1" x14ac:dyDescent="0.2">
      <c r="A514" s="1"/>
      <c r="B514" s="1"/>
      <c r="C514" s="1"/>
      <c r="D514" s="1"/>
      <c r="E514" s="2"/>
      <c r="F514" s="2"/>
      <c r="G514" s="1"/>
      <c r="H514" s="1"/>
      <c r="I514" s="1"/>
      <c r="J514" s="1"/>
      <c r="K514" s="2"/>
      <c r="L514" s="2"/>
      <c r="M514" s="2"/>
      <c r="N514" s="2"/>
      <c r="O514" s="25"/>
      <c r="P514" s="1"/>
      <c r="Q514" s="1"/>
      <c r="R514" s="1"/>
      <c r="S514" s="1"/>
      <c r="T514" s="1"/>
      <c r="U514" s="1"/>
      <c r="V514" s="1"/>
      <c r="W514" s="1"/>
      <c r="X514" s="1"/>
      <c r="Y514" s="1"/>
      <c r="Z514" s="1"/>
    </row>
    <row r="515" spans="1:26" ht="15.75" customHeight="1" x14ac:dyDescent="0.2">
      <c r="A515" s="1"/>
      <c r="B515" s="1"/>
      <c r="C515" s="1"/>
      <c r="D515" s="1"/>
      <c r="E515" s="2"/>
      <c r="F515" s="2"/>
      <c r="G515" s="1"/>
      <c r="H515" s="1"/>
      <c r="I515" s="1"/>
      <c r="J515" s="1"/>
      <c r="K515" s="2"/>
      <c r="L515" s="2"/>
      <c r="M515" s="2"/>
      <c r="N515" s="2"/>
      <c r="O515" s="25"/>
      <c r="P515" s="1"/>
      <c r="Q515" s="1"/>
      <c r="R515" s="1"/>
      <c r="S515" s="1"/>
      <c r="T515" s="1"/>
      <c r="U515" s="1"/>
      <c r="V515" s="1"/>
      <c r="W515" s="1"/>
      <c r="X515" s="1"/>
      <c r="Y515" s="1"/>
      <c r="Z515" s="1"/>
    </row>
    <row r="516" spans="1:26" ht="15.75" customHeight="1" x14ac:dyDescent="0.2">
      <c r="A516" s="1"/>
      <c r="B516" s="1"/>
      <c r="C516" s="1"/>
      <c r="D516" s="1"/>
      <c r="E516" s="2"/>
      <c r="F516" s="2"/>
      <c r="G516" s="1"/>
      <c r="H516" s="1"/>
      <c r="I516" s="1"/>
      <c r="J516" s="1"/>
      <c r="K516" s="2"/>
      <c r="L516" s="2"/>
      <c r="M516" s="2"/>
      <c r="N516" s="2"/>
      <c r="O516" s="25"/>
      <c r="P516" s="1"/>
      <c r="Q516" s="1"/>
      <c r="R516" s="1"/>
      <c r="S516" s="1"/>
      <c r="T516" s="1"/>
      <c r="U516" s="1"/>
      <c r="V516" s="1"/>
      <c r="W516" s="1"/>
      <c r="X516" s="1"/>
      <c r="Y516" s="1"/>
      <c r="Z516" s="1"/>
    </row>
    <row r="517" spans="1:26" ht="15.75" customHeight="1" x14ac:dyDescent="0.2">
      <c r="A517" s="1"/>
      <c r="B517" s="1"/>
      <c r="C517" s="1"/>
      <c r="D517" s="1"/>
      <c r="E517" s="2"/>
      <c r="F517" s="2"/>
      <c r="G517" s="1"/>
      <c r="H517" s="1"/>
      <c r="I517" s="1"/>
      <c r="J517" s="1"/>
      <c r="K517" s="2"/>
      <c r="L517" s="2"/>
      <c r="M517" s="2"/>
      <c r="N517" s="2"/>
      <c r="O517" s="25"/>
      <c r="P517" s="1"/>
      <c r="Q517" s="1"/>
      <c r="R517" s="1"/>
      <c r="S517" s="1"/>
      <c r="T517" s="1"/>
      <c r="U517" s="1"/>
      <c r="V517" s="1"/>
      <c r="W517" s="1"/>
      <c r="X517" s="1"/>
      <c r="Y517" s="1"/>
      <c r="Z517" s="1"/>
    </row>
    <row r="518" spans="1:26" ht="15.75" customHeight="1" x14ac:dyDescent="0.2">
      <c r="A518" s="1"/>
      <c r="B518" s="1"/>
      <c r="C518" s="1"/>
      <c r="D518" s="1"/>
      <c r="E518" s="2"/>
      <c r="F518" s="2"/>
      <c r="G518" s="1"/>
      <c r="H518" s="1"/>
      <c r="I518" s="1"/>
      <c r="J518" s="1"/>
      <c r="K518" s="2"/>
      <c r="L518" s="2"/>
      <c r="M518" s="2"/>
      <c r="N518" s="2"/>
      <c r="O518" s="25"/>
      <c r="P518" s="1"/>
      <c r="Q518" s="1"/>
      <c r="R518" s="1"/>
      <c r="S518" s="1"/>
      <c r="T518" s="1"/>
      <c r="U518" s="1"/>
      <c r="V518" s="1"/>
      <c r="W518" s="1"/>
      <c r="X518" s="1"/>
      <c r="Y518" s="1"/>
      <c r="Z518" s="1"/>
    </row>
    <row r="519" spans="1:26" ht="15.75" customHeight="1" x14ac:dyDescent="0.2">
      <c r="A519" s="1"/>
      <c r="B519" s="1"/>
      <c r="C519" s="1"/>
      <c r="D519" s="1"/>
      <c r="E519" s="2"/>
      <c r="F519" s="2"/>
      <c r="G519" s="1"/>
      <c r="H519" s="1"/>
      <c r="I519" s="1"/>
      <c r="J519" s="1"/>
      <c r="K519" s="2"/>
      <c r="L519" s="2"/>
      <c r="M519" s="2"/>
      <c r="N519" s="2"/>
      <c r="O519" s="25"/>
      <c r="P519" s="1"/>
      <c r="Q519" s="1"/>
      <c r="R519" s="1"/>
      <c r="S519" s="1"/>
      <c r="T519" s="1"/>
      <c r="U519" s="1"/>
      <c r="V519" s="1"/>
      <c r="W519" s="1"/>
      <c r="X519" s="1"/>
      <c r="Y519" s="1"/>
      <c r="Z519" s="1"/>
    </row>
    <row r="520" spans="1:26" ht="15.75" customHeight="1" x14ac:dyDescent="0.2">
      <c r="A520" s="1"/>
      <c r="B520" s="1"/>
      <c r="C520" s="1"/>
      <c r="D520" s="1"/>
      <c r="E520" s="2"/>
      <c r="F520" s="2"/>
      <c r="G520" s="1"/>
      <c r="H520" s="1"/>
      <c r="I520" s="1"/>
      <c r="J520" s="1"/>
      <c r="K520" s="2"/>
      <c r="L520" s="2"/>
      <c r="M520" s="2"/>
      <c r="N520" s="2"/>
      <c r="O520" s="25"/>
      <c r="P520" s="1"/>
      <c r="Q520" s="1"/>
      <c r="R520" s="1"/>
      <c r="S520" s="1"/>
      <c r="T520" s="1"/>
      <c r="U520" s="1"/>
      <c r="V520" s="1"/>
      <c r="W520" s="1"/>
      <c r="X520" s="1"/>
      <c r="Y520" s="1"/>
      <c r="Z520" s="1"/>
    </row>
    <row r="521" spans="1:26" ht="15.75" customHeight="1" x14ac:dyDescent="0.2">
      <c r="A521" s="1"/>
      <c r="B521" s="1"/>
      <c r="C521" s="1"/>
      <c r="D521" s="1"/>
      <c r="E521" s="2"/>
      <c r="F521" s="2"/>
      <c r="G521" s="1"/>
      <c r="H521" s="1"/>
      <c r="I521" s="1"/>
      <c r="J521" s="1"/>
      <c r="K521" s="2"/>
      <c r="L521" s="2"/>
      <c r="M521" s="2"/>
      <c r="N521" s="2"/>
      <c r="O521" s="25"/>
      <c r="P521" s="1"/>
      <c r="Q521" s="1"/>
      <c r="R521" s="1"/>
      <c r="S521" s="1"/>
      <c r="T521" s="1"/>
      <c r="U521" s="1"/>
      <c r="V521" s="1"/>
      <c r="W521" s="1"/>
      <c r="X521" s="1"/>
      <c r="Y521" s="1"/>
      <c r="Z521" s="1"/>
    </row>
    <row r="522" spans="1:26" ht="15.75" customHeight="1" x14ac:dyDescent="0.2">
      <c r="A522" s="1"/>
      <c r="B522" s="1"/>
      <c r="C522" s="1"/>
      <c r="D522" s="1"/>
      <c r="E522" s="2"/>
      <c r="F522" s="2"/>
      <c r="G522" s="1"/>
      <c r="H522" s="1"/>
      <c r="I522" s="1"/>
      <c r="J522" s="1"/>
      <c r="K522" s="2"/>
      <c r="L522" s="2"/>
      <c r="M522" s="2"/>
      <c r="N522" s="2"/>
      <c r="O522" s="25"/>
      <c r="P522" s="1"/>
      <c r="Q522" s="1"/>
      <c r="R522" s="1"/>
      <c r="S522" s="1"/>
      <c r="T522" s="1"/>
      <c r="U522" s="1"/>
      <c r="V522" s="1"/>
      <c r="W522" s="1"/>
      <c r="X522" s="1"/>
      <c r="Y522" s="1"/>
      <c r="Z522" s="1"/>
    </row>
    <row r="523" spans="1:26" ht="15.75" customHeight="1" x14ac:dyDescent="0.2">
      <c r="A523" s="1"/>
      <c r="B523" s="1"/>
      <c r="C523" s="1"/>
      <c r="D523" s="1"/>
      <c r="E523" s="2"/>
      <c r="F523" s="2"/>
      <c r="G523" s="1"/>
      <c r="H523" s="1"/>
      <c r="I523" s="1"/>
      <c r="J523" s="1"/>
      <c r="K523" s="2"/>
      <c r="L523" s="2"/>
      <c r="M523" s="2"/>
      <c r="N523" s="2"/>
      <c r="O523" s="25"/>
      <c r="P523" s="1"/>
      <c r="Q523" s="1"/>
      <c r="R523" s="1"/>
      <c r="S523" s="1"/>
      <c r="T523" s="1"/>
      <c r="U523" s="1"/>
      <c r="V523" s="1"/>
      <c r="W523" s="1"/>
      <c r="X523" s="1"/>
      <c r="Y523" s="1"/>
      <c r="Z523" s="1"/>
    </row>
    <row r="524" spans="1:26" ht="15.75" customHeight="1" x14ac:dyDescent="0.2">
      <c r="A524" s="1"/>
      <c r="B524" s="1"/>
      <c r="C524" s="1"/>
      <c r="D524" s="1"/>
      <c r="E524" s="2"/>
      <c r="F524" s="2"/>
      <c r="G524" s="1"/>
      <c r="H524" s="1"/>
      <c r="I524" s="1"/>
      <c r="J524" s="1"/>
      <c r="K524" s="2"/>
      <c r="L524" s="2"/>
      <c r="M524" s="2"/>
      <c r="N524" s="2"/>
      <c r="O524" s="25"/>
      <c r="P524" s="1"/>
      <c r="Q524" s="1"/>
      <c r="R524" s="1"/>
      <c r="S524" s="1"/>
      <c r="T524" s="1"/>
      <c r="U524" s="1"/>
      <c r="V524" s="1"/>
      <c r="W524" s="1"/>
      <c r="X524" s="1"/>
      <c r="Y524" s="1"/>
      <c r="Z524" s="1"/>
    </row>
    <row r="525" spans="1:26" ht="15.75" customHeight="1" x14ac:dyDescent="0.2">
      <c r="A525" s="1"/>
      <c r="B525" s="1"/>
      <c r="C525" s="1"/>
      <c r="D525" s="1"/>
      <c r="E525" s="2"/>
      <c r="F525" s="2"/>
      <c r="G525" s="1"/>
      <c r="H525" s="1"/>
      <c r="I525" s="1"/>
      <c r="J525" s="1"/>
      <c r="K525" s="2"/>
      <c r="L525" s="2"/>
      <c r="M525" s="2"/>
      <c r="N525" s="2"/>
      <c r="O525" s="25"/>
      <c r="P525" s="1"/>
      <c r="Q525" s="1"/>
      <c r="R525" s="1"/>
      <c r="S525" s="1"/>
      <c r="T525" s="1"/>
      <c r="U525" s="1"/>
      <c r="V525" s="1"/>
      <c r="W525" s="1"/>
      <c r="X525" s="1"/>
      <c r="Y525" s="1"/>
      <c r="Z525" s="1"/>
    </row>
    <row r="526" spans="1:26" ht="15.75" customHeight="1" x14ac:dyDescent="0.2">
      <c r="A526" s="1"/>
      <c r="B526" s="1"/>
      <c r="C526" s="1"/>
      <c r="D526" s="1"/>
      <c r="E526" s="2"/>
      <c r="F526" s="2"/>
      <c r="G526" s="1"/>
      <c r="H526" s="1"/>
      <c r="I526" s="1"/>
      <c r="J526" s="1"/>
      <c r="K526" s="2"/>
      <c r="L526" s="2"/>
      <c r="M526" s="2"/>
      <c r="N526" s="2"/>
      <c r="O526" s="25"/>
      <c r="P526" s="1"/>
      <c r="Q526" s="1"/>
      <c r="R526" s="1"/>
      <c r="S526" s="1"/>
      <c r="T526" s="1"/>
      <c r="U526" s="1"/>
      <c r="V526" s="1"/>
      <c r="W526" s="1"/>
      <c r="X526" s="1"/>
      <c r="Y526" s="1"/>
      <c r="Z526" s="1"/>
    </row>
    <row r="527" spans="1:26" ht="15.75" customHeight="1" x14ac:dyDescent="0.2">
      <c r="A527" s="1"/>
      <c r="B527" s="1"/>
      <c r="C527" s="1"/>
      <c r="D527" s="1"/>
      <c r="E527" s="2"/>
      <c r="F527" s="2"/>
      <c r="G527" s="1"/>
      <c r="H527" s="1"/>
      <c r="I527" s="1"/>
      <c r="J527" s="1"/>
      <c r="K527" s="2"/>
      <c r="L527" s="2"/>
      <c r="M527" s="2"/>
      <c r="N527" s="2"/>
      <c r="O527" s="25"/>
      <c r="P527" s="1"/>
      <c r="Q527" s="1"/>
      <c r="R527" s="1"/>
      <c r="S527" s="1"/>
      <c r="T527" s="1"/>
      <c r="U527" s="1"/>
      <c r="V527" s="1"/>
      <c r="W527" s="1"/>
      <c r="X527" s="1"/>
      <c r="Y527" s="1"/>
      <c r="Z527" s="1"/>
    </row>
    <row r="528" spans="1:26" ht="15.75" customHeight="1" x14ac:dyDescent="0.2">
      <c r="A528" s="1"/>
      <c r="B528" s="1"/>
      <c r="C528" s="1"/>
      <c r="D528" s="1"/>
      <c r="E528" s="2"/>
      <c r="F528" s="2"/>
      <c r="G528" s="1"/>
      <c r="H528" s="1"/>
      <c r="I528" s="1"/>
      <c r="J528" s="1"/>
      <c r="K528" s="2"/>
      <c r="L528" s="2"/>
      <c r="M528" s="2"/>
      <c r="N528" s="2"/>
      <c r="O528" s="25"/>
      <c r="P528" s="1"/>
      <c r="Q528" s="1"/>
      <c r="R528" s="1"/>
      <c r="S528" s="1"/>
      <c r="T528" s="1"/>
      <c r="U528" s="1"/>
      <c r="V528" s="1"/>
      <c r="W528" s="1"/>
      <c r="X528" s="1"/>
      <c r="Y528" s="1"/>
      <c r="Z528" s="1"/>
    </row>
    <row r="529" spans="1:26" ht="15.75" customHeight="1" x14ac:dyDescent="0.2">
      <c r="A529" s="1"/>
      <c r="B529" s="1"/>
      <c r="C529" s="1"/>
      <c r="D529" s="1"/>
      <c r="E529" s="2"/>
      <c r="F529" s="2"/>
      <c r="G529" s="1"/>
      <c r="H529" s="1"/>
      <c r="I529" s="1"/>
      <c r="J529" s="1"/>
      <c r="K529" s="2"/>
      <c r="L529" s="2"/>
      <c r="M529" s="2"/>
      <c r="N529" s="2"/>
      <c r="O529" s="25"/>
      <c r="P529" s="1"/>
      <c r="Q529" s="1"/>
      <c r="R529" s="1"/>
      <c r="S529" s="1"/>
      <c r="T529" s="1"/>
      <c r="U529" s="1"/>
      <c r="V529" s="1"/>
      <c r="W529" s="1"/>
      <c r="X529" s="1"/>
      <c r="Y529" s="1"/>
      <c r="Z529" s="1"/>
    </row>
    <row r="530" spans="1:26" ht="15.75" customHeight="1" x14ac:dyDescent="0.2">
      <c r="A530" s="1"/>
      <c r="B530" s="1"/>
      <c r="C530" s="1"/>
      <c r="D530" s="1"/>
      <c r="E530" s="2"/>
      <c r="F530" s="2"/>
      <c r="G530" s="1"/>
      <c r="H530" s="1"/>
      <c r="I530" s="1"/>
      <c r="J530" s="1"/>
      <c r="K530" s="2"/>
      <c r="L530" s="2"/>
      <c r="M530" s="2"/>
      <c r="N530" s="2"/>
      <c r="O530" s="25"/>
      <c r="P530" s="1"/>
      <c r="Q530" s="1"/>
      <c r="R530" s="1"/>
      <c r="S530" s="1"/>
      <c r="T530" s="1"/>
      <c r="U530" s="1"/>
      <c r="V530" s="1"/>
      <c r="W530" s="1"/>
      <c r="X530" s="1"/>
      <c r="Y530" s="1"/>
      <c r="Z530" s="1"/>
    </row>
    <row r="531" spans="1:26" ht="15.75" customHeight="1" x14ac:dyDescent="0.2">
      <c r="A531" s="1"/>
      <c r="B531" s="1"/>
      <c r="C531" s="1"/>
      <c r="D531" s="1"/>
      <c r="E531" s="2"/>
      <c r="F531" s="2"/>
      <c r="G531" s="1"/>
      <c r="H531" s="1"/>
      <c r="I531" s="1"/>
      <c r="J531" s="1"/>
      <c r="K531" s="2"/>
      <c r="L531" s="2"/>
      <c r="M531" s="2"/>
      <c r="N531" s="2"/>
      <c r="O531" s="25"/>
      <c r="P531" s="1"/>
      <c r="Q531" s="1"/>
      <c r="R531" s="1"/>
      <c r="S531" s="1"/>
      <c r="T531" s="1"/>
      <c r="U531" s="1"/>
      <c r="V531" s="1"/>
      <c r="W531" s="1"/>
      <c r="X531" s="1"/>
      <c r="Y531" s="1"/>
      <c r="Z531" s="1"/>
    </row>
    <row r="532" spans="1:26" ht="15.75" customHeight="1" x14ac:dyDescent="0.2">
      <c r="A532" s="1"/>
      <c r="B532" s="1"/>
      <c r="C532" s="1"/>
      <c r="D532" s="1"/>
      <c r="E532" s="2"/>
      <c r="F532" s="2"/>
      <c r="G532" s="1"/>
      <c r="H532" s="1"/>
      <c r="I532" s="1"/>
      <c r="J532" s="1"/>
      <c r="K532" s="2"/>
      <c r="L532" s="2"/>
      <c r="M532" s="2"/>
      <c r="N532" s="2"/>
      <c r="O532" s="25"/>
      <c r="P532" s="1"/>
      <c r="Q532" s="1"/>
      <c r="R532" s="1"/>
      <c r="S532" s="1"/>
      <c r="T532" s="1"/>
      <c r="U532" s="1"/>
      <c r="V532" s="1"/>
      <c r="W532" s="1"/>
      <c r="X532" s="1"/>
      <c r="Y532" s="1"/>
      <c r="Z532" s="1"/>
    </row>
    <row r="533" spans="1:26" ht="15.75" customHeight="1" x14ac:dyDescent="0.2">
      <c r="A533" s="1"/>
      <c r="B533" s="1"/>
      <c r="C533" s="1"/>
      <c r="D533" s="1"/>
      <c r="E533" s="2"/>
      <c r="F533" s="2"/>
      <c r="G533" s="1"/>
      <c r="H533" s="1"/>
      <c r="I533" s="1"/>
      <c r="J533" s="1"/>
      <c r="K533" s="2"/>
      <c r="L533" s="2"/>
      <c r="M533" s="2"/>
      <c r="N533" s="2"/>
      <c r="O533" s="25"/>
      <c r="P533" s="1"/>
      <c r="Q533" s="1"/>
      <c r="R533" s="1"/>
      <c r="S533" s="1"/>
      <c r="T533" s="1"/>
      <c r="U533" s="1"/>
      <c r="V533" s="1"/>
      <c r="W533" s="1"/>
      <c r="X533" s="1"/>
      <c r="Y533" s="1"/>
      <c r="Z533" s="1"/>
    </row>
    <row r="534" spans="1:26" ht="15.75" customHeight="1" x14ac:dyDescent="0.2">
      <c r="A534" s="1"/>
      <c r="B534" s="1"/>
      <c r="C534" s="1"/>
      <c r="D534" s="1"/>
      <c r="E534" s="2"/>
      <c r="F534" s="2"/>
      <c r="G534" s="1"/>
      <c r="H534" s="1"/>
      <c r="I534" s="1"/>
      <c r="J534" s="1"/>
      <c r="K534" s="2"/>
      <c r="L534" s="2"/>
      <c r="M534" s="2"/>
      <c r="N534" s="2"/>
      <c r="O534" s="25"/>
      <c r="P534" s="1"/>
      <c r="Q534" s="1"/>
      <c r="R534" s="1"/>
      <c r="S534" s="1"/>
      <c r="T534" s="1"/>
      <c r="U534" s="1"/>
      <c r="V534" s="1"/>
      <c r="W534" s="1"/>
      <c r="X534" s="1"/>
      <c r="Y534" s="1"/>
      <c r="Z534" s="1"/>
    </row>
    <row r="535" spans="1:26" ht="15.75" customHeight="1" x14ac:dyDescent="0.2">
      <c r="A535" s="1"/>
      <c r="B535" s="1"/>
      <c r="C535" s="1"/>
      <c r="D535" s="1"/>
      <c r="E535" s="2"/>
      <c r="F535" s="2"/>
      <c r="G535" s="1"/>
      <c r="H535" s="1"/>
      <c r="I535" s="1"/>
      <c r="J535" s="1"/>
      <c r="K535" s="2"/>
      <c r="L535" s="2"/>
      <c r="M535" s="2"/>
      <c r="N535" s="2"/>
      <c r="O535" s="25"/>
      <c r="P535" s="1"/>
      <c r="Q535" s="1"/>
      <c r="R535" s="1"/>
      <c r="S535" s="1"/>
      <c r="T535" s="1"/>
      <c r="U535" s="1"/>
      <c r="V535" s="1"/>
      <c r="W535" s="1"/>
      <c r="X535" s="1"/>
      <c r="Y535" s="1"/>
      <c r="Z535" s="1"/>
    </row>
    <row r="536" spans="1:26" ht="15.75" customHeight="1" x14ac:dyDescent="0.2">
      <c r="A536" s="1"/>
      <c r="B536" s="1"/>
      <c r="C536" s="1"/>
      <c r="D536" s="1"/>
      <c r="E536" s="2"/>
      <c r="F536" s="2"/>
      <c r="G536" s="1"/>
      <c r="H536" s="1"/>
      <c r="I536" s="1"/>
      <c r="J536" s="1"/>
      <c r="K536" s="2"/>
      <c r="L536" s="2"/>
      <c r="M536" s="2"/>
      <c r="N536" s="2"/>
      <c r="O536" s="25"/>
      <c r="P536" s="1"/>
      <c r="Q536" s="1"/>
      <c r="R536" s="1"/>
      <c r="S536" s="1"/>
      <c r="T536" s="1"/>
      <c r="U536" s="1"/>
      <c r="V536" s="1"/>
      <c r="W536" s="1"/>
      <c r="X536" s="1"/>
      <c r="Y536" s="1"/>
      <c r="Z536" s="1"/>
    </row>
    <row r="537" spans="1:26" ht="15.75" customHeight="1" x14ac:dyDescent="0.2">
      <c r="A537" s="1"/>
      <c r="B537" s="1"/>
      <c r="C537" s="1"/>
      <c r="D537" s="1"/>
      <c r="E537" s="2"/>
      <c r="F537" s="2"/>
      <c r="G537" s="1"/>
      <c r="H537" s="1"/>
      <c r="I537" s="1"/>
      <c r="J537" s="1"/>
      <c r="K537" s="2"/>
      <c r="L537" s="2"/>
      <c r="M537" s="2"/>
      <c r="N537" s="2"/>
      <c r="O537" s="25"/>
      <c r="P537" s="1"/>
      <c r="Q537" s="1"/>
      <c r="R537" s="1"/>
      <c r="S537" s="1"/>
      <c r="T537" s="1"/>
      <c r="U537" s="1"/>
      <c r="V537" s="1"/>
      <c r="W537" s="1"/>
      <c r="X537" s="1"/>
      <c r="Y537" s="1"/>
      <c r="Z537" s="1"/>
    </row>
    <row r="538" spans="1:26" ht="15.75" customHeight="1" x14ac:dyDescent="0.2">
      <c r="A538" s="1"/>
      <c r="B538" s="1"/>
      <c r="C538" s="1"/>
      <c r="D538" s="1"/>
      <c r="E538" s="2"/>
      <c r="F538" s="2"/>
      <c r="G538" s="1"/>
      <c r="H538" s="1"/>
      <c r="I538" s="1"/>
      <c r="J538" s="1"/>
      <c r="K538" s="2"/>
      <c r="L538" s="2"/>
      <c r="M538" s="2"/>
      <c r="N538" s="2"/>
      <c r="O538" s="25"/>
      <c r="P538" s="1"/>
      <c r="Q538" s="1"/>
      <c r="R538" s="1"/>
      <c r="S538" s="1"/>
      <c r="T538" s="1"/>
      <c r="U538" s="1"/>
      <c r="V538" s="1"/>
      <c r="W538" s="1"/>
      <c r="X538" s="1"/>
      <c r="Y538" s="1"/>
      <c r="Z538" s="1"/>
    </row>
    <row r="539" spans="1:26" ht="15.75" customHeight="1" x14ac:dyDescent="0.2">
      <c r="A539" s="1"/>
      <c r="B539" s="1"/>
      <c r="C539" s="1"/>
      <c r="D539" s="1"/>
      <c r="E539" s="2"/>
      <c r="F539" s="2"/>
      <c r="G539" s="1"/>
      <c r="H539" s="1"/>
      <c r="I539" s="1"/>
      <c r="J539" s="1"/>
      <c r="K539" s="2"/>
      <c r="L539" s="2"/>
      <c r="M539" s="2"/>
      <c r="N539" s="2"/>
      <c r="O539" s="25"/>
      <c r="P539" s="1"/>
      <c r="Q539" s="1"/>
      <c r="R539" s="1"/>
      <c r="S539" s="1"/>
      <c r="T539" s="1"/>
      <c r="U539" s="1"/>
      <c r="V539" s="1"/>
      <c r="W539" s="1"/>
      <c r="X539" s="1"/>
      <c r="Y539" s="1"/>
      <c r="Z539" s="1"/>
    </row>
    <row r="540" spans="1:26" ht="15.75" customHeight="1" x14ac:dyDescent="0.2">
      <c r="A540" s="1"/>
      <c r="B540" s="1"/>
      <c r="C540" s="1"/>
      <c r="D540" s="1"/>
      <c r="E540" s="2"/>
      <c r="F540" s="2"/>
      <c r="G540" s="1"/>
      <c r="H540" s="1"/>
      <c r="I540" s="1"/>
      <c r="J540" s="1"/>
      <c r="K540" s="2"/>
      <c r="L540" s="2"/>
      <c r="M540" s="2"/>
      <c r="N540" s="2"/>
      <c r="O540" s="25"/>
      <c r="P540" s="1"/>
      <c r="Q540" s="1"/>
      <c r="R540" s="1"/>
      <c r="S540" s="1"/>
      <c r="T540" s="1"/>
      <c r="U540" s="1"/>
      <c r="V540" s="1"/>
      <c r="W540" s="1"/>
      <c r="X540" s="1"/>
      <c r="Y540" s="1"/>
      <c r="Z540" s="1"/>
    </row>
    <row r="541" spans="1:26" ht="15.75" customHeight="1" x14ac:dyDescent="0.2">
      <c r="A541" s="1"/>
      <c r="B541" s="1"/>
      <c r="C541" s="1"/>
      <c r="D541" s="1"/>
      <c r="E541" s="2"/>
      <c r="F541" s="2"/>
      <c r="G541" s="1"/>
      <c r="H541" s="1"/>
      <c r="I541" s="1"/>
      <c r="J541" s="1"/>
      <c r="K541" s="2"/>
      <c r="L541" s="2"/>
      <c r="M541" s="2"/>
      <c r="N541" s="2"/>
      <c r="O541" s="25"/>
      <c r="P541" s="1"/>
      <c r="Q541" s="1"/>
      <c r="R541" s="1"/>
      <c r="S541" s="1"/>
      <c r="T541" s="1"/>
      <c r="U541" s="1"/>
      <c r="V541" s="1"/>
      <c r="W541" s="1"/>
      <c r="X541" s="1"/>
      <c r="Y541" s="1"/>
      <c r="Z541" s="1"/>
    </row>
    <row r="542" spans="1:26" ht="15.75" customHeight="1" x14ac:dyDescent="0.2">
      <c r="A542" s="1"/>
      <c r="B542" s="1"/>
      <c r="C542" s="1"/>
      <c r="D542" s="1"/>
      <c r="E542" s="2"/>
      <c r="F542" s="2"/>
      <c r="G542" s="1"/>
      <c r="H542" s="1"/>
      <c r="I542" s="1"/>
      <c r="J542" s="1"/>
      <c r="K542" s="2"/>
      <c r="L542" s="2"/>
      <c r="M542" s="2"/>
      <c r="N542" s="2"/>
      <c r="O542" s="25"/>
      <c r="P542" s="1"/>
      <c r="Q542" s="1"/>
      <c r="R542" s="1"/>
      <c r="S542" s="1"/>
      <c r="T542" s="1"/>
      <c r="U542" s="1"/>
      <c r="V542" s="1"/>
      <c r="W542" s="1"/>
      <c r="X542" s="1"/>
      <c r="Y542" s="1"/>
      <c r="Z542" s="1"/>
    </row>
    <row r="543" spans="1:26" ht="15.75" customHeight="1" x14ac:dyDescent="0.2">
      <c r="A543" s="1"/>
      <c r="B543" s="1"/>
      <c r="C543" s="1"/>
      <c r="D543" s="1"/>
      <c r="E543" s="2"/>
      <c r="F543" s="2"/>
      <c r="G543" s="1"/>
      <c r="H543" s="1"/>
      <c r="I543" s="1"/>
      <c r="J543" s="1"/>
      <c r="K543" s="2"/>
      <c r="L543" s="2"/>
      <c r="M543" s="2"/>
      <c r="N543" s="2"/>
      <c r="O543" s="25"/>
      <c r="P543" s="1"/>
      <c r="Q543" s="1"/>
      <c r="R543" s="1"/>
      <c r="S543" s="1"/>
      <c r="T543" s="1"/>
      <c r="U543" s="1"/>
      <c r="V543" s="1"/>
      <c r="W543" s="1"/>
      <c r="X543" s="1"/>
      <c r="Y543" s="1"/>
      <c r="Z543" s="1"/>
    </row>
    <row r="544" spans="1:26" ht="15.75" customHeight="1" x14ac:dyDescent="0.2">
      <c r="A544" s="1"/>
      <c r="B544" s="1"/>
      <c r="C544" s="1"/>
      <c r="D544" s="1"/>
      <c r="E544" s="2"/>
      <c r="F544" s="2"/>
      <c r="G544" s="1"/>
      <c r="H544" s="1"/>
      <c r="I544" s="1"/>
      <c r="J544" s="1"/>
      <c r="K544" s="2"/>
      <c r="L544" s="2"/>
      <c r="M544" s="2"/>
      <c r="N544" s="2"/>
      <c r="O544" s="25"/>
      <c r="P544" s="1"/>
      <c r="Q544" s="1"/>
      <c r="R544" s="1"/>
      <c r="S544" s="1"/>
      <c r="T544" s="1"/>
      <c r="U544" s="1"/>
      <c r="V544" s="1"/>
      <c r="W544" s="1"/>
      <c r="X544" s="1"/>
      <c r="Y544" s="1"/>
      <c r="Z544" s="1"/>
    </row>
    <row r="545" spans="1:26" ht="15.75" customHeight="1" x14ac:dyDescent="0.2">
      <c r="A545" s="1"/>
      <c r="B545" s="1"/>
      <c r="C545" s="1"/>
      <c r="D545" s="1"/>
      <c r="E545" s="2"/>
      <c r="F545" s="2"/>
      <c r="G545" s="1"/>
      <c r="H545" s="1"/>
      <c r="I545" s="1"/>
      <c r="J545" s="1"/>
      <c r="K545" s="2"/>
      <c r="L545" s="2"/>
      <c r="M545" s="2"/>
      <c r="N545" s="2"/>
      <c r="O545" s="25"/>
      <c r="P545" s="1"/>
      <c r="Q545" s="1"/>
      <c r="R545" s="1"/>
      <c r="S545" s="1"/>
      <c r="T545" s="1"/>
      <c r="U545" s="1"/>
      <c r="V545" s="1"/>
      <c r="W545" s="1"/>
      <c r="X545" s="1"/>
      <c r="Y545" s="1"/>
      <c r="Z545" s="1"/>
    </row>
    <row r="546" spans="1:26" ht="15.75" customHeight="1" x14ac:dyDescent="0.2">
      <c r="A546" s="1"/>
      <c r="B546" s="1"/>
      <c r="C546" s="1"/>
      <c r="D546" s="1"/>
      <c r="E546" s="2"/>
      <c r="F546" s="2"/>
      <c r="G546" s="1"/>
      <c r="H546" s="1"/>
      <c r="I546" s="1"/>
      <c r="J546" s="1"/>
      <c r="K546" s="2"/>
      <c r="L546" s="2"/>
      <c r="M546" s="2"/>
      <c r="N546" s="2"/>
      <c r="O546" s="25"/>
      <c r="P546" s="1"/>
      <c r="Q546" s="1"/>
      <c r="R546" s="1"/>
      <c r="S546" s="1"/>
      <c r="T546" s="1"/>
      <c r="U546" s="1"/>
      <c r="V546" s="1"/>
      <c r="W546" s="1"/>
      <c r="X546" s="1"/>
      <c r="Y546" s="1"/>
      <c r="Z546" s="1"/>
    </row>
    <row r="547" spans="1:26" ht="15.75" customHeight="1" x14ac:dyDescent="0.2">
      <c r="A547" s="1"/>
      <c r="B547" s="1"/>
      <c r="C547" s="1"/>
      <c r="D547" s="1"/>
      <c r="E547" s="2"/>
      <c r="F547" s="2"/>
      <c r="G547" s="1"/>
      <c r="H547" s="1"/>
      <c r="I547" s="1"/>
      <c r="J547" s="1"/>
      <c r="K547" s="2"/>
      <c r="L547" s="2"/>
      <c r="M547" s="2"/>
      <c r="N547" s="2"/>
      <c r="O547" s="25"/>
      <c r="P547" s="1"/>
      <c r="Q547" s="1"/>
      <c r="R547" s="1"/>
      <c r="S547" s="1"/>
      <c r="T547" s="1"/>
      <c r="U547" s="1"/>
      <c r="V547" s="1"/>
      <c r="W547" s="1"/>
      <c r="X547" s="1"/>
      <c r="Y547" s="1"/>
      <c r="Z547" s="1"/>
    </row>
    <row r="548" spans="1:26" ht="15.75" customHeight="1" x14ac:dyDescent="0.2">
      <c r="A548" s="1"/>
      <c r="B548" s="1"/>
      <c r="C548" s="1"/>
      <c r="D548" s="1"/>
      <c r="E548" s="2"/>
      <c r="F548" s="2"/>
      <c r="G548" s="1"/>
      <c r="H548" s="1"/>
      <c r="I548" s="1"/>
      <c r="J548" s="1"/>
      <c r="K548" s="2"/>
      <c r="L548" s="2"/>
      <c r="M548" s="2"/>
      <c r="N548" s="2"/>
      <c r="O548" s="25"/>
      <c r="P548" s="1"/>
      <c r="Q548" s="1"/>
      <c r="R548" s="1"/>
      <c r="S548" s="1"/>
      <c r="T548" s="1"/>
      <c r="U548" s="1"/>
      <c r="V548" s="1"/>
      <c r="W548" s="1"/>
      <c r="X548" s="1"/>
      <c r="Y548" s="1"/>
      <c r="Z548" s="1"/>
    </row>
    <row r="549" spans="1:26" ht="15.75" customHeight="1" x14ac:dyDescent="0.2">
      <c r="A549" s="1"/>
      <c r="B549" s="1"/>
      <c r="C549" s="1"/>
      <c r="D549" s="1"/>
      <c r="E549" s="2"/>
      <c r="F549" s="2"/>
      <c r="G549" s="1"/>
      <c r="H549" s="1"/>
      <c r="I549" s="1"/>
      <c r="J549" s="1"/>
      <c r="K549" s="2"/>
      <c r="L549" s="2"/>
      <c r="M549" s="2"/>
      <c r="N549" s="2"/>
      <c r="O549" s="25"/>
      <c r="P549" s="1"/>
      <c r="Q549" s="1"/>
      <c r="R549" s="1"/>
      <c r="S549" s="1"/>
      <c r="T549" s="1"/>
      <c r="U549" s="1"/>
      <c r="V549" s="1"/>
      <c r="W549" s="1"/>
      <c r="X549" s="1"/>
      <c r="Y549" s="1"/>
      <c r="Z549" s="1"/>
    </row>
    <row r="550" spans="1:26" ht="15.75" customHeight="1" x14ac:dyDescent="0.2">
      <c r="A550" s="1"/>
      <c r="B550" s="1"/>
      <c r="C550" s="1"/>
      <c r="D550" s="1"/>
      <c r="E550" s="2"/>
      <c r="F550" s="2"/>
      <c r="G550" s="1"/>
      <c r="H550" s="1"/>
      <c r="I550" s="1"/>
      <c r="J550" s="1"/>
      <c r="K550" s="2"/>
      <c r="L550" s="2"/>
      <c r="M550" s="2"/>
      <c r="N550" s="2"/>
      <c r="O550" s="25"/>
      <c r="P550" s="1"/>
      <c r="Q550" s="1"/>
      <c r="R550" s="1"/>
      <c r="S550" s="1"/>
      <c r="T550" s="1"/>
      <c r="U550" s="1"/>
      <c r="V550" s="1"/>
      <c r="W550" s="1"/>
      <c r="X550" s="1"/>
      <c r="Y550" s="1"/>
      <c r="Z550" s="1"/>
    </row>
    <row r="551" spans="1:26" ht="15.75" customHeight="1" x14ac:dyDescent="0.2">
      <c r="A551" s="1"/>
      <c r="B551" s="1"/>
      <c r="C551" s="1"/>
      <c r="D551" s="1"/>
      <c r="E551" s="2"/>
      <c r="F551" s="2"/>
      <c r="G551" s="1"/>
      <c r="H551" s="1"/>
      <c r="I551" s="1"/>
      <c r="J551" s="1"/>
      <c r="K551" s="2"/>
      <c r="L551" s="2"/>
      <c r="M551" s="2"/>
      <c r="N551" s="2"/>
      <c r="O551" s="25"/>
      <c r="P551" s="1"/>
      <c r="Q551" s="1"/>
      <c r="R551" s="1"/>
      <c r="S551" s="1"/>
      <c r="T551" s="1"/>
      <c r="U551" s="1"/>
      <c r="V551" s="1"/>
      <c r="W551" s="1"/>
      <c r="X551" s="1"/>
      <c r="Y551" s="1"/>
      <c r="Z551" s="1"/>
    </row>
    <row r="552" spans="1:26" ht="15.75" customHeight="1" x14ac:dyDescent="0.2">
      <c r="A552" s="1"/>
      <c r="B552" s="1"/>
      <c r="C552" s="1"/>
      <c r="D552" s="1"/>
      <c r="E552" s="2"/>
      <c r="F552" s="2"/>
      <c r="G552" s="1"/>
      <c r="H552" s="1"/>
      <c r="I552" s="1"/>
      <c r="J552" s="1"/>
      <c r="K552" s="2"/>
      <c r="L552" s="2"/>
      <c r="M552" s="2"/>
      <c r="N552" s="2"/>
      <c r="O552" s="25"/>
      <c r="P552" s="1"/>
      <c r="Q552" s="1"/>
      <c r="R552" s="1"/>
      <c r="S552" s="1"/>
      <c r="T552" s="1"/>
      <c r="U552" s="1"/>
      <c r="V552" s="1"/>
      <c r="W552" s="1"/>
      <c r="X552" s="1"/>
      <c r="Y552" s="1"/>
      <c r="Z552" s="1"/>
    </row>
    <row r="553" spans="1:26" ht="15.75" customHeight="1" x14ac:dyDescent="0.2">
      <c r="A553" s="1"/>
      <c r="B553" s="1"/>
      <c r="C553" s="1"/>
      <c r="D553" s="1"/>
      <c r="E553" s="2"/>
      <c r="F553" s="2"/>
      <c r="G553" s="1"/>
      <c r="H553" s="1"/>
      <c r="I553" s="1"/>
      <c r="J553" s="1"/>
      <c r="K553" s="2"/>
      <c r="L553" s="2"/>
      <c r="M553" s="2"/>
      <c r="N553" s="2"/>
      <c r="O553" s="25"/>
      <c r="P553" s="1"/>
      <c r="Q553" s="1"/>
      <c r="R553" s="1"/>
      <c r="S553" s="1"/>
      <c r="T553" s="1"/>
      <c r="U553" s="1"/>
      <c r="V553" s="1"/>
      <c r="W553" s="1"/>
      <c r="X553" s="1"/>
      <c r="Y553" s="1"/>
      <c r="Z553" s="1"/>
    </row>
    <row r="554" spans="1:26" ht="15.75" customHeight="1" x14ac:dyDescent="0.2">
      <c r="A554" s="1"/>
      <c r="B554" s="1"/>
      <c r="C554" s="1"/>
      <c r="D554" s="1"/>
      <c r="E554" s="2"/>
      <c r="F554" s="2"/>
      <c r="G554" s="1"/>
      <c r="H554" s="1"/>
      <c r="I554" s="1"/>
      <c r="J554" s="1"/>
      <c r="K554" s="2"/>
      <c r="L554" s="2"/>
      <c r="M554" s="2"/>
      <c r="N554" s="2"/>
      <c r="O554" s="25"/>
      <c r="P554" s="1"/>
      <c r="Q554" s="1"/>
      <c r="R554" s="1"/>
      <c r="S554" s="1"/>
      <c r="T554" s="1"/>
      <c r="U554" s="1"/>
      <c r="V554" s="1"/>
      <c r="W554" s="1"/>
      <c r="X554" s="1"/>
      <c r="Y554" s="1"/>
      <c r="Z554" s="1"/>
    </row>
    <row r="555" spans="1:26" ht="15.75" customHeight="1" x14ac:dyDescent="0.2">
      <c r="A555" s="1"/>
      <c r="B555" s="1"/>
      <c r="C555" s="1"/>
      <c r="D555" s="1"/>
      <c r="E555" s="2"/>
      <c r="F555" s="2"/>
      <c r="G555" s="1"/>
      <c r="H555" s="1"/>
      <c r="I555" s="1"/>
      <c r="J555" s="1"/>
      <c r="K555" s="2"/>
      <c r="L555" s="2"/>
      <c r="M555" s="2"/>
      <c r="N555" s="2"/>
      <c r="O555" s="25"/>
      <c r="P555" s="1"/>
      <c r="Q555" s="1"/>
      <c r="R555" s="1"/>
      <c r="S555" s="1"/>
      <c r="T555" s="1"/>
      <c r="U555" s="1"/>
      <c r="V555" s="1"/>
      <c r="W555" s="1"/>
      <c r="X555" s="1"/>
      <c r="Y555" s="1"/>
      <c r="Z555" s="1"/>
    </row>
    <row r="556" spans="1:26" ht="15.75" customHeight="1" x14ac:dyDescent="0.2">
      <c r="A556" s="1"/>
      <c r="B556" s="1"/>
      <c r="C556" s="1"/>
      <c r="D556" s="1"/>
      <c r="E556" s="2"/>
      <c r="F556" s="2"/>
      <c r="G556" s="1"/>
      <c r="H556" s="1"/>
      <c r="I556" s="1"/>
      <c r="J556" s="1"/>
      <c r="K556" s="2"/>
      <c r="L556" s="2"/>
      <c r="M556" s="2"/>
      <c r="N556" s="2"/>
      <c r="O556" s="25"/>
      <c r="P556" s="1"/>
      <c r="Q556" s="1"/>
      <c r="R556" s="1"/>
      <c r="S556" s="1"/>
      <c r="T556" s="1"/>
      <c r="U556" s="1"/>
      <c r="V556" s="1"/>
      <c r="W556" s="1"/>
      <c r="X556" s="1"/>
      <c r="Y556" s="1"/>
      <c r="Z556" s="1"/>
    </row>
    <row r="557" spans="1:26" ht="15.75" customHeight="1" x14ac:dyDescent="0.2">
      <c r="A557" s="1"/>
      <c r="B557" s="1"/>
      <c r="C557" s="1"/>
      <c r="D557" s="1"/>
      <c r="E557" s="2"/>
      <c r="F557" s="2"/>
      <c r="G557" s="1"/>
      <c r="H557" s="1"/>
      <c r="I557" s="1"/>
      <c r="J557" s="1"/>
      <c r="K557" s="2"/>
      <c r="L557" s="2"/>
      <c r="M557" s="2"/>
      <c r="N557" s="2"/>
      <c r="O557" s="25"/>
      <c r="P557" s="1"/>
      <c r="Q557" s="1"/>
      <c r="R557" s="1"/>
      <c r="S557" s="1"/>
      <c r="T557" s="1"/>
      <c r="U557" s="1"/>
      <c r="V557" s="1"/>
      <c r="W557" s="1"/>
      <c r="X557" s="1"/>
      <c r="Y557" s="1"/>
      <c r="Z557" s="1"/>
    </row>
    <row r="558" spans="1:26" ht="15.75" customHeight="1" x14ac:dyDescent="0.2">
      <c r="A558" s="1"/>
      <c r="B558" s="1"/>
      <c r="C558" s="1"/>
      <c r="D558" s="1"/>
      <c r="E558" s="2"/>
      <c r="F558" s="2"/>
      <c r="G558" s="1"/>
      <c r="H558" s="1"/>
      <c r="I558" s="1"/>
      <c r="J558" s="1"/>
      <c r="K558" s="2"/>
      <c r="L558" s="2"/>
      <c r="M558" s="2"/>
      <c r="N558" s="2"/>
      <c r="O558" s="25"/>
      <c r="P558" s="1"/>
      <c r="Q558" s="1"/>
      <c r="R558" s="1"/>
      <c r="S558" s="1"/>
      <c r="T558" s="1"/>
      <c r="U558" s="1"/>
      <c r="V558" s="1"/>
      <c r="W558" s="1"/>
      <c r="X558" s="1"/>
      <c r="Y558" s="1"/>
      <c r="Z558" s="1"/>
    </row>
    <row r="559" spans="1:26" ht="15.75" customHeight="1" x14ac:dyDescent="0.2">
      <c r="A559" s="1"/>
      <c r="B559" s="1"/>
      <c r="C559" s="1"/>
      <c r="D559" s="1"/>
      <c r="E559" s="2"/>
      <c r="F559" s="2"/>
      <c r="G559" s="1"/>
      <c r="H559" s="1"/>
      <c r="I559" s="1"/>
      <c r="J559" s="1"/>
      <c r="K559" s="2"/>
      <c r="L559" s="2"/>
      <c r="M559" s="2"/>
      <c r="N559" s="2"/>
      <c r="O559" s="25"/>
      <c r="P559" s="1"/>
      <c r="Q559" s="1"/>
      <c r="R559" s="1"/>
      <c r="S559" s="1"/>
      <c r="T559" s="1"/>
      <c r="U559" s="1"/>
      <c r="V559" s="1"/>
      <c r="W559" s="1"/>
      <c r="X559" s="1"/>
      <c r="Y559" s="1"/>
      <c r="Z559" s="1"/>
    </row>
    <row r="560" spans="1:26" ht="15.75" customHeight="1" x14ac:dyDescent="0.2">
      <c r="A560" s="1"/>
      <c r="B560" s="1"/>
      <c r="C560" s="1"/>
      <c r="D560" s="1"/>
      <c r="E560" s="2"/>
      <c r="F560" s="2"/>
      <c r="G560" s="1"/>
      <c r="H560" s="1"/>
      <c r="I560" s="1"/>
      <c r="J560" s="1"/>
      <c r="K560" s="2"/>
      <c r="L560" s="2"/>
      <c r="M560" s="2"/>
      <c r="N560" s="2"/>
      <c r="O560" s="25"/>
      <c r="P560" s="1"/>
      <c r="Q560" s="1"/>
      <c r="R560" s="1"/>
      <c r="S560" s="1"/>
      <c r="T560" s="1"/>
      <c r="U560" s="1"/>
      <c r="V560" s="1"/>
      <c r="W560" s="1"/>
      <c r="X560" s="1"/>
      <c r="Y560" s="1"/>
      <c r="Z560" s="1"/>
    </row>
    <row r="561" spans="1:26" ht="15.75" customHeight="1" x14ac:dyDescent="0.2">
      <c r="A561" s="1"/>
      <c r="B561" s="1"/>
      <c r="C561" s="1"/>
      <c r="D561" s="1"/>
      <c r="E561" s="2"/>
      <c r="F561" s="2"/>
      <c r="G561" s="1"/>
      <c r="H561" s="1"/>
      <c r="I561" s="1"/>
      <c r="J561" s="1"/>
      <c r="K561" s="2"/>
      <c r="L561" s="2"/>
      <c r="M561" s="2"/>
      <c r="N561" s="2"/>
      <c r="O561" s="25"/>
      <c r="P561" s="1"/>
      <c r="Q561" s="1"/>
      <c r="R561" s="1"/>
      <c r="S561" s="1"/>
      <c r="T561" s="1"/>
      <c r="U561" s="1"/>
      <c r="V561" s="1"/>
      <c r="W561" s="1"/>
      <c r="X561" s="1"/>
      <c r="Y561" s="1"/>
      <c r="Z561" s="1"/>
    </row>
    <row r="562" spans="1:26" ht="15.75" customHeight="1" x14ac:dyDescent="0.2">
      <c r="A562" s="1"/>
      <c r="B562" s="1"/>
      <c r="C562" s="1"/>
      <c r="D562" s="1"/>
      <c r="E562" s="2"/>
      <c r="F562" s="2"/>
      <c r="G562" s="1"/>
      <c r="H562" s="1"/>
      <c r="I562" s="1"/>
      <c r="J562" s="1"/>
      <c r="K562" s="2"/>
      <c r="L562" s="2"/>
      <c r="M562" s="2"/>
      <c r="N562" s="2"/>
      <c r="O562" s="25"/>
      <c r="P562" s="1"/>
      <c r="Q562" s="1"/>
      <c r="R562" s="1"/>
      <c r="S562" s="1"/>
      <c r="T562" s="1"/>
      <c r="U562" s="1"/>
      <c r="V562" s="1"/>
      <c r="W562" s="1"/>
      <c r="X562" s="1"/>
      <c r="Y562" s="1"/>
      <c r="Z562" s="1"/>
    </row>
    <row r="563" spans="1:26" ht="15.75" customHeight="1" x14ac:dyDescent="0.2">
      <c r="A563" s="1"/>
      <c r="B563" s="1"/>
      <c r="C563" s="1"/>
      <c r="D563" s="1"/>
      <c r="E563" s="2"/>
      <c r="F563" s="2"/>
      <c r="G563" s="1"/>
      <c r="H563" s="1"/>
      <c r="I563" s="1"/>
      <c r="J563" s="1"/>
      <c r="K563" s="2"/>
      <c r="L563" s="2"/>
      <c r="M563" s="2"/>
      <c r="N563" s="2"/>
      <c r="O563" s="25"/>
      <c r="P563" s="1"/>
      <c r="Q563" s="1"/>
      <c r="R563" s="1"/>
      <c r="S563" s="1"/>
      <c r="T563" s="1"/>
      <c r="U563" s="1"/>
      <c r="V563" s="1"/>
      <c r="W563" s="1"/>
      <c r="X563" s="1"/>
      <c r="Y563" s="1"/>
      <c r="Z563" s="1"/>
    </row>
    <row r="564" spans="1:26" ht="15.75" customHeight="1" x14ac:dyDescent="0.2">
      <c r="A564" s="1"/>
      <c r="B564" s="1"/>
      <c r="C564" s="1"/>
      <c r="D564" s="1"/>
      <c r="E564" s="2"/>
      <c r="F564" s="2"/>
      <c r="G564" s="1"/>
      <c r="H564" s="1"/>
      <c r="I564" s="1"/>
      <c r="J564" s="1"/>
      <c r="K564" s="2"/>
      <c r="L564" s="2"/>
      <c r="M564" s="2"/>
      <c r="N564" s="2"/>
      <c r="O564" s="25"/>
      <c r="P564" s="1"/>
      <c r="Q564" s="1"/>
      <c r="R564" s="1"/>
      <c r="S564" s="1"/>
      <c r="T564" s="1"/>
      <c r="U564" s="1"/>
      <c r="V564" s="1"/>
      <c r="W564" s="1"/>
      <c r="X564" s="1"/>
      <c r="Y564" s="1"/>
      <c r="Z564" s="1"/>
    </row>
    <row r="565" spans="1:26" ht="15.75" customHeight="1" x14ac:dyDescent="0.2">
      <c r="A565" s="1"/>
      <c r="B565" s="1"/>
      <c r="C565" s="1"/>
      <c r="D565" s="1"/>
      <c r="E565" s="2"/>
      <c r="F565" s="2"/>
      <c r="G565" s="1"/>
      <c r="H565" s="1"/>
      <c r="I565" s="1"/>
      <c r="J565" s="1"/>
      <c r="K565" s="2"/>
      <c r="L565" s="2"/>
      <c r="M565" s="2"/>
      <c r="N565" s="2"/>
      <c r="O565" s="25"/>
      <c r="P565" s="1"/>
      <c r="Q565" s="1"/>
      <c r="R565" s="1"/>
      <c r="S565" s="1"/>
      <c r="T565" s="1"/>
      <c r="U565" s="1"/>
      <c r="V565" s="1"/>
      <c r="W565" s="1"/>
      <c r="X565" s="1"/>
      <c r="Y565" s="1"/>
      <c r="Z565" s="1"/>
    </row>
    <row r="566" spans="1:26" ht="15.75" customHeight="1" x14ac:dyDescent="0.2">
      <c r="A566" s="1"/>
      <c r="B566" s="1"/>
      <c r="C566" s="1"/>
      <c r="D566" s="1"/>
      <c r="E566" s="2"/>
      <c r="F566" s="2"/>
      <c r="G566" s="1"/>
      <c r="H566" s="1"/>
      <c r="I566" s="1"/>
      <c r="J566" s="1"/>
      <c r="K566" s="2"/>
      <c r="L566" s="2"/>
      <c r="M566" s="2"/>
      <c r="N566" s="2"/>
      <c r="O566" s="25"/>
      <c r="P566" s="1"/>
      <c r="Q566" s="1"/>
      <c r="R566" s="1"/>
      <c r="S566" s="1"/>
      <c r="T566" s="1"/>
      <c r="U566" s="1"/>
      <c r="V566" s="1"/>
      <c r="W566" s="1"/>
      <c r="X566" s="1"/>
      <c r="Y566" s="1"/>
      <c r="Z566" s="1"/>
    </row>
    <row r="567" spans="1:26" ht="15.75" customHeight="1" x14ac:dyDescent="0.2">
      <c r="A567" s="1"/>
      <c r="B567" s="1"/>
      <c r="C567" s="1"/>
      <c r="D567" s="1"/>
      <c r="E567" s="2"/>
      <c r="F567" s="2"/>
      <c r="G567" s="1"/>
      <c r="H567" s="1"/>
      <c r="I567" s="1"/>
      <c r="J567" s="1"/>
      <c r="K567" s="2"/>
      <c r="L567" s="2"/>
      <c r="M567" s="2"/>
      <c r="N567" s="2"/>
      <c r="O567" s="25"/>
      <c r="P567" s="1"/>
      <c r="Q567" s="1"/>
      <c r="R567" s="1"/>
      <c r="S567" s="1"/>
      <c r="T567" s="1"/>
      <c r="U567" s="1"/>
      <c r="V567" s="1"/>
      <c r="W567" s="1"/>
      <c r="X567" s="1"/>
      <c r="Y567" s="1"/>
      <c r="Z567" s="1"/>
    </row>
    <row r="568" spans="1:26" ht="15.75" customHeight="1" x14ac:dyDescent="0.2">
      <c r="A568" s="1"/>
      <c r="B568" s="1"/>
      <c r="C568" s="1"/>
      <c r="D568" s="1"/>
      <c r="E568" s="2"/>
      <c r="F568" s="2"/>
      <c r="G568" s="1"/>
      <c r="H568" s="1"/>
      <c r="I568" s="1"/>
      <c r="J568" s="1"/>
      <c r="K568" s="2"/>
      <c r="L568" s="2"/>
      <c r="M568" s="2"/>
      <c r="N568" s="2"/>
      <c r="O568" s="25"/>
      <c r="P568" s="1"/>
      <c r="Q568" s="1"/>
      <c r="R568" s="1"/>
      <c r="S568" s="1"/>
      <c r="T568" s="1"/>
      <c r="U568" s="1"/>
      <c r="V568" s="1"/>
      <c r="W568" s="1"/>
      <c r="X568" s="1"/>
      <c r="Y568" s="1"/>
      <c r="Z568" s="1"/>
    </row>
    <row r="569" spans="1:26" ht="15.75" customHeight="1" x14ac:dyDescent="0.2">
      <c r="A569" s="1"/>
      <c r="B569" s="1"/>
      <c r="C569" s="1"/>
      <c r="D569" s="1"/>
      <c r="E569" s="2"/>
      <c r="F569" s="2"/>
      <c r="G569" s="1"/>
      <c r="H569" s="1"/>
      <c r="I569" s="1"/>
      <c r="J569" s="1"/>
      <c r="K569" s="2"/>
      <c r="L569" s="2"/>
      <c r="M569" s="2"/>
      <c r="N569" s="2"/>
      <c r="O569" s="25"/>
      <c r="P569" s="1"/>
      <c r="Q569" s="1"/>
      <c r="R569" s="1"/>
      <c r="S569" s="1"/>
      <c r="T569" s="1"/>
      <c r="U569" s="1"/>
      <c r="V569" s="1"/>
      <c r="W569" s="1"/>
      <c r="X569" s="1"/>
      <c r="Y569" s="1"/>
      <c r="Z569" s="1"/>
    </row>
    <row r="570" spans="1:26" ht="15.75" customHeight="1" x14ac:dyDescent="0.2">
      <c r="A570" s="1"/>
      <c r="B570" s="1"/>
      <c r="C570" s="1"/>
      <c r="D570" s="1"/>
      <c r="E570" s="2"/>
      <c r="F570" s="2"/>
      <c r="G570" s="1"/>
      <c r="H570" s="1"/>
      <c r="I570" s="1"/>
      <c r="J570" s="1"/>
      <c r="K570" s="2"/>
      <c r="L570" s="2"/>
      <c r="M570" s="2"/>
      <c r="N570" s="2"/>
      <c r="O570" s="25"/>
      <c r="P570" s="1"/>
      <c r="Q570" s="1"/>
      <c r="R570" s="1"/>
      <c r="S570" s="1"/>
      <c r="T570" s="1"/>
      <c r="U570" s="1"/>
      <c r="V570" s="1"/>
      <c r="W570" s="1"/>
      <c r="X570" s="1"/>
      <c r="Y570" s="1"/>
      <c r="Z570" s="1"/>
    </row>
    <row r="571" spans="1:26" ht="15.75" customHeight="1" x14ac:dyDescent="0.2">
      <c r="A571" s="1"/>
      <c r="B571" s="1"/>
      <c r="C571" s="1"/>
      <c r="D571" s="1"/>
      <c r="E571" s="2"/>
      <c r="F571" s="2"/>
      <c r="G571" s="1"/>
      <c r="H571" s="1"/>
      <c r="I571" s="1"/>
      <c r="J571" s="1"/>
      <c r="K571" s="2"/>
      <c r="L571" s="2"/>
      <c r="M571" s="2"/>
      <c r="N571" s="2"/>
      <c r="O571" s="25"/>
      <c r="P571" s="1"/>
      <c r="Q571" s="1"/>
      <c r="R571" s="1"/>
      <c r="S571" s="1"/>
      <c r="T571" s="1"/>
      <c r="U571" s="1"/>
      <c r="V571" s="1"/>
      <c r="W571" s="1"/>
      <c r="X571" s="1"/>
      <c r="Y571" s="1"/>
      <c r="Z571" s="1"/>
    </row>
    <row r="572" spans="1:26" ht="15.75" customHeight="1" x14ac:dyDescent="0.2">
      <c r="A572" s="1"/>
      <c r="B572" s="1"/>
      <c r="C572" s="1"/>
      <c r="D572" s="1"/>
      <c r="E572" s="2"/>
      <c r="F572" s="2"/>
      <c r="G572" s="1"/>
      <c r="H572" s="1"/>
      <c r="I572" s="1"/>
      <c r="J572" s="1"/>
      <c r="K572" s="2"/>
      <c r="L572" s="2"/>
      <c r="M572" s="2"/>
      <c r="N572" s="2"/>
      <c r="O572" s="25"/>
      <c r="P572" s="1"/>
      <c r="Q572" s="1"/>
      <c r="R572" s="1"/>
      <c r="S572" s="1"/>
      <c r="T572" s="1"/>
      <c r="U572" s="1"/>
      <c r="V572" s="1"/>
      <c r="W572" s="1"/>
      <c r="X572" s="1"/>
      <c r="Y572" s="1"/>
      <c r="Z572" s="1"/>
    </row>
    <row r="573" spans="1:26" ht="15.75" customHeight="1" x14ac:dyDescent="0.2">
      <c r="A573" s="1"/>
      <c r="B573" s="1"/>
      <c r="C573" s="1"/>
      <c r="D573" s="1"/>
      <c r="E573" s="2"/>
      <c r="F573" s="2"/>
      <c r="G573" s="1"/>
      <c r="H573" s="1"/>
      <c r="I573" s="1"/>
      <c r="J573" s="1"/>
      <c r="K573" s="2"/>
      <c r="L573" s="2"/>
      <c r="M573" s="2"/>
      <c r="N573" s="2"/>
      <c r="O573" s="25"/>
      <c r="P573" s="1"/>
      <c r="Q573" s="1"/>
      <c r="R573" s="1"/>
      <c r="S573" s="1"/>
      <c r="T573" s="1"/>
      <c r="U573" s="1"/>
      <c r="V573" s="1"/>
      <c r="W573" s="1"/>
      <c r="X573" s="1"/>
      <c r="Y573" s="1"/>
      <c r="Z573" s="1"/>
    </row>
    <row r="574" spans="1:26" ht="15.75" customHeight="1" x14ac:dyDescent="0.2">
      <c r="A574" s="1"/>
      <c r="B574" s="1"/>
      <c r="C574" s="1"/>
      <c r="D574" s="1"/>
      <c r="E574" s="2"/>
      <c r="F574" s="2"/>
      <c r="G574" s="1"/>
      <c r="H574" s="1"/>
      <c r="I574" s="1"/>
      <c r="J574" s="1"/>
      <c r="K574" s="2"/>
      <c r="L574" s="2"/>
      <c r="M574" s="2"/>
      <c r="N574" s="2"/>
      <c r="O574" s="25"/>
      <c r="P574" s="1"/>
      <c r="Q574" s="1"/>
      <c r="R574" s="1"/>
      <c r="S574" s="1"/>
      <c r="T574" s="1"/>
      <c r="U574" s="1"/>
      <c r="V574" s="1"/>
      <c r="W574" s="1"/>
      <c r="X574" s="1"/>
      <c r="Y574" s="1"/>
      <c r="Z574" s="1"/>
    </row>
    <row r="575" spans="1:26" ht="15.75" customHeight="1" x14ac:dyDescent="0.2">
      <c r="A575" s="1"/>
      <c r="B575" s="1"/>
      <c r="C575" s="1"/>
      <c r="D575" s="1"/>
      <c r="E575" s="2"/>
      <c r="F575" s="2"/>
      <c r="G575" s="1"/>
      <c r="H575" s="1"/>
      <c r="I575" s="1"/>
      <c r="J575" s="1"/>
      <c r="K575" s="2"/>
      <c r="L575" s="2"/>
      <c r="M575" s="2"/>
      <c r="N575" s="2"/>
      <c r="O575" s="25"/>
      <c r="P575" s="1"/>
      <c r="Q575" s="1"/>
      <c r="R575" s="1"/>
      <c r="S575" s="1"/>
      <c r="T575" s="1"/>
      <c r="U575" s="1"/>
      <c r="V575" s="1"/>
      <c r="W575" s="1"/>
      <c r="X575" s="1"/>
      <c r="Y575" s="1"/>
      <c r="Z575" s="1"/>
    </row>
    <row r="576" spans="1:26" ht="15.75" customHeight="1" x14ac:dyDescent="0.2">
      <c r="A576" s="1"/>
      <c r="B576" s="1"/>
      <c r="C576" s="1"/>
      <c r="D576" s="1"/>
      <c r="E576" s="2"/>
      <c r="F576" s="2"/>
      <c r="G576" s="1"/>
      <c r="H576" s="1"/>
      <c r="I576" s="1"/>
      <c r="J576" s="1"/>
      <c r="K576" s="2"/>
      <c r="L576" s="2"/>
      <c r="M576" s="2"/>
      <c r="N576" s="2"/>
      <c r="O576" s="25"/>
      <c r="P576" s="1"/>
      <c r="Q576" s="1"/>
      <c r="R576" s="1"/>
      <c r="S576" s="1"/>
      <c r="T576" s="1"/>
      <c r="U576" s="1"/>
      <c r="V576" s="1"/>
      <c r="W576" s="1"/>
      <c r="X576" s="1"/>
      <c r="Y576" s="1"/>
      <c r="Z576" s="1"/>
    </row>
    <row r="577" spans="1:26" ht="15.75" customHeight="1" x14ac:dyDescent="0.2">
      <c r="A577" s="1"/>
      <c r="B577" s="1"/>
      <c r="C577" s="1"/>
      <c r="D577" s="1"/>
      <c r="E577" s="2"/>
      <c r="F577" s="2"/>
      <c r="G577" s="1"/>
      <c r="H577" s="1"/>
      <c r="I577" s="1"/>
      <c r="J577" s="1"/>
      <c r="K577" s="2"/>
      <c r="L577" s="2"/>
      <c r="M577" s="2"/>
      <c r="N577" s="2"/>
      <c r="O577" s="25"/>
      <c r="P577" s="1"/>
      <c r="Q577" s="1"/>
      <c r="R577" s="1"/>
      <c r="S577" s="1"/>
      <c r="T577" s="1"/>
      <c r="U577" s="1"/>
      <c r="V577" s="1"/>
      <c r="W577" s="1"/>
      <c r="X577" s="1"/>
      <c r="Y577" s="1"/>
      <c r="Z577" s="1"/>
    </row>
    <row r="578" spans="1:26" ht="15.75" customHeight="1" x14ac:dyDescent="0.2">
      <c r="A578" s="1"/>
      <c r="B578" s="1"/>
      <c r="C578" s="1"/>
      <c r="D578" s="1"/>
      <c r="E578" s="2"/>
      <c r="F578" s="2"/>
      <c r="G578" s="1"/>
      <c r="H578" s="1"/>
      <c r="I578" s="1"/>
      <c r="J578" s="1"/>
      <c r="K578" s="2"/>
      <c r="L578" s="2"/>
      <c r="M578" s="2"/>
      <c r="N578" s="2"/>
      <c r="O578" s="25"/>
      <c r="P578" s="1"/>
      <c r="Q578" s="1"/>
      <c r="R578" s="1"/>
      <c r="S578" s="1"/>
      <c r="T578" s="1"/>
      <c r="U578" s="1"/>
      <c r="V578" s="1"/>
      <c r="W578" s="1"/>
      <c r="X578" s="1"/>
      <c r="Y578" s="1"/>
      <c r="Z578" s="1"/>
    </row>
    <row r="579" spans="1:26" ht="15.75" customHeight="1" x14ac:dyDescent="0.2">
      <c r="A579" s="1"/>
      <c r="B579" s="1"/>
      <c r="C579" s="1"/>
      <c r="D579" s="1"/>
      <c r="E579" s="2"/>
      <c r="F579" s="2"/>
      <c r="G579" s="1"/>
      <c r="H579" s="1"/>
      <c r="I579" s="1"/>
      <c r="J579" s="1"/>
      <c r="K579" s="2"/>
      <c r="L579" s="2"/>
      <c r="M579" s="2"/>
      <c r="N579" s="2"/>
      <c r="O579" s="25"/>
      <c r="P579" s="1"/>
      <c r="Q579" s="1"/>
      <c r="R579" s="1"/>
      <c r="S579" s="1"/>
      <c r="T579" s="1"/>
      <c r="U579" s="1"/>
      <c r="V579" s="1"/>
      <c r="W579" s="1"/>
      <c r="X579" s="1"/>
      <c r="Y579" s="1"/>
      <c r="Z579" s="1"/>
    </row>
    <row r="580" spans="1:26" ht="15.75" customHeight="1" x14ac:dyDescent="0.2">
      <c r="A580" s="1"/>
      <c r="B580" s="1"/>
      <c r="C580" s="1"/>
      <c r="D580" s="1"/>
      <c r="E580" s="2"/>
      <c r="F580" s="2"/>
      <c r="G580" s="1"/>
      <c r="H580" s="1"/>
      <c r="I580" s="1"/>
      <c r="J580" s="1"/>
      <c r="K580" s="2"/>
      <c r="L580" s="2"/>
      <c r="M580" s="2"/>
      <c r="N580" s="2"/>
      <c r="O580" s="25"/>
      <c r="P580" s="1"/>
      <c r="Q580" s="1"/>
      <c r="R580" s="1"/>
      <c r="S580" s="1"/>
      <c r="T580" s="1"/>
      <c r="U580" s="1"/>
      <c r="V580" s="1"/>
      <c r="W580" s="1"/>
      <c r="X580" s="1"/>
      <c r="Y580" s="1"/>
      <c r="Z580" s="1"/>
    </row>
    <row r="581" spans="1:26" ht="15.75" customHeight="1" x14ac:dyDescent="0.2">
      <c r="A581" s="1"/>
      <c r="B581" s="1"/>
      <c r="C581" s="1"/>
      <c r="D581" s="1"/>
      <c r="E581" s="2"/>
      <c r="F581" s="2"/>
      <c r="G581" s="1"/>
      <c r="H581" s="1"/>
      <c r="I581" s="1"/>
      <c r="J581" s="1"/>
      <c r="K581" s="2"/>
      <c r="L581" s="2"/>
      <c r="M581" s="2"/>
      <c r="N581" s="2"/>
      <c r="O581" s="25"/>
      <c r="P581" s="1"/>
      <c r="Q581" s="1"/>
      <c r="R581" s="1"/>
      <c r="S581" s="1"/>
      <c r="T581" s="1"/>
      <c r="U581" s="1"/>
      <c r="V581" s="1"/>
      <c r="W581" s="1"/>
      <c r="X581" s="1"/>
      <c r="Y581" s="1"/>
      <c r="Z581" s="1"/>
    </row>
    <row r="582" spans="1:26" ht="15.75" customHeight="1" x14ac:dyDescent="0.2">
      <c r="A582" s="1"/>
      <c r="B582" s="1"/>
      <c r="C582" s="1"/>
      <c r="D582" s="1"/>
      <c r="E582" s="2"/>
      <c r="F582" s="2"/>
      <c r="G582" s="1"/>
      <c r="H582" s="1"/>
      <c r="I582" s="1"/>
      <c r="J582" s="1"/>
      <c r="K582" s="2"/>
      <c r="L582" s="2"/>
      <c r="M582" s="2"/>
      <c r="N582" s="2"/>
      <c r="O582" s="25"/>
      <c r="P582" s="1"/>
      <c r="Q582" s="1"/>
      <c r="R582" s="1"/>
      <c r="S582" s="1"/>
      <c r="T582" s="1"/>
      <c r="U582" s="1"/>
      <c r="V582" s="1"/>
      <c r="W582" s="1"/>
      <c r="X582" s="1"/>
      <c r="Y582" s="1"/>
      <c r="Z582" s="1"/>
    </row>
    <row r="583" spans="1:26" ht="15.75" customHeight="1" x14ac:dyDescent="0.2">
      <c r="A583" s="1"/>
      <c r="B583" s="1"/>
      <c r="C583" s="1"/>
      <c r="D583" s="1"/>
      <c r="E583" s="2"/>
      <c r="F583" s="2"/>
      <c r="G583" s="1"/>
      <c r="H583" s="1"/>
      <c r="I583" s="1"/>
      <c r="J583" s="1"/>
      <c r="K583" s="2"/>
      <c r="L583" s="2"/>
      <c r="M583" s="2"/>
      <c r="N583" s="2"/>
      <c r="O583" s="25"/>
      <c r="P583" s="1"/>
      <c r="Q583" s="1"/>
      <c r="R583" s="1"/>
      <c r="S583" s="1"/>
      <c r="T583" s="1"/>
      <c r="U583" s="1"/>
      <c r="V583" s="1"/>
      <c r="W583" s="1"/>
      <c r="X583" s="1"/>
      <c r="Y583" s="1"/>
      <c r="Z583" s="1"/>
    </row>
    <row r="584" spans="1:26" ht="15.75" customHeight="1" x14ac:dyDescent="0.2">
      <c r="A584" s="1"/>
      <c r="B584" s="1"/>
      <c r="C584" s="1"/>
      <c r="D584" s="1"/>
      <c r="E584" s="2"/>
      <c r="F584" s="2"/>
      <c r="G584" s="1"/>
      <c r="H584" s="1"/>
      <c r="I584" s="1"/>
      <c r="J584" s="1"/>
      <c r="K584" s="2"/>
      <c r="L584" s="2"/>
      <c r="M584" s="2"/>
      <c r="N584" s="2"/>
      <c r="O584" s="25"/>
      <c r="P584" s="1"/>
      <c r="Q584" s="1"/>
      <c r="R584" s="1"/>
      <c r="S584" s="1"/>
      <c r="T584" s="1"/>
      <c r="U584" s="1"/>
      <c r="V584" s="1"/>
      <c r="W584" s="1"/>
      <c r="X584" s="1"/>
      <c r="Y584" s="1"/>
      <c r="Z584" s="1"/>
    </row>
    <row r="585" spans="1:26" ht="15.75" customHeight="1" x14ac:dyDescent="0.2">
      <c r="A585" s="1"/>
      <c r="B585" s="1"/>
      <c r="C585" s="1"/>
      <c r="D585" s="1"/>
      <c r="E585" s="2"/>
      <c r="F585" s="2"/>
      <c r="G585" s="1"/>
      <c r="H585" s="1"/>
      <c r="I585" s="1"/>
      <c r="J585" s="1"/>
      <c r="K585" s="2"/>
      <c r="L585" s="2"/>
      <c r="M585" s="2"/>
      <c r="N585" s="2"/>
      <c r="O585" s="25"/>
      <c r="P585" s="1"/>
      <c r="Q585" s="1"/>
      <c r="R585" s="1"/>
      <c r="S585" s="1"/>
      <c r="T585" s="1"/>
      <c r="U585" s="1"/>
      <c r="V585" s="1"/>
      <c r="W585" s="1"/>
      <c r="X585" s="1"/>
      <c r="Y585" s="1"/>
      <c r="Z585" s="1"/>
    </row>
    <row r="586" spans="1:26" ht="15.75" customHeight="1" x14ac:dyDescent="0.2">
      <c r="A586" s="1"/>
      <c r="B586" s="1"/>
      <c r="C586" s="1"/>
      <c r="D586" s="1"/>
      <c r="E586" s="2"/>
      <c r="F586" s="2"/>
      <c r="G586" s="1"/>
      <c r="H586" s="1"/>
      <c r="I586" s="1"/>
      <c r="J586" s="1"/>
      <c r="K586" s="2"/>
      <c r="L586" s="2"/>
      <c r="M586" s="2"/>
      <c r="N586" s="2"/>
      <c r="O586" s="25"/>
      <c r="P586" s="1"/>
      <c r="Q586" s="1"/>
      <c r="R586" s="1"/>
      <c r="S586" s="1"/>
      <c r="T586" s="1"/>
      <c r="U586" s="1"/>
      <c r="V586" s="1"/>
      <c r="W586" s="1"/>
      <c r="X586" s="1"/>
      <c r="Y586" s="1"/>
      <c r="Z586" s="1"/>
    </row>
    <row r="587" spans="1:26" ht="15.75" customHeight="1" x14ac:dyDescent="0.2">
      <c r="A587" s="1"/>
      <c r="B587" s="1"/>
      <c r="C587" s="1"/>
      <c r="D587" s="1"/>
      <c r="E587" s="2"/>
      <c r="F587" s="2"/>
      <c r="G587" s="1"/>
      <c r="H587" s="1"/>
      <c r="I587" s="1"/>
      <c r="J587" s="1"/>
      <c r="K587" s="2"/>
      <c r="L587" s="2"/>
      <c r="M587" s="2"/>
      <c r="N587" s="2"/>
      <c r="O587" s="25"/>
      <c r="P587" s="1"/>
      <c r="Q587" s="1"/>
      <c r="R587" s="1"/>
      <c r="S587" s="1"/>
      <c r="T587" s="1"/>
      <c r="U587" s="1"/>
      <c r="V587" s="1"/>
      <c r="W587" s="1"/>
      <c r="X587" s="1"/>
      <c r="Y587" s="1"/>
      <c r="Z587" s="1"/>
    </row>
    <row r="588" spans="1:26" ht="15.75" customHeight="1" x14ac:dyDescent="0.2">
      <c r="A588" s="1"/>
      <c r="B588" s="1"/>
      <c r="C588" s="1"/>
      <c r="D588" s="1"/>
      <c r="E588" s="2"/>
      <c r="F588" s="2"/>
      <c r="G588" s="1"/>
      <c r="H588" s="1"/>
      <c r="I588" s="1"/>
      <c r="J588" s="1"/>
      <c r="K588" s="2"/>
      <c r="L588" s="2"/>
      <c r="M588" s="2"/>
      <c r="N588" s="2"/>
      <c r="O588" s="25"/>
      <c r="P588" s="1"/>
      <c r="Q588" s="1"/>
      <c r="R588" s="1"/>
      <c r="S588" s="1"/>
      <c r="T588" s="1"/>
      <c r="U588" s="1"/>
      <c r="V588" s="1"/>
      <c r="W588" s="1"/>
      <c r="X588" s="1"/>
      <c r="Y588" s="1"/>
      <c r="Z588" s="1"/>
    </row>
    <row r="589" spans="1:26" ht="15.75" customHeight="1" x14ac:dyDescent="0.2">
      <c r="A589" s="1"/>
      <c r="B589" s="1"/>
      <c r="C589" s="1"/>
      <c r="D589" s="1"/>
      <c r="E589" s="2"/>
      <c r="F589" s="2"/>
      <c r="G589" s="1"/>
      <c r="H589" s="1"/>
      <c r="I589" s="1"/>
      <c r="J589" s="1"/>
      <c r="K589" s="2"/>
      <c r="L589" s="2"/>
      <c r="M589" s="2"/>
      <c r="N589" s="2"/>
      <c r="O589" s="25"/>
      <c r="P589" s="1"/>
      <c r="Q589" s="1"/>
      <c r="R589" s="1"/>
      <c r="S589" s="1"/>
      <c r="T589" s="1"/>
      <c r="U589" s="1"/>
      <c r="V589" s="1"/>
      <c r="W589" s="1"/>
      <c r="X589" s="1"/>
      <c r="Y589" s="1"/>
      <c r="Z589" s="1"/>
    </row>
    <row r="590" spans="1:26" ht="15.75" customHeight="1" x14ac:dyDescent="0.2">
      <c r="A590" s="1"/>
      <c r="B590" s="1"/>
      <c r="C590" s="1"/>
      <c r="D590" s="1"/>
      <c r="E590" s="2"/>
      <c r="F590" s="2"/>
      <c r="G590" s="1"/>
      <c r="H590" s="1"/>
      <c r="I590" s="1"/>
      <c r="J590" s="1"/>
      <c r="K590" s="2"/>
      <c r="L590" s="2"/>
      <c r="M590" s="2"/>
      <c r="N590" s="2"/>
      <c r="O590" s="25"/>
      <c r="P590" s="1"/>
      <c r="Q590" s="1"/>
      <c r="R590" s="1"/>
      <c r="S590" s="1"/>
      <c r="T590" s="1"/>
      <c r="U590" s="1"/>
      <c r="V590" s="1"/>
      <c r="W590" s="1"/>
      <c r="X590" s="1"/>
      <c r="Y590" s="1"/>
      <c r="Z590" s="1"/>
    </row>
    <row r="591" spans="1:26" ht="15.75" customHeight="1" x14ac:dyDescent="0.2">
      <c r="A591" s="1"/>
      <c r="B591" s="1"/>
      <c r="C591" s="1"/>
      <c r="D591" s="1"/>
      <c r="E591" s="2"/>
      <c r="F591" s="2"/>
      <c r="G591" s="1"/>
      <c r="H591" s="1"/>
      <c r="I591" s="1"/>
      <c r="J591" s="1"/>
      <c r="K591" s="2"/>
      <c r="L591" s="2"/>
      <c r="M591" s="2"/>
      <c r="N591" s="2"/>
      <c r="O591" s="25"/>
      <c r="P591" s="1"/>
      <c r="Q591" s="1"/>
      <c r="R591" s="1"/>
      <c r="S591" s="1"/>
      <c r="T591" s="1"/>
      <c r="U591" s="1"/>
      <c r="V591" s="1"/>
      <c r="W591" s="1"/>
      <c r="X591" s="1"/>
      <c r="Y591" s="1"/>
      <c r="Z591" s="1"/>
    </row>
    <row r="592" spans="1:26" ht="15.75" customHeight="1" x14ac:dyDescent="0.2">
      <c r="A592" s="1"/>
      <c r="B592" s="1"/>
      <c r="C592" s="1"/>
      <c r="D592" s="1"/>
      <c r="E592" s="2"/>
      <c r="F592" s="2"/>
      <c r="G592" s="1"/>
      <c r="H592" s="1"/>
      <c r="I592" s="1"/>
      <c r="J592" s="1"/>
      <c r="K592" s="2"/>
      <c r="L592" s="2"/>
      <c r="M592" s="2"/>
      <c r="N592" s="2"/>
      <c r="O592" s="25"/>
      <c r="P592" s="1"/>
      <c r="Q592" s="1"/>
      <c r="R592" s="1"/>
      <c r="S592" s="1"/>
      <c r="T592" s="1"/>
      <c r="U592" s="1"/>
      <c r="V592" s="1"/>
      <c r="W592" s="1"/>
      <c r="X592" s="1"/>
      <c r="Y592" s="1"/>
      <c r="Z592" s="1"/>
    </row>
    <row r="593" spans="1:26" ht="15.75" customHeight="1" x14ac:dyDescent="0.2">
      <c r="A593" s="1"/>
      <c r="B593" s="1"/>
      <c r="C593" s="1"/>
      <c r="D593" s="1"/>
      <c r="E593" s="2"/>
      <c r="F593" s="2"/>
      <c r="G593" s="1"/>
      <c r="H593" s="1"/>
      <c r="I593" s="1"/>
      <c r="J593" s="1"/>
      <c r="K593" s="2"/>
      <c r="L593" s="2"/>
      <c r="M593" s="2"/>
      <c r="N593" s="2"/>
      <c r="O593" s="25"/>
      <c r="P593" s="1"/>
      <c r="Q593" s="1"/>
      <c r="R593" s="1"/>
      <c r="S593" s="1"/>
      <c r="T593" s="1"/>
      <c r="U593" s="1"/>
      <c r="V593" s="1"/>
      <c r="W593" s="1"/>
      <c r="X593" s="1"/>
      <c r="Y593" s="1"/>
      <c r="Z593" s="1"/>
    </row>
    <row r="594" spans="1:26" ht="15.75" customHeight="1" x14ac:dyDescent="0.2">
      <c r="A594" s="1"/>
      <c r="B594" s="1"/>
      <c r="C594" s="1"/>
      <c r="D594" s="1"/>
      <c r="E594" s="2"/>
      <c r="F594" s="2"/>
      <c r="G594" s="1"/>
      <c r="H594" s="1"/>
      <c r="I594" s="1"/>
      <c r="J594" s="1"/>
      <c r="K594" s="2"/>
      <c r="L594" s="2"/>
      <c r="M594" s="2"/>
      <c r="N594" s="2"/>
      <c r="O594" s="25"/>
      <c r="P594" s="1"/>
      <c r="Q594" s="1"/>
      <c r="R594" s="1"/>
      <c r="S594" s="1"/>
      <c r="T594" s="1"/>
      <c r="U594" s="1"/>
      <c r="V594" s="1"/>
      <c r="W594" s="1"/>
      <c r="X594" s="1"/>
      <c r="Y594" s="1"/>
      <c r="Z594" s="1"/>
    </row>
    <row r="595" spans="1:26" ht="15.75" customHeight="1" x14ac:dyDescent="0.2">
      <c r="A595" s="1"/>
      <c r="B595" s="1"/>
      <c r="C595" s="1"/>
      <c r="D595" s="1"/>
      <c r="E595" s="2"/>
      <c r="F595" s="2"/>
      <c r="G595" s="1"/>
      <c r="H595" s="1"/>
      <c r="I595" s="1"/>
      <c r="J595" s="1"/>
      <c r="K595" s="2"/>
      <c r="L595" s="2"/>
      <c r="M595" s="2"/>
      <c r="N595" s="2"/>
      <c r="O595" s="25"/>
      <c r="P595" s="1"/>
      <c r="Q595" s="1"/>
      <c r="R595" s="1"/>
      <c r="S595" s="1"/>
      <c r="T595" s="1"/>
      <c r="U595" s="1"/>
      <c r="V595" s="1"/>
      <c r="W595" s="1"/>
      <c r="X595" s="1"/>
      <c r="Y595" s="1"/>
      <c r="Z595" s="1"/>
    </row>
    <row r="596" spans="1:26" ht="15.75" customHeight="1" x14ac:dyDescent="0.2">
      <c r="A596" s="1"/>
      <c r="B596" s="1"/>
      <c r="C596" s="1"/>
      <c r="D596" s="1"/>
      <c r="E596" s="2"/>
      <c r="F596" s="2"/>
      <c r="G596" s="1"/>
      <c r="H596" s="1"/>
      <c r="I596" s="1"/>
      <c r="J596" s="1"/>
      <c r="K596" s="2"/>
      <c r="L596" s="2"/>
      <c r="M596" s="2"/>
      <c r="N596" s="2"/>
      <c r="O596" s="25"/>
      <c r="P596" s="1"/>
      <c r="Q596" s="1"/>
      <c r="R596" s="1"/>
      <c r="S596" s="1"/>
      <c r="T596" s="1"/>
      <c r="U596" s="1"/>
      <c r="V596" s="1"/>
      <c r="W596" s="1"/>
      <c r="X596" s="1"/>
      <c r="Y596" s="1"/>
      <c r="Z596" s="1"/>
    </row>
    <row r="597" spans="1:26" ht="15.75" customHeight="1" x14ac:dyDescent="0.2">
      <c r="A597" s="1"/>
      <c r="B597" s="1"/>
      <c r="C597" s="1"/>
      <c r="D597" s="1"/>
      <c r="E597" s="2"/>
      <c r="F597" s="2"/>
      <c r="G597" s="1"/>
      <c r="H597" s="1"/>
      <c r="I597" s="1"/>
      <c r="J597" s="1"/>
      <c r="K597" s="2"/>
      <c r="L597" s="2"/>
      <c r="M597" s="2"/>
      <c r="N597" s="2"/>
      <c r="O597" s="25"/>
      <c r="P597" s="1"/>
      <c r="Q597" s="1"/>
      <c r="R597" s="1"/>
      <c r="S597" s="1"/>
      <c r="T597" s="1"/>
      <c r="U597" s="1"/>
      <c r="V597" s="1"/>
      <c r="W597" s="1"/>
      <c r="X597" s="1"/>
      <c r="Y597" s="1"/>
      <c r="Z597" s="1"/>
    </row>
    <row r="598" spans="1:26" ht="15.75" customHeight="1" x14ac:dyDescent="0.2">
      <c r="A598" s="1"/>
      <c r="B598" s="1"/>
      <c r="C598" s="1"/>
      <c r="D598" s="1"/>
      <c r="E598" s="2"/>
      <c r="F598" s="2"/>
      <c r="G598" s="1"/>
      <c r="H598" s="1"/>
      <c r="I598" s="1"/>
      <c r="J598" s="1"/>
      <c r="K598" s="2"/>
      <c r="L598" s="2"/>
      <c r="M598" s="2"/>
      <c r="N598" s="2"/>
      <c r="O598" s="25"/>
      <c r="P598" s="1"/>
      <c r="Q598" s="1"/>
      <c r="R598" s="1"/>
      <c r="S598" s="1"/>
      <c r="T598" s="1"/>
      <c r="U598" s="1"/>
      <c r="V598" s="1"/>
      <c r="W598" s="1"/>
      <c r="X598" s="1"/>
      <c r="Y598" s="1"/>
      <c r="Z598" s="1"/>
    </row>
    <row r="599" spans="1:26" ht="15.75" customHeight="1" x14ac:dyDescent="0.2">
      <c r="A599" s="1"/>
      <c r="B599" s="1"/>
      <c r="C599" s="1"/>
      <c r="D599" s="1"/>
      <c r="E599" s="2"/>
      <c r="F599" s="2"/>
      <c r="G599" s="1"/>
      <c r="H599" s="1"/>
      <c r="I599" s="1"/>
      <c r="J599" s="1"/>
      <c r="K599" s="2"/>
      <c r="L599" s="2"/>
      <c r="M599" s="2"/>
      <c r="N599" s="2"/>
      <c r="O599" s="25"/>
      <c r="P599" s="1"/>
      <c r="Q599" s="1"/>
      <c r="R599" s="1"/>
      <c r="S599" s="1"/>
      <c r="T599" s="1"/>
      <c r="U599" s="1"/>
      <c r="V599" s="1"/>
      <c r="W599" s="1"/>
      <c r="X599" s="1"/>
      <c r="Y599" s="1"/>
      <c r="Z599" s="1"/>
    </row>
    <row r="600" spans="1:26" ht="15.75" customHeight="1" x14ac:dyDescent="0.2">
      <c r="A600" s="1"/>
      <c r="B600" s="1"/>
      <c r="C600" s="1"/>
      <c r="D600" s="1"/>
      <c r="E600" s="2"/>
      <c r="F600" s="2"/>
      <c r="G600" s="1"/>
      <c r="H600" s="1"/>
      <c r="I600" s="1"/>
      <c r="J600" s="1"/>
      <c r="K600" s="2"/>
      <c r="L600" s="2"/>
      <c r="M600" s="2"/>
      <c r="N600" s="2"/>
      <c r="O600" s="25"/>
      <c r="P600" s="1"/>
      <c r="Q600" s="1"/>
      <c r="R600" s="1"/>
      <c r="S600" s="1"/>
      <c r="T600" s="1"/>
      <c r="U600" s="1"/>
      <c r="V600" s="1"/>
      <c r="W600" s="1"/>
      <c r="X600" s="1"/>
      <c r="Y600" s="1"/>
      <c r="Z600" s="1"/>
    </row>
    <row r="601" spans="1:26" ht="15.75" customHeight="1" x14ac:dyDescent="0.2">
      <c r="A601" s="1"/>
      <c r="B601" s="1"/>
      <c r="C601" s="1"/>
      <c r="D601" s="1"/>
      <c r="E601" s="2"/>
      <c r="F601" s="2"/>
      <c r="G601" s="1"/>
      <c r="H601" s="1"/>
      <c r="I601" s="1"/>
      <c r="J601" s="1"/>
      <c r="K601" s="2"/>
      <c r="L601" s="2"/>
      <c r="M601" s="2"/>
      <c r="N601" s="2"/>
      <c r="O601" s="25"/>
      <c r="P601" s="1"/>
      <c r="Q601" s="1"/>
      <c r="R601" s="1"/>
      <c r="S601" s="1"/>
      <c r="T601" s="1"/>
      <c r="U601" s="1"/>
      <c r="V601" s="1"/>
      <c r="W601" s="1"/>
      <c r="X601" s="1"/>
      <c r="Y601" s="1"/>
      <c r="Z601" s="1"/>
    </row>
    <row r="602" spans="1:26" ht="15.75" customHeight="1" x14ac:dyDescent="0.2">
      <c r="A602" s="1"/>
      <c r="B602" s="1"/>
      <c r="C602" s="1"/>
      <c r="D602" s="1"/>
      <c r="E602" s="2"/>
      <c r="F602" s="2"/>
      <c r="G602" s="1"/>
      <c r="H602" s="1"/>
      <c r="I602" s="1"/>
      <c r="J602" s="1"/>
      <c r="K602" s="2"/>
      <c r="L602" s="2"/>
      <c r="M602" s="2"/>
      <c r="N602" s="2"/>
      <c r="O602" s="25"/>
      <c r="P602" s="1"/>
      <c r="Q602" s="1"/>
      <c r="R602" s="1"/>
      <c r="S602" s="1"/>
      <c r="T602" s="1"/>
      <c r="U602" s="1"/>
      <c r="V602" s="1"/>
      <c r="W602" s="1"/>
      <c r="X602" s="1"/>
      <c r="Y602" s="1"/>
      <c r="Z602" s="1"/>
    </row>
    <row r="603" spans="1:26" ht="15.75" customHeight="1" x14ac:dyDescent="0.2">
      <c r="A603" s="1"/>
      <c r="B603" s="1"/>
      <c r="C603" s="1"/>
      <c r="D603" s="1"/>
      <c r="E603" s="2"/>
      <c r="F603" s="2"/>
      <c r="G603" s="1"/>
      <c r="H603" s="1"/>
      <c r="I603" s="1"/>
      <c r="J603" s="1"/>
      <c r="K603" s="2"/>
      <c r="L603" s="2"/>
      <c r="M603" s="2"/>
      <c r="N603" s="2"/>
      <c r="O603" s="25"/>
      <c r="P603" s="1"/>
      <c r="Q603" s="1"/>
      <c r="R603" s="1"/>
      <c r="S603" s="1"/>
      <c r="T603" s="1"/>
      <c r="U603" s="1"/>
      <c r="V603" s="1"/>
      <c r="W603" s="1"/>
      <c r="X603" s="1"/>
      <c r="Y603" s="1"/>
      <c r="Z603" s="1"/>
    </row>
    <row r="604" spans="1:26" ht="15.75" customHeight="1" x14ac:dyDescent="0.2">
      <c r="A604" s="1"/>
      <c r="B604" s="1"/>
      <c r="C604" s="1"/>
      <c r="D604" s="1"/>
      <c r="E604" s="2"/>
      <c r="F604" s="2"/>
      <c r="G604" s="1"/>
      <c r="H604" s="1"/>
      <c r="I604" s="1"/>
      <c r="J604" s="1"/>
      <c r="K604" s="2"/>
      <c r="L604" s="2"/>
      <c r="M604" s="2"/>
      <c r="N604" s="2"/>
      <c r="O604" s="25"/>
      <c r="P604" s="1"/>
      <c r="Q604" s="1"/>
      <c r="R604" s="1"/>
      <c r="S604" s="1"/>
      <c r="T604" s="1"/>
      <c r="U604" s="1"/>
      <c r="V604" s="1"/>
      <c r="W604" s="1"/>
      <c r="X604" s="1"/>
      <c r="Y604" s="1"/>
      <c r="Z604" s="1"/>
    </row>
    <row r="605" spans="1:26" ht="15.75" customHeight="1" x14ac:dyDescent="0.2">
      <c r="A605" s="1"/>
      <c r="B605" s="1"/>
      <c r="C605" s="1"/>
      <c r="D605" s="1"/>
      <c r="E605" s="2"/>
      <c r="F605" s="2"/>
      <c r="G605" s="1"/>
      <c r="H605" s="1"/>
      <c r="I605" s="1"/>
      <c r="J605" s="1"/>
      <c r="K605" s="2"/>
      <c r="L605" s="2"/>
      <c r="M605" s="2"/>
      <c r="N605" s="2"/>
      <c r="O605" s="25"/>
      <c r="P605" s="1"/>
      <c r="Q605" s="1"/>
      <c r="R605" s="1"/>
      <c r="S605" s="1"/>
      <c r="T605" s="1"/>
      <c r="U605" s="1"/>
      <c r="V605" s="1"/>
      <c r="W605" s="1"/>
      <c r="X605" s="1"/>
      <c r="Y605" s="1"/>
      <c r="Z605" s="1"/>
    </row>
    <row r="606" spans="1:26" ht="15.75" customHeight="1" x14ac:dyDescent="0.2">
      <c r="A606" s="1"/>
      <c r="B606" s="1"/>
      <c r="C606" s="1"/>
      <c r="D606" s="1"/>
      <c r="E606" s="2"/>
      <c r="F606" s="2"/>
      <c r="G606" s="1"/>
      <c r="H606" s="1"/>
      <c r="I606" s="1"/>
      <c r="J606" s="1"/>
      <c r="K606" s="2"/>
      <c r="L606" s="2"/>
      <c r="M606" s="2"/>
      <c r="N606" s="2"/>
      <c r="O606" s="25"/>
      <c r="P606" s="1"/>
      <c r="Q606" s="1"/>
      <c r="R606" s="1"/>
      <c r="S606" s="1"/>
      <c r="T606" s="1"/>
      <c r="U606" s="1"/>
      <c r="V606" s="1"/>
      <c r="W606" s="1"/>
      <c r="X606" s="1"/>
      <c r="Y606" s="1"/>
      <c r="Z606" s="1"/>
    </row>
    <row r="607" spans="1:26" ht="15.75" customHeight="1" x14ac:dyDescent="0.2">
      <c r="A607" s="1"/>
      <c r="B607" s="1"/>
      <c r="C607" s="1"/>
      <c r="D607" s="1"/>
      <c r="E607" s="2"/>
      <c r="F607" s="2"/>
      <c r="G607" s="1"/>
      <c r="H607" s="1"/>
      <c r="I607" s="1"/>
      <c r="J607" s="1"/>
      <c r="K607" s="2"/>
      <c r="L607" s="2"/>
      <c r="M607" s="2"/>
      <c r="N607" s="2"/>
      <c r="O607" s="25"/>
      <c r="P607" s="1"/>
      <c r="Q607" s="1"/>
      <c r="R607" s="1"/>
      <c r="S607" s="1"/>
      <c r="T607" s="1"/>
      <c r="U607" s="1"/>
      <c r="V607" s="1"/>
      <c r="W607" s="1"/>
      <c r="X607" s="1"/>
      <c r="Y607" s="1"/>
      <c r="Z607" s="1"/>
    </row>
    <row r="608" spans="1:26" ht="15.75" customHeight="1" x14ac:dyDescent="0.2">
      <c r="A608" s="1"/>
      <c r="B608" s="1"/>
      <c r="C608" s="1"/>
      <c r="D608" s="1"/>
      <c r="E608" s="2"/>
      <c r="F608" s="2"/>
      <c r="G608" s="1"/>
      <c r="H608" s="1"/>
      <c r="I608" s="1"/>
      <c r="J608" s="1"/>
      <c r="K608" s="2"/>
      <c r="L608" s="2"/>
      <c r="M608" s="2"/>
      <c r="N608" s="2"/>
      <c r="O608" s="25"/>
      <c r="P608" s="1"/>
      <c r="Q608" s="1"/>
      <c r="R608" s="1"/>
      <c r="S608" s="1"/>
      <c r="T608" s="1"/>
      <c r="U608" s="1"/>
      <c r="V608" s="1"/>
      <c r="W608" s="1"/>
      <c r="X608" s="1"/>
      <c r="Y608" s="1"/>
      <c r="Z608" s="1"/>
    </row>
    <row r="609" spans="1:26" ht="15.75" customHeight="1" x14ac:dyDescent="0.2">
      <c r="A609" s="1"/>
      <c r="B609" s="1"/>
      <c r="C609" s="1"/>
      <c r="D609" s="1"/>
      <c r="E609" s="2"/>
      <c r="F609" s="2"/>
      <c r="G609" s="1"/>
      <c r="H609" s="1"/>
      <c r="I609" s="1"/>
      <c r="J609" s="1"/>
      <c r="K609" s="2"/>
      <c r="L609" s="2"/>
      <c r="M609" s="2"/>
      <c r="N609" s="2"/>
      <c r="O609" s="25"/>
      <c r="P609" s="1"/>
      <c r="Q609" s="1"/>
      <c r="R609" s="1"/>
      <c r="S609" s="1"/>
      <c r="T609" s="1"/>
      <c r="U609" s="1"/>
      <c r="V609" s="1"/>
      <c r="W609" s="1"/>
      <c r="X609" s="1"/>
      <c r="Y609" s="1"/>
      <c r="Z609" s="1"/>
    </row>
    <row r="610" spans="1:26" ht="15.75" customHeight="1" x14ac:dyDescent="0.2">
      <c r="A610" s="1"/>
      <c r="B610" s="1"/>
      <c r="C610" s="1"/>
      <c r="D610" s="1"/>
      <c r="E610" s="2"/>
      <c r="F610" s="2"/>
      <c r="G610" s="1"/>
      <c r="H610" s="1"/>
      <c r="I610" s="1"/>
      <c r="J610" s="1"/>
      <c r="K610" s="2"/>
      <c r="L610" s="2"/>
      <c r="M610" s="2"/>
      <c r="N610" s="2"/>
      <c r="O610" s="25"/>
      <c r="P610" s="1"/>
      <c r="Q610" s="1"/>
      <c r="R610" s="1"/>
      <c r="S610" s="1"/>
      <c r="T610" s="1"/>
      <c r="U610" s="1"/>
      <c r="V610" s="1"/>
      <c r="W610" s="1"/>
      <c r="X610" s="1"/>
      <c r="Y610" s="1"/>
      <c r="Z610" s="1"/>
    </row>
    <row r="611" spans="1:26" ht="15.75" customHeight="1" x14ac:dyDescent="0.2">
      <c r="A611" s="1"/>
      <c r="B611" s="1"/>
      <c r="C611" s="1"/>
      <c r="D611" s="1"/>
      <c r="E611" s="2"/>
      <c r="F611" s="2"/>
      <c r="G611" s="1"/>
      <c r="H611" s="1"/>
      <c r="I611" s="1"/>
      <c r="J611" s="1"/>
      <c r="K611" s="2"/>
      <c r="L611" s="2"/>
      <c r="M611" s="2"/>
      <c r="N611" s="2"/>
      <c r="O611" s="25"/>
      <c r="P611" s="1"/>
      <c r="Q611" s="1"/>
      <c r="R611" s="1"/>
      <c r="S611" s="1"/>
      <c r="T611" s="1"/>
      <c r="U611" s="1"/>
      <c r="V611" s="1"/>
      <c r="W611" s="1"/>
      <c r="X611" s="1"/>
      <c r="Y611" s="1"/>
      <c r="Z611" s="1"/>
    </row>
    <row r="612" spans="1:26" ht="15.75" customHeight="1" x14ac:dyDescent="0.2">
      <c r="A612" s="1"/>
      <c r="B612" s="1"/>
      <c r="C612" s="1"/>
      <c r="D612" s="1"/>
      <c r="E612" s="2"/>
      <c r="F612" s="2"/>
      <c r="G612" s="1"/>
      <c r="H612" s="1"/>
      <c r="I612" s="1"/>
      <c r="J612" s="1"/>
      <c r="K612" s="2"/>
      <c r="L612" s="2"/>
      <c r="M612" s="2"/>
      <c r="N612" s="2"/>
      <c r="O612" s="25"/>
      <c r="P612" s="1"/>
      <c r="Q612" s="1"/>
      <c r="R612" s="1"/>
      <c r="S612" s="1"/>
      <c r="T612" s="1"/>
      <c r="U612" s="1"/>
      <c r="V612" s="1"/>
      <c r="W612" s="1"/>
      <c r="X612" s="1"/>
      <c r="Y612" s="1"/>
      <c r="Z612" s="1"/>
    </row>
    <row r="613" spans="1:26" ht="15.75" customHeight="1" x14ac:dyDescent="0.2">
      <c r="A613" s="1"/>
      <c r="B613" s="1"/>
      <c r="C613" s="1"/>
      <c r="D613" s="1"/>
      <c r="E613" s="2"/>
      <c r="F613" s="2"/>
      <c r="G613" s="1"/>
      <c r="H613" s="1"/>
      <c r="I613" s="1"/>
      <c r="J613" s="1"/>
      <c r="K613" s="2"/>
      <c r="L613" s="2"/>
      <c r="M613" s="2"/>
      <c r="N613" s="2"/>
      <c r="O613" s="25"/>
      <c r="P613" s="1"/>
      <c r="Q613" s="1"/>
      <c r="R613" s="1"/>
      <c r="S613" s="1"/>
      <c r="T613" s="1"/>
      <c r="U613" s="1"/>
      <c r="V613" s="1"/>
      <c r="W613" s="1"/>
      <c r="X613" s="1"/>
      <c r="Y613" s="1"/>
      <c r="Z613" s="1"/>
    </row>
    <row r="614" spans="1:26" ht="15.75" customHeight="1" x14ac:dyDescent="0.2">
      <c r="A614" s="1"/>
      <c r="B614" s="1"/>
      <c r="C614" s="1"/>
      <c r="D614" s="1"/>
      <c r="E614" s="2"/>
      <c r="F614" s="2"/>
      <c r="G614" s="1"/>
      <c r="H614" s="1"/>
      <c r="I614" s="1"/>
      <c r="J614" s="1"/>
      <c r="K614" s="2"/>
      <c r="L614" s="2"/>
      <c r="M614" s="2"/>
      <c r="N614" s="2"/>
      <c r="O614" s="25"/>
      <c r="P614" s="1"/>
      <c r="Q614" s="1"/>
      <c r="R614" s="1"/>
      <c r="S614" s="1"/>
      <c r="T614" s="1"/>
      <c r="U614" s="1"/>
      <c r="V614" s="1"/>
      <c r="W614" s="1"/>
      <c r="X614" s="1"/>
      <c r="Y614" s="1"/>
      <c r="Z614" s="1"/>
    </row>
    <row r="615" spans="1:26" ht="15.75" customHeight="1" x14ac:dyDescent="0.2">
      <c r="A615" s="1"/>
      <c r="B615" s="1"/>
      <c r="C615" s="1"/>
      <c r="D615" s="1"/>
      <c r="E615" s="2"/>
      <c r="F615" s="2"/>
      <c r="G615" s="1"/>
      <c r="H615" s="1"/>
      <c r="I615" s="1"/>
      <c r="J615" s="1"/>
      <c r="K615" s="2"/>
      <c r="L615" s="2"/>
      <c r="M615" s="2"/>
      <c r="N615" s="2"/>
      <c r="O615" s="25"/>
      <c r="P615" s="1"/>
      <c r="Q615" s="1"/>
      <c r="R615" s="1"/>
      <c r="S615" s="1"/>
      <c r="T615" s="1"/>
      <c r="U615" s="1"/>
      <c r="V615" s="1"/>
      <c r="W615" s="1"/>
      <c r="X615" s="1"/>
      <c r="Y615" s="1"/>
      <c r="Z615" s="1"/>
    </row>
    <row r="616" spans="1:26" ht="15.75" customHeight="1" x14ac:dyDescent="0.2">
      <c r="A616" s="1"/>
      <c r="B616" s="1"/>
      <c r="C616" s="1"/>
      <c r="D616" s="1"/>
      <c r="E616" s="2"/>
      <c r="F616" s="2"/>
      <c r="G616" s="1"/>
      <c r="H616" s="1"/>
      <c r="I616" s="1"/>
      <c r="J616" s="1"/>
      <c r="K616" s="2"/>
      <c r="L616" s="2"/>
      <c r="M616" s="2"/>
      <c r="N616" s="2"/>
      <c r="O616" s="25"/>
      <c r="P616" s="1"/>
      <c r="Q616" s="1"/>
      <c r="R616" s="1"/>
      <c r="S616" s="1"/>
      <c r="T616" s="1"/>
      <c r="U616" s="1"/>
      <c r="V616" s="1"/>
      <c r="W616" s="1"/>
      <c r="X616" s="1"/>
      <c r="Y616" s="1"/>
      <c r="Z616" s="1"/>
    </row>
    <row r="617" spans="1:26" ht="15.75" customHeight="1" x14ac:dyDescent="0.2">
      <c r="A617" s="1"/>
      <c r="B617" s="1"/>
      <c r="C617" s="1"/>
      <c r="D617" s="1"/>
      <c r="E617" s="2"/>
      <c r="F617" s="2"/>
      <c r="G617" s="1"/>
      <c r="H617" s="1"/>
      <c r="I617" s="1"/>
      <c r="J617" s="1"/>
      <c r="K617" s="2"/>
      <c r="L617" s="2"/>
      <c r="M617" s="2"/>
      <c r="N617" s="2"/>
      <c r="O617" s="25"/>
      <c r="P617" s="1"/>
      <c r="Q617" s="1"/>
      <c r="R617" s="1"/>
      <c r="S617" s="1"/>
      <c r="T617" s="1"/>
      <c r="U617" s="1"/>
      <c r="V617" s="1"/>
      <c r="W617" s="1"/>
      <c r="X617" s="1"/>
      <c r="Y617" s="1"/>
      <c r="Z617" s="1"/>
    </row>
    <row r="618" spans="1:26" ht="15.75" customHeight="1" x14ac:dyDescent="0.2">
      <c r="A618" s="1"/>
      <c r="B618" s="1"/>
      <c r="C618" s="1"/>
      <c r="D618" s="1"/>
      <c r="E618" s="2"/>
      <c r="F618" s="2"/>
      <c r="G618" s="1"/>
      <c r="H618" s="1"/>
      <c r="I618" s="1"/>
      <c r="J618" s="1"/>
      <c r="K618" s="2"/>
      <c r="L618" s="2"/>
      <c r="M618" s="2"/>
      <c r="N618" s="2"/>
      <c r="O618" s="25"/>
      <c r="P618" s="1"/>
      <c r="Q618" s="1"/>
      <c r="R618" s="1"/>
      <c r="S618" s="1"/>
      <c r="T618" s="1"/>
      <c r="U618" s="1"/>
      <c r="V618" s="1"/>
      <c r="W618" s="1"/>
      <c r="X618" s="1"/>
      <c r="Y618" s="1"/>
      <c r="Z618" s="1"/>
    </row>
    <row r="619" spans="1:26" ht="15.75" customHeight="1" x14ac:dyDescent="0.2">
      <c r="A619" s="1"/>
      <c r="B619" s="1"/>
      <c r="C619" s="1"/>
      <c r="D619" s="1"/>
      <c r="E619" s="2"/>
      <c r="F619" s="2"/>
      <c r="G619" s="1"/>
      <c r="H619" s="1"/>
      <c r="I619" s="1"/>
      <c r="J619" s="1"/>
      <c r="K619" s="2"/>
      <c r="L619" s="2"/>
      <c r="M619" s="2"/>
      <c r="N619" s="2"/>
      <c r="O619" s="25"/>
      <c r="P619" s="1"/>
      <c r="Q619" s="1"/>
      <c r="R619" s="1"/>
      <c r="S619" s="1"/>
      <c r="T619" s="1"/>
      <c r="U619" s="1"/>
      <c r="V619" s="1"/>
      <c r="W619" s="1"/>
      <c r="X619" s="1"/>
      <c r="Y619" s="1"/>
      <c r="Z619" s="1"/>
    </row>
    <row r="620" spans="1:26" ht="15.75" customHeight="1" x14ac:dyDescent="0.2">
      <c r="A620" s="1"/>
      <c r="B620" s="1"/>
      <c r="C620" s="1"/>
      <c r="D620" s="1"/>
      <c r="E620" s="2"/>
      <c r="F620" s="2"/>
      <c r="G620" s="1"/>
      <c r="H620" s="1"/>
      <c r="I620" s="1"/>
      <c r="J620" s="1"/>
      <c r="K620" s="2"/>
      <c r="L620" s="2"/>
      <c r="M620" s="2"/>
      <c r="N620" s="2"/>
      <c r="O620" s="25"/>
      <c r="P620" s="1"/>
      <c r="Q620" s="1"/>
      <c r="R620" s="1"/>
      <c r="S620" s="1"/>
      <c r="T620" s="1"/>
      <c r="U620" s="1"/>
      <c r="V620" s="1"/>
      <c r="W620" s="1"/>
      <c r="X620" s="1"/>
      <c r="Y620" s="1"/>
      <c r="Z620" s="1"/>
    </row>
    <row r="621" spans="1:26" ht="15.75" customHeight="1" x14ac:dyDescent="0.2">
      <c r="A621" s="1"/>
      <c r="B621" s="1"/>
      <c r="C621" s="1"/>
      <c r="D621" s="1"/>
      <c r="E621" s="2"/>
      <c r="F621" s="2"/>
      <c r="G621" s="1"/>
      <c r="H621" s="1"/>
      <c r="I621" s="1"/>
      <c r="J621" s="1"/>
      <c r="K621" s="2"/>
      <c r="L621" s="2"/>
      <c r="M621" s="2"/>
      <c r="N621" s="2"/>
      <c r="O621" s="25"/>
      <c r="P621" s="1"/>
      <c r="Q621" s="1"/>
      <c r="R621" s="1"/>
      <c r="S621" s="1"/>
      <c r="T621" s="1"/>
      <c r="U621" s="1"/>
      <c r="V621" s="1"/>
      <c r="W621" s="1"/>
      <c r="X621" s="1"/>
      <c r="Y621" s="1"/>
      <c r="Z621" s="1"/>
    </row>
    <row r="622" spans="1:26" ht="15.75" customHeight="1" x14ac:dyDescent="0.2">
      <c r="A622" s="1"/>
      <c r="B622" s="1"/>
      <c r="C622" s="1"/>
      <c r="D622" s="1"/>
      <c r="E622" s="2"/>
      <c r="F622" s="2"/>
      <c r="G622" s="1"/>
      <c r="H622" s="1"/>
      <c r="I622" s="1"/>
      <c r="J622" s="1"/>
      <c r="K622" s="2"/>
      <c r="L622" s="2"/>
      <c r="M622" s="2"/>
      <c r="N622" s="2"/>
      <c r="O622" s="25"/>
      <c r="P622" s="1"/>
      <c r="Q622" s="1"/>
      <c r="R622" s="1"/>
      <c r="S622" s="1"/>
      <c r="T622" s="1"/>
      <c r="U622" s="1"/>
      <c r="V622" s="1"/>
      <c r="W622" s="1"/>
      <c r="X622" s="1"/>
      <c r="Y622" s="1"/>
      <c r="Z622" s="1"/>
    </row>
    <row r="623" spans="1:26" ht="15.75" customHeight="1" x14ac:dyDescent="0.2">
      <c r="A623" s="1"/>
      <c r="B623" s="1"/>
      <c r="C623" s="1"/>
      <c r="D623" s="1"/>
      <c r="E623" s="2"/>
      <c r="F623" s="2"/>
      <c r="G623" s="1"/>
      <c r="H623" s="1"/>
      <c r="I623" s="1"/>
      <c r="J623" s="1"/>
      <c r="K623" s="2"/>
      <c r="L623" s="2"/>
      <c r="M623" s="2"/>
      <c r="N623" s="2"/>
      <c r="O623" s="25"/>
      <c r="P623" s="1"/>
      <c r="Q623" s="1"/>
      <c r="R623" s="1"/>
      <c r="S623" s="1"/>
      <c r="T623" s="1"/>
      <c r="U623" s="1"/>
      <c r="V623" s="1"/>
      <c r="W623" s="1"/>
      <c r="X623" s="1"/>
      <c r="Y623" s="1"/>
      <c r="Z623" s="1"/>
    </row>
    <row r="624" spans="1:26" ht="15.75" customHeight="1" x14ac:dyDescent="0.2">
      <c r="A624" s="1"/>
      <c r="B624" s="1"/>
      <c r="C624" s="1"/>
      <c r="D624" s="1"/>
      <c r="E624" s="2"/>
      <c r="F624" s="2"/>
      <c r="G624" s="1"/>
      <c r="H624" s="1"/>
      <c r="I624" s="1"/>
      <c r="J624" s="1"/>
      <c r="K624" s="2"/>
      <c r="L624" s="2"/>
      <c r="M624" s="2"/>
      <c r="N624" s="2"/>
      <c r="O624" s="25"/>
      <c r="P624" s="1"/>
      <c r="Q624" s="1"/>
      <c r="R624" s="1"/>
      <c r="S624" s="1"/>
      <c r="T624" s="1"/>
      <c r="U624" s="1"/>
      <c r="V624" s="1"/>
      <c r="W624" s="1"/>
      <c r="X624" s="1"/>
      <c r="Y624" s="1"/>
      <c r="Z624" s="1"/>
    </row>
    <row r="625" spans="1:26" ht="15.75" customHeight="1" x14ac:dyDescent="0.2">
      <c r="A625" s="1"/>
      <c r="B625" s="1"/>
      <c r="C625" s="1"/>
      <c r="D625" s="1"/>
      <c r="E625" s="2"/>
      <c r="F625" s="2"/>
      <c r="G625" s="1"/>
      <c r="H625" s="1"/>
      <c r="I625" s="1"/>
      <c r="J625" s="1"/>
      <c r="K625" s="2"/>
      <c r="L625" s="2"/>
      <c r="M625" s="2"/>
      <c r="N625" s="2"/>
      <c r="O625" s="25"/>
      <c r="P625" s="1"/>
      <c r="Q625" s="1"/>
      <c r="R625" s="1"/>
      <c r="S625" s="1"/>
      <c r="T625" s="1"/>
      <c r="U625" s="1"/>
      <c r="V625" s="1"/>
      <c r="W625" s="1"/>
      <c r="X625" s="1"/>
      <c r="Y625" s="1"/>
      <c r="Z625" s="1"/>
    </row>
    <row r="626" spans="1:26" ht="15.75" customHeight="1" x14ac:dyDescent="0.2">
      <c r="A626" s="1"/>
      <c r="B626" s="1"/>
      <c r="C626" s="1"/>
      <c r="D626" s="1"/>
      <c r="E626" s="2"/>
      <c r="F626" s="2"/>
      <c r="G626" s="1"/>
      <c r="H626" s="1"/>
      <c r="I626" s="1"/>
      <c r="J626" s="1"/>
      <c r="K626" s="2"/>
      <c r="L626" s="2"/>
      <c r="M626" s="2"/>
      <c r="N626" s="2"/>
      <c r="O626" s="25"/>
      <c r="P626" s="1"/>
      <c r="Q626" s="1"/>
      <c r="R626" s="1"/>
      <c r="S626" s="1"/>
      <c r="T626" s="1"/>
      <c r="U626" s="1"/>
      <c r="V626" s="1"/>
      <c r="W626" s="1"/>
      <c r="X626" s="1"/>
      <c r="Y626" s="1"/>
      <c r="Z626" s="1"/>
    </row>
    <row r="627" spans="1:26" ht="15.75" customHeight="1" x14ac:dyDescent="0.2">
      <c r="A627" s="1"/>
      <c r="B627" s="1"/>
      <c r="C627" s="1"/>
      <c r="D627" s="1"/>
      <c r="E627" s="2"/>
      <c r="F627" s="2"/>
      <c r="G627" s="1"/>
      <c r="H627" s="1"/>
      <c r="I627" s="1"/>
      <c r="J627" s="1"/>
      <c r="K627" s="2"/>
      <c r="L627" s="2"/>
      <c r="M627" s="2"/>
      <c r="N627" s="2"/>
      <c r="O627" s="25"/>
      <c r="P627" s="1"/>
      <c r="Q627" s="1"/>
      <c r="R627" s="1"/>
      <c r="S627" s="1"/>
      <c r="T627" s="1"/>
      <c r="U627" s="1"/>
      <c r="V627" s="1"/>
      <c r="W627" s="1"/>
      <c r="X627" s="1"/>
      <c r="Y627" s="1"/>
      <c r="Z627" s="1"/>
    </row>
    <row r="628" spans="1:26" ht="15.75" customHeight="1" x14ac:dyDescent="0.2">
      <c r="A628" s="1"/>
      <c r="B628" s="1"/>
      <c r="C628" s="1"/>
      <c r="D628" s="1"/>
      <c r="E628" s="2"/>
      <c r="F628" s="2"/>
      <c r="G628" s="1"/>
      <c r="H628" s="1"/>
      <c r="I628" s="1"/>
      <c r="J628" s="1"/>
      <c r="K628" s="2"/>
      <c r="L628" s="2"/>
      <c r="M628" s="2"/>
      <c r="N628" s="2"/>
      <c r="O628" s="25"/>
      <c r="P628" s="1"/>
      <c r="Q628" s="1"/>
      <c r="R628" s="1"/>
      <c r="S628" s="1"/>
      <c r="T628" s="1"/>
      <c r="U628" s="1"/>
      <c r="V628" s="1"/>
      <c r="W628" s="1"/>
      <c r="X628" s="1"/>
      <c r="Y628" s="1"/>
      <c r="Z628" s="1"/>
    </row>
    <row r="629" spans="1:26" ht="15.75" customHeight="1" x14ac:dyDescent="0.2">
      <c r="A629" s="1"/>
      <c r="B629" s="1"/>
      <c r="C629" s="1"/>
      <c r="D629" s="1"/>
      <c r="E629" s="2"/>
      <c r="F629" s="2"/>
      <c r="G629" s="1"/>
      <c r="H629" s="1"/>
      <c r="I629" s="1"/>
      <c r="J629" s="1"/>
      <c r="K629" s="2"/>
      <c r="L629" s="2"/>
      <c r="M629" s="2"/>
      <c r="N629" s="2"/>
      <c r="O629" s="25"/>
      <c r="P629" s="1"/>
      <c r="Q629" s="1"/>
      <c r="R629" s="1"/>
      <c r="S629" s="1"/>
      <c r="T629" s="1"/>
      <c r="U629" s="1"/>
      <c r="V629" s="1"/>
      <c r="W629" s="1"/>
      <c r="X629" s="1"/>
      <c r="Y629" s="1"/>
      <c r="Z629" s="1"/>
    </row>
    <row r="630" spans="1:26" ht="15.75" customHeight="1" x14ac:dyDescent="0.2">
      <c r="A630" s="1"/>
      <c r="B630" s="1"/>
      <c r="C630" s="1"/>
      <c r="D630" s="1"/>
      <c r="E630" s="2"/>
      <c r="F630" s="2"/>
      <c r="G630" s="1"/>
      <c r="H630" s="1"/>
      <c r="I630" s="1"/>
      <c r="J630" s="1"/>
      <c r="K630" s="2"/>
      <c r="L630" s="2"/>
      <c r="M630" s="2"/>
      <c r="N630" s="2"/>
      <c r="O630" s="25"/>
      <c r="P630" s="1"/>
      <c r="Q630" s="1"/>
      <c r="R630" s="1"/>
      <c r="S630" s="1"/>
      <c r="T630" s="1"/>
      <c r="U630" s="1"/>
      <c r="V630" s="1"/>
      <c r="W630" s="1"/>
      <c r="X630" s="1"/>
      <c r="Y630" s="1"/>
      <c r="Z630" s="1"/>
    </row>
    <row r="631" spans="1:26" ht="15.75" customHeight="1" x14ac:dyDescent="0.2">
      <c r="A631" s="1"/>
      <c r="B631" s="1"/>
      <c r="C631" s="1"/>
      <c r="D631" s="1"/>
      <c r="E631" s="2"/>
      <c r="F631" s="2"/>
      <c r="G631" s="1"/>
      <c r="H631" s="1"/>
      <c r="I631" s="1"/>
      <c r="J631" s="1"/>
      <c r="K631" s="2"/>
      <c r="L631" s="2"/>
      <c r="M631" s="2"/>
      <c r="N631" s="2"/>
      <c r="O631" s="25"/>
      <c r="P631" s="1"/>
      <c r="Q631" s="1"/>
      <c r="R631" s="1"/>
      <c r="S631" s="1"/>
      <c r="T631" s="1"/>
      <c r="U631" s="1"/>
      <c r="V631" s="1"/>
      <c r="W631" s="1"/>
      <c r="X631" s="1"/>
      <c r="Y631" s="1"/>
      <c r="Z631" s="1"/>
    </row>
    <row r="632" spans="1:26" ht="15.75" customHeight="1" x14ac:dyDescent="0.2">
      <c r="A632" s="1"/>
      <c r="B632" s="1"/>
      <c r="C632" s="1"/>
      <c r="D632" s="1"/>
      <c r="E632" s="2"/>
      <c r="F632" s="2"/>
      <c r="G632" s="1"/>
      <c r="H632" s="1"/>
      <c r="I632" s="1"/>
      <c r="J632" s="1"/>
      <c r="K632" s="2"/>
      <c r="L632" s="2"/>
      <c r="M632" s="2"/>
      <c r="N632" s="2"/>
      <c r="O632" s="25"/>
      <c r="P632" s="1"/>
      <c r="Q632" s="1"/>
      <c r="R632" s="1"/>
      <c r="S632" s="1"/>
      <c r="T632" s="1"/>
      <c r="U632" s="1"/>
      <c r="V632" s="1"/>
      <c r="W632" s="1"/>
      <c r="X632" s="1"/>
      <c r="Y632" s="1"/>
      <c r="Z632" s="1"/>
    </row>
    <row r="633" spans="1:26" ht="15.75" customHeight="1" x14ac:dyDescent="0.2">
      <c r="A633" s="1"/>
      <c r="B633" s="1"/>
      <c r="C633" s="1"/>
      <c r="D633" s="1"/>
      <c r="E633" s="2"/>
      <c r="F633" s="2"/>
      <c r="G633" s="1"/>
      <c r="H633" s="1"/>
      <c r="I633" s="1"/>
      <c r="J633" s="1"/>
      <c r="K633" s="2"/>
      <c r="L633" s="2"/>
      <c r="M633" s="2"/>
      <c r="N633" s="2"/>
      <c r="O633" s="25"/>
      <c r="P633" s="1"/>
      <c r="Q633" s="1"/>
      <c r="R633" s="1"/>
      <c r="S633" s="1"/>
      <c r="T633" s="1"/>
      <c r="U633" s="1"/>
      <c r="V633" s="1"/>
      <c r="W633" s="1"/>
      <c r="X633" s="1"/>
      <c r="Y633" s="1"/>
      <c r="Z633" s="1"/>
    </row>
    <row r="634" spans="1:26" ht="15.75" customHeight="1" x14ac:dyDescent="0.2">
      <c r="A634" s="1"/>
      <c r="B634" s="1"/>
      <c r="C634" s="1"/>
      <c r="D634" s="1"/>
      <c r="E634" s="2"/>
      <c r="F634" s="2"/>
      <c r="G634" s="1"/>
      <c r="H634" s="1"/>
      <c r="I634" s="1"/>
      <c r="J634" s="1"/>
      <c r="K634" s="2"/>
      <c r="L634" s="2"/>
      <c r="M634" s="2"/>
      <c r="N634" s="2"/>
      <c r="O634" s="25"/>
      <c r="P634" s="1"/>
      <c r="Q634" s="1"/>
      <c r="R634" s="1"/>
      <c r="S634" s="1"/>
      <c r="T634" s="1"/>
      <c r="U634" s="1"/>
      <c r="V634" s="1"/>
      <c r="W634" s="1"/>
      <c r="X634" s="1"/>
      <c r="Y634" s="1"/>
      <c r="Z634" s="1"/>
    </row>
    <row r="635" spans="1:26" ht="15.75" customHeight="1" x14ac:dyDescent="0.2">
      <c r="A635" s="1"/>
      <c r="B635" s="1"/>
      <c r="C635" s="1"/>
      <c r="D635" s="1"/>
      <c r="E635" s="2"/>
      <c r="F635" s="2"/>
      <c r="G635" s="1"/>
      <c r="H635" s="1"/>
      <c r="I635" s="1"/>
      <c r="J635" s="1"/>
      <c r="K635" s="2"/>
      <c r="L635" s="2"/>
      <c r="M635" s="2"/>
      <c r="N635" s="2"/>
      <c r="O635" s="25"/>
      <c r="P635" s="1"/>
      <c r="Q635" s="1"/>
      <c r="R635" s="1"/>
      <c r="S635" s="1"/>
      <c r="T635" s="1"/>
      <c r="U635" s="1"/>
      <c r="V635" s="1"/>
      <c r="W635" s="1"/>
      <c r="X635" s="1"/>
      <c r="Y635" s="1"/>
      <c r="Z635" s="1"/>
    </row>
    <row r="636" spans="1:26" ht="15.75" customHeight="1" x14ac:dyDescent="0.2">
      <c r="A636" s="1"/>
      <c r="B636" s="1"/>
      <c r="C636" s="1"/>
      <c r="D636" s="1"/>
      <c r="E636" s="2"/>
      <c r="F636" s="2"/>
      <c r="G636" s="1"/>
      <c r="H636" s="1"/>
      <c r="I636" s="1"/>
      <c r="J636" s="1"/>
      <c r="K636" s="2"/>
      <c r="L636" s="2"/>
      <c r="M636" s="2"/>
      <c r="N636" s="2"/>
      <c r="O636" s="25"/>
      <c r="P636" s="1"/>
      <c r="Q636" s="1"/>
      <c r="R636" s="1"/>
      <c r="S636" s="1"/>
      <c r="T636" s="1"/>
      <c r="U636" s="1"/>
      <c r="V636" s="1"/>
      <c r="W636" s="1"/>
      <c r="X636" s="1"/>
      <c r="Y636" s="1"/>
      <c r="Z636" s="1"/>
    </row>
    <row r="637" spans="1:26" ht="15.75" customHeight="1" x14ac:dyDescent="0.2">
      <c r="A637" s="1"/>
      <c r="B637" s="1"/>
      <c r="C637" s="1"/>
      <c r="D637" s="1"/>
      <c r="E637" s="2"/>
      <c r="F637" s="2"/>
      <c r="G637" s="1"/>
      <c r="H637" s="1"/>
      <c r="I637" s="1"/>
      <c r="J637" s="1"/>
      <c r="K637" s="2"/>
      <c r="L637" s="2"/>
      <c r="M637" s="2"/>
      <c r="N637" s="2"/>
      <c r="O637" s="25"/>
      <c r="P637" s="1"/>
      <c r="Q637" s="1"/>
      <c r="R637" s="1"/>
      <c r="S637" s="1"/>
      <c r="T637" s="1"/>
      <c r="U637" s="1"/>
      <c r="V637" s="1"/>
      <c r="W637" s="1"/>
      <c r="X637" s="1"/>
      <c r="Y637" s="1"/>
      <c r="Z637" s="1"/>
    </row>
    <row r="638" spans="1:26" ht="15.75" customHeight="1" x14ac:dyDescent="0.2">
      <c r="A638" s="1"/>
      <c r="B638" s="1"/>
      <c r="C638" s="1"/>
      <c r="D638" s="1"/>
      <c r="E638" s="2"/>
      <c r="F638" s="2"/>
      <c r="G638" s="1"/>
      <c r="H638" s="1"/>
      <c r="I638" s="1"/>
      <c r="J638" s="1"/>
      <c r="K638" s="2"/>
      <c r="L638" s="2"/>
      <c r="M638" s="2"/>
      <c r="N638" s="2"/>
      <c r="O638" s="25"/>
      <c r="P638" s="1"/>
      <c r="Q638" s="1"/>
      <c r="R638" s="1"/>
      <c r="S638" s="1"/>
      <c r="T638" s="1"/>
      <c r="U638" s="1"/>
      <c r="V638" s="1"/>
      <c r="W638" s="1"/>
      <c r="X638" s="1"/>
      <c r="Y638" s="1"/>
      <c r="Z638" s="1"/>
    </row>
    <row r="639" spans="1:26" ht="15.75" customHeight="1" x14ac:dyDescent="0.2">
      <c r="A639" s="1"/>
      <c r="B639" s="1"/>
      <c r="C639" s="1"/>
      <c r="D639" s="1"/>
      <c r="E639" s="2"/>
      <c r="F639" s="2"/>
      <c r="G639" s="1"/>
      <c r="H639" s="1"/>
      <c r="I639" s="1"/>
      <c r="J639" s="1"/>
      <c r="K639" s="2"/>
      <c r="L639" s="2"/>
      <c r="M639" s="2"/>
      <c r="N639" s="2"/>
      <c r="O639" s="25"/>
      <c r="P639" s="1"/>
      <c r="Q639" s="1"/>
      <c r="R639" s="1"/>
      <c r="S639" s="1"/>
      <c r="T639" s="1"/>
      <c r="U639" s="1"/>
      <c r="V639" s="1"/>
      <c r="W639" s="1"/>
      <c r="X639" s="1"/>
      <c r="Y639" s="1"/>
      <c r="Z639" s="1"/>
    </row>
    <row r="640" spans="1:26" ht="15.75" customHeight="1" x14ac:dyDescent="0.2">
      <c r="A640" s="1"/>
      <c r="B640" s="1"/>
      <c r="C640" s="1"/>
      <c r="D640" s="1"/>
      <c r="E640" s="2"/>
      <c r="F640" s="2"/>
      <c r="G640" s="1"/>
      <c r="H640" s="1"/>
      <c r="I640" s="1"/>
      <c r="J640" s="1"/>
      <c r="K640" s="2"/>
      <c r="L640" s="2"/>
      <c r="M640" s="2"/>
      <c r="N640" s="2"/>
      <c r="O640" s="25"/>
      <c r="P640" s="1"/>
      <c r="Q640" s="1"/>
      <c r="R640" s="1"/>
      <c r="S640" s="1"/>
      <c r="T640" s="1"/>
      <c r="U640" s="1"/>
      <c r="V640" s="1"/>
      <c r="W640" s="1"/>
      <c r="X640" s="1"/>
      <c r="Y640" s="1"/>
      <c r="Z640" s="1"/>
    </row>
    <row r="641" spans="1:26" ht="15.75" customHeight="1" x14ac:dyDescent="0.2">
      <c r="A641" s="1"/>
      <c r="B641" s="1"/>
      <c r="C641" s="1"/>
      <c r="D641" s="1"/>
      <c r="E641" s="2"/>
      <c r="F641" s="2"/>
      <c r="G641" s="1"/>
      <c r="H641" s="1"/>
      <c r="I641" s="1"/>
      <c r="J641" s="1"/>
      <c r="K641" s="2"/>
      <c r="L641" s="2"/>
      <c r="M641" s="2"/>
      <c r="N641" s="2"/>
      <c r="O641" s="25"/>
      <c r="P641" s="1"/>
      <c r="Q641" s="1"/>
      <c r="R641" s="1"/>
      <c r="S641" s="1"/>
      <c r="T641" s="1"/>
      <c r="U641" s="1"/>
      <c r="V641" s="1"/>
      <c r="W641" s="1"/>
      <c r="X641" s="1"/>
      <c r="Y641" s="1"/>
      <c r="Z641" s="1"/>
    </row>
    <row r="642" spans="1:26" ht="15.75" customHeight="1" x14ac:dyDescent="0.2">
      <c r="A642" s="1"/>
      <c r="B642" s="1"/>
      <c r="C642" s="1"/>
      <c r="D642" s="1"/>
      <c r="E642" s="2"/>
      <c r="F642" s="2"/>
      <c r="G642" s="1"/>
      <c r="H642" s="1"/>
      <c r="I642" s="1"/>
      <c r="J642" s="1"/>
      <c r="K642" s="2"/>
      <c r="L642" s="2"/>
      <c r="M642" s="2"/>
      <c r="N642" s="2"/>
      <c r="O642" s="25"/>
      <c r="P642" s="1"/>
      <c r="Q642" s="1"/>
      <c r="R642" s="1"/>
      <c r="S642" s="1"/>
      <c r="T642" s="1"/>
      <c r="U642" s="1"/>
      <c r="V642" s="1"/>
      <c r="W642" s="1"/>
      <c r="X642" s="1"/>
      <c r="Y642" s="1"/>
      <c r="Z642" s="1"/>
    </row>
    <row r="643" spans="1:26" ht="15.75" customHeight="1" x14ac:dyDescent="0.2">
      <c r="A643" s="1"/>
      <c r="B643" s="1"/>
      <c r="C643" s="1"/>
      <c r="D643" s="1"/>
      <c r="E643" s="2"/>
      <c r="F643" s="2"/>
      <c r="G643" s="1"/>
      <c r="H643" s="1"/>
      <c r="I643" s="1"/>
      <c r="J643" s="1"/>
      <c r="K643" s="2"/>
      <c r="L643" s="2"/>
      <c r="M643" s="2"/>
      <c r="N643" s="2"/>
      <c r="O643" s="25"/>
      <c r="P643" s="1"/>
      <c r="Q643" s="1"/>
      <c r="R643" s="1"/>
      <c r="S643" s="1"/>
      <c r="T643" s="1"/>
      <c r="U643" s="1"/>
      <c r="V643" s="1"/>
      <c r="W643" s="1"/>
      <c r="X643" s="1"/>
      <c r="Y643" s="1"/>
      <c r="Z643" s="1"/>
    </row>
    <row r="644" spans="1:26" ht="15.75" customHeight="1" x14ac:dyDescent="0.2">
      <c r="A644" s="1"/>
      <c r="B644" s="1"/>
      <c r="C644" s="1"/>
      <c r="D644" s="1"/>
      <c r="E644" s="2"/>
      <c r="F644" s="2"/>
      <c r="G644" s="1"/>
      <c r="H644" s="1"/>
      <c r="I644" s="1"/>
      <c r="J644" s="1"/>
      <c r="K644" s="2"/>
      <c r="L644" s="2"/>
      <c r="M644" s="2"/>
      <c r="N644" s="2"/>
      <c r="O644" s="25"/>
      <c r="P644" s="1"/>
      <c r="Q644" s="1"/>
      <c r="R644" s="1"/>
      <c r="S644" s="1"/>
      <c r="T644" s="1"/>
      <c r="U644" s="1"/>
      <c r="V644" s="1"/>
      <c r="W644" s="1"/>
      <c r="X644" s="1"/>
      <c r="Y644" s="1"/>
      <c r="Z644" s="1"/>
    </row>
    <row r="645" spans="1:26" ht="15.75" customHeight="1" x14ac:dyDescent="0.2">
      <c r="A645" s="1"/>
      <c r="B645" s="1"/>
      <c r="C645" s="1"/>
      <c r="D645" s="1"/>
      <c r="E645" s="2"/>
      <c r="F645" s="2"/>
      <c r="G645" s="1"/>
      <c r="H645" s="1"/>
      <c r="I645" s="1"/>
      <c r="J645" s="1"/>
      <c r="K645" s="2"/>
      <c r="L645" s="2"/>
      <c r="M645" s="2"/>
      <c r="N645" s="2"/>
      <c r="O645" s="25"/>
      <c r="P645" s="1"/>
      <c r="Q645" s="1"/>
      <c r="R645" s="1"/>
      <c r="S645" s="1"/>
      <c r="T645" s="1"/>
      <c r="U645" s="1"/>
      <c r="V645" s="1"/>
      <c r="W645" s="1"/>
      <c r="X645" s="1"/>
      <c r="Y645" s="1"/>
      <c r="Z645" s="1"/>
    </row>
    <row r="646" spans="1:26" ht="15.75" customHeight="1" x14ac:dyDescent="0.2">
      <c r="A646" s="1"/>
      <c r="B646" s="1"/>
      <c r="C646" s="1"/>
      <c r="D646" s="1"/>
      <c r="E646" s="2"/>
      <c r="F646" s="2"/>
      <c r="G646" s="1"/>
      <c r="H646" s="1"/>
      <c r="I646" s="1"/>
      <c r="J646" s="1"/>
      <c r="K646" s="2"/>
      <c r="L646" s="2"/>
      <c r="M646" s="2"/>
      <c r="N646" s="2"/>
      <c r="O646" s="25"/>
      <c r="P646" s="1"/>
      <c r="Q646" s="1"/>
      <c r="R646" s="1"/>
      <c r="S646" s="1"/>
      <c r="T646" s="1"/>
      <c r="U646" s="1"/>
      <c r="V646" s="1"/>
      <c r="W646" s="1"/>
      <c r="X646" s="1"/>
      <c r="Y646" s="1"/>
      <c r="Z646" s="1"/>
    </row>
    <row r="647" spans="1:26" ht="15.75" customHeight="1" x14ac:dyDescent="0.2">
      <c r="A647" s="1"/>
      <c r="B647" s="1"/>
      <c r="C647" s="1"/>
      <c r="D647" s="1"/>
      <c r="E647" s="2"/>
      <c r="F647" s="2"/>
      <c r="G647" s="1"/>
      <c r="H647" s="1"/>
      <c r="I647" s="1"/>
      <c r="J647" s="1"/>
      <c r="K647" s="2"/>
      <c r="L647" s="2"/>
      <c r="M647" s="2"/>
      <c r="N647" s="2"/>
      <c r="O647" s="25"/>
      <c r="P647" s="1"/>
      <c r="Q647" s="1"/>
      <c r="R647" s="1"/>
      <c r="S647" s="1"/>
      <c r="T647" s="1"/>
      <c r="U647" s="1"/>
      <c r="V647" s="1"/>
      <c r="W647" s="1"/>
      <c r="X647" s="1"/>
      <c r="Y647" s="1"/>
      <c r="Z647" s="1"/>
    </row>
    <row r="648" spans="1:26" ht="15.75" customHeight="1" x14ac:dyDescent="0.2">
      <c r="A648" s="1"/>
      <c r="B648" s="1"/>
      <c r="C648" s="1"/>
      <c r="D648" s="1"/>
      <c r="E648" s="2"/>
      <c r="F648" s="2"/>
      <c r="G648" s="1"/>
      <c r="H648" s="1"/>
      <c r="I648" s="1"/>
      <c r="J648" s="1"/>
      <c r="K648" s="2"/>
      <c r="L648" s="2"/>
      <c r="M648" s="2"/>
      <c r="N648" s="2"/>
      <c r="O648" s="25"/>
      <c r="P648" s="1"/>
      <c r="Q648" s="1"/>
      <c r="R648" s="1"/>
      <c r="S648" s="1"/>
      <c r="T648" s="1"/>
      <c r="U648" s="1"/>
      <c r="V648" s="1"/>
      <c r="W648" s="1"/>
      <c r="X648" s="1"/>
      <c r="Y648" s="1"/>
      <c r="Z648" s="1"/>
    </row>
    <row r="649" spans="1:26" ht="15.75" customHeight="1" x14ac:dyDescent="0.2">
      <c r="A649" s="1"/>
      <c r="B649" s="1"/>
      <c r="C649" s="1"/>
      <c r="D649" s="1"/>
      <c r="E649" s="2"/>
      <c r="F649" s="2"/>
      <c r="G649" s="1"/>
      <c r="H649" s="1"/>
      <c r="I649" s="1"/>
      <c r="J649" s="1"/>
      <c r="K649" s="2"/>
      <c r="L649" s="2"/>
      <c r="M649" s="2"/>
      <c r="N649" s="2"/>
      <c r="O649" s="25"/>
      <c r="P649" s="1"/>
      <c r="Q649" s="1"/>
      <c r="R649" s="1"/>
      <c r="S649" s="1"/>
      <c r="T649" s="1"/>
      <c r="U649" s="1"/>
      <c r="V649" s="1"/>
      <c r="W649" s="1"/>
      <c r="X649" s="1"/>
      <c r="Y649" s="1"/>
      <c r="Z649" s="1"/>
    </row>
    <row r="650" spans="1:26" ht="15.75" customHeight="1" x14ac:dyDescent="0.2">
      <c r="A650" s="1"/>
      <c r="B650" s="1"/>
      <c r="C650" s="1"/>
      <c r="D650" s="1"/>
      <c r="E650" s="2"/>
      <c r="F650" s="2"/>
      <c r="G650" s="1"/>
      <c r="H650" s="1"/>
      <c r="I650" s="1"/>
      <c r="J650" s="1"/>
      <c r="K650" s="2"/>
      <c r="L650" s="2"/>
      <c r="M650" s="2"/>
      <c r="N650" s="2"/>
      <c r="O650" s="25"/>
      <c r="P650" s="1"/>
      <c r="Q650" s="1"/>
      <c r="R650" s="1"/>
      <c r="S650" s="1"/>
      <c r="T650" s="1"/>
      <c r="U650" s="1"/>
      <c r="V650" s="1"/>
      <c r="W650" s="1"/>
      <c r="X650" s="1"/>
      <c r="Y650" s="1"/>
      <c r="Z650" s="1"/>
    </row>
    <row r="651" spans="1:26" ht="15.75" customHeight="1" x14ac:dyDescent="0.2">
      <c r="A651" s="1"/>
      <c r="B651" s="1"/>
      <c r="C651" s="1"/>
      <c r="D651" s="1"/>
      <c r="E651" s="2"/>
      <c r="F651" s="2"/>
      <c r="G651" s="1"/>
      <c r="H651" s="1"/>
      <c r="I651" s="1"/>
      <c r="J651" s="1"/>
      <c r="K651" s="2"/>
      <c r="L651" s="2"/>
      <c r="M651" s="2"/>
      <c r="N651" s="2"/>
      <c r="O651" s="25"/>
      <c r="P651" s="1"/>
      <c r="Q651" s="1"/>
      <c r="R651" s="1"/>
      <c r="S651" s="1"/>
      <c r="T651" s="1"/>
      <c r="U651" s="1"/>
      <c r="V651" s="1"/>
      <c r="W651" s="1"/>
      <c r="X651" s="1"/>
      <c r="Y651" s="1"/>
      <c r="Z651" s="1"/>
    </row>
    <row r="652" spans="1:26" ht="15.75" customHeight="1" x14ac:dyDescent="0.2">
      <c r="A652" s="1"/>
      <c r="B652" s="1"/>
      <c r="C652" s="1"/>
      <c r="D652" s="1"/>
      <c r="E652" s="2"/>
      <c r="F652" s="2"/>
      <c r="G652" s="1"/>
      <c r="H652" s="1"/>
      <c r="I652" s="1"/>
      <c r="J652" s="1"/>
      <c r="K652" s="2"/>
      <c r="L652" s="2"/>
      <c r="M652" s="2"/>
      <c r="N652" s="2"/>
      <c r="O652" s="25"/>
      <c r="P652" s="1"/>
      <c r="Q652" s="1"/>
      <c r="R652" s="1"/>
      <c r="S652" s="1"/>
      <c r="T652" s="1"/>
      <c r="U652" s="1"/>
      <c r="V652" s="1"/>
      <c r="W652" s="1"/>
      <c r="X652" s="1"/>
      <c r="Y652" s="1"/>
      <c r="Z652" s="1"/>
    </row>
    <row r="653" spans="1:26" ht="15.75" customHeight="1" x14ac:dyDescent="0.2">
      <c r="A653" s="1"/>
      <c r="B653" s="1"/>
      <c r="C653" s="1"/>
      <c r="D653" s="1"/>
      <c r="E653" s="2"/>
      <c r="F653" s="2"/>
      <c r="G653" s="1"/>
      <c r="H653" s="1"/>
      <c r="I653" s="1"/>
      <c r="J653" s="1"/>
      <c r="K653" s="2"/>
      <c r="L653" s="2"/>
      <c r="M653" s="2"/>
      <c r="N653" s="2"/>
      <c r="O653" s="25"/>
      <c r="P653" s="1"/>
      <c r="Q653" s="1"/>
      <c r="R653" s="1"/>
      <c r="S653" s="1"/>
      <c r="T653" s="1"/>
      <c r="U653" s="1"/>
      <c r="V653" s="1"/>
      <c r="W653" s="1"/>
      <c r="X653" s="1"/>
      <c r="Y653" s="1"/>
      <c r="Z653" s="1"/>
    </row>
    <row r="654" spans="1:26" ht="15.75" customHeight="1" x14ac:dyDescent="0.2">
      <c r="A654" s="1"/>
      <c r="B654" s="1"/>
      <c r="C654" s="1"/>
      <c r="D654" s="1"/>
      <c r="E654" s="2"/>
      <c r="F654" s="2"/>
      <c r="G654" s="1"/>
      <c r="H654" s="1"/>
      <c r="I654" s="1"/>
      <c r="J654" s="1"/>
      <c r="K654" s="2"/>
      <c r="L654" s="2"/>
      <c r="M654" s="2"/>
      <c r="N654" s="2"/>
      <c r="O654" s="25"/>
      <c r="P654" s="1"/>
      <c r="Q654" s="1"/>
      <c r="R654" s="1"/>
      <c r="S654" s="1"/>
      <c r="T654" s="1"/>
      <c r="U654" s="1"/>
      <c r="V654" s="1"/>
      <c r="W654" s="1"/>
      <c r="X654" s="1"/>
      <c r="Y654" s="1"/>
      <c r="Z654" s="1"/>
    </row>
    <row r="655" spans="1:26" ht="15.75" customHeight="1" x14ac:dyDescent="0.2">
      <c r="A655" s="1"/>
      <c r="B655" s="1"/>
      <c r="C655" s="1"/>
      <c r="D655" s="1"/>
      <c r="E655" s="2"/>
      <c r="F655" s="2"/>
      <c r="G655" s="1"/>
      <c r="H655" s="1"/>
      <c r="I655" s="1"/>
      <c r="J655" s="1"/>
      <c r="K655" s="2"/>
      <c r="L655" s="2"/>
      <c r="M655" s="2"/>
      <c r="N655" s="2"/>
      <c r="O655" s="25"/>
      <c r="P655" s="1"/>
      <c r="Q655" s="1"/>
      <c r="R655" s="1"/>
      <c r="S655" s="1"/>
      <c r="T655" s="1"/>
      <c r="U655" s="1"/>
      <c r="V655" s="1"/>
      <c r="W655" s="1"/>
      <c r="X655" s="1"/>
      <c r="Y655" s="1"/>
      <c r="Z655" s="1"/>
    </row>
    <row r="656" spans="1:26" ht="15.75" customHeight="1" x14ac:dyDescent="0.2">
      <c r="A656" s="1"/>
      <c r="B656" s="1"/>
      <c r="C656" s="1"/>
      <c r="D656" s="1"/>
      <c r="E656" s="2"/>
      <c r="F656" s="2"/>
      <c r="G656" s="1"/>
      <c r="H656" s="1"/>
      <c r="I656" s="1"/>
      <c r="J656" s="1"/>
      <c r="K656" s="2"/>
      <c r="L656" s="2"/>
      <c r="M656" s="2"/>
      <c r="N656" s="2"/>
      <c r="O656" s="25"/>
      <c r="P656" s="1"/>
      <c r="Q656" s="1"/>
      <c r="R656" s="1"/>
      <c r="S656" s="1"/>
      <c r="T656" s="1"/>
      <c r="U656" s="1"/>
      <c r="V656" s="1"/>
      <c r="W656" s="1"/>
      <c r="X656" s="1"/>
      <c r="Y656" s="1"/>
      <c r="Z656" s="1"/>
    </row>
    <row r="657" spans="1:26" ht="15.75" customHeight="1" x14ac:dyDescent="0.2">
      <c r="A657" s="1"/>
      <c r="B657" s="1"/>
      <c r="C657" s="1"/>
      <c r="D657" s="1"/>
      <c r="E657" s="2"/>
      <c r="F657" s="2"/>
      <c r="G657" s="1"/>
      <c r="H657" s="1"/>
      <c r="I657" s="1"/>
      <c r="J657" s="1"/>
      <c r="K657" s="2"/>
      <c r="L657" s="2"/>
      <c r="M657" s="2"/>
      <c r="N657" s="2"/>
      <c r="O657" s="25"/>
      <c r="P657" s="1"/>
      <c r="Q657" s="1"/>
      <c r="R657" s="1"/>
      <c r="S657" s="1"/>
      <c r="T657" s="1"/>
      <c r="U657" s="1"/>
      <c r="V657" s="1"/>
      <c r="W657" s="1"/>
      <c r="X657" s="1"/>
      <c r="Y657" s="1"/>
      <c r="Z657" s="1"/>
    </row>
    <row r="658" spans="1:26" ht="15.75" customHeight="1" x14ac:dyDescent="0.2">
      <c r="A658" s="1"/>
      <c r="B658" s="1"/>
      <c r="C658" s="1"/>
      <c r="D658" s="1"/>
      <c r="E658" s="2"/>
      <c r="F658" s="2"/>
      <c r="G658" s="1"/>
      <c r="H658" s="1"/>
      <c r="I658" s="1"/>
      <c r="J658" s="1"/>
      <c r="K658" s="2"/>
      <c r="L658" s="2"/>
      <c r="M658" s="2"/>
      <c r="N658" s="2"/>
      <c r="O658" s="25"/>
      <c r="P658" s="1"/>
      <c r="Q658" s="1"/>
      <c r="R658" s="1"/>
      <c r="S658" s="1"/>
      <c r="T658" s="1"/>
      <c r="U658" s="1"/>
      <c r="V658" s="1"/>
      <c r="W658" s="1"/>
      <c r="X658" s="1"/>
      <c r="Y658" s="1"/>
      <c r="Z658" s="1"/>
    </row>
    <row r="659" spans="1:26" ht="15.75" customHeight="1" x14ac:dyDescent="0.2">
      <c r="A659" s="1"/>
      <c r="B659" s="1"/>
      <c r="C659" s="1"/>
      <c r="D659" s="1"/>
      <c r="E659" s="2"/>
      <c r="F659" s="2"/>
      <c r="G659" s="1"/>
      <c r="H659" s="1"/>
      <c r="I659" s="1"/>
      <c r="J659" s="1"/>
      <c r="K659" s="2"/>
      <c r="L659" s="2"/>
      <c r="M659" s="2"/>
      <c r="N659" s="2"/>
      <c r="O659" s="25"/>
      <c r="P659" s="1"/>
      <c r="Q659" s="1"/>
      <c r="R659" s="1"/>
      <c r="S659" s="1"/>
      <c r="T659" s="1"/>
      <c r="U659" s="1"/>
      <c r="V659" s="1"/>
      <c r="W659" s="1"/>
      <c r="X659" s="1"/>
      <c r="Y659" s="1"/>
      <c r="Z659" s="1"/>
    </row>
    <row r="660" spans="1:26" ht="15.75" customHeight="1" x14ac:dyDescent="0.2">
      <c r="A660" s="1"/>
      <c r="B660" s="1"/>
      <c r="C660" s="1"/>
      <c r="D660" s="1"/>
      <c r="E660" s="2"/>
      <c r="F660" s="2"/>
      <c r="G660" s="1"/>
      <c r="H660" s="1"/>
      <c r="I660" s="1"/>
      <c r="J660" s="1"/>
      <c r="K660" s="2"/>
      <c r="L660" s="2"/>
      <c r="M660" s="2"/>
      <c r="N660" s="2"/>
      <c r="O660" s="25"/>
      <c r="P660" s="1"/>
      <c r="Q660" s="1"/>
      <c r="R660" s="1"/>
      <c r="S660" s="1"/>
      <c r="T660" s="1"/>
      <c r="U660" s="1"/>
      <c r="V660" s="1"/>
      <c r="W660" s="1"/>
      <c r="X660" s="1"/>
      <c r="Y660" s="1"/>
      <c r="Z660" s="1"/>
    </row>
    <row r="661" spans="1:26" ht="15.75" customHeight="1" x14ac:dyDescent="0.2">
      <c r="A661" s="1"/>
      <c r="B661" s="1"/>
      <c r="C661" s="1"/>
      <c r="D661" s="1"/>
      <c r="E661" s="2"/>
      <c r="F661" s="2"/>
      <c r="G661" s="1"/>
      <c r="H661" s="1"/>
      <c r="I661" s="1"/>
      <c r="J661" s="1"/>
      <c r="K661" s="2"/>
      <c r="L661" s="2"/>
      <c r="M661" s="2"/>
      <c r="N661" s="2"/>
      <c r="O661" s="25"/>
      <c r="P661" s="1"/>
      <c r="Q661" s="1"/>
      <c r="R661" s="1"/>
      <c r="S661" s="1"/>
      <c r="T661" s="1"/>
      <c r="U661" s="1"/>
      <c r="V661" s="1"/>
      <c r="W661" s="1"/>
      <c r="X661" s="1"/>
      <c r="Y661" s="1"/>
      <c r="Z661" s="1"/>
    </row>
    <row r="662" spans="1:26" ht="15.75" customHeight="1" x14ac:dyDescent="0.2">
      <c r="A662" s="1"/>
      <c r="B662" s="1"/>
      <c r="C662" s="1"/>
      <c r="D662" s="1"/>
      <c r="E662" s="2"/>
      <c r="F662" s="2"/>
      <c r="G662" s="1"/>
      <c r="H662" s="1"/>
      <c r="I662" s="1"/>
      <c r="J662" s="1"/>
      <c r="K662" s="2"/>
      <c r="L662" s="2"/>
      <c r="M662" s="2"/>
      <c r="N662" s="2"/>
      <c r="O662" s="25"/>
      <c r="P662" s="1"/>
      <c r="Q662" s="1"/>
      <c r="R662" s="1"/>
      <c r="S662" s="1"/>
      <c r="T662" s="1"/>
      <c r="U662" s="1"/>
      <c r="V662" s="1"/>
      <c r="W662" s="1"/>
      <c r="X662" s="1"/>
      <c r="Y662" s="1"/>
      <c r="Z662" s="1"/>
    </row>
    <row r="663" spans="1:26" ht="15.75" customHeight="1" x14ac:dyDescent="0.2">
      <c r="A663" s="1"/>
      <c r="B663" s="1"/>
      <c r="C663" s="1"/>
      <c r="D663" s="1"/>
      <c r="E663" s="2"/>
      <c r="F663" s="2"/>
      <c r="G663" s="1"/>
      <c r="H663" s="1"/>
      <c r="I663" s="1"/>
      <c r="J663" s="1"/>
      <c r="K663" s="2"/>
      <c r="L663" s="2"/>
      <c r="M663" s="2"/>
      <c r="N663" s="2"/>
      <c r="O663" s="25"/>
      <c r="P663" s="1"/>
      <c r="Q663" s="1"/>
      <c r="R663" s="1"/>
      <c r="S663" s="1"/>
      <c r="T663" s="1"/>
      <c r="U663" s="1"/>
      <c r="V663" s="1"/>
      <c r="W663" s="1"/>
      <c r="X663" s="1"/>
      <c r="Y663" s="1"/>
      <c r="Z663" s="1"/>
    </row>
    <row r="664" spans="1:26" ht="15.75" customHeight="1" x14ac:dyDescent="0.2">
      <c r="A664" s="1"/>
      <c r="B664" s="1"/>
      <c r="C664" s="1"/>
      <c r="D664" s="1"/>
      <c r="E664" s="2"/>
      <c r="F664" s="2"/>
      <c r="G664" s="1"/>
      <c r="H664" s="1"/>
      <c r="I664" s="1"/>
      <c r="J664" s="1"/>
      <c r="K664" s="2"/>
      <c r="L664" s="2"/>
      <c r="M664" s="2"/>
      <c r="N664" s="2"/>
      <c r="O664" s="25"/>
      <c r="P664" s="1"/>
      <c r="Q664" s="1"/>
      <c r="R664" s="1"/>
      <c r="S664" s="1"/>
      <c r="T664" s="1"/>
      <c r="U664" s="1"/>
      <c r="V664" s="1"/>
      <c r="W664" s="1"/>
      <c r="X664" s="1"/>
      <c r="Y664" s="1"/>
      <c r="Z664" s="1"/>
    </row>
    <row r="665" spans="1:26" ht="15.75" customHeight="1" x14ac:dyDescent="0.2">
      <c r="A665" s="1"/>
      <c r="B665" s="1"/>
      <c r="C665" s="1"/>
      <c r="D665" s="1"/>
      <c r="E665" s="2"/>
      <c r="F665" s="2"/>
      <c r="G665" s="1"/>
      <c r="H665" s="1"/>
      <c r="I665" s="1"/>
      <c r="J665" s="1"/>
      <c r="K665" s="2"/>
      <c r="L665" s="2"/>
      <c r="M665" s="2"/>
      <c r="N665" s="2"/>
      <c r="O665" s="25"/>
      <c r="P665" s="1"/>
      <c r="Q665" s="1"/>
      <c r="R665" s="1"/>
      <c r="S665" s="1"/>
      <c r="T665" s="1"/>
      <c r="U665" s="1"/>
      <c r="V665" s="1"/>
      <c r="W665" s="1"/>
      <c r="X665" s="1"/>
      <c r="Y665" s="1"/>
      <c r="Z665" s="1"/>
    </row>
    <row r="666" spans="1:26" ht="15.75" customHeight="1" x14ac:dyDescent="0.2">
      <c r="A666" s="1"/>
      <c r="B666" s="1"/>
      <c r="C666" s="1"/>
      <c r="D666" s="1"/>
      <c r="E666" s="2"/>
      <c r="F666" s="2"/>
      <c r="G666" s="1"/>
      <c r="H666" s="1"/>
      <c r="I666" s="1"/>
      <c r="J666" s="1"/>
      <c r="K666" s="2"/>
      <c r="L666" s="2"/>
      <c r="M666" s="2"/>
      <c r="N666" s="2"/>
      <c r="O666" s="25"/>
      <c r="P666" s="1"/>
      <c r="Q666" s="1"/>
      <c r="R666" s="1"/>
      <c r="S666" s="1"/>
      <c r="T666" s="1"/>
      <c r="U666" s="1"/>
      <c r="V666" s="1"/>
      <c r="W666" s="1"/>
      <c r="X666" s="1"/>
      <c r="Y666" s="1"/>
      <c r="Z666" s="1"/>
    </row>
    <row r="667" spans="1:26" ht="15.75" customHeight="1" x14ac:dyDescent="0.2">
      <c r="A667" s="1"/>
      <c r="B667" s="1"/>
      <c r="C667" s="1"/>
      <c r="D667" s="1"/>
      <c r="E667" s="2"/>
      <c r="F667" s="2"/>
      <c r="G667" s="1"/>
      <c r="H667" s="1"/>
      <c r="I667" s="1"/>
      <c r="J667" s="1"/>
      <c r="K667" s="2"/>
      <c r="L667" s="2"/>
      <c r="M667" s="2"/>
      <c r="N667" s="2"/>
      <c r="O667" s="25"/>
      <c r="P667" s="1"/>
      <c r="Q667" s="1"/>
      <c r="R667" s="1"/>
      <c r="S667" s="1"/>
      <c r="T667" s="1"/>
      <c r="U667" s="1"/>
      <c r="V667" s="1"/>
      <c r="W667" s="1"/>
      <c r="X667" s="1"/>
      <c r="Y667" s="1"/>
      <c r="Z667" s="1"/>
    </row>
    <row r="668" spans="1:26" ht="15.75" customHeight="1" x14ac:dyDescent="0.2">
      <c r="A668" s="1"/>
      <c r="B668" s="1"/>
      <c r="C668" s="1"/>
      <c r="D668" s="1"/>
      <c r="E668" s="2"/>
      <c r="F668" s="2"/>
      <c r="G668" s="1"/>
      <c r="H668" s="1"/>
      <c r="I668" s="1"/>
      <c r="J668" s="1"/>
      <c r="K668" s="2"/>
      <c r="L668" s="2"/>
      <c r="M668" s="2"/>
      <c r="N668" s="2"/>
      <c r="O668" s="25"/>
      <c r="P668" s="1"/>
      <c r="Q668" s="1"/>
      <c r="R668" s="1"/>
      <c r="S668" s="1"/>
      <c r="T668" s="1"/>
      <c r="U668" s="1"/>
      <c r="V668" s="1"/>
      <c r="W668" s="1"/>
      <c r="X668" s="1"/>
      <c r="Y668" s="1"/>
      <c r="Z668" s="1"/>
    </row>
    <row r="669" spans="1:26" ht="15.75" customHeight="1" x14ac:dyDescent="0.2">
      <c r="A669" s="1"/>
      <c r="B669" s="1"/>
      <c r="C669" s="1"/>
      <c r="D669" s="1"/>
      <c r="E669" s="2"/>
      <c r="F669" s="2"/>
      <c r="G669" s="1"/>
      <c r="H669" s="1"/>
      <c r="I669" s="1"/>
      <c r="J669" s="1"/>
      <c r="K669" s="2"/>
      <c r="L669" s="2"/>
      <c r="M669" s="2"/>
      <c r="N669" s="2"/>
      <c r="O669" s="25"/>
      <c r="P669" s="1"/>
      <c r="Q669" s="1"/>
      <c r="R669" s="1"/>
      <c r="S669" s="1"/>
      <c r="T669" s="1"/>
      <c r="U669" s="1"/>
      <c r="V669" s="1"/>
      <c r="W669" s="1"/>
      <c r="X669" s="1"/>
      <c r="Y669" s="1"/>
      <c r="Z669" s="1"/>
    </row>
    <row r="670" spans="1:26" ht="15.75" customHeight="1" x14ac:dyDescent="0.2">
      <c r="A670" s="1"/>
      <c r="B670" s="1"/>
      <c r="C670" s="1"/>
      <c r="D670" s="1"/>
      <c r="E670" s="2"/>
      <c r="F670" s="2"/>
      <c r="G670" s="1"/>
      <c r="H670" s="1"/>
      <c r="I670" s="1"/>
      <c r="J670" s="1"/>
      <c r="K670" s="2"/>
      <c r="L670" s="2"/>
      <c r="M670" s="2"/>
      <c r="N670" s="2"/>
      <c r="O670" s="25"/>
      <c r="P670" s="1"/>
      <c r="Q670" s="1"/>
      <c r="R670" s="1"/>
      <c r="S670" s="1"/>
      <c r="T670" s="1"/>
      <c r="U670" s="1"/>
      <c r="V670" s="1"/>
      <c r="W670" s="1"/>
      <c r="X670" s="1"/>
      <c r="Y670" s="1"/>
      <c r="Z670" s="1"/>
    </row>
    <row r="671" spans="1:26" ht="15.75" customHeight="1" x14ac:dyDescent="0.2">
      <c r="A671" s="1"/>
      <c r="B671" s="1"/>
      <c r="C671" s="1"/>
      <c r="D671" s="1"/>
      <c r="E671" s="2"/>
      <c r="F671" s="2"/>
      <c r="G671" s="1"/>
      <c r="H671" s="1"/>
      <c r="I671" s="1"/>
      <c r="J671" s="1"/>
      <c r="K671" s="2"/>
      <c r="L671" s="2"/>
      <c r="M671" s="2"/>
      <c r="N671" s="2"/>
      <c r="O671" s="25"/>
      <c r="P671" s="1"/>
      <c r="Q671" s="1"/>
      <c r="R671" s="1"/>
      <c r="S671" s="1"/>
      <c r="T671" s="1"/>
      <c r="U671" s="1"/>
      <c r="V671" s="1"/>
      <c r="W671" s="1"/>
      <c r="X671" s="1"/>
      <c r="Y671" s="1"/>
      <c r="Z671" s="1"/>
    </row>
    <row r="672" spans="1:26" ht="15.75" customHeight="1" x14ac:dyDescent="0.2">
      <c r="A672" s="1"/>
      <c r="B672" s="1"/>
      <c r="C672" s="1"/>
      <c r="D672" s="1"/>
      <c r="E672" s="2"/>
      <c r="F672" s="2"/>
      <c r="G672" s="1"/>
      <c r="H672" s="1"/>
      <c r="I672" s="1"/>
      <c r="J672" s="1"/>
      <c r="K672" s="2"/>
      <c r="L672" s="2"/>
      <c r="M672" s="2"/>
      <c r="N672" s="2"/>
      <c r="O672" s="25"/>
      <c r="P672" s="1"/>
      <c r="Q672" s="1"/>
      <c r="R672" s="1"/>
      <c r="S672" s="1"/>
      <c r="T672" s="1"/>
      <c r="U672" s="1"/>
      <c r="V672" s="1"/>
      <c r="W672" s="1"/>
      <c r="X672" s="1"/>
      <c r="Y672" s="1"/>
      <c r="Z672" s="1"/>
    </row>
    <row r="673" spans="1:26" ht="15.75" customHeight="1" x14ac:dyDescent="0.2">
      <c r="A673" s="1"/>
      <c r="B673" s="1"/>
      <c r="C673" s="1"/>
      <c r="D673" s="1"/>
      <c r="E673" s="2"/>
      <c r="F673" s="2"/>
      <c r="G673" s="1"/>
      <c r="H673" s="1"/>
      <c r="I673" s="1"/>
      <c r="J673" s="1"/>
      <c r="K673" s="2"/>
      <c r="L673" s="2"/>
      <c r="M673" s="2"/>
      <c r="N673" s="2"/>
      <c r="O673" s="25"/>
      <c r="P673" s="1"/>
      <c r="Q673" s="1"/>
      <c r="R673" s="1"/>
      <c r="S673" s="1"/>
      <c r="T673" s="1"/>
      <c r="U673" s="1"/>
      <c r="V673" s="1"/>
      <c r="W673" s="1"/>
      <c r="X673" s="1"/>
      <c r="Y673" s="1"/>
      <c r="Z673" s="1"/>
    </row>
    <row r="674" spans="1:26" ht="15.75" customHeight="1" x14ac:dyDescent="0.2">
      <c r="A674" s="1"/>
      <c r="B674" s="1"/>
      <c r="C674" s="1"/>
      <c r="D674" s="1"/>
      <c r="E674" s="2"/>
      <c r="F674" s="2"/>
      <c r="G674" s="1"/>
      <c r="H674" s="1"/>
      <c r="I674" s="1"/>
      <c r="J674" s="1"/>
      <c r="K674" s="2"/>
      <c r="L674" s="2"/>
      <c r="M674" s="2"/>
      <c r="N674" s="2"/>
      <c r="O674" s="25"/>
      <c r="P674" s="1"/>
      <c r="Q674" s="1"/>
      <c r="R674" s="1"/>
      <c r="S674" s="1"/>
      <c r="T674" s="1"/>
      <c r="U674" s="1"/>
      <c r="V674" s="1"/>
      <c r="W674" s="1"/>
      <c r="X674" s="1"/>
      <c r="Y674" s="1"/>
      <c r="Z674" s="1"/>
    </row>
    <row r="675" spans="1:26" ht="15.75" customHeight="1" x14ac:dyDescent="0.2">
      <c r="A675" s="1"/>
      <c r="B675" s="1"/>
      <c r="C675" s="1"/>
      <c r="D675" s="1"/>
      <c r="E675" s="2"/>
      <c r="F675" s="2"/>
      <c r="G675" s="1"/>
      <c r="H675" s="1"/>
      <c r="I675" s="1"/>
      <c r="J675" s="1"/>
      <c r="K675" s="2"/>
      <c r="L675" s="2"/>
      <c r="M675" s="2"/>
      <c r="N675" s="2"/>
      <c r="O675" s="25"/>
      <c r="P675" s="1"/>
      <c r="Q675" s="1"/>
      <c r="R675" s="1"/>
      <c r="S675" s="1"/>
      <c r="T675" s="1"/>
      <c r="U675" s="1"/>
      <c r="V675" s="1"/>
      <c r="W675" s="1"/>
      <c r="X675" s="1"/>
      <c r="Y675" s="1"/>
      <c r="Z675" s="1"/>
    </row>
    <row r="676" spans="1:26" ht="15.75" customHeight="1" x14ac:dyDescent="0.2">
      <c r="A676" s="1"/>
      <c r="B676" s="1"/>
      <c r="C676" s="1"/>
      <c r="D676" s="1"/>
      <c r="E676" s="2"/>
      <c r="F676" s="2"/>
      <c r="G676" s="1"/>
      <c r="H676" s="1"/>
      <c r="I676" s="1"/>
      <c r="J676" s="1"/>
      <c r="K676" s="2"/>
      <c r="L676" s="2"/>
      <c r="M676" s="2"/>
      <c r="N676" s="2"/>
      <c r="O676" s="25"/>
      <c r="P676" s="1"/>
      <c r="Q676" s="1"/>
      <c r="R676" s="1"/>
      <c r="S676" s="1"/>
      <c r="T676" s="1"/>
      <c r="U676" s="1"/>
      <c r="V676" s="1"/>
      <c r="W676" s="1"/>
      <c r="X676" s="1"/>
      <c r="Y676" s="1"/>
      <c r="Z676" s="1"/>
    </row>
    <row r="677" spans="1:26" ht="15.75" customHeight="1" x14ac:dyDescent="0.2">
      <c r="A677" s="1"/>
      <c r="B677" s="1"/>
      <c r="C677" s="1"/>
      <c r="D677" s="1"/>
      <c r="E677" s="2"/>
      <c r="F677" s="2"/>
      <c r="G677" s="1"/>
      <c r="H677" s="1"/>
      <c r="I677" s="1"/>
      <c r="J677" s="1"/>
      <c r="K677" s="2"/>
      <c r="L677" s="2"/>
      <c r="M677" s="2"/>
      <c r="N677" s="2"/>
      <c r="O677" s="25"/>
      <c r="P677" s="1"/>
      <c r="Q677" s="1"/>
      <c r="R677" s="1"/>
      <c r="S677" s="1"/>
      <c r="T677" s="1"/>
      <c r="U677" s="1"/>
      <c r="V677" s="1"/>
      <c r="W677" s="1"/>
      <c r="X677" s="1"/>
      <c r="Y677" s="1"/>
      <c r="Z677" s="1"/>
    </row>
    <row r="678" spans="1:26" ht="15.75" customHeight="1" x14ac:dyDescent="0.2">
      <c r="A678" s="1"/>
      <c r="B678" s="1"/>
      <c r="C678" s="1"/>
      <c r="D678" s="1"/>
      <c r="E678" s="2"/>
      <c r="F678" s="2"/>
      <c r="G678" s="1"/>
      <c r="H678" s="1"/>
      <c r="I678" s="1"/>
      <c r="J678" s="1"/>
      <c r="K678" s="2"/>
      <c r="L678" s="2"/>
      <c r="M678" s="2"/>
      <c r="N678" s="2"/>
      <c r="O678" s="25"/>
      <c r="P678" s="1"/>
      <c r="Q678" s="1"/>
      <c r="R678" s="1"/>
      <c r="S678" s="1"/>
      <c r="T678" s="1"/>
      <c r="U678" s="1"/>
      <c r="V678" s="1"/>
      <c r="W678" s="1"/>
      <c r="X678" s="1"/>
      <c r="Y678" s="1"/>
      <c r="Z678" s="1"/>
    </row>
    <row r="679" spans="1:26" ht="15.75" customHeight="1" x14ac:dyDescent="0.2">
      <c r="A679" s="1"/>
      <c r="B679" s="1"/>
      <c r="C679" s="1"/>
      <c r="D679" s="1"/>
      <c r="E679" s="2"/>
      <c r="F679" s="2"/>
      <c r="G679" s="1"/>
      <c r="H679" s="1"/>
      <c r="I679" s="1"/>
      <c r="J679" s="1"/>
      <c r="K679" s="2"/>
      <c r="L679" s="2"/>
      <c r="M679" s="2"/>
      <c r="N679" s="2"/>
      <c r="O679" s="25"/>
      <c r="P679" s="1"/>
      <c r="Q679" s="1"/>
      <c r="R679" s="1"/>
      <c r="S679" s="1"/>
      <c r="T679" s="1"/>
      <c r="U679" s="1"/>
      <c r="V679" s="1"/>
      <c r="W679" s="1"/>
      <c r="X679" s="1"/>
      <c r="Y679" s="1"/>
      <c r="Z679" s="1"/>
    </row>
    <row r="680" spans="1:26" ht="15.75" customHeight="1" x14ac:dyDescent="0.2">
      <c r="A680" s="1"/>
      <c r="B680" s="1"/>
      <c r="C680" s="1"/>
      <c r="D680" s="1"/>
      <c r="E680" s="2"/>
      <c r="F680" s="2"/>
      <c r="G680" s="1"/>
      <c r="H680" s="1"/>
      <c r="I680" s="1"/>
      <c r="J680" s="1"/>
      <c r="K680" s="2"/>
      <c r="L680" s="2"/>
      <c r="M680" s="2"/>
      <c r="N680" s="2"/>
      <c r="O680" s="25"/>
      <c r="P680" s="1"/>
      <c r="Q680" s="1"/>
      <c r="R680" s="1"/>
      <c r="S680" s="1"/>
      <c r="T680" s="1"/>
      <c r="U680" s="1"/>
      <c r="V680" s="1"/>
      <c r="W680" s="1"/>
      <c r="X680" s="1"/>
      <c r="Y680" s="1"/>
      <c r="Z680" s="1"/>
    </row>
    <row r="681" spans="1:26" ht="15.75" customHeight="1" x14ac:dyDescent="0.2">
      <c r="A681" s="1"/>
      <c r="B681" s="1"/>
      <c r="C681" s="1"/>
      <c r="D681" s="1"/>
      <c r="E681" s="2"/>
      <c r="F681" s="2"/>
      <c r="G681" s="1"/>
      <c r="H681" s="1"/>
      <c r="I681" s="1"/>
      <c r="J681" s="1"/>
      <c r="K681" s="2"/>
      <c r="L681" s="2"/>
      <c r="M681" s="2"/>
      <c r="N681" s="2"/>
      <c r="O681" s="25"/>
      <c r="P681" s="1"/>
      <c r="Q681" s="1"/>
      <c r="R681" s="1"/>
      <c r="S681" s="1"/>
      <c r="T681" s="1"/>
      <c r="U681" s="1"/>
      <c r="V681" s="1"/>
      <c r="W681" s="1"/>
      <c r="X681" s="1"/>
      <c r="Y681" s="1"/>
      <c r="Z681" s="1"/>
    </row>
    <row r="682" spans="1:26" ht="15.75" customHeight="1" x14ac:dyDescent="0.2">
      <c r="A682" s="1"/>
      <c r="B682" s="1"/>
      <c r="C682" s="1"/>
      <c r="D682" s="1"/>
      <c r="E682" s="2"/>
      <c r="F682" s="2"/>
      <c r="G682" s="1"/>
      <c r="H682" s="1"/>
      <c r="I682" s="1"/>
      <c r="J682" s="1"/>
      <c r="K682" s="2"/>
      <c r="L682" s="2"/>
      <c r="M682" s="2"/>
      <c r="N682" s="2"/>
      <c r="O682" s="25"/>
      <c r="P682" s="1"/>
      <c r="Q682" s="1"/>
      <c r="R682" s="1"/>
      <c r="S682" s="1"/>
      <c r="T682" s="1"/>
      <c r="U682" s="1"/>
      <c r="V682" s="1"/>
      <c r="W682" s="1"/>
      <c r="X682" s="1"/>
      <c r="Y682" s="1"/>
      <c r="Z682" s="1"/>
    </row>
    <row r="683" spans="1:26" ht="15.75" customHeight="1" x14ac:dyDescent="0.2">
      <c r="A683" s="1"/>
      <c r="B683" s="1"/>
      <c r="C683" s="1"/>
      <c r="D683" s="1"/>
      <c r="E683" s="2"/>
      <c r="F683" s="2"/>
      <c r="G683" s="1"/>
      <c r="H683" s="1"/>
      <c r="I683" s="1"/>
      <c r="J683" s="1"/>
      <c r="K683" s="2"/>
      <c r="L683" s="2"/>
      <c r="M683" s="2"/>
      <c r="N683" s="2"/>
      <c r="O683" s="25"/>
      <c r="P683" s="1"/>
      <c r="Q683" s="1"/>
      <c r="R683" s="1"/>
      <c r="S683" s="1"/>
      <c r="T683" s="1"/>
      <c r="U683" s="1"/>
      <c r="V683" s="1"/>
      <c r="W683" s="1"/>
      <c r="X683" s="1"/>
      <c r="Y683" s="1"/>
      <c r="Z683" s="1"/>
    </row>
    <row r="684" spans="1:26" ht="15.75" customHeight="1" x14ac:dyDescent="0.2">
      <c r="A684" s="1"/>
      <c r="B684" s="1"/>
      <c r="C684" s="1"/>
      <c r="D684" s="1"/>
      <c r="E684" s="2"/>
      <c r="F684" s="2"/>
      <c r="G684" s="1"/>
      <c r="H684" s="1"/>
      <c r="I684" s="1"/>
      <c r="J684" s="1"/>
      <c r="K684" s="2"/>
      <c r="L684" s="2"/>
      <c r="M684" s="2"/>
      <c r="N684" s="2"/>
      <c r="O684" s="25"/>
      <c r="P684" s="1"/>
      <c r="Q684" s="1"/>
      <c r="R684" s="1"/>
      <c r="S684" s="1"/>
      <c r="T684" s="1"/>
      <c r="U684" s="1"/>
      <c r="V684" s="1"/>
      <c r="W684" s="1"/>
      <c r="X684" s="1"/>
      <c r="Y684" s="1"/>
      <c r="Z684" s="1"/>
    </row>
    <row r="685" spans="1:26" ht="15.75" customHeight="1" x14ac:dyDescent="0.2">
      <c r="A685" s="1"/>
      <c r="B685" s="1"/>
      <c r="C685" s="1"/>
      <c r="D685" s="1"/>
      <c r="E685" s="2"/>
      <c r="F685" s="2"/>
      <c r="G685" s="1"/>
      <c r="H685" s="1"/>
      <c r="I685" s="1"/>
      <c r="J685" s="1"/>
      <c r="K685" s="2"/>
      <c r="L685" s="2"/>
      <c r="M685" s="2"/>
      <c r="N685" s="2"/>
      <c r="O685" s="25"/>
      <c r="P685" s="1"/>
      <c r="Q685" s="1"/>
      <c r="R685" s="1"/>
      <c r="S685" s="1"/>
      <c r="T685" s="1"/>
      <c r="U685" s="1"/>
      <c r="V685" s="1"/>
      <c r="W685" s="1"/>
      <c r="X685" s="1"/>
      <c r="Y685" s="1"/>
      <c r="Z685" s="1"/>
    </row>
    <row r="686" spans="1:26" ht="15.75" customHeight="1" x14ac:dyDescent="0.2">
      <c r="A686" s="1"/>
      <c r="B686" s="1"/>
      <c r="C686" s="1"/>
      <c r="D686" s="1"/>
      <c r="E686" s="2"/>
      <c r="F686" s="2"/>
      <c r="G686" s="1"/>
      <c r="H686" s="1"/>
      <c r="I686" s="1"/>
      <c r="J686" s="1"/>
      <c r="K686" s="2"/>
      <c r="L686" s="2"/>
      <c r="M686" s="2"/>
      <c r="N686" s="2"/>
      <c r="O686" s="25"/>
      <c r="P686" s="1"/>
      <c r="Q686" s="1"/>
      <c r="R686" s="1"/>
      <c r="S686" s="1"/>
      <c r="T686" s="1"/>
      <c r="U686" s="1"/>
      <c r="V686" s="1"/>
      <c r="W686" s="1"/>
      <c r="X686" s="1"/>
      <c r="Y686" s="1"/>
      <c r="Z686" s="1"/>
    </row>
    <row r="687" spans="1:26" ht="15.75" customHeight="1" x14ac:dyDescent="0.2">
      <c r="A687" s="1"/>
      <c r="B687" s="1"/>
      <c r="C687" s="1"/>
      <c r="D687" s="1"/>
      <c r="E687" s="2"/>
      <c r="F687" s="2"/>
      <c r="G687" s="1"/>
      <c r="H687" s="1"/>
      <c r="I687" s="1"/>
      <c r="J687" s="1"/>
      <c r="K687" s="2"/>
      <c r="L687" s="2"/>
      <c r="M687" s="2"/>
      <c r="N687" s="2"/>
      <c r="O687" s="25"/>
      <c r="P687" s="1"/>
      <c r="Q687" s="1"/>
      <c r="R687" s="1"/>
      <c r="S687" s="1"/>
      <c r="T687" s="1"/>
      <c r="U687" s="1"/>
      <c r="V687" s="1"/>
      <c r="W687" s="1"/>
      <c r="X687" s="1"/>
      <c r="Y687" s="1"/>
      <c r="Z687" s="1"/>
    </row>
    <row r="688" spans="1:26" ht="15.75" customHeight="1" x14ac:dyDescent="0.2">
      <c r="A688" s="1"/>
      <c r="B688" s="1"/>
      <c r="C688" s="1"/>
      <c r="D688" s="1"/>
      <c r="E688" s="2"/>
      <c r="F688" s="2"/>
      <c r="G688" s="1"/>
      <c r="H688" s="1"/>
      <c r="I688" s="1"/>
      <c r="J688" s="1"/>
      <c r="K688" s="2"/>
      <c r="L688" s="2"/>
      <c r="M688" s="2"/>
      <c r="N688" s="2"/>
      <c r="O688" s="25"/>
      <c r="P688" s="1"/>
      <c r="Q688" s="1"/>
      <c r="R688" s="1"/>
      <c r="S688" s="1"/>
      <c r="T688" s="1"/>
      <c r="U688" s="1"/>
      <c r="V688" s="1"/>
      <c r="W688" s="1"/>
      <c r="X688" s="1"/>
      <c r="Y688" s="1"/>
      <c r="Z688" s="1"/>
    </row>
    <row r="689" spans="1:26" ht="15.75" customHeight="1" x14ac:dyDescent="0.2">
      <c r="A689" s="1"/>
      <c r="B689" s="1"/>
      <c r="C689" s="1"/>
      <c r="D689" s="1"/>
      <c r="E689" s="2"/>
      <c r="F689" s="2"/>
      <c r="G689" s="1"/>
      <c r="H689" s="1"/>
      <c r="I689" s="1"/>
      <c r="J689" s="1"/>
      <c r="K689" s="2"/>
      <c r="L689" s="2"/>
      <c r="M689" s="2"/>
      <c r="N689" s="2"/>
      <c r="O689" s="25"/>
      <c r="P689" s="1"/>
      <c r="Q689" s="1"/>
      <c r="R689" s="1"/>
      <c r="S689" s="1"/>
      <c r="T689" s="1"/>
      <c r="U689" s="1"/>
      <c r="V689" s="1"/>
      <c r="W689" s="1"/>
      <c r="X689" s="1"/>
      <c r="Y689" s="1"/>
      <c r="Z689" s="1"/>
    </row>
    <row r="690" spans="1:26" ht="15.75" customHeight="1" x14ac:dyDescent="0.2">
      <c r="A690" s="1"/>
      <c r="B690" s="1"/>
      <c r="C690" s="1"/>
      <c r="D690" s="1"/>
      <c r="E690" s="2"/>
      <c r="F690" s="2"/>
      <c r="G690" s="1"/>
      <c r="H690" s="1"/>
      <c r="I690" s="1"/>
      <c r="J690" s="1"/>
      <c r="K690" s="2"/>
      <c r="L690" s="2"/>
      <c r="M690" s="2"/>
      <c r="N690" s="2"/>
      <c r="O690" s="25"/>
      <c r="P690" s="1"/>
      <c r="Q690" s="1"/>
      <c r="R690" s="1"/>
      <c r="S690" s="1"/>
      <c r="T690" s="1"/>
      <c r="U690" s="1"/>
      <c r="V690" s="1"/>
      <c r="W690" s="1"/>
      <c r="X690" s="1"/>
      <c r="Y690" s="1"/>
      <c r="Z690" s="1"/>
    </row>
    <row r="691" spans="1:26" ht="15.75" customHeight="1" x14ac:dyDescent="0.2">
      <c r="A691" s="1"/>
      <c r="B691" s="1"/>
      <c r="C691" s="1"/>
      <c r="D691" s="1"/>
      <c r="E691" s="2"/>
      <c r="F691" s="2"/>
      <c r="G691" s="1"/>
      <c r="H691" s="1"/>
      <c r="I691" s="1"/>
      <c r="J691" s="1"/>
      <c r="K691" s="2"/>
      <c r="L691" s="2"/>
      <c r="M691" s="2"/>
      <c r="N691" s="2"/>
      <c r="O691" s="25"/>
      <c r="P691" s="1"/>
      <c r="Q691" s="1"/>
      <c r="R691" s="1"/>
      <c r="S691" s="1"/>
      <c r="T691" s="1"/>
      <c r="U691" s="1"/>
      <c r="V691" s="1"/>
      <c r="W691" s="1"/>
      <c r="X691" s="1"/>
      <c r="Y691" s="1"/>
      <c r="Z691" s="1"/>
    </row>
    <row r="692" spans="1:26" ht="15.75" customHeight="1" x14ac:dyDescent="0.2">
      <c r="A692" s="1"/>
      <c r="B692" s="1"/>
      <c r="C692" s="1"/>
      <c r="D692" s="1"/>
      <c r="E692" s="2"/>
      <c r="F692" s="2"/>
      <c r="G692" s="1"/>
      <c r="H692" s="1"/>
      <c r="I692" s="1"/>
      <c r="J692" s="1"/>
      <c r="K692" s="2"/>
      <c r="L692" s="2"/>
      <c r="M692" s="2"/>
      <c r="N692" s="2"/>
      <c r="O692" s="25"/>
      <c r="P692" s="1"/>
      <c r="Q692" s="1"/>
      <c r="R692" s="1"/>
      <c r="S692" s="1"/>
      <c r="T692" s="1"/>
      <c r="U692" s="1"/>
      <c r="V692" s="1"/>
      <c r="W692" s="1"/>
      <c r="X692" s="1"/>
      <c r="Y692" s="1"/>
      <c r="Z692" s="1"/>
    </row>
    <row r="693" spans="1:26" ht="15.75" customHeight="1" x14ac:dyDescent="0.2">
      <c r="A693" s="1"/>
      <c r="B693" s="1"/>
      <c r="C693" s="1"/>
      <c r="D693" s="1"/>
      <c r="E693" s="2"/>
      <c r="F693" s="2"/>
      <c r="G693" s="1"/>
      <c r="H693" s="1"/>
      <c r="I693" s="1"/>
      <c r="J693" s="1"/>
      <c r="K693" s="2"/>
      <c r="L693" s="2"/>
      <c r="M693" s="2"/>
      <c r="N693" s="2"/>
      <c r="O693" s="25"/>
      <c r="P693" s="1"/>
      <c r="Q693" s="1"/>
      <c r="R693" s="1"/>
      <c r="S693" s="1"/>
      <c r="T693" s="1"/>
      <c r="U693" s="1"/>
      <c r="V693" s="1"/>
      <c r="W693" s="1"/>
      <c r="X693" s="1"/>
      <c r="Y693" s="1"/>
      <c r="Z693" s="1"/>
    </row>
    <row r="694" spans="1:26" ht="15.75" customHeight="1" x14ac:dyDescent="0.2">
      <c r="A694" s="1"/>
      <c r="B694" s="1"/>
      <c r="C694" s="1"/>
      <c r="D694" s="1"/>
      <c r="E694" s="2"/>
      <c r="F694" s="2"/>
      <c r="G694" s="1"/>
      <c r="H694" s="1"/>
      <c r="I694" s="1"/>
      <c r="J694" s="1"/>
      <c r="K694" s="2"/>
      <c r="L694" s="2"/>
      <c r="M694" s="2"/>
      <c r="N694" s="2"/>
      <c r="O694" s="25"/>
      <c r="P694" s="1"/>
      <c r="Q694" s="1"/>
      <c r="R694" s="1"/>
      <c r="S694" s="1"/>
      <c r="T694" s="1"/>
      <c r="U694" s="1"/>
      <c r="V694" s="1"/>
      <c r="W694" s="1"/>
      <c r="X694" s="1"/>
      <c r="Y694" s="1"/>
      <c r="Z694" s="1"/>
    </row>
    <row r="695" spans="1:26" ht="15.75" customHeight="1" x14ac:dyDescent="0.2">
      <c r="A695" s="1"/>
      <c r="B695" s="1"/>
      <c r="C695" s="1"/>
      <c r="D695" s="1"/>
      <c r="E695" s="2"/>
      <c r="F695" s="2"/>
      <c r="G695" s="1"/>
      <c r="H695" s="1"/>
      <c r="I695" s="1"/>
      <c r="J695" s="1"/>
      <c r="K695" s="2"/>
      <c r="L695" s="2"/>
      <c r="M695" s="2"/>
      <c r="N695" s="2"/>
      <c r="O695" s="25"/>
      <c r="P695" s="1"/>
      <c r="Q695" s="1"/>
      <c r="R695" s="1"/>
      <c r="S695" s="1"/>
      <c r="T695" s="1"/>
      <c r="U695" s="1"/>
      <c r="V695" s="1"/>
      <c r="W695" s="1"/>
      <c r="X695" s="1"/>
      <c r="Y695" s="1"/>
      <c r="Z695" s="1"/>
    </row>
    <row r="696" spans="1:26" ht="15.75" customHeight="1" x14ac:dyDescent="0.2">
      <c r="A696" s="1"/>
      <c r="B696" s="1"/>
      <c r="C696" s="1"/>
      <c r="D696" s="1"/>
      <c r="E696" s="2"/>
      <c r="F696" s="2"/>
      <c r="G696" s="1"/>
      <c r="H696" s="1"/>
      <c r="I696" s="1"/>
      <c r="J696" s="1"/>
      <c r="K696" s="2"/>
      <c r="L696" s="2"/>
      <c r="M696" s="2"/>
      <c r="N696" s="2"/>
      <c r="O696" s="25"/>
      <c r="P696" s="1"/>
      <c r="Q696" s="1"/>
      <c r="R696" s="1"/>
      <c r="S696" s="1"/>
      <c r="T696" s="1"/>
      <c r="U696" s="1"/>
      <c r="V696" s="1"/>
      <c r="W696" s="1"/>
      <c r="X696" s="1"/>
      <c r="Y696" s="1"/>
      <c r="Z696" s="1"/>
    </row>
    <row r="697" spans="1:26" ht="15.75" customHeight="1" x14ac:dyDescent="0.2">
      <c r="A697" s="1"/>
      <c r="B697" s="1"/>
      <c r="C697" s="1"/>
      <c r="D697" s="1"/>
      <c r="E697" s="2"/>
      <c r="F697" s="2"/>
      <c r="G697" s="1"/>
      <c r="H697" s="1"/>
      <c r="I697" s="1"/>
      <c r="J697" s="1"/>
      <c r="K697" s="2"/>
      <c r="L697" s="2"/>
      <c r="M697" s="2"/>
      <c r="N697" s="2"/>
      <c r="O697" s="25"/>
      <c r="P697" s="1"/>
      <c r="Q697" s="1"/>
      <c r="R697" s="1"/>
      <c r="S697" s="1"/>
      <c r="T697" s="1"/>
      <c r="U697" s="1"/>
      <c r="V697" s="1"/>
      <c r="W697" s="1"/>
      <c r="X697" s="1"/>
      <c r="Y697" s="1"/>
      <c r="Z697" s="1"/>
    </row>
    <row r="698" spans="1:26" ht="15.75" customHeight="1" x14ac:dyDescent="0.2">
      <c r="A698" s="1"/>
      <c r="B698" s="1"/>
      <c r="C698" s="1"/>
      <c r="D698" s="1"/>
      <c r="E698" s="2"/>
      <c r="F698" s="2"/>
      <c r="G698" s="1"/>
      <c r="H698" s="1"/>
      <c r="I698" s="1"/>
      <c r="J698" s="1"/>
      <c r="K698" s="2"/>
      <c r="L698" s="2"/>
      <c r="M698" s="2"/>
      <c r="N698" s="2"/>
      <c r="O698" s="25"/>
      <c r="P698" s="1"/>
      <c r="Q698" s="1"/>
      <c r="R698" s="1"/>
      <c r="S698" s="1"/>
      <c r="T698" s="1"/>
      <c r="U698" s="1"/>
      <c r="V698" s="1"/>
      <c r="W698" s="1"/>
      <c r="X698" s="1"/>
      <c r="Y698" s="1"/>
      <c r="Z698" s="1"/>
    </row>
    <row r="699" spans="1:26" ht="15.75" customHeight="1" x14ac:dyDescent="0.2">
      <c r="A699" s="1"/>
      <c r="B699" s="1"/>
      <c r="C699" s="1"/>
      <c r="D699" s="1"/>
      <c r="E699" s="2"/>
      <c r="F699" s="2"/>
      <c r="G699" s="1"/>
      <c r="H699" s="1"/>
      <c r="I699" s="1"/>
      <c r="J699" s="1"/>
      <c r="K699" s="2"/>
      <c r="L699" s="2"/>
      <c r="M699" s="2"/>
      <c r="N699" s="2"/>
      <c r="O699" s="25"/>
      <c r="P699" s="1"/>
      <c r="Q699" s="1"/>
      <c r="R699" s="1"/>
      <c r="S699" s="1"/>
      <c r="T699" s="1"/>
      <c r="U699" s="1"/>
      <c r="V699" s="1"/>
      <c r="W699" s="1"/>
      <c r="X699" s="1"/>
      <c r="Y699" s="1"/>
      <c r="Z699" s="1"/>
    </row>
    <row r="700" spans="1:26" ht="15.75" customHeight="1" x14ac:dyDescent="0.2">
      <c r="A700" s="1"/>
      <c r="B700" s="1"/>
      <c r="C700" s="1"/>
      <c r="D700" s="1"/>
      <c r="E700" s="2"/>
      <c r="F700" s="2"/>
      <c r="G700" s="1"/>
      <c r="H700" s="1"/>
      <c r="I700" s="1"/>
      <c r="J700" s="1"/>
      <c r="K700" s="2"/>
      <c r="L700" s="2"/>
      <c r="M700" s="2"/>
      <c r="N700" s="2"/>
      <c r="O700" s="25"/>
      <c r="P700" s="1"/>
      <c r="Q700" s="1"/>
      <c r="R700" s="1"/>
      <c r="S700" s="1"/>
      <c r="T700" s="1"/>
      <c r="U700" s="1"/>
      <c r="V700" s="1"/>
      <c r="W700" s="1"/>
      <c r="X700" s="1"/>
      <c r="Y700" s="1"/>
      <c r="Z700" s="1"/>
    </row>
    <row r="701" spans="1:26" ht="15.75" customHeight="1" x14ac:dyDescent="0.2">
      <c r="A701" s="1"/>
      <c r="B701" s="1"/>
      <c r="C701" s="1"/>
      <c r="D701" s="1"/>
      <c r="E701" s="2"/>
      <c r="F701" s="2"/>
      <c r="G701" s="1"/>
      <c r="H701" s="1"/>
      <c r="I701" s="1"/>
      <c r="J701" s="1"/>
      <c r="K701" s="2"/>
      <c r="L701" s="2"/>
      <c r="M701" s="2"/>
      <c r="N701" s="2"/>
      <c r="O701" s="25"/>
      <c r="P701" s="1"/>
      <c r="Q701" s="1"/>
      <c r="R701" s="1"/>
      <c r="S701" s="1"/>
      <c r="T701" s="1"/>
      <c r="U701" s="1"/>
      <c r="V701" s="1"/>
      <c r="W701" s="1"/>
      <c r="X701" s="1"/>
      <c r="Y701" s="1"/>
      <c r="Z701" s="1"/>
    </row>
    <row r="702" spans="1:26" ht="15.75" customHeight="1" x14ac:dyDescent="0.2">
      <c r="A702" s="1"/>
      <c r="B702" s="1"/>
      <c r="C702" s="1"/>
      <c r="D702" s="1"/>
      <c r="E702" s="2"/>
      <c r="F702" s="2"/>
      <c r="G702" s="1"/>
      <c r="H702" s="1"/>
      <c r="I702" s="1"/>
      <c r="J702" s="1"/>
      <c r="K702" s="2"/>
      <c r="L702" s="2"/>
      <c r="M702" s="2"/>
      <c r="N702" s="2"/>
      <c r="O702" s="25"/>
      <c r="P702" s="1"/>
      <c r="Q702" s="1"/>
      <c r="R702" s="1"/>
      <c r="S702" s="1"/>
      <c r="T702" s="1"/>
      <c r="U702" s="1"/>
      <c r="V702" s="1"/>
      <c r="W702" s="1"/>
      <c r="X702" s="1"/>
      <c r="Y702" s="1"/>
      <c r="Z702" s="1"/>
    </row>
    <row r="703" spans="1:26" ht="15.75" customHeight="1" x14ac:dyDescent="0.2">
      <c r="A703" s="1"/>
      <c r="B703" s="1"/>
      <c r="C703" s="1"/>
      <c r="D703" s="1"/>
      <c r="E703" s="2"/>
      <c r="F703" s="2"/>
      <c r="G703" s="1"/>
      <c r="H703" s="1"/>
      <c r="I703" s="1"/>
      <c r="J703" s="1"/>
      <c r="K703" s="2"/>
      <c r="L703" s="2"/>
      <c r="M703" s="2"/>
      <c r="N703" s="2"/>
      <c r="O703" s="25"/>
      <c r="P703" s="1"/>
      <c r="Q703" s="1"/>
      <c r="R703" s="1"/>
      <c r="S703" s="1"/>
      <c r="T703" s="1"/>
      <c r="U703" s="1"/>
      <c r="V703" s="1"/>
      <c r="W703" s="1"/>
      <c r="X703" s="1"/>
      <c r="Y703" s="1"/>
      <c r="Z703" s="1"/>
    </row>
    <row r="704" spans="1:26" ht="15.75" customHeight="1" x14ac:dyDescent="0.2">
      <c r="A704" s="1"/>
      <c r="B704" s="1"/>
      <c r="C704" s="1"/>
      <c r="D704" s="1"/>
      <c r="E704" s="2"/>
      <c r="F704" s="2"/>
      <c r="G704" s="1"/>
      <c r="H704" s="1"/>
      <c r="I704" s="1"/>
      <c r="J704" s="1"/>
      <c r="K704" s="2"/>
      <c r="L704" s="2"/>
      <c r="M704" s="2"/>
      <c r="N704" s="2"/>
      <c r="O704" s="25"/>
      <c r="P704" s="1"/>
      <c r="Q704" s="1"/>
      <c r="R704" s="1"/>
      <c r="S704" s="1"/>
      <c r="T704" s="1"/>
      <c r="U704" s="1"/>
      <c r="V704" s="1"/>
      <c r="W704" s="1"/>
      <c r="X704" s="1"/>
      <c r="Y704" s="1"/>
      <c r="Z704" s="1"/>
    </row>
    <row r="705" spans="1:26" ht="15.75" customHeight="1" x14ac:dyDescent="0.2">
      <c r="A705" s="1"/>
      <c r="B705" s="1"/>
      <c r="C705" s="1"/>
      <c r="D705" s="1"/>
      <c r="E705" s="2"/>
      <c r="F705" s="2"/>
      <c r="G705" s="1"/>
      <c r="H705" s="1"/>
      <c r="I705" s="1"/>
      <c r="J705" s="1"/>
      <c r="K705" s="2"/>
      <c r="L705" s="2"/>
      <c r="M705" s="2"/>
      <c r="N705" s="2"/>
      <c r="O705" s="25"/>
      <c r="P705" s="1"/>
      <c r="Q705" s="1"/>
      <c r="R705" s="1"/>
      <c r="S705" s="1"/>
      <c r="T705" s="1"/>
      <c r="U705" s="1"/>
      <c r="V705" s="1"/>
      <c r="W705" s="1"/>
      <c r="X705" s="1"/>
      <c r="Y705" s="1"/>
      <c r="Z705" s="1"/>
    </row>
    <row r="706" spans="1:26" ht="15.75" customHeight="1" x14ac:dyDescent="0.2">
      <c r="A706" s="1"/>
      <c r="B706" s="1"/>
      <c r="C706" s="1"/>
      <c r="D706" s="1"/>
      <c r="E706" s="2"/>
      <c r="F706" s="2"/>
      <c r="G706" s="1"/>
      <c r="H706" s="1"/>
      <c r="I706" s="1"/>
      <c r="J706" s="1"/>
      <c r="K706" s="2"/>
      <c r="L706" s="2"/>
      <c r="M706" s="2"/>
      <c r="N706" s="2"/>
      <c r="O706" s="25"/>
      <c r="P706" s="1"/>
      <c r="Q706" s="1"/>
      <c r="R706" s="1"/>
      <c r="S706" s="1"/>
      <c r="T706" s="1"/>
      <c r="U706" s="1"/>
      <c r="V706" s="1"/>
      <c r="W706" s="1"/>
      <c r="X706" s="1"/>
      <c r="Y706" s="1"/>
      <c r="Z706" s="1"/>
    </row>
    <row r="707" spans="1:26" ht="15.75" customHeight="1" x14ac:dyDescent="0.2">
      <c r="A707" s="1"/>
      <c r="B707" s="1"/>
      <c r="C707" s="1"/>
      <c r="D707" s="1"/>
      <c r="E707" s="2"/>
      <c r="F707" s="2"/>
      <c r="G707" s="1"/>
      <c r="H707" s="1"/>
      <c r="I707" s="1"/>
      <c r="J707" s="1"/>
      <c r="K707" s="2"/>
      <c r="L707" s="2"/>
      <c r="M707" s="2"/>
      <c r="N707" s="2"/>
      <c r="O707" s="25"/>
      <c r="P707" s="1"/>
      <c r="Q707" s="1"/>
      <c r="R707" s="1"/>
      <c r="S707" s="1"/>
      <c r="T707" s="1"/>
      <c r="U707" s="1"/>
      <c r="V707" s="1"/>
      <c r="W707" s="1"/>
      <c r="X707" s="1"/>
      <c r="Y707" s="1"/>
      <c r="Z707" s="1"/>
    </row>
    <row r="708" spans="1:26" ht="15.75" customHeight="1" x14ac:dyDescent="0.2">
      <c r="A708" s="1"/>
      <c r="B708" s="1"/>
      <c r="C708" s="1"/>
      <c r="D708" s="1"/>
      <c r="E708" s="2"/>
      <c r="F708" s="2"/>
      <c r="G708" s="1"/>
      <c r="H708" s="1"/>
      <c r="I708" s="1"/>
      <c r="J708" s="1"/>
      <c r="K708" s="2"/>
      <c r="L708" s="2"/>
      <c r="M708" s="2"/>
      <c r="N708" s="2"/>
      <c r="O708" s="25"/>
      <c r="P708" s="1"/>
      <c r="Q708" s="1"/>
      <c r="R708" s="1"/>
      <c r="S708" s="1"/>
      <c r="T708" s="1"/>
      <c r="U708" s="1"/>
      <c r="V708" s="1"/>
      <c r="W708" s="1"/>
      <c r="X708" s="1"/>
      <c r="Y708" s="1"/>
      <c r="Z708" s="1"/>
    </row>
    <row r="709" spans="1:26" ht="15.75" customHeight="1" x14ac:dyDescent="0.2">
      <c r="A709" s="1"/>
      <c r="B709" s="1"/>
      <c r="C709" s="1"/>
      <c r="D709" s="1"/>
      <c r="E709" s="2"/>
      <c r="F709" s="2"/>
      <c r="G709" s="1"/>
      <c r="H709" s="1"/>
      <c r="I709" s="1"/>
      <c r="J709" s="1"/>
      <c r="K709" s="2"/>
      <c r="L709" s="2"/>
      <c r="M709" s="2"/>
      <c r="N709" s="2"/>
      <c r="O709" s="25"/>
      <c r="P709" s="1"/>
      <c r="Q709" s="1"/>
      <c r="R709" s="1"/>
      <c r="S709" s="1"/>
      <c r="T709" s="1"/>
      <c r="U709" s="1"/>
      <c r="V709" s="1"/>
      <c r="W709" s="1"/>
      <c r="X709" s="1"/>
      <c r="Y709" s="1"/>
      <c r="Z709" s="1"/>
    </row>
    <row r="710" spans="1:26" ht="15.75" customHeight="1" x14ac:dyDescent="0.2">
      <c r="A710" s="1"/>
      <c r="B710" s="1"/>
      <c r="C710" s="1"/>
      <c r="D710" s="1"/>
      <c r="E710" s="2"/>
      <c r="F710" s="2"/>
      <c r="G710" s="1"/>
      <c r="H710" s="1"/>
      <c r="I710" s="1"/>
      <c r="J710" s="1"/>
      <c r="K710" s="2"/>
      <c r="L710" s="2"/>
      <c r="M710" s="2"/>
      <c r="N710" s="2"/>
      <c r="O710" s="25"/>
      <c r="P710" s="1"/>
      <c r="Q710" s="1"/>
      <c r="R710" s="1"/>
      <c r="S710" s="1"/>
      <c r="T710" s="1"/>
      <c r="U710" s="1"/>
      <c r="V710" s="1"/>
      <c r="W710" s="1"/>
      <c r="X710" s="1"/>
      <c r="Y710" s="1"/>
      <c r="Z710" s="1"/>
    </row>
    <row r="711" spans="1:26" ht="15.75" customHeight="1" x14ac:dyDescent="0.2">
      <c r="A711" s="1"/>
      <c r="B711" s="1"/>
      <c r="C711" s="1"/>
      <c r="D711" s="1"/>
      <c r="E711" s="2"/>
      <c r="F711" s="2"/>
      <c r="G711" s="1"/>
      <c r="H711" s="1"/>
      <c r="I711" s="1"/>
      <c r="J711" s="1"/>
      <c r="K711" s="2"/>
      <c r="L711" s="2"/>
      <c r="M711" s="2"/>
      <c r="N711" s="2"/>
      <c r="O711" s="25"/>
      <c r="P711" s="1"/>
      <c r="Q711" s="1"/>
      <c r="R711" s="1"/>
      <c r="S711" s="1"/>
      <c r="T711" s="1"/>
      <c r="U711" s="1"/>
      <c r="V711" s="1"/>
      <c r="W711" s="1"/>
      <c r="X711" s="1"/>
      <c r="Y711" s="1"/>
      <c r="Z711" s="1"/>
    </row>
    <row r="712" spans="1:26" ht="15.75" customHeight="1" x14ac:dyDescent="0.2">
      <c r="A712" s="1"/>
      <c r="B712" s="1"/>
      <c r="C712" s="1"/>
      <c r="D712" s="1"/>
      <c r="E712" s="2"/>
      <c r="F712" s="2"/>
      <c r="G712" s="1"/>
      <c r="H712" s="1"/>
      <c r="I712" s="1"/>
      <c r="J712" s="1"/>
      <c r="K712" s="2"/>
      <c r="L712" s="2"/>
      <c r="M712" s="2"/>
      <c r="N712" s="2"/>
      <c r="O712" s="25"/>
      <c r="P712" s="1"/>
      <c r="Q712" s="1"/>
      <c r="R712" s="1"/>
      <c r="S712" s="1"/>
      <c r="T712" s="1"/>
      <c r="U712" s="1"/>
      <c r="V712" s="1"/>
      <c r="W712" s="1"/>
      <c r="X712" s="1"/>
      <c r="Y712" s="1"/>
      <c r="Z712" s="1"/>
    </row>
    <row r="713" spans="1:26" ht="15.75" customHeight="1" x14ac:dyDescent="0.2">
      <c r="A713" s="1"/>
      <c r="B713" s="1"/>
      <c r="C713" s="1"/>
      <c r="D713" s="1"/>
      <c r="E713" s="2"/>
      <c r="F713" s="2"/>
      <c r="G713" s="1"/>
      <c r="H713" s="1"/>
      <c r="I713" s="1"/>
      <c r="J713" s="1"/>
      <c r="K713" s="2"/>
      <c r="L713" s="2"/>
      <c r="M713" s="2"/>
      <c r="N713" s="2"/>
      <c r="O713" s="25"/>
      <c r="P713" s="1"/>
      <c r="Q713" s="1"/>
      <c r="R713" s="1"/>
      <c r="S713" s="1"/>
      <c r="T713" s="1"/>
      <c r="U713" s="1"/>
      <c r="V713" s="1"/>
      <c r="W713" s="1"/>
      <c r="X713" s="1"/>
      <c r="Y713" s="1"/>
      <c r="Z713" s="1"/>
    </row>
    <row r="714" spans="1:26" ht="15.75" customHeight="1" x14ac:dyDescent="0.2">
      <c r="A714" s="1"/>
      <c r="B714" s="1"/>
      <c r="C714" s="1"/>
      <c r="D714" s="1"/>
      <c r="E714" s="2"/>
      <c r="F714" s="2"/>
      <c r="G714" s="1"/>
      <c r="H714" s="1"/>
      <c r="I714" s="1"/>
      <c r="J714" s="1"/>
      <c r="K714" s="2"/>
      <c r="L714" s="2"/>
      <c r="M714" s="2"/>
      <c r="N714" s="2"/>
      <c r="O714" s="25"/>
      <c r="P714" s="1"/>
      <c r="Q714" s="1"/>
      <c r="R714" s="1"/>
      <c r="S714" s="1"/>
      <c r="T714" s="1"/>
      <c r="U714" s="1"/>
      <c r="V714" s="1"/>
      <c r="W714" s="1"/>
      <c r="X714" s="1"/>
      <c r="Y714" s="1"/>
      <c r="Z714" s="1"/>
    </row>
    <row r="715" spans="1:26" ht="15.75" customHeight="1" x14ac:dyDescent="0.2">
      <c r="A715" s="1"/>
      <c r="B715" s="1"/>
      <c r="C715" s="1"/>
      <c r="D715" s="1"/>
      <c r="E715" s="2"/>
      <c r="F715" s="2"/>
      <c r="G715" s="1"/>
      <c r="H715" s="1"/>
      <c r="I715" s="1"/>
      <c r="J715" s="1"/>
      <c r="K715" s="2"/>
      <c r="L715" s="2"/>
      <c r="M715" s="2"/>
      <c r="N715" s="2"/>
      <c r="O715" s="25"/>
      <c r="P715" s="1"/>
      <c r="Q715" s="1"/>
      <c r="R715" s="1"/>
      <c r="S715" s="1"/>
      <c r="T715" s="1"/>
      <c r="U715" s="1"/>
      <c r="V715" s="1"/>
      <c r="W715" s="1"/>
      <c r="X715" s="1"/>
      <c r="Y715" s="1"/>
      <c r="Z715" s="1"/>
    </row>
    <row r="716" spans="1:26" ht="15.75" customHeight="1" x14ac:dyDescent="0.2">
      <c r="A716" s="1"/>
      <c r="B716" s="1"/>
      <c r="C716" s="1"/>
      <c r="D716" s="1"/>
      <c r="E716" s="2"/>
      <c r="F716" s="2"/>
      <c r="G716" s="1"/>
      <c r="H716" s="1"/>
      <c r="I716" s="1"/>
      <c r="J716" s="1"/>
      <c r="K716" s="2"/>
      <c r="L716" s="2"/>
      <c r="M716" s="2"/>
      <c r="N716" s="2"/>
      <c r="O716" s="25"/>
      <c r="P716" s="1"/>
      <c r="Q716" s="1"/>
      <c r="R716" s="1"/>
      <c r="S716" s="1"/>
      <c r="T716" s="1"/>
      <c r="U716" s="1"/>
      <c r="V716" s="1"/>
      <c r="W716" s="1"/>
      <c r="X716" s="1"/>
      <c r="Y716" s="1"/>
      <c r="Z716" s="1"/>
    </row>
    <row r="717" spans="1:26" ht="15.75" customHeight="1" x14ac:dyDescent="0.2">
      <c r="A717" s="1"/>
      <c r="B717" s="1"/>
      <c r="C717" s="1"/>
      <c r="D717" s="1"/>
      <c r="E717" s="2"/>
      <c r="F717" s="2"/>
      <c r="G717" s="1"/>
      <c r="H717" s="1"/>
      <c r="I717" s="1"/>
      <c r="J717" s="1"/>
      <c r="K717" s="2"/>
      <c r="L717" s="2"/>
      <c r="M717" s="2"/>
      <c r="N717" s="2"/>
      <c r="O717" s="25"/>
      <c r="P717" s="1"/>
      <c r="Q717" s="1"/>
      <c r="R717" s="1"/>
      <c r="S717" s="1"/>
      <c r="T717" s="1"/>
      <c r="U717" s="1"/>
      <c r="V717" s="1"/>
      <c r="W717" s="1"/>
      <c r="X717" s="1"/>
      <c r="Y717" s="1"/>
      <c r="Z717" s="1"/>
    </row>
    <row r="718" spans="1:26" ht="15.75" customHeight="1" x14ac:dyDescent="0.2">
      <c r="A718" s="1"/>
      <c r="B718" s="1"/>
      <c r="C718" s="1"/>
      <c r="D718" s="1"/>
      <c r="E718" s="2"/>
      <c r="F718" s="2"/>
      <c r="G718" s="1"/>
      <c r="H718" s="1"/>
      <c r="I718" s="1"/>
      <c r="J718" s="1"/>
      <c r="K718" s="2"/>
      <c r="L718" s="2"/>
      <c r="M718" s="2"/>
      <c r="N718" s="2"/>
      <c r="O718" s="25"/>
      <c r="P718" s="1"/>
      <c r="Q718" s="1"/>
      <c r="R718" s="1"/>
      <c r="S718" s="1"/>
      <c r="T718" s="1"/>
      <c r="U718" s="1"/>
      <c r="V718" s="1"/>
      <c r="W718" s="1"/>
      <c r="X718" s="1"/>
      <c r="Y718" s="1"/>
      <c r="Z718" s="1"/>
    </row>
    <row r="719" spans="1:26" ht="15.75" customHeight="1" x14ac:dyDescent="0.2">
      <c r="A719" s="1"/>
      <c r="B719" s="1"/>
      <c r="C719" s="1"/>
      <c r="D719" s="1"/>
      <c r="E719" s="2"/>
      <c r="F719" s="2"/>
      <c r="G719" s="1"/>
      <c r="H719" s="1"/>
      <c r="I719" s="1"/>
      <c r="J719" s="1"/>
      <c r="K719" s="2"/>
      <c r="L719" s="2"/>
      <c r="M719" s="2"/>
      <c r="N719" s="2"/>
      <c r="O719" s="25"/>
      <c r="P719" s="1"/>
      <c r="Q719" s="1"/>
      <c r="R719" s="1"/>
      <c r="S719" s="1"/>
      <c r="T719" s="1"/>
      <c r="U719" s="1"/>
      <c r="V719" s="1"/>
      <c r="W719" s="1"/>
      <c r="X719" s="1"/>
      <c r="Y719" s="1"/>
      <c r="Z719" s="1"/>
    </row>
    <row r="720" spans="1:26" ht="15.75" customHeight="1" x14ac:dyDescent="0.2">
      <c r="A720" s="1"/>
      <c r="B720" s="1"/>
      <c r="C720" s="1"/>
      <c r="D720" s="1"/>
      <c r="E720" s="2"/>
      <c r="F720" s="2"/>
      <c r="G720" s="1"/>
      <c r="H720" s="1"/>
      <c r="I720" s="1"/>
      <c r="J720" s="1"/>
      <c r="K720" s="2"/>
      <c r="L720" s="2"/>
      <c r="M720" s="2"/>
      <c r="N720" s="2"/>
      <c r="O720" s="25"/>
      <c r="P720" s="1"/>
      <c r="Q720" s="1"/>
      <c r="R720" s="1"/>
      <c r="S720" s="1"/>
      <c r="T720" s="1"/>
      <c r="U720" s="1"/>
      <c r="V720" s="1"/>
      <c r="W720" s="1"/>
      <c r="X720" s="1"/>
      <c r="Y720" s="1"/>
      <c r="Z720" s="1"/>
    </row>
    <row r="721" spans="1:26" ht="15.75" customHeight="1" x14ac:dyDescent="0.2">
      <c r="A721" s="1"/>
      <c r="B721" s="1"/>
      <c r="C721" s="1"/>
      <c r="D721" s="1"/>
      <c r="E721" s="2"/>
      <c r="F721" s="2"/>
      <c r="G721" s="1"/>
      <c r="H721" s="1"/>
      <c r="I721" s="1"/>
      <c r="J721" s="1"/>
      <c r="K721" s="2"/>
      <c r="L721" s="2"/>
      <c r="M721" s="2"/>
      <c r="N721" s="2"/>
      <c r="O721" s="25"/>
      <c r="P721" s="1"/>
      <c r="Q721" s="1"/>
      <c r="R721" s="1"/>
      <c r="S721" s="1"/>
      <c r="T721" s="1"/>
      <c r="U721" s="1"/>
      <c r="V721" s="1"/>
      <c r="W721" s="1"/>
      <c r="X721" s="1"/>
      <c r="Y721" s="1"/>
      <c r="Z721" s="1"/>
    </row>
    <row r="722" spans="1:26" ht="15.75" customHeight="1" x14ac:dyDescent="0.2">
      <c r="A722" s="1"/>
      <c r="B722" s="1"/>
      <c r="C722" s="1"/>
      <c r="D722" s="1"/>
      <c r="E722" s="2"/>
      <c r="F722" s="2"/>
      <c r="G722" s="1"/>
      <c r="H722" s="1"/>
      <c r="I722" s="1"/>
      <c r="J722" s="1"/>
      <c r="K722" s="2"/>
      <c r="L722" s="2"/>
      <c r="M722" s="2"/>
      <c r="N722" s="2"/>
      <c r="O722" s="25"/>
      <c r="P722" s="1"/>
      <c r="Q722" s="1"/>
      <c r="R722" s="1"/>
      <c r="S722" s="1"/>
      <c r="T722" s="1"/>
      <c r="U722" s="1"/>
      <c r="V722" s="1"/>
      <c r="W722" s="1"/>
      <c r="X722" s="1"/>
      <c r="Y722" s="1"/>
      <c r="Z722" s="1"/>
    </row>
    <row r="723" spans="1:26" ht="15.75" customHeight="1" x14ac:dyDescent="0.2">
      <c r="A723" s="1"/>
      <c r="B723" s="1"/>
      <c r="C723" s="1"/>
      <c r="D723" s="1"/>
      <c r="E723" s="2"/>
      <c r="F723" s="2"/>
      <c r="G723" s="1"/>
      <c r="H723" s="1"/>
      <c r="I723" s="1"/>
      <c r="J723" s="1"/>
      <c r="K723" s="2"/>
      <c r="L723" s="2"/>
      <c r="M723" s="2"/>
      <c r="N723" s="2"/>
      <c r="O723" s="25"/>
      <c r="P723" s="1"/>
      <c r="Q723" s="1"/>
      <c r="R723" s="1"/>
      <c r="S723" s="1"/>
      <c r="T723" s="1"/>
      <c r="U723" s="1"/>
      <c r="V723" s="1"/>
      <c r="W723" s="1"/>
      <c r="X723" s="1"/>
      <c r="Y723" s="1"/>
      <c r="Z723" s="1"/>
    </row>
    <row r="724" spans="1:26" ht="15.75" customHeight="1" x14ac:dyDescent="0.2">
      <c r="A724" s="1"/>
      <c r="B724" s="1"/>
      <c r="C724" s="1"/>
      <c r="D724" s="1"/>
      <c r="E724" s="2"/>
      <c r="F724" s="2"/>
      <c r="G724" s="1"/>
      <c r="H724" s="1"/>
      <c r="I724" s="1"/>
      <c r="J724" s="1"/>
      <c r="K724" s="2"/>
      <c r="L724" s="2"/>
      <c r="M724" s="2"/>
      <c r="N724" s="2"/>
      <c r="O724" s="25"/>
      <c r="P724" s="1"/>
      <c r="Q724" s="1"/>
      <c r="R724" s="1"/>
      <c r="S724" s="1"/>
      <c r="T724" s="1"/>
      <c r="U724" s="1"/>
      <c r="V724" s="1"/>
      <c r="W724" s="1"/>
      <c r="X724" s="1"/>
      <c r="Y724" s="1"/>
      <c r="Z724" s="1"/>
    </row>
    <row r="725" spans="1:26" ht="15.75" customHeight="1" x14ac:dyDescent="0.2">
      <c r="A725" s="1"/>
      <c r="B725" s="1"/>
      <c r="C725" s="1"/>
      <c r="D725" s="1"/>
      <c r="E725" s="2"/>
      <c r="F725" s="2"/>
      <c r="G725" s="1"/>
      <c r="H725" s="1"/>
      <c r="I725" s="1"/>
      <c r="J725" s="1"/>
      <c r="K725" s="2"/>
      <c r="L725" s="2"/>
      <c r="M725" s="2"/>
      <c r="N725" s="2"/>
      <c r="O725" s="25"/>
      <c r="P725" s="1"/>
      <c r="Q725" s="1"/>
      <c r="R725" s="1"/>
      <c r="S725" s="1"/>
      <c r="T725" s="1"/>
      <c r="U725" s="1"/>
      <c r="V725" s="1"/>
      <c r="W725" s="1"/>
      <c r="X725" s="1"/>
      <c r="Y725" s="1"/>
      <c r="Z725" s="1"/>
    </row>
    <row r="726" spans="1:26" ht="15.75" customHeight="1" x14ac:dyDescent="0.2">
      <c r="A726" s="1"/>
      <c r="B726" s="1"/>
      <c r="C726" s="1"/>
      <c r="D726" s="1"/>
      <c r="E726" s="2"/>
      <c r="F726" s="2"/>
      <c r="G726" s="1"/>
      <c r="H726" s="1"/>
      <c r="I726" s="1"/>
      <c r="J726" s="1"/>
      <c r="K726" s="2"/>
      <c r="L726" s="2"/>
      <c r="M726" s="2"/>
      <c r="N726" s="2"/>
      <c r="O726" s="25"/>
      <c r="P726" s="1"/>
      <c r="Q726" s="1"/>
      <c r="R726" s="1"/>
      <c r="S726" s="1"/>
      <c r="T726" s="1"/>
      <c r="U726" s="1"/>
      <c r="V726" s="1"/>
      <c r="W726" s="1"/>
      <c r="X726" s="1"/>
      <c r="Y726" s="1"/>
      <c r="Z726" s="1"/>
    </row>
    <row r="727" spans="1:26" ht="15.75" customHeight="1" x14ac:dyDescent="0.2">
      <c r="A727" s="1"/>
      <c r="B727" s="1"/>
      <c r="C727" s="1"/>
      <c r="D727" s="1"/>
      <c r="E727" s="2"/>
      <c r="F727" s="2"/>
      <c r="G727" s="1"/>
      <c r="H727" s="1"/>
      <c r="I727" s="1"/>
      <c r="J727" s="1"/>
      <c r="K727" s="2"/>
      <c r="L727" s="2"/>
      <c r="M727" s="2"/>
      <c r="N727" s="2"/>
      <c r="O727" s="25"/>
      <c r="P727" s="1"/>
      <c r="Q727" s="1"/>
      <c r="R727" s="1"/>
      <c r="S727" s="1"/>
      <c r="T727" s="1"/>
      <c r="U727" s="1"/>
      <c r="V727" s="1"/>
      <c r="W727" s="1"/>
      <c r="X727" s="1"/>
      <c r="Y727" s="1"/>
      <c r="Z727" s="1"/>
    </row>
    <row r="728" spans="1:26" ht="15.75" customHeight="1" x14ac:dyDescent="0.2">
      <c r="A728" s="1"/>
      <c r="B728" s="1"/>
      <c r="C728" s="1"/>
      <c r="D728" s="1"/>
      <c r="E728" s="2"/>
      <c r="F728" s="2"/>
      <c r="G728" s="1"/>
      <c r="H728" s="1"/>
      <c r="I728" s="1"/>
      <c r="J728" s="1"/>
      <c r="K728" s="2"/>
      <c r="L728" s="2"/>
      <c r="M728" s="2"/>
      <c r="N728" s="2"/>
      <c r="O728" s="25"/>
      <c r="P728" s="1"/>
      <c r="Q728" s="1"/>
      <c r="R728" s="1"/>
      <c r="S728" s="1"/>
      <c r="T728" s="1"/>
      <c r="U728" s="1"/>
      <c r="V728" s="1"/>
      <c r="W728" s="1"/>
      <c r="X728" s="1"/>
      <c r="Y728" s="1"/>
      <c r="Z728" s="1"/>
    </row>
    <row r="729" spans="1:26" ht="15.75" customHeight="1" x14ac:dyDescent="0.2">
      <c r="A729" s="1"/>
      <c r="B729" s="1"/>
      <c r="C729" s="1"/>
      <c r="D729" s="1"/>
      <c r="E729" s="2"/>
      <c r="F729" s="2"/>
      <c r="G729" s="1"/>
      <c r="H729" s="1"/>
      <c r="I729" s="1"/>
      <c r="J729" s="1"/>
      <c r="K729" s="2"/>
      <c r="L729" s="2"/>
      <c r="M729" s="2"/>
      <c r="N729" s="2"/>
      <c r="O729" s="25"/>
      <c r="P729" s="1"/>
      <c r="Q729" s="1"/>
      <c r="R729" s="1"/>
      <c r="S729" s="1"/>
      <c r="T729" s="1"/>
      <c r="U729" s="1"/>
      <c r="V729" s="1"/>
      <c r="W729" s="1"/>
      <c r="X729" s="1"/>
      <c r="Y729" s="1"/>
      <c r="Z729" s="1"/>
    </row>
    <row r="730" spans="1:26" ht="15.75" customHeight="1" x14ac:dyDescent="0.2">
      <c r="A730" s="1"/>
      <c r="B730" s="1"/>
      <c r="C730" s="1"/>
      <c r="D730" s="1"/>
      <c r="E730" s="2"/>
      <c r="F730" s="2"/>
      <c r="G730" s="1"/>
      <c r="H730" s="1"/>
      <c r="I730" s="1"/>
      <c r="J730" s="1"/>
      <c r="K730" s="2"/>
      <c r="L730" s="2"/>
      <c r="M730" s="2"/>
      <c r="N730" s="2"/>
      <c r="O730" s="25"/>
      <c r="P730" s="1"/>
      <c r="Q730" s="1"/>
      <c r="R730" s="1"/>
      <c r="S730" s="1"/>
      <c r="T730" s="1"/>
      <c r="U730" s="1"/>
      <c r="V730" s="1"/>
      <c r="W730" s="1"/>
      <c r="X730" s="1"/>
      <c r="Y730" s="1"/>
      <c r="Z730" s="1"/>
    </row>
    <row r="731" spans="1:26" ht="15.75" customHeight="1" x14ac:dyDescent="0.2">
      <c r="A731" s="1"/>
      <c r="B731" s="1"/>
      <c r="C731" s="1"/>
      <c r="D731" s="1"/>
      <c r="E731" s="2"/>
      <c r="F731" s="2"/>
      <c r="G731" s="1"/>
      <c r="H731" s="1"/>
      <c r="I731" s="1"/>
      <c r="J731" s="1"/>
      <c r="K731" s="2"/>
      <c r="L731" s="2"/>
      <c r="M731" s="2"/>
      <c r="N731" s="2"/>
      <c r="O731" s="25"/>
      <c r="P731" s="1"/>
      <c r="Q731" s="1"/>
      <c r="R731" s="1"/>
      <c r="S731" s="1"/>
      <c r="T731" s="1"/>
      <c r="U731" s="1"/>
      <c r="V731" s="1"/>
      <c r="W731" s="1"/>
      <c r="X731" s="1"/>
      <c r="Y731" s="1"/>
      <c r="Z731" s="1"/>
    </row>
    <row r="732" spans="1:26" ht="15.75" customHeight="1" x14ac:dyDescent="0.2">
      <c r="A732" s="1"/>
      <c r="B732" s="1"/>
      <c r="C732" s="1"/>
      <c r="D732" s="1"/>
      <c r="E732" s="2"/>
      <c r="F732" s="2"/>
      <c r="G732" s="1"/>
      <c r="H732" s="1"/>
      <c r="I732" s="1"/>
      <c r="J732" s="1"/>
      <c r="K732" s="2"/>
      <c r="L732" s="2"/>
      <c r="M732" s="2"/>
      <c r="N732" s="2"/>
      <c r="O732" s="25"/>
      <c r="P732" s="1"/>
      <c r="Q732" s="1"/>
      <c r="R732" s="1"/>
      <c r="S732" s="1"/>
      <c r="T732" s="1"/>
      <c r="U732" s="1"/>
      <c r="V732" s="1"/>
      <c r="W732" s="1"/>
      <c r="X732" s="1"/>
      <c r="Y732" s="1"/>
      <c r="Z732" s="1"/>
    </row>
    <row r="733" spans="1:26" ht="15.75" customHeight="1" x14ac:dyDescent="0.2">
      <c r="A733" s="1"/>
      <c r="B733" s="1"/>
      <c r="C733" s="1"/>
      <c r="D733" s="1"/>
      <c r="E733" s="2"/>
      <c r="F733" s="2"/>
      <c r="G733" s="1"/>
      <c r="H733" s="1"/>
      <c r="I733" s="1"/>
      <c r="J733" s="1"/>
      <c r="K733" s="2"/>
      <c r="L733" s="2"/>
      <c r="M733" s="2"/>
      <c r="N733" s="2"/>
      <c r="O733" s="25"/>
      <c r="P733" s="1"/>
      <c r="Q733" s="1"/>
      <c r="R733" s="1"/>
      <c r="S733" s="1"/>
      <c r="T733" s="1"/>
      <c r="U733" s="1"/>
      <c r="V733" s="1"/>
      <c r="W733" s="1"/>
      <c r="X733" s="1"/>
      <c r="Y733" s="1"/>
      <c r="Z733" s="1"/>
    </row>
    <row r="734" spans="1:26" ht="15.75" customHeight="1" x14ac:dyDescent="0.2">
      <c r="A734" s="1"/>
      <c r="B734" s="1"/>
      <c r="C734" s="1"/>
      <c r="D734" s="1"/>
      <c r="E734" s="2"/>
      <c r="F734" s="2"/>
      <c r="G734" s="1"/>
      <c r="H734" s="1"/>
      <c r="I734" s="1"/>
      <c r="J734" s="1"/>
      <c r="K734" s="2"/>
      <c r="L734" s="2"/>
      <c r="M734" s="2"/>
      <c r="N734" s="2"/>
      <c r="O734" s="25"/>
      <c r="P734" s="1"/>
      <c r="Q734" s="1"/>
      <c r="R734" s="1"/>
      <c r="S734" s="1"/>
      <c r="T734" s="1"/>
      <c r="U734" s="1"/>
      <c r="V734" s="1"/>
      <c r="W734" s="1"/>
      <c r="X734" s="1"/>
      <c r="Y734" s="1"/>
      <c r="Z734" s="1"/>
    </row>
    <row r="735" spans="1:26" ht="15.75" customHeight="1" x14ac:dyDescent="0.2">
      <c r="A735" s="1"/>
      <c r="B735" s="1"/>
      <c r="C735" s="1"/>
      <c r="D735" s="1"/>
      <c r="E735" s="2"/>
      <c r="F735" s="2"/>
      <c r="G735" s="1"/>
      <c r="H735" s="1"/>
      <c r="I735" s="1"/>
      <c r="J735" s="1"/>
      <c r="K735" s="2"/>
      <c r="L735" s="2"/>
      <c r="M735" s="2"/>
      <c r="N735" s="2"/>
      <c r="O735" s="25"/>
      <c r="P735" s="1"/>
      <c r="Q735" s="1"/>
      <c r="R735" s="1"/>
      <c r="S735" s="1"/>
      <c r="T735" s="1"/>
      <c r="U735" s="1"/>
      <c r="V735" s="1"/>
      <c r="W735" s="1"/>
      <c r="X735" s="1"/>
      <c r="Y735" s="1"/>
      <c r="Z735" s="1"/>
    </row>
    <row r="736" spans="1:26" ht="15.75" customHeight="1" x14ac:dyDescent="0.2">
      <c r="A736" s="1"/>
      <c r="B736" s="1"/>
      <c r="C736" s="1"/>
      <c r="D736" s="1"/>
      <c r="E736" s="2"/>
      <c r="F736" s="2"/>
      <c r="G736" s="1"/>
      <c r="H736" s="1"/>
      <c r="I736" s="1"/>
      <c r="J736" s="1"/>
      <c r="K736" s="2"/>
      <c r="L736" s="2"/>
      <c r="M736" s="2"/>
      <c r="N736" s="2"/>
      <c r="O736" s="25"/>
      <c r="P736" s="1"/>
      <c r="Q736" s="1"/>
      <c r="R736" s="1"/>
      <c r="S736" s="1"/>
      <c r="T736" s="1"/>
      <c r="U736" s="1"/>
      <c r="V736" s="1"/>
      <c r="W736" s="1"/>
      <c r="X736" s="1"/>
      <c r="Y736" s="1"/>
      <c r="Z736" s="1"/>
    </row>
    <row r="737" spans="1:26" ht="15.75" customHeight="1" x14ac:dyDescent="0.2">
      <c r="A737" s="1"/>
      <c r="B737" s="1"/>
      <c r="C737" s="1"/>
      <c r="D737" s="1"/>
      <c r="E737" s="2"/>
      <c r="F737" s="2"/>
      <c r="G737" s="1"/>
      <c r="H737" s="1"/>
      <c r="I737" s="1"/>
      <c r="J737" s="1"/>
      <c r="K737" s="2"/>
      <c r="L737" s="2"/>
      <c r="M737" s="2"/>
      <c r="N737" s="2"/>
      <c r="O737" s="25"/>
      <c r="P737" s="1"/>
      <c r="Q737" s="1"/>
      <c r="R737" s="1"/>
      <c r="S737" s="1"/>
      <c r="T737" s="1"/>
      <c r="U737" s="1"/>
      <c r="V737" s="1"/>
      <c r="W737" s="1"/>
      <c r="X737" s="1"/>
      <c r="Y737" s="1"/>
      <c r="Z737" s="1"/>
    </row>
    <row r="738" spans="1:26" ht="15.75" customHeight="1" x14ac:dyDescent="0.2">
      <c r="A738" s="1"/>
      <c r="B738" s="1"/>
      <c r="C738" s="1"/>
      <c r="D738" s="1"/>
      <c r="E738" s="2"/>
      <c r="F738" s="2"/>
      <c r="G738" s="1"/>
      <c r="H738" s="1"/>
      <c r="I738" s="1"/>
      <c r="J738" s="1"/>
      <c r="K738" s="2"/>
      <c r="L738" s="2"/>
      <c r="M738" s="2"/>
      <c r="N738" s="2"/>
      <c r="O738" s="25"/>
      <c r="P738" s="1"/>
      <c r="Q738" s="1"/>
      <c r="R738" s="1"/>
      <c r="S738" s="1"/>
      <c r="T738" s="1"/>
      <c r="U738" s="1"/>
      <c r="V738" s="1"/>
      <c r="W738" s="1"/>
      <c r="X738" s="1"/>
      <c r="Y738" s="1"/>
      <c r="Z738" s="1"/>
    </row>
    <row r="739" spans="1:26" ht="15.75" customHeight="1" x14ac:dyDescent="0.2">
      <c r="A739" s="1"/>
      <c r="B739" s="1"/>
      <c r="C739" s="1"/>
      <c r="D739" s="1"/>
      <c r="E739" s="2"/>
      <c r="F739" s="2"/>
      <c r="G739" s="1"/>
      <c r="H739" s="1"/>
      <c r="I739" s="1"/>
      <c r="J739" s="1"/>
      <c r="K739" s="2"/>
      <c r="L739" s="2"/>
      <c r="M739" s="2"/>
      <c r="N739" s="2"/>
      <c r="O739" s="25"/>
      <c r="P739" s="1"/>
      <c r="Q739" s="1"/>
      <c r="R739" s="1"/>
      <c r="S739" s="1"/>
      <c r="T739" s="1"/>
      <c r="U739" s="1"/>
      <c r="V739" s="1"/>
      <c r="W739" s="1"/>
      <c r="X739" s="1"/>
      <c r="Y739" s="1"/>
      <c r="Z739" s="1"/>
    </row>
    <row r="740" spans="1:26" ht="15.75" customHeight="1" x14ac:dyDescent="0.2">
      <c r="A740" s="1"/>
      <c r="B740" s="1"/>
      <c r="C740" s="1"/>
      <c r="D740" s="1"/>
      <c r="E740" s="2"/>
      <c r="F740" s="2"/>
      <c r="G740" s="1"/>
      <c r="H740" s="1"/>
      <c r="I740" s="1"/>
      <c r="J740" s="1"/>
      <c r="K740" s="2"/>
      <c r="L740" s="2"/>
      <c r="M740" s="2"/>
      <c r="N740" s="2"/>
      <c r="O740" s="25"/>
      <c r="P740" s="1"/>
      <c r="Q740" s="1"/>
      <c r="R740" s="1"/>
      <c r="S740" s="1"/>
      <c r="T740" s="1"/>
      <c r="U740" s="1"/>
      <c r="V740" s="1"/>
      <c r="W740" s="1"/>
      <c r="X740" s="1"/>
      <c r="Y740" s="1"/>
      <c r="Z740" s="1"/>
    </row>
    <row r="741" spans="1:26" ht="15.75" customHeight="1" x14ac:dyDescent="0.2">
      <c r="A741" s="1"/>
      <c r="B741" s="1"/>
      <c r="C741" s="1"/>
      <c r="D741" s="1"/>
      <c r="E741" s="2"/>
      <c r="F741" s="2"/>
      <c r="G741" s="1"/>
      <c r="H741" s="1"/>
      <c r="I741" s="1"/>
      <c r="J741" s="1"/>
      <c r="K741" s="2"/>
      <c r="L741" s="2"/>
      <c r="M741" s="2"/>
      <c r="N741" s="2"/>
      <c r="O741" s="25"/>
      <c r="P741" s="1"/>
      <c r="Q741" s="1"/>
      <c r="R741" s="1"/>
      <c r="S741" s="1"/>
      <c r="T741" s="1"/>
      <c r="U741" s="1"/>
      <c r="V741" s="1"/>
      <c r="W741" s="1"/>
      <c r="X741" s="1"/>
      <c r="Y741" s="1"/>
      <c r="Z741" s="1"/>
    </row>
    <row r="742" spans="1:26" ht="15.75" customHeight="1" x14ac:dyDescent="0.2">
      <c r="A742" s="1"/>
      <c r="B742" s="1"/>
      <c r="C742" s="1"/>
      <c r="D742" s="1"/>
      <c r="E742" s="2"/>
      <c r="F742" s="2"/>
      <c r="G742" s="1"/>
      <c r="H742" s="1"/>
      <c r="I742" s="1"/>
      <c r="J742" s="1"/>
      <c r="K742" s="2"/>
      <c r="L742" s="2"/>
      <c r="M742" s="2"/>
      <c r="N742" s="2"/>
      <c r="O742" s="25"/>
      <c r="P742" s="1"/>
      <c r="Q742" s="1"/>
      <c r="R742" s="1"/>
      <c r="S742" s="1"/>
      <c r="T742" s="1"/>
      <c r="U742" s="1"/>
      <c r="V742" s="1"/>
      <c r="W742" s="1"/>
      <c r="X742" s="1"/>
      <c r="Y742" s="1"/>
      <c r="Z742" s="1"/>
    </row>
    <row r="743" spans="1:26" ht="15.75" customHeight="1" x14ac:dyDescent="0.2">
      <c r="A743" s="1"/>
      <c r="B743" s="1"/>
      <c r="C743" s="1"/>
      <c r="D743" s="1"/>
      <c r="E743" s="2"/>
      <c r="F743" s="2"/>
      <c r="G743" s="1"/>
      <c r="H743" s="1"/>
      <c r="I743" s="1"/>
      <c r="J743" s="1"/>
      <c r="K743" s="2"/>
      <c r="L743" s="2"/>
      <c r="M743" s="2"/>
      <c r="N743" s="2"/>
      <c r="O743" s="25"/>
      <c r="P743" s="1"/>
      <c r="Q743" s="1"/>
      <c r="R743" s="1"/>
      <c r="S743" s="1"/>
      <c r="T743" s="1"/>
      <c r="U743" s="1"/>
      <c r="V743" s="1"/>
      <c r="W743" s="1"/>
      <c r="X743" s="1"/>
      <c r="Y743" s="1"/>
      <c r="Z743" s="1"/>
    </row>
    <row r="744" spans="1:26" ht="15.75" customHeight="1" x14ac:dyDescent="0.2">
      <c r="A744" s="1"/>
      <c r="B744" s="1"/>
      <c r="C744" s="1"/>
      <c r="D744" s="1"/>
      <c r="E744" s="2"/>
      <c r="F744" s="2"/>
      <c r="G744" s="1"/>
      <c r="H744" s="1"/>
      <c r="I744" s="1"/>
      <c r="J744" s="1"/>
      <c r="K744" s="2"/>
      <c r="L744" s="2"/>
      <c r="M744" s="2"/>
      <c r="N744" s="2"/>
      <c r="O744" s="25"/>
      <c r="P744" s="1"/>
      <c r="Q744" s="1"/>
      <c r="R744" s="1"/>
      <c r="S744" s="1"/>
      <c r="T744" s="1"/>
      <c r="U744" s="1"/>
      <c r="V744" s="1"/>
      <c r="W744" s="1"/>
      <c r="X744" s="1"/>
      <c r="Y744" s="1"/>
      <c r="Z744" s="1"/>
    </row>
    <row r="745" spans="1:26" ht="15.75" customHeight="1" x14ac:dyDescent="0.2">
      <c r="A745" s="1"/>
      <c r="B745" s="1"/>
      <c r="C745" s="1"/>
      <c r="D745" s="1"/>
      <c r="E745" s="2"/>
      <c r="F745" s="2"/>
      <c r="G745" s="1"/>
      <c r="H745" s="1"/>
      <c r="I745" s="1"/>
      <c r="J745" s="1"/>
      <c r="K745" s="2"/>
      <c r="L745" s="2"/>
      <c r="M745" s="2"/>
      <c r="N745" s="2"/>
      <c r="O745" s="25"/>
      <c r="P745" s="1"/>
      <c r="Q745" s="1"/>
      <c r="R745" s="1"/>
      <c r="S745" s="1"/>
      <c r="T745" s="1"/>
      <c r="U745" s="1"/>
      <c r="V745" s="1"/>
      <c r="W745" s="1"/>
      <c r="X745" s="1"/>
      <c r="Y745" s="1"/>
      <c r="Z745" s="1"/>
    </row>
    <row r="746" spans="1:26" ht="15.75" customHeight="1" x14ac:dyDescent="0.2">
      <c r="A746" s="1"/>
      <c r="B746" s="1"/>
      <c r="C746" s="1"/>
      <c r="D746" s="1"/>
      <c r="E746" s="2"/>
      <c r="F746" s="2"/>
      <c r="G746" s="1"/>
      <c r="H746" s="1"/>
      <c r="I746" s="1"/>
      <c r="J746" s="1"/>
      <c r="K746" s="2"/>
      <c r="L746" s="2"/>
      <c r="M746" s="2"/>
      <c r="N746" s="2"/>
      <c r="O746" s="25"/>
      <c r="P746" s="1"/>
      <c r="Q746" s="1"/>
      <c r="R746" s="1"/>
      <c r="S746" s="1"/>
      <c r="T746" s="1"/>
      <c r="U746" s="1"/>
      <c r="V746" s="1"/>
      <c r="W746" s="1"/>
      <c r="X746" s="1"/>
      <c r="Y746" s="1"/>
      <c r="Z746" s="1"/>
    </row>
    <row r="747" spans="1:26" ht="15.75" customHeight="1" x14ac:dyDescent="0.2">
      <c r="A747" s="1"/>
      <c r="B747" s="1"/>
      <c r="C747" s="1"/>
      <c r="D747" s="1"/>
      <c r="E747" s="2"/>
      <c r="F747" s="2"/>
      <c r="G747" s="1"/>
      <c r="H747" s="1"/>
      <c r="I747" s="1"/>
      <c r="J747" s="1"/>
      <c r="K747" s="2"/>
      <c r="L747" s="2"/>
      <c r="M747" s="2"/>
      <c r="N747" s="2"/>
      <c r="O747" s="25"/>
      <c r="P747" s="1"/>
      <c r="Q747" s="1"/>
      <c r="R747" s="1"/>
      <c r="S747" s="1"/>
      <c r="T747" s="1"/>
      <c r="U747" s="1"/>
      <c r="V747" s="1"/>
      <c r="W747" s="1"/>
      <c r="X747" s="1"/>
      <c r="Y747" s="1"/>
      <c r="Z747" s="1"/>
    </row>
    <row r="748" spans="1:26" ht="15.75" customHeight="1" x14ac:dyDescent="0.2">
      <c r="A748" s="1"/>
      <c r="B748" s="1"/>
      <c r="C748" s="1"/>
      <c r="D748" s="1"/>
      <c r="E748" s="2"/>
      <c r="F748" s="2"/>
      <c r="G748" s="1"/>
      <c r="H748" s="1"/>
      <c r="I748" s="1"/>
      <c r="J748" s="1"/>
      <c r="K748" s="2"/>
      <c r="L748" s="2"/>
      <c r="M748" s="2"/>
      <c r="N748" s="2"/>
      <c r="O748" s="25"/>
      <c r="P748" s="1"/>
      <c r="Q748" s="1"/>
      <c r="R748" s="1"/>
      <c r="S748" s="1"/>
      <c r="T748" s="1"/>
      <c r="U748" s="1"/>
      <c r="V748" s="1"/>
      <c r="W748" s="1"/>
      <c r="X748" s="1"/>
      <c r="Y748" s="1"/>
      <c r="Z748" s="1"/>
    </row>
    <row r="749" spans="1:26" ht="15.75" customHeight="1" x14ac:dyDescent="0.2">
      <c r="A749" s="1"/>
      <c r="B749" s="1"/>
      <c r="C749" s="1"/>
      <c r="D749" s="1"/>
      <c r="E749" s="2"/>
      <c r="F749" s="2"/>
      <c r="G749" s="1"/>
      <c r="H749" s="1"/>
      <c r="I749" s="1"/>
      <c r="J749" s="1"/>
      <c r="K749" s="2"/>
      <c r="L749" s="2"/>
      <c r="M749" s="2"/>
      <c r="N749" s="2"/>
      <c r="O749" s="25"/>
      <c r="P749" s="1"/>
      <c r="Q749" s="1"/>
      <c r="R749" s="1"/>
      <c r="S749" s="1"/>
      <c r="T749" s="1"/>
      <c r="U749" s="1"/>
      <c r="V749" s="1"/>
      <c r="W749" s="1"/>
      <c r="X749" s="1"/>
      <c r="Y749" s="1"/>
      <c r="Z749" s="1"/>
    </row>
    <row r="750" spans="1:26" ht="15.75" customHeight="1" x14ac:dyDescent="0.2">
      <c r="A750" s="1"/>
      <c r="B750" s="1"/>
      <c r="C750" s="1"/>
      <c r="D750" s="1"/>
      <c r="E750" s="2"/>
      <c r="F750" s="2"/>
      <c r="G750" s="1"/>
      <c r="H750" s="1"/>
      <c r="I750" s="1"/>
      <c r="J750" s="1"/>
      <c r="K750" s="2"/>
      <c r="L750" s="2"/>
      <c r="M750" s="2"/>
      <c r="N750" s="2"/>
      <c r="O750" s="25"/>
      <c r="P750" s="1"/>
      <c r="Q750" s="1"/>
      <c r="R750" s="1"/>
      <c r="S750" s="1"/>
      <c r="T750" s="1"/>
      <c r="U750" s="1"/>
      <c r="V750" s="1"/>
      <c r="W750" s="1"/>
      <c r="X750" s="1"/>
      <c r="Y750" s="1"/>
      <c r="Z750" s="1"/>
    </row>
    <row r="751" spans="1:26" ht="15.75" customHeight="1" x14ac:dyDescent="0.2">
      <c r="A751" s="1"/>
      <c r="B751" s="1"/>
      <c r="C751" s="1"/>
      <c r="D751" s="1"/>
      <c r="E751" s="2"/>
      <c r="F751" s="2"/>
      <c r="G751" s="1"/>
      <c r="H751" s="1"/>
      <c r="I751" s="1"/>
      <c r="J751" s="1"/>
      <c r="K751" s="2"/>
      <c r="L751" s="2"/>
      <c r="M751" s="2"/>
      <c r="N751" s="2"/>
      <c r="O751" s="25"/>
      <c r="P751" s="1"/>
      <c r="Q751" s="1"/>
      <c r="R751" s="1"/>
      <c r="S751" s="1"/>
      <c r="T751" s="1"/>
      <c r="U751" s="1"/>
      <c r="V751" s="1"/>
      <c r="W751" s="1"/>
      <c r="X751" s="1"/>
      <c r="Y751" s="1"/>
      <c r="Z751" s="1"/>
    </row>
    <row r="752" spans="1:26" ht="15.75" customHeight="1" x14ac:dyDescent="0.2">
      <c r="A752" s="1"/>
      <c r="B752" s="1"/>
      <c r="C752" s="1"/>
      <c r="D752" s="1"/>
      <c r="E752" s="2"/>
      <c r="F752" s="2"/>
      <c r="G752" s="1"/>
      <c r="H752" s="1"/>
      <c r="I752" s="1"/>
      <c r="J752" s="1"/>
      <c r="K752" s="2"/>
      <c r="L752" s="2"/>
      <c r="M752" s="2"/>
      <c r="N752" s="2"/>
      <c r="O752" s="25"/>
      <c r="P752" s="1"/>
      <c r="Q752" s="1"/>
      <c r="R752" s="1"/>
      <c r="S752" s="1"/>
      <c r="T752" s="1"/>
      <c r="U752" s="1"/>
      <c r="V752" s="1"/>
      <c r="W752" s="1"/>
      <c r="X752" s="1"/>
      <c r="Y752" s="1"/>
      <c r="Z752" s="1"/>
    </row>
    <row r="753" spans="1:26" ht="15.75" customHeight="1" x14ac:dyDescent="0.2">
      <c r="A753" s="1"/>
      <c r="B753" s="1"/>
      <c r="C753" s="1"/>
      <c r="D753" s="1"/>
      <c r="E753" s="2"/>
      <c r="F753" s="2"/>
      <c r="G753" s="1"/>
      <c r="H753" s="1"/>
      <c r="I753" s="1"/>
      <c r="J753" s="1"/>
      <c r="K753" s="2"/>
      <c r="L753" s="2"/>
      <c r="M753" s="2"/>
      <c r="N753" s="2"/>
      <c r="O753" s="25"/>
      <c r="P753" s="1"/>
      <c r="Q753" s="1"/>
      <c r="R753" s="1"/>
      <c r="S753" s="1"/>
      <c r="T753" s="1"/>
      <c r="U753" s="1"/>
      <c r="V753" s="1"/>
      <c r="W753" s="1"/>
      <c r="X753" s="1"/>
      <c r="Y753" s="1"/>
      <c r="Z753" s="1"/>
    </row>
    <row r="754" spans="1:26" ht="15.75" customHeight="1" x14ac:dyDescent="0.2">
      <c r="A754" s="1"/>
      <c r="B754" s="1"/>
      <c r="C754" s="1"/>
      <c r="D754" s="1"/>
      <c r="E754" s="2"/>
      <c r="F754" s="2"/>
      <c r="G754" s="1"/>
      <c r="H754" s="1"/>
      <c r="I754" s="1"/>
      <c r="J754" s="1"/>
      <c r="K754" s="2"/>
      <c r="L754" s="2"/>
      <c r="M754" s="2"/>
      <c r="N754" s="2"/>
      <c r="O754" s="25"/>
      <c r="P754" s="1"/>
      <c r="Q754" s="1"/>
      <c r="R754" s="1"/>
      <c r="S754" s="1"/>
      <c r="T754" s="1"/>
      <c r="U754" s="1"/>
      <c r="V754" s="1"/>
      <c r="W754" s="1"/>
      <c r="X754" s="1"/>
      <c r="Y754" s="1"/>
      <c r="Z754" s="1"/>
    </row>
    <row r="755" spans="1:26" ht="15.75" customHeight="1" x14ac:dyDescent="0.2">
      <c r="A755" s="1"/>
      <c r="B755" s="1"/>
      <c r="C755" s="1"/>
      <c r="D755" s="1"/>
      <c r="E755" s="2"/>
      <c r="F755" s="2"/>
      <c r="G755" s="1"/>
      <c r="H755" s="1"/>
      <c r="I755" s="1"/>
      <c r="J755" s="1"/>
      <c r="K755" s="2"/>
      <c r="L755" s="2"/>
      <c r="M755" s="2"/>
      <c r="N755" s="2"/>
      <c r="O755" s="25"/>
      <c r="P755" s="1"/>
      <c r="Q755" s="1"/>
      <c r="R755" s="1"/>
      <c r="S755" s="1"/>
      <c r="T755" s="1"/>
      <c r="U755" s="1"/>
      <c r="V755" s="1"/>
      <c r="W755" s="1"/>
      <c r="X755" s="1"/>
      <c r="Y755" s="1"/>
      <c r="Z755" s="1"/>
    </row>
    <row r="756" spans="1:26" ht="15.75" customHeight="1" x14ac:dyDescent="0.2">
      <c r="A756" s="1"/>
      <c r="B756" s="1"/>
      <c r="C756" s="1"/>
      <c r="D756" s="1"/>
      <c r="E756" s="2"/>
      <c r="F756" s="2"/>
      <c r="G756" s="1"/>
      <c r="H756" s="1"/>
      <c r="I756" s="1"/>
      <c r="J756" s="1"/>
      <c r="K756" s="2"/>
      <c r="L756" s="2"/>
      <c r="M756" s="2"/>
      <c r="N756" s="2"/>
      <c r="O756" s="25"/>
      <c r="P756" s="1"/>
      <c r="Q756" s="1"/>
      <c r="R756" s="1"/>
      <c r="S756" s="1"/>
      <c r="T756" s="1"/>
      <c r="U756" s="1"/>
      <c r="V756" s="1"/>
      <c r="W756" s="1"/>
      <c r="X756" s="1"/>
      <c r="Y756" s="1"/>
      <c r="Z756" s="1"/>
    </row>
    <row r="757" spans="1:26" ht="15.75" customHeight="1" x14ac:dyDescent="0.2">
      <c r="A757" s="1"/>
      <c r="B757" s="1"/>
      <c r="C757" s="1"/>
      <c r="D757" s="1"/>
      <c r="E757" s="2"/>
      <c r="F757" s="2"/>
      <c r="G757" s="1"/>
      <c r="H757" s="1"/>
      <c r="I757" s="1"/>
      <c r="J757" s="1"/>
      <c r="K757" s="2"/>
      <c r="L757" s="2"/>
      <c r="M757" s="2"/>
      <c r="N757" s="2"/>
      <c r="O757" s="25"/>
      <c r="P757" s="1"/>
      <c r="Q757" s="1"/>
      <c r="R757" s="1"/>
      <c r="S757" s="1"/>
      <c r="T757" s="1"/>
      <c r="U757" s="1"/>
      <c r="V757" s="1"/>
      <c r="W757" s="1"/>
      <c r="X757" s="1"/>
      <c r="Y757" s="1"/>
      <c r="Z757" s="1"/>
    </row>
    <row r="758" spans="1:26" ht="15.75" customHeight="1" x14ac:dyDescent="0.2">
      <c r="A758" s="1"/>
      <c r="B758" s="1"/>
      <c r="C758" s="1"/>
      <c r="D758" s="1"/>
      <c r="E758" s="2"/>
      <c r="F758" s="2"/>
      <c r="G758" s="1"/>
      <c r="H758" s="1"/>
      <c r="I758" s="1"/>
      <c r="J758" s="1"/>
      <c r="K758" s="2"/>
      <c r="L758" s="2"/>
      <c r="M758" s="2"/>
      <c r="N758" s="2"/>
      <c r="O758" s="25"/>
      <c r="P758" s="1"/>
      <c r="Q758" s="1"/>
      <c r="R758" s="1"/>
      <c r="S758" s="1"/>
      <c r="T758" s="1"/>
      <c r="U758" s="1"/>
      <c r="V758" s="1"/>
      <c r="W758" s="1"/>
      <c r="X758" s="1"/>
      <c r="Y758" s="1"/>
      <c r="Z758" s="1"/>
    </row>
    <row r="759" spans="1:26" ht="15.75" customHeight="1" x14ac:dyDescent="0.2">
      <c r="A759" s="1"/>
      <c r="B759" s="1"/>
      <c r="C759" s="1"/>
      <c r="D759" s="1"/>
      <c r="E759" s="2"/>
      <c r="F759" s="2"/>
      <c r="G759" s="1"/>
      <c r="H759" s="1"/>
      <c r="I759" s="1"/>
      <c r="J759" s="1"/>
      <c r="K759" s="2"/>
      <c r="L759" s="2"/>
      <c r="M759" s="2"/>
      <c r="N759" s="2"/>
      <c r="O759" s="25"/>
      <c r="P759" s="1"/>
      <c r="Q759" s="1"/>
      <c r="R759" s="1"/>
      <c r="S759" s="1"/>
      <c r="T759" s="1"/>
      <c r="U759" s="1"/>
      <c r="V759" s="1"/>
      <c r="W759" s="1"/>
      <c r="X759" s="1"/>
      <c r="Y759" s="1"/>
      <c r="Z759" s="1"/>
    </row>
    <row r="760" spans="1:26" ht="15.75" customHeight="1" x14ac:dyDescent="0.2">
      <c r="A760" s="1"/>
      <c r="B760" s="1"/>
      <c r="C760" s="1"/>
      <c r="D760" s="1"/>
      <c r="E760" s="2"/>
      <c r="F760" s="2"/>
      <c r="G760" s="1"/>
      <c r="H760" s="1"/>
      <c r="I760" s="1"/>
      <c r="J760" s="1"/>
      <c r="K760" s="2"/>
      <c r="L760" s="2"/>
      <c r="M760" s="2"/>
      <c r="N760" s="2"/>
      <c r="O760" s="25"/>
      <c r="P760" s="1"/>
      <c r="Q760" s="1"/>
      <c r="R760" s="1"/>
      <c r="S760" s="1"/>
      <c r="T760" s="1"/>
      <c r="U760" s="1"/>
      <c r="V760" s="1"/>
      <c r="W760" s="1"/>
      <c r="X760" s="1"/>
      <c r="Y760" s="1"/>
      <c r="Z760" s="1"/>
    </row>
    <row r="761" spans="1:26" ht="15.75" customHeight="1" x14ac:dyDescent="0.2">
      <c r="A761" s="1"/>
      <c r="B761" s="1"/>
      <c r="C761" s="1"/>
      <c r="D761" s="1"/>
      <c r="E761" s="2"/>
      <c r="F761" s="2"/>
      <c r="G761" s="1"/>
      <c r="H761" s="1"/>
      <c r="I761" s="1"/>
      <c r="J761" s="1"/>
      <c r="K761" s="2"/>
      <c r="L761" s="2"/>
      <c r="M761" s="2"/>
      <c r="N761" s="2"/>
      <c r="O761" s="25"/>
      <c r="P761" s="1"/>
      <c r="Q761" s="1"/>
      <c r="R761" s="1"/>
      <c r="S761" s="1"/>
      <c r="T761" s="1"/>
      <c r="U761" s="1"/>
      <c r="V761" s="1"/>
      <c r="W761" s="1"/>
      <c r="X761" s="1"/>
      <c r="Y761" s="1"/>
      <c r="Z761" s="1"/>
    </row>
    <row r="762" spans="1:26" ht="15.75" customHeight="1" x14ac:dyDescent="0.2">
      <c r="A762" s="1"/>
      <c r="B762" s="1"/>
      <c r="C762" s="1"/>
      <c r="D762" s="1"/>
      <c r="E762" s="2"/>
      <c r="F762" s="2"/>
      <c r="G762" s="1"/>
      <c r="H762" s="1"/>
      <c r="I762" s="1"/>
      <c r="J762" s="1"/>
      <c r="K762" s="2"/>
      <c r="L762" s="2"/>
      <c r="M762" s="2"/>
      <c r="N762" s="2"/>
      <c r="O762" s="25"/>
      <c r="P762" s="1"/>
      <c r="Q762" s="1"/>
      <c r="R762" s="1"/>
      <c r="S762" s="1"/>
      <c r="T762" s="1"/>
      <c r="U762" s="1"/>
      <c r="V762" s="1"/>
      <c r="W762" s="1"/>
      <c r="X762" s="1"/>
      <c r="Y762" s="1"/>
      <c r="Z762" s="1"/>
    </row>
    <row r="763" spans="1:26" ht="15.75" customHeight="1" x14ac:dyDescent="0.2">
      <c r="A763" s="1"/>
      <c r="B763" s="1"/>
      <c r="C763" s="1"/>
      <c r="D763" s="1"/>
      <c r="E763" s="2"/>
      <c r="F763" s="2"/>
      <c r="G763" s="1"/>
      <c r="H763" s="1"/>
      <c r="I763" s="1"/>
      <c r="J763" s="1"/>
      <c r="K763" s="2"/>
      <c r="L763" s="2"/>
      <c r="M763" s="2"/>
      <c r="N763" s="2"/>
      <c r="O763" s="25"/>
      <c r="P763" s="1"/>
      <c r="Q763" s="1"/>
      <c r="R763" s="1"/>
      <c r="S763" s="1"/>
      <c r="T763" s="1"/>
      <c r="U763" s="1"/>
      <c r="V763" s="1"/>
      <c r="W763" s="1"/>
      <c r="X763" s="1"/>
      <c r="Y763" s="1"/>
      <c r="Z763" s="1"/>
    </row>
    <row r="764" spans="1:26" ht="15.75" customHeight="1" x14ac:dyDescent="0.2">
      <c r="A764" s="1"/>
      <c r="B764" s="1"/>
      <c r="C764" s="1"/>
      <c r="D764" s="1"/>
      <c r="E764" s="2"/>
      <c r="F764" s="2"/>
      <c r="G764" s="1"/>
      <c r="H764" s="1"/>
      <c r="I764" s="1"/>
      <c r="J764" s="1"/>
      <c r="K764" s="2"/>
      <c r="L764" s="2"/>
      <c r="M764" s="2"/>
      <c r="N764" s="2"/>
      <c r="O764" s="25"/>
      <c r="P764" s="1"/>
      <c r="Q764" s="1"/>
      <c r="R764" s="1"/>
      <c r="S764" s="1"/>
      <c r="T764" s="1"/>
      <c r="U764" s="1"/>
      <c r="V764" s="1"/>
      <c r="W764" s="1"/>
      <c r="X764" s="1"/>
      <c r="Y764" s="1"/>
      <c r="Z764" s="1"/>
    </row>
    <row r="765" spans="1:26" ht="15.75" customHeight="1" x14ac:dyDescent="0.2">
      <c r="A765" s="1"/>
      <c r="B765" s="1"/>
      <c r="C765" s="1"/>
      <c r="D765" s="1"/>
      <c r="E765" s="2"/>
      <c r="F765" s="2"/>
      <c r="G765" s="1"/>
      <c r="H765" s="1"/>
      <c r="I765" s="1"/>
      <c r="J765" s="1"/>
      <c r="K765" s="2"/>
      <c r="L765" s="2"/>
      <c r="M765" s="2"/>
      <c r="N765" s="2"/>
      <c r="O765" s="25"/>
      <c r="P765" s="1"/>
      <c r="Q765" s="1"/>
      <c r="R765" s="1"/>
      <c r="S765" s="1"/>
      <c r="T765" s="1"/>
      <c r="U765" s="1"/>
      <c r="V765" s="1"/>
      <c r="W765" s="1"/>
      <c r="X765" s="1"/>
      <c r="Y765" s="1"/>
      <c r="Z765" s="1"/>
    </row>
    <row r="766" spans="1:26" ht="15.75" customHeight="1" x14ac:dyDescent="0.2">
      <c r="A766" s="1"/>
      <c r="B766" s="1"/>
      <c r="C766" s="1"/>
      <c r="D766" s="1"/>
      <c r="E766" s="2"/>
      <c r="F766" s="2"/>
      <c r="G766" s="1"/>
      <c r="H766" s="1"/>
      <c r="I766" s="1"/>
      <c r="J766" s="1"/>
      <c r="K766" s="2"/>
      <c r="L766" s="2"/>
      <c r="M766" s="2"/>
      <c r="N766" s="2"/>
      <c r="O766" s="25"/>
      <c r="P766" s="1"/>
      <c r="Q766" s="1"/>
      <c r="R766" s="1"/>
      <c r="S766" s="1"/>
      <c r="T766" s="1"/>
      <c r="U766" s="1"/>
      <c r="V766" s="1"/>
      <c r="W766" s="1"/>
      <c r="X766" s="1"/>
      <c r="Y766" s="1"/>
      <c r="Z766" s="1"/>
    </row>
    <row r="767" spans="1:26" ht="15.75" customHeight="1" x14ac:dyDescent="0.2">
      <c r="A767" s="1"/>
      <c r="B767" s="1"/>
      <c r="C767" s="1"/>
      <c r="D767" s="1"/>
      <c r="E767" s="2"/>
      <c r="F767" s="2"/>
      <c r="G767" s="1"/>
      <c r="H767" s="1"/>
      <c r="I767" s="1"/>
      <c r="J767" s="1"/>
      <c r="K767" s="2"/>
      <c r="L767" s="2"/>
      <c r="M767" s="2"/>
      <c r="N767" s="2"/>
      <c r="O767" s="25"/>
      <c r="P767" s="1"/>
      <c r="Q767" s="1"/>
      <c r="R767" s="1"/>
      <c r="S767" s="1"/>
      <c r="T767" s="1"/>
      <c r="U767" s="1"/>
      <c r="V767" s="1"/>
      <c r="W767" s="1"/>
      <c r="X767" s="1"/>
      <c r="Y767" s="1"/>
      <c r="Z767" s="1"/>
    </row>
    <row r="768" spans="1:26" ht="15.75" customHeight="1" x14ac:dyDescent="0.2">
      <c r="A768" s="1"/>
      <c r="B768" s="1"/>
      <c r="C768" s="1"/>
      <c r="D768" s="1"/>
      <c r="E768" s="2"/>
      <c r="F768" s="2"/>
      <c r="G768" s="1"/>
      <c r="H768" s="1"/>
      <c r="I768" s="1"/>
      <c r="J768" s="1"/>
      <c r="K768" s="2"/>
      <c r="L768" s="2"/>
      <c r="M768" s="2"/>
      <c r="N768" s="2"/>
      <c r="O768" s="25"/>
      <c r="P768" s="1"/>
      <c r="Q768" s="1"/>
      <c r="R768" s="1"/>
      <c r="S768" s="1"/>
      <c r="T768" s="1"/>
      <c r="U768" s="1"/>
      <c r="V768" s="1"/>
      <c r="W768" s="1"/>
      <c r="X768" s="1"/>
      <c r="Y768" s="1"/>
      <c r="Z768" s="1"/>
    </row>
    <row r="769" spans="1:26" ht="15.75" customHeight="1" x14ac:dyDescent="0.2">
      <c r="A769" s="1"/>
      <c r="B769" s="1"/>
      <c r="C769" s="1"/>
      <c r="D769" s="1"/>
      <c r="E769" s="2"/>
      <c r="F769" s="2"/>
      <c r="G769" s="1"/>
      <c r="H769" s="1"/>
      <c r="I769" s="1"/>
      <c r="J769" s="1"/>
      <c r="K769" s="2"/>
      <c r="L769" s="2"/>
      <c r="M769" s="2"/>
      <c r="N769" s="2"/>
      <c r="O769" s="25"/>
      <c r="P769" s="1"/>
      <c r="Q769" s="1"/>
      <c r="R769" s="1"/>
      <c r="S769" s="1"/>
      <c r="T769" s="1"/>
      <c r="U769" s="1"/>
      <c r="V769" s="1"/>
      <c r="W769" s="1"/>
      <c r="X769" s="1"/>
      <c r="Y769" s="1"/>
      <c r="Z769" s="1"/>
    </row>
    <row r="770" spans="1:26" ht="15.75" customHeight="1" x14ac:dyDescent="0.2">
      <c r="A770" s="1"/>
      <c r="B770" s="1"/>
      <c r="C770" s="1"/>
      <c r="D770" s="1"/>
      <c r="E770" s="2"/>
      <c r="F770" s="2"/>
      <c r="G770" s="1"/>
      <c r="H770" s="1"/>
      <c r="I770" s="1"/>
      <c r="J770" s="1"/>
      <c r="K770" s="2"/>
      <c r="L770" s="2"/>
      <c r="M770" s="2"/>
      <c r="N770" s="2"/>
      <c r="O770" s="25"/>
      <c r="P770" s="1"/>
      <c r="Q770" s="1"/>
      <c r="R770" s="1"/>
      <c r="S770" s="1"/>
      <c r="T770" s="1"/>
      <c r="U770" s="1"/>
      <c r="V770" s="1"/>
      <c r="W770" s="1"/>
      <c r="X770" s="1"/>
      <c r="Y770" s="1"/>
      <c r="Z770" s="1"/>
    </row>
    <row r="771" spans="1:26" ht="15.75" customHeight="1" x14ac:dyDescent="0.2">
      <c r="A771" s="1"/>
      <c r="B771" s="1"/>
      <c r="C771" s="1"/>
      <c r="D771" s="1"/>
      <c r="E771" s="2"/>
      <c r="F771" s="2"/>
      <c r="G771" s="1"/>
      <c r="H771" s="1"/>
      <c r="I771" s="1"/>
      <c r="J771" s="1"/>
      <c r="K771" s="2"/>
      <c r="L771" s="2"/>
      <c r="M771" s="2"/>
      <c r="N771" s="2"/>
      <c r="O771" s="25"/>
      <c r="P771" s="1"/>
      <c r="Q771" s="1"/>
      <c r="R771" s="1"/>
      <c r="S771" s="1"/>
      <c r="T771" s="1"/>
      <c r="U771" s="1"/>
      <c r="V771" s="1"/>
      <c r="W771" s="1"/>
      <c r="X771" s="1"/>
      <c r="Y771" s="1"/>
      <c r="Z771" s="1"/>
    </row>
    <row r="772" spans="1:26" ht="15.75" customHeight="1" x14ac:dyDescent="0.2">
      <c r="A772" s="1"/>
      <c r="B772" s="1"/>
      <c r="C772" s="1"/>
      <c r="D772" s="1"/>
      <c r="E772" s="2"/>
      <c r="F772" s="2"/>
      <c r="G772" s="1"/>
      <c r="H772" s="1"/>
      <c r="I772" s="1"/>
      <c r="J772" s="1"/>
      <c r="K772" s="2"/>
      <c r="L772" s="2"/>
      <c r="M772" s="2"/>
      <c r="N772" s="2"/>
      <c r="O772" s="25"/>
      <c r="P772" s="1"/>
      <c r="Q772" s="1"/>
      <c r="R772" s="1"/>
      <c r="S772" s="1"/>
      <c r="T772" s="1"/>
      <c r="U772" s="1"/>
      <c r="V772" s="1"/>
      <c r="W772" s="1"/>
      <c r="X772" s="1"/>
      <c r="Y772" s="1"/>
      <c r="Z772" s="1"/>
    </row>
    <row r="773" spans="1:26" ht="15.75" customHeight="1" x14ac:dyDescent="0.2">
      <c r="A773" s="1"/>
      <c r="B773" s="1"/>
      <c r="C773" s="1"/>
      <c r="D773" s="1"/>
      <c r="E773" s="2"/>
      <c r="F773" s="2"/>
      <c r="G773" s="1"/>
      <c r="H773" s="1"/>
      <c r="I773" s="1"/>
      <c r="J773" s="1"/>
      <c r="K773" s="2"/>
      <c r="L773" s="2"/>
      <c r="M773" s="2"/>
      <c r="N773" s="2"/>
      <c r="O773" s="25"/>
      <c r="P773" s="1"/>
      <c r="Q773" s="1"/>
      <c r="R773" s="1"/>
      <c r="S773" s="1"/>
      <c r="T773" s="1"/>
      <c r="U773" s="1"/>
      <c r="V773" s="1"/>
      <c r="W773" s="1"/>
      <c r="X773" s="1"/>
      <c r="Y773" s="1"/>
      <c r="Z773" s="1"/>
    </row>
    <row r="774" spans="1:26" ht="15.75" customHeight="1" x14ac:dyDescent="0.2">
      <c r="A774" s="1"/>
      <c r="B774" s="1"/>
      <c r="C774" s="1"/>
      <c r="D774" s="1"/>
      <c r="E774" s="2"/>
      <c r="F774" s="2"/>
      <c r="G774" s="1"/>
      <c r="H774" s="1"/>
      <c r="I774" s="1"/>
      <c r="J774" s="1"/>
      <c r="K774" s="2"/>
      <c r="L774" s="2"/>
      <c r="M774" s="2"/>
      <c r="N774" s="2"/>
      <c r="O774" s="25"/>
      <c r="P774" s="1"/>
      <c r="Q774" s="1"/>
      <c r="R774" s="1"/>
      <c r="S774" s="1"/>
      <c r="T774" s="1"/>
      <c r="U774" s="1"/>
      <c r="V774" s="1"/>
      <c r="W774" s="1"/>
      <c r="X774" s="1"/>
      <c r="Y774" s="1"/>
      <c r="Z774" s="1"/>
    </row>
    <row r="775" spans="1:26" ht="15.75" customHeight="1" x14ac:dyDescent="0.2">
      <c r="A775" s="1"/>
      <c r="B775" s="1"/>
      <c r="C775" s="1"/>
      <c r="D775" s="1"/>
      <c r="E775" s="2"/>
      <c r="F775" s="2"/>
      <c r="G775" s="1"/>
      <c r="H775" s="1"/>
      <c r="I775" s="1"/>
      <c r="J775" s="1"/>
      <c r="K775" s="2"/>
      <c r="L775" s="2"/>
      <c r="M775" s="2"/>
      <c r="N775" s="2"/>
      <c r="O775" s="25"/>
      <c r="P775" s="1"/>
      <c r="Q775" s="1"/>
      <c r="R775" s="1"/>
      <c r="S775" s="1"/>
      <c r="T775" s="1"/>
      <c r="U775" s="1"/>
      <c r="V775" s="1"/>
      <c r="W775" s="1"/>
      <c r="X775" s="1"/>
      <c r="Y775" s="1"/>
      <c r="Z775" s="1"/>
    </row>
    <row r="776" spans="1:26" ht="15.75" customHeight="1" x14ac:dyDescent="0.2">
      <c r="A776" s="1"/>
      <c r="B776" s="1"/>
      <c r="C776" s="1"/>
      <c r="D776" s="1"/>
      <c r="E776" s="2"/>
      <c r="F776" s="2"/>
      <c r="G776" s="1"/>
      <c r="H776" s="1"/>
      <c r="I776" s="1"/>
      <c r="J776" s="1"/>
      <c r="K776" s="2"/>
      <c r="L776" s="2"/>
      <c r="M776" s="2"/>
      <c r="N776" s="2"/>
      <c r="O776" s="25"/>
      <c r="P776" s="1"/>
      <c r="Q776" s="1"/>
      <c r="R776" s="1"/>
      <c r="S776" s="1"/>
      <c r="T776" s="1"/>
      <c r="U776" s="1"/>
      <c r="V776" s="1"/>
      <c r="W776" s="1"/>
      <c r="X776" s="1"/>
      <c r="Y776" s="1"/>
      <c r="Z776" s="1"/>
    </row>
    <row r="777" spans="1:26" ht="15.75" customHeight="1" x14ac:dyDescent="0.2">
      <c r="A777" s="1"/>
      <c r="B777" s="1"/>
      <c r="C777" s="1"/>
      <c r="D777" s="1"/>
      <c r="E777" s="2"/>
      <c r="F777" s="2"/>
      <c r="G777" s="1"/>
      <c r="H777" s="1"/>
      <c r="I777" s="1"/>
      <c r="J777" s="1"/>
      <c r="K777" s="2"/>
      <c r="L777" s="2"/>
      <c r="M777" s="2"/>
      <c r="N777" s="2"/>
      <c r="O777" s="25"/>
      <c r="P777" s="1"/>
      <c r="Q777" s="1"/>
      <c r="R777" s="1"/>
      <c r="S777" s="1"/>
      <c r="T777" s="1"/>
      <c r="U777" s="1"/>
      <c r="V777" s="1"/>
      <c r="W777" s="1"/>
      <c r="X777" s="1"/>
      <c r="Y777" s="1"/>
      <c r="Z777" s="1"/>
    </row>
    <row r="778" spans="1:26" ht="15.75" customHeight="1" x14ac:dyDescent="0.2">
      <c r="A778" s="1"/>
      <c r="B778" s="1"/>
      <c r="C778" s="1"/>
      <c r="D778" s="1"/>
      <c r="E778" s="2"/>
      <c r="F778" s="2"/>
      <c r="G778" s="1"/>
      <c r="H778" s="1"/>
      <c r="I778" s="1"/>
      <c r="J778" s="1"/>
      <c r="K778" s="2"/>
      <c r="L778" s="2"/>
      <c r="M778" s="2"/>
      <c r="N778" s="2"/>
      <c r="O778" s="25"/>
      <c r="P778" s="1"/>
      <c r="Q778" s="1"/>
      <c r="R778" s="1"/>
      <c r="S778" s="1"/>
      <c r="T778" s="1"/>
      <c r="U778" s="1"/>
      <c r="V778" s="1"/>
      <c r="W778" s="1"/>
      <c r="X778" s="1"/>
      <c r="Y778" s="1"/>
      <c r="Z778" s="1"/>
    </row>
    <row r="779" spans="1:26" ht="15.75" customHeight="1" x14ac:dyDescent="0.2">
      <c r="A779" s="1"/>
      <c r="B779" s="1"/>
      <c r="C779" s="1"/>
      <c r="D779" s="1"/>
      <c r="E779" s="2"/>
      <c r="F779" s="2"/>
      <c r="G779" s="1"/>
      <c r="H779" s="1"/>
      <c r="I779" s="1"/>
      <c r="J779" s="1"/>
      <c r="K779" s="2"/>
      <c r="L779" s="2"/>
      <c r="M779" s="2"/>
      <c r="N779" s="2"/>
      <c r="O779" s="25"/>
      <c r="P779" s="1"/>
      <c r="Q779" s="1"/>
      <c r="R779" s="1"/>
      <c r="S779" s="1"/>
      <c r="T779" s="1"/>
      <c r="U779" s="1"/>
      <c r="V779" s="1"/>
      <c r="W779" s="1"/>
      <c r="X779" s="1"/>
      <c r="Y779" s="1"/>
      <c r="Z779" s="1"/>
    </row>
    <row r="780" spans="1:26" ht="15.75" customHeight="1" x14ac:dyDescent="0.2">
      <c r="A780" s="1"/>
      <c r="B780" s="1"/>
      <c r="C780" s="1"/>
      <c r="D780" s="1"/>
      <c r="E780" s="2"/>
      <c r="F780" s="2"/>
      <c r="G780" s="1"/>
      <c r="H780" s="1"/>
      <c r="I780" s="1"/>
      <c r="J780" s="1"/>
      <c r="K780" s="2"/>
      <c r="L780" s="2"/>
      <c r="M780" s="2"/>
      <c r="N780" s="2"/>
      <c r="O780" s="25"/>
      <c r="P780" s="1"/>
      <c r="Q780" s="1"/>
      <c r="R780" s="1"/>
      <c r="S780" s="1"/>
      <c r="T780" s="1"/>
      <c r="U780" s="1"/>
      <c r="V780" s="1"/>
      <c r="W780" s="1"/>
      <c r="X780" s="1"/>
      <c r="Y780" s="1"/>
      <c r="Z780" s="1"/>
    </row>
    <row r="781" spans="1:26" ht="15.75" customHeight="1" x14ac:dyDescent="0.2">
      <c r="A781" s="1"/>
      <c r="B781" s="1"/>
      <c r="C781" s="1"/>
      <c r="D781" s="1"/>
      <c r="E781" s="2"/>
      <c r="F781" s="2"/>
      <c r="G781" s="1"/>
      <c r="H781" s="1"/>
      <c r="I781" s="1"/>
      <c r="J781" s="1"/>
      <c r="K781" s="2"/>
      <c r="L781" s="2"/>
      <c r="M781" s="2"/>
      <c r="N781" s="2"/>
      <c r="O781" s="25"/>
      <c r="P781" s="1"/>
      <c r="Q781" s="1"/>
      <c r="R781" s="1"/>
      <c r="S781" s="1"/>
      <c r="T781" s="1"/>
      <c r="U781" s="1"/>
      <c r="V781" s="1"/>
      <c r="W781" s="1"/>
      <c r="X781" s="1"/>
      <c r="Y781" s="1"/>
      <c r="Z781" s="1"/>
    </row>
    <row r="782" spans="1:26" ht="15.75" customHeight="1" x14ac:dyDescent="0.2">
      <c r="A782" s="1"/>
      <c r="B782" s="1"/>
      <c r="C782" s="1"/>
      <c r="D782" s="1"/>
      <c r="E782" s="2"/>
      <c r="F782" s="2"/>
      <c r="G782" s="1"/>
      <c r="H782" s="1"/>
      <c r="I782" s="1"/>
      <c r="J782" s="1"/>
      <c r="K782" s="2"/>
      <c r="L782" s="2"/>
      <c r="M782" s="2"/>
      <c r="N782" s="2"/>
      <c r="O782" s="25"/>
      <c r="P782" s="1"/>
      <c r="Q782" s="1"/>
      <c r="R782" s="1"/>
      <c r="S782" s="1"/>
      <c r="T782" s="1"/>
      <c r="U782" s="1"/>
      <c r="V782" s="1"/>
      <c r="W782" s="1"/>
      <c r="X782" s="1"/>
      <c r="Y782" s="1"/>
      <c r="Z782" s="1"/>
    </row>
    <row r="783" spans="1:26" ht="15.75" customHeight="1" x14ac:dyDescent="0.2">
      <c r="A783" s="1"/>
      <c r="B783" s="1"/>
      <c r="C783" s="1"/>
      <c r="D783" s="1"/>
      <c r="E783" s="2"/>
      <c r="F783" s="2"/>
      <c r="G783" s="1"/>
      <c r="H783" s="1"/>
      <c r="I783" s="1"/>
      <c r="J783" s="1"/>
      <c r="K783" s="2"/>
      <c r="L783" s="2"/>
      <c r="M783" s="2"/>
      <c r="N783" s="2"/>
      <c r="O783" s="25"/>
      <c r="P783" s="1"/>
      <c r="Q783" s="1"/>
      <c r="R783" s="1"/>
      <c r="S783" s="1"/>
      <c r="T783" s="1"/>
      <c r="U783" s="1"/>
      <c r="V783" s="1"/>
      <c r="W783" s="1"/>
      <c r="X783" s="1"/>
      <c r="Y783" s="1"/>
      <c r="Z783" s="1"/>
    </row>
    <row r="784" spans="1:26" ht="15.75" customHeight="1" x14ac:dyDescent="0.2">
      <c r="A784" s="1"/>
      <c r="B784" s="1"/>
      <c r="C784" s="1"/>
      <c r="D784" s="1"/>
      <c r="E784" s="2"/>
      <c r="F784" s="2"/>
      <c r="G784" s="1"/>
      <c r="H784" s="1"/>
      <c r="I784" s="1"/>
      <c r="J784" s="1"/>
      <c r="K784" s="2"/>
      <c r="L784" s="2"/>
      <c r="M784" s="2"/>
      <c r="N784" s="2"/>
      <c r="O784" s="25"/>
      <c r="P784" s="1"/>
      <c r="Q784" s="1"/>
      <c r="R784" s="1"/>
      <c r="S784" s="1"/>
      <c r="T784" s="1"/>
      <c r="U784" s="1"/>
      <c r="V784" s="1"/>
      <c r="W784" s="1"/>
      <c r="X784" s="1"/>
      <c r="Y784" s="1"/>
      <c r="Z784" s="1"/>
    </row>
    <row r="785" spans="1:26" ht="15.75" customHeight="1" x14ac:dyDescent="0.2">
      <c r="A785" s="1"/>
      <c r="B785" s="1"/>
      <c r="C785" s="1"/>
      <c r="D785" s="1"/>
      <c r="E785" s="2"/>
      <c r="F785" s="2"/>
      <c r="G785" s="1"/>
      <c r="H785" s="1"/>
      <c r="I785" s="1"/>
      <c r="J785" s="1"/>
      <c r="K785" s="2"/>
      <c r="L785" s="2"/>
      <c r="M785" s="2"/>
      <c r="N785" s="2"/>
      <c r="O785" s="25"/>
      <c r="P785" s="1"/>
      <c r="Q785" s="1"/>
      <c r="R785" s="1"/>
      <c r="S785" s="1"/>
      <c r="T785" s="1"/>
      <c r="U785" s="1"/>
      <c r="V785" s="1"/>
      <c r="W785" s="1"/>
      <c r="X785" s="1"/>
      <c r="Y785" s="1"/>
      <c r="Z785" s="1"/>
    </row>
    <row r="786" spans="1:26" ht="15.75" customHeight="1" x14ac:dyDescent="0.2">
      <c r="A786" s="1"/>
      <c r="B786" s="1"/>
      <c r="C786" s="1"/>
      <c r="D786" s="1"/>
      <c r="E786" s="2"/>
      <c r="F786" s="2"/>
      <c r="G786" s="1"/>
      <c r="H786" s="1"/>
      <c r="I786" s="1"/>
      <c r="J786" s="1"/>
      <c r="K786" s="2"/>
      <c r="L786" s="2"/>
      <c r="M786" s="2"/>
      <c r="N786" s="2"/>
      <c r="O786" s="25"/>
      <c r="P786" s="1"/>
      <c r="Q786" s="1"/>
      <c r="R786" s="1"/>
      <c r="S786" s="1"/>
      <c r="T786" s="1"/>
      <c r="U786" s="1"/>
      <c r="V786" s="1"/>
      <c r="W786" s="1"/>
      <c r="X786" s="1"/>
      <c r="Y786" s="1"/>
      <c r="Z786" s="1"/>
    </row>
    <row r="787" spans="1:26" ht="15.75" customHeight="1" x14ac:dyDescent="0.2">
      <c r="A787" s="1"/>
      <c r="B787" s="1"/>
      <c r="C787" s="1"/>
      <c r="D787" s="1"/>
      <c r="E787" s="2"/>
      <c r="F787" s="2"/>
      <c r="G787" s="1"/>
      <c r="H787" s="1"/>
      <c r="I787" s="1"/>
      <c r="J787" s="1"/>
      <c r="K787" s="2"/>
      <c r="L787" s="2"/>
      <c r="M787" s="2"/>
      <c r="N787" s="2"/>
      <c r="O787" s="25"/>
      <c r="P787" s="1"/>
      <c r="Q787" s="1"/>
      <c r="R787" s="1"/>
      <c r="S787" s="1"/>
      <c r="T787" s="1"/>
      <c r="U787" s="1"/>
      <c r="V787" s="1"/>
      <c r="W787" s="1"/>
      <c r="X787" s="1"/>
      <c r="Y787" s="1"/>
      <c r="Z787" s="1"/>
    </row>
    <row r="788" spans="1:26" ht="15.75" customHeight="1" x14ac:dyDescent="0.2">
      <c r="A788" s="1"/>
      <c r="B788" s="1"/>
      <c r="C788" s="1"/>
      <c r="D788" s="1"/>
      <c r="E788" s="2"/>
      <c r="F788" s="2"/>
      <c r="G788" s="1"/>
      <c r="H788" s="1"/>
      <c r="I788" s="1"/>
      <c r="J788" s="1"/>
      <c r="K788" s="2"/>
      <c r="L788" s="2"/>
      <c r="M788" s="2"/>
      <c r="N788" s="2"/>
      <c r="O788" s="25"/>
      <c r="P788" s="1"/>
      <c r="Q788" s="1"/>
      <c r="R788" s="1"/>
      <c r="S788" s="1"/>
      <c r="T788" s="1"/>
      <c r="U788" s="1"/>
      <c r="V788" s="1"/>
      <c r="W788" s="1"/>
      <c r="X788" s="1"/>
      <c r="Y788" s="1"/>
      <c r="Z788" s="1"/>
    </row>
    <row r="789" spans="1:26" ht="15.75" customHeight="1" x14ac:dyDescent="0.2">
      <c r="A789" s="1"/>
      <c r="B789" s="1"/>
      <c r="C789" s="1"/>
      <c r="D789" s="1"/>
      <c r="E789" s="2"/>
      <c r="F789" s="2"/>
      <c r="G789" s="1"/>
      <c r="H789" s="1"/>
      <c r="I789" s="1"/>
      <c r="J789" s="1"/>
      <c r="K789" s="2"/>
      <c r="L789" s="2"/>
      <c r="M789" s="2"/>
      <c r="N789" s="2"/>
      <c r="O789" s="25"/>
      <c r="P789" s="1"/>
      <c r="Q789" s="1"/>
      <c r="R789" s="1"/>
      <c r="S789" s="1"/>
      <c r="T789" s="1"/>
      <c r="U789" s="1"/>
      <c r="V789" s="1"/>
      <c r="W789" s="1"/>
      <c r="X789" s="1"/>
      <c r="Y789" s="1"/>
      <c r="Z789" s="1"/>
    </row>
    <row r="790" spans="1:26" ht="15.75" customHeight="1" x14ac:dyDescent="0.2">
      <c r="A790" s="1"/>
      <c r="B790" s="1"/>
      <c r="C790" s="1"/>
      <c r="D790" s="1"/>
      <c r="E790" s="2"/>
      <c r="F790" s="2"/>
      <c r="G790" s="1"/>
      <c r="H790" s="1"/>
      <c r="I790" s="1"/>
      <c r="J790" s="1"/>
      <c r="K790" s="2"/>
      <c r="L790" s="2"/>
      <c r="M790" s="2"/>
      <c r="N790" s="2"/>
      <c r="O790" s="25"/>
      <c r="P790" s="1"/>
      <c r="Q790" s="1"/>
      <c r="R790" s="1"/>
      <c r="S790" s="1"/>
      <c r="T790" s="1"/>
      <c r="U790" s="1"/>
      <c r="V790" s="1"/>
      <c r="W790" s="1"/>
      <c r="X790" s="1"/>
      <c r="Y790" s="1"/>
      <c r="Z790" s="1"/>
    </row>
    <row r="791" spans="1:26" ht="15.75" customHeight="1" x14ac:dyDescent="0.2">
      <c r="A791" s="1"/>
      <c r="B791" s="1"/>
      <c r="C791" s="1"/>
      <c r="D791" s="1"/>
      <c r="E791" s="2"/>
      <c r="F791" s="2"/>
      <c r="G791" s="1"/>
      <c r="H791" s="1"/>
      <c r="I791" s="1"/>
      <c r="J791" s="1"/>
      <c r="K791" s="2"/>
      <c r="L791" s="2"/>
      <c r="M791" s="2"/>
      <c r="N791" s="2"/>
      <c r="O791" s="25"/>
      <c r="P791" s="1"/>
      <c r="Q791" s="1"/>
      <c r="R791" s="1"/>
      <c r="S791" s="1"/>
      <c r="T791" s="1"/>
      <c r="U791" s="1"/>
      <c r="V791" s="1"/>
      <c r="W791" s="1"/>
      <c r="X791" s="1"/>
      <c r="Y791" s="1"/>
      <c r="Z791" s="1"/>
    </row>
    <row r="792" spans="1:26" ht="15.75" customHeight="1" x14ac:dyDescent="0.2">
      <c r="A792" s="1"/>
      <c r="B792" s="1"/>
      <c r="C792" s="1"/>
      <c r="D792" s="1"/>
      <c r="E792" s="2"/>
      <c r="F792" s="2"/>
      <c r="G792" s="1"/>
      <c r="H792" s="1"/>
      <c r="I792" s="1"/>
      <c r="J792" s="1"/>
      <c r="K792" s="2"/>
      <c r="L792" s="2"/>
      <c r="M792" s="2"/>
      <c r="N792" s="2"/>
      <c r="O792" s="25"/>
      <c r="P792" s="1"/>
      <c r="Q792" s="1"/>
      <c r="R792" s="1"/>
      <c r="S792" s="1"/>
      <c r="T792" s="1"/>
      <c r="U792" s="1"/>
      <c r="V792" s="1"/>
      <c r="W792" s="1"/>
      <c r="X792" s="1"/>
      <c r="Y792" s="1"/>
      <c r="Z792" s="1"/>
    </row>
    <row r="793" spans="1:26" ht="15.75" customHeight="1" x14ac:dyDescent="0.2">
      <c r="A793" s="1"/>
      <c r="B793" s="1"/>
      <c r="C793" s="1"/>
      <c r="D793" s="1"/>
      <c r="E793" s="2"/>
      <c r="F793" s="2"/>
      <c r="G793" s="1"/>
      <c r="H793" s="1"/>
      <c r="I793" s="1"/>
      <c r="J793" s="1"/>
      <c r="K793" s="2"/>
      <c r="L793" s="2"/>
      <c r="M793" s="2"/>
      <c r="N793" s="2"/>
      <c r="O793" s="25"/>
      <c r="P793" s="1"/>
      <c r="Q793" s="1"/>
      <c r="R793" s="1"/>
      <c r="S793" s="1"/>
      <c r="T793" s="1"/>
      <c r="U793" s="1"/>
      <c r="V793" s="1"/>
      <c r="W793" s="1"/>
      <c r="X793" s="1"/>
      <c r="Y793" s="1"/>
      <c r="Z793" s="1"/>
    </row>
    <row r="794" spans="1:26" ht="15.75" customHeight="1" x14ac:dyDescent="0.2">
      <c r="A794" s="1"/>
      <c r="B794" s="1"/>
      <c r="C794" s="1"/>
      <c r="D794" s="1"/>
      <c r="E794" s="2"/>
      <c r="F794" s="2"/>
      <c r="G794" s="1"/>
      <c r="H794" s="1"/>
      <c r="I794" s="1"/>
      <c r="J794" s="1"/>
      <c r="K794" s="2"/>
      <c r="L794" s="2"/>
      <c r="M794" s="2"/>
      <c r="N794" s="2"/>
      <c r="O794" s="25"/>
      <c r="P794" s="1"/>
      <c r="Q794" s="1"/>
      <c r="R794" s="1"/>
      <c r="S794" s="1"/>
      <c r="T794" s="1"/>
      <c r="U794" s="1"/>
      <c r="V794" s="1"/>
      <c r="W794" s="1"/>
      <c r="X794" s="1"/>
      <c r="Y794" s="1"/>
      <c r="Z794" s="1"/>
    </row>
    <row r="795" spans="1:26" ht="15.75" customHeight="1" x14ac:dyDescent="0.2">
      <c r="A795" s="1"/>
      <c r="B795" s="1"/>
      <c r="C795" s="1"/>
      <c r="D795" s="1"/>
      <c r="E795" s="2"/>
      <c r="F795" s="2"/>
      <c r="G795" s="1"/>
      <c r="H795" s="1"/>
      <c r="I795" s="1"/>
      <c r="J795" s="1"/>
      <c r="K795" s="2"/>
      <c r="L795" s="2"/>
      <c r="M795" s="2"/>
      <c r="N795" s="2"/>
      <c r="O795" s="25"/>
      <c r="P795" s="1"/>
      <c r="Q795" s="1"/>
      <c r="R795" s="1"/>
      <c r="S795" s="1"/>
      <c r="T795" s="1"/>
      <c r="U795" s="1"/>
      <c r="V795" s="1"/>
      <c r="W795" s="1"/>
      <c r="X795" s="1"/>
      <c r="Y795" s="1"/>
      <c r="Z795" s="1"/>
    </row>
    <row r="796" spans="1:26" ht="15.75" customHeight="1" x14ac:dyDescent="0.2">
      <c r="A796" s="1"/>
      <c r="B796" s="1"/>
      <c r="C796" s="1"/>
      <c r="D796" s="1"/>
      <c r="E796" s="2"/>
      <c r="F796" s="2"/>
      <c r="G796" s="1"/>
      <c r="H796" s="1"/>
      <c r="I796" s="1"/>
      <c r="J796" s="1"/>
      <c r="K796" s="2"/>
      <c r="L796" s="2"/>
      <c r="M796" s="2"/>
      <c r="N796" s="2"/>
      <c r="O796" s="25"/>
      <c r="P796" s="1"/>
      <c r="Q796" s="1"/>
      <c r="R796" s="1"/>
      <c r="S796" s="1"/>
      <c r="T796" s="1"/>
      <c r="U796" s="1"/>
      <c r="V796" s="1"/>
      <c r="W796" s="1"/>
      <c r="X796" s="1"/>
      <c r="Y796" s="1"/>
      <c r="Z796" s="1"/>
    </row>
    <row r="797" spans="1:26" ht="15.75" customHeight="1" x14ac:dyDescent="0.2">
      <c r="A797" s="1"/>
      <c r="B797" s="1"/>
      <c r="C797" s="1"/>
      <c r="D797" s="1"/>
      <c r="E797" s="2"/>
      <c r="F797" s="2"/>
      <c r="G797" s="1"/>
      <c r="H797" s="1"/>
      <c r="I797" s="1"/>
      <c r="J797" s="1"/>
      <c r="K797" s="2"/>
      <c r="L797" s="2"/>
      <c r="M797" s="2"/>
      <c r="N797" s="2"/>
      <c r="O797" s="25"/>
      <c r="P797" s="1"/>
      <c r="Q797" s="1"/>
      <c r="R797" s="1"/>
      <c r="S797" s="1"/>
      <c r="T797" s="1"/>
      <c r="U797" s="1"/>
      <c r="V797" s="1"/>
      <c r="W797" s="1"/>
      <c r="X797" s="1"/>
      <c r="Y797" s="1"/>
      <c r="Z797" s="1"/>
    </row>
    <row r="798" spans="1:26" ht="15.75" customHeight="1" x14ac:dyDescent="0.2">
      <c r="A798" s="1"/>
      <c r="B798" s="1"/>
      <c r="C798" s="1"/>
      <c r="D798" s="1"/>
      <c r="E798" s="2"/>
      <c r="F798" s="2"/>
      <c r="G798" s="1"/>
      <c r="H798" s="1"/>
      <c r="I798" s="1"/>
      <c r="J798" s="1"/>
      <c r="K798" s="2"/>
      <c r="L798" s="2"/>
      <c r="M798" s="2"/>
      <c r="N798" s="2"/>
      <c r="O798" s="25"/>
      <c r="P798" s="1"/>
      <c r="Q798" s="1"/>
      <c r="R798" s="1"/>
      <c r="S798" s="1"/>
      <c r="T798" s="1"/>
      <c r="U798" s="1"/>
      <c r="V798" s="1"/>
      <c r="W798" s="1"/>
      <c r="X798" s="1"/>
      <c r="Y798" s="1"/>
      <c r="Z798" s="1"/>
    </row>
    <row r="799" spans="1:26" ht="15.75" customHeight="1" x14ac:dyDescent="0.2">
      <c r="A799" s="1"/>
      <c r="B799" s="1"/>
      <c r="C799" s="1"/>
      <c r="D799" s="1"/>
      <c r="E799" s="2"/>
      <c r="F799" s="2"/>
      <c r="G799" s="1"/>
      <c r="H799" s="1"/>
      <c r="I799" s="1"/>
      <c r="J799" s="1"/>
      <c r="K799" s="2"/>
      <c r="L799" s="2"/>
      <c r="M799" s="2"/>
      <c r="N799" s="2"/>
      <c r="O799" s="25"/>
      <c r="P799" s="1"/>
      <c r="Q799" s="1"/>
      <c r="R799" s="1"/>
      <c r="S799" s="1"/>
      <c r="T799" s="1"/>
      <c r="U799" s="1"/>
      <c r="V799" s="1"/>
      <c r="W799" s="1"/>
      <c r="X799" s="1"/>
      <c r="Y799" s="1"/>
      <c r="Z799" s="1"/>
    </row>
    <row r="800" spans="1:26" ht="15.75" customHeight="1" x14ac:dyDescent="0.2">
      <c r="A800" s="1"/>
      <c r="B800" s="1"/>
      <c r="C800" s="1"/>
      <c r="D800" s="1"/>
      <c r="E800" s="2"/>
      <c r="F800" s="2"/>
      <c r="G800" s="1"/>
      <c r="H800" s="1"/>
      <c r="I800" s="1"/>
      <c r="J800" s="1"/>
      <c r="K800" s="2"/>
      <c r="L800" s="2"/>
      <c r="M800" s="2"/>
      <c r="N800" s="2"/>
      <c r="O800" s="25"/>
      <c r="P800" s="1"/>
      <c r="Q800" s="1"/>
      <c r="R800" s="1"/>
      <c r="S800" s="1"/>
      <c r="T800" s="1"/>
      <c r="U800" s="1"/>
      <c r="V800" s="1"/>
      <c r="W800" s="1"/>
      <c r="X800" s="1"/>
      <c r="Y800" s="1"/>
      <c r="Z800" s="1"/>
    </row>
    <row r="801" spans="1:26" ht="15.75" customHeight="1" x14ac:dyDescent="0.2">
      <c r="A801" s="1"/>
      <c r="B801" s="1"/>
      <c r="C801" s="1"/>
      <c r="D801" s="1"/>
      <c r="E801" s="2"/>
      <c r="F801" s="2"/>
      <c r="G801" s="1"/>
      <c r="H801" s="1"/>
      <c r="I801" s="1"/>
      <c r="J801" s="1"/>
      <c r="K801" s="2"/>
      <c r="L801" s="2"/>
      <c r="M801" s="2"/>
      <c r="N801" s="2"/>
      <c r="O801" s="25"/>
      <c r="P801" s="1"/>
      <c r="Q801" s="1"/>
      <c r="R801" s="1"/>
      <c r="S801" s="1"/>
      <c r="T801" s="1"/>
      <c r="U801" s="1"/>
      <c r="V801" s="1"/>
      <c r="W801" s="1"/>
      <c r="X801" s="1"/>
      <c r="Y801" s="1"/>
      <c r="Z801" s="1"/>
    </row>
    <row r="802" spans="1:26" ht="15.75" customHeight="1" x14ac:dyDescent="0.2">
      <c r="A802" s="1"/>
      <c r="B802" s="1"/>
      <c r="C802" s="1"/>
      <c r="D802" s="1"/>
      <c r="E802" s="2"/>
      <c r="F802" s="2"/>
      <c r="G802" s="1"/>
      <c r="H802" s="1"/>
      <c r="I802" s="1"/>
      <c r="J802" s="1"/>
      <c r="K802" s="2"/>
      <c r="L802" s="2"/>
      <c r="M802" s="2"/>
      <c r="N802" s="2"/>
      <c r="O802" s="25"/>
      <c r="P802" s="1"/>
      <c r="Q802" s="1"/>
      <c r="R802" s="1"/>
      <c r="S802" s="1"/>
      <c r="T802" s="1"/>
      <c r="U802" s="1"/>
      <c r="V802" s="1"/>
      <c r="W802" s="1"/>
      <c r="X802" s="1"/>
      <c r="Y802" s="1"/>
      <c r="Z802" s="1"/>
    </row>
    <row r="803" spans="1:26" ht="15.75" customHeight="1" x14ac:dyDescent="0.2">
      <c r="A803" s="1"/>
      <c r="B803" s="1"/>
      <c r="C803" s="1"/>
      <c r="D803" s="1"/>
      <c r="E803" s="2"/>
      <c r="F803" s="2"/>
      <c r="G803" s="1"/>
      <c r="H803" s="1"/>
      <c r="I803" s="1"/>
      <c r="J803" s="1"/>
      <c r="K803" s="2"/>
      <c r="L803" s="2"/>
      <c r="M803" s="2"/>
      <c r="N803" s="2"/>
      <c r="O803" s="25"/>
      <c r="P803" s="1"/>
      <c r="Q803" s="1"/>
      <c r="R803" s="1"/>
      <c r="S803" s="1"/>
      <c r="T803" s="1"/>
      <c r="U803" s="1"/>
      <c r="V803" s="1"/>
      <c r="W803" s="1"/>
      <c r="X803" s="1"/>
      <c r="Y803" s="1"/>
      <c r="Z803" s="1"/>
    </row>
    <row r="804" spans="1:26" ht="15.75" customHeight="1" x14ac:dyDescent="0.2">
      <c r="A804" s="1"/>
      <c r="B804" s="1"/>
      <c r="C804" s="1"/>
      <c r="D804" s="1"/>
      <c r="E804" s="2"/>
      <c r="F804" s="2"/>
      <c r="G804" s="1"/>
      <c r="H804" s="1"/>
      <c r="I804" s="1"/>
      <c r="J804" s="1"/>
      <c r="K804" s="2"/>
      <c r="L804" s="2"/>
      <c r="M804" s="2"/>
      <c r="N804" s="2"/>
      <c r="O804" s="25"/>
      <c r="P804" s="1"/>
      <c r="Q804" s="1"/>
      <c r="R804" s="1"/>
      <c r="S804" s="1"/>
      <c r="T804" s="1"/>
      <c r="U804" s="1"/>
      <c r="V804" s="1"/>
      <c r="W804" s="1"/>
      <c r="X804" s="1"/>
      <c r="Y804" s="1"/>
      <c r="Z804" s="1"/>
    </row>
    <row r="805" spans="1:26" ht="15.75" customHeight="1" x14ac:dyDescent="0.2">
      <c r="A805" s="1"/>
      <c r="B805" s="1"/>
      <c r="C805" s="1"/>
      <c r="D805" s="1"/>
      <c r="E805" s="2"/>
      <c r="F805" s="2"/>
      <c r="G805" s="1"/>
      <c r="H805" s="1"/>
      <c r="I805" s="1"/>
      <c r="J805" s="1"/>
      <c r="K805" s="2"/>
      <c r="L805" s="2"/>
      <c r="M805" s="2"/>
      <c r="N805" s="2"/>
      <c r="O805" s="25"/>
      <c r="P805" s="1"/>
      <c r="Q805" s="1"/>
      <c r="R805" s="1"/>
      <c r="S805" s="1"/>
      <c r="T805" s="1"/>
      <c r="U805" s="1"/>
      <c r="V805" s="1"/>
      <c r="W805" s="1"/>
      <c r="X805" s="1"/>
      <c r="Y805" s="1"/>
      <c r="Z805" s="1"/>
    </row>
    <row r="806" spans="1:26" ht="15.75" customHeight="1" x14ac:dyDescent="0.2">
      <c r="A806" s="1"/>
      <c r="B806" s="1"/>
      <c r="C806" s="1"/>
      <c r="D806" s="1"/>
      <c r="E806" s="2"/>
      <c r="F806" s="2"/>
      <c r="G806" s="1"/>
      <c r="H806" s="1"/>
      <c r="I806" s="1"/>
      <c r="J806" s="1"/>
      <c r="K806" s="2"/>
      <c r="L806" s="2"/>
      <c r="M806" s="2"/>
      <c r="N806" s="2"/>
      <c r="O806" s="25"/>
      <c r="P806" s="1"/>
      <c r="Q806" s="1"/>
      <c r="R806" s="1"/>
      <c r="S806" s="1"/>
      <c r="T806" s="1"/>
      <c r="U806" s="1"/>
      <c r="V806" s="1"/>
      <c r="W806" s="1"/>
      <c r="X806" s="1"/>
      <c r="Y806" s="1"/>
      <c r="Z806" s="1"/>
    </row>
    <row r="807" spans="1:26" ht="15.75" customHeight="1" x14ac:dyDescent="0.2">
      <c r="A807" s="1"/>
      <c r="B807" s="1"/>
      <c r="C807" s="1"/>
      <c r="D807" s="1"/>
      <c r="E807" s="2"/>
      <c r="F807" s="2"/>
      <c r="G807" s="1"/>
      <c r="H807" s="1"/>
      <c r="I807" s="1"/>
      <c r="J807" s="1"/>
      <c r="K807" s="2"/>
      <c r="L807" s="2"/>
      <c r="M807" s="2"/>
      <c r="N807" s="2"/>
      <c r="O807" s="25"/>
      <c r="P807" s="1"/>
      <c r="Q807" s="1"/>
      <c r="R807" s="1"/>
      <c r="S807" s="1"/>
      <c r="T807" s="1"/>
      <c r="U807" s="1"/>
      <c r="V807" s="1"/>
      <c r="W807" s="1"/>
      <c r="X807" s="1"/>
      <c r="Y807" s="1"/>
      <c r="Z807" s="1"/>
    </row>
    <row r="808" spans="1:26" ht="15.75" customHeight="1" x14ac:dyDescent="0.2">
      <c r="A808" s="1"/>
      <c r="B808" s="1"/>
      <c r="C808" s="1"/>
      <c r="D808" s="1"/>
      <c r="E808" s="2"/>
      <c r="F808" s="2"/>
      <c r="G808" s="1"/>
      <c r="H808" s="1"/>
      <c r="I808" s="1"/>
      <c r="J808" s="1"/>
      <c r="K808" s="2"/>
      <c r="L808" s="2"/>
      <c r="M808" s="2"/>
      <c r="N808" s="2"/>
      <c r="O808" s="25"/>
      <c r="P808" s="1"/>
      <c r="Q808" s="1"/>
      <c r="R808" s="1"/>
      <c r="S808" s="1"/>
      <c r="T808" s="1"/>
      <c r="U808" s="1"/>
      <c r="V808" s="1"/>
      <c r="W808" s="1"/>
      <c r="X808" s="1"/>
      <c r="Y808" s="1"/>
      <c r="Z808" s="1"/>
    </row>
    <row r="809" spans="1:26" ht="15.75" customHeight="1" x14ac:dyDescent="0.2">
      <c r="A809" s="1"/>
      <c r="B809" s="1"/>
      <c r="C809" s="1"/>
      <c r="D809" s="1"/>
      <c r="E809" s="2"/>
      <c r="F809" s="2"/>
      <c r="G809" s="1"/>
      <c r="H809" s="1"/>
      <c r="I809" s="1"/>
      <c r="J809" s="1"/>
      <c r="K809" s="2"/>
      <c r="L809" s="2"/>
      <c r="M809" s="2"/>
      <c r="N809" s="2"/>
      <c r="O809" s="25"/>
      <c r="P809" s="1"/>
      <c r="Q809" s="1"/>
      <c r="R809" s="1"/>
      <c r="S809" s="1"/>
      <c r="T809" s="1"/>
      <c r="U809" s="1"/>
      <c r="V809" s="1"/>
      <c r="W809" s="1"/>
      <c r="X809" s="1"/>
      <c r="Y809" s="1"/>
      <c r="Z809" s="1"/>
    </row>
    <row r="810" spans="1:26" ht="15.75" customHeight="1" x14ac:dyDescent="0.2">
      <c r="A810" s="1"/>
      <c r="B810" s="1"/>
      <c r="C810" s="1"/>
      <c r="D810" s="1"/>
      <c r="E810" s="2"/>
      <c r="F810" s="2"/>
      <c r="G810" s="1"/>
      <c r="H810" s="1"/>
      <c r="I810" s="1"/>
      <c r="J810" s="1"/>
      <c r="K810" s="2"/>
      <c r="L810" s="2"/>
      <c r="M810" s="2"/>
      <c r="N810" s="2"/>
      <c r="O810" s="25"/>
      <c r="P810" s="1"/>
      <c r="Q810" s="1"/>
      <c r="R810" s="1"/>
      <c r="S810" s="1"/>
      <c r="T810" s="1"/>
      <c r="U810" s="1"/>
      <c r="V810" s="1"/>
      <c r="W810" s="1"/>
      <c r="X810" s="1"/>
      <c r="Y810" s="1"/>
      <c r="Z810" s="1"/>
    </row>
    <row r="811" spans="1:26" ht="15.75" customHeight="1" x14ac:dyDescent="0.2">
      <c r="A811" s="1"/>
      <c r="B811" s="1"/>
      <c r="C811" s="1"/>
      <c r="D811" s="1"/>
      <c r="E811" s="2"/>
      <c r="F811" s="2"/>
      <c r="G811" s="1"/>
      <c r="H811" s="1"/>
      <c r="I811" s="1"/>
      <c r="J811" s="1"/>
      <c r="K811" s="2"/>
      <c r="L811" s="2"/>
      <c r="M811" s="2"/>
      <c r="N811" s="2"/>
      <c r="O811" s="25"/>
      <c r="P811" s="1"/>
      <c r="Q811" s="1"/>
      <c r="R811" s="1"/>
      <c r="S811" s="1"/>
      <c r="T811" s="1"/>
      <c r="U811" s="1"/>
      <c r="V811" s="1"/>
      <c r="W811" s="1"/>
      <c r="X811" s="1"/>
      <c r="Y811" s="1"/>
      <c r="Z811" s="1"/>
    </row>
    <row r="812" spans="1:26" ht="15.75" customHeight="1" x14ac:dyDescent="0.2">
      <c r="A812" s="1"/>
      <c r="B812" s="1"/>
      <c r="C812" s="1"/>
      <c r="D812" s="1"/>
      <c r="E812" s="2"/>
      <c r="F812" s="2"/>
      <c r="G812" s="1"/>
      <c r="H812" s="1"/>
      <c r="I812" s="1"/>
      <c r="J812" s="1"/>
      <c r="K812" s="2"/>
      <c r="L812" s="2"/>
      <c r="M812" s="2"/>
      <c r="N812" s="2"/>
      <c r="O812" s="25"/>
      <c r="P812" s="1"/>
      <c r="Q812" s="1"/>
      <c r="R812" s="1"/>
      <c r="S812" s="1"/>
      <c r="T812" s="1"/>
      <c r="U812" s="1"/>
      <c r="V812" s="1"/>
      <c r="W812" s="1"/>
      <c r="X812" s="1"/>
      <c r="Y812" s="1"/>
      <c r="Z812" s="1"/>
    </row>
    <row r="813" spans="1:26" ht="15.75" customHeight="1" x14ac:dyDescent="0.2">
      <c r="A813" s="1"/>
      <c r="B813" s="1"/>
      <c r="C813" s="1"/>
      <c r="D813" s="1"/>
      <c r="E813" s="2"/>
      <c r="F813" s="2"/>
      <c r="G813" s="1"/>
      <c r="H813" s="1"/>
      <c r="I813" s="1"/>
      <c r="J813" s="1"/>
      <c r="K813" s="2"/>
      <c r="L813" s="2"/>
      <c r="M813" s="2"/>
      <c r="N813" s="2"/>
      <c r="O813" s="25"/>
      <c r="P813" s="1"/>
      <c r="Q813" s="1"/>
      <c r="R813" s="1"/>
      <c r="S813" s="1"/>
      <c r="T813" s="1"/>
      <c r="U813" s="1"/>
      <c r="V813" s="1"/>
      <c r="W813" s="1"/>
      <c r="X813" s="1"/>
      <c r="Y813" s="1"/>
      <c r="Z813" s="1"/>
    </row>
    <row r="814" spans="1:26" ht="15.75" customHeight="1" x14ac:dyDescent="0.2">
      <c r="A814" s="1"/>
      <c r="B814" s="1"/>
      <c r="C814" s="1"/>
      <c r="D814" s="1"/>
      <c r="E814" s="2"/>
      <c r="F814" s="2"/>
      <c r="G814" s="1"/>
      <c r="H814" s="1"/>
      <c r="I814" s="1"/>
      <c r="J814" s="1"/>
      <c r="K814" s="2"/>
      <c r="L814" s="2"/>
      <c r="M814" s="2"/>
      <c r="N814" s="2"/>
      <c r="O814" s="25"/>
      <c r="P814" s="1"/>
      <c r="Q814" s="1"/>
      <c r="R814" s="1"/>
      <c r="S814" s="1"/>
      <c r="T814" s="1"/>
      <c r="U814" s="1"/>
      <c r="V814" s="1"/>
      <c r="W814" s="1"/>
      <c r="X814" s="1"/>
      <c r="Y814" s="1"/>
      <c r="Z814" s="1"/>
    </row>
    <row r="815" spans="1:26" ht="15.75" customHeight="1" x14ac:dyDescent="0.2">
      <c r="A815" s="1"/>
      <c r="B815" s="1"/>
      <c r="C815" s="1"/>
      <c r="D815" s="1"/>
      <c r="E815" s="2"/>
      <c r="F815" s="2"/>
      <c r="G815" s="1"/>
      <c r="H815" s="1"/>
      <c r="I815" s="1"/>
      <c r="J815" s="1"/>
      <c r="K815" s="2"/>
      <c r="L815" s="2"/>
      <c r="M815" s="2"/>
      <c r="N815" s="2"/>
      <c r="O815" s="25"/>
      <c r="P815" s="1"/>
      <c r="Q815" s="1"/>
      <c r="R815" s="1"/>
      <c r="S815" s="1"/>
      <c r="T815" s="1"/>
      <c r="U815" s="1"/>
      <c r="V815" s="1"/>
      <c r="W815" s="1"/>
      <c r="X815" s="1"/>
      <c r="Y815" s="1"/>
      <c r="Z815" s="1"/>
    </row>
    <row r="816" spans="1:26" ht="15.75" customHeight="1" x14ac:dyDescent="0.2">
      <c r="A816" s="1"/>
      <c r="B816" s="1"/>
      <c r="C816" s="1"/>
      <c r="D816" s="1"/>
      <c r="E816" s="2"/>
      <c r="F816" s="2"/>
      <c r="G816" s="1"/>
      <c r="H816" s="1"/>
      <c r="I816" s="1"/>
      <c r="J816" s="1"/>
      <c r="K816" s="2"/>
      <c r="L816" s="2"/>
      <c r="M816" s="2"/>
      <c r="N816" s="2"/>
      <c r="O816" s="25"/>
      <c r="P816" s="1"/>
      <c r="Q816" s="1"/>
      <c r="R816" s="1"/>
      <c r="S816" s="1"/>
      <c r="T816" s="1"/>
      <c r="U816" s="1"/>
      <c r="V816" s="1"/>
      <c r="W816" s="1"/>
      <c r="X816" s="1"/>
      <c r="Y816" s="1"/>
      <c r="Z816" s="1"/>
    </row>
    <row r="817" spans="1:26" ht="15.75" customHeight="1" x14ac:dyDescent="0.2">
      <c r="A817" s="1"/>
      <c r="B817" s="1"/>
      <c r="C817" s="1"/>
      <c r="D817" s="1"/>
      <c r="E817" s="2"/>
      <c r="F817" s="2"/>
      <c r="G817" s="1"/>
      <c r="H817" s="1"/>
      <c r="I817" s="1"/>
      <c r="J817" s="1"/>
      <c r="K817" s="2"/>
      <c r="L817" s="2"/>
      <c r="M817" s="2"/>
      <c r="N817" s="2"/>
      <c r="O817" s="25"/>
      <c r="P817" s="1"/>
      <c r="Q817" s="1"/>
      <c r="R817" s="1"/>
      <c r="S817" s="1"/>
      <c r="T817" s="1"/>
      <c r="U817" s="1"/>
      <c r="V817" s="1"/>
      <c r="W817" s="1"/>
      <c r="X817" s="1"/>
      <c r="Y817" s="1"/>
      <c r="Z817" s="1"/>
    </row>
    <row r="818" spans="1:26" ht="15.75" customHeight="1" x14ac:dyDescent="0.2">
      <c r="A818" s="1"/>
      <c r="B818" s="1"/>
      <c r="C818" s="1"/>
      <c r="D818" s="1"/>
      <c r="E818" s="2"/>
      <c r="F818" s="2"/>
      <c r="G818" s="1"/>
      <c r="H818" s="1"/>
      <c r="I818" s="1"/>
      <c r="J818" s="1"/>
      <c r="K818" s="2"/>
      <c r="L818" s="2"/>
      <c r="M818" s="2"/>
      <c r="N818" s="2"/>
      <c r="O818" s="25"/>
      <c r="P818" s="1"/>
      <c r="Q818" s="1"/>
      <c r="R818" s="1"/>
      <c r="S818" s="1"/>
      <c r="T818" s="1"/>
      <c r="U818" s="1"/>
      <c r="V818" s="1"/>
      <c r="W818" s="1"/>
      <c r="X818" s="1"/>
      <c r="Y818" s="1"/>
      <c r="Z818" s="1"/>
    </row>
    <row r="819" spans="1:26" ht="15.75" customHeight="1" x14ac:dyDescent="0.2">
      <c r="A819" s="1"/>
      <c r="B819" s="1"/>
      <c r="C819" s="1"/>
      <c r="D819" s="1"/>
      <c r="E819" s="2"/>
      <c r="F819" s="2"/>
      <c r="G819" s="1"/>
      <c r="H819" s="1"/>
      <c r="I819" s="1"/>
      <c r="J819" s="1"/>
      <c r="K819" s="2"/>
      <c r="L819" s="2"/>
      <c r="M819" s="2"/>
      <c r="N819" s="2"/>
      <c r="O819" s="25"/>
      <c r="P819" s="1"/>
      <c r="Q819" s="1"/>
      <c r="R819" s="1"/>
      <c r="S819" s="1"/>
      <c r="T819" s="1"/>
      <c r="U819" s="1"/>
      <c r="V819" s="1"/>
      <c r="W819" s="1"/>
      <c r="X819" s="1"/>
      <c r="Y819" s="1"/>
      <c r="Z819" s="1"/>
    </row>
    <row r="820" spans="1:26" ht="15.75" customHeight="1" x14ac:dyDescent="0.2">
      <c r="A820" s="1"/>
      <c r="B820" s="1"/>
      <c r="C820" s="1"/>
      <c r="D820" s="1"/>
      <c r="E820" s="2"/>
      <c r="F820" s="2"/>
      <c r="G820" s="1"/>
      <c r="H820" s="1"/>
      <c r="I820" s="1"/>
      <c r="J820" s="1"/>
      <c r="K820" s="2"/>
      <c r="L820" s="2"/>
      <c r="M820" s="2"/>
      <c r="N820" s="2"/>
      <c r="O820" s="25"/>
      <c r="P820" s="1"/>
      <c r="Q820" s="1"/>
      <c r="R820" s="1"/>
      <c r="S820" s="1"/>
      <c r="T820" s="1"/>
      <c r="U820" s="1"/>
      <c r="V820" s="1"/>
      <c r="W820" s="1"/>
      <c r="X820" s="1"/>
      <c r="Y820" s="1"/>
      <c r="Z820" s="1"/>
    </row>
    <row r="821" spans="1:26" ht="15.75" customHeight="1" x14ac:dyDescent="0.2">
      <c r="A821" s="1"/>
      <c r="B821" s="1"/>
      <c r="C821" s="1"/>
      <c r="D821" s="1"/>
      <c r="E821" s="2"/>
      <c r="F821" s="2"/>
      <c r="G821" s="1"/>
      <c r="H821" s="1"/>
      <c r="I821" s="1"/>
      <c r="J821" s="1"/>
      <c r="K821" s="2"/>
      <c r="L821" s="2"/>
      <c r="M821" s="2"/>
      <c r="N821" s="2"/>
      <c r="O821" s="25"/>
      <c r="P821" s="1"/>
      <c r="Q821" s="1"/>
      <c r="R821" s="1"/>
      <c r="S821" s="1"/>
      <c r="T821" s="1"/>
      <c r="U821" s="1"/>
      <c r="V821" s="1"/>
      <c r="W821" s="1"/>
      <c r="X821" s="1"/>
      <c r="Y821" s="1"/>
      <c r="Z821" s="1"/>
    </row>
    <row r="822" spans="1:26" ht="15.75" customHeight="1" x14ac:dyDescent="0.2">
      <c r="A822" s="1"/>
      <c r="B822" s="1"/>
      <c r="C822" s="1"/>
      <c r="D822" s="1"/>
      <c r="E822" s="2"/>
      <c r="F822" s="2"/>
      <c r="G822" s="1"/>
      <c r="H822" s="1"/>
      <c r="I822" s="1"/>
      <c r="J822" s="1"/>
      <c r="K822" s="2"/>
      <c r="L822" s="2"/>
      <c r="M822" s="2"/>
      <c r="N822" s="2"/>
      <c r="O822" s="25"/>
      <c r="P822" s="1"/>
      <c r="Q822" s="1"/>
      <c r="R822" s="1"/>
      <c r="S822" s="1"/>
      <c r="T822" s="1"/>
      <c r="U822" s="1"/>
      <c r="V822" s="1"/>
      <c r="W822" s="1"/>
      <c r="X822" s="1"/>
      <c r="Y822" s="1"/>
      <c r="Z822" s="1"/>
    </row>
    <row r="823" spans="1:26" ht="15.75" customHeight="1" x14ac:dyDescent="0.2">
      <c r="A823" s="1"/>
      <c r="B823" s="1"/>
      <c r="C823" s="1"/>
      <c r="D823" s="1"/>
      <c r="E823" s="2"/>
      <c r="F823" s="2"/>
      <c r="G823" s="1"/>
      <c r="H823" s="1"/>
      <c r="I823" s="1"/>
      <c r="J823" s="1"/>
      <c r="K823" s="2"/>
      <c r="L823" s="2"/>
      <c r="M823" s="2"/>
      <c r="N823" s="2"/>
      <c r="O823" s="25"/>
      <c r="P823" s="1"/>
      <c r="Q823" s="1"/>
      <c r="R823" s="1"/>
      <c r="S823" s="1"/>
      <c r="T823" s="1"/>
      <c r="U823" s="1"/>
      <c r="V823" s="1"/>
      <c r="W823" s="1"/>
      <c r="X823" s="1"/>
      <c r="Y823" s="1"/>
      <c r="Z823" s="1"/>
    </row>
    <row r="824" spans="1:26" ht="15.75" customHeight="1" x14ac:dyDescent="0.2">
      <c r="A824" s="1"/>
      <c r="B824" s="1"/>
      <c r="C824" s="1"/>
      <c r="D824" s="1"/>
      <c r="E824" s="2"/>
      <c r="F824" s="2"/>
      <c r="G824" s="1"/>
      <c r="H824" s="1"/>
      <c r="I824" s="1"/>
      <c r="J824" s="1"/>
      <c r="K824" s="2"/>
      <c r="L824" s="2"/>
      <c r="M824" s="2"/>
      <c r="N824" s="2"/>
      <c r="O824" s="25"/>
      <c r="P824" s="1"/>
      <c r="Q824" s="1"/>
      <c r="R824" s="1"/>
      <c r="S824" s="1"/>
      <c r="T824" s="1"/>
      <c r="U824" s="1"/>
      <c r="V824" s="1"/>
      <c r="W824" s="1"/>
      <c r="X824" s="1"/>
      <c r="Y824" s="1"/>
      <c r="Z824" s="1"/>
    </row>
    <row r="825" spans="1:26" ht="15.75" customHeight="1" x14ac:dyDescent="0.2">
      <c r="A825" s="1"/>
      <c r="B825" s="1"/>
      <c r="C825" s="1"/>
      <c r="D825" s="1"/>
      <c r="E825" s="2"/>
      <c r="F825" s="2"/>
      <c r="G825" s="1"/>
      <c r="H825" s="1"/>
      <c r="I825" s="1"/>
      <c r="J825" s="1"/>
      <c r="K825" s="2"/>
      <c r="L825" s="2"/>
      <c r="M825" s="2"/>
      <c r="N825" s="2"/>
      <c r="O825" s="25"/>
      <c r="P825" s="1"/>
      <c r="Q825" s="1"/>
      <c r="R825" s="1"/>
      <c r="S825" s="1"/>
      <c r="T825" s="1"/>
      <c r="U825" s="1"/>
      <c r="V825" s="1"/>
      <c r="W825" s="1"/>
      <c r="X825" s="1"/>
      <c r="Y825" s="1"/>
      <c r="Z825" s="1"/>
    </row>
    <row r="826" spans="1:26" ht="15.75" customHeight="1" x14ac:dyDescent="0.2">
      <c r="A826" s="1"/>
      <c r="B826" s="1"/>
      <c r="C826" s="1"/>
      <c r="D826" s="1"/>
      <c r="E826" s="2"/>
      <c r="F826" s="2"/>
      <c r="G826" s="1"/>
      <c r="H826" s="1"/>
      <c r="I826" s="1"/>
      <c r="J826" s="1"/>
      <c r="K826" s="2"/>
      <c r="L826" s="2"/>
      <c r="M826" s="2"/>
      <c r="N826" s="2"/>
      <c r="O826" s="25"/>
      <c r="P826" s="1"/>
      <c r="Q826" s="1"/>
      <c r="R826" s="1"/>
      <c r="S826" s="1"/>
      <c r="T826" s="1"/>
      <c r="U826" s="1"/>
      <c r="V826" s="1"/>
      <c r="W826" s="1"/>
      <c r="X826" s="1"/>
      <c r="Y826" s="1"/>
      <c r="Z826" s="1"/>
    </row>
    <row r="827" spans="1:26" ht="15.75" customHeight="1" x14ac:dyDescent="0.2">
      <c r="A827" s="1"/>
      <c r="B827" s="1"/>
      <c r="C827" s="1"/>
      <c r="D827" s="1"/>
      <c r="E827" s="2"/>
      <c r="F827" s="2"/>
      <c r="G827" s="1"/>
      <c r="H827" s="1"/>
      <c r="I827" s="1"/>
      <c r="J827" s="1"/>
      <c r="K827" s="2"/>
      <c r="L827" s="2"/>
      <c r="M827" s="2"/>
      <c r="N827" s="2"/>
      <c r="O827" s="25"/>
      <c r="P827" s="1"/>
      <c r="Q827" s="1"/>
      <c r="R827" s="1"/>
      <c r="S827" s="1"/>
      <c r="T827" s="1"/>
      <c r="U827" s="1"/>
      <c r="V827" s="1"/>
      <c r="W827" s="1"/>
      <c r="X827" s="1"/>
      <c r="Y827" s="1"/>
      <c r="Z827" s="1"/>
    </row>
    <row r="828" spans="1:26" ht="15.75" customHeight="1" x14ac:dyDescent="0.2">
      <c r="A828" s="1"/>
      <c r="B828" s="1"/>
      <c r="C828" s="1"/>
      <c r="D828" s="1"/>
      <c r="E828" s="2"/>
      <c r="F828" s="2"/>
      <c r="G828" s="1"/>
      <c r="H828" s="1"/>
      <c r="I828" s="1"/>
      <c r="J828" s="1"/>
      <c r="K828" s="2"/>
      <c r="L828" s="2"/>
      <c r="M828" s="2"/>
      <c r="N828" s="2"/>
      <c r="O828" s="25"/>
      <c r="P828" s="1"/>
      <c r="Q828" s="1"/>
      <c r="R828" s="1"/>
      <c r="S828" s="1"/>
      <c r="T828" s="1"/>
      <c r="U828" s="1"/>
      <c r="V828" s="1"/>
      <c r="W828" s="1"/>
      <c r="X828" s="1"/>
      <c r="Y828" s="1"/>
      <c r="Z828" s="1"/>
    </row>
    <row r="829" spans="1:26" ht="15.75" customHeight="1" x14ac:dyDescent="0.2">
      <c r="A829" s="1"/>
      <c r="B829" s="1"/>
      <c r="C829" s="1"/>
      <c r="D829" s="1"/>
      <c r="E829" s="2"/>
      <c r="F829" s="2"/>
      <c r="G829" s="1"/>
      <c r="H829" s="1"/>
      <c r="I829" s="1"/>
      <c r="J829" s="1"/>
      <c r="K829" s="2"/>
      <c r="L829" s="2"/>
      <c r="M829" s="2"/>
      <c r="N829" s="2"/>
      <c r="O829" s="25"/>
      <c r="P829" s="1"/>
      <c r="Q829" s="1"/>
      <c r="R829" s="1"/>
      <c r="S829" s="1"/>
      <c r="T829" s="1"/>
      <c r="U829" s="1"/>
      <c r="V829" s="1"/>
      <c r="W829" s="1"/>
      <c r="X829" s="1"/>
      <c r="Y829" s="1"/>
      <c r="Z829" s="1"/>
    </row>
    <row r="830" spans="1:26" ht="15.75" customHeight="1" x14ac:dyDescent="0.2">
      <c r="A830" s="1"/>
      <c r="B830" s="1"/>
      <c r="C830" s="1"/>
      <c r="D830" s="1"/>
      <c r="E830" s="2"/>
      <c r="F830" s="2"/>
      <c r="G830" s="1"/>
      <c r="H830" s="1"/>
      <c r="I830" s="1"/>
      <c r="J830" s="1"/>
      <c r="K830" s="2"/>
      <c r="L830" s="2"/>
      <c r="M830" s="2"/>
      <c r="N830" s="2"/>
      <c r="O830" s="25"/>
      <c r="P830" s="1"/>
      <c r="Q830" s="1"/>
      <c r="R830" s="1"/>
      <c r="S830" s="1"/>
      <c r="T830" s="1"/>
      <c r="U830" s="1"/>
      <c r="V830" s="1"/>
      <c r="W830" s="1"/>
      <c r="X830" s="1"/>
      <c r="Y830" s="1"/>
      <c r="Z830" s="1"/>
    </row>
    <row r="831" spans="1:26" ht="15.75" customHeight="1" x14ac:dyDescent="0.2">
      <c r="A831" s="1"/>
      <c r="B831" s="1"/>
      <c r="C831" s="1"/>
      <c r="D831" s="1"/>
      <c r="E831" s="2"/>
      <c r="F831" s="2"/>
      <c r="G831" s="1"/>
      <c r="H831" s="1"/>
      <c r="I831" s="1"/>
      <c r="J831" s="1"/>
      <c r="K831" s="2"/>
      <c r="L831" s="2"/>
      <c r="M831" s="2"/>
      <c r="N831" s="2"/>
      <c r="O831" s="25"/>
      <c r="P831" s="1"/>
      <c r="Q831" s="1"/>
      <c r="R831" s="1"/>
      <c r="S831" s="1"/>
      <c r="T831" s="1"/>
      <c r="U831" s="1"/>
      <c r="V831" s="1"/>
      <c r="W831" s="1"/>
      <c r="X831" s="1"/>
      <c r="Y831" s="1"/>
      <c r="Z831" s="1"/>
    </row>
    <row r="832" spans="1:26" ht="15.75" customHeight="1" x14ac:dyDescent="0.2">
      <c r="A832" s="1"/>
      <c r="B832" s="1"/>
      <c r="C832" s="1"/>
      <c r="D832" s="1"/>
      <c r="E832" s="2"/>
      <c r="F832" s="2"/>
      <c r="G832" s="1"/>
      <c r="H832" s="1"/>
      <c r="I832" s="1"/>
      <c r="J832" s="1"/>
      <c r="K832" s="2"/>
      <c r="L832" s="2"/>
      <c r="M832" s="2"/>
      <c r="N832" s="2"/>
      <c r="O832" s="25"/>
      <c r="P832" s="1"/>
      <c r="Q832" s="1"/>
      <c r="R832" s="1"/>
      <c r="S832" s="1"/>
      <c r="T832" s="1"/>
      <c r="U832" s="1"/>
      <c r="V832" s="1"/>
      <c r="W832" s="1"/>
      <c r="X832" s="1"/>
      <c r="Y832" s="1"/>
      <c r="Z832" s="1"/>
    </row>
    <row r="833" spans="1:26" ht="15.75" customHeight="1" x14ac:dyDescent="0.2">
      <c r="A833" s="1"/>
      <c r="B833" s="1"/>
      <c r="C833" s="1"/>
      <c r="D833" s="1"/>
      <c r="E833" s="2"/>
      <c r="F833" s="2"/>
      <c r="G833" s="1"/>
      <c r="H833" s="1"/>
      <c r="I833" s="1"/>
      <c r="J833" s="1"/>
      <c r="K833" s="2"/>
      <c r="L833" s="2"/>
      <c r="M833" s="2"/>
      <c r="N833" s="2"/>
      <c r="O833" s="25"/>
      <c r="P833" s="1"/>
      <c r="Q833" s="1"/>
      <c r="R833" s="1"/>
      <c r="S833" s="1"/>
      <c r="T833" s="1"/>
      <c r="U833" s="1"/>
      <c r="V833" s="1"/>
      <c r="W833" s="1"/>
      <c r="X833" s="1"/>
      <c r="Y833" s="1"/>
      <c r="Z833" s="1"/>
    </row>
    <row r="834" spans="1:26" ht="15.75" customHeight="1" x14ac:dyDescent="0.2">
      <c r="A834" s="1"/>
      <c r="B834" s="1"/>
      <c r="C834" s="1"/>
      <c r="D834" s="1"/>
      <c r="E834" s="2"/>
      <c r="F834" s="2"/>
      <c r="G834" s="1"/>
      <c r="H834" s="1"/>
      <c r="I834" s="1"/>
      <c r="J834" s="1"/>
      <c r="K834" s="2"/>
      <c r="L834" s="2"/>
      <c r="M834" s="2"/>
      <c r="N834" s="2"/>
      <c r="O834" s="25"/>
      <c r="P834" s="1"/>
      <c r="Q834" s="1"/>
      <c r="R834" s="1"/>
      <c r="S834" s="1"/>
      <c r="T834" s="1"/>
      <c r="U834" s="1"/>
      <c r="V834" s="1"/>
      <c r="W834" s="1"/>
      <c r="X834" s="1"/>
      <c r="Y834" s="1"/>
      <c r="Z834" s="1"/>
    </row>
    <row r="835" spans="1:26" ht="15.75" customHeight="1" x14ac:dyDescent="0.2">
      <c r="A835" s="1"/>
      <c r="B835" s="1"/>
      <c r="C835" s="1"/>
      <c r="D835" s="1"/>
      <c r="E835" s="2"/>
      <c r="F835" s="2"/>
      <c r="G835" s="1"/>
      <c r="H835" s="1"/>
      <c r="I835" s="1"/>
      <c r="J835" s="1"/>
      <c r="K835" s="2"/>
      <c r="L835" s="2"/>
      <c r="M835" s="2"/>
      <c r="N835" s="2"/>
      <c r="O835" s="25"/>
      <c r="P835" s="1"/>
      <c r="Q835" s="1"/>
      <c r="R835" s="1"/>
      <c r="S835" s="1"/>
      <c r="T835" s="1"/>
      <c r="U835" s="1"/>
      <c r="V835" s="1"/>
      <c r="W835" s="1"/>
      <c r="X835" s="1"/>
      <c r="Y835" s="1"/>
      <c r="Z835" s="1"/>
    </row>
    <row r="836" spans="1:26" ht="15.75" customHeight="1" x14ac:dyDescent="0.2">
      <c r="A836" s="1"/>
      <c r="B836" s="1"/>
      <c r="C836" s="1"/>
      <c r="D836" s="1"/>
      <c r="E836" s="2"/>
      <c r="F836" s="2"/>
      <c r="G836" s="1"/>
      <c r="H836" s="1"/>
      <c r="I836" s="1"/>
      <c r="J836" s="1"/>
      <c r="K836" s="2"/>
      <c r="L836" s="2"/>
      <c r="M836" s="2"/>
      <c r="N836" s="2"/>
      <c r="O836" s="25"/>
      <c r="P836" s="1"/>
      <c r="Q836" s="1"/>
      <c r="R836" s="1"/>
      <c r="S836" s="1"/>
      <c r="T836" s="1"/>
      <c r="U836" s="1"/>
      <c r="V836" s="1"/>
      <c r="W836" s="1"/>
      <c r="X836" s="1"/>
      <c r="Y836" s="1"/>
      <c r="Z836" s="1"/>
    </row>
    <row r="837" spans="1:26" ht="15.75" customHeight="1" x14ac:dyDescent="0.2">
      <c r="A837" s="1"/>
      <c r="B837" s="1"/>
      <c r="C837" s="1"/>
      <c r="D837" s="1"/>
      <c r="E837" s="2"/>
      <c r="F837" s="2"/>
      <c r="G837" s="1"/>
      <c r="H837" s="1"/>
      <c r="I837" s="1"/>
      <c r="J837" s="1"/>
      <c r="K837" s="2"/>
      <c r="L837" s="2"/>
      <c r="M837" s="2"/>
      <c r="N837" s="2"/>
      <c r="O837" s="25"/>
      <c r="P837" s="1"/>
      <c r="Q837" s="1"/>
      <c r="R837" s="1"/>
      <c r="S837" s="1"/>
      <c r="T837" s="1"/>
      <c r="U837" s="1"/>
      <c r="V837" s="1"/>
      <c r="W837" s="1"/>
      <c r="X837" s="1"/>
      <c r="Y837" s="1"/>
      <c r="Z837" s="1"/>
    </row>
    <row r="838" spans="1:26" ht="15.75" customHeight="1" x14ac:dyDescent="0.2">
      <c r="A838" s="1"/>
      <c r="B838" s="1"/>
      <c r="C838" s="1"/>
      <c r="D838" s="1"/>
      <c r="E838" s="2"/>
      <c r="F838" s="2"/>
      <c r="G838" s="1"/>
      <c r="H838" s="1"/>
      <c r="I838" s="1"/>
      <c r="J838" s="1"/>
      <c r="K838" s="2"/>
      <c r="L838" s="2"/>
      <c r="M838" s="2"/>
      <c r="N838" s="2"/>
      <c r="O838" s="25"/>
      <c r="P838" s="1"/>
      <c r="Q838" s="1"/>
      <c r="R838" s="1"/>
      <c r="S838" s="1"/>
      <c r="T838" s="1"/>
      <c r="U838" s="1"/>
      <c r="V838" s="1"/>
      <c r="W838" s="1"/>
      <c r="X838" s="1"/>
      <c r="Y838" s="1"/>
      <c r="Z838" s="1"/>
    </row>
    <row r="839" spans="1:26" ht="15.75" customHeight="1" x14ac:dyDescent="0.2">
      <c r="A839" s="1"/>
      <c r="B839" s="1"/>
      <c r="C839" s="1"/>
      <c r="D839" s="1"/>
      <c r="E839" s="2"/>
      <c r="F839" s="2"/>
      <c r="G839" s="1"/>
      <c r="H839" s="1"/>
      <c r="I839" s="1"/>
      <c r="J839" s="1"/>
      <c r="K839" s="2"/>
      <c r="L839" s="2"/>
      <c r="M839" s="2"/>
      <c r="N839" s="2"/>
      <c r="O839" s="25"/>
      <c r="P839" s="1"/>
      <c r="Q839" s="1"/>
      <c r="R839" s="1"/>
      <c r="S839" s="1"/>
      <c r="T839" s="1"/>
      <c r="U839" s="1"/>
      <c r="V839" s="1"/>
      <c r="W839" s="1"/>
      <c r="X839" s="1"/>
      <c r="Y839" s="1"/>
      <c r="Z839" s="1"/>
    </row>
    <row r="840" spans="1:26" ht="15.75" customHeight="1" x14ac:dyDescent="0.2">
      <c r="A840" s="1"/>
      <c r="B840" s="1"/>
      <c r="C840" s="1"/>
      <c r="D840" s="1"/>
      <c r="E840" s="2"/>
      <c r="F840" s="2"/>
      <c r="G840" s="1"/>
      <c r="H840" s="1"/>
      <c r="I840" s="1"/>
      <c r="J840" s="1"/>
      <c r="K840" s="2"/>
      <c r="L840" s="2"/>
      <c r="M840" s="2"/>
      <c r="N840" s="2"/>
      <c r="O840" s="25"/>
      <c r="P840" s="1"/>
      <c r="Q840" s="1"/>
      <c r="R840" s="1"/>
      <c r="S840" s="1"/>
      <c r="T840" s="1"/>
      <c r="U840" s="1"/>
      <c r="V840" s="1"/>
      <c r="W840" s="1"/>
      <c r="X840" s="1"/>
      <c r="Y840" s="1"/>
      <c r="Z840" s="1"/>
    </row>
    <row r="841" spans="1:26" ht="15.75" customHeight="1" x14ac:dyDescent="0.2">
      <c r="A841" s="1"/>
      <c r="B841" s="1"/>
      <c r="C841" s="1"/>
      <c r="D841" s="1"/>
      <c r="E841" s="2"/>
      <c r="F841" s="2"/>
      <c r="G841" s="1"/>
      <c r="H841" s="1"/>
      <c r="I841" s="1"/>
      <c r="J841" s="1"/>
      <c r="K841" s="2"/>
      <c r="L841" s="2"/>
      <c r="M841" s="2"/>
      <c r="N841" s="2"/>
      <c r="O841" s="25"/>
      <c r="P841" s="1"/>
      <c r="Q841" s="1"/>
      <c r="R841" s="1"/>
      <c r="S841" s="1"/>
      <c r="T841" s="1"/>
      <c r="U841" s="1"/>
      <c r="V841" s="1"/>
      <c r="W841" s="1"/>
      <c r="X841" s="1"/>
      <c r="Y841" s="1"/>
      <c r="Z841" s="1"/>
    </row>
    <row r="842" spans="1:26" ht="15.75" customHeight="1" x14ac:dyDescent="0.2">
      <c r="A842" s="1"/>
      <c r="B842" s="1"/>
      <c r="C842" s="1"/>
      <c r="D842" s="1"/>
      <c r="E842" s="2"/>
      <c r="F842" s="2"/>
      <c r="G842" s="1"/>
      <c r="H842" s="1"/>
      <c r="I842" s="1"/>
      <c r="J842" s="1"/>
      <c r="K842" s="2"/>
      <c r="L842" s="2"/>
      <c r="M842" s="2"/>
      <c r="N842" s="2"/>
      <c r="O842" s="25"/>
      <c r="P842" s="1"/>
      <c r="Q842" s="1"/>
      <c r="R842" s="1"/>
      <c r="S842" s="1"/>
      <c r="T842" s="1"/>
      <c r="U842" s="1"/>
      <c r="V842" s="1"/>
      <c r="W842" s="1"/>
      <c r="X842" s="1"/>
      <c r="Y842" s="1"/>
      <c r="Z842" s="1"/>
    </row>
    <row r="843" spans="1:26" ht="15.75" customHeight="1" x14ac:dyDescent="0.2">
      <c r="A843" s="1"/>
      <c r="B843" s="1"/>
      <c r="C843" s="1"/>
      <c r="D843" s="1"/>
      <c r="E843" s="2"/>
      <c r="F843" s="2"/>
      <c r="G843" s="1"/>
      <c r="H843" s="1"/>
      <c r="I843" s="1"/>
      <c r="J843" s="1"/>
      <c r="K843" s="2"/>
      <c r="L843" s="2"/>
      <c r="M843" s="2"/>
      <c r="N843" s="2"/>
      <c r="O843" s="25"/>
      <c r="P843" s="1"/>
      <c r="Q843" s="1"/>
      <c r="R843" s="1"/>
      <c r="S843" s="1"/>
      <c r="T843" s="1"/>
      <c r="U843" s="1"/>
      <c r="V843" s="1"/>
      <c r="W843" s="1"/>
      <c r="X843" s="1"/>
      <c r="Y843" s="1"/>
      <c r="Z843" s="1"/>
    </row>
    <row r="844" spans="1:26" ht="15.75" customHeight="1" x14ac:dyDescent="0.2">
      <c r="A844" s="1"/>
      <c r="B844" s="1"/>
      <c r="C844" s="1"/>
      <c r="D844" s="1"/>
      <c r="E844" s="2"/>
      <c r="F844" s="2"/>
      <c r="G844" s="1"/>
      <c r="H844" s="1"/>
      <c r="I844" s="1"/>
      <c r="J844" s="1"/>
      <c r="K844" s="2"/>
      <c r="L844" s="2"/>
      <c r="M844" s="2"/>
      <c r="N844" s="2"/>
      <c r="O844" s="25"/>
      <c r="P844" s="1"/>
      <c r="Q844" s="1"/>
      <c r="R844" s="1"/>
      <c r="S844" s="1"/>
      <c r="T844" s="1"/>
      <c r="U844" s="1"/>
      <c r="V844" s="1"/>
      <c r="W844" s="1"/>
      <c r="X844" s="1"/>
      <c r="Y844" s="1"/>
      <c r="Z844" s="1"/>
    </row>
    <row r="845" spans="1:26" ht="15.75" customHeight="1" x14ac:dyDescent="0.2">
      <c r="A845" s="1"/>
      <c r="B845" s="1"/>
      <c r="C845" s="1"/>
      <c r="D845" s="1"/>
      <c r="E845" s="2"/>
      <c r="F845" s="2"/>
      <c r="G845" s="1"/>
      <c r="H845" s="1"/>
      <c r="I845" s="1"/>
      <c r="J845" s="1"/>
      <c r="K845" s="2"/>
      <c r="L845" s="2"/>
      <c r="M845" s="2"/>
      <c r="N845" s="2"/>
      <c r="O845" s="25"/>
      <c r="P845" s="1"/>
      <c r="Q845" s="1"/>
      <c r="R845" s="1"/>
      <c r="S845" s="1"/>
      <c r="T845" s="1"/>
      <c r="U845" s="1"/>
      <c r="V845" s="1"/>
      <c r="W845" s="1"/>
      <c r="X845" s="1"/>
      <c r="Y845" s="1"/>
      <c r="Z845" s="1"/>
    </row>
    <row r="846" spans="1:26" ht="15.75" customHeight="1" x14ac:dyDescent="0.2">
      <c r="A846" s="1"/>
      <c r="B846" s="1"/>
      <c r="C846" s="1"/>
      <c r="D846" s="1"/>
      <c r="E846" s="2"/>
      <c r="F846" s="2"/>
      <c r="G846" s="1"/>
      <c r="H846" s="1"/>
      <c r="I846" s="1"/>
      <c r="J846" s="1"/>
      <c r="K846" s="2"/>
      <c r="L846" s="2"/>
      <c r="M846" s="2"/>
      <c r="N846" s="2"/>
      <c r="O846" s="25"/>
      <c r="P846" s="1"/>
      <c r="Q846" s="1"/>
      <c r="R846" s="1"/>
      <c r="S846" s="1"/>
      <c r="T846" s="1"/>
      <c r="U846" s="1"/>
      <c r="V846" s="1"/>
      <c r="W846" s="1"/>
      <c r="X846" s="1"/>
      <c r="Y846" s="1"/>
      <c r="Z846" s="1"/>
    </row>
    <row r="847" spans="1:26" ht="15.75" customHeight="1" x14ac:dyDescent="0.2">
      <c r="A847" s="1"/>
      <c r="B847" s="1"/>
      <c r="C847" s="1"/>
      <c r="D847" s="1"/>
      <c r="E847" s="2"/>
      <c r="F847" s="2"/>
      <c r="G847" s="1"/>
      <c r="H847" s="1"/>
      <c r="I847" s="1"/>
      <c r="J847" s="1"/>
      <c r="K847" s="2"/>
      <c r="L847" s="2"/>
      <c r="M847" s="2"/>
      <c r="N847" s="2"/>
      <c r="O847" s="25"/>
      <c r="P847" s="1"/>
      <c r="Q847" s="1"/>
      <c r="R847" s="1"/>
      <c r="S847" s="1"/>
      <c r="T847" s="1"/>
      <c r="U847" s="1"/>
      <c r="V847" s="1"/>
      <c r="W847" s="1"/>
      <c r="X847" s="1"/>
      <c r="Y847" s="1"/>
      <c r="Z847" s="1"/>
    </row>
    <row r="848" spans="1:26" ht="15.75" customHeight="1" x14ac:dyDescent="0.2">
      <c r="A848" s="1"/>
      <c r="B848" s="1"/>
      <c r="C848" s="1"/>
      <c r="D848" s="1"/>
      <c r="E848" s="2"/>
      <c r="F848" s="2"/>
      <c r="G848" s="1"/>
      <c r="H848" s="1"/>
      <c r="I848" s="1"/>
      <c r="J848" s="1"/>
      <c r="K848" s="2"/>
      <c r="L848" s="2"/>
      <c r="M848" s="2"/>
      <c r="N848" s="2"/>
      <c r="O848" s="25"/>
      <c r="P848" s="1"/>
      <c r="Q848" s="1"/>
      <c r="R848" s="1"/>
      <c r="S848" s="1"/>
      <c r="T848" s="1"/>
      <c r="U848" s="1"/>
      <c r="V848" s="1"/>
      <c r="W848" s="1"/>
      <c r="X848" s="1"/>
      <c r="Y848" s="1"/>
      <c r="Z848" s="1"/>
    </row>
    <row r="849" spans="1:26" ht="15.75" customHeight="1" x14ac:dyDescent="0.2">
      <c r="A849" s="1"/>
      <c r="B849" s="1"/>
      <c r="C849" s="1"/>
      <c r="D849" s="1"/>
      <c r="E849" s="2"/>
      <c r="F849" s="2"/>
      <c r="G849" s="1"/>
      <c r="H849" s="1"/>
      <c r="I849" s="1"/>
      <c r="J849" s="1"/>
      <c r="K849" s="2"/>
      <c r="L849" s="2"/>
      <c r="M849" s="2"/>
      <c r="N849" s="2"/>
      <c r="O849" s="25"/>
      <c r="P849" s="1"/>
      <c r="Q849" s="1"/>
      <c r="R849" s="1"/>
      <c r="S849" s="1"/>
      <c r="T849" s="1"/>
      <c r="U849" s="1"/>
      <c r="V849" s="1"/>
      <c r="W849" s="1"/>
      <c r="X849" s="1"/>
      <c r="Y849" s="1"/>
      <c r="Z849" s="1"/>
    </row>
    <row r="850" spans="1:26" ht="15.75" customHeight="1" x14ac:dyDescent="0.2">
      <c r="A850" s="1"/>
      <c r="B850" s="1"/>
      <c r="C850" s="1"/>
      <c r="D850" s="1"/>
      <c r="E850" s="2"/>
      <c r="F850" s="2"/>
      <c r="G850" s="1"/>
      <c r="H850" s="1"/>
      <c r="I850" s="1"/>
      <c r="J850" s="1"/>
      <c r="K850" s="2"/>
      <c r="L850" s="2"/>
      <c r="M850" s="2"/>
      <c r="N850" s="2"/>
      <c r="O850" s="25"/>
      <c r="P850" s="1"/>
      <c r="Q850" s="1"/>
      <c r="R850" s="1"/>
      <c r="S850" s="1"/>
      <c r="T850" s="1"/>
      <c r="U850" s="1"/>
      <c r="V850" s="1"/>
      <c r="W850" s="1"/>
      <c r="X850" s="1"/>
      <c r="Y850" s="1"/>
      <c r="Z850" s="1"/>
    </row>
    <row r="851" spans="1:26" ht="15.75" customHeight="1" x14ac:dyDescent="0.2">
      <c r="A851" s="1"/>
      <c r="B851" s="1"/>
      <c r="C851" s="1"/>
      <c r="D851" s="1"/>
      <c r="E851" s="2"/>
      <c r="F851" s="2"/>
      <c r="G851" s="1"/>
      <c r="H851" s="1"/>
      <c r="I851" s="1"/>
      <c r="J851" s="1"/>
      <c r="K851" s="2"/>
      <c r="L851" s="2"/>
      <c r="M851" s="2"/>
      <c r="N851" s="2"/>
      <c r="O851" s="25"/>
      <c r="P851" s="1"/>
      <c r="Q851" s="1"/>
      <c r="R851" s="1"/>
      <c r="S851" s="1"/>
      <c r="T851" s="1"/>
      <c r="U851" s="1"/>
      <c r="V851" s="1"/>
      <c r="W851" s="1"/>
      <c r="X851" s="1"/>
      <c r="Y851" s="1"/>
      <c r="Z851" s="1"/>
    </row>
    <row r="852" spans="1:26" ht="15.75" customHeight="1" x14ac:dyDescent="0.2">
      <c r="A852" s="1"/>
      <c r="B852" s="1"/>
      <c r="C852" s="1"/>
      <c r="D852" s="1"/>
      <c r="E852" s="2"/>
      <c r="F852" s="2"/>
      <c r="G852" s="1"/>
      <c r="H852" s="1"/>
      <c r="I852" s="1"/>
      <c r="J852" s="1"/>
      <c r="K852" s="2"/>
      <c r="L852" s="2"/>
      <c r="M852" s="2"/>
      <c r="N852" s="2"/>
      <c r="O852" s="25"/>
      <c r="P852" s="1"/>
      <c r="Q852" s="1"/>
      <c r="R852" s="1"/>
      <c r="S852" s="1"/>
      <c r="T852" s="1"/>
      <c r="U852" s="1"/>
      <c r="V852" s="1"/>
      <c r="W852" s="1"/>
      <c r="X852" s="1"/>
      <c r="Y852" s="1"/>
      <c r="Z852" s="1"/>
    </row>
    <row r="853" spans="1:26" ht="15.75" customHeight="1" x14ac:dyDescent="0.2">
      <c r="A853" s="1"/>
      <c r="B853" s="1"/>
      <c r="C853" s="1"/>
      <c r="D853" s="1"/>
      <c r="E853" s="2"/>
      <c r="F853" s="2"/>
      <c r="G853" s="1"/>
      <c r="H853" s="1"/>
      <c r="I853" s="1"/>
      <c r="J853" s="1"/>
      <c r="K853" s="2"/>
      <c r="L853" s="2"/>
      <c r="M853" s="2"/>
      <c r="N853" s="2"/>
      <c r="O853" s="25"/>
      <c r="P853" s="1"/>
      <c r="Q853" s="1"/>
      <c r="R853" s="1"/>
      <c r="S853" s="1"/>
      <c r="T853" s="1"/>
      <c r="U853" s="1"/>
      <c r="V853" s="1"/>
      <c r="W853" s="1"/>
      <c r="X853" s="1"/>
      <c r="Y853" s="1"/>
      <c r="Z853" s="1"/>
    </row>
    <row r="854" spans="1:26" ht="15.75" customHeight="1" x14ac:dyDescent="0.2">
      <c r="A854" s="1"/>
      <c r="B854" s="1"/>
      <c r="C854" s="1"/>
      <c r="D854" s="1"/>
      <c r="E854" s="2"/>
      <c r="F854" s="2"/>
      <c r="G854" s="1"/>
      <c r="H854" s="1"/>
      <c r="I854" s="1"/>
      <c r="J854" s="1"/>
      <c r="K854" s="2"/>
      <c r="L854" s="2"/>
      <c r="M854" s="2"/>
      <c r="N854" s="2"/>
      <c r="O854" s="25"/>
      <c r="P854" s="1"/>
      <c r="Q854" s="1"/>
      <c r="R854" s="1"/>
      <c r="S854" s="1"/>
      <c r="T854" s="1"/>
      <c r="U854" s="1"/>
      <c r="V854" s="1"/>
      <c r="W854" s="1"/>
      <c r="X854" s="1"/>
      <c r="Y854" s="1"/>
      <c r="Z854" s="1"/>
    </row>
    <row r="855" spans="1:26" ht="15.75" customHeight="1" x14ac:dyDescent="0.2">
      <c r="A855" s="1"/>
      <c r="B855" s="1"/>
      <c r="C855" s="1"/>
      <c r="D855" s="1"/>
      <c r="E855" s="2"/>
      <c r="F855" s="2"/>
      <c r="G855" s="1"/>
      <c r="H855" s="1"/>
      <c r="I855" s="1"/>
      <c r="J855" s="1"/>
      <c r="K855" s="2"/>
      <c r="L855" s="2"/>
      <c r="M855" s="2"/>
      <c r="N855" s="2"/>
      <c r="O855" s="25"/>
      <c r="P855" s="1"/>
      <c r="Q855" s="1"/>
      <c r="R855" s="1"/>
      <c r="S855" s="1"/>
      <c r="T855" s="1"/>
      <c r="U855" s="1"/>
      <c r="V855" s="1"/>
      <c r="W855" s="1"/>
      <c r="X855" s="1"/>
      <c r="Y855" s="1"/>
      <c r="Z855" s="1"/>
    </row>
    <row r="856" spans="1:26" ht="15.75" customHeight="1" x14ac:dyDescent="0.2">
      <c r="A856" s="1"/>
      <c r="B856" s="1"/>
      <c r="C856" s="1"/>
      <c r="D856" s="1"/>
      <c r="E856" s="2"/>
      <c r="F856" s="2"/>
      <c r="G856" s="1"/>
      <c r="H856" s="1"/>
      <c r="I856" s="1"/>
      <c r="J856" s="1"/>
      <c r="K856" s="2"/>
      <c r="L856" s="2"/>
      <c r="M856" s="2"/>
      <c r="N856" s="2"/>
      <c r="O856" s="25"/>
      <c r="P856" s="1"/>
      <c r="Q856" s="1"/>
      <c r="R856" s="1"/>
      <c r="S856" s="1"/>
      <c r="T856" s="1"/>
      <c r="U856" s="1"/>
      <c r="V856" s="1"/>
      <c r="W856" s="1"/>
      <c r="X856" s="1"/>
      <c r="Y856" s="1"/>
      <c r="Z856" s="1"/>
    </row>
    <row r="857" spans="1:26" ht="15.75" customHeight="1" x14ac:dyDescent="0.2">
      <c r="A857" s="1"/>
      <c r="B857" s="1"/>
      <c r="C857" s="1"/>
      <c r="D857" s="1"/>
      <c r="E857" s="2"/>
      <c r="F857" s="2"/>
      <c r="G857" s="1"/>
      <c r="H857" s="1"/>
      <c r="I857" s="1"/>
      <c r="J857" s="1"/>
      <c r="K857" s="2"/>
      <c r="L857" s="2"/>
      <c r="M857" s="2"/>
      <c r="N857" s="2"/>
      <c r="O857" s="25"/>
      <c r="P857" s="1"/>
      <c r="Q857" s="1"/>
      <c r="R857" s="1"/>
      <c r="S857" s="1"/>
      <c r="T857" s="1"/>
      <c r="U857" s="1"/>
      <c r="V857" s="1"/>
      <c r="W857" s="1"/>
      <c r="X857" s="1"/>
      <c r="Y857" s="1"/>
      <c r="Z857" s="1"/>
    </row>
    <row r="858" spans="1:26" ht="15.75" customHeight="1" x14ac:dyDescent="0.2">
      <c r="A858" s="1"/>
      <c r="B858" s="1"/>
      <c r="C858" s="1"/>
      <c r="D858" s="1"/>
      <c r="E858" s="2"/>
      <c r="F858" s="2"/>
      <c r="G858" s="1"/>
      <c r="H858" s="1"/>
      <c r="I858" s="1"/>
      <c r="J858" s="1"/>
      <c r="K858" s="2"/>
      <c r="L858" s="2"/>
      <c r="M858" s="2"/>
      <c r="N858" s="2"/>
      <c r="O858" s="25"/>
      <c r="P858" s="1"/>
      <c r="Q858" s="1"/>
      <c r="R858" s="1"/>
      <c r="S858" s="1"/>
      <c r="T858" s="1"/>
      <c r="U858" s="1"/>
      <c r="V858" s="1"/>
      <c r="W858" s="1"/>
      <c r="X858" s="1"/>
      <c r="Y858" s="1"/>
      <c r="Z858" s="1"/>
    </row>
    <row r="859" spans="1:26" ht="15.75" customHeight="1" x14ac:dyDescent="0.2">
      <c r="A859" s="1"/>
      <c r="B859" s="1"/>
      <c r="C859" s="1"/>
      <c r="D859" s="1"/>
      <c r="E859" s="2"/>
      <c r="F859" s="2"/>
      <c r="G859" s="1"/>
      <c r="H859" s="1"/>
      <c r="I859" s="1"/>
      <c r="J859" s="1"/>
      <c r="K859" s="2"/>
      <c r="L859" s="2"/>
      <c r="M859" s="2"/>
      <c r="N859" s="2"/>
      <c r="O859" s="25"/>
      <c r="P859" s="1"/>
      <c r="Q859" s="1"/>
      <c r="R859" s="1"/>
      <c r="S859" s="1"/>
      <c r="T859" s="1"/>
      <c r="U859" s="1"/>
      <c r="V859" s="1"/>
      <c r="W859" s="1"/>
      <c r="X859" s="1"/>
      <c r="Y859" s="1"/>
      <c r="Z859" s="1"/>
    </row>
    <row r="860" spans="1:26" ht="15.75" customHeight="1" x14ac:dyDescent="0.2">
      <c r="A860" s="1"/>
      <c r="B860" s="1"/>
      <c r="C860" s="1"/>
      <c r="D860" s="1"/>
      <c r="E860" s="2"/>
      <c r="F860" s="2"/>
      <c r="G860" s="1"/>
      <c r="H860" s="1"/>
      <c r="I860" s="1"/>
      <c r="J860" s="1"/>
      <c r="K860" s="2"/>
      <c r="L860" s="2"/>
      <c r="M860" s="2"/>
      <c r="N860" s="2"/>
      <c r="O860" s="25"/>
      <c r="P860" s="1"/>
      <c r="Q860" s="1"/>
      <c r="R860" s="1"/>
      <c r="S860" s="1"/>
      <c r="T860" s="1"/>
      <c r="U860" s="1"/>
      <c r="V860" s="1"/>
      <c r="W860" s="1"/>
      <c r="X860" s="1"/>
      <c r="Y860" s="1"/>
      <c r="Z860" s="1"/>
    </row>
    <row r="861" spans="1:26" ht="15.75" customHeight="1" x14ac:dyDescent="0.2">
      <c r="A861" s="1"/>
      <c r="B861" s="1"/>
      <c r="C861" s="1"/>
      <c r="D861" s="1"/>
      <c r="E861" s="2"/>
      <c r="F861" s="2"/>
      <c r="G861" s="1"/>
      <c r="H861" s="1"/>
      <c r="I861" s="1"/>
      <c r="J861" s="1"/>
      <c r="K861" s="2"/>
      <c r="L861" s="2"/>
      <c r="M861" s="2"/>
      <c r="N861" s="2"/>
      <c r="O861" s="25"/>
      <c r="P861" s="1"/>
      <c r="Q861" s="1"/>
      <c r="R861" s="1"/>
      <c r="S861" s="1"/>
      <c r="T861" s="1"/>
      <c r="U861" s="1"/>
      <c r="V861" s="1"/>
      <c r="W861" s="1"/>
      <c r="X861" s="1"/>
      <c r="Y861" s="1"/>
      <c r="Z861" s="1"/>
    </row>
    <row r="862" spans="1:26" ht="15.75" customHeight="1" x14ac:dyDescent="0.2">
      <c r="A862" s="1"/>
      <c r="B862" s="1"/>
      <c r="C862" s="1"/>
      <c r="D862" s="1"/>
      <c r="E862" s="2"/>
      <c r="F862" s="2"/>
      <c r="G862" s="1"/>
      <c r="H862" s="1"/>
      <c r="I862" s="1"/>
      <c r="J862" s="1"/>
      <c r="K862" s="2"/>
      <c r="L862" s="2"/>
      <c r="M862" s="2"/>
      <c r="N862" s="2"/>
      <c r="O862" s="25"/>
      <c r="P862" s="1"/>
      <c r="Q862" s="1"/>
      <c r="R862" s="1"/>
      <c r="S862" s="1"/>
      <c r="T862" s="1"/>
      <c r="U862" s="1"/>
      <c r="V862" s="1"/>
      <c r="W862" s="1"/>
      <c r="X862" s="1"/>
      <c r="Y862" s="1"/>
      <c r="Z862" s="1"/>
    </row>
    <row r="863" spans="1:26" ht="15.75" customHeight="1" x14ac:dyDescent="0.2">
      <c r="A863" s="1"/>
      <c r="B863" s="1"/>
      <c r="C863" s="1"/>
      <c r="D863" s="1"/>
      <c r="E863" s="2"/>
      <c r="F863" s="2"/>
      <c r="G863" s="1"/>
      <c r="H863" s="1"/>
      <c r="I863" s="1"/>
      <c r="J863" s="1"/>
      <c r="K863" s="2"/>
      <c r="L863" s="2"/>
      <c r="M863" s="2"/>
      <c r="N863" s="2"/>
      <c r="O863" s="25"/>
      <c r="P863" s="1"/>
      <c r="Q863" s="1"/>
      <c r="R863" s="1"/>
      <c r="S863" s="1"/>
      <c r="T863" s="1"/>
      <c r="U863" s="1"/>
      <c r="V863" s="1"/>
      <c r="W863" s="1"/>
      <c r="X863" s="1"/>
      <c r="Y863" s="1"/>
      <c r="Z863" s="1"/>
    </row>
    <row r="864" spans="1:26" ht="15.75" customHeight="1" x14ac:dyDescent="0.2">
      <c r="A864" s="1"/>
      <c r="B864" s="1"/>
      <c r="C864" s="1"/>
      <c r="D864" s="1"/>
      <c r="E864" s="2"/>
      <c r="F864" s="2"/>
      <c r="G864" s="1"/>
      <c r="H864" s="1"/>
      <c r="I864" s="1"/>
      <c r="J864" s="1"/>
      <c r="K864" s="2"/>
      <c r="L864" s="2"/>
      <c r="M864" s="2"/>
      <c r="N864" s="2"/>
      <c r="O864" s="25"/>
      <c r="P864" s="1"/>
      <c r="Q864" s="1"/>
      <c r="R864" s="1"/>
      <c r="S864" s="1"/>
      <c r="T864" s="1"/>
      <c r="U864" s="1"/>
      <c r="V864" s="1"/>
      <c r="W864" s="1"/>
      <c r="X864" s="1"/>
      <c r="Y864" s="1"/>
      <c r="Z864" s="1"/>
    </row>
    <row r="865" spans="1:26" ht="15.75" customHeight="1" x14ac:dyDescent="0.2">
      <c r="A865" s="1"/>
      <c r="B865" s="1"/>
      <c r="C865" s="1"/>
      <c r="D865" s="1"/>
      <c r="E865" s="2"/>
      <c r="F865" s="2"/>
      <c r="G865" s="1"/>
      <c r="H865" s="1"/>
      <c r="I865" s="1"/>
      <c r="J865" s="1"/>
      <c r="K865" s="2"/>
      <c r="L865" s="2"/>
      <c r="M865" s="2"/>
      <c r="N865" s="2"/>
      <c r="O865" s="25"/>
      <c r="P865" s="1"/>
      <c r="Q865" s="1"/>
      <c r="R865" s="1"/>
      <c r="S865" s="1"/>
      <c r="T865" s="1"/>
      <c r="U865" s="1"/>
      <c r="V865" s="1"/>
      <c r="W865" s="1"/>
      <c r="X865" s="1"/>
      <c r="Y865" s="1"/>
      <c r="Z865" s="1"/>
    </row>
    <row r="866" spans="1:26" ht="15.75" customHeight="1" x14ac:dyDescent="0.2">
      <c r="A866" s="1"/>
      <c r="B866" s="1"/>
      <c r="C866" s="1"/>
      <c r="D866" s="1"/>
      <c r="E866" s="2"/>
      <c r="F866" s="2"/>
      <c r="G866" s="1"/>
      <c r="H866" s="1"/>
      <c r="I866" s="1"/>
      <c r="J866" s="1"/>
      <c r="K866" s="2"/>
      <c r="L866" s="2"/>
      <c r="M866" s="2"/>
      <c r="N866" s="2"/>
      <c r="O866" s="25"/>
      <c r="P866" s="1"/>
      <c r="Q866" s="1"/>
      <c r="R866" s="1"/>
      <c r="S866" s="1"/>
      <c r="T866" s="1"/>
      <c r="U866" s="1"/>
      <c r="V866" s="1"/>
      <c r="W866" s="1"/>
      <c r="X866" s="1"/>
      <c r="Y866" s="1"/>
      <c r="Z866" s="1"/>
    </row>
    <row r="867" spans="1:26" ht="15.75" customHeight="1" x14ac:dyDescent="0.2">
      <c r="A867" s="1"/>
      <c r="B867" s="1"/>
      <c r="C867" s="1"/>
      <c r="D867" s="1"/>
      <c r="E867" s="2"/>
      <c r="F867" s="2"/>
      <c r="G867" s="1"/>
      <c r="H867" s="1"/>
      <c r="I867" s="1"/>
      <c r="J867" s="1"/>
      <c r="K867" s="2"/>
      <c r="L867" s="2"/>
      <c r="M867" s="2"/>
      <c r="N867" s="2"/>
      <c r="O867" s="25"/>
      <c r="P867" s="1"/>
      <c r="Q867" s="1"/>
      <c r="R867" s="1"/>
      <c r="S867" s="1"/>
      <c r="T867" s="1"/>
      <c r="U867" s="1"/>
      <c r="V867" s="1"/>
      <c r="W867" s="1"/>
      <c r="X867" s="1"/>
      <c r="Y867" s="1"/>
      <c r="Z867" s="1"/>
    </row>
    <row r="868" spans="1:26" ht="15.75" customHeight="1" x14ac:dyDescent="0.2">
      <c r="A868" s="1"/>
      <c r="B868" s="1"/>
      <c r="C868" s="1"/>
      <c r="D868" s="1"/>
      <c r="E868" s="2"/>
      <c r="F868" s="2"/>
      <c r="G868" s="1"/>
      <c r="H868" s="1"/>
      <c r="I868" s="1"/>
      <c r="J868" s="1"/>
      <c r="K868" s="2"/>
      <c r="L868" s="2"/>
      <c r="M868" s="2"/>
      <c r="N868" s="2"/>
      <c r="O868" s="25"/>
      <c r="P868" s="1"/>
      <c r="Q868" s="1"/>
      <c r="R868" s="1"/>
      <c r="S868" s="1"/>
      <c r="T868" s="1"/>
      <c r="U868" s="1"/>
      <c r="V868" s="1"/>
      <c r="W868" s="1"/>
      <c r="X868" s="1"/>
      <c r="Y868" s="1"/>
      <c r="Z868" s="1"/>
    </row>
    <row r="869" spans="1:26" ht="15.75" customHeight="1" x14ac:dyDescent="0.2">
      <c r="A869" s="1"/>
      <c r="B869" s="1"/>
      <c r="C869" s="1"/>
      <c r="D869" s="1"/>
      <c r="E869" s="2"/>
      <c r="F869" s="2"/>
      <c r="G869" s="1"/>
      <c r="H869" s="1"/>
      <c r="I869" s="1"/>
      <c r="J869" s="1"/>
      <c r="K869" s="2"/>
      <c r="L869" s="2"/>
      <c r="M869" s="2"/>
      <c r="N869" s="2"/>
      <c r="O869" s="25"/>
      <c r="P869" s="1"/>
      <c r="Q869" s="1"/>
      <c r="R869" s="1"/>
      <c r="S869" s="1"/>
      <c r="T869" s="1"/>
      <c r="U869" s="1"/>
      <c r="V869" s="1"/>
      <c r="W869" s="1"/>
      <c r="X869" s="1"/>
      <c r="Y869" s="1"/>
      <c r="Z869" s="1"/>
    </row>
    <row r="870" spans="1:26" ht="15.75" customHeight="1" x14ac:dyDescent="0.2">
      <c r="A870" s="1"/>
      <c r="B870" s="1"/>
      <c r="C870" s="1"/>
      <c r="D870" s="1"/>
      <c r="E870" s="2"/>
      <c r="F870" s="2"/>
      <c r="G870" s="1"/>
      <c r="H870" s="1"/>
      <c r="I870" s="1"/>
      <c r="J870" s="1"/>
      <c r="K870" s="2"/>
      <c r="L870" s="2"/>
      <c r="M870" s="2"/>
      <c r="N870" s="2"/>
      <c r="O870" s="25"/>
      <c r="P870" s="1"/>
      <c r="Q870" s="1"/>
      <c r="R870" s="1"/>
      <c r="S870" s="1"/>
      <c r="T870" s="1"/>
      <c r="U870" s="1"/>
      <c r="V870" s="1"/>
      <c r="W870" s="1"/>
      <c r="X870" s="1"/>
      <c r="Y870" s="1"/>
      <c r="Z870" s="1"/>
    </row>
    <row r="871" spans="1:26" ht="15.75" customHeight="1" x14ac:dyDescent="0.2">
      <c r="A871" s="1"/>
      <c r="B871" s="1"/>
      <c r="C871" s="1"/>
      <c r="D871" s="1"/>
      <c r="E871" s="2"/>
      <c r="F871" s="2"/>
      <c r="G871" s="1"/>
      <c r="H871" s="1"/>
      <c r="I871" s="1"/>
      <c r="J871" s="1"/>
      <c r="K871" s="2"/>
      <c r="L871" s="2"/>
      <c r="M871" s="2"/>
      <c r="N871" s="2"/>
      <c r="O871" s="25"/>
      <c r="P871" s="1"/>
      <c r="Q871" s="1"/>
      <c r="R871" s="1"/>
      <c r="S871" s="1"/>
      <c r="T871" s="1"/>
      <c r="U871" s="1"/>
      <c r="V871" s="1"/>
      <c r="W871" s="1"/>
      <c r="X871" s="1"/>
      <c r="Y871" s="1"/>
      <c r="Z871" s="1"/>
    </row>
    <row r="872" spans="1:26" ht="15.75" customHeight="1" x14ac:dyDescent="0.2">
      <c r="A872" s="1"/>
      <c r="B872" s="1"/>
      <c r="C872" s="1"/>
      <c r="D872" s="1"/>
      <c r="E872" s="2"/>
      <c r="F872" s="2"/>
      <c r="G872" s="1"/>
      <c r="H872" s="1"/>
      <c r="I872" s="1"/>
      <c r="J872" s="1"/>
      <c r="K872" s="2"/>
      <c r="L872" s="2"/>
      <c r="M872" s="2"/>
      <c r="N872" s="2"/>
      <c r="O872" s="25"/>
      <c r="P872" s="1"/>
      <c r="Q872" s="1"/>
      <c r="R872" s="1"/>
      <c r="S872" s="1"/>
      <c r="T872" s="1"/>
      <c r="U872" s="1"/>
      <c r="V872" s="1"/>
      <c r="W872" s="1"/>
      <c r="X872" s="1"/>
      <c r="Y872" s="1"/>
      <c r="Z872" s="1"/>
    </row>
    <row r="873" spans="1:26" ht="15.75" customHeight="1" x14ac:dyDescent="0.2">
      <c r="A873" s="1"/>
      <c r="B873" s="1"/>
      <c r="C873" s="1"/>
      <c r="D873" s="1"/>
      <c r="E873" s="2"/>
      <c r="F873" s="2"/>
      <c r="G873" s="1"/>
      <c r="H873" s="1"/>
      <c r="I873" s="1"/>
      <c r="J873" s="1"/>
      <c r="K873" s="2"/>
      <c r="L873" s="2"/>
      <c r="M873" s="2"/>
      <c r="N873" s="2"/>
      <c r="O873" s="25"/>
      <c r="P873" s="1"/>
      <c r="Q873" s="1"/>
      <c r="R873" s="1"/>
      <c r="S873" s="1"/>
      <c r="T873" s="1"/>
      <c r="U873" s="1"/>
      <c r="V873" s="1"/>
      <c r="W873" s="1"/>
      <c r="X873" s="1"/>
      <c r="Y873" s="1"/>
      <c r="Z873" s="1"/>
    </row>
    <row r="874" spans="1:26" ht="15.75" customHeight="1" x14ac:dyDescent="0.2">
      <c r="A874" s="1"/>
      <c r="B874" s="1"/>
      <c r="C874" s="1"/>
      <c r="D874" s="1"/>
      <c r="E874" s="2"/>
      <c r="F874" s="2"/>
      <c r="G874" s="1"/>
      <c r="H874" s="1"/>
      <c r="I874" s="1"/>
      <c r="J874" s="1"/>
      <c r="K874" s="2"/>
      <c r="L874" s="2"/>
      <c r="M874" s="2"/>
      <c r="N874" s="2"/>
      <c r="O874" s="25"/>
      <c r="P874" s="1"/>
      <c r="Q874" s="1"/>
      <c r="R874" s="1"/>
      <c r="S874" s="1"/>
      <c r="T874" s="1"/>
      <c r="U874" s="1"/>
      <c r="V874" s="1"/>
      <c r="W874" s="1"/>
      <c r="X874" s="1"/>
      <c r="Y874" s="1"/>
      <c r="Z874" s="1"/>
    </row>
    <row r="875" spans="1:26" ht="15.75" customHeight="1" x14ac:dyDescent="0.2">
      <c r="A875" s="1"/>
      <c r="B875" s="1"/>
      <c r="C875" s="1"/>
      <c r="D875" s="1"/>
      <c r="E875" s="2"/>
      <c r="F875" s="2"/>
      <c r="G875" s="1"/>
      <c r="H875" s="1"/>
      <c r="I875" s="1"/>
      <c r="J875" s="1"/>
      <c r="K875" s="2"/>
      <c r="L875" s="2"/>
      <c r="M875" s="2"/>
      <c r="N875" s="2"/>
      <c r="O875" s="25"/>
      <c r="P875" s="1"/>
      <c r="Q875" s="1"/>
      <c r="R875" s="1"/>
      <c r="S875" s="1"/>
      <c r="T875" s="1"/>
      <c r="U875" s="1"/>
      <c r="V875" s="1"/>
      <c r="W875" s="1"/>
      <c r="X875" s="1"/>
      <c r="Y875" s="1"/>
      <c r="Z875" s="1"/>
    </row>
    <row r="876" spans="1:26" ht="15.75" customHeight="1" x14ac:dyDescent="0.2">
      <c r="A876" s="1"/>
      <c r="B876" s="1"/>
      <c r="C876" s="1"/>
      <c r="D876" s="1"/>
      <c r="E876" s="2"/>
      <c r="F876" s="2"/>
      <c r="G876" s="1"/>
      <c r="H876" s="1"/>
      <c r="I876" s="1"/>
      <c r="J876" s="1"/>
      <c r="K876" s="2"/>
      <c r="L876" s="2"/>
      <c r="M876" s="2"/>
      <c r="N876" s="2"/>
      <c r="O876" s="25"/>
      <c r="P876" s="1"/>
      <c r="Q876" s="1"/>
      <c r="R876" s="1"/>
      <c r="S876" s="1"/>
      <c r="T876" s="1"/>
      <c r="U876" s="1"/>
      <c r="V876" s="1"/>
      <c r="W876" s="1"/>
      <c r="X876" s="1"/>
      <c r="Y876" s="1"/>
      <c r="Z876" s="1"/>
    </row>
    <row r="877" spans="1:26" ht="15.75" customHeight="1" x14ac:dyDescent="0.2">
      <c r="A877" s="1"/>
      <c r="B877" s="1"/>
      <c r="C877" s="1"/>
      <c r="D877" s="1"/>
      <c r="E877" s="2"/>
      <c r="F877" s="2"/>
      <c r="G877" s="1"/>
      <c r="H877" s="1"/>
      <c r="I877" s="1"/>
      <c r="J877" s="1"/>
      <c r="K877" s="2"/>
      <c r="L877" s="2"/>
      <c r="M877" s="2"/>
      <c r="N877" s="2"/>
      <c r="O877" s="25"/>
      <c r="P877" s="1"/>
      <c r="Q877" s="1"/>
      <c r="R877" s="1"/>
      <c r="S877" s="1"/>
      <c r="T877" s="1"/>
      <c r="U877" s="1"/>
      <c r="V877" s="1"/>
      <c r="W877" s="1"/>
      <c r="X877" s="1"/>
      <c r="Y877" s="1"/>
      <c r="Z877" s="1"/>
    </row>
    <row r="878" spans="1:26" ht="15.75" customHeight="1" x14ac:dyDescent="0.2">
      <c r="A878" s="1"/>
      <c r="B878" s="1"/>
      <c r="C878" s="1"/>
      <c r="D878" s="1"/>
      <c r="E878" s="2"/>
      <c r="F878" s="2"/>
      <c r="G878" s="1"/>
      <c r="H878" s="1"/>
      <c r="I878" s="1"/>
      <c r="J878" s="1"/>
      <c r="K878" s="2"/>
      <c r="L878" s="2"/>
      <c r="M878" s="2"/>
      <c r="N878" s="2"/>
      <c r="O878" s="25"/>
      <c r="P878" s="1"/>
      <c r="Q878" s="1"/>
      <c r="R878" s="1"/>
      <c r="S878" s="1"/>
      <c r="T878" s="1"/>
      <c r="U878" s="1"/>
      <c r="V878" s="1"/>
      <c r="W878" s="1"/>
      <c r="X878" s="1"/>
      <c r="Y878" s="1"/>
      <c r="Z878" s="1"/>
    </row>
    <row r="879" spans="1:26" ht="15.75" customHeight="1" x14ac:dyDescent="0.2">
      <c r="A879" s="1"/>
      <c r="B879" s="1"/>
      <c r="C879" s="1"/>
      <c r="D879" s="1"/>
      <c r="E879" s="2"/>
      <c r="F879" s="2"/>
      <c r="G879" s="1"/>
      <c r="H879" s="1"/>
      <c r="I879" s="1"/>
      <c r="J879" s="1"/>
      <c r="K879" s="2"/>
      <c r="L879" s="2"/>
      <c r="M879" s="2"/>
      <c r="N879" s="2"/>
      <c r="O879" s="25"/>
      <c r="P879" s="1"/>
      <c r="Q879" s="1"/>
      <c r="R879" s="1"/>
      <c r="S879" s="1"/>
      <c r="T879" s="1"/>
      <c r="U879" s="1"/>
      <c r="V879" s="1"/>
      <c r="W879" s="1"/>
      <c r="X879" s="1"/>
      <c r="Y879" s="1"/>
      <c r="Z879" s="1"/>
    </row>
    <row r="880" spans="1:26" ht="15.75" customHeight="1" x14ac:dyDescent="0.2">
      <c r="A880" s="1"/>
      <c r="B880" s="1"/>
      <c r="C880" s="1"/>
      <c r="D880" s="1"/>
      <c r="E880" s="2"/>
      <c r="F880" s="2"/>
      <c r="G880" s="1"/>
      <c r="H880" s="1"/>
      <c r="I880" s="1"/>
      <c r="J880" s="1"/>
      <c r="K880" s="2"/>
      <c r="L880" s="2"/>
      <c r="M880" s="2"/>
      <c r="N880" s="2"/>
      <c r="O880" s="25"/>
      <c r="P880" s="1"/>
      <c r="Q880" s="1"/>
      <c r="R880" s="1"/>
      <c r="S880" s="1"/>
      <c r="T880" s="1"/>
      <c r="U880" s="1"/>
      <c r="V880" s="1"/>
      <c r="W880" s="1"/>
      <c r="X880" s="1"/>
      <c r="Y880" s="1"/>
      <c r="Z880" s="1"/>
    </row>
    <row r="881" spans="1:26" ht="15.75" customHeight="1" x14ac:dyDescent="0.2">
      <c r="A881" s="1"/>
      <c r="B881" s="1"/>
      <c r="C881" s="1"/>
      <c r="D881" s="1"/>
      <c r="E881" s="2"/>
      <c r="F881" s="2"/>
      <c r="G881" s="1"/>
      <c r="H881" s="1"/>
      <c r="I881" s="1"/>
      <c r="J881" s="1"/>
      <c r="K881" s="2"/>
      <c r="L881" s="2"/>
      <c r="M881" s="2"/>
      <c r="N881" s="2"/>
      <c r="O881" s="25"/>
      <c r="P881" s="1"/>
      <c r="Q881" s="1"/>
      <c r="R881" s="1"/>
      <c r="S881" s="1"/>
      <c r="T881" s="1"/>
      <c r="U881" s="1"/>
      <c r="V881" s="1"/>
      <c r="W881" s="1"/>
      <c r="X881" s="1"/>
      <c r="Y881" s="1"/>
      <c r="Z881" s="1"/>
    </row>
    <row r="882" spans="1:26" ht="15.75" customHeight="1" x14ac:dyDescent="0.2">
      <c r="A882" s="1"/>
      <c r="B882" s="1"/>
      <c r="C882" s="1"/>
      <c r="D882" s="1"/>
      <c r="E882" s="2"/>
      <c r="F882" s="2"/>
      <c r="G882" s="1"/>
      <c r="H882" s="1"/>
      <c r="I882" s="1"/>
      <c r="J882" s="1"/>
      <c r="K882" s="2"/>
      <c r="L882" s="2"/>
      <c r="M882" s="2"/>
      <c r="N882" s="2"/>
      <c r="O882" s="25"/>
      <c r="P882" s="1"/>
      <c r="Q882" s="1"/>
      <c r="R882" s="1"/>
      <c r="S882" s="1"/>
      <c r="T882" s="1"/>
      <c r="U882" s="1"/>
      <c r="V882" s="1"/>
      <c r="W882" s="1"/>
      <c r="X882" s="1"/>
      <c r="Y882" s="1"/>
      <c r="Z882" s="1"/>
    </row>
    <row r="883" spans="1:26" ht="15.75" customHeight="1" x14ac:dyDescent="0.2">
      <c r="A883" s="1"/>
      <c r="B883" s="1"/>
      <c r="C883" s="1"/>
      <c r="D883" s="1"/>
      <c r="E883" s="2"/>
      <c r="F883" s="2"/>
      <c r="G883" s="1"/>
      <c r="H883" s="1"/>
      <c r="I883" s="1"/>
      <c r="J883" s="1"/>
      <c r="K883" s="2"/>
      <c r="L883" s="2"/>
      <c r="M883" s="2"/>
      <c r="N883" s="2"/>
      <c r="O883" s="25"/>
      <c r="P883" s="1"/>
      <c r="Q883" s="1"/>
      <c r="R883" s="1"/>
      <c r="S883" s="1"/>
      <c r="T883" s="1"/>
      <c r="U883" s="1"/>
      <c r="V883" s="1"/>
      <c r="W883" s="1"/>
      <c r="X883" s="1"/>
      <c r="Y883" s="1"/>
      <c r="Z883" s="1"/>
    </row>
    <row r="884" spans="1:26" ht="15.75" customHeight="1" x14ac:dyDescent="0.2">
      <c r="A884" s="1"/>
      <c r="B884" s="1"/>
      <c r="C884" s="1"/>
      <c r="D884" s="1"/>
      <c r="E884" s="2"/>
      <c r="F884" s="2"/>
      <c r="G884" s="1"/>
      <c r="H884" s="1"/>
      <c r="I884" s="1"/>
      <c r="J884" s="1"/>
      <c r="K884" s="2"/>
      <c r="L884" s="2"/>
      <c r="M884" s="2"/>
      <c r="N884" s="2"/>
      <c r="O884" s="25"/>
      <c r="P884" s="1"/>
      <c r="Q884" s="1"/>
      <c r="R884" s="1"/>
      <c r="S884" s="1"/>
      <c r="T884" s="1"/>
      <c r="U884" s="1"/>
      <c r="V884" s="1"/>
      <c r="W884" s="1"/>
      <c r="X884" s="1"/>
      <c r="Y884" s="1"/>
      <c r="Z884" s="1"/>
    </row>
    <row r="885" spans="1:26" ht="15.75" customHeight="1" x14ac:dyDescent="0.2">
      <c r="A885" s="1"/>
      <c r="B885" s="1"/>
      <c r="C885" s="1"/>
      <c r="D885" s="1"/>
      <c r="E885" s="2"/>
      <c r="F885" s="2"/>
      <c r="G885" s="1"/>
      <c r="H885" s="1"/>
      <c r="I885" s="1"/>
      <c r="J885" s="1"/>
      <c r="K885" s="2"/>
      <c r="L885" s="2"/>
      <c r="M885" s="2"/>
      <c r="N885" s="2"/>
      <c r="O885" s="25"/>
      <c r="P885" s="1"/>
      <c r="Q885" s="1"/>
      <c r="R885" s="1"/>
      <c r="S885" s="1"/>
      <c r="T885" s="1"/>
      <c r="U885" s="1"/>
      <c r="V885" s="1"/>
      <c r="W885" s="1"/>
      <c r="X885" s="1"/>
      <c r="Y885" s="1"/>
      <c r="Z885" s="1"/>
    </row>
    <row r="886" spans="1:26" ht="15.75" customHeight="1" x14ac:dyDescent="0.2">
      <c r="A886" s="1"/>
      <c r="B886" s="1"/>
      <c r="C886" s="1"/>
      <c r="D886" s="1"/>
      <c r="E886" s="2"/>
      <c r="F886" s="2"/>
      <c r="G886" s="1"/>
      <c r="H886" s="1"/>
      <c r="I886" s="1"/>
      <c r="J886" s="1"/>
      <c r="K886" s="2"/>
      <c r="L886" s="2"/>
      <c r="M886" s="2"/>
      <c r="N886" s="2"/>
      <c r="O886" s="25"/>
      <c r="P886" s="1"/>
      <c r="Q886" s="1"/>
      <c r="R886" s="1"/>
      <c r="S886" s="1"/>
      <c r="T886" s="1"/>
      <c r="U886" s="1"/>
      <c r="V886" s="1"/>
      <c r="W886" s="1"/>
      <c r="X886" s="1"/>
      <c r="Y886" s="1"/>
      <c r="Z886" s="1"/>
    </row>
    <row r="887" spans="1:26" ht="15.75" customHeight="1" x14ac:dyDescent="0.2">
      <c r="A887" s="1"/>
      <c r="B887" s="1"/>
      <c r="C887" s="1"/>
      <c r="D887" s="1"/>
      <c r="E887" s="2"/>
      <c r="F887" s="2"/>
      <c r="G887" s="1"/>
      <c r="H887" s="1"/>
      <c r="I887" s="1"/>
      <c r="J887" s="1"/>
      <c r="K887" s="2"/>
      <c r="L887" s="2"/>
      <c r="M887" s="2"/>
      <c r="N887" s="2"/>
      <c r="O887" s="25"/>
      <c r="P887" s="1"/>
      <c r="Q887" s="1"/>
      <c r="R887" s="1"/>
      <c r="S887" s="1"/>
      <c r="T887" s="1"/>
      <c r="U887" s="1"/>
      <c r="V887" s="1"/>
      <c r="W887" s="1"/>
      <c r="X887" s="1"/>
      <c r="Y887" s="1"/>
      <c r="Z887" s="1"/>
    </row>
    <row r="888" spans="1:26" ht="15.75" customHeight="1" x14ac:dyDescent="0.2">
      <c r="A888" s="1"/>
      <c r="B888" s="1"/>
      <c r="C888" s="1"/>
      <c r="D888" s="1"/>
      <c r="E888" s="2"/>
      <c r="F888" s="2"/>
      <c r="G888" s="1"/>
      <c r="H888" s="1"/>
      <c r="I888" s="1"/>
      <c r="J888" s="1"/>
      <c r="K888" s="2"/>
      <c r="L888" s="2"/>
      <c r="M888" s="2"/>
      <c r="N888" s="2"/>
      <c r="O888" s="25"/>
      <c r="P888" s="1"/>
      <c r="Q888" s="1"/>
      <c r="R888" s="1"/>
      <c r="S888" s="1"/>
      <c r="T888" s="1"/>
      <c r="U888" s="1"/>
      <c r="V888" s="1"/>
      <c r="W888" s="1"/>
      <c r="X888" s="1"/>
      <c r="Y888" s="1"/>
      <c r="Z888" s="1"/>
    </row>
    <row r="889" spans="1:26" ht="15.75" customHeight="1" x14ac:dyDescent="0.2">
      <c r="A889" s="1"/>
      <c r="B889" s="1"/>
      <c r="C889" s="1"/>
      <c r="D889" s="1"/>
      <c r="E889" s="2"/>
      <c r="F889" s="2"/>
      <c r="G889" s="1"/>
      <c r="H889" s="1"/>
      <c r="I889" s="1"/>
      <c r="J889" s="1"/>
      <c r="K889" s="2"/>
      <c r="L889" s="2"/>
      <c r="M889" s="2"/>
      <c r="N889" s="2"/>
      <c r="O889" s="25"/>
      <c r="P889" s="1"/>
      <c r="Q889" s="1"/>
      <c r="R889" s="1"/>
      <c r="S889" s="1"/>
      <c r="T889" s="1"/>
      <c r="U889" s="1"/>
      <c r="V889" s="1"/>
      <c r="W889" s="1"/>
      <c r="X889" s="1"/>
      <c r="Y889" s="1"/>
      <c r="Z889" s="1"/>
    </row>
    <row r="890" spans="1:26" ht="15.75" customHeight="1" x14ac:dyDescent="0.2">
      <c r="A890" s="1"/>
      <c r="B890" s="1"/>
      <c r="C890" s="1"/>
      <c r="D890" s="1"/>
      <c r="E890" s="2"/>
      <c r="F890" s="2"/>
      <c r="G890" s="1"/>
      <c r="H890" s="1"/>
      <c r="I890" s="1"/>
      <c r="J890" s="1"/>
      <c r="K890" s="2"/>
      <c r="L890" s="2"/>
      <c r="M890" s="2"/>
      <c r="N890" s="2"/>
      <c r="O890" s="25"/>
      <c r="P890" s="1"/>
      <c r="Q890" s="1"/>
      <c r="R890" s="1"/>
      <c r="S890" s="1"/>
      <c r="T890" s="1"/>
      <c r="U890" s="1"/>
      <c r="V890" s="1"/>
      <c r="W890" s="1"/>
      <c r="X890" s="1"/>
      <c r="Y890" s="1"/>
      <c r="Z890" s="1"/>
    </row>
    <row r="891" spans="1:26" ht="15.75" customHeight="1" x14ac:dyDescent="0.2">
      <c r="A891" s="1"/>
      <c r="B891" s="1"/>
      <c r="C891" s="1"/>
      <c r="D891" s="1"/>
      <c r="E891" s="2"/>
      <c r="F891" s="2"/>
      <c r="G891" s="1"/>
      <c r="H891" s="1"/>
      <c r="I891" s="1"/>
      <c r="J891" s="1"/>
      <c r="K891" s="2"/>
      <c r="L891" s="2"/>
      <c r="M891" s="2"/>
      <c r="N891" s="2"/>
      <c r="O891" s="25"/>
      <c r="P891" s="1"/>
      <c r="Q891" s="1"/>
      <c r="R891" s="1"/>
      <c r="S891" s="1"/>
      <c r="T891" s="1"/>
      <c r="U891" s="1"/>
      <c r="V891" s="1"/>
      <c r="W891" s="1"/>
      <c r="X891" s="1"/>
      <c r="Y891" s="1"/>
      <c r="Z891" s="1"/>
    </row>
    <row r="892" spans="1:26" ht="15.75" customHeight="1" x14ac:dyDescent="0.2">
      <c r="A892" s="1"/>
      <c r="B892" s="1"/>
      <c r="C892" s="1"/>
      <c r="D892" s="1"/>
      <c r="E892" s="2"/>
      <c r="F892" s="2"/>
      <c r="G892" s="1"/>
      <c r="H892" s="1"/>
      <c r="I892" s="1"/>
      <c r="J892" s="1"/>
      <c r="K892" s="2"/>
      <c r="L892" s="2"/>
      <c r="M892" s="2"/>
      <c r="N892" s="2"/>
      <c r="O892" s="25"/>
      <c r="P892" s="1"/>
      <c r="Q892" s="1"/>
      <c r="R892" s="1"/>
      <c r="S892" s="1"/>
      <c r="T892" s="1"/>
      <c r="U892" s="1"/>
      <c r="V892" s="1"/>
      <c r="W892" s="1"/>
      <c r="X892" s="1"/>
      <c r="Y892" s="1"/>
      <c r="Z892" s="1"/>
    </row>
    <row r="893" spans="1:26" ht="15.75" customHeight="1" x14ac:dyDescent="0.2">
      <c r="A893" s="1"/>
      <c r="B893" s="1"/>
      <c r="C893" s="1"/>
      <c r="D893" s="1"/>
      <c r="E893" s="2"/>
      <c r="F893" s="2"/>
      <c r="G893" s="1"/>
      <c r="H893" s="1"/>
      <c r="I893" s="1"/>
      <c r="J893" s="1"/>
      <c r="K893" s="2"/>
      <c r="L893" s="2"/>
      <c r="M893" s="2"/>
      <c r="N893" s="2"/>
      <c r="O893" s="25"/>
      <c r="P893" s="1"/>
      <c r="Q893" s="1"/>
      <c r="R893" s="1"/>
      <c r="S893" s="1"/>
      <c r="T893" s="1"/>
      <c r="U893" s="1"/>
      <c r="V893" s="1"/>
      <c r="W893" s="1"/>
      <c r="X893" s="1"/>
      <c r="Y893" s="1"/>
      <c r="Z893" s="1"/>
    </row>
    <row r="894" spans="1:26" ht="15.75" customHeight="1" x14ac:dyDescent="0.2">
      <c r="A894" s="1"/>
      <c r="B894" s="1"/>
      <c r="C894" s="1"/>
      <c r="D894" s="1"/>
      <c r="E894" s="2"/>
      <c r="F894" s="2"/>
      <c r="G894" s="1"/>
      <c r="H894" s="1"/>
      <c r="I894" s="1"/>
      <c r="J894" s="1"/>
      <c r="K894" s="2"/>
      <c r="L894" s="2"/>
      <c r="M894" s="2"/>
      <c r="N894" s="2"/>
      <c r="O894" s="25"/>
      <c r="P894" s="1"/>
      <c r="Q894" s="1"/>
      <c r="R894" s="1"/>
      <c r="S894" s="1"/>
      <c r="T894" s="1"/>
      <c r="U894" s="1"/>
      <c r="V894" s="1"/>
      <c r="W894" s="1"/>
      <c r="X894" s="1"/>
      <c r="Y894" s="1"/>
      <c r="Z894" s="1"/>
    </row>
    <row r="895" spans="1:26" ht="15.75" customHeight="1" x14ac:dyDescent="0.2">
      <c r="A895" s="1"/>
      <c r="B895" s="1"/>
      <c r="C895" s="1"/>
      <c r="D895" s="1"/>
      <c r="E895" s="2"/>
      <c r="F895" s="2"/>
      <c r="G895" s="1"/>
      <c r="H895" s="1"/>
      <c r="I895" s="1"/>
      <c r="J895" s="1"/>
      <c r="K895" s="2"/>
      <c r="L895" s="2"/>
      <c r="M895" s="2"/>
      <c r="N895" s="2"/>
      <c r="O895" s="25"/>
      <c r="P895" s="1"/>
      <c r="Q895" s="1"/>
      <c r="R895" s="1"/>
      <c r="S895" s="1"/>
      <c r="T895" s="1"/>
      <c r="U895" s="1"/>
      <c r="V895" s="1"/>
      <c r="W895" s="1"/>
      <c r="X895" s="1"/>
      <c r="Y895" s="1"/>
      <c r="Z895" s="1"/>
    </row>
    <row r="896" spans="1:26" ht="15.75" customHeight="1" x14ac:dyDescent="0.2">
      <c r="A896" s="1"/>
      <c r="B896" s="1"/>
      <c r="C896" s="1"/>
      <c r="D896" s="1"/>
      <c r="E896" s="2"/>
      <c r="F896" s="2"/>
      <c r="G896" s="1"/>
      <c r="H896" s="1"/>
      <c r="I896" s="1"/>
      <c r="J896" s="1"/>
      <c r="K896" s="2"/>
      <c r="L896" s="2"/>
      <c r="M896" s="2"/>
      <c r="N896" s="2"/>
      <c r="O896" s="25"/>
      <c r="P896" s="1"/>
      <c r="Q896" s="1"/>
      <c r="R896" s="1"/>
      <c r="S896" s="1"/>
      <c r="T896" s="1"/>
      <c r="U896" s="1"/>
      <c r="V896" s="1"/>
      <c r="W896" s="1"/>
      <c r="X896" s="1"/>
      <c r="Y896" s="1"/>
      <c r="Z896" s="1"/>
    </row>
    <row r="897" spans="1:26" ht="15.75" customHeight="1" x14ac:dyDescent="0.2">
      <c r="A897" s="1"/>
      <c r="B897" s="1"/>
      <c r="C897" s="1"/>
      <c r="D897" s="1"/>
      <c r="E897" s="2"/>
      <c r="F897" s="2"/>
      <c r="G897" s="1"/>
      <c r="H897" s="1"/>
      <c r="I897" s="1"/>
      <c r="J897" s="1"/>
      <c r="K897" s="2"/>
      <c r="L897" s="2"/>
      <c r="M897" s="2"/>
      <c r="N897" s="2"/>
      <c r="O897" s="25"/>
      <c r="P897" s="1"/>
      <c r="Q897" s="1"/>
      <c r="R897" s="1"/>
      <c r="S897" s="1"/>
      <c r="T897" s="1"/>
      <c r="U897" s="1"/>
      <c r="V897" s="1"/>
      <c r="W897" s="1"/>
      <c r="X897" s="1"/>
      <c r="Y897" s="1"/>
      <c r="Z897" s="1"/>
    </row>
    <row r="898" spans="1:26" ht="15.75" customHeight="1" x14ac:dyDescent="0.2">
      <c r="A898" s="1"/>
      <c r="B898" s="1"/>
      <c r="C898" s="1"/>
      <c r="D898" s="1"/>
      <c r="E898" s="2"/>
      <c r="F898" s="2"/>
      <c r="G898" s="1"/>
      <c r="H898" s="1"/>
      <c r="I898" s="1"/>
      <c r="J898" s="1"/>
      <c r="K898" s="2"/>
      <c r="L898" s="2"/>
      <c r="M898" s="2"/>
      <c r="N898" s="2"/>
      <c r="O898" s="25"/>
      <c r="P898" s="1"/>
      <c r="Q898" s="1"/>
      <c r="R898" s="1"/>
      <c r="S898" s="1"/>
      <c r="T898" s="1"/>
      <c r="U898" s="1"/>
      <c r="V898" s="1"/>
      <c r="W898" s="1"/>
      <c r="X898" s="1"/>
      <c r="Y898" s="1"/>
      <c r="Z898" s="1"/>
    </row>
    <row r="899" spans="1:26" ht="15.75" customHeight="1" x14ac:dyDescent="0.2">
      <c r="A899" s="1"/>
      <c r="B899" s="1"/>
      <c r="C899" s="1"/>
      <c r="D899" s="1"/>
      <c r="E899" s="2"/>
      <c r="F899" s="2"/>
      <c r="G899" s="1"/>
      <c r="H899" s="1"/>
      <c r="I899" s="1"/>
      <c r="J899" s="1"/>
      <c r="K899" s="2"/>
      <c r="L899" s="2"/>
      <c r="M899" s="2"/>
      <c r="N899" s="2"/>
      <c r="O899" s="25"/>
      <c r="P899" s="1"/>
      <c r="Q899" s="1"/>
      <c r="R899" s="1"/>
      <c r="S899" s="1"/>
      <c r="T899" s="1"/>
      <c r="U899" s="1"/>
      <c r="V899" s="1"/>
      <c r="W899" s="1"/>
      <c r="X899" s="1"/>
      <c r="Y899" s="1"/>
      <c r="Z899" s="1"/>
    </row>
    <row r="900" spans="1:26" ht="15.75" customHeight="1" x14ac:dyDescent="0.2">
      <c r="A900" s="1"/>
      <c r="B900" s="1"/>
      <c r="C900" s="1"/>
      <c r="D900" s="1"/>
      <c r="E900" s="2"/>
      <c r="F900" s="2"/>
      <c r="G900" s="1"/>
      <c r="H900" s="1"/>
      <c r="I900" s="1"/>
      <c r="J900" s="1"/>
      <c r="K900" s="2"/>
      <c r="L900" s="2"/>
      <c r="M900" s="2"/>
      <c r="N900" s="2"/>
      <c r="O900" s="25"/>
      <c r="P900" s="1"/>
      <c r="Q900" s="1"/>
      <c r="R900" s="1"/>
      <c r="S900" s="1"/>
      <c r="T900" s="1"/>
      <c r="U900" s="1"/>
      <c r="V900" s="1"/>
      <c r="W900" s="1"/>
      <c r="X900" s="1"/>
      <c r="Y900" s="1"/>
      <c r="Z900" s="1"/>
    </row>
    <row r="901" spans="1:26" ht="15.75" customHeight="1" x14ac:dyDescent="0.2">
      <c r="A901" s="1"/>
      <c r="B901" s="1"/>
      <c r="C901" s="1"/>
      <c r="D901" s="1"/>
      <c r="E901" s="2"/>
      <c r="F901" s="2"/>
      <c r="G901" s="1"/>
      <c r="H901" s="1"/>
      <c r="I901" s="1"/>
      <c r="J901" s="1"/>
      <c r="K901" s="2"/>
      <c r="L901" s="2"/>
      <c r="M901" s="2"/>
      <c r="N901" s="2"/>
      <c r="O901" s="25"/>
      <c r="P901" s="1"/>
      <c r="Q901" s="1"/>
      <c r="R901" s="1"/>
      <c r="S901" s="1"/>
      <c r="T901" s="1"/>
      <c r="U901" s="1"/>
      <c r="V901" s="1"/>
      <c r="W901" s="1"/>
      <c r="X901" s="1"/>
      <c r="Y901" s="1"/>
      <c r="Z901" s="1"/>
    </row>
    <row r="902" spans="1:26" ht="15.75" customHeight="1" x14ac:dyDescent="0.2">
      <c r="A902" s="1"/>
      <c r="B902" s="1"/>
      <c r="C902" s="1"/>
      <c r="D902" s="1"/>
      <c r="E902" s="2"/>
      <c r="F902" s="2"/>
      <c r="G902" s="1"/>
      <c r="H902" s="1"/>
      <c r="I902" s="1"/>
      <c r="J902" s="1"/>
      <c r="K902" s="2"/>
      <c r="L902" s="2"/>
      <c r="M902" s="2"/>
      <c r="N902" s="2"/>
      <c r="O902" s="25"/>
      <c r="P902" s="1"/>
      <c r="Q902" s="1"/>
      <c r="R902" s="1"/>
      <c r="S902" s="1"/>
      <c r="T902" s="1"/>
      <c r="U902" s="1"/>
      <c r="V902" s="1"/>
      <c r="W902" s="1"/>
      <c r="X902" s="1"/>
      <c r="Y902" s="1"/>
      <c r="Z902" s="1"/>
    </row>
    <row r="903" spans="1:26" ht="15.75" customHeight="1" x14ac:dyDescent="0.2">
      <c r="A903" s="1"/>
      <c r="B903" s="1"/>
      <c r="C903" s="1"/>
      <c r="D903" s="1"/>
      <c r="E903" s="2"/>
      <c r="F903" s="2"/>
      <c r="G903" s="1"/>
      <c r="H903" s="1"/>
      <c r="I903" s="1"/>
      <c r="J903" s="1"/>
      <c r="K903" s="2"/>
      <c r="L903" s="2"/>
      <c r="M903" s="2"/>
      <c r="N903" s="2"/>
      <c r="O903" s="25"/>
      <c r="P903" s="1"/>
      <c r="Q903" s="1"/>
      <c r="R903" s="1"/>
      <c r="S903" s="1"/>
      <c r="T903" s="1"/>
      <c r="U903" s="1"/>
      <c r="V903" s="1"/>
      <c r="W903" s="1"/>
      <c r="X903" s="1"/>
      <c r="Y903" s="1"/>
      <c r="Z903" s="1"/>
    </row>
    <row r="904" spans="1:26" ht="15.75" customHeight="1" x14ac:dyDescent="0.2">
      <c r="A904" s="1"/>
      <c r="B904" s="1"/>
      <c r="C904" s="1"/>
      <c r="D904" s="1"/>
      <c r="E904" s="2"/>
      <c r="F904" s="2"/>
      <c r="G904" s="1"/>
      <c r="H904" s="1"/>
      <c r="I904" s="1"/>
      <c r="J904" s="1"/>
      <c r="K904" s="2"/>
      <c r="L904" s="2"/>
      <c r="M904" s="2"/>
      <c r="N904" s="2"/>
      <c r="O904" s="25"/>
      <c r="P904" s="1"/>
      <c r="Q904" s="1"/>
      <c r="R904" s="1"/>
      <c r="S904" s="1"/>
      <c r="T904" s="1"/>
      <c r="U904" s="1"/>
      <c r="V904" s="1"/>
      <c r="W904" s="1"/>
      <c r="X904" s="1"/>
      <c r="Y904" s="1"/>
      <c r="Z904" s="1"/>
    </row>
    <row r="905" spans="1:26" ht="15.75" customHeight="1" x14ac:dyDescent="0.2">
      <c r="A905" s="1"/>
      <c r="B905" s="1"/>
      <c r="C905" s="1"/>
      <c r="D905" s="1"/>
      <c r="E905" s="2"/>
      <c r="F905" s="2"/>
      <c r="G905" s="1"/>
      <c r="H905" s="1"/>
      <c r="I905" s="1"/>
      <c r="J905" s="1"/>
      <c r="K905" s="2"/>
      <c r="L905" s="2"/>
      <c r="M905" s="2"/>
      <c r="N905" s="2"/>
      <c r="O905" s="25"/>
      <c r="P905" s="1"/>
      <c r="Q905" s="1"/>
      <c r="R905" s="1"/>
      <c r="S905" s="1"/>
      <c r="T905" s="1"/>
      <c r="U905" s="1"/>
      <c r="V905" s="1"/>
      <c r="W905" s="1"/>
      <c r="X905" s="1"/>
      <c r="Y905" s="1"/>
      <c r="Z905" s="1"/>
    </row>
    <row r="906" spans="1:26" ht="15.75" customHeight="1" x14ac:dyDescent="0.2">
      <c r="A906" s="1"/>
      <c r="B906" s="1"/>
      <c r="C906" s="1"/>
      <c r="D906" s="1"/>
      <c r="E906" s="2"/>
      <c r="F906" s="2"/>
      <c r="G906" s="1"/>
      <c r="H906" s="1"/>
      <c r="I906" s="1"/>
      <c r="J906" s="1"/>
      <c r="K906" s="2"/>
      <c r="L906" s="2"/>
      <c r="M906" s="2"/>
      <c r="N906" s="2"/>
      <c r="O906" s="25"/>
      <c r="P906" s="1"/>
      <c r="Q906" s="1"/>
      <c r="R906" s="1"/>
      <c r="S906" s="1"/>
      <c r="T906" s="1"/>
      <c r="U906" s="1"/>
      <c r="V906" s="1"/>
      <c r="W906" s="1"/>
      <c r="X906" s="1"/>
      <c r="Y906" s="1"/>
      <c r="Z906" s="1"/>
    </row>
    <row r="907" spans="1:26" ht="15.75" customHeight="1" x14ac:dyDescent="0.2">
      <c r="A907" s="1"/>
      <c r="B907" s="1"/>
      <c r="C907" s="1"/>
      <c r="D907" s="1"/>
      <c r="E907" s="2"/>
      <c r="F907" s="2"/>
      <c r="G907" s="1"/>
      <c r="H907" s="1"/>
      <c r="I907" s="1"/>
      <c r="J907" s="1"/>
      <c r="K907" s="2"/>
      <c r="L907" s="2"/>
      <c r="M907" s="2"/>
      <c r="N907" s="2"/>
      <c r="O907" s="25"/>
      <c r="P907" s="1"/>
      <c r="Q907" s="1"/>
      <c r="R907" s="1"/>
      <c r="S907" s="1"/>
      <c r="T907" s="1"/>
      <c r="U907" s="1"/>
      <c r="V907" s="1"/>
      <c r="W907" s="1"/>
      <c r="X907" s="1"/>
      <c r="Y907" s="1"/>
      <c r="Z907" s="1"/>
    </row>
    <row r="908" spans="1:26" ht="15.75" customHeight="1" x14ac:dyDescent="0.2">
      <c r="A908" s="1"/>
      <c r="B908" s="1"/>
      <c r="C908" s="1"/>
      <c r="D908" s="1"/>
      <c r="E908" s="2"/>
      <c r="F908" s="2"/>
      <c r="G908" s="1"/>
      <c r="H908" s="1"/>
      <c r="I908" s="1"/>
      <c r="J908" s="1"/>
      <c r="K908" s="2"/>
      <c r="L908" s="2"/>
      <c r="M908" s="2"/>
      <c r="N908" s="2"/>
      <c r="O908" s="25"/>
      <c r="P908" s="1"/>
      <c r="Q908" s="1"/>
      <c r="R908" s="1"/>
      <c r="S908" s="1"/>
      <c r="T908" s="1"/>
      <c r="U908" s="1"/>
      <c r="V908" s="1"/>
      <c r="W908" s="1"/>
      <c r="X908" s="1"/>
      <c r="Y908" s="1"/>
      <c r="Z908" s="1"/>
    </row>
    <row r="909" spans="1:26" ht="15.75" customHeight="1" x14ac:dyDescent="0.2">
      <c r="A909" s="1"/>
      <c r="B909" s="1"/>
      <c r="C909" s="1"/>
      <c r="D909" s="1"/>
      <c r="E909" s="2"/>
      <c r="F909" s="2"/>
      <c r="G909" s="1"/>
      <c r="H909" s="1"/>
      <c r="I909" s="1"/>
      <c r="J909" s="1"/>
      <c r="K909" s="2"/>
      <c r="L909" s="2"/>
      <c r="M909" s="2"/>
      <c r="N909" s="2"/>
      <c r="O909" s="25"/>
      <c r="P909" s="1"/>
      <c r="Q909" s="1"/>
      <c r="R909" s="1"/>
      <c r="S909" s="1"/>
      <c r="T909" s="1"/>
      <c r="U909" s="1"/>
      <c r="V909" s="1"/>
      <c r="W909" s="1"/>
      <c r="X909" s="1"/>
      <c r="Y909" s="1"/>
      <c r="Z909" s="1"/>
    </row>
    <row r="910" spans="1:26" ht="15.75" customHeight="1" x14ac:dyDescent="0.2">
      <c r="A910" s="1"/>
      <c r="B910" s="1"/>
      <c r="C910" s="1"/>
      <c r="D910" s="1"/>
      <c r="E910" s="2"/>
      <c r="F910" s="2"/>
      <c r="G910" s="1"/>
      <c r="H910" s="1"/>
      <c r="I910" s="1"/>
      <c r="J910" s="1"/>
      <c r="K910" s="2"/>
      <c r="L910" s="2"/>
      <c r="M910" s="2"/>
      <c r="N910" s="2"/>
      <c r="O910" s="25"/>
      <c r="P910" s="1"/>
      <c r="Q910" s="1"/>
      <c r="R910" s="1"/>
      <c r="S910" s="1"/>
      <c r="T910" s="1"/>
      <c r="U910" s="1"/>
      <c r="V910" s="1"/>
      <c r="W910" s="1"/>
      <c r="X910" s="1"/>
      <c r="Y910" s="1"/>
      <c r="Z910" s="1"/>
    </row>
    <row r="911" spans="1:26" ht="15.75" customHeight="1" x14ac:dyDescent="0.2">
      <c r="A911" s="1"/>
      <c r="B911" s="1"/>
      <c r="C911" s="1"/>
      <c r="D911" s="1"/>
      <c r="E911" s="2"/>
      <c r="F911" s="2"/>
      <c r="G911" s="1"/>
      <c r="H911" s="1"/>
      <c r="I911" s="1"/>
      <c r="J911" s="1"/>
      <c r="K911" s="2"/>
      <c r="L911" s="2"/>
      <c r="M911" s="2"/>
      <c r="N911" s="2"/>
      <c r="O911" s="25"/>
      <c r="P911" s="1"/>
      <c r="Q911" s="1"/>
      <c r="R911" s="1"/>
      <c r="S911" s="1"/>
      <c r="T911" s="1"/>
      <c r="U911" s="1"/>
      <c r="V911" s="1"/>
      <c r="W911" s="1"/>
      <c r="X911" s="1"/>
      <c r="Y911" s="1"/>
      <c r="Z911" s="1"/>
    </row>
    <row r="912" spans="1:26" ht="15.75" customHeight="1" x14ac:dyDescent="0.2">
      <c r="A912" s="1"/>
      <c r="B912" s="1"/>
      <c r="C912" s="1"/>
      <c r="D912" s="1"/>
      <c r="E912" s="2"/>
      <c r="F912" s="2"/>
      <c r="G912" s="1"/>
      <c r="H912" s="1"/>
      <c r="I912" s="1"/>
      <c r="J912" s="1"/>
      <c r="K912" s="2"/>
      <c r="L912" s="2"/>
      <c r="M912" s="2"/>
      <c r="N912" s="2"/>
      <c r="O912" s="25"/>
      <c r="P912" s="1"/>
      <c r="Q912" s="1"/>
      <c r="R912" s="1"/>
      <c r="S912" s="1"/>
      <c r="T912" s="1"/>
      <c r="U912" s="1"/>
      <c r="V912" s="1"/>
      <c r="W912" s="1"/>
      <c r="X912" s="1"/>
      <c r="Y912" s="1"/>
      <c r="Z912" s="1"/>
    </row>
    <row r="913" spans="1:26" ht="15.75" customHeight="1" x14ac:dyDescent="0.2">
      <c r="A913" s="1"/>
      <c r="B913" s="1"/>
      <c r="C913" s="1"/>
      <c r="D913" s="1"/>
      <c r="E913" s="2"/>
      <c r="F913" s="2"/>
      <c r="G913" s="1"/>
      <c r="H913" s="1"/>
      <c r="I913" s="1"/>
      <c r="J913" s="1"/>
      <c r="K913" s="2"/>
      <c r="L913" s="2"/>
      <c r="M913" s="2"/>
      <c r="N913" s="2"/>
      <c r="O913" s="25"/>
      <c r="P913" s="1"/>
      <c r="Q913" s="1"/>
      <c r="R913" s="1"/>
      <c r="S913" s="1"/>
      <c r="T913" s="1"/>
      <c r="U913" s="1"/>
      <c r="V913" s="1"/>
      <c r="W913" s="1"/>
      <c r="X913" s="1"/>
      <c r="Y913" s="1"/>
      <c r="Z913" s="1"/>
    </row>
    <row r="914" spans="1:26" ht="15.75" customHeight="1" x14ac:dyDescent="0.2">
      <c r="A914" s="1"/>
      <c r="B914" s="1"/>
      <c r="C914" s="1"/>
      <c r="D914" s="1"/>
      <c r="E914" s="2"/>
      <c r="F914" s="2"/>
      <c r="G914" s="1"/>
      <c r="H914" s="1"/>
      <c r="I914" s="1"/>
      <c r="J914" s="1"/>
      <c r="K914" s="2"/>
      <c r="L914" s="2"/>
      <c r="M914" s="2"/>
      <c r="N914" s="2"/>
      <c r="O914" s="25"/>
      <c r="P914" s="1"/>
      <c r="Q914" s="1"/>
      <c r="R914" s="1"/>
      <c r="S914" s="1"/>
      <c r="T914" s="1"/>
      <c r="U914" s="1"/>
      <c r="V914" s="1"/>
      <c r="W914" s="1"/>
      <c r="X914" s="1"/>
      <c r="Y914" s="1"/>
      <c r="Z914" s="1"/>
    </row>
    <row r="915" spans="1:26" ht="15.75" customHeight="1" x14ac:dyDescent="0.2">
      <c r="A915" s="1"/>
      <c r="B915" s="1"/>
      <c r="C915" s="1"/>
      <c r="D915" s="1"/>
      <c r="E915" s="2"/>
      <c r="F915" s="2"/>
      <c r="G915" s="1"/>
      <c r="H915" s="1"/>
      <c r="I915" s="1"/>
      <c r="J915" s="1"/>
      <c r="K915" s="2"/>
      <c r="L915" s="2"/>
      <c r="M915" s="2"/>
      <c r="N915" s="2"/>
      <c r="O915" s="25"/>
      <c r="P915" s="1"/>
      <c r="Q915" s="1"/>
      <c r="R915" s="1"/>
      <c r="S915" s="1"/>
      <c r="T915" s="1"/>
      <c r="U915" s="1"/>
      <c r="V915" s="1"/>
      <c r="W915" s="1"/>
      <c r="X915" s="1"/>
      <c r="Y915" s="1"/>
      <c r="Z915" s="1"/>
    </row>
    <row r="916" spans="1:26" ht="15.75" customHeight="1" x14ac:dyDescent="0.2">
      <c r="A916" s="1"/>
      <c r="B916" s="1"/>
      <c r="C916" s="1"/>
      <c r="D916" s="1"/>
      <c r="E916" s="2"/>
      <c r="F916" s="2"/>
      <c r="G916" s="1"/>
      <c r="H916" s="1"/>
      <c r="I916" s="1"/>
      <c r="J916" s="1"/>
      <c r="K916" s="2"/>
      <c r="L916" s="2"/>
      <c r="M916" s="2"/>
      <c r="N916" s="2"/>
      <c r="O916" s="25"/>
      <c r="P916" s="1"/>
      <c r="Q916" s="1"/>
      <c r="R916" s="1"/>
      <c r="S916" s="1"/>
      <c r="T916" s="1"/>
      <c r="U916" s="1"/>
      <c r="V916" s="1"/>
      <c r="W916" s="1"/>
      <c r="X916" s="1"/>
      <c r="Y916" s="1"/>
      <c r="Z916" s="1"/>
    </row>
    <row r="917" spans="1:26" ht="15.75" customHeight="1" x14ac:dyDescent="0.2">
      <c r="A917" s="1"/>
      <c r="B917" s="1"/>
      <c r="C917" s="1"/>
      <c r="D917" s="1"/>
      <c r="E917" s="2"/>
      <c r="F917" s="2"/>
      <c r="G917" s="1"/>
      <c r="H917" s="1"/>
      <c r="I917" s="1"/>
      <c r="J917" s="1"/>
      <c r="K917" s="2"/>
      <c r="L917" s="2"/>
      <c r="M917" s="2"/>
      <c r="N917" s="2"/>
      <c r="O917" s="25"/>
      <c r="P917" s="1"/>
      <c r="Q917" s="1"/>
      <c r="R917" s="1"/>
      <c r="S917" s="1"/>
      <c r="T917" s="1"/>
      <c r="U917" s="1"/>
      <c r="V917" s="1"/>
      <c r="W917" s="1"/>
      <c r="X917" s="1"/>
      <c r="Y917" s="1"/>
      <c r="Z917" s="1"/>
    </row>
    <row r="918" spans="1:26" ht="15.75" customHeight="1" x14ac:dyDescent="0.2">
      <c r="A918" s="1"/>
      <c r="B918" s="1"/>
      <c r="C918" s="1"/>
      <c r="D918" s="1"/>
      <c r="E918" s="2"/>
      <c r="F918" s="2"/>
      <c r="G918" s="1"/>
      <c r="H918" s="1"/>
      <c r="I918" s="1"/>
      <c r="J918" s="1"/>
      <c r="K918" s="2"/>
      <c r="L918" s="2"/>
      <c r="M918" s="2"/>
      <c r="N918" s="2"/>
      <c r="O918" s="25"/>
      <c r="P918" s="1"/>
      <c r="Q918" s="1"/>
      <c r="R918" s="1"/>
      <c r="S918" s="1"/>
      <c r="T918" s="1"/>
      <c r="U918" s="1"/>
      <c r="V918" s="1"/>
      <c r="W918" s="1"/>
      <c r="X918" s="1"/>
      <c r="Y918" s="1"/>
      <c r="Z918" s="1"/>
    </row>
    <row r="919" spans="1:26" ht="15.75" customHeight="1" x14ac:dyDescent="0.2">
      <c r="A919" s="1"/>
      <c r="B919" s="1"/>
      <c r="C919" s="1"/>
      <c r="D919" s="1"/>
      <c r="E919" s="2"/>
      <c r="F919" s="2"/>
      <c r="G919" s="1"/>
      <c r="H919" s="1"/>
      <c r="I919" s="1"/>
      <c r="J919" s="1"/>
      <c r="K919" s="2"/>
      <c r="L919" s="2"/>
      <c r="M919" s="2"/>
      <c r="N919" s="2"/>
      <c r="O919" s="25"/>
      <c r="P919" s="1"/>
      <c r="Q919" s="1"/>
      <c r="R919" s="1"/>
      <c r="S919" s="1"/>
      <c r="T919" s="1"/>
      <c r="U919" s="1"/>
      <c r="V919" s="1"/>
      <c r="W919" s="1"/>
      <c r="X919" s="1"/>
      <c r="Y919" s="1"/>
      <c r="Z919" s="1"/>
    </row>
    <row r="920" spans="1:26" ht="15.75" customHeight="1" x14ac:dyDescent="0.2">
      <c r="A920" s="1"/>
      <c r="B920" s="1"/>
      <c r="C920" s="1"/>
      <c r="D920" s="1"/>
      <c r="E920" s="2"/>
      <c r="F920" s="2"/>
      <c r="G920" s="1"/>
      <c r="H920" s="1"/>
      <c r="I920" s="1"/>
      <c r="J920" s="1"/>
      <c r="K920" s="2"/>
      <c r="L920" s="2"/>
      <c r="M920" s="2"/>
      <c r="N920" s="2"/>
      <c r="O920" s="25"/>
      <c r="P920" s="1"/>
      <c r="Q920" s="1"/>
      <c r="R920" s="1"/>
      <c r="S920" s="1"/>
      <c r="T920" s="1"/>
      <c r="U920" s="1"/>
      <c r="V920" s="1"/>
      <c r="W920" s="1"/>
      <c r="X920" s="1"/>
      <c r="Y920" s="1"/>
      <c r="Z920" s="1"/>
    </row>
    <row r="921" spans="1:26" ht="15.75" customHeight="1" x14ac:dyDescent="0.2">
      <c r="A921" s="1"/>
      <c r="B921" s="1"/>
      <c r="C921" s="1"/>
      <c r="D921" s="1"/>
      <c r="E921" s="2"/>
      <c r="F921" s="2"/>
      <c r="G921" s="1"/>
      <c r="H921" s="1"/>
      <c r="I921" s="1"/>
      <c r="J921" s="1"/>
      <c r="K921" s="2"/>
      <c r="L921" s="2"/>
      <c r="M921" s="2"/>
      <c r="N921" s="2"/>
      <c r="O921" s="25"/>
      <c r="P921" s="1"/>
      <c r="Q921" s="1"/>
      <c r="R921" s="1"/>
      <c r="S921" s="1"/>
      <c r="T921" s="1"/>
      <c r="U921" s="1"/>
      <c r="V921" s="1"/>
      <c r="W921" s="1"/>
      <c r="X921" s="1"/>
      <c r="Y921" s="1"/>
      <c r="Z921" s="1"/>
    </row>
    <row r="922" spans="1:26" ht="15.75" customHeight="1" x14ac:dyDescent="0.2">
      <c r="A922" s="1"/>
      <c r="B922" s="1"/>
      <c r="C922" s="1"/>
      <c r="D922" s="1"/>
      <c r="E922" s="2"/>
      <c r="F922" s="2"/>
      <c r="G922" s="1"/>
      <c r="H922" s="1"/>
      <c r="I922" s="1"/>
      <c r="J922" s="1"/>
      <c r="K922" s="2"/>
      <c r="L922" s="2"/>
      <c r="M922" s="2"/>
      <c r="N922" s="2"/>
      <c r="O922" s="25"/>
      <c r="P922" s="1"/>
      <c r="Q922" s="1"/>
      <c r="R922" s="1"/>
      <c r="S922" s="1"/>
      <c r="T922" s="1"/>
      <c r="U922" s="1"/>
      <c r="V922" s="1"/>
      <c r="W922" s="1"/>
      <c r="X922" s="1"/>
      <c r="Y922" s="1"/>
      <c r="Z922" s="1"/>
    </row>
    <row r="923" spans="1:26" ht="15.75" customHeight="1" x14ac:dyDescent="0.2">
      <c r="A923" s="1"/>
      <c r="B923" s="1"/>
      <c r="C923" s="1"/>
      <c r="D923" s="1"/>
      <c r="E923" s="2"/>
      <c r="F923" s="2"/>
      <c r="G923" s="1"/>
      <c r="H923" s="1"/>
      <c r="I923" s="1"/>
      <c r="J923" s="1"/>
      <c r="K923" s="2"/>
      <c r="L923" s="2"/>
      <c r="M923" s="2"/>
      <c r="N923" s="2"/>
      <c r="O923" s="25"/>
      <c r="P923" s="1"/>
      <c r="Q923" s="1"/>
      <c r="R923" s="1"/>
      <c r="S923" s="1"/>
      <c r="T923" s="1"/>
      <c r="U923" s="1"/>
      <c r="V923" s="1"/>
      <c r="W923" s="1"/>
      <c r="X923" s="1"/>
      <c r="Y923" s="1"/>
      <c r="Z923" s="1"/>
    </row>
    <row r="924" spans="1:26" ht="15.75" customHeight="1" x14ac:dyDescent="0.2">
      <c r="A924" s="1"/>
      <c r="B924" s="1"/>
      <c r="C924" s="1"/>
      <c r="D924" s="1"/>
      <c r="E924" s="2"/>
      <c r="F924" s="2"/>
      <c r="G924" s="1"/>
      <c r="H924" s="1"/>
      <c r="I924" s="1"/>
      <c r="J924" s="1"/>
      <c r="K924" s="2"/>
      <c r="L924" s="2"/>
      <c r="M924" s="2"/>
      <c r="N924" s="2"/>
      <c r="O924" s="25"/>
      <c r="P924" s="1"/>
      <c r="Q924" s="1"/>
      <c r="R924" s="1"/>
      <c r="S924" s="1"/>
      <c r="T924" s="1"/>
      <c r="U924" s="1"/>
      <c r="V924" s="1"/>
      <c r="W924" s="1"/>
      <c r="X924" s="1"/>
      <c r="Y924" s="1"/>
      <c r="Z924" s="1"/>
    </row>
    <row r="925" spans="1:26" ht="15.75" customHeight="1" x14ac:dyDescent="0.2">
      <c r="A925" s="1"/>
      <c r="B925" s="1"/>
      <c r="C925" s="1"/>
      <c r="D925" s="1"/>
      <c r="E925" s="2"/>
      <c r="F925" s="2"/>
      <c r="G925" s="1"/>
      <c r="H925" s="1"/>
      <c r="I925" s="1"/>
      <c r="J925" s="1"/>
      <c r="K925" s="2"/>
      <c r="L925" s="2"/>
      <c r="M925" s="2"/>
      <c r="N925" s="2"/>
      <c r="O925" s="25"/>
      <c r="P925" s="1"/>
      <c r="Q925" s="1"/>
      <c r="R925" s="1"/>
      <c r="S925" s="1"/>
      <c r="T925" s="1"/>
      <c r="U925" s="1"/>
      <c r="V925" s="1"/>
      <c r="W925" s="1"/>
      <c r="X925" s="1"/>
      <c r="Y925" s="1"/>
      <c r="Z925" s="1"/>
    </row>
    <row r="926" spans="1:26" ht="15.75" customHeight="1" x14ac:dyDescent="0.2">
      <c r="A926" s="1"/>
      <c r="B926" s="1"/>
      <c r="C926" s="1"/>
      <c r="D926" s="1"/>
      <c r="E926" s="2"/>
      <c r="F926" s="2"/>
      <c r="G926" s="1"/>
      <c r="H926" s="1"/>
      <c r="I926" s="1"/>
      <c r="J926" s="1"/>
      <c r="K926" s="2"/>
      <c r="L926" s="2"/>
      <c r="M926" s="2"/>
      <c r="N926" s="2"/>
      <c r="O926" s="25"/>
      <c r="P926" s="1"/>
      <c r="Q926" s="1"/>
      <c r="R926" s="1"/>
      <c r="S926" s="1"/>
      <c r="T926" s="1"/>
      <c r="U926" s="1"/>
      <c r="V926" s="1"/>
      <c r="W926" s="1"/>
      <c r="X926" s="1"/>
      <c r="Y926" s="1"/>
      <c r="Z926" s="1"/>
    </row>
    <row r="927" spans="1:26" ht="15.75" customHeight="1" x14ac:dyDescent="0.2">
      <c r="A927" s="1"/>
      <c r="B927" s="1"/>
      <c r="C927" s="1"/>
      <c r="D927" s="1"/>
      <c r="E927" s="2"/>
      <c r="F927" s="2"/>
      <c r="G927" s="1"/>
      <c r="H927" s="1"/>
      <c r="I927" s="1"/>
      <c r="J927" s="1"/>
      <c r="K927" s="2"/>
      <c r="L927" s="2"/>
      <c r="M927" s="2"/>
      <c r="N927" s="2"/>
      <c r="O927" s="25"/>
      <c r="P927" s="1"/>
      <c r="Q927" s="1"/>
      <c r="R927" s="1"/>
      <c r="S927" s="1"/>
      <c r="T927" s="1"/>
      <c r="U927" s="1"/>
      <c r="V927" s="1"/>
      <c r="W927" s="1"/>
      <c r="X927" s="1"/>
      <c r="Y927" s="1"/>
      <c r="Z927" s="1"/>
    </row>
    <row r="928" spans="1:26" ht="15.75" customHeight="1" x14ac:dyDescent="0.2">
      <c r="A928" s="1"/>
      <c r="B928" s="1"/>
      <c r="C928" s="1"/>
      <c r="D928" s="1"/>
      <c r="E928" s="2"/>
      <c r="F928" s="2"/>
      <c r="G928" s="1"/>
      <c r="H928" s="1"/>
      <c r="I928" s="1"/>
      <c r="J928" s="1"/>
      <c r="K928" s="2"/>
      <c r="L928" s="2"/>
      <c r="M928" s="2"/>
      <c r="N928" s="2"/>
      <c r="O928" s="25"/>
      <c r="P928" s="1"/>
      <c r="Q928" s="1"/>
      <c r="R928" s="1"/>
      <c r="S928" s="1"/>
      <c r="T928" s="1"/>
      <c r="U928" s="1"/>
      <c r="V928" s="1"/>
      <c r="W928" s="1"/>
      <c r="X928" s="1"/>
      <c r="Y928" s="1"/>
      <c r="Z928" s="1"/>
    </row>
    <row r="929" spans="1:26" ht="15.75" customHeight="1" x14ac:dyDescent="0.2">
      <c r="A929" s="1"/>
      <c r="B929" s="1"/>
      <c r="C929" s="1"/>
      <c r="D929" s="1"/>
      <c r="E929" s="2"/>
      <c r="F929" s="2"/>
      <c r="G929" s="1"/>
      <c r="H929" s="1"/>
      <c r="I929" s="1"/>
      <c r="J929" s="1"/>
      <c r="K929" s="2"/>
      <c r="L929" s="2"/>
      <c r="M929" s="2"/>
      <c r="N929" s="2"/>
      <c r="O929" s="25"/>
      <c r="P929" s="1"/>
      <c r="Q929" s="1"/>
      <c r="R929" s="1"/>
      <c r="S929" s="1"/>
      <c r="T929" s="1"/>
      <c r="U929" s="1"/>
      <c r="V929" s="1"/>
      <c r="W929" s="1"/>
      <c r="X929" s="1"/>
      <c r="Y929" s="1"/>
      <c r="Z929" s="1"/>
    </row>
    <row r="930" spans="1:26" ht="15.75" customHeight="1" x14ac:dyDescent="0.2">
      <c r="A930" s="1"/>
      <c r="B930" s="1"/>
      <c r="C930" s="1"/>
      <c r="D930" s="1"/>
      <c r="E930" s="2"/>
      <c r="F930" s="2"/>
      <c r="G930" s="1"/>
      <c r="H930" s="1"/>
      <c r="I930" s="1"/>
      <c r="J930" s="1"/>
      <c r="K930" s="2"/>
      <c r="L930" s="2"/>
      <c r="M930" s="2"/>
      <c r="N930" s="2"/>
      <c r="O930" s="25"/>
      <c r="P930" s="1"/>
      <c r="Q930" s="1"/>
      <c r="R930" s="1"/>
      <c r="S930" s="1"/>
      <c r="T930" s="1"/>
      <c r="U930" s="1"/>
      <c r="V930" s="1"/>
      <c r="W930" s="1"/>
      <c r="X930" s="1"/>
      <c r="Y930" s="1"/>
      <c r="Z930" s="1"/>
    </row>
    <row r="931" spans="1:26" ht="15.75" customHeight="1" x14ac:dyDescent="0.2">
      <c r="A931" s="1"/>
      <c r="B931" s="1"/>
      <c r="C931" s="1"/>
      <c r="D931" s="1"/>
      <c r="E931" s="2"/>
      <c r="F931" s="2"/>
      <c r="G931" s="1"/>
      <c r="H931" s="1"/>
      <c r="I931" s="1"/>
      <c r="J931" s="1"/>
      <c r="K931" s="2"/>
      <c r="L931" s="2"/>
      <c r="M931" s="2"/>
      <c r="N931" s="2"/>
      <c r="O931" s="25"/>
      <c r="P931" s="1"/>
      <c r="Q931" s="1"/>
      <c r="R931" s="1"/>
      <c r="S931" s="1"/>
      <c r="T931" s="1"/>
      <c r="U931" s="1"/>
      <c r="V931" s="1"/>
      <c r="W931" s="1"/>
      <c r="X931" s="1"/>
      <c r="Y931" s="1"/>
      <c r="Z931" s="1"/>
    </row>
    <row r="932" spans="1:26" ht="15.75" customHeight="1" x14ac:dyDescent="0.2">
      <c r="A932" s="1"/>
      <c r="B932" s="1"/>
      <c r="C932" s="1"/>
      <c r="D932" s="1"/>
      <c r="E932" s="2"/>
      <c r="F932" s="2"/>
      <c r="G932" s="1"/>
      <c r="H932" s="1"/>
      <c r="I932" s="1"/>
      <c r="J932" s="1"/>
      <c r="K932" s="2"/>
      <c r="L932" s="2"/>
      <c r="M932" s="2"/>
      <c r="N932" s="2"/>
      <c r="O932" s="25"/>
      <c r="P932" s="1"/>
      <c r="Q932" s="1"/>
      <c r="R932" s="1"/>
      <c r="S932" s="1"/>
      <c r="T932" s="1"/>
      <c r="U932" s="1"/>
      <c r="V932" s="1"/>
      <c r="W932" s="1"/>
      <c r="X932" s="1"/>
      <c r="Y932" s="1"/>
      <c r="Z932" s="1"/>
    </row>
    <row r="933" spans="1:26" ht="15.75" customHeight="1" x14ac:dyDescent="0.2">
      <c r="A933" s="1"/>
      <c r="B933" s="1"/>
      <c r="C933" s="1"/>
      <c r="D933" s="1"/>
      <c r="E933" s="2"/>
      <c r="F933" s="2"/>
      <c r="G933" s="1"/>
      <c r="H933" s="1"/>
      <c r="I933" s="1"/>
      <c r="J933" s="1"/>
      <c r="K933" s="2"/>
      <c r="L933" s="2"/>
      <c r="M933" s="2"/>
      <c r="N933" s="2"/>
      <c r="O933" s="25"/>
      <c r="P933" s="1"/>
      <c r="Q933" s="1"/>
      <c r="R933" s="1"/>
      <c r="S933" s="1"/>
      <c r="T933" s="1"/>
      <c r="U933" s="1"/>
      <c r="V933" s="1"/>
      <c r="W933" s="1"/>
      <c r="X933" s="1"/>
      <c r="Y933" s="1"/>
      <c r="Z933" s="1"/>
    </row>
    <row r="934" spans="1:26" ht="15.75" customHeight="1" x14ac:dyDescent="0.2">
      <c r="A934" s="1"/>
      <c r="B934" s="1"/>
      <c r="C934" s="1"/>
      <c r="D934" s="1"/>
      <c r="E934" s="2"/>
      <c r="F934" s="2"/>
      <c r="G934" s="1"/>
      <c r="H934" s="1"/>
      <c r="I934" s="1"/>
      <c r="J934" s="1"/>
      <c r="K934" s="2"/>
      <c r="L934" s="2"/>
      <c r="M934" s="2"/>
      <c r="N934" s="2"/>
      <c r="O934" s="25"/>
      <c r="P934" s="1"/>
      <c r="Q934" s="1"/>
      <c r="R934" s="1"/>
      <c r="S934" s="1"/>
      <c r="T934" s="1"/>
      <c r="U934" s="1"/>
      <c r="V934" s="1"/>
      <c r="W934" s="1"/>
      <c r="X934" s="1"/>
      <c r="Y934" s="1"/>
      <c r="Z934" s="1"/>
    </row>
    <row r="935" spans="1:26" ht="15.75" customHeight="1" x14ac:dyDescent="0.2">
      <c r="A935" s="1"/>
      <c r="B935" s="1"/>
      <c r="C935" s="1"/>
      <c r="D935" s="1"/>
      <c r="E935" s="2"/>
      <c r="F935" s="2"/>
      <c r="G935" s="1"/>
      <c r="H935" s="1"/>
      <c r="I935" s="1"/>
      <c r="J935" s="1"/>
      <c r="K935" s="2"/>
      <c r="L935" s="2"/>
      <c r="M935" s="2"/>
      <c r="N935" s="2"/>
      <c r="O935" s="25"/>
      <c r="P935" s="1"/>
      <c r="Q935" s="1"/>
      <c r="R935" s="1"/>
      <c r="S935" s="1"/>
      <c r="T935" s="1"/>
      <c r="U935" s="1"/>
      <c r="V935" s="1"/>
      <c r="W935" s="1"/>
      <c r="X935" s="1"/>
      <c r="Y935" s="1"/>
      <c r="Z935" s="1"/>
    </row>
    <row r="936" spans="1:26" ht="15.75" customHeight="1" x14ac:dyDescent="0.2">
      <c r="A936" s="1"/>
      <c r="B936" s="1"/>
      <c r="C936" s="1"/>
      <c r="D936" s="1"/>
      <c r="E936" s="2"/>
      <c r="F936" s="2"/>
      <c r="G936" s="1"/>
      <c r="H936" s="1"/>
      <c r="I936" s="1"/>
      <c r="J936" s="1"/>
      <c r="K936" s="2"/>
      <c r="L936" s="2"/>
      <c r="M936" s="2"/>
      <c r="N936" s="2"/>
      <c r="O936" s="25"/>
      <c r="P936" s="1"/>
      <c r="Q936" s="1"/>
      <c r="R936" s="1"/>
      <c r="S936" s="1"/>
      <c r="T936" s="1"/>
      <c r="U936" s="1"/>
      <c r="V936" s="1"/>
      <c r="W936" s="1"/>
      <c r="X936" s="1"/>
      <c r="Y936" s="1"/>
      <c r="Z936" s="1"/>
    </row>
    <row r="937" spans="1:26" ht="15.75" customHeight="1" x14ac:dyDescent="0.2">
      <c r="A937" s="1"/>
      <c r="B937" s="1"/>
      <c r="C937" s="1"/>
      <c r="D937" s="1"/>
      <c r="E937" s="2"/>
      <c r="F937" s="2"/>
      <c r="G937" s="1"/>
      <c r="H937" s="1"/>
      <c r="I937" s="1"/>
      <c r="J937" s="1"/>
      <c r="K937" s="2"/>
      <c r="L937" s="2"/>
      <c r="M937" s="2"/>
      <c r="N937" s="2"/>
      <c r="O937" s="25"/>
      <c r="P937" s="1"/>
      <c r="Q937" s="1"/>
      <c r="R937" s="1"/>
      <c r="S937" s="1"/>
      <c r="T937" s="1"/>
      <c r="U937" s="1"/>
      <c r="V937" s="1"/>
      <c r="W937" s="1"/>
      <c r="X937" s="1"/>
      <c r="Y937" s="1"/>
      <c r="Z937" s="1"/>
    </row>
    <row r="938" spans="1:26" ht="15.75" customHeight="1" x14ac:dyDescent="0.2">
      <c r="A938" s="1"/>
      <c r="B938" s="1"/>
      <c r="C938" s="1"/>
      <c r="D938" s="1"/>
      <c r="E938" s="2"/>
      <c r="F938" s="2"/>
      <c r="G938" s="1"/>
      <c r="H938" s="1"/>
      <c r="I938" s="1"/>
      <c r="J938" s="1"/>
      <c r="K938" s="2"/>
      <c r="L938" s="2"/>
      <c r="M938" s="2"/>
      <c r="N938" s="2"/>
      <c r="O938" s="25"/>
      <c r="P938" s="1"/>
      <c r="Q938" s="1"/>
      <c r="R938" s="1"/>
      <c r="S938" s="1"/>
      <c r="T938" s="1"/>
      <c r="U938" s="1"/>
      <c r="V938" s="1"/>
      <c r="W938" s="1"/>
      <c r="X938" s="1"/>
      <c r="Y938" s="1"/>
      <c r="Z938" s="1"/>
    </row>
    <row r="939" spans="1:26" ht="15.75" customHeight="1" x14ac:dyDescent="0.2">
      <c r="A939" s="1"/>
      <c r="B939" s="1"/>
      <c r="C939" s="1"/>
      <c r="D939" s="1"/>
      <c r="E939" s="2"/>
      <c r="F939" s="2"/>
      <c r="G939" s="1"/>
      <c r="H939" s="1"/>
      <c r="I939" s="1"/>
      <c r="J939" s="1"/>
      <c r="K939" s="2"/>
      <c r="L939" s="2"/>
      <c r="M939" s="2"/>
      <c r="N939" s="2"/>
      <c r="O939" s="25"/>
      <c r="P939" s="1"/>
      <c r="Q939" s="1"/>
      <c r="R939" s="1"/>
      <c r="S939" s="1"/>
      <c r="T939" s="1"/>
      <c r="U939" s="1"/>
      <c r="V939" s="1"/>
      <c r="W939" s="1"/>
      <c r="X939" s="1"/>
      <c r="Y939" s="1"/>
      <c r="Z939" s="1"/>
    </row>
    <row r="940" spans="1:26" ht="15.75" customHeight="1" x14ac:dyDescent="0.2">
      <c r="A940" s="1"/>
      <c r="B940" s="1"/>
      <c r="C940" s="1"/>
      <c r="D940" s="1"/>
      <c r="E940" s="2"/>
      <c r="F940" s="2"/>
      <c r="G940" s="1"/>
      <c r="H940" s="1"/>
      <c r="I940" s="1"/>
      <c r="J940" s="1"/>
      <c r="K940" s="2"/>
      <c r="L940" s="2"/>
      <c r="M940" s="2"/>
      <c r="N940" s="2"/>
      <c r="O940" s="25"/>
      <c r="P940" s="1"/>
      <c r="Q940" s="1"/>
      <c r="R940" s="1"/>
      <c r="S940" s="1"/>
      <c r="T940" s="1"/>
      <c r="U940" s="1"/>
      <c r="V940" s="1"/>
      <c r="W940" s="1"/>
      <c r="X940" s="1"/>
      <c r="Y940" s="1"/>
      <c r="Z940" s="1"/>
    </row>
    <row r="941" spans="1:26" ht="15.75" customHeight="1" x14ac:dyDescent="0.2">
      <c r="A941" s="1"/>
      <c r="B941" s="1"/>
      <c r="C941" s="1"/>
      <c r="D941" s="1"/>
      <c r="E941" s="2"/>
      <c r="F941" s="2"/>
      <c r="G941" s="1"/>
      <c r="H941" s="1"/>
      <c r="I941" s="1"/>
      <c r="J941" s="1"/>
      <c r="K941" s="2"/>
      <c r="L941" s="2"/>
      <c r="M941" s="2"/>
      <c r="N941" s="2"/>
      <c r="O941" s="25"/>
      <c r="P941" s="1"/>
      <c r="Q941" s="1"/>
      <c r="R941" s="1"/>
      <c r="S941" s="1"/>
      <c r="T941" s="1"/>
      <c r="U941" s="1"/>
      <c r="V941" s="1"/>
      <c r="W941" s="1"/>
      <c r="X941" s="1"/>
      <c r="Y941" s="1"/>
      <c r="Z941" s="1"/>
    </row>
    <row r="942" spans="1:26" ht="15.75" customHeight="1" x14ac:dyDescent="0.2">
      <c r="A942" s="1"/>
      <c r="B942" s="1"/>
      <c r="C942" s="1"/>
      <c r="D942" s="1"/>
      <c r="E942" s="2"/>
      <c r="F942" s="2"/>
      <c r="G942" s="1"/>
      <c r="H942" s="1"/>
      <c r="I942" s="1"/>
      <c r="J942" s="1"/>
      <c r="K942" s="2"/>
      <c r="L942" s="2"/>
      <c r="M942" s="2"/>
      <c r="N942" s="2"/>
      <c r="O942" s="25"/>
      <c r="P942" s="1"/>
      <c r="Q942" s="1"/>
      <c r="R942" s="1"/>
      <c r="S942" s="1"/>
      <c r="T942" s="1"/>
      <c r="U942" s="1"/>
      <c r="V942" s="1"/>
      <c r="W942" s="1"/>
      <c r="X942" s="1"/>
      <c r="Y942" s="1"/>
      <c r="Z942" s="1"/>
    </row>
    <row r="943" spans="1:26" ht="15.75" customHeight="1" x14ac:dyDescent="0.2">
      <c r="A943" s="1"/>
      <c r="B943" s="1"/>
      <c r="C943" s="1"/>
      <c r="D943" s="1"/>
      <c r="E943" s="2"/>
      <c r="F943" s="2"/>
      <c r="G943" s="1"/>
      <c r="H943" s="1"/>
      <c r="I943" s="1"/>
      <c r="J943" s="1"/>
      <c r="K943" s="2"/>
      <c r="L943" s="2"/>
      <c r="M943" s="2"/>
      <c r="N943" s="2"/>
      <c r="O943" s="25"/>
      <c r="P943" s="1"/>
      <c r="Q943" s="1"/>
      <c r="R943" s="1"/>
      <c r="S943" s="1"/>
      <c r="T943" s="1"/>
      <c r="U943" s="1"/>
      <c r="V943" s="1"/>
      <c r="W943" s="1"/>
      <c r="X943" s="1"/>
      <c r="Y943" s="1"/>
      <c r="Z943" s="1"/>
    </row>
    <row r="944" spans="1:26" ht="15.75" customHeight="1" x14ac:dyDescent="0.2">
      <c r="A944" s="1"/>
      <c r="B944" s="1"/>
      <c r="C944" s="1"/>
      <c r="D944" s="1"/>
      <c r="E944" s="2"/>
      <c r="F944" s="2"/>
      <c r="G944" s="1"/>
      <c r="H944" s="1"/>
      <c r="I944" s="1"/>
      <c r="J944" s="1"/>
      <c r="K944" s="2"/>
      <c r="L944" s="2"/>
      <c r="M944" s="2"/>
      <c r="N944" s="2"/>
      <c r="O944" s="25"/>
      <c r="P944" s="1"/>
      <c r="Q944" s="1"/>
      <c r="R944" s="1"/>
      <c r="S944" s="1"/>
      <c r="T944" s="1"/>
      <c r="U944" s="1"/>
      <c r="V944" s="1"/>
      <c r="W944" s="1"/>
      <c r="X944" s="1"/>
      <c r="Y944" s="1"/>
      <c r="Z944" s="1"/>
    </row>
    <row r="945" spans="1:26" ht="15.75" customHeight="1" x14ac:dyDescent="0.2">
      <c r="A945" s="1"/>
      <c r="B945" s="1"/>
      <c r="C945" s="1"/>
      <c r="D945" s="1"/>
      <c r="E945" s="2"/>
      <c r="F945" s="2"/>
      <c r="G945" s="1"/>
      <c r="H945" s="1"/>
      <c r="I945" s="1"/>
      <c r="J945" s="1"/>
      <c r="K945" s="2"/>
      <c r="L945" s="2"/>
      <c r="M945" s="2"/>
      <c r="N945" s="2"/>
      <c r="O945" s="25"/>
      <c r="P945" s="1"/>
      <c r="Q945" s="1"/>
      <c r="R945" s="1"/>
      <c r="S945" s="1"/>
      <c r="T945" s="1"/>
      <c r="U945" s="1"/>
      <c r="V945" s="1"/>
      <c r="W945" s="1"/>
      <c r="X945" s="1"/>
      <c r="Y945" s="1"/>
      <c r="Z945" s="1"/>
    </row>
    <row r="946" spans="1:26" ht="15.75" customHeight="1" x14ac:dyDescent="0.2">
      <c r="A946" s="1"/>
      <c r="B946" s="1"/>
      <c r="C946" s="1"/>
      <c r="D946" s="1"/>
      <c r="E946" s="2"/>
      <c r="F946" s="2"/>
      <c r="G946" s="1"/>
      <c r="H946" s="1"/>
      <c r="I946" s="1"/>
      <c r="J946" s="1"/>
      <c r="K946" s="2"/>
      <c r="L946" s="2"/>
      <c r="M946" s="2"/>
      <c r="N946" s="2"/>
      <c r="O946" s="25"/>
      <c r="P946" s="1"/>
      <c r="Q946" s="1"/>
      <c r="R946" s="1"/>
      <c r="S946" s="1"/>
      <c r="T946" s="1"/>
      <c r="U946" s="1"/>
      <c r="V946" s="1"/>
      <c r="W946" s="1"/>
      <c r="X946" s="1"/>
      <c r="Y946" s="1"/>
      <c r="Z946" s="1"/>
    </row>
    <row r="947" spans="1:26" ht="15.75" customHeight="1" x14ac:dyDescent="0.2">
      <c r="A947" s="1"/>
      <c r="B947" s="1"/>
      <c r="C947" s="1"/>
      <c r="D947" s="1"/>
      <c r="E947" s="2"/>
      <c r="F947" s="2"/>
      <c r="G947" s="1"/>
      <c r="H947" s="1"/>
      <c r="I947" s="1"/>
      <c r="J947" s="1"/>
      <c r="K947" s="2"/>
      <c r="L947" s="2"/>
      <c r="M947" s="2"/>
      <c r="N947" s="2"/>
      <c r="O947" s="25"/>
      <c r="P947" s="1"/>
      <c r="Q947" s="1"/>
      <c r="R947" s="1"/>
      <c r="S947" s="1"/>
      <c r="T947" s="1"/>
      <c r="U947" s="1"/>
      <c r="V947" s="1"/>
      <c r="W947" s="1"/>
      <c r="X947" s="1"/>
      <c r="Y947" s="1"/>
      <c r="Z947" s="1"/>
    </row>
    <row r="948" spans="1:26" ht="15.75" customHeight="1" x14ac:dyDescent="0.2">
      <c r="A948" s="1"/>
      <c r="B948" s="1"/>
      <c r="C948" s="1"/>
      <c r="D948" s="1"/>
      <c r="E948" s="2"/>
      <c r="F948" s="2"/>
      <c r="G948" s="1"/>
      <c r="H948" s="1"/>
      <c r="I948" s="1"/>
      <c r="J948" s="1"/>
      <c r="K948" s="2"/>
      <c r="L948" s="2"/>
      <c r="M948" s="2"/>
      <c r="N948" s="2"/>
      <c r="O948" s="25"/>
      <c r="P948" s="1"/>
      <c r="Q948" s="1"/>
      <c r="R948" s="1"/>
      <c r="S948" s="1"/>
      <c r="T948" s="1"/>
      <c r="U948" s="1"/>
      <c r="V948" s="1"/>
      <c r="W948" s="1"/>
      <c r="X948" s="1"/>
      <c r="Y948" s="1"/>
      <c r="Z948" s="1"/>
    </row>
    <row r="949" spans="1:26" ht="15.75" customHeight="1" x14ac:dyDescent="0.2">
      <c r="A949" s="1"/>
      <c r="B949" s="1"/>
      <c r="C949" s="1"/>
      <c r="D949" s="1"/>
      <c r="E949" s="2"/>
      <c r="F949" s="2"/>
      <c r="G949" s="1"/>
      <c r="H949" s="1"/>
      <c r="I949" s="1"/>
      <c r="J949" s="1"/>
      <c r="K949" s="2"/>
      <c r="L949" s="2"/>
      <c r="M949" s="2"/>
      <c r="N949" s="2"/>
      <c r="O949" s="25"/>
      <c r="P949" s="1"/>
      <c r="Q949" s="1"/>
      <c r="R949" s="1"/>
      <c r="S949" s="1"/>
      <c r="T949" s="1"/>
      <c r="U949" s="1"/>
      <c r="V949" s="1"/>
      <c r="W949" s="1"/>
      <c r="X949" s="1"/>
      <c r="Y949" s="1"/>
      <c r="Z949" s="1"/>
    </row>
    <row r="950" spans="1:26" ht="15.75" customHeight="1" x14ac:dyDescent="0.2">
      <c r="A950" s="1"/>
      <c r="B950" s="1"/>
      <c r="C950" s="1"/>
      <c r="D950" s="1"/>
      <c r="E950" s="2"/>
      <c r="F950" s="2"/>
      <c r="G950" s="1"/>
      <c r="H950" s="1"/>
      <c r="I950" s="1"/>
      <c r="J950" s="1"/>
      <c r="K950" s="2"/>
      <c r="L950" s="2"/>
      <c r="M950" s="2"/>
      <c r="N950" s="2"/>
      <c r="O950" s="25"/>
      <c r="P950" s="1"/>
      <c r="Q950" s="1"/>
      <c r="R950" s="1"/>
      <c r="S950" s="1"/>
      <c r="T950" s="1"/>
      <c r="U950" s="1"/>
      <c r="V950" s="1"/>
      <c r="W950" s="1"/>
      <c r="X950" s="1"/>
      <c r="Y950" s="1"/>
      <c r="Z950" s="1"/>
    </row>
    <row r="951" spans="1:26" ht="15.75" customHeight="1" x14ac:dyDescent="0.2">
      <c r="A951" s="1"/>
      <c r="B951" s="1"/>
      <c r="C951" s="1"/>
      <c r="D951" s="1"/>
      <c r="E951" s="2"/>
      <c r="F951" s="2"/>
      <c r="G951" s="1"/>
      <c r="H951" s="1"/>
      <c r="I951" s="1"/>
      <c r="J951" s="1"/>
      <c r="K951" s="2"/>
      <c r="L951" s="2"/>
      <c r="M951" s="2"/>
      <c r="N951" s="2"/>
      <c r="O951" s="25"/>
      <c r="P951" s="1"/>
      <c r="Q951" s="1"/>
      <c r="R951" s="1"/>
      <c r="S951" s="1"/>
      <c r="T951" s="1"/>
      <c r="U951" s="1"/>
      <c r="V951" s="1"/>
      <c r="W951" s="1"/>
      <c r="X951" s="1"/>
      <c r="Y951" s="1"/>
      <c r="Z951" s="1"/>
    </row>
    <row r="952" spans="1:26" ht="15.75" customHeight="1" x14ac:dyDescent="0.2">
      <c r="A952" s="1"/>
      <c r="B952" s="1"/>
      <c r="C952" s="1"/>
      <c r="D952" s="1"/>
      <c r="E952" s="2"/>
      <c r="F952" s="2"/>
      <c r="G952" s="1"/>
      <c r="H952" s="1"/>
      <c r="I952" s="1"/>
      <c r="J952" s="1"/>
      <c r="K952" s="2"/>
      <c r="L952" s="2"/>
      <c r="M952" s="2"/>
      <c r="N952" s="2"/>
      <c r="O952" s="25"/>
      <c r="P952" s="1"/>
      <c r="Q952" s="1"/>
      <c r="R952" s="1"/>
      <c r="S952" s="1"/>
      <c r="T952" s="1"/>
      <c r="U952" s="1"/>
      <c r="V952" s="1"/>
      <c r="W952" s="1"/>
      <c r="X952" s="1"/>
      <c r="Y952" s="1"/>
      <c r="Z952" s="1"/>
    </row>
    <row r="953" spans="1:26" ht="15.75" customHeight="1" x14ac:dyDescent="0.2">
      <c r="A953" s="1"/>
      <c r="B953" s="1"/>
      <c r="C953" s="1"/>
      <c r="D953" s="1"/>
      <c r="E953" s="2"/>
      <c r="F953" s="2"/>
      <c r="G953" s="1"/>
      <c r="H953" s="1"/>
      <c r="I953" s="1"/>
      <c r="J953" s="1"/>
      <c r="K953" s="2"/>
      <c r="L953" s="2"/>
      <c r="M953" s="2"/>
      <c r="N953" s="2"/>
      <c r="O953" s="25"/>
      <c r="P953" s="1"/>
      <c r="Q953" s="1"/>
      <c r="R953" s="1"/>
      <c r="S953" s="1"/>
      <c r="T953" s="1"/>
      <c r="U953" s="1"/>
      <c r="V953" s="1"/>
      <c r="W953" s="1"/>
      <c r="X953" s="1"/>
      <c r="Y953" s="1"/>
      <c r="Z953" s="1"/>
    </row>
    <row r="954" spans="1:26" ht="15.75" customHeight="1" x14ac:dyDescent="0.2">
      <c r="A954" s="1"/>
      <c r="B954" s="1"/>
      <c r="C954" s="1"/>
      <c r="D954" s="1"/>
      <c r="E954" s="2"/>
      <c r="F954" s="2"/>
      <c r="G954" s="1"/>
      <c r="H954" s="1"/>
      <c r="I954" s="1"/>
      <c r="J954" s="1"/>
      <c r="K954" s="2"/>
      <c r="L954" s="2"/>
      <c r="M954" s="2"/>
      <c r="N954" s="2"/>
      <c r="O954" s="25"/>
      <c r="P954" s="1"/>
      <c r="Q954" s="1"/>
      <c r="R954" s="1"/>
      <c r="S954" s="1"/>
      <c r="T954" s="1"/>
      <c r="U954" s="1"/>
      <c r="V954" s="1"/>
      <c r="W954" s="1"/>
      <c r="X954" s="1"/>
      <c r="Y954" s="1"/>
      <c r="Z954" s="1"/>
    </row>
    <row r="955" spans="1:26" ht="15.75" customHeight="1" x14ac:dyDescent="0.2">
      <c r="A955" s="1"/>
      <c r="B955" s="1"/>
      <c r="C955" s="1"/>
      <c r="D955" s="1"/>
      <c r="E955" s="2"/>
      <c r="F955" s="2"/>
      <c r="G955" s="1"/>
      <c r="H955" s="1"/>
      <c r="I955" s="1"/>
      <c r="J955" s="1"/>
      <c r="K955" s="2"/>
      <c r="L955" s="2"/>
      <c r="M955" s="2"/>
      <c r="N955" s="2"/>
      <c r="O955" s="25"/>
      <c r="P955" s="1"/>
      <c r="Q955" s="1"/>
      <c r="R955" s="1"/>
      <c r="S955" s="1"/>
      <c r="T955" s="1"/>
      <c r="U955" s="1"/>
      <c r="V955" s="1"/>
      <c r="W955" s="1"/>
      <c r="X955" s="1"/>
      <c r="Y955" s="1"/>
      <c r="Z955" s="1"/>
    </row>
    <row r="956" spans="1:26" ht="15.75" customHeight="1" x14ac:dyDescent="0.2">
      <c r="A956" s="1"/>
      <c r="B956" s="1"/>
      <c r="C956" s="1"/>
      <c r="D956" s="1"/>
      <c r="E956" s="2"/>
      <c r="F956" s="2"/>
      <c r="G956" s="1"/>
      <c r="H956" s="1"/>
      <c r="I956" s="1"/>
      <c r="J956" s="1"/>
      <c r="K956" s="2"/>
      <c r="L956" s="2"/>
      <c r="M956" s="2"/>
      <c r="N956" s="2"/>
      <c r="O956" s="25"/>
      <c r="P956" s="1"/>
      <c r="Q956" s="1"/>
      <c r="R956" s="1"/>
      <c r="S956" s="1"/>
      <c r="T956" s="1"/>
      <c r="U956" s="1"/>
      <c r="V956" s="1"/>
      <c r="W956" s="1"/>
      <c r="X956" s="1"/>
      <c r="Y956" s="1"/>
      <c r="Z956" s="1"/>
    </row>
    <row r="957" spans="1:26" ht="15.75" customHeight="1" x14ac:dyDescent="0.2">
      <c r="A957" s="1"/>
      <c r="B957" s="1"/>
      <c r="C957" s="1"/>
      <c r="D957" s="1"/>
      <c r="E957" s="2"/>
      <c r="F957" s="2"/>
      <c r="G957" s="1"/>
      <c r="H957" s="1"/>
      <c r="I957" s="1"/>
      <c r="J957" s="1"/>
      <c r="K957" s="2"/>
      <c r="L957" s="2"/>
      <c r="M957" s="2"/>
      <c r="N957" s="2"/>
      <c r="O957" s="25"/>
      <c r="P957" s="1"/>
      <c r="Q957" s="1"/>
      <c r="R957" s="1"/>
      <c r="S957" s="1"/>
      <c r="T957" s="1"/>
      <c r="U957" s="1"/>
      <c r="V957" s="1"/>
      <c r="W957" s="1"/>
      <c r="X957" s="1"/>
      <c r="Y957" s="1"/>
      <c r="Z957" s="1"/>
    </row>
    <row r="958" spans="1:26" ht="15.75" customHeight="1" x14ac:dyDescent="0.2">
      <c r="A958" s="1"/>
      <c r="B958" s="1"/>
      <c r="C958" s="1"/>
      <c r="D958" s="1"/>
      <c r="E958" s="2"/>
      <c r="F958" s="2"/>
      <c r="G958" s="1"/>
      <c r="H958" s="1"/>
      <c r="I958" s="1"/>
      <c r="J958" s="1"/>
      <c r="K958" s="2"/>
      <c r="L958" s="2"/>
      <c r="M958" s="2"/>
      <c r="N958" s="2"/>
      <c r="O958" s="25"/>
      <c r="P958" s="1"/>
      <c r="Q958" s="1"/>
      <c r="R958" s="1"/>
      <c r="S958" s="1"/>
      <c r="T958" s="1"/>
      <c r="U958" s="1"/>
      <c r="V958" s="1"/>
      <c r="W958" s="1"/>
      <c r="X958" s="1"/>
      <c r="Y958" s="1"/>
      <c r="Z958" s="1"/>
    </row>
    <row r="959" spans="1:26" ht="15.75" customHeight="1" x14ac:dyDescent="0.2">
      <c r="A959" s="1"/>
      <c r="B959" s="1"/>
      <c r="C959" s="1"/>
      <c r="D959" s="1"/>
      <c r="E959" s="2"/>
      <c r="F959" s="2"/>
      <c r="G959" s="1"/>
      <c r="H959" s="1"/>
      <c r="I959" s="1"/>
      <c r="J959" s="1"/>
      <c r="K959" s="2"/>
      <c r="L959" s="2"/>
      <c r="M959" s="2"/>
      <c r="N959" s="2"/>
      <c r="O959" s="25"/>
      <c r="P959" s="1"/>
      <c r="Q959" s="1"/>
      <c r="R959" s="1"/>
      <c r="S959" s="1"/>
      <c r="T959" s="1"/>
      <c r="U959" s="1"/>
      <c r="V959" s="1"/>
      <c r="W959" s="1"/>
      <c r="X959" s="1"/>
      <c r="Y959" s="1"/>
      <c r="Z959" s="1"/>
    </row>
    <row r="960" spans="1:26" ht="15.75" customHeight="1" x14ac:dyDescent="0.2">
      <c r="A960" s="1"/>
      <c r="B960" s="1"/>
      <c r="C960" s="1"/>
      <c r="D960" s="1"/>
      <c r="E960" s="2"/>
      <c r="F960" s="2"/>
      <c r="G960" s="1"/>
      <c r="H960" s="1"/>
      <c r="I960" s="1"/>
      <c r="J960" s="1"/>
      <c r="K960" s="2"/>
      <c r="L960" s="2"/>
      <c r="M960" s="2"/>
      <c r="N960" s="2"/>
      <c r="O960" s="25"/>
      <c r="P960" s="1"/>
      <c r="Q960" s="1"/>
      <c r="R960" s="1"/>
      <c r="S960" s="1"/>
      <c r="T960" s="1"/>
      <c r="U960" s="1"/>
      <c r="V960" s="1"/>
      <c r="W960" s="1"/>
      <c r="X960" s="1"/>
      <c r="Y960" s="1"/>
      <c r="Z960" s="1"/>
    </row>
    <row r="961" spans="1:26" ht="15.75" customHeight="1" x14ac:dyDescent="0.2">
      <c r="A961" s="1"/>
      <c r="B961" s="1"/>
      <c r="C961" s="1"/>
      <c r="D961" s="1"/>
      <c r="E961" s="2"/>
      <c r="F961" s="2"/>
      <c r="G961" s="1"/>
      <c r="H961" s="1"/>
      <c r="I961" s="1"/>
      <c r="J961" s="1"/>
      <c r="K961" s="2"/>
      <c r="L961" s="2"/>
      <c r="M961" s="2"/>
      <c r="N961" s="2"/>
      <c r="O961" s="25"/>
      <c r="P961" s="1"/>
      <c r="Q961" s="1"/>
      <c r="R961" s="1"/>
      <c r="S961" s="1"/>
      <c r="T961" s="1"/>
      <c r="U961" s="1"/>
      <c r="V961" s="1"/>
      <c r="W961" s="1"/>
      <c r="X961" s="1"/>
      <c r="Y961" s="1"/>
      <c r="Z961" s="1"/>
    </row>
    <row r="962" spans="1:26" ht="15.75" customHeight="1" x14ac:dyDescent="0.2">
      <c r="A962" s="1"/>
      <c r="B962" s="1"/>
      <c r="C962" s="1"/>
      <c r="D962" s="1"/>
      <c r="E962" s="2"/>
      <c r="F962" s="2"/>
      <c r="G962" s="1"/>
      <c r="H962" s="1"/>
      <c r="I962" s="1"/>
      <c r="J962" s="1"/>
      <c r="K962" s="2"/>
      <c r="L962" s="2"/>
      <c r="M962" s="2"/>
      <c r="N962" s="2"/>
      <c r="O962" s="25"/>
      <c r="P962" s="1"/>
      <c r="Q962" s="1"/>
      <c r="R962" s="1"/>
      <c r="S962" s="1"/>
      <c r="T962" s="1"/>
      <c r="U962" s="1"/>
      <c r="V962" s="1"/>
      <c r="W962" s="1"/>
      <c r="X962" s="1"/>
      <c r="Y962" s="1"/>
      <c r="Z962" s="1"/>
    </row>
    <row r="963" spans="1:26" ht="15.75" customHeight="1" x14ac:dyDescent="0.2">
      <c r="A963" s="1"/>
      <c r="B963" s="1"/>
      <c r="C963" s="1"/>
      <c r="D963" s="1"/>
      <c r="E963" s="2"/>
      <c r="F963" s="2"/>
      <c r="G963" s="1"/>
      <c r="H963" s="1"/>
      <c r="I963" s="1"/>
      <c r="J963" s="1"/>
      <c r="K963" s="2"/>
      <c r="L963" s="2"/>
      <c r="M963" s="2"/>
      <c r="N963" s="2"/>
      <c r="O963" s="25"/>
      <c r="P963" s="1"/>
      <c r="Q963" s="1"/>
      <c r="R963" s="1"/>
      <c r="S963" s="1"/>
      <c r="T963" s="1"/>
      <c r="U963" s="1"/>
      <c r="V963" s="1"/>
      <c r="W963" s="1"/>
      <c r="X963" s="1"/>
      <c r="Y963" s="1"/>
      <c r="Z963" s="1"/>
    </row>
    <row r="964" spans="1:26" ht="15.75" customHeight="1" x14ac:dyDescent="0.2">
      <c r="A964" s="1"/>
      <c r="B964" s="1"/>
      <c r="C964" s="1"/>
      <c r="D964" s="1"/>
      <c r="E964" s="2"/>
      <c r="F964" s="2"/>
      <c r="G964" s="1"/>
      <c r="H964" s="1"/>
      <c r="I964" s="1"/>
      <c r="J964" s="1"/>
      <c r="K964" s="2"/>
      <c r="L964" s="2"/>
      <c r="M964" s="2"/>
      <c r="N964" s="2"/>
      <c r="O964" s="25"/>
      <c r="P964" s="1"/>
      <c r="Q964" s="1"/>
      <c r="R964" s="1"/>
      <c r="S964" s="1"/>
      <c r="T964" s="1"/>
      <c r="U964" s="1"/>
      <c r="V964" s="1"/>
      <c r="W964" s="1"/>
      <c r="X964" s="1"/>
      <c r="Y964" s="1"/>
      <c r="Z964" s="1"/>
    </row>
    <row r="965" spans="1:26" ht="15.75" customHeight="1" x14ac:dyDescent="0.2">
      <c r="A965" s="1"/>
      <c r="B965" s="1"/>
      <c r="C965" s="1"/>
      <c r="D965" s="1"/>
      <c r="E965" s="2"/>
      <c r="F965" s="2"/>
      <c r="G965" s="1"/>
      <c r="H965" s="1"/>
      <c r="I965" s="1"/>
      <c r="J965" s="1"/>
      <c r="K965" s="2"/>
      <c r="L965" s="2"/>
      <c r="M965" s="2"/>
      <c r="N965" s="2"/>
      <c r="O965" s="25"/>
      <c r="P965" s="1"/>
      <c r="Q965" s="1"/>
      <c r="R965" s="1"/>
      <c r="S965" s="1"/>
      <c r="T965" s="1"/>
      <c r="U965" s="1"/>
      <c r="V965" s="1"/>
      <c r="W965" s="1"/>
      <c r="X965" s="1"/>
      <c r="Y965" s="1"/>
      <c r="Z965" s="1"/>
    </row>
    <row r="966" spans="1:26" ht="15.75" customHeight="1" x14ac:dyDescent="0.2">
      <c r="A966" s="1"/>
      <c r="B966" s="1"/>
      <c r="C966" s="1"/>
      <c r="D966" s="1"/>
      <c r="E966" s="2"/>
      <c r="F966" s="2"/>
      <c r="G966" s="1"/>
      <c r="H966" s="1"/>
      <c r="I966" s="1"/>
      <c r="J966" s="1"/>
      <c r="K966" s="2"/>
      <c r="L966" s="2"/>
      <c r="M966" s="2"/>
      <c r="N966" s="2"/>
      <c r="O966" s="25"/>
      <c r="P966" s="1"/>
      <c r="Q966" s="1"/>
      <c r="R966" s="1"/>
      <c r="S966" s="1"/>
      <c r="T966" s="1"/>
      <c r="U966" s="1"/>
      <c r="V966" s="1"/>
      <c r="W966" s="1"/>
      <c r="X966" s="1"/>
      <c r="Y966" s="1"/>
      <c r="Z966" s="1"/>
    </row>
    <row r="967" spans="1:26" ht="15.75" customHeight="1" x14ac:dyDescent="0.2">
      <c r="A967" s="1"/>
      <c r="B967" s="1"/>
      <c r="C967" s="1"/>
      <c r="D967" s="1"/>
      <c r="E967" s="2"/>
      <c r="F967" s="2"/>
      <c r="G967" s="1"/>
      <c r="H967" s="1"/>
      <c r="I967" s="1"/>
      <c r="J967" s="1"/>
      <c r="K967" s="2"/>
      <c r="L967" s="2"/>
      <c r="M967" s="2"/>
      <c r="N967" s="2"/>
      <c r="O967" s="25"/>
      <c r="P967" s="1"/>
      <c r="Q967" s="1"/>
      <c r="R967" s="1"/>
      <c r="S967" s="1"/>
      <c r="T967" s="1"/>
      <c r="U967" s="1"/>
      <c r="V967" s="1"/>
      <c r="W967" s="1"/>
      <c r="X967" s="1"/>
      <c r="Y967" s="1"/>
      <c r="Z967" s="1"/>
    </row>
    <row r="968" spans="1:26" ht="15.75" customHeight="1" x14ac:dyDescent="0.2">
      <c r="A968" s="1"/>
      <c r="B968" s="1"/>
      <c r="C968" s="1"/>
      <c r="D968" s="1"/>
      <c r="E968" s="2"/>
      <c r="F968" s="2"/>
      <c r="G968" s="1"/>
      <c r="H968" s="1"/>
      <c r="I968" s="1"/>
      <c r="J968" s="1"/>
      <c r="K968" s="2"/>
      <c r="L968" s="2"/>
      <c r="M968" s="2"/>
      <c r="N968" s="2"/>
      <c r="O968" s="25"/>
      <c r="P968" s="1"/>
      <c r="Q968" s="1"/>
      <c r="R968" s="1"/>
      <c r="S968" s="1"/>
      <c r="T968" s="1"/>
      <c r="U968" s="1"/>
      <c r="V968" s="1"/>
      <c r="W968" s="1"/>
      <c r="X968" s="1"/>
      <c r="Y968" s="1"/>
      <c r="Z968" s="1"/>
    </row>
    <row r="969" spans="1:26" ht="15.75" customHeight="1" x14ac:dyDescent="0.2">
      <c r="A969" s="1"/>
      <c r="B969" s="1"/>
      <c r="C969" s="1"/>
      <c r="D969" s="1"/>
      <c r="E969" s="2"/>
      <c r="F969" s="2"/>
      <c r="G969" s="1"/>
      <c r="H969" s="1"/>
      <c r="I969" s="1"/>
      <c r="J969" s="1"/>
      <c r="K969" s="2"/>
      <c r="L969" s="2"/>
      <c r="M969" s="2"/>
      <c r="N969" s="2"/>
      <c r="O969" s="25"/>
      <c r="P969" s="1"/>
      <c r="Q969" s="1"/>
      <c r="R969" s="1"/>
      <c r="S969" s="1"/>
      <c r="T969" s="1"/>
      <c r="U969" s="1"/>
      <c r="V969" s="1"/>
      <c r="W969" s="1"/>
      <c r="X969" s="1"/>
      <c r="Y969" s="1"/>
      <c r="Z969" s="1"/>
    </row>
    <row r="970" spans="1:26" ht="15.75" customHeight="1" x14ac:dyDescent="0.2">
      <c r="A970" s="1"/>
      <c r="B970" s="1"/>
      <c r="C970" s="1"/>
      <c r="D970" s="1"/>
      <c r="E970" s="2"/>
      <c r="F970" s="2"/>
      <c r="G970" s="1"/>
      <c r="H970" s="1"/>
      <c r="I970" s="1"/>
      <c r="J970" s="1"/>
      <c r="K970" s="2"/>
      <c r="L970" s="2"/>
      <c r="M970" s="2"/>
      <c r="N970" s="2"/>
      <c r="O970" s="25"/>
      <c r="P970" s="1"/>
      <c r="Q970" s="1"/>
      <c r="R970" s="1"/>
      <c r="S970" s="1"/>
      <c r="T970" s="1"/>
      <c r="U970" s="1"/>
      <c r="V970" s="1"/>
      <c r="W970" s="1"/>
      <c r="X970" s="1"/>
      <c r="Y970" s="1"/>
      <c r="Z970" s="1"/>
    </row>
    <row r="971" spans="1:26" ht="15.75" customHeight="1" x14ac:dyDescent="0.2">
      <c r="A971" s="1"/>
      <c r="B971" s="1"/>
      <c r="C971" s="1"/>
      <c r="D971" s="1"/>
      <c r="E971" s="2"/>
      <c r="F971" s="2"/>
      <c r="G971" s="1"/>
      <c r="H971" s="1"/>
      <c r="I971" s="1"/>
      <c r="J971" s="1"/>
      <c r="K971" s="2"/>
      <c r="L971" s="2"/>
      <c r="M971" s="2"/>
      <c r="N971" s="2"/>
      <c r="O971" s="25"/>
      <c r="P971" s="1"/>
      <c r="Q971" s="1"/>
      <c r="R971" s="1"/>
      <c r="S971" s="1"/>
      <c r="T971" s="1"/>
      <c r="U971" s="1"/>
      <c r="V971" s="1"/>
      <c r="W971" s="1"/>
      <c r="X971" s="1"/>
      <c r="Y971" s="1"/>
      <c r="Z971" s="1"/>
    </row>
    <row r="972" spans="1:26" ht="15.75" customHeight="1" x14ac:dyDescent="0.2">
      <c r="A972" s="1"/>
      <c r="B972" s="1"/>
      <c r="C972" s="1"/>
      <c r="D972" s="1"/>
      <c r="E972" s="2"/>
      <c r="F972" s="2"/>
      <c r="G972" s="1"/>
      <c r="H972" s="1"/>
      <c r="I972" s="1"/>
      <c r="J972" s="1"/>
      <c r="K972" s="2"/>
      <c r="L972" s="2"/>
      <c r="M972" s="2"/>
      <c r="N972" s="2"/>
      <c r="O972" s="25"/>
      <c r="P972" s="1"/>
      <c r="Q972" s="1"/>
      <c r="R972" s="1"/>
      <c r="S972" s="1"/>
      <c r="T972" s="1"/>
      <c r="U972" s="1"/>
      <c r="V972" s="1"/>
      <c r="W972" s="1"/>
      <c r="X972" s="1"/>
      <c r="Y972" s="1"/>
      <c r="Z972" s="1"/>
    </row>
    <row r="973" spans="1:26" ht="15.75" customHeight="1" x14ac:dyDescent="0.2">
      <c r="A973" s="1"/>
      <c r="B973" s="1"/>
      <c r="C973" s="1"/>
      <c r="D973" s="1"/>
      <c r="E973" s="2"/>
      <c r="F973" s="2"/>
      <c r="G973" s="1"/>
      <c r="H973" s="1"/>
      <c r="I973" s="1"/>
      <c r="J973" s="1"/>
      <c r="K973" s="2"/>
      <c r="L973" s="2"/>
      <c r="M973" s="2"/>
      <c r="N973" s="2"/>
      <c r="O973" s="25"/>
      <c r="P973" s="1"/>
      <c r="Q973" s="1"/>
      <c r="R973" s="1"/>
      <c r="S973" s="1"/>
      <c r="T973" s="1"/>
      <c r="U973" s="1"/>
      <c r="V973" s="1"/>
      <c r="W973" s="1"/>
      <c r="X973" s="1"/>
      <c r="Y973" s="1"/>
      <c r="Z973" s="1"/>
    </row>
    <row r="974" spans="1:26" ht="15.75" customHeight="1" x14ac:dyDescent="0.2">
      <c r="A974" s="1"/>
      <c r="B974" s="1"/>
      <c r="C974" s="1"/>
      <c r="D974" s="1"/>
      <c r="E974" s="2"/>
      <c r="F974" s="2"/>
      <c r="G974" s="1"/>
      <c r="H974" s="1"/>
      <c r="I974" s="1"/>
      <c r="J974" s="1"/>
      <c r="K974" s="2"/>
      <c r="L974" s="2"/>
      <c r="M974" s="2"/>
      <c r="N974" s="2"/>
      <c r="O974" s="25"/>
      <c r="P974" s="1"/>
      <c r="Q974" s="1"/>
      <c r="R974" s="1"/>
      <c r="S974" s="1"/>
      <c r="T974" s="1"/>
      <c r="U974" s="1"/>
      <c r="V974" s="1"/>
      <c r="W974" s="1"/>
      <c r="X974" s="1"/>
      <c r="Y974" s="1"/>
      <c r="Z974" s="1"/>
    </row>
    <row r="975" spans="1:26" ht="15.75" customHeight="1" x14ac:dyDescent="0.2">
      <c r="A975" s="1"/>
      <c r="B975" s="1"/>
      <c r="C975" s="1"/>
      <c r="D975" s="1"/>
      <c r="E975" s="2"/>
      <c r="F975" s="2"/>
      <c r="G975" s="1"/>
      <c r="H975" s="1"/>
      <c r="I975" s="1"/>
      <c r="J975" s="1"/>
      <c r="K975" s="2"/>
      <c r="L975" s="2"/>
      <c r="M975" s="2"/>
      <c r="N975" s="2"/>
      <c r="O975" s="25"/>
      <c r="P975" s="1"/>
      <c r="Q975" s="1"/>
      <c r="R975" s="1"/>
      <c r="S975" s="1"/>
      <c r="T975" s="1"/>
      <c r="U975" s="1"/>
      <c r="V975" s="1"/>
      <c r="W975" s="1"/>
      <c r="X975" s="1"/>
      <c r="Y975" s="1"/>
      <c r="Z975" s="1"/>
    </row>
    <row r="976" spans="1:26" ht="15.75" customHeight="1" x14ac:dyDescent="0.2">
      <c r="A976" s="1"/>
      <c r="B976" s="1"/>
      <c r="C976" s="1"/>
      <c r="D976" s="1"/>
      <c r="E976" s="2"/>
      <c r="F976" s="2"/>
      <c r="G976" s="1"/>
      <c r="H976" s="1"/>
      <c r="I976" s="1"/>
      <c r="J976" s="1"/>
      <c r="K976" s="2"/>
      <c r="L976" s="2"/>
      <c r="M976" s="2"/>
      <c r="N976" s="2"/>
      <c r="O976" s="25"/>
      <c r="P976" s="1"/>
      <c r="Q976" s="1"/>
      <c r="R976" s="1"/>
      <c r="S976" s="1"/>
      <c r="T976" s="1"/>
      <c r="U976" s="1"/>
      <c r="V976" s="1"/>
      <c r="W976" s="1"/>
      <c r="X976" s="1"/>
      <c r="Y976" s="1"/>
      <c r="Z976" s="1"/>
    </row>
    <row r="977" spans="1:26" ht="15.75" customHeight="1" x14ac:dyDescent="0.2">
      <c r="A977" s="1"/>
      <c r="B977" s="1"/>
      <c r="C977" s="1"/>
      <c r="D977" s="1"/>
      <c r="E977" s="2"/>
      <c r="F977" s="2"/>
      <c r="G977" s="1"/>
      <c r="H977" s="1"/>
      <c r="I977" s="1"/>
      <c r="J977" s="1"/>
      <c r="K977" s="2"/>
      <c r="L977" s="2"/>
      <c r="M977" s="2"/>
      <c r="N977" s="2"/>
      <c r="O977" s="25"/>
      <c r="P977" s="1"/>
      <c r="Q977" s="1"/>
      <c r="R977" s="1"/>
      <c r="S977" s="1"/>
      <c r="T977" s="1"/>
      <c r="U977" s="1"/>
      <c r="V977" s="1"/>
      <c r="W977" s="1"/>
      <c r="X977" s="1"/>
      <c r="Y977" s="1"/>
      <c r="Z977" s="1"/>
    </row>
    <row r="978" spans="1:26" ht="15.75" customHeight="1" x14ac:dyDescent="0.2">
      <c r="A978" s="1"/>
      <c r="B978" s="1"/>
      <c r="C978" s="1"/>
      <c r="D978" s="1"/>
      <c r="E978" s="2"/>
      <c r="F978" s="2"/>
      <c r="G978" s="1"/>
      <c r="H978" s="1"/>
      <c r="I978" s="1"/>
      <c r="J978" s="1"/>
      <c r="K978" s="2"/>
      <c r="L978" s="2"/>
      <c r="M978" s="2"/>
      <c r="N978" s="2"/>
      <c r="O978" s="25"/>
      <c r="P978" s="1"/>
      <c r="Q978" s="1"/>
      <c r="R978" s="1"/>
      <c r="S978" s="1"/>
      <c r="T978" s="1"/>
      <c r="U978" s="1"/>
      <c r="V978" s="1"/>
      <c r="W978" s="1"/>
      <c r="X978" s="1"/>
      <c r="Y978" s="1"/>
      <c r="Z978" s="1"/>
    </row>
    <row r="979" spans="1:26" ht="15.75" customHeight="1" x14ac:dyDescent="0.2">
      <c r="A979" s="1"/>
      <c r="B979" s="1"/>
      <c r="C979" s="1"/>
      <c r="D979" s="1"/>
      <c r="E979" s="2"/>
      <c r="F979" s="2"/>
      <c r="G979" s="1"/>
      <c r="H979" s="1"/>
      <c r="I979" s="1"/>
      <c r="J979" s="1"/>
      <c r="K979" s="2"/>
      <c r="L979" s="2"/>
      <c r="M979" s="2"/>
      <c r="N979" s="2"/>
      <c r="O979" s="25"/>
      <c r="P979" s="1"/>
      <c r="Q979" s="1"/>
      <c r="R979" s="1"/>
      <c r="S979" s="1"/>
      <c r="T979" s="1"/>
      <c r="U979" s="1"/>
      <c r="V979" s="1"/>
      <c r="W979" s="1"/>
      <c r="X979" s="1"/>
      <c r="Y979" s="1"/>
      <c r="Z979" s="1"/>
    </row>
    <row r="980" spans="1:26" ht="15.75" customHeight="1" x14ac:dyDescent="0.2">
      <c r="A980" s="1"/>
      <c r="B980" s="1"/>
      <c r="C980" s="1"/>
      <c r="D980" s="1"/>
      <c r="E980" s="2"/>
      <c r="F980" s="2"/>
      <c r="G980" s="1"/>
      <c r="H980" s="1"/>
      <c r="I980" s="1"/>
      <c r="J980" s="1"/>
      <c r="K980" s="2"/>
      <c r="L980" s="2"/>
      <c r="M980" s="2"/>
      <c r="N980" s="2"/>
      <c r="O980" s="25"/>
      <c r="P980" s="1"/>
      <c r="Q980" s="1"/>
      <c r="R980" s="1"/>
      <c r="S980" s="1"/>
      <c r="T980" s="1"/>
      <c r="U980" s="1"/>
      <c r="V980" s="1"/>
      <c r="W980" s="1"/>
      <c r="X980" s="1"/>
      <c r="Y980" s="1"/>
      <c r="Z980" s="1"/>
    </row>
    <row r="981" spans="1:26" ht="15.75" customHeight="1" x14ac:dyDescent="0.2">
      <c r="A981" s="1"/>
      <c r="B981" s="1"/>
      <c r="C981" s="1"/>
      <c r="D981" s="1"/>
      <c r="E981" s="2"/>
      <c r="F981" s="2"/>
      <c r="G981" s="1"/>
      <c r="H981" s="1"/>
      <c r="I981" s="1"/>
      <c r="J981" s="1"/>
      <c r="K981" s="2"/>
      <c r="L981" s="2"/>
      <c r="M981" s="2"/>
      <c r="N981" s="2"/>
      <c r="O981" s="25"/>
      <c r="P981" s="1"/>
      <c r="Q981" s="1"/>
      <c r="R981" s="1"/>
      <c r="S981" s="1"/>
      <c r="T981" s="1"/>
      <c r="U981" s="1"/>
      <c r="V981" s="1"/>
      <c r="W981" s="1"/>
      <c r="X981" s="1"/>
      <c r="Y981" s="1"/>
      <c r="Z981" s="1"/>
    </row>
    <row r="982" spans="1:26" ht="15.75" customHeight="1" x14ac:dyDescent="0.2">
      <c r="A982" s="1"/>
      <c r="B982" s="1"/>
      <c r="C982" s="1"/>
      <c r="D982" s="1"/>
      <c r="E982" s="2"/>
      <c r="F982" s="2"/>
      <c r="G982" s="1"/>
      <c r="H982" s="1"/>
      <c r="I982" s="1"/>
      <c r="J982" s="1"/>
      <c r="K982" s="2"/>
      <c r="L982" s="2"/>
      <c r="M982" s="2"/>
      <c r="N982" s="2"/>
      <c r="O982" s="25"/>
      <c r="P982" s="1"/>
      <c r="Q982" s="1"/>
      <c r="R982" s="1"/>
      <c r="S982" s="1"/>
      <c r="T982" s="1"/>
      <c r="U982" s="1"/>
      <c r="V982" s="1"/>
      <c r="W982" s="1"/>
      <c r="X982" s="1"/>
      <c r="Y982" s="1"/>
      <c r="Z982" s="1"/>
    </row>
    <row r="983" spans="1:26" ht="15.75" customHeight="1" x14ac:dyDescent="0.2">
      <c r="A983" s="1"/>
      <c r="B983" s="1"/>
      <c r="C983" s="1"/>
      <c r="D983" s="1"/>
      <c r="E983" s="2"/>
      <c r="F983" s="2"/>
      <c r="G983" s="1"/>
      <c r="H983" s="1"/>
      <c r="I983" s="1"/>
      <c r="J983" s="1"/>
      <c r="K983" s="2"/>
      <c r="L983" s="2"/>
      <c r="M983" s="2"/>
      <c r="N983" s="2"/>
      <c r="O983" s="25"/>
      <c r="P983" s="1"/>
      <c r="Q983" s="1"/>
      <c r="R983" s="1"/>
      <c r="S983" s="1"/>
      <c r="T983" s="1"/>
      <c r="U983" s="1"/>
      <c r="V983" s="1"/>
      <c r="W983" s="1"/>
      <c r="X983" s="1"/>
      <c r="Y983" s="1"/>
      <c r="Z983" s="1"/>
    </row>
    <row r="984" spans="1:26" ht="15.75" customHeight="1" x14ac:dyDescent="0.2">
      <c r="A984" s="1"/>
      <c r="B984" s="1"/>
      <c r="C984" s="1"/>
      <c r="D984" s="1"/>
      <c r="E984" s="2"/>
      <c r="F984" s="2"/>
      <c r="G984" s="1"/>
      <c r="H984" s="1"/>
      <c r="I984" s="1"/>
      <c r="J984" s="1"/>
      <c r="K984" s="2"/>
      <c r="L984" s="2"/>
      <c r="M984" s="2"/>
      <c r="N984" s="2"/>
      <c r="O984" s="25"/>
      <c r="P984" s="1"/>
      <c r="Q984" s="1"/>
      <c r="R984" s="1"/>
      <c r="S984" s="1"/>
      <c r="T984" s="1"/>
      <c r="U984" s="1"/>
      <c r="V984" s="1"/>
      <c r="W984" s="1"/>
      <c r="X984" s="1"/>
      <c r="Y984" s="1"/>
      <c r="Z984" s="1"/>
    </row>
    <row r="985" spans="1:26" ht="15.75" customHeight="1" x14ac:dyDescent="0.2">
      <c r="A985" s="1"/>
      <c r="B985" s="1"/>
      <c r="C985" s="1"/>
      <c r="D985" s="1"/>
      <c r="E985" s="2"/>
      <c r="F985" s="2"/>
      <c r="G985" s="1"/>
      <c r="H985" s="1"/>
      <c r="I985" s="1"/>
      <c r="J985" s="1"/>
      <c r="K985" s="2"/>
      <c r="L985" s="2"/>
      <c r="M985" s="2"/>
      <c r="N985" s="2"/>
      <c r="O985" s="25"/>
      <c r="P985" s="1"/>
      <c r="Q985" s="1"/>
      <c r="R985" s="1"/>
      <c r="S985" s="1"/>
      <c r="T985" s="1"/>
      <c r="U985" s="1"/>
      <c r="V985" s="1"/>
      <c r="W985" s="1"/>
      <c r="X985" s="1"/>
      <c r="Y985" s="1"/>
      <c r="Z985" s="1"/>
    </row>
    <row r="986" spans="1:26" ht="15.75" customHeight="1" x14ac:dyDescent="0.2">
      <c r="A986" s="1"/>
      <c r="B986" s="1"/>
      <c r="C986" s="1"/>
      <c r="D986" s="1"/>
      <c r="E986" s="2"/>
      <c r="F986" s="2"/>
      <c r="G986" s="1"/>
      <c r="H986" s="1"/>
      <c r="I986" s="1"/>
      <c r="J986" s="1"/>
      <c r="K986" s="2"/>
      <c r="L986" s="2"/>
      <c r="M986" s="2"/>
      <c r="N986" s="2"/>
      <c r="O986" s="25"/>
      <c r="P986" s="1"/>
      <c r="Q986" s="1"/>
      <c r="R986" s="1"/>
      <c r="S986" s="1"/>
      <c r="T986" s="1"/>
      <c r="U986" s="1"/>
      <c r="V986" s="1"/>
      <c r="W986" s="1"/>
      <c r="X986" s="1"/>
      <c r="Y986" s="1"/>
      <c r="Z986" s="1"/>
    </row>
    <row r="987" spans="1:26" ht="15.75" customHeight="1" x14ac:dyDescent="0.2">
      <c r="A987" s="1"/>
      <c r="B987" s="1"/>
      <c r="C987" s="1"/>
      <c r="D987" s="1"/>
      <c r="E987" s="2"/>
      <c r="F987" s="2"/>
      <c r="G987" s="1"/>
      <c r="H987" s="1"/>
      <c r="I987" s="1"/>
      <c r="J987" s="1"/>
      <c r="K987" s="2"/>
      <c r="L987" s="2"/>
      <c r="M987" s="2"/>
      <c r="N987" s="2"/>
      <c r="O987" s="25"/>
      <c r="P987" s="1"/>
      <c r="Q987" s="1"/>
      <c r="R987" s="1"/>
      <c r="S987" s="1"/>
      <c r="T987" s="1"/>
      <c r="U987" s="1"/>
      <c r="V987" s="1"/>
      <c r="W987" s="1"/>
      <c r="X987" s="1"/>
      <c r="Y987" s="1"/>
      <c r="Z987" s="1"/>
    </row>
    <row r="988" spans="1:26" ht="15.75" customHeight="1" x14ac:dyDescent="0.2">
      <c r="A988" s="1"/>
      <c r="B988" s="1"/>
      <c r="C988" s="1"/>
      <c r="D988" s="1"/>
      <c r="E988" s="2"/>
      <c r="F988" s="2"/>
      <c r="G988" s="1"/>
      <c r="H988" s="1"/>
      <c r="I988" s="1"/>
      <c r="J988" s="1"/>
      <c r="K988" s="2"/>
      <c r="L988" s="2"/>
      <c r="M988" s="2"/>
      <c r="N988" s="2"/>
      <c r="O988" s="25"/>
      <c r="P988" s="1"/>
      <c r="Q988" s="1"/>
      <c r="R988" s="1"/>
      <c r="S988" s="1"/>
      <c r="T988" s="1"/>
      <c r="U988" s="1"/>
      <c r="V988" s="1"/>
      <c r="W988" s="1"/>
      <c r="X988" s="1"/>
      <c r="Y988" s="1"/>
      <c r="Z988" s="1"/>
    </row>
    <row r="989" spans="1:26" ht="15.75" customHeight="1" x14ac:dyDescent="0.2">
      <c r="A989" s="1"/>
      <c r="B989" s="1"/>
      <c r="C989" s="1"/>
      <c r="D989" s="1"/>
      <c r="E989" s="2"/>
      <c r="F989" s="2"/>
      <c r="G989" s="1"/>
      <c r="H989" s="1"/>
      <c r="I989" s="1"/>
      <c r="J989" s="1"/>
      <c r="K989" s="2"/>
      <c r="L989" s="2"/>
      <c r="M989" s="2"/>
      <c r="N989" s="2"/>
      <c r="O989" s="25"/>
      <c r="P989" s="1"/>
      <c r="Q989" s="1"/>
      <c r="R989" s="1"/>
      <c r="S989" s="1"/>
      <c r="T989" s="1"/>
      <c r="U989" s="1"/>
      <c r="V989" s="1"/>
      <c r="W989" s="1"/>
      <c r="X989" s="1"/>
      <c r="Y989" s="1"/>
      <c r="Z989" s="1"/>
    </row>
    <row r="990" spans="1:26" ht="15.75" customHeight="1" x14ac:dyDescent="0.2">
      <c r="A990" s="1"/>
      <c r="B990" s="1"/>
      <c r="C990" s="1"/>
      <c r="D990" s="1"/>
      <c r="E990" s="2"/>
      <c r="F990" s="2"/>
      <c r="G990" s="1"/>
      <c r="H990" s="1"/>
      <c r="I990" s="1"/>
      <c r="J990" s="1"/>
      <c r="K990" s="2"/>
      <c r="L990" s="2"/>
      <c r="M990" s="2"/>
      <c r="N990" s="2"/>
      <c r="O990" s="25"/>
      <c r="P990" s="1"/>
      <c r="Q990" s="1"/>
      <c r="R990" s="1"/>
      <c r="S990" s="1"/>
      <c r="T990" s="1"/>
      <c r="U990" s="1"/>
      <c r="V990" s="1"/>
      <c r="W990" s="1"/>
      <c r="X990" s="1"/>
      <c r="Y990" s="1"/>
      <c r="Z990" s="1"/>
    </row>
    <row r="991" spans="1:26" ht="15.75" customHeight="1" x14ac:dyDescent="0.2">
      <c r="A991" s="1"/>
      <c r="B991" s="1"/>
      <c r="C991" s="1"/>
      <c r="D991" s="1"/>
      <c r="E991" s="2"/>
      <c r="F991" s="2"/>
      <c r="G991" s="1"/>
      <c r="H991" s="1"/>
      <c r="I991" s="1"/>
      <c r="J991" s="1"/>
      <c r="K991" s="2"/>
      <c r="L991" s="2"/>
      <c r="M991" s="2"/>
      <c r="N991" s="2"/>
      <c r="O991" s="25"/>
      <c r="P991" s="1"/>
      <c r="Q991" s="1"/>
      <c r="R991" s="1"/>
      <c r="S991" s="1"/>
      <c r="T991" s="1"/>
      <c r="U991" s="1"/>
      <c r="V991" s="1"/>
      <c r="W991" s="1"/>
      <c r="X991" s="1"/>
      <c r="Y991" s="1"/>
      <c r="Z991" s="1"/>
    </row>
    <row r="992" spans="1:26" ht="15.75" customHeight="1" x14ac:dyDescent="0.2">
      <c r="A992" s="1"/>
      <c r="B992" s="1"/>
      <c r="C992" s="1"/>
      <c r="D992" s="1"/>
      <c r="E992" s="2"/>
      <c r="F992" s="2"/>
      <c r="G992" s="1"/>
      <c r="H992" s="1"/>
      <c r="I992" s="1"/>
      <c r="J992" s="1"/>
      <c r="K992" s="2"/>
      <c r="L992" s="2"/>
      <c r="M992" s="2"/>
      <c r="N992" s="2"/>
      <c r="O992" s="25"/>
      <c r="P992" s="1"/>
      <c r="Q992" s="1"/>
      <c r="R992" s="1"/>
      <c r="S992" s="1"/>
      <c r="T992" s="1"/>
      <c r="U992" s="1"/>
      <c r="V992" s="1"/>
      <c r="W992" s="1"/>
      <c r="X992" s="1"/>
      <c r="Y992" s="1"/>
      <c r="Z992" s="1"/>
    </row>
    <row r="993" spans="1:26" ht="15.75" customHeight="1" x14ac:dyDescent="0.2">
      <c r="A993" s="1"/>
      <c r="B993" s="1"/>
      <c r="C993" s="1"/>
      <c r="D993" s="1"/>
      <c r="E993" s="2"/>
      <c r="F993" s="2"/>
      <c r="G993" s="1"/>
      <c r="H993" s="1"/>
      <c r="I993" s="1"/>
      <c r="J993" s="1"/>
      <c r="K993" s="2"/>
      <c r="L993" s="2"/>
      <c r="M993" s="2"/>
      <c r="N993" s="2"/>
      <c r="O993" s="25"/>
      <c r="P993" s="1"/>
      <c r="Q993" s="1"/>
      <c r="R993" s="1"/>
      <c r="S993" s="1"/>
      <c r="T993" s="1"/>
      <c r="U993" s="1"/>
      <c r="V993" s="1"/>
      <c r="W993" s="1"/>
      <c r="X993" s="1"/>
      <c r="Y993" s="1"/>
      <c r="Z993" s="1"/>
    </row>
    <row r="994" spans="1:26" ht="15.75" customHeight="1" x14ac:dyDescent="0.2">
      <c r="A994" s="1"/>
      <c r="B994" s="1"/>
      <c r="C994" s="1"/>
      <c r="D994" s="1"/>
      <c r="E994" s="2"/>
      <c r="F994" s="2"/>
      <c r="G994" s="1"/>
      <c r="H994" s="1"/>
      <c r="I994" s="1"/>
      <c r="J994" s="1"/>
      <c r="K994" s="2"/>
      <c r="L994" s="2"/>
      <c r="M994" s="2"/>
      <c r="N994" s="2"/>
      <c r="O994" s="25"/>
      <c r="P994" s="1"/>
      <c r="Q994" s="1"/>
      <c r="R994" s="1"/>
      <c r="S994" s="1"/>
      <c r="T994" s="1"/>
      <c r="U994" s="1"/>
      <c r="V994" s="1"/>
      <c r="W994" s="1"/>
      <c r="X994" s="1"/>
      <c r="Y994" s="1"/>
      <c r="Z994" s="1"/>
    </row>
    <row r="995" spans="1:26" ht="15.75" customHeight="1" x14ac:dyDescent="0.2">
      <c r="A995" s="1"/>
      <c r="B995" s="1"/>
      <c r="C995" s="1"/>
      <c r="D995" s="1"/>
      <c r="E995" s="2"/>
      <c r="F995" s="2"/>
      <c r="G995" s="1"/>
      <c r="H995" s="1"/>
      <c r="I995" s="1"/>
      <c r="J995" s="1"/>
      <c r="K995" s="2"/>
      <c r="L995" s="2"/>
      <c r="M995" s="2"/>
      <c r="N995" s="2"/>
      <c r="O995" s="25"/>
      <c r="P995" s="1"/>
      <c r="Q995" s="1"/>
      <c r="R995" s="1"/>
      <c r="S995" s="1"/>
      <c r="T995" s="1"/>
      <c r="U995" s="1"/>
      <c r="V995" s="1"/>
      <c r="W995" s="1"/>
      <c r="X995" s="1"/>
      <c r="Y995" s="1"/>
      <c r="Z995" s="1"/>
    </row>
    <row r="996" spans="1:26" ht="15.75" customHeight="1" x14ac:dyDescent="0.2">
      <c r="A996" s="1"/>
      <c r="B996" s="1"/>
      <c r="C996" s="1"/>
      <c r="D996" s="1"/>
      <c r="E996" s="2"/>
      <c r="F996" s="2"/>
      <c r="G996" s="1"/>
      <c r="H996" s="1"/>
      <c r="I996" s="1"/>
      <c r="J996" s="1"/>
      <c r="K996" s="2"/>
      <c r="L996" s="2"/>
      <c r="M996" s="2"/>
      <c r="N996" s="2"/>
      <c r="O996" s="25"/>
      <c r="P996" s="1"/>
      <c r="Q996" s="1"/>
      <c r="R996" s="1"/>
      <c r="S996" s="1"/>
      <c r="T996" s="1"/>
      <c r="U996" s="1"/>
      <c r="V996" s="1"/>
      <c r="W996" s="1"/>
      <c r="X996" s="1"/>
      <c r="Y996" s="1"/>
      <c r="Z996" s="1"/>
    </row>
    <row r="997" spans="1:26" ht="15.75" customHeight="1" x14ac:dyDescent="0.2">
      <c r="A997" s="1"/>
      <c r="B997" s="1"/>
      <c r="C997" s="1"/>
      <c r="D997" s="1"/>
      <c r="E997" s="2"/>
      <c r="F997" s="2"/>
      <c r="G997" s="1"/>
      <c r="H997" s="1"/>
      <c r="I997" s="1"/>
      <c r="J997" s="1"/>
      <c r="K997" s="2"/>
      <c r="L997" s="2"/>
      <c r="M997" s="2"/>
      <c r="N997" s="2"/>
      <c r="O997" s="25"/>
      <c r="P997" s="1"/>
      <c r="Q997" s="1"/>
      <c r="R997" s="1"/>
      <c r="S997" s="1"/>
      <c r="T997" s="1"/>
      <c r="U997" s="1"/>
      <c r="V997" s="1"/>
      <c r="W997" s="1"/>
      <c r="X997" s="1"/>
      <c r="Y997" s="1"/>
      <c r="Z997" s="1"/>
    </row>
    <row r="998" spans="1:26" ht="15.75" customHeight="1" x14ac:dyDescent="0.2">
      <c r="A998" s="1"/>
      <c r="B998" s="1"/>
      <c r="C998" s="1"/>
      <c r="D998" s="1"/>
      <c r="E998" s="2"/>
      <c r="F998" s="2"/>
      <c r="G998" s="1"/>
      <c r="H998" s="1"/>
      <c r="I998" s="1"/>
      <c r="J998" s="1"/>
      <c r="K998" s="2"/>
      <c r="L998" s="2"/>
      <c r="M998" s="2"/>
      <c r="N998" s="2"/>
      <c r="O998" s="25"/>
      <c r="P998" s="1"/>
      <c r="Q998" s="1"/>
      <c r="R998" s="1"/>
      <c r="S998" s="1"/>
      <c r="T998" s="1"/>
      <c r="U998" s="1"/>
      <c r="V998" s="1"/>
      <c r="W998" s="1"/>
      <c r="X998" s="1"/>
      <c r="Y998" s="1"/>
      <c r="Z998" s="1"/>
    </row>
    <row r="999" spans="1:26" ht="15.75" customHeight="1" x14ac:dyDescent="0.2">
      <c r="A999" s="1"/>
      <c r="B999" s="1"/>
      <c r="C999" s="1"/>
      <c r="D999" s="1"/>
      <c r="E999" s="2"/>
      <c r="F999" s="2"/>
      <c r="G999" s="1"/>
      <c r="H999" s="1"/>
      <c r="I999" s="1"/>
      <c r="J999" s="1"/>
      <c r="K999" s="2"/>
      <c r="L999" s="2"/>
      <c r="M999" s="2"/>
      <c r="N999" s="2"/>
      <c r="O999" s="25"/>
      <c r="P999" s="1"/>
      <c r="Q999" s="1"/>
      <c r="R999" s="1"/>
      <c r="S999" s="1"/>
      <c r="T999" s="1"/>
      <c r="U999" s="1"/>
      <c r="V999" s="1"/>
      <c r="W999" s="1"/>
      <c r="X999" s="1"/>
      <c r="Y999" s="1"/>
      <c r="Z999" s="1"/>
    </row>
    <row r="1000" spans="1:26" ht="15.75" customHeight="1" x14ac:dyDescent="0.2">
      <c r="A1000" s="1"/>
      <c r="B1000" s="1"/>
      <c r="C1000" s="1"/>
      <c r="D1000" s="1"/>
      <c r="E1000" s="2"/>
      <c r="F1000" s="2"/>
      <c r="G1000" s="1"/>
      <c r="H1000" s="1"/>
      <c r="I1000" s="1"/>
      <c r="J1000" s="1"/>
      <c r="K1000" s="2"/>
      <c r="L1000" s="2"/>
      <c r="M1000" s="2"/>
      <c r="N1000" s="2"/>
      <c r="O1000" s="25"/>
      <c r="P1000" s="1"/>
      <c r="Q1000" s="1"/>
      <c r="R1000" s="1"/>
      <c r="S1000" s="1"/>
      <c r="T1000" s="1"/>
      <c r="U1000" s="1"/>
      <c r="V1000" s="1"/>
      <c r="W1000" s="1"/>
      <c r="X1000" s="1"/>
      <c r="Y1000" s="1"/>
      <c r="Z1000" s="1"/>
    </row>
  </sheetData>
  <autoFilter ref="S1:S263" xr:uid="{00000000-0009-0000-0000-000005000000}"/>
  <mergeCells count="8">
    <mergeCell ref="L5:M5"/>
    <mergeCell ref="N5:N6"/>
    <mergeCell ref="O5:O6"/>
    <mergeCell ref="D2:E2"/>
    <mergeCell ref="D3:E3"/>
    <mergeCell ref="E5:F5"/>
    <mergeCell ref="G5:H5"/>
    <mergeCell ref="I5:J5"/>
  </mergeCell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'Z3 CONDITION VALUE'!$A$3:$A$5</xm:f>
          </x14:formula1>
          <xm:sqref>I7:I254</xm:sqref>
        </x14:dataValidation>
        <x14:dataValidation type="list" allowBlank="1" showErrorMessage="1" xr:uid="{00000000-0002-0000-0500-000001000000}">
          <x14:formula1>
            <xm:f>'Z1 HAB CLASS'!$D$21:$D$35</xm:f>
          </x14:formula1>
          <xm:sqref>E7:E254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1000"/>
  <sheetViews>
    <sheetView workbookViewId="0"/>
  </sheetViews>
  <sheetFormatPr baseColWidth="10" defaultColWidth="14.5" defaultRowHeight="15" customHeight="1" x14ac:dyDescent="0.2"/>
  <cols>
    <col min="1" max="1" width="2.33203125" customWidth="1"/>
    <col min="2" max="2" width="2.6640625" customWidth="1"/>
    <col min="3" max="3" width="2.33203125" customWidth="1"/>
    <col min="4" max="4" width="12.33203125" customWidth="1"/>
    <col min="5" max="5" width="27" customWidth="1"/>
    <col min="6" max="6" width="15.33203125" customWidth="1"/>
    <col min="7" max="7" width="14.33203125" customWidth="1"/>
    <col min="8" max="8" width="37" customWidth="1"/>
    <col min="9" max="9" width="40" customWidth="1"/>
    <col min="10" max="10" width="34.5" customWidth="1"/>
    <col min="11" max="11" width="42" customWidth="1"/>
    <col min="12" max="12" width="9.1640625" customWidth="1"/>
    <col min="13" max="13" width="15.1640625" customWidth="1"/>
    <col min="14" max="17" width="20" customWidth="1"/>
    <col min="18" max="18" width="24.33203125" customWidth="1"/>
    <col min="19" max="19" width="24.5" customWidth="1"/>
    <col min="20" max="20" width="31.83203125" customWidth="1"/>
    <col min="21" max="22" width="20.33203125" customWidth="1"/>
    <col min="23" max="23" width="13.5" customWidth="1"/>
    <col min="24" max="24" width="75.6640625" customWidth="1"/>
    <col min="25" max="25" width="9.1640625" customWidth="1"/>
    <col min="26" max="26" width="9.1640625" hidden="1" customWidth="1"/>
    <col min="27" max="46" width="9.1640625" customWidth="1"/>
  </cols>
  <sheetData>
    <row r="1" spans="1:46" ht="30" customHeight="1" x14ac:dyDescent="0.2">
      <c r="A1" s="1"/>
      <c r="B1" s="1"/>
      <c r="C1" s="1"/>
      <c r="D1" s="1"/>
      <c r="E1" s="2"/>
      <c r="F1" s="1"/>
      <c r="G1" s="1"/>
      <c r="H1" s="1"/>
      <c r="I1" s="1"/>
      <c r="J1" s="2"/>
      <c r="K1" s="2"/>
      <c r="L1" s="24"/>
      <c r="M1" s="1"/>
      <c r="N1" s="1"/>
      <c r="O1" s="1"/>
      <c r="P1" s="1"/>
      <c r="Q1" s="70"/>
      <c r="R1" s="70"/>
      <c r="S1" s="70"/>
      <c r="T1" s="1"/>
      <c r="U1" s="1"/>
      <c r="V1" s="1"/>
      <c r="W1" s="24"/>
      <c r="X1" s="25"/>
      <c r="Y1" s="1"/>
      <c r="Z1" s="1">
        <v>1</v>
      </c>
      <c r="AA1" s="1"/>
      <c r="AB1" s="1"/>
      <c r="AC1" s="1"/>
      <c r="AD1" s="1"/>
      <c r="AE1" s="1"/>
      <c r="AF1" s="1"/>
      <c r="AG1" s="1"/>
      <c r="AH1" s="1"/>
      <c r="AI1" s="1"/>
      <c r="AJ1" s="1"/>
      <c r="AK1" s="1"/>
      <c r="AL1" s="1"/>
      <c r="AM1" s="1"/>
      <c r="AN1" s="1"/>
      <c r="AO1" s="1"/>
      <c r="AP1" s="1"/>
      <c r="AQ1" s="1"/>
      <c r="AR1" s="1"/>
      <c r="AS1" s="1"/>
      <c r="AT1" s="1"/>
    </row>
    <row r="2" spans="1:46" ht="30" customHeight="1" x14ac:dyDescent="0.2">
      <c r="A2" s="1"/>
      <c r="B2" s="1"/>
      <c r="C2" s="1"/>
      <c r="D2" s="689" t="s">
        <v>49</v>
      </c>
      <c r="E2" s="668"/>
      <c r="F2" s="619"/>
      <c r="G2" s="1"/>
      <c r="H2" s="1"/>
      <c r="I2" s="1"/>
      <c r="J2" s="2"/>
      <c r="K2" s="2"/>
      <c r="L2" s="24"/>
      <c r="M2" s="1"/>
      <c r="N2" s="1"/>
      <c r="O2" s="1"/>
      <c r="P2" s="1"/>
      <c r="Q2" s="3"/>
      <c r="R2" s="3"/>
      <c r="S2" s="3"/>
      <c r="T2" s="1"/>
      <c r="U2" s="1"/>
      <c r="V2" s="1"/>
      <c r="W2" s="24"/>
      <c r="X2" s="25"/>
      <c r="Y2" s="1"/>
      <c r="Z2" s="1">
        <v>1</v>
      </c>
      <c r="AA2" s="1"/>
      <c r="AB2" s="1"/>
      <c r="AC2" s="1"/>
      <c r="AD2" s="1"/>
      <c r="AE2" s="1"/>
      <c r="AF2" s="1"/>
      <c r="AG2" s="1"/>
      <c r="AH2" s="1"/>
      <c r="AI2" s="1"/>
      <c r="AJ2" s="1"/>
      <c r="AK2" s="1"/>
      <c r="AL2" s="1"/>
      <c r="AM2" s="1"/>
      <c r="AN2" s="1"/>
      <c r="AO2" s="1"/>
      <c r="AP2" s="1"/>
      <c r="AQ2" s="1"/>
      <c r="AR2" s="1"/>
      <c r="AS2" s="1"/>
      <c r="AT2" s="1"/>
    </row>
    <row r="3" spans="1:46" ht="30" customHeight="1" x14ac:dyDescent="0.2">
      <c r="A3" s="1"/>
      <c r="B3" s="1"/>
      <c r="C3" s="1"/>
      <c r="D3" s="690" t="s">
        <v>83</v>
      </c>
      <c r="E3" s="627"/>
      <c r="F3" s="617"/>
      <c r="G3" s="1"/>
      <c r="H3" s="1"/>
      <c r="I3" s="1"/>
      <c r="J3" s="2"/>
      <c r="K3" s="2"/>
      <c r="L3" s="24"/>
      <c r="M3" s="1"/>
      <c r="N3" s="1"/>
      <c r="O3" s="1"/>
      <c r="P3" s="1"/>
      <c r="Q3" s="3"/>
      <c r="R3" s="3"/>
      <c r="S3" s="3"/>
      <c r="T3" s="1"/>
      <c r="U3" s="1"/>
      <c r="V3" s="1"/>
      <c r="W3" s="24"/>
      <c r="X3" s="25"/>
      <c r="Y3" s="1"/>
      <c r="Z3" s="1">
        <v>1</v>
      </c>
      <c r="AA3" s="1"/>
      <c r="AB3" s="1"/>
      <c r="AC3" s="1"/>
      <c r="AD3" s="1"/>
      <c r="AE3" s="1"/>
      <c r="AF3" s="1"/>
      <c r="AG3" s="1"/>
      <c r="AH3" s="1"/>
      <c r="AI3" s="1"/>
      <c r="AJ3" s="1"/>
      <c r="AK3" s="1"/>
      <c r="AL3" s="1"/>
      <c r="AM3" s="1"/>
      <c r="AN3" s="1"/>
      <c r="AO3" s="1"/>
      <c r="AP3" s="1"/>
      <c r="AQ3" s="1"/>
      <c r="AR3" s="1"/>
      <c r="AS3" s="1"/>
      <c r="AT3" s="1"/>
    </row>
    <row r="4" spans="1:46" ht="30" customHeight="1" x14ac:dyDescent="0.2">
      <c r="A4" s="70"/>
      <c r="B4" s="70"/>
      <c r="C4" s="70"/>
      <c r="D4" s="70"/>
      <c r="E4" s="24"/>
      <c r="F4" s="24"/>
      <c r="G4" s="24"/>
      <c r="H4" s="70"/>
      <c r="I4" s="72"/>
      <c r="J4" s="24"/>
      <c r="K4" s="24"/>
      <c r="L4" s="24"/>
      <c r="M4" s="70"/>
      <c r="N4" s="70"/>
      <c r="O4" s="70"/>
      <c r="P4" s="70"/>
      <c r="Q4" s="70"/>
      <c r="R4" s="70"/>
      <c r="S4" s="70"/>
      <c r="T4" s="24"/>
      <c r="U4" s="24"/>
      <c r="V4" s="24"/>
      <c r="W4" s="24"/>
      <c r="X4" s="72"/>
      <c r="Y4" s="70"/>
      <c r="Z4" s="1">
        <v>1</v>
      </c>
      <c r="AA4" s="70"/>
      <c r="AB4" s="70"/>
      <c r="AC4" s="70"/>
      <c r="AD4" s="70"/>
      <c r="AE4" s="70"/>
      <c r="AF4" s="70"/>
      <c r="AG4" s="70"/>
      <c r="AH4" s="70"/>
      <c r="AI4" s="70"/>
      <c r="AJ4" s="70"/>
      <c r="AK4" s="70"/>
      <c r="AL4" s="70"/>
      <c r="AM4" s="70"/>
      <c r="AN4" s="70"/>
      <c r="AO4" s="70"/>
      <c r="AP4" s="70"/>
      <c r="AQ4" s="70"/>
      <c r="AR4" s="70"/>
      <c r="AS4" s="70"/>
      <c r="AT4" s="70"/>
    </row>
    <row r="5" spans="1:46" ht="45.75" customHeight="1" x14ac:dyDescent="0.2">
      <c r="A5" s="70"/>
      <c r="B5" s="70"/>
      <c r="C5" s="70"/>
      <c r="D5" s="152"/>
      <c r="E5" s="688" t="s">
        <v>27</v>
      </c>
      <c r="F5" s="627"/>
      <c r="G5" s="627"/>
      <c r="H5" s="617"/>
      <c r="I5" s="679" t="s">
        <v>30</v>
      </c>
      <c r="J5" s="688" t="s">
        <v>51</v>
      </c>
      <c r="K5" s="615"/>
      <c r="L5" s="688" t="s">
        <v>84</v>
      </c>
      <c r="M5" s="627"/>
      <c r="N5" s="627"/>
      <c r="O5" s="627"/>
      <c r="P5" s="617"/>
      <c r="Q5" s="688" t="s">
        <v>53</v>
      </c>
      <c r="R5" s="627"/>
      <c r="S5" s="617"/>
      <c r="T5" s="152" t="s">
        <v>54</v>
      </c>
      <c r="U5" s="679" t="s">
        <v>55</v>
      </c>
      <c r="V5" s="679" t="s">
        <v>56</v>
      </c>
      <c r="W5" s="679" t="s">
        <v>85</v>
      </c>
      <c r="X5" s="679" t="s">
        <v>58</v>
      </c>
      <c r="Y5" s="70"/>
      <c r="Z5" s="1">
        <v>1</v>
      </c>
      <c r="AA5" s="70"/>
      <c r="AB5" s="70"/>
      <c r="AC5" s="70"/>
      <c r="AD5" s="70"/>
      <c r="AE5" s="70"/>
      <c r="AF5" s="70"/>
      <c r="AG5" s="70"/>
      <c r="AH5" s="70"/>
      <c r="AI5" s="70"/>
      <c r="AJ5" s="70"/>
      <c r="AK5" s="70"/>
      <c r="AL5" s="70"/>
      <c r="AM5" s="70"/>
      <c r="AN5" s="70"/>
      <c r="AO5" s="70"/>
      <c r="AP5" s="70"/>
      <c r="AQ5" s="70"/>
      <c r="AR5" s="70"/>
      <c r="AS5" s="70"/>
      <c r="AT5" s="70"/>
    </row>
    <row r="6" spans="1:46" ht="30" customHeight="1" x14ac:dyDescent="0.2">
      <c r="A6" s="70"/>
      <c r="B6" s="70"/>
      <c r="C6" s="70"/>
      <c r="D6" s="180" t="s">
        <v>59</v>
      </c>
      <c r="E6" s="157" t="s">
        <v>60</v>
      </c>
      <c r="F6" s="156" t="s">
        <v>61</v>
      </c>
      <c r="G6" s="181" t="s">
        <v>62</v>
      </c>
      <c r="H6" s="153" t="s">
        <v>63</v>
      </c>
      <c r="I6" s="666"/>
      <c r="J6" s="182" t="s">
        <v>28</v>
      </c>
      <c r="K6" s="158" t="s">
        <v>29</v>
      </c>
      <c r="L6" s="158" t="s">
        <v>64</v>
      </c>
      <c r="M6" s="158" t="s">
        <v>28</v>
      </c>
      <c r="N6" s="181" t="s">
        <v>61</v>
      </c>
      <c r="O6" s="181" t="s">
        <v>29</v>
      </c>
      <c r="P6" s="181" t="s">
        <v>62</v>
      </c>
      <c r="Q6" s="183" t="s">
        <v>66</v>
      </c>
      <c r="R6" s="158" t="s">
        <v>67</v>
      </c>
      <c r="S6" s="183" t="s">
        <v>68</v>
      </c>
      <c r="T6" s="184" t="s">
        <v>69</v>
      </c>
      <c r="U6" s="666"/>
      <c r="V6" s="666"/>
      <c r="W6" s="666"/>
      <c r="X6" s="666"/>
      <c r="Y6" s="70"/>
      <c r="Z6" s="1">
        <v>1</v>
      </c>
      <c r="AA6" s="70"/>
      <c r="AB6" s="70"/>
      <c r="AC6" s="70"/>
      <c r="AD6" s="70"/>
      <c r="AE6" s="70"/>
      <c r="AF6" s="70"/>
      <c r="AG6" s="70"/>
      <c r="AH6" s="70"/>
      <c r="AI6" s="70"/>
      <c r="AJ6" s="70"/>
      <c r="AK6" s="70"/>
      <c r="AL6" s="70"/>
      <c r="AM6" s="70"/>
      <c r="AN6" s="70"/>
      <c r="AO6" s="70"/>
      <c r="AP6" s="70"/>
      <c r="AQ6" s="70"/>
      <c r="AR6" s="70"/>
      <c r="AS6" s="70"/>
      <c r="AT6" s="70"/>
    </row>
    <row r="7" spans="1:46" ht="30" customHeight="1" x14ac:dyDescent="0.2">
      <c r="A7" s="72"/>
      <c r="B7" s="72"/>
      <c r="C7" s="72"/>
      <c r="D7" s="185">
        <f>'A1 Baseline - Terrestrial'!D8</f>
        <v>1</v>
      </c>
      <c r="E7" s="85" t="str">
        <f>IF(OR('B1 Baseline - FW'!E8="",'B1 Baseline - FW'!O8=0), "",'B1 Baseline - FW'!E8)</f>
        <v/>
      </c>
      <c r="F7" s="93" t="str">
        <f>IF(E7="","",'B1 Baseline - FW'!H8)</f>
        <v/>
      </c>
      <c r="G7" s="186" t="str">
        <f>IF(E7="","",'B1 Baseline - FW'!J8)</f>
        <v/>
      </c>
      <c r="H7" s="187"/>
      <c r="I7" s="188" t="str">
        <f>IF(E7="","",'B1 Baseline - FW'!K8)</f>
        <v/>
      </c>
      <c r="J7" s="185" t="str">
        <f>IF(E7="","",IF(AND(E7=H7,G7&gt;=P7),"Error - No Enhancement",IF(AND(E7=H7,G7&lt;P7),"Acceptable",IF(F7&gt;N7,"Trading Down - Unacceptable Change",IF(F7=N7,"Error - No Enhancement",'B1 Baseline - FW'!G8&amp;" - "&amp;IFERROR(VLOOKUP(H7,'Z1 HAB CLASS'!$D$4:$E$45,2,FALSE),""))))))</f>
        <v/>
      </c>
      <c r="K7" s="84" t="str">
        <f>IF(E7="","",IF(AND(E7=H7, G7&gt;=P7), "Error - No Enhancement", IF(AND(E7=H7,G7&lt;P7), 'B1 Baseline - FW'!I8&amp;" - "&amp;'B3 Enhancement - FW'!O7, IF(F7&gt;N7, "Trading Down - Unacceptable Change", IF(AND(F7=N7, G7=P7), "Error - No Enhancement", IF(AND(F7=N7, G7&gt;P7), "Error - Cannot reduce condition", IF(AND(E7&lt;&gt;H7,F7&lt;N7),"Lower Distinctiveness Habitat"&amp;" - "&amp;O7, 'B1 Baseline - FW'!I8&amp;" - "&amp;'B3 Enhancement - FW'!O7)))))))</f>
        <v/>
      </c>
      <c r="L7" s="189" t="str">
        <f>IF(E7="","",'B1 Baseline - FW'!O8)</f>
        <v/>
      </c>
      <c r="M7" s="93" t="str">
        <f>IFERROR(VLOOKUP(H7,'Z1 HAB CLASS'!$D$4:$E$45,2,FALSE)," ")</f>
        <v xml:space="preserve"> </v>
      </c>
      <c r="N7" s="93" t="str">
        <f>IFERROR(VLOOKUP(M7,'Z1 HAB CLASS'!$L$3:$N$9,2,FALSE)," ")</f>
        <v xml:space="preserve"> </v>
      </c>
      <c r="O7" s="190"/>
      <c r="P7" s="186" t="str">
        <f>IFERROR(VLOOKUP(O7,'Z3 CONDITION VALUE'!$A$3:$B$5,2,FALSE)," ")</f>
        <v xml:space="preserve"> </v>
      </c>
      <c r="Q7" s="191" t="str">
        <f>IF(OR('B1 Baseline - FW'!E8="", 'B1 Baseline - FW'!O8=0),"",'B1 Baseline - FW'!I8&amp;"")</f>
        <v/>
      </c>
      <c r="R7" s="93" t="e">
        <f t="shared" ref="R7:R254" ca="1" si="0">_xludf.TEXTJOIN("/",TRUE,E7,Q7)</f>
        <v>#NAME?</v>
      </c>
      <c r="S7" s="84" t="e">
        <f t="shared" ref="S7:S254" ca="1" si="1">_xludf.TEXTJOIN("/",TRUE,H7,O7)</f>
        <v>#NAME?</v>
      </c>
      <c r="T7" s="185" t="e">
        <f t="array" aca="1" ref="T7" ca="1">IF(OR(R7="",S7=""),"",INDEX('Z8 TARGET ENH'!$F$6:$EO$145,_xludf.XMATCH(R7,'Z8 TARGET ENH'!$B$6:$B$145),_xludf.XMATCH(S7,'Z8 TARGET ENH'!$F$2:$EO$2)))</f>
        <v>#NAME?</v>
      </c>
      <c r="U7" s="84" t="str">
        <f>IF(E7="","",VLOOKUP(H7,'Z8 TARGET ENH'!$FH$7:$FJ$38,2,FALSE))</f>
        <v/>
      </c>
      <c r="V7" s="191" t="str">
        <f>IF(E7="","",VLOOKUP(H7,'Z8 TARGET ENH'!$FH$7:$FJ$38,3,FALSE))</f>
        <v/>
      </c>
      <c r="W7" s="192" t="str">
        <f t="shared" ref="W7:W254" si="2">IF(E7="","",IF(T7="Not possible",0,IFERROR(L7*N7*P7-L7*F7*G7*U7+L7*F7*G7, "Error")))</f>
        <v/>
      </c>
      <c r="X7" s="193"/>
      <c r="Y7" s="72"/>
      <c r="Z7" s="72">
        <f t="shared" ref="Z7:Z254" si="3">IF(E7="",0,1)</f>
        <v>0</v>
      </c>
      <c r="AA7" s="72"/>
      <c r="AB7" s="72"/>
      <c r="AC7" s="72"/>
      <c r="AD7" s="72"/>
      <c r="AE7" s="72"/>
      <c r="AF7" s="72"/>
      <c r="AG7" s="72"/>
      <c r="AH7" s="72"/>
      <c r="AI7" s="72"/>
      <c r="AJ7" s="72"/>
      <c r="AK7" s="72"/>
      <c r="AL7" s="72"/>
      <c r="AM7" s="72"/>
      <c r="AN7" s="72"/>
      <c r="AO7" s="72"/>
      <c r="AP7" s="72"/>
      <c r="AQ7" s="72"/>
      <c r="AR7" s="72"/>
      <c r="AS7" s="72"/>
      <c r="AT7" s="72"/>
    </row>
    <row r="8" spans="1:46" ht="30" customHeight="1" x14ac:dyDescent="0.2">
      <c r="A8" s="72"/>
      <c r="B8" s="72"/>
      <c r="C8" s="72"/>
      <c r="D8" s="194">
        <f>'A1 Baseline - Terrestrial'!D9</f>
        <v>2</v>
      </c>
      <c r="E8" s="85" t="str">
        <f>IF(OR('B1 Baseline - FW'!E9="",'B1 Baseline - FW'!O9=0), "",'B1 Baseline - FW'!E9)</f>
        <v/>
      </c>
      <c r="F8" s="195" t="str">
        <f>IF(E8="","",'B1 Baseline - FW'!H9)</f>
        <v/>
      </c>
      <c r="G8" s="196" t="str">
        <f>IF(E8="","",'B1 Baseline - FW'!J9)</f>
        <v/>
      </c>
      <c r="H8" s="197"/>
      <c r="I8" s="198" t="str">
        <f>IF(E8="","",'B1 Baseline - FW'!K9)</f>
        <v/>
      </c>
      <c r="J8" s="199" t="str">
        <f>IF(E8="","",IF(AND(E8=H8,G8&gt;=P8),"Error - No Enhancement",IF(AND(E8=H8,G8&lt;P8),"Acceptable",IF(F8&gt;N8,"Trading Down - Unacceptable Change",IF(F8=N8,"Error - No Enhancement",'B1 Baseline - FW'!G9&amp;" - "&amp;IFERROR(VLOOKUP(H8,'Z1 HAB CLASS'!$D$4:$E$45,2,FALSE),""))))))</f>
        <v/>
      </c>
      <c r="K8" s="99" t="str">
        <f>IF(E8="","",IF(AND(E8=H8, G8&gt;=P8), "Error - No Enhancement", IF(AND(E8=H8,G8&lt;P8), 'B1 Baseline - FW'!I9&amp;" - "&amp;'B3 Enhancement - FW'!O8, IF(F8&gt;N8, "Trading Down - Unacceptable Change", IF(AND(F8=N8, G8=P8), "Error - No Enhancement", IF(AND(F8=N8, G8&gt;P8), "Error - Cannot reduce condition", IF(AND(E8&lt;&gt;H8,F8&lt;N8),"Lower Distinctiveness Habitat"&amp;" - "&amp;O8, 'B1 Baseline - FW'!I9&amp;" - "&amp;'B3 Enhancement - FW'!O8)))))))</f>
        <v/>
      </c>
      <c r="L8" s="200" t="str">
        <f>IF(E8="","",'B1 Baseline - FW'!O9)</f>
        <v/>
      </c>
      <c r="M8" s="195" t="str">
        <f>IFERROR(VLOOKUP(H8,'Z1 HAB CLASS'!$D$4:$E$45,2,FALSE)," ")</f>
        <v xml:space="preserve"> </v>
      </c>
      <c r="N8" s="105" t="str">
        <f>IFERROR(VLOOKUP(M8,'Z1 HAB CLASS'!$L$3:$N$9,2,FALSE)," ")</f>
        <v xml:space="preserve"> </v>
      </c>
      <c r="O8" s="201"/>
      <c r="P8" s="196" t="str">
        <f>IFERROR(VLOOKUP(O8,'Z3 CONDITION VALUE'!$A$3:$B$5,2,FALSE)," ")</f>
        <v xml:space="preserve"> </v>
      </c>
      <c r="Q8" s="202" t="str">
        <f>IF(OR('B1 Baseline - FW'!E9="", 'B1 Baseline - FW'!O9=0),"",'B1 Baseline - FW'!I9&amp;"")</f>
        <v/>
      </c>
      <c r="R8" s="105" t="e">
        <f t="shared" ca="1" si="0"/>
        <v>#NAME?</v>
      </c>
      <c r="S8" s="99" t="e">
        <f t="shared" ca="1" si="1"/>
        <v>#NAME?</v>
      </c>
      <c r="T8" s="199" t="e">
        <f t="array" aca="1" ref="T8" ca="1">IF(OR(R8="",S8=""),"",INDEX('Z8 TARGET ENH'!$F$6:$EO$145,_xludf.XMATCH(R8,'Z8 TARGET ENH'!$B$6:$B$145),_xludf.XMATCH(S8,'Z8 TARGET ENH'!$F$2:$EO$2)))</f>
        <v>#NAME?</v>
      </c>
      <c r="U8" s="99" t="str">
        <f>IF(E8="","",VLOOKUP(H8,'Z8 TARGET ENH'!$FH$7:$FJ$38,2,FALSE))</f>
        <v/>
      </c>
      <c r="V8" s="202" t="str">
        <f>IF(E8="","",VLOOKUP(H8,'Z8 TARGET ENH'!$FH$7:$FJ$38,3,FALSE))</f>
        <v/>
      </c>
      <c r="W8" s="203" t="str">
        <f t="shared" si="2"/>
        <v/>
      </c>
      <c r="X8" s="204"/>
      <c r="Y8" s="72"/>
      <c r="Z8" s="72">
        <f t="shared" si="3"/>
        <v>0</v>
      </c>
      <c r="AA8" s="72"/>
      <c r="AB8" s="72"/>
      <c r="AC8" s="72"/>
      <c r="AD8" s="72"/>
      <c r="AE8" s="72"/>
      <c r="AF8" s="72"/>
      <c r="AG8" s="72"/>
      <c r="AH8" s="72"/>
      <c r="AI8" s="72"/>
      <c r="AJ8" s="72"/>
      <c r="AK8" s="72"/>
      <c r="AL8" s="72"/>
      <c r="AM8" s="72"/>
      <c r="AN8" s="72"/>
      <c r="AO8" s="72"/>
      <c r="AP8" s="72"/>
      <c r="AQ8" s="72"/>
      <c r="AR8" s="72"/>
      <c r="AS8" s="72"/>
      <c r="AT8" s="72"/>
    </row>
    <row r="9" spans="1:46" ht="30" customHeight="1" x14ac:dyDescent="0.2">
      <c r="A9" s="72"/>
      <c r="B9" s="72"/>
      <c r="C9" s="72"/>
      <c r="D9" s="194">
        <f>'A1 Baseline - Terrestrial'!D10</f>
        <v>3</v>
      </c>
      <c r="E9" s="85" t="str">
        <f>IF(OR('B1 Baseline - FW'!E10="",'B1 Baseline - FW'!O10=0), "",'B1 Baseline - FW'!E10)</f>
        <v/>
      </c>
      <c r="F9" s="195" t="str">
        <f>IF(E9="","",'B1 Baseline - FW'!H10)</f>
        <v/>
      </c>
      <c r="G9" s="196" t="str">
        <f>IF(E9="","",'B1 Baseline - FW'!J10)</f>
        <v/>
      </c>
      <c r="H9" s="197"/>
      <c r="I9" s="198" t="str">
        <f>IF(E9="","",'B1 Baseline - FW'!K10)</f>
        <v/>
      </c>
      <c r="J9" s="199" t="str">
        <f>IF(E9="","",IF(AND(E9=H9,G9&gt;=P9),"Error - No Enhancement",IF(AND(E9=H9,G9&lt;P9),"Acceptable",IF(F9&gt;N9,"Trading Down - Unacceptable Change",IF(F9=N9,"Error - No Enhancement",'B1 Baseline - FW'!G10&amp;" - "&amp;IFERROR(VLOOKUP(H9,'Z1 HAB CLASS'!$D$4:$E$45,2,FALSE),""))))))</f>
        <v/>
      </c>
      <c r="K9" s="99" t="str">
        <f>IF(E9="","",IF(AND(E9=H9, G9&gt;=P9), "Error - No Enhancement", IF(AND(E9=H9,G9&lt;P9), 'B1 Baseline - FW'!I10&amp;" - "&amp;'B3 Enhancement - FW'!O9, IF(F9&gt;N9, "Trading Down - Unacceptable Change", IF(AND(F9=N9, G9=P9), "Error - No Enhancement", IF(AND(F9=N9, G9&gt;P9), "Error - Cannot reduce condition", IF(AND(E9&lt;&gt;H9,F9&lt;N9),"Lower Distinctiveness Habitat"&amp;" - "&amp;O9, 'B1 Baseline - FW'!I10&amp;" - "&amp;'B3 Enhancement - FW'!O9)))))))</f>
        <v/>
      </c>
      <c r="L9" s="200" t="str">
        <f>IF(E9="","",'B1 Baseline - FW'!O10)</f>
        <v/>
      </c>
      <c r="M9" s="195" t="str">
        <f>IFERROR(VLOOKUP(H9,'Z1 HAB CLASS'!$D$4:$E$45,2,FALSE)," ")</f>
        <v xml:space="preserve"> </v>
      </c>
      <c r="N9" s="105" t="str">
        <f>IFERROR(VLOOKUP(M9,'Z1 HAB CLASS'!$L$3:$N$9,2,FALSE)," ")</f>
        <v xml:space="preserve"> </v>
      </c>
      <c r="O9" s="201"/>
      <c r="P9" s="196" t="str">
        <f>IFERROR(VLOOKUP(O9,'Z3 CONDITION VALUE'!$A$3:$B$5,2,FALSE)," ")</f>
        <v xml:space="preserve"> </v>
      </c>
      <c r="Q9" s="202" t="str">
        <f>IF(OR('B1 Baseline - FW'!E10="", 'B1 Baseline - FW'!O10=0),"",'B1 Baseline - FW'!I10&amp;"")</f>
        <v/>
      </c>
      <c r="R9" s="105" t="e">
        <f t="shared" ca="1" si="0"/>
        <v>#NAME?</v>
      </c>
      <c r="S9" s="99" t="e">
        <f t="shared" ca="1" si="1"/>
        <v>#NAME?</v>
      </c>
      <c r="T9" s="199" t="e">
        <f t="array" aca="1" ref="T9" ca="1">IF(OR(R9="",S9=""),"",INDEX('Z8 TARGET ENH'!$F$6:$EO$145,_xludf.XMATCH(R9,'Z8 TARGET ENH'!$B$6:$B$145),_xludf.XMATCH(S9,'Z8 TARGET ENH'!$F$2:$EO$2)))</f>
        <v>#NAME?</v>
      </c>
      <c r="U9" s="99" t="str">
        <f>IF(E9="","",VLOOKUP(H9,'Z8 TARGET ENH'!$FH$7:$FJ$38,2,FALSE))</f>
        <v/>
      </c>
      <c r="V9" s="202" t="str">
        <f>IF(E9="","",VLOOKUP(H9,'Z8 TARGET ENH'!$FH$7:$FJ$38,3,FALSE))</f>
        <v/>
      </c>
      <c r="W9" s="203" t="str">
        <f t="shared" si="2"/>
        <v/>
      </c>
      <c r="X9" s="204"/>
      <c r="Y9" s="72"/>
      <c r="Z9" s="72">
        <f t="shared" si="3"/>
        <v>0</v>
      </c>
      <c r="AA9" s="72"/>
      <c r="AB9" s="72"/>
      <c r="AC9" s="72"/>
      <c r="AD9" s="72"/>
      <c r="AE9" s="72"/>
      <c r="AF9" s="72"/>
      <c r="AG9" s="72"/>
      <c r="AH9" s="72"/>
      <c r="AI9" s="72"/>
      <c r="AJ9" s="72"/>
      <c r="AK9" s="72"/>
      <c r="AL9" s="72"/>
      <c r="AM9" s="72"/>
      <c r="AN9" s="72"/>
      <c r="AO9" s="72"/>
      <c r="AP9" s="72"/>
      <c r="AQ9" s="72"/>
      <c r="AR9" s="72"/>
      <c r="AS9" s="72"/>
      <c r="AT9" s="72"/>
    </row>
    <row r="10" spans="1:46" ht="30" customHeight="1" x14ac:dyDescent="0.2">
      <c r="A10" s="72"/>
      <c r="B10" s="72"/>
      <c r="C10" s="72"/>
      <c r="D10" s="194">
        <f>'A1 Baseline - Terrestrial'!D11</f>
        <v>4</v>
      </c>
      <c r="E10" s="85" t="str">
        <f>IF(OR('B1 Baseline - FW'!E11="",'B1 Baseline - FW'!O11=0), "",'B1 Baseline - FW'!E11)</f>
        <v/>
      </c>
      <c r="F10" s="195" t="str">
        <f>IF(E10="","",'B1 Baseline - FW'!H11)</f>
        <v/>
      </c>
      <c r="G10" s="196" t="str">
        <f>IF(E10="","",'B1 Baseline - FW'!J11)</f>
        <v/>
      </c>
      <c r="H10" s="197"/>
      <c r="I10" s="205"/>
      <c r="J10" s="199" t="str">
        <f>IF(E10="","",IF(AND(E10=H10,G10&gt;=P10),"Error - No Enhancement",IF(AND(E10=H10,G10&lt;P10),"Acceptable",IF(F10&gt;N10,"Trading Down - Unacceptable Change",IF(F10=N10,"Error - No Enhancement",'B1 Baseline - FW'!G11&amp;" - "&amp;IFERROR(VLOOKUP(H10,'Z1 HAB CLASS'!$D$4:$E$45,2,FALSE),""))))))</f>
        <v/>
      </c>
      <c r="K10" s="99" t="str">
        <f>IF(E10="","",IF(AND(E10=H10, G10&gt;=P10), "Error - No Enhancement", IF(AND(E10=H10,G10&lt;P10), 'B1 Baseline - FW'!I11&amp;" - "&amp;'B3 Enhancement - FW'!O10, IF(F10&gt;N10, "Trading Down - Unacceptable Change", IF(AND(F10=N10, G10=P10), "Error - No Enhancement", IF(AND(F10=N10, G10&gt;P10), "Error - Cannot reduce condition", IF(AND(E10&lt;&gt;H10,F10&lt;N10),"Lower Distinctiveness Habitat"&amp;" - "&amp;O10, 'B1 Baseline - FW'!I11&amp;" - "&amp;'B3 Enhancement - FW'!O10)))))))</f>
        <v/>
      </c>
      <c r="L10" s="200" t="str">
        <f>IF(E10="","",'B1 Baseline - FW'!O11)</f>
        <v/>
      </c>
      <c r="M10" s="195" t="str">
        <f>IFERROR(VLOOKUP(H10,'Z1 HAB CLASS'!$D$4:$E$45,2,FALSE)," ")</f>
        <v xml:space="preserve"> </v>
      </c>
      <c r="N10" s="105" t="str">
        <f>IFERROR(VLOOKUP(M10,'Z1 HAB CLASS'!$L$3:$N$9,2,FALSE)," ")</f>
        <v xml:space="preserve"> </v>
      </c>
      <c r="O10" s="201"/>
      <c r="P10" s="196" t="str">
        <f>IFERROR(VLOOKUP(O10,'Z3 CONDITION VALUE'!$A$3:$B$5,2,FALSE)," ")</f>
        <v xml:space="preserve"> </v>
      </c>
      <c r="Q10" s="202" t="str">
        <f>IF(OR('B1 Baseline - FW'!E11="", 'B1 Baseline - FW'!O11=0),"",'B1 Baseline - FW'!I11&amp;"")</f>
        <v/>
      </c>
      <c r="R10" s="105" t="e">
        <f t="shared" ca="1" si="0"/>
        <v>#NAME?</v>
      </c>
      <c r="S10" s="99" t="e">
        <f t="shared" ca="1" si="1"/>
        <v>#NAME?</v>
      </c>
      <c r="T10" s="199" t="e">
        <f t="array" aca="1" ref="T10" ca="1">IF(OR(R10="",S10=""),"",INDEX('Z8 TARGET ENH'!$F$6:$EO$145,_xludf.XMATCH(R10,'Z8 TARGET ENH'!$B$6:$B$145),_xludf.XMATCH(S10,'Z8 TARGET ENH'!$F$2:$EO$2)))</f>
        <v>#NAME?</v>
      </c>
      <c r="U10" s="99" t="str">
        <f>IF(E10="","",VLOOKUP(H10,'Z8 TARGET ENH'!$FH$7:$FJ$38,2,FALSE))</f>
        <v/>
      </c>
      <c r="V10" s="202" t="str">
        <f>IF(E10="","",VLOOKUP(H10,'Z8 TARGET ENH'!$FH$7:$FJ$38,3,FALSE))</f>
        <v/>
      </c>
      <c r="W10" s="203" t="str">
        <f t="shared" si="2"/>
        <v/>
      </c>
      <c r="X10" s="204"/>
      <c r="Y10" s="72"/>
      <c r="Z10" s="72">
        <f t="shared" si="3"/>
        <v>0</v>
      </c>
      <c r="AA10" s="72"/>
      <c r="AB10" s="72"/>
      <c r="AC10" s="72"/>
      <c r="AD10" s="72"/>
      <c r="AE10" s="72"/>
      <c r="AF10" s="72"/>
      <c r="AG10" s="72"/>
      <c r="AH10" s="72"/>
      <c r="AI10" s="72"/>
      <c r="AJ10" s="72"/>
      <c r="AK10" s="72"/>
      <c r="AL10" s="72"/>
      <c r="AM10" s="72"/>
      <c r="AN10" s="72"/>
      <c r="AO10" s="72"/>
      <c r="AP10" s="72"/>
      <c r="AQ10" s="72"/>
      <c r="AR10" s="72"/>
      <c r="AS10" s="72"/>
      <c r="AT10" s="72"/>
    </row>
    <row r="11" spans="1:46" ht="30" customHeight="1" x14ac:dyDescent="0.2">
      <c r="A11" s="72"/>
      <c r="B11" s="72"/>
      <c r="C11" s="72"/>
      <c r="D11" s="194">
        <f>'A1 Baseline - Terrestrial'!D12</f>
        <v>5</v>
      </c>
      <c r="E11" s="85" t="str">
        <f>IF(OR('B1 Baseline - FW'!E12="",'B1 Baseline - FW'!O12=0), "",'B1 Baseline - FW'!E12)</f>
        <v/>
      </c>
      <c r="F11" s="195" t="str">
        <f>IF(E11="","",'B1 Baseline - FW'!H12)</f>
        <v/>
      </c>
      <c r="G11" s="196" t="str">
        <f>IF(E11="","",'B1 Baseline - FW'!J12)</f>
        <v/>
      </c>
      <c r="H11" s="197"/>
      <c r="I11" s="205"/>
      <c r="J11" s="199" t="str">
        <f>IF(E11="","",IF(AND(E11=H11,G11&gt;=P11),"Error - No Enhancement",IF(AND(E11=H11,G11&lt;P11),"Acceptable",IF(F11&gt;N11,"Trading Down - Unacceptable Change",IF(F11=N11,"Error - No Enhancement",'B1 Baseline - FW'!G12&amp;" - "&amp;IFERROR(VLOOKUP(H11,'Z1 HAB CLASS'!$D$4:$E$45,2,FALSE),""))))))</f>
        <v/>
      </c>
      <c r="K11" s="99" t="str">
        <f>IF(E11="","",IF(AND(E11=H11, G11&gt;=P11), "Error - No Enhancement", IF(AND(E11=H11,G11&lt;P11), 'B1 Baseline - FW'!I12&amp;" - "&amp;'B3 Enhancement - FW'!O11, IF(F11&gt;N11, "Trading Down - Unacceptable Change", IF(AND(F11=N11, G11=P11), "Error - No Enhancement", IF(AND(F11=N11, G11&gt;P11), "Error - Cannot reduce condition", IF(AND(E11&lt;&gt;H11,F11&lt;N11),"Lower Distinctiveness Habitat"&amp;" - "&amp;O11, 'B1 Baseline - FW'!I12&amp;" - "&amp;'B3 Enhancement - FW'!O11)))))))</f>
        <v/>
      </c>
      <c r="L11" s="200" t="str">
        <f>IF(E11="","",'B1 Baseline - FW'!O12)</f>
        <v/>
      </c>
      <c r="M11" s="195" t="str">
        <f>IFERROR(VLOOKUP(H11,'Z1 HAB CLASS'!$D$4:$E$45,2,FALSE)," ")</f>
        <v xml:space="preserve"> </v>
      </c>
      <c r="N11" s="105" t="str">
        <f>IFERROR(VLOOKUP(M11,'Z1 HAB CLASS'!$L$3:$N$9,2,FALSE)," ")</f>
        <v xml:space="preserve"> </v>
      </c>
      <c r="O11" s="201"/>
      <c r="P11" s="196" t="str">
        <f>IFERROR(VLOOKUP(O11,'Z3 CONDITION VALUE'!$A$3:$B$5,2,FALSE)," ")</f>
        <v xml:space="preserve"> </v>
      </c>
      <c r="Q11" s="202" t="str">
        <f>IF(OR('B1 Baseline - FW'!E12="", 'B1 Baseline - FW'!O12=0),"",'B1 Baseline - FW'!I12&amp;"")</f>
        <v/>
      </c>
      <c r="R11" s="105" t="e">
        <f t="shared" ca="1" si="0"/>
        <v>#NAME?</v>
      </c>
      <c r="S11" s="99" t="e">
        <f t="shared" ca="1" si="1"/>
        <v>#NAME?</v>
      </c>
      <c r="T11" s="199" t="e">
        <f t="array" aca="1" ref="T11" ca="1">IF(OR(R11="",S11=""),"",INDEX('Z8 TARGET ENH'!$F$6:$EO$145,_xludf.XMATCH(R11,'Z8 TARGET ENH'!$B$6:$B$145),_xludf.XMATCH(S11,'Z8 TARGET ENH'!$F$2:$EO$2)))</f>
        <v>#NAME?</v>
      </c>
      <c r="U11" s="99" t="str">
        <f>IF(E11="","",VLOOKUP(H11,'Z8 TARGET ENH'!$FH$7:$FJ$38,2,FALSE))</f>
        <v/>
      </c>
      <c r="V11" s="202" t="str">
        <f>IF(E11="","",VLOOKUP(H11,'Z8 TARGET ENH'!$FH$7:$FJ$38,3,FALSE))</f>
        <v/>
      </c>
      <c r="W11" s="203" t="str">
        <f t="shared" si="2"/>
        <v/>
      </c>
      <c r="X11" s="204"/>
      <c r="Y11" s="72"/>
      <c r="Z11" s="72">
        <f t="shared" si="3"/>
        <v>0</v>
      </c>
      <c r="AA11" s="72"/>
      <c r="AB11" s="72"/>
      <c r="AC11" s="72"/>
      <c r="AD11" s="72"/>
      <c r="AE11" s="72"/>
      <c r="AF11" s="72"/>
      <c r="AG11" s="72"/>
      <c r="AH11" s="72"/>
      <c r="AI11" s="72"/>
      <c r="AJ11" s="72"/>
      <c r="AK11" s="72"/>
      <c r="AL11" s="72"/>
      <c r="AM11" s="72"/>
      <c r="AN11" s="72"/>
      <c r="AO11" s="72"/>
      <c r="AP11" s="72"/>
      <c r="AQ11" s="72"/>
      <c r="AR11" s="72"/>
      <c r="AS11" s="72"/>
      <c r="AT11" s="72"/>
    </row>
    <row r="12" spans="1:46" ht="30" customHeight="1" x14ac:dyDescent="0.2">
      <c r="A12" s="72"/>
      <c r="B12" s="72"/>
      <c r="C12" s="72"/>
      <c r="D12" s="194">
        <f>'A1 Baseline - Terrestrial'!D13</f>
        <v>6</v>
      </c>
      <c r="E12" s="85" t="str">
        <f>IF(OR('B1 Baseline - FW'!E13="",'B1 Baseline - FW'!O13=0), "",'B1 Baseline - FW'!E13)</f>
        <v/>
      </c>
      <c r="F12" s="195" t="str">
        <f>IF(E12="","",'B1 Baseline - FW'!H13)</f>
        <v/>
      </c>
      <c r="G12" s="196" t="str">
        <f>IF(E12="","",'B1 Baseline - FW'!J13)</f>
        <v/>
      </c>
      <c r="H12" s="197"/>
      <c r="I12" s="205"/>
      <c r="J12" s="199" t="str">
        <f>IF(E12="","",IF(AND(E12=H12,G12&gt;=P12),"Error - No Enhancement",IF(AND(E12=H12,G12&lt;P12),"Acceptable",IF(F12&gt;N12,"Trading Down - Unacceptable Change",IF(F12=N12,"Error - No Enhancement",'B1 Baseline - FW'!G13&amp;" - "&amp;IFERROR(VLOOKUP(H12,'Z1 HAB CLASS'!$D$4:$E$45,2,FALSE),""))))))</f>
        <v/>
      </c>
      <c r="K12" s="99" t="str">
        <f>IF(E12="","",IF(AND(E12=H12, G12&gt;=P12), "Error - No Enhancement", IF(AND(E12=H12,G12&lt;P12), 'B1 Baseline - FW'!I13&amp;" - "&amp;'B3 Enhancement - FW'!O12, IF(F12&gt;N12, "Trading Down - Unacceptable Change", IF(AND(F12=N12, G12=P12), "Error - No Enhancement", IF(AND(F12=N12, G12&gt;P12), "Error - Cannot reduce condition", IF(AND(E12&lt;&gt;H12,F12&lt;N12),"Lower Distinctiveness Habitat"&amp;" - "&amp;O12, 'B1 Baseline - FW'!I13&amp;" - "&amp;'B3 Enhancement - FW'!O12)))))))</f>
        <v/>
      </c>
      <c r="L12" s="200" t="str">
        <f>IF(E12="","",'B1 Baseline - FW'!O13)</f>
        <v/>
      </c>
      <c r="M12" s="195" t="str">
        <f>IFERROR(VLOOKUP(H12,'Z1 HAB CLASS'!$D$4:$E$45,2,FALSE)," ")</f>
        <v xml:space="preserve"> </v>
      </c>
      <c r="N12" s="105" t="str">
        <f>IFERROR(VLOOKUP(M12,'Z1 HAB CLASS'!$L$3:$N$9,2,FALSE)," ")</f>
        <v xml:space="preserve"> </v>
      </c>
      <c r="O12" s="201"/>
      <c r="P12" s="196" t="str">
        <f>IFERROR(VLOOKUP(O12,'Z3 CONDITION VALUE'!$A$3:$B$5,2,FALSE)," ")</f>
        <v xml:space="preserve"> </v>
      </c>
      <c r="Q12" s="202" t="str">
        <f>IF(OR('B1 Baseline - FW'!E13="", 'B1 Baseline - FW'!O13=0),"",'B1 Baseline - FW'!I13&amp;"")</f>
        <v/>
      </c>
      <c r="R12" s="105" t="e">
        <f t="shared" ca="1" si="0"/>
        <v>#NAME?</v>
      </c>
      <c r="S12" s="99" t="e">
        <f t="shared" ca="1" si="1"/>
        <v>#NAME?</v>
      </c>
      <c r="T12" s="199" t="e">
        <f t="array" aca="1" ref="T12" ca="1">IF(OR(R12="",S12=""),"",INDEX('Z8 TARGET ENH'!$F$6:$EO$145,_xludf.XMATCH(R12,'Z8 TARGET ENH'!$B$6:$B$145),_xludf.XMATCH(S12,'Z8 TARGET ENH'!$F$2:$EO$2)))</f>
        <v>#NAME?</v>
      </c>
      <c r="U12" s="99" t="str">
        <f>IF(E12="","",VLOOKUP(H12,'Z8 TARGET ENH'!$FH$7:$FJ$38,2,FALSE))</f>
        <v/>
      </c>
      <c r="V12" s="202" t="str">
        <f>IF(E12="","",VLOOKUP(H12,'Z8 TARGET ENH'!$FH$7:$FJ$38,3,FALSE))</f>
        <v/>
      </c>
      <c r="W12" s="203" t="str">
        <f t="shared" si="2"/>
        <v/>
      </c>
      <c r="X12" s="204"/>
      <c r="Y12" s="72"/>
      <c r="Z12" s="72">
        <f t="shared" si="3"/>
        <v>0</v>
      </c>
      <c r="AA12" s="72"/>
      <c r="AB12" s="72"/>
      <c r="AC12" s="72"/>
      <c r="AD12" s="72"/>
      <c r="AE12" s="72"/>
      <c r="AF12" s="72"/>
      <c r="AG12" s="72"/>
      <c r="AH12" s="72"/>
      <c r="AI12" s="72"/>
      <c r="AJ12" s="72"/>
      <c r="AK12" s="72"/>
      <c r="AL12" s="72"/>
      <c r="AM12" s="72"/>
      <c r="AN12" s="72"/>
      <c r="AO12" s="72"/>
      <c r="AP12" s="72"/>
      <c r="AQ12" s="72"/>
      <c r="AR12" s="72"/>
      <c r="AS12" s="72"/>
      <c r="AT12" s="72"/>
    </row>
    <row r="13" spans="1:46" ht="30" customHeight="1" x14ac:dyDescent="0.2">
      <c r="A13" s="72"/>
      <c r="B13" s="72"/>
      <c r="C13" s="72"/>
      <c r="D13" s="194">
        <f>'A1 Baseline - Terrestrial'!D14</f>
        <v>7</v>
      </c>
      <c r="E13" s="85" t="str">
        <f>IF(OR('B1 Baseline - FW'!E14="",'B1 Baseline - FW'!O14=0), "",'B1 Baseline - FW'!E14)</f>
        <v/>
      </c>
      <c r="F13" s="195" t="str">
        <f>IF(E13="","",'B1 Baseline - FW'!H14)</f>
        <v/>
      </c>
      <c r="G13" s="196" t="str">
        <f>IF(E13="","",'B1 Baseline - FW'!J14)</f>
        <v/>
      </c>
      <c r="H13" s="197"/>
      <c r="I13" s="205"/>
      <c r="J13" s="199" t="str">
        <f>IF(E13="","",IF(AND(E13=H13,G13&gt;=P13),"Error - No Enhancement",IF(AND(E13=H13,G13&lt;P13),"Acceptable",IF(F13&gt;N13,"Trading Down - Unacceptable Change",IF(F13=N13,"Error - No Enhancement",'B1 Baseline - FW'!G14&amp;" - "&amp;IFERROR(VLOOKUP(H13,'Z1 HAB CLASS'!$D$4:$E$45,2,FALSE),""))))))</f>
        <v/>
      </c>
      <c r="K13" s="99" t="str">
        <f>IF(E13="","",IF(AND(E13=H13, G13&gt;=P13), "Error - No Enhancement", IF(AND(E13=H13,G13&lt;P13), 'B1 Baseline - FW'!I14&amp;" - "&amp;'B3 Enhancement - FW'!O13, IF(F13&gt;N13, "Trading Down - Unacceptable Change", IF(AND(F13=N13, G13=P13), "Error - No Enhancement", IF(AND(F13=N13, G13&gt;P13), "Error - Cannot reduce condition", IF(AND(E13&lt;&gt;H13,F13&lt;N13),"Lower Distinctiveness Habitat"&amp;" - "&amp;O13, 'B1 Baseline - FW'!I14&amp;" - "&amp;'B3 Enhancement - FW'!O13)))))))</f>
        <v/>
      </c>
      <c r="L13" s="200" t="str">
        <f>IF(E13="","",'B1 Baseline - FW'!O14)</f>
        <v/>
      </c>
      <c r="M13" s="195" t="str">
        <f>IFERROR(VLOOKUP(H13,'Z1 HAB CLASS'!$D$4:$E$45,2,FALSE)," ")</f>
        <v xml:space="preserve"> </v>
      </c>
      <c r="N13" s="105" t="str">
        <f>IFERROR(VLOOKUP(M13,'Z1 HAB CLASS'!$L$3:$N$9,2,FALSE)," ")</f>
        <v xml:space="preserve"> </v>
      </c>
      <c r="O13" s="201"/>
      <c r="P13" s="196" t="str">
        <f>IFERROR(VLOOKUP(O13,'Z3 CONDITION VALUE'!$A$3:$B$5,2,FALSE)," ")</f>
        <v xml:space="preserve"> </v>
      </c>
      <c r="Q13" s="202" t="str">
        <f>IF(OR('B1 Baseline - FW'!E14="", 'B1 Baseline - FW'!O14=0),"",'B1 Baseline - FW'!I14&amp;"")</f>
        <v/>
      </c>
      <c r="R13" s="105" t="e">
        <f t="shared" ca="1" si="0"/>
        <v>#NAME?</v>
      </c>
      <c r="S13" s="99" t="e">
        <f t="shared" ca="1" si="1"/>
        <v>#NAME?</v>
      </c>
      <c r="T13" s="199" t="e">
        <f t="array" aca="1" ref="T13" ca="1">IF(OR(R13="",S13=""),"",INDEX('Z8 TARGET ENH'!$F$6:$EO$145,_xludf.XMATCH(R13,'Z8 TARGET ENH'!$B$6:$B$145),_xludf.XMATCH(S13,'Z8 TARGET ENH'!$F$2:$EO$2)))</f>
        <v>#NAME?</v>
      </c>
      <c r="U13" s="99" t="str">
        <f>IF(E13="","",VLOOKUP(H13,'Z8 TARGET ENH'!$FH$7:$FJ$38,2,FALSE))</f>
        <v/>
      </c>
      <c r="V13" s="202" t="str">
        <f>IF(E13="","",VLOOKUP(H13,'Z8 TARGET ENH'!$FH$7:$FJ$38,3,FALSE))</f>
        <v/>
      </c>
      <c r="W13" s="203" t="str">
        <f t="shared" si="2"/>
        <v/>
      </c>
      <c r="X13" s="204"/>
      <c r="Y13" s="72"/>
      <c r="Z13" s="72">
        <f t="shared" si="3"/>
        <v>0</v>
      </c>
      <c r="AA13" s="72"/>
      <c r="AB13" s="72"/>
      <c r="AC13" s="72"/>
      <c r="AD13" s="72"/>
      <c r="AE13" s="72"/>
      <c r="AF13" s="72"/>
      <c r="AG13" s="72"/>
      <c r="AH13" s="72"/>
      <c r="AI13" s="72"/>
      <c r="AJ13" s="72"/>
      <c r="AK13" s="72"/>
      <c r="AL13" s="72"/>
      <c r="AM13" s="72"/>
      <c r="AN13" s="72"/>
      <c r="AO13" s="72"/>
      <c r="AP13" s="72"/>
      <c r="AQ13" s="72"/>
      <c r="AR13" s="72"/>
      <c r="AS13" s="72"/>
      <c r="AT13" s="72"/>
    </row>
    <row r="14" spans="1:46" ht="30" customHeight="1" x14ac:dyDescent="0.2">
      <c r="A14" s="72"/>
      <c r="B14" s="72"/>
      <c r="C14" s="72"/>
      <c r="D14" s="194">
        <f>'A1 Baseline - Terrestrial'!D15</f>
        <v>8</v>
      </c>
      <c r="E14" s="85" t="str">
        <f>IF(OR('B1 Baseline - FW'!E15="",'B1 Baseline - FW'!O15=0), "",'B1 Baseline - FW'!E15)</f>
        <v/>
      </c>
      <c r="F14" s="195" t="str">
        <f>IF(E14="","",'B1 Baseline - FW'!H15)</f>
        <v/>
      </c>
      <c r="G14" s="196" t="str">
        <f>IF(E14="","",'B1 Baseline - FW'!J15)</f>
        <v/>
      </c>
      <c r="H14" s="197"/>
      <c r="I14" s="205"/>
      <c r="J14" s="199" t="str">
        <f>IF(E14="","",IF(AND(E14=H14,G14&gt;=P14),"Error - No Enhancement",IF(AND(E14=H14,G14&lt;P14),"Acceptable",IF(F14&gt;N14,"Trading Down - Unacceptable Change",IF(F14=N14,"Error - No Enhancement",'B1 Baseline - FW'!G15&amp;" - "&amp;IFERROR(VLOOKUP(H14,'Z1 HAB CLASS'!$D$4:$E$45,2,FALSE),""))))))</f>
        <v/>
      </c>
      <c r="K14" s="99" t="str">
        <f>IF(E14="","",IF(AND(E14=H14, G14&gt;=P14), "Error - No Enhancement", IF(AND(E14=H14,G14&lt;P14), 'B1 Baseline - FW'!I15&amp;" - "&amp;'B3 Enhancement - FW'!O14, IF(F14&gt;N14, "Trading Down - Unacceptable Change", IF(AND(F14=N14, G14=P14), "Error - No Enhancement", IF(AND(F14=N14, G14&gt;P14), "Error - Cannot reduce condition", IF(AND(E14&lt;&gt;H14,F14&lt;N14),"Lower Distinctiveness Habitat"&amp;" - "&amp;O14, 'B1 Baseline - FW'!I15&amp;" - "&amp;'B3 Enhancement - FW'!O14)))))))</f>
        <v/>
      </c>
      <c r="L14" s="200" t="str">
        <f>IF(E14="","",'B1 Baseline - FW'!O15)</f>
        <v/>
      </c>
      <c r="M14" s="195" t="str">
        <f>IFERROR(VLOOKUP(H14,'Z1 HAB CLASS'!$D$4:$E$45,2,FALSE)," ")</f>
        <v xml:space="preserve"> </v>
      </c>
      <c r="N14" s="105" t="str">
        <f>IFERROR(VLOOKUP(M14,'Z1 HAB CLASS'!$L$3:$N$9,2,FALSE)," ")</f>
        <v xml:space="preserve"> </v>
      </c>
      <c r="O14" s="201"/>
      <c r="P14" s="196" t="str">
        <f>IFERROR(VLOOKUP(O14,'Z3 CONDITION VALUE'!$A$3:$B$5,2,FALSE)," ")</f>
        <v xml:space="preserve"> </v>
      </c>
      <c r="Q14" s="202" t="str">
        <f>IF(OR('B1 Baseline - FW'!E15="", 'B1 Baseline - FW'!O15=0),"",'B1 Baseline - FW'!I15&amp;"")</f>
        <v/>
      </c>
      <c r="R14" s="105" t="e">
        <f t="shared" ca="1" si="0"/>
        <v>#NAME?</v>
      </c>
      <c r="S14" s="99" t="e">
        <f t="shared" ca="1" si="1"/>
        <v>#NAME?</v>
      </c>
      <c r="T14" s="199" t="e">
        <f t="array" aca="1" ref="T14" ca="1">IF(OR(R14="",S14=""),"",INDEX('Z8 TARGET ENH'!$F$6:$EO$145,_xludf.XMATCH(R14,'Z8 TARGET ENH'!$B$6:$B$145),_xludf.XMATCH(S14,'Z8 TARGET ENH'!$F$2:$EO$2)))</f>
        <v>#NAME?</v>
      </c>
      <c r="U14" s="99" t="str">
        <f>IF(E14="","",VLOOKUP(H14,'Z8 TARGET ENH'!$FH$7:$FJ$38,2,FALSE))</f>
        <v/>
      </c>
      <c r="V14" s="202" t="str">
        <f>IF(E14="","",VLOOKUP(H14,'Z8 TARGET ENH'!$FH$7:$FJ$38,3,FALSE))</f>
        <v/>
      </c>
      <c r="W14" s="203" t="str">
        <f t="shared" si="2"/>
        <v/>
      </c>
      <c r="X14" s="204"/>
      <c r="Y14" s="72"/>
      <c r="Z14" s="72">
        <f t="shared" si="3"/>
        <v>0</v>
      </c>
      <c r="AA14" s="72"/>
      <c r="AB14" s="72"/>
      <c r="AC14" s="72"/>
      <c r="AD14" s="72"/>
      <c r="AE14" s="72"/>
      <c r="AF14" s="72"/>
      <c r="AG14" s="72"/>
      <c r="AH14" s="72"/>
      <c r="AI14" s="72"/>
      <c r="AJ14" s="72"/>
      <c r="AK14" s="72"/>
      <c r="AL14" s="72"/>
      <c r="AM14" s="72"/>
      <c r="AN14" s="72"/>
      <c r="AO14" s="72"/>
      <c r="AP14" s="72"/>
      <c r="AQ14" s="72"/>
      <c r="AR14" s="72"/>
      <c r="AS14" s="72"/>
      <c r="AT14" s="72"/>
    </row>
    <row r="15" spans="1:46" ht="30" customHeight="1" x14ac:dyDescent="0.2">
      <c r="A15" s="72"/>
      <c r="B15" s="72"/>
      <c r="C15" s="72"/>
      <c r="D15" s="194">
        <f>'A1 Baseline - Terrestrial'!D16</f>
        <v>9</v>
      </c>
      <c r="E15" s="85" t="str">
        <f>IF(OR('B1 Baseline - FW'!E16="",'B1 Baseline - FW'!O16=0), "",'B1 Baseline - FW'!E16)</f>
        <v/>
      </c>
      <c r="F15" s="195" t="str">
        <f>IF(E15="","",'B1 Baseline - FW'!H16)</f>
        <v/>
      </c>
      <c r="G15" s="196" t="str">
        <f>IF(E15="","",'B1 Baseline - FW'!J16)</f>
        <v/>
      </c>
      <c r="H15" s="197"/>
      <c r="I15" s="205"/>
      <c r="J15" s="199" t="str">
        <f>IF(E15="","",IF(AND(E15=H15,G15&gt;=P15),"Error - No Enhancement",IF(AND(E15=H15,G15&lt;P15),"Acceptable",IF(F15&gt;N15,"Trading Down - Unacceptable Change",IF(F15=N15,"Error - No Enhancement",'B1 Baseline - FW'!G16&amp;" - "&amp;IFERROR(VLOOKUP(H15,'Z1 HAB CLASS'!$D$4:$E$45,2,FALSE),""))))))</f>
        <v/>
      </c>
      <c r="K15" s="99" t="str">
        <f>IF(E15="","",IF(AND(E15=H15, G15&gt;=P15), "Error - No Enhancement", IF(AND(E15=H15,G15&lt;P15), 'B1 Baseline - FW'!I16&amp;" - "&amp;'B3 Enhancement - FW'!O15, IF(F15&gt;N15, "Trading Down - Unacceptable Change", IF(AND(F15=N15, G15=P15), "Error - No Enhancement", IF(AND(F15=N15, G15&gt;P15), "Error - Cannot reduce condition", IF(AND(E15&lt;&gt;H15,F15&lt;N15),"Lower Distinctiveness Habitat"&amp;" - "&amp;O15, 'B1 Baseline - FW'!I16&amp;" - "&amp;'B3 Enhancement - FW'!O15)))))))</f>
        <v/>
      </c>
      <c r="L15" s="200" t="str">
        <f>IF(E15="","",'B1 Baseline - FW'!O16)</f>
        <v/>
      </c>
      <c r="M15" s="195" t="str">
        <f>IFERROR(VLOOKUP(H15,'Z1 HAB CLASS'!$D$4:$E$45,2,FALSE)," ")</f>
        <v xml:space="preserve"> </v>
      </c>
      <c r="N15" s="105" t="str">
        <f>IFERROR(VLOOKUP(M15,'Z1 HAB CLASS'!$L$3:$N$9,2,FALSE)," ")</f>
        <v xml:space="preserve"> </v>
      </c>
      <c r="O15" s="201"/>
      <c r="P15" s="196" t="str">
        <f>IFERROR(VLOOKUP(O15,'Z3 CONDITION VALUE'!$A$3:$B$5,2,FALSE)," ")</f>
        <v xml:space="preserve"> </v>
      </c>
      <c r="Q15" s="202" t="str">
        <f>IF(OR('B1 Baseline - FW'!E16="", 'B1 Baseline - FW'!O16=0),"",'B1 Baseline - FW'!I16&amp;"")</f>
        <v/>
      </c>
      <c r="R15" s="105" t="e">
        <f t="shared" ca="1" si="0"/>
        <v>#NAME?</v>
      </c>
      <c r="S15" s="99" t="e">
        <f t="shared" ca="1" si="1"/>
        <v>#NAME?</v>
      </c>
      <c r="T15" s="199" t="e">
        <f t="array" aca="1" ref="T15" ca="1">IF(OR(R15="",S15=""),"",INDEX('Z8 TARGET ENH'!$F$6:$EO$145,_xludf.XMATCH(R15,'Z8 TARGET ENH'!$B$6:$B$145),_xludf.XMATCH(S15,'Z8 TARGET ENH'!$F$2:$EO$2)))</f>
        <v>#NAME?</v>
      </c>
      <c r="U15" s="99" t="str">
        <f>IF(E15="","",VLOOKUP(H15,'Z8 TARGET ENH'!$FH$7:$FJ$38,2,FALSE))</f>
        <v/>
      </c>
      <c r="V15" s="202" t="str">
        <f>IF(E15="","",VLOOKUP(H15,'Z8 TARGET ENH'!$FH$7:$FJ$38,3,FALSE))</f>
        <v/>
      </c>
      <c r="W15" s="203" t="str">
        <f t="shared" si="2"/>
        <v/>
      </c>
      <c r="X15" s="204"/>
      <c r="Y15" s="72"/>
      <c r="Z15" s="72">
        <f t="shared" si="3"/>
        <v>0</v>
      </c>
      <c r="AA15" s="72"/>
      <c r="AB15" s="72"/>
      <c r="AC15" s="72"/>
      <c r="AD15" s="72"/>
      <c r="AE15" s="72"/>
      <c r="AF15" s="72"/>
      <c r="AG15" s="72"/>
      <c r="AH15" s="72"/>
      <c r="AI15" s="72"/>
      <c r="AJ15" s="72"/>
      <c r="AK15" s="72"/>
      <c r="AL15" s="72"/>
      <c r="AM15" s="72"/>
      <c r="AN15" s="72"/>
      <c r="AO15" s="72"/>
      <c r="AP15" s="72"/>
      <c r="AQ15" s="72"/>
      <c r="AR15" s="72"/>
      <c r="AS15" s="72"/>
      <c r="AT15" s="72"/>
    </row>
    <row r="16" spans="1:46" ht="30" customHeight="1" x14ac:dyDescent="0.2">
      <c r="A16" s="72"/>
      <c r="B16" s="72"/>
      <c r="C16" s="72"/>
      <c r="D16" s="194">
        <f>'A1 Baseline - Terrestrial'!D17</f>
        <v>10</v>
      </c>
      <c r="E16" s="85" t="str">
        <f>IF(OR('B1 Baseline - FW'!E17="",'B1 Baseline - FW'!O17=0), "",'B1 Baseline - FW'!E17)</f>
        <v/>
      </c>
      <c r="F16" s="195" t="str">
        <f>IF(E16="","",'B1 Baseline - FW'!H17)</f>
        <v/>
      </c>
      <c r="G16" s="196" t="str">
        <f>IF(E16="","",'B1 Baseline - FW'!J17)</f>
        <v/>
      </c>
      <c r="H16" s="197"/>
      <c r="I16" s="205"/>
      <c r="J16" s="199" t="str">
        <f>IF(E16="","",IF(AND(E16=H16,G16&gt;=P16),"Error - No Enhancement",IF(AND(E16=H16,G16&lt;P16),"Acceptable",IF(F16&gt;N16,"Trading Down - Unacceptable Change",IF(F16=N16,"Error - No Enhancement",'B1 Baseline - FW'!G17&amp;" - "&amp;IFERROR(VLOOKUP(H16,'Z1 HAB CLASS'!$D$4:$E$45,2,FALSE),""))))))</f>
        <v/>
      </c>
      <c r="K16" s="99" t="str">
        <f>IF(E16="","",IF(AND(E16=H16, G16&gt;=P16), "Error - No Enhancement", IF(AND(E16=H16,G16&lt;P16), 'B1 Baseline - FW'!I17&amp;" - "&amp;'B3 Enhancement - FW'!O16, IF(F16&gt;N16, "Trading Down - Unacceptable Change", IF(AND(F16=N16, G16=P16), "Error - No Enhancement", IF(AND(F16=N16, G16&gt;P16), "Error - Cannot reduce condition", IF(AND(E16&lt;&gt;H16,F16&lt;N16),"Lower Distinctiveness Habitat"&amp;" - "&amp;O16, 'B1 Baseline - FW'!I17&amp;" - "&amp;'B3 Enhancement - FW'!O16)))))))</f>
        <v/>
      </c>
      <c r="L16" s="200" t="str">
        <f>IF(E16="","",'B1 Baseline - FW'!O17)</f>
        <v/>
      </c>
      <c r="M16" s="195" t="str">
        <f>IFERROR(VLOOKUP(H16,'Z1 HAB CLASS'!$D$4:$E$45,2,FALSE)," ")</f>
        <v xml:space="preserve"> </v>
      </c>
      <c r="N16" s="105" t="str">
        <f>IFERROR(VLOOKUP(M16,'Z1 HAB CLASS'!$L$3:$N$9,2,FALSE)," ")</f>
        <v xml:space="preserve"> </v>
      </c>
      <c r="O16" s="201"/>
      <c r="P16" s="196" t="str">
        <f>IFERROR(VLOOKUP(O16,'Z3 CONDITION VALUE'!$A$3:$B$5,2,FALSE)," ")</f>
        <v xml:space="preserve"> </v>
      </c>
      <c r="Q16" s="202" t="str">
        <f>IF(OR('B1 Baseline - FW'!E17="", 'B1 Baseline - FW'!O17=0),"",'B1 Baseline - FW'!I17&amp;"")</f>
        <v/>
      </c>
      <c r="R16" s="105" t="e">
        <f t="shared" ca="1" si="0"/>
        <v>#NAME?</v>
      </c>
      <c r="S16" s="99" t="e">
        <f t="shared" ca="1" si="1"/>
        <v>#NAME?</v>
      </c>
      <c r="T16" s="199" t="e">
        <f t="array" aca="1" ref="T16" ca="1">IF(OR(R16="",S16=""),"",INDEX('Z8 TARGET ENH'!$F$6:$EO$145,_xludf.XMATCH(R16,'Z8 TARGET ENH'!$B$6:$B$145),_xludf.XMATCH(S16,'Z8 TARGET ENH'!$F$2:$EO$2)))</f>
        <v>#NAME?</v>
      </c>
      <c r="U16" s="99" t="str">
        <f>IF(E16="","",VLOOKUP(H16,'Z8 TARGET ENH'!$FH$7:$FJ$38,2,FALSE))</f>
        <v/>
      </c>
      <c r="V16" s="202" t="str">
        <f>IF(E16="","",VLOOKUP(H16,'Z8 TARGET ENH'!$FH$7:$FJ$38,3,FALSE))</f>
        <v/>
      </c>
      <c r="W16" s="203" t="str">
        <f t="shared" si="2"/>
        <v/>
      </c>
      <c r="X16" s="204"/>
      <c r="Y16" s="72"/>
      <c r="Z16" s="72">
        <f t="shared" si="3"/>
        <v>0</v>
      </c>
      <c r="AA16" s="72"/>
      <c r="AB16" s="72"/>
      <c r="AC16" s="72"/>
      <c r="AD16" s="72"/>
      <c r="AE16" s="72"/>
      <c r="AF16" s="72"/>
      <c r="AG16" s="72"/>
      <c r="AH16" s="72"/>
      <c r="AI16" s="72"/>
      <c r="AJ16" s="72"/>
      <c r="AK16" s="72"/>
      <c r="AL16" s="72"/>
      <c r="AM16" s="72"/>
      <c r="AN16" s="72"/>
      <c r="AO16" s="72"/>
      <c r="AP16" s="72"/>
      <c r="AQ16" s="72"/>
      <c r="AR16" s="72"/>
      <c r="AS16" s="72"/>
      <c r="AT16" s="72"/>
    </row>
    <row r="17" spans="1:46" ht="30" customHeight="1" x14ac:dyDescent="0.2">
      <c r="A17" s="72"/>
      <c r="B17" s="72"/>
      <c r="C17" s="72"/>
      <c r="D17" s="194">
        <f>'A1 Baseline - Terrestrial'!D18</f>
        <v>11</v>
      </c>
      <c r="E17" s="85" t="str">
        <f>IF(OR('B1 Baseline - FW'!E18="",'B1 Baseline - FW'!O18=0), "",'B1 Baseline - FW'!E18)</f>
        <v/>
      </c>
      <c r="F17" s="195" t="str">
        <f>IF(E17="","",'B1 Baseline - FW'!H18)</f>
        <v/>
      </c>
      <c r="G17" s="196" t="str">
        <f>IF(E17="","",'B1 Baseline - FW'!J18)</f>
        <v/>
      </c>
      <c r="H17" s="197"/>
      <c r="I17" s="205"/>
      <c r="J17" s="199" t="str">
        <f>IF(E17="","",IF(AND(E17=H17,G17&gt;=P17),"Error - No Enhancement",IF(AND(E17=H17,G17&lt;P17),"Acceptable",IF(F17&gt;N17,"Trading Down - Unacceptable Change",IF(F17=N17,"Error - No Enhancement",'B1 Baseline - FW'!G18&amp;" - "&amp;IFERROR(VLOOKUP(H17,'Z1 HAB CLASS'!$D$4:$E$45,2,FALSE),""))))))</f>
        <v/>
      </c>
      <c r="K17" s="99" t="str">
        <f>IF(E17="","",IF(AND(E17=H17, G17&gt;=P17), "Error - No Enhancement", IF(AND(E17=H17,G17&lt;P17), 'B1 Baseline - FW'!I18&amp;" - "&amp;'B3 Enhancement - FW'!O17, IF(F17&gt;N17, "Trading Down - Unacceptable Change", IF(AND(F17=N17, G17=P17), "Error - No Enhancement", IF(AND(F17=N17, G17&gt;P17), "Error - Cannot reduce condition", IF(AND(E17&lt;&gt;H17,F17&lt;N17),"Lower Distinctiveness Habitat"&amp;" - "&amp;O17, 'B1 Baseline - FW'!I18&amp;" - "&amp;'B3 Enhancement - FW'!O17)))))))</f>
        <v/>
      </c>
      <c r="L17" s="200" t="str">
        <f>IF(E17="","",'B1 Baseline - FW'!O18)</f>
        <v/>
      </c>
      <c r="M17" s="195" t="str">
        <f>IFERROR(VLOOKUP(H17,'Z1 HAB CLASS'!$D$4:$E$45,2,FALSE)," ")</f>
        <v xml:space="preserve"> </v>
      </c>
      <c r="N17" s="105" t="str">
        <f>IFERROR(VLOOKUP(M17,'Z1 HAB CLASS'!$L$3:$N$9,2,FALSE)," ")</f>
        <v xml:space="preserve"> </v>
      </c>
      <c r="O17" s="201"/>
      <c r="P17" s="196" t="str">
        <f>IFERROR(VLOOKUP(O17,'Z3 CONDITION VALUE'!$A$3:$B$5,2,FALSE)," ")</f>
        <v xml:space="preserve"> </v>
      </c>
      <c r="Q17" s="202" t="str">
        <f>IF(OR('B1 Baseline - FW'!E18="", 'B1 Baseline - FW'!O18=0),"",'B1 Baseline - FW'!I18&amp;"")</f>
        <v/>
      </c>
      <c r="R17" s="105" t="e">
        <f t="shared" ca="1" si="0"/>
        <v>#NAME?</v>
      </c>
      <c r="S17" s="99" t="e">
        <f t="shared" ca="1" si="1"/>
        <v>#NAME?</v>
      </c>
      <c r="T17" s="199" t="e">
        <f t="array" aca="1" ref="T17" ca="1">IF(OR(R17="",S17=""),"",INDEX('Z8 TARGET ENH'!$F$6:$EO$145,_xludf.XMATCH(R17,'Z8 TARGET ENH'!$B$6:$B$145),_xludf.XMATCH(S17,'Z8 TARGET ENH'!$F$2:$EO$2)))</f>
        <v>#NAME?</v>
      </c>
      <c r="U17" s="99" t="str">
        <f>IF(E17="","",VLOOKUP(H17,'Z8 TARGET ENH'!$FH$7:$FJ$38,2,FALSE))</f>
        <v/>
      </c>
      <c r="V17" s="202" t="str">
        <f>IF(E17="","",VLOOKUP(H17,'Z8 TARGET ENH'!$FH$7:$FJ$38,3,FALSE))</f>
        <v/>
      </c>
      <c r="W17" s="203" t="str">
        <f t="shared" si="2"/>
        <v/>
      </c>
      <c r="X17" s="204"/>
      <c r="Y17" s="72"/>
      <c r="Z17" s="72">
        <f t="shared" si="3"/>
        <v>0</v>
      </c>
      <c r="AA17" s="72"/>
      <c r="AB17" s="72"/>
      <c r="AC17" s="72"/>
      <c r="AD17" s="72"/>
      <c r="AE17" s="72"/>
      <c r="AF17" s="72"/>
      <c r="AG17" s="72"/>
      <c r="AH17" s="72"/>
      <c r="AI17" s="72"/>
      <c r="AJ17" s="72"/>
      <c r="AK17" s="72"/>
      <c r="AL17" s="72"/>
      <c r="AM17" s="72"/>
      <c r="AN17" s="72"/>
      <c r="AO17" s="72"/>
      <c r="AP17" s="72"/>
      <c r="AQ17" s="72"/>
      <c r="AR17" s="72"/>
      <c r="AS17" s="72"/>
      <c r="AT17" s="72"/>
    </row>
    <row r="18" spans="1:46" ht="30" customHeight="1" x14ac:dyDescent="0.2">
      <c r="A18" s="72"/>
      <c r="B18" s="72"/>
      <c r="C18" s="72"/>
      <c r="D18" s="194">
        <f>'A1 Baseline - Terrestrial'!D19</f>
        <v>12</v>
      </c>
      <c r="E18" s="85" t="str">
        <f>IF(OR('B1 Baseline - FW'!E19="",'B1 Baseline - FW'!O19=0), "",'B1 Baseline - FW'!E19)</f>
        <v/>
      </c>
      <c r="F18" s="195" t="str">
        <f>IF(E18="","",'B1 Baseline - FW'!H19)</f>
        <v/>
      </c>
      <c r="G18" s="196" t="str">
        <f>IF(E18="","",'B1 Baseline - FW'!J19)</f>
        <v/>
      </c>
      <c r="H18" s="197"/>
      <c r="I18" s="205"/>
      <c r="J18" s="199" t="str">
        <f>IF(E18="","",IF(AND(E18=H18,G18&gt;=P18),"Error - No Enhancement",IF(AND(E18=H18,G18&lt;P18),"Acceptable",IF(F18&gt;N18,"Trading Down - Unacceptable Change",IF(F18=N18,"Error - No Enhancement",'B1 Baseline - FW'!G19&amp;" - "&amp;IFERROR(VLOOKUP(H18,'Z1 HAB CLASS'!$D$4:$E$45,2,FALSE),""))))))</f>
        <v/>
      </c>
      <c r="K18" s="99" t="str">
        <f>IF(E18="","",IF(AND(E18=H18, G18&gt;=P18), "Error - No Enhancement", IF(AND(E18=H18,G18&lt;P18), 'B1 Baseline - FW'!I19&amp;" - "&amp;'B3 Enhancement - FW'!O18, IF(F18&gt;N18, "Trading Down - Unacceptable Change", IF(AND(F18=N18, G18=P18), "Error - No Enhancement", IF(AND(F18=N18, G18&gt;P18), "Error - Cannot reduce condition", IF(AND(E18&lt;&gt;H18,F18&lt;N18),"Lower Distinctiveness Habitat"&amp;" - "&amp;O18, 'B1 Baseline - FW'!I19&amp;" - "&amp;'B3 Enhancement - FW'!O18)))))))</f>
        <v/>
      </c>
      <c r="L18" s="200" t="str">
        <f>IF(E18="","",'B1 Baseline - FW'!O19)</f>
        <v/>
      </c>
      <c r="M18" s="195" t="str">
        <f>IFERROR(VLOOKUP(H18,'Z1 HAB CLASS'!$D$4:$E$45,2,FALSE)," ")</f>
        <v xml:space="preserve"> </v>
      </c>
      <c r="N18" s="105" t="str">
        <f>IFERROR(VLOOKUP(M18,'Z1 HAB CLASS'!$L$3:$N$9,2,FALSE)," ")</f>
        <v xml:space="preserve"> </v>
      </c>
      <c r="O18" s="201"/>
      <c r="P18" s="196" t="str">
        <f>IFERROR(VLOOKUP(O18,'Z3 CONDITION VALUE'!$A$3:$B$5,2,FALSE)," ")</f>
        <v xml:space="preserve"> </v>
      </c>
      <c r="Q18" s="202" t="str">
        <f>IF(OR('B1 Baseline - FW'!E19="", 'B1 Baseline - FW'!O19=0),"",'B1 Baseline - FW'!I19&amp;"")</f>
        <v/>
      </c>
      <c r="R18" s="105" t="e">
        <f t="shared" ca="1" si="0"/>
        <v>#NAME?</v>
      </c>
      <c r="S18" s="99" t="e">
        <f t="shared" ca="1" si="1"/>
        <v>#NAME?</v>
      </c>
      <c r="T18" s="199" t="e">
        <f t="array" aca="1" ref="T18" ca="1">IF(OR(R18="",S18=""),"",INDEX('Z8 TARGET ENH'!$F$6:$EO$145,_xludf.XMATCH(R18,'Z8 TARGET ENH'!$B$6:$B$145),_xludf.XMATCH(S18,'Z8 TARGET ENH'!$F$2:$EO$2)))</f>
        <v>#NAME?</v>
      </c>
      <c r="U18" s="99" t="str">
        <f>IF(E18="","",VLOOKUP(H18,'Z8 TARGET ENH'!$FH$7:$FJ$38,2,FALSE))</f>
        <v/>
      </c>
      <c r="V18" s="202" t="str">
        <f>IF(E18="","",VLOOKUP(H18,'Z8 TARGET ENH'!$FH$7:$FJ$38,3,FALSE))</f>
        <v/>
      </c>
      <c r="W18" s="203" t="str">
        <f t="shared" si="2"/>
        <v/>
      </c>
      <c r="X18" s="204"/>
      <c r="Y18" s="72"/>
      <c r="Z18" s="72">
        <f t="shared" si="3"/>
        <v>0</v>
      </c>
      <c r="AA18" s="72"/>
      <c r="AB18" s="72"/>
      <c r="AC18" s="72"/>
      <c r="AD18" s="72"/>
      <c r="AE18" s="72"/>
      <c r="AF18" s="72"/>
      <c r="AG18" s="72"/>
      <c r="AH18" s="72"/>
      <c r="AI18" s="72"/>
      <c r="AJ18" s="72"/>
      <c r="AK18" s="72"/>
      <c r="AL18" s="72"/>
      <c r="AM18" s="72"/>
      <c r="AN18" s="72"/>
      <c r="AO18" s="72"/>
      <c r="AP18" s="72"/>
      <c r="AQ18" s="72"/>
      <c r="AR18" s="72"/>
      <c r="AS18" s="72"/>
      <c r="AT18" s="72"/>
    </row>
    <row r="19" spans="1:46" ht="30" customHeight="1" x14ac:dyDescent="0.2">
      <c r="A19" s="72"/>
      <c r="B19" s="72"/>
      <c r="C19" s="72"/>
      <c r="D19" s="194">
        <f>'A1 Baseline - Terrestrial'!D20</f>
        <v>13</v>
      </c>
      <c r="E19" s="85" t="str">
        <f>IF(OR('B1 Baseline - FW'!E20="",'B1 Baseline - FW'!O20=0), "",'B1 Baseline - FW'!E20)</f>
        <v/>
      </c>
      <c r="F19" s="195" t="str">
        <f>IF(E19="","",'B1 Baseline - FW'!H20)</f>
        <v/>
      </c>
      <c r="G19" s="196" t="str">
        <f>IF(E19="","",'B1 Baseline - FW'!J20)</f>
        <v/>
      </c>
      <c r="H19" s="197"/>
      <c r="I19" s="205"/>
      <c r="J19" s="199" t="str">
        <f>IF(E19="","",IF(AND(E19=H19,G19&gt;=P19),"Error - No Enhancement",IF(AND(E19=H19,G19&lt;P19),"Acceptable",IF(F19&gt;N19,"Trading Down - Unacceptable Change",IF(F19=N19,"Error - No Enhancement",'B1 Baseline - FW'!G20&amp;" - "&amp;IFERROR(VLOOKUP(H19,'Z1 HAB CLASS'!$D$4:$E$45,2,FALSE),""))))))</f>
        <v/>
      </c>
      <c r="K19" s="99" t="str">
        <f>IF(E19="","",IF(AND(E19=H19, G19&gt;=P19), "Error - No Enhancement", IF(AND(E19=H19,G19&lt;P19), 'B1 Baseline - FW'!I20&amp;" - "&amp;'B3 Enhancement - FW'!O19, IF(F19&gt;N19, "Trading Down - Unacceptable Change", IF(AND(F19=N19, G19=P19), "Error - No Enhancement", IF(AND(F19=N19, G19&gt;P19), "Error - Cannot reduce condition", IF(AND(E19&lt;&gt;H19,F19&lt;N19),"Lower Distinctiveness Habitat"&amp;" - "&amp;O19, 'B1 Baseline - FW'!I20&amp;" - "&amp;'B3 Enhancement - FW'!O19)))))))</f>
        <v/>
      </c>
      <c r="L19" s="200" t="str">
        <f>IF(E19="","",'B1 Baseline - FW'!O20)</f>
        <v/>
      </c>
      <c r="M19" s="195" t="str">
        <f>IFERROR(VLOOKUP(H19,'Z1 HAB CLASS'!$D$4:$E$45,2,FALSE)," ")</f>
        <v xml:space="preserve"> </v>
      </c>
      <c r="N19" s="105" t="str">
        <f>IFERROR(VLOOKUP(M19,'Z1 HAB CLASS'!$L$3:$N$9,2,FALSE)," ")</f>
        <v xml:space="preserve"> </v>
      </c>
      <c r="O19" s="201"/>
      <c r="P19" s="196" t="str">
        <f>IFERROR(VLOOKUP(O19,'Z3 CONDITION VALUE'!$A$3:$B$5,2,FALSE)," ")</f>
        <v xml:space="preserve"> </v>
      </c>
      <c r="Q19" s="202" t="str">
        <f>IF(OR('B1 Baseline - FW'!E20="", 'B1 Baseline - FW'!O20=0),"",'B1 Baseline - FW'!I20&amp;"")</f>
        <v/>
      </c>
      <c r="R19" s="105" t="e">
        <f t="shared" ca="1" si="0"/>
        <v>#NAME?</v>
      </c>
      <c r="S19" s="99" t="e">
        <f t="shared" ca="1" si="1"/>
        <v>#NAME?</v>
      </c>
      <c r="T19" s="199" t="e">
        <f t="array" aca="1" ref="T19" ca="1">IF(OR(R19="",S19=""),"",INDEX('Z8 TARGET ENH'!$F$6:$EO$145,_xludf.XMATCH(R19,'Z8 TARGET ENH'!$B$6:$B$145),_xludf.XMATCH(S19,'Z8 TARGET ENH'!$F$2:$EO$2)))</f>
        <v>#NAME?</v>
      </c>
      <c r="U19" s="99" t="str">
        <f>IF(E19="","",VLOOKUP(H19,'Z8 TARGET ENH'!$FH$7:$FJ$38,2,FALSE))</f>
        <v/>
      </c>
      <c r="V19" s="202" t="str">
        <f>IF(E19="","",VLOOKUP(H19,'Z8 TARGET ENH'!$FH$7:$FJ$38,3,FALSE))</f>
        <v/>
      </c>
      <c r="W19" s="203" t="str">
        <f t="shared" si="2"/>
        <v/>
      </c>
      <c r="X19" s="204"/>
      <c r="Y19" s="72"/>
      <c r="Z19" s="72">
        <f t="shared" si="3"/>
        <v>0</v>
      </c>
      <c r="AA19" s="72"/>
      <c r="AB19" s="72"/>
      <c r="AC19" s="72"/>
      <c r="AD19" s="72"/>
      <c r="AE19" s="72"/>
      <c r="AF19" s="72"/>
      <c r="AG19" s="72"/>
      <c r="AH19" s="72"/>
      <c r="AI19" s="72"/>
      <c r="AJ19" s="72"/>
      <c r="AK19" s="72"/>
      <c r="AL19" s="72"/>
      <c r="AM19" s="72"/>
      <c r="AN19" s="72"/>
      <c r="AO19" s="72"/>
      <c r="AP19" s="72"/>
      <c r="AQ19" s="72"/>
      <c r="AR19" s="72"/>
      <c r="AS19" s="72"/>
      <c r="AT19" s="72"/>
    </row>
    <row r="20" spans="1:46" ht="30" customHeight="1" x14ac:dyDescent="0.2">
      <c r="A20" s="72"/>
      <c r="B20" s="72"/>
      <c r="C20" s="72"/>
      <c r="D20" s="194">
        <f>'A1 Baseline - Terrestrial'!D21</f>
        <v>14</v>
      </c>
      <c r="E20" s="85" t="str">
        <f>IF(OR('B1 Baseline - FW'!E21="",'B1 Baseline - FW'!O21=0), "",'B1 Baseline - FW'!E21)</f>
        <v/>
      </c>
      <c r="F20" s="195" t="str">
        <f>IF(E20="","",'B1 Baseline - FW'!H21)</f>
        <v/>
      </c>
      <c r="G20" s="196" t="str">
        <f>IF(E20="","",'B1 Baseline - FW'!J21)</f>
        <v/>
      </c>
      <c r="H20" s="197"/>
      <c r="I20" s="205"/>
      <c r="J20" s="199" t="str">
        <f>IF(E20="","",IF(AND(E20=H20,G20&gt;=P20),"Error - No Enhancement",IF(AND(E20=H20,G20&lt;P20),"Acceptable",IF(F20&gt;N20,"Trading Down - Unacceptable Change",IF(F20=N20,"Error - No Enhancement",'B1 Baseline - FW'!G21&amp;" - "&amp;IFERROR(VLOOKUP(H20,'Z1 HAB CLASS'!$D$4:$E$45,2,FALSE),""))))))</f>
        <v/>
      </c>
      <c r="K20" s="99" t="str">
        <f>IF(E20="","",IF(AND(E20=H20, G20&gt;=P20), "Error - No Enhancement", IF(AND(E20=H20,G20&lt;P20), 'B1 Baseline - FW'!I21&amp;" - "&amp;'B3 Enhancement - FW'!O20, IF(F20&gt;N20, "Trading Down - Unacceptable Change", IF(AND(F20=N20, G20=P20), "Error - No Enhancement", IF(AND(F20=N20, G20&gt;P20), "Error - Cannot reduce condition", IF(AND(E20&lt;&gt;H20,F20&lt;N20),"Lower Distinctiveness Habitat"&amp;" - "&amp;O20, 'B1 Baseline - FW'!I21&amp;" - "&amp;'B3 Enhancement - FW'!O20)))))))</f>
        <v/>
      </c>
      <c r="L20" s="200" t="str">
        <f>IF(E20="","",'B1 Baseline - FW'!O21)</f>
        <v/>
      </c>
      <c r="M20" s="195" t="str">
        <f>IFERROR(VLOOKUP(H20,'Z1 HAB CLASS'!$D$4:$E$45,2,FALSE)," ")</f>
        <v xml:space="preserve"> </v>
      </c>
      <c r="N20" s="105" t="str">
        <f>IFERROR(VLOOKUP(M20,'Z1 HAB CLASS'!$L$3:$N$9,2,FALSE)," ")</f>
        <v xml:space="preserve"> </v>
      </c>
      <c r="O20" s="201"/>
      <c r="P20" s="196" t="str">
        <f>IFERROR(VLOOKUP(O20,'Z3 CONDITION VALUE'!$A$3:$B$5,2,FALSE)," ")</f>
        <v xml:space="preserve"> </v>
      </c>
      <c r="Q20" s="202" t="str">
        <f>IF(OR('B1 Baseline - FW'!E21="", 'B1 Baseline - FW'!O21=0),"",'B1 Baseline - FW'!I21&amp;"")</f>
        <v/>
      </c>
      <c r="R20" s="105" t="e">
        <f t="shared" ca="1" si="0"/>
        <v>#NAME?</v>
      </c>
      <c r="S20" s="99" t="e">
        <f t="shared" ca="1" si="1"/>
        <v>#NAME?</v>
      </c>
      <c r="T20" s="199" t="e">
        <f t="array" aca="1" ref="T20" ca="1">IF(OR(R20="",S20=""),"",INDEX('Z8 TARGET ENH'!$F$6:$EO$145,_xludf.XMATCH(R20,'Z8 TARGET ENH'!$B$6:$B$145),_xludf.XMATCH(S20,'Z8 TARGET ENH'!$F$2:$EO$2)))</f>
        <v>#NAME?</v>
      </c>
      <c r="U20" s="99" t="str">
        <f>IF(E20="","",VLOOKUP(H20,'Z8 TARGET ENH'!$FH$7:$FJ$38,2,FALSE))</f>
        <v/>
      </c>
      <c r="V20" s="202" t="str">
        <f>IF(E20="","",VLOOKUP(H20,'Z8 TARGET ENH'!$FH$7:$FJ$38,3,FALSE))</f>
        <v/>
      </c>
      <c r="W20" s="203" t="str">
        <f t="shared" si="2"/>
        <v/>
      </c>
      <c r="X20" s="204"/>
      <c r="Y20" s="72"/>
      <c r="Z20" s="72">
        <f t="shared" si="3"/>
        <v>0</v>
      </c>
      <c r="AA20" s="72"/>
      <c r="AB20" s="72"/>
      <c r="AC20" s="72"/>
      <c r="AD20" s="72"/>
      <c r="AE20" s="72"/>
      <c r="AF20" s="72"/>
      <c r="AG20" s="72"/>
      <c r="AH20" s="72"/>
      <c r="AI20" s="72"/>
      <c r="AJ20" s="72"/>
      <c r="AK20" s="72"/>
      <c r="AL20" s="72"/>
      <c r="AM20" s="72"/>
      <c r="AN20" s="72"/>
      <c r="AO20" s="72"/>
      <c r="AP20" s="72"/>
      <c r="AQ20" s="72"/>
      <c r="AR20" s="72"/>
      <c r="AS20" s="72"/>
      <c r="AT20" s="72"/>
    </row>
    <row r="21" spans="1:46" ht="30" customHeight="1" x14ac:dyDescent="0.2">
      <c r="A21" s="72"/>
      <c r="B21" s="72"/>
      <c r="C21" s="72"/>
      <c r="D21" s="194">
        <f>'A1 Baseline - Terrestrial'!D22</f>
        <v>15</v>
      </c>
      <c r="E21" s="85" t="str">
        <f>IF(OR('B1 Baseline - FW'!E22="",'B1 Baseline - FW'!O22=0), "",'B1 Baseline - FW'!E22)</f>
        <v/>
      </c>
      <c r="F21" s="195" t="str">
        <f>IF(E21="","",'B1 Baseline - FW'!H22)</f>
        <v/>
      </c>
      <c r="G21" s="196" t="str">
        <f>IF(E21="","",'B1 Baseline - FW'!J22)</f>
        <v/>
      </c>
      <c r="H21" s="197"/>
      <c r="I21" s="205"/>
      <c r="J21" s="199" t="str">
        <f>IF(E21="","",IF(AND(E21=H21,G21&gt;=P21),"Error - No Enhancement",IF(AND(E21=H21,G21&lt;P21),"Acceptable",IF(F21&gt;N21,"Trading Down - Unacceptable Change",IF(F21=N21,"Error - No Enhancement",'B1 Baseline - FW'!G22&amp;" - "&amp;IFERROR(VLOOKUP(H21,'Z1 HAB CLASS'!$D$4:$E$45,2,FALSE),""))))))</f>
        <v/>
      </c>
      <c r="K21" s="99" t="str">
        <f>IF(E21="","",IF(AND(E21=H21, G21&gt;=P21), "Error - No Enhancement", IF(AND(E21=H21,G21&lt;P21), 'B1 Baseline - FW'!I22&amp;" - "&amp;'B3 Enhancement - FW'!O21, IF(F21&gt;N21, "Trading Down - Unacceptable Change", IF(AND(F21=N21, G21=P21), "Error - No Enhancement", IF(AND(F21=N21, G21&gt;P21), "Error - Cannot reduce condition", IF(AND(E21&lt;&gt;H21,F21&lt;N21),"Lower Distinctiveness Habitat"&amp;" - "&amp;O21, 'B1 Baseline - FW'!I22&amp;" - "&amp;'B3 Enhancement - FW'!O21)))))))</f>
        <v/>
      </c>
      <c r="L21" s="200" t="str">
        <f>IF(E21="","",'B1 Baseline - FW'!O22)</f>
        <v/>
      </c>
      <c r="M21" s="195" t="str">
        <f>IFERROR(VLOOKUP(H21,'Z1 HAB CLASS'!$D$4:$E$45,2,FALSE)," ")</f>
        <v xml:space="preserve"> </v>
      </c>
      <c r="N21" s="105" t="str">
        <f>IFERROR(VLOOKUP(M21,'Z1 HAB CLASS'!$L$3:$N$9,2,FALSE)," ")</f>
        <v xml:space="preserve"> </v>
      </c>
      <c r="O21" s="201"/>
      <c r="P21" s="196" t="str">
        <f>IFERROR(VLOOKUP(O21,'Z3 CONDITION VALUE'!$A$3:$B$5,2,FALSE)," ")</f>
        <v xml:space="preserve"> </v>
      </c>
      <c r="Q21" s="202" t="str">
        <f>IF(OR('B1 Baseline - FW'!E22="", 'B1 Baseline - FW'!O22=0),"",'B1 Baseline - FW'!I22&amp;"")</f>
        <v/>
      </c>
      <c r="R21" s="105" t="e">
        <f t="shared" ca="1" si="0"/>
        <v>#NAME?</v>
      </c>
      <c r="S21" s="99" t="e">
        <f t="shared" ca="1" si="1"/>
        <v>#NAME?</v>
      </c>
      <c r="T21" s="199" t="e">
        <f t="array" aca="1" ref="T21" ca="1">IF(OR(R21="",S21=""),"",INDEX('Z8 TARGET ENH'!$F$6:$EO$145,_xludf.XMATCH(R21,'Z8 TARGET ENH'!$B$6:$B$145),_xludf.XMATCH(S21,'Z8 TARGET ENH'!$F$2:$EO$2)))</f>
        <v>#NAME?</v>
      </c>
      <c r="U21" s="99" t="str">
        <f>IF(E21="","",VLOOKUP(H21,'Z8 TARGET ENH'!$FH$7:$FJ$38,2,FALSE))</f>
        <v/>
      </c>
      <c r="V21" s="202" t="str">
        <f>IF(E21="","",VLOOKUP(H21,'Z8 TARGET ENH'!$FH$7:$FJ$38,3,FALSE))</f>
        <v/>
      </c>
      <c r="W21" s="203" t="str">
        <f t="shared" si="2"/>
        <v/>
      </c>
      <c r="X21" s="204"/>
      <c r="Y21" s="72"/>
      <c r="Z21" s="72">
        <f t="shared" si="3"/>
        <v>0</v>
      </c>
      <c r="AA21" s="72"/>
      <c r="AB21" s="72"/>
      <c r="AC21" s="72"/>
      <c r="AD21" s="72"/>
      <c r="AE21" s="72"/>
      <c r="AF21" s="72"/>
      <c r="AG21" s="72"/>
      <c r="AH21" s="72"/>
      <c r="AI21" s="72"/>
      <c r="AJ21" s="72"/>
      <c r="AK21" s="72"/>
      <c r="AL21" s="72"/>
      <c r="AM21" s="72"/>
      <c r="AN21" s="72"/>
      <c r="AO21" s="72"/>
      <c r="AP21" s="72"/>
      <c r="AQ21" s="72"/>
      <c r="AR21" s="72"/>
      <c r="AS21" s="72"/>
      <c r="AT21" s="72"/>
    </row>
    <row r="22" spans="1:46" ht="30" customHeight="1" x14ac:dyDescent="0.2">
      <c r="A22" s="72"/>
      <c r="B22" s="72"/>
      <c r="C22" s="72"/>
      <c r="D22" s="194">
        <f>'A1 Baseline - Terrestrial'!D23</f>
        <v>16</v>
      </c>
      <c r="E22" s="85" t="str">
        <f>IF(OR('B1 Baseline - FW'!E23="",'B1 Baseline - FW'!O23=0), "",'B1 Baseline - FW'!E23)</f>
        <v/>
      </c>
      <c r="F22" s="195" t="str">
        <f>IF(E22="","",'B1 Baseline - FW'!H23)</f>
        <v/>
      </c>
      <c r="G22" s="196" t="str">
        <f>IF(E22="","",'B1 Baseline - FW'!J23)</f>
        <v/>
      </c>
      <c r="H22" s="197"/>
      <c r="I22" s="205"/>
      <c r="J22" s="199" t="str">
        <f>IF(E22="","",IF(AND(E22=H22,G22&gt;=P22),"Error - No Enhancement",IF(AND(E22=H22,G22&lt;P22),"Acceptable",IF(F22&gt;N22,"Trading Down - Unacceptable Change",IF(F22=N22,"Error - No Enhancement",'B1 Baseline - FW'!G23&amp;" - "&amp;IFERROR(VLOOKUP(H22,'Z1 HAB CLASS'!$D$4:$E$45,2,FALSE),""))))))</f>
        <v/>
      </c>
      <c r="K22" s="99" t="str">
        <f>IF(E22="","",IF(AND(E22=H22, G22&gt;=P22), "Error - No Enhancement", IF(AND(E22=H22,G22&lt;P22), 'B1 Baseline - FW'!I23&amp;" - "&amp;'B3 Enhancement - FW'!O22, IF(F22&gt;N22, "Trading Down - Unacceptable Change", IF(AND(F22=N22, G22=P22), "Error - No Enhancement", IF(AND(F22=N22, G22&gt;P22), "Error - Cannot reduce condition", IF(AND(E22&lt;&gt;H22,F22&lt;N22),"Lower Distinctiveness Habitat"&amp;" - "&amp;O22, 'B1 Baseline - FW'!I23&amp;" - "&amp;'B3 Enhancement - FW'!O22)))))))</f>
        <v/>
      </c>
      <c r="L22" s="200" t="str">
        <f>IF(E22="","",'B1 Baseline - FW'!O23)</f>
        <v/>
      </c>
      <c r="M22" s="195" t="str">
        <f>IFERROR(VLOOKUP(H22,'Z1 HAB CLASS'!$D$4:$E$45,2,FALSE)," ")</f>
        <v xml:space="preserve"> </v>
      </c>
      <c r="N22" s="105" t="str">
        <f>IFERROR(VLOOKUP(M22,'Z1 HAB CLASS'!$L$3:$N$9,2,FALSE)," ")</f>
        <v xml:space="preserve"> </v>
      </c>
      <c r="O22" s="201"/>
      <c r="P22" s="196" t="str">
        <f>IFERROR(VLOOKUP(O22,'Z3 CONDITION VALUE'!$A$3:$B$5,2,FALSE)," ")</f>
        <v xml:space="preserve"> </v>
      </c>
      <c r="Q22" s="202" t="str">
        <f>IF(OR('B1 Baseline - FW'!E23="", 'B1 Baseline - FW'!O23=0),"",'B1 Baseline - FW'!I23&amp;"")</f>
        <v/>
      </c>
      <c r="R22" s="105" t="e">
        <f t="shared" ca="1" si="0"/>
        <v>#NAME?</v>
      </c>
      <c r="S22" s="99" t="e">
        <f t="shared" ca="1" si="1"/>
        <v>#NAME?</v>
      </c>
      <c r="T22" s="199" t="e">
        <f t="array" aca="1" ref="T22" ca="1">IF(OR(R22="",S22=""),"",INDEX('Z8 TARGET ENH'!$F$6:$EO$145,_xludf.XMATCH(R22,'Z8 TARGET ENH'!$B$6:$B$145),_xludf.XMATCH(S22,'Z8 TARGET ENH'!$F$2:$EO$2)))</f>
        <v>#NAME?</v>
      </c>
      <c r="U22" s="99" t="str">
        <f>IF(E22="","",VLOOKUP(H22,'Z8 TARGET ENH'!$FH$7:$FJ$38,2,FALSE))</f>
        <v/>
      </c>
      <c r="V22" s="202" t="str">
        <f>IF(E22="","",VLOOKUP(H22,'Z8 TARGET ENH'!$FH$7:$FJ$38,3,FALSE))</f>
        <v/>
      </c>
      <c r="W22" s="203" t="str">
        <f t="shared" si="2"/>
        <v/>
      </c>
      <c r="X22" s="204"/>
      <c r="Y22" s="72"/>
      <c r="Z22" s="72">
        <f t="shared" si="3"/>
        <v>0</v>
      </c>
      <c r="AA22" s="72"/>
      <c r="AB22" s="72"/>
      <c r="AC22" s="72"/>
      <c r="AD22" s="72"/>
      <c r="AE22" s="72"/>
      <c r="AF22" s="72"/>
      <c r="AG22" s="72"/>
      <c r="AH22" s="72"/>
      <c r="AI22" s="72"/>
      <c r="AJ22" s="72"/>
      <c r="AK22" s="72"/>
      <c r="AL22" s="72"/>
      <c r="AM22" s="72"/>
      <c r="AN22" s="72"/>
      <c r="AO22" s="72"/>
      <c r="AP22" s="72"/>
      <c r="AQ22" s="72"/>
      <c r="AR22" s="72"/>
      <c r="AS22" s="72"/>
      <c r="AT22" s="72"/>
    </row>
    <row r="23" spans="1:46" ht="30" customHeight="1" x14ac:dyDescent="0.2">
      <c r="A23" s="72"/>
      <c r="B23" s="72"/>
      <c r="C23" s="72"/>
      <c r="D23" s="194">
        <f>'A1 Baseline - Terrestrial'!D24</f>
        <v>17</v>
      </c>
      <c r="E23" s="85" t="str">
        <f>IF(OR('B1 Baseline - FW'!E24="",'B1 Baseline - FW'!O24=0), "",'B1 Baseline - FW'!E24)</f>
        <v/>
      </c>
      <c r="F23" s="195" t="str">
        <f>IF(E23="","",'B1 Baseline - FW'!H24)</f>
        <v/>
      </c>
      <c r="G23" s="196" t="str">
        <f>IF(E23="","",'B1 Baseline - FW'!J24)</f>
        <v/>
      </c>
      <c r="H23" s="197"/>
      <c r="I23" s="205"/>
      <c r="J23" s="199" t="str">
        <f>IF(E23="","",IF(AND(E23=H23,G23&gt;=P23),"Error - No Enhancement",IF(AND(E23=H23,G23&lt;P23),"Acceptable",IF(F23&gt;N23,"Trading Down - Unacceptable Change",IF(F23=N23,"Error - No Enhancement",'B1 Baseline - FW'!G24&amp;" - "&amp;IFERROR(VLOOKUP(H23,'Z1 HAB CLASS'!$D$4:$E$45,2,FALSE),""))))))</f>
        <v/>
      </c>
      <c r="K23" s="99" t="str">
        <f>IF(E23="","",IF(AND(E23=H23, G23&gt;=P23), "Error - No Enhancement", IF(AND(E23=H23,G23&lt;P23), 'B1 Baseline - FW'!I24&amp;" - "&amp;'B3 Enhancement - FW'!O23, IF(F23&gt;N23, "Trading Down - Unacceptable Change", IF(AND(F23=N23, G23=P23), "Error - No Enhancement", IF(AND(F23=N23, G23&gt;P23), "Error - Cannot reduce condition", IF(AND(E23&lt;&gt;H23,F23&lt;N23),"Lower Distinctiveness Habitat"&amp;" - "&amp;O23, 'B1 Baseline - FW'!I24&amp;" - "&amp;'B3 Enhancement - FW'!O23)))))))</f>
        <v/>
      </c>
      <c r="L23" s="200" t="str">
        <f>IF(E23="","",'B1 Baseline - FW'!O24)</f>
        <v/>
      </c>
      <c r="M23" s="195" t="str">
        <f>IFERROR(VLOOKUP(H23,'Z1 HAB CLASS'!$D$4:$E$45,2,FALSE)," ")</f>
        <v xml:space="preserve"> </v>
      </c>
      <c r="N23" s="105" t="str">
        <f>IFERROR(VLOOKUP(M23,'Z1 HAB CLASS'!$L$3:$N$9,2,FALSE)," ")</f>
        <v xml:space="preserve"> </v>
      </c>
      <c r="O23" s="201"/>
      <c r="P23" s="196" t="str">
        <f>IFERROR(VLOOKUP(O23,'Z3 CONDITION VALUE'!$A$3:$B$5,2,FALSE)," ")</f>
        <v xml:space="preserve"> </v>
      </c>
      <c r="Q23" s="202" t="str">
        <f>IF(OR('B1 Baseline - FW'!E24="", 'B1 Baseline - FW'!O24=0),"",'B1 Baseline - FW'!I24&amp;"")</f>
        <v/>
      </c>
      <c r="R23" s="105" t="e">
        <f t="shared" ca="1" si="0"/>
        <v>#NAME?</v>
      </c>
      <c r="S23" s="99" t="e">
        <f t="shared" ca="1" si="1"/>
        <v>#NAME?</v>
      </c>
      <c r="T23" s="199" t="e">
        <f t="array" aca="1" ref="T23" ca="1">IF(OR(R23="",S23=""),"",INDEX('Z8 TARGET ENH'!$F$6:$EO$145,_xludf.XMATCH(R23,'Z8 TARGET ENH'!$B$6:$B$145),_xludf.XMATCH(S23,'Z8 TARGET ENH'!$F$2:$EO$2)))</f>
        <v>#NAME?</v>
      </c>
      <c r="U23" s="99" t="str">
        <f>IF(E23="","",VLOOKUP(H23,'Z8 TARGET ENH'!$FH$7:$FJ$38,2,FALSE))</f>
        <v/>
      </c>
      <c r="V23" s="202" t="str">
        <f>IF(E23="","",VLOOKUP(H23,'Z8 TARGET ENH'!$FH$7:$FJ$38,3,FALSE))</f>
        <v/>
      </c>
      <c r="W23" s="203" t="str">
        <f t="shared" si="2"/>
        <v/>
      </c>
      <c r="X23" s="204"/>
      <c r="Y23" s="72"/>
      <c r="Z23" s="72">
        <f t="shared" si="3"/>
        <v>0</v>
      </c>
      <c r="AA23" s="72"/>
      <c r="AB23" s="72"/>
      <c r="AC23" s="72"/>
      <c r="AD23" s="72"/>
      <c r="AE23" s="72"/>
      <c r="AF23" s="72"/>
      <c r="AG23" s="72"/>
      <c r="AH23" s="72"/>
      <c r="AI23" s="72"/>
      <c r="AJ23" s="72"/>
      <c r="AK23" s="72"/>
      <c r="AL23" s="72"/>
      <c r="AM23" s="72"/>
      <c r="AN23" s="72"/>
      <c r="AO23" s="72"/>
      <c r="AP23" s="72"/>
      <c r="AQ23" s="72"/>
      <c r="AR23" s="72"/>
      <c r="AS23" s="72"/>
      <c r="AT23" s="72"/>
    </row>
    <row r="24" spans="1:46" ht="30" customHeight="1" x14ac:dyDescent="0.2">
      <c r="A24" s="72"/>
      <c r="B24" s="72"/>
      <c r="C24" s="72"/>
      <c r="D24" s="194">
        <f>'A1 Baseline - Terrestrial'!D25</f>
        <v>18</v>
      </c>
      <c r="E24" s="85" t="str">
        <f>IF(OR('B1 Baseline - FW'!E25="",'B1 Baseline - FW'!O25=0), "",'B1 Baseline - FW'!E25)</f>
        <v/>
      </c>
      <c r="F24" s="195" t="str">
        <f>IF(E24="","",'B1 Baseline - FW'!H25)</f>
        <v/>
      </c>
      <c r="G24" s="196" t="str">
        <f>IF(E24="","",'B1 Baseline - FW'!J25)</f>
        <v/>
      </c>
      <c r="H24" s="197"/>
      <c r="I24" s="205"/>
      <c r="J24" s="199" t="str">
        <f>IF(E24="","",IF(AND(E24=H24,G24&gt;=P24),"Error - No Enhancement",IF(AND(E24=H24,G24&lt;P24),"Acceptable",IF(F24&gt;N24,"Trading Down - Unacceptable Change",IF(F24=N24,"Error - No Enhancement",'B1 Baseline - FW'!G25&amp;" - "&amp;IFERROR(VLOOKUP(H24,'Z1 HAB CLASS'!$D$4:$E$45,2,FALSE),""))))))</f>
        <v/>
      </c>
      <c r="K24" s="99" t="str">
        <f>IF(E24="","",IF(AND(E24=H24, G24&gt;=P24), "Error - No Enhancement", IF(AND(E24=H24,G24&lt;P24), 'B1 Baseline - FW'!I25&amp;" - "&amp;'B3 Enhancement - FW'!O24, IF(F24&gt;N24, "Trading Down - Unacceptable Change", IF(AND(F24=N24, G24=P24), "Error - No Enhancement", IF(AND(F24=N24, G24&gt;P24), "Error - Cannot reduce condition", IF(AND(E24&lt;&gt;H24,F24&lt;N24),"Lower Distinctiveness Habitat"&amp;" - "&amp;O24, 'B1 Baseline - FW'!I25&amp;" - "&amp;'B3 Enhancement - FW'!O24)))))))</f>
        <v/>
      </c>
      <c r="L24" s="200" t="str">
        <f>IF(E24="","",'B1 Baseline - FW'!O25)</f>
        <v/>
      </c>
      <c r="M24" s="195" t="str">
        <f>IFERROR(VLOOKUP(H24,'Z1 HAB CLASS'!$D$4:$E$45,2,FALSE)," ")</f>
        <v xml:space="preserve"> </v>
      </c>
      <c r="N24" s="105" t="str">
        <f>IFERROR(VLOOKUP(M24,'Z1 HAB CLASS'!$L$3:$N$9,2,FALSE)," ")</f>
        <v xml:space="preserve"> </v>
      </c>
      <c r="O24" s="201"/>
      <c r="P24" s="196" t="str">
        <f>IFERROR(VLOOKUP(O24,'Z3 CONDITION VALUE'!$A$3:$B$5,2,FALSE)," ")</f>
        <v xml:space="preserve"> </v>
      </c>
      <c r="Q24" s="202" t="str">
        <f>IF(OR('B1 Baseline - FW'!E25="", 'B1 Baseline - FW'!O25=0),"",'B1 Baseline - FW'!I25&amp;"")</f>
        <v/>
      </c>
      <c r="R24" s="105" t="e">
        <f t="shared" ca="1" si="0"/>
        <v>#NAME?</v>
      </c>
      <c r="S24" s="99" t="e">
        <f t="shared" ca="1" si="1"/>
        <v>#NAME?</v>
      </c>
      <c r="T24" s="199" t="e">
        <f t="array" aca="1" ref="T24" ca="1">IF(OR(R24="",S24=""),"",INDEX('Z8 TARGET ENH'!$F$6:$EO$145,_xludf.XMATCH(R24,'Z8 TARGET ENH'!$B$6:$B$145),_xludf.XMATCH(S24,'Z8 TARGET ENH'!$F$2:$EO$2)))</f>
        <v>#NAME?</v>
      </c>
      <c r="U24" s="99" t="str">
        <f>IF(E24="","",VLOOKUP(H24,'Z8 TARGET ENH'!$FH$7:$FJ$38,2,FALSE))</f>
        <v/>
      </c>
      <c r="V24" s="202" t="str">
        <f>IF(E24="","",VLOOKUP(H24,'Z8 TARGET ENH'!$FH$7:$FJ$38,3,FALSE))</f>
        <v/>
      </c>
      <c r="W24" s="203" t="str">
        <f t="shared" si="2"/>
        <v/>
      </c>
      <c r="X24" s="204"/>
      <c r="Y24" s="72"/>
      <c r="Z24" s="72">
        <f t="shared" si="3"/>
        <v>0</v>
      </c>
      <c r="AA24" s="72"/>
      <c r="AB24" s="72"/>
      <c r="AC24" s="72"/>
      <c r="AD24" s="72"/>
      <c r="AE24" s="72"/>
      <c r="AF24" s="72"/>
      <c r="AG24" s="72"/>
      <c r="AH24" s="72"/>
      <c r="AI24" s="72"/>
      <c r="AJ24" s="72"/>
      <c r="AK24" s="72"/>
      <c r="AL24" s="72"/>
      <c r="AM24" s="72"/>
      <c r="AN24" s="72"/>
      <c r="AO24" s="72"/>
      <c r="AP24" s="72"/>
      <c r="AQ24" s="72"/>
      <c r="AR24" s="72"/>
      <c r="AS24" s="72"/>
      <c r="AT24" s="72"/>
    </row>
    <row r="25" spans="1:46" ht="30" customHeight="1" x14ac:dyDescent="0.2">
      <c r="A25" s="72"/>
      <c r="B25" s="72"/>
      <c r="C25" s="72"/>
      <c r="D25" s="194">
        <f>'A1 Baseline - Terrestrial'!D26</f>
        <v>19</v>
      </c>
      <c r="E25" s="85" t="str">
        <f>IF(OR('B1 Baseline - FW'!E26="",'B1 Baseline - FW'!O26=0), "",'B1 Baseline - FW'!E26)</f>
        <v/>
      </c>
      <c r="F25" s="195" t="str">
        <f>IF(E25="","",'B1 Baseline - FW'!H26)</f>
        <v/>
      </c>
      <c r="G25" s="196" t="str">
        <f>IF(E25="","",'B1 Baseline - FW'!J26)</f>
        <v/>
      </c>
      <c r="H25" s="197"/>
      <c r="I25" s="205"/>
      <c r="J25" s="199" t="str">
        <f>IF(E25="","",IF(AND(E25=H25,G25&gt;=P25),"Error - No Enhancement",IF(AND(E25=H25,G25&lt;P25),"Acceptable",IF(F25&gt;N25,"Trading Down - Unacceptable Change",IF(F25=N25,"Error - No Enhancement",'B1 Baseline - FW'!G26&amp;" - "&amp;IFERROR(VLOOKUP(H25,'Z1 HAB CLASS'!$D$4:$E$45,2,FALSE),""))))))</f>
        <v/>
      </c>
      <c r="K25" s="99" t="str">
        <f>IF(E25="","",IF(AND(E25=H25, G25&gt;=P25), "Error - No Enhancement", IF(AND(E25=H25,G25&lt;P25), 'B1 Baseline - FW'!I26&amp;" - "&amp;'B3 Enhancement - FW'!O25, IF(F25&gt;N25, "Trading Down - Unacceptable Change", IF(AND(F25=N25, G25=P25), "Error - No Enhancement", IF(AND(F25=N25, G25&gt;P25), "Error - Cannot reduce condition", IF(AND(E25&lt;&gt;H25,F25&lt;N25),"Lower Distinctiveness Habitat"&amp;" - "&amp;O25, 'B1 Baseline - FW'!I26&amp;" - "&amp;'B3 Enhancement - FW'!O25)))))))</f>
        <v/>
      </c>
      <c r="L25" s="200" t="str">
        <f>IF(E25="","",'B1 Baseline - FW'!O26)</f>
        <v/>
      </c>
      <c r="M25" s="195" t="str">
        <f>IFERROR(VLOOKUP(H25,'Z1 HAB CLASS'!$D$4:$E$45,2,FALSE)," ")</f>
        <v xml:space="preserve"> </v>
      </c>
      <c r="N25" s="105" t="str">
        <f>IFERROR(VLOOKUP(M25,'Z1 HAB CLASS'!$L$3:$N$9,2,FALSE)," ")</f>
        <v xml:space="preserve"> </v>
      </c>
      <c r="O25" s="201"/>
      <c r="P25" s="196" t="str">
        <f>IFERROR(VLOOKUP(O25,'Z3 CONDITION VALUE'!$A$3:$B$5,2,FALSE)," ")</f>
        <v xml:space="preserve"> </v>
      </c>
      <c r="Q25" s="202" t="str">
        <f>IF(OR('B1 Baseline - FW'!E26="", 'B1 Baseline - FW'!O26=0),"",'B1 Baseline - FW'!I26&amp;"")</f>
        <v/>
      </c>
      <c r="R25" s="105" t="e">
        <f t="shared" ca="1" si="0"/>
        <v>#NAME?</v>
      </c>
      <c r="S25" s="99" t="e">
        <f t="shared" ca="1" si="1"/>
        <v>#NAME?</v>
      </c>
      <c r="T25" s="199" t="e">
        <f t="array" aca="1" ref="T25" ca="1">IF(OR(R25="",S25=""),"",INDEX('Z8 TARGET ENH'!$F$6:$EO$145,_xludf.XMATCH(R25,'Z8 TARGET ENH'!$B$6:$B$145),_xludf.XMATCH(S25,'Z8 TARGET ENH'!$F$2:$EO$2)))</f>
        <v>#NAME?</v>
      </c>
      <c r="U25" s="99" t="str">
        <f>IF(E25="","",VLOOKUP(H25,'Z8 TARGET ENH'!$FH$7:$FJ$38,2,FALSE))</f>
        <v/>
      </c>
      <c r="V25" s="202" t="str">
        <f>IF(E25="","",VLOOKUP(H25,'Z8 TARGET ENH'!$FH$7:$FJ$38,3,FALSE))</f>
        <v/>
      </c>
      <c r="W25" s="203" t="str">
        <f t="shared" si="2"/>
        <v/>
      </c>
      <c r="X25" s="204"/>
      <c r="Y25" s="72"/>
      <c r="Z25" s="72">
        <f t="shared" si="3"/>
        <v>0</v>
      </c>
      <c r="AA25" s="72"/>
      <c r="AB25" s="72"/>
      <c r="AC25" s="72"/>
      <c r="AD25" s="72"/>
      <c r="AE25" s="72"/>
      <c r="AF25" s="72"/>
      <c r="AG25" s="72"/>
      <c r="AH25" s="72"/>
      <c r="AI25" s="72"/>
      <c r="AJ25" s="72"/>
      <c r="AK25" s="72"/>
      <c r="AL25" s="72"/>
      <c r="AM25" s="72"/>
      <c r="AN25" s="72"/>
      <c r="AO25" s="72"/>
      <c r="AP25" s="72"/>
      <c r="AQ25" s="72"/>
      <c r="AR25" s="72"/>
      <c r="AS25" s="72"/>
      <c r="AT25" s="72"/>
    </row>
    <row r="26" spans="1:46" ht="30" customHeight="1" x14ac:dyDescent="0.2">
      <c r="A26" s="72"/>
      <c r="B26" s="72"/>
      <c r="C26" s="72"/>
      <c r="D26" s="194">
        <f>'A1 Baseline - Terrestrial'!D27</f>
        <v>20</v>
      </c>
      <c r="E26" s="85" t="str">
        <f>IF(OR('B1 Baseline - FW'!E27="",'B1 Baseline - FW'!O27=0), "",'B1 Baseline - FW'!E27)</f>
        <v/>
      </c>
      <c r="F26" s="195" t="str">
        <f>IF(E26="","",'B1 Baseline - FW'!H27)</f>
        <v/>
      </c>
      <c r="G26" s="196" t="str">
        <f>IF(E26="","",'B1 Baseline - FW'!J27)</f>
        <v/>
      </c>
      <c r="H26" s="197"/>
      <c r="I26" s="205"/>
      <c r="J26" s="199" t="str">
        <f>IF(E26="","",IF(AND(E26=H26,G26&gt;=P26),"Error - No Enhancement",IF(AND(E26=H26,G26&lt;P26),"Acceptable",IF(F26&gt;N26,"Trading Down - Unacceptable Change",IF(F26=N26,"Error - No Enhancement",'B1 Baseline - FW'!G27&amp;" - "&amp;IFERROR(VLOOKUP(H26,'Z1 HAB CLASS'!$D$4:$E$45,2,FALSE),""))))))</f>
        <v/>
      </c>
      <c r="K26" s="99" t="str">
        <f>IF(E26="","",IF(AND(E26=H26, G26&gt;=P26), "Error - No Enhancement", IF(AND(E26=H26,G26&lt;P26), 'B1 Baseline - FW'!I27&amp;" - "&amp;'B3 Enhancement - FW'!O26, IF(F26&gt;N26, "Trading Down - Unacceptable Change", IF(AND(F26=N26, G26=P26), "Error - No Enhancement", IF(AND(F26=N26, G26&gt;P26), "Error - Cannot reduce condition", IF(AND(E26&lt;&gt;H26,F26&lt;N26),"Lower Distinctiveness Habitat"&amp;" - "&amp;O26, 'B1 Baseline - FW'!I27&amp;" - "&amp;'B3 Enhancement - FW'!O26)))))))</f>
        <v/>
      </c>
      <c r="L26" s="200" t="str">
        <f>IF(E26="","",'B1 Baseline - FW'!O27)</f>
        <v/>
      </c>
      <c r="M26" s="195" t="str">
        <f>IFERROR(VLOOKUP(H26,'Z1 HAB CLASS'!$D$4:$E$45,2,FALSE)," ")</f>
        <v xml:space="preserve"> </v>
      </c>
      <c r="N26" s="105" t="str">
        <f>IFERROR(VLOOKUP(M26,'Z1 HAB CLASS'!$L$3:$N$9,2,FALSE)," ")</f>
        <v xml:space="preserve"> </v>
      </c>
      <c r="O26" s="201"/>
      <c r="P26" s="196" t="str">
        <f>IFERROR(VLOOKUP(O26,'Z3 CONDITION VALUE'!$A$3:$B$5,2,FALSE)," ")</f>
        <v xml:space="preserve"> </v>
      </c>
      <c r="Q26" s="202" t="str">
        <f>IF(OR('B1 Baseline - FW'!E27="", 'B1 Baseline - FW'!O27=0),"",'B1 Baseline - FW'!I27&amp;"")</f>
        <v/>
      </c>
      <c r="R26" s="105" t="e">
        <f t="shared" ca="1" si="0"/>
        <v>#NAME?</v>
      </c>
      <c r="S26" s="99" t="e">
        <f t="shared" ca="1" si="1"/>
        <v>#NAME?</v>
      </c>
      <c r="T26" s="199" t="e">
        <f t="array" aca="1" ref="T26" ca="1">IF(OR(R26="",S26=""),"",INDEX('Z8 TARGET ENH'!$F$6:$EO$145,_xludf.XMATCH(R26,'Z8 TARGET ENH'!$B$6:$B$145),_xludf.XMATCH(S26,'Z8 TARGET ENH'!$F$2:$EO$2)))</f>
        <v>#NAME?</v>
      </c>
      <c r="U26" s="99" t="str">
        <f>IF(E26="","",VLOOKUP(H26,'Z8 TARGET ENH'!$FH$7:$FJ$38,2,FALSE))</f>
        <v/>
      </c>
      <c r="V26" s="202" t="str">
        <f>IF(E26="","",VLOOKUP(H26,'Z8 TARGET ENH'!$FH$7:$FJ$38,3,FALSE))</f>
        <v/>
      </c>
      <c r="W26" s="203" t="str">
        <f t="shared" si="2"/>
        <v/>
      </c>
      <c r="X26" s="204"/>
      <c r="Y26" s="72"/>
      <c r="Z26" s="72">
        <f t="shared" si="3"/>
        <v>0</v>
      </c>
      <c r="AA26" s="72"/>
      <c r="AB26" s="72"/>
      <c r="AC26" s="72"/>
      <c r="AD26" s="72"/>
      <c r="AE26" s="72"/>
      <c r="AF26" s="72"/>
      <c r="AG26" s="72"/>
      <c r="AH26" s="72"/>
      <c r="AI26" s="72"/>
      <c r="AJ26" s="72"/>
      <c r="AK26" s="72"/>
      <c r="AL26" s="72"/>
      <c r="AM26" s="72"/>
      <c r="AN26" s="72"/>
      <c r="AO26" s="72"/>
      <c r="AP26" s="72"/>
      <c r="AQ26" s="72"/>
      <c r="AR26" s="72"/>
      <c r="AS26" s="72"/>
      <c r="AT26" s="72"/>
    </row>
    <row r="27" spans="1:46" ht="30" customHeight="1" x14ac:dyDescent="0.2">
      <c r="A27" s="72"/>
      <c r="B27" s="72"/>
      <c r="C27" s="72"/>
      <c r="D27" s="194">
        <f>'A1 Baseline - Terrestrial'!D28</f>
        <v>21</v>
      </c>
      <c r="E27" s="85" t="str">
        <f>IF(OR('B1 Baseline - FW'!E28="",'B1 Baseline - FW'!O28=0), "",'B1 Baseline - FW'!E28)</f>
        <v/>
      </c>
      <c r="F27" s="195" t="str">
        <f>IF(E27="","",'B1 Baseline - FW'!H28)</f>
        <v/>
      </c>
      <c r="G27" s="196" t="str">
        <f>IF(E27="","",'B1 Baseline - FW'!J28)</f>
        <v/>
      </c>
      <c r="H27" s="197"/>
      <c r="I27" s="205"/>
      <c r="J27" s="199" t="str">
        <f>IF(E27="","",IF(AND(E27=H27,G27&gt;=P27),"Error - No Enhancement",IF(AND(E27=H27,G27&lt;P27),"Acceptable",IF(F27&gt;N27,"Trading Down - Unacceptable Change",IF(F27=N27,"Error - No Enhancement",'B1 Baseline - FW'!G28&amp;" - "&amp;IFERROR(VLOOKUP(H27,'Z1 HAB CLASS'!$D$4:$E$45,2,FALSE),""))))))</f>
        <v/>
      </c>
      <c r="K27" s="99" t="str">
        <f>IF(E27="","",IF(AND(E27=H27, G27&gt;=P27), "Error - No Enhancement", IF(AND(E27=H27,G27&lt;P27), 'B1 Baseline - FW'!I28&amp;" - "&amp;'B3 Enhancement - FW'!O27, IF(F27&gt;N27, "Trading Down - Unacceptable Change", IF(AND(F27=N27, G27=P27), "Error - No Enhancement", IF(AND(F27=N27, G27&gt;P27), "Error - Cannot reduce condition", IF(AND(E27&lt;&gt;H27,F27&lt;N27),"Lower Distinctiveness Habitat"&amp;" - "&amp;O27, 'B1 Baseline - FW'!I28&amp;" - "&amp;'B3 Enhancement - FW'!O27)))))))</f>
        <v/>
      </c>
      <c r="L27" s="200" t="str">
        <f>IF(E27="","",'B1 Baseline - FW'!O28)</f>
        <v/>
      </c>
      <c r="M27" s="195" t="str">
        <f>IFERROR(VLOOKUP(H27,'Z1 HAB CLASS'!$D$4:$E$45,2,FALSE)," ")</f>
        <v xml:space="preserve"> </v>
      </c>
      <c r="N27" s="105" t="str">
        <f>IFERROR(VLOOKUP(M27,'Z1 HAB CLASS'!$L$3:$N$9,2,FALSE)," ")</f>
        <v xml:space="preserve"> </v>
      </c>
      <c r="O27" s="201"/>
      <c r="P27" s="196" t="str">
        <f>IFERROR(VLOOKUP(O27,'Z3 CONDITION VALUE'!$A$3:$B$5,2,FALSE)," ")</f>
        <v xml:space="preserve"> </v>
      </c>
      <c r="Q27" s="202" t="str">
        <f>IF(OR('B1 Baseline - FW'!E28="", 'B1 Baseline - FW'!O28=0),"",'B1 Baseline - FW'!I28&amp;"")</f>
        <v/>
      </c>
      <c r="R27" s="105" t="e">
        <f t="shared" ca="1" si="0"/>
        <v>#NAME?</v>
      </c>
      <c r="S27" s="99" t="e">
        <f t="shared" ca="1" si="1"/>
        <v>#NAME?</v>
      </c>
      <c r="T27" s="199" t="e">
        <f t="array" aca="1" ref="T27" ca="1">IF(OR(R27="",S27=""),"",INDEX('Z8 TARGET ENH'!$F$6:$EO$145,_xludf.XMATCH(R27,'Z8 TARGET ENH'!$B$6:$B$145),_xludf.XMATCH(S27,'Z8 TARGET ENH'!$F$2:$EO$2)))</f>
        <v>#NAME?</v>
      </c>
      <c r="U27" s="99" t="str">
        <f>IF(E27="","",VLOOKUP(H27,'Z8 TARGET ENH'!$FH$7:$FJ$38,2,FALSE))</f>
        <v/>
      </c>
      <c r="V27" s="202" t="str">
        <f>IF(E27="","",VLOOKUP(H27,'Z8 TARGET ENH'!$FH$7:$FJ$38,3,FALSE))</f>
        <v/>
      </c>
      <c r="W27" s="203" t="str">
        <f t="shared" si="2"/>
        <v/>
      </c>
      <c r="X27" s="204"/>
      <c r="Y27" s="72"/>
      <c r="Z27" s="72">
        <f t="shared" si="3"/>
        <v>0</v>
      </c>
      <c r="AA27" s="72"/>
      <c r="AB27" s="72"/>
      <c r="AC27" s="72"/>
      <c r="AD27" s="72"/>
      <c r="AE27" s="72"/>
      <c r="AF27" s="72"/>
      <c r="AG27" s="72"/>
      <c r="AH27" s="72"/>
      <c r="AI27" s="72"/>
      <c r="AJ27" s="72"/>
      <c r="AK27" s="72"/>
      <c r="AL27" s="72"/>
      <c r="AM27" s="72"/>
      <c r="AN27" s="72"/>
      <c r="AO27" s="72"/>
      <c r="AP27" s="72"/>
      <c r="AQ27" s="72"/>
      <c r="AR27" s="72"/>
      <c r="AS27" s="72"/>
      <c r="AT27" s="72"/>
    </row>
    <row r="28" spans="1:46" ht="30" customHeight="1" x14ac:dyDescent="0.2">
      <c r="A28" s="72"/>
      <c r="B28" s="72"/>
      <c r="C28" s="72"/>
      <c r="D28" s="194">
        <f>'A1 Baseline - Terrestrial'!D29</f>
        <v>22</v>
      </c>
      <c r="E28" s="85" t="str">
        <f>IF(OR('B1 Baseline - FW'!E29="",'B1 Baseline - FW'!O29=0), "",'B1 Baseline - FW'!E29)</f>
        <v/>
      </c>
      <c r="F28" s="195" t="str">
        <f>IF(E28="","",'B1 Baseline - FW'!H29)</f>
        <v/>
      </c>
      <c r="G28" s="196" t="str">
        <f>IF(E28="","",'B1 Baseline - FW'!J29)</f>
        <v/>
      </c>
      <c r="H28" s="197"/>
      <c r="I28" s="205"/>
      <c r="J28" s="199" t="str">
        <f>IF(E28="","",IF(AND(E28=H28,G28&gt;=P28),"Error - No Enhancement",IF(AND(E28=H28,G28&lt;P28),"Acceptable",IF(F28&gt;N28,"Trading Down - Unacceptable Change",IF(F28=N28,"Error - No Enhancement",'B1 Baseline - FW'!G29&amp;" - "&amp;IFERROR(VLOOKUP(H28,'Z1 HAB CLASS'!$D$4:$E$45,2,FALSE),""))))))</f>
        <v/>
      </c>
      <c r="K28" s="99" t="str">
        <f>IF(E28="","",IF(AND(E28=H28, G28&gt;=P28), "Error - No Enhancement", IF(AND(E28=H28,G28&lt;P28), 'B1 Baseline - FW'!I29&amp;" - "&amp;'B3 Enhancement - FW'!O28, IF(F28&gt;N28, "Trading Down - Unacceptable Change", IF(AND(F28=N28, G28=P28), "Error - No Enhancement", IF(AND(F28=N28, G28&gt;P28), "Error - Cannot reduce condition", IF(AND(E28&lt;&gt;H28,F28&lt;N28),"Lower Distinctiveness Habitat"&amp;" - "&amp;O28, 'B1 Baseline - FW'!I29&amp;" - "&amp;'B3 Enhancement - FW'!O28)))))))</f>
        <v/>
      </c>
      <c r="L28" s="200" t="str">
        <f>IF(E28="","",'B1 Baseline - FW'!O29)</f>
        <v/>
      </c>
      <c r="M28" s="195" t="str">
        <f>IFERROR(VLOOKUP(H28,'Z1 HAB CLASS'!$D$4:$E$45,2,FALSE)," ")</f>
        <v xml:space="preserve"> </v>
      </c>
      <c r="N28" s="105" t="str">
        <f>IFERROR(VLOOKUP(M28,'Z1 HAB CLASS'!$L$3:$N$9,2,FALSE)," ")</f>
        <v xml:space="preserve"> </v>
      </c>
      <c r="O28" s="201"/>
      <c r="P28" s="196" t="str">
        <f>IFERROR(VLOOKUP(O28,'Z3 CONDITION VALUE'!$A$3:$B$5,2,FALSE)," ")</f>
        <v xml:space="preserve"> </v>
      </c>
      <c r="Q28" s="202" t="str">
        <f>IF(OR('B1 Baseline - FW'!E29="", 'B1 Baseline - FW'!O29=0),"",'B1 Baseline - FW'!I29&amp;"")</f>
        <v/>
      </c>
      <c r="R28" s="105" t="e">
        <f t="shared" ca="1" si="0"/>
        <v>#NAME?</v>
      </c>
      <c r="S28" s="99" t="e">
        <f t="shared" ca="1" si="1"/>
        <v>#NAME?</v>
      </c>
      <c r="T28" s="199" t="e">
        <f t="array" aca="1" ref="T28" ca="1">IF(OR(R28="",S28=""),"",INDEX('Z8 TARGET ENH'!$F$6:$EO$145,_xludf.XMATCH(R28,'Z8 TARGET ENH'!$B$6:$B$145),_xludf.XMATCH(S28,'Z8 TARGET ENH'!$F$2:$EO$2)))</f>
        <v>#NAME?</v>
      </c>
      <c r="U28" s="99" t="str">
        <f>IF(E28="","",VLOOKUP(H28,'Z8 TARGET ENH'!$FH$7:$FJ$38,2,FALSE))</f>
        <v/>
      </c>
      <c r="V28" s="202" t="str">
        <f>IF(E28="","",VLOOKUP(H28,'Z8 TARGET ENH'!$FH$7:$FJ$38,3,FALSE))</f>
        <v/>
      </c>
      <c r="W28" s="203" t="str">
        <f t="shared" si="2"/>
        <v/>
      </c>
      <c r="X28" s="204"/>
      <c r="Y28" s="72"/>
      <c r="Z28" s="72">
        <f t="shared" si="3"/>
        <v>0</v>
      </c>
      <c r="AA28" s="72"/>
      <c r="AB28" s="72"/>
      <c r="AC28" s="72"/>
      <c r="AD28" s="72"/>
      <c r="AE28" s="72"/>
      <c r="AF28" s="72"/>
      <c r="AG28" s="72"/>
      <c r="AH28" s="72"/>
      <c r="AI28" s="72"/>
      <c r="AJ28" s="72"/>
      <c r="AK28" s="72"/>
      <c r="AL28" s="72"/>
      <c r="AM28" s="72"/>
      <c r="AN28" s="72"/>
      <c r="AO28" s="72"/>
      <c r="AP28" s="72"/>
      <c r="AQ28" s="72"/>
      <c r="AR28" s="72"/>
      <c r="AS28" s="72"/>
      <c r="AT28" s="72"/>
    </row>
    <row r="29" spans="1:46" ht="30" customHeight="1" x14ac:dyDescent="0.2">
      <c r="A29" s="72"/>
      <c r="B29" s="72"/>
      <c r="C29" s="72"/>
      <c r="D29" s="194">
        <f>'A1 Baseline - Terrestrial'!D30</f>
        <v>23</v>
      </c>
      <c r="E29" s="85" t="str">
        <f>IF(OR('B1 Baseline - FW'!E30="",'B1 Baseline - FW'!O30=0), "",'B1 Baseline - FW'!E30)</f>
        <v/>
      </c>
      <c r="F29" s="195" t="str">
        <f>IF(E29="","",'B1 Baseline - FW'!H30)</f>
        <v/>
      </c>
      <c r="G29" s="196" t="str">
        <f>IF(E29="","",'B1 Baseline - FW'!J30)</f>
        <v/>
      </c>
      <c r="H29" s="197"/>
      <c r="I29" s="205"/>
      <c r="J29" s="199" t="str">
        <f>IF(E29="","",IF(AND(E29=H29,G29&gt;=P29),"Error - No Enhancement",IF(AND(E29=H29,G29&lt;P29),"Acceptable",IF(F29&gt;N29,"Trading Down - Unacceptable Change",IF(F29=N29,"Error - No Enhancement",'B1 Baseline - FW'!G30&amp;" - "&amp;IFERROR(VLOOKUP(H29,'Z1 HAB CLASS'!$D$4:$E$45,2,FALSE),""))))))</f>
        <v/>
      </c>
      <c r="K29" s="99" t="str">
        <f>IF(E29="","",IF(AND(E29=H29, G29&gt;=P29), "Error - No Enhancement", IF(AND(E29=H29,G29&lt;P29), 'B1 Baseline - FW'!I30&amp;" - "&amp;'B3 Enhancement - FW'!O29, IF(F29&gt;N29, "Trading Down - Unacceptable Change", IF(AND(F29=N29, G29=P29), "Error - No Enhancement", IF(AND(F29=N29, G29&gt;P29), "Error - Cannot reduce condition", IF(AND(E29&lt;&gt;H29,F29&lt;N29),"Lower Distinctiveness Habitat"&amp;" - "&amp;O29, 'B1 Baseline - FW'!I30&amp;" - "&amp;'B3 Enhancement - FW'!O29)))))))</f>
        <v/>
      </c>
      <c r="L29" s="200" t="str">
        <f>IF(E29="","",'B1 Baseline - FW'!O30)</f>
        <v/>
      </c>
      <c r="M29" s="195" t="str">
        <f>IFERROR(VLOOKUP(H29,'Z1 HAB CLASS'!$D$4:$E$45,2,FALSE)," ")</f>
        <v xml:space="preserve"> </v>
      </c>
      <c r="N29" s="105" t="str">
        <f>IFERROR(VLOOKUP(M29,'Z1 HAB CLASS'!$L$3:$N$9,2,FALSE)," ")</f>
        <v xml:space="preserve"> </v>
      </c>
      <c r="O29" s="201"/>
      <c r="P29" s="196" t="str">
        <f>IFERROR(VLOOKUP(O29,'Z3 CONDITION VALUE'!$A$3:$B$5,2,FALSE)," ")</f>
        <v xml:space="preserve"> </v>
      </c>
      <c r="Q29" s="202" t="str">
        <f>IF(OR('B1 Baseline - FW'!E30="", 'B1 Baseline - FW'!O30=0),"",'B1 Baseline - FW'!I30&amp;"")</f>
        <v/>
      </c>
      <c r="R29" s="105" t="e">
        <f t="shared" ca="1" si="0"/>
        <v>#NAME?</v>
      </c>
      <c r="S29" s="99" t="e">
        <f t="shared" ca="1" si="1"/>
        <v>#NAME?</v>
      </c>
      <c r="T29" s="199" t="e">
        <f t="array" aca="1" ref="T29" ca="1">IF(OR(R29="",S29=""),"",INDEX('Z8 TARGET ENH'!$F$6:$EO$145,_xludf.XMATCH(R29,'Z8 TARGET ENH'!$B$6:$B$145),_xludf.XMATCH(S29,'Z8 TARGET ENH'!$F$2:$EO$2)))</f>
        <v>#NAME?</v>
      </c>
      <c r="U29" s="99" t="str">
        <f>IF(E29="","",VLOOKUP(H29,'Z8 TARGET ENH'!$FH$7:$FJ$38,2,FALSE))</f>
        <v/>
      </c>
      <c r="V29" s="202" t="str">
        <f>IF(E29="","",VLOOKUP(H29,'Z8 TARGET ENH'!$FH$7:$FJ$38,3,FALSE))</f>
        <v/>
      </c>
      <c r="W29" s="203" t="str">
        <f t="shared" si="2"/>
        <v/>
      </c>
      <c r="X29" s="204"/>
      <c r="Y29" s="72"/>
      <c r="Z29" s="72">
        <f t="shared" si="3"/>
        <v>0</v>
      </c>
      <c r="AA29" s="72"/>
      <c r="AB29" s="72"/>
      <c r="AC29" s="72"/>
      <c r="AD29" s="72"/>
      <c r="AE29" s="72"/>
      <c r="AF29" s="72"/>
      <c r="AG29" s="72"/>
      <c r="AH29" s="72"/>
      <c r="AI29" s="72"/>
      <c r="AJ29" s="72"/>
      <c r="AK29" s="72"/>
      <c r="AL29" s="72"/>
      <c r="AM29" s="72"/>
      <c r="AN29" s="72"/>
      <c r="AO29" s="72"/>
      <c r="AP29" s="72"/>
      <c r="AQ29" s="72"/>
      <c r="AR29" s="72"/>
      <c r="AS29" s="72"/>
      <c r="AT29" s="72"/>
    </row>
    <row r="30" spans="1:46" ht="30" customHeight="1" x14ac:dyDescent="0.2">
      <c r="A30" s="72"/>
      <c r="B30" s="72"/>
      <c r="C30" s="72"/>
      <c r="D30" s="194">
        <f>'A1 Baseline - Terrestrial'!D31</f>
        <v>24</v>
      </c>
      <c r="E30" s="85" t="str">
        <f>IF(OR('B1 Baseline - FW'!E31="",'B1 Baseline - FW'!O31=0), "",'B1 Baseline - FW'!E31)</f>
        <v/>
      </c>
      <c r="F30" s="195" t="str">
        <f>IF(E30="","",'B1 Baseline - FW'!H31)</f>
        <v/>
      </c>
      <c r="G30" s="196" t="str">
        <f>IF(E30="","",'B1 Baseline - FW'!J31)</f>
        <v/>
      </c>
      <c r="H30" s="197"/>
      <c r="I30" s="205"/>
      <c r="J30" s="199" t="str">
        <f>IF(E30="","",IF(AND(E30=H30,G30&gt;=P30),"Error - No Enhancement",IF(AND(E30=H30,G30&lt;P30),"Acceptable",IF(F30&gt;N30,"Trading Down - Unacceptable Change",IF(F30=N30,"Error - No Enhancement",'B1 Baseline - FW'!G31&amp;" - "&amp;IFERROR(VLOOKUP(H30,'Z1 HAB CLASS'!$D$4:$E$45,2,FALSE),""))))))</f>
        <v/>
      </c>
      <c r="K30" s="99" t="str">
        <f>IF(E30="","",IF(AND(E30=H30, G30&gt;=P30), "Error - No Enhancement", IF(AND(E30=H30,G30&lt;P30), 'B1 Baseline - FW'!I31&amp;" - "&amp;'B3 Enhancement - FW'!O30, IF(F30&gt;N30, "Trading Down - Unacceptable Change", IF(AND(F30=N30, G30=P30), "Error - No Enhancement", IF(AND(F30=N30, G30&gt;P30), "Error - Cannot reduce condition", IF(AND(E30&lt;&gt;H30,F30&lt;N30),"Lower Distinctiveness Habitat"&amp;" - "&amp;O30, 'B1 Baseline - FW'!I31&amp;" - "&amp;'B3 Enhancement - FW'!O30)))))))</f>
        <v/>
      </c>
      <c r="L30" s="200" t="str">
        <f>IF(E30="","",'B1 Baseline - FW'!O31)</f>
        <v/>
      </c>
      <c r="M30" s="195" t="str">
        <f>IFERROR(VLOOKUP(H30,'Z1 HAB CLASS'!$D$4:$E$45,2,FALSE)," ")</f>
        <v xml:space="preserve"> </v>
      </c>
      <c r="N30" s="105" t="str">
        <f>IFERROR(VLOOKUP(M30,'Z1 HAB CLASS'!$L$3:$N$9,2,FALSE)," ")</f>
        <v xml:space="preserve"> </v>
      </c>
      <c r="O30" s="201"/>
      <c r="P30" s="196" t="str">
        <f>IFERROR(VLOOKUP(O30,'Z3 CONDITION VALUE'!$A$3:$B$5,2,FALSE)," ")</f>
        <v xml:space="preserve"> </v>
      </c>
      <c r="Q30" s="202" t="str">
        <f>IF(OR('B1 Baseline - FW'!E31="", 'B1 Baseline - FW'!O31=0),"",'B1 Baseline - FW'!I31&amp;"")</f>
        <v/>
      </c>
      <c r="R30" s="105" t="e">
        <f t="shared" ca="1" si="0"/>
        <v>#NAME?</v>
      </c>
      <c r="S30" s="99" t="e">
        <f t="shared" ca="1" si="1"/>
        <v>#NAME?</v>
      </c>
      <c r="T30" s="199" t="e">
        <f t="array" aca="1" ref="T30" ca="1">IF(OR(R30="",S30=""),"",INDEX('Z8 TARGET ENH'!$F$6:$EO$145,_xludf.XMATCH(R30,'Z8 TARGET ENH'!$B$6:$B$145),_xludf.XMATCH(S30,'Z8 TARGET ENH'!$F$2:$EO$2)))</f>
        <v>#NAME?</v>
      </c>
      <c r="U30" s="99" t="str">
        <f>IF(E30="","",VLOOKUP(H30,'Z8 TARGET ENH'!$FH$7:$FJ$38,2,FALSE))</f>
        <v/>
      </c>
      <c r="V30" s="202" t="str">
        <f>IF(E30="","",VLOOKUP(H30,'Z8 TARGET ENH'!$FH$7:$FJ$38,3,FALSE))</f>
        <v/>
      </c>
      <c r="W30" s="203" t="str">
        <f t="shared" si="2"/>
        <v/>
      </c>
      <c r="X30" s="204"/>
      <c r="Y30" s="72"/>
      <c r="Z30" s="72">
        <f t="shared" si="3"/>
        <v>0</v>
      </c>
      <c r="AA30" s="72"/>
      <c r="AB30" s="72"/>
      <c r="AC30" s="72"/>
      <c r="AD30" s="72"/>
      <c r="AE30" s="72"/>
      <c r="AF30" s="72"/>
      <c r="AG30" s="72"/>
      <c r="AH30" s="72"/>
      <c r="AI30" s="72"/>
      <c r="AJ30" s="72"/>
      <c r="AK30" s="72"/>
      <c r="AL30" s="72"/>
      <c r="AM30" s="72"/>
      <c r="AN30" s="72"/>
      <c r="AO30" s="72"/>
      <c r="AP30" s="72"/>
      <c r="AQ30" s="72"/>
      <c r="AR30" s="72"/>
      <c r="AS30" s="72"/>
      <c r="AT30" s="72"/>
    </row>
    <row r="31" spans="1:46" ht="30" customHeight="1" x14ac:dyDescent="0.2">
      <c r="A31" s="72"/>
      <c r="B31" s="72"/>
      <c r="C31" s="72"/>
      <c r="D31" s="194">
        <f>'A1 Baseline - Terrestrial'!D32</f>
        <v>25</v>
      </c>
      <c r="E31" s="85" t="str">
        <f>IF(OR('B1 Baseline - FW'!E32="",'B1 Baseline - FW'!O32=0), "",'B1 Baseline - FW'!E32)</f>
        <v/>
      </c>
      <c r="F31" s="195" t="str">
        <f>IF(E31="","",'B1 Baseline - FW'!H32)</f>
        <v/>
      </c>
      <c r="G31" s="196" t="str">
        <f>IF(E31="","",'B1 Baseline - FW'!J32)</f>
        <v/>
      </c>
      <c r="H31" s="197"/>
      <c r="I31" s="205"/>
      <c r="J31" s="199" t="str">
        <f>IF(E31="","",IF(AND(E31=H31,G31&gt;=P31),"Error - No Enhancement",IF(AND(E31=H31,G31&lt;P31),"Acceptable",IF(F31&gt;N31,"Trading Down - Unacceptable Change",IF(F31=N31,"Error - No Enhancement",'B1 Baseline - FW'!G32&amp;" - "&amp;IFERROR(VLOOKUP(H31,'Z1 HAB CLASS'!$D$4:$E$45,2,FALSE),""))))))</f>
        <v/>
      </c>
      <c r="K31" s="99" t="str">
        <f>IF(E31="","",IF(AND(E31=H31, G31&gt;=P31), "Error - No Enhancement", IF(AND(E31=H31,G31&lt;P31), 'B1 Baseline - FW'!I32&amp;" - "&amp;'B3 Enhancement - FW'!O31, IF(F31&gt;N31, "Trading Down - Unacceptable Change", IF(AND(F31=N31, G31=P31), "Error - No Enhancement", IF(AND(F31=N31, G31&gt;P31), "Error - Cannot reduce condition", IF(AND(E31&lt;&gt;H31,F31&lt;N31),"Lower Distinctiveness Habitat"&amp;" - "&amp;O31, 'B1 Baseline - FW'!I32&amp;" - "&amp;'B3 Enhancement - FW'!O31)))))))</f>
        <v/>
      </c>
      <c r="L31" s="200" t="str">
        <f>IF(E31="","",'B1 Baseline - FW'!O32)</f>
        <v/>
      </c>
      <c r="M31" s="195" t="str">
        <f>IFERROR(VLOOKUP(H31,'Z1 HAB CLASS'!$D$4:$E$45,2,FALSE)," ")</f>
        <v xml:space="preserve"> </v>
      </c>
      <c r="N31" s="105" t="str">
        <f>IFERROR(VLOOKUP(M31,'Z1 HAB CLASS'!$L$3:$N$9,2,FALSE)," ")</f>
        <v xml:space="preserve"> </v>
      </c>
      <c r="O31" s="201"/>
      <c r="P31" s="196" t="str">
        <f>IFERROR(VLOOKUP(O31,'Z3 CONDITION VALUE'!$A$3:$B$5,2,FALSE)," ")</f>
        <v xml:space="preserve"> </v>
      </c>
      <c r="Q31" s="202" t="str">
        <f>IF(OR('B1 Baseline - FW'!E32="", 'B1 Baseline - FW'!O32=0),"",'B1 Baseline - FW'!I32&amp;"")</f>
        <v/>
      </c>
      <c r="R31" s="105" t="e">
        <f t="shared" ca="1" si="0"/>
        <v>#NAME?</v>
      </c>
      <c r="S31" s="99" t="e">
        <f t="shared" ca="1" si="1"/>
        <v>#NAME?</v>
      </c>
      <c r="T31" s="199" t="e">
        <f t="array" aca="1" ref="T31" ca="1">IF(OR(R31="",S31=""),"",INDEX('Z8 TARGET ENH'!$F$6:$EO$145,_xludf.XMATCH(R31,'Z8 TARGET ENH'!$B$6:$B$145),_xludf.XMATCH(S31,'Z8 TARGET ENH'!$F$2:$EO$2)))</f>
        <v>#NAME?</v>
      </c>
      <c r="U31" s="99" t="str">
        <f>IF(E31="","",VLOOKUP(H31,'Z8 TARGET ENH'!$FH$7:$FJ$38,2,FALSE))</f>
        <v/>
      </c>
      <c r="V31" s="202" t="str">
        <f>IF(E31="","",VLOOKUP(H31,'Z8 TARGET ENH'!$FH$7:$FJ$38,3,FALSE))</f>
        <v/>
      </c>
      <c r="W31" s="203" t="str">
        <f t="shared" si="2"/>
        <v/>
      </c>
      <c r="X31" s="204"/>
      <c r="Y31" s="72"/>
      <c r="Z31" s="72">
        <f t="shared" si="3"/>
        <v>0</v>
      </c>
      <c r="AA31" s="72"/>
      <c r="AB31" s="72"/>
      <c r="AC31" s="72"/>
      <c r="AD31" s="72"/>
      <c r="AE31" s="72"/>
      <c r="AF31" s="72"/>
      <c r="AG31" s="72"/>
      <c r="AH31" s="72"/>
      <c r="AI31" s="72"/>
      <c r="AJ31" s="72"/>
      <c r="AK31" s="72"/>
      <c r="AL31" s="72"/>
      <c r="AM31" s="72"/>
      <c r="AN31" s="72"/>
      <c r="AO31" s="72"/>
      <c r="AP31" s="72"/>
      <c r="AQ31" s="72"/>
      <c r="AR31" s="72"/>
      <c r="AS31" s="72"/>
      <c r="AT31" s="72"/>
    </row>
    <row r="32" spans="1:46" ht="30" customHeight="1" x14ac:dyDescent="0.2">
      <c r="A32" s="72"/>
      <c r="B32" s="72"/>
      <c r="C32" s="72"/>
      <c r="D32" s="194">
        <f>'A1 Baseline - Terrestrial'!D33</f>
        <v>26</v>
      </c>
      <c r="E32" s="85" t="str">
        <f>IF(OR('B1 Baseline - FW'!E33="",'B1 Baseline - FW'!O33=0), "",'B1 Baseline - FW'!E33)</f>
        <v/>
      </c>
      <c r="F32" s="195" t="str">
        <f>IF(E32="","",'B1 Baseline - FW'!H33)</f>
        <v/>
      </c>
      <c r="G32" s="196" t="str">
        <f>IF(E32="","",'B1 Baseline - FW'!J33)</f>
        <v/>
      </c>
      <c r="H32" s="197"/>
      <c r="I32" s="205"/>
      <c r="J32" s="199" t="str">
        <f>IF(E32="","",IF(AND(E32=H32,G32&gt;=P32),"Error - No Enhancement",IF(AND(E32=H32,G32&lt;P32),"Acceptable",IF(F32&gt;N32,"Trading Down - Unacceptable Change",IF(F32=N32,"Error - No Enhancement",'B1 Baseline - FW'!G33&amp;" - "&amp;IFERROR(VLOOKUP(H32,'Z1 HAB CLASS'!$D$4:$E$45,2,FALSE),""))))))</f>
        <v/>
      </c>
      <c r="K32" s="99" t="str">
        <f>IF(E32="","",IF(AND(E32=H32, G32&gt;=P32), "Error - No Enhancement", IF(AND(E32=H32,G32&lt;P32), 'B1 Baseline - FW'!I33&amp;" - "&amp;'B3 Enhancement - FW'!O32, IF(F32&gt;N32, "Trading Down - Unacceptable Change", IF(AND(F32=N32, G32=P32), "Error - No Enhancement", IF(AND(F32=N32, G32&gt;P32), "Error - Cannot reduce condition", IF(AND(E32&lt;&gt;H32,F32&lt;N32),"Lower Distinctiveness Habitat"&amp;" - "&amp;O32, 'B1 Baseline - FW'!I33&amp;" - "&amp;'B3 Enhancement - FW'!O32)))))))</f>
        <v/>
      </c>
      <c r="L32" s="200" t="str">
        <f>IF(E32="","",'B1 Baseline - FW'!O33)</f>
        <v/>
      </c>
      <c r="M32" s="195" t="str">
        <f>IFERROR(VLOOKUP(H32,'Z1 HAB CLASS'!$D$4:$E$45,2,FALSE)," ")</f>
        <v xml:space="preserve"> </v>
      </c>
      <c r="N32" s="105" t="str">
        <f>IFERROR(VLOOKUP(M32,'Z1 HAB CLASS'!$L$3:$N$9,2,FALSE)," ")</f>
        <v xml:space="preserve"> </v>
      </c>
      <c r="O32" s="201"/>
      <c r="P32" s="196" t="str">
        <f>IFERROR(VLOOKUP(O32,'Z3 CONDITION VALUE'!$A$3:$B$5,2,FALSE)," ")</f>
        <v xml:space="preserve"> </v>
      </c>
      <c r="Q32" s="202" t="str">
        <f>IF(OR('B1 Baseline - FW'!E33="", 'B1 Baseline - FW'!O33=0),"",'B1 Baseline - FW'!I33&amp;"")</f>
        <v/>
      </c>
      <c r="R32" s="105" t="e">
        <f t="shared" ca="1" si="0"/>
        <v>#NAME?</v>
      </c>
      <c r="S32" s="99" t="e">
        <f t="shared" ca="1" si="1"/>
        <v>#NAME?</v>
      </c>
      <c r="T32" s="199" t="e">
        <f t="array" aca="1" ref="T32" ca="1">IF(OR(R32="",S32=""),"",INDEX('Z8 TARGET ENH'!$F$6:$EO$145,_xludf.XMATCH(R32,'Z8 TARGET ENH'!$B$6:$B$145),_xludf.XMATCH(S32,'Z8 TARGET ENH'!$F$2:$EO$2)))</f>
        <v>#NAME?</v>
      </c>
      <c r="U32" s="99" t="str">
        <f>IF(E32="","",VLOOKUP(H32,'Z8 TARGET ENH'!$FH$7:$FJ$38,2,FALSE))</f>
        <v/>
      </c>
      <c r="V32" s="202" t="str">
        <f>IF(E32="","",VLOOKUP(H32,'Z8 TARGET ENH'!$FH$7:$FJ$38,3,FALSE))</f>
        <v/>
      </c>
      <c r="W32" s="203" t="str">
        <f t="shared" si="2"/>
        <v/>
      </c>
      <c r="X32" s="204"/>
      <c r="Y32" s="72"/>
      <c r="Z32" s="72">
        <f t="shared" si="3"/>
        <v>0</v>
      </c>
      <c r="AA32" s="72"/>
      <c r="AB32" s="72"/>
      <c r="AC32" s="72"/>
      <c r="AD32" s="72"/>
      <c r="AE32" s="72"/>
      <c r="AF32" s="72"/>
      <c r="AG32" s="72"/>
      <c r="AH32" s="72"/>
      <c r="AI32" s="72"/>
      <c r="AJ32" s="72"/>
      <c r="AK32" s="72"/>
      <c r="AL32" s="72"/>
      <c r="AM32" s="72"/>
      <c r="AN32" s="72"/>
      <c r="AO32" s="72"/>
      <c r="AP32" s="72"/>
      <c r="AQ32" s="72"/>
      <c r="AR32" s="72"/>
      <c r="AS32" s="72"/>
      <c r="AT32" s="72"/>
    </row>
    <row r="33" spans="1:46" ht="30" customHeight="1" x14ac:dyDescent="0.2">
      <c r="A33" s="72"/>
      <c r="B33" s="72"/>
      <c r="C33" s="72"/>
      <c r="D33" s="194">
        <f>'A1 Baseline - Terrestrial'!D34</f>
        <v>27</v>
      </c>
      <c r="E33" s="85" t="str">
        <f>IF(OR('B1 Baseline - FW'!E34="",'B1 Baseline - FW'!O34=0), "",'B1 Baseline - FW'!E34)</f>
        <v/>
      </c>
      <c r="F33" s="195" t="str">
        <f>IF(E33="","",'B1 Baseline - FW'!H34)</f>
        <v/>
      </c>
      <c r="G33" s="196" t="str">
        <f>IF(E33="","",'B1 Baseline - FW'!J34)</f>
        <v/>
      </c>
      <c r="H33" s="197"/>
      <c r="I33" s="205"/>
      <c r="J33" s="199" t="str">
        <f>IF(E33="","",IF(AND(E33=H33,G33&gt;=P33),"Error - No Enhancement",IF(AND(E33=H33,G33&lt;P33),"Acceptable",IF(F33&gt;N33,"Trading Down - Unacceptable Change",IF(F33=N33,"Error - No Enhancement",'B1 Baseline - FW'!G34&amp;" - "&amp;IFERROR(VLOOKUP(H33,'Z1 HAB CLASS'!$D$4:$E$45,2,FALSE),""))))))</f>
        <v/>
      </c>
      <c r="K33" s="99" t="str">
        <f>IF(E33="","",IF(AND(E33=H33, G33&gt;=P33), "Error - No Enhancement", IF(AND(E33=H33,G33&lt;P33), 'B1 Baseline - FW'!I34&amp;" - "&amp;'B3 Enhancement - FW'!O33, IF(F33&gt;N33, "Trading Down - Unacceptable Change", IF(AND(F33=N33, G33=P33), "Error - No Enhancement", IF(AND(F33=N33, G33&gt;P33), "Error - Cannot reduce condition", IF(AND(E33&lt;&gt;H33,F33&lt;N33),"Lower Distinctiveness Habitat"&amp;" - "&amp;O33, 'B1 Baseline - FW'!I34&amp;" - "&amp;'B3 Enhancement - FW'!O33)))))))</f>
        <v/>
      </c>
      <c r="L33" s="200" t="str">
        <f>IF(E33="","",'B1 Baseline - FW'!O34)</f>
        <v/>
      </c>
      <c r="M33" s="195" t="str">
        <f>IFERROR(VLOOKUP(H33,'Z1 HAB CLASS'!$D$4:$E$45,2,FALSE)," ")</f>
        <v xml:space="preserve"> </v>
      </c>
      <c r="N33" s="105" t="str">
        <f>IFERROR(VLOOKUP(M33,'Z1 HAB CLASS'!$L$3:$N$9,2,FALSE)," ")</f>
        <v xml:space="preserve"> </v>
      </c>
      <c r="O33" s="201"/>
      <c r="P33" s="196" t="str">
        <f>IFERROR(VLOOKUP(O33,'Z3 CONDITION VALUE'!$A$3:$B$5,2,FALSE)," ")</f>
        <v xml:space="preserve"> </v>
      </c>
      <c r="Q33" s="202" t="str">
        <f>IF(OR('B1 Baseline - FW'!E34="", 'B1 Baseline - FW'!O34=0),"",'B1 Baseline - FW'!I34&amp;"")</f>
        <v/>
      </c>
      <c r="R33" s="105" t="e">
        <f t="shared" ca="1" si="0"/>
        <v>#NAME?</v>
      </c>
      <c r="S33" s="99" t="e">
        <f t="shared" ca="1" si="1"/>
        <v>#NAME?</v>
      </c>
      <c r="T33" s="199" t="e">
        <f t="array" aca="1" ref="T33" ca="1">IF(OR(R33="",S33=""),"",INDEX('Z8 TARGET ENH'!$F$6:$EO$145,_xludf.XMATCH(R33,'Z8 TARGET ENH'!$B$6:$B$145),_xludf.XMATCH(S33,'Z8 TARGET ENH'!$F$2:$EO$2)))</f>
        <v>#NAME?</v>
      </c>
      <c r="U33" s="99" t="str">
        <f>IF(E33="","",VLOOKUP(H33,'Z8 TARGET ENH'!$FH$7:$FJ$38,2,FALSE))</f>
        <v/>
      </c>
      <c r="V33" s="202" t="str">
        <f>IF(E33="","",VLOOKUP(H33,'Z8 TARGET ENH'!$FH$7:$FJ$38,3,FALSE))</f>
        <v/>
      </c>
      <c r="W33" s="203" t="str">
        <f t="shared" si="2"/>
        <v/>
      </c>
      <c r="X33" s="204"/>
      <c r="Y33" s="72"/>
      <c r="Z33" s="72">
        <f t="shared" si="3"/>
        <v>0</v>
      </c>
      <c r="AA33" s="72"/>
      <c r="AB33" s="72"/>
      <c r="AC33" s="72"/>
      <c r="AD33" s="72"/>
      <c r="AE33" s="72"/>
      <c r="AF33" s="72"/>
      <c r="AG33" s="72"/>
      <c r="AH33" s="72"/>
      <c r="AI33" s="72"/>
      <c r="AJ33" s="72"/>
      <c r="AK33" s="72"/>
      <c r="AL33" s="72"/>
      <c r="AM33" s="72"/>
      <c r="AN33" s="72"/>
      <c r="AO33" s="72"/>
      <c r="AP33" s="72"/>
      <c r="AQ33" s="72"/>
      <c r="AR33" s="72"/>
      <c r="AS33" s="72"/>
      <c r="AT33" s="72"/>
    </row>
    <row r="34" spans="1:46" ht="30" customHeight="1" x14ac:dyDescent="0.2">
      <c r="A34" s="72"/>
      <c r="B34" s="72"/>
      <c r="C34" s="72"/>
      <c r="D34" s="194">
        <f>'A1 Baseline - Terrestrial'!D35</f>
        <v>28</v>
      </c>
      <c r="E34" s="85" t="str">
        <f>IF(OR('B1 Baseline - FW'!E35="",'B1 Baseline - FW'!O35=0), "",'B1 Baseline - FW'!E35)</f>
        <v/>
      </c>
      <c r="F34" s="195" t="str">
        <f>IF(E34="","",'B1 Baseline - FW'!H35)</f>
        <v/>
      </c>
      <c r="G34" s="196" t="str">
        <f>IF(E34="","",'B1 Baseline - FW'!J35)</f>
        <v/>
      </c>
      <c r="H34" s="197"/>
      <c r="I34" s="205"/>
      <c r="J34" s="199" t="str">
        <f>IF(E34="","",IF(AND(E34=H34,G34&gt;=P34),"Error - No Enhancement",IF(AND(E34=H34,G34&lt;P34),"Acceptable",IF(F34&gt;N34,"Trading Down - Unacceptable Change",IF(F34=N34,"Error - No Enhancement",'B1 Baseline - FW'!G35&amp;" - "&amp;IFERROR(VLOOKUP(H34,'Z1 HAB CLASS'!$D$4:$E$45,2,FALSE),""))))))</f>
        <v/>
      </c>
      <c r="K34" s="99" t="str">
        <f>IF(E34="","",IF(AND(E34=H34, G34&gt;=P34), "Error - No Enhancement", IF(AND(E34=H34,G34&lt;P34), 'B1 Baseline - FW'!I35&amp;" - "&amp;'B3 Enhancement - FW'!O34, IF(F34&gt;N34, "Trading Down - Unacceptable Change", IF(AND(F34=N34, G34=P34), "Error - No Enhancement", IF(AND(F34=N34, G34&gt;P34), "Error - Cannot reduce condition", IF(AND(E34&lt;&gt;H34,F34&lt;N34),"Lower Distinctiveness Habitat"&amp;" - "&amp;O34, 'B1 Baseline - FW'!I35&amp;" - "&amp;'B3 Enhancement - FW'!O34)))))))</f>
        <v/>
      </c>
      <c r="L34" s="200" t="str">
        <f>IF(E34="","",'B1 Baseline - FW'!O35)</f>
        <v/>
      </c>
      <c r="M34" s="195" t="str">
        <f>IFERROR(VLOOKUP(H34,'Z1 HAB CLASS'!$D$4:$E$45,2,FALSE)," ")</f>
        <v xml:space="preserve"> </v>
      </c>
      <c r="N34" s="105" t="str">
        <f>IFERROR(VLOOKUP(M34,'Z1 HAB CLASS'!$L$3:$N$9,2,FALSE)," ")</f>
        <v xml:space="preserve"> </v>
      </c>
      <c r="O34" s="201"/>
      <c r="P34" s="196" t="str">
        <f>IFERROR(VLOOKUP(O34,'Z3 CONDITION VALUE'!$A$3:$B$5,2,FALSE)," ")</f>
        <v xml:space="preserve"> </v>
      </c>
      <c r="Q34" s="202" t="str">
        <f>IF(OR('B1 Baseline - FW'!E35="", 'B1 Baseline - FW'!O35=0),"",'B1 Baseline - FW'!I35&amp;"")</f>
        <v/>
      </c>
      <c r="R34" s="105" t="e">
        <f t="shared" ca="1" si="0"/>
        <v>#NAME?</v>
      </c>
      <c r="S34" s="99" t="e">
        <f t="shared" ca="1" si="1"/>
        <v>#NAME?</v>
      </c>
      <c r="T34" s="199" t="e">
        <f t="array" aca="1" ref="T34" ca="1">IF(OR(R34="",S34=""),"",INDEX('Z8 TARGET ENH'!$F$6:$EO$145,_xludf.XMATCH(R34,'Z8 TARGET ENH'!$B$6:$B$145),_xludf.XMATCH(S34,'Z8 TARGET ENH'!$F$2:$EO$2)))</f>
        <v>#NAME?</v>
      </c>
      <c r="U34" s="99" t="str">
        <f>IF(E34="","",VLOOKUP(H34,'Z8 TARGET ENH'!$FH$7:$FJ$38,2,FALSE))</f>
        <v/>
      </c>
      <c r="V34" s="202" t="str">
        <f>IF(E34="","",VLOOKUP(H34,'Z8 TARGET ENH'!$FH$7:$FJ$38,3,FALSE))</f>
        <v/>
      </c>
      <c r="W34" s="203" t="str">
        <f t="shared" si="2"/>
        <v/>
      </c>
      <c r="X34" s="204"/>
      <c r="Y34" s="72"/>
      <c r="Z34" s="72">
        <f t="shared" si="3"/>
        <v>0</v>
      </c>
      <c r="AA34" s="72"/>
      <c r="AB34" s="72"/>
      <c r="AC34" s="72"/>
      <c r="AD34" s="72"/>
      <c r="AE34" s="72"/>
      <c r="AF34" s="72"/>
      <c r="AG34" s="72"/>
      <c r="AH34" s="72"/>
      <c r="AI34" s="72"/>
      <c r="AJ34" s="72"/>
      <c r="AK34" s="72"/>
      <c r="AL34" s="72"/>
      <c r="AM34" s="72"/>
      <c r="AN34" s="72"/>
      <c r="AO34" s="72"/>
      <c r="AP34" s="72"/>
      <c r="AQ34" s="72"/>
      <c r="AR34" s="72"/>
      <c r="AS34" s="72"/>
      <c r="AT34" s="72"/>
    </row>
    <row r="35" spans="1:46" ht="30" customHeight="1" x14ac:dyDescent="0.2">
      <c r="A35" s="72"/>
      <c r="B35" s="72"/>
      <c r="C35" s="72"/>
      <c r="D35" s="194">
        <f>'A1 Baseline - Terrestrial'!D36</f>
        <v>29</v>
      </c>
      <c r="E35" s="85" t="str">
        <f>IF(OR('B1 Baseline - FW'!E36="",'B1 Baseline - FW'!O36=0), "",'B1 Baseline - FW'!E36)</f>
        <v/>
      </c>
      <c r="F35" s="195" t="str">
        <f>IF(E35="","",'B1 Baseline - FW'!H36)</f>
        <v/>
      </c>
      <c r="G35" s="196" t="str">
        <f>IF(E35="","",'B1 Baseline - FW'!J36)</f>
        <v/>
      </c>
      <c r="H35" s="197"/>
      <c r="I35" s="205"/>
      <c r="J35" s="199" t="str">
        <f>IF(E35="","",IF(AND(E35=H35,G35&gt;=P35),"Error - No Enhancement",IF(AND(E35=H35,G35&lt;P35),"Acceptable",IF(F35&gt;N35,"Trading Down - Unacceptable Change",IF(F35=N35,"Error - No Enhancement",'B1 Baseline - FW'!G36&amp;" - "&amp;IFERROR(VLOOKUP(H35,'Z1 HAB CLASS'!$D$4:$E$45,2,FALSE),""))))))</f>
        <v/>
      </c>
      <c r="K35" s="99" t="str">
        <f>IF(E35="","",IF(AND(E35=H35, G35&gt;=P35), "Error - No Enhancement", IF(AND(E35=H35,G35&lt;P35), 'B1 Baseline - FW'!I36&amp;" - "&amp;'B3 Enhancement - FW'!O35, IF(F35&gt;N35, "Trading Down - Unacceptable Change", IF(AND(F35=N35, G35=P35), "Error - No Enhancement", IF(AND(F35=N35, G35&gt;P35), "Error - Cannot reduce condition", IF(AND(E35&lt;&gt;H35,F35&lt;N35),"Lower Distinctiveness Habitat"&amp;" - "&amp;O35, 'B1 Baseline - FW'!I36&amp;" - "&amp;'B3 Enhancement - FW'!O35)))))))</f>
        <v/>
      </c>
      <c r="L35" s="200" t="str">
        <f>IF(E35="","",'B1 Baseline - FW'!O36)</f>
        <v/>
      </c>
      <c r="M35" s="195" t="str">
        <f>IFERROR(VLOOKUP(H35,'Z1 HAB CLASS'!$D$4:$E$45,2,FALSE)," ")</f>
        <v xml:space="preserve"> </v>
      </c>
      <c r="N35" s="105" t="str">
        <f>IFERROR(VLOOKUP(M35,'Z1 HAB CLASS'!$L$3:$N$9,2,FALSE)," ")</f>
        <v xml:space="preserve"> </v>
      </c>
      <c r="O35" s="201"/>
      <c r="P35" s="196" t="str">
        <f>IFERROR(VLOOKUP(O35,'Z3 CONDITION VALUE'!$A$3:$B$5,2,FALSE)," ")</f>
        <v xml:space="preserve"> </v>
      </c>
      <c r="Q35" s="202" t="str">
        <f>IF(OR('B1 Baseline - FW'!E36="", 'B1 Baseline - FW'!O36=0),"",'B1 Baseline - FW'!I36&amp;"")</f>
        <v/>
      </c>
      <c r="R35" s="105" t="e">
        <f t="shared" ca="1" si="0"/>
        <v>#NAME?</v>
      </c>
      <c r="S35" s="99" t="e">
        <f t="shared" ca="1" si="1"/>
        <v>#NAME?</v>
      </c>
      <c r="T35" s="199" t="e">
        <f t="array" aca="1" ref="T35" ca="1">IF(OR(R35="",S35=""),"",INDEX('Z8 TARGET ENH'!$F$6:$EO$145,_xludf.XMATCH(R35,'Z8 TARGET ENH'!$B$6:$B$145),_xludf.XMATCH(S35,'Z8 TARGET ENH'!$F$2:$EO$2)))</f>
        <v>#NAME?</v>
      </c>
      <c r="U35" s="99" t="str">
        <f>IF(E35="","",VLOOKUP(H35,'Z8 TARGET ENH'!$FH$7:$FJ$38,2,FALSE))</f>
        <v/>
      </c>
      <c r="V35" s="202" t="str">
        <f>IF(E35="","",VLOOKUP(H35,'Z8 TARGET ENH'!$FH$7:$FJ$38,3,FALSE))</f>
        <v/>
      </c>
      <c r="W35" s="203" t="str">
        <f t="shared" si="2"/>
        <v/>
      </c>
      <c r="X35" s="204"/>
      <c r="Y35" s="72"/>
      <c r="Z35" s="72">
        <f t="shared" si="3"/>
        <v>0</v>
      </c>
      <c r="AA35" s="72"/>
      <c r="AB35" s="72"/>
      <c r="AC35" s="72"/>
      <c r="AD35" s="72"/>
      <c r="AE35" s="72"/>
      <c r="AF35" s="72"/>
      <c r="AG35" s="72"/>
      <c r="AH35" s="72"/>
      <c r="AI35" s="72"/>
      <c r="AJ35" s="72"/>
      <c r="AK35" s="72"/>
      <c r="AL35" s="72"/>
      <c r="AM35" s="72"/>
      <c r="AN35" s="72"/>
      <c r="AO35" s="72"/>
      <c r="AP35" s="72"/>
      <c r="AQ35" s="72"/>
      <c r="AR35" s="72"/>
      <c r="AS35" s="72"/>
      <c r="AT35" s="72"/>
    </row>
    <row r="36" spans="1:46" ht="30" customHeight="1" x14ac:dyDescent="0.2">
      <c r="A36" s="72"/>
      <c r="B36" s="72"/>
      <c r="C36" s="72"/>
      <c r="D36" s="194">
        <f>'A1 Baseline - Terrestrial'!D37</f>
        <v>30</v>
      </c>
      <c r="E36" s="85" t="str">
        <f>IF(OR('B1 Baseline - FW'!E37="",'B1 Baseline - FW'!O37=0), "",'B1 Baseline - FW'!E37)</f>
        <v/>
      </c>
      <c r="F36" s="195" t="str">
        <f>IF(E36="","",'B1 Baseline - FW'!H37)</f>
        <v/>
      </c>
      <c r="G36" s="196" t="str">
        <f>IF(E36="","",'B1 Baseline - FW'!J37)</f>
        <v/>
      </c>
      <c r="H36" s="197"/>
      <c r="I36" s="205"/>
      <c r="J36" s="199" t="str">
        <f>IF(E36="","",IF(AND(E36=H36,G36&gt;=P36),"Error - No Enhancement",IF(AND(E36=H36,G36&lt;P36),"Acceptable",IF(F36&gt;N36,"Trading Down - Unacceptable Change",IF(F36=N36,"Error - No Enhancement",'B1 Baseline - FW'!G37&amp;" - "&amp;IFERROR(VLOOKUP(H36,'Z1 HAB CLASS'!$D$4:$E$45,2,FALSE),""))))))</f>
        <v/>
      </c>
      <c r="K36" s="99" t="str">
        <f>IF(E36="","",IF(AND(E36=H36, G36&gt;=P36), "Error - No Enhancement", IF(AND(E36=H36,G36&lt;P36), 'B1 Baseline - FW'!I37&amp;" - "&amp;'B3 Enhancement - FW'!O36, IF(F36&gt;N36, "Trading Down - Unacceptable Change", IF(AND(F36=N36, G36=P36), "Error - No Enhancement", IF(AND(F36=N36, G36&gt;P36), "Error - Cannot reduce condition", IF(AND(E36&lt;&gt;H36,F36&lt;N36),"Lower Distinctiveness Habitat"&amp;" - "&amp;O36, 'B1 Baseline - FW'!I37&amp;" - "&amp;'B3 Enhancement - FW'!O36)))))))</f>
        <v/>
      </c>
      <c r="L36" s="200" t="str">
        <f>IF(E36="","",'B1 Baseline - FW'!O37)</f>
        <v/>
      </c>
      <c r="M36" s="195" t="str">
        <f>IFERROR(VLOOKUP(H36,'Z1 HAB CLASS'!$D$4:$E$45,2,FALSE)," ")</f>
        <v xml:space="preserve"> </v>
      </c>
      <c r="N36" s="105" t="str">
        <f>IFERROR(VLOOKUP(M36,'Z1 HAB CLASS'!$L$3:$N$9,2,FALSE)," ")</f>
        <v xml:space="preserve"> </v>
      </c>
      <c r="O36" s="201"/>
      <c r="P36" s="196" t="str">
        <f>IFERROR(VLOOKUP(O36,'Z3 CONDITION VALUE'!$A$3:$B$5,2,FALSE)," ")</f>
        <v xml:space="preserve"> </v>
      </c>
      <c r="Q36" s="202" t="str">
        <f>IF(OR('B1 Baseline - FW'!E37="", 'B1 Baseline - FW'!O37=0),"",'B1 Baseline - FW'!I37&amp;"")</f>
        <v/>
      </c>
      <c r="R36" s="105" t="e">
        <f t="shared" ca="1" si="0"/>
        <v>#NAME?</v>
      </c>
      <c r="S36" s="99" t="e">
        <f t="shared" ca="1" si="1"/>
        <v>#NAME?</v>
      </c>
      <c r="T36" s="199" t="e">
        <f t="array" aca="1" ref="T36" ca="1">IF(OR(R36="",S36=""),"",INDEX('Z8 TARGET ENH'!$F$6:$EO$145,_xludf.XMATCH(R36,'Z8 TARGET ENH'!$B$6:$B$145),_xludf.XMATCH(S36,'Z8 TARGET ENH'!$F$2:$EO$2)))</f>
        <v>#NAME?</v>
      </c>
      <c r="U36" s="99" t="str">
        <f>IF(E36="","",VLOOKUP(H36,'Z8 TARGET ENH'!$FH$7:$FJ$38,2,FALSE))</f>
        <v/>
      </c>
      <c r="V36" s="202" t="str">
        <f>IF(E36="","",VLOOKUP(H36,'Z8 TARGET ENH'!$FH$7:$FJ$38,3,FALSE))</f>
        <v/>
      </c>
      <c r="W36" s="203" t="str">
        <f t="shared" si="2"/>
        <v/>
      </c>
      <c r="X36" s="204"/>
      <c r="Y36" s="72"/>
      <c r="Z36" s="72">
        <f t="shared" si="3"/>
        <v>0</v>
      </c>
      <c r="AA36" s="72"/>
      <c r="AB36" s="72"/>
      <c r="AC36" s="72"/>
      <c r="AD36" s="72"/>
      <c r="AE36" s="72"/>
      <c r="AF36" s="72"/>
      <c r="AG36" s="72"/>
      <c r="AH36" s="72"/>
      <c r="AI36" s="72"/>
      <c r="AJ36" s="72"/>
      <c r="AK36" s="72"/>
      <c r="AL36" s="72"/>
      <c r="AM36" s="72"/>
      <c r="AN36" s="72"/>
      <c r="AO36" s="72"/>
      <c r="AP36" s="72"/>
      <c r="AQ36" s="72"/>
      <c r="AR36" s="72"/>
      <c r="AS36" s="72"/>
      <c r="AT36" s="72"/>
    </row>
    <row r="37" spans="1:46" ht="30" customHeight="1" x14ac:dyDescent="0.2">
      <c r="A37" s="72"/>
      <c r="B37" s="72"/>
      <c r="C37" s="72"/>
      <c r="D37" s="194">
        <f>'A1 Baseline - Terrestrial'!D38</f>
        <v>31</v>
      </c>
      <c r="E37" s="85" t="str">
        <f>IF(OR('B1 Baseline - FW'!E38="",'B1 Baseline - FW'!O38=0), "",'B1 Baseline - FW'!E38)</f>
        <v/>
      </c>
      <c r="F37" s="195" t="str">
        <f>IF(E37="","",'B1 Baseline - FW'!H38)</f>
        <v/>
      </c>
      <c r="G37" s="196" t="str">
        <f>IF(E37="","",'B1 Baseline - FW'!J38)</f>
        <v/>
      </c>
      <c r="H37" s="197"/>
      <c r="I37" s="205"/>
      <c r="J37" s="199" t="str">
        <f>IF(E37="","",IF(AND(E37=H37,G37&gt;=P37),"Error - No Enhancement",IF(AND(E37=H37,G37&lt;P37),"Acceptable",IF(F37&gt;N37,"Trading Down - Unacceptable Change",IF(F37=N37,"Error - No Enhancement",'B1 Baseline - FW'!G38&amp;" - "&amp;IFERROR(VLOOKUP(H37,'Z1 HAB CLASS'!$D$4:$E$45,2,FALSE),""))))))</f>
        <v/>
      </c>
      <c r="K37" s="99" t="str">
        <f>IF(E37="","",IF(AND(E37=H37, G37&gt;=P37), "Error - No Enhancement", IF(AND(E37=H37,G37&lt;P37), 'B1 Baseline - FW'!I38&amp;" - "&amp;'B3 Enhancement - FW'!O37, IF(F37&gt;N37, "Trading Down - Unacceptable Change", IF(AND(F37=N37, G37=P37), "Error - No Enhancement", IF(AND(F37=N37, G37&gt;P37), "Error - Cannot reduce condition", IF(AND(E37&lt;&gt;H37,F37&lt;N37),"Lower Distinctiveness Habitat"&amp;" - "&amp;O37, 'B1 Baseline - FW'!I38&amp;" - "&amp;'B3 Enhancement - FW'!O37)))))))</f>
        <v/>
      </c>
      <c r="L37" s="200" t="str">
        <f>IF(E37="","",'B1 Baseline - FW'!O38)</f>
        <v/>
      </c>
      <c r="M37" s="195" t="str">
        <f>IFERROR(VLOOKUP(H37,'Z1 HAB CLASS'!$D$4:$E$45,2,FALSE)," ")</f>
        <v xml:space="preserve"> </v>
      </c>
      <c r="N37" s="105" t="str">
        <f>IFERROR(VLOOKUP(M37,'Z1 HAB CLASS'!$L$3:$N$9,2,FALSE)," ")</f>
        <v xml:space="preserve"> </v>
      </c>
      <c r="O37" s="201"/>
      <c r="P37" s="196" t="str">
        <f>IFERROR(VLOOKUP(O37,'Z3 CONDITION VALUE'!$A$3:$B$5,2,FALSE)," ")</f>
        <v xml:space="preserve"> </v>
      </c>
      <c r="Q37" s="202" t="str">
        <f>IF(OR('B1 Baseline - FW'!E38="", 'B1 Baseline - FW'!O38=0),"",'B1 Baseline - FW'!I38&amp;"")</f>
        <v/>
      </c>
      <c r="R37" s="105" t="e">
        <f t="shared" ca="1" si="0"/>
        <v>#NAME?</v>
      </c>
      <c r="S37" s="99" t="e">
        <f t="shared" ca="1" si="1"/>
        <v>#NAME?</v>
      </c>
      <c r="T37" s="199" t="e">
        <f t="array" aca="1" ref="T37" ca="1">IF(OR(R37="",S37=""),"",INDEX('Z8 TARGET ENH'!$F$6:$EO$145,_xludf.XMATCH(R37,'Z8 TARGET ENH'!$B$6:$B$145),_xludf.XMATCH(S37,'Z8 TARGET ENH'!$F$2:$EO$2)))</f>
        <v>#NAME?</v>
      </c>
      <c r="U37" s="99" t="str">
        <f>IF(E37="","",VLOOKUP(H37,'Z8 TARGET ENH'!$FH$7:$FJ$38,2,FALSE))</f>
        <v/>
      </c>
      <c r="V37" s="202" t="str">
        <f>IF(E37="","",VLOOKUP(H37,'Z8 TARGET ENH'!$FH$7:$FJ$38,3,FALSE))</f>
        <v/>
      </c>
      <c r="W37" s="203" t="str">
        <f t="shared" si="2"/>
        <v/>
      </c>
      <c r="X37" s="204"/>
      <c r="Y37" s="72"/>
      <c r="Z37" s="72">
        <f t="shared" si="3"/>
        <v>0</v>
      </c>
      <c r="AA37" s="72"/>
      <c r="AB37" s="72"/>
      <c r="AC37" s="72"/>
      <c r="AD37" s="72"/>
      <c r="AE37" s="72"/>
      <c r="AF37" s="72"/>
      <c r="AG37" s="72"/>
      <c r="AH37" s="72"/>
      <c r="AI37" s="72"/>
      <c r="AJ37" s="72"/>
      <c r="AK37" s="72"/>
      <c r="AL37" s="72"/>
      <c r="AM37" s="72"/>
      <c r="AN37" s="72"/>
      <c r="AO37" s="72"/>
      <c r="AP37" s="72"/>
      <c r="AQ37" s="72"/>
      <c r="AR37" s="72"/>
      <c r="AS37" s="72"/>
      <c r="AT37" s="72"/>
    </row>
    <row r="38" spans="1:46" ht="30" customHeight="1" x14ac:dyDescent="0.2">
      <c r="A38" s="72"/>
      <c r="B38" s="72"/>
      <c r="C38" s="72"/>
      <c r="D38" s="194">
        <f>'A1 Baseline - Terrestrial'!D39</f>
        <v>32</v>
      </c>
      <c r="E38" s="85" t="str">
        <f>IF(OR('B1 Baseline - FW'!E39="",'B1 Baseline - FW'!O39=0), "",'B1 Baseline - FW'!E39)</f>
        <v/>
      </c>
      <c r="F38" s="195" t="str">
        <f>IF(E38="","",'B1 Baseline - FW'!H39)</f>
        <v/>
      </c>
      <c r="G38" s="196" t="str">
        <f>IF(E38="","",'B1 Baseline - FW'!J39)</f>
        <v/>
      </c>
      <c r="H38" s="197"/>
      <c r="I38" s="205"/>
      <c r="J38" s="199" t="str">
        <f>IF(E38="","",IF(AND(E38=H38,G38&gt;=P38),"Error - No Enhancement",IF(AND(E38=H38,G38&lt;P38),"Acceptable",IF(F38&gt;N38,"Trading Down - Unacceptable Change",IF(F38=N38,"Error - No Enhancement",'B1 Baseline - FW'!G39&amp;" - "&amp;IFERROR(VLOOKUP(H38,'Z1 HAB CLASS'!$D$4:$E$45,2,FALSE),""))))))</f>
        <v/>
      </c>
      <c r="K38" s="99" t="str">
        <f>IF(E38="","",IF(AND(E38=H38, G38&gt;=P38), "Error - No Enhancement", IF(AND(E38=H38,G38&lt;P38), 'B1 Baseline - FW'!I39&amp;" - "&amp;'B3 Enhancement - FW'!O38, IF(F38&gt;N38, "Trading Down - Unacceptable Change", IF(AND(F38=N38, G38=P38), "Error - No Enhancement", IF(AND(F38=N38, G38&gt;P38), "Error - Cannot reduce condition", IF(AND(E38&lt;&gt;H38,F38&lt;N38),"Lower Distinctiveness Habitat"&amp;" - "&amp;O38, 'B1 Baseline - FW'!I39&amp;" - "&amp;'B3 Enhancement - FW'!O38)))))))</f>
        <v/>
      </c>
      <c r="L38" s="200" t="str">
        <f>IF(E38="","",'B1 Baseline - FW'!O39)</f>
        <v/>
      </c>
      <c r="M38" s="195" t="str">
        <f>IFERROR(VLOOKUP(H38,'Z1 HAB CLASS'!$D$4:$E$45,2,FALSE)," ")</f>
        <v xml:space="preserve"> </v>
      </c>
      <c r="N38" s="105" t="str">
        <f>IFERROR(VLOOKUP(M38,'Z1 HAB CLASS'!$L$3:$N$9,2,FALSE)," ")</f>
        <v xml:space="preserve"> </v>
      </c>
      <c r="O38" s="201"/>
      <c r="P38" s="196" t="str">
        <f>IFERROR(VLOOKUP(O38,'Z3 CONDITION VALUE'!$A$3:$B$5,2,FALSE)," ")</f>
        <v xml:space="preserve"> </v>
      </c>
      <c r="Q38" s="202" t="str">
        <f>IF(OR('B1 Baseline - FW'!E39="", 'B1 Baseline - FW'!O39=0),"",'B1 Baseline - FW'!I39&amp;"")</f>
        <v/>
      </c>
      <c r="R38" s="105" t="e">
        <f t="shared" ca="1" si="0"/>
        <v>#NAME?</v>
      </c>
      <c r="S38" s="99" t="e">
        <f t="shared" ca="1" si="1"/>
        <v>#NAME?</v>
      </c>
      <c r="T38" s="199" t="e">
        <f t="array" aca="1" ref="T38" ca="1">IF(OR(R38="",S38=""),"",INDEX('Z8 TARGET ENH'!$F$6:$EO$145,_xludf.XMATCH(R38,'Z8 TARGET ENH'!$B$6:$B$145),_xludf.XMATCH(S38,'Z8 TARGET ENH'!$F$2:$EO$2)))</f>
        <v>#NAME?</v>
      </c>
      <c r="U38" s="99" t="str">
        <f>IF(E38="","",VLOOKUP(H38,'Z8 TARGET ENH'!$FH$7:$FJ$38,2,FALSE))</f>
        <v/>
      </c>
      <c r="V38" s="202" t="str">
        <f>IF(E38="","",VLOOKUP(H38,'Z8 TARGET ENH'!$FH$7:$FJ$38,3,FALSE))</f>
        <v/>
      </c>
      <c r="W38" s="203" t="str">
        <f t="shared" si="2"/>
        <v/>
      </c>
      <c r="X38" s="204"/>
      <c r="Y38" s="72"/>
      <c r="Z38" s="72">
        <f t="shared" si="3"/>
        <v>0</v>
      </c>
      <c r="AA38" s="72"/>
      <c r="AB38" s="72"/>
      <c r="AC38" s="72"/>
      <c r="AD38" s="72"/>
      <c r="AE38" s="72"/>
      <c r="AF38" s="72"/>
      <c r="AG38" s="72"/>
      <c r="AH38" s="72"/>
      <c r="AI38" s="72"/>
      <c r="AJ38" s="72"/>
      <c r="AK38" s="72"/>
      <c r="AL38" s="72"/>
      <c r="AM38" s="72"/>
      <c r="AN38" s="72"/>
      <c r="AO38" s="72"/>
      <c r="AP38" s="72"/>
      <c r="AQ38" s="72"/>
      <c r="AR38" s="72"/>
      <c r="AS38" s="72"/>
      <c r="AT38" s="72"/>
    </row>
    <row r="39" spans="1:46" ht="30" customHeight="1" x14ac:dyDescent="0.2">
      <c r="A39" s="72"/>
      <c r="B39" s="72"/>
      <c r="C39" s="72"/>
      <c r="D39" s="194">
        <f>'A1 Baseline - Terrestrial'!D40</f>
        <v>33</v>
      </c>
      <c r="E39" s="85" t="str">
        <f>IF(OR('B1 Baseline - FW'!E40="",'B1 Baseline - FW'!O40=0), "",'B1 Baseline - FW'!E40)</f>
        <v/>
      </c>
      <c r="F39" s="195" t="str">
        <f>IF(E39="","",'B1 Baseline - FW'!H40)</f>
        <v/>
      </c>
      <c r="G39" s="196" t="str">
        <f>IF(E39="","",'B1 Baseline - FW'!J40)</f>
        <v/>
      </c>
      <c r="H39" s="197"/>
      <c r="I39" s="205"/>
      <c r="J39" s="199" t="str">
        <f>IF(E39="","",IF(AND(E39=H39,G39&gt;=P39),"Error - No Enhancement",IF(AND(E39=H39,G39&lt;P39),"Acceptable",IF(F39&gt;N39,"Trading Down - Unacceptable Change",IF(F39=N39,"Error - No Enhancement",'B1 Baseline - FW'!G40&amp;" - "&amp;IFERROR(VLOOKUP(H39,'Z1 HAB CLASS'!$D$4:$E$45,2,FALSE),""))))))</f>
        <v/>
      </c>
      <c r="K39" s="99" t="str">
        <f>IF(E39="","",IF(AND(E39=H39, G39&gt;=P39), "Error - No Enhancement", IF(AND(E39=H39,G39&lt;P39), 'B1 Baseline - FW'!I40&amp;" - "&amp;'B3 Enhancement - FW'!O39, IF(F39&gt;N39, "Trading Down - Unacceptable Change", IF(AND(F39=N39, G39=P39), "Error - No Enhancement", IF(AND(F39=N39, G39&gt;P39), "Error - Cannot reduce condition", IF(AND(E39&lt;&gt;H39,F39&lt;N39),"Lower Distinctiveness Habitat"&amp;" - "&amp;O39, 'B1 Baseline - FW'!I40&amp;" - "&amp;'B3 Enhancement - FW'!O39)))))))</f>
        <v/>
      </c>
      <c r="L39" s="200" t="str">
        <f>IF(E39="","",'B1 Baseline - FW'!O40)</f>
        <v/>
      </c>
      <c r="M39" s="195" t="str">
        <f>IFERROR(VLOOKUP(H39,'Z1 HAB CLASS'!$D$4:$E$45,2,FALSE)," ")</f>
        <v xml:space="preserve"> </v>
      </c>
      <c r="N39" s="105" t="str">
        <f>IFERROR(VLOOKUP(M39,'Z1 HAB CLASS'!$L$3:$N$9,2,FALSE)," ")</f>
        <v xml:space="preserve"> </v>
      </c>
      <c r="O39" s="201"/>
      <c r="P39" s="196" t="str">
        <f>IFERROR(VLOOKUP(O39,'Z3 CONDITION VALUE'!$A$3:$B$5,2,FALSE)," ")</f>
        <v xml:space="preserve"> </v>
      </c>
      <c r="Q39" s="202" t="str">
        <f>IF(OR('B1 Baseline - FW'!E40="", 'B1 Baseline - FW'!O40=0),"",'B1 Baseline - FW'!I40&amp;"")</f>
        <v/>
      </c>
      <c r="R39" s="105" t="e">
        <f t="shared" ca="1" si="0"/>
        <v>#NAME?</v>
      </c>
      <c r="S39" s="99" t="e">
        <f t="shared" ca="1" si="1"/>
        <v>#NAME?</v>
      </c>
      <c r="T39" s="199" t="e">
        <f t="array" aca="1" ref="T39" ca="1">IF(OR(R39="",S39=""),"",INDEX('Z8 TARGET ENH'!$F$6:$EO$145,_xludf.XMATCH(R39,'Z8 TARGET ENH'!$B$6:$B$145),_xludf.XMATCH(S39,'Z8 TARGET ENH'!$F$2:$EO$2)))</f>
        <v>#NAME?</v>
      </c>
      <c r="U39" s="99" t="str">
        <f>IF(E39="","",VLOOKUP(H39,'Z8 TARGET ENH'!$FH$7:$FJ$38,2,FALSE))</f>
        <v/>
      </c>
      <c r="V39" s="202" t="str">
        <f>IF(E39="","",VLOOKUP(H39,'Z8 TARGET ENH'!$FH$7:$FJ$38,3,FALSE))</f>
        <v/>
      </c>
      <c r="W39" s="203" t="str">
        <f t="shared" si="2"/>
        <v/>
      </c>
      <c r="X39" s="204"/>
      <c r="Y39" s="72"/>
      <c r="Z39" s="72">
        <f t="shared" si="3"/>
        <v>0</v>
      </c>
      <c r="AA39" s="72"/>
      <c r="AB39" s="72"/>
      <c r="AC39" s="72"/>
      <c r="AD39" s="72"/>
      <c r="AE39" s="72"/>
      <c r="AF39" s="72"/>
      <c r="AG39" s="72"/>
      <c r="AH39" s="72"/>
      <c r="AI39" s="72"/>
      <c r="AJ39" s="72"/>
      <c r="AK39" s="72"/>
      <c r="AL39" s="72"/>
      <c r="AM39" s="72"/>
      <c r="AN39" s="72"/>
      <c r="AO39" s="72"/>
      <c r="AP39" s="72"/>
      <c r="AQ39" s="72"/>
      <c r="AR39" s="72"/>
      <c r="AS39" s="72"/>
      <c r="AT39" s="72"/>
    </row>
    <row r="40" spans="1:46" ht="30" customHeight="1" x14ac:dyDescent="0.2">
      <c r="A40" s="72"/>
      <c r="B40" s="72"/>
      <c r="C40" s="72"/>
      <c r="D40" s="194">
        <f>'A1 Baseline - Terrestrial'!D41</f>
        <v>34</v>
      </c>
      <c r="E40" s="85" t="str">
        <f>IF(OR('B1 Baseline - FW'!E41="",'B1 Baseline - FW'!O41=0), "",'B1 Baseline - FW'!E41)</f>
        <v/>
      </c>
      <c r="F40" s="195" t="str">
        <f>IF(E40="","",'B1 Baseline - FW'!H41)</f>
        <v/>
      </c>
      <c r="G40" s="196" t="str">
        <f>IF(E40="","",'B1 Baseline - FW'!J41)</f>
        <v/>
      </c>
      <c r="H40" s="197"/>
      <c r="I40" s="205"/>
      <c r="J40" s="199" t="str">
        <f>IF(E40="","",IF(AND(E40=H40,G40&gt;=P40),"Error - No Enhancement",IF(AND(E40=H40,G40&lt;P40),"Acceptable",IF(F40&gt;N40,"Trading Down - Unacceptable Change",IF(F40=N40,"Error - No Enhancement",'B1 Baseline - FW'!G41&amp;" - "&amp;IFERROR(VLOOKUP(H40,'Z1 HAB CLASS'!$D$4:$E$45,2,FALSE),""))))))</f>
        <v/>
      </c>
      <c r="K40" s="99" t="str">
        <f>IF(E40="","",IF(AND(E40=H40, G40&gt;=P40), "Error - No Enhancement", IF(AND(E40=H40,G40&lt;P40), 'B1 Baseline - FW'!I41&amp;" - "&amp;'B3 Enhancement - FW'!O40, IF(F40&gt;N40, "Trading Down - Unacceptable Change", IF(AND(F40=N40, G40=P40), "Error - No Enhancement", IF(AND(F40=N40, G40&gt;P40), "Error - Cannot reduce condition", IF(AND(E40&lt;&gt;H40,F40&lt;N40),"Lower Distinctiveness Habitat"&amp;" - "&amp;O40, 'B1 Baseline - FW'!I41&amp;" - "&amp;'B3 Enhancement - FW'!O40)))))))</f>
        <v/>
      </c>
      <c r="L40" s="200" t="str">
        <f>IF(E40="","",'B1 Baseline - FW'!O41)</f>
        <v/>
      </c>
      <c r="M40" s="195" t="str">
        <f>IFERROR(VLOOKUP(H40,'Z1 HAB CLASS'!$D$4:$E$45,2,FALSE)," ")</f>
        <v xml:space="preserve"> </v>
      </c>
      <c r="N40" s="105" t="str">
        <f>IFERROR(VLOOKUP(M40,'Z1 HAB CLASS'!$L$3:$N$9,2,FALSE)," ")</f>
        <v xml:space="preserve"> </v>
      </c>
      <c r="O40" s="201"/>
      <c r="P40" s="196" t="str">
        <f>IFERROR(VLOOKUP(O40,'Z3 CONDITION VALUE'!$A$3:$B$5,2,FALSE)," ")</f>
        <v xml:space="preserve"> </v>
      </c>
      <c r="Q40" s="202" t="str">
        <f>IF(OR('B1 Baseline - FW'!E41="", 'B1 Baseline - FW'!O41=0),"",'B1 Baseline - FW'!I41&amp;"")</f>
        <v/>
      </c>
      <c r="R40" s="105" t="e">
        <f t="shared" ca="1" si="0"/>
        <v>#NAME?</v>
      </c>
      <c r="S40" s="99" t="e">
        <f t="shared" ca="1" si="1"/>
        <v>#NAME?</v>
      </c>
      <c r="T40" s="199" t="e">
        <f t="array" aca="1" ref="T40" ca="1">IF(OR(R40="",S40=""),"",INDEX('Z8 TARGET ENH'!$F$6:$EO$145,_xludf.XMATCH(R40,'Z8 TARGET ENH'!$B$6:$B$145),_xludf.XMATCH(S40,'Z8 TARGET ENH'!$F$2:$EO$2)))</f>
        <v>#NAME?</v>
      </c>
      <c r="U40" s="99" t="str">
        <f>IF(E40="","",VLOOKUP(H40,'Z8 TARGET ENH'!$FH$7:$FJ$38,2,FALSE))</f>
        <v/>
      </c>
      <c r="V40" s="202" t="str">
        <f>IF(E40="","",VLOOKUP(H40,'Z8 TARGET ENH'!$FH$7:$FJ$38,3,FALSE))</f>
        <v/>
      </c>
      <c r="W40" s="203" t="str">
        <f t="shared" si="2"/>
        <v/>
      </c>
      <c r="X40" s="204"/>
      <c r="Y40" s="72"/>
      <c r="Z40" s="72">
        <f t="shared" si="3"/>
        <v>0</v>
      </c>
      <c r="AA40" s="72"/>
      <c r="AB40" s="72"/>
      <c r="AC40" s="72"/>
      <c r="AD40" s="72"/>
      <c r="AE40" s="72"/>
      <c r="AF40" s="72"/>
      <c r="AG40" s="72"/>
      <c r="AH40" s="72"/>
      <c r="AI40" s="72"/>
      <c r="AJ40" s="72"/>
      <c r="AK40" s="72"/>
      <c r="AL40" s="72"/>
      <c r="AM40" s="72"/>
      <c r="AN40" s="72"/>
      <c r="AO40" s="72"/>
      <c r="AP40" s="72"/>
      <c r="AQ40" s="72"/>
      <c r="AR40" s="72"/>
      <c r="AS40" s="72"/>
      <c r="AT40" s="72"/>
    </row>
    <row r="41" spans="1:46" ht="30" customHeight="1" x14ac:dyDescent="0.2">
      <c r="A41" s="72"/>
      <c r="B41" s="72"/>
      <c r="C41" s="72"/>
      <c r="D41" s="194">
        <f>'A1 Baseline - Terrestrial'!D42</f>
        <v>35</v>
      </c>
      <c r="E41" s="85" t="str">
        <f>IF(OR('B1 Baseline - FW'!E42="",'B1 Baseline - FW'!O42=0), "",'B1 Baseline - FW'!E42)</f>
        <v/>
      </c>
      <c r="F41" s="195" t="str">
        <f>IF(E41="","",'B1 Baseline - FW'!H42)</f>
        <v/>
      </c>
      <c r="G41" s="196" t="str">
        <f>IF(E41="","",'B1 Baseline - FW'!J42)</f>
        <v/>
      </c>
      <c r="H41" s="197"/>
      <c r="I41" s="205"/>
      <c r="J41" s="199" t="str">
        <f>IF(E41="","",IF(AND(E41=H41,G41&gt;=P41),"Error - No Enhancement",IF(AND(E41=H41,G41&lt;P41),"Acceptable",IF(F41&gt;N41,"Trading Down - Unacceptable Change",IF(F41=N41,"Error - No Enhancement",'B1 Baseline - FW'!G42&amp;" - "&amp;IFERROR(VLOOKUP(H41,'Z1 HAB CLASS'!$D$4:$E$45,2,FALSE),""))))))</f>
        <v/>
      </c>
      <c r="K41" s="99" t="str">
        <f>IF(E41="","",IF(AND(E41=H41, G41&gt;=P41), "Error - No Enhancement", IF(AND(E41=H41,G41&lt;P41), 'B1 Baseline - FW'!I42&amp;" - "&amp;'B3 Enhancement - FW'!O41, IF(F41&gt;N41, "Trading Down - Unacceptable Change", IF(AND(F41=N41, G41=P41), "Error - No Enhancement", IF(AND(F41=N41, G41&gt;P41), "Error - Cannot reduce condition", IF(AND(E41&lt;&gt;H41,F41&lt;N41),"Lower Distinctiveness Habitat"&amp;" - "&amp;O41, 'B1 Baseline - FW'!I42&amp;" - "&amp;'B3 Enhancement - FW'!O41)))))))</f>
        <v/>
      </c>
      <c r="L41" s="200" t="str">
        <f>IF(E41="","",'B1 Baseline - FW'!O42)</f>
        <v/>
      </c>
      <c r="M41" s="195" t="str">
        <f>IFERROR(VLOOKUP(H41,'Z1 HAB CLASS'!$D$4:$E$45,2,FALSE)," ")</f>
        <v xml:space="preserve"> </v>
      </c>
      <c r="N41" s="105" t="str">
        <f>IFERROR(VLOOKUP(M41,'Z1 HAB CLASS'!$L$3:$N$9,2,FALSE)," ")</f>
        <v xml:space="preserve"> </v>
      </c>
      <c r="O41" s="201"/>
      <c r="P41" s="196" t="str">
        <f>IFERROR(VLOOKUP(O41,'Z3 CONDITION VALUE'!$A$3:$B$5,2,FALSE)," ")</f>
        <v xml:space="preserve"> </v>
      </c>
      <c r="Q41" s="202" t="str">
        <f>IF(OR('B1 Baseline - FW'!E42="", 'B1 Baseline - FW'!O42=0),"",'B1 Baseline - FW'!I42&amp;"")</f>
        <v/>
      </c>
      <c r="R41" s="105" t="e">
        <f t="shared" ca="1" si="0"/>
        <v>#NAME?</v>
      </c>
      <c r="S41" s="99" t="e">
        <f t="shared" ca="1" si="1"/>
        <v>#NAME?</v>
      </c>
      <c r="T41" s="199" t="e">
        <f t="array" aca="1" ref="T41" ca="1">IF(OR(R41="",S41=""),"",INDEX('Z8 TARGET ENH'!$F$6:$EO$145,_xludf.XMATCH(R41,'Z8 TARGET ENH'!$B$6:$B$145),_xludf.XMATCH(S41,'Z8 TARGET ENH'!$F$2:$EO$2)))</f>
        <v>#NAME?</v>
      </c>
      <c r="U41" s="99" t="str">
        <f>IF(E41="","",VLOOKUP(H41,'Z8 TARGET ENH'!$FH$7:$FJ$38,2,FALSE))</f>
        <v/>
      </c>
      <c r="V41" s="202" t="str">
        <f>IF(E41="","",VLOOKUP(H41,'Z8 TARGET ENH'!$FH$7:$FJ$38,3,FALSE))</f>
        <v/>
      </c>
      <c r="W41" s="203" t="str">
        <f t="shared" si="2"/>
        <v/>
      </c>
      <c r="X41" s="204"/>
      <c r="Y41" s="72"/>
      <c r="Z41" s="72">
        <f t="shared" si="3"/>
        <v>0</v>
      </c>
      <c r="AA41" s="72"/>
      <c r="AB41" s="72"/>
      <c r="AC41" s="72"/>
      <c r="AD41" s="72"/>
      <c r="AE41" s="72"/>
      <c r="AF41" s="72"/>
      <c r="AG41" s="72"/>
      <c r="AH41" s="72"/>
      <c r="AI41" s="72"/>
      <c r="AJ41" s="72"/>
      <c r="AK41" s="72"/>
      <c r="AL41" s="72"/>
      <c r="AM41" s="72"/>
      <c r="AN41" s="72"/>
      <c r="AO41" s="72"/>
      <c r="AP41" s="72"/>
      <c r="AQ41" s="72"/>
      <c r="AR41" s="72"/>
      <c r="AS41" s="72"/>
      <c r="AT41" s="72"/>
    </row>
    <row r="42" spans="1:46" ht="30" customHeight="1" x14ac:dyDescent="0.2">
      <c r="A42" s="72"/>
      <c r="B42" s="72"/>
      <c r="C42" s="72"/>
      <c r="D42" s="194">
        <f>'A1 Baseline - Terrestrial'!D43</f>
        <v>36</v>
      </c>
      <c r="E42" s="85" t="str">
        <f>IF(OR('B1 Baseline - FW'!E43="",'B1 Baseline - FW'!O43=0), "",'B1 Baseline - FW'!E43)</f>
        <v/>
      </c>
      <c r="F42" s="195" t="str">
        <f>IF(E42="","",'B1 Baseline - FW'!H43)</f>
        <v/>
      </c>
      <c r="G42" s="196" t="str">
        <f>IF(E42="","",'B1 Baseline - FW'!J43)</f>
        <v/>
      </c>
      <c r="H42" s="197"/>
      <c r="I42" s="205"/>
      <c r="J42" s="199" t="str">
        <f>IF(E42="","",IF(AND(E42=H42,G42&gt;=P42),"Error - No Enhancement",IF(AND(E42=H42,G42&lt;P42),"Acceptable",IF(F42&gt;N42,"Trading Down - Unacceptable Change",IF(F42=N42,"Error - No Enhancement",'B1 Baseline - FW'!G43&amp;" - "&amp;IFERROR(VLOOKUP(H42,'Z1 HAB CLASS'!$D$4:$E$45,2,FALSE),""))))))</f>
        <v/>
      </c>
      <c r="K42" s="99" t="str">
        <f>IF(E42="","",IF(AND(E42=H42, G42&gt;=P42), "Error - No Enhancement", IF(AND(E42=H42,G42&lt;P42), 'B1 Baseline - FW'!I43&amp;" - "&amp;'B3 Enhancement - FW'!O42, IF(F42&gt;N42, "Trading Down - Unacceptable Change", IF(AND(F42=N42, G42=P42), "Error - No Enhancement", IF(AND(F42=N42, G42&gt;P42), "Error - Cannot reduce condition", IF(AND(E42&lt;&gt;H42,F42&lt;N42),"Lower Distinctiveness Habitat"&amp;" - "&amp;O42, 'B1 Baseline - FW'!I43&amp;" - "&amp;'B3 Enhancement - FW'!O42)))))))</f>
        <v/>
      </c>
      <c r="L42" s="200" t="str">
        <f>IF(E42="","",'B1 Baseline - FW'!O43)</f>
        <v/>
      </c>
      <c r="M42" s="195" t="str">
        <f>IFERROR(VLOOKUP(H42,'Z1 HAB CLASS'!$D$4:$E$45,2,FALSE)," ")</f>
        <v xml:space="preserve"> </v>
      </c>
      <c r="N42" s="105" t="str">
        <f>IFERROR(VLOOKUP(M42,'Z1 HAB CLASS'!$L$3:$N$9,2,FALSE)," ")</f>
        <v xml:space="preserve"> </v>
      </c>
      <c r="O42" s="201"/>
      <c r="P42" s="196" t="str">
        <f>IFERROR(VLOOKUP(O42,'Z3 CONDITION VALUE'!$A$3:$B$5,2,FALSE)," ")</f>
        <v xml:space="preserve"> </v>
      </c>
      <c r="Q42" s="202" t="str">
        <f>IF(OR('B1 Baseline - FW'!E43="", 'B1 Baseline - FW'!O43=0),"",'B1 Baseline - FW'!I43&amp;"")</f>
        <v/>
      </c>
      <c r="R42" s="105" t="e">
        <f t="shared" ca="1" si="0"/>
        <v>#NAME?</v>
      </c>
      <c r="S42" s="99" t="e">
        <f t="shared" ca="1" si="1"/>
        <v>#NAME?</v>
      </c>
      <c r="T42" s="199" t="e">
        <f t="array" aca="1" ref="T42" ca="1">IF(OR(R42="",S42=""),"",INDEX('Z8 TARGET ENH'!$F$6:$EO$145,_xludf.XMATCH(R42,'Z8 TARGET ENH'!$B$6:$B$145),_xludf.XMATCH(S42,'Z8 TARGET ENH'!$F$2:$EO$2)))</f>
        <v>#NAME?</v>
      </c>
      <c r="U42" s="99" t="str">
        <f>IF(E42="","",VLOOKUP(H42,'Z8 TARGET ENH'!$FH$7:$FJ$38,2,FALSE))</f>
        <v/>
      </c>
      <c r="V42" s="202" t="str">
        <f>IF(E42="","",VLOOKUP(H42,'Z8 TARGET ENH'!$FH$7:$FJ$38,3,FALSE))</f>
        <v/>
      </c>
      <c r="W42" s="203" t="str">
        <f t="shared" si="2"/>
        <v/>
      </c>
      <c r="X42" s="204"/>
      <c r="Y42" s="72"/>
      <c r="Z42" s="72">
        <f t="shared" si="3"/>
        <v>0</v>
      </c>
      <c r="AA42" s="72"/>
      <c r="AB42" s="72"/>
      <c r="AC42" s="72"/>
      <c r="AD42" s="72"/>
      <c r="AE42" s="72"/>
      <c r="AF42" s="72"/>
      <c r="AG42" s="72"/>
      <c r="AH42" s="72"/>
      <c r="AI42" s="72"/>
      <c r="AJ42" s="72"/>
      <c r="AK42" s="72"/>
      <c r="AL42" s="72"/>
      <c r="AM42" s="72"/>
      <c r="AN42" s="72"/>
      <c r="AO42" s="72"/>
      <c r="AP42" s="72"/>
      <c r="AQ42" s="72"/>
      <c r="AR42" s="72"/>
      <c r="AS42" s="72"/>
      <c r="AT42" s="72"/>
    </row>
    <row r="43" spans="1:46" ht="30" customHeight="1" x14ac:dyDescent="0.2">
      <c r="A43" s="72"/>
      <c r="B43" s="72"/>
      <c r="C43" s="72"/>
      <c r="D43" s="194">
        <f>'A1 Baseline - Terrestrial'!D44</f>
        <v>37</v>
      </c>
      <c r="E43" s="85" t="str">
        <f>IF(OR('B1 Baseline - FW'!E44="",'B1 Baseline - FW'!O44=0), "",'B1 Baseline - FW'!E44)</f>
        <v/>
      </c>
      <c r="F43" s="195" t="str">
        <f>IF(E43="","",'B1 Baseline - FW'!H44)</f>
        <v/>
      </c>
      <c r="G43" s="196" t="str">
        <f>IF(E43="","",'B1 Baseline - FW'!J44)</f>
        <v/>
      </c>
      <c r="H43" s="197"/>
      <c r="I43" s="205"/>
      <c r="J43" s="199" t="str">
        <f>IF(E43="","",IF(AND(E43=H43,G43&gt;=P43),"Error - No Enhancement",IF(AND(E43=H43,G43&lt;P43),"Acceptable",IF(F43&gt;N43,"Trading Down - Unacceptable Change",IF(F43=N43,"Error - No Enhancement",'B1 Baseline - FW'!G44&amp;" - "&amp;IFERROR(VLOOKUP(H43,'Z1 HAB CLASS'!$D$4:$E$45,2,FALSE),""))))))</f>
        <v/>
      </c>
      <c r="K43" s="99" t="str">
        <f>IF(E43="","",IF(AND(E43=H43, G43&gt;=P43), "Error - No Enhancement", IF(AND(E43=H43,G43&lt;P43), 'B1 Baseline - FW'!I44&amp;" - "&amp;'B3 Enhancement - FW'!O43, IF(F43&gt;N43, "Trading Down - Unacceptable Change", IF(AND(F43=N43, G43=P43), "Error - No Enhancement", IF(AND(F43=N43, G43&gt;P43), "Error - Cannot reduce condition", IF(AND(E43&lt;&gt;H43,F43&lt;N43),"Lower Distinctiveness Habitat"&amp;" - "&amp;O43, 'B1 Baseline - FW'!I44&amp;" - "&amp;'B3 Enhancement - FW'!O43)))))))</f>
        <v/>
      </c>
      <c r="L43" s="200" t="str">
        <f>IF(E43="","",'B1 Baseline - FW'!O44)</f>
        <v/>
      </c>
      <c r="M43" s="195" t="str">
        <f>IFERROR(VLOOKUP(H43,'Z1 HAB CLASS'!$D$4:$E$45,2,FALSE)," ")</f>
        <v xml:space="preserve"> </v>
      </c>
      <c r="N43" s="105" t="str">
        <f>IFERROR(VLOOKUP(M43,'Z1 HAB CLASS'!$L$3:$N$9,2,FALSE)," ")</f>
        <v xml:space="preserve"> </v>
      </c>
      <c r="O43" s="201"/>
      <c r="P43" s="196" t="str">
        <f>IFERROR(VLOOKUP(O43,'Z3 CONDITION VALUE'!$A$3:$B$5,2,FALSE)," ")</f>
        <v xml:space="preserve"> </v>
      </c>
      <c r="Q43" s="202" t="str">
        <f>IF(OR('B1 Baseline - FW'!E44="", 'B1 Baseline - FW'!O44=0),"",'B1 Baseline - FW'!I44&amp;"")</f>
        <v/>
      </c>
      <c r="R43" s="105" t="e">
        <f t="shared" ca="1" si="0"/>
        <v>#NAME?</v>
      </c>
      <c r="S43" s="99" t="e">
        <f t="shared" ca="1" si="1"/>
        <v>#NAME?</v>
      </c>
      <c r="T43" s="199" t="e">
        <f t="array" aca="1" ref="T43" ca="1">IF(OR(R43="",S43=""),"",INDEX('Z8 TARGET ENH'!$F$6:$EO$145,_xludf.XMATCH(R43,'Z8 TARGET ENH'!$B$6:$B$145),_xludf.XMATCH(S43,'Z8 TARGET ENH'!$F$2:$EO$2)))</f>
        <v>#NAME?</v>
      </c>
      <c r="U43" s="99" t="str">
        <f>IF(E43="","",VLOOKUP(H43,'Z8 TARGET ENH'!$FH$7:$FJ$38,2,FALSE))</f>
        <v/>
      </c>
      <c r="V43" s="202" t="str">
        <f>IF(E43="","",VLOOKUP(H43,'Z8 TARGET ENH'!$FH$7:$FJ$38,3,FALSE))</f>
        <v/>
      </c>
      <c r="W43" s="203" t="str">
        <f t="shared" si="2"/>
        <v/>
      </c>
      <c r="X43" s="204"/>
      <c r="Y43" s="72"/>
      <c r="Z43" s="72">
        <f t="shared" si="3"/>
        <v>0</v>
      </c>
      <c r="AA43" s="72"/>
      <c r="AB43" s="72"/>
      <c r="AC43" s="72"/>
      <c r="AD43" s="72"/>
      <c r="AE43" s="72"/>
      <c r="AF43" s="72"/>
      <c r="AG43" s="72"/>
      <c r="AH43" s="72"/>
      <c r="AI43" s="72"/>
      <c r="AJ43" s="72"/>
      <c r="AK43" s="72"/>
      <c r="AL43" s="72"/>
      <c r="AM43" s="72"/>
      <c r="AN43" s="72"/>
      <c r="AO43" s="72"/>
      <c r="AP43" s="72"/>
      <c r="AQ43" s="72"/>
      <c r="AR43" s="72"/>
      <c r="AS43" s="72"/>
      <c r="AT43" s="72"/>
    </row>
    <row r="44" spans="1:46" ht="30" customHeight="1" x14ac:dyDescent="0.2">
      <c r="A44" s="72"/>
      <c r="B44" s="72"/>
      <c r="C44" s="72"/>
      <c r="D44" s="194">
        <f>'A1 Baseline - Terrestrial'!D45</f>
        <v>38</v>
      </c>
      <c r="E44" s="85" t="str">
        <f>IF(OR('B1 Baseline - FW'!E45="",'B1 Baseline - FW'!O45=0), "",'B1 Baseline - FW'!E45)</f>
        <v/>
      </c>
      <c r="F44" s="195" t="str">
        <f>IF(E44="","",'B1 Baseline - FW'!H45)</f>
        <v/>
      </c>
      <c r="G44" s="196" t="str">
        <f>IF(E44="","",'B1 Baseline - FW'!J45)</f>
        <v/>
      </c>
      <c r="H44" s="197"/>
      <c r="I44" s="205"/>
      <c r="J44" s="199" t="str">
        <f>IF(E44="","",IF(AND(E44=H44,G44&gt;=P44),"Error - No Enhancement",IF(AND(E44=H44,G44&lt;P44),"Acceptable",IF(F44&gt;N44,"Trading Down - Unacceptable Change",IF(F44=N44,"Error - No Enhancement",'B1 Baseline - FW'!G45&amp;" - "&amp;IFERROR(VLOOKUP(H44,'Z1 HAB CLASS'!$D$4:$E$45,2,FALSE),""))))))</f>
        <v/>
      </c>
      <c r="K44" s="99" t="str">
        <f>IF(E44="","",IF(AND(E44=H44, G44&gt;=P44), "Error - No Enhancement", IF(AND(E44=H44,G44&lt;P44), 'B1 Baseline - FW'!I45&amp;" - "&amp;'B3 Enhancement - FW'!O44, IF(F44&gt;N44, "Trading Down - Unacceptable Change", IF(AND(F44=N44, G44=P44), "Error - No Enhancement", IF(AND(F44=N44, G44&gt;P44), "Error - Cannot reduce condition", IF(AND(E44&lt;&gt;H44,F44&lt;N44),"Lower Distinctiveness Habitat"&amp;" - "&amp;O44, 'B1 Baseline - FW'!I45&amp;" - "&amp;'B3 Enhancement - FW'!O44)))))))</f>
        <v/>
      </c>
      <c r="L44" s="200" t="str">
        <f>IF(E44="","",'B1 Baseline - FW'!O45)</f>
        <v/>
      </c>
      <c r="M44" s="195" t="str">
        <f>IFERROR(VLOOKUP(H44,'Z1 HAB CLASS'!$D$4:$E$45,2,FALSE)," ")</f>
        <v xml:space="preserve"> </v>
      </c>
      <c r="N44" s="105" t="str">
        <f>IFERROR(VLOOKUP(M44,'Z1 HAB CLASS'!$L$3:$N$9,2,FALSE)," ")</f>
        <v xml:space="preserve"> </v>
      </c>
      <c r="O44" s="201"/>
      <c r="P44" s="196" t="str">
        <f>IFERROR(VLOOKUP(O44,'Z3 CONDITION VALUE'!$A$3:$B$5,2,FALSE)," ")</f>
        <v xml:space="preserve"> </v>
      </c>
      <c r="Q44" s="202" t="str">
        <f>IF(OR('B1 Baseline - FW'!E45="", 'B1 Baseline - FW'!O45=0),"",'B1 Baseline - FW'!I45&amp;"")</f>
        <v/>
      </c>
      <c r="R44" s="105" t="e">
        <f t="shared" ca="1" si="0"/>
        <v>#NAME?</v>
      </c>
      <c r="S44" s="99" t="e">
        <f t="shared" ca="1" si="1"/>
        <v>#NAME?</v>
      </c>
      <c r="T44" s="199" t="e">
        <f t="array" aca="1" ref="T44" ca="1">IF(OR(R44="",S44=""),"",INDEX('Z8 TARGET ENH'!$F$6:$EO$145,_xludf.XMATCH(R44,'Z8 TARGET ENH'!$B$6:$B$145),_xludf.XMATCH(S44,'Z8 TARGET ENH'!$F$2:$EO$2)))</f>
        <v>#NAME?</v>
      </c>
      <c r="U44" s="99" t="str">
        <f>IF(E44="","",VLOOKUP(H44,'Z8 TARGET ENH'!$FH$7:$FJ$38,2,FALSE))</f>
        <v/>
      </c>
      <c r="V44" s="202" t="str">
        <f>IF(E44="","",VLOOKUP(H44,'Z8 TARGET ENH'!$FH$7:$FJ$38,3,FALSE))</f>
        <v/>
      </c>
      <c r="W44" s="203" t="str">
        <f t="shared" si="2"/>
        <v/>
      </c>
      <c r="X44" s="204"/>
      <c r="Y44" s="72"/>
      <c r="Z44" s="72">
        <f t="shared" si="3"/>
        <v>0</v>
      </c>
      <c r="AA44" s="72"/>
      <c r="AB44" s="72"/>
      <c r="AC44" s="72"/>
      <c r="AD44" s="72"/>
      <c r="AE44" s="72"/>
      <c r="AF44" s="72"/>
      <c r="AG44" s="72"/>
      <c r="AH44" s="72"/>
      <c r="AI44" s="72"/>
      <c r="AJ44" s="72"/>
      <c r="AK44" s="72"/>
      <c r="AL44" s="72"/>
      <c r="AM44" s="72"/>
      <c r="AN44" s="72"/>
      <c r="AO44" s="72"/>
      <c r="AP44" s="72"/>
      <c r="AQ44" s="72"/>
      <c r="AR44" s="72"/>
      <c r="AS44" s="72"/>
      <c r="AT44" s="72"/>
    </row>
    <row r="45" spans="1:46" ht="30" customHeight="1" x14ac:dyDescent="0.2">
      <c r="A45" s="72"/>
      <c r="B45" s="72"/>
      <c r="C45" s="72"/>
      <c r="D45" s="194">
        <f>'A1 Baseline - Terrestrial'!D46</f>
        <v>39</v>
      </c>
      <c r="E45" s="85" t="str">
        <f>IF(OR('B1 Baseline - FW'!E46="",'B1 Baseline - FW'!O46=0), "",'B1 Baseline - FW'!E46)</f>
        <v/>
      </c>
      <c r="F45" s="195" t="str">
        <f>IF(E45="","",'B1 Baseline - FW'!H46)</f>
        <v/>
      </c>
      <c r="G45" s="196" t="str">
        <f>IF(E45="","",'B1 Baseline - FW'!J46)</f>
        <v/>
      </c>
      <c r="H45" s="197"/>
      <c r="I45" s="205"/>
      <c r="J45" s="199" t="str">
        <f>IF(E45="","",IF(AND(E45=H45,G45&gt;=P45),"Error - No Enhancement",IF(AND(E45=H45,G45&lt;P45),"Acceptable",IF(F45&gt;N45,"Trading Down - Unacceptable Change",IF(F45=N45,"Error - No Enhancement",'B1 Baseline - FW'!G46&amp;" - "&amp;IFERROR(VLOOKUP(H45,'Z1 HAB CLASS'!$D$4:$E$45,2,FALSE),""))))))</f>
        <v/>
      </c>
      <c r="K45" s="99" t="str">
        <f>IF(E45="","",IF(AND(E45=H45, G45&gt;=P45), "Error - No Enhancement", IF(AND(E45=H45,G45&lt;P45), 'B1 Baseline - FW'!I46&amp;" - "&amp;'B3 Enhancement - FW'!O45, IF(F45&gt;N45, "Trading Down - Unacceptable Change", IF(AND(F45=N45, G45=P45), "Error - No Enhancement", IF(AND(F45=N45, G45&gt;P45), "Error - Cannot reduce condition", IF(AND(E45&lt;&gt;H45,F45&lt;N45),"Lower Distinctiveness Habitat"&amp;" - "&amp;O45, 'B1 Baseline - FW'!I46&amp;" - "&amp;'B3 Enhancement - FW'!O45)))))))</f>
        <v/>
      </c>
      <c r="L45" s="200" t="str">
        <f>IF(E45="","",'B1 Baseline - FW'!O46)</f>
        <v/>
      </c>
      <c r="M45" s="195" t="str">
        <f>IFERROR(VLOOKUP(H45,'Z1 HAB CLASS'!$D$4:$E$45,2,FALSE)," ")</f>
        <v xml:space="preserve"> </v>
      </c>
      <c r="N45" s="105" t="str">
        <f>IFERROR(VLOOKUP(M45,'Z1 HAB CLASS'!$L$3:$N$9,2,FALSE)," ")</f>
        <v xml:space="preserve"> </v>
      </c>
      <c r="O45" s="201"/>
      <c r="P45" s="196" t="str">
        <f>IFERROR(VLOOKUP(O45,'Z3 CONDITION VALUE'!$A$3:$B$5,2,FALSE)," ")</f>
        <v xml:space="preserve"> </v>
      </c>
      <c r="Q45" s="202" t="str">
        <f>IF(OR('B1 Baseline - FW'!E46="", 'B1 Baseline - FW'!O46=0),"",'B1 Baseline - FW'!I46&amp;"")</f>
        <v/>
      </c>
      <c r="R45" s="105" t="e">
        <f t="shared" ca="1" si="0"/>
        <v>#NAME?</v>
      </c>
      <c r="S45" s="99" t="e">
        <f t="shared" ca="1" si="1"/>
        <v>#NAME?</v>
      </c>
      <c r="T45" s="199" t="e">
        <f t="array" aca="1" ref="T45" ca="1">IF(OR(R45="",S45=""),"",INDEX('Z8 TARGET ENH'!$F$6:$EO$145,_xludf.XMATCH(R45,'Z8 TARGET ENH'!$B$6:$B$145),_xludf.XMATCH(S45,'Z8 TARGET ENH'!$F$2:$EO$2)))</f>
        <v>#NAME?</v>
      </c>
      <c r="U45" s="99" t="str">
        <f>IF(E45="","",VLOOKUP(H45,'Z8 TARGET ENH'!$FH$7:$FJ$38,2,FALSE))</f>
        <v/>
      </c>
      <c r="V45" s="202" t="str">
        <f>IF(E45="","",VLOOKUP(H45,'Z8 TARGET ENH'!$FH$7:$FJ$38,3,FALSE))</f>
        <v/>
      </c>
      <c r="W45" s="203" t="str">
        <f t="shared" si="2"/>
        <v/>
      </c>
      <c r="X45" s="204"/>
      <c r="Y45" s="72"/>
      <c r="Z45" s="72">
        <f t="shared" si="3"/>
        <v>0</v>
      </c>
      <c r="AA45" s="72"/>
      <c r="AB45" s="72"/>
      <c r="AC45" s="72"/>
      <c r="AD45" s="72"/>
      <c r="AE45" s="72"/>
      <c r="AF45" s="72"/>
      <c r="AG45" s="72"/>
      <c r="AH45" s="72"/>
      <c r="AI45" s="72"/>
      <c r="AJ45" s="72"/>
      <c r="AK45" s="72"/>
      <c r="AL45" s="72"/>
      <c r="AM45" s="72"/>
      <c r="AN45" s="72"/>
      <c r="AO45" s="72"/>
      <c r="AP45" s="72"/>
      <c r="AQ45" s="72"/>
      <c r="AR45" s="72"/>
      <c r="AS45" s="72"/>
      <c r="AT45" s="72"/>
    </row>
    <row r="46" spans="1:46" ht="30" customHeight="1" x14ac:dyDescent="0.2">
      <c r="A46" s="72"/>
      <c r="B46" s="72"/>
      <c r="C46" s="72"/>
      <c r="D46" s="194">
        <f>'A1 Baseline - Terrestrial'!D47</f>
        <v>40</v>
      </c>
      <c r="E46" s="85" t="str">
        <f>IF(OR('B1 Baseline - FW'!E47="",'B1 Baseline - FW'!O47=0), "",'B1 Baseline - FW'!E47)</f>
        <v/>
      </c>
      <c r="F46" s="195" t="str">
        <f>IF(E46="","",'B1 Baseline - FW'!H47)</f>
        <v/>
      </c>
      <c r="G46" s="196" t="str">
        <f>IF(E46="","",'B1 Baseline - FW'!J47)</f>
        <v/>
      </c>
      <c r="H46" s="197"/>
      <c r="I46" s="205"/>
      <c r="J46" s="199" t="str">
        <f>IF(E46="","",IF(AND(E46=H46,G46&gt;=P46),"Error - No Enhancement",IF(AND(E46=H46,G46&lt;P46),"Acceptable",IF(F46&gt;N46,"Trading Down - Unacceptable Change",IF(F46=N46,"Error - No Enhancement",'B1 Baseline - FW'!G47&amp;" - "&amp;IFERROR(VLOOKUP(H46,'Z1 HAB CLASS'!$D$4:$E$45,2,FALSE),""))))))</f>
        <v/>
      </c>
      <c r="K46" s="99" t="str">
        <f>IF(E46="","",IF(AND(E46=H46, G46&gt;=P46), "Error - No Enhancement", IF(AND(E46=H46,G46&lt;P46), 'B1 Baseline - FW'!I47&amp;" - "&amp;'B3 Enhancement - FW'!O46, IF(F46&gt;N46, "Trading Down - Unacceptable Change", IF(AND(F46=N46, G46=P46), "Error - No Enhancement", IF(AND(F46=N46, G46&gt;P46), "Error - Cannot reduce condition", IF(AND(E46&lt;&gt;H46,F46&lt;N46),"Lower Distinctiveness Habitat"&amp;" - "&amp;O46, 'B1 Baseline - FW'!I47&amp;" - "&amp;'B3 Enhancement - FW'!O46)))))))</f>
        <v/>
      </c>
      <c r="L46" s="200" t="str">
        <f>IF(E46="","",'B1 Baseline - FW'!O47)</f>
        <v/>
      </c>
      <c r="M46" s="195" t="str">
        <f>IFERROR(VLOOKUP(H46,'Z1 HAB CLASS'!$D$4:$E$45,2,FALSE)," ")</f>
        <v xml:space="preserve"> </v>
      </c>
      <c r="N46" s="105" t="str">
        <f>IFERROR(VLOOKUP(M46,'Z1 HAB CLASS'!$L$3:$N$9,2,FALSE)," ")</f>
        <v xml:space="preserve"> </v>
      </c>
      <c r="O46" s="201"/>
      <c r="P46" s="196" t="str">
        <f>IFERROR(VLOOKUP(O46,'Z3 CONDITION VALUE'!$A$3:$B$5,2,FALSE)," ")</f>
        <v xml:space="preserve"> </v>
      </c>
      <c r="Q46" s="202" t="str">
        <f>IF(OR('B1 Baseline - FW'!E47="", 'B1 Baseline - FW'!O47=0),"",'B1 Baseline - FW'!I47&amp;"")</f>
        <v/>
      </c>
      <c r="R46" s="105" t="e">
        <f t="shared" ca="1" si="0"/>
        <v>#NAME?</v>
      </c>
      <c r="S46" s="99" t="e">
        <f t="shared" ca="1" si="1"/>
        <v>#NAME?</v>
      </c>
      <c r="T46" s="199" t="e">
        <f t="array" aca="1" ref="T46" ca="1">IF(OR(R46="",S46=""),"",INDEX('Z8 TARGET ENH'!$F$6:$EO$145,_xludf.XMATCH(R46,'Z8 TARGET ENH'!$B$6:$B$145),_xludf.XMATCH(S46,'Z8 TARGET ENH'!$F$2:$EO$2)))</f>
        <v>#NAME?</v>
      </c>
      <c r="U46" s="99" t="str">
        <f>IF(E46="","",VLOOKUP(H46,'Z8 TARGET ENH'!$FH$7:$FJ$38,2,FALSE))</f>
        <v/>
      </c>
      <c r="V46" s="202" t="str">
        <f>IF(E46="","",VLOOKUP(H46,'Z8 TARGET ENH'!$FH$7:$FJ$38,3,FALSE))</f>
        <v/>
      </c>
      <c r="W46" s="203" t="str">
        <f t="shared" si="2"/>
        <v/>
      </c>
      <c r="X46" s="204"/>
      <c r="Y46" s="72"/>
      <c r="Z46" s="72">
        <f t="shared" si="3"/>
        <v>0</v>
      </c>
      <c r="AA46" s="72"/>
      <c r="AB46" s="72"/>
      <c r="AC46" s="72"/>
      <c r="AD46" s="72"/>
      <c r="AE46" s="72"/>
      <c r="AF46" s="72"/>
      <c r="AG46" s="72"/>
      <c r="AH46" s="72"/>
      <c r="AI46" s="72"/>
      <c r="AJ46" s="72"/>
      <c r="AK46" s="72"/>
      <c r="AL46" s="72"/>
      <c r="AM46" s="72"/>
      <c r="AN46" s="72"/>
      <c r="AO46" s="72"/>
      <c r="AP46" s="72"/>
      <c r="AQ46" s="72"/>
      <c r="AR46" s="72"/>
      <c r="AS46" s="72"/>
      <c r="AT46" s="72"/>
    </row>
    <row r="47" spans="1:46" ht="30" customHeight="1" x14ac:dyDescent="0.2">
      <c r="A47" s="72"/>
      <c r="B47" s="72"/>
      <c r="C47" s="72"/>
      <c r="D47" s="194">
        <f>'A1 Baseline - Terrestrial'!D48</f>
        <v>41</v>
      </c>
      <c r="E47" s="85" t="str">
        <f>IF(OR('B1 Baseline - FW'!E48="",'B1 Baseline - FW'!O48=0), "",'B1 Baseline - FW'!E48)</f>
        <v/>
      </c>
      <c r="F47" s="195" t="str">
        <f>IF(E47="","",'B1 Baseline - FW'!H48)</f>
        <v/>
      </c>
      <c r="G47" s="196" t="str">
        <f>IF(E47="","",'B1 Baseline - FW'!J48)</f>
        <v/>
      </c>
      <c r="H47" s="197"/>
      <c r="I47" s="205"/>
      <c r="J47" s="199" t="str">
        <f>IF(E47="","",IF(AND(E47=H47,G47&gt;=P47),"Error - No Enhancement",IF(AND(E47=H47,G47&lt;P47),"Acceptable",IF(F47&gt;N47,"Trading Down - Unacceptable Change",IF(F47=N47,"Error - No Enhancement",'B1 Baseline - FW'!G48&amp;" - "&amp;IFERROR(VLOOKUP(H47,'Z1 HAB CLASS'!$D$4:$E$45,2,FALSE),""))))))</f>
        <v/>
      </c>
      <c r="K47" s="99" t="str">
        <f>IF(E47="","",IF(AND(E47=H47, G47&gt;=P47), "Error - No Enhancement", IF(AND(E47=H47,G47&lt;P47), 'B1 Baseline - FW'!I48&amp;" - "&amp;'B3 Enhancement - FW'!O47, IF(F47&gt;N47, "Trading Down - Unacceptable Change", IF(AND(F47=N47, G47=P47), "Error - No Enhancement", IF(AND(F47=N47, G47&gt;P47), "Error - Cannot reduce condition", IF(AND(E47&lt;&gt;H47,F47&lt;N47),"Lower Distinctiveness Habitat"&amp;" - "&amp;O47, 'B1 Baseline - FW'!I48&amp;" - "&amp;'B3 Enhancement - FW'!O47)))))))</f>
        <v/>
      </c>
      <c r="L47" s="200" t="str">
        <f>IF(E47="","",'B1 Baseline - FW'!O48)</f>
        <v/>
      </c>
      <c r="M47" s="195" t="str">
        <f>IFERROR(VLOOKUP(H47,'Z1 HAB CLASS'!$D$4:$E$45,2,FALSE)," ")</f>
        <v xml:space="preserve"> </v>
      </c>
      <c r="N47" s="105" t="str">
        <f>IFERROR(VLOOKUP(M47,'Z1 HAB CLASS'!$L$3:$N$9,2,FALSE)," ")</f>
        <v xml:space="preserve"> </v>
      </c>
      <c r="O47" s="201"/>
      <c r="P47" s="196" t="str">
        <f>IFERROR(VLOOKUP(O47,'Z3 CONDITION VALUE'!$A$3:$B$5,2,FALSE)," ")</f>
        <v xml:space="preserve"> </v>
      </c>
      <c r="Q47" s="202" t="str">
        <f>IF(OR('B1 Baseline - FW'!E48="", 'B1 Baseline - FW'!O48=0),"",'B1 Baseline - FW'!I48&amp;"")</f>
        <v/>
      </c>
      <c r="R47" s="105" t="e">
        <f t="shared" ca="1" si="0"/>
        <v>#NAME?</v>
      </c>
      <c r="S47" s="99" t="e">
        <f t="shared" ca="1" si="1"/>
        <v>#NAME?</v>
      </c>
      <c r="T47" s="199" t="e">
        <f t="array" aca="1" ref="T47" ca="1">IF(OR(R47="",S47=""),"",INDEX('Z8 TARGET ENH'!$F$6:$EO$145,_xludf.XMATCH(R47,'Z8 TARGET ENH'!$B$6:$B$145),_xludf.XMATCH(S47,'Z8 TARGET ENH'!$F$2:$EO$2)))</f>
        <v>#NAME?</v>
      </c>
      <c r="U47" s="99" t="str">
        <f>IF(E47="","",VLOOKUP(H47,'Z8 TARGET ENH'!$FH$7:$FJ$38,2,FALSE))</f>
        <v/>
      </c>
      <c r="V47" s="202" t="str">
        <f>IF(E47="","",VLOOKUP(H47,'Z8 TARGET ENH'!$FH$7:$FJ$38,3,FALSE))</f>
        <v/>
      </c>
      <c r="W47" s="203" t="str">
        <f t="shared" si="2"/>
        <v/>
      </c>
      <c r="X47" s="204"/>
      <c r="Y47" s="72"/>
      <c r="Z47" s="72">
        <f t="shared" si="3"/>
        <v>0</v>
      </c>
      <c r="AA47" s="72"/>
      <c r="AB47" s="72"/>
      <c r="AC47" s="72"/>
      <c r="AD47" s="72"/>
      <c r="AE47" s="72"/>
      <c r="AF47" s="72"/>
      <c r="AG47" s="72"/>
      <c r="AH47" s="72"/>
      <c r="AI47" s="72"/>
      <c r="AJ47" s="72"/>
      <c r="AK47" s="72"/>
      <c r="AL47" s="72"/>
      <c r="AM47" s="72"/>
      <c r="AN47" s="72"/>
      <c r="AO47" s="72"/>
      <c r="AP47" s="72"/>
      <c r="AQ47" s="72"/>
      <c r="AR47" s="72"/>
      <c r="AS47" s="72"/>
      <c r="AT47" s="72"/>
    </row>
    <row r="48" spans="1:46" ht="30" customHeight="1" x14ac:dyDescent="0.2">
      <c r="A48" s="72"/>
      <c r="B48" s="72"/>
      <c r="C48" s="72"/>
      <c r="D48" s="194">
        <f>'A1 Baseline - Terrestrial'!D49</f>
        <v>42</v>
      </c>
      <c r="E48" s="85" t="str">
        <f>IF(OR('B1 Baseline - FW'!E49="",'B1 Baseline - FW'!O49=0), "",'B1 Baseline - FW'!E49)</f>
        <v/>
      </c>
      <c r="F48" s="195" t="str">
        <f>IF(E48="","",'B1 Baseline - FW'!H49)</f>
        <v/>
      </c>
      <c r="G48" s="196" t="str">
        <f>IF(E48="","",'B1 Baseline - FW'!J49)</f>
        <v/>
      </c>
      <c r="H48" s="197"/>
      <c r="I48" s="205"/>
      <c r="J48" s="199" t="str">
        <f>IF(E48="","",IF(AND(E48=H48,G48&gt;=P48),"Error - No Enhancement",IF(AND(E48=H48,G48&lt;P48),"Acceptable",IF(F48&gt;N48,"Trading Down - Unacceptable Change",IF(F48=N48,"Error - No Enhancement",'B1 Baseline - FW'!G49&amp;" - "&amp;IFERROR(VLOOKUP(H48,'Z1 HAB CLASS'!$D$4:$E$45,2,FALSE),""))))))</f>
        <v/>
      </c>
      <c r="K48" s="99" t="str">
        <f>IF(E48="","",IF(AND(E48=H48, G48&gt;=P48), "Error - No Enhancement", IF(AND(E48=H48,G48&lt;P48), 'B1 Baseline - FW'!I49&amp;" - "&amp;'B3 Enhancement - FW'!O48, IF(F48&gt;N48, "Trading Down - Unacceptable Change", IF(AND(F48=N48, G48=P48), "Error - No Enhancement", IF(AND(F48=N48, G48&gt;P48), "Error - Cannot reduce condition", IF(AND(E48&lt;&gt;H48,F48&lt;N48),"Lower Distinctiveness Habitat"&amp;" - "&amp;O48, 'B1 Baseline - FW'!I49&amp;" - "&amp;'B3 Enhancement - FW'!O48)))))))</f>
        <v/>
      </c>
      <c r="L48" s="200" t="str">
        <f>IF(E48="","",'B1 Baseline - FW'!O49)</f>
        <v/>
      </c>
      <c r="M48" s="195" t="str">
        <f>IFERROR(VLOOKUP(H48,'Z1 HAB CLASS'!$D$4:$E$45,2,FALSE)," ")</f>
        <v xml:space="preserve"> </v>
      </c>
      <c r="N48" s="105" t="str">
        <f>IFERROR(VLOOKUP(M48,'Z1 HAB CLASS'!$L$3:$N$9,2,FALSE)," ")</f>
        <v xml:space="preserve"> </v>
      </c>
      <c r="O48" s="201"/>
      <c r="P48" s="196" t="str">
        <f>IFERROR(VLOOKUP(O48,'Z3 CONDITION VALUE'!$A$3:$B$5,2,FALSE)," ")</f>
        <v xml:space="preserve"> </v>
      </c>
      <c r="Q48" s="202" t="str">
        <f>IF(OR('B1 Baseline - FW'!E49="", 'B1 Baseline - FW'!O49=0),"",'B1 Baseline - FW'!I49&amp;"")</f>
        <v/>
      </c>
      <c r="R48" s="105" t="e">
        <f t="shared" ca="1" si="0"/>
        <v>#NAME?</v>
      </c>
      <c r="S48" s="99" t="e">
        <f t="shared" ca="1" si="1"/>
        <v>#NAME?</v>
      </c>
      <c r="T48" s="199" t="e">
        <f t="array" aca="1" ref="T48" ca="1">IF(OR(R48="",S48=""),"",INDEX('Z8 TARGET ENH'!$F$6:$EO$145,_xludf.XMATCH(R48,'Z8 TARGET ENH'!$B$6:$B$145),_xludf.XMATCH(S48,'Z8 TARGET ENH'!$F$2:$EO$2)))</f>
        <v>#NAME?</v>
      </c>
      <c r="U48" s="99" t="str">
        <f>IF(E48="","",VLOOKUP(H48,'Z8 TARGET ENH'!$FH$7:$FJ$38,2,FALSE))</f>
        <v/>
      </c>
      <c r="V48" s="202" t="str">
        <f>IF(E48="","",VLOOKUP(H48,'Z8 TARGET ENH'!$FH$7:$FJ$38,3,FALSE))</f>
        <v/>
      </c>
      <c r="W48" s="203" t="str">
        <f t="shared" si="2"/>
        <v/>
      </c>
      <c r="X48" s="204"/>
      <c r="Y48" s="72"/>
      <c r="Z48" s="72">
        <f t="shared" si="3"/>
        <v>0</v>
      </c>
      <c r="AA48" s="72"/>
      <c r="AB48" s="72"/>
      <c r="AC48" s="72"/>
      <c r="AD48" s="72"/>
      <c r="AE48" s="72"/>
      <c r="AF48" s="72"/>
      <c r="AG48" s="72"/>
      <c r="AH48" s="72"/>
      <c r="AI48" s="72"/>
      <c r="AJ48" s="72"/>
      <c r="AK48" s="72"/>
      <c r="AL48" s="72"/>
      <c r="AM48" s="72"/>
      <c r="AN48" s="72"/>
      <c r="AO48" s="72"/>
      <c r="AP48" s="72"/>
      <c r="AQ48" s="72"/>
      <c r="AR48" s="72"/>
      <c r="AS48" s="72"/>
      <c r="AT48" s="72"/>
    </row>
    <row r="49" spans="1:46" ht="30" customHeight="1" x14ac:dyDescent="0.2">
      <c r="A49" s="72"/>
      <c r="B49" s="72"/>
      <c r="C49" s="72"/>
      <c r="D49" s="194">
        <f>'A1 Baseline - Terrestrial'!D50</f>
        <v>43</v>
      </c>
      <c r="E49" s="85" t="str">
        <f>IF(OR('B1 Baseline - FW'!E50="",'B1 Baseline - FW'!O50=0), "",'B1 Baseline - FW'!E50)</f>
        <v/>
      </c>
      <c r="F49" s="195" t="str">
        <f>IF(E49="","",'B1 Baseline - FW'!H50)</f>
        <v/>
      </c>
      <c r="G49" s="196" t="str">
        <f>IF(E49="","",'B1 Baseline - FW'!J50)</f>
        <v/>
      </c>
      <c r="H49" s="197"/>
      <c r="I49" s="205"/>
      <c r="J49" s="199" t="str">
        <f>IF(E49="","",IF(AND(E49=H49,G49&gt;=P49),"Error - No Enhancement",IF(AND(E49=H49,G49&lt;P49),"Acceptable",IF(F49&gt;N49,"Trading Down - Unacceptable Change",IF(F49=N49,"Error - No Enhancement",'B1 Baseline - FW'!G50&amp;" - "&amp;IFERROR(VLOOKUP(H49,'Z1 HAB CLASS'!$D$4:$E$45,2,FALSE),""))))))</f>
        <v/>
      </c>
      <c r="K49" s="99" t="str">
        <f>IF(E49="","",IF(AND(E49=H49, G49&gt;=P49), "Error - No Enhancement", IF(AND(E49=H49,G49&lt;P49), 'B1 Baseline - FW'!I50&amp;" - "&amp;'B3 Enhancement - FW'!O49, IF(F49&gt;N49, "Trading Down - Unacceptable Change", IF(AND(F49=N49, G49=P49), "Error - No Enhancement", IF(AND(F49=N49, G49&gt;P49), "Error - Cannot reduce condition", IF(AND(E49&lt;&gt;H49,F49&lt;N49),"Lower Distinctiveness Habitat"&amp;" - "&amp;O49, 'B1 Baseline - FW'!I50&amp;" - "&amp;'B3 Enhancement - FW'!O49)))))))</f>
        <v/>
      </c>
      <c r="L49" s="200" t="str">
        <f>IF(E49="","",'B1 Baseline - FW'!O50)</f>
        <v/>
      </c>
      <c r="M49" s="195" t="str">
        <f>IFERROR(VLOOKUP(H49,'Z1 HAB CLASS'!$D$4:$E$45,2,FALSE)," ")</f>
        <v xml:space="preserve"> </v>
      </c>
      <c r="N49" s="105" t="str">
        <f>IFERROR(VLOOKUP(M49,'Z1 HAB CLASS'!$L$3:$N$9,2,FALSE)," ")</f>
        <v xml:space="preserve"> </v>
      </c>
      <c r="O49" s="201"/>
      <c r="P49" s="196" t="str">
        <f>IFERROR(VLOOKUP(O49,'Z3 CONDITION VALUE'!$A$3:$B$5,2,FALSE)," ")</f>
        <v xml:space="preserve"> </v>
      </c>
      <c r="Q49" s="202" t="str">
        <f>IF(OR('B1 Baseline - FW'!E50="", 'B1 Baseline - FW'!O50=0),"",'B1 Baseline - FW'!I50&amp;"")</f>
        <v/>
      </c>
      <c r="R49" s="105" t="e">
        <f t="shared" ca="1" si="0"/>
        <v>#NAME?</v>
      </c>
      <c r="S49" s="99" t="e">
        <f t="shared" ca="1" si="1"/>
        <v>#NAME?</v>
      </c>
      <c r="T49" s="199" t="e">
        <f t="array" aca="1" ref="T49" ca="1">IF(OR(R49="",S49=""),"",INDEX('Z8 TARGET ENH'!$F$6:$EO$145,_xludf.XMATCH(R49,'Z8 TARGET ENH'!$B$6:$B$145),_xludf.XMATCH(S49,'Z8 TARGET ENH'!$F$2:$EO$2)))</f>
        <v>#NAME?</v>
      </c>
      <c r="U49" s="99" t="str">
        <f>IF(E49="","",VLOOKUP(H49,'Z8 TARGET ENH'!$FH$7:$FJ$38,2,FALSE))</f>
        <v/>
      </c>
      <c r="V49" s="202" t="str">
        <f>IF(E49="","",VLOOKUP(H49,'Z8 TARGET ENH'!$FH$7:$FJ$38,3,FALSE))</f>
        <v/>
      </c>
      <c r="W49" s="203" t="str">
        <f t="shared" si="2"/>
        <v/>
      </c>
      <c r="X49" s="204"/>
      <c r="Y49" s="72"/>
      <c r="Z49" s="72">
        <f t="shared" si="3"/>
        <v>0</v>
      </c>
      <c r="AA49" s="72"/>
      <c r="AB49" s="72"/>
      <c r="AC49" s="72"/>
      <c r="AD49" s="72"/>
      <c r="AE49" s="72"/>
      <c r="AF49" s="72"/>
      <c r="AG49" s="72"/>
      <c r="AH49" s="72"/>
      <c r="AI49" s="72"/>
      <c r="AJ49" s="72"/>
      <c r="AK49" s="72"/>
      <c r="AL49" s="72"/>
      <c r="AM49" s="72"/>
      <c r="AN49" s="72"/>
      <c r="AO49" s="72"/>
      <c r="AP49" s="72"/>
      <c r="AQ49" s="72"/>
      <c r="AR49" s="72"/>
      <c r="AS49" s="72"/>
      <c r="AT49" s="72"/>
    </row>
    <row r="50" spans="1:46" ht="30" customHeight="1" x14ac:dyDescent="0.2">
      <c r="A50" s="72"/>
      <c r="B50" s="72"/>
      <c r="C50" s="72"/>
      <c r="D50" s="194">
        <f>'A1 Baseline - Terrestrial'!D51</f>
        <v>44</v>
      </c>
      <c r="E50" s="85" t="str">
        <f>IF(OR('B1 Baseline - FW'!E51="",'B1 Baseline - FW'!O51=0), "",'B1 Baseline - FW'!E51)</f>
        <v/>
      </c>
      <c r="F50" s="195" t="str">
        <f>IF(E50="","",'B1 Baseline - FW'!H51)</f>
        <v/>
      </c>
      <c r="G50" s="196" t="str">
        <f>IF(E50="","",'B1 Baseline - FW'!J51)</f>
        <v/>
      </c>
      <c r="H50" s="197"/>
      <c r="I50" s="205"/>
      <c r="J50" s="199" t="str">
        <f>IF(E50="","",IF(AND(E50=H50,G50&gt;=P50),"Error - No Enhancement",IF(AND(E50=H50,G50&lt;P50),"Acceptable",IF(F50&gt;N50,"Trading Down - Unacceptable Change",IF(F50=N50,"Error - No Enhancement",'B1 Baseline - FW'!G51&amp;" - "&amp;IFERROR(VLOOKUP(H50,'Z1 HAB CLASS'!$D$4:$E$45,2,FALSE),""))))))</f>
        <v/>
      </c>
      <c r="K50" s="99" t="str">
        <f>IF(E50="","",IF(AND(E50=H50, G50&gt;=P50), "Error - No Enhancement", IF(AND(E50=H50,G50&lt;P50), 'B1 Baseline - FW'!I51&amp;" - "&amp;'B3 Enhancement - FW'!O50, IF(F50&gt;N50, "Trading Down - Unacceptable Change", IF(AND(F50=N50, G50=P50), "Error - No Enhancement", IF(AND(F50=N50, G50&gt;P50), "Error - Cannot reduce condition", IF(AND(E50&lt;&gt;H50,F50&lt;N50),"Lower Distinctiveness Habitat"&amp;" - "&amp;O50, 'B1 Baseline - FW'!I51&amp;" - "&amp;'B3 Enhancement - FW'!O50)))))))</f>
        <v/>
      </c>
      <c r="L50" s="200" t="str">
        <f>IF(E50="","",'B1 Baseline - FW'!O51)</f>
        <v/>
      </c>
      <c r="M50" s="195" t="str">
        <f>IFERROR(VLOOKUP(H50,'Z1 HAB CLASS'!$D$4:$E$45,2,FALSE)," ")</f>
        <v xml:space="preserve"> </v>
      </c>
      <c r="N50" s="105" t="str">
        <f>IFERROR(VLOOKUP(M50,'Z1 HAB CLASS'!$L$3:$N$9,2,FALSE)," ")</f>
        <v xml:space="preserve"> </v>
      </c>
      <c r="O50" s="201"/>
      <c r="P50" s="196" t="str">
        <f>IFERROR(VLOOKUP(O50,'Z3 CONDITION VALUE'!$A$3:$B$5,2,FALSE)," ")</f>
        <v xml:space="preserve"> </v>
      </c>
      <c r="Q50" s="202" t="str">
        <f>IF(OR('B1 Baseline - FW'!E51="", 'B1 Baseline - FW'!O51=0),"",'B1 Baseline - FW'!I51&amp;"")</f>
        <v/>
      </c>
      <c r="R50" s="105" t="e">
        <f t="shared" ca="1" si="0"/>
        <v>#NAME?</v>
      </c>
      <c r="S50" s="99" t="e">
        <f t="shared" ca="1" si="1"/>
        <v>#NAME?</v>
      </c>
      <c r="T50" s="199" t="e">
        <f t="array" aca="1" ref="T50" ca="1">IF(OR(R50="",S50=""),"",INDEX('Z8 TARGET ENH'!$F$6:$EO$145,_xludf.XMATCH(R50,'Z8 TARGET ENH'!$B$6:$B$145),_xludf.XMATCH(S50,'Z8 TARGET ENH'!$F$2:$EO$2)))</f>
        <v>#NAME?</v>
      </c>
      <c r="U50" s="99" t="str">
        <f>IF(E50="","",VLOOKUP(H50,'Z8 TARGET ENH'!$FH$7:$FJ$38,2,FALSE))</f>
        <v/>
      </c>
      <c r="V50" s="202" t="str">
        <f>IF(E50="","",VLOOKUP(H50,'Z8 TARGET ENH'!$FH$7:$FJ$38,3,FALSE))</f>
        <v/>
      </c>
      <c r="W50" s="203" t="str">
        <f t="shared" si="2"/>
        <v/>
      </c>
      <c r="X50" s="204"/>
      <c r="Y50" s="72"/>
      <c r="Z50" s="72">
        <f t="shared" si="3"/>
        <v>0</v>
      </c>
      <c r="AA50" s="72"/>
      <c r="AB50" s="72"/>
      <c r="AC50" s="72"/>
      <c r="AD50" s="72"/>
      <c r="AE50" s="72"/>
      <c r="AF50" s="72"/>
      <c r="AG50" s="72"/>
      <c r="AH50" s="72"/>
      <c r="AI50" s="72"/>
      <c r="AJ50" s="72"/>
      <c r="AK50" s="72"/>
      <c r="AL50" s="72"/>
      <c r="AM50" s="72"/>
      <c r="AN50" s="72"/>
      <c r="AO50" s="72"/>
      <c r="AP50" s="72"/>
      <c r="AQ50" s="72"/>
      <c r="AR50" s="72"/>
      <c r="AS50" s="72"/>
      <c r="AT50" s="72"/>
    </row>
    <row r="51" spans="1:46" ht="30" customHeight="1" x14ac:dyDescent="0.2">
      <c r="A51" s="72"/>
      <c r="B51" s="72"/>
      <c r="C51" s="72"/>
      <c r="D51" s="194">
        <f>'A1 Baseline - Terrestrial'!D52</f>
        <v>45</v>
      </c>
      <c r="E51" s="85" t="str">
        <f>IF(OR('B1 Baseline - FW'!E52="",'B1 Baseline - FW'!O52=0), "",'B1 Baseline - FW'!E52)</f>
        <v/>
      </c>
      <c r="F51" s="195" t="str">
        <f>IF(E51="","",'B1 Baseline - FW'!H52)</f>
        <v/>
      </c>
      <c r="G51" s="196" t="str">
        <f>IF(E51="","",'B1 Baseline - FW'!J52)</f>
        <v/>
      </c>
      <c r="H51" s="197"/>
      <c r="I51" s="205"/>
      <c r="J51" s="199" t="str">
        <f>IF(E51="","",IF(AND(E51=H51,G51&gt;=P51),"Error - No Enhancement",IF(AND(E51=H51,G51&lt;P51),"Acceptable",IF(F51&gt;N51,"Trading Down - Unacceptable Change",IF(F51=N51,"Error - No Enhancement",'B1 Baseline - FW'!G52&amp;" - "&amp;IFERROR(VLOOKUP(H51,'Z1 HAB CLASS'!$D$4:$E$45,2,FALSE),""))))))</f>
        <v/>
      </c>
      <c r="K51" s="99" t="str">
        <f>IF(E51="","",IF(AND(E51=H51, G51&gt;=P51), "Error - No Enhancement", IF(AND(E51=H51,G51&lt;P51), 'B1 Baseline - FW'!I52&amp;" - "&amp;'B3 Enhancement - FW'!O51, IF(F51&gt;N51, "Trading Down - Unacceptable Change", IF(AND(F51=N51, G51=P51), "Error - No Enhancement", IF(AND(F51=N51, G51&gt;P51), "Error - Cannot reduce condition", IF(AND(E51&lt;&gt;H51,F51&lt;N51),"Lower Distinctiveness Habitat"&amp;" - "&amp;O51, 'B1 Baseline - FW'!I52&amp;" - "&amp;'B3 Enhancement - FW'!O51)))))))</f>
        <v/>
      </c>
      <c r="L51" s="200" t="str">
        <f>IF(E51="","",'B1 Baseline - FW'!O52)</f>
        <v/>
      </c>
      <c r="M51" s="195" t="str">
        <f>IFERROR(VLOOKUP(H51,'Z1 HAB CLASS'!$D$4:$E$45,2,FALSE)," ")</f>
        <v xml:space="preserve"> </v>
      </c>
      <c r="N51" s="105" t="str">
        <f>IFERROR(VLOOKUP(M51,'Z1 HAB CLASS'!$L$3:$N$9,2,FALSE)," ")</f>
        <v xml:space="preserve"> </v>
      </c>
      <c r="O51" s="201"/>
      <c r="P51" s="196" t="str">
        <f>IFERROR(VLOOKUP(O51,'Z3 CONDITION VALUE'!$A$3:$B$5,2,FALSE)," ")</f>
        <v xml:space="preserve"> </v>
      </c>
      <c r="Q51" s="202" t="str">
        <f>IF(OR('B1 Baseline - FW'!E52="", 'B1 Baseline - FW'!O52=0),"",'B1 Baseline - FW'!I52&amp;"")</f>
        <v/>
      </c>
      <c r="R51" s="105" t="e">
        <f t="shared" ca="1" si="0"/>
        <v>#NAME?</v>
      </c>
      <c r="S51" s="99" t="e">
        <f t="shared" ca="1" si="1"/>
        <v>#NAME?</v>
      </c>
      <c r="T51" s="199" t="e">
        <f t="array" aca="1" ref="T51" ca="1">IF(OR(R51="",S51=""),"",INDEX('Z8 TARGET ENH'!$F$6:$EO$145,_xludf.XMATCH(R51,'Z8 TARGET ENH'!$B$6:$B$145),_xludf.XMATCH(S51,'Z8 TARGET ENH'!$F$2:$EO$2)))</f>
        <v>#NAME?</v>
      </c>
      <c r="U51" s="99" t="str">
        <f>IF(E51="","",VLOOKUP(H51,'Z8 TARGET ENH'!$FH$7:$FJ$38,2,FALSE))</f>
        <v/>
      </c>
      <c r="V51" s="202" t="str">
        <f>IF(E51="","",VLOOKUP(H51,'Z8 TARGET ENH'!$FH$7:$FJ$38,3,FALSE))</f>
        <v/>
      </c>
      <c r="W51" s="203" t="str">
        <f t="shared" si="2"/>
        <v/>
      </c>
      <c r="X51" s="204"/>
      <c r="Y51" s="72"/>
      <c r="Z51" s="72">
        <f t="shared" si="3"/>
        <v>0</v>
      </c>
      <c r="AA51" s="72"/>
      <c r="AB51" s="72"/>
      <c r="AC51" s="72"/>
      <c r="AD51" s="72"/>
      <c r="AE51" s="72"/>
      <c r="AF51" s="72"/>
      <c r="AG51" s="72"/>
      <c r="AH51" s="72"/>
      <c r="AI51" s="72"/>
      <c r="AJ51" s="72"/>
      <c r="AK51" s="72"/>
      <c r="AL51" s="72"/>
      <c r="AM51" s="72"/>
      <c r="AN51" s="72"/>
      <c r="AO51" s="72"/>
      <c r="AP51" s="72"/>
      <c r="AQ51" s="72"/>
      <c r="AR51" s="72"/>
      <c r="AS51" s="72"/>
      <c r="AT51" s="72"/>
    </row>
    <row r="52" spans="1:46" ht="30" customHeight="1" x14ac:dyDescent="0.2">
      <c r="A52" s="72"/>
      <c r="B52" s="72"/>
      <c r="C52" s="72"/>
      <c r="D52" s="194">
        <f>'A1 Baseline - Terrestrial'!D53</f>
        <v>46</v>
      </c>
      <c r="E52" s="85" t="str">
        <f>IF(OR('B1 Baseline - FW'!E53="",'B1 Baseline - FW'!O53=0), "",'B1 Baseline - FW'!E53)</f>
        <v/>
      </c>
      <c r="F52" s="195" t="str">
        <f>IF(E52="","",'B1 Baseline - FW'!H53)</f>
        <v/>
      </c>
      <c r="G52" s="196" t="str">
        <f>IF(E52="","",'B1 Baseline - FW'!J53)</f>
        <v/>
      </c>
      <c r="H52" s="197"/>
      <c r="I52" s="205"/>
      <c r="J52" s="199" t="str">
        <f>IF(E52="","",IF(AND(E52=H52,G52&gt;=P52),"Error - No Enhancement",IF(AND(E52=H52,G52&lt;P52),"Acceptable",IF(F52&gt;N52,"Trading Down - Unacceptable Change",IF(F52=N52,"Error - No Enhancement",'B1 Baseline - FW'!G53&amp;" - "&amp;IFERROR(VLOOKUP(H52,'Z1 HAB CLASS'!$D$4:$E$45,2,FALSE),""))))))</f>
        <v/>
      </c>
      <c r="K52" s="99" t="str">
        <f>IF(E52="","",IF(AND(E52=H52, G52&gt;=P52), "Error - No Enhancement", IF(AND(E52=H52,G52&lt;P52), 'B1 Baseline - FW'!I53&amp;" - "&amp;'B3 Enhancement - FW'!O52, IF(F52&gt;N52, "Trading Down - Unacceptable Change", IF(AND(F52=N52, G52=P52), "Error - No Enhancement", IF(AND(F52=N52, G52&gt;P52), "Error - Cannot reduce condition", IF(AND(E52&lt;&gt;H52,F52&lt;N52),"Lower Distinctiveness Habitat"&amp;" - "&amp;O52, 'B1 Baseline - FW'!I53&amp;" - "&amp;'B3 Enhancement - FW'!O52)))))))</f>
        <v/>
      </c>
      <c r="L52" s="200" t="str">
        <f>IF(E52="","",'B1 Baseline - FW'!O53)</f>
        <v/>
      </c>
      <c r="M52" s="195" t="str">
        <f>IFERROR(VLOOKUP(H52,'Z1 HAB CLASS'!$D$4:$E$45,2,FALSE)," ")</f>
        <v xml:space="preserve"> </v>
      </c>
      <c r="N52" s="105" t="str">
        <f>IFERROR(VLOOKUP(M52,'Z1 HAB CLASS'!$L$3:$N$9,2,FALSE)," ")</f>
        <v xml:space="preserve"> </v>
      </c>
      <c r="O52" s="201"/>
      <c r="P52" s="196" t="str">
        <f>IFERROR(VLOOKUP(O52,'Z3 CONDITION VALUE'!$A$3:$B$5,2,FALSE)," ")</f>
        <v xml:space="preserve"> </v>
      </c>
      <c r="Q52" s="202" t="str">
        <f>IF(OR('B1 Baseline - FW'!E53="", 'B1 Baseline - FW'!O53=0),"",'B1 Baseline - FW'!I53&amp;"")</f>
        <v/>
      </c>
      <c r="R52" s="105" t="e">
        <f t="shared" ca="1" si="0"/>
        <v>#NAME?</v>
      </c>
      <c r="S52" s="99" t="e">
        <f t="shared" ca="1" si="1"/>
        <v>#NAME?</v>
      </c>
      <c r="T52" s="199" t="e">
        <f t="array" aca="1" ref="T52" ca="1">IF(OR(R52="",S52=""),"",INDEX('Z8 TARGET ENH'!$F$6:$EO$145,_xludf.XMATCH(R52,'Z8 TARGET ENH'!$B$6:$B$145),_xludf.XMATCH(S52,'Z8 TARGET ENH'!$F$2:$EO$2)))</f>
        <v>#NAME?</v>
      </c>
      <c r="U52" s="99" t="str">
        <f>IF(E52="","",VLOOKUP(H52,'Z8 TARGET ENH'!$FH$7:$FJ$38,2,FALSE))</f>
        <v/>
      </c>
      <c r="V52" s="202" t="str">
        <f>IF(E52="","",VLOOKUP(H52,'Z8 TARGET ENH'!$FH$7:$FJ$38,3,FALSE))</f>
        <v/>
      </c>
      <c r="W52" s="203" t="str">
        <f t="shared" si="2"/>
        <v/>
      </c>
      <c r="X52" s="204"/>
      <c r="Y52" s="72"/>
      <c r="Z52" s="72">
        <f t="shared" si="3"/>
        <v>0</v>
      </c>
      <c r="AA52" s="72"/>
      <c r="AB52" s="72"/>
      <c r="AC52" s="72"/>
      <c r="AD52" s="72"/>
      <c r="AE52" s="72"/>
      <c r="AF52" s="72"/>
      <c r="AG52" s="72"/>
      <c r="AH52" s="72"/>
      <c r="AI52" s="72"/>
      <c r="AJ52" s="72"/>
      <c r="AK52" s="72"/>
      <c r="AL52" s="72"/>
      <c r="AM52" s="72"/>
      <c r="AN52" s="72"/>
      <c r="AO52" s="72"/>
      <c r="AP52" s="72"/>
      <c r="AQ52" s="72"/>
      <c r="AR52" s="72"/>
      <c r="AS52" s="72"/>
      <c r="AT52" s="72"/>
    </row>
    <row r="53" spans="1:46" ht="30" customHeight="1" x14ac:dyDescent="0.2">
      <c r="A53" s="72"/>
      <c r="B53" s="72"/>
      <c r="C53" s="72"/>
      <c r="D53" s="194">
        <f>'A1 Baseline - Terrestrial'!D54</f>
        <v>47</v>
      </c>
      <c r="E53" s="85" t="str">
        <f>IF(OR('B1 Baseline - FW'!E54="",'B1 Baseline - FW'!O54=0), "",'B1 Baseline - FW'!E54)</f>
        <v/>
      </c>
      <c r="F53" s="195" t="str">
        <f>IF(E53="","",'B1 Baseline - FW'!H54)</f>
        <v/>
      </c>
      <c r="G53" s="196" t="str">
        <f>IF(E53="","",'B1 Baseline - FW'!J54)</f>
        <v/>
      </c>
      <c r="H53" s="197"/>
      <c r="I53" s="205"/>
      <c r="J53" s="199" t="str">
        <f>IF(E53="","",IF(AND(E53=H53,G53&gt;=P53),"Error - No Enhancement",IF(AND(E53=H53,G53&lt;P53),"Acceptable",IF(F53&gt;N53,"Trading Down - Unacceptable Change",IF(F53=N53,"Error - No Enhancement",'B1 Baseline - FW'!G54&amp;" - "&amp;IFERROR(VLOOKUP(H53,'Z1 HAB CLASS'!$D$4:$E$45,2,FALSE),""))))))</f>
        <v/>
      </c>
      <c r="K53" s="99" t="str">
        <f>IF(E53="","",IF(AND(E53=H53, G53&gt;=P53), "Error - No Enhancement", IF(AND(E53=H53,G53&lt;P53), 'B1 Baseline - FW'!I54&amp;" - "&amp;'B3 Enhancement - FW'!O53, IF(F53&gt;N53, "Trading Down - Unacceptable Change", IF(AND(F53=N53, G53=P53), "Error - No Enhancement", IF(AND(F53=N53, G53&gt;P53), "Error - Cannot reduce condition", IF(AND(E53&lt;&gt;H53,F53&lt;N53),"Lower Distinctiveness Habitat"&amp;" - "&amp;O53, 'B1 Baseline - FW'!I54&amp;" - "&amp;'B3 Enhancement - FW'!O53)))))))</f>
        <v/>
      </c>
      <c r="L53" s="200" t="str">
        <f>IF(E53="","",'B1 Baseline - FW'!O54)</f>
        <v/>
      </c>
      <c r="M53" s="195" t="str">
        <f>IFERROR(VLOOKUP(H53,'Z1 HAB CLASS'!$D$4:$E$45,2,FALSE)," ")</f>
        <v xml:space="preserve"> </v>
      </c>
      <c r="N53" s="105" t="str">
        <f>IFERROR(VLOOKUP(M53,'Z1 HAB CLASS'!$L$3:$N$9,2,FALSE)," ")</f>
        <v xml:space="preserve"> </v>
      </c>
      <c r="O53" s="201"/>
      <c r="P53" s="196" t="str">
        <f>IFERROR(VLOOKUP(O53,'Z3 CONDITION VALUE'!$A$3:$B$5,2,FALSE)," ")</f>
        <v xml:space="preserve"> </v>
      </c>
      <c r="Q53" s="202" t="str">
        <f>IF(OR('B1 Baseline - FW'!E54="", 'B1 Baseline - FW'!O54=0),"",'B1 Baseline - FW'!I54&amp;"")</f>
        <v/>
      </c>
      <c r="R53" s="105" t="e">
        <f t="shared" ca="1" si="0"/>
        <v>#NAME?</v>
      </c>
      <c r="S53" s="99" t="e">
        <f t="shared" ca="1" si="1"/>
        <v>#NAME?</v>
      </c>
      <c r="T53" s="199" t="e">
        <f t="array" aca="1" ref="T53" ca="1">IF(OR(R53="",S53=""),"",INDEX('Z8 TARGET ENH'!$F$6:$EO$145,_xludf.XMATCH(R53,'Z8 TARGET ENH'!$B$6:$B$145),_xludf.XMATCH(S53,'Z8 TARGET ENH'!$F$2:$EO$2)))</f>
        <v>#NAME?</v>
      </c>
      <c r="U53" s="99" t="str">
        <f>IF(E53="","",VLOOKUP(H53,'Z8 TARGET ENH'!$FH$7:$FJ$38,2,FALSE))</f>
        <v/>
      </c>
      <c r="V53" s="202" t="str">
        <f>IF(E53="","",VLOOKUP(H53,'Z8 TARGET ENH'!$FH$7:$FJ$38,3,FALSE))</f>
        <v/>
      </c>
      <c r="W53" s="203" t="str">
        <f t="shared" si="2"/>
        <v/>
      </c>
      <c r="X53" s="204"/>
      <c r="Y53" s="72"/>
      <c r="Z53" s="72">
        <f t="shared" si="3"/>
        <v>0</v>
      </c>
      <c r="AA53" s="72"/>
      <c r="AB53" s="72"/>
      <c r="AC53" s="72"/>
      <c r="AD53" s="72"/>
      <c r="AE53" s="72"/>
      <c r="AF53" s="72"/>
      <c r="AG53" s="72"/>
      <c r="AH53" s="72"/>
      <c r="AI53" s="72"/>
      <c r="AJ53" s="72"/>
      <c r="AK53" s="72"/>
      <c r="AL53" s="72"/>
      <c r="AM53" s="72"/>
      <c r="AN53" s="72"/>
      <c r="AO53" s="72"/>
      <c r="AP53" s="72"/>
      <c r="AQ53" s="72"/>
      <c r="AR53" s="72"/>
      <c r="AS53" s="72"/>
      <c r="AT53" s="72"/>
    </row>
    <row r="54" spans="1:46" ht="30" customHeight="1" x14ac:dyDescent="0.2">
      <c r="A54" s="72"/>
      <c r="B54" s="72"/>
      <c r="C54" s="72"/>
      <c r="D54" s="194">
        <f>'A1 Baseline - Terrestrial'!D55</f>
        <v>48</v>
      </c>
      <c r="E54" s="85" t="str">
        <f>IF(OR('B1 Baseline - FW'!E55="",'B1 Baseline - FW'!O55=0), "",'B1 Baseline - FW'!E55)</f>
        <v/>
      </c>
      <c r="F54" s="195" t="str">
        <f>IF(E54="","",'B1 Baseline - FW'!H55)</f>
        <v/>
      </c>
      <c r="G54" s="196" t="str">
        <f>IF(E54="","",'B1 Baseline - FW'!J55)</f>
        <v/>
      </c>
      <c r="H54" s="197"/>
      <c r="I54" s="205"/>
      <c r="J54" s="199" t="str">
        <f>IF(E54="","",IF(AND(E54=H54,G54&gt;=P54),"Error - No Enhancement",IF(AND(E54=H54,G54&lt;P54),"Acceptable",IF(F54&gt;N54,"Trading Down - Unacceptable Change",IF(F54=N54,"Error - No Enhancement",'B1 Baseline - FW'!G55&amp;" - "&amp;IFERROR(VLOOKUP(H54,'Z1 HAB CLASS'!$D$4:$E$45,2,FALSE),""))))))</f>
        <v/>
      </c>
      <c r="K54" s="99" t="str">
        <f>IF(E54="","",IF(AND(E54=H54, G54&gt;=P54), "Error - No Enhancement", IF(AND(E54=H54,G54&lt;P54), 'B1 Baseline - FW'!I55&amp;" - "&amp;'B3 Enhancement - FW'!O54, IF(F54&gt;N54, "Trading Down - Unacceptable Change", IF(AND(F54=N54, G54=P54), "Error - No Enhancement", IF(AND(F54=N54, G54&gt;P54), "Error - Cannot reduce condition", IF(AND(E54&lt;&gt;H54,F54&lt;N54),"Lower Distinctiveness Habitat"&amp;" - "&amp;O54, 'B1 Baseline - FW'!I55&amp;" - "&amp;'B3 Enhancement - FW'!O54)))))))</f>
        <v/>
      </c>
      <c r="L54" s="200" t="str">
        <f>IF(E54="","",'B1 Baseline - FW'!O55)</f>
        <v/>
      </c>
      <c r="M54" s="195" t="str">
        <f>IFERROR(VLOOKUP(H54,'Z1 HAB CLASS'!$D$4:$E$45,2,FALSE)," ")</f>
        <v xml:space="preserve"> </v>
      </c>
      <c r="N54" s="105" t="str">
        <f>IFERROR(VLOOKUP(M54,'Z1 HAB CLASS'!$L$3:$N$9,2,FALSE)," ")</f>
        <v xml:space="preserve"> </v>
      </c>
      <c r="O54" s="201"/>
      <c r="P54" s="196" t="str">
        <f>IFERROR(VLOOKUP(O54,'Z3 CONDITION VALUE'!$A$3:$B$5,2,FALSE)," ")</f>
        <v xml:space="preserve"> </v>
      </c>
      <c r="Q54" s="202" t="str">
        <f>IF(OR('B1 Baseline - FW'!E55="", 'B1 Baseline - FW'!O55=0),"",'B1 Baseline - FW'!I55&amp;"")</f>
        <v/>
      </c>
      <c r="R54" s="105" t="e">
        <f t="shared" ca="1" si="0"/>
        <v>#NAME?</v>
      </c>
      <c r="S54" s="99" t="e">
        <f t="shared" ca="1" si="1"/>
        <v>#NAME?</v>
      </c>
      <c r="T54" s="199" t="e">
        <f t="array" aca="1" ref="T54" ca="1">IF(OR(R54="",S54=""),"",INDEX('Z8 TARGET ENH'!$F$6:$EO$145,_xludf.XMATCH(R54,'Z8 TARGET ENH'!$B$6:$B$145),_xludf.XMATCH(S54,'Z8 TARGET ENH'!$F$2:$EO$2)))</f>
        <v>#NAME?</v>
      </c>
      <c r="U54" s="99" t="str">
        <f>IF(E54="","",VLOOKUP(H54,'Z8 TARGET ENH'!$FH$7:$FJ$38,2,FALSE))</f>
        <v/>
      </c>
      <c r="V54" s="202" t="str">
        <f>IF(E54="","",VLOOKUP(H54,'Z8 TARGET ENH'!$FH$7:$FJ$38,3,FALSE))</f>
        <v/>
      </c>
      <c r="W54" s="203" t="str">
        <f t="shared" si="2"/>
        <v/>
      </c>
      <c r="X54" s="204"/>
      <c r="Y54" s="72"/>
      <c r="Z54" s="72">
        <f t="shared" si="3"/>
        <v>0</v>
      </c>
      <c r="AA54" s="72"/>
      <c r="AB54" s="72"/>
      <c r="AC54" s="72"/>
      <c r="AD54" s="72"/>
      <c r="AE54" s="72"/>
      <c r="AF54" s="72"/>
      <c r="AG54" s="72"/>
      <c r="AH54" s="72"/>
      <c r="AI54" s="72"/>
      <c r="AJ54" s="72"/>
      <c r="AK54" s="72"/>
      <c r="AL54" s="72"/>
      <c r="AM54" s="72"/>
      <c r="AN54" s="72"/>
      <c r="AO54" s="72"/>
      <c r="AP54" s="72"/>
      <c r="AQ54" s="72"/>
      <c r="AR54" s="72"/>
      <c r="AS54" s="72"/>
      <c r="AT54" s="72"/>
    </row>
    <row r="55" spans="1:46" ht="30" customHeight="1" x14ac:dyDescent="0.2">
      <c r="A55" s="72"/>
      <c r="B55" s="72"/>
      <c r="C55" s="72"/>
      <c r="D55" s="194">
        <f>'A1 Baseline - Terrestrial'!D56</f>
        <v>49</v>
      </c>
      <c r="E55" s="85" t="str">
        <f>IF(OR('B1 Baseline - FW'!E56="",'B1 Baseline - FW'!O56=0), "",'B1 Baseline - FW'!E56)</f>
        <v/>
      </c>
      <c r="F55" s="195" t="str">
        <f>IF(E55="","",'B1 Baseline - FW'!H56)</f>
        <v/>
      </c>
      <c r="G55" s="196" t="str">
        <f>IF(E55="","",'B1 Baseline - FW'!J56)</f>
        <v/>
      </c>
      <c r="H55" s="197"/>
      <c r="I55" s="205"/>
      <c r="J55" s="199" t="str">
        <f>IF(E55="","",IF(AND(E55=H55,G55&gt;=P55),"Error - No Enhancement",IF(AND(E55=H55,G55&lt;P55),"Acceptable",IF(F55&gt;N55,"Trading Down - Unacceptable Change",IF(F55=N55,"Error - No Enhancement",'B1 Baseline - FW'!G56&amp;" - "&amp;IFERROR(VLOOKUP(H55,'Z1 HAB CLASS'!$D$4:$E$45,2,FALSE),""))))))</f>
        <v/>
      </c>
      <c r="K55" s="99" t="str">
        <f>IF(E55="","",IF(AND(E55=H55, G55&gt;=P55), "Error - No Enhancement", IF(AND(E55=H55,G55&lt;P55), 'B1 Baseline - FW'!I56&amp;" - "&amp;'B3 Enhancement - FW'!O55, IF(F55&gt;N55, "Trading Down - Unacceptable Change", IF(AND(F55=N55, G55=P55), "Error - No Enhancement", IF(AND(F55=N55, G55&gt;P55), "Error - Cannot reduce condition", IF(AND(E55&lt;&gt;H55,F55&lt;N55),"Lower Distinctiveness Habitat"&amp;" - "&amp;O55, 'B1 Baseline - FW'!I56&amp;" - "&amp;'B3 Enhancement - FW'!O55)))))))</f>
        <v/>
      </c>
      <c r="L55" s="200" t="str">
        <f>IF(E55="","",'B1 Baseline - FW'!O56)</f>
        <v/>
      </c>
      <c r="M55" s="195" t="str">
        <f>IFERROR(VLOOKUP(H55,'Z1 HAB CLASS'!$D$4:$E$45,2,FALSE)," ")</f>
        <v xml:space="preserve"> </v>
      </c>
      <c r="N55" s="105" t="str">
        <f>IFERROR(VLOOKUP(M55,'Z1 HAB CLASS'!$L$3:$N$9,2,FALSE)," ")</f>
        <v xml:space="preserve"> </v>
      </c>
      <c r="O55" s="201"/>
      <c r="P55" s="196" t="str">
        <f>IFERROR(VLOOKUP(O55,'Z3 CONDITION VALUE'!$A$3:$B$5,2,FALSE)," ")</f>
        <v xml:space="preserve"> </v>
      </c>
      <c r="Q55" s="202" t="str">
        <f>IF(OR('B1 Baseline - FW'!E56="", 'B1 Baseline - FW'!O56=0),"",'B1 Baseline - FW'!I56&amp;"")</f>
        <v/>
      </c>
      <c r="R55" s="105" t="e">
        <f t="shared" ca="1" si="0"/>
        <v>#NAME?</v>
      </c>
      <c r="S55" s="99" t="e">
        <f t="shared" ca="1" si="1"/>
        <v>#NAME?</v>
      </c>
      <c r="T55" s="199" t="e">
        <f t="array" aca="1" ref="T55" ca="1">IF(OR(R55="",S55=""),"",INDEX('Z8 TARGET ENH'!$F$6:$EO$145,_xludf.XMATCH(R55,'Z8 TARGET ENH'!$B$6:$B$145),_xludf.XMATCH(S55,'Z8 TARGET ENH'!$F$2:$EO$2)))</f>
        <v>#NAME?</v>
      </c>
      <c r="U55" s="99" t="str">
        <f>IF(E55="","",VLOOKUP(H55,'Z8 TARGET ENH'!$FH$7:$FJ$38,2,FALSE))</f>
        <v/>
      </c>
      <c r="V55" s="202" t="str">
        <f>IF(E55="","",VLOOKUP(H55,'Z8 TARGET ENH'!$FH$7:$FJ$38,3,FALSE))</f>
        <v/>
      </c>
      <c r="W55" s="203" t="str">
        <f t="shared" si="2"/>
        <v/>
      </c>
      <c r="X55" s="204"/>
      <c r="Y55" s="72"/>
      <c r="Z55" s="72">
        <f t="shared" si="3"/>
        <v>0</v>
      </c>
      <c r="AA55" s="72"/>
      <c r="AB55" s="72"/>
      <c r="AC55" s="72"/>
      <c r="AD55" s="72"/>
      <c r="AE55" s="72"/>
      <c r="AF55" s="72"/>
      <c r="AG55" s="72"/>
      <c r="AH55" s="72"/>
      <c r="AI55" s="72"/>
      <c r="AJ55" s="72"/>
      <c r="AK55" s="72"/>
      <c r="AL55" s="72"/>
      <c r="AM55" s="72"/>
      <c r="AN55" s="72"/>
      <c r="AO55" s="72"/>
      <c r="AP55" s="72"/>
      <c r="AQ55" s="72"/>
      <c r="AR55" s="72"/>
      <c r="AS55" s="72"/>
      <c r="AT55" s="72"/>
    </row>
    <row r="56" spans="1:46" ht="30" customHeight="1" x14ac:dyDescent="0.2">
      <c r="A56" s="72"/>
      <c r="B56" s="72"/>
      <c r="C56" s="72"/>
      <c r="D56" s="194">
        <f>'A1 Baseline - Terrestrial'!D57</f>
        <v>50</v>
      </c>
      <c r="E56" s="85" t="str">
        <f>IF(OR('B1 Baseline - FW'!E57="",'B1 Baseline - FW'!O57=0), "",'B1 Baseline - FW'!E57)</f>
        <v/>
      </c>
      <c r="F56" s="195" t="str">
        <f>IF(E56="","",'B1 Baseline - FW'!H57)</f>
        <v/>
      </c>
      <c r="G56" s="196" t="str">
        <f>IF(E56="","",'B1 Baseline - FW'!J57)</f>
        <v/>
      </c>
      <c r="H56" s="197"/>
      <c r="I56" s="205"/>
      <c r="J56" s="199" t="str">
        <f>IF(E56="","",IF(AND(E56=H56,G56&gt;=P56),"Error - No Enhancement",IF(AND(E56=H56,G56&lt;P56),"Acceptable",IF(F56&gt;N56,"Trading Down - Unacceptable Change",IF(F56=N56,"Error - No Enhancement",'B1 Baseline - FW'!G57&amp;" - "&amp;IFERROR(VLOOKUP(H56,'Z1 HAB CLASS'!$D$4:$E$45,2,FALSE),""))))))</f>
        <v/>
      </c>
      <c r="K56" s="99" t="str">
        <f>IF(E56="","",IF(AND(E56=H56, G56&gt;=P56), "Error - No Enhancement", IF(AND(E56=H56,G56&lt;P56), 'B1 Baseline - FW'!I57&amp;" - "&amp;'B3 Enhancement - FW'!O56, IF(F56&gt;N56, "Trading Down - Unacceptable Change", IF(AND(F56=N56, G56=P56), "Error - No Enhancement", IF(AND(F56=N56, G56&gt;P56), "Error - Cannot reduce condition", IF(AND(E56&lt;&gt;H56,F56&lt;N56),"Lower Distinctiveness Habitat"&amp;" - "&amp;O56, 'B1 Baseline - FW'!I57&amp;" - "&amp;'B3 Enhancement - FW'!O56)))))))</f>
        <v/>
      </c>
      <c r="L56" s="200" t="str">
        <f>IF(E56="","",'B1 Baseline - FW'!O57)</f>
        <v/>
      </c>
      <c r="M56" s="195" t="str">
        <f>IFERROR(VLOOKUP(H56,'Z1 HAB CLASS'!$D$4:$E$45,2,FALSE)," ")</f>
        <v xml:space="preserve"> </v>
      </c>
      <c r="N56" s="105" t="str">
        <f>IFERROR(VLOOKUP(M56,'Z1 HAB CLASS'!$L$3:$N$9,2,FALSE)," ")</f>
        <v xml:space="preserve"> </v>
      </c>
      <c r="O56" s="201"/>
      <c r="P56" s="196" t="str">
        <f>IFERROR(VLOOKUP(O56,'Z3 CONDITION VALUE'!$A$3:$B$5,2,FALSE)," ")</f>
        <v xml:space="preserve"> </v>
      </c>
      <c r="Q56" s="202" t="str">
        <f>IF(OR('B1 Baseline - FW'!E57="", 'B1 Baseline - FW'!O57=0),"",'B1 Baseline - FW'!I57&amp;"")</f>
        <v/>
      </c>
      <c r="R56" s="105" t="e">
        <f t="shared" ca="1" si="0"/>
        <v>#NAME?</v>
      </c>
      <c r="S56" s="99" t="e">
        <f t="shared" ca="1" si="1"/>
        <v>#NAME?</v>
      </c>
      <c r="T56" s="199" t="e">
        <f t="array" aca="1" ref="T56" ca="1">IF(OR(R56="",S56=""),"",INDEX('Z8 TARGET ENH'!$F$6:$EO$145,_xludf.XMATCH(R56,'Z8 TARGET ENH'!$B$6:$B$145),_xludf.XMATCH(S56,'Z8 TARGET ENH'!$F$2:$EO$2)))</f>
        <v>#NAME?</v>
      </c>
      <c r="U56" s="99" t="str">
        <f>IF(E56="","",VLOOKUP(H56,'Z8 TARGET ENH'!$FH$7:$FJ$38,2,FALSE))</f>
        <v/>
      </c>
      <c r="V56" s="202" t="str">
        <f>IF(E56="","",VLOOKUP(H56,'Z8 TARGET ENH'!$FH$7:$FJ$38,3,FALSE))</f>
        <v/>
      </c>
      <c r="W56" s="203" t="str">
        <f t="shared" si="2"/>
        <v/>
      </c>
      <c r="X56" s="204"/>
      <c r="Y56" s="72"/>
      <c r="Z56" s="72">
        <f t="shared" si="3"/>
        <v>0</v>
      </c>
      <c r="AA56" s="72"/>
      <c r="AB56" s="72"/>
      <c r="AC56" s="72"/>
      <c r="AD56" s="72"/>
      <c r="AE56" s="72"/>
      <c r="AF56" s="72"/>
      <c r="AG56" s="72"/>
      <c r="AH56" s="72"/>
      <c r="AI56" s="72"/>
      <c r="AJ56" s="72"/>
      <c r="AK56" s="72"/>
      <c r="AL56" s="72"/>
      <c r="AM56" s="72"/>
      <c r="AN56" s="72"/>
      <c r="AO56" s="72"/>
      <c r="AP56" s="72"/>
      <c r="AQ56" s="72"/>
      <c r="AR56" s="72"/>
      <c r="AS56" s="72"/>
      <c r="AT56" s="72"/>
    </row>
    <row r="57" spans="1:46" ht="30" customHeight="1" x14ac:dyDescent="0.2">
      <c r="A57" s="72"/>
      <c r="B57" s="72"/>
      <c r="C57" s="72"/>
      <c r="D57" s="194">
        <f>'A1 Baseline - Terrestrial'!D58</f>
        <v>51</v>
      </c>
      <c r="E57" s="85" t="str">
        <f>IF(OR('B1 Baseline - FW'!E58="",'B1 Baseline - FW'!O58=0), "",'B1 Baseline - FW'!E58)</f>
        <v/>
      </c>
      <c r="F57" s="195" t="str">
        <f>IF(E57="","",'B1 Baseline - FW'!H58)</f>
        <v/>
      </c>
      <c r="G57" s="196" t="str">
        <f>IF(E57="","",'B1 Baseline - FW'!J58)</f>
        <v/>
      </c>
      <c r="H57" s="197"/>
      <c r="I57" s="205"/>
      <c r="J57" s="199" t="str">
        <f>IF(E57="","",IF(AND(E57=H57,G57&gt;=P57),"Error - No Enhancement",IF(AND(E57=H57,G57&lt;P57),"Acceptable",IF(F57&gt;N57,"Trading Down - Unacceptable Change",IF(F57=N57,"Error - No Enhancement",'B1 Baseline - FW'!G58&amp;" - "&amp;IFERROR(VLOOKUP(H57,'Z1 HAB CLASS'!$D$4:$E$45,2,FALSE),""))))))</f>
        <v/>
      </c>
      <c r="K57" s="99" t="str">
        <f>IF(E57="","",IF(AND(E57=H57, G57&gt;=P57), "Error - No Enhancement", IF(AND(E57=H57,G57&lt;P57), 'B1 Baseline - FW'!I58&amp;" - "&amp;'B3 Enhancement - FW'!O57, IF(F57&gt;N57, "Trading Down - Unacceptable Change", IF(AND(F57=N57, G57=P57), "Error - No Enhancement", IF(AND(F57=N57, G57&gt;P57), "Error - Cannot reduce condition", IF(AND(E57&lt;&gt;H57,F57&lt;N57),"Lower Distinctiveness Habitat"&amp;" - "&amp;O57, 'B1 Baseline - FW'!I58&amp;" - "&amp;'B3 Enhancement - FW'!O57)))))))</f>
        <v/>
      </c>
      <c r="L57" s="200" t="str">
        <f>IF(E57="","",'B1 Baseline - FW'!O58)</f>
        <v/>
      </c>
      <c r="M57" s="195" t="str">
        <f>IFERROR(VLOOKUP(H57,'Z1 HAB CLASS'!$D$4:$E$45,2,FALSE)," ")</f>
        <v xml:space="preserve"> </v>
      </c>
      <c r="N57" s="105" t="str">
        <f>IFERROR(VLOOKUP(M57,'Z1 HAB CLASS'!$L$3:$N$9,2,FALSE)," ")</f>
        <v xml:space="preserve"> </v>
      </c>
      <c r="O57" s="201"/>
      <c r="P57" s="196" t="str">
        <f>IFERROR(VLOOKUP(O57,'Z3 CONDITION VALUE'!$A$3:$B$5,2,FALSE)," ")</f>
        <v xml:space="preserve"> </v>
      </c>
      <c r="Q57" s="202" t="str">
        <f>IF(OR('B1 Baseline - FW'!E58="", 'B1 Baseline - FW'!O58=0),"",'B1 Baseline - FW'!I58&amp;"")</f>
        <v/>
      </c>
      <c r="R57" s="105" t="e">
        <f t="shared" ca="1" si="0"/>
        <v>#NAME?</v>
      </c>
      <c r="S57" s="99" t="e">
        <f t="shared" ca="1" si="1"/>
        <v>#NAME?</v>
      </c>
      <c r="T57" s="199" t="e">
        <f t="array" aca="1" ref="T57" ca="1">IF(OR(R57="",S57=""),"",INDEX('Z8 TARGET ENH'!$F$6:$EO$145,_xludf.XMATCH(R57,'Z8 TARGET ENH'!$B$6:$B$145),_xludf.XMATCH(S57,'Z8 TARGET ENH'!$F$2:$EO$2)))</f>
        <v>#NAME?</v>
      </c>
      <c r="U57" s="99" t="str">
        <f>IF(E57="","",VLOOKUP(H57,'Z8 TARGET ENH'!$FH$7:$FJ$38,2,FALSE))</f>
        <v/>
      </c>
      <c r="V57" s="202" t="str">
        <f>IF(E57="","",VLOOKUP(H57,'Z8 TARGET ENH'!$FH$7:$FJ$38,3,FALSE))</f>
        <v/>
      </c>
      <c r="W57" s="203" t="str">
        <f t="shared" si="2"/>
        <v/>
      </c>
      <c r="X57" s="204"/>
      <c r="Y57" s="72"/>
      <c r="Z57" s="72">
        <f t="shared" si="3"/>
        <v>0</v>
      </c>
      <c r="AA57" s="72"/>
      <c r="AB57" s="72"/>
      <c r="AC57" s="72"/>
      <c r="AD57" s="72"/>
      <c r="AE57" s="72"/>
      <c r="AF57" s="72"/>
      <c r="AG57" s="72"/>
      <c r="AH57" s="72"/>
      <c r="AI57" s="72"/>
      <c r="AJ57" s="72"/>
      <c r="AK57" s="72"/>
      <c r="AL57" s="72"/>
      <c r="AM57" s="72"/>
      <c r="AN57" s="72"/>
      <c r="AO57" s="72"/>
      <c r="AP57" s="72"/>
      <c r="AQ57" s="72"/>
      <c r="AR57" s="72"/>
      <c r="AS57" s="72"/>
      <c r="AT57" s="72"/>
    </row>
    <row r="58" spans="1:46" ht="30" customHeight="1" x14ac:dyDescent="0.2">
      <c r="A58" s="72"/>
      <c r="B58" s="72"/>
      <c r="C58" s="72"/>
      <c r="D58" s="194">
        <f>'A1 Baseline - Terrestrial'!D59</f>
        <v>52</v>
      </c>
      <c r="E58" s="85" t="str">
        <f>IF(OR('B1 Baseline - FW'!E59="",'B1 Baseline - FW'!O59=0), "",'B1 Baseline - FW'!E59)</f>
        <v/>
      </c>
      <c r="F58" s="195" t="str">
        <f>IF(E58="","",'B1 Baseline - FW'!H59)</f>
        <v/>
      </c>
      <c r="G58" s="196" t="str">
        <f>IF(E58="","",'B1 Baseline - FW'!J59)</f>
        <v/>
      </c>
      <c r="H58" s="197"/>
      <c r="I58" s="205"/>
      <c r="J58" s="199" t="str">
        <f>IF(E58="","",IF(AND(E58=H58,G58&gt;=P58),"Error - No Enhancement",IF(AND(E58=H58,G58&lt;P58),"Acceptable",IF(F58&gt;N58,"Trading Down - Unacceptable Change",IF(F58=N58,"Error - No Enhancement",'B1 Baseline - FW'!G59&amp;" - "&amp;IFERROR(VLOOKUP(H58,'Z1 HAB CLASS'!$D$4:$E$45,2,FALSE),""))))))</f>
        <v/>
      </c>
      <c r="K58" s="99" t="str">
        <f>IF(E58="","",IF(AND(E58=H58, G58&gt;=P58), "Error - No Enhancement", IF(AND(E58=H58,G58&lt;P58), 'B1 Baseline - FW'!I59&amp;" - "&amp;'B3 Enhancement - FW'!O58, IF(F58&gt;N58, "Trading Down - Unacceptable Change", IF(AND(F58=N58, G58=P58), "Error - No Enhancement", IF(AND(F58=N58, G58&gt;P58), "Error - Cannot reduce condition", IF(AND(E58&lt;&gt;H58,F58&lt;N58),"Lower Distinctiveness Habitat"&amp;" - "&amp;O58, 'B1 Baseline - FW'!I59&amp;" - "&amp;'B3 Enhancement - FW'!O58)))))))</f>
        <v/>
      </c>
      <c r="L58" s="200" t="str">
        <f>IF(E58="","",'B1 Baseline - FW'!O59)</f>
        <v/>
      </c>
      <c r="M58" s="195" t="str">
        <f>IFERROR(VLOOKUP(H58,'Z1 HAB CLASS'!$D$4:$E$45,2,FALSE)," ")</f>
        <v xml:space="preserve"> </v>
      </c>
      <c r="N58" s="105" t="str">
        <f>IFERROR(VLOOKUP(M58,'Z1 HAB CLASS'!$L$3:$N$9,2,FALSE)," ")</f>
        <v xml:space="preserve"> </v>
      </c>
      <c r="O58" s="201"/>
      <c r="P58" s="196" t="str">
        <f>IFERROR(VLOOKUP(O58,'Z3 CONDITION VALUE'!$A$3:$B$5,2,FALSE)," ")</f>
        <v xml:space="preserve"> </v>
      </c>
      <c r="Q58" s="202" t="str">
        <f>IF(OR('B1 Baseline - FW'!E59="", 'B1 Baseline - FW'!O59=0),"",'B1 Baseline - FW'!I59&amp;"")</f>
        <v/>
      </c>
      <c r="R58" s="105" t="e">
        <f t="shared" ca="1" si="0"/>
        <v>#NAME?</v>
      </c>
      <c r="S58" s="99" t="e">
        <f t="shared" ca="1" si="1"/>
        <v>#NAME?</v>
      </c>
      <c r="T58" s="199" t="e">
        <f t="array" aca="1" ref="T58" ca="1">IF(OR(R58="",S58=""),"",INDEX('Z8 TARGET ENH'!$F$6:$EO$145,_xludf.XMATCH(R58,'Z8 TARGET ENH'!$B$6:$B$145),_xludf.XMATCH(S58,'Z8 TARGET ENH'!$F$2:$EO$2)))</f>
        <v>#NAME?</v>
      </c>
      <c r="U58" s="99" t="str">
        <f>IF(E58="","",VLOOKUP(H58,'Z8 TARGET ENH'!$FH$7:$FJ$38,2,FALSE))</f>
        <v/>
      </c>
      <c r="V58" s="202" t="str">
        <f>IF(E58="","",VLOOKUP(H58,'Z8 TARGET ENH'!$FH$7:$FJ$38,3,FALSE))</f>
        <v/>
      </c>
      <c r="W58" s="203" t="str">
        <f t="shared" si="2"/>
        <v/>
      </c>
      <c r="X58" s="204"/>
      <c r="Y58" s="72"/>
      <c r="Z58" s="72">
        <f t="shared" si="3"/>
        <v>0</v>
      </c>
      <c r="AA58" s="72"/>
      <c r="AB58" s="72"/>
      <c r="AC58" s="72"/>
      <c r="AD58" s="72"/>
      <c r="AE58" s="72"/>
      <c r="AF58" s="72"/>
      <c r="AG58" s="72"/>
      <c r="AH58" s="72"/>
      <c r="AI58" s="72"/>
      <c r="AJ58" s="72"/>
      <c r="AK58" s="72"/>
      <c r="AL58" s="72"/>
      <c r="AM58" s="72"/>
      <c r="AN58" s="72"/>
      <c r="AO58" s="72"/>
      <c r="AP58" s="72"/>
      <c r="AQ58" s="72"/>
      <c r="AR58" s="72"/>
      <c r="AS58" s="72"/>
      <c r="AT58" s="72"/>
    </row>
    <row r="59" spans="1:46" ht="30" customHeight="1" x14ac:dyDescent="0.2">
      <c r="A59" s="72"/>
      <c r="B59" s="72"/>
      <c r="C59" s="72"/>
      <c r="D59" s="194">
        <f>'A1 Baseline - Terrestrial'!D60</f>
        <v>53</v>
      </c>
      <c r="E59" s="85" t="str">
        <f>IF(OR('B1 Baseline - FW'!E60="",'B1 Baseline - FW'!O60=0), "",'B1 Baseline - FW'!E60)</f>
        <v/>
      </c>
      <c r="F59" s="195" t="str">
        <f>IF(E59="","",'B1 Baseline - FW'!H60)</f>
        <v/>
      </c>
      <c r="G59" s="196" t="str">
        <f>IF(E59="","",'B1 Baseline - FW'!J60)</f>
        <v/>
      </c>
      <c r="H59" s="197"/>
      <c r="I59" s="205"/>
      <c r="J59" s="199" t="str">
        <f>IF(E59="","",IF(AND(E59=H59,G59&gt;=P59),"Error - No Enhancement",IF(AND(E59=H59,G59&lt;P59),"Acceptable",IF(F59&gt;N59,"Trading Down - Unacceptable Change",IF(F59=N59,"Error - No Enhancement",'B1 Baseline - FW'!G60&amp;" - "&amp;IFERROR(VLOOKUP(H59,'Z1 HAB CLASS'!$D$4:$E$45,2,FALSE),""))))))</f>
        <v/>
      </c>
      <c r="K59" s="99" t="str">
        <f>IF(E59="","",IF(AND(E59=H59, G59&gt;=P59), "Error - No Enhancement", IF(AND(E59=H59,G59&lt;P59), 'B1 Baseline - FW'!I60&amp;" - "&amp;'B3 Enhancement - FW'!O59, IF(F59&gt;N59, "Trading Down - Unacceptable Change", IF(AND(F59=N59, G59=P59), "Error - No Enhancement", IF(AND(F59=N59, G59&gt;P59), "Error - Cannot reduce condition", IF(AND(E59&lt;&gt;H59,F59&lt;N59),"Lower Distinctiveness Habitat"&amp;" - "&amp;O59, 'B1 Baseline - FW'!I60&amp;" - "&amp;'B3 Enhancement - FW'!O59)))))))</f>
        <v/>
      </c>
      <c r="L59" s="200" t="str">
        <f>IF(E59="","",'B1 Baseline - FW'!O60)</f>
        <v/>
      </c>
      <c r="M59" s="195" t="str">
        <f>IFERROR(VLOOKUP(H59,'Z1 HAB CLASS'!$D$4:$E$45,2,FALSE)," ")</f>
        <v xml:space="preserve"> </v>
      </c>
      <c r="N59" s="105" t="str">
        <f>IFERROR(VLOOKUP(M59,'Z1 HAB CLASS'!$L$3:$N$9,2,FALSE)," ")</f>
        <v xml:space="preserve"> </v>
      </c>
      <c r="O59" s="201"/>
      <c r="P59" s="196" t="str">
        <f>IFERROR(VLOOKUP(O59,'Z3 CONDITION VALUE'!$A$3:$B$5,2,FALSE)," ")</f>
        <v xml:space="preserve"> </v>
      </c>
      <c r="Q59" s="202" t="str">
        <f>IF(OR('B1 Baseline - FW'!E60="", 'B1 Baseline - FW'!O60=0),"",'B1 Baseline - FW'!I60&amp;"")</f>
        <v/>
      </c>
      <c r="R59" s="105" t="e">
        <f t="shared" ca="1" si="0"/>
        <v>#NAME?</v>
      </c>
      <c r="S59" s="99" t="e">
        <f t="shared" ca="1" si="1"/>
        <v>#NAME?</v>
      </c>
      <c r="T59" s="199" t="e">
        <f t="array" aca="1" ref="T59" ca="1">IF(OR(R59="",S59=""),"",INDEX('Z8 TARGET ENH'!$F$6:$EO$145,_xludf.XMATCH(R59,'Z8 TARGET ENH'!$B$6:$B$145),_xludf.XMATCH(S59,'Z8 TARGET ENH'!$F$2:$EO$2)))</f>
        <v>#NAME?</v>
      </c>
      <c r="U59" s="99" t="str">
        <f>IF(E59="","",VLOOKUP(H59,'Z8 TARGET ENH'!$FH$7:$FJ$38,2,FALSE))</f>
        <v/>
      </c>
      <c r="V59" s="202" t="str">
        <f>IF(E59="","",VLOOKUP(H59,'Z8 TARGET ENH'!$FH$7:$FJ$38,3,FALSE))</f>
        <v/>
      </c>
      <c r="W59" s="203" t="str">
        <f t="shared" si="2"/>
        <v/>
      </c>
      <c r="X59" s="204"/>
      <c r="Y59" s="72"/>
      <c r="Z59" s="72">
        <f t="shared" si="3"/>
        <v>0</v>
      </c>
      <c r="AA59" s="72"/>
      <c r="AB59" s="72"/>
      <c r="AC59" s="72"/>
      <c r="AD59" s="72"/>
      <c r="AE59" s="72"/>
      <c r="AF59" s="72"/>
      <c r="AG59" s="72"/>
      <c r="AH59" s="72"/>
      <c r="AI59" s="72"/>
      <c r="AJ59" s="72"/>
      <c r="AK59" s="72"/>
      <c r="AL59" s="72"/>
      <c r="AM59" s="72"/>
      <c r="AN59" s="72"/>
      <c r="AO59" s="72"/>
      <c r="AP59" s="72"/>
      <c r="AQ59" s="72"/>
      <c r="AR59" s="72"/>
      <c r="AS59" s="72"/>
      <c r="AT59" s="72"/>
    </row>
    <row r="60" spans="1:46" ht="30" customHeight="1" x14ac:dyDescent="0.2">
      <c r="A60" s="72"/>
      <c r="B60" s="72"/>
      <c r="C60" s="72"/>
      <c r="D60" s="194">
        <f>'A1 Baseline - Terrestrial'!D61</f>
        <v>54</v>
      </c>
      <c r="E60" s="85" t="str">
        <f>IF(OR('B1 Baseline - FW'!E61="",'B1 Baseline - FW'!O61=0), "",'B1 Baseline - FW'!E61)</f>
        <v/>
      </c>
      <c r="F60" s="195" t="str">
        <f>IF(E60="","",'B1 Baseline - FW'!H61)</f>
        <v/>
      </c>
      <c r="G60" s="196" t="str">
        <f>IF(E60="","",'B1 Baseline - FW'!J61)</f>
        <v/>
      </c>
      <c r="H60" s="197"/>
      <c r="I60" s="205"/>
      <c r="J60" s="199" t="str">
        <f>IF(E60="","",IF(AND(E60=H60,G60&gt;=P60),"Error - No Enhancement",IF(AND(E60=H60,G60&lt;P60),"Acceptable",IF(F60&gt;N60,"Trading Down - Unacceptable Change",IF(F60=N60,"Error - No Enhancement",'B1 Baseline - FW'!G61&amp;" - "&amp;IFERROR(VLOOKUP(H60,'Z1 HAB CLASS'!$D$4:$E$45,2,FALSE),""))))))</f>
        <v/>
      </c>
      <c r="K60" s="99" t="str">
        <f>IF(E60="","",IF(AND(E60=H60, G60&gt;=P60), "Error - No Enhancement", IF(AND(E60=H60,G60&lt;P60), 'B1 Baseline - FW'!I61&amp;" - "&amp;'B3 Enhancement - FW'!O60, IF(F60&gt;N60, "Trading Down - Unacceptable Change", IF(AND(F60=N60, G60=P60), "Error - No Enhancement", IF(AND(F60=N60, G60&gt;P60), "Error - Cannot reduce condition", IF(AND(E60&lt;&gt;H60,F60&lt;N60),"Lower Distinctiveness Habitat"&amp;" - "&amp;O60, 'B1 Baseline - FW'!I61&amp;" - "&amp;'B3 Enhancement - FW'!O60)))))))</f>
        <v/>
      </c>
      <c r="L60" s="200" t="str">
        <f>IF(E60="","",'B1 Baseline - FW'!O61)</f>
        <v/>
      </c>
      <c r="M60" s="195" t="str">
        <f>IFERROR(VLOOKUP(H60,'Z1 HAB CLASS'!$D$4:$E$45,2,FALSE)," ")</f>
        <v xml:space="preserve"> </v>
      </c>
      <c r="N60" s="105" t="str">
        <f>IFERROR(VLOOKUP(M60,'Z1 HAB CLASS'!$L$3:$N$9,2,FALSE)," ")</f>
        <v xml:space="preserve"> </v>
      </c>
      <c r="O60" s="201"/>
      <c r="P60" s="196" t="str">
        <f>IFERROR(VLOOKUP(O60,'Z3 CONDITION VALUE'!$A$3:$B$5,2,FALSE)," ")</f>
        <v xml:space="preserve"> </v>
      </c>
      <c r="Q60" s="202" t="str">
        <f>IF(OR('B1 Baseline - FW'!E61="", 'B1 Baseline - FW'!O61=0),"",'B1 Baseline - FW'!I61&amp;"")</f>
        <v/>
      </c>
      <c r="R60" s="105" t="e">
        <f t="shared" ca="1" si="0"/>
        <v>#NAME?</v>
      </c>
      <c r="S60" s="99" t="e">
        <f t="shared" ca="1" si="1"/>
        <v>#NAME?</v>
      </c>
      <c r="T60" s="199" t="e">
        <f t="array" aca="1" ref="T60" ca="1">IF(OR(R60="",S60=""),"",INDEX('Z8 TARGET ENH'!$F$6:$EO$145,_xludf.XMATCH(R60,'Z8 TARGET ENH'!$B$6:$B$145),_xludf.XMATCH(S60,'Z8 TARGET ENH'!$F$2:$EO$2)))</f>
        <v>#NAME?</v>
      </c>
      <c r="U60" s="99" t="str">
        <f>IF(E60="","",VLOOKUP(H60,'Z8 TARGET ENH'!$FH$7:$FJ$38,2,FALSE))</f>
        <v/>
      </c>
      <c r="V60" s="202" t="str">
        <f>IF(E60="","",VLOOKUP(H60,'Z8 TARGET ENH'!$FH$7:$FJ$38,3,FALSE))</f>
        <v/>
      </c>
      <c r="W60" s="203" t="str">
        <f t="shared" si="2"/>
        <v/>
      </c>
      <c r="X60" s="204"/>
      <c r="Y60" s="72"/>
      <c r="Z60" s="72">
        <f t="shared" si="3"/>
        <v>0</v>
      </c>
      <c r="AA60" s="72"/>
      <c r="AB60" s="72"/>
      <c r="AC60" s="72"/>
      <c r="AD60" s="72"/>
      <c r="AE60" s="72"/>
      <c r="AF60" s="72"/>
      <c r="AG60" s="72"/>
      <c r="AH60" s="72"/>
      <c r="AI60" s="72"/>
      <c r="AJ60" s="72"/>
      <c r="AK60" s="72"/>
      <c r="AL60" s="72"/>
      <c r="AM60" s="72"/>
      <c r="AN60" s="72"/>
      <c r="AO60" s="72"/>
      <c r="AP60" s="72"/>
      <c r="AQ60" s="72"/>
      <c r="AR60" s="72"/>
      <c r="AS60" s="72"/>
      <c r="AT60" s="72"/>
    </row>
    <row r="61" spans="1:46" ht="30" customHeight="1" x14ac:dyDescent="0.2">
      <c r="A61" s="72"/>
      <c r="B61" s="72"/>
      <c r="C61" s="72"/>
      <c r="D61" s="194">
        <f>'A1 Baseline - Terrestrial'!D62</f>
        <v>55</v>
      </c>
      <c r="E61" s="85" t="str">
        <f>IF(OR('B1 Baseline - FW'!E62="",'B1 Baseline - FW'!O62=0), "",'B1 Baseline - FW'!E62)</f>
        <v/>
      </c>
      <c r="F61" s="195" t="str">
        <f>IF(E61="","",'B1 Baseline - FW'!H62)</f>
        <v/>
      </c>
      <c r="G61" s="196" t="str">
        <f>IF(E61="","",'B1 Baseline - FW'!J62)</f>
        <v/>
      </c>
      <c r="H61" s="197"/>
      <c r="I61" s="205"/>
      <c r="J61" s="199" t="str">
        <f>IF(E61="","",IF(AND(E61=H61,G61&gt;=P61),"Error - No Enhancement",IF(AND(E61=H61,G61&lt;P61),"Acceptable",IF(F61&gt;N61,"Trading Down - Unacceptable Change",IF(F61=N61,"Error - No Enhancement",'B1 Baseline - FW'!G62&amp;" - "&amp;IFERROR(VLOOKUP(H61,'Z1 HAB CLASS'!$D$4:$E$45,2,FALSE),""))))))</f>
        <v/>
      </c>
      <c r="K61" s="99" t="str">
        <f>IF(E61="","",IF(AND(E61=H61, G61&gt;=P61), "Error - No Enhancement", IF(AND(E61=H61,G61&lt;P61), 'B1 Baseline - FW'!I62&amp;" - "&amp;'B3 Enhancement - FW'!O61, IF(F61&gt;N61, "Trading Down - Unacceptable Change", IF(AND(F61=N61, G61=P61), "Error - No Enhancement", IF(AND(F61=N61, G61&gt;P61), "Error - Cannot reduce condition", IF(AND(E61&lt;&gt;H61,F61&lt;N61),"Lower Distinctiveness Habitat"&amp;" - "&amp;O61, 'B1 Baseline - FW'!I62&amp;" - "&amp;'B3 Enhancement - FW'!O61)))))))</f>
        <v/>
      </c>
      <c r="L61" s="200" t="str">
        <f>IF(E61="","",'B1 Baseline - FW'!O62)</f>
        <v/>
      </c>
      <c r="M61" s="195" t="str">
        <f>IFERROR(VLOOKUP(H61,'Z1 HAB CLASS'!$D$4:$E$45,2,FALSE)," ")</f>
        <v xml:space="preserve"> </v>
      </c>
      <c r="N61" s="105" t="str">
        <f>IFERROR(VLOOKUP(M61,'Z1 HAB CLASS'!$L$3:$N$9,2,FALSE)," ")</f>
        <v xml:space="preserve"> </v>
      </c>
      <c r="O61" s="201"/>
      <c r="P61" s="196" t="str">
        <f>IFERROR(VLOOKUP(O61,'Z3 CONDITION VALUE'!$A$3:$B$5,2,FALSE)," ")</f>
        <v xml:space="preserve"> </v>
      </c>
      <c r="Q61" s="202" t="str">
        <f>IF(OR('B1 Baseline - FW'!E62="", 'B1 Baseline - FW'!O62=0),"",'B1 Baseline - FW'!I62&amp;"")</f>
        <v/>
      </c>
      <c r="R61" s="105" t="e">
        <f t="shared" ca="1" si="0"/>
        <v>#NAME?</v>
      </c>
      <c r="S61" s="99" t="e">
        <f t="shared" ca="1" si="1"/>
        <v>#NAME?</v>
      </c>
      <c r="T61" s="199" t="e">
        <f t="array" aca="1" ref="T61" ca="1">IF(OR(R61="",S61=""),"",INDEX('Z8 TARGET ENH'!$F$6:$EO$145,_xludf.XMATCH(R61,'Z8 TARGET ENH'!$B$6:$B$145),_xludf.XMATCH(S61,'Z8 TARGET ENH'!$F$2:$EO$2)))</f>
        <v>#NAME?</v>
      </c>
      <c r="U61" s="99" t="str">
        <f>IF(E61="","",VLOOKUP(H61,'Z8 TARGET ENH'!$FH$7:$FJ$38,2,FALSE))</f>
        <v/>
      </c>
      <c r="V61" s="202" t="str">
        <f>IF(E61="","",VLOOKUP(H61,'Z8 TARGET ENH'!$FH$7:$FJ$38,3,FALSE))</f>
        <v/>
      </c>
      <c r="W61" s="203" t="str">
        <f t="shared" si="2"/>
        <v/>
      </c>
      <c r="X61" s="204"/>
      <c r="Y61" s="72"/>
      <c r="Z61" s="72">
        <f t="shared" si="3"/>
        <v>0</v>
      </c>
      <c r="AA61" s="72"/>
      <c r="AB61" s="72"/>
      <c r="AC61" s="72"/>
      <c r="AD61" s="72"/>
      <c r="AE61" s="72"/>
      <c r="AF61" s="72"/>
      <c r="AG61" s="72"/>
      <c r="AH61" s="72"/>
      <c r="AI61" s="72"/>
      <c r="AJ61" s="72"/>
      <c r="AK61" s="72"/>
      <c r="AL61" s="72"/>
      <c r="AM61" s="72"/>
      <c r="AN61" s="72"/>
      <c r="AO61" s="72"/>
      <c r="AP61" s="72"/>
      <c r="AQ61" s="72"/>
      <c r="AR61" s="72"/>
      <c r="AS61" s="72"/>
      <c r="AT61" s="72"/>
    </row>
    <row r="62" spans="1:46" ht="30" customHeight="1" x14ac:dyDescent="0.2">
      <c r="A62" s="72"/>
      <c r="B62" s="72"/>
      <c r="C62" s="72"/>
      <c r="D62" s="194">
        <f>'A1 Baseline - Terrestrial'!D63</f>
        <v>56</v>
      </c>
      <c r="E62" s="85" t="str">
        <f>IF(OR('B1 Baseline - FW'!E63="",'B1 Baseline - FW'!O63=0), "",'B1 Baseline - FW'!E63)</f>
        <v/>
      </c>
      <c r="F62" s="195" t="str">
        <f>IF(E62="","",'B1 Baseline - FW'!H63)</f>
        <v/>
      </c>
      <c r="G62" s="196" t="str">
        <f>IF(E62="","",'B1 Baseline - FW'!J63)</f>
        <v/>
      </c>
      <c r="H62" s="197"/>
      <c r="I62" s="205"/>
      <c r="J62" s="199" t="str">
        <f>IF(E62="","",IF(AND(E62=H62,G62&gt;=P62),"Error - No Enhancement",IF(AND(E62=H62,G62&lt;P62),"Acceptable",IF(F62&gt;N62,"Trading Down - Unacceptable Change",IF(F62=N62,"Error - No Enhancement",'B1 Baseline - FW'!G63&amp;" - "&amp;IFERROR(VLOOKUP(H62,'Z1 HAB CLASS'!$D$4:$E$45,2,FALSE),""))))))</f>
        <v/>
      </c>
      <c r="K62" s="99" t="str">
        <f>IF(E62="","",IF(AND(E62=H62, G62&gt;=P62), "Error - No Enhancement", IF(AND(E62=H62,G62&lt;P62), 'B1 Baseline - FW'!I63&amp;" - "&amp;'B3 Enhancement - FW'!O62, IF(F62&gt;N62, "Trading Down - Unacceptable Change", IF(AND(F62=N62, G62=P62), "Error - No Enhancement", IF(AND(F62=N62, G62&gt;P62), "Error - Cannot reduce condition", IF(AND(E62&lt;&gt;H62,F62&lt;N62),"Lower Distinctiveness Habitat"&amp;" - "&amp;O62, 'B1 Baseline - FW'!I63&amp;" - "&amp;'B3 Enhancement - FW'!O62)))))))</f>
        <v/>
      </c>
      <c r="L62" s="200" t="str">
        <f>IF(E62="","",'B1 Baseline - FW'!O63)</f>
        <v/>
      </c>
      <c r="M62" s="195" t="str">
        <f>IFERROR(VLOOKUP(H62,'Z1 HAB CLASS'!$D$4:$E$45,2,FALSE)," ")</f>
        <v xml:space="preserve"> </v>
      </c>
      <c r="N62" s="105" t="str">
        <f>IFERROR(VLOOKUP(M62,'Z1 HAB CLASS'!$L$3:$N$9,2,FALSE)," ")</f>
        <v xml:space="preserve"> </v>
      </c>
      <c r="O62" s="201"/>
      <c r="P62" s="196" t="str">
        <f>IFERROR(VLOOKUP(O62,'Z3 CONDITION VALUE'!$A$3:$B$5,2,FALSE)," ")</f>
        <v xml:space="preserve"> </v>
      </c>
      <c r="Q62" s="202" t="str">
        <f>IF(OR('B1 Baseline - FW'!E63="", 'B1 Baseline - FW'!O63=0),"",'B1 Baseline - FW'!I63&amp;"")</f>
        <v/>
      </c>
      <c r="R62" s="105" t="e">
        <f t="shared" ca="1" si="0"/>
        <v>#NAME?</v>
      </c>
      <c r="S62" s="99" t="e">
        <f t="shared" ca="1" si="1"/>
        <v>#NAME?</v>
      </c>
      <c r="T62" s="199" t="e">
        <f t="array" aca="1" ref="T62" ca="1">IF(OR(R62="",S62=""),"",INDEX('Z8 TARGET ENH'!$F$6:$EO$145,_xludf.XMATCH(R62,'Z8 TARGET ENH'!$B$6:$B$145),_xludf.XMATCH(S62,'Z8 TARGET ENH'!$F$2:$EO$2)))</f>
        <v>#NAME?</v>
      </c>
      <c r="U62" s="99" t="str">
        <f>IF(E62="","",VLOOKUP(H62,'Z8 TARGET ENH'!$FH$7:$FJ$38,2,FALSE))</f>
        <v/>
      </c>
      <c r="V62" s="202" t="str">
        <f>IF(E62="","",VLOOKUP(H62,'Z8 TARGET ENH'!$FH$7:$FJ$38,3,FALSE))</f>
        <v/>
      </c>
      <c r="W62" s="203" t="str">
        <f t="shared" si="2"/>
        <v/>
      </c>
      <c r="X62" s="204"/>
      <c r="Y62" s="72"/>
      <c r="Z62" s="72">
        <f t="shared" si="3"/>
        <v>0</v>
      </c>
      <c r="AA62" s="72"/>
      <c r="AB62" s="72"/>
      <c r="AC62" s="72"/>
      <c r="AD62" s="72"/>
      <c r="AE62" s="72"/>
      <c r="AF62" s="72"/>
      <c r="AG62" s="72"/>
      <c r="AH62" s="72"/>
      <c r="AI62" s="72"/>
      <c r="AJ62" s="72"/>
      <c r="AK62" s="72"/>
      <c r="AL62" s="72"/>
      <c r="AM62" s="72"/>
      <c r="AN62" s="72"/>
      <c r="AO62" s="72"/>
      <c r="AP62" s="72"/>
      <c r="AQ62" s="72"/>
      <c r="AR62" s="72"/>
      <c r="AS62" s="72"/>
      <c r="AT62" s="72"/>
    </row>
    <row r="63" spans="1:46" ht="30" customHeight="1" x14ac:dyDescent="0.2">
      <c r="A63" s="72"/>
      <c r="B63" s="72"/>
      <c r="C63" s="72"/>
      <c r="D63" s="194">
        <f>'A1 Baseline - Terrestrial'!D64</f>
        <v>57</v>
      </c>
      <c r="E63" s="85" t="str">
        <f>IF(OR('B1 Baseline - FW'!E64="",'B1 Baseline - FW'!O64=0), "",'B1 Baseline - FW'!E64)</f>
        <v/>
      </c>
      <c r="F63" s="195" t="str">
        <f>IF(E63="","",'B1 Baseline - FW'!H64)</f>
        <v/>
      </c>
      <c r="G63" s="196" t="str">
        <f>IF(E63="","",'B1 Baseline - FW'!J64)</f>
        <v/>
      </c>
      <c r="H63" s="197"/>
      <c r="I63" s="205"/>
      <c r="J63" s="199" t="str">
        <f>IF(E63="","",IF(AND(E63=H63,G63&gt;=P63),"Error - No Enhancement",IF(AND(E63=H63,G63&lt;P63),"Acceptable",IF(F63&gt;N63,"Trading Down - Unacceptable Change",IF(F63=N63,"Error - No Enhancement",'B1 Baseline - FW'!G64&amp;" - "&amp;IFERROR(VLOOKUP(H63,'Z1 HAB CLASS'!$D$4:$E$45,2,FALSE),""))))))</f>
        <v/>
      </c>
      <c r="K63" s="99" t="str">
        <f>IF(E63="","",IF(AND(E63=H63, G63&gt;=P63), "Error - No Enhancement", IF(AND(E63=H63,G63&lt;P63), 'B1 Baseline - FW'!I64&amp;" - "&amp;'B3 Enhancement - FW'!O63, IF(F63&gt;N63, "Trading Down - Unacceptable Change", IF(AND(F63=N63, G63=P63), "Error - No Enhancement", IF(AND(F63=N63, G63&gt;P63), "Error - Cannot reduce condition", IF(AND(E63&lt;&gt;H63,F63&lt;N63),"Lower Distinctiveness Habitat"&amp;" - "&amp;O63, 'B1 Baseline - FW'!I64&amp;" - "&amp;'B3 Enhancement - FW'!O63)))))))</f>
        <v/>
      </c>
      <c r="L63" s="200" t="str">
        <f>IF(E63="","",'B1 Baseline - FW'!O64)</f>
        <v/>
      </c>
      <c r="M63" s="195" t="str">
        <f>IFERROR(VLOOKUP(H63,'Z1 HAB CLASS'!$D$4:$E$45,2,FALSE)," ")</f>
        <v xml:space="preserve"> </v>
      </c>
      <c r="N63" s="105" t="str">
        <f>IFERROR(VLOOKUP(M63,'Z1 HAB CLASS'!$L$3:$N$9,2,FALSE)," ")</f>
        <v xml:space="preserve"> </v>
      </c>
      <c r="O63" s="201"/>
      <c r="P63" s="196" t="str">
        <f>IFERROR(VLOOKUP(O63,'Z3 CONDITION VALUE'!$A$3:$B$5,2,FALSE)," ")</f>
        <v xml:space="preserve"> </v>
      </c>
      <c r="Q63" s="202" t="str">
        <f>IF(OR('B1 Baseline - FW'!E64="", 'B1 Baseline - FW'!O64=0),"",'B1 Baseline - FW'!I64&amp;"")</f>
        <v/>
      </c>
      <c r="R63" s="105" t="e">
        <f t="shared" ca="1" si="0"/>
        <v>#NAME?</v>
      </c>
      <c r="S63" s="99" t="e">
        <f t="shared" ca="1" si="1"/>
        <v>#NAME?</v>
      </c>
      <c r="T63" s="199" t="e">
        <f t="array" aca="1" ref="T63" ca="1">IF(OR(R63="",S63=""),"",INDEX('Z8 TARGET ENH'!$F$6:$EO$145,_xludf.XMATCH(R63,'Z8 TARGET ENH'!$B$6:$B$145),_xludf.XMATCH(S63,'Z8 TARGET ENH'!$F$2:$EO$2)))</f>
        <v>#NAME?</v>
      </c>
      <c r="U63" s="99" t="str">
        <f>IF(E63="","",VLOOKUP(H63,'Z8 TARGET ENH'!$FH$7:$FJ$38,2,FALSE))</f>
        <v/>
      </c>
      <c r="V63" s="202" t="str">
        <f>IF(E63="","",VLOOKUP(H63,'Z8 TARGET ENH'!$FH$7:$FJ$38,3,FALSE))</f>
        <v/>
      </c>
      <c r="W63" s="203" t="str">
        <f t="shared" si="2"/>
        <v/>
      </c>
      <c r="X63" s="204"/>
      <c r="Y63" s="72"/>
      <c r="Z63" s="72">
        <f t="shared" si="3"/>
        <v>0</v>
      </c>
      <c r="AA63" s="72"/>
      <c r="AB63" s="72"/>
      <c r="AC63" s="72"/>
      <c r="AD63" s="72"/>
      <c r="AE63" s="72"/>
      <c r="AF63" s="72"/>
      <c r="AG63" s="72"/>
      <c r="AH63" s="72"/>
      <c r="AI63" s="72"/>
      <c r="AJ63" s="72"/>
      <c r="AK63" s="72"/>
      <c r="AL63" s="72"/>
      <c r="AM63" s="72"/>
      <c r="AN63" s="72"/>
      <c r="AO63" s="72"/>
      <c r="AP63" s="72"/>
      <c r="AQ63" s="72"/>
      <c r="AR63" s="72"/>
      <c r="AS63" s="72"/>
      <c r="AT63" s="72"/>
    </row>
    <row r="64" spans="1:46" ht="30" customHeight="1" x14ac:dyDescent="0.2">
      <c r="A64" s="72"/>
      <c r="B64" s="72"/>
      <c r="C64" s="72"/>
      <c r="D64" s="194">
        <f>'A1 Baseline - Terrestrial'!D65</f>
        <v>58</v>
      </c>
      <c r="E64" s="85" t="str">
        <f>IF(OR('B1 Baseline - FW'!E65="",'B1 Baseline - FW'!O65=0), "",'B1 Baseline - FW'!E65)</f>
        <v/>
      </c>
      <c r="F64" s="195" t="str">
        <f>IF(E64="","",'B1 Baseline - FW'!H65)</f>
        <v/>
      </c>
      <c r="G64" s="196" t="str">
        <f>IF(E64="","",'B1 Baseline - FW'!J65)</f>
        <v/>
      </c>
      <c r="H64" s="197"/>
      <c r="I64" s="205"/>
      <c r="J64" s="199" t="str">
        <f>IF(E64="","",IF(AND(E64=H64,G64&gt;=P64),"Error - No Enhancement",IF(AND(E64=H64,G64&lt;P64),"Acceptable",IF(F64&gt;N64,"Trading Down - Unacceptable Change",IF(F64=N64,"Error - No Enhancement",'B1 Baseline - FW'!G65&amp;" - "&amp;IFERROR(VLOOKUP(H64,'Z1 HAB CLASS'!$D$4:$E$45,2,FALSE),""))))))</f>
        <v/>
      </c>
      <c r="K64" s="99" t="str">
        <f>IF(E64="","",IF(AND(E64=H64, G64&gt;=P64), "Error - No Enhancement", IF(AND(E64=H64,G64&lt;P64), 'B1 Baseline - FW'!I65&amp;" - "&amp;'B3 Enhancement - FW'!O64, IF(F64&gt;N64, "Trading Down - Unacceptable Change", IF(AND(F64=N64, G64=P64), "Error - No Enhancement", IF(AND(F64=N64, G64&gt;P64), "Error - Cannot reduce condition", IF(AND(E64&lt;&gt;H64,F64&lt;N64),"Lower Distinctiveness Habitat"&amp;" - "&amp;O64, 'B1 Baseline - FW'!I65&amp;" - "&amp;'B3 Enhancement - FW'!O64)))))))</f>
        <v/>
      </c>
      <c r="L64" s="200" t="str">
        <f>IF(E64="","",'B1 Baseline - FW'!O65)</f>
        <v/>
      </c>
      <c r="M64" s="195" t="str">
        <f>IFERROR(VLOOKUP(H64,'Z1 HAB CLASS'!$D$4:$E$45,2,FALSE)," ")</f>
        <v xml:space="preserve"> </v>
      </c>
      <c r="N64" s="105" t="str">
        <f>IFERROR(VLOOKUP(M64,'Z1 HAB CLASS'!$L$3:$N$9,2,FALSE)," ")</f>
        <v xml:space="preserve"> </v>
      </c>
      <c r="O64" s="201"/>
      <c r="P64" s="196" t="str">
        <f>IFERROR(VLOOKUP(O64,'Z3 CONDITION VALUE'!$A$3:$B$5,2,FALSE)," ")</f>
        <v xml:space="preserve"> </v>
      </c>
      <c r="Q64" s="202" t="str">
        <f>IF(OR('B1 Baseline - FW'!E65="", 'B1 Baseline - FW'!O65=0),"",'B1 Baseline - FW'!I65&amp;"")</f>
        <v/>
      </c>
      <c r="R64" s="105" t="e">
        <f t="shared" ca="1" si="0"/>
        <v>#NAME?</v>
      </c>
      <c r="S64" s="99" t="e">
        <f t="shared" ca="1" si="1"/>
        <v>#NAME?</v>
      </c>
      <c r="T64" s="199" t="e">
        <f t="array" aca="1" ref="T64" ca="1">IF(OR(R64="",S64=""),"",INDEX('Z8 TARGET ENH'!$F$6:$EO$145,_xludf.XMATCH(R64,'Z8 TARGET ENH'!$B$6:$B$145),_xludf.XMATCH(S64,'Z8 TARGET ENH'!$F$2:$EO$2)))</f>
        <v>#NAME?</v>
      </c>
      <c r="U64" s="99" t="str">
        <f>IF(E64="","",VLOOKUP(H64,'Z8 TARGET ENH'!$FH$7:$FJ$38,2,FALSE))</f>
        <v/>
      </c>
      <c r="V64" s="202" t="str">
        <f>IF(E64="","",VLOOKUP(H64,'Z8 TARGET ENH'!$FH$7:$FJ$38,3,FALSE))</f>
        <v/>
      </c>
      <c r="W64" s="203" t="str">
        <f t="shared" si="2"/>
        <v/>
      </c>
      <c r="X64" s="204"/>
      <c r="Y64" s="72"/>
      <c r="Z64" s="72">
        <f t="shared" si="3"/>
        <v>0</v>
      </c>
      <c r="AA64" s="72"/>
      <c r="AB64" s="72"/>
      <c r="AC64" s="72"/>
      <c r="AD64" s="72"/>
      <c r="AE64" s="72"/>
      <c r="AF64" s="72"/>
      <c r="AG64" s="72"/>
      <c r="AH64" s="72"/>
      <c r="AI64" s="72"/>
      <c r="AJ64" s="72"/>
      <c r="AK64" s="72"/>
      <c r="AL64" s="72"/>
      <c r="AM64" s="72"/>
      <c r="AN64" s="72"/>
      <c r="AO64" s="72"/>
      <c r="AP64" s="72"/>
      <c r="AQ64" s="72"/>
      <c r="AR64" s="72"/>
      <c r="AS64" s="72"/>
      <c r="AT64" s="72"/>
    </row>
    <row r="65" spans="1:46" ht="30" customHeight="1" x14ac:dyDescent="0.2">
      <c r="A65" s="72"/>
      <c r="B65" s="72"/>
      <c r="C65" s="72"/>
      <c r="D65" s="194">
        <f>'A1 Baseline - Terrestrial'!D66</f>
        <v>59</v>
      </c>
      <c r="E65" s="85" t="str">
        <f>IF(OR('B1 Baseline - FW'!E66="",'B1 Baseline - FW'!O66=0), "",'B1 Baseline - FW'!E66)</f>
        <v/>
      </c>
      <c r="F65" s="195" t="str">
        <f>IF(E65="","",'B1 Baseline - FW'!H66)</f>
        <v/>
      </c>
      <c r="G65" s="196" t="str">
        <f>IF(E65="","",'B1 Baseline - FW'!J66)</f>
        <v/>
      </c>
      <c r="H65" s="197"/>
      <c r="I65" s="205"/>
      <c r="J65" s="199" t="str">
        <f>IF(E65="","",IF(AND(E65=H65,G65&gt;=P65),"Error - No Enhancement",IF(AND(E65=H65,G65&lt;P65),"Acceptable",IF(F65&gt;N65,"Trading Down - Unacceptable Change",IF(F65=N65,"Error - No Enhancement",'B1 Baseline - FW'!G66&amp;" - "&amp;IFERROR(VLOOKUP(H65,'Z1 HAB CLASS'!$D$4:$E$45,2,FALSE),""))))))</f>
        <v/>
      </c>
      <c r="K65" s="99" t="str">
        <f>IF(E65="","",IF(AND(E65=H65, G65&gt;=P65), "Error - No Enhancement", IF(AND(E65=H65,G65&lt;P65), 'B1 Baseline - FW'!I66&amp;" - "&amp;'B3 Enhancement - FW'!O65, IF(F65&gt;N65, "Trading Down - Unacceptable Change", IF(AND(F65=N65, G65=P65), "Error - No Enhancement", IF(AND(F65=N65, G65&gt;P65), "Error - Cannot reduce condition", IF(AND(E65&lt;&gt;H65,F65&lt;N65),"Lower Distinctiveness Habitat"&amp;" - "&amp;O65, 'B1 Baseline - FW'!I66&amp;" - "&amp;'B3 Enhancement - FW'!O65)))))))</f>
        <v/>
      </c>
      <c r="L65" s="200" t="str">
        <f>IF(E65="","",'B1 Baseline - FW'!O66)</f>
        <v/>
      </c>
      <c r="M65" s="195" t="str">
        <f>IFERROR(VLOOKUP(H65,'Z1 HAB CLASS'!$D$4:$E$45,2,FALSE)," ")</f>
        <v xml:space="preserve"> </v>
      </c>
      <c r="N65" s="105" t="str">
        <f>IFERROR(VLOOKUP(M65,'Z1 HAB CLASS'!$L$3:$N$9,2,FALSE)," ")</f>
        <v xml:space="preserve"> </v>
      </c>
      <c r="O65" s="201"/>
      <c r="P65" s="196" t="str">
        <f>IFERROR(VLOOKUP(O65,'Z3 CONDITION VALUE'!$A$3:$B$5,2,FALSE)," ")</f>
        <v xml:space="preserve"> </v>
      </c>
      <c r="Q65" s="202" t="str">
        <f>IF(OR('B1 Baseline - FW'!E66="", 'B1 Baseline - FW'!O66=0),"",'B1 Baseline - FW'!I66&amp;"")</f>
        <v/>
      </c>
      <c r="R65" s="105" t="e">
        <f t="shared" ca="1" si="0"/>
        <v>#NAME?</v>
      </c>
      <c r="S65" s="99" t="e">
        <f t="shared" ca="1" si="1"/>
        <v>#NAME?</v>
      </c>
      <c r="T65" s="199" t="e">
        <f t="array" aca="1" ref="T65" ca="1">IF(OR(R65="",S65=""),"",INDEX('Z8 TARGET ENH'!$F$6:$EO$145,_xludf.XMATCH(R65,'Z8 TARGET ENH'!$B$6:$B$145),_xludf.XMATCH(S65,'Z8 TARGET ENH'!$F$2:$EO$2)))</f>
        <v>#NAME?</v>
      </c>
      <c r="U65" s="99" t="str">
        <f>IF(E65="","",VLOOKUP(H65,'Z8 TARGET ENH'!$FH$7:$FJ$38,2,FALSE))</f>
        <v/>
      </c>
      <c r="V65" s="202" t="str">
        <f>IF(E65="","",VLOOKUP(H65,'Z8 TARGET ENH'!$FH$7:$FJ$38,3,FALSE))</f>
        <v/>
      </c>
      <c r="W65" s="203" t="str">
        <f t="shared" si="2"/>
        <v/>
      </c>
      <c r="X65" s="204"/>
      <c r="Y65" s="72"/>
      <c r="Z65" s="72">
        <f t="shared" si="3"/>
        <v>0</v>
      </c>
      <c r="AA65" s="72"/>
      <c r="AB65" s="72"/>
      <c r="AC65" s="72"/>
      <c r="AD65" s="72"/>
      <c r="AE65" s="72"/>
      <c r="AF65" s="72"/>
      <c r="AG65" s="72"/>
      <c r="AH65" s="72"/>
      <c r="AI65" s="72"/>
      <c r="AJ65" s="72"/>
      <c r="AK65" s="72"/>
      <c r="AL65" s="72"/>
      <c r="AM65" s="72"/>
      <c r="AN65" s="72"/>
      <c r="AO65" s="72"/>
      <c r="AP65" s="72"/>
      <c r="AQ65" s="72"/>
      <c r="AR65" s="72"/>
      <c r="AS65" s="72"/>
      <c r="AT65" s="72"/>
    </row>
    <row r="66" spans="1:46" ht="30" customHeight="1" x14ac:dyDescent="0.2">
      <c r="A66" s="72"/>
      <c r="B66" s="72"/>
      <c r="C66" s="72"/>
      <c r="D66" s="194">
        <f>'A1 Baseline - Terrestrial'!D67</f>
        <v>60</v>
      </c>
      <c r="E66" s="85" t="str">
        <f>IF(OR('B1 Baseline - FW'!E67="",'B1 Baseline - FW'!O67=0), "",'B1 Baseline - FW'!E67)</f>
        <v/>
      </c>
      <c r="F66" s="195" t="str">
        <f>IF(E66="","",'B1 Baseline - FW'!H67)</f>
        <v/>
      </c>
      <c r="G66" s="196" t="str">
        <f>IF(E66="","",'B1 Baseline - FW'!J67)</f>
        <v/>
      </c>
      <c r="H66" s="197"/>
      <c r="I66" s="205"/>
      <c r="J66" s="199" t="str">
        <f>IF(E66="","",IF(AND(E66=H66,G66&gt;=P66),"Error - No Enhancement",IF(AND(E66=H66,G66&lt;P66),"Acceptable",IF(F66&gt;N66,"Trading Down - Unacceptable Change",IF(F66=N66,"Error - No Enhancement",'B1 Baseline - FW'!G67&amp;" - "&amp;IFERROR(VLOOKUP(H66,'Z1 HAB CLASS'!$D$4:$E$45,2,FALSE),""))))))</f>
        <v/>
      </c>
      <c r="K66" s="99" t="str">
        <f>IF(E66="","",IF(AND(E66=H66, G66&gt;=P66), "Error - No Enhancement", IF(AND(E66=H66,G66&lt;P66), 'B1 Baseline - FW'!I67&amp;" - "&amp;'B3 Enhancement - FW'!O66, IF(F66&gt;N66, "Trading Down - Unacceptable Change", IF(AND(F66=N66, G66=P66), "Error - No Enhancement", IF(AND(F66=N66, G66&gt;P66), "Error - Cannot reduce condition", IF(AND(E66&lt;&gt;H66,F66&lt;N66),"Lower Distinctiveness Habitat"&amp;" - "&amp;O66, 'B1 Baseline - FW'!I67&amp;" - "&amp;'B3 Enhancement - FW'!O66)))))))</f>
        <v/>
      </c>
      <c r="L66" s="200" t="str">
        <f>IF(E66="","",'B1 Baseline - FW'!O67)</f>
        <v/>
      </c>
      <c r="M66" s="195" t="str">
        <f>IFERROR(VLOOKUP(H66,'Z1 HAB CLASS'!$D$4:$E$45,2,FALSE)," ")</f>
        <v xml:space="preserve"> </v>
      </c>
      <c r="N66" s="105" t="str">
        <f>IFERROR(VLOOKUP(M66,'Z1 HAB CLASS'!$L$3:$N$9,2,FALSE)," ")</f>
        <v xml:space="preserve"> </v>
      </c>
      <c r="O66" s="201"/>
      <c r="P66" s="196" t="str">
        <f>IFERROR(VLOOKUP(O66,'Z3 CONDITION VALUE'!$A$3:$B$5,2,FALSE)," ")</f>
        <v xml:space="preserve"> </v>
      </c>
      <c r="Q66" s="202" t="str">
        <f>IF(OR('B1 Baseline - FW'!E67="", 'B1 Baseline - FW'!O67=0),"",'B1 Baseline - FW'!I67&amp;"")</f>
        <v/>
      </c>
      <c r="R66" s="105" t="e">
        <f t="shared" ca="1" si="0"/>
        <v>#NAME?</v>
      </c>
      <c r="S66" s="99" t="e">
        <f t="shared" ca="1" si="1"/>
        <v>#NAME?</v>
      </c>
      <c r="T66" s="199" t="e">
        <f t="array" aca="1" ref="T66" ca="1">IF(OR(R66="",S66=""),"",INDEX('Z8 TARGET ENH'!$F$6:$EO$145,_xludf.XMATCH(R66,'Z8 TARGET ENH'!$B$6:$B$145),_xludf.XMATCH(S66,'Z8 TARGET ENH'!$F$2:$EO$2)))</f>
        <v>#NAME?</v>
      </c>
      <c r="U66" s="99" t="str">
        <f>IF(E66="","",VLOOKUP(H66,'Z8 TARGET ENH'!$FH$7:$FJ$38,2,FALSE))</f>
        <v/>
      </c>
      <c r="V66" s="202" t="str">
        <f>IF(E66="","",VLOOKUP(H66,'Z8 TARGET ENH'!$FH$7:$FJ$38,3,FALSE))</f>
        <v/>
      </c>
      <c r="W66" s="203" t="str">
        <f t="shared" si="2"/>
        <v/>
      </c>
      <c r="X66" s="204"/>
      <c r="Y66" s="72"/>
      <c r="Z66" s="72">
        <f t="shared" si="3"/>
        <v>0</v>
      </c>
      <c r="AA66" s="72"/>
      <c r="AB66" s="72"/>
      <c r="AC66" s="72"/>
      <c r="AD66" s="72"/>
      <c r="AE66" s="72"/>
      <c r="AF66" s="72"/>
      <c r="AG66" s="72"/>
      <c r="AH66" s="72"/>
      <c r="AI66" s="72"/>
      <c r="AJ66" s="72"/>
      <c r="AK66" s="72"/>
      <c r="AL66" s="72"/>
      <c r="AM66" s="72"/>
      <c r="AN66" s="72"/>
      <c r="AO66" s="72"/>
      <c r="AP66" s="72"/>
      <c r="AQ66" s="72"/>
      <c r="AR66" s="72"/>
      <c r="AS66" s="72"/>
      <c r="AT66" s="72"/>
    </row>
    <row r="67" spans="1:46" ht="30" customHeight="1" x14ac:dyDescent="0.2">
      <c r="A67" s="72"/>
      <c r="B67" s="72"/>
      <c r="C67" s="72"/>
      <c r="D67" s="194">
        <f>'A1 Baseline - Terrestrial'!D68</f>
        <v>61</v>
      </c>
      <c r="E67" s="85" t="str">
        <f>IF(OR('B1 Baseline - FW'!E68="",'B1 Baseline - FW'!O68=0), "",'B1 Baseline - FW'!E68)</f>
        <v/>
      </c>
      <c r="F67" s="195" t="str">
        <f>IF(E67="","",'B1 Baseline - FW'!H68)</f>
        <v/>
      </c>
      <c r="G67" s="196" t="str">
        <f>IF(E67="","",'B1 Baseline - FW'!J68)</f>
        <v/>
      </c>
      <c r="H67" s="197"/>
      <c r="I67" s="205"/>
      <c r="J67" s="199" t="str">
        <f>IF(E67="","",IF(AND(E67=H67,G67&gt;=P67),"Error - No Enhancement",IF(AND(E67=H67,G67&lt;P67),"Acceptable",IF(F67&gt;N67,"Trading Down - Unacceptable Change",IF(F67=N67,"Error - No Enhancement",'B1 Baseline - FW'!G68&amp;" - "&amp;IFERROR(VLOOKUP(H67,'Z1 HAB CLASS'!$D$4:$E$45,2,FALSE),""))))))</f>
        <v/>
      </c>
      <c r="K67" s="99" t="str">
        <f>IF(E67="","",IF(AND(E67=H67, G67&gt;=P67), "Error - No Enhancement", IF(AND(E67=H67,G67&lt;P67), 'B1 Baseline - FW'!I68&amp;" - "&amp;'B3 Enhancement - FW'!O67, IF(F67&gt;N67, "Trading Down - Unacceptable Change", IF(AND(F67=N67, G67=P67), "Error - No Enhancement", IF(AND(F67=N67, G67&gt;P67), "Error - Cannot reduce condition", IF(AND(E67&lt;&gt;H67,F67&lt;N67),"Lower Distinctiveness Habitat"&amp;" - "&amp;O67, 'B1 Baseline - FW'!I68&amp;" - "&amp;'B3 Enhancement - FW'!O67)))))))</f>
        <v/>
      </c>
      <c r="L67" s="200" t="str">
        <f>IF(E67="","",'B1 Baseline - FW'!O68)</f>
        <v/>
      </c>
      <c r="M67" s="195" t="str">
        <f>IFERROR(VLOOKUP(H67,'Z1 HAB CLASS'!$D$4:$E$45,2,FALSE)," ")</f>
        <v xml:space="preserve"> </v>
      </c>
      <c r="N67" s="105" t="str">
        <f>IFERROR(VLOOKUP(M67,'Z1 HAB CLASS'!$L$3:$N$9,2,FALSE)," ")</f>
        <v xml:space="preserve"> </v>
      </c>
      <c r="O67" s="201"/>
      <c r="P67" s="196" t="str">
        <f>IFERROR(VLOOKUP(O67,'Z3 CONDITION VALUE'!$A$3:$B$5,2,FALSE)," ")</f>
        <v xml:space="preserve"> </v>
      </c>
      <c r="Q67" s="202" t="str">
        <f>IF(OR('B1 Baseline - FW'!E68="", 'B1 Baseline - FW'!O68=0),"",'B1 Baseline - FW'!I68&amp;"")</f>
        <v/>
      </c>
      <c r="R67" s="105" t="e">
        <f t="shared" ca="1" si="0"/>
        <v>#NAME?</v>
      </c>
      <c r="S67" s="99" t="e">
        <f t="shared" ca="1" si="1"/>
        <v>#NAME?</v>
      </c>
      <c r="T67" s="199" t="e">
        <f t="array" aca="1" ref="T67" ca="1">IF(OR(R67="",S67=""),"",INDEX('Z8 TARGET ENH'!$F$6:$EO$145,_xludf.XMATCH(R67,'Z8 TARGET ENH'!$B$6:$B$145),_xludf.XMATCH(S67,'Z8 TARGET ENH'!$F$2:$EO$2)))</f>
        <v>#NAME?</v>
      </c>
      <c r="U67" s="99" t="str">
        <f>IF(E67="","",VLOOKUP(H67,'Z8 TARGET ENH'!$FH$7:$FJ$38,2,FALSE))</f>
        <v/>
      </c>
      <c r="V67" s="202" t="str">
        <f>IF(E67="","",VLOOKUP(H67,'Z8 TARGET ENH'!$FH$7:$FJ$38,3,FALSE))</f>
        <v/>
      </c>
      <c r="W67" s="203" t="str">
        <f t="shared" si="2"/>
        <v/>
      </c>
      <c r="X67" s="204"/>
      <c r="Y67" s="72"/>
      <c r="Z67" s="72">
        <f t="shared" si="3"/>
        <v>0</v>
      </c>
      <c r="AA67" s="72"/>
      <c r="AB67" s="72"/>
      <c r="AC67" s="72"/>
      <c r="AD67" s="72"/>
      <c r="AE67" s="72"/>
      <c r="AF67" s="72"/>
      <c r="AG67" s="72"/>
      <c r="AH67" s="72"/>
      <c r="AI67" s="72"/>
      <c r="AJ67" s="72"/>
      <c r="AK67" s="72"/>
      <c r="AL67" s="72"/>
      <c r="AM67" s="72"/>
      <c r="AN67" s="72"/>
      <c r="AO67" s="72"/>
      <c r="AP67" s="72"/>
      <c r="AQ67" s="72"/>
      <c r="AR67" s="72"/>
      <c r="AS67" s="72"/>
      <c r="AT67" s="72"/>
    </row>
    <row r="68" spans="1:46" ht="30" customHeight="1" x14ac:dyDescent="0.2">
      <c r="A68" s="72"/>
      <c r="B68" s="72"/>
      <c r="C68" s="72"/>
      <c r="D68" s="194">
        <f>'A1 Baseline - Terrestrial'!D69</f>
        <v>62</v>
      </c>
      <c r="E68" s="85" t="str">
        <f>IF(OR('B1 Baseline - FW'!E69="",'B1 Baseline - FW'!O69=0), "",'B1 Baseline - FW'!E69)</f>
        <v/>
      </c>
      <c r="F68" s="195" t="str">
        <f>IF(E68="","",'B1 Baseline - FW'!H69)</f>
        <v/>
      </c>
      <c r="G68" s="196" t="str">
        <f>IF(E68="","",'B1 Baseline - FW'!J69)</f>
        <v/>
      </c>
      <c r="H68" s="197"/>
      <c r="I68" s="205"/>
      <c r="J68" s="199" t="str">
        <f>IF(E68="","",IF(AND(E68=H68,G68&gt;=P68),"Error - No Enhancement",IF(AND(E68=H68,G68&lt;P68),"Acceptable",IF(F68&gt;N68,"Trading Down - Unacceptable Change",IF(F68=N68,"Error - No Enhancement",'B1 Baseline - FW'!G69&amp;" - "&amp;IFERROR(VLOOKUP(H68,'Z1 HAB CLASS'!$D$4:$E$45,2,FALSE),""))))))</f>
        <v/>
      </c>
      <c r="K68" s="99" t="str">
        <f>IF(E68="","",IF(AND(E68=H68, G68&gt;=P68), "Error - No Enhancement", IF(AND(E68=H68,G68&lt;P68), 'B1 Baseline - FW'!I69&amp;" - "&amp;'B3 Enhancement - FW'!O68, IF(F68&gt;N68, "Trading Down - Unacceptable Change", IF(AND(F68=N68, G68=P68), "Error - No Enhancement", IF(AND(F68=N68, G68&gt;P68), "Error - Cannot reduce condition", IF(AND(E68&lt;&gt;H68,F68&lt;N68),"Lower Distinctiveness Habitat"&amp;" - "&amp;O68, 'B1 Baseline - FW'!I69&amp;" - "&amp;'B3 Enhancement - FW'!O68)))))))</f>
        <v/>
      </c>
      <c r="L68" s="200" t="str">
        <f>IF(E68="","",'B1 Baseline - FW'!O69)</f>
        <v/>
      </c>
      <c r="M68" s="195" t="str">
        <f>IFERROR(VLOOKUP(H68,'Z1 HAB CLASS'!$D$4:$E$45,2,FALSE)," ")</f>
        <v xml:space="preserve"> </v>
      </c>
      <c r="N68" s="105" t="str">
        <f>IFERROR(VLOOKUP(M68,'Z1 HAB CLASS'!$L$3:$N$9,2,FALSE)," ")</f>
        <v xml:space="preserve"> </v>
      </c>
      <c r="O68" s="201"/>
      <c r="P68" s="196" t="str">
        <f>IFERROR(VLOOKUP(O68,'Z3 CONDITION VALUE'!$A$3:$B$5,2,FALSE)," ")</f>
        <v xml:space="preserve"> </v>
      </c>
      <c r="Q68" s="202" t="str">
        <f>IF(OR('B1 Baseline - FW'!E69="", 'B1 Baseline - FW'!O69=0),"",'B1 Baseline - FW'!I69&amp;"")</f>
        <v/>
      </c>
      <c r="R68" s="105" t="e">
        <f t="shared" ca="1" si="0"/>
        <v>#NAME?</v>
      </c>
      <c r="S68" s="99" t="e">
        <f t="shared" ca="1" si="1"/>
        <v>#NAME?</v>
      </c>
      <c r="T68" s="199" t="e">
        <f t="array" aca="1" ref="T68" ca="1">IF(OR(R68="",S68=""),"",INDEX('Z8 TARGET ENH'!$F$6:$EO$145,_xludf.XMATCH(R68,'Z8 TARGET ENH'!$B$6:$B$145),_xludf.XMATCH(S68,'Z8 TARGET ENH'!$F$2:$EO$2)))</f>
        <v>#NAME?</v>
      </c>
      <c r="U68" s="99" t="str">
        <f>IF(E68="","",VLOOKUP(H68,'Z8 TARGET ENH'!$FH$7:$FJ$38,2,FALSE))</f>
        <v/>
      </c>
      <c r="V68" s="202" t="str">
        <f>IF(E68="","",VLOOKUP(H68,'Z8 TARGET ENH'!$FH$7:$FJ$38,3,FALSE))</f>
        <v/>
      </c>
      <c r="W68" s="203" t="str">
        <f t="shared" si="2"/>
        <v/>
      </c>
      <c r="X68" s="204"/>
      <c r="Y68" s="72"/>
      <c r="Z68" s="72">
        <f t="shared" si="3"/>
        <v>0</v>
      </c>
      <c r="AA68" s="72"/>
      <c r="AB68" s="72"/>
      <c r="AC68" s="72"/>
      <c r="AD68" s="72"/>
      <c r="AE68" s="72"/>
      <c r="AF68" s="72"/>
      <c r="AG68" s="72"/>
      <c r="AH68" s="72"/>
      <c r="AI68" s="72"/>
      <c r="AJ68" s="72"/>
      <c r="AK68" s="72"/>
      <c r="AL68" s="72"/>
      <c r="AM68" s="72"/>
      <c r="AN68" s="72"/>
      <c r="AO68" s="72"/>
      <c r="AP68" s="72"/>
      <c r="AQ68" s="72"/>
      <c r="AR68" s="72"/>
      <c r="AS68" s="72"/>
      <c r="AT68" s="72"/>
    </row>
    <row r="69" spans="1:46" ht="30" customHeight="1" x14ac:dyDescent="0.2">
      <c r="A69" s="72"/>
      <c r="B69" s="72"/>
      <c r="C69" s="72"/>
      <c r="D69" s="194">
        <f>'A1 Baseline - Terrestrial'!D70</f>
        <v>63</v>
      </c>
      <c r="E69" s="85" t="str">
        <f>IF(OR('B1 Baseline - FW'!E70="",'B1 Baseline - FW'!O70=0), "",'B1 Baseline - FW'!E70)</f>
        <v/>
      </c>
      <c r="F69" s="195" t="str">
        <f>IF(E69="","",'B1 Baseline - FW'!H70)</f>
        <v/>
      </c>
      <c r="G69" s="196" t="str">
        <f>IF(E69="","",'B1 Baseline - FW'!J70)</f>
        <v/>
      </c>
      <c r="H69" s="197"/>
      <c r="I69" s="205"/>
      <c r="J69" s="199" t="str">
        <f>IF(E69="","",IF(AND(E69=H69,G69&gt;=P69),"Error - No Enhancement",IF(AND(E69=H69,G69&lt;P69),"Acceptable",IF(F69&gt;N69,"Trading Down - Unacceptable Change",IF(F69=N69,"Error - No Enhancement",'B1 Baseline - FW'!G70&amp;" - "&amp;IFERROR(VLOOKUP(H69,'Z1 HAB CLASS'!$D$4:$E$45,2,FALSE),""))))))</f>
        <v/>
      </c>
      <c r="K69" s="99" t="str">
        <f>IF(E69="","",IF(AND(E69=H69, G69&gt;=P69), "Error - No Enhancement", IF(AND(E69=H69,G69&lt;P69), 'B1 Baseline - FW'!I70&amp;" - "&amp;'B3 Enhancement - FW'!O69, IF(F69&gt;N69, "Trading Down - Unacceptable Change", IF(AND(F69=N69, G69=P69), "Error - No Enhancement", IF(AND(F69=N69, G69&gt;P69), "Error - Cannot reduce condition", IF(AND(E69&lt;&gt;H69,F69&lt;N69),"Lower Distinctiveness Habitat"&amp;" - "&amp;O69, 'B1 Baseline - FW'!I70&amp;" - "&amp;'B3 Enhancement - FW'!O69)))))))</f>
        <v/>
      </c>
      <c r="L69" s="200" t="str">
        <f>IF(E69="","",'B1 Baseline - FW'!O70)</f>
        <v/>
      </c>
      <c r="M69" s="195" t="str">
        <f>IFERROR(VLOOKUP(H69,'Z1 HAB CLASS'!$D$4:$E$45,2,FALSE)," ")</f>
        <v xml:space="preserve"> </v>
      </c>
      <c r="N69" s="105" t="str">
        <f>IFERROR(VLOOKUP(M69,'Z1 HAB CLASS'!$L$3:$N$9,2,FALSE)," ")</f>
        <v xml:space="preserve"> </v>
      </c>
      <c r="O69" s="201"/>
      <c r="P69" s="196" t="str">
        <f>IFERROR(VLOOKUP(O69,'Z3 CONDITION VALUE'!$A$3:$B$5,2,FALSE)," ")</f>
        <v xml:space="preserve"> </v>
      </c>
      <c r="Q69" s="202" t="str">
        <f>IF(OR('B1 Baseline - FW'!E70="", 'B1 Baseline - FW'!O70=0),"",'B1 Baseline - FW'!I70&amp;"")</f>
        <v/>
      </c>
      <c r="R69" s="105" t="e">
        <f t="shared" ca="1" si="0"/>
        <v>#NAME?</v>
      </c>
      <c r="S69" s="99" t="e">
        <f t="shared" ca="1" si="1"/>
        <v>#NAME?</v>
      </c>
      <c r="T69" s="199" t="e">
        <f t="array" aca="1" ref="T69" ca="1">IF(OR(R69="",S69=""),"",INDEX('Z8 TARGET ENH'!$F$6:$EO$145,_xludf.XMATCH(R69,'Z8 TARGET ENH'!$B$6:$B$145),_xludf.XMATCH(S69,'Z8 TARGET ENH'!$F$2:$EO$2)))</f>
        <v>#NAME?</v>
      </c>
      <c r="U69" s="99" t="str">
        <f>IF(E69="","",VLOOKUP(H69,'Z8 TARGET ENH'!$FH$7:$FJ$38,2,FALSE))</f>
        <v/>
      </c>
      <c r="V69" s="202" t="str">
        <f>IF(E69="","",VLOOKUP(H69,'Z8 TARGET ENH'!$FH$7:$FJ$38,3,FALSE))</f>
        <v/>
      </c>
      <c r="W69" s="203" t="str">
        <f t="shared" si="2"/>
        <v/>
      </c>
      <c r="X69" s="204"/>
      <c r="Y69" s="72"/>
      <c r="Z69" s="72">
        <f t="shared" si="3"/>
        <v>0</v>
      </c>
      <c r="AA69" s="72"/>
      <c r="AB69" s="72"/>
      <c r="AC69" s="72"/>
      <c r="AD69" s="72"/>
      <c r="AE69" s="72"/>
      <c r="AF69" s="72"/>
      <c r="AG69" s="72"/>
      <c r="AH69" s="72"/>
      <c r="AI69" s="72"/>
      <c r="AJ69" s="72"/>
      <c r="AK69" s="72"/>
      <c r="AL69" s="72"/>
      <c r="AM69" s="72"/>
      <c r="AN69" s="72"/>
      <c r="AO69" s="72"/>
      <c r="AP69" s="72"/>
      <c r="AQ69" s="72"/>
      <c r="AR69" s="72"/>
      <c r="AS69" s="72"/>
      <c r="AT69" s="72"/>
    </row>
    <row r="70" spans="1:46" ht="30" customHeight="1" x14ac:dyDescent="0.2">
      <c r="A70" s="72"/>
      <c r="B70" s="72"/>
      <c r="C70" s="72"/>
      <c r="D70" s="194">
        <f>'A1 Baseline - Terrestrial'!D71</f>
        <v>64</v>
      </c>
      <c r="E70" s="85" t="str">
        <f>IF(OR('B1 Baseline - FW'!E71="",'B1 Baseline - FW'!O71=0), "",'B1 Baseline - FW'!E71)</f>
        <v/>
      </c>
      <c r="F70" s="195" t="str">
        <f>IF(E70="","",'B1 Baseline - FW'!H71)</f>
        <v/>
      </c>
      <c r="G70" s="196" t="str">
        <f>IF(E70="","",'B1 Baseline - FW'!J71)</f>
        <v/>
      </c>
      <c r="H70" s="197"/>
      <c r="I70" s="205"/>
      <c r="J70" s="199" t="str">
        <f>IF(E70="","",IF(AND(E70=H70,G70&gt;=P70),"Error - No Enhancement",IF(AND(E70=H70,G70&lt;P70),"Acceptable",IF(F70&gt;N70,"Trading Down - Unacceptable Change",IF(F70=N70,"Error - No Enhancement",'B1 Baseline - FW'!G71&amp;" - "&amp;IFERROR(VLOOKUP(H70,'Z1 HAB CLASS'!$D$4:$E$45,2,FALSE),""))))))</f>
        <v/>
      </c>
      <c r="K70" s="99" t="str">
        <f>IF(E70="","",IF(AND(E70=H70, G70&gt;=P70), "Error - No Enhancement", IF(AND(E70=H70,G70&lt;P70), 'B1 Baseline - FW'!I71&amp;" - "&amp;'B3 Enhancement - FW'!O70, IF(F70&gt;N70, "Trading Down - Unacceptable Change", IF(AND(F70=N70, G70=P70), "Error - No Enhancement", IF(AND(F70=N70, G70&gt;P70), "Error - Cannot reduce condition", IF(AND(E70&lt;&gt;H70,F70&lt;N70),"Lower Distinctiveness Habitat"&amp;" - "&amp;O70, 'B1 Baseline - FW'!I71&amp;" - "&amp;'B3 Enhancement - FW'!O70)))))))</f>
        <v/>
      </c>
      <c r="L70" s="200" t="str">
        <f>IF(E70="","",'B1 Baseline - FW'!O71)</f>
        <v/>
      </c>
      <c r="M70" s="195" t="str">
        <f>IFERROR(VLOOKUP(H70,'Z1 HAB CLASS'!$D$4:$E$45,2,FALSE)," ")</f>
        <v xml:space="preserve"> </v>
      </c>
      <c r="N70" s="105" t="str">
        <f>IFERROR(VLOOKUP(M70,'Z1 HAB CLASS'!$L$3:$N$9,2,FALSE)," ")</f>
        <v xml:space="preserve"> </v>
      </c>
      <c r="O70" s="201"/>
      <c r="P70" s="196" t="str">
        <f>IFERROR(VLOOKUP(O70,'Z3 CONDITION VALUE'!$A$3:$B$5,2,FALSE)," ")</f>
        <v xml:space="preserve"> </v>
      </c>
      <c r="Q70" s="202" t="str">
        <f>IF(OR('B1 Baseline - FW'!E71="", 'B1 Baseline - FW'!O71=0),"",'B1 Baseline - FW'!I71&amp;"")</f>
        <v/>
      </c>
      <c r="R70" s="105" t="e">
        <f t="shared" ca="1" si="0"/>
        <v>#NAME?</v>
      </c>
      <c r="S70" s="99" t="e">
        <f t="shared" ca="1" si="1"/>
        <v>#NAME?</v>
      </c>
      <c r="T70" s="199" t="e">
        <f t="array" aca="1" ref="T70" ca="1">IF(OR(R70="",S70=""),"",INDEX('Z8 TARGET ENH'!$F$6:$EO$145,_xludf.XMATCH(R70,'Z8 TARGET ENH'!$B$6:$B$145),_xludf.XMATCH(S70,'Z8 TARGET ENH'!$F$2:$EO$2)))</f>
        <v>#NAME?</v>
      </c>
      <c r="U70" s="99" t="str">
        <f>IF(E70="","",VLOOKUP(H70,'Z8 TARGET ENH'!$FH$7:$FJ$38,2,FALSE))</f>
        <v/>
      </c>
      <c r="V70" s="202" t="str">
        <f>IF(E70="","",VLOOKUP(H70,'Z8 TARGET ENH'!$FH$7:$FJ$38,3,FALSE))</f>
        <v/>
      </c>
      <c r="W70" s="203" t="str">
        <f t="shared" si="2"/>
        <v/>
      </c>
      <c r="X70" s="204"/>
      <c r="Y70" s="72"/>
      <c r="Z70" s="72">
        <f t="shared" si="3"/>
        <v>0</v>
      </c>
      <c r="AA70" s="72"/>
      <c r="AB70" s="72"/>
      <c r="AC70" s="72"/>
      <c r="AD70" s="72"/>
      <c r="AE70" s="72"/>
      <c r="AF70" s="72"/>
      <c r="AG70" s="72"/>
      <c r="AH70" s="72"/>
      <c r="AI70" s="72"/>
      <c r="AJ70" s="72"/>
      <c r="AK70" s="72"/>
      <c r="AL70" s="72"/>
      <c r="AM70" s="72"/>
      <c r="AN70" s="72"/>
      <c r="AO70" s="72"/>
      <c r="AP70" s="72"/>
      <c r="AQ70" s="72"/>
      <c r="AR70" s="72"/>
      <c r="AS70" s="72"/>
      <c r="AT70" s="72"/>
    </row>
    <row r="71" spans="1:46" ht="30" customHeight="1" x14ac:dyDescent="0.2">
      <c r="A71" s="72"/>
      <c r="B71" s="72"/>
      <c r="C71" s="72"/>
      <c r="D71" s="194">
        <f>'A1 Baseline - Terrestrial'!D72</f>
        <v>65</v>
      </c>
      <c r="E71" s="85" t="str">
        <f>IF(OR('B1 Baseline - FW'!E72="",'B1 Baseline - FW'!O72=0), "",'B1 Baseline - FW'!E72)</f>
        <v/>
      </c>
      <c r="F71" s="195" t="str">
        <f>IF(E71="","",'B1 Baseline - FW'!H72)</f>
        <v/>
      </c>
      <c r="G71" s="196" t="str">
        <f>IF(E71="","",'B1 Baseline - FW'!J72)</f>
        <v/>
      </c>
      <c r="H71" s="197"/>
      <c r="I71" s="205"/>
      <c r="J71" s="199" t="str">
        <f>IF(E71="","",IF(AND(E71=H71,G71&gt;=P71),"Error - No Enhancement",IF(AND(E71=H71,G71&lt;P71),"Acceptable",IF(F71&gt;N71,"Trading Down - Unacceptable Change",IF(F71=N71,"Error - No Enhancement",'B1 Baseline - FW'!G72&amp;" - "&amp;IFERROR(VLOOKUP(H71,'Z1 HAB CLASS'!$D$4:$E$45,2,FALSE),""))))))</f>
        <v/>
      </c>
      <c r="K71" s="99" t="str">
        <f>IF(E71="","",IF(AND(E71=H71, G71&gt;=P71), "Error - No Enhancement", IF(AND(E71=H71,G71&lt;P71), 'B1 Baseline - FW'!I72&amp;" - "&amp;'B3 Enhancement - FW'!O71, IF(F71&gt;N71, "Trading Down - Unacceptable Change", IF(AND(F71=N71, G71=P71), "Error - No Enhancement", IF(AND(F71=N71, G71&gt;P71), "Error - Cannot reduce condition", IF(AND(E71&lt;&gt;H71,F71&lt;N71),"Lower Distinctiveness Habitat"&amp;" - "&amp;O71, 'B1 Baseline - FW'!I72&amp;" - "&amp;'B3 Enhancement - FW'!O71)))))))</f>
        <v/>
      </c>
      <c r="L71" s="200" t="str">
        <f>IF(E71="","",'B1 Baseline - FW'!O72)</f>
        <v/>
      </c>
      <c r="M71" s="195" t="str">
        <f>IFERROR(VLOOKUP(H71,'Z1 HAB CLASS'!$D$4:$E$45,2,FALSE)," ")</f>
        <v xml:space="preserve"> </v>
      </c>
      <c r="N71" s="105" t="str">
        <f>IFERROR(VLOOKUP(M71,'Z1 HAB CLASS'!$L$3:$N$9,2,FALSE)," ")</f>
        <v xml:space="preserve"> </v>
      </c>
      <c r="O71" s="201"/>
      <c r="P71" s="196" t="str">
        <f>IFERROR(VLOOKUP(O71,'Z3 CONDITION VALUE'!$A$3:$B$5,2,FALSE)," ")</f>
        <v xml:space="preserve"> </v>
      </c>
      <c r="Q71" s="202" t="str">
        <f>IF(OR('B1 Baseline - FW'!E72="", 'B1 Baseline - FW'!O72=0),"",'B1 Baseline - FW'!I72&amp;"")</f>
        <v/>
      </c>
      <c r="R71" s="105" t="e">
        <f t="shared" ca="1" si="0"/>
        <v>#NAME?</v>
      </c>
      <c r="S71" s="99" t="e">
        <f t="shared" ca="1" si="1"/>
        <v>#NAME?</v>
      </c>
      <c r="T71" s="199" t="e">
        <f t="array" aca="1" ref="T71" ca="1">IF(OR(R71="",S71=""),"",INDEX('Z8 TARGET ENH'!$F$6:$EO$145,_xludf.XMATCH(R71,'Z8 TARGET ENH'!$B$6:$B$145),_xludf.XMATCH(S71,'Z8 TARGET ENH'!$F$2:$EO$2)))</f>
        <v>#NAME?</v>
      </c>
      <c r="U71" s="99" t="str">
        <f>IF(E71="","",VLOOKUP(H71,'Z8 TARGET ENH'!$FH$7:$FJ$38,2,FALSE))</f>
        <v/>
      </c>
      <c r="V71" s="202" t="str">
        <f>IF(E71="","",VLOOKUP(H71,'Z8 TARGET ENH'!$FH$7:$FJ$38,3,FALSE))</f>
        <v/>
      </c>
      <c r="W71" s="203" t="str">
        <f t="shared" si="2"/>
        <v/>
      </c>
      <c r="X71" s="204"/>
      <c r="Y71" s="72"/>
      <c r="Z71" s="72">
        <f t="shared" si="3"/>
        <v>0</v>
      </c>
      <c r="AA71" s="72"/>
      <c r="AB71" s="72"/>
      <c r="AC71" s="72"/>
      <c r="AD71" s="72"/>
      <c r="AE71" s="72"/>
      <c r="AF71" s="72"/>
      <c r="AG71" s="72"/>
      <c r="AH71" s="72"/>
      <c r="AI71" s="72"/>
      <c r="AJ71" s="72"/>
      <c r="AK71" s="72"/>
      <c r="AL71" s="72"/>
      <c r="AM71" s="72"/>
      <c r="AN71" s="72"/>
      <c r="AO71" s="72"/>
      <c r="AP71" s="72"/>
      <c r="AQ71" s="72"/>
      <c r="AR71" s="72"/>
      <c r="AS71" s="72"/>
      <c r="AT71" s="72"/>
    </row>
    <row r="72" spans="1:46" ht="30" customHeight="1" x14ac:dyDescent="0.2">
      <c r="A72" s="72"/>
      <c r="B72" s="72"/>
      <c r="C72" s="72"/>
      <c r="D72" s="194">
        <f>'A1 Baseline - Terrestrial'!D73</f>
        <v>66</v>
      </c>
      <c r="E72" s="85" t="str">
        <f>IF(OR('B1 Baseline - FW'!E73="",'B1 Baseline - FW'!O73=0), "",'B1 Baseline - FW'!E73)</f>
        <v/>
      </c>
      <c r="F72" s="195" t="str">
        <f>IF(E72="","",'B1 Baseline - FW'!H73)</f>
        <v/>
      </c>
      <c r="G72" s="196" t="str">
        <f>IF(E72="","",'B1 Baseline - FW'!J73)</f>
        <v/>
      </c>
      <c r="H72" s="197"/>
      <c r="I72" s="205"/>
      <c r="J72" s="199" t="str">
        <f>IF(E72="","",IF(AND(E72=H72,G72&gt;=P72),"Error - No Enhancement",IF(AND(E72=H72,G72&lt;P72),"Acceptable",IF(F72&gt;N72,"Trading Down - Unacceptable Change",IF(F72=N72,"Error - No Enhancement",'B1 Baseline - FW'!G73&amp;" - "&amp;IFERROR(VLOOKUP(H72,'Z1 HAB CLASS'!$D$4:$E$45,2,FALSE),""))))))</f>
        <v/>
      </c>
      <c r="K72" s="99" t="str">
        <f>IF(E72="","",IF(AND(E72=H72, G72&gt;=P72), "Error - No Enhancement", IF(AND(E72=H72,G72&lt;P72), 'B1 Baseline - FW'!I73&amp;" - "&amp;'B3 Enhancement - FW'!O72, IF(F72&gt;N72, "Trading Down - Unacceptable Change", IF(AND(F72=N72, G72=P72), "Error - No Enhancement", IF(AND(F72=N72, G72&gt;P72), "Error - Cannot reduce condition", IF(AND(E72&lt;&gt;H72,F72&lt;N72),"Lower Distinctiveness Habitat"&amp;" - "&amp;O72, 'B1 Baseline - FW'!I73&amp;" - "&amp;'B3 Enhancement - FW'!O72)))))))</f>
        <v/>
      </c>
      <c r="L72" s="200" t="str">
        <f>IF(E72="","",'B1 Baseline - FW'!O73)</f>
        <v/>
      </c>
      <c r="M72" s="195" t="str">
        <f>IFERROR(VLOOKUP(H72,'Z1 HAB CLASS'!$D$4:$E$45,2,FALSE)," ")</f>
        <v xml:space="preserve"> </v>
      </c>
      <c r="N72" s="105" t="str">
        <f>IFERROR(VLOOKUP(M72,'Z1 HAB CLASS'!$L$3:$N$9,2,FALSE)," ")</f>
        <v xml:space="preserve"> </v>
      </c>
      <c r="O72" s="201"/>
      <c r="P72" s="196" t="str">
        <f>IFERROR(VLOOKUP(O72,'Z3 CONDITION VALUE'!$A$3:$B$5,2,FALSE)," ")</f>
        <v xml:space="preserve"> </v>
      </c>
      <c r="Q72" s="202" t="str">
        <f>IF(OR('B1 Baseline - FW'!E73="", 'B1 Baseline - FW'!O73=0),"",'B1 Baseline - FW'!I73&amp;"")</f>
        <v/>
      </c>
      <c r="R72" s="105" t="e">
        <f t="shared" ca="1" si="0"/>
        <v>#NAME?</v>
      </c>
      <c r="S72" s="99" t="e">
        <f t="shared" ca="1" si="1"/>
        <v>#NAME?</v>
      </c>
      <c r="T72" s="199" t="e">
        <f t="array" aca="1" ref="T72" ca="1">IF(OR(R72="",S72=""),"",INDEX('Z8 TARGET ENH'!$F$6:$EO$145,_xludf.XMATCH(R72,'Z8 TARGET ENH'!$B$6:$B$145),_xludf.XMATCH(S72,'Z8 TARGET ENH'!$F$2:$EO$2)))</f>
        <v>#NAME?</v>
      </c>
      <c r="U72" s="99" t="str">
        <f>IF(E72="","",VLOOKUP(H72,'Z8 TARGET ENH'!$FH$7:$FJ$38,2,FALSE))</f>
        <v/>
      </c>
      <c r="V72" s="202" t="str">
        <f>IF(E72="","",VLOOKUP(H72,'Z8 TARGET ENH'!$FH$7:$FJ$38,3,FALSE))</f>
        <v/>
      </c>
      <c r="W72" s="203" t="str">
        <f t="shared" si="2"/>
        <v/>
      </c>
      <c r="X72" s="204"/>
      <c r="Y72" s="72"/>
      <c r="Z72" s="72">
        <f t="shared" si="3"/>
        <v>0</v>
      </c>
      <c r="AA72" s="72"/>
      <c r="AB72" s="72"/>
      <c r="AC72" s="72"/>
      <c r="AD72" s="72"/>
      <c r="AE72" s="72"/>
      <c r="AF72" s="72"/>
      <c r="AG72" s="72"/>
      <c r="AH72" s="72"/>
      <c r="AI72" s="72"/>
      <c r="AJ72" s="72"/>
      <c r="AK72" s="72"/>
      <c r="AL72" s="72"/>
      <c r="AM72" s="72"/>
      <c r="AN72" s="72"/>
      <c r="AO72" s="72"/>
      <c r="AP72" s="72"/>
      <c r="AQ72" s="72"/>
      <c r="AR72" s="72"/>
      <c r="AS72" s="72"/>
      <c r="AT72" s="72"/>
    </row>
    <row r="73" spans="1:46" ht="30" customHeight="1" x14ac:dyDescent="0.2">
      <c r="A73" s="72"/>
      <c r="B73" s="72"/>
      <c r="C73" s="72"/>
      <c r="D73" s="194">
        <f>'A1 Baseline - Terrestrial'!D74</f>
        <v>67</v>
      </c>
      <c r="E73" s="85" t="str">
        <f>IF(OR('B1 Baseline - FW'!E74="",'B1 Baseline - FW'!O74=0), "",'B1 Baseline - FW'!E74)</f>
        <v/>
      </c>
      <c r="F73" s="195" t="str">
        <f>IF(E73="","",'B1 Baseline - FW'!H74)</f>
        <v/>
      </c>
      <c r="G73" s="196" t="str">
        <f>IF(E73="","",'B1 Baseline - FW'!J74)</f>
        <v/>
      </c>
      <c r="H73" s="197"/>
      <c r="I73" s="205"/>
      <c r="J73" s="199" t="str">
        <f>IF(E73="","",IF(AND(E73=H73,G73&gt;=P73),"Error - No Enhancement",IF(AND(E73=H73,G73&lt;P73),"Acceptable",IF(F73&gt;N73,"Trading Down - Unacceptable Change",IF(F73=N73,"Error - No Enhancement",'B1 Baseline - FW'!G74&amp;" - "&amp;IFERROR(VLOOKUP(H73,'Z1 HAB CLASS'!$D$4:$E$45,2,FALSE),""))))))</f>
        <v/>
      </c>
      <c r="K73" s="99" t="str">
        <f>IF(E73="","",IF(AND(E73=H73, G73&gt;=P73), "Error - No Enhancement", IF(AND(E73=H73,G73&lt;P73), 'B1 Baseline - FW'!I74&amp;" - "&amp;'B3 Enhancement - FW'!O73, IF(F73&gt;N73, "Trading Down - Unacceptable Change", IF(AND(F73=N73, G73=P73), "Error - No Enhancement", IF(AND(F73=N73, G73&gt;P73), "Error - Cannot reduce condition", IF(AND(E73&lt;&gt;H73,F73&lt;N73),"Lower Distinctiveness Habitat"&amp;" - "&amp;O73, 'B1 Baseline - FW'!I74&amp;" - "&amp;'B3 Enhancement - FW'!O73)))))))</f>
        <v/>
      </c>
      <c r="L73" s="200" t="str">
        <f>IF(E73="","",'B1 Baseline - FW'!O74)</f>
        <v/>
      </c>
      <c r="M73" s="195" t="str">
        <f>IFERROR(VLOOKUP(H73,'Z1 HAB CLASS'!$D$4:$E$45,2,FALSE)," ")</f>
        <v xml:space="preserve"> </v>
      </c>
      <c r="N73" s="105" t="str">
        <f>IFERROR(VLOOKUP(M73,'Z1 HAB CLASS'!$L$3:$N$9,2,FALSE)," ")</f>
        <v xml:space="preserve"> </v>
      </c>
      <c r="O73" s="201"/>
      <c r="P73" s="196" t="str">
        <f>IFERROR(VLOOKUP(O73,'Z3 CONDITION VALUE'!$A$3:$B$5,2,FALSE)," ")</f>
        <v xml:space="preserve"> </v>
      </c>
      <c r="Q73" s="202" t="str">
        <f>IF(OR('B1 Baseline - FW'!E74="", 'B1 Baseline - FW'!O74=0),"",'B1 Baseline - FW'!I74&amp;"")</f>
        <v/>
      </c>
      <c r="R73" s="105" t="e">
        <f t="shared" ca="1" si="0"/>
        <v>#NAME?</v>
      </c>
      <c r="S73" s="99" t="e">
        <f t="shared" ca="1" si="1"/>
        <v>#NAME?</v>
      </c>
      <c r="T73" s="199" t="e">
        <f t="array" aca="1" ref="T73" ca="1">IF(OR(R73="",S73=""),"",INDEX('Z8 TARGET ENH'!$F$6:$EO$145,_xludf.XMATCH(R73,'Z8 TARGET ENH'!$B$6:$B$145),_xludf.XMATCH(S73,'Z8 TARGET ENH'!$F$2:$EO$2)))</f>
        <v>#NAME?</v>
      </c>
      <c r="U73" s="99" t="str">
        <f>IF(E73="","",VLOOKUP(H73,'Z8 TARGET ENH'!$FH$7:$FJ$38,2,FALSE))</f>
        <v/>
      </c>
      <c r="V73" s="202" t="str">
        <f>IF(E73="","",VLOOKUP(H73,'Z8 TARGET ENH'!$FH$7:$FJ$38,3,FALSE))</f>
        <v/>
      </c>
      <c r="W73" s="203" t="str">
        <f t="shared" si="2"/>
        <v/>
      </c>
      <c r="X73" s="204"/>
      <c r="Y73" s="72"/>
      <c r="Z73" s="72">
        <f t="shared" si="3"/>
        <v>0</v>
      </c>
      <c r="AA73" s="72"/>
      <c r="AB73" s="72"/>
      <c r="AC73" s="72"/>
      <c r="AD73" s="72"/>
      <c r="AE73" s="72"/>
      <c r="AF73" s="72"/>
      <c r="AG73" s="72"/>
      <c r="AH73" s="72"/>
      <c r="AI73" s="72"/>
      <c r="AJ73" s="72"/>
      <c r="AK73" s="72"/>
      <c r="AL73" s="72"/>
      <c r="AM73" s="72"/>
      <c r="AN73" s="72"/>
      <c r="AO73" s="72"/>
      <c r="AP73" s="72"/>
      <c r="AQ73" s="72"/>
      <c r="AR73" s="72"/>
      <c r="AS73" s="72"/>
      <c r="AT73" s="72"/>
    </row>
    <row r="74" spans="1:46" ht="30" customHeight="1" x14ac:dyDescent="0.2">
      <c r="A74" s="72"/>
      <c r="B74" s="72"/>
      <c r="C74" s="72"/>
      <c r="D74" s="194">
        <f>'A1 Baseline - Terrestrial'!D75</f>
        <v>68</v>
      </c>
      <c r="E74" s="85" t="str">
        <f>IF(OR('B1 Baseline - FW'!E75="",'B1 Baseline - FW'!O75=0), "",'B1 Baseline - FW'!E75)</f>
        <v/>
      </c>
      <c r="F74" s="195" t="str">
        <f>IF(E74="","",'B1 Baseline - FW'!H75)</f>
        <v/>
      </c>
      <c r="G74" s="196" t="str">
        <f>IF(E74="","",'B1 Baseline - FW'!J75)</f>
        <v/>
      </c>
      <c r="H74" s="197"/>
      <c r="I74" s="205"/>
      <c r="J74" s="199" t="str">
        <f>IF(E74="","",IF(AND(E74=H74,G74&gt;=P74),"Error - No Enhancement",IF(AND(E74=H74,G74&lt;P74),"Acceptable",IF(F74&gt;N74,"Trading Down - Unacceptable Change",IF(F74=N74,"Error - No Enhancement",'B1 Baseline - FW'!G75&amp;" - "&amp;IFERROR(VLOOKUP(H74,'Z1 HAB CLASS'!$D$4:$E$45,2,FALSE),""))))))</f>
        <v/>
      </c>
      <c r="K74" s="99" t="str">
        <f>IF(E74="","",IF(AND(E74=H74, G74&gt;=P74), "Error - No Enhancement", IF(AND(E74=H74,G74&lt;P74), 'B1 Baseline - FW'!I75&amp;" - "&amp;'B3 Enhancement - FW'!O74, IF(F74&gt;N74, "Trading Down - Unacceptable Change", IF(AND(F74=N74, G74=P74), "Error - No Enhancement", IF(AND(F74=N74, G74&gt;P74), "Error - Cannot reduce condition", IF(AND(E74&lt;&gt;H74,F74&lt;N74),"Lower Distinctiveness Habitat"&amp;" - "&amp;O74, 'B1 Baseline - FW'!I75&amp;" - "&amp;'B3 Enhancement - FW'!O74)))))))</f>
        <v/>
      </c>
      <c r="L74" s="200" t="str">
        <f>IF(E74="","",'B1 Baseline - FW'!O75)</f>
        <v/>
      </c>
      <c r="M74" s="195" t="str">
        <f>IFERROR(VLOOKUP(H74,'Z1 HAB CLASS'!$D$4:$E$45,2,FALSE)," ")</f>
        <v xml:space="preserve"> </v>
      </c>
      <c r="N74" s="105" t="str">
        <f>IFERROR(VLOOKUP(M74,'Z1 HAB CLASS'!$L$3:$N$9,2,FALSE)," ")</f>
        <v xml:space="preserve"> </v>
      </c>
      <c r="O74" s="201"/>
      <c r="P74" s="196" t="str">
        <f>IFERROR(VLOOKUP(O74,'Z3 CONDITION VALUE'!$A$3:$B$5,2,FALSE)," ")</f>
        <v xml:space="preserve"> </v>
      </c>
      <c r="Q74" s="202" t="str">
        <f>IF(OR('B1 Baseline - FW'!E75="", 'B1 Baseline - FW'!O75=0),"",'B1 Baseline - FW'!I75&amp;"")</f>
        <v/>
      </c>
      <c r="R74" s="105" t="e">
        <f t="shared" ca="1" si="0"/>
        <v>#NAME?</v>
      </c>
      <c r="S74" s="99" t="e">
        <f t="shared" ca="1" si="1"/>
        <v>#NAME?</v>
      </c>
      <c r="T74" s="199" t="e">
        <f t="array" aca="1" ref="T74" ca="1">IF(OR(R74="",S74=""),"",INDEX('Z8 TARGET ENH'!$F$6:$EO$145,_xludf.XMATCH(R74,'Z8 TARGET ENH'!$B$6:$B$145),_xludf.XMATCH(S74,'Z8 TARGET ENH'!$F$2:$EO$2)))</f>
        <v>#NAME?</v>
      </c>
      <c r="U74" s="99" t="str">
        <f>IF(E74="","",VLOOKUP(H74,'Z8 TARGET ENH'!$FH$7:$FJ$38,2,FALSE))</f>
        <v/>
      </c>
      <c r="V74" s="202" t="str">
        <f>IF(E74="","",VLOOKUP(H74,'Z8 TARGET ENH'!$FH$7:$FJ$38,3,FALSE))</f>
        <v/>
      </c>
      <c r="W74" s="203" t="str">
        <f t="shared" si="2"/>
        <v/>
      </c>
      <c r="X74" s="204"/>
      <c r="Y74" s="72"/>
      <c r="Z74" s="72">
        <f t="shared" si="3"/>
        <v>0</v>
      </c>
      <c r="AA74" s="72"/>
      <c r="AB74" s="72"/>
      <c r="AC74" s="72"/>
      <c r="AD74" s="72"/>
      <c r="AE74" s="72"/>
      <c r="AF74" s="72"/>
      <c r="AG74" s="72"/>
      <c r="AH74" s="72"/>
      <c r="AI74" s="72"/>
      <c r="AJ74" s="72"/>
      <c r="AK74" s="72"/>
      <c r="AL74" s="72"/>
      <c r="AM74" s="72"/>
      <c r="AN74" s="72"/>
      <c r="AO74" s="72"/>
      <c r="AP74" s="72"/>
      <c r="AQ74" s="72"/>
      <c r="AR74" s="72"/>
      <c r="AS74" s="72"/>
      <c r="AT74" s="72"/>
    </row>
    <row r="75" spans="1:46" ht="30" customHeight="1" x14ac:dyDescent="0.2">
      <c r="A75" s="72"/>
      <c r="B75" s="72"/>
      <c r="C75" s="72"/>
      <c r="D75" s="194">
        <f>'A1 Baseline - Terrestrial'!D76</f>
        <v>69</v>
      </c>
      <c r="E75" s="85" t="str">
        <f>IF(OR('B1 Baseline - FW'!E76="",'B1 Baseline - FW'!O76=0), "",'B1 Baseline - FW'!E76)</f>
        <v/>
      </c>
      <c r="F75" s="195" t="str">
        <f>IF(E75="","",'B1 Baseline - FW'!H76)</f>
        <v/>
      </c>
      <c r="G75" s="196" t="str">
        <f>IF(E75="","",'B1 Baseline - FW'!J76)</f>
        <v/>
      </c>
      <c r="H75" s="197"/>
      <c r="I75" s="205"/>
      <c r="J75" s="199" t="str">
        <f>IF(E75="","",IF(AND(E75=H75,G75&gt;=P75),"Error - No Enhancement",IF(AND(E75=H75,G75&lt;P75),"Acceptable",IF(F75&gt;N75,"Trading Down - Unacceptable Change",IF(F75=N75,"Error - No Enhancement",'B1 Baseline - FW'!G76&amp;" - "&amp;IFERROR(VLOOKUP(H75,'Z1 HAB CLASS'!$D$4:$E$45,2,FALSE),""))))))</f>
        <v/>
      </c>
      <c r="K75" s="99" t="str">
        <f>IF(E75="","",IF(AND(E75=H75, G75&gt;=P75), "Error - No Enhancement", IF(AND(E75=H75,G75&lt;P75), 'B1 Baseline - FW'!I76&amp;" - "&amp;'B3 Enhancement - FW'!O75, IF(F75&gt;N75, "Trading Down - Unacceptable Change", IF(AND(F75=N75, G75=P75), "Error - No Enhancement", IF(AND(F75=N75, G75&gt;P75), "Error - Cannot reduce condition", IF(AND(E75&lt;&gt;H75,F75&lt;N75),"Lower Distinctiveness Habitat"&amp;" - "&amp;O75, 'B1 Baseline - FW'!I76&amp;" - "&amp;'B3 Enhancement - FW'!O75)))))))</f>
        <v/>
      </c>
      <c r="L75" s="200" t="str">
        <f>IF(E75="","",'B1 Baseline - FW'!O76)</f>
        <v/>
      </c>
      <c r="M75" s="195" t="str">
        <f>IFERROR(VLOOKUP(H75,'Z1 HAB CLASS'!$D$4:$E$45,2,FALSE)," ")</f>
        <v xml:space="preserve"> </v>
      </c>
      <c r="N75" s="105" t="str">
        <f>IFERROR(VLOOKUP(M75,'Z1 HAB CLASS'!$L$3:$N$9,2,FALSE)," ")</f>
        <v xml:space="preserve"> </v>
      </c>
      <c r="O75" s="201"/>
      <c r="P75" s="196" t="str">
        <f>IFERROR(VLOOKUP(O75,'Z3 CONDITION VALUE'!$A$3:$B$5,2,FALSE)," ")</f>
        <v xml:space="preserve"> </v>
      </c>
      <c r="Q75" s="202" t="str">
        <f>IF(OR('B1 Baseline - FW'!E76="", 'B1 Baseline - FW'!O76=0),"",'B1 Baseline - FW'!I76&amp;"")</f>
        <v/>
      </c>
      <c r="R75" s="105" t="e">
        <f t="shared" ca="1" si="0"/>
        <v>#NAME?</v>
      </c>
      <c r="S75" s="99" t="e">
        <f t="shared" ca="1" si="1"/>
        <v>#NAME?</v>
      </c>
      <c r="T75" s="199" t="e">
        <f t="array" aca="1" ref="T75" ca="1">IF(OR(R75="",S75=""),"",INDEX('Z8 TARGET ENH'!$F$6:$EO$145,_xludf.XMATCH(R75,'Z8 TARGET ENH'!$B$6:$B$145),_xludf.XMATCH(S75,'Z8 TARGET ENH'!$F$2:$EO$2)))</f>
        <v>#NAME?</v>
      </c>
      <c r="U75" s="99" t="str">
        <f>IF(E75="","",VLOOKUP(H75,'Z8 TARGET ENH'!$FH$7:$FJ$38,2,FALSE))</f>
        <v/>
      </c>
      <c r="V75" s="202" t="str">
        <f>IF(E75="","",VLOOKUP(H75,'Z8 TARGET ENH'!$FH$7:$FJ$38,3,FALSE))</f>
        <v/>
      </c>
      <c r="W75" s="203" t="str">
        <f t="shared" si="2"/>
        <v/>
      </c>
      <c r="X75" s="204"/>
      <c r="Y75" s="72"/>
      <c r="Z75" s="72">
        <f t="shared" si="3"/>
        <v>0</v>
      </c>
      <c r="AA75" s="72"/>
      <c r="AB75" s="72"/>
      <c r="AC75" s="72"/>
      <c r="AD75" s="72"/>
      <c r="AE75" s="72"/>
      <c r="AF75" s="72"/>
      <c r="AG75" s="72"/>
      <c r="AH75" s="72"/>
      <c r="AI75" s="72"/>
      <c r="AJ75" s="72"/>
      <c r="AK75" s="72"/>
      <c r="AL75" s="72"/>
      <c r="AM75" s="72"/>
      <c r="AN75" s="72"/>
      <c r="AO75" s="72"/>
      <c r="AP75" s="72"/>
      <c r="AQ75" s="72"/>
      <c r="AR75" s="72"/>
      <c r="AS75" s="72"/>
      <c r="AT75" s="72"/>
    </row>
    <row r="76" spans="1:46" ht="30" customHeight="1" x14ac:dyDescent="0.2">
      <c r="A76" s="72"/>
      <c r="B76" s="72"/>
      <c r="C76" s="72"/>
      <c r="D76" s="194">
        <f>'A1 Baseline - Terrestrial'!D77</f>
        <v>70</v>
      </c>
      <c r="E76" s="85" t="str">
        <f>IF(OR('B1 Baseline - FW'!E77="",'B1 Baseline - FW'!O77=0), "",'B1 Baseline - FW'!E77)</f>
        <v/>
      </c>
      <c r="F76" s="195" t="str">
        <f>IF(E76="","",'B1 Baseline - FW'!H77)</f>
        <v/>
      </c>
      <c r="G76" s="196" t="str">
        <f>IF(E76="","",'B1 Baseline - FW'!J77)</f>
        <v/>
      </c>
      <c r="H76" s="197"/>
      <c r="I76" s="205"/>
      <c r="J76" s="199" t="str">
        <f>IF(E76="","",IF(AND(E76=H76,G76&gt;=P76),"Error - No Enhancement",IF(AND(E76=H76,G76&lt;P76),"Acceptable",IF(F76&gt;N76,"Trading Down - Unacceptable Change",IF(F76=N76,"Error - No Enhancement",'B1 Baseline - FW'!G77&amp;" - "&amp;IFERROR(VLOOKUP(H76,'Z1 HAB CLASS'!$D$4:$E$45,2,FALSE),""))))))</f>
        <v/>
      </c>
      <c r="K76" s="99" t="str">
        <f>IF(E76="","",IF(AND(E76=H76, G76&gt;=P76), "Error - No Enhancement", IF(AND(E76=H76,G76&lt;P76), 'B1 Baseline - FW'!I77&amp;" - "&amp;'B3 Enhancement - FW'!O76, IF(F76&gt;N76, "Trading Down - Unacceptable Change", IF(AND(F76=N76, G76=P76), "Error - No Enhancement", IF(AND(F76=N76, G76&gt;P76), "Error - Cannot reduce condition", IF(AND(E76&lt;&gt;H76,F76&lt;N76),"Lower Distinctiveness Habitat"&amp;" - "&amp;O76, 'B1 Baseline - FW'!I77&amp;" - "&amp;'B3 Enhancement - FW'!O76)))))))</f>
        <v/>
      </c>
      <c r="L76" s="200" t="str">
        <f>IF(E76="","",'B1 Baseline - FW'!O77)</f>
        <v/>
      </c>
      <c r="M76" s="195" t="str">
        <f>IFERROR(VLOOKUP(H76,'Z1 HAB CLASS'!$D$4:$E$45,2,FALSE)," ")</f>
        <v xml:space="preserve"> </v>
      </c>
      <c r="N76" s="105" t="str">
        <f>IFERROR(VLOOKUP(M76,'Z1 HAB CLASS'!$L$3:$N$9,2,FALSE)," ")</f>
        <v xml:space="preserve"> </v>
      </c>
      <c r="O76" s="201"/>
      <c r="P76" s="196" t="str">
        <f>IFERROR(VLOOKUP(O76,'Z3 CONDITION VALUE'!$A$3:$B$5,2,FALSE)," ")</f>
        <v xml:space="preserve"> </v>
      </c>
      <c r="Q76" s="202" t="str">
        <f>IF(OR('B1 Baseline - FW'!E77="", 'B1 Baseline - FW'!O77=0),"",'B1 Baseline - FW'!I77&amp;"")</f>
        <v/>
      </c>
      <c r="R76" s="105" t="e">
        <f t="shared" ca="1" si="0"/>
        <v>#NAME?</v>
      </c>
      <c r="S76" s="99" t="e">
        <f t="shared" ca="1" si="1"/>
        <v>#NAME?</v>
      </c>
      <c r="T76" s="199" t="e">
        <f t="array" aca="1" ref="T76" ca="1">IF(OR(R76="",S76=""),"",INDEX('Z8 TARGET ENH'!$F$6:$EO$145,_xludf.XMATCH(R76,'Z8 TARGET ENH'!$B$6:$B$145),_xludf.XMATCH(S76,'Z8 TARGET ENH'!$F$2:$EO$2)))</f>
        <v>#NAME?</v>
      </c>
      <c r="U76" s="99" t="str">
        <f>IF(E76="","",VLOOKUP(H76,'Z8 TARGET ENH'!$FH$7:$FJ$38,2,FALSE))</f>
        <v/>
      </c>
      <c r="V76" s="202" t="str">
        <f>IF(E76="","",VLOOKUP(H76,'Z8 TARGET ENH'!$FH$7:$FJ$38,3,FALSE))</f>
        <v/>
      </c>
      <c r="W76" s="203" t="str">
        <f t="shared" si="2"/>
        <v/>
      </c>
      <c r="X76" s="204"/>
      <c r="Y76" s="72"/>
      <c r="Z76" s="72">
        <f t="shared" si="3"/>
        <v>0</v>
      </c>
      <c r="AA76" s="72"/>
      <c r="AB76" s="72"/>
      <c r="AC76" s="72"/>
      <c r="AD76" s="72"/>
      <c r="AE76" s="72"/>
      <c r="AF76" s="72"/>
      <c r="AG76" s="72"/>
      <c r="AH76" s="72"/>
      <c r="AI76" s="72"/>
      <c r="AJ76" s="72"/>
      <c r="AK76" s="72"/>
      <c r="AL76" s="72"/>
      <c r="AM76" s="72"/>
      <c r="AN76" s="72"/>
      <c r="AO76" s="72"/>
      <c r="AP76" s="72"/>
      <c r="AQ76" s="72"/>
      <c r="AR76" s="72"/>
      <c r="AS76" s="72"/>
      <c r="AT76" s="72"/>
    </row>
    <row r="77" spans="1:46" ht="30" customHeight="1" x14ac:dyDescent="0.2">
      <c r="A77" s="72"/>
      <c r="B77" s="72"/>
      <c r="C77" s="72"/>
      <c r="D77" s="194">
        <f>'A1 Baseline - Terrestrial'!D78</f>
        <v>71</v>
      </c>
      <c r="E77" s="85" t="str">
        <f>IF(OR('B1 Baseline - FW'!E78="",'B1 Baseline - FW'!O78=0), "",'B1 Baseline - FW'!E78)</f>
        <v/>
      </c>
      <c r="F77" s="195" t="str">
        <f>IF(E77="","",'B1 Baseline - FW'!H78)</f>
        <v/>
      </c>
      <c r="G77" s="196" t="str">
        <f>IF(E77="","",'B1 Baseline - FW'!J78)</f>
        <v/>
      </c>
      <c r="H77" s="197"/>
      <c r="I77" s="205"/>
      <c r="J77" s="199" t="str">
        <f>IF(E77="","",IF(AND(E77=H77,G77&gt;=P77),"Error - No Enhancement",IF(AND(E77=H77,G77&lt;P77),"Acceptable",IF(F77&gt;N77,"Trading Down - Unacceptable Change",IF(F77=N77,"Error - No Enhancement",'B1 Baseline - FW'!G78&amp;" - "&amp;IFERROR(VLOOKUP(H77,'Z1 HAB CLASS'!$D$4:$E$45,2,FALSE),""))))))</f>
        <v/>
      </c>
      <c r="K77" s="99" t="str">
        <f>IF(E77="","",IF(AND(E77=H77, G77&gt;=P77), "Error - No Enhancement", IF(AND(E77=H77,G77&lt;P77), 'B1 Baseline - FW'!I78&amp;" - "&amp;'B3 Enhancement - FW'!O77, IF(F77&gt;N77, "Trading Down - Unacceptable Change", IF(AND(F77=N77, G77=P77), "Error - No Enhancement", IF(AND(F77=N77, G77&gt;P77), "Error - Cannot reduce condition", IF(AND(E77&lt;&gt;H77,F77&lt;N77),"Lower Distinctiveness Habitat"&amp;" - "&amp;O77, 'B1 Baseline - FW'!I78&amp;" - "&amp;'B3 Enhancement - FW'!O77)))))))</f>
        <v/>
      </c>
      <c r="L77" s="200" t="str">
        <f>IF(E77="","",'B1 Baseline - FW'!O78)</f>
        <v/>
      </c>
      <c r="M77" s="195" t="str">
        <f>IFERROR(VLOOKUP(H77,'Z1 HAB CLASS'!$D$4:$E$45,2,FALSE)," ")</f>
        <v xml:space="preserve"> </v>
      </c>
      <c r="N77" s="105" t="str">
        <f>IFERROR(VLOOKUP(M77,'Z1 HAB CLASS'!$L$3:$N$9,2,FALSE)," ")</f>
        <v xml:space="preserve"> </v>
      </c>
      <c r="O77" s="201"/>
      <c r="P77" s="196" t="str">
        <f>IFERROR(VLOOKUP(O77,'Z3 CONDITION VALUE'!$A$3:$B$5,2,FALSE)," ")</f>
        <v xml:space="preserve"> </v>
      </c>
      <c r="Q77" s="202" t="str">
        <f>IF(OR('B1 Baseline - FW'!E78="", 'B1 Baseline - FW'!O78=0),"",'B1 Baseline - FW'!I78&amp;"")</f>
        <v/>
      </c>
      <c r="R77" s="105" t="e">
        <f t="shared" ca="1" si="0"/>
        <v>#NAME?</v>
      </c>
      <c r="S77" s="99" t="e">
        <f t="shared" ca="1" si="1"/>
        <v>#NAME?</v>
      </c>
      <c r="T77" s="199" t="e">
        <f t="array" aca="1" ref="T77" ca="1">IF(OR(R77="",S77=""),"",INDEX('Z8 TARGET ENH'!$F$6:$EO$145,_xludf.XMATCH(R77,'Z8 TARGET ENH'!$B$6:$B$145),_xludf.XMATCH(S77,'Z8 TARGET ENH'!$F$2:$EO$2)))</f>
        <v>#NAME?</v>
      </c>
      <c r="U77" s="99" t="str">
        <f>IF(E77="","",VLOOKUP(H77,'Z8 TARGET ENH'!$FH$7:$FJ$38,2,FALSE))</f>
        <v/>
      </c>
      <c r="V77" s="202" t="str">
        <f>IF(E77="","",VLOOKUP(H77,'Z8 TARGET ENH'!$FH$7:$FJ$38,3,FALSE))</f>
        <v/>
      </c>
      <c r="W77" s="203" t="str">
        <f t="shared" si="2"/>
        <v/>
      </c>
      <c r="X77" s="204"/>
      <c r="Y77" s="72"/>
      <c r="Z77" s="72">
        <f t="shared" si="3"/>
        <v>0</v>
      </c>
      <c r="AA77" s="72"/>
      <c r="AB77" s="72"/>
      <c r="AC77" s="72"/>
      <c r="AD77" s="72"/>
      <c r="AE77" s="72"/>
      <c r="AF77" s="72"/>
      <c r="AG77" s="72"/>
      <c r="AH77" s="72"/>
      <c r="AI77" s="72"/>
      <c r="AJ77" s="72"/>
      <c r="AK77" s="72"/>
      <c r="AL77" s="72"/>
      <c r="AM77" s="72"/>
      <c r="AN77" s="72"/>
      <c r="AO77" s="72"/>
      <c r="AP77" s="72"/>
      <c r="AQ77" s="72"/>
      <c r="AR77" s="72"/>
      <c r="AS77" s="72"/>
      <c r="AT77" s="72"/>
    </row>
    <row r="78" spans="1:46" ht="30" customHeight="1" x14ac:dyDescent="0.2">
      <c r="A78" s="72"/>
      <c r="B78" s="72"/>
      <c r="C78" s="72"/>
      <c r="D78" s="194">
        <f>'A1 Baseline - Terrestrial'!D79</f>
        <v>72</v>
      </c>
      <c r="E78" s="85" t="str">
        <f>IF(OR('B1 Baseline - FW'!E79="",'B1 Baseline - FW'!O79=0), "",'B1 Baseline - FW'!E79)</f>
        <v/>
      </c>
      <c r="F78" s="195" t="str">
        <f>IF(E78="","",'B1 Baseline - FW'!H79)</f>
        <v/>
      </c>
      <c r="G78" s="196" t="str">
        <f>IF(E78="","",'B1 Baseline - FW'!J79)</f>
        <v/>
      </c>
      <c r="H78" s="197"/>
      <c r="I78" s="205"/>
      <c r="J78" s="199" t="str">
        <f>IF(E78="","",IF(AND(E78=H78,G78&gt;=P78),"Error - No Enhancement",IF(AND(E78=H78,G78&lt;P78),"Acceptable",IF(F78&gt;N78,"Trading Down - Unacceptable Change",IF(F78=N78,"Error - No Enhancement",'B1 Baseline - FW'!G79&amp;" - "&amp;IFERROR(VLOOKUP(H78,'Z1 HAB CLASS'!$D$4:$E$45,2,FALSE),""))))))</f>
        <v/>
      </c>
      <c r="K78" s="99" t="str">
        <f>IF(E78="","",IF(AND(E78=H78, G78&gt;=P78), "Error - No Enhancement", IF(AND(E78=H78,G78&lt;P78), 'B1 Baseline - FW'!I79&amp;" - "&amp;'B3 Enhancement - FW'!O78, IF(F78&gt;N78, "Trading Down - Unacceptable Change", IF(AND(F78=N78, G78=P78), "Error - No Enhancement", IF(AND(F78=N78, G78&gt;P78), "Error - Cannot reduce condition", IF(AND(E78&lt;&gt;H78,F78&lt;N78),"Lower Distinctiveness Habitat"&amp;" - "&amp;O78, 'B1 Baseline - FW'!I79&amp;" - "&amp;'B3 Enhancement - FW'!O78)))))))</f>
        <v/>
      </c>
      <c r="L78" s="200" t="str">
        <f>IF(E78="","",'B1 Baseline - FW'!O79)</f>
        <v/>
      </c>
      <c r="M78" s="195" t="str">
        <f>IFERROR(VLOOKUP(H78,'Z1 HAB CLASS'!$D$4:$E$45,2,FALSE)," ")</f>
        <v xml:space="preserve"> </v>
      </c>
      <c r="N78" s="105" t="str">
        <f>IFERROR(VLOOKUP(M78,'Z1 HAB CLASS'!$L$3:$N$9,2,FALSE)," ")</f>
        <v xml:space="preserve"> </v>
      </c>
      <c r="O78" s="201"/>
      <c r="P78" s="196" t="str">
        <f>IFERROR(VLOOKUP(O78,'Z3 CONDITION VALUE'!$A$3:$B$5,2,FALSE)," ")</f>
        <v xml:space="preserve"> </v>
      </c>
      <c r="Q78" s="202" t="str">
        <f>IF(OR('B1 Baseline - FW'!E79="", 'B1 Baseline - FW'!O79=0),"",'B1 Baseline - FW'!I79&amp;"")</f>
        <v/>
      </c>
      <c r="R78" s="105" t="e">
        <f t="shared" ca="1" si="0"/>
        <v>#NAME?</v>
      </c>
      <c r="S78" s="99" t="e">
        <f t="shared" ca="1" si="1"/>
        <v>#NAME?</v>
      </c>
      <c r="T78" s="199" t="e">
        <f t="array" aca="1" ref="T78" ca="1">IF(OR(R78="",S78=""),"",INDEX('Z8 TARGET ENH'!$F$6:$EO$145,_xludf.XMATCH(R78,'Z8 TARGET ENH'!$B$6:$B$145),_xludf.XMATCH(S78,'Z8 TARGET ENH'!$F$2:$EO$2)))</f>
        <v>#NAME?</v>
      </c>
      <c r="U78" s="99" t="str">
        <f>IF(E78="","",VLOOKUP(H78,'Z8 TARGET ENH'!$FH$7:$FJ$38,2,FALSE))</f>
        <v/>
      </c>
      <c r="V78" s="202" t="str">
        <f>IF(E78="","",VLOOKUP(H78,'Z8 TARGET ENH'!$FH$7:$FJ$38,3,FALSE))</f>
        <v/>
      </c>
      <c r="W78" s="203" t="str">
        <f t="shared" si="2"/>
        <v/>
      </c>
      <c r="X78" s="204"/>
      <c r="Y78" s="72"/>
      <c r="Z78" s="72">
        <f t="shared" si="3"/>
        <v>0</v>
      </c>
      <c r="AA78" s="72"/>
      <c r="AB78" s="72"/>
      <c r="AC78" s="72"/>
      <c r="AD78" s="72"/>
      <c r="AE78" s="72"/>
      <c r="AF78" s="72"/>
      <c r="AG78" s="72"/>
      <c r="AH78" s="72"/>
      <c r="AI78" s="72"/>
      <c r="AJ78" s="72"/>
      <c r="AK78" s="72"/>
      <c r="AL78" s="72"/>
      <c r="AM78" s="72"/>
      <c r="AN78" s="72"/>
      <c r="AO78" s="72"/>
      <c r="AP78" s="72"/>
      <c r="AQ78" s="72"/>
      <c r="AR78" s="72"/>
      <c r="AS78" s="72"/>
      <c r="AT78" s="72"/>
    </row>
    <row r="79" spans="1:46" ht="30" customHeight="1" x14ac:dyDescent="0.2">
      <c r="A79" s="72"/>
      <c r="B79" s="72"/>
      <c r="C79" s="72"/>
      <c r="D79" s="194">
        <f>'A1 Baseline - Terrestrial'!D80</f>
        <v>73</v>
      </c>
      <c r="E79" s="85" t="str">
        <f>IF(OR('B1 Baseline - FW'!E80="",'B1 Baseline - FW'!O80=0), "",'B1 Baseline - FW'!E80)</f>
        <v/>
      </c>
      <c r="F79" s="195" t="str">
        <f>IF(E79="","",'B1 Baseline - FW'!H80)</f>
        <v/>
      </c>
      <c r="G79" s="196" t="str">
        <f>IF(E79="","",'B1 Baseline - FW'!J80)</f>
        <v/>
      </c>
      <c r="H79" s="197"/>
      <c r="I79" s="205"/>
      <c r="J79" s="199" t="str">
        <f>IF(E79="","",IF(AND(E79=H79,G79&gt;=P79),"Error - No Enhancement",IF(AND(E79=H79,G79&lt;P79),"Acceptable",IF(F79&gt;N79,"Trading Down - Unacceptable Change",IF(F79=N79,"Error - No Enhancement",'B1 Baseline - FW'!G80&amp;" - "&amp;IFERROR(VLOOKUP(H79,'Z1 HAB CLASS'!$D$4:$E$45,2,FALSE),""))))))</f>
        <v/>
      </c>
      <c r="K79" s="99" t="str">
        <f>IF(E79="","",IF(AND(E79=H79, G79&gt;=P79), "Error - No Enhancement", IF(AND(E79=H79,G79&lt;P79), 'B1 Baseline - FW'!I80&amp;" - "&amp;'B3 Enhancement - FW'!O79, IF(F79&gt;N79, "Trading Down - Unacceptable Change", IF(AND(F79=N79, G79=P79), "Error - No Enhancement", IF(AND(F79=N79, G79&gt;P79), "Error - Cannot reduce condition", IF(AND(E79&lt;&gt;H79,F79&lt;N79),"Lower Distinctiveness Habitat"&amp;" - "&amp;O79, 'B1 Baseline - FW'!I80&amp;" - "&amp;'B3 Enhancement - FW'!O79)))))))</f>
        <v/>
      </c>
      <c r="L79" s="200" t="str">
        <f>IF(E79="","",'B1 Baseline - FW'!O80)</f>
        <v/>
      </c>
      <c r="M79" s="195" t="str">
        <f>IFERROR(VLOOKUP(H79,'Z1 HAB CLASS'!$D$4:$E$45,2,FALSE)," ")</f>
        <v xml:space="preserve"> </v>
      </c>
      <c r="N79" s="105" t="str">
        <f>IFERROR(VLOOKUP(M79,'Z1 HAB CLASS'!$L$3:$N$9,2,FALSE)," ")</f>
        <v xml:space="preserve"> </v>
      </c>
      <c r="O79" s="201"/>
      <c r="P79" s="196" t="str">
        <f>IFERROR(VLOOKUP(O79,'Z3 CONDITION VALUE'!$A$3:$B$5,2,FALSE)," ")</f>
        <v xml:space="preserve"> </v>
      </c>
      <c r="Q79" s="202" t="str">
        <f>IF(OR('B1 Baseline - FW'!E80="", 'B1 Baseline - FW'!O80=0),"",'B1 Baseline - FW'!I80&amp;"")</f>
        <v/>
      </c>
      <c r="R79" s="105" t="e">
        <f t="shared" ca="1" si="0"/>
        <v>#NAME?</v>
      </c>
      <c r="S79" s="99" t="e">
        <f t="shared" ca="1" si="1"/>
        <v>#NAME?</v>
      </c>
      <c r="T79" s="199" t="e">
        <f t="array" aca="1" ref="T79" ca="1">IF(OR(R79="",S79=""),"",INDEX('Z8 TARGET ENH'!$F$6:$EO$145,_xludf.XMATCH(R79,'Z8 TARGET ENH'!$B$6:$B$145),_xludf.XMATCH(S79,'Z8 TARGET ENH'!$F$2:$EO$2)))</f>
        <v>#NAME?</v>
      </c>
      <c r="U79" s="99" t="str">
        <f>IF(E79="","",VLOOKUP(H79,'Z8 TARGET ENH'!$FH$7:$FJ$38,2,FALSE))</f>
        <v/>
      </c>
      <c r="V79" s="202" t="str">
        <f>IF(E79="","",VLOOKUP(H79,'Z8 TARGET ENH'!$FH$7:$FJ$38,3,FALSE))</f>
        <v/>
      </c>
      <c r="W79" s="203" t="str">
        <f t="shared" si="2"/>
        <v/>
      </c>
      <c r="X79" s="204"/>
      <c r="Y79" s="72"/>
      <c r="Z79" s="72">
        <f t="shared" si="3"/>
        <v>0</v>
      </c>
      <c r="AA79" s="72"/>
      <c r="AB79" s="72"/>
      <c r="AC79" s="72"/>
      <c r="AD79" s="72"/>
      <c r="AE79" s="72"/>
      <c r="AF79" s="72"/>
      <c r="AG79" s="72"/>
      <c r="AH79" s="72"/>
      <c r="AI79" s="72"/>
      <c r="AJ79" s="72"/>
      <c r="AK79" s="72"/>
      <c r="AL79" s="72"/>
      <c r="AM79" s="72"/>
      <c r="AN79" s="72"/>
      <c r="AO79" s="72"/>
      <c r="AP79" s="72"/>
      <c r="AQ79" s="72"/>
      <c r="AR79" s="72"/>
      <c r="AS79" s="72"/>
      <c r="AT79" s="72"/>
    </row>
    <row r="80" spans="1:46" ht="30" customHeight="1" x14ac:dyDescent="0.2">
      <c r="A80" s="72"/>
      <c r="B80" s="72"/>
      <c r="C80" s="72"/>
      <c r="D80" s="194">
        <f>'A1 Baseline - Terrestrial'!D81</f>
        <v>74</v>
      </c>
      <c r="E80" s="85" t="str">
        <f>IF(OR('B1 Baseline - FW'!E81="",'B1 Baseline - FW'!O81=0), "",'B1 Baseline - FW'!E81)</f>
        <v/>
      </c>
      <c r="F80" s="195" t="str">
        <f>IF(E80="","",'B1 Baseline - FW'!H81)</f>
        <v/>
      </c>
      <c r="G80" s="196" t="str">
        <f>IF(E80="","",'B1 Baseline - FW'!J81)</f>
        <v/>
      </c>
      <c r="H80" s="197"/>
      <c r="I80" s="205"/>
      <c r="J80" s="199" t="str">
        <f>IF(E80="","",IF(AND(E80=H80,G80&gt;=P80),"Error - No Enhancement",IF(AND(E80=H80,G80&lt;P80),"Acceptable",IF(F80&gt;N80,"Trading Down - Unacceptable Change",IF(F80=N80,"Error - No Enhancement",'B1 Baseline - FW'!G81&amp;" - "&amp;IFERROR(VLOOKUP(H80,'Z1 HAB CLASS'!$D$4:$E$45,2,FALSE),""))))))</f>
        <v/>
      </c>
      <c r="K80" s="99" t="str">
        <f>IF(E80="","",IF(AND(E80=H80, G80&gt;=P80), "Error - No Enhancement", IF(AND(E80=H80,G80&lt;P80), 'B1 Baseline - FW'!I81&amp;" - "&amp;'B3 Enhancement - FW'!O80, IF(F80&gt;N80, "Trading Down - Unacceptable Change", IF(AND(F80=N80, G80=P80), "Error - No Enhancement", IF(AND(F80=N80, G80&gt;P80), "Error - Cannot reduce condition", IF(AND(E80&lt;&gt;H80,F80&lt;N80),"Lower Distinctiveness Habitat"&amp;" - "&amp;O80, 'B1 Baseline - FW'!I81&amp;" - "&amp;'B3 Enhancement - FW'!O80)))))))</f>
        <v/>
      </c>
      <c r="L80" s="200" t="str">
        <f>IF(E80="","",'B1 Baseline - FW'!O81)</f>
        <v/>
      </c>
      <c r="M80" s="195" t="str">
        <f>IFERROR(VLOOKUP(H80,'Z1 HAB CLASS'!$D$4:$E$45,2,FALSE)," ")</f>
        <v xml:space="preserve"> </v>
      </c>
      <c r="N80" s="105" t="str">
        <f>IFERROR(VLOOKUP(M80,'Z1 HAB CLASS'!$L$3:$N$9,2,FALSE)," ")</f>
        <v xml:space="preserve"> </v>
      </c>
      <c r="O80" s="201"/>
      <c r="P80" s="196" t="str">
        <f>IFERROR(VLOOKUP(O80,'Z3 CONDITION VALUE'!$A$3:$B$5,2,FALSE)," ")</f>
        <v xml:space="preserve"> </v>
      </c>
      <c r="Q80" s="202" t="str">
        <f>IF(OR('B1 Baseline - FW'!E81="", 'B1 Baseline - FW'!O81=0),"",'B1 Baseline - FW'!I81&amp;"")</f>
        <v/>
      </c>
      <c r="R80" s="105" t="e">
        <f t="shared" ca="1" si="0"/>
        <v>#NAME?</v>
      </c>
      <c r="S80" s="99" t="e">
        <f t="shared" ca="1" si="1"/>
        <v>#NAME?</v>
      </c>
      <c r="T80" s="199" t="e">
        <f t="array" aca="1" ref="T80" ca="1">IF(OR(R80="",S80=""),"",INDEX('Z8 TARGET ENH'!$F$6:$EO$145,_xludf.XMATCH(R80,'Z8 TARGET ENH'!$B$6:$B$145),_xludf.XMATCH(S80,'Z8 TARGET ENH'!$F$2:$EO$2)))</f>
        <v>#NAME?</v>
      </c>
      <c r="U80" s="99" t="str">
        <f>IF(E80="","",VLOOKUP(H80,'Z8 TARGET ENH'!$FH$7:$FJ$38,2,FALSE))</f>
        <v/>
      </c>
      <c r="V80" s="202" t="str">
        <f>IF(E80="","",VLOOKUP(H80,'Z8 TARGET ENH'!$FH$7:$FJ$38,3,FALSE))</f>
        <v/>
      </c>
      <c r="W80" s="203" t="str">
        <f t="shared" si="2"/>
        <v/>
      </c>
      <c r="X80" s="204"/>
      <c r="Y80" s="72"/>
      <c r="Z80" s="72">
        <f t="shared" si="3"/>
        <v>0</v>
      </c>
      <c r="AA80" s="72"/>
      <c r="AB80" s="72"/>
      <c r="AC80" s="72"/>
      <c r="AD80" s="72"/>
      <c r="AE80" s="72"/>
      <c r="AF80" s="72"/>
      <c r="AG80" s="72"/>
      <c r="AH80" s="72"/>
      <c r="AI80" s="72"/>
      <c r="AJ80" s="72"/>
      <c r="AK80" s="72"/>
      <c r="AL80" s="72"/>
      <c r="AM80" s="72"/>
      <c r="AN80" s="72"/>
      <c r="AO80" s="72"/>
      <c r="AP80" s="72"/>
      <c r="AQ80" s="72"/>
      <c r="AR80" s="72"/>
      <c r="AS80" s="72"/>
      <c r="AT80" s="72"/>
    </row>
    <row r="81" spans="1:46" ht="30" customHeight="1" x14ac:dyDescent="0.2">
      <c r="A81" s="72"/>
      <c r="B81" s="72"/>
      <c r="C81" s="72"/>
      <c r="D81" s="194">
        <f>'A1 Baseline - Terrestrial'!D82</f>
        <v>75</v>
      </c>
      <c r="E81" s="85" t="str">
        <f>IF(OR('B1 Baseline - FW'!E82="",'B1 Baseline - FW'!O82=0), "",'B1 Baseline - FW'!E82)</f>
        <v/>
      </c>
      <c r="F81" s="195" t="str">
        <f>IF(E81="","",'B1 Baseline - FW'!H82)</f>
        <v/>
      </c>
      <c r="G81" s="196" t="str">
        <f>IF(E81="","",'B1 Baseline - FW'!J82)</f>
        <v/>
      </c>
      <c r="H81" s="197"/>
      <c r="I81" s="205"/>
      <c r="J81" s="199" t="str">
        <f>IF(E81="","",IF(AND(E81=H81,G81&gt;=P81),"Error - No Enhancement",IF(AND(E81=H81,G81&lt;P81),"Acceptable",IF(F81&gt;N81,"Trading Down - Unacceptable Change",IF(F81=N81,"Error - No Enhancement",'B1 Baseline - FW'!G82&amp;" - "&amp;IFERROR(VLOOKUP(H81,'Z1 HAB CLASS'!$D$4:$E$45,2,FALSE),""))))))</f>
        <v/>
      </c>
      <c r="K81" s="99" t="str">
        <f>IF(E81="","",IF(AND(E81=H81, G81&gt;=P81), "Error - No Enhancement", IF(AND(E81=H81,G81&lt;P81), 'B1 Baseline - FW'!I82&amp;" - "&amp;'B3 Enhancement - FW'!O81, IF(F81&gt;N81, "Trading Down - Unacceptable Change", IF(AND(F81=N81, G81=P81), "Error - No Enhancement", IF(AND(F81=N81, G81&gt;P81), "Error - Cannot reduce condition", IF(AND(E81&lt;&gt;H81,F81&lt;N81),"Lower Distinctiveness Habitat"&amp;" - "&amp;O81, 'B1 Baseline - FW'!I82&amp;" - "&amp;'B3 Enhancement - FW'!O81)))))))</f>
        <v/>
      </c>
      <c r="L81" s="200" t="str">
        <f>IF(E81="","",'B1 Baseline - FW'!O82)</f>
        <v/>
      </c>
      <c r="M81" s="195" t="str">
        <f>IFERROR(VLOOKUP(H81,'Z1 HAB CLASS'!$D$4:$E$45,2,FALSE)," ")</f>
        <v xml:space="preserve"> </v>
      </c>
      <c r="N81" s="105" t="str">
        <f>IFERROR(VLOOKUP(M81,'Z1 HAB CLASS'!$L$3:$N$9,2,FALSE)," ")</f>
        <v xml:space="preserve"> </v>
      </c>
      <c r="O81" s="201"/>
      <c r="P81" s="196" t="str">
        <f>IFERROR(VLOOKUP(O81,'Z3 CONDITION VALUE'!$A$3:$B$5,2,FALSE)," ")</f>
        <v xml:space="preserve"> </v>
      </c>
      <c r="Q81" s="202" t="str">
        <f>IF(OR('B1 Baseline - FW'!E82="", 'B1 Baseline - FW'!O82=0),"",'B1 Baseline - FW'!I82&amp;"")</f>
        <v/>
      </c>
      <c r="R81" s="105" t="e">
        <f t="shared" ca="1" si="0"/>
        <v>#NAME?</v>
      </c>
      <c r="S81" s="99" t="e">
        <f t="shared" ca="1" si="1"/>
        <v>#NAME?</v>
      </c>
      <c r="T81" s="199" t="e">
        <f t="array" aca="1" ref="T81" ca="1">IF(OR(R81="",S81=""),"",INDEX('Z8 TARGET ENH'!$F$6:$EO$145,_xludf.XMATCH(R81,'Z8 TARGET ENH'!$B$6:$B$145),_xludf.XMATCH(S81,'Z8 TARGET ENH'!$F$2:$EO$2)))</f>
        <v>#NAME?</v>
      </c>
      <c r="U81" s="99" t="str">
        <f>IF(E81="","",VLOOKUP(H81,'Z8 TARGET ENH'!$FH$7:$FJ$38,2,FALSE))</f>
        <v/>
      </c>
      <c r="V81" s="202" t="str">
        <f>IF(E81="","",VLOOKUP(H81,'Z8 TARGET ENH'!$FH$7:$FJ$38,3,FALSE))</f>
        <v/>
      </c>
      <c r="W81" s="203" t="str">
        <f t="shared" si="2"/>
        <v/>
      </c>
      <c r="X81" s="204"/>
      <c r="Y81" s="72"/>
      <c r="Z81" s="72">
        <f t="shared" si="3"/>
        <v>0</v>
      </c>
      <c r="AA81" s="72"/>
      <c r="AB81" s="72"/>
      <c r="AC81" s="72"/>
      <c r="AD81" s="72"/>
      <c r="AE81" s="72"/>
      <c r="AF81" s="72"/>
      <c r="AG81" s="72"/>
      <c r="AH81" s="72"/>
      <c r="AI81" s="72"/>
      <c r="AJ81" s="72"/>
      <c r="AK81" s="72"/>
      <c r="AL81" s="72"/>
      <c r="AM81" s="72"/>
      <c r="AN81" s="72"/>
      <c r="AO81" s="72"/>
      <c r="AP81" s="72"/>
      <c r="AQ81" s="72"/>
      <c r="AR81" s="72"/>
      <c r="AS81" s="72"/>
      <c r="AT81" s="72"/>
    </row>
    <row r="82" spans="1:46" ht="30" customHeight="1" x14ac:dyDescent="0.2">
      <c r="A82" s="72"/>
      <c r="B82" s="72"/>
      <c r="C82" s="72"/>
      <c r="D82" s="194">
        <f>'A1 Baseline - Terrestrial'!D83</f>
        <v>76</v>
      </c>
      <c r="E82" s="85" t="str">
        <f>IF(OR('B1 Baseline - FW'!E83="",'B1 Baseline - FW'!O83=0), "",'B1 Baseline - FW'!E83)</f>
        <v/>
      </c>
      <c r="F82" s="195" t="str">
        <f>IF(E82="","",'B1 Baseline - FW'!H83)</f>
        <v/>
      </c>
      <c r="G82" s="196" t="str">
        <f>IF(E82="","",'B1 Baseline - FW'!J83)</f>
        <v/>
      </c>
      <c r="H82" s="197"/>
      <c r="I82" s="205"/>
      <c r="J82" s="199" t="str">
        <f>IF(E82="","",IF(AND(E82=H82,G82&gt;=P82),"Error - No Enhancement",IF(AND(E82=H82,G82&lt;P82),"Acceptable",IF(F82&gt;N82,"Trading Down - Unacceptable Change",IF(F82=N82,"Error - No Enhancement",'B1 Baseline - FW'!G83&amp;" - "&amp;IFERROR(VLOOKUP(H82,'Z1 HAB CLASS'!$D$4:$E$45,2,FALSE),""))))))</f>
        <v/>
      </c>
      <c r="K82" s="99" t="str">
        <f>IF(E82="","",IF(AND(E82=H82, G82&gt;=P82), "Error - No Enhancement", IF(AND(E82=H82,G82&lt;P82), 'B1 Baseline - FW'!I83&amp;" - "&amp;'B3 Enhancement - FW'!O82, IF(F82&gt;N82, "Trading Down - Unacceptable Change", IF(AND(F82=N82, G82=P82), "Error - No Enhancement", IF(AND(F82=N82, G82&gt;P82), "Error - Cannot reduce condition", IF(AND(E82&lt;&gt;H82,F82&lt;N82),"Lower Distinctiveness Habitat"&amp;" - "&amp;O82, 'B1 Baseline - FW'!I83&amp;" - "&amp;'B3 Enhancement - FW'!O82)))))))</f>
        <v/>
      </c>
      <c r="L82" s="200" t="str">
        <f>IF(E82="","",'B1 Baseline - FW'!O83)</f>
        <v/>
      </c>
      <c r="M82" s="195" t="str">
        <f>IFERROR(VLOOKUP(H82,'Z1 HAB CLASS'!$D$4:$E$45,2,FALSE)," ")</f>
        <v xml:space="preserve"> </v>
      </c>
      <c r="N82" s="105" t="str">
        <f>IFERROR(VLOOKUP(M82,'Z1 HAB CLASS'!$L$3:$N$9,2,FALSE)," ")</f>
        <v xml:space="preserve"> </v>
      </c>
      <c r="O82" s="201"/>
      <c r="P82" s="196" t="str">
        <f>IFERROR(VLOOKUP(O82,'Z3 CONDITION VALUE'!$A$3:$B$5,2,FALSE)," ")</f>
        <v xml:space="preserve"> </v>
      </c>
      <c r="Q82" s="202" t="str">
        <f>IF(OR('B1 Baseline - FW'!E83="", 'B1 Baseline - FW'!O83=0),"",'B1 Baseline - FW'!I83&amp;"")</f>
        <v/>
      </c>
      <c r="R82" s="105" t="e">
        <f t="shared" ca="1" si="0"/>
        <v>#NAME?</v>
      </c>
      <c r="S82" s="99" t="e">
        <f t="shared" ca="1" si="1"/>
        <v>#NAME?</v>
      </c>
      <c r="T82" s="199" t="e">
        <f t="array" aca="1" ref="T82" ca="1">IF(OR(R82="",S82=""),"",INDEX('Z8 TARGET ENH'!$F$6:$EO$145,_xludf.XMATCH(R82,'Z8 TARGET ENH'!$B$6:$B$145),_xludf.XMATCH(S82,'Z8 TARGET ENH'!$F$2:$EO$2)))</f>
        <v>#NAME?</v>
      </c>
      <c r="U82" s="99" t="str">
        <f>IF(E82="","",VLOOKUP(H82,'Z8 TARGET ENH'!$FH$7:$FJ$38,2,FALSE))</f>
        <v/>
      </c>
      <c r="V82" s="202" t="str">
        <f>IF(E82="","",VLOOKUP(H82,'Z8 TARGET ENH'!$FH$7:$FJ$38,3,FALSE))</f>
        <v/>
      </c>
      <c r="W82" s="203" t="str">
        <f t="shared" si="2"/>
        <v/>
      </c>
      <c r="X82" s="204"/>
      <c r="Y82" s="72"/>
      <c r="Z82" s="72">
        <f t="shared" si="3"/>
        <v>0</v>
      </c>
      <c r="AA82" s="72"/>
      <c r="AB82" s="72"/>
      <c r="AC82" s="72"/>
      <c r="AD82" s="72"/>
      <c r="AE82" s="72"/>
      <c r="AF82" s="72"/>
      <c r="AG82" s="72"/>
      <c r="AH82" s="72"/>
      <c r="AI82" s="72"/>
      <c r="AJ82" s="72"/>
      <c r="AK82" s="72"/>
      <c r="AL82" s="72"/>
      <c r="AM82" s="72"/>
      <c r="AN82" s="72"/>
      <c r="AO82" s="72"/>
      <c r="AP82" s="72"/>
      <c r="AQ82" s="72"/>
      <c r="AR82" s="72"/>
      <c r="AS82" s="72"/>
      <c r="AT82" s="72"/>
    </row>
    <row r="83" spans="1:46" ht="30" customHeight="1" x14ac:dyDescent="0.2">
      <c r="A83" s="72"/>
      <c r="B83" s="72"/>
      <c r="C83" s="72"/>
      <c r="D83" s="194">
        <f>'A1 Baseline - Terrestrial'!D84</f>
        <v>77</v>
      </c>
      <c r="E83" s="85" t="str">
        <f>IF(OR('B1 Baseline - FW'!E84="",'B1 Baseline - FW'!O84=0), "",'B1 Baseline - FW'!E84)</f>
        <v/>
      </c>
      <c r="F83" s="195" t="str">
        <f>IF(E83="","",'B1 Baseline - FW'!H84)</f>
        <v/>
      </c>
      <c r="G83" s="196" t="str">
        <f>IF(E83="","",'B1 Baseline - FW'!J84)</f>
        <v/>
      </c>
      <c r="H83" s="197"/>
      <c r="I83" s="205"/>
      <c r="J83" s="199" t="str">
        <f>IF(E83="","",IF(AND(E83=H83,G83&gt;=P83),"Error - No Enhancement",IF(AND(E83=H83,G83&lt;P83),"Acceptable",IF(F83&gt;N83,"Trading Down - Unacceptable Change",IF(F83=N83,"Error - No Enhancement",'B1 Baseline - FW'!G84&amp;" - "&amp;IFERROR(VLOOKUP(H83,'Z1 HAB CLASS'!$D$4:$E$45,2,FALSE),""))))))</f>
        <v/>
      </c>
      <c r="K83" s="99" t="str">
        <f>IF(E83="","",IF(AND(E83=H83, G83&gt;=P83), "Error - No Enhancement", IF(AND(E83=H83,G83&lt;P83), 'B1 Baseline - FW'!I84&amp;" - "&amp;'B3 Enhancement - FW'!O83, IF(F83&gt;N83, "Trading Down - Unacceptable Change", IF(AND(F83=N83, G83=P83), "Error - No Enhancement", IF(AND(F83=N83, G83&gt;P83), "Error - Cannot reduce condition", IF(AND(E83&lt;&gt;H83,F83&lt;N83),"Lower Distinctiveness Habitat"&amp;" - "&amp;O83, 'B1 Baseline - FW'!I84&amp;" - "&amp;'B3 Enhancement - FW'!O83)))))))</f>
        <v/>
      </c>
      <c r="L83" s="200" t="str">
        <f>IF(E83="","",'B1 Baseline - FW'!O84)</f>
        <v/>
      </c>
      <c r="M83" s="195" t="str">
        <f>IFERROR(VLOOKUP(H83,'Z1 HAB CLASS'!$D$4:$E$45,2,FALSE)," ")</f>
        <v xml:space="preserve"> </v>
      </c>
      <c r="N83" s="105" t="str">
        <f>IFERROR(VLOOKUP(M83,'Z1 HAB CLASS'!$L$3:$N$9,2,FALSE)," ")</f>
        <v xml:space="preserve"> </v>
      </c>
      <c r="O83" s="201"/>
      <c r="P83" s="196" t="str">
        <f>IFERROR(VLOOKUP(O83,'Z3 CONDITION VALUE'!$A$3:$B$5,2,FALSE)," ")</f>
        <v xml:space="preserve"> </v>
      </c>
      <c r="Q83" s="202" t="str">
        <f>IF(OR('B1 Baseline - FW'!E84="", 'B1 Baseline - FW'!O84=0),"",'B1 Baseline - FW'!I84&amp;"")</f>
        <v/>
      </c>
      <c r="R83" s="105" t="e">
        <f t="shared" ca="1" si="0"/>
        <v>#NAME?</v>
      </c>
      <c r="S83" s="99" t="e">
        <f t="shared" ca="1" si="1"/>
        <v>#NAME?</v>
      </c>
      <c r="T83" s="199" t="e">
        <f t="array" aca="1" ref="T83" ca="1">IF(OR(R83="",S83=""),"",INDEX('Z8 TARGET ENH'!$F$6:$EO$145,_xludf.XMATCH(R83,'Z8 TARGET ENH'!$B$6:$B$145),_xludf.XMATCH(S83,'Z8 TARGET ENH'!$F$2:$EO$2)))</f>
        <v>#NAME?</v>
      </c>
      <c r="U83" s="99" t="str">
        <f>IF(E83="","",VLOOKUP(H83,'Z8 TARGET ENH'!$FH$7:$FJ$38,2,FALSE))</f>
        <v/>
      </c>
      <c r="V83" s="202" t="str">
        <f>IF(E83="","",VLOOKUP(H83,'Z8 TARGET ENH'!$FH$7:$FJ$38,3,FALSE))</f>
        <v/>
      </c>
      <c r="W83" s="203" t="str">
        <f t="shared" si="2"/>
        <v/>
      </c>
      <c r="X83" s="204"/>
      <c r="Y83" s="72"/>
      <c r="Z83" s="72">
        <f t="shared" si="3"/>
        <v>0</v>
      </c>
      <c r="AA83" s="72"/>
      <c r="AB83" s="72"/>
      <c r="AC83" s="72"/>
      <c r="AD83" s="72"/>
      <c r="AE83" s="72"/>
      <c r="AF83" s="72"/>
      <c r="AG83" s="72"/>
      <c r="AH83" s="72"/>
      <c r="AI83" s="72"/>
      <c r="AJ83" s="72"/>
      <c r="AK83" s="72"/>
      <c r="AL83" s="72"/>
      <c r="AM83" s="72"/>
      <c r="AN83" s="72"/>
      <c r="AO83" s="72"/>
      <c r="AP83" s="72"/>
      <c r="AQ83" s="72"/>
      <c r="AR83" s="72"/>
      <c r="AS83" s="72"/>
      <c r="AT83" s="72"/>
    </row>
    <row r="84" spans="1:46" ht="30" customHeight="1" x14ac:dyDescent="0.2">
      <c r="A84" s="72"/>
      <c r="B84" s="72"/>
      <c r="C84" s="72"/>
      <c r="D84" s="194">
        <f>'A1 Baseline - Terrestrial'!D85</f>
        <v>78</v>
      </c>
      <c r="E84" s="85" t="str">
        <f>IF(OR('B1 Baseline - FW'!E85="",'B1 Baseline - FW'!O85=0), "",'B1 Baseline - FW'!E85)</f>
        <v/>
      </c>
      <c r="F84" s="195" t="str">
        <f>IF(E84="","",'B1 Baseline - FW'!H85)</f>
        <v/>
      </c>
      <c r="G84" s="196" t="str">
        <f>IF(E84="","",'B1 Baseline - FW'!J85)</f>
        <v/>
      </c>
      <c r="H84" s="197"/>
      <c r="I84" s="205"/>
      <c r="J84" s="199" t="str">
        <f>IF(E84="","",IF(AND(E84=H84,G84&gt;=P84),"Error - No Enhancement",IF(AND(E84=H84,G84&lt;P84),"Acceptable",IF(F84&gt;N84,"Trading Down - Unacceptable Change",IF(F84=N84,"Error - No Enhancement",'B1 Baseline - FW'!G85&amp;" - "&amp;IFERROR(VLOOKUP(H84,'Z1 HAB CLASS'!$D$4:$E$45,2,FALSE),""))))))</f>
        <v/>
      </c>
      <c r="K84" s="99" t="str">
        <f>IF(E84="","",IF(AND(E84=H84, G84&gt;=P84), "Error - No Enhancement", IF(AND(E84=H84,G84&lt;P84), 'B1 Baseline - FW'!I85&amp;" - "&amp;'B3 Enhancement - FW'!O84, IF(F84&gt;N84, "Trading Down - Unacceptable Change", IF(AND(F84=N84, G84=P84), "Error - No Enhancement", IF(AND(F84=N84, G84&gt;P84), "Error - Cannot reduce condition", IF(AND(E84&lt;&gt;H84,F84&lt;N84),"Lower Distinctiveness Habitat"&amp;" - "&amp;O84, 'B1 Baseline - FW'!I85&amp;" - "&amp;'B3 Enhancement - FW'!O84)))))))</f>
        <v/>
      </c>
      <c r="L84" s="200" t="str">
        <f>IF(E84="","",'B1 Baseline - FW'!O85)</f>
        <v/>
      </c>
      <c r="M84" s="195" t="str">
        <f>IFERROR(VLOOKUP(H84,'Z1 HAB CLASS'!$D$4:$E$45,2,FALSE)," ")</f>
        <v xml:space="preserve"> </v>
      </c>
      <c r="N84" s="105" t="str">
        <f>IFERROR(VLOOKUP(M84,'Z1 HAB CLASS'!$L$3:$N$9,2,FALSE)," ")</f>
        <v xml:space="preserve"> </v>
      </c>
      <c r="O84" s="201"/>
      <c r="P84" s="196" t="str">
        <f>IFERROR(VLOOKUP(O84,'Z3 CONDITION VALUE'!$A$3:$B$5,2,FALSE)," ")</f>
        <v xml:space="preserve"> </v>
      </c>
      <c r="Q84" s="202" t="str">
        <f>IF(OR('B1 Baseline - FW'!E85="", 'B1 Baseline - FW'!O85=0),"",'B1 Baseline - FW'!I85&amp;"")</f>
        <v/>
      </c>
      <c r="R84" s="105" t="e">
        <f t="shared" ca="1" si="0"/>
        <v>#NAME?</v>
      </c>
      <c r="S84" s="99" t="e">
        <f t="shared" ca="1" si="1"/>
        <v>#NAME?</v>
      </c>
      <c r="T84" s="199" t="e">
        <f t="array" aca="1" ref="T84" ca="1">IF(OR(R84="",S84=""),"",INDEX('Z8 TARGET ENH'!$F$6:$EO$145,_xludf.XMATCH(R84,'Z8 TARGET ENH'!$B$6:$B$145),_xludf.XMATCH(S84,'Z8 TARGET ENH'!$F$2:$EO$2)))</f>
        <v>#NAME?</v>
      </c>
      <c r="U84" s="99" t="str">
        <f>IF(E84="","",VLOOKUP(H84,'Z8 TARGET ENH'!$FH$7:$FJ$38,2,FALSE))</f>
        <v/>
      </c>
      <c r="V84" s="202" t="str">
        <f>IF(E84="","",VLOOKUP(H84,'Z8 TARGET ENH'!$FH$7:$FJ$38,3,FALSE))</f>
        <v/>
      </c>
      <c r="W84" s="203" t="str">
        <f t="shared" si="2"/>
        <v/>
      </c>
      <c r="X84" s="204"/>
      <c r="Y84" s="72"/>
      <c r="Z84" s="72">
        <f t="shared" si="3"/>
        <v>0</v>
      </c>
      <c r="AA84" s="72"/>
      <c r="AB84" s="72"/>
      <c r="AC84" s="72"/>
      <c r="AD84" s="72"/>
      <c r="AE84" s="72"/>
      <c r="AF84" s="72"/>
      <c r="AG84" s="72"/>
      <c r="AH84" s="72"/>
      <c r="AI84" s="72"/>
      <c r="AJ84" s="72"/>
      <c r="AK84" s="72"/>
      <c r="AL84" s="72"/>
      <c r="AM84" s="72"/>
      <c r="AN84" s="72"/>
      <c r="AO84" s="72"/>
      <c r="AP84" s="72"/>
      <c r="AQ84" s="72"/>
      <c r="AR84" s="72"/>
      <c r="AS84" s="72"/>
      <c r="AT84" s="72"/>
    </row>
    <row r="85" spans="1:46" ht="30" customHeight="1" x14ac:dyDescent="0.2">
      <c r="A85" s="72"/>
      <c r="B85" s="72"/>
      <c r="C85" s="72"/>
      <c r="D85" s="194">
        <f>'A1 Baseline - Terrestrial'!D86</f>
        <v>79</v>
      </c>
      <c r="E85" s="85" t="str">
        <f>IF(OR('B1 Baseline - FW'!E86="",'B1 Baseline - FW'!O86=0), "",'B1 Baseline - FW'!E86)</f>
        <v/>
      </c>
      <c r="F85" s="195" t="str">
        <f>IF(E85="","",'B1 Baseline - FW'!H86)</f>
        <v/>
      </c>
      <c r="G85" s="196" t="str">
        <f>IF(E85="","",'B1 Baseline - FW'!J86)</f>
        <v/>
      </c>
      <c r="H85" s="197"/>
      <c r="I85" s="205"/>
      <c r="J85" s="199" t="str">
        <f>IF(E85="","",IF(AND(E85=H85,G85&gt;=P85),"Error - No Enhancement",IF(AND(E85=H85,G85&lt;P85),"Acceptable",IF(F85&gt;N85,"Trading Down - Unacceptable Change",IF(F85=N85,"Error - No Enhancement",'B1 Baseline - FW'!G86&amp;" - "&amp;IFERROR(VLOOKUP(H85,'Z1 HAB CLASS'!$D$4:$E$45,2,FALSE),""))))))</f>
        <v/>
      </c>
      <c r="K85" s="99" t="str">
        <f>IF(E85="","",IF(AND(E85=H85, G85&gt;=P85), "Error - No Enhancement", IF(AND(E85=H85,G85&lt;P85), 'B1 Baseline - FW'!I86&amp;" - "&amp;'B3 Enhancement - FW'!O85, IF(F85&gt;N85, "Trading Down - Unacceptable Change", IF(AND(F85=N85, G85=P85), "Error - No Enhancement", IF(AND(F85=N85, G85&gt;P85), "Error - Cannot reduce condition", IF(AND(E85&lt;&gt;H85,F85&lt;N85),"Lower Distinctiveness Habitat"&amp;" - "&amp;O85, 'B1 Baseline - FW'!I86&amp;" - "&amp;'B3 Enhancement - FW'!O85)))))))</f>
        <v/>
      </c>
      <c r="L85" s="200" t="str">
        <f>IF(E85="","",'B1 Baseline - FW'!O86)</f>
        <v/>
      </c>
      <c r="M85" s="195" t="str">
        <f>IFERROR(VLOOKUP(H85,'Z1 HAB CLASS'!$D$4:$E$45,2,FALSE)," ")</f>
        <v xml:space="preserve"> </v>
      </c>
      <c r="N85" s="105" t="str">
        <f>IFERROR(VLOOKUP(M85,'Z1 HAB CLASS'!$L$3:$N$9,2,FALSE)," ")</f>
        <v xml:space="preserve"> </v>
      </c>
      <c r="O85" s="201"/>
      <c r="P85" s="196" t="str">
        <f>IFERROR(VLOOKUP(O85,'Z3 CONDITION VALUE'!$A$3:$B$5,2,FALSE)," ")</f>
        <v xml:space="preserve"> </v>
      </c>
      <c r="Q85" s="202" t="str">
        <f>IF(OR('B1 Baseline - FW'!E86="", 'B1 Baseline - FW'!O86=0),"",'B1 Baseline - FW'!I86&amp;"")</f>
        <v/>
      </c>
      <c r="R85" s="105" t="e">
        <f t="shared" ca="1" si="0"/>
        <v>#NAME?</v>
      </c>
      <c r="S85" s="99" t="e">
        <f t="shared" ca="1" si="1"/>
        <v>#NAME?</v>
      </c>
      <c r="T85" s="199" t="e">
        <f t="array" aca="1" ref="T85" ca="1">IF(OR(R85="",S85=""),"",INDEX('Z8 TARGET ENH'!$F$6:$EO$145,_xludf.XMATCH(R85,'Z8 TARGET ENH'!$B$6:$B$145),_xludf.XMATCH(S85,'Z8 TARGET ENH'!$F$2:$EO$2)))</f>
        <v>#NAME?</v>
      </c>
      <c r="U85" s="99" t="str">
        <f>IF(E85="","",VLOOKUP(H85,'Z8 TARGET ENH'!$FH$7:$FJ$38,2,FALSE))</f>
        <v/>
      </c>
      <c r="V85" s="202" t="str">
        <f>IF(E85="","",VLOOKUP(H85,'Z8 TARGET ENH'!$FH$7:$FJ$38,3,FALSE))</f>
        <v/>
      </c>
      <c r="W85" s="203" t="str">
        <f t="shared" si="2"/>
        <v/>
      </c>
      <c r="X85" s="204"/>
      <c r="Y85" s="72"/>
      <c r="Z85" s="72">
        <f t="shared" si="3"/>
        <v>0</v>
      </c>
      <c r="AA85" s="72"/>
      <c r="AB85" s="72"/>
      <c r="AC85" s="72"/>
      <c r="AD85" s="72"/>
      <c r="AE85" s="72"/>
      <c r="AF85" s="72"/>
      <c r="AG85" s="72"/>
      <c r="AH85" s="72"/>
      <c r="AI85" s="72"/>
      <c r="AJ85" s="72"/>
      <c r="AK85" s="72"/>
      <c r="AL85" s="72"/>
      <c r="AM85" s="72"/>
      <c r="AN85" s="72"/>
      <c r="AO85" s="72"/>
      <c r="AP85" s="72"/>
      <c r="AQ85" s="72"/>
      <c r="AR85" s="72"/>
      <c r="AS85" s="72"/>
      <c r="AT85" s="72"/>
    </row>
    <row r="86" spans="1:46" ht="30" customHeight="1" x14ac:dyDescent="0.2">
      <c r="A86" s="72"/>
      <c r="B86" s="72"/>
      <c r="C86" s="72"/>
      <c r="D86" s="194">
        <f>'A1 Baseline - Terrestrial'!D87</f>
        <v>80</v>
      </c>
      <c r="E86" s="85" t="str">
        <f>IF(OR('B1 Baseline - FW'!E87="",'B1 Baseline - FW'!O87=0), "",'B1 Baseline - FW'!E87)</f>
        <v/>
      </c>
      <c r="F86" s="195" t="str">
        <f>IF(E86="","",'B1 Baseline - FW'!H87)</f>
        <v/>
      </c>
      <c r="G86" s="196" t="str">
        <f>IF(E86="","",'B1 Baseline - FW'!J87)</f>
        <v/>
      </c>
      <c r="H86" s="197"/>
      <c r="I86" s="205"/>
      <c r="J86" s="199" t="str">
        <f>IF(E86="","",IF(AND(E86=H86,G86&gt;=P86),"Error - No Enhancement",IF(AND(E86=H86,G86&lt;P86),"Acceptable",IF(F86&gt;N86,"Trading Down - Unacceptable Change",IF(F86=N86,"Error - No Enhancement",'B1 Baseline - FW'!G87&amp;" - "&amp;IFERROR(VLOOKUP(H86,'Z1 HAB CLASS'!$D$4:$E$45,2,FALSE),""))))))</f>
        <v/>
      </c>
      <c r="K86" s="99" t="str">
        <f>IF(E86="","",IF(AND(E86=H86, G86&gt;=P86), "Error - No Enhancement", IF(AND(E86=H86,G86&lt;P86), 'B1 Baseline - FW'!I87&amp;" - "&amp;'B3 Enhancement - FW'!O86, IF(F86&gt;N86, "Trading Down - Unacceptable Change", IF(AND(F86=N86, G86=P86), "Error - No Enhancement", IF(AND(F86=N86, G86&gt;P86), "Error - Cannot reduce condition", IF(AND(E86&lt;&gt;H86,F86&lt;N86),"Lower Distinctiveness Habitat"&amp;" - "&amp;O86, 'B1 Baseline - FW'!I87&amp;" - "&amp;'B3 Enhancement - FW'!O86)))))))</f>
        <v/>
      </c>
      <c r="L86" s="200" t="str">
        <f>IF(E86="","",'B1 Baseline - FW'!O87)</f>
        <v/>
      </c>
      <c r="M86" s="195" t="str">
        <f>IFERROR(VLOOKUP(H86,'Z1 HAB CLASS'!$D$4:$E$45,2,FALSE)," ")</f>
        <v xml:space="preserve"> </v>
      </c>
      <c r="N86" s="105" t="str">
        <f>IFERROR(VLOOKUP(M86,'Z1 HAB CLASS'!$L$3:$N$9,2,FALSE)," ")</f>
        <v xml:space="preserve"> </v>
      </c>
      <c r="O86" s="201"/>
      <c r="P86" s="196" t="str">
        <f>IFERROR(VLOOKUP(O86,'Z3 CONDITION VALUE'!$A$3:$B$5,2,FALSE)," ")</f>
        <v xml:space="preserve"> </v>
      </c>
      <c r="Q86" s="202" t="str">
        <f>IF(OR('B1 Baseline - FW'!E87="", 'B1 Baseline - FW'!O87=0),"",'B1 Baseline - FW'!I87&amp;"")</f>
        <v/>
      </c>
      <c r="R86" s="105" t="e">
        <f t="shared" ca="1" si="0"/>
        <v>#NAME?</v>
      </c>
      <c r="S86" s="99" t="e">
        <f t="shared" ca="1" si="1"/>
        <v>#NAME?</v>
      </c>
      <c r="T86" s="199" t="e">
        <f t="array" aca="1" ref="T86" ca="1">IF(OR(R86="",S86=""),"",INDEX('Z8 TARGET ENH'!$F$6:$EO$145,_xludf.XMATCH(R86,'Z8 TARGET ENH'!$B$6:$B$145),_xludf.XMATCH(S86,'Z8 TARGET ENH'!$F$2:$EO$2)))</f>
        <v>#NAME?</v>
      </c>
      <c r="U86" s="99" t="str">
        <f>IF(E86="","",VLOOKUP(H86,'Z8 TARGET ENH'!$FH$7:$FJ$38,2,FALSE))</f>
        <v/>
      </c>
      <c r="V86" s="202" t="str">
        <f>IF(E86="","",VLOOKUP(H86,'Z8 TARGET ENH'!$FH$7:$FJ$38,3,FALSE))</f>
        <v/>
      </c>
      <c r="W86" s="203" t="str">
        <f t="shared" si="2"/>
        <v/>
      </c>
      <c r="X86" s="204"/>
      <c r="Y86" s="72"/>
      <c r="Z86" s="72">
        <f t="shared" si="3"/>
        <v>0</v>
      </c>
      <c r="AA86" s="72"/>
      <c r="AB86" s="72"/>
      <c r="AC86" s="72"/>
      <c r="AD86" s="72"/>
      <c r="AE86" s="72"/>
      <c r="AF86" s="72"/>
      <c r="AG86" s="72"/>
      <c r="AH86" s="72"/>
      <c r="AI86" s="72"/>
      <c r="AJ86" s="72"/>
      <c r="AK86" s="72"/>
      <c r="AL86" s="72"/>
      <c r="AM86" s="72"/>
      <c r="AN86" s="72"/>
      <c r="AO86" s="72"/>
      <c r="AP86" s="72"/>
      <c r="AQ86" s="72"/>
      <c r="AR86" s="72"/>
      <c r="AS86" s="72"/>
      <c r="AT86" s="72"/>
    </row>
    <row r="87" spans="1:46" ht="30" customHeight="1" x14ac:dyDescent="0.2">
      <c r="A87" s="72"/>
      <c r="B87" s="72"/>
      <c r="C87" s="72"/>
      <c r="D87" s="194">
        <f>'A1 Baseline - Terrestrial'!D88</f>
        <v>81</v>
      </c>
      <c r="E87" s="85" t="str">
        <f>IF(OR('B1 Baseline - FW'!E88="",'B1 Baseline - FW'!O88=0), "",'B1 Baseline - FW'!E88)</f>
        <v/>
      </c>
      <c r="F87" s="195" t="str">
        <f>IF(E87="","",'B1 Baseline - FW'!H88)</f>
        <v/>
      </c>
      <c r="G87" s="196" t="str">
        <f>IF(E87="","",'B1 Baseline - FW'!J88)</f>
        <v/>
      </c>
      <c r="H87" s="197"/>
      <c r="I87" s="205"/>
      <c r="J87" s="199" t="str">
        <f>IF(E87="","",IF(AND(E87=H87,G87&gt;=P87),"Error - No Enhancement",IF(AND(E87=H87,G87&lt;P87),"Acceptable",IF(F87&gt;N87,"Trading Down - Unacceptable Change",IF(F87=N87,"Error - No Enhancement",'B1 Baseline - FW'!G88&amp;" - "&amp;IFERROR(VLOOKUP(H87,'Z1 HAB CLASS'!$D$4:$E$45,2,FALSE),""))))))</f>
        <v/>
      </c>
      <c r="K87" s="99" t="str">
        <f>IF(E87="","",IF(AND(E87=H87, G87&gt;=P87), "Error - No Enhancement", IF(AND(E87=H87,G87&lt;P87), 'B1 Baseline - FW'!I88&amp;" - "&amp;'B3 Enhancement - FW'!O87, IF(F87&gt;N87, "Trading Down - Unacceptable Change", IF(AND(F87=N87, G87=P87), "Error - No Enhancement", IF(AND(F87=N87, G87&gt;P87), "Error - Cannot reduce condition", IF(AND(E87&lt;&gt;H87,F87&lt;N87),"Lower Distinctiveness Habitat"&amp;" - "&amp;O87, 'B1 Baseline - FW'!I88&amp;" - "&amp;'B3 Enhancement - FW'!O87)))))))</f>
        <v/>
      </c>
      <c r="L87" s="200" t="str">
        <f>IF(E87="","",'B1 Baseline - FW'!O88)</f>
        <v/>
      </c>
      <c r="M87" s="195" t="str">
        <f>IFERROR(VLOOKUP(H87,'Z1 HAB CLASS'!$D$4:$E$45,2,FALSE)," ")</f>
        <v xml:space="preserve"> </v>
      </c>
      <c r="N87" s="105" t="str">
        <f>IFERROR(VLOOKUP(M87,'Z1 HAB CLASS'!$L$3:$N$9,2,FALSE)," ")</f>
        <v xml:space="preserve"> </v>
      </c>
      <c r="O87" s="201"/>
      <c r="P87" s="196" t="str">
        <f>IFERROR(VLOOKUP(O87,'Z3 CONDITION VALUE'!$A$3:$B$5,2,FALSE)," ")</f>
        <v xml:space="preserve"> </v>
      </c>
      <c r="Q87" s="202" t="str">
        <f>IF(OR('B1 Baseline - FW'!E88="", 'B1 Baseline - FW'!O88=0),"",'B1 Baseline - FW'!I88&amp;"")</f>
        <v/>
      </c>
      <c r="R87" s="105" t="e">
        <f t="shared" ca="1" si="0"/>
        <v>#NAME?</v>
      </c>
      <c r="S87" s="99" t="e">
        <f t="shared" ca="1" si="1"/>
        <v>#NAME?</v>
      </c>
      <c r="T87" s="199" t="e">
        <f t="array" aca="1" ref="T87" ca="1">IF(OR(R87="",S87=""),"",INDEX('Z8 TARGET ENH'!$F$6:$EO$145,_xludf.XMATCH(R87,'Z8 TARGET ENH'!$B$6:$B$145),_xludf.XMATCH(S87,'Z8 TARGET ENH'!$F$2:$EO$2)))</f>
        <v>#NAME?</v>
      </c>
      <c r="U87" s="99" t="str">
        <f>IF(E87="","",VLOOKUP(H87,'Z8 TARGET ENH'!$FH$7:$FJ$38,2,FALSE))</f>
        <v/>
      </c>
      <c r="V87" s="202" t="str">
        <f>IF(E87="","",VLOOKUP(H87,'Z8 TARGET ENH'!$FH$7:$FJ$38,3,FALSE))</f>
        <v/>
      </c>
      <c r="W87" s="203" t="str">
        <f t="shared" si="2"/>
        <v/>
      </c>
      <c r="X87" s="204"/>
      <c r="Y87" s="72"/>
      <c r="Z87" s="72">
        <f t="shared" si="3"/>
        <v>0</v>
      </c>
      <c r="AA87" s="72"/>
      <c r="AB87" s="72"/>
      <c r="AC87" s="72"/>
      <c r="AD87" s="72"/>
      <c r="AE87" s="72"/>
      <c r="AF87" s="72"/>
      <c r="AG87" s="72"/>
      <c r="AH87" s="72"/>
      <c r="AI87" s="72"/>
      <c r="AJ87" s="72"/>
      <c r="AK87" s="72"/>
      <c r="AL87" s="72"/>
      <c r="AM87" s="72"/>
      <c r="AN87" s="72"/>
      <c r="AO87" s="72"/>
      <c r="AP87" s="72"/>
      <c r="AQ87" s="72"/>
      <c r="AR87" s="72"/>
      <c r="AS87" s="72"/>
      <c r="AT87" s="72"/>
    </row>
    <row r="88" spans="1:46" ht="30" customHeight="1" x14ac:dyDescent="0.2">
      <c r="A88" s="72"/>
      <c r="B88" s="72"/>
      <c r="C88" s="72"/>
      <c r="D88" s="194">
        <f>'A1 Baseline - Terrestrial'!D89</f>
        <v>82</v>
      </c>
      <c r="E88" s="85" t="str">
        <f>IF(OR('B1 Baseline - FW'!E89="",'B1 Baseline - FW'!O89=0), "",'B1 Baseline - FW'!E89)</f>
        <v/>
      </c>
      <c r="F88" s="195" t="str">
        <f>IF(E88="","",'B1 Baseline - FW'!H89)</f>
        <v/>
      </c>
      <c r="G88" s="196" t="str">
        <f>IF(E88="","",'B1 Baseline - FW'!J89)</f>
        <v/>
      </c>
      <c r="H88" s="197"/>
      <c r="I88" s="205"/>
      <c r="J88" s="199" t="str">
        <f>IF(E88="","",IF(AND(E88=H88,G88&gt;=P88),"Error - No Enhancement",IF(AND(E88=H88,G88&lt;P88),"Acceptable",IF(F88&gt;N88,"Trading Down - Unacceptable Change",IF(F88=N88,"Error - No Enhancement",'B1 Baseline - FW'!G89&amp;" - "&amp;IFERROR(VLOOKUP(H88,'Z1 HAB CLASS'!$D$4:$E$45,2,FALSE),""))))))</f>
        <v/>
      </c>
      <c r="K88" s="99" t="str">
        <f>IF(E88="","",IF(AND(E88=H88, G88&gt;=P88), "Error - No Enhancement", IF(AND(E88=H88,G88&lt;P88), 'B1 Baseline - FW'!I89&amp;" - "&amp;'B3 Enhancement - FW'!O88, IF(F88&gt;N88, "Trading Down - Unacceptable Change", IF(AND(F88=N88, G88=P88), "Error - No Enhancement", IF(AND(F88=N88, G88&gt;P88), "Error - Cannot reduce condition", IF(AND(E88&lt;&gt;H88,F88&lt;N88),"Lower Distinctiveness Habitat"&amp;" - "&amp;O88, 'B1 Baseline - FW'!I89&amp;" - "&amp;'B3 Enhancement - FW'!O88)))))))</f>
        <v/>
      </c>
      <c r="L88" s="200" t="str">
        <f>IF(E88="","",'B1 Baseline - FW'!O89)</f>
        <v/>
      </c>
      <c r="M88" s="195" t="str">
        <f>IFERROR(VLOOKUP(H88,'Z1 HAB CLASS'!$D$4:$E$45,2,FALSE)," ")</f>
        <v xml:space="preserve"> </v>
      </c>
      <c r="N88" s="105" t="str">
        <f>IFERROR(VLOOKUP(M88,'Z1 HAB CLASS'!$L$3:$N$9,2,FALSE)," ")</f>
        <v xml:space="preserve"> </v>
      </c>
      <c r="O88" s="201"/>
      <c r="P88" s="196" t="str">
        <f>IFERROR(VLOOKUP(O88,'Z3 CONDITION VALUE'!$A$3:$B$5,2,FALSE)," ")</f>
        <v xml:space="preserve"> </v>
      </c>
      <c r="Q88" s="202" t="str">
        <f>IF(OR('B1 Baseline - FW'!E89="", 'B1 Baseline - FW'!O89=0),"",'B1 Baseline - FW'!I89&amp;"")</f>
        <v/>
      </c>
      <c r="R88" s="105" t="e">
        <f t="shared" ca="1" si="0"/>
        <v>#NAME?</v>
      </c>
      <c r="S88" s="99" t="e">
        <f t="shared" ca="1" si="1"/>
        <v>#NAME?</v>
      </c>
      <c r="T88" s="199" t="e">
        <f t="array" aca="1" ref="T88" ca="1">IF(OR(R88="",S88=""),"",INDEX('Z8 TARGET ENH'!$F$6:$EO$145,_xludf.XMATCH(R88,'Z8 TARGET ENH'!$B$6:$B$145),_xludf.XMATCH(S88,'Z8 TARGET ENH'!$F$2:$EO$2)))</f>
        <v>#NAME?</v>
      </c>
      <c r="U88" s="99" t="str">
        <f>IF(E88="","",VLOOKUP(H88,'Z8 TARGET ENH'!$FH$7:$FJ$38,2,FALSE))</f>
        <v/>
      </c>
      <c r="V88" s="202" t="str">
        <f>IF(E88="","",VLOOKUP(H88,'Z8 TARGET ENH'!$FH$7:$FJ$38,3,FALSE))</f>
        <v/>
      </c>
      <c r="W88" s="203" t="str">
        <f t="shared" si="2"/>
        <v/>
      </c>
      <c r="X88" s="204"/>
      <c r="Y88" s="72"/>
      <c r="Z88" s="72">
        <f t="shared" si="3"/>
        <v>0</v>
      </c>
      <c r="AA88" s="72"/>
      <c r="AB88" s="72"/>
      <c r="AC88" s="72"/>
      <c r="AD88" s="72"/>
      <c r="AE88" s="72"/>
      <c r="AF88" s="72"/>
      <c r="AG88" s="72"/>
      <c r="AH88" s="72"/>
      <c r="AI88" s="72"/>
      <c r="AJ88" s="72"/>
      <c r="AK88" s="72"/>
      <c r="AL88" s="72"/>
      <c r="AM88" s="72"/>
      <c r="AN88" s="72"/>
      <c r="AO88" s="72"/>
      <c r="AP88" s="72"/>
      <c r="AQ88" s="72"/>
      <c r="AR88" s="72"/>
      <c r="AS88" s="72"/>
      <c r="AT88" s="72"/>
    </row>
    <row r="89" spans="1:46" ht="30" customHeight="1" x14ac:dyDescent="0.2">
      <c r="A89" s="72"/>
      <c r="B89" s="72"/>
      <c r="C89" s="72"/>
      <c r="D89" s="194">
        <f>'A1 Baseline - Terrestrial'!D90</f>
        <v>83</v>
      </c>
      <c r="E89" s="85" t="str">
        <f>IF(OR('B1 Baseline - FW'!E90="",'B1 Baseline - FW'!O90=0), "",'B1 Baseline - FW'!E90)</f>
        <v/>
      </c>
      <c r="F89" s="195" t="str">
        <f>IF(E89="","",'B1 Baseline - FW'!H90)</f>
        <v/>
      </c>
      <c r="G89" s="196" t="str">
        <f>IF(E89="","",'B1 Baseline - FW'!J90)</f>
        <v/>
      </c>
      <c r="H89" s="197"/>
      <c r="I89" s="205"/>
      <c r="J89" s="199" t="str">
        <f>IF(E89="","",IF(AND(E89=H89,G89&gt;=P89),"Error - No Enhancement",IF(AND(E89=H89,G89&lt;P89),"Acceptable",IF(F89&gt;N89,"Trading Down - Unacceptable Change",IF(F89=N89,"Error - No Enhancement",'B1 Baseline - FW'!G90&amp;" - "&amp;IFERROR(VLOOKUP(H89,'Z1 HAB CLASS'!$D$4:$E$45,2,FALSE),""))))))</f>
        <v/>
      </c>
      <c r="K89" s="99" t="str">
        <f>IF(E89="","",IF(AND(E89=H89, G89&gt;=P89), "Error - No Enhancement", IF(AND(E89=H89,G89&lt;P89), 'B1 Baseline - FW'!I90&amp;" - "&amp;'B3 Enhancement - FW'!O89, IF(F89&gt;N89, "Trading Down - Unacceptable Change", IF(AND(F89=N89, G89=P89), "Error - No Enhancement", IF(AND(F89=N89, G89&gt;P89), "Error - Cannot reduce condition", IF(AND(E89&lt;&gt;H89,F89&lt;N89),"Lower Distinctiveness Habitat"&amp;" - "&amp;O89, 'B1 Baseline - FW'!I90&amp;" - "&amp;'B3 Enhancement - FW'!O89)))))))</f>
        <v/>
      </c>
      <c r="L89" s="200" t="str">
        <f>IF(E89="","",'B1 Baseline - FW'!O90)</f>
        <v/>
      </c>
      <c r="M89" s="195" t="str">
        <f>IFERROR(VLOOKUP(H89,'Z1 HAB CLASS'!$D$4:$E$45,2,FALSE)," ")</f>
        <v xml:space="preserve"> </v>
      </c>
      <c r="N89" s="105" t="str">
        <f>IFERROR(VLOOKUP(M89,'Z1 HAB CLASS'!$L$3:$N$9,2,FALSE)," ")</f>
        <v xml:space="preserve"> </v>
      </c>
      <c r="O89" s="201"/>
      <c r="P89" s="196" t="str">
        <f>IFERROR(VLOOKUP(O89,'Z3 CONDITION VALUE'!$A$3:$B$5,2,FALSE)," ")</f>
        <v xml:space="preserve"> </v>
      </c>
      <c r="Q89" s="202" t="str">
        <f>IF(OR('B1 Baseline - FW'!E90="", 'B1 Baseline - FW'!O90=0),"",'B1 Baseline - FW'!I90&amp;"")</f>
        <v/>
      </c>
      <c r="R89" s="105" t="e">
        <f t="shared" ca="1" si="0"/>
        <v>#NAME?</v>
      </c>
      <c r="S89" s="99" t="e">
        <f t="shared" ca="1" si="1"/>
        <v>#NAME?</v>
      </c>
      <c r="T89" s="199" t="e">
        <f t="array" aca="1" ref="T89" ca="1">IF(OR(R89="",S89=""),"",INDEX('Z8 TARGET ENH'!$F$6:$EO$145,_xludf.XMATCH(R89,'Z8 TARGET ENH'!$B$6:$B$145),_xludf.XMATCH(S89,'Z8 TARGET ENH'!$F$2:$EO$2)))</f>
        <v>#NAME?</v>
      </c>
      <c r="U89" s="99" t="str">
        <f>IF(E89="","",VLOOKUP(H89,'Z8 TARGET ENH'!$FH$7:$FJ$38,2,FALSE))</f>
        <v/>
      </c>
      <c r="V89" s="202" t="str">
        <f>IF(E89="","",VLOOKUP(H89,'Z8 TARGET ENH'!$FH$7:$FJ$38,3,FALSE))</f>
        <v/>
      </c>
      <c r="W89" s="203" t="str">
        <f t="shared" si="2"/>
        <v/>
      </c>
      <c r="X89" s="204"/>
      <c r="Y89" s="72"/>
      <c r="Z89" s="72">
        <f t="shared" si="3"/>
        <v>0</v>
      </c>
      <c r="AA89" s="72"/>
      <c r="AB89" s="72"/>
      <c r="AC89" s="72"/>
      <c r="AD89" s="72"/>
      <c r="AE89" s="72"/>
      <c r="AF89" s="72"/>
      <c r="AG89" s="72"/>
      <c r="AH89" s="72"/>
      <c r="AI89" s="72"/>
      <c r="AJ89" s="72"/>
      <c r="AK89" s="72"/>
      <c r="AL89" s="72"/>
      <c r="AM89" s="72"/>
      <c r="AN89" s="72"/>
      <c r="AO89" s="72"/>
      <c r="AP89" s="72"/>
      <c r="AQ89" s="72"/>
      <c r="AR89" s="72"/>
      <c r="AS89" s="72"/>
      <c r="AT89" s="72"/>
    </row>
    <row r="90" spans="1:46" ht="30" customHeight="1" x14ac:dyDescent="0.2">
      <c r="A90" s="72"/>
      <c r="B90" s="72"/>
      <c r="C90" s="72"/>
      <c r="D90" s="194">
        <f>'A1 Baseline - Terrestrial'!D91</f>
        <v>84</v>
      </c>
      <c r="E90" s="85" t="str">
        <f>IF(OR('B1 Baseline - FW'!E91="",'B1 Baseline - FW'!O91=0), "",'B1 Baseline - FW'!E91)</f>
        <v/>
      </c>
      <c r="F90" s="195" t="str">
        <f>IF(E90="","",'B1 Baseline - FW'!H91)</f>
        <v/>
      </c>
      <c r="G90" s="196" t="str">
        <f>IF(E90="","",'B1 Baseline - FW'!J91)</f>
        <v/>
      </c>
      <c r="H90" s="197"/>
      <c r="I90" s="205"/>
      <c r="J90" s="199" t="str">
        <f>IF(E90="","",IF(AND(E90=H90,G90&gt;=P90),"Error - No Enhancement",IF(AND(E90=H90,G90&lt;P90),"Acceptable",IF(F90&gt;N90,"Trading Down - Unacceptable Change",IF(F90=N90,"Error - No Enhancement",'B1 Baseline - FW'!G91&amp;" - "&amp;IFERROR(VLOOKUP(H90,'Z1 HAB CLASS'!$D$4:$E$45,2,FALSE),""))))))</f>
        <v/>
      </c>
      <c r="K90" s="99" t="str">
        <f>IF(E90="","",IF(AND(E90=H90, G90&gt;=P90), "Error - No Enhancement", IF(AND(E90=H90,G90&lt;P90), 'B1 Baseline - FW'!I91&amp;" - "&amp;'B3 Enhancement - FW'!O90, IF(F90&gt;N90, "Trading Down - Unacceptable Change", IF(AND(F90=N90, G90=P90), "Error - No Enhancement", IF(AND(F90=N90, G90&gt;P90), "Error - Cannot reduce condition", IF(AND(E90&lt;&gt;H90,F90&lt;N90),"Lower Distinctiveness Habitat"&amp;" - "&amp;O90, 'B1 Baseline - FW'!I91&amp;" - "&amp;'B3 Enhancement - FW'!O90)))))))</f>
        <v/>
      </c>
      <c r="L90" s="200" t="str">
        <f>IF(E90="","",'B1 Baseline - FW'!O91)</f>
        <v/>
      </c>
      <c r="M90" s="195" t="str">
        <f>IFERROR(VLOOKUP(H90,'Z1 HAB CLASS'!$D$4:$E$45,2,FALSE)," ")</f>
        <v xml:space="preserve"> </v>
      </c>
      <c r="N90" s="105" t="str">
        <f>IFERROR(VLOOKUP(M90,'Z1 HAB CLASS'!$L$3:$N$9,2,FALSE)," ")</f>
        <v xml:space="preserve"> </v>
      </c>
      <c r="O90" s="201"/>
      <c r="P90" s="196" t="str">
        <f>IFERROR(VLOOKUP(O90,'Z3 CONDITION VALUE'!$A$3:$B$5,2,FALSE)," ")</f>
        <v xml:space="preserve"> </v>
      </c>
      <c r="Q90" s="202" t="str">
        <f>IF(OR('B1 Baseline - FW'!E91="", 'B1 Baseline - FW'!O91=0),"",'B1 Baseline - FW'!I91&amp;"")</f>
        <v/>
      </c>
      <c r="R90" s="105" t="e">
        <f t="shared" ca="1" si="0"/>
        <v>#NAME?</v>
      </c>
      <c r="S90" s="99" t="e">
        <f t="shared" ca="1" si="1"/>
        <v>#NAME?</v>
      </c>
      <c r="T90" s="199" t="e">
        <f t="array" aca="1" ref="T90" ca="1">IF(OR(R90="",S90=""),"",INDEX('Z8 TARGET ENH'!$F$6:$EO$145,_xludf.XMATCH(R90,'Z8 TARGET ENH'!$B$6:$B$145),_xludf.XMATCH(S90,'Z8 TARGET ENH'!$F$2:$EO$2)))</f>
        <v>#NAME?</v>
      </c>
      <c r="U90" s="99" t="str">
        <f>IF(E90="","",VLOOKUP(H90,'Z8 TARGET ENH'!$FH$7:$FJ$38,2,FALSE))</f>
        <v/>
      </c>
      <c r="V90" s="202" t="str">
        <f>IF(E90="","",VLOOKUP(H90,'Z8 TARGET ENH'!$FH$7:$FJ$38,3,FALSE))</f>
        <v/>
      </c>
      <c r="W90" s="203" t="str">
        <f t="shared" si="2"/>
        <v/>
      </c>
      <c r="X90" s="204"/>
      <c r="Y90" s="72"/>
      <c r="Z90" s="72">
        <f t="shared" si="3"/>
        <v>0</v>
      </c>
      <c r="AA90" s="72"/>
      <c r="AB90" s="72"/>
      <c r="AC90" s="72"/>
      <c r="AD90" s="72"/>
      <c r="AE90" s="72"/>
      <c r="AF90" s="72"/>
      <c r="AG90" s="72"/>
      <c r="AH90" s="72"/>
      <c r="AI90" s="72"/>
      <c r="AJ90" s="72"/>
      <c r="AK90" s="72"/>
      <c r="AL90" s="72"/>
      <c r="AM90" s="72"/>
      <c r="AN90" s="72"/>
      <c r="AO90" s="72"/>
      <c r="AP90" s="72"/>
      <c r="AQ90" s="72"/>
      <c r="AR90" s="72"/>
      <c r="AS90" s="72"/>
      <c r="AT90" s="72"/>
    </row>
    <row r="91" spans="1:46" ht="30" customHeight="1" x14ac:dyDescent="0.2">
      <c r="A91" s="72"/>
      <c r="B91" s="72"/>
      <c r="C91" s="72"/>
      <c r="D91" s="194">
        <f>'A1 Baseline - Terrestrial'!D92</f>
        <v>85</v>
      </c>
      <c r="E91" s="85" t="str">
        <f>IF(OR('B1 Baseline - FW'!E92="",'B1 Baseline - FW'!O92=0), "",'B1 Baseline - FW'!E92)</f>
        <v/>
      </c>
      <c r="F91" s="195" t="str">
        <f>IF(E91="","",'B1 Baseline - FW'!H92)</f>
        <v/>
      </c>
      <c r="G91" s="196" t="str">
        <f>IF(E91="","",'B1 Baseline - FW'!J92)</f>
        <v/>
      </c>
      <c r="H91" s="197"/>
      <c r="I91" s="205"/>
      <c r="J91" s="199" t="str">
        <f>IF(E91="","",IF(AND(E91=H91,G91&gt;=P91),"Error - No Enhancement",IF(AND(E91=H91,G91&lt;P91),"Acceptable",IF(F91&gt;N91,"Trading Down - Unacceptable Change",IF(F91=N91,"Error - No Enhancement",'B1 Baseline - FW'!G92&amp;" - "&amp;IFERROR(VLOOKUP(H91,'Z1 HAB CLASS'!$D$4:$E$45,2,FALSE),""))))))</f>
        <v/>
      </c>
      <c r="K91" s="99" t="str">
        <f>IF(E91="","",IF(AND(E91=H91, G91&gt;=P91), "Error - No Enhancement", IF(AND(E91=H91,G91&lt;P91), 'B1 Baseline - FW'!I92&amp;" - "&amp;'B3 Enhancement - FW'!O91, IF(F91&gt;N91, "Trading Down - Unacceptable Change", IF(AND(F91=N91, G91=P91), "Error - No Enhancement", IF(AND(F91=N91, G91&gt;P91), "Error - Cannot reduce condition", IF(AND(E91&lt;&gt;H91,F91&lt;N91),"Lower Distinctiveness Habitat"&amp;" - "&amp;O91, 'B1 Baseline - FW'!I92&amp;" - "&amp;'B3 Enhancement - FW'!O91)))))))</f>
        <v/>
      </c>
      <c r="L91" s="200" t="str">
        <f>IF(E91="","",'B1 Baseline - FW'!O92)</f>
        <v/>
      </c>
      <c r="M91" s="195" t="str">
        <f>IFERROR(VLOOKUP(H91,'Z1 HAB CLASS'!$D$4:$E$45,2,FALSE)," ")</f>
        <v xml:space="preserve"> </v>
      </c>
      <c r="N91" s="105" t="str">
        <f>IFERROR(VLOOKUP(M91,'Z1 HAB CLASS'!$L$3:$N$9,2,FALSE)," ")</f>
        <v xml:space="preserve"> </v>
      </c>
      <c r="O91" s="201"/>
      <c r="P91" s="196" t="str">
        <f>IFERROR(VLOOKUP(O91,'Z3 CONDITION VALUE'!$A$3:$B$5,2,FALSE)," ")</f>
        <v xml:space="preserve"> </v>
      </c>
      <c r="Q91" s="202" t="str">
        <f>IF(OR('B1 Baseline - FW'!E92="", 'B1 Baseline - FW'!O92=0),"",'B1 Baseline - FW'!I92&amp;"")</f>
        <v/>
      </c>
      <c r="R91" s="105" t="e">
        <f t="shared" ca="1" si="0"/>
        <v>#NAME?</v>
      </c>
      <c r="S91" s="99" t="e">
        <f t="shared" ca="1" si="1"/>
        <v>#NAME?</v>
      </c>
      <c r="T91" s="199" t="e">
        <f t="array" aca="1" ref="T91" ca="1">IF(OR(R91="",S91=""),"",INDEX('Z8 TARGET ENH'!$F$6:$EO$145,_xludf.XMATCH(R91,'Z8 TARGET ENH'!$B$6:$B$145),_xludf.XMATCH(S91,'Z8 TARGET ENH'!$F$2:$EO$2)))</f>
        <v>#NAME?</v>
      </c>
      <c r="U91" s="99" t="str">
        <f>IF(E91="","",VLOOKUP(H91,'Z8 TARGET ENH'!$FH$7:$FJ$38,2,FALSE))</f>
        <v/>
      </c>
      <c r="V91" s="202" t="str">
        <f>IF(E91="","",VLOOKUP(H91,'Z8 TARGET ENH'!$FH$7:$FJ$38,3,FALSE))</f>
        <v/>
      </c>
      <c r="W91" s="203" t="str">
        <f t="shared" si="2"/>
        <v/>
      </c>
      <c r="X91" s="204"/>
      <c r="Y91" s="72"/>
      <c r="Z91" s="72">
        <f t="shared" si="3"/>
        <v>0</v>
      </c>
      <c r="AA91" s="72"/>
      <c r="AB91" s="72"/>
      <c r="AC91" s="72"/>
      <c r="AD91" s="72"/>
      <c r="AE91" s="72"/>
      <c r="AF91" s="72"/>
      <c r="AG91" s="72"/>
      <c r="AH91" s="72"/>
      <c r="AI91" s="72"/>
      <c r="AJ91" s="72"/>
      <c r="AK91" s="72"/>
      <c r="AL91" s="72"/>
      <c r="AM91" s="72"/>
      <c r="AN91" s="72"/>
      <c r="AO91" s="72"/>
      <c r="AP91" s="72"/>
      <c r="AQ91" s="72"/>
      <c r="AR91" s="72"/>
      <c r="AS91" s="72"/>
      <c r="AT91" s="72"/>
    </row>
    <row r="92" spans="1:46" ht="30" customHeight="1" x14ac:dyDescent="0.2">
      <c r="A92" s="72"/>
      <c r="B92" s="72"/>
      <c r="C92" s="72"/>
      <c r="D92" s="194">
        <f>'A1 Baseline - Terrestrial'!D93</f>
        <v>86</v>
      </c>
      <c r="E92" s="85" t="str">
        <f>IF(OR('B1 Baseline - FW'!E93="",'B1 Baseline - FW'!O93=0), "",'B1 Baseline - FW'!E93)</f>
        <v/>
      </c>
      <c r="F92" s="195" t="str">
        <f>IF(E92="","",'B1 Baseline - FW'!H93)</f>
        <v/>
      </c>
      <c r="G92" s="196" t="str">
        <f>IF(E92="","",'B1 Baseline - FW'!J93)</f>
        <v/>
      </c>
      <c r="H92" s="197"/>
      <c r="I92" s="205"/>
      <c r="J92" s="199" t="str">
        <f>IF(E92="","",IF(AND(E92=H92,G92&gt;=P92),"Error - No Enhancement",IF(AND(E92=H92,G92&lt;P92),"Acceptable",IF(F92&gt;N92,"Trading Down - Unacceptable Change",IF(F92=N92,"Error - No Enhancement",'B1 Baseline - FW'!G93&amp;" - "&amp;IFERROR(VLOOKUP(H92,'Z1 HAB CLASS'!$D$4:$E$45,2,FALSE),""))))))</f>
        <v/>
      </c>
      <c r="K92" s="99" t="str">
        <f>IF(E92="","",IF(AND(E92=H92, G92&gt;=P92), "Error - No Enhancement", IF(AND(E92=H92,G92&lt;P92), 'B1 Baseline - FW'!I93&amp;" - "&amp;'B3 Enhancement - FW'!O92, IF(F92&gt;N92, "Trading Down - Unacceptable Change", IF(AND(F92=N92, G92=P92), "Error - No Enhancement", IF(AND(F92=N92, G92&gt;P92), "Error - Cannot reduce condition", IF(AND(E92&lt;&gt;H92,F92&lt;N92),"Lower Distinctiveness Habitat"&amp;" - "&amp;O92, 'B1 Baseline - FW'!I93&amp;" - "&amp;'B3 Enhancement - FW'!O92)))))))</f>
        <v/>
      </c>
      <c r="L92" s="200" t="str">
        <f>IF(E92="","",'B1 Baseline - FW'!O93)</f>
        <v/>
      </c>
      <c r="M92" s="195" t="str">
        <f>IFERROR(VLOOKUP(H92,'Z1 HAB CLASS'!$D$4:$E$45,2,FALSE)," ")</f>
        <v xml:space="preserve"> </v>
      </c>
      <c r="N92" s="105" t="str">
        <f>IFERROR(VLOOKUP(M92,'Z1 HAB CLASS'!$L$3:$N$9,2,FALSE)," ")</f>
        <v xml:space="preserve"> </v>
      </c>
      <c r="O92" s="201"/>
      <c r="P92" s="196" t="str">
        <f>IFERROR(VLOOKUP(O92,'Z3 CONDITION VALUE'!$A$3:$B$5,2,FALSE)," ")</f>
        <v xml:space="preserve"> </v>
      </c>
      <c r="Q92" s="202" t="str">
        <f>IF(OR('B1 Baseline - FW'!E93="", 'B1 Baseline - FW'!O93=0),"",'B1 Baseline - FW'!I93&amp;"")</f>
        <v/>
      </c>
      <c r="R92" s="105" t="e">
        <f t="shared" ca="1" si="0"/>
        <v>#NAME?</v>
      </c>
      <c r="S92" s="99" t="e">
        <f t="shared" ca="1" si="1"/>
        <v>#NAME?</v>
      </c>
      <c r="T92" s="199" t="e">
        <f t="array" aca="1" ref="T92" ca="1">IF(OR(R92="",S92=""),"",INDEX('Z8 TARGET ENH'!$F$6:$EO$145,_xludf.XMATCH(R92,'Z8 TARGET ENH'!$B$6:$B$145),_xludf.XMATCH(S92,'Z8 TARGET ENH'!$F$2:$EO$2)))</f>
        <v>#NAME?</v>
      </c>
      <c r="U92" s="99" t="str">
        <f>IF(E92="","",VLOOKUP(H92,'Z8 TARGET ENH'!$FH$7:$FJ$38,2,FALSE))</f>
        <v/>
      </c>
      <c r="V92" s="202" t="str">
        <f>IF(E92="","",VLOOKUP(H92,'Z8 TARGET ENH'!$FH$7:$FJ$38,3,FALSE))</f>
        <v/>
      </c>
      <c r="W92" s="203" t="str">
        <f t="shared" si="2"/>
        <v/>
      </c>
      <c r="X92" s="204"/>
      <c r="Y92" s="72"/>
      <c r="Z92" s="72">
        <f t="shared" si="3"/>
        <v>0</v>
      </c>
      <c r="AA92" s="72"/>
      <c r="AB92" s="72"/>
      <c r="AC92" s="72"/>
      <c r="AD92" s="72"/>
      <c r="AE92" s="72"/>
      <c r="AF92" s="72"/>
      <c r="AG92" s="72"/>
      <c r="AH92" s="72"/>
      <c r="AI92" s="72"/>
      <c r="AJ92" s="72"/>
      <c r="AK92" s="72"/>
      <c r="AL92" s="72"/>
      <c r="AM92" s="72"/>
      <c r="AN92" s="72"/>
      <c r="AO92" s="72"/>
      <c r="AP92" s="72"/>
      <c r="AQ92" s="72"/>
      <c r="AR92" s="72"/>
      <c r="AS92" s="72"/>
      <c r="AT92" s="72"/>
    </row>
    <row r="93" spans="1:46" ht="30" customHeight="1" x14ac:dyDescent="0.2">
      <c r="A93" s="72"/>
      <c r="B93" s="72"/>
      <c r="C93" s="72"/>
      <c r="D93" s="194">
        <f>'A1 Baseline - Terrestrial'!D94</f>
        <v>87</v>
      </c>
      <c r="E93" s="85" t="str">
        <f>IF(OR('B1 Baseline - FW'!E94="",'B1 Baseline - FW'!O94=0), "",'B1 Baseline - FW'!E94)</f>
        <v/>
      </c>
      <c r="F93" s="195" t="str">
        <f>IF(E93="","",'B1 Baseline - FW'!H94)</f>
        <v/>
      </c>
      <c r="G93" s="196" t="str">
        <f>IF(E93="","",'B1 Baseline - FW'!J94)</f>
        <v/>
      </c>
      <c r="H93" s="197"/>
      <c r="I93" s="205"/>
      <c r="J93" s="199" t="str">
        <f>IF(E93="","",IF(AND(E93=H93,G93&gt;=P93),"Error - No Enhancement",IF(AND(E93=H93,G93&lt;P93),"Acceptable",IF(F93&gt;N93,"Trading Down - Unacceptable Change",IF(F93=N93,"Error - No Enhancement",'B1 Baseline - FW'!G94&amp;" - "&amp;IFERROR(VLOOKUP(H93,'Z1 HAB CLASS'!$D$4:$E$45,2,FALSE),""))))))</f>
        <v/>
      </c>
      <c r="K93" s="99" t="str">
        <f>IF(E93="","",IF(AND(E93=H93, G93&gt;=P93), "Error - No Enhancement", IF(AND(E93=H93,G93&lt;P93), 'B1 Baseline - FW'!I94&amp;" - "&amp;'B3 Enhancement - FW'!O93, IF(F93&gt;N93, "Trading Down - Unacceptable Change", IF(AND(F93=N93, G93=P93), "Error - No Enhancement", IF(AND(F93=N93, G93&gt;P93), "Error - Cannot reduce condition", IF(AND(E93&lt;&gt;H93,F93&lt;N93),"Lower Distinctiveness Habitat"&amp;" - "&amp;O93, 'B1 Baseline - FW'!I94&amp;" - "&amp;'B3 Enhancement - FW'!O93)))))))</f>
        <v/>
      </c>
      <c r="L93" s="200" t="str">
        <f>IF(E93="","",'B1 Baseline - FW'!O94)</f>
        <v/>
      </c>
      <c r="M93" s="195" t="str">
        <f>IFERROR(VLOOKUP(H93,'Z1 HAB CLASS'!$D$4:$E$45,2,FALSE)," ")</f>
        <v xml:space="preserve"> </v>
      </c>
      <c r="N93" s="105" t="str">
        <f>IFERROR(VLOOKUP(M93,'Z1 HAB CLASS'!$L$3:$N$9,2,FALSE)," ")</f>
        <v xml:space="preserve"> </v>
      </c>
      <c r="O93" s="201"/>
      <c r="P93" s="196" t="str">
        <f>IFERROR(VLOOKUP(O93,'Z3 CONDITION VALUE'!$A$3:$B$5,2,FALSE)," ")</f>
        <v xml:space="preserve"> </v>
      </c>
      <c r="Q93" s="202" t="str">
        <f>IF(OR('B1 Baseline - FW'!E94="", 'B1 Baseline - FW'!O94=0),"",'B1 Baseline - FW'!I94&amp;"")</f>
        <v/>
      </c>
      <c r="R93" s="105" t="e">
        <f t="shared" ca="1" si="0"/>
        <v>#NAME?</v>
      </c>
      <c r="S93" s="99" t="e">
        <f t="shared" ca="1" si="1"/>
        <v>#NAME?</v>
      </c>
      <c r="T93" s="199" t="e">
        <f t="array" aca="1" ref="T93" ca="1">IF(OR(R93="",S93=""),"",INDEX('Z8 TARGET ENH'!$F$6:$EO$145,_xludf.XMATCH(R93,'Z8 TARGET ENH'!$B$6:$B$145),_xludf.XMATCH(S93,'Z8 TARGET ENH'!$F$2:$EO$2)))</f>
        <v>#NAME?</v>
      </c>
      <c r="U93" s="99" t="str">
        <f>IF(E93="","",VLOOKUP(H93,'Z8 TARGET ENH'!$FH$7:$FJ$38,2,FALSE))</f>
        <v/>
      </c>
      <c r="V93" s="202" t="str">
        <f>IF(E93="","",VLOOKUP(H93,'Z8 TARGET ENH'!$FH$7:$FJ$38,3,FALSE))</f>
        <v/>
      </c>
      <c r="W93" s="203" t="str">
        <f t="shared" si="2"/>
        <v/>
      </c>
      <c r="X93" s="204"/>
      <c r="Y93" s="72"/>
      <c r="Z93" s="72">
        <f t="shared" si="3"/>
        <v>0</v>
      </c>
      <c r="AA93" s="72"/>
      <c r="AB93" s="72"/>
      <c r="AC93" s="72"/>
      <c r="AD93" s="72"/>
      <c r="AE93" s="72"/>
      <c r="AF93" s="72"/>
      <c r="AG93" s="72"/>
      <c r="AH93" s="72"/>
      <c r="AI93" s="72"/>
      <c r="AJ93" s="72"/>
      <c r="AK93" s="72"/>
      <c r="AL93" s="72"/>
      <c r="AM93" s="72"/>
      <c r="AN93" s="72"/>
      <c r="AO93" s="72"/>
      <c r="AP93" s="72"/>
      <c r="AQ93" s="72"/>
      <c r="AR93" s="72"/>
      <c r="AS93" s="72"/>
      <c r="AT93" s="72"/>
    </row>
    <row r="94" spans="1:46" ht="30" customHeight="1" x14ac:dyDescent="0.2">
      <c r="A94" s="72"/>
      <c r="B94" s="72"/>
      <c r="C94" s="72"/>
      <c r="D94" s="194">
        <f>'A1 Baseline - Terrestrial'!D95</f>
        <v>88</v>
      </c>
      <c r="E94" s="85" t="str">
        <f>IF(OR('B1 Baseline - FW'!E95="",'B1 Baseline - FW'!O95=0), "",'B1 Baseline - FW'!E95)</f>
        <v/>
      </c>
      <c r="F94" s="195" t="str">
        <f>IF(E94="","",'B1 Baseline - FW'!H95)</f>
        <v/>
      </c>
      <c r="G94" s="196" t="str">
        <f>IF(E94="","",'B1 Baseline - FW'!J95)</f>
        <v/>
      </c>
      <c r="H94" s="197"/>
      <c r="I94" s="205"/>
      <c r="J94" s="199" t="str">
        <f>IF(E94="","",IF(AND(E94=H94,G94&gt;=P94),"Error - No Enhancement",IF(AND(E94=H94,G94&lt;P94),"Acceptable",IF(F94&gt;N94,"Trading Down - Unacceptable Change",IF(F94=N94,"Error - No Enhancement",'B1 Baseline - FW'!G95&amp;" - "&amp;IFERROR(VLOOKUP(H94,'Z1 HAB CLASS'!$D$4:$E$45,2,FALSE),""))))))</f>
        <v/>
      </c>
      <c r="K94" s="99" t="str">
        <f>IF(E94="","",IF(AND(E94=H94, G94&gt;=P94), "Error - No Enhancement", IF(AND(E94=H94,G94&lt;P94), 'B1 Baseline - FW'!I95&amp;" - "&amp;'B3 Enhancement - FW'!O94, IF(F94&gt;N94, "Trading Down - Unacceptable Change", IF(AND(F94=N94, G94=P94), "Error - No Enhancement", IF(AND(F94=N94, G94&gt;P94), "Error - Cannot reduce condition", IF(AND(E94&lt;&gt;H94,F94&lt;N94),"Lower Distinctiveness Habitat"&amp;" - "&amp;O94, 'B1 Baseline - FW'!I95&amp;" - "&amp;'B3 Enhancement - FW'!O94)))))))</f>
        <v/>
      </c>
      <c r="L94" s="200" t="str">
        <f>IF(E94="","",'B1 Baseline - FW'!O95)</f>
        <v/>
      </c>
      <c r="M94" s="195" t="str">
        <f>IFERROR(VLOOKUP(H94,'Z1 HAB CLASS'!$D$4:$E$45,2,FALSE)," ")</f>
        <v xml:space="preserve"> </v>
      </c>
      <c r="N94" s="105" t="str">
        <f>IFERROR(VLOOKUP(M94,'Z1 HAB CLASS'!$L$3:$N$9,2,FALSE)," ")</f>
        <v xml:space="preserve"> </v>
      </c>
      <c r="O94" s="201"/>
      <c r="P94" s="196" t="str">
        <f>IFERROR(VLOOKUP(O94,'Z3 CONDITION VALUE'!$A$3:$B$5,2,FALSE)," ")</f>
        <v xml:space="preserve"> </v>
      </c>
      <c r="Q94" s="202" t="str">
        <f>IF(OR('B1 Baseline - FW'!E95="", 'B1 Baseline - FW'!O95=0),"",'B1 Baseline - FW'!I95&amp;"")</f>
        <v/>
      </c>
      <c r="R94" s="105" t="e">
        <f t="shared" ca="1" si="0"/>
        <v>#NAME?</v>
      </c>
      <c r="S94" s="99" t="e">
        <f t="shared" ca="1" si="1"/>
        <v>#NAME?</v>
      </c>
      <c r="T94" s="199" t="e">
        <f t="array" aca="1" ref="T94" ca="1">IF(OR(R94="",S94=""),"",INDEX('Z8 TARGET ENH'!$F$6:$EO$145,_xludf.XMATCH(R94,'Z8 TARGET ENH'!$B$6:$B$145),_xludf.XMATCH(S94,'Z8 TARGET ENH'!$F$2:$EO$2)))</f>
        <v>#NAME?</v>
      </c>
      <c r="U94" s="99" t="str">
        <f>IF(E94="","",VLOOKUP(H94,'Z8 TARGET ENH'!$FH$7:$FJ$38,2,FALSE))</f>
        <v/>
      </c>
      <c r="V94" s="202" t="str">
        <f>IF(E94="","",VLOOKUP(H94,'Z8 TARGET ENH'!$FH$7:$FJ$38,3,FALSE))</f>
        <v/>
      </c>
      <c r="W94" s="203" t="str">
        <f t="shared" si="2"/>
        <v/>
      </c>
      <c r="X94" s="204"/>
      <c r="Y94" s="72"/>
      <c r="Z94" s="72">
        <f t="shared" si="3"/>
        <v>0</v>
      </c>
      <c r="AA94" s="72"/>
      <c r="AB94" s="72"/>
      <c r="AC94" s="72"/>
      <c r="AD94" s="72"/>
      <c r="AE94" s="72"/>
      <c r="AF94" s="72"/>
      <c r="AG94" s="72"/>
      <c r="AH94" s="72"/>
      <c r="AI94" s="72"/>
      <c r="AJ94" s="72"/>
      <c r="AK94" s="72"/>
      <c r="AL94" s="72"/>
      <c r="AM94" s="72"/>
      <c r="AN94" s="72"/>
      <c r="AO94" s="72"/>
      <c r="AP94" s="72"/>
      <c r="AQ94" s="72"/>
      <c r="AR94" s="72"/>
      <c r="AS94" s="72"/>
      <c r="AT94" s="72"/>
    </row>
    <row r="95" spans="1:46" ht="30" customHeight="1" x14ac:dyDescent="0.2">
      <c r="A95" s="72"/>
      <c r="B95" s="72"/>
      <c r="C95" s="72"/>
      <c r="D95" s="194">
        <f>'A1 Baseline - Terrestrial'!D96</f>
        <v>89</v>
      </c>
      <c r="E95" s="85" t="str">
        <f>IF(OR('B1 Baseline - FW'!E96="",'B1 Baseline - FW'!O96=0), "",'B1 Baseline - FW'!E96)</f>
        <v/>
      </c>
      <c r="F95" s="195" t="str">
        <f>IF(E95="","",'B1 Baseline - FW'!H96)</f>
        <v/>
      </c>
      <c r="G95" s="196" t="str">
        <f>IF(E95="","",'B1 Baseline - FW'!J96)</f>
        <v/>
      </c>
      <c r="H95" s="197"/>
      <c r="I95" s="205"/>
      <c r="J95" s="199" t="str">
        <f>IF(E95="","",IF(AND(E95=H95,G95&gt;=P95),"Error - No Enhancement",IF(AND(E95=H95,G95&lt;P95),"Acceptable",IF(F95&gt;N95,"Trading Down - Unacceptable Change",IF(F95=N95,"Error - No Enhancement",'B1 Baseline - FW'!G96&amp;" - "&amp;IFERROR(VLOOKUP(H95,'Z1 HAB CLASS'!$D$4:$E$45,2,FALSE),""))))))</f>
        <v/>
      </c>
      <c r="K95" s="99" t="str">
        <f>IF(E95="","",IF(AND(E95=H95, G95&gt;=P95), "Error - No Enhancement", IF(AND(E95=H95,G95&lt;P95), 'B1 Baseline - FW'!I96&amp;" - "&amp;'B3 Enhancement - FW'!O95, IF(F95&gt;N95, "Trading Down - Unacceptable Change", IF(AND(F95=N95, G95=P95), "Error - No Enhancement", IF(AND(F95=N95, G95&gt;P95), "Error - Cannot reduce condition", IF(AND(E95&lt;&gt;H95,F95&lt;N95),"Lower Distinctiveness Habitat"&amp;" - "&amp;O95, 'B1 Baseline - FW'!I96&amp;" - "&amp;'B3 Enhancement - FW'!O95)))))))</f>
        <v/>
      </c>
      <c r="L95" s="200" t="str">
        <f>IF(E95="","",'B1 Baseline - FW'!O96)</f>
        <v/>
      </c>
      <c r="M95" s="195" t="str">
        <f>IFERROR(VLOOKUP(H95,'Z1 HAB CLASS'!$D$4:$E$45,2,FALSE)," ")</f>
        <v xml:space="preserve"> </v>
      </c>
      <c r="N95" s="105" t="str">
        <f>IFERROR(VLOOKUP(M95,'Z1 HAB CLASS'!$L$3:$N$9,2,FALSE)," ")</f>
        <v xml:space="preserve"> </v>
      </c>
      <c r="O95" s="201"/>
      <c r="P95" s="196" t="str">
        <f>IFERROR(VLOOKUP(O95,'Z3 CONDITION VALUE'!$A$3:$B$5,2,FALSE)," ")</f>
        <v xml:space="preserve"> </v>
      </c>
      <c r="Q95" s="202" t="str">
        <f>IF(OR('B1 Baseline - FW'!E96="", 'B1 Baseline - FW'!O96=0),"",'B1 Baseline - FW'!I96&amp;"")</f>
        <v/>
      </c>
      <c r="R95" s="105" t="e">
        <f t="shared" ca="1" si="0"/>
        <v>#NAME?</v>
      </c>
      <c r="S95" s="99" t="e">
        <f t="shared" ca="1" si="1"/>
        <v>#NAME?</v>
      </c>
      <c r="T95" s="199" t="e">
        <f t="array" aca="1" ref="T95" ca="1">IF(OR(R95="",S95=""),"",INDEX('Z8 TARGET ENH'!$F$6:$EO$145,_xludf.XMATCH(R95,'Z8 TARGET ENH'!$B$6:$B$145),_xludf.XMATCH(S95,'Z8 TARGET ENH'!$F$2:$EO$2)))</f>
        <v>#NAME?</v>
      </c>
      <c r="U95" s="99" t="str">
        <f>IF(E95="","",VLOOKUP(H95,'Z8 TARGET ENH'!$FH$7:$FJ$38,2,FALSE))</f>
        <v/>
      </c>
      <c r="V95" s="202" t="str">
        <f>IF(E95="","",VLOOKUP(H95,'Z8 TARGET ENH'!$FH$7:$FJ$38,3,FALSE))</f>
        <v/>
      </c>
      <c r="W95" s="203" t="str">
        <f t="shared" si="2"/>
        <v/>
      </c>
      <c r="X95" s="204"/>
      <c r="Y95" s="72"/>
      <c r="Z95" s="72">
        <f t="shared" si="3"/>
        <v>0</v>
      </c>
      <c r="AA95" s="72"/>
      <c r="AB95" s="72"/>
      <c r="AC95" s="72"/>
      <c r="AD95" s="72"/>
      <c r="AE95" s="72"/>
      <c r="AF95" s="72"/>
      <c r="AG95" s="72"/>
      <c r="AH95" s="72"/>
      <c r="AI95" s="72"/>
      <c r="AJ95" s="72"/>
      <c r="AK95" s="72"/>
      <c r="AL95" s="72"/>
      <c r="AM95" s="72"/>
      <c r="AN95" s="72"/>
      <c r="AO95" s="72"/>
      <c r="AP95" s="72"/>
      <c r="AQ95" s="72"/>
      <c r="AR95" s="72"/>
      <c r="AS95" s="72"/>
      <c r="AT95" s="72"/>
    </row>
    <row r="96" spans="1:46" ht="30" customHeight="1" x14ac:dyDescent="0.2">
      <c r="A96" s="72"/>
      <c r="B96" s="72"/>
      <c r="C96" s="72"/>
      <c r="D96" s="194">
        <f>'A1 Baseline - Terrestrial'!D97</f>
        <v>90</v>
      </c>
      <c r="E96" s="85" t="str">
        <f>IF(OR('B1 Baseline - FW'!E97="",'B1 Baseline - FW'!O97=0), "",'B1 Baseline - FW'!E97)</f>
        <v/>
      </c>
      <c r="F96" s="195" t="str">
        <f>IF(E96="","",'B1 Baseline - FW'!H97)</f>
        <v/>
      </c>
      <c r="G96" s="196" t="str">
        <f>IF(E96="","",'B1 Baseline - FW'!J97)</f>
        <v/>
      </c>
      <c r="H96" s="197"/>
      <c r="I96" s="205"/>
      <c r="J96" s="199" t="str">
        <f>IF(E96="","",IF(AND(E96=H96,G96&gt;=P96),"Error - No Enhancement",IF(AND(E96=H96,G96&lt;P96),"Acceptable",IF(F96&gt;N96,"Trading Down - Unacceptable Change",IF(F96=N96,"Error - No Enhancement",'B1 Baseline - FW'!G97&amp;" - "&amp;IFERROR(VLOOKUP(H96,'Z1 HAB CLASS'!$D$4:$E$45,2,FALSE),""))))))</f>
        <v/>
      </c>
      <c r="K96" s="99" t="str">
        <f>IF(E96="","",IF(AND(E96=H96, G96&gt;=P96), "Error - No Enhancement", IF(AND(E96=H96,G96&lt;P96), 'B1 Baseline - FW'!I97&amp;" - "&amp;'B3 Enhancement - FW'!O96, IF(F96&gt;N96, "Trading Down - Unacceptable Change", IF(AND(F96=N96, G96=P96), "Error - No Enhancement", IF(AND(F96=N96, G96&gt;P96), "Error - Cannot reduce condition", IF(AND(E96&lt;&gt;H96,F96&lt;N96),"Lower Distinctiveness Habitat"&amp;" - "&amp;O96, 'B1 Baseline - FW'!I97&amp;" - "&amp;'B3 Enhancement - FW'!O96)))))))</f>
        <v/>
      </c>
      <c r="L96" s="200" t="str">
        <f>IF(E96="","",'B1 Baseline - FW'!O97)</f>
        <v/>
      </c>
      <c r="M96" s="195" t="str">
        <f>IFERROR(VLOOKUP(H96,'Z1 HAB CLASS'!$D$4:$E$45,2,FALSE)," ")</f>
        <v xml:space="preserve"> </v>
      </c>
      <c r="N96" s="105" t="str">
        <f>IFERROR(VLOOKUP(M96,'Z1 HAB CLASS'!$L$3:$N$9,2,FALSE)," ")</f>
        <v xml:space="preserve"> </v>
      </c>
      <c r="O96" s="201"/>
      <c r="P96" s="196" t="str">
        <f>IFERROR(VLOOKUP(O96,'Z3 CONDITION VALUE'!$A$3:$B$5,2,FALSE)," ")</f>
        <v xml:space="preserve"> </v>
      </c>
      <c r="Q96" s="202" t="str">
        <f>IF(OR('B1 Baseline - FW'!E97="", 'B1 Baseline - FW'!O97=0),"",'B1 Baseline - FW'!I97&amp;"")</f>
        <v/>
      </c>
      <c r="R96" s="105" t="e">
        <f t="shared" ca="1" si="0"/>
        <v>#NAME?</v>
      </c>
      <c r="S96" s="99" t="e">
        <f t="shared" ca="1" si="1"/>
        <v>#NAME?</v>
      </c>
      <c r="T96" s="199" t="e">
        <f t="array" aca="1" ref="T96" ca="1">IF(OR(R96="",S96=""),"",INDEX('Z8 TARGET ENH'!$F$6:$EO$145,_xludf.XMATCH(R96,'Z8 TARGET ENH'!$B$6:$B$145),_xludf.XMATCH(S96,'Z8 TARGET ENH'!$F$2:$EO$2)))</f>
        <v>#NAME?</v>
      </c>
      <c r="U96" s="99" t="str">
        <f>IF(E96="","",VLOOKUP(H96,'Z8 TARGET ENH'!$FH$7:$FJ$38,2,FALSE))</f>
        <v/>
      </c>
      <c r="V96" s="202" t="str">
        <f>IF(E96="","",VLOOKUP(H96,'Z8 TARGET ENH'!$FH$7:$FJ$38,3,FALSE))</f>
        <v/>
      </c>
      <c r="W96" s="203" t="str">
        <f t="shared" si="2"/>
        <v/>
      </c>
      <c r="X96" s="204"/>
      <c r="Y96" s="72"/>
      <c r="Z96" s="72">
        <f t="shared" si="3"/>
        <v>0</v>
      </c>
      <c r="AA96" s="72"/>
      <c r="AB96" s="72"/>
      <c r="AC96" s="72"/>
      <c r="AD96" s="72"/>
      <c r="AE96" s="72"/>
      <c r="AF96" s="72"/>
      <c r="AG96" s="72"/>
      <c r="AH96" s="72"/>
      <c r="AI96" s="72"/>
      <c r="AJ96" s="72"/>
      <c r="AK96" s="72"/>
      <c r="AL96" s="72"/>
      <c r="AM96" s="72"/>
      <c r="AN96" s="72"/>
      <c r="AO96" s="72"/>
      <c r="AP96" s="72"/>
      <c r="AQ96" s="72"/>
      <c r="AR96" s="72"/>
      <c r="AS96" s="72"/>
      <c r="AT96" s="72"/>
    </row>
    <row r="97" spans="1:46" ht="30" customHeight="1" x14ac:dyDescent="0.2">
      <c r="A97" s="72"/>
      <c r="B97" s="72"/>
      <c r="C97" s="72"/>
      <c r="D97" s="194">
        <f>'A1 Baseline - Terrestrial'!D98</f>
        <v>91</v>
      </c>
      <c r="E97" s="85" t="str">
        <f>IF(OR('B1 Baseline - FW'!E98="",'B1 Baseline - FW'!O98=0), "",'B1 Baseline - FW'!E98)</f>
        <v/>
      </c>
      <c r="F97" s="195" t="str">
        <f>IF(E97="","",'B1 Baseline - FW'!H98)</f>
        <v/>
      </c>
      <c r="G97" s="196" t="str">
        <f>IF(E97="","",'B1 Baseline - FW'!J98)</f>
        <v/>
      </c>
      <c r="H97" s="197"/>
      <c r="I97" s="205"/>
      <c r="J97" s="199" t="str">
        <f>IF(E97="","",IF(AND(E97=H97,G97&gt;=P97),"Error - No Enhancement",IF(AND(E97=H97,G97&lt;P97),"Acceptable",IF(F97&gt;N97,"Trading Down - Unacceptable Change",IF(F97=N97,"Error - No Enhancement",'B1 Baseline - FW'!G98&amp;" - "&amp;IFERROR(VLOOKUP(H97,'Z1 HAB CLASS'!$D$4:$E$45,2,FALSE),""))))))</f>
        <v/>
      </c>
      <c r="K97" s="99" t="str">
        <f>IF(E97="","",IF(AND(E97=H97, G97&gt;=P97), "Error - No Enhancement", IF(AND(E97=H97,G97&lt;P97), 'B1 Baseline - FW'!I98&amp;" - "&amp;'B3 Enhancement - FW'!O97, IF(F97&gt;N97, "Trading Down - Unacceptable Change", IF(AND(F97=N97, G97=P97), "Error - No Enhancement", IF(AND(F97=N97, G97&gt;P97), "Error - Cannot reduce condition", IF(AND(E97&lt;&gt;H97,F97&lt;N97),"Lower Distinctiveness Habitat"&amp;" - "&amp;O97, 'B1 Baseline - FW'!I98&amp;" - "&amp;'B3 Enhancement - FW'!O97)))))))</f>
        <v/>
      </c>
      <c r="L97" s="200" t="str">
        <f>IF(E97="","",'B1 Baseline - FW'!O98)</f>
        <v/>
      </c>
      <c r="M97" s="195" t="str">
        <f>IFERROR(VLOOKUP(H97,'Z1 HAB CLASS'!$D$4:$E$45,2,FALSE)," ")</f>
        <v xml:space="preserve"> </v>
      </c>
      <c r="N97" s="105" t="str">
        <f>IFERROR(VLOOKUP(M97,'Z1 HAB CLASS'!$L$3:$N$9,2,FALSE)," ")</f>
        <v xml:space="preserve"> </v>
      </c>
      <c r="O97" s="201"/>
      <c r="P97" s="196" t="str">
        <f>IFERROR(VLOOKUP(O97,'Z3 CONDITION VALUE'!$A$3:$B$5,2,FALSE)," ")</f>
        <v xml:space="preserve"> </v>
      </c>
      <c r="Q97" s="202" t="str">
        <f>IF(OR('B1 Baseline - FW'!E98="", 'B1 Baseline - FW'!O98=0),"",'B1 Baseline - FW'!I98&amp;"")</f>
        <v/>
      </c>
      <c r="R97" s="105" t="e">
        <f t="shared" ca="1" si="0"/>
        <v>#NAME?</v>
      </c>
      <c r="S97" s="99" t="e">
        <f t="shared" ca="1" si="1"/>
        <v>#NAME?</v>
      </c>
      <c r="T97" s="199" t="e">
        <f t="array" aca="1" ref="T97" ca="1">IF(OR(R97="",S97=""),"",INDEX('Z8 TARGET ENH'!$F$6:$EO$145,_xludf.XMATCH(R97,'Z8 TARGET ENH'!$B$6:$B$145),_xludf.XMATCH(S97,'Z8 TARGET ENH'!$F$2:$EO$2)))</f>
        <v>#NAME?</v>
      </c>
      <c r="U97" s="99" t="str">
        <f>IF(E97="","",VLOOKUP(H97,'Z8 TARGET ENH'!$FH$7:$FJ$38,2,FALSE))</f>
        <v/>
      </c>
      <c r="V97" s="202" t="str">
        <f>IF(E97="","",VLOOKUP(H97,'Z8 TARGET ENH'!$FH$7:$FJ$38,3,FALSE))</f>
        <v/>
      </c>
      <c r="W97" s="203" t="str">
        <f t="shared" si="2"/>
        <v/>
      </c>
      <c r="X97" s="204"/>
      <c r="Y97" s="72"/>
      <c r="Z97" s="72">
        <f t="shared" si="3"/>
        <v>0</v>
      </c>
      <c r="AA97" s="72"/>
      <c r="AB97" s="72"/>
      <c r="AC97" s="72"/>
      <c r="AD97" s="72"/>
      <c r="AE97" s="72"/>
      <c r="AF97" s="72"/>
      <c r="AG97" s="72"/>
      <c r="AH97" s="72"/>
      <c r="AI97" s="72"/>
      <c r="AJ97" s="72"/>
      <c r="AK97" s="72"/>
      <c r="AL97" s="72"/>
      <c r="AM97" s="72"/>
      <c r="AN97" s="72"/>
      <c r="AO97" s="72"/>
      <c r="AP97" s="72"/>
      <c r="AQ97" s="72"/>
      <c r="AR97" s="72"/>
      <c r="AS97" s="72"/>
      <c r="AT97" s="72"/>
    </row>
    <row r="98" spans="1:46" ht="30" customHeight="1" x14ac:dyDescent="0.2">
      <c r="A98" s="72"/>
      <c r="B98" s="72"/>
      <c r="C98" s="72"/>
      <c r="D98" s="194">
        <f>'A1 Baseline - Terrestrial'!D99</f>
        <v>92</v>
      </c>
      <c r="E98" s="85" t="str">
        <f>IF(OR('B1 Baseline - FW'!E99="",'B1 Baseline - FW'!O99=0), "",'B1 Baseline - FW'!E99)</f>
        <v/>
      </c>
      <c r="F98" s="195" t="str">
        <f>IF(E98="","",'B1 Baseline - FW'!H99)</f>
        <v/>
      </c>
      <c r="G98" s="196" t="str">
        <f>IF(E98="","",'B1 Baseline - FW'!J99)</f>
        <v/>
      </c>
      <c r="H98" s="197"/>
      <c r="I98" s="205"/>
      <c r="J98" s="199" t="str">
        <f>IF(E98="","",IF(AND(E98=H98,G98&gt;=P98),"Error - No Enhancement",IF(AND(E98=H98,G98&lt;P98),"Acceptable",IF(F98&gt;N98,"Trading Down - Unacceptable Change",IF(F98=N98,"Error - No Enhancement",'B1 Baseline - FW'!G99&amp;" - "&amp;IFERROR(VLOOKUP(H98,'Z1 HAB CLASS'!$D$4:$E$45,2,FALSE),""))))))</f>
        <v/>
      </c>
      <c r="K98" s="99" t="str">
        <f>IF(E98="","",IF(AND(E98=H98, G98&gt;=P98), "Error - No Enhancement", IF(AND(E98=H98,G98&lt;P98), 'B1 Baseline - FW'!I99&amp;" - "&amp;'B3 Enhancement - FW'!O98, IF(F98&gt;N98, "Trading Down - Unacceptable Change", IF(AND(F98=N98, G98=P98), "Error - No Enhancement", IF(AND(F98=N98, G98&gt;P98), "Error - Cannot reduce condition", IF(AND(E98&lt;&gt;H98,F98&lt;N98),"Lower Distinctiveness Habitat"&amp;" - "&amp;O98, 'B1 Baseline - FW'!I99&amp;" - "&amp;'B3 Enhancement - FW'!O98)))))))</f>
        <v/>
      </c>
      <c r="L98" s="200" t="str">
        <f>IF(E98="","",'B1 Baseline - FW'!O99)</f>
        <v/>
      </c>
      <c r="M98" s="195" t="str">
        <f>IFERROR(VLOOKUP(H98,'Z1 HAB CLASS'!$D$4:$E$45,2,FALSE)," ")</f>
        <v xml:space="preserve"> </v>
      </c>
      <c r="N98" s="105" t="str">
        <f>IFERROR(VLOOKUP(M98,'Z1 HAB CLASS'!$L$3:$N$9,2,FALSE)," ")</f>
        <v xml:space="preserve"> </v>
      </c>
      <c r="O98" s="201"/>
      <c r="P98" s="196" t="str">
        <f>IFERROR(VLOOKUP(O98,'Z3 CONDITION VALUE'!$A$3:$B$5,2,FALSE)," ")</f>
        <v xml:space="preserve"> </v>
      </c>
      <c r="Q98" s="202" t="str">
        <f>IF(OR('B1 Baseline - FW'!E99="", 'B1 Baseline - FW'!O99=0),"",'B1 Baseline - FW'!I99&amp;"")</f>
        <v/>
      </c>
      <c r="R98" s="105" t="e">
        <f t="shared" ca="1" si="0"/>
        <v>#NAME?</v>
      </c>
      <c r="S98" s="99" t="e">
        <f t="shared" ca="1" si="1"/>
        <v>#NAME?</v>
      </c>
      <c r="T98" s="199" t="e">
        <f t="array" aca="1" ref="T98" ca="1">IF(OR(R98="",S98=""),"",INDEX('Z8 TARGET ENH'!$F$6:$EO$145,_xludf.XMATCH(R98,'Z8 TARGET ENH'!$B$6:$B$145),_xludf.XMATCH(S98,'Z8 TARGET ENH'!$F$2:$EO$2)))</f>
        <v>#NAME?</v>
      </c>
      <c r="U98" s="99" t="str">
        <f>IF(E98="","",VLOOKUP(H98,'Z8 TARGET ENH'!$FH$7:$FJ$38,2,FALSE))</f>
        <v/>
      </c>
      <c r="V98" s="202" t="str">
        <f>IF(E98="","",VLOOKUP(H98,'Z8 TARGET ENH'!$FH$7:$FJ$38,3,FALSE))</f>
        <v/>
      </c>
      <c r="W98" s="203" t="str">
        <f t="shared" si="2"/>
        <v/>
      </c>
      <c r="X98" s="204"/>
      <c r="Y98" s="72"/>
      <c r="Z98" s="72">
        <f t="shared" si="3"/>
        <v>0</v>
      </c>
      <c r="AA98" s="72"/>
      <c r="AB98" s="72"/>
      <c r="AC98" s="72"/>
      <c r="AD98" s="72"/>
      <c r="AE98" s="72"/>
      <c r="AF98" s="72"/>
      <c r="AG98" s="72"/>
      <c r="AH98" s="72"/>
      <c r="AI98" s="72"/>
      <c r="AJ98" s="72"/>
      <c r="AK98" s="72"/>
      <c r="AL98" s="72"/>
      <c r="AM98" s="72"/>
      <c r="AN98" s="72"/>
      <c r="AO98" s="72"/>
      <c r="AP98" s="72"/>
      <c r="AQ98" s="72"/>
      <c r="AR98" s="72"/>
      <c r="AS98" s="72"/>
      <c r="AT98" s="72"/>
    </row>
    <row r="99" spans="1:46" ht="30" customHeight="1" x14ac:dyDescent="0.2">
      <c r="A99" s="72"/>
      <c r="B99" s="72"/>
      <c r="C99" s="72"/>
      <c r="D99" s="194">
        <f>'A1 Baseline - Terrestrial'!D100</f>
        <v>93</v>
      </c>
      <c r="E99" s="85" t="str">
        <f>IF(OR('B1 Baseline - FW'!E100="",'B1 Baseline - FW'!O100=0), "",'B1 Baseline - FW'!E100)</f>
        <v/>
      </c>
      <c r="F99" s="195" t="str">
        <f>IF(E99="","",'B1 Baseline - FW'!H100)</f>
        <v/>
      </c>
      <c r="G99" s="196" t="str">
        <f>IF(E99="","",'B1 Baseline - FW'!J100)</f>
        <v/>
      </c>
      <c r="H99" s="197"/>
      <c r="I99" s="205"/>
      <c r="J99" s="199" t="str">
        <f>IF(E99="","",IF(AND(E99=H99,G99&gt;=P99),"Error - No Enhancement",IF(AND(E99=H99,G99&lt;P99),"Acceptable",IF(F99&gt;N99,"Trading Down - Unacceptable Change",IF(F99=N99,"Error - No Enhancement",'B1 Baseline - FW'!G100&amp;" - "&amp;IFERROR(VLOOKUP(H99,'Z1 HAB CLASS'!$D$4:$E$45,2,FALSE),""))))))</f>
        <v/>
      </c>
      <c r="K99" s="99" t="str">
        <f>IF(E99="","",IF(AND(E99=H99, G99&gt;=P99), "Error - No Enhancement", IF(AND(E99=H99,G99&lt;P99), 'B1 Baseline - FW'!I100&amp;" - "&amp;'B3 Enhancement - FW'!O99, IF(F99&gt;N99, "Trading Down - Unacceptable Change", IF(AND(F99=N99, G99=P99), "Error - No Enhancement", IF(AND(F99=N99, G99&gt;P99), "Error - Cannot reduce condition", IF(AND(E99&lt;&gt;H99,F99&lt;N99),"Lower Distinctiveness Habitat"&amp;" - "&amp;O99, 'B1 Baseline - FW'!I100&amp;" - "&amp;'B3 Enhancement - FW'!O99)))))))</f>
        <v/>
      </c>
      <c r="L99" s="200" t="str">
        <f>IF(E99="","",'B1 Baseline - FW'!O100)</f>
        <v/>
      </c>
      <c r="M99" s="195" t="str">
        <f>IFERROR(VLOOKUP(H99,'Z1 HAB CLASS'!$D$4:$E$45,2,FALSE)," ")</f>
        <v xml:space="preserve"> </v>
      </c>
      <c r="N99" s="105" t="str">
        <f>IFERROR(VLOOKUP(M99,'Z1 HAB CLASS'!$L$3:$N$9,2,FALSE)," ")</f>
        <v xml:space="preserve"> </v>
      </c>
      <c r="O99" s="201"/>
      <c r="P99" s="196" t="str">
        <f>IFERROR(VLOOKUP(O99,'Z3 CONDITION VALUE'!$A$3:$B$5,2,FALSE)," ")</f>
        <v xml:space="preserve"> </v>
      </c>
      <c r="Q99" s="202" t="str">
        <f>IF(OR('B1 Baseline - FW'!E100="", 'B1 Baseline - FW'!O100=0),"",'B1 Baseline - FW'!I100&amp;"")</f>
        <v/>
      </c>
      <c r="R99" s="105" t="e">
        <f t="shared" ca="1" si="0"/>
        <v>#NAME?</v>
      </c>
      <c r="S99" s="99" t="e">
        <f t="shared" ca="1" si="1"/>
        <v>#NAME?</v>
      </c>
      <c r="T99" s="199" t="e">
        <f t="array" aca="1" ref="T99" ca="1">IF(OR(R99="",S99=""),"",INDEX('Z8 TARGET ENH'!$F$6:$EO$145,_xludf.XMATCH(R99,'Z8 TARGET ENH'!$B$6:$B$145),_xludf.XMATCH(S99,'Z8 TARGET ENH'!$F$2:$EO$2)))</f>
        <v>#NAME?</v>
      </c>
      <c r="U99" s="99" t="str">
        <f>IF(E99="","",VLOOKUP(H99,'Z8 TARGET ENH'!$FH$7:$FJ$38,2,FALSE))</f>
        <v/>
      </c>
      <c r="V99" s="202" t="str">
        <f>IF(E99="","",VLOOKUP(H99,'Z8 TARGET ENH'!$FH$7:$FJ$38,3,FALSE))</f>
        <v/>
      </c>
      <c r="W99" s="203" t="str">
        <f t="shared" si="2"/>
        <v/>
      </c>
      <c r="X99" s="204"/>
      <c r="Y99" s="72"/>
      <c r="Z99" s="72">
        <f t="shared" si="3"/>
        <v>0</v>
      </c>
      <c r="AA99" s="72"/>
      <c r="AB99" s="72"/>
      <c r="AC99" s="72"/>
      <c r="AD99" s="72"/>
      <c r="AE99" s="72"/>
      <c r="AF99" s="72"/>
      <c r="AG99" s="72"/>
      <c r="AH99" s="72"/>
      <c r="AI99" s="72"/>
      <c r="AJ99" s="72"/>
      <c r="AK99" s="72"/>
      <c r="AL99" s="72"/>
      <c r="AM99" s="72"/>
      <c r="AN99" s="72"/>
      <c r="AO99" s="72"/>
      <c r="AP99" s="72"/>
      <c r="AQ99" s="72"/>
      <c r="AR99" s="72"/>
      <c r="AS99" s="72"/>
      <c r="AT99" s="72"/>
    </row>
    <row r="100" spans="1:46" ht="30" customHeight="1" x14ac:dyDescent="0.2">
      <c r="A100" s="72"/>
      <c r="B100" s="72"/>
      <c r="C100" s="72"/>
      <c r="D100" s="194">
        <f>'A1 Baseline - Terrestrial'!D101</f>
        <v>94</v>
      </c>
      <c r="E100" s="85" t="str">
        <f>IF(OR('B1 Baseline - FW'!E101="",'B1 Baseline - FW'!O101=0), "",'B1 Baseline - FW'!E101)</f>
        <v/>
      </c>
      <c r="F100" s="195" t="str">
        <f>IF(E100="","",'B1 Baseline - FW'!H101)</f>
        <v/>
      </c>
      <c r="G100" s="196" t="str">
        <f>IF(E100="","",'B1 Baseline - FW'!J101)</f>
        <v/>
      </c>
      <c r="H100" s="197"/>
      <c r="I100" s="205"/>
      <c r="J100" s="199" t="str">
        <f>IF(E100="","",IF(AND(E100=H100,G100&gt;=P100),"Error - No Enhancement",IF(AND(E100=H100,G100&lt;P100),"Acceptable",IF(F100&gt;N100,"Trading Down - Unacceptable Change",IF(F100=N100,"Error - No Enhancement",'B1 Baseline - FW'!G101&amp;" - "&amp;IFERROR(VLOOKUP(H100,'Z1 HAB CLASS'!$D$4:$E$45,2,FALSE),""))))))</f>
        <v/>
      </c>
      <c r="K100" s="99" t="str">
        <f>IF(E100="","",IF(AND(E100=H100, G100&gt;=P100), "Error - No Enhancement", IF(AND(E100=H100,G100&lt;P100), 'B1 Baseline - FW'!I101&amp;" - "&amp;'B3 Enhancement - FW'!O100, IF(F100&gt;N100, "Trading Down - Unacceptable Change", IF(AND(F100=N100, G100=P100), "Error - No Enhancement", IF(AND(F100=N100, G100&gt;P100), "Error - Cannot reduce condition", IF(AND(E100&lt;&gt;H100,F100&lt;N100),"Lower Distinctiveness Habitat"&amp;" - "&amp;O100, 'B1 Baseline - FW'!I101&amp;" - "&amp;'B3 Enhancement - FW'!O100)))))))</f>
        <v/>
      </c>
      <c r="L100" s="200" t="str">
        <f>IF(E100="","",'B1 Baseline - FW'!O101)</f>
        <v/>
      </c>
      <c r="M100" s="195" t="str">
        <f>IFERROR(VLOOKUP(H100,'Z1 HAB CLASS'!$D$4:$E$45,2,FALSE)," ")</f>
        <v xml:space="preserve"> </v>
      </c>
      <c r="N100" s="105" t="str">
        <f>IFERROR(VLOOKUP(M100,'Z1 HAB CLASS'!$L$3:$N$9,2,FALSE)," ")</f>
        <v xml:space="preserve"> </v>
      </c>
      <c r="O100" s="201"/>
      <c r="P100" s="196" t="str">
        <f>IFERROR(VLOOKUP(O100,'Z3 CONDITION VALUE'!$A$3:$B$5,2,FALSE)," ")</f>
        <v xml:space="preserve"> </v>
      </c>
      <c r="Q100" s="202" t="str">
        <f>IF(OR('B1 Baseline - FW'!E101="", 'B1 Baseline - FW'!O101=0),"",'B1 Baseline - FW'!I101&amp;"")</f>
        <v/>
      </c>
      <c r="R100" s="105" t="e">
        <f t="shared" ca="1" si="0"/>
        <v>#NAME?</v>
      </c>
      <c r="S100" s="99" t="e">
        <f t="shared" ca="1" si="1"/>
        <v>#NAME?</v>
      </c>
      <c r="T100" s="199" t="e">
        <f t="array" aca="1" ref="T100" ca="1">IF(OR(R100="",S100=""),"",INDEX('Z8 TARGET ENH'!$F$6:$EO$145,_xludf.XMATCH(R100,'Z8 TARGET ENH'!$B$6:$B$145),_xludf.XMATCH(S100,'Z8 TARGET ENH'!$F$2:$EO$2)))</f>
        <v>#NAME?</v>
      </c>
      <c r="U100" s="99" t="str">
        <f>IF(E100="","",VLOOKUP(H100,'Z8 TARGET ENH'!$FH$7:$FJ$38,2,FALSE))</f>
        <v/>
      </c>
      <c r="V100" s="202" t="str">
        <f>IF(E100="","",VLOOKUP(H100,'Z8 TARGET ENH'!$FH$7:$FJ$38,3,FALSE))</f>
        <v/>
      </c>
      <c r="W100" s="203" t="str">
        <f t="shared" si="2"/>
        <v/>
      </c>
      <c r="X100" s="204"/>
      <c r="Y100" s="72"/>
      <c r="Z100" s="72">
        <f t="shared" si="3"/>
        <v>0</v>
      </c>
      <c r="AA100" s="72"/>
      <c r="AB100" s="72"/>
      <c r="AC100" s="72"/>
      <c r="AD100" s="72"/>
      <c r="AE100" s="72"/>
      <c r="AF100" s="72"/>
      <c r="AG100" s="72"/>
      <c r="AH100" s="72"/>
      <c r="AI100" s="72"/>
      <c r="AJ100" s="72"/>
      <c r="AK100" s="72"/>
      <c r="AL100" s="72"/>
      <c r="AM100" s="72"/>
      <c r="AN100" s="72"/>
      <c r="AO100" s="72"/>
      <c r="AP100" s="72"/>
      <c r="AQ100" s="72"/>
      <c r="AR100" s="72"/>
      <c r="AS100" s="72"/>
      <c r="AT100" s="72"/>
    </row>
    <row r="101" spans="1:46" ht="30" customHeight="1" x14ac:dyDescent="0.2">
      <c r="A101" s="72"/>
      <c r="B101" s="72"/>
      <c r="C101" s="72"/>
      <c r="D101" s="194">
        <f>'A1 Baseline - Terrestrial'!D102</f>
        <v>95</v>
      </c>
      <c r="E101" s="85" t="str">
        <f>IF(OR('B1 Baseline - FW'!E102="",'B1 Baseline - FW'!O102=0), "",'B1 Baseline - FW'!E102)</f>
        <v/>
      </c>
      <c r="F101" s="195" t="str">
        <f>IF(E101="","",'B1 Baseline - FW'!H102)</f>
        <v/>
      </c>
      <c r="G101" s="196" t="str">
        <f>IF(E101="","",'B1 Baseline - FW'!J102)</f>
        <v/>
      </c>
      <c r="H101" s="197"/>
      <c r="I101" s="205"/>
      <c r="J101" s="199" t="str">
        <f>IF(E101="","",IF(AND(E101=H101,G101&gt;=P101),"Error - No Enhancement",IF(AND(E101=H101,G101&lt;P101),"Acceptable",IF(F101&gt;N101,"Trading Down - Unacceptable Change",IF(F101=N101,"Error - No Enhancement",'B1 Baseline - FW'!G102&amp;" - "&amp;IFERROR(VLOOKUP(H101,'Z1 HAB CLASS'!$D$4:$E$45,2,FALSE),""))))))</f>
        <v/>
      </c>
      <c r="K101" s="99" t="str">
        <f>IF(E101="","",IF(AND(E101=H101, G101&gt;=P101), "Error - No Enhancement", IF(AND(E101=H101,G101&lt;P101), 'B1 Baseline - FW'!I102&amp;" - "&amp;'B3 Enhancement - FW'!O101, IF(F101&gt;N101, "Trading Down - Unacceptable Change", IF(AND(F101=N101, G101=P101), "Error - No Enhancement", IF(AND(F101=N101, G101&gt;P101), "Error - Cannot reduce condition", IF(AND(E101&lt;&gt;H101,F101&lt;N101),"Lower Distinctiveness Habitat"&amp;" - "&amp;O101, 'B1 Baseline - FW'!I102&amp;" - "&amp;'B3 Enhancement - FW'!O101)))))))</f>
        <v/>
      </c>
      <c r="L101" s="200" t="str">
        <f>IF(E101="","",'B1 Baseline - FW'!O102)</f>
        <v/>
      </c>
      <c r="M101" s="195" t="str">
        <f>IFERROR(VLOOKUP(H101,'Z1 HAB CLASS'!$D$4:$E$45,2,FALSE)," ")</f>
        <v xml:space="preserve"> </v>
      </c>
      <c r="N101" s="105" t="str">
        <f>IFERROR(VLOOKUP(M101,'Z1 HAB CLASS'!$L$3:$N$9,2,FALSE)," ")</f>
        <v xml:space="preserve"> </v>
      </c>
      <c r="O101" s="201"/>
      <c r="P101" s="196" t="str">
        <f>IFERROR(VLOOKUP(O101,'Z3 CONDITION VALUE'!$A$3:$B$5,2,FALSE)," ")</f>
        <v xml:space="preserve"> </v>
      </c>
      <c r="Q101" s="202" t="str">
        <f>IF(OR('B1 Baseline - FW'!E102="", 'B1 Baseline - FW'!O102=0),"",'B1 Baseline - FW'!I102&amp;"")</f>
        <v/>
      </c>
      <c r="R101" s="105" t="e">
        <f t="shared" ca="1" si="0"/>
        <v>#NAME?</v>
      </c>
      <c r="S101" s="99" t="e">
        <f t="shared" ca="1" si="1"/>
        <v>#NAME?</v>
      </c>
      <c r="T101" s="199" t="e">
        <f t="array" aca="1" ref="T101" ca="1">IF(OR(R101="",S101=""),"",INDEX('Z8 TARGET ENH'!$F$6:$EO$145,_xludf.XMATCH(R101,'Z8 TARGET ENH'!$B$6:$B$145),_xludf.XMATCH(S101,'Z8 TARGET ENH'!$F$2:$EO$2)))</f>
        <v>#NAME?</v>
      </c>
      <c r="U101" s="99" t="str">
        <f>IF(E101="","",VLOOKUP(H101,'Z8 TARGET ENH'!$FH$7:$FJ$38,2,FALSE))</f>
        <v/>
      </c>
      <c r="V101" s="202" t="str">
        <f>IF(E101="","",VLOOKUP(H101,'Z8 TARGET ENH'!$FH$7:$FJ$38,3,FALSE))</f>
        <v/>
      </c>
      <c r="W101" s="203" t="str">
        <f t="shared" si="2"/>
        <v/>
      </c>
      <c r="X101" s="204"/>
      <c r="Y101" s="72"/>
      <c r="Z101" s="72">
        <f t="shared" si="3"/>
        <v>0</v>
      </c>
      <c r="AA101" s="72"/>
      <c r="AB101" s="72"/>
      <c r="AC101" s="72"/>
      <c r="AD101" s="72"/>
      <c r="AE101" s="72"/>
      <c r="AF101" s="72"/>
      <c r="AG101" s="72"/>
      <c r="AH101" s="72"/>
      <c r="AI101" s="72"/>
      <c r="AJ101" s="72"/>
      <c r="AK101" s="72"/>
      <c r="AL101" s="72"/>
      <c r="AM101" s="72"/>
      <c r="AN101" s="72"/>
      <c r="AO101" s="72"/>
      <c r="AP101" s="72"/>
      <c r="AQ101" s="72"/>
      <c r="AR101" s="72"/>
      <c r="AS101" s="72"/>
      <c r="AT101" s="72"/>
    </row>
    <row r="102" spans="1:46" ht="30" customHeight="1" x14ac:dyDescent="0.2">
      <c r="A102" s="72"/>
      <c r="B102" s="72"/>
      <c r="C102" s="72"/>
      <c r="D102" s="194">
        <f>'A1 Baseline - Terrestrial'!D103</f>
        <v>96</v>
      </c>
      <c r="E102" s="85" t="str">
        <f>IF(OR('B1 Baseline - FW'!E103="",'B1 Baseline - FW'!O103=0), "",'B1 Baseline - FW'!E103)</f>
        <v/>
      </c>
      <c r="F102" s="195" t="str">
        <f>IF(E102="","",'B1 Baseline - FW'!H103)</f>
        <v/>
      </c>
      <c r="G102" s="196" t="str">
        <f>IF(E102="","",'B1 Baseline - FW'!J103)</f>
        <v/>
      </c>
      <c r="H102" s="197"/>
      <c r="I102" s="205"/>
      <c r="J102" s="199" t="str">
        <f>IF(E102="","",IF(AND(E102=H102,G102&gt;=P102),"Error - No Enhancement",IF(AND(E102=H102,G102&lt;P102),"Acceptable",IF(F102&gt;N102,"Trading Down - Unacceptable Change",IF(F102=N102,"Error - No Enhancement",'B1 Baseline - FW'!G103&amp;" - "&amp;IFERROR(VLOOKUP(H102,'Z1 HAB CLASS'!$D$4:$E$45,2,FALSE),""))))))</f>
        <v/>
      </c>
      <c r="K102" s="99" t="str">
        <f>IF(E102="","",IF(AND(E102=H102, G102&gt;=P102), "Error - No Enhancement", IF(AND(E102=H102,G102&lt;P102), 'B1 Baseline - FW'!I103&amp;" - "&amp;'B3 Enhancement - FW'!O102, IF(F102&gt;N102, "Trading Down - Unacceptable Change", IF(AND(F102=N102, G102=P102), "Error - No Enhancement", IF(AND(F102=N102, G102&gt;P102), "Error - Cannot reduce condition", IF(AND(E102&lt;&gt;H102,F102&lt;N102),"Lower Distinctiveness Habitat"&amp;" - "&amp;O102, 'B1 Baseline - FW'!I103&amp;" - "&amp;'B3 Enhancement - FW'!O102)))))))</f>
        <v/>
      </c>
      <c r="L102" s="200" t="str">
        <f>IF(E102="","",'B1 Baseline - FW'!O103)</f>
        <v/>
      </c>
      <c r="M102" s="195" t="str">
        <f>IFERROR(VLOOKUP(H102,'Z1 HAB CLASS'!$D$4:$E$45,2,FALSE)," ")</f>
        <v xml:space="preserve"> </v>
      </c>
      <c r="N102" s="105" t="str">
        <f>IFERROR(VLOOKUP(M102,'Z1 HAB CLASS'!$L$3:$N$9,2,FALSE)," ")</f>
        <v xml:space="preserve"> </v>
      </c>
      <c r="O102" s="201"/>
      <c r="P102" s="196" t="str">
        <f>IFERROR(VLOOKUP(O102,'Z3 CONDITION VALUE'!$A$3:$B$5,2,FALSE)," ")</f>
        <v xml:space="preserve"> </v>
      </c>
      <c r="Q102" s="202" t="str">
        <f>IF(OR('B1 Baseline - FW'!E103="", 'B1 Baseline - FW'!O103=0),"",'B1 Baseline - FW'!I103&amp;"")</f>
        <v/>
      </c>
      <c r="R102" s="105" t="e">
        <f t="shared" ca="1" si="0"/>
        <v>#NAME?</v>
      </c>
      <c r="S102" s="99" t="e">
        <f t="shared" ca="1" si="1"/>
        <v>#NAME?</v>
      </c>
      <c r="T102" s="199" t="e">
        <f t="array" aca="1" ref="T102" ca="1">IF(OR(R102="",S102=""),"",INDEX('Z8 TARGET ENH'!$F$6:$EO$145,_xludf.XMATCH(R102,'Z8 TARGET ENH'!$B$6:$B$145),_xludf.XMATCH(S102,'Z8 TARGET ENH'!$F$2:$EO$2)))</f>
        <v>#NAME?</v>
      </c>
      <c r="U102" s="99" t="str">
        <f>IF(E102="","",VLOOKUP(H102,'Z8 TARGET ENH'!$FH$7:$FJ$38,2,FALSE))</f>
        <v/>
      </c>
      <c r="V102" s="202" t="str">
        <f>IF(E102="","",VLOOKUP(H102,'Z8 TARGET ENH'!$FH$7:$FJ$38,3,FALSE))</f>
        <v/>
      </c>
      <c r="W102" s="203" t="str">
        <f t="shared" si="2"/>
        <v/>
      </c>
      <c r="X102" s="204"/>
      <c r="Y102" s="72"/>
      <c r="Z102" s="72">
        <f t="shared" si="3"/>
        <v>0</v>
      </c>
      <c r="AA102" s="72"/>
      <c r="AB102" s="72"/>
      <c r="AC102" s="72"/>
      <c r="AD102" s="72"/>
      <c r="AE102" s="72"/>
      <c r="AF102" s="72"/>
      <c r="AG102" s="72"/>
      <c r="AH102" s="72"/>
      <c r="AI102" s="72"/>
      <c r="AJ102" s="72"/>
      <c r="AK102" s="72"/>
      <c r="AL102" s="72"/>
      <c r="AM102" s="72"/>
      <c r="AN102" s="72"/>
      <c r="AO102" s="72"/>
      <c r="AP102" s="72"/>
      <c r="AQ102" s="72"/>
      <c r="AR102" s="72"/>
      <c r="AS102" s="72"/>
      <c r="AT102" s="72"/>
    </row>
    <row r="103" spans="1:46" ht="30" customHeight="1" x14ac:dyDescent="0.2">
      <c r="A103" s="72"/>
      <c r="B103" s="72"/>
      <c r="C103" s="72"/>
      <c r="D103" s="194">
        <f>'A1 Baseline - Terrestrial'!D104</f>
        <v>97</v>
      </c>
      <c r="E103" s="85" t="str">
        <f>IF(OR('B1 Baseline - FW'!E104="",'B1 Baseline - FW'!O104=0), "",'B1 Baseline - FW'!E104)</f>
        <v/>
      </c>
      <c r="F103" s="195" t="str">
        <f>IF(E103="","",'B1 Baseline - FW'!H104)</f>
        <v/>
      </c>
      <c r="G103" s="196" t="str">
        <f>IF(E103="","",'B1 Baseline - FW'!J104)</f>
        <v/>
      </c>
      <c r="H103" s="197"/>
      <c r="I103" s="205"/>
      <c r="J103" s="199" t="str">
        <f>IF(E103="","",IF(AND(E103=H103,G103&gt;=P103),"Error - No Enhancement",IF(AND(E103=H103,G103&lt;P103),"Acceptable",IF(F103&gt;N103,"Trading Down - Unacceptable Change",IF(F103=N103,"Error - No Enhancement",'B1 Baseline - FW'!G104&amp;" - "&amp;IFERROR(VLOOKUP(H103,'Z1 HAB CLASS'!$D$4:$E$45,2,FALSE),""))))))</f>
        <v/>
      </c>
      <c r="K103" s="99" t="str">
        <f>IF(E103="","",IF(AND(E103=H103, G103&gt;=P103), "Error - No Enhancement", IF(AND(E103=H103,G103&lt;P103), 'B1 Baseline - FW'!I104&amp;" - "&amp;'B3 Enhancement - FW'!O103, IF(F103&gt;N103, "Trading Down - Unacceptable Change", IF(AND(F103=N103, G103=P103), "Error - No Enhancement", IF(AND(F103=N103, G103&gt;P103), "Error - Cannot reduce condition", IF(AND(E103&lt;&gt;H103,F103&lt;N103),"Lower Distinctiveness Habitat"&amp;" - "&amp;O103, 'B1 Baseline - FW'!I104&amp;" - "&amp;'B3 Enhancement - FW'!O103)))))))</f>
        <v/>
      </c>
      <c r="L103" s="200" t="str">
        <f>IF(E103="","",'B1 Baseline - FW'!O104)</f>
        <v/>
      </c>
      <c r="M103" s="195" t="str">
        <f>IFERROR(VLOOKUP(H103,'Z1 HAB CLASS'!$D$4:$E$45,2,FALSE)," ")</f>
        <v xml:space="preserve"> </v>
      </c>
      <c r="N103" s="105" t="str">
        <f>IFERROR(VLOOKUP(M103,'Z1 HAB CLASS'!$L$3:$N$9,2,FALSE)," ")</f>
        <v xml:space="preserve"> </v>
      </c>
      <c r="O103" s="201"/>
      <c r="P103" s="196" t="str">
        <f>IFERROR(VLOOKUP(O103,'Z3 CONDITION VALUE'!$A$3:$B$5,2,FALSE)," ")</f>
        <v xml:space="preserve"> </v>
      </c>
      <c r="Q103" s="202" t="str">
        <f>IF(OR('B1 Baseline - FW'!E104="", 'B1 Baseline - FW'!O104=0),"",'B1 Baseline - FW'!I104&amp;"")</f>
        <v/>
      </c>
      <c r="R103" s="105" t="e">
        <f t="shared" ca="1" si="0"/>
        <v>#NAME?</v>
      </c>
      <c r="S103" s="99" t="e">
        <f t="shared" ca="1" si="1"/>
        <v>#NAME?</v>
      </c>
      <c r="T103" s="199" t="e">
        <f t="array" aca="1" ref="T103" ca="1">IF(OR(R103="",S103=""),"",INDEX('Z8 TARGET ENH'!$F$6:$EO$145,_xludf.XMATCH(R103,'Z8 TARGET ENH'!$B$6:$B$145),_xludf.XMATCH(S103,'Z8 TARGET ENH'!$F$2:$EO$2)))</f>
        <v>#NAME?</v>
      </c>
      <c r="U103" s="99" t="str">
        <f>IF(E103="","",VLOOKUP(H103,'Z8 TARGET ENH'!$FH$7:$FJ$38,2,FALSE))</f>
        <v/>
      </c>
      <c r="V103" s="202" t="str">
        <f>IF(E103="","",VLOOKUP(H103,'Z8 TARGET ENH'!$FH$7:$FJ$38,3,FALSE))</f>
        <v/>
      </c>
      <c r="W103" s="203" t="str">
        <f t="shared" si="2"/>
        <v/>
      </c>
      <c r="X103" s="204"/>
      <c r="Y103" s="72"/>
      <c r="Z103" s="72">
        <f t="shared" si="3"/>
        <v>0</v>
      </c>
      <c r="AA103" s="72"/>
      <c r="AB103" s="72"/>
      <c r="AC103" s="72"/>
      <c r="AD103" s="72"/>
      <c r="AE103" s="72"/>
      <c r="AF103" s="72"/>
      <c r="AG103" s="72"/>
      <c r="AH103" s="72"/>
      <c r="AI103" s="72"/>
      <c r="AJ103" s="72"/>
      <c r="AK103" s="72"/>
      <c r="AL103" s="72"/>
      <c r="AM103" s="72"/>
      <c r="AN103" s="72"/>
      <c r="AO103" s="72"/>
      <c r="AP103" s="72"/>
      <c r="AQ103" s="72"/>
      <c r="AR103" s="72"/>
      <c r="AS103" s="72"/>
      <c r="AT103" s="72"/>
    </row>
    <row r="104" spans="1:46" ht="30" customHeight="1" x14ac:dyDescent="0.2">
      <c r="A104" s="72"/>
      <c r="B104" s="72"/>
      <c r="C104" s="72"/>
      <c r="D104" s="194">
        <f>'A1 Baseline - Terrestrial'!D105</f>
        <v>98</v>
      </c>
      <c r="E104" s="85" t="str">
        <f>IF(OR('B1 Baseline - FW'!E105="",'B1 Baseline - FW'!O105=0), "",'B1 Baseline - FW'!E105)</f>
        <v/>
      </c>
      <c r="F104" s="195" t="str">
        <f>IF(E104="","",'B1 Baseline - FW'!H105)</f>
        <v/>
      </c>
      <c r="G104" s="196" t="str">
        <f>IF(E104="","",'B1 Baseline - FW'!J105)</f>
        <v/>
      </c>
      <c r="H104" s="197"/>
      <c r="I104" s="205"/>
      <c r="J104" s="199" t="str">
        <f>IF(E104="","",IF(AND(E104=H104,G104&gt;=P104),"Error - No Enhancement",IF(AND(E104=H104,G104&lt;P104),"Acceptable",IF(F104&gt;N104,"Trading Down - Unacceptable Change",IF(F104=N104,"Error - No Enhancement",'B1 Baseline - FW'!G105&amp;" - "&amp;IFERROR(VLOOKUP(H104,'Z1 HAB CLASS'!$D$4:$E$45,2,FALSE),""))))))</f>
        <v/>
      </c>
      <c r="K104" s="99" t="str">
        <f>IF(E104="","",IF(AND(E104=H104, G104&gt;=P104), "Error - No Enhancement", IF(AND(E104=H104,G104&lt;P104), 'B1 Baseline - FW'!I105&amp;" - "&amp;'B3 Enhancement - FW'!O104, IF(F104&gt;N104, "Trading Down - Unacceptable Change", IF(AND(F104=N104, G104=P104), "Error - No Enhancement", IF(AND(F104=N104, G104&gt;P104), "Error - Cannot reduce condition", IF(AND(E104&lt;&gt;H104,F104&lt;N104),"Lower Distinctiveness Habitat"&amp;" - "&amp;O104, 'B1 Baseline - FW'!I105&amp;" - "&amp;'B3 Enhancement - FW'!O104)))))))</f>
        <v/>
      </c>
      <c r="L104" s="200" t="str">
        <f>IF(E104="","",'B1 Baseline - FW'!O105)</f>
        <v/>
      </c>
      <c r="M104" s="195" t="str">
        <f>IFERROR(VLOOKUP(H104,'Z1 HAB CLASS'!$D$4:$E$45,2,FALSE)," ")</f>
        <v xml:space="preserve"> </v>
      </c>
      <c r="N104" s="105" t="str">
        <f>IFERROR(VLOOKUP(M104,'Z1 HAB CLASS'!$L$3:$N$9,2,FALSE)," ")</f>
        <v xml:space="preserve"> </v>
      </c>
      <c r="O104" s="201"/>
      <c r="P104" s="196" t="str">
        <f>IFERROR(VLOOKUP(O104,'Z3 CONDITION VALUE'!$A$3:$B$5,2,FALSE)," ")</f>
        <v xml:space="preserve"> </v>
      </c>
      <c r="Q104" s="202" t="str">
        <f>IF(OR('B1 Baseline - FW'!E105="", 'B1 Baseline - FW'!O105=0),"",'B1 Baseline - FW'!I105&amp;"")</f>
        <v/>
      </c>
      <c r="R104" s="105" t="e">
        <f t="shared" ca="1" si="0"/>
        <v>#NAME?</v>
      </c>
      <c r="S104" s="99" t="e">
        <f t="shared" ca="1" si="1"/>
        <v>#NAME?</v>
      </c>
      <c r="T104" s="199" t="e">
        <f t="array" aca="1" ref="T104" ca="1">IF(OR(R104="",S104=""),"",INDEX('Z8 TARGET ENH'!$F$6:$EO$145,_xludf.XMATCH(R104,'Z8 TARGET ENH'!$B$6:$B$145),_xludf.XMATCH(S104,'Z8 TARGET ENH'!$F$2:$EO$2)))</f>
        <v>#NAME?</v>
      </c>
      <c r="U104" s="99" t="str">
        <f>IF(E104="","",VLOOKUP(H104,'Z8 TARGET ENH'!$FH$7:$FJ$38,2,FALSE))</f>
        <v/>
      </c>
      <c r="V104" s="202" t="str">
        <f>IF(E104="","",VLOOKUP(H104,'Z8 TARGET ENH'!$FH$7:$FJ$38,3,FALSE))</f>
        <v/>
      </c>
      <c r="W104" s="203" t="str">
        <f t="shared" si="2"/>
        <v/>
      </c>
      <c r="X104" s="204"/>
      <c r="Y104" s="72"/>
      <c r="Z104" s="72">
        <f t="shared" si="3"/>
        <v>0</v>
      </c>
      <c r="AA104" s="72"/>
      <c r="AB104" s="72"/>
      <c r="AC104" s="72"/>
      <c r="AD104" s="72"/>
      <c r="AE104" s="72"/>
      <c r="AF104" s="72"/>
      <c r="AG104" s="72"/>
      <c r="AH104" s="72"/>
      <c r="AI104" s="72"/>
      <c r="AJ104" s="72"/>
      <c r="AK104" s="72"/>
      <c r="AL104" s="72"/>
      <c r="AM104" s="72"/>
      <c r="AN104" s="72"/>
      <c r="AO104" s="72"/>
      <c r="AP104" s="72"/>
      <c r="AQ104" s="72"/>
      <c r="AR104" s="72"/>
      <c r="AS104" s="72"/>
      <c r="AT104" s="72"/>
    </row>
    <row r="105" spans="1:46" ht="30" customHeight="1" x14ac:dyDescent="0.2">
      <c r="A105" s="72"/>
      <c r="B105" s="72"/>
      <c r="C105" s="72"/>
      <c r="D105" s="194">
        <f>'A1 Baseline - Terrestrial'!D106</f>
        <v>99</v>
      </c>
      <c r="E105" s="85" t="str">
        <f>IF(OR('B1 Baseline - FW'!E106="",'B1 Baseline - FW'!O106=0), "",'B1 Baseline - FW'!E106)</f>
        <v/>
      </c>
      <c r="F105" s="195" t="str">
        <f>IF(E105="","",'B1 Baseline - FW'!H106)</f>
        <v/>
      </c>
      <c r="G105" s="196" t="str">
        <f>IF(E105="","",'B1 Baseline - FW'!J106)</f>
        <v/>
      </c>
      <c r="H105" s="197"/>
      <c r="I105" s="205"/>
      <c r="J105" s="199" t="str">
        <f>IF(E105="","",IF(AND(E105=H105,G105&gt;=P105),"Error - No Enhancement",IF(AND(E105=H105,G105&lt;P105),"Acceptable",IF(F105&gt;N105,"Trading Down - Unacceptable Change",IF(F105=N105,"Error - No Enhancement",'B1 Baseline - FW'!G106&amp;" - "&amp;IFERROR(VLOOKUP(H105,'Z1 HAB CLASS'!$D$4:$E$45,2,FALSE),""))))))</f>
        <v/>
      </c>
      <c r="K105" s="99" t="str">
        <f>IF(E105="","",IF(AND(E105=H105, G105&gt;=P105), "Error - No Enhancement", IF(AND(E105=H105,G105&lt;P105), 'B1 Baseline - FW'!I106&amp;" - "&amp;'B3 Enhancement - FW'!O105, IF(F105&gt;N105, "Trading Down - Unacceptable Change", IF(AND(F105=N105, G105=P105), "Error - No Enhancement", IF(AND(F105=N105, G105&gt;P105), "Error - Cannot reduce condition", IF(AND(E105&lt;&gt;H105,F105&lt;N105),"Lower Distinctiveness Habitat"&amp;" - "&amp;O105, 'B1 Baseline - FW'!I106&amp;" - "&amp;'B3 Enhancement - FW'!O105)))))))</f>
        <v/>
      </c>
      <c r="L105" s="200" t="str">
        <f>IF(E105="","",'B1 Baseline - FW'!O106)</f>
        <v/>
      </c>
      <c r="M105" s="195" t="str">
        <f>IFERROR(VLOOKUP(H105,'Z1 HAB CLASS'!$D$4:$E$45,2,FALSE)," ")</f>
        <v xml:space="preserve"> </v>
      </c>
      <c r="N105" s="105" t="str">
        <f>IFERROR(VLOOKUP(M105,'Z1 HAB CLASS'!$L$3:$N$9,2,FALSE)," ")</f>
        <v xml:space="preserve"> </v>
      </c>
      <c r="O105" s="201"/>
      <c r="P105" s="196" t="str">
        <f>IFERROR(VLOOKUP(O105,'Z3 CONDITION VALUE'!$A$3:$B$5,2,FALSE)," ")</f>
        <v xml:space="preserve"> </v>
      </c>
      <c r="Q105" s="202" t="str">
        <f>IF(OR('B1 Baseline - FW'!E106="", 'B1 Baseline - FW'!O106=0),"",'B1 Baseline - FW'!I106&amp;"")</f>
        <v/>
      </c>
      <c r="R105" s="105" t="e">
        <f t="shared" ca="1" si="0"/>
        <v>#NAME?</v>
      </c>
      <c r="S105" s="99" t="e">
        <f t="shared" ca="1" si="1"/>
        <v>#NAME?</v>
      </c>
      <c r="T105" s="199" t="e">
        <f t="array" aca="1" ref="T105" ca="1">IF(OR(R105="",S105=""),"",INDEX('Z8 TARGET ENH'!$F$6:$EO$145,_xludf.XMATCH(R105,'Z8 TARGET ENH'!$B$6:$B$145),_xludf.XMATCH(S105,'Z8 TARGET ENH'!$F$2:$EO$2)))</f>
        <v>#NAME?</v>
      </c>
      <c r="U105" s="99" t="str">
        <f>IF(E105="","",VLOOKUP(H105,'Z8 TARGET ENH'!$FH$7:$FJ$38,2,FALSE))</f>
        <v/>
      </c>
      <c r="V105" s="202" t="str">
        <f>IF(E105="","",VLOOKUP(H105,'Z8 TARGET ENH'!$FH$7:$FJ$38,3,FALSE))</f>
        <v/>
      </c>
      <c r="W105" s="203" t="str">
        <f t="shared" si="2"/>
        <v/>
      </c>
      <c r="X105" s="204"/>
      <c r="Y105" s="72"/>
      <c r="Z105" s="72">
        <f t="shared" si="3"/>
        <v>0</v>
      </c>
      <c r="AA105" s="72"/>
      <c r="AB105" s="72"/>
      <c r="AC105" s="72"/>
      <c r="AD105" s="72"/>
      <c r="AE105" s="72"/>
      <c r="AF105" s="72"/>
      <c r="AG105" s="72"/>
      <c r="AH105" s="72"/>
      <c r="AI105" s="72"/>
      <c r="AJ105" s="72"/>
      <c r="AK105" s="72"/>
      <c r="AL105" s="72"/>
      <c r="AM105" s="72"/>
      <c r="AN105" s="72"/>
      <c r="AO105" s="72"/>
      <c r="AP105" s="72"/>
      <c r="AQ105" s="72"/>
      <c r="AR105" s="72"/>
      <c r="AS105" s="72"/>
      <c r="AT105" s="72"/>
    </row>
    <row r="106" spans="1:46" ht="30" customHeight="1" x14ac:dyDescent="0.2">
      <c r="A106" s="72"/>
      <c r="B106" s="72"/>
      <c r="C106" s="72"/>
      <c r="D106" s="194">
        <f>'A1 Baseline - Terrestrial'!D107</f>
        <v>100</v>
      </c>
      <c r="E106" s="85" t="str">
        <f>IF(OR('B1 Baseline - FW'!E107="",'B1 Baseline - FW'!O107=0), "",'B1 Baseline - FW'!E107)</f>
        <v/>
      </c>
      <c r="F106" s="195" t="str">
        <f>IF(E106="","",'B1 Baseline - FW'!H107)</f>
        <v/>
      </c>
      <c r="G106" s="196" t="str">
        <f>IF(E106="","",'B1 Baseline - FW'!J107)</f>
        <v/>
      </c>
      <c r="H106" s="197"/>
      <c r="I106" s="205"/>
      <c r="J106" s="199" t="str">
        <f>IF(E106="","",IF(AND(E106=H106,G106&gt;=P106),"Error - No Enhancement",IF(AND(E106=H106,G106&lt;P106),"Acceptable",IF(F106&gt;N106,"Trading Down - Unacceptable Change",IF(F106=N106,"Error - No Enhancement",'B1 Baseline - FW'!G107&amp;" - "&amp;IFERROR(VLOOKUP(H106,'Z1 HAB CLASS'!$D$4:$E$45,2,FALSE),""))))))</f>
        <v/>
      </c>
      <c r="K106" s="99" t="str">
        <f>IF(E106="","",IF(AND(E106=H106, G106&gt;=P106), "Error - No Enhancement", IF(AND(E106=H106,G106&lt;P106), 'B1 Baseline - FW'!I107&amp;" - "&amp;'B3 Enhancement - FW'!O106, IF(F106&gt;N106, "Trading Down - Unacceptable Change", IF(AND(F106=N106, G106=P106), "Error - No Enhancement", IF(AND(F106=N106, G106&gt;P106), "Error - Cannot reduce condition", IF(AND(E106&lt;&gt;H106,F106&lt;N106),"Lower Distinctiveness Habitat"&amp;" - "&amp;O106, 'B1 Baseline - FW'!I107&amp;" - "&amp;'B3 Enhancement - FW'!O106)))))))</f>
        <v/>
      </c>
      <c r="L106" s="200" t="str">
        <f>IF(E106="","",'B1 Baseline - FW'!O107)</f>
        <v/>
      </c>
      <c r="M106" s="195" t="str">
        <f>IFERROR(VLOOKUP(H106,'Z1 HAB CLASS'!$D$4:$E$45,2,FALSE)," ")</f>
        <v xml:space="preserve"> </v>
      </c>
      <c r="N106" s="105" t="str">
        <f>IFERROR(VLOOKUP(M106,'Z1 HAB CLASS'!$L$3:$N$9,2,FALSE)," ")</f>
        <v xml:space="preserve"> </v>
      </c>
      <c r="O106" s="201"/>
      <c r="P106" s="196" t="str">
        <f>IFERROR(VLOOKUP(O106,'Z3 CONDITION VALUE'!$A$3:$B$5,2,FALSE)," ")</f>
        <v xml:space="preserve"> </v>
      </c>
      <c r="Q106" s="202" t="str">
        <f>IF(OR('B1 Baseline - FW'!E107="", 'B1 Baseline - FW'!O107=0),"",'B1 Baseline - FW'!I107&amp;"")</f>
        <v/>
      </c>
      <c r="R106" s="105" t="e">
        <f t="shared" ca="1" si="0"/>
        <v>#NAME?</v>
      </c>
      <c r="S106" s="99" t="e">
        <f t="shared" ca="1" si="1"/>
        <v>#NAME?</v>
      </c>
      <c r="T106" s="199" t="e">
        <f t="array" aca="1" ref="T106" ca="1">IF(OR(R106="",S106=""),"",INDEX('Z8 TARGET ENH'!$F$6:$EO$145,_xludf.XMATCH(R106,'Z8 TARGET ENH'!$B$6:$B$145),_xludf.XMATCH(S106,'Z8 TARGET ENH'!$F$2:$EO$2)))</f>
        <v>#NAME?</v>
      </c>
      <c r="U106" s="99" t="str">
        <f>IF(E106="","",VLOOKUP(H106,'Z8 TARGET ENH'!$FH$7:$FJ$38,2,FALSE))</f>
        <v/>
      </c>
      <c r="V106" s="202" t="str">
        <f>IF(E106="","",VLOOKUP(H106,'Z8 TARGET ENH'!$FH$7:$FJ$38,3,FALSE))</f>
        <v/>
      </c>
      <c r="W106" s="203" t="str">
        <f t="shared" si="2"/>
        <v/>
      </c>
      <c r="X106" s="204"/>
      <c r="Y106" s="72"/>
      <c r="Z106" s="72">
        <f t="shared" si="3"/>
        <v>0</v>
      </c>
      <c r="AA106" s="72"/>
      <c r="AB106" s="72"/>
      <c r="AC106" s="72"/>
      <c r="AD106" s="72"/>
      <c r="AE106" s="72"/>
      <c r="AF106" s="72"/>
      <c r="AG106" s="72"/>
      <c r="AH106" s="72"/>
      <c r="AI106" s="72"/>
      <c r="AJ106" s="72"/>
      <c r="AK106" s="72"/>
      <c r="AL106" s="72"/>
      <c r="AM106" s="72"/>
      <c r="AN106" s="72"/>
      <c r="AO106" s="72"/>
      <c r="AP106" s="72"/>
      <c r="AQ106" s="72"/>
      <c r="AR106" s="72"/>
      <c r="AS106" s="72"/>
      <c r="AT106" s="72"/>
    </row>
    <row r="107" spans="1:46" ht="30" customHeight="1" x14ac:dyDescent="0.2">
      <c r="A107" s="72"/>
      <c r="B107" s="72"/>
      <c r="C107" s="72"/>
      <c r="D107" s="194">
        <f>'A1 Baseline - Terrestrial'!D108</f>
        <v>101</v>
      </c>
      <c r="E107" s="85" t="str">
        <f>IF(OR('B1 Baseline - FW'!E108="",'B1 Baseline - FW'!O108=0), "",'B1 Baseline - FW'!E108)</f>
        <v/>
      </c>
      <c r="F107" s="195" t="str">
        <f>IF(E107="","",'B1 Baseline - FW'!H108)</f>
        <v/>
      </c>
      <c r="G107" s="196" t="str">
        <f>IF(E107="","",'B1 Baseline - FW'!J108)</f>
        <v/>
      </c>
      <c r="H107" s="197"/>
      <c r="I107" s="205"/>
      <c r="J107" s="199" t="str">
        <f>IF(E107="","",IF(AND(E107=H107,G107&gt;=P107),"Error - No Enhancement",IF(AND(E107=H107,G107&lt;P107),"Acceptable",IF(F107&gt;N107,"Trading Down - Unacceptable Change",IF(F107=N107,"Error - No Enhancement",'B1 Baseline - FW'!G108&amp;" - "&amp;IFERROR(VLOOKUP(H107,'Z1 HAB CLASS'!$D$4:$E$45,2,FALSE),""))))))</f>
        <v/>
      </c>
      <c r="K107" s="99" t="str">
        <f>IF(E107="","",IF(AND(E107=H107, G107&gt;=P107), "Error - No Enhancement", IF(AND(E107=H107,G107&lt;P107), 'B1 Baseline - FW'!I108&amp;" - "&amp;'B3 Enhancement - FW'!O107, IF(F107&gt;N107, "Trading Down - Unacceptable Change", IF(AND(F107=N107, G107=P107), "Error - No Enhancement", IF(AND(F107=N107, G107&gt;P107), "Error - Cannot reduce condition", IF(AND(E107&lt;&gt;H107,F107&lt;N107),"Lower Distinctiveness Habitat"&amp;" - "&amp;O107, 'B1 Baseline - FW'!I108&amp;" - "&amp;'B3 Enhancement - FW'!O107)))))))</f>
        <v/>
      </c>
      <c r="L107" s="200" t="str">
        <f>IF(E107="","",'B1 Baseline - FW'!O108)</f>
        <v/>
      </c>
      <c r="M107" s="195" t="str">
        <f>IFERROR(VLOOKUP(H107,'Z1 HAB CLASS'!$D$4:$E$45,2,FALSE)," ")</f>
        <v xml:space="preserve"> </v>
      </c>
      <c r="N107" s="105" t="str">
        <f>IFERROR(VLOOKUP(M107,'Z1 HAB CLASS'!$L$3:$N$9,2,FALSE)," ")</f>
        <v xml:space="preserve"> </v>
      </c>
      <c r="O107" s="201"/>
      <c r="P107" s="196" t="str">
        <f>IFERROR(VLOOKUP(O107,'Z3 CONDITION VALUE'!$A$3:$B$5,2,FALSE)," ")</f>
        <v xml:space="preserve"> </v>
      </c>
      <c r="Q107" s="202" t="str">
        <f>IF(OR('B1 Baseline - FW'!E108="", 'B1 Baseline - FW'!O108=0),"",'B1 Baseline - FW'!I108&amp;"")</f>
        <v/>
      </c>
      <c r="R107" s="105" t="e">
        <f t="shared" ca="1" si="0"/>
        <v>#NAME?</v>
      </c>
      <c r="S107" s="99" t="e">
        <f t="shared" ca="1" si="1"/>
        <v>#NAME?</v>
      </c>
      <c r="T107" s="199" t="e">
        <f t="array" aca="1" ref="T107" ca="1">IF(OR(R107="",S107=""),"",INDEX('Z8 TARGET ENH'!$F$6:$EO$145,_xludf.XMATCH(R107,'Z8 TARGET ENH'!$B$6:$B$145),_xludf.XMATCH(S107,'Z8 TARGET ENH'!$F$2:$EO$2)))</f>
        <v>#NAME?</v>
      </c>
      <c r="U107" s="99" t="str">
        <f>IF(E107="","",VLOOKUP(H107,'Z8 TARGET ENH'!$FH$7:$FJ$38,2,FALSE))</f>
        <v/>
      </c>
      <c r="V107" s="202" t="str">
        <f>IF(E107="","",VLOOKUP(H107,'Z8 TARGET ENH'!$FH$7:$FJ$38,3,FALSE))</f>
        <v/>
      </c>
      <c r="W107" s="203" t="str">
        <f t="shared" si="2"/>
        <v/>
      </c>
      <c r="X107" s="204"/>
      <c r="Y107" s="72"/>
      <c r="Z107" s="72">
        <f t="shared" si="3"/>
        <v>0</v>
      </c>
      <c r="AA107" s="72"/>
      <c r="AB107" s="72"/>
      <c r="AC107" s="72"/>
      <c r="AD107" s="72"/>
      <c r="AE107" s="72"/>
      <c r="AF107" s="72"/>
      <c r="AG107" s="72"/>
      <c r="AH107" s="72"/>
      <c r="AI107" s="72"/>
      <c r="AJ107" s="72"/>
      <c r="AK107" s="72"/>
      <c r="AL107" s="72"/>
      <c r="AM107" s="72"/>
      <c r="AN107" s="72"/>
      <c r="AO107" s="72"/>
      <c r="AP107" s="72"/>
      <c r="AQ107" s="72"/>
      <c r="AR107" s="72"/>
      <c r="AS107" s="72"/>
      <c r="AT107" s="72"/>
    </row>
    <row r="108" spans="1:46" ht="30" customHeight="1" x14ac:dyDescent="0.2">
      <c r="A108" s="72"/>
      <c r="B108" s="72"/>
      <c r="C108" s="72"/>
      <c r="D108" s="194">
        <f>'A1 Baseline - Terrestrial'!D109</f>
        <v>102</v>
      </c>
      <c r="E108" s="85" t="str">
        <f>IF(OR('B1 Baseline - FW'!E109="",'B1 Baseline - FW'!O109=0), "",'B1 Baseline - FW'!E109)</f>
        <v/>
      </c>
      <c r="F108" s="195" t="str">
        <f>IF(E108="","",'B1 Baseline - FW'!H109)</f>
        <v/>
      </c>
      <c r="G108" s="196" t="str">
        <f>IF(E108="","",'B1 Baseline - FW'!J109)</f>
        <v/>
      </c>
      <c r="H108" s="197"/>
      <c r="I108" s="205"/>
      <c r="J108" s="199" t="str">
        <f>IF(E108="","",IF(AND(E108=H108,G108&gt;=P108),"Error - No Enhancement",IF(AND(E108=H108,G108&lt;P108),"Acceptable",IF(F108&gt;N108,"Trading Down - Unacceptable Change",IF(F108=N108,"Error - No Enhancement",'B1 Baseline - FW'!G109&amp;" - "&amp;IFERROR(VLOOKUP(H108,'Z1 HAB CLASS'!$D$4:$E$45,2,FALSE),""))))))</f>
        <v/>
      </c>
      <c r="K108" s="99" t="str">
        <f>IF(E108="","",IF(AND(E108=H108, G108&gt;=P108), "Error - No Enhancement", IF(AND(E108=H108,G108&lt;P108), 'B1 Baseline - FW'!I109&amp;" - "&amp;'B3 Enhancement - FW'!O108, IF(F108&gt;N108, "Trading Down - Unacceptable Change", IF(AND(F108=N108, G108=P108), "Error - No Enhancement", IF(AND(F108=N108, G108&gt;P108), "Error - Cannot reduce condition", IF(AND(E108&lt;&gt;H108,F108&lt;N108),"Lower Distinctiveness Habitat"&amp;" - "&amp;O108, 'B1 Baseline - FW'!I109&amp;" - "&amp;'B3 Enhancement - FW'!O108)))))))</f>
        <v/>
      </c>
      <c r="L108" s="200" t="str">
        <f>IF(E108="","",'B1 Baseline - FW'!O109)</f>
        <v/>
      </c>
      <c r="M108" s="195" t="str">
        <f>IFERROR(VLOOKUP(H108,'Z1 HAB CLASS'!$D$4:$E$45,2,FALSE)," ")</f>
        <v xml:space="preserve"> </v>
      </c>
      <c r="N108" s="105" t="str">
        <f>IFERROR(VLOOKUP(M108,'Z1 HAB CLASS'!$L$3:$N$9,2,FALSE)," ")</f>
        <v xml:space="preserve"> </v>
      </c>
      <c r="O108" s="201"/>
      <c r="P108" s="196" t="str">
        <f>IFERROR(VLOOKUP(O108,'Z3 CONDITION VALUE'!$A$3:$B$5,2,FALSE)," ")</f>
        <v xml:space="preserve"> </v>
      </c>
      <c r="Q108" s="202" t="str">
        <f>IF(OR('B1 Baseline - FW'!E109="", 'B1 Baseline - FW'!O109=0),"",'B1 Baseline - FW'!I109&amp;"")</f>
        <v/>
      </c>
      <c r="R108" s="105" t="e">
        <f t="shared" ca="1" si="0"/>
        <v>#NAME?</v>
      </c>
      <c r="S108" s="99" t="e">
        <f t="shared" ca="1" si="1"/>
        <v>#NAME?</v>
      </c>
      <c r="T108" s="199" t="e">
        <f t="array" aca="1" ref="T108" ca="1">IF(OR(R108="",S108=""),"",INDEX('Z8 TARGET ENH'!$F$6:$EO$145,_xludf.XMATCH(R108,'Z8 TARGET ENH'!$B$6:$B$145),_xludf.XMATCH(S108,'Z8 TARGET ENH'!$F$2:$EO$2)))</f>
        <v>#NAME?</v>
      </c>
      <c r="U108" s="99" t="str">
        <f>IF(E108="","",VLOOKUP(H108,'Z8 TARGET ENH'!$FH$7:$FJ$38,2,FALSE))</f>
        <v/>
      </c>
      <c r="V108" s="202" t="str">
        <f>IF(E108="","",VLOOKUP(H108,'Z8 TARGET ENH'!$FH$7:$FJ$38,3,FALSE))</f>
        <v/>
      </c>
      <c r="W108" s="203" t="str">
        <f t="shared" si="2"/>
        <v/>
      </c>
      <c r="X108" s="204"/>
      <c r="Y108" s="72"/>
      <c r="Z108" s="72">
        <f t="shared" si="3"/>
        <v>0</v>
      </c>
      <c r="AA108" s="72"/>
      <c r="AB108" s="72"/>
      <c r="AC108" s="72"/>
      <c r="AD108" s="72"/>
      <c r="AE108" s="72"/>
      <c r="AF108" s="72"/>
      <c r="AG108" s="72"/>
      <c r="AH108" s="72"/>
      <c r="AI108" s="72"/>
      <c r="AJ108" s="72"/>
      <c r="AK108" s="72"/>
      <c r="AL108" s="72"/>
      <c r="AM108" s="72"/>
      <c r="AN108" s="72"/>
      <c r="AO108" s="72"/>
      <c r="AP108" s="72"/>
      <c r="AQ108" s="72"/>
      <c r="AR108" s="72"/>
      <c r="AS108" s="72"/>
      <c r="AT108" s="72"/>
    </row>
    <row r="109" spans="1:46" ht="30" customHeight="1" x14ac:dyDescent="0.2">
      <c r="A109" s="72"/>
      <c r="B109" s="72"/>
      <c r="C109" s="72"/>
      <c r="D109" s="194">
        <f>'A1 Baseline - Terrestrial'!D110</f>
        <v>103</v>
      </c>
      <c r="E109" s="85" t="str">
        <f>IF(OR('B1 Baseline - FW'!E110="",'B1 Baseline - FW'!O110=0), "",'B1 Baseline - FW'!E110)</f>
        <v/>
      </c>
      <c r="F109" s="195" t="str">
        <f>IF(E109="","",'B1 Baseline - FW'!H110)</f>
        <v/>
      </c>
      <c r="G109" s="196" t="str">
        <f>IF(E109="","",'B1 Baseline - FW'!J110)</f>
        <v/>
      </c>
      <c r="H109" s="197"/>
      <c r="I109" s="205"/>
      <c r="J109" s="199" t="str">
        <f>IF(E109="","",IF(AND(E109=H109,G109&gt;=P109),"Error - No Enhancement",IF(AND(E109=H109,G109&lt;P109),"Acceptable",IF(F109&gt;N109,"Trading Down - Unacceptable Change",IF(F109=N109,"Error - No Enhancement",'B1 Baseline - FW'!G110&amp;" - "&amp;IFERROR(VLOOKUP(H109,'Z1 HAB CLASS'!$D$4:$E$45,2,FALSE),""))))))</f>
        <v/>
      </c>
      <c r="K109" s="99" t="str">
        <f>IF(E109="","",IF(AND(E109=H109, G109&gt;=P109), "Error - No Enhancement", IF(AND(E109=H109,G109&lt;P109), 'B1 Baseline - FW'!I110&amp;" - "&amp;'B3 Enhancement - FW'!O109, IF(F109&gt;N109, "Trading Down - Unacceptable Change", IF(AND(F109=N109, G109=P109), "Error - No Enhancement", IF(AND(F109=N109, G109&gt;P109), "Error - Cannot reduce condition", IF(AND(E109&lt;&gt;H109,F109&lt;N109),"Lower Distinctiveness Habitat"&amp;" - "&amp;O109, 'B1 Baseline - FW'!I110&amp;" - "&amp;'B3 Enhancement - FW'!O109)))))))</f>
        <v/>
      </c>
      <c r="L109" s="200" t="str">
        <f>IF(E109="","",'B1 Baseline - FW'!O110)</f>
        <v/>
      </c>
      <c r="M109" s="195" t="str">
        <f>IFERROR(VLOOKUP(H109,'Z1 HAB CLASS'!$D$4:$E$45,2,FALSE)," ")</f>
        <v xml:space="preserve"> </v>
      </c>
      <c r="N109" s="105" t="str">
        <f>IFERROR(VLOOKUP(M109,'Z1 HAB CLASS'!$L$3:$N$9,2,FALSE)," ")</f>
        <v xml:space="preserve"> </v>
      </c>
      <c r="O109" s="201"/>
      <c r="P109" s="196" t="str">
        <f>IFERROR(VLOOKUP(O109,'Z3 CONDITION VALUE'!$A$3:$B$5,2,FALSE)," ")</f>
        <v xml:space="preserve"> </v>
      </c>
      <c r="Q109" s="202" t="str">
        <f>IF(OR('B1 Baseline - FW'!E110="", 'B1 Baseline - FW'!O110=0),"",'B1 Baseline - FW'!I110&amp;"")</f>
        <v/>
      </c>
      <c r="R109" s="105" t="e">
        <f t="shared" ca="1" si="0"/>
        <v>#NAME?</v>
      </c>
      <c r="S109" s="99" t="e">
        <f t="shared" ca="1" si="1"/>
        <v>#NAME?</v>
      </c>
      <c r="T109" s="199" t="e">
        <f t="array" aca="1" ref="T109" ca="1">IF(OR(R109="",S109=""),"",INDEX('Z8 TARGET ENH'!$F$6:$EO$145,_xludf.XMATCH(R109,'Z8 TARGET ENH'!$B$6:$B$145),_xludf.XMATCH(S109,'Z8 TARGET ENH'!$F$2:$EO$2)))</f>
        <v>#NAME?</v>
      </c>
      <c r="U109" s="99" t="str">
        <f>IF(E109="","",VLOOKUP(H109,'Z8 TARGET ENH'!$FH$7:$FJ$38,2,FALSE))</f>
        <v/>
      </c>
      <c r="V109" s="202" t="str">
        <f>IF(E109="","",VLOOKUP(H109,'Z8 TARGET ENH'!$FH$7:$FJ$38,3,FALSE))</f>
        <v/>
      </c>
      <c r="W109" s="203" t="str">
        <f t="shared" si="2"/>
        <v/>
      </c>
      <c r="X109" s="204"/>
      <c r="Y109" s="72"/>
      <c r="Z109" s="72">
        <f t="shared" si="3"/>
        <v>0</v>
      </c>
      <c r="AA109" s="72"/>
      <c r="AB109" s="72"/>
      <c r="AC109" s="72"/>
      <c r="AD109" s="72"/>
      <c r="AE109" s="72"/>
      <c r="AF109" s="72"/>
      <c r="AG109" s="72"/>
      <c r="AH109" s="72"/>
      <c r="AI109" s="72"/>
      <c r="AJ109" s="72"/>
      <c r="AK109" s="72"/>
      <c r="AL109" s="72"/>
      <c r="AM109" s="72"/>
      <c r="AN109" s="72"/>
      <c r="AO109" s="72"/>
      <c r="AP109" s="72"/>
      <c r="AQ109" s="72"/>
      <c r="AR109" s="72"/>
      <c r="AS109" s="72"/>
      <c r="AT109" s="72"/>
    </row>
    <row r="110" spans="1:46" ht="30" customHeight="1" x14ac:dyDescent="0.2">
      <c r="A110" s="72"/>
      <c r="B110" s="72"/>
      <c r="C110" s="72"/>
      <c r="D110" s="194">
        <f>'A1 Baseline - Terrestrial'!D111</f>
        <v>104</v>
      </c>
      <c r="E110" s="85" t="str">
        <f>IF(OR('B1 Baseline - FW'!E111="",'B1 Baseline - FW'!O111=0), "",'B1 Baseline - FW'!E111)</f>
        <v/>
      </c>
      <c r="F110" s="195" t="str">
        <f>IF(E110="","",'B1 Baseline - FW'!H111)</f>
        <v/>
      </c>
      <c r="G110" s="196" t="str">
        <f>IF(E110="","",'B1 Baseline - FW'!J111)</f>
        <v/>
      </c>
      <c r="H110" s="197"/>
      <c r="I110" s="205"/>
      <c r="J110" s="199" t="str">
        <f>IF(E110="","",IF(AND(E110=H110,G110&gt;=P110),"Error - No Enhancement",IF(AND(E110=H110,G110&lt;P110),"Acceptable",IF(F110&gt;N110,"Trading Down - Unacceptable Change",IF(F110=N110,"Error - No Enhancement",'B1 Baseline - FW'!G111&amp;" - "&amp;IFERROR(VLOOKUP(H110,'Z1 HAB CLASS'!$D$4:$E$45,2,FALSE),""))))))</f>
        <v/>
      </c>
      <c r="K110" s="99" t="str">
        <f>IF(E110="","",IF(AND(E110=H110, G110&gt;=P110), "Error - No Enhancement", IF(AND(E110=H110,G110&lt;P110), 'B1 Baseline - FW'!I111&amp;" - "&amp;'B3 Enhancement - FW'!O110, IF(F110&gt;N110, "Trading Down - Unacceptable Change", IF(AND(F110=N110, G110=P110), "Error - No Enhancement", IF(AND(F110=N110, G110&gt;P110), "Error - Cannot reduce condition", IF(AND(E110&lt;&gt;H110,F110&lt;N110),"Lower Distinctiveness Habitat"&amp;" - "&amp;O110, 'B1 Baseline - FW'!I111&amp;" - "&amp;'B3 Enhancement - FW'!O110)))))))</f>
        <v/>
      </c>
      <c r="L110" s="200" t="str">
        <f>IF(E110="","",'B1 Baseline - FW'!O111)</f>
        <v/>
      </c>
      <c r="M110" s="195" t="str">
        <f>IFERROR(VLOOKUP(H110,'Z1 HAB CLASS'!$D$4:$E$45,2,FALSE)," ")</f>
        <v xml:space="preserve"> </v>
      </c>
      <c r="N110" s="105" t="str">
        <f>IFERROR(VLOOKUP(M110,'Z1 HAB CLASS'!$L$3:$N$9,2,FALSE)," ")</f>
        <v xml:space="preserve"> </v>
      </c>
      <c r="O110" s="201"/>
      <c r="P110" s="196" t="str">
        <f>IFERROR(VLOOKUP(O110,'Z3 CONDITION VALUE'!$A$3:$B$5,2,FALSE)," ")</f>
        <v xml:space="preserve"> </v>
      </c>
      <c r="Q110" s="202" t="str">
        <f>IF(OR('B1 Baseline - FW'!E111="", 'B1 Baseline - FW'!O111=0),"",'B1 Baseline - FW'!I111&amp;"")</f>
        <v/>
      </c>
      <c r="R110" s="105" t="e">
        <f t="shared" ca="1" si="0"/>
        <v>#NAME?</v>
      </c>
      <c r="S110" s="99" t="e">
        <f t="shared" ca="1" si="1"/>
        <v>#NAME?</v>
      </c>
      <c r="T110" s="199" t="e">
        <f t="array" aca="1" ref="T110" ca="1">IF(OR(R110="",S110=""),"",INDEX('Z8 TARGET ENH'!$F$6:$EO$145,_xludf.XMATCH(R110,'Z8 TARGET ENH'!$B$6:$B$145),_xludf.XMATCH(S110,'Z8 TARGET ENH'!$F$2:$EO$2)))</f>
        <v>#NAME?</v>
      </c>
      <c r="U110" s="99" t="str">
        <f>IF(E110="","",VLOOKUP(H110,'Z8 TARGET ENH'!$FH$7:$FJ$38,2,FALSE))</f>
        <v/>
      </c>
      <c r="V110" s="202" t="str">
        <f>IF(E110="","",VLOOKUP(H110,'Z8 TARGET ENH'!$FH$7:$FJ$38,3,FALSE))</f>
        <v/>
      </c>
      <c r="W110" s="203" t="str">
        <f t="shared" si="2"/>
        <v/>
      </c>
      <c r="X110" s="204"/>
      <c r="Y110" s="72"/>
      <c r="Z110" s="72">
        <f t="shared" si="3"/>
        <v>0</v>
      </c>
      <c r="AA110" s="72"/>
      <c r="AB110" s="72"/>
      <c r="AC110" s="72"/>
      <c r="AD110" s="72"/>
      <c r="AE110" s="72"/>
      <c r="AF110" s="72"/>
      <c r="AG110" s="72"/>
      <c r="AH110" s="72"/>
      <c r="AI110" s="72"/>
      <c r="AJ110" s="72"/>
      <c r="AK110" s="72"/>
      <c r="AL110" s="72"/>
      <c r="AM110" s="72"/>
      <c r="AN110" s="72"/>
      <c r="AO110" s="72"/>
      <c r="AP110" s="72"/>
      <c r="AQ110" s="72"/>
      <c r="AR110" s="72"/>
      <c r="AS110" s="72"/>
      <c r="AT110" s="72"/>
    </row>
    <row r="111" spans="1:46" ht="30" customHeight="1" x14ac:dyDescent="0.2">
      <c r="A111" s="72"/>
      <c r="B111" s="72"/>
      <c r="C111" s="72"/>
      <c r="D111" s="194">
        <f>'A1 Baseline - Terrestrial'!D112</f>
        <v>105</v>
      </c>
      <c r="E111" s="85" t="str">
        <f>IF(OR('B1 Baseline - FW'!E112="",'B1 Baseline - FW'!O112=0), "",'B1 Baseline - FW'!E112)</f>
        <v/>
      </c>
      <c r="F111" s="195" t="str">
        <f>IF(E111="","",'B1 Baseline - FW'!H112)</f>
        <v/>
      </c>
      <c r="G111" s="196" t="str">
        <f>IF(E111="","",'B1 Baseline - FW'!J112)</f>
        <v/>
      </c>
      <c r="H111" s="197"/>
      <c r="I111" s="205"/>
      <c r="J111" s="199" t="str">
        <f>IF(E111="","",IF(AND(E111=H111,G111&gt;=P111),"Error - No Enhancement",IF(AND(E111=H111,G111&lt;P111),"Acceptable",IF(F111&gt;N111,"Trading Down - Unacceptable Change",IF(F111=N111,"Error - No Enhancement",'B1 Baseline - FW'!G112&amp;" - "&amp;IFERROR(VLOOKUP(H111,'Z1 HAB CLASS'!$D$4:$E$45,2,FALSE),""))))))</f>
        <v/>
      </c>
      <c r="K111" s="99" t="str">
        <f>IF(E111="","",IF(AND(E111=H111, G111&gt;=P111), "Error - No Enhancement", IF(AND(E111=H111,G111&lt;P111), 'B1 Baseline - FW'!I112&amp;" - "&amp;'B3 Enhancement - FW'!O111, IF(F111&gt;N111, "Trading Down - Unacceptable Change", IF(AND(F111=N111, G111=P111), "Error - No Enhancement", IF(AND(F111=N111, G111&gt;P111), "Error - Cannot reduce condition", IF(AND(E111&lt;&gt;H111,F111&lt;N111),"Lower Distinctiveness Habitat"&amp;" - "&amp;O111, 'B1 Baseline - FW'!I112&amp;" - "&amp;'B3 Enhancement - FW'!O111)))))))</f>
        <v/>
      </c>
      <c r="L111" s="200" t="str">
        <f>IF(E111="","",'B1 Baseline - FW'!O112)</f>
        <v/>
      </c>
      <c r="M111" s="195" t="str">
        <f>IFERROR(VLOOKUP(H111,'Z1 HAB CLASS'!$D$4:$E$45,2,FALSE)," ")</f>
        <v xml:space="preserve"> </v>
      </c>
      <c r="N111" s="105" t="str">
        <f>IFERROR(VLOOKUP(M111,'Z1 HAB CLASS'!$L$3:$N$9,2,FALSE)," ")</f>
        <v xml:space="preserve"> </v>
      </c>
      <c r="O111" s="201"/>
      <c r="P111" s="196" t="str">
        <f>IFERROR(VLOOKUP(O111,'Z3 CONDITION VALUE'!$A$3:$B$5,2,FALSE)," ")</f>
        <v xml:space="preserve"> </v>
      </c>
      <c r="Q111" s="202" t="str">
        <f>IF(OR('B1 Baseline - FW'!E112="", 'B1 Baseline - FW'!O112=0),"",'B1 Baseline - FW'!I112&amp;"")</f>
        <v/>
      </c>
      <c r="R111" s="105" t="e">
        <f t="shared" ca="1" si="0"/>
        <v>#NAME?</v>
      </c>
      <c r="S111" s="99" t="e">
        <f t="shared" ca="1" si="1"/>
        <v>#NAME?</v>
      </c>
      <c r="T111" s="199" t="e">
        <f t="array" aca="1" ref="T111" ca="1">IF(OR(R111="",S111=""),"",INDEX('Z8 TARGET ENH'!$F$6:$EO$145,_xludf.XMATCH(R111,'Z8 TARGET ENH'!$B$6:$B$145),_xludf.XMATCH(S111,'Z8 TARGET ENH'!$F$2:$EO$2)))</f>
        <v>#NAME?</v>
      </c>
      <c r="U111" s="99" t="str">
        <f>IF(E111="","",VLOOKUP(H111,'Z8 TARGET ENH'!$FH$7:$FJ$38,2,FALSE))</f>
        <v/>
      </c>
      <c r="V111" s="202" t="str">
        <f>IF(E111="","",VLOOKUP(H111,'Z8 TARGET ENH'!$FH$7:$FJ$38,3,FALSE))</f>
        <v/>
      </c>
      <c r="W111" s="203" t="str">
        <f t="shared" si="2"/>
        <v/>
      </c>
      <c r="X111" s="204"/>
      <c r="Y111" s="72"/>
      <c r="Z111" s="72">
        <f t="shared" si="3"/>
        <v>0</v>
      </c>
      <c r="AA111" s="72"/>
      <c r="AB111" s="72"/>
      <c r="AC111" s="72"/>
      <c r="AD111" s="72"/>
      <c r="AE111" s="72"/>
      <c r="AF111" s="72"/>
      <c r="AG111" s="72"/>
      <c r="AH111" s="72"/>
      <c r="AI111" s="72"/>
      <c r="AJ111" s="72"/>
      <c r="AK111" s="72"/>
      <c r="AL111" s="72"/>
      <c r="AM111" s="72"/>
      <c r="AN111" s="72"/>
      <c r="AO111" s="72"/>
      <c r="AP111" s="72"/>
      <c r="AQ111" s="72"/>
      <c r="AR111" s="72"/>
      <c r="AS111" s="72"/>
      <c r="AT111" s="72"/>
    </row>
    <row r="112" spans="1:46" ht="30" customHeight="1" x14ac:dyDescent="0.2">
      <c r="A112" s="72"/>
      <c r="B112" s="72"/>
      <c r="C112" s="72"/>
      <c r="D112" s="194">
        <f>'A1 Baseline - Terrestrial'!D113</f>
        <v>106</v>
      </c>
      <c r="E112" s="85" t="str">
        <f>IF(OR('B1 Baseline - FW'!E113="",'B1 Baseline - FW'!O113=0), "",'B1 Baseline - FW'!E113)</f>
        <v/>
      </c>
      <c r="F112" s="195" t="str">
        <f>IF(E112="","",'B1 Baseline - FW'!H113)</f>
        <v/>
      </c>
      <c r="G112" s="196" t="str">
        <f>IF(E112="","",'B1 Baseline - FW'!J113)</f>
        <v/>
      </c>
      <c r="H112" s="197"/>
      <c r="I112" s="205"/>
      <c r="J112" s="199" t="str">
        <f>IF(E112="","",IF(AND(E112=H112,G112&gt;=P112),"Error - No Enhancement",IF(AND(E112=H112,G112&lt;P112),"Acceptable",IF(F112&gt;N112,"Trading Down - Unacceptable Change",IF(F112=N112,"Error - No Enhancement",'B1 Baseline - FW'!G113&amp;" - "&amp;IFERROR(VLOOKUP(H112,'Z1 HAB CLASS'!$D$4:$E$45,2,FALSE),""))))))</f>
        <v/>
      </c>
      <c r="K112" s="99" t="str">
        <f>IF(E112="","",IF(AND(E112=H112, G112&gt;=P112), "Error - No Enhancement", IF(AND(E112=H112,G112&lt;P112), 'B1 Baseline - FW'!I113&amp;" - "&amp;'B3 Enhancement - FW'!O112, IF(F112&gt;N112, "Trading Down - Unacceptable Change", IF(AND(F112=N112, G112=P112), "Error - No Enhancement", IF(AND(F112=N112, G112&gt;P112), "Error - Cannot reduce condition", IF(AND(E112&lt;&gt;H112,F112&lt;N112),"Lower Distinctiveness Habitat"&amp;" - "&amp;O112, 'B1 Baseline - FW'!I113&amp;" - "&amp;'B3 Enhancement - FW'!O112)))))))</f>
        <v/>
      </c>
      <c r="L112" s="200" t="str">
        <f>IF(E112="","",'B1 Baseline - FW'!O113)</f>
        <v/>
      </c>
      <c r="M112" s="195" t="str">
        <f>IFERROR(VLOOKUP(H112,'Z1 HAB CLASS'!$D$4:$E$45,2,FALSE)," ")</f>
        <v xml:space="preserve"> </v>
      </c>
      <c r="N112" s="105" t="str">
        <f>IFERROR(VLOOKUP(M112,'Z1 HAB CLASS'!$L$3:$N$9,2,FALSE)," ")</f>
        <v xml:space="preserve"> </v>
      </c>
      <c r="O112" s="201"/>
      <c r="P112" s="196" t="str">
        <f>IFERROR(VLOOKUP(O112,'Z3 CONDITION VALUE'!$A$3:$B$5,2,FALSE)," ")</f>
        <v xml:space="preserve"> </v>
      </c>
      <c r="Q112" s="202" t="str">
        <f>IF(OR('B1 Baseline - FW'!E113="", 'B1 Baseline - FW'!O113=0),"",'B1 Baseline - FW'!I113&amp;"")</f>
        <v/>
      </c>
      <c r="R112" s="105" t="e">
        <f t="shared" ca="1" si="0"/>
        <v>#NAME?</v>
      </c>
      <c r="S112" s="99" t="e">
        <f t="shared" ca="1" si="1"/>
        <v>#NAME?</v>
      </c>
      <c r="T112" s="199" t="e">
        <f t="array" aca="1" ref="T112" ca="1">IF(OR(R112="",S112=""),"",INDEX('Z8 TARGET ENH'!$F$6:$EO$145,_xludf.XMATCH(R112,'Z8 TARGET ENH'!$B$6:$B$145),_xludf.XMATCH(S112,'Z8 TARGET ENH'!$F$2:$EO$2)))</f>
        <v>#NAME?</v>
      </c>
      <c r="U112" s="99" t="str">
        <f>IF(E112="","",VLOOKUP(H112,'Z8 TARGET ENH'!$FH$7:$FJ$38,2,FALSE))</f>
        <v/>
      </c>
      <c r="V112" s="202" t="str">
        <f>IF(E112="","",VLOOKUP(H112,'Z8 TARGET ENH'!$FH$7:$FJ$38,3,FALSE))</f>
        <v/>
      </c>
      <c r="W112" s="203" t="str">
        <f t="shared" si="2"/>
        <v/>
      </c>
      <c r="X112" s="204"/>
      <c r="Y112" s="72"/>
      <c r="Z112" s="72">
        <f t="shared" si="3"/>
        <v>0</v>
      </c>
      <c r="AA112" s="72"/>
      <c r="AB112" s="72"/>
      <c r="AC112" s="72"/>
      <c r="AD112" s="72"/>
      <c r="AE112" s="72"/>
      <c r="AF112" s="72"/>
      <c r="AG112" s="72"/>
      <c r="AH112" s="72"/>
      <c r="AI112" s="72"/>
      <c r="AJ112" s="72"/>
      <c r="AK112" s="72"/>
      <c r="AL112" s="72"/>
      <c r="AM112" s="72"/>
      <c r="AN112" s="72"/>
      <c r="AO112" s="72"/>
      <c r="AP112" s="72"/>
      <c r="AQ112" s="72"/>
      <c r="AR112" s="72"/>
      <c r="AS112" s="72"/>
      <c r="AT112" s="72"/>
    </row>
    <row r="113" spans="1:46" ht="30" customHeight="1" x14ac:dyDescent="0.2">
      <c r="A113" s="72"/>
      <c r="B113" s="72"/>
      <c r="C113" s="72"/>
      <c r="D113" s="194">
        <f>'A1 Baseline - Terrestrial'!D114</f>
        <v>107</v>
      </c>
      <c r="E113" s="85" t="str">
        <f>IF(OR('B1 Baseline - FW'!E114="",'B1 Baseline - FW'!O114=0), "",'B1 Baseline - FW'!E114)</f>
        <v/>
      </c>
      <c r="F113" s="195" t="str">
        <f>IF(E113="","",'B1 Baseline - FW'!H114)</f>
        <v/>
      </c>
      <c r="G113" s="196" t="str">
        <f>IF(E113="","",'B1 Baseline - FW'!J114)</f>
        <v/>
      </c>
      <c r="H113" s="197"/>
      <c r="I113" s="205"/>
      <c r="J113" s="199" t="str">
        <f>IF(E113="","",IF(AND(E113=H113,G113&gt;=P113),"Error - No Enhancement",IF(AND(E113=H113,G113&lt;P113),"Acceptable",IF(F113&gt;N113,"Trading Down - Unacceptable Change",IF(F113=N113,"Error - No Enhancement",'B1 Baseline - FW'!G114&amp;" - "&amp;IFERROR(VLOOKUP(H113,'Z1 HAB CLASS'!$D$4:$E$45,2,FALSE),""))))))</f>
        <v/>
      </c>
      <c r="K113" s="99" t="str">
        <f>IF(E113="","",IF(AND(E113=H113, G113&gt;=P113), "Error - No Enhancement", IF(AND(E113=H113,G113&lt;P113), 'B1 Baseline - FW'!I114&amp;" - "&amp;'B3 Enhancement - FW'!O113, IF(F113&gt;N113, "Trading Down - Unacceptable Change", IF(AND(F113=N113, G113=P113), "Error - No Enhancement", IF(AND(F113=N113, G113&gt;P113), "Error - Cannot reduce condition", IF(AND(E113&lt;&gt;H113,F113&lt;N113),"Lower Distinctiveness Habitat"&amp;" - "&amp;O113, 'B1 Baseline - FW'!I114&amp;" - "&amp;'B3 Enhancement - FW'!O113)))))))</f>
        <v/>
      </c>
      <c r="L113" s="200" t="str">
        <f>IF(E113="","",'B1 Baseline - FW'!O114)</f>
        <v/>
      </c>
      <c r="M113" s="195" t="str">
        <f>IFERROR(VLOOKUP(H113,'Z1 HAB CLASS'!$D$4:$E$45,2,FALSE)," ")</f>
        <v xml:space="preserve"> </v>
      </c>
      <c r="N113" s="105" t="str">
        <f>IFERROR(VLOOKUP(M113,'Z1 HAB CLASS'!$L$3:$N$9,2,FALSE)," ")</f>
        <v xml:space="preserve"> </v>
      </c>
      <c r="O113" s="201"/>
      <c r="P113" s="196" t="str">
        <f>IFERROR(VLOOKUP(O113,'Z3 CONDITION VALUE'!$A$3:$B$5,2,FALSE)," ")</f>
        <v xml:space="preserve"> </v>
      </c>
      <c r="Q113" s="202" t="str">
        <f>IF(OR('B1 Baseline - FW'!E114="", 'B1 Baseline - FW'!O114=0),"",'B1 Baseline - FW'!I114&amp;"")</f>
        <v/>
      </c>
      <c r="R113" s="105" t="e">
        <f t="shared" ca="1" si="0"/>
        <v>#NAME?</v>
      </c>
      <c r="S113" s="99" t="e">
        <f t="shared" ca="1" si="1"/>
        <v>#NAME?</v>
      </c>
      <c r="T113" s="199" t="e">
        <f t="array" aca="1" ref="T113" ca="1">IF(OR(R113="",S113=""),"",INDEX('Z8 TARGET ENH'!$F$6:$EO$145,_xludf.XMATCH(R113,'Z8 TARGET ENH'!$B$6:$B$145),_xludf.XMATCH(S113,'Z8 TARGET ENH'!$F$2:$EO$2)))</f>
        <v>#NAME?</v>
      </c>
      <c r="U113" s="99" t="str">
        <f>IF(E113="","",VLOOKUP(H113,'Z8 TARGET ENH'!$FH$7:$FJ$38,2,FALSE))</f>
        <v/>
      </c>
      <c r="V113" s="202" t="str">
        <f>IF(E113="","",VLOOKUP(H113,'Z8 TARGET ENH'!$FH$7:$FJ$38,3,FALSE))</f>
        <v/>
      </c>
      <c r="W113" s="203" t="str">
        <f t="shared" si="2"/>
        <v/>
      </c>
      <c r="X113" s="204"/>
      <c r="Y113" s="72"/>
      <c r="Z113" s="72">
        <f t="shared" si="3"/>
        <v>0</v>
      </c>
      <c r="AA113" s="72"/>
      <c r="AB113" s="72"/>
      <c r="AC113" s="72"/>
      <c r="AD113" s="72"/>
      <c r="AE113" s="72"/>
      <c r="AF113" s="72"/>
      <c r="AG113" s="72"/>
      <c r="AH113" s="72"/>
      <c r="AI113" s="72"/>
      <c r="AJ113" s="72"/>
      <c r="AK113" s="72"/>
      <c r="AL113" s="72"/>
      <c r="AM113" s="72"/>
      <c r="AN113" s="72"/>
      <c r="AO113" s="72"/>
      <c r="AP113" s="72"/>
      <c r="AQ113" s="72"/>
      <c r="AR113" s="72"/>
      <c r="AS113" s="72"/>
      <c r="AT113" s="72"/>
    </row>
    <row r="114" spans="1:46" ht="30" customHeight="1" x14ac:dyDescent="0.2">
      <c r="A114" s="72"/>
      <c r="B114" s="72"/>
      <c r="C114" s="72"/>
      <c r="D114" s="194">
        <f>'A1 Baseline - Terrestrial'!D115</f>
        <v>108</v>
      </c>
      <c r="E114" s="85" t="str">
        <f>IF(OR('B1 Baseline - FW'!E115="",'B1 Baseline - FW'!O115=0), "",'B1 Baseline - FW'!E115)</f>
        <v/>
      </c>
      <c r="F114" s="195" t="str">
        <f>IF(E114="","",'B1 Baseline - FW'!H115)</f>
        <v/>
      </c>
      <c r="G114" s="196" t="str">
        <f>IF(E114="","",'B1 Baseline - FW'!J115)</f>
        <v/>
      </c>
      <c r="H114" s="197"/>
      <c r="I114" s="205"/>
      <c r="J114" s="199" t="str">
        <f>IF(E114="","",IF(AND(E114=H114,G114&gt;=P114),"Error - No Enhancement",IF(AND(E114=H114,G114&lt;P114),"Acceptable",IF(F114&gt;N114,"Trading Down - Unacceptable Change",IF(F114=N114,"Error - No Enhancement",'B1 Baseline - FW'!G115&amp;" - "&amp;IFERROR(VLOOKUP(H114,'Z1 HAB CLASS'!$D$4:$E$45,2,FALSE),""))))))</f>
        <v/>
      </c>
      <c r="K114" s="99" t="str">
        <f>IF(E114="","",IF(AND(E114=H114, G114&gt;=P114), "Error - No Enhancement", IF(AND(E114=H114,G114&lt;P114), 'B1 Baseline - FW'!I115&amp;" - "&amp;'B3 Enhancement - FW'!O114, IF(F114&gt;N114, "Trading Down - Unacceptable Change", IF(AND(F114=N114, G114=P114), "Error - No Enhancement", IF(AND(F114=N114, G114&gt;P114), "Error - Cannot reduce condition", IF(AND(E114&lt;&gt;H114,F114&lt;N114),"Lower Distinctiveness Habitat"&amp;" - "&amp;O114, 'B1 Baseline - FW'!I115&amp;" - "&amp;'B3 Enhancement - FW'!O114)))))))</f>
        <v/>
      </c>
      <c r="L114" s="200" t="str">
        <f>IF(E114="","",'B1 Baseline - FW'!O115)</f>
        <v/>
      </c>
      <c r="M114" s="195" t="str">
        <f>IFERROR(VLOOKUP(H114,'Z1 HAB CLASS'!$D$4:$E$45,2,FALSE)," ")</f>
        <v xml:space="preserve"> </v>
      </c>
      <c r="N114" s="105" t="str">
        <f>IFERROR(VLOOKUP(M114,'Z1 HAB CLASS'!$L$3:$N$9,2,FALSE)," ")</f>
        <v xml:space="preserve"> </v>
      </c>
      <c r="O114" s="201"/>
      <c r="P114" s="196" t="str">
        <f>IFERROR(VLOOKUP(O114,'Z3 CONDITION VALUE'!$A$3:$B$5,2,FALSE)," ")</f>
        <v xml:space="preserve"> </v>
      </c>
      <c r="Q114" s="202" t="str">
        <f>IF(OR('B1 Baseline - FW'!E115="", 'B1 Baseline - FW'!O115=0),"",'B1 Baseline - FW'!I115&amp;"")</f>
        <v/>
      </c>
      <c r="R114" s="105" t="e">
        <f t="shared" ca="1" si="0"/>
        <v>#NAME?</v>
      </c>
      <c r="S114" s="99" t="e">
        <f t="shared" ca="1" si="1"/>
        <v>#NAME?</v>
      </c>
      <c r="T114" s="199" t="e">
        <f t="array" aca="1" ref="T114" ca="1">IF(OR(R114="",S114=""),"",INDEX('Z8 TARGET ENH'!$F$6:$EO$145,_xludf.XMATCH(R114,'Z8 TARGET ENH'!$B$6:$B$145),_xludf.XMATCH(S114,'Z8 TARGET ENH'!$F$2:$EO$2)))</f>
        <v>#NAME?</v>
      </c>
      <c r="U114" s="99" t="str">
        <f>IF(E114="","",VLOOKUP(H114,'Z8 TARGET ENH'!$FH$7:$FJ$38,2,FALSE))</f>
        <v/>
      </c>
      <c r="V114" s="202" t="str">
        <f>IF(E114="","",VLOOKUP(H114,'Z8 TARGET ENH'!$FH$7:$FJ$38,3,FALSE))</f>
        <v/>
      </c>
      <c r="W114" s="203" t="str">
        <f t="shared" si="2"/>
        <v/>
      </c>
      <c r="X114" s="204"/>
      <c r="Y114" s="72"/>
      <c r="Z114" s="72">
        <f t="shared" si="3"/>
        <v>0</v>
      </c>
      <c r="AA114" s="72"/>
      <c r="AB114" s="72"/>
      <c r="AC114" s="72"/>
      <c r="AD114" s="72"/>
      <c r="AE114" s="72"/>
      <c r="AF114" s="72"/>
      <c r="AG114" s="72"/>
      <c r="AH114" s="72"/>
      <c r="AI114" s="72"/>
      <c r="AJ114" s="72"/>
      <c r="AK114" s="72"/>
      <c r="AL114" s="72"/>
      <c r="AM114" s="72"/>
      <c r="AN114" s="72"/>
      <c r="AO114" s="72"/>
      <c r="AP114" s="72"/>
      <c r="AQ114" s="72"/>
      <c r="AR114" s="72"/>
      <c r="AS114" s="72"/>
      <c r="AT114" s="72"/>
    </row>
    <row r="115" spans="1:46" ht="30" customHeight="1" x14ac:dyDescent="0.2">
      <c r="A115" s="72"/>
      <c r="B115" s="72"/>
      <c r="C115" s="72"/>
      <c r="D115" s="194">
        <f>'A1 Baseline - Terrestrial'!D116</f>
        <v>109</v>
      </c>
      <c r="E115" s="85" t="str">
        <f>IF(OR('B1 Baseline - FW'!E116="",'B1 Baseline - FW'!O116=0), "",'B1 Baseline - FW'!E116)</f>
        <v/>
      </c>
      <c r="F115" s="195" t="str">
        <f>IF(E115="","",'B1 Baseline - FW'!H116)</f>
        <v/>
      </c>
      <c r="G115" s="196" t="str">
        <f>IF(E115="","",'B1 Baseline - FW'!J116)</f>
        <v/>
      </c>
      <c r="H115" s="197"/>
      <c r="I115" s="205"/>
      <c r="J115" s="199" t="str">
        <f>IF(E115="","",IF(AND(E115=H115,G115&gt;=P115),"Error - No Enhancement",IF(AND(E115=H115,G115&lt;P115),"Acceptable",IF(F115&gt;N115,"Trading Down - Unacceptable Change",IF(F115=N115,"Error - No Enhancement",'B1 Baseline - FW'!G116&amp;" - "&amp;IFERROR(VLOOKUP(H115,'Z1 HAB CLASS'!$D$4:$E$45,2,FALSE),""))))))</f>
        <v/>
      </c>
      <c r="K115" s="99" t="str">
        <f>IF(E115="","",IF(AND(E115=H115, G115&gt;=P115), "Error - No Enhancement", IF(AND(E115=H115,G115&lt;P115), 'B1 Baseline - FW'!I116&amp;" - "&amp;'B3 Enhancement - FW'!O115, IF(F115&gt;N115, "Trading Down - Unacceptable Change", IF(AND(F115=N115, G115=P115), "Error - No Enhancement", IF(AND(F115=N115, G115&gt;P115), "Error - Cannot reduce condition", IF(AND(E115&lt;&gt;H115,F115&lt;N115),"Lower Distinctiveness Habitat"&amp;" - "&amp;O115, 'B1 Baseline - FW'!I116&amp;" - "&amp;'B3 Enhancement - FW'!O115)))))))</f>
        <v/>
      </c>
      <c r="L115" s="200" t="str">
        <f>IF(E115="","",'B1 Baseline - FW'!O116)</f>
        <v/>
      </c>
      <c r="M115" s="195" t="str">
        <f>IFERROR(VLOOKUP(H115,'Z1 HAB CLASS'!$D$4:$E$45,2,FALSE)," ")</f>
        <v xml:space="preserve"> </v>
      </c>
      <c r="N115" s="105" t="str">
        <f>IFERROR(VLOOKUP(M115,'Z1 HAB CLASS'!$L$3:$N$9,2,FALSE)," ")</f>
        <v xml:space="preserve"> </v>
      </c>
      <c r="O115" s="201"/>
      <c r="P115" s="196" t="str">
        <f>IFERROR(VLOOKUP(O115,'Z3 CONDITION VALUE'!$A$3:$B$5,2,FALSE)," ")</f>
        <v xml:space="preserve"> </v>
      </c>
      <c r="Q115" s="202" t="str">
        <f>IF(OR('B1 Baseline - FW'!E116="", 'B1 Baseline - FW'!O116=0),"",'B1 Baseline - FW'!I116&amp;"")</f>
        <v/>
      </c>
      <c r="R115" s="105" t="e">
        <f t="shared" ca="1" si="0"/>
        <v>#NAME?</v>
      </c>
      <c r="S115" s="99" t="e">
        <f t="shared" ca="1" si="1"/>
        <v>#NAME?</v>
      </c>
      <c r="T115" s="199" t="e">
        <f t="array" aca="1" ref="T115" ca="1">IF(OR(R115="",S115=""),"",INDEX('Z8 TARGET ENH'!$F$6:$EO$145,_xludf.XMATCH(R115,'Z8 TARGET ENH'!$B$6:$B$145),_xludf.XMATCH(S115,'Z8 TARGET ENH'!$F$2:$EO$2)))</f>
        <v>#NAME?</v>
      </c>
      <c r="U115" s="99" t="str">
        <f>IF(E115="","",VLOOKUP(H115,'Z8 TARGET ENH'!$FH$7:$FJ$38,2,FALSE))</f>
        <v/>
      </c>
      <c r="V115" s="202" t="str">
        <f>IF(E115="","",VLOOKUP(H115,'Z8 TARGET ENH'!$FH$7:$FJ$38,3,FALSE))</f>
        <v/>
      </c>
      <c r="W115" s="203" t="str">
        <f t="shared" si="2"/>
        <v/>
      </c>
      <c r="X115" s="204"/>
      <c r="Y115" s="72"/>
      <c r="Z115" s="72">
        <f t="shared" si="3"/>
        <v>0</v>
      </c>
      <c r="AA115" s="72"/>
      <c r="AB115" s="72"/>
      <c r="AC115" s="72"/>
      <c r="AD115" s="72"/>
      <c r="AE115" s="72"/>
      <c r="AF115" s="72"/>
      <c r="AG115" s="72"/>
      <c r="AH115" s="72"/>
      <c r="AI115" s="72"/>
      <c r="AJ115" s="72"/>
      <c r="AK115" s="72"/>
      <c r="AL115" s="72"/>
      <c r="AM115" s="72"/>
      <c r="AN115" s="72"/>
      <c r="AO115" s="72"/>
      <c r="AP115" s="72"/>
      <c r="AQ115" s="72"/>
      <c r="AR115" s="72"/>
      <c r="AS115" s="72"/>
      <c r="AT115" s="72"/>
    </row>
    <row r="116" spans="1:46" ht="30" customHeight="1" x14ac:dyDescent="0.2">
      <c r="A116" s="72"/>
      <c r="B116" s="72"/>
      <c r="C116" s="72"/>
      <c r="D116" s="194">
        <f>'A1 Baseline - Terrestrial'!D117</f>
        <v>110</v>
      </c>
      <c r="E116" s="85" t="str">
        <f>IF(OR('B1 Baseline - FW'!E117="",'B1 Baseline - FW'!O117=0), "",'B1 Baseline - FW'!E117)</f>
        <v/>
      </c>
      <c r="F116" s="195" t="str">
        <f>IF(E116="","",'B1 Baseline - FW'!H117)</f>
        <v/>
      </c>
      <c r="G116" s="196" t="str">
        <f>IF(E116="","",'B1 Baseline - FW'!J117)</f>
        <v/>
      </c>
      <c r="H116" s="197"/>
      <c r="I116" s="205"/>
      <c r="J116" s="199" t="str">
        <f>IF(E116="","",IF(AND(E116=H116,G116&gt;=P116),"Error - No Enhancement",IF(AND(E116=H116,G116&lt;P116),"Acceptable",IF(F116&gt;N116,"Trading Down - Unacceptable Change",IF(F116=N116,"Error - No Enhancement",'B1 Baseline - FW'!G117&amp;" - "&amp;IFERROR(VLOOKUP(H116,'Z1 HAB CLASS'!$D$4:$E$45,2,FALSE),""))))))</f>
        <v/>
      </c>
      <c r="K116" s="99" t="str">
        <f>IF(E116="","",IF(AND(E116=H116, G116&gt;=P116), "Error - No Enhancement", IF(AND(E116=H116,G116&lt;P116), 'B1 Baseline - FW'!I117&amp;" - "&amp;'B3 Enhancement - FW'!O116, IF(F116&gt;N116, "Trading Down - Unacceptable Change", IF(AND(F116=N116, G116=P116), "Error - No Enhancement", IF(AND(F116=N116, G116&gt;P116), "Error - Cannot reduce condition", IF(AND(E116&lt;&gt;H116,F116&lt;N116),"Lower Distinctiveness Habitat"&amp;" - "&amp;O116, 'B1 Baseline - FW'!I117&amp;" - "&amp;'B3 Enhancement - FW'!O116)))))))</f>
        <v/>
      </c>
      <c r="L116" s="200" t="str">
        <f>IF(E116="","",'B1 Baseline - FW'!O117)</f>
        <v/>
      </c>
      <c r="M116" s="195" t="str">
        <f>IFERROR(VLOOKUP(H116,'Z1 HAB CLASS'!$D$4:$E$45,2,FALSE)," ")</f>
        <v xml:space="preserve"> </v>
      </c>
      <c r="N116" s="105" t="str">
        <f>IFERROR(VLOOKUP(M116,'Z1 HAB CLASS'!$L$3:$N$9,2,FALSE)," ")</f>
        <v xml:space="preserve"> </v>
      </c>
      <c r="O116" s="201"/>
      <c r="P116" s="196" t="str">
        <f>IFERROR(VLOOKUP(O116,'Z3 CONDITION VALUE'!$A$3:$B$5,2,FALSE)," ")</f>
        <v xml:space="preserve"> </v>
      </c>
      <c r="Q116" s="202" t="str">
        <f>IF(OR('B1 Baseline - FW'!E117="", 'B1 Baseline - FW'!O117=0),"",'B1 Baseline - FW'!I117&amp;"")</f>
        <v/>
      </c>
      <c r="R116" s="105" t="e">
        <f t="shared" ca="1" si="0"/>
        <v>#NAME?</v>
      </c>
      <c r="S116" s="99" t="e">
        <f t="shared" ca="1" si="1"/>
        <v>#NAME?</v>
      </c>
      <c r="T116" s="199" t="e">
        <f t="array" aca="1" ref="T116" ca="1">IF(OR(R116="",S116=""),"",INDEX('Z8 TARGET ENH'!$F$6:$EO$145,_xludf.XMATCH(R116,'Z8 TARGET ENH'!$B$6:$B$145),_xludf.XMATCH(S116,'Z8 TARGET ENH'!$F$2:$EO$2)))</f>
        <v>#NAME?</v>
      </c>
      <c r="U116" s="99" t="str">
        <f>IF(E116="","",VLOOKUP(H116,'Z8 TARGET ENH'!$FH$7:$FJ$38,2,FALSE))</f>
        <v/>
      </c>
      <c r="V116" s="202" t="str">
        <f>IF(E116="","",VLOOKUP(H116,'Z8 TARGET ENH'!$FH$7:$FJ$38,3,FALSE))</f>
        <v/>
      </c>
      <c r="W116" s="203" t="str">
        <f t="shared" si="2"/>
        <v/>
      </c>
      <c r="X116" s="204"/>
      <c r="Y116" s="72"/>
      <c r="Z116" s="72">
        <f t="shared" si="3"/>
        <v>0</v>
      </c>
      <c r="AA116" s="72"/>
      <c r="AB116" s="72"/>
      <c r="AC116" s="72"/>
      <c r="AD116" s="72"/>
      <c r="AE116" s="72"/>
      <c r="AF116" s="72"/>
      <c r="AG116" s="72"/>
      <c r="AH116" s="72"/>
      <c r="AI116" s="72"/>
      <c r="AJ116" s="72"/>
      <c r="AK116" s="72"/>
      <c r="AL116" s="72"/>
      <c r="AM116" s="72"/>
      <c r="AN116" s="72"/>
      <c r="AO116" s="72"/>
      <c r="AP116" s="72"/>
      <c r="AQ116" s="72"/>
      <c r="AR116" s="72"/>
      <c r="AS116" s="72"/>
      <c r="AT116" s="72"/>
    </row>
    <row r="117" spans="1:46" ht="30" customHeight="1" x14ac:dyDescent="0.2">
      <c r="A117" s="72"/>
      <c r="B117" s="72"/>
      <c r="C117" s="72"/>
      <c r="D117" s="194">
        <f>'A1 Baseline - Terrestrial'!D118</f>
        <v>111</v>
      </c>
      <c r="E117" s="85" t="str">
        <f>IF(OR('B1 Baseline - FW'!E118="",'B1 Baseline - FW'!O118=0), "",'B1 Baseline - FW'!E118)</f>
        <v/>
      </c>
      <c r="F117" s="195" t="str">
        <f>IF(E117="","",'B1 Baseline - FW'!H118)</f>
        <v/>
      </c>
      <c r="G117" s="196" t="str">
        <f>IF(E117="","",'B1 Baseline - FW'!J118)</f>
        <v/>
      </c>
      <c r="H117" s="197"/>
      <c r="I117" s="205"/>
      <c r="J117" s="199" t="str">
        <f>IF(E117="","",IF(AND(E117=H117,G117&gt;=P117),"Error - No Enhancement",IF(AND(E117=H117,G117&lt;P117),"Acceptable",IF(F117&gt;N117,"Trading Down - Unacceptable Change",IF(F117=N117,"Error - No Enhancement",'B1 Baseline - FW'!G118&amp;" - "&amp;IFERROR(VLOOKUP(H117,'Z1 HAB CLASS'!$D$4:$E$45,2,FALSE),""))))))</f>
        <v/>
      </c>
      <c r="K117" s="99" t="str">
        <f>IF(E117="","",IF(AND(E117=H117, G117&gt;=P117), "Error - No Enhancement", IF(AND(E117=H117,G117&lt;P117), 'B1 Baseline - FW'!I118&amp;" - "&amp;'B3 Enhancement - FW'!O117, IF(F117&gt;N117, "Trading Down - Unacceptable Change", IF(AND(F117=N117, G117=P117), "Error - No Enhancement", IF(AND(F117=N117, G117&gt;P117), "Error - Cannot reduce condition", IF(AND(E117&lt;&gt;H117,F117&lt;N117),"Lower Distinctiveness Habitat"&amp;" - "&amp;O117, 'B1 Baseline - FW'!I118&amp;" - "&amp;'B3 Enhancement - FW'!O117)))))))</f>
        <v/>
      </c>
      <c r="L117" s="200" t="str">
        <f>IF(E117="","",'B1 Baseline - FW'!O118)</f>
        <v/>
      </c>
      <c r="M117" s="195" t="str">
        <f>IFERROR(VLOOKUP(H117,'Z1 HAB CLASS'!$D$4:$E$45,2,FALSE)," ")</f>
        <v xml:space="preserve"> </v>
      </c>
      <c r="N117" s="105" t="str">
        <f>IFERROR(VLOOKUP(M117,'Z1 HAB CLASS'!$L$3:$N$9,2,FALSE)," ")</f>
        <v xml:space="preserve"> </v>
      </c>
      <c r="O117" s="201"/>
      <c r="P117" s="196" t="str">
        <f>IFERROR(VLOOKUP(O117,'Z3 CONDITION VALUE'!$A$3:$B$5,2,FALSE)," ")</f>
        <v xml:space="preserve"> </v>
      </c>
      <c r="Q117" s="202" t="str">
        <f>IF(OR('B1 Baseline - FW'!E118="", 'B1 Baseline - FW'!O118=0),"",'B1 Baseline - FW'!I118&amp;"")</f>
        <v/>
      </c>
      <c r="R117" s="105" t="e">
        <f t="shared" ca="1" si="0"/>
        <v>#NAME?</v>
      </c>
      <c r="S117" s="99" t="e">
        <f t="shared" ca="1" si="1"/>
        <v>#NAME?</v>
      </c>
      <c r="T117" s="199" t="e">
        <f t="array" aca="1" ref="T117" ca="1">IF(OR(R117="",S117=""),"",INDEX('Z8 TARGET ENH'!$F$6:$EO$145,_xludf.XMATCH(R117,'Z8 TARGET ENH'!$B$6:$B$145),_xludf.XMATCH(S117,'Z8 TARGET ENH'!$F$2:$EO$2)))</f>
        <v>#NAME?</v>
      </c>
      <c r="U117" s="99" t="str">
        <f>IF(E117="","",VLOOKUP(H117,'Z8 TARGET ENH'!$FH$7:$FJ$38,2,FALSE))</f>
        <v/>
      </c>
      <c r="V117" s="202" t="str">
        <f>IF(E117="","",VLOOKUP(H117,'Z8 TARGET ENH'!$FH$7:$FJ$38,3,FALSE))</f>
        <v/>
      </c>
      <c r="W117" s="203" t="str">
        <f t="shared" si="2"/>
        <v/>
      </c>
      <c r="X117" s="204"/>
      <c r="Y117" s="72"/>
      <c r="Z117" s="72">
        <f t="shared" si="3"/>
        <v>0</v>
      </c>
      <c r="AA117" s="72"/>
      <c r="AB117" s="72"/>
      <c r="AC117" s="72"/>
      <c r="AD117" s="72"/>
      <c r="AE117" s="72"/>
      <c r="AF117" s="72"/>
      <c r="AG117" s="72"/>
      <c r="AH117" s="72"/>
      <c r="AI117" s="72"/>
      <c r="AJ117" s="72"/>
      <c r="AK117" s="72"/>
      <c r="AL117" s="72"/>
      <c r="AM117" s="72"/>
      <c r="AN117" s="72"/>
      <c r="AO117" s="72"/>
      <c r="AP117" s="72"/>
      <c r="AQ117" s="72"/>
      <c r="AR117" s="72"/>
      <c r="AS117" s="72"/>
      <c r="AT117" s="72"/>
    </row>
    <row r="118" spans="1:46" ht="30" customHeight="1" x14ac:dyDescent="0.2">
      <c r="A118" s="72"/>
      <c r="B118" s="72"/>
      <c r="C118" s="72"/>
      <c r="D118" s="194">
        <f>'A1 Baseline - Terrestrial'!D119</f>
        <v>112</v>
      </c>
      <c r="E118" s="85" t="str">
        <f>IF(OR('B1 Baseline - FW'!E119="",'B1 Baseline - FW'!O119=0), "",'B1 Baseline - FW'!E119)</f>
        <v/>
      </c>
      <c r="F118" s="195" t="str">
        <f>IF(E118="","",'B1 Baseline - FW'!H119)</f>
        <v/>
      </c>
      <c r="G118" s="196" t="str">
        <f>IF(E118="","",'B1 Baseline - FW'!J119)</f>
        <v/>
      </c>
      <c r="H118" s="197"/>
      <c r="I118" s="205"/>
      <c r="J118" s="199" t="str">
        <f>IF(E118="","",IF(AND(E118=H118,G118&gt;=P118),"Error - No Enhancement",IF(AND(E118=H118,G118&lt;P118),"Acceptable",IF(F118&gt;N118,"Trading Down - Unacceptable Change",IF(F118=N118,"Error - No Enhancement",'B1 Baseline - FW'!G119&amp;" - "&amp;IFERROR(VLOOKUP(H118,'Z1 HAB CLASS'!$D$4:$E$45,2,FALSE),""))))))</f>
        <v/>
      </c>
      <c r="K118" s="99" t="str">
        <f>IF(E118="","",IF(AND(E118=H118, G118&gt;=P118), "Error - No Enhancement", IF(AND(E118=H118,G118&lt;P118), 'B1 Baseline - FW'!I119&amp;" - "&amp;'B3 Enhancement - FW'!O118, IF(F118&gt;N118, "Trading Down - Unacceptable Change", IF(AND(F118=N118, G118=P118), "Error - No Enhancement", IF(AND(F118=N118, G118&gt;P118), "Error - Cannot reduce condition", IF(AND(E118&lt;&gt;H118,F118&lt;N118),"Lower Distinctiveness Habitat"&amp;" - "&amp;O118, 'B1 Baseline - FW'!I119&amp;" - "&amp;'B3 Enhancement - FW'!O118)))))))</f>
        <v/>
      </c>
      <c r="L118" s="200" t="str">
        <f>IF(E118="","",'B1 Baseline - FW'!O119)</f>
        <v/>
      </c>
      <c r="M118" s="195" t="str">
        <f>IFERROR(VLOOKUP(H118,'Z1 HAB CLASS'!$D$4:$E$45,2,FALSE)," ")</f>
        <v xml:space="preserve"> </v>
      </c>
      <c r="N118" s="105" t="str">
        <f>IFERROR(VLOOKUP(M118,'Z1 HAB CLASS'!$L$3:$N$9,2,FALSE)," ")</f>
        <v xml:space="preserve"> </v>
      </c>
      <c r="O118" s="201"/>
      <c r="P118" s="196" t="str">
        <f>IFERROR(VLOOKUP(O118,'Z3 CONDITION VALUE'!$A$3:$B$5,2,FALSE)," ")</f>
        <v xml:space="preserve"> </v>
      </c>
      <c r="Q118" s="202" t="str">
        <f>IF(OR('B1 Baseline - FW'!E119="", 'B1 Baseline - FW'!O119=0),"",'B1 Baseline - FW'!I119&amp;"")</f>
        <v/>
      </c>
      <c r="R118" s="105" t="e">
        <f t="shared" ca="1" si="0"/>
        <v>#NAME?</v>
      </c>
      <c r="S118" s="99" t="e">
        <f t="shared" ca="1" si="1"/>
        <v>#NAME?</v>
      </c>
      <c r="T118" s="199" t="e">
        <f t="array" aca="1" ref="T118" ca="1">IF(OR(R118="",S118=""),"",INDEX('Z8 TARGET ENH'!$F$6:$EO$145,_xludf.XMATCH(R118,'Z8 TARGET ENH'!$B$6:$B$145),_xludf.XMATCH(S118,'Z8 TARGET ENH'!$F$2:$EO$2)))</f>
        <v>#NAME?</v>
      </c>
      <c r="U118" s="99" t="str">
        <f>IF(E118="","",VLOOKUP(H118,'Z8 TARGET ENH'!$FH$7:$FJ$38,2,FALSE))</f>
        <v/>
      </c>
      <c r="V118" s="202" t="str">
        <f>IF(E118="","",VLOOKUP(H118,'Z8 TARGET ENH'!$FH$7:$FJ$38,3,FALSE))</f>
        <v/>
      </c>
      <c r="W118" s="203" t="str">
        <f t="shared" si="2"/>
        <v/>
      </c>
      <c r="X118" s="204"/>
      <c r="Y118" s="72"/>
      <c r="Z118" s="72">
        <f t="shared" si="3"/>
        <v>0</v>
      </c>
      <c r="AA118" s="72"/>
      <c r="AB118" s="72"/>
      <c r="AC118" s="72"/>
      <c r="AD118" s="72"/>
      <c r="AE118" s="72"/>
      <c r="AF118" s="72"/>
      <c r="AG118" s="72"/>
      <c r="AH118" s="72"/>
      <c r="AI118" s="72"/>
      <c r="AJ118" s="72"/>
      <c r="AK118" s="72"/>
      <c r="AL118" s="72"/>
      <c r="AM118" s="72"/>
      <c r="AN118" s="72"/>
      <c r="AO118" s="72"/>
      <c r="AP118" s="72"/>
      <c r="AQ118" s="72"/>
      <c r="AR118" s="72"/>
      <c r="AS118" s="72"/>
      <c r="AT118" s="72"/>
    </row>
    <row r="119" spans="1:46" ht="30" customHeight="1" x14ac:dyDescent="0.2">
      <c r="A119" s="72"/>
      <c r="B119" s="72"/>
      <c r="C119" s="72"/>
      <c r="D119" s="194">
        <f>'A1 Baseline - Terrestrial'!D120</f>
        <v>113</v>
      </c>
      <c r="E119" s="85" t="str">
        <f>IF(OR('B1 Baseline - FW'!E120="",'B1 Baseline - FW'!O120=0), "",'B1 Baseline - FW'!E120)</f>
        <v/>
      </c>
      <c r="F119" s="195" t="str">
        <f>IF(E119="","",'B1 Baseline - FW'!H120)</f>
        <v/>
      </c>
      <c r="G119" s="196" t="str">
        <f>IF(E119="","",'B1 Baseline - FW'!J120)</f>
        <v/>
      </c>
      <c r="H119" s="197"/>
      <c r="I119" s="205"/>
      <c r="J119" s="199" t="str">
        <f>IF(E119="","",IF(AND(E119=H119,G119&gt;=P119),"Error - No Enhancement",IF(AND(E119=H119,G119&lt;P119),"Acceptable",IF(F119&gt;N119,"Trading Down - Unacceptable Change",IF(F119=N119,"Error - No Enhancement",'B1 Baseline - FW'!G120&amp;" - "&amp;IFERROR(VLOOKUP(H119,'Z1 HAB CLASS'!$D$4:$E$45,2,FALSE),""))))))</f>
        <v/>
      </c>
      <c r="K119" s="99" t="str">
        <f>IF(E119="","",IF(AND(E119=H119, G119&gt;=P119), "Error - No Enhancement", IF(AND(E119=H119,G119&lt;P119), 'B1 Baseline - FW'!I120&amp;" - "&amp;'B3 Enhancement - FW'!O119, IF(F119&gt;N119, "Trading Down - Unacceptable Change", IF(AND(F119=N119, G119=P119), "Error - No Enhancement", IF(AND(F119=N119, G119&gt;P119), "Error - Cannot reduce condition", IF(AND(E119&lt;&gt;H119,F119&lt;N119),"Lower Distinctiveness Habitat"&amp;" - "&amp;O119, 'B1 Baseline - FW'!I120&amp;" - "&amp;'B3 Enhancement - FW'!O119)))))))</f>
        <v/>
      </c>
      <c r="L119" s="200" t="str">
        <f>IF(E119="","",'B1 Baseline - FW'!O120)</f>
        <v/>
      </c>
      <c r="M119" s="195" t="str">
        <f>IFERROR(VLOOKUP(H119,'Z1 HAB CLASS'!$D$4:$E$45,2,FALSE)," ")</f>
        <v xml:space="preserve"> </v>
      </c>
      <c r="N119" s="105" t="str">
        <f>IFERROR(VLOOKUP(M119,'Z1 HAB CLASS'!$L$3:$N$9,2,FALSE)," ")</f>
        <v xml:space="preserve"> </v>
      </c>
      <c r="O119" s="201"/>
      <c r="P119" s="196" t="str">
        <f>IFERROR(VLOOKUP(O119,'Z3 CONDITION VALUE'!$A$3:$B$5,2,FALSE)," ")</f>
        <v xml:space="preserve"> </v>
      </c>
      <c r="Q119" s="202" t="str">
        <f>IF(OR('B1 Baseline - FW'!E120="", 'B1 Baseline - FW'!O120=0),"",'B1 Baseline - FW'!I120&amp;"")</f>
        <v/>
      </c>
      <c r="R119" s="105" t="e">
        <f t="shared" ca="1" si="0"/>
        <v>#NAME?</v>
      </c>
      <c r="S119" s="99" t="e">
        <f t="shared" ca="1" si="1"/>
        <v>#NAME?</v>
      </c>
      <c r="T119" s="199" t="e">
        <f t="array" aca="1" ref="T119" ca="1">IF(OR(R119="",S119=""),"",INDEX('Z8 TARGET ENH'!$F$6:$EO$145,_xludf.XMATCH(R119,'Z8 TARGET ENH'!$B$6:$B$145),_xludf.XMATCH(S119,'Z8 TARGET ENH'!$F$2:$EO$2)))</f>
        <v>#NAME?</v>
      </c>
      <c r="U119" s="99" t="str">
        <f>IF(E119="","",VLOOKUP(H119,'Z8 TARGET ENH'!$FH$7:$FJ$38,2,FALSE))</f>
        <v/>
      </c>
      <c r="V119" s="202" t="str">
        <f>IF(E119="","",VLOOKUP(H119,'Z8 TARGET ENH'!$FH$7:$FJ$38,3,FALSE))</f>
        <v/>
      </c>
      <c r="W119" s="203" t="str">
        <f t="shared" si="2"/>
        <v/>
      </c>
      <c r="X119" s="204"/>
      <c r="Y119" s="72"/>
      <c r="Z119" s="72">
        <f t="shared" si="3"/>
        <v>0</v>
      </c>
      <c r="AA119" s="72"/>
      <c r="AB119" s="72"/>
      <c r="AC119" s="72"/>
      <c r="AD119" s="72"/>
      <c r="AE119" s="72"/>
      <c r="AF119" s="72"/>
      <c r="AG119" s="72"/>
      <c r="AH119" s="72"/>
      <c r="AI119" s="72"/>
      <c r="AJ119" s="72"/>
      <c r="AK119" s="72"/>
      <c r="AL119" s="72"/>
      <c r="AM119" s="72"/>
      <c r="AN119" s="72"/>
      <c r="AO119" s="72"/>
      <c r="AP119" s="72"/>
      <c r="AQ119" s="72"/>
      <c r="AR119" s="72"/>
      <c r="AS119" s="72"/>
      <c r="AT119" s="72"/>
    </row>
    <row r="120" spans="1:46" ht="30" customHeight="1" x14ac:dyDescent="0.2">
      <c r="A120" s="72"/>
      <c r="B120" s="72"/>
      <c r="C120" s="72"/>
      <c r="D120" s="194">
        <f>'A1 Baseline - Terrestrial'!D121</f>
        <v>114</v>
      </c>
      <c r="E120" s="85" t="str">
        <f>IF(OR('B1 Baseline - FW'!E121="",'B1 Baseline - FW'!O121=0), "",'B1 Baseline - FW'!E121)</f>
        <v/>
      </c>
      <c r="F120" s="195" t="str">
        <f>IF(E120="","",'B1 Baseline - FW'!H121)</f>
        <v/>
      </c>
      <c r="G120" s="196" t="str">
        <f>IF(E120="","",'B1 Baseline - FW'!J121)</f>
        <v/>
      </c>
      <c r="H120" s="197"/>
      <c r="I120" s="205"/>
      <c r="J120" s="199" t="str">
        <f>IF(E120="","",IF(AND(E120=H120,G120&gt;=P120),"Error - No Enhancement",IF(AND(E120=H120,G120&lt;P120),"Acceptable",IF(F120&gt;N120,"Trading Down - Unacceptable Change",IF(F120=N120,"Error - No Enhancement",'B1 Baseline - FW'!G121&amp;" - "&amp;IFERROR(VLOOKUP(H120,'Z1 HAB CLASS'!$D$4:$E$45,2,FALSE),""))))))</f>
        <v/>
      </c>
      <c r="K120" s="99" t="str">
        <f>IF(E120="","",IF(AND(E120=H120, G120&gt;=P120), "Error - No Enhancement", IF(AND(E120=H120,G120&lt;P120), 'B1 Baseline - FW'!I121&amp;" - "&amp;'B3 Enhancement - FW'!O120, IF(F120&gt;N120, "Trading Down - Unacceptable Change", IF(AND(F120=N120, G120=P120), "Error - No Enhancement", IF(AND(F120=N120, G120&gt;P120), "Error - Cannot reduce condition", IF(AND(E120&lt;&gt;H120,F120&lt;N120),"Lower Distinctiveness Habitat"&amp;" - "&amp;O120, 'B1 Baseline - FW'!I121&amp;" - "&amp;'B3 Enhancement - FW'!O120)))))))</f>
        <v/>
      </c>
      <c r="L120" s="200" t="str">
        <f>IF(E120="","",'B1 Baseline - FW'!O121)</f>
        <v/>
      </c>
      <c r="M120" s="195" t="str">
        <f>IFERROR(VLOOKUP(H120,'Z1 HAB CLASS'!$D$4:$E$45,2,FALSE)," ")</f>
        <v xml:space="preserve"> </v>
      </c>
      <c r="N120" s="105" t="str">
        <f>IFERROR(VLOOKUP(M120,'Z1 HAB CLASS'!$L$3:$N$9,2,FALSE)," ")</f>
        <v xml:space="preserve"> </v>
      </c>
      <c r="O120" s="201"/>
      <c r="P120" s="196" t="str">
        <f>IFERROR(VLOOKUP(O120,'Z3 CONDITION VALUE'!$A$3:$B$5,2,FALSE)," ")</f>
        <v xml:space="preserve"> </v>
      </c>
      <c r="Q120" s="202" t="str">
        <f>IF(OR('B1 Baseline - FW'!E121="", 'B1 Baseline - FW'!O121=0),"",'B1 Baseline - FW'!I121&amp;"")</f>
        <v/>
      </c>
      <c r="R120" s="105" t="e">
        <f t="shared" ca="1" si="0"/>
        <v>#NAME?</v>
      </c>
      <c r="S120" s="99" t="e">
        <f t="shared" ca="1" si="1"/>
        <v>#NAME?</v>
      </c>
      <c r="T120" s="199" t="e">
        <f t="array" aca="1" ref="T120" ca="1">IF(OR(R120="",S120=""),"",INDEX('Z8 TARGET ENH'!$F$6:$EO$145,_xludf.XMATCH(R120,'Z8 TARGET ENH'!$B$6:$B$145),_xludf.XMATCH(S120,'Z8 TARGET ENH'!$F$2:$EO$2)))</f>
        <v>#NAME?</v>
      </c>
      <c r="U120" s="99" t="str">
        <f>IF(E120="","",VLOOKUP(H120,'Z8 TARGET ENH'!$FH$7:$FJ$38,2,FALSE))</f>
        <v/>
      </c>
      <c r="V120" s="202" t="str">
        <f>IF(E120="","",VLOOKUP(H120,'Z8 TARGET ENH'!$FH$7:$FJ$38,3,FALSE))</f>
        <v/>
      </c>
      <c r="W120" s="203" t="str">
        <f t="shared" si="2"/>
        <v/>
      </c>
      <c r="X120" s="204"/>
      <c r="Y120" s="72"/>
      <c r="Z120" s="72">
        <f t="shared" si="3"/>
        <v>0</v>
      </c>
      <c r="AA120" s="72"/>
      <c r="AB120" s="72"/>
      <c r="AC120" s="72"/>
      <c r="AD120" s="72"/>
      <c r="AE120" s="72"/>
      <c r="AF120" s="72"/>
      <c r="AG120" s="72"/>
      <c r="AH120" s="72"/>
      <c r="AI120" s="72"/>
      <c r="AJ120" s="72"/>
      <c r="AK120" s="72"/>
      <c r="AL120" s="72"/>
      <c r="AM120" s="72"/>
      <c r="AN120" s="72"/>
      <c r="AO120" s="72"/>
      <c r="AP120" s="72"/>
      <c r="AQ120" s="72"/>
      <c r="AR120" s="72"/>
      <c r="AS120" s="72"/>
      <c r="AT120" s="72"/>
    </row>
    <row r="121" spans="1:46" ht="30" customHeight="1" x14ac:dyDescent="0.2">
      <c r="A121" s="72"/>
      <c r="B121" s="72"/>
      <c r="C121" s="72"/>
      <c r="D121" s="194">
        <f>'A1 Baseline - Terrestrial'!D122</f>
        <v>115</v>
      </c>
      <c r="E121" s="85" t="str">
        <f>IF(OR('B1 Baseline - FW'!E122="",'B1 Baseline - FW'!O122=0), "",'B1 Baseline - FW'!E122)</f>
        <v/>
      </c>
      <c r="F121" s="195" t="str">
        <f>IF(E121="","",'B1 Baseline - FW'!H122)</f>
        <v/>
      </c>
      <c r="G121" s="196" t="str">
        <f>IF(E121="","",'B1 Baseline - FW'!J122)</f>
        <v/>
      </c>
      <c r="H121" s="197"/>
      <c r="I121" s="205"/>
      <c r="J121" s="199" t="str">
        <f>IF(E121="","",IF(AND(E121=H121,G121&gt;=P121),"Error - No Enhancement",IF(AND(E121=H121,G121&lt;P121),"Acceptable",IF(F121&gt;N121,"Trading Down - Unacceptable Change",IF(F121=N121,"Error - No Enhancement",'B1 Baseline - FW'!G122&amp;" - "&amp;IFERROR(VLOOKUP(H121,'Z1 HAB CLASS'!$D$4:$E$45,2,FALSE),""))))))</f>
        <v/>
      </c>
      <c r="K121" s="99" t="str">
        <f>IF(E121="","",IF(AND(E121=H121, G121&gt;=P121), "Error - No Enhancement", IF(AND(E121=H121,G121&lt;P121), 'B1 Baseline - FW'!I122&amp;" - "&amp;'B3 Enhancement - FW'!O121, IF(F121&gt;N121, "Trading Down - Unacceptable Change", IF(AND(F121=N121, G121=P121), "Error - No Enhancement", IF(AND(F121=N121, G121&gt;P121), "Error - Cannot reduce condition", IF(AND(E121&lt;&gt;H121,F121&lt;N121),"Lower Distinctiveness Habitat"&amp;" - "&amp;O121, 'B1 Baseline - FW'!I122&amp;" - "&amp;'B3 Enhancement - FW'!O121)))))))</f>
        <v/>
      </c>
      <c r="L121" s="200" t="str">
        <f>IF(E121="","",'B1 Baseline - FW'!O122)</f>
        <v/>
      </c>
      <c r="M121" s="195" t="str">
        <f>IFERROR(VLOOKUP(H121,'Z1 HAB CLASS'!$D$4:$E$45,2,FALSE)," ")</f>
        <v xml:space="preserve"> </v>
      </c>
      <c r="N121" s="105" t="str">
        <f>IFERROR(VLOOKUP(M121,'Z1 HAB CLASS'!$L$3:$N$9,2,FALSE)," ")</f>
        <v xml:space="preserve"> </v>
      </c>
      <c r="O121" s="201"/>
      <c r="P121" s="196" t="str">
        <f>IFERROR(VLOOKUP(O121,'Z3 CONDITION VALUE'!$A$3:$B$5,2,FALSE)," ")</f>
        <v xml:space="preserve"> </v>
      </c>
      <c r="Q121" s="202" t="str">
        <f>IF(OR('B1 Baseline - FW'!E122="", 'B1 Baseline - FW'!O122=0),"",'B1 Baseline - FW'!I122&amp;"")</f>
        <v/>
      </c>
      <c r="R121" s="105" t="e">
        <f t="shared" ca="1" si="0"/>
        <v>#NAME?</v>
      </c>
      <c r="S121" s="99" t="e">
        <f t="shared" ca="1" si="1"/>
        <v>#NAME?</v>
      </c>
      <c r="T121" s="199" t="e">
        <f t="array" aca="1" ref="T121" ca="1">IF(OR(R121="",S121=""),"",INDEX('Z8 TARGET ENH'!$F$6:$EO$145,_xludf.XMATCH(R121,'Z8 TARGET ENH'!$B$6:$B$145),_xludf.XMATCH(S121,'Z8 TARGET ENH'!$F$2:$EO$2)))</f>
        <v>#NAME?</v>
      </c>
      <c r="U121" s="99" t="str">
        <f>IF(E121="","",VLOOKUP(H121,'Z8 TARGET ENH'!$FH$7:$FJ$38,2,FALSE))</f>
        <v/>
      </c>
      <c r="V121" s="202" t="str">
        <f>IF(E121="","",VLOOKUP(H121,'Z8 TARGET ENH'!$FH$7:$FJ$38,3,FALSE))</f>
        <v/>
      </c>
      <c r="W121" s="203" t="str">
        <f t="shared" si="2"/>
        <v/>
      </c>
      <c r="X121" s="204"/>
      <c r="Y121" s="72"/>
      <c r="Z121" s="72">
        <f t="shared" si="3"/>
        <v>0</v>
      </c>
      <c r="AA121" s="72"/>
      <c r="AB121" s="72"/>
      <c r="AC121" s="72"/>
      <c r="AD121" s="72"/>
      <c r="AE121" s="72"/>
      <c r="AF121" s="72"/>
      <c r="AG121" s="72"/>
      <c r="AH121" s="72"/>
      <c r="AI121" s="72"/>
      <c r="AJ121" s="72"/>
      <c r="AK121" s="72"/>
      <c r="AL121" s="72"/>
      <c r="AM121" s="72"/>
      <c r="AN121" s="72"/>
      <c r="AO121" s="72"/>
      <c r="AP121" s="72"/>
      <c r="AQ121" s="72"/>
      <c r="AR121" s="72"/>
      <c r="AS121" s="72"/>
      <c r="AT121" s="72"/>
    </row>
    <row r="122" spans="1:46" ht="30" customHeight="1" x14ac:dyDescent="0.2">
      <c r="A122" s="72"/>
      <c r="B122" s="72"/>
      <c r="C122" s="72"/>
      <c r="D122" s="194">
        <f>'A1 Baseline - Terrestrial'!D123</f>
        <v>116</v>
      </c>
      <c r="E122" s="85" t="str">
        <f>IF(OR('B1 Baseline - FW'!E123="",'B1 Baseline - FW'!O123=0), "",'B1 Baseline - FW'!E123)</f>
        <v/>
      </c>
      <c r="F122" s="195" t="str">
        <f>IF(E122="","",'B1 Baseline - FW'!H123)</f>
        <v/>
      </c>
      <c r="G122" s="196" t="str">
        <f>IF(E122="","",'B1 Baseline - FW'!J123)</f>
        <v/>
      </c>
      <c r="H122" s="197"/>
      <c r="I122" s="205"/>
      <c r="J122" s="199" t="str">
        <f>IF(E122="","",IF(AND(E122=H122,G122&gt;=P122),"Error - No Enhancement",IF(AND(E122=H122,G122&lt;P122),"Acceptable",IF(F122&gt;N122,"Trading Down - Unacceptable Change",IF(F122=N122,"Error - No Enhancement",'B1 Baseline - FW'!G123&amp;" - "&amp;IFERROR(VLOOKUP(H122,'Z1 HAB CLASS'!$D$4:$E$45,2,FALSE),""))))))</f>
        <v/>
      </c>
      <c r="K122" s="99" t="str">
        <f>IF(E122="","",IF(AND(E122=H122, G122&gt;=P122), "Error - No Enhancement", IF(AND(E122=H122,G122&lt;P122), 'B1 Baseline - FW'!I123&amp;" - "&amp;'B3 Enhancement - FW'!O122, IF(F122&gt;N122, "Trading Down - Unacceptable Change", IF(AND(F122=N122, G122=P122), "Error - No Enhancement", IF(AND(F122=N122, G122&gt;P122), "Error - Cannot reduce condition", IF(AND(E122&lt;&gt;H122,F122&lt;N122),"Lower Distinctiveness Habitat"&amp;" - "&amp;O122, 'B1 Baseline - FW'!I123&amp;" - "&amp;'B3 Enhancement - FW'!O122)))))))</f>
        <v/>
      </c>
      <c r="L122" s="200" t="str">
        <f>IF(E122="","",'B1 Baseline - FW'!O123)</f>
        <v/>
      </c>
      <c r="M122" s="195" t="str">
        <f>IFERROR(VLOOKUP(H122,'Z1 HAB CLASS'!$D$4:$E$45,2,FALSE)," ")</f>
        <v xml:space="preserve"> </v>
      </c>
      <c r="N122" s="105" t="str">
        <f>IFERROR(VLOOKUP(M122,'Z1 HAB CLASS'!$L$3:$N$9,2,FALSE)," ")</f>
        <v xml:space="preserve"> </v>
      </c>
      <c r="O122" s="201"/>
      <c r="P122" s="196" t="str">
        <f>IFERROR(VLOOKUP(O122,'Z3 CONDITION VALUE'!$A$3:$B$5,2,FALSE)," ")</f>
        <v xml:space="preserve"> </v>
      </c>
      <c r="Q122" s="202" t="str">
        <f>IF(OR('B1 Baseline - FW'!E123="", 'B1 Baseline - FW'!O123=0),"",'B1 Baseline - FW'!I123&amp;"")</f>
        <v/>
      </c>
      <c r="R122" s="105" t="e">
        <f t="shared" ca="1" si="0"/>
        <v>#NAME?</v>
      </c>
      <c r="S122" s="99" t="e">
        <f t="shared" ca="1" si="1"/>
        <v>#NAME?</v>
      </c>
      <c r="T122" s="199" t="e">
        <f t="array" aca="1" ref="T122" ca="1">IF(OR(R122="",S122=""),"",INDEX('Z8 TARGET ENH'!$F$6:$EO$145,_xludf.XMATCH(R122,'Z8 TARGET ENH'!$B$6:$B$145),_xludf.XMATCH(S122,'Z8 TARGET ENH'!$F$2:$EO$2)))</f>
        <v>#NAME?</v>
      </c>
      <c r="U122" s="99" t="str">
        <f>IF(E122="","",VLOOKUP(H122,'Z8 TARGET ENH'!$FH$7:$FJ$38,2,FALSE))</f>
        <v/>
      </c>
      <c r="V122" s="202" t="str">
        <f>IF(E122="","",VLOOKUP(H122,'Z8 TARGET ENH'!$FH$7:$FJ$38,3,FALSE))</f>
        <v/>
      </c>
      <c r="W122" s="203" t="str">
        <f t="shared" si="2"/>
        <v/>
      </c>
      <c r="X122" s="204"/>
      <c r="Y122" s="72"/>
      <c r="Z122" s="72">
        <f t="shared" si="3"/>
        <v>0</v>
      </c>
      <c r="AA122" s="72"/>
      <c r="AB122" s="72"/>
      <c r="AC122" s="72"/>
      <c r="AD122" s="72"/>
      <c r="AE122" s="72"/>
      <c r="AF122" s="72"/>
      <c r="AG122" s="72"/>
      <c r="AH122" s="72"/>
      <c r="AI122" s="72"/>
      <c r="AJ122" s="72"/>
      <c r="AK122" s="72"/>
      <c r="AL122" s="72"/>
      <c r="AM122" s="72"/>
      <c r="AN122" s="72"/>
      <c r="AO122" s="72"/>
      <c r="AP122" s="72"/>
      <c r="AQ122" s="72"/>
      <c r="AR122" s="72"/>
      <c r="AS122" s="72"/>
      <c r="AT122" s="72"/>
    </row>
    <row r="123" spans="1:46" ht="30" customHeight="1" x14ac:dyDescent="0.2">
      <c r="A123" s="72"/>
      <c r="B123" s="72"/>
      <c r="C123" s="72"/>
      <c r="D123" s="194">
        <f>'A1 Baseline - Terrestrial'!D124</f>
        <v>117</v>
      </c>
      <c r="E123" s="85" t="str">
        <f>IF(OR('B1 Baseline - FW'!E124="",'B1 Baseline - FW'!O124=0), "",'B1 Baseline - FW'!E124)</f>
        <v/>
      </c>
      <c r="F123" s="195" t="str">
        <f>IF(E123="","",'B1 Baseline - FW'!H124)</f>
        <v/>
      </c>
      <c r="G123" s="196" t="str">
        <f>IF(E123="","",'B1 Baseline - FW'!J124)</f>
        <v/>
      </c>
      <c r="H123" s="197"/>
      <c r="I123" s="205"/>
      <c r="J123" s="199" t="str">
        <f>IF(E123="","",IF(AND(E123=H123,G123&gt;=P123),"Error - No Enhancement",IF(AND(E123=H123,G123&lt;P123),"Acceptable",IF(F123&gt;N123,"Trading Down - Unacceptable Change",IF(F123=N123,"Error - No Enhancement",'B1 Baseline - FW'!G124&amp;" - "&amp;IFERROR(VLOOKUP(H123,'Z1 HAB CLASS'!$D$4:$E$45,2,FALSE),""))))))</f>
        <v/>
      </c>
      <c r="K123" s="99" t="str">
        <f>IF(E123="","",IF(AND(E123=H123, G123&gt;=P123), "Error - No Enhancement", IF(AND(E123=H123,G123&lt;P123), 'B1 Baseline - FW'!I124&amp;" - "&amp;'B3 Enhancement - FW'!O123, IF(F123&gt;N123, "Trading Down - Unacceptable Change", IF(AND(F123=N123, G123=P123), "Error - No Enhancement", IF(AND(F123=N123, G123&gt;P123), "Error - Cannot reduce condition", IF(AND(E123&lt;&gt;H123,F123&lt;N123),"Lower Distinctiveness Habitat"&amp;" - "&amp;O123, 'B1 Baseline - FW'!I124&amp;" - "&amp;'B3 Enhancement - FW'!O123)))))))</f>
        <v/>
      </c>
      <c r="L123" s="200" t="str">
        <f>IF(E123="","",'B1 Baseline - FW'!O124)</f>
        <v/>
      </c>
      <c r="M123" s="195" t="str">
        <f>IFERROR(VLOOKUP(H123,'Z1 HAB CLASS'!$D$4:$E$45,2,FALSE)," ")</f>
        <v xml:space="preserve"> </v>
      </c>
      <c r="N123" s="105" t="str">
        <f>IFERROR(VLOOKUP(M123,'Z1 HAB CLASS'!$L$3:$N$9,2,FALSE)," ")</f>
        <v xml:space="preserve"> </v>
      </c>
      <c r="O123" s="201"/>
      <c r="P123" s="196" t="str">
        <f>IFERROR(VLOOKUP(O123,'Z3 CONDITION VALUE'!$A$3:$B$5,2,FALSE)," ")</f>
        <v xml:space="preserve"> </v>
      </c>
      <c r="Q123" s="202" t="str">
        <f>IF(OR('B1 Baseline - FW'!E124="", 'B1 Baseline - FW'!O124=0),"",'B1 Baseline - FW'!I124&amp;"")</f>
        <v/>
      </c>
      <c r="R123" s="105" t="e">
        <f t="shared" ca="1" si="0"/>
        <v>#NAME?</v>
      </c>
      <c r="S123" s="99" t="e">
        <f t="shared" ca="1" si="1"/>
        <v>#NAME?</v>
      </c>
      <c r="T123" s="199" t="e">
        <f t="array" aca="1" ref="T123" ca="1">IF(OR(R123="",S123=""),"",INDEX('Z8 TARGET ENH'!$F$6:$EO$145,_xludf.XMATCH(R123,'Z8 TARGET ENH'!$B$6:$B$145),_xludf.XMATCH(S123,'Z8 TARGET ENH'!$F$2:$EO$2)))</f>
        <v>#NAME?</v>
      </c>
      <c r="U123" s="99" t="str">
        <f>IF(E123="","",VLOOKUP(H123,'Z8 TARGET ENH'!$FH$7:$FJ$38,2,FALSE))</f>
        <v/>
      </c>
      <c r="V123" s="202" t="str">
        <f>IF(E123="","",VLOOKUP(H123,'Z8 TARGET ENH'!$FH$7:$FJ$38,3,FALSE))</f>
        <v/>
      </c>
      <c r="W123" s="203" t="str">
        <f t="shared" si="2"/>
        <v/>
      </c>
      <c r="X123" s="204"/>
      <c r="Y123" s="72"/>
      <c r="Z123" s="72">
        <f t="shared" si="3"/>
        <v>0</v>
      </c>
      <c r="AA123" s="72"/>
      <c r="AB123" s="72"/>
      <c r="AC123" s="72"/>
      <c r="AD123" s="72"/>
      <c r="AE123" s="72"/>
      <c r="AF123" s="72"/>
      <c r="AG123" s="72"/>
      <c r="AH123" s="72"/>
      <c r="AI123" s="72"/>
      <c r="AJ123" s="72"/>
      <c r="AK123" s="72"/>
      <c r="AL123" s="72"/>
      <c r="AM123" s="72"/>
      <c r="AN123" s="72"/>
      <c r="AO123" s="72"/>
      <c r="AP123" s="72"/>
      <c r="AQ123" s="72"/>
      <c r="AR123" s="72"/>
      <c r="AS123" s="72"/>
      <c r="AT123" s="72"/>
    </row>
    <row r="124" spans="1:46" ht="30" customHeight="1" x14ac:dyDescent="0.2">
      <c r="A124" s="72"/>
      <c r="B124" s="72"/>
      <c r="C124" s="72"/>
      <c r="D124" s="194">
        <f>'A1 Baseline - Terrestrial'!D125</f>
        <v>118</v>
      </c>
      <c r="E124" s="85" t="str">
        <f>IF(OR('B1 Baseline - FW'!E125="",'B1 Baseline - FW'!O125=0), "",'B1 Baseline - FW'!E125)</f>
        <v/>
      </c>
      <c r="F124" s="195" t="str">
        <f>IF(E124="","",'B1 Baseline - FW'!H125)</f>
        <v/>
      </c>
      <c r="G124" s="196" t="str">
        <f>IF(E124="","",'B1 Baseline - FW'!J125)</f>
        <v/>
      </c>
      <c r="H124" s="197"/>
      <c r="I124" s="205"/>
      <c r="J124" s="199" t="str">
        <f>IF(E124="","",IF(AND(E124=H124,G124&gt;=P124),"Error - No Enhancement",IF(AND(E124=H124,G124&lt;P124),"Acceptable",IF(F124&gt;N124,"Trading Down - Unacceptable Change",IF(F124=N124,"Error - No Enhancement",'B1 Baseline - FW'!G125&amp;" - "&amp;IFERROR(VLOOKUP(H124,'Z1 HAB CLASS'!$D$4:$E$45,2,FALSE),""))))))</f>
        <v/>
      </c>
      <c r="K124" s="99" t="str">
        <f>IF(E124="","",IF(AND(E124=H124, G124&gt;=P124), "Error - No Enhancement", IF(AND(E124=H124,G124&lt;P124), 'B1 Baseline - FW'!I125&amp;" - "&amp;'B3 Enhancement - FW'!O124, IF(F124&gt;N124, "Trading Down - Unacceptable Change", IF(AND(F124=N124, G124=P124), "Error - No Enhancement", IF(AND(F124=N124, G124&gt;P124), "Error - Cannot reduce condition", IF(AND(E124&lt;&gt;H124,F124&lt;N124),"Lower Distinctiveness Habitat"&amp;" - "&amp;O124, 'B1 Baseline - FW'!I125&amp;" - "&amp;'B3 Enhancement - FW'!O124)))))))</f>
        <v/>
      </c>
      <c r="L124" s="200" t="str">
        <f>IF(E124="","",'B1 Baseline - FW'!O125)</f>
        <v/>
      </c>
      <c r="M124" s="195" t="str">
        <f>IFERROR(VLOOKUP(H124,'Z1 HAB CLASS'!$D$4:$E$45,2,FALSE)," ")</f>
        <v xml:space="preserve"> </v>
      </c>
      <c r="N124" s="105" t="str">
        <f>IFERROR(VLOOKUP(M124,'Z1 HAB CLASS'!$L$3:$N$9,2,FALSE)," ")</f>
        <v xml:space="preserve"> </v>
      </c>
      <c r="O124" s="201"/>
      <c r="P124" s="196" t="str">
        <f>IFERROR(VLOOKUP(O124,'Z3 CONDITION VALUE'!$A$3:$B$5,2,FALSE)," ")</f>
        <v xml:space="preserve"> </v>
      </c>
      <c r="Q124" s="202" t="str">
        <f>IF(OR('B1 Baseline - FW'!E125="", 'B1 Baseline - FW'!O125=0),"",'B1 Baseline - FW'!I125&amp;"")</f>
        <v/>
      </c>
      <c r="R124" s="105" t="e">
        <f t="shared" ca="1" si="0"/>
        <v>#NAME?</v>
      </c>
      <c r="S124" s="99" t="e">
        <f t="shared" ca="1" si="1"/>
        <v>#NAME?</v>
      </c>
      <c r="T124" s="199" t="e">
        <f t="array" aca="1" ref="T124" ca="1">IF(OR(R124="",S124=""),"",INDEX('Z8 TARGET ENH'!$F$6:$EO$145,_xludf.XMATCH(R124,'Z8 TARGET ENH'!$B$6:$B$145),_xludf.XMATCH(S124,'Z8 TARGET ENH'!$F$2:$EO$2)))</f>
        <v>#NAME?</v>
      </c>
      <c r="U124" s="99" t="str">
        <f>IF(E124="","",VLOOKUP(H124,'Z8 TARGET ENH'!$FH$7:$FJ$38,2,FALSE))</f>
        <v/>
      </c>
      <c r="V124" s="202" t="str">
        <f>IF(E124="","",VLOOKUP(H124,'Z8 TARGET ENH'!$FH$7:$FJ$38,3,FALSE))</f>
        <v/>
      </c>
      <c r="W124" s="203" t="str">
        <f t="shared" si="2"/>
        <v/>
      </c>
      <c r="X124" s="204"/>
      <c r="Y124" s="72"/>
      <c r="Z124" s="72">
        <f t="shared" si="3"/>
        <v>0</v>
      </c>
      <c r="AA124" s="72"/>
      <c r="AB124" s="72"/>
      <c r="AC124" s="72"/>
      <c r="AD124" s="72"/>
      <c r="AE124" s="72"/>
      <c r="AF124" s="72"/>
      <c r="AG124" s="72"/>
      <c r="AH124" s="72"/>
      <c r="AI124" s="72"/>
      <c r="AJ124" s="72"/>
      <c r="AK124" s="72"/>
      <c r="AL124" s="72"/>
      <c r="AM124" s="72"/>
      <c r="AN124" s="72"/>
      <c r="AO124" s="72"/>
      <c r="AP124" s="72"/>
      <c r="AQ124" s="72"/>
      <c r="AR124" s="72"/>
      <c r="AS124" s="72"/>
      <c r="AT124" s="72"/>
    </row>
    <row r="125" spans="1:46" ht="30" customHeight="1" x14ac:dyDescent="0.2">
      <c r="A125" s="72"/>
      <c r="B125" s="72"/>
      <c r="C125" s="72"/>
      <c r="D125" s="194">
        <f>'A1 Baseline - Terrestrial'!D126</f>
        <v>119</v>
      </c>
      <c r="E125" s="85" t="str">
        <f>IF(OR('B1 Baseline - FW'!E126="",'B1 Baseline - FW'!O126=0), "",'B1 Baseline - FW'!E126)</f>
        <v/>
      </c>
      <c r="F125" s="195" t="str">
        <f>IF(E125="","",'B1 Baseline - FW'!H126)</f>
        <v/>
      </c>
      <c r="G125" s="196" t="str">
        <f>IF(E125="","",'B1 Baseline - FW'!J126)</f>
        <v/>
      </c>
      <c r="H125" s="197"/>
      <c r="I125" s="205"/>
      <c r="J125" s="199" t="str">
        <f>IF(E125="","",IF(AND(E125=H125,G125&gt;=P125),"Error - No Enhancement",IF(AND(E125=H125,G125&lt;P125),"Acceptable",IF(F125&gt;N125,"Trading Down - Unacceptable Change",IF(F125=N125,"Error - No Enhancement",'B1 Baseline - FW'!G126&amp;" - "&amp;IFERROR(VLOOKUP(H125,'Z1 HAB CLASS'!$D$4:$E$45,2,FALSE),""))))))</f>
        <v/>
      </c>
      <c r="K125" s="99" t="str">
        <f>IF(E125="","",IF(AND(E125=H125, G125&gt;=P125), "Error - No Enhancement", IF(AND(E125=H125,G125&lt;P125), 'B1 Baseline - FW'!I126&amp;" - "&amp;'B3 Enhancement - FW'!O125, IF(F125&gt;N125, "Trading Down - Unacceptable Change", IF(AND(F125=N125, G125=P125), "Error - No Enhancement", IF(AND(F125=N125, G125&gt;P125), "Error - Cannot reduce condition", IF(AND(E125&lt;&gt;H125,F125&lt;N125),"Lower Distinctiveness Habitat"&amp;" - "&amp;O125, 'B1 Baseline - FW'!I126&amp;" - "&amp;'B3 Enhancement - FW'!O125)))))))</f>
        <v/>
      </c>
      <c r="L125" s="200" t="str">
        <f>IF(E125="","",'B1 Baseline - FW'!O126)</f>
        <v/>
      </c>
      <c r="M125" s="195" t="str">
        <f>IFERROR(VLOOKUP(H125,'Z1 HAB CLASS'!$D$4:$E$45,2,FALSE)," ")</f>
        <v xml:space="preserve"> </v>
      </c>
      <c r="N125" s="105" t="str">
        <f>IFERROR(VLOOKUP(M125,'Z1 HAB CLASS'!$L$3:$N$9,2,FALSE)," ")</f>
        <v xml:space="preserve"> </v>
      </c>
      <c r="O125" s="201"/>
      <c r="P125" s="196" t="str">
        <f>IFERROR(VLOOKUP(O125,'Z3 CONDITION VALUE'!$A$3:$B$5,2,FALSE)," ")</f>
        <v xml:space="preserve"> </v>
      </c>
      <c r="Q125" s="202" t="str">
        <f>IF(OR('B1 Baseline - FW'!E126="", 'B1 Baseline - FW'!O126=0),"",'B1 Baseline - FW'!I126&amp;"")</f>
        <v/>
      </c>
      <c r="R125" s="105" t="e">
        <f t="shared" ca="1" si="0"/>
        <v>#NAME?</v>
      </c>
      <c r="S125" s="99" t="e">
        <f t="shared" ca="1" si="1"/>
        <v>#NAME?</v>
      </c>
      <c r="T125" s="199" t="e">
        <f t="array" aca="1" ref="T125" ca="1">IF(OR(R125="",S125=""),"",INDEX('Z8 TARGET ENH'!$F$6:$EO$145,_xludf.XMATCH(R125,'Z8 TARGET ENH'!$B$6:$B$145),_xludf.XMATCH(S125,'Z8 TARGET ENH'!$F$2:$EO$2)))</f>
        <v>#NAME?</v>
      </c>
      <c r="U125" s="99" t="str">
        <f>IF(E125="","",VLOOKUP(H125,'Z8 TARGET ENH'!$FH$7:$FJ$38,2,FALSE))</f>
        <v/>
      </c>
      <c r="V125" s="202" t="str">
        <f>IF(E125="","",VLOOKUP(H125,'Z8 TARGET ENH'!$FH$7:$FJ$38,3,FALSE))</f>
        <v/>
      </c>
      <c r="W125" s="203" t="str">
        <f t="shared" si="2"/>
        <v/>
      </c>
      <c r="X125" s="204"/>
      <c r="Y125" s="72"/>
      <c r="Z125" s="72">
        <f t="shared" si="3"/>
        <v>0</v>
      </c>
      <c r="AA125" s="72"/>
      <c r="AB125" s="72"/>
      <c r="AC125" s="72"/>
      <c r="AD125" s="72"/>
      <c r="AE125" s="72"/>
      <c r="AF125" s="72"/>
      <c r="AG125" s="72"/>
      <c r="AH125" s="72"/>
      <c r="AI125" s="72"/>
      <c r="AJ125" s="72"/>
      <c r="AK125" s="72"/>
      <c r="AL125" s="72"/>
      <c r="AM125" s="72"/>
      <c r="AN125" s="72"/>
      <c r="AO125" s="72"/>
      <c r="AP125" s="72"/>
      <c r="AQ125" s="72"/>
      <c r="AR125" s="72"/>
      <c r="AS125" s="72"/>
      <c r="AT125" s="72"/>
    </row>
    <row r="126" spans="1:46" ht="30" customHeight="1" x14ac:dyDescent="0.2">
      <c r="A126" s="72"/>
      <c r="B126" s="72"/>
      <c r="C126" s="72"/>
      <c r="D126" s="194">
        <f>'A1 Baseline - Terrestrial'!D127</f>
        <v>120</v>
      </c>
      <c r="E126" s="85" t="str">
        <f>IF(OR('B1 Baseline - FW'!E127="",'B1 Baseline - FW'!O127=0), "",'B1 Baseline - FW'!E127)</f>
        <v/>
      </c>
      <c r="F126" s="195" t="str">
        <f>IF(E126="","",'B1 Baseline - FW'!H127)</f>
        <v/>
      </c>
      <c r="G126" s="196" t="str">
        <f>IF(E126="","",'B1 Baseline - FW'!J127)</f>
        <v/>
      </c>
      <c r="H126" s="197"/>
      <c r="I126" s="205"/>
      <c r="J126" s="199" t="str">
        <f>IF(E126="","",IF(AND(E126=H126,G126&gt;=P126),"Error - No Enhancement",IF(AND(E126=H126,G126&lt;P126),"Acceptable",IF(F126&gt;N126,"Trading Down - Unacceptable Change",IF(F126=N126,"Error - No Enhancement",'B1 Baseline - FW'!G127&amp;" - "&amp;IFERROR(VLOOKUP(H126,'Z1 HAB CLASS'!$D$4:$E$45,2,FALSE),""))))))</f>
        <v/>
      </c>
      <c r="K126" s="99" t="str">
        <f>IF(E126="","",IF(AND(E126=H126, G126&gt;=P126), "Error - No Enhancement", IF(AND(E126=H126,G126&lt;P126), 'B1 Baseline - FW'!I127&amp;" - "&amp;'B3 Enhancement - FW'!O126, IF(F126&gt;N126, "Trading Down - Unacceptable Change", IF(AND(F126=N126, G126=P126), "Error - No Enhancement", IF(AND(F126=N126, G126&gt;P126), "Error - Cannot reduce condition", IF(AND(E126&lt;&gt;H126,F126&lt;N126),"Lower Distinctiveness Habitat"&amp;" - "&amp;O126, 'B1 Baseline - FW'!I127&amp;" - "&amp;'B3 Enhancement - FW'!O126)))))))</f>
        <v/>
      </c>
      <c r="L126" s="200" t="str">
        <f>IF(E126="","",'B1 Baseline - FW'!O127)</f>
        <v/>
      </c>
      <c r="M126" s="195" t="str">
        <f>IFERROR(VLOOKUP(H126,'Z1 HAB CLASS'!$D$4:$E$45,2,FALSE)," ")</f>
        <v xml:space="preserve"> </v>
      </c>
      <c r="N126" s="105" t="str">
        <f>IFERROR(VLOOKUP(M126,'Z1 HAB CLASS'!$L$3:$N$9,2,FALSE)," ")</f>
        <v xml:space="preserve"> </v>
      </c>
      <c r="O126" s="201"/>
      <c r="P126" s="196" t="str">
        <f>IFERROR(VLOOKUP(O126,'Z3 CONDITION VALUE'!$A$3:$B$5,2,FALSE)," ")</f>
        <v xml:space="preserve"> </v>
      </c>
      <c r="Q126" s="202" t="str">
        <f>IF(OR('B1 Baseline - FW'!E127="", 'B1 Baseline - FW'!O127=0),"",'B1 Baseline - FW'!I127&amp;"")</f>
        <v/>
      </c>
      <c r="R126" s="105" t="e">
        <f t="shared" ca="1" si="0"/>
        <v>#NAME?</v>
      </c>
      <c r="S126" s="99" t="e">
        <f t="shared" ca="1" si="1"/>
        <v>#NAME?</v>
      </c>
      <c r="T126" s="199" t="e">
        <f t="array" aca="1" ref="T126" ca="1">IF(OR(R126="",S126=""),"",INDEX('Z8 TARGET ENH'!$F$6:$EO$145,_xludf.XMATCH(R126,'Z8 TARGET ENH'!$B$6:$B$145),_xludf.XMATCH(S126,'Z8 TARGET ENH'!$F$2:$EO$2)))</f>
        <v>#NAME?</v>
      </c>
      <c r="U126" s="99" t="str">
        <f>IF(E126="","",VLOOKUP(H126,'Z8 TARGET ENH'!$FH$7:$FJ$38,2,FALSE))</f>
        <v/>
      </c>
      <c r="V126" s="202" t="str">
        <f>IF(E126="","",VLOOKUP(H126,'Z8 TARGET ENH'!$FH$7:$FJ$38,3,FALSE))</f>
        <v/>
      </c>
      <c r="W126" s="203" t="str">
        <f t="shared" si="2"/>
        <v/>
      </c>
      <c r="X126" s="204"/>
      <c r="Y126" s="72"/>
      <c r="Z126" s="72">
        <f t="shared" si="3"/>
        <v>0</v>
      </c>
      <c r="AA126" s="72"/>
      <c r="AB126" s="72"/>
      <c r="AC126" s="72"/>
      <c r="AD126" s="72"/>
      <c r="AE126" s="72"/>
      <c r="AF126" s="72"/>
      <c r="AG126" s="72"/>
      <c r="AH126" s="72"/>
      <c r="AI126" s="72"/>
      <c r="AJ126" s="72"/>
      <c r="AK126" s="72"/>
      <c r="AL126" s="72"/>
      <c r="AM126" s="72"/>
      <c r="AN126" s="72"/>
      <c r="AO126" s="72"/>
      <c r="AP126" s="72"/>
      <c r="AQ126" s="72"/>
      <c r="AR126" s="72"/>
      <c r="AS126" s="72"/>
      <c r="AT126" s="72"/>
    </row>
    <row r="127" spans="1:46" ht="30" customHeight="1" x14ac:dyDescent="0.2">
      <c r="A127" s="72"/>
      <c r="B127" s="72"/>
      <c r="C127" s="72"/>
      <c r="D127" s="194">
        <f>'A1 Baseline - Terrestrial'!D128</f>
        <v>121</v>
      </c>
      <c r="E127" s="85" t="str">
        <f>IF(OR('B1 Baseline - FW'!E128="",'B1 Baseline - FW'!O128=0), "",'B1 Baseline - FW'!E128)</f>
        <v/>
      </c>
      <c r="F127" s="195" t="str">
        <f>IF(E127="","",'B1 Baseline - FW'!H128)</f>
        <v/>
      </c>
      <c r="G127" s="196" t="str">
        <f>IF(E127="","",'B1 Baseline - FW'!J128)</f>
        <v/>
      </c>
      <c r="H127" s="197"/>
      <c r="I127" s="205"/>
      <c r="J127" s="199" t="str">
        <f>IF(E127="","",IF(AND(E127=H127,G127&gt;=P127),"Error - No Enhancement",IF(AND(E127=H127,G127&lt;P127),"Acceptable",IF(F127&gt;N127,"Trading Down - Unacceptable Change",IF(F127=N127,"Error - No Enhancement",'B1 Baseline - FW'!G128&amp;" - "&amp;IFERROR(VLOOKUP(H127,'Z1 HAB CLASS'!$D$4:$E$45,2,FALSE),""))))))</f>
        <v/>
      </c>
      <c r="K127" s="99" t="str">
        <f>IF(E127="","",IF(AND(E127=H127, G127&gt;=P127), "Error - No Enhancement", IF(AND(E127=H127,G127&lt;P127), 'B1 Baseline - FW'!I128&amp;" - "&amp;'B3 Enhancement - FW'!O127, IF(F127&gt;N127, "Trading Down - Unacceptable Change", IF(AND(F127=N127, G127=P127), "Error - No Enhancement", IF(AND(F127=N127, G127&gt;P127), "Error - Cannot reduce condition", IF(AND(E127&lt;&gt;H127,F127&lt;N127),"Lower Distinctiveness Habitat"&amp;" - "&amp;O127, 'B1 Baseline - FW'!I128&amp;" - "&amp;'B3 Enhancement - FW'!O127)))))))</f>
        <v/>
      </c>
      <c r="L127" s="200" t="str">
        <f>IF(E127="","",'B1 Baseline - FW'!O128)</f>
        <v/>
      </c>
      <c r="M127" s="195" t="str">
        <f>IFERROR(VLOOKUP(H127,'Z1 HAB CLASS'!$D$4:$E$45,2,FALSE)," ")</f>
        <v xml:space="preserve"> </v>
      </c>
      <c r="N127" s="105" t="str">
        <f>IFERROR(VLOOKUP(M127,'Z1 HAB CLASS'!$L$3:$N$9,2,FALSE)," ")</f>
        <v xml:space="preserve"> </v>
      </c>
      <c r="O127" s="201"/>
      <c r="P127" s="196" t="str">
        <f>IFERROR(VLOOKUP(O127,'Z3 CONDITION VALUE'!$A$3:$B$5,2,FALSE)," ")</f>
        <v xml:space="preserve"> </v>
      </c>
      <c r="Q127" s="202" t="str">
        <f>IF(OR('B1 Baseline - FW'!E128="", 'B1 Baseline - FW'!O128=0),"",'B1 Baseline - FW'!I128&amp;"")</f>
        <v/>
      </c>
      <c r="R127" s="105" t="e">
        <f t="shared" ca="1" si="0"/>
        <v>#NAME?</v>
      </c>
      <c r="S127" s="99" t="e">
        <f t="shared" ca="1" si="1"/>
        <v>#NAME?</v>
      </c>
      <c r="T127" s="199" t="e">
        <f t="array" aca="1" ref="T127" ca="1">IF(OR(R127="",S127=""),"",INDEX('Z8 TARGET ENH'!$F$6:$EO$145,_xludf.XMATCH(R127,'Z8 TARGET ENH'!$B$6:$B$145),_xludf.XMATCH(S127,'Z8 TARGET ENH'!$F$2:$EO$2)))</f>
        <v>#NAME?</v>
      </c>
      <c r="U127" s="99" t="str">
        <f>IF(E127="","",VLOOKUP(H127,'Z8 TARGET ENH'!$FH$7:$FJ$38,2,FALSE))</f>
        <v/>
      </c>
      <c r="V127" s="202" t="str">
        <f>IF(E127="","",VLOOKUP(H127,'Z8 TARGET ENH'!$FH$7:$FJ$38,3,FALSE))</f>
        <v/>
      </c>
      <c r="W127" s="203" t="str">
        <f t="shared" si="2"/>
        <v/>
      </c>
      <c r="X127" s="204"/>
      <c r="Y127" s="72"/>
      <c r="Z127" s="72">
        <f t="shared" si="3"/>
        <v>0</v>
      </c>
      <c r="AA127" s="72"/>
      <c r="AB127" s="72"/>
      <c r="AC127" s="72"/>
      <c r="AD127" s="72"/>
      <c r="AE127" s="72"/>
      <c r="AF127" s="72"/>
      <c r="AG127" s="72"/>
      <c r="AH127" s="72"/>
      <c r="AI127" s="72"/>
      <c r="AJ127" s="72"/>
      <c r="AK127" s="72"/>
      <c r="AL127" s="72"/>
      <c r="AM127" s="72"/>
      <c r="AN127" s="72"/>
      <c r="AO127" s="72"/>
      <c r="AP127" s="72"/>
      <c r="AQ127" s="72"/>
      <c r="AR127" s="72"/>
      <c r="AS127" s="72"/>
      <c r="AT127" s="72"/>
    </row>
    <row r="128" spans="1:46" ht="30" customHeight="1" x14ac:dyDescent="0.2">
      <c r="A128" s="72"/>
      <c r="B128" s="72"/>
      <c r="C128" s="72"/>
      <c r="D128" s="194">
        <f>'A1 Baseline - Terrestrial'!D129</f>
        <v>122</v>
      </c>
      <c r="E128" s="85" t="str">
        <f>IF(OR('B1 Baseline - FW'!E129="",'B1 Baseline - FW'!O129=0), "",'B1 Baseline - FW'!E129)</f>
        <v/>
      </c>
      <c r="F128" s="195" t="str">
        <f>IF(E128="","",'B1 Baseline - FW'!H129)</f>
        <v/>
      </c>
      <c r="G128" s="196" t="str">
        <f>IF(E128="","",'B1 Baseline - FW'!J129)</f>
        <v/>
      </c>
      <c r="H128" s="197"/>
      <c r="I128" s="205"/>
      <c r="J128" s="199" t="str">
        <f>IF(E128="","",IF(AND(E128=H128,G128&gt;=P128),"Error - No Enhancement",IF(AND(E128=H128,G128&lt;P128),"Acceptable",IF(F128&gt;N128,"Trading Down - Unacceptable Change",IF(F128=N128,"Error - No Enhancement",'B1 Baseline - FW'!G129&amp;" - "&amp;IFERROR(VLOOKUP(H128,'Z1 HAB CLASS'!$D$4:$E$45,2,FALSE),""))))))</f>
        <v/>
      </c>
      <c r="K128" s="99" t="str">
        <f>IF(E128="","",IF(AND(E128=H128, G128&gt;=P128), "Error - No Enhancement", IF(AND(E128=H128,G128&lt;P128), 'B1 Baseline - FW'!I129&amp;" - "&amp;'B3 Enhancement - FW'!O128, IF(F128&gt;N128, "Trading Down - Unacceptable Change", IF(AND(F128=N128, G128=P128), "Error - No Enhancement", IF(AND(F128=N128, G128&gt;P128), "Error - Cannot reduce condition", IF(AND(E128&lt;&gt;H128,F128&lt;N128),"Lower Distinctiveness Habitat"&amp;" - "&amp;O128, 'B1 Baseline - FW'!I129&amp;" - "&amp;'B3 Enhancement - FW'!O128)))))))</f>
        <v/>
      </c>
      <c r="L128" s="200" t="str">
        <f>IF(E128="","",'B1 Baseline - FW'!O129)</f>
        <v/>
      </c>
      <c r="M128" s="195" t="str">
        <f>IFERROR(VLOOKUP(H128,'Z1 HAB CLASS'!$D$4:$E$45,2,FALSE)," ")</f>
        <v xml:space="preserve"> </v>
      </c>
      <c r="N128" s="105" t="str">
        <f>IFERROR(VLOOKUP(M128,'Z1 HAB CLASS'!$L$3:$N$9,2,FALSE)," ")</f>
        <v xml:space="preserve"> </v>
      </c>
      <c r="O128" s="201"/>
      <c r="P128" s="196" t="str">
        <f>IFERROR(VLOOKUP(O128,'Z3 CONDITION VALUE'!$A$3:$B$5,2,FALSE)," ")</f>
        <v xml:space="preserve"> </v>
      </c>
      <c r="Q128" s="202" t="str">
        <f>IF(OR('B1 Baseline - FW'!E129="", 'B1 Baseline - FW'!O129=0),"",'B1 Baseline - FW'!I129&amp;"")</f>
        <v/>
      </c>
      <c r="R128" s="105" t="e">
        <f t="shared" ca="1" si="0"/>
        <v>#NAME?</v>
      </c>
      <c r="S128" s="99" t="e">
        <f t="shared" ca="1" si="1"/>
        <v>#NAME?</v>
      </c>
      <c r="T128" s="199" t="e">
        <f t="array" aca="1" ref="T128" ca="1">IF(OR(R128="",S128=""),"",INDEX('Z8 TARGET ENH'!$F$6:$EO$145,_xludf.XMATCH(R128,'Z8 TARGET ENH'!$B$6:$B$145),_xludf.XMATCH(S128,'Z8 TARGET ENH'!$F$2:$EO$2)))</f>
        <v>#NAME?</v>
      </c>
      <c r="U128" s="99" t="str">
        <f>IF(E128="","",VLOOKUP(H128,'Z8 TARGET ENH'!$FH$7:$FJ$38,2,FALSE))</f>
        <v/>
      </c>
      <c r="V128" s="202" t="str">
        <f>IF(E128="","",VLOOKUP(H128,'Z8 TARGET ENH'!$FH$7:$FJ$38,3,FALSE))</f>
        <v/>
      </c>
      <c r="W128" s="203" t="str">
        <f t="shared" si="2"/>
        <v/>
      </c>
      <c r="X128" s="204"/>
      <c r="Y128" s="72"/>
      <c r="Z128" s="72">
        <f t="shared" si="3"/>
        <v>0</v>
      </c>
      <c r="AA128" s="72"/>
      <c r="AB128" s="72"/>
      <c r="AC128" s="72"/>
      <c r="AD128" s="72"/>
      <c r="AE128" s="72"/>
      <c r="AF128" s="72"/>
      <c r="AG128" s="72"/>
      <c r="AH128" s="72"/>
      <c r="AI128" s="72"/>
      <c r="AJ128" s="72"/>
      <c r="AK128" s="72"/>
      <c r="AL128" s="72"/>
      <c r="AM128" s="72"/>
      <c r="AN128" s="72"/>
      <c r="AO128" s="72"/>
      <c r="AP128" s="72"/>
      <c r="AQ128" s="72"/>
      <c r="AR128" s="72"/>
      <c r="AS128" s="72"/>
      <c r="AT128" s="72"/>
    </row>
    <row r="129" spans="1:46" ht="30" customHeight="1" x14ac:dyDescent="0.2">
      <c r="A129" s="72"/>
      <c r="B129" s="72"/>
      <c r="C129" s="72"/>
      <c r="D129" s="194">
        <f>'A1 Baseline - Terrestrial'!D130</f>
        <v>123</v>
      </c>
      <c r="E129" s="85" t="str">
        <f>IF(OR('B1 Baseline - FW'!E130="",'B1 Baseline - FW'!O130=0), "",'B1 Baseline - FW'!E130)</f>
        <v/>
      </c>
      <c r="F129" s="195" t="str">
        <f>IF(E129="","",'B1 Baseline - FW'!H130)</f>
        <v/>
      </c>
      <c r="G129" s="196" t="str">
        <f>IF(E129="","",'B1 Baseline - FW'!J130)</f>
        <v/>
      </c>
      <c r="H129" s="197"/>
      <c r="I129" s="205"/>
      <c r="J129" s="199" t="str">
        <f>IF(E129="","",IF(AND(E129=H129,G129&gt;=P129),"Error - No Enhancement",IF(AND(E129=H129,G129&lt;P129),"Acceptable",IF(F129&gt;N129,"Trading Down - Unacceptable Change",IF(F129=N129,"Error - No Enhancement",'B1 Baseline - FW'!G130&amp;" - "&amp;IFERROR(VLOOKUP(H129,'Z1 HAB CLASS'!$D$4:$E$45,2,FALSE),""))))))</f>
        <v/>
      </c>
      <c r="K129" s="99" t="str">
        <f>IF(E129="","",IF(AND(E129=H129, G129&gt;=P129), "Error - No Enhancement", IF(AND(E129=H129,G129&lt;P129), 'B1 Baseline - FW'!I130&amp;" - "&amp;'B3 Enhancement - FW'!O129, IF(F129&gt;N129, "Trading Down - Unacceptable Change", IF(AND(F129=N129, G129=P129), "Error - No Enhancement", IF(AND(F129=N129, G129&gt;P129), "Error - Cannot reduce condition", IF(AND(E129&lt;&gt;H129,F129&lt;N129),"Lower Distinctiveness Habitat"&amp;" - "&amp;O129, 'B1 Baseline - FW'!I130&amp;" - "&amp;'B3 Enhancement - FW'!O129)))))))</f>
        <v/>
      </c>
      <c r="L129" s="200" t="str">
        <f>IF(E129="","",'B1 Baseline - FW'!O130)</f>
        <v/>
      </c>
      <c r="M129" s="195" t="str">
        <f>IFERROR(VLOOKUP(H129,'Z1 HAB CLASS'!$D$4:$E$45,2,FALSE)," ")</f>
        <v xml:space="preserve"> </v>
      </c>
      <c r="N129" s="105" t="str">
        <f>IFERROR(VLOOKUP(M129,'Z1 HAB CLASS'!$L$3:$N$9,2,FALSE)," ")</f>
        <v xml:space="preserve"> </v>
      </c>
      <c r="O129" s="201"/>
      <c r="P129" s="196" t="str">
        <f>IFERROR(VLOOKUP(O129,'Z3 CONDITION VALUE'!$A$3:$B$5,2,FALSE)," ")</f>
        <v xml:space="preserve"> </v>
      </c>
      <c r="Q129" s="202" t="str">
        <f>IF(OR('B1 Baseline - FW'!E130="", 'B1 Baseline - FW'!O130=0),"",'B1 Baseline - FW'!I130&amp;"")</f>
        <v/>
      </c>
      <c r="R129" s="105" t="e">
        <f t="shared" ca="1" si="0"/>
        <v>#NAME?</v>
      </c>
      <c r="S129" s="99" t="e">
        <f t="shared" ca="1" si="1"/>
        <v>#NAME?</v>
      </c>
      <c r="T129" s="199" t="e">
        <f t="array" aca="1" ref="T129" ca="1">IF(OR(R129="",S129=""),"",INDEX('Z8 TARGET ENH'!$F$6:$EO$145,_xludf.XMATCH(R129,'Z8 TARGET ENH'!$B$6:$B$145),_xludf.XMATCH(S129,'Z8 TARGET ENH'!$F$2:$EO$2)))</f>
        <v>#NAME?</v>
      </c>
      <c r="U129" s="99" t="str">
        <f>IF(E129="","",VLOOKUP(H129,'Z8 TARGET ENH'!$FH$7:$FJ$38,2,FALSE))</f>
        <v/>
      </c>
      <c r="V129" s="202" t="str">
        <f>IF(E129="","",VLOOKUP(H129,'Z8 TARGET ENH'!$FH$7:$FJ$38,3,FALSE))</f>
        <v/>
      </c>
      <c r="W129" s="203" t="str">
        <f t="shared" si="2"/>
        <v/>
      </c>
      <c r="X129" s="204"/>
      <c r="Y129" s="72"/>
      <c r="Z129" s="72">
        <f t="shared" si="3"/>
        <v>0</v>
      </c>
      <c r="AA129" s="72"/>
      <c r="AB129" s="72"/>
      <c r="AC129" s="72"/>
      <c r="AD129" s="72"/>
      <c r="AE129" s="72"/>
      <c r="AF129" s="72"/>
      <c r="AG129" s="72"/>
      <c r="AH129" s="72"/>
      <c r="AI129" s="72"/>
      <c r="AJ129" s="72"/>
      <c r="AK129" s="72"/>
      <c r="AL129" s="72"/>
      <c r="AM129" s="72"/>
      <c r="AN129" s="72"/>
      <c r="AO129" s="72"/>
      <c r="AP129" s="72"/>
      <c r="AQ129" s="72"/>
      <c r="AR129" s="72"/>
      <c r="AS129" s="72"/>
      <c r="AT129" s="72"/>
    </row>
    <row r="130" spans="1:46" ht="30" customHeight="1" x14ac:dyDescent="0.2">
      <c r="A130" s="72"/>
      <c r="B130" s="72"/>
      <c r="C130" s="72"/>
      <c r="D130" s="194">
        <f>'A1 Baseline - Terrestrial'!D131</f>
        <v>124</v>
      </c>
      <c r="E130" s="85" t="str">
        <f>IF(OR('B1 Baseline - FW'!E131="",'B1 Baseline - FW'!O131=0), "",'B1 Baseline - FW'!E131)</f>
        <v/>
      </c>
      <c r="F130" s="195" t="str">
        <f>IF(E130="","",'B1 Baseline - FW'!H131)</f>
        <v/>
      </c>
      <c r="G130" s="196" t="str">
        <f>IF(E130="","",'B1 Baseline - FW'!J131)</f>
        <v/>
      </c>
      <c r="H130" s="197"/>
      <c r="I130" s="205"/>
      <c r="J130" s="199" t="str">
        <f>IF(E130="","",IF(AND(E130=H130,G130&gt;=P130),"Error - No Enhancement",IF(AND(E130=H130,G130&lt;P130),"Acceptable",IF(F130&gt;N130,"Trading Down - Unacceptable Change",IF(F130=N130,"Error - No Enhancement",'B1 Baseline - FW'!G131&amp;" - "&amp;IFERROR(VLOOKUP(H130,'Z1 HAB CLASS'!$D$4:$E$45,2,FALSE),""))))))</f>
        <v/>
      </c>
      <c r="K130" s="99" t="str">
        <f>IF(E130="","",IF(AND(E130=H130, G130&gt;=P130), "Error - No Enhancement", IF(AND(E130=H130,G130&lt;P130), 'B1 Baseline - FW'!I131&amp;" - "&amp;'B3 Enhancement - FW'!O130, IF(F130&gt;N130, "Trading Down - Unacceptable Change", IF(AND(F130=N130, G130=P130), "Error - No Enhancement", IF(AND(F130=N130, G130&gt;P130), "Error - Cannot reduce condition", IF(AND(E130&lt;&gt;H130,F130&lt;N130),"Lower Distinctiveness Habitat"&amp;" - "&amp;O130, 'B1 Baseline - FW'!I131&amp;" - "&amp;'B3 Enhancement - FW'!O130)))))))</f>
        <v/>
      </c>
      <c r="L130" s="200" t="str">
        <f>IF(E130="","",'B1 Baseline - FW'!O131)</f>
        <v/>
      </c>
      <c r="M130" s="195" t="str">
        <f>IFERROR(VLOOKUP(H130,'Z1 HAB CLASS'!$D$4:$E$45,2,FALSE)," ")</f>
        <v xml:space="preserve"> </v>
      </c>
      <c r="N130" s="105" t="str">
        <f>IFERROR(VLOOKUP(M130,'Z1 HAB CLASS'!$L$3:$N$9,2,FALSE)," ")</f>
        <v xml:space="preserve"> </v>
      </c>
      <c r="O130" s="201"/>
      <c r="P130" s="196" t="str">
        <f>IFERROR(VLOOKUP(O130,'Z3 CONDITION VALUE'!$A$3:$B$5,2,FALSE)," ")</f>
        <v xml:space="preserve"> </v>
      </c>
      <c r="Q130" s="202" t="str">
        <f>IF(OR('B1 Baseline - FW'!E131="", 'B1 Baseline - FW'!O131=0),"",'B1 Baseline - FW'!I131&amp;"")</f>
        <v/>
      </c>
      <c r="R130" s="105" t="e">
        <f t="shared" ca="1" si="0"/>
        <v>#NAME?</v>
      </c>
      <c r="S130" s="99" t="e">
        <f t="shared" ca="1" si="1"/>
        <v>#NAME?</v>
      </c>
      <c r="T130" s="199" t="e">
        <f t="array" aca="1" ref="T130" ca="1">IF(OR(R130="",S130=""),"",INDEX('Z8 TARGET ENH'!$F$6:$EO$145,_xludf.XMATCH(R130,'Z8 TARGET ENH'!$B$6:$B$145),_xludf.XMATCH(S130,'Z8 TARGET ENH'!$F$2:$EO$2)))</f>
        <v>#NAME?</v>
      </c>
      <c r="U130" s="99" t="str">
        <f>IF(E130="","",VLOOKUP(H130,'Z8 TARGET ENH'!$FH$7:$FJ$38,2,FALSE))</f>
        <v/>
      </c>
      <c r="V130" s="202" t="str">
        <f>IF(E130="","",VLOOKUP(H130,'Z8 TARGET ENH'!$FH$7:$FJ$38,3,FALSE))</f>
        <v/>
      </c>
      <c r="W130" s="203" t="str">
        <f t="shared" si="2"/>
        <v/>
      </c>
      <c r="X130" s="204"/>
      <c r="Y130" s="72"/>
      <c r="Z130" s="72">
        <f t="shared" si="3"/>
        <v>0</v>
      </c>
      <c r="AA130" s="72"/>
      <c r="AB130" s="72"/>
      <c r="AC130" s="72"/>
      <c r="AD130" s="72"/>
      <c r="AE130" s="72"/>
      <c r="AF130" s="72"/>
      <c r="AG130" s="72"/>
      <c r="AH130" s="72"/>
      <c r="AI130" s="72"/>
      <c r="AJ130" s="72"/>
      <c r="AK130" s="72"/>
      <c r="AL130" s="72"/>
      <c r="AM130" s="72"/>
      <c r="AN130" s="72"/>
      <c r="AO130" s="72"/>
      <c r="AP130" s="72"/>
      <c r="AQ130" s="72"/>
      <c r="AR130" s="72"/>
      <c r="AS130" s="72"/>
      <c r="AT130" s="72"/>
    </row>
    <row r="131" spans="1:46" ht="30" customHeight="1" x14ac:dyDescent="0.2">
      <c r="A131" s="72"/>
      <c r="B131" s="72"/>
      <c r="C131" s="72"/>
      <c r="D131" s="194">
        <f>'A1 Baseline - Terrestrial'!D132</f>
        <v>125</v>
      </c>
      <c r="E131" s="85" t="str">
        <f>IF(OR('B1 Baseline - FW'!E132="",'B1 Baseline - FW'!O132=0), "",'B1 Baseline - FW'!E132)</f>
        <v/>
      </c>
      <c r="F131" s="195" t="str">
        <f>IF(E131="","",'B1 Baseline - FW'!H132)</f>
        <v/>
      </c>
      <c r="G131" s="196" t="str">
        <f>IF(E131="","",'B1 Baseline - FW'!J132)</f>
        <v/>
      </c>
      <c r="H131" s="197"/>
      <c r="I131" s="205"/>
      <c r="J131" s="199" t="str">
        <f>IF(E131="","",IF(AND(E131=H131,G131&gt;=P131),"Error - No Enhancement",IF(AND(E131=H131,G131&lt;P131),"Acceptable",IF(F131&gt;N131,"Trading Down - Unacceptable Change",IF(F131=N131,"Error - No Enhancement",'B1 Baseline - FW'!G132&amp;" - "&amp;IFERROR(VLOOKUP(H131,'Z1 HAB CLASS'!$D$4:$E$45,2,FALSE),""))))))</f>
        <v/>
      </c>
      <c r="K131" s="99" t="str">
        <f>IF(E131="","",IF(AND(E131=H131, G131&gt;=P131), "Error - No Enhancement", IF(AND(E131=H131,G131&lt;P131), 'B1 Baseline - FW'!I132&amp;" - "&amp;'B3 Enhancement - FW'!O131, IF(F131&gt;N131, "Trading Down - Unacceptable Change", IF(AND(F131=N131, G131=P131), "Error - No Enhancement", IF(AND(F131=N131, G131&gt;P131), "Error - Cannot reduce condition", IF(AND(E131&lt;&gt;H131,F131&lt;N131),"Lower Distinctiveness Habitat"&amp;" - "&amp;O131, 'B1 Baseline - FW'!I132&amp;" - "&amp;'B3 Enhancement - FW'!O131)))))))</f>
        <v/>
      </c>
      <c r="L131" s="200" t="str">
        <f>IF(E131="","",'B1 Baseline - FW'!O132)</f>
        <v/>
      </c>
      <c r="M131" s="195" t="str">
        <f>IFERROR(VLOOKUP(H131,'Z1 HAB CLASS'!$D$4:$E$45,2,FALSE)," ")</f>
        <v xml:space="preserve"> </v>
      </c>
      <c r="N131" s="105" t="str">
        <f>IFERROR(VLOOKUP(M131,'Z1 HAB CLASS'!$L$3:$N$9,2,FALSE)," ")</f>
        <v xml:space="preserve"> </v>
      </c>
      <c r="O131" s="201"/>
      <c r="P131" s="196" t="str">
        <f>IFERROR(VLOOKUP(O131,'Z3 CONDITION VALUE'!$A$3:$B$5,2,FALSE)," ")</f>
        <v xml:space="preserve"> </v>
      </c>
      <c r="Q131" s="202" t="str">
        <f>IF(OR('B1 Baseline - FW'!E132="", 'B1 Baseline - FW'!O132=0),"",'B1 Baseline - FW'!I132&amp;"")</f>
        <v/>
      </c>
      <c r="R131" s="105" t="e">
        <f t="shared" ca="1" si="0"/>
        <v>#NAME?</v>
      </c>
      <c r="S131" s="99" t="e">
        <f t="shared" ca="1" si="1"/>
        <v>#NAME?</v>
      </c>
      <c r="T131" s="199" t="e">
        <f t="array" aca="1" ref="T131" ca="1">IF(OR(R131="",S131=""),"",INDEX('Z8 TARGET ENH'!$F$6:$EO$145,_xludf.XMATCH(R131,'Z8 TARGET ENH'!$B$6:$B$145),_xludf.XMATCH(S131,'Z8 TARGET ENH'!$F$2:$EO$2)))</f>
        <v>#NAME?</v>
      </c>
      <c r="U131" s="99" t="str">
        <f>IF(E131="","",VLOOKUP(H131,'Z8 TARGET ENH'!$FH$7:$FJ$38,2,FALSE))</f>
        <v/>
      </c>
      <c r="V131" s="202" t="str">
        <f>IF(E131="","",VLOOKUP(H131,'Z8 TARGET ENH'!$FH$7:$FJ$38,3,FALSE))</f>
        <v/>
      </c>
      <c r="W131" s="203" t="str">
        <f t="shared" si="2"/>
        <v/>
      </c>
      <c r="X131" s="204"/>
      <c r="Y131" s="72"/>
      <c r="Z131" s="72">
        <f t="shared" si="3"/>
        <v>0</v>
      </c>
      <c r="AA131" s="72"/>
      <c r="AB131" s="72"/>
      <c r="AC131" s="72"/>
      <c r="AD131" s="72"/>
      <c r="AE131" s="72"/>
      <c r="AF131" s="72"/>
      <c r="AG131" s="72"/>
      <c r="AH131" s="72"/>
      <c r="AI131" s="72"/>
      <c r="AJ131" s="72"/>
      <c r="AK131" s="72"/>
      <c r="AL131" s="72"/>
      <c r="AM131" s="72"/>
      <c r="AN131" s="72"/>
      <c r="AO131" s="72"/>
      <c r="AP131" s="72"/>
      <c r="AQ131" s="72"/>
      <c r="AR131" s="72"/>
      <c r="AS131" s="72"/>
      <c r="AT131" s="72"/>
    </row>
    <row r="132" spans="1:46" ht="30" customHeight="1" x14ac:dyDescent="0.2">
      <c r="A132" s="72"/>
      <c r="B132" s="72"/>
      <c r="C132" s="72"/>
      <c r="D132" s="194">
        <f>'A1 Baseline - Terrestrial'!D133</f>
        <v>126</v>
      </c>
      <c r="E132" s="85" t="str">
        <f>IF(OR('B1 Baseline - FW'!E133="",'B1 Baseline - FW'!O133=0), "",'B1 Baseline - FW'!E133)</f>
        <v/>
      </c>
      <c r="F132" s="195" t="str">
        <f>IF(E132="","",'B1 Baseline - FW'!H133)</f>
        <v/>
      </c>
      <c r="G132" s="196" t="str">
        <f>IF(E132="","",'B1 Baseline - FW'!J133)</f>
        <v/>
      </c>
      <c r="H132" s="197"/>
      <c r="I132" s="205"/>
      <c r="J132" s="199" t="str">
        <f>IF(E132="","",IF(AND(E132=H132,G132&gt;=P132),"Error - No Enhancement",IF(AND(E132=H132,G132&lt;P132),"Acceptable",IF(F132&gt;N132,"Trading Down - Unacceptable Change",IF(F132=N132,"Error - No Enhancement",'B1 Baseline - FW'!G133&amp;" - "&amp;IFERROR(VLOOKUP(H132,'Z1 HAB CLASS'!$D$4:$E$45,2,FALSE),""))))))</f>
        <v/>
      </c>
      <c r="K132" s="99" t="str">
        <f>IF(E132="","",IF(AND(E132=H132, G132&gt;=P132), "Error - No Enhancement", IF(AND(E132=H132,G132&lt;P132), 'B1 Baseline - FW'!I133&amp;" - "&amp;'B3 Enhancement - FW'!O132, IF(F132&gt;N132, "Trading Down - Unacceptable Change", IF(AND(F132=N132, G132=P132), "Error - No Enhancement", IF(AND(F132=N132, G132&gt;P132), "Error - Cannot reduce condition", IF(AND(E132&lt;&gt;H132,F132&lt;N132),"Lower Distinctiveness Habitat"&amp;" - "&amp;O132, 'B1 Baseline - FW'!I133&amp;" - "&amp;'B3 Enhancement - FW'!O132)))))))</f>
        <v/>
      </c>
      <c r="L132" s="200" t="str">
        <f>IF(E132="","",'B1 Baseline - FW'!O133)</f>
        <v/>
      </c>
      <c r="M132" s="195" t="str">
        <f>IFERROR(VLOOKUP(H132,'Z1 HAB CLASS'!$D$4:$E$45,2,FALSE)," ")</f>
        <v xml:space="preserve"> </v>
      </c>
      <c r="N132" s="105" t="str">
        <f>IFERROR(VLOOKUP(M132,'Z1 HAB CLASS'!$L$3:$N$9,2,FALSE)," ")</f>
        <v xml:space="preserve"> </v>
      </c>
      <c r="O132" s="201"/>
      <c r="P132" s="196" t="str">
        <f>IFERROR(VLOOKUP(O132,'Z3 CONDITION VALUE'!$A$3:$B$5,2,FALSE)," ")</f>
        <v xml:space="preserve"> </v>
      </c>
      <c r="Q132" s="202" t="str">
        <f>IF(OR('B1 Baseline - FW'!E133="", 'B1 Baseline - FW'!O133=0),"",'B1 Baseline - FW'!I133&amp;"")</f>
        <v/>
      </c>
      <c r="R132" s="105" t="e">
        <f t="shared" ca="1" si="0"/>
        <v>#NAME?</v>
      </c>
      <c r="S132" s="99" t="e">
        <f t="shared" ca="1" si="1"/>
        <v>#NAME?</v>
      </c>
      <c r="T132" s="199" t="e">
        <f t="array" aca="1" ref="T132" ca="1">IF(OR(R132="",S132=""),"",INDEX('Z8 TARGET ENH'!$F$6:$EO$145,_xludf.XMATCH(R132,'Z8 TARGET ENH'!$B$6:$B$145),_xludf.XMATCH(S132,'Z8 TARGET ENH'!$F$2:$EO$2)))</f>
        <v>#NAME?</v>
      </c>
      <c r="U132" s="99" t="str">
        <f>IF(E132="","",VLOOKUP(H132,'Z8 TARGET ENH'!$FH$7:$FJ$38,2,FALSE))</f>
        <v/>
      </c>
      <c r="V132" s="202" t="str">
        <f>IF(E132="","",VLOOKUP(H132,'Z8 TARGET ENH'!$FH$7:$FJ$38,3,FALSE))</f>
        <v/>
      </c>
      <c r="W132" s="203" t="str">
        <f t="shared" si="2"/>
        <v/>
      </c>
      <c r="X132" s="204"/>
      <c r="Y132" s="72"/>
      <c r="Z132" s="72">
        <f t="shared" si="3"/>
        <v>0</v>
      </c>
      <c r="AA132" s="72"/>
      <c r="AB132" s="72"/>
      <c r="AC132" s="72"/>
      <c r="AD132" s="72"/>
      <c r="AE132" s="72"/>
      <c r="AF132" s="72"/>
      <c r="AG132" s="72"/>
      <c r="AH132" s="72"/>
      <c r="AI132" s="72"/>
      <c r="AJ132" s="72"/>
      <c r="AK132" s="72"/>
      <c r="AL132" s="72"/>
      <c r="AM132" s="72"/>
      <c r="AN132" s="72"/>
      <c r="AO132" s="72"/>
      <c r="AP132" s="72"/>
      <c r="AQ132" s="72"/>
      <c r="AR132" s="72"/>
      <c r="AS132" s="72"/>
      <c r="AT132" s="72"/>
    </row>
    <row r="133" spans="1:46" ht="30" customHeight="1" x14ac:dyDescent="0.2">
      <c r="A133" s="72"/>
      <c r="B133" s="72"/>
      <c r="C133" s="72"/>
      <c r="D133" s="194">
        <f>'A1 Baseline - Terrestrial'!D134</f>
        <v>127</v>
      </c>
      <c r="E133" s="85" t="str">
        <f>IF(OR('B1 Baseline - FW'!E134="",'B1 Baseline - FW'!O134=0), "",'B1 Baseline - FW'!E134)</f>
        <v/>
      </c>
      <c r="F133" s="195" t="str">
        <f>IF(E133="","",'B1 Baseline - FW'!H134)</f>
        <v/>
      </c>
      <c r="G133" s="196" t="str">
        <f>IF(E133="","",'B1 Baseline - FW'!J134)</f>
        <v/>
      </c>
      <c r="H133" s="197"/>
      <c r="I133" s="205"/>
      <c r="J133" s="199" t="str">
        <f>IF(E133="","",IF(AND(E133=H133,G133&gt;=P133),"Error - No Enhancement",IF(AND(E133=H133,G133&lt;P133),"Acceptable",IF(F133&gt;N133,"Trading Down - Unacceptable Change",IF(F133=N133,"Error - No Enhancement",'B1 Baseline - FW'!G134&amp;" - "&amp;IFERROR(VLOOKUP(H133,'Z1 HAB CLASS'!$D$4:$E$45,2,FALSE),""))))))</f>
        <v/>
      </c>
      <c r="K133" s="99" t="str">
        <f>IF(E133="","",IF(AND(E133=H133, G133&gt;=P133), "Error - No Enhancement", IF(AND(E133=H133,G133&lt;P133), 'B1 Baseline - FW'!I134&amp;" - "&amp;'B3 Enhancement - FW'!O133, IF(F133&gt;N133, "Trading Down - Unacceptable Change", IF(AND(F133=N133, G133=P133), "Error - No Enhancement", IF(AND(F133=N133, G133&gt;P133), "Error - Cannot reduce condition", IF(AND(E133&lt;&gt;H133,F133&lt;N133),"Lower Distinctiveness Habitat"&amp;" - "&amp;O133, 'B1 Baseline - FW'!I134&amp;" - "&amp;'B3 Enhancement - FW'!O133)))))))</f>
        <v/>
      </c>
      <c r="L133" s="200" t="str">
        <f>IF(E133="","",'B1 Baseline - FW'!O134)</f>
        <v/>
      </c>
      <c r="M133" s="195" t="str">
        <f>IFERROR(VLOOKUP(H133,'Z1 HAB CLASS'!$D$4:$E$45,2,FALSE)," ")</f>
        <v xml:space="preserve"> </v>
      </c>
      <c r="N133" s="105" t="str">
        <f>IFERROR(VLOOKUP(M133,'Z1 HAB CLASS'!$L$3:$N$9,2,FALSE)," ")</f>
        <v xml:space="preserve"> </v>
      </c>
      <c r="O133" s="201"/>
      <c r="P133" s="196" t="str">
        <f>IFERROR(VLOOKUP(O133,'Z3 CONDITION VALUE'!$A$3:$B$5,2,FALSE)," ")</f>
        <v xml:space="preserve"> </v>
      </c>
      <c r="Q133" s="202" t="str">
        <f>IF(OR('B1 Baseline - FW'!E134="", 'B1 Baseline - FW'!O134=0),"",'B1 Baseline - FW'!I134&amp;"")</f>
        <v/>
      </c>
      <c r="R133" s="105" t="e">
        <f t="shared" ca="1" si="0"/>
        <v>#NAME?</v>
      </c>
      <c r="S133" s="99" t="e">
        <f t="shared" ca="1" si="1"/>
        <v>#NAME?</v>
      </c>
      <c r="T133" s="199" t="e">
        <f t="array" aca="1" ref="T133" ca="1">IF(OR(R133="",S133=""),"",INDEX('Z8 TARGET ENH'!$F$6:$EO$145,_xludf.XMATCH(R133,'Z8 TARGET ENH'!$B$6:$B$145),_xludf.XMATCH(S133,'Z8 TARGET ENH'!$F$2:$EO$2)))</f>
        <v>#NAME?</v>
      </c>
      <c r="U133" s="99" t="str">
        <f>IF(E133="","",VLOOKUP(H133,'Z8 TARGET ENH'!$FH$7:$FJ$38,2,FALSE))</f>
        <v/>
      </c>
      <c r="V133" s="202" t="str">
        <f>IF(E133="","",VLOOKUP(H133,'Z8 TARGET ENH'!$FH$7:$FJ$38,3,FALSE))</f>
        <v/>
      </c>
      <c r="W133" s="203" t="str">
        <f t="shared" si="2"/>
        <v/>
      </c>
      <c r="X133" s="204"/>
      <c r="Y133" s="72"/>
      <c r="Z133" s="72">
        <f t="shared" si="3"/>
        <v>0</v>
      </c>
      <c r="AA133" s="72"/>
      <c r="AB133" s="72"/>
      <c r="AC133" s="72"/>
      <c r="AD133" s="72"/>
      <c r="AE133" s="72"/>
      <c r="AF133" s="72"/>
      <c r="AG133" s="72"/>
      <c r="AH133" s="72"/>
      <c r="AI133" s="72"/>
      <c r="AJ133" s="72"/>
      <c r="AK133" s="72"/>
      <c r="AL133" s="72"/>
      <c r="AM133" s="72"/>
      <c r="AN133" s="72"/>
      <c r="AO133" s="72"/>
      <c r="AP133" s="72"/>
      <c r="AQ133" s="72"/>
      <c r="AR133" s="72"/>
      <c r="AS133" s="72"/>
      <c r="AT133" s="72"/>
    </row>
    <row r="134" spans="1:46" ht="30" customHeight="1" x14ac:dyDescent="0.2">
      <c r="A134" s="72"/>
      <c r="B134" s="72"/>
      <c r="C134" s="72"/>
      <c r="D134" s="194">
        <f>'A1 Baseline - Terrestrial'!D135</f>
        <v>128</v>
      </c>
      <c r="E134" s="85" t="str">
        <f>IF(OR('B1 Baseline - FW'!E135="",'B1 Baseline - FW'!O135=0), "",'B1 Baseline - FW'!E135)</f>
        <v/>
      </c>
      <c r="F134" s="195" t="str">
        <f>IF(E134="","",'B1 Baseline - FW'!H135)</f>
        <v/>
      </c>
      <c r="G134" s="196" t="str">
        <f>IF(E134="","",'B1 Baseline - FW'!J135)</f>
        <v/>
      </c>
      <c r="H134" s="197"/>
      <c r="I134" s="205"/>
      <c r="J134" s="199" t="str">
        <f>IF(E134="","",IF(AND(E134=H134,G134&gt;=P134),"Error - No Enhancement",IF(AND(E134=H134,G134&lt;P134),"Acceptable",IF(F134&gt;N134,"Trading Down - Unacceptable Change",IF(F134=N134,"Error - No Enhancement",'B1 Baseline - FW'!G135&amp;" - "&amp;IFERROR(VLOOKUP(H134,'Z1 HAB CLASS'!$D$4:$E$45,2,FALSE),""))))))</f>
        <v/>
      </c>
      <c r="K134" s="99" t="str">
        <f>IF(E134="","",IF(AND(E134=H134, G134&gt;=P134), "Error - No Enhancement", IF(AND(E134=H134,G134&lt;P134), 'B1 Baseline - FW'!I135&amp;" - "&amp;'B3 Enhancement - FW'!O134, IF(F134&gt;N134, "Trading Down - Unacceptable Change", IF(AND(F134=N134, G134=P134), "Error - No Enhancement", IF(AND(F134=N134, G134&gt;P134), "Error - Cannot reduce condition", IF(AND(E134&lt;&gt;H134,F134&lt;N134),"Lower Distinctiveness Habitat"&amp;" - "&amp;O134, 'B1 Baseline - FW'!I135&amp;" - "&amp;'B3 Enhancement - FW'!O134)))))))</f>
        <v/>
      </c>
      <c r="L134" s="200" t="str">
        <f>IF(E134="","",'B1 Baseline - FW'!O135)</f>
        <v/>
      </c>
      <c r="M134" s="195" t="str">
        <f>IFERROR(VLOOKUP(H134,'Z1 HAB CLASS'!$D$4:$E$45,2,FALSE)," ")</f>
        <v xml:space="preserve"> </v>
      </c>
      <c r="N134" s="105" t="str">
        <f>IFERROR(VLOOKUP(M134,'Z1 HAB CLASS'!$L$3:$N$9,2,FALSE)," ")</f>
        <v xml:space="preserve"> </v>
      </c>
      <c r="O134" s="201"/>
      <c r="P134" s="196" t="str">
        <f>IFERROR(VLOOKUP(O134,'Z3 CONDITION VALUE'!$A$3:$B$5,2,FALSE)," ")</f>
        <v xml:space="preserve"> </v>
      </c>
      <c r="Q134" s="202" t="str">
        <f>IF(OR('B1 Baseline - FW'!E135="", 'B1 Baseline - FW'!O135=0),"",'B1 Baseline - FW'!I135&amp;"")</f>
        <v/>
      </c>
      <c r="R134" s="105" t="e">
        <f t="shared" ca="1" si="0"/>
        <v>#NAME?</v>
      </c>
      <c r="S134" s="99" t="e">
        <f t="shared" ca="1" si="1"/>
        <v>#NAME?</v>
      </c>
      <c r="T134" s="199" t="e">
        <f t="array" aca="1" ref="T134" ca="1">IF(OR(R134="",S134=""),"",INDEX('Z8 TARGET ENH'!$F$6:$EO$145,_xludf.XMATCH(R134,'Z8 TARGET ENH'!$B$6:$B$145),_xludf.XMATCH(S134,'Z8 TARGET ENH'!$F$2:$EO$2)))</f>
        <v>#NAME?</v>
      </c>
      <c r="U134" s="99" t="str">
        <f>IF(E134="","",VLOOKUP(H134,'Z8 TARGET ENH'!$FH$7:$FJ$38,2,FALSE))</f>
        <v/>
      </c>
      <c r="V134" s="202" t="str">
        <f>IF(E134="","",VLOOKUP(H134,'Z8 TARGET ENH'!$FH$7:$FJ$38,3,FALSE))</f>
        <v/>
      </c>
      <c r="W134" s="203" t="str">
        <f t="shared" si="2"/>
        <v/>
      </c>
      <c r="X134" s="204"/>
      <c r="Y134" s="72"/>
      <c r="Z134" s="72">
        <f t="shared" si="3"/>
        <v>0</v>
      </c>
      <c r="AA134" s="72"/>
      <c r="AB134" s="72"/>
      <c r="AC134" s="72"/>
      <c r="AD134" s="72"/>
      <c r="AE134" s="72"/>
      <c r="AF134" s="72"/>
      <c r="AG134" s="72"/>
      <c r="AH134" s="72"/>
      <c r="AI134" s="72"/>
      <c r="AJ134" s="72"/>
      <c r="AK134" s="72"/>
      <c r="AL134" s="72"/>
      <c r="AM134" s="72"/>
      <c r="AN134" s="72"/>
      <c r="AO134" s="72"/>
      <c r="AP134" s="72"/>
      <c r="AQ134" s="72"/>
      <c r="AR134" s="72"/>
      <c r="AS134" s="72"/>
      <c r="AT134" s="72"/>
    </row>
    <row r="135" spans="1:46" ht="30" customHeight="1" x14ac:dyDescent="0.2">
      <c r="A135" s="72"/>
      <c r="B135" s="72"/>
      <c r="C135" s="72"/>
      <c r="D135" s="194">
        <f>'A1 Baseline - Terrestrial'!D136</f>
        <v>129</v>
      </c>
      <c r="E135" s="85" t="str">
        <f>IF(OR('B1 Baseline - FW'!E136="",'B1 Baseline - FW'!O136=0), "",'B1 Baseline - FW'!E136)</f>
        <v/>
      </c>
      <c r="F135" s="195" t="str">
        <f>IF(E135="","",'B1 Baseline - FW'!H136)</f>
        <v/>
      </c>
      <c r="G135" s="196" t="str">
        <f>IF(E135="","",'B1 Baseline - FW'!J136)</f>
        <v/>
      </c>
      <c r="H135" s="197"/>
      <c r="I135" s="205"/>
      <c r="J135" s="199" t="str">
        <f>IF(E135="","",IF(AND(E135=H135,G135&gt;=P135),"Error - No Enhancement",IF(AND(E135=H135,G135&lt;P135),"Acceptable",IF(F135&gt;N135,"Trading Down - Unacceptable Change",IF(F135=N135,"Error - No Enhancement",'B1 Baseline - FW'!G136&amp;" - "&amp;IFERROR(VLOOKUP(H135,'Z1 HAB CLASS'!$D$4:$E$45,2,FALSE),""))))))</f>
        <v/>
      </c>
      <c r="K135" s="99" t="str">
        <f>IF(E135="","",IF(AND(E135=H135, G135&gt;=P135), "Error - No Enhancement", IF(AND(E135=H135,G135&lt;P135), 'B1 Baseline - FW'!I136&amp;" - "&amp;'B3 Enhancement - FW'!O135, IF(F135&gt;N135, "Trading Down - Unacceptable Change", IF(AND(F135=N135, G135=P135), "Error - No Enhancement", IF(AND(F135=N135, G135&gt;P135), "Error - Cannot reduce condition", IF(AND(E135&lt;&gt;H135,F135&lt;N135),"Lower Distinctiveness Habitat"&amp;" - "&amp;O135, 'B1 Baseline - FW'!I136&amp;" - "&amp;'B3 Enhancement - FW'!O135)))))))</f>
        <v/>
      </c>
      <c r="L135" s="200" t="str">
        <f>IF(E135="","",'B1 Baseline - FW'!O136)</f>
        <v/>
      </c>
      <c r="M135" s="195" t="str">
        <f>IFERROR(VLOOKUP(H135,'Z1 HAB CLASS'!$D$4:$E$45,2,FALSE)," ")</f>
        <v xml:space="preserve"> </v>
      </c>
      <c r="N135" s="105" t="str">
        <f>IFERROR(VLOOKUP(M135,'Z1 HAB CLASS'!$L$3:$N$9,2,FALSE)," ")</f>
        <v xml:space="preserve"> </v>
      </c>
      <c r="O135" s="201"/>
      <c r="P135" s="196" t="str">
        <f>IFERROR(VLOOKUP(O135,'Z3 CONDITION VALUE'!$A$3:$B$5,2,FALSE)," ")</f>
        <v xml:space="preserve"> </v>
      </c>
      <c r="Q135" s="202" t="str">
        <f>IF(OR('B1 Baseline - FW'!E136="", 'B1 Baseline - FW'!O136=0),"",'B1 Baseline - FW'!I136&amp;"")</f>
        <v/>
      </c>
      <c r="R135" s="105" t="e">
        <f t="shared" ca="1" si="0"/>
        <v>#NAME?</v>
      </c>
      <c r="S135" s="99" t="e">
        <f t="shared" ca="1" si="1"/>
        <v>#NAME?</v>
      </c>
      <c r="T135" s="199" t="e">
        <f t="array" aca="1" ref="T135" ca="1">IF(OR(R135="",S135=""),"",INDEX('Z8 TARGET ENH'!$F$6:$EO$145,_xludf.XMATCH(R135,'Z8 TARGET ENH'!$B$6:$B$145),_xludf.XMATCH(S135,'Z8 TARGET ENH'!$F$2:$EO$2)))</f>
        <v>#NAME?</v>
      </c>
      <c r="U135" s="99" t="str">
        <f>IF(E135="","",VLOOKUP(H135,'Z8 TARGET ENH'!$FH$7:$FJ$38,2,FALSE))</f>
        <v/>
      </c>
      <c r="V135" s="202" t="str">
        <f>IF(E135="","",VLOOKUP(H135,'Z8 TARGET ENH'!$FH$7:$FJ$38,3,FALSE))</f>
        <v/>
      </c>
      <c r="W135" s="203" t="str">
        <f t="shared" si="2"/>
        <v/>
      </c>
      <c r="X135" s="204"/>
      <c r="Y135" s="72"/>
      <c r="Z135" s="72">
        <f t="shared" si="3"/>
        <v>0</v>
      </c>
      <c r="AA135" s="72"/>
      <c r="AB135" s="72"/>
      <c r="AC135" s="72"/>
      <c r="AD135" s="72"/>
      <c r="AE135" s="72"/>
      <c r="AF135" s="72"/>
      <c r="AG135" s="72"/>
      <c r="AH135" s="72"/>
      <c r="AI135" s="72"/>
      <c r="AJ135" s="72"/>
      <c r="AK135" s="72"/>
      <c r="AL135" s="72"/>
      <c r="AM135" s="72"/>
      <c r="AN135" s="72"/>
      <c r="AO135" s="72"/>
      <c r="AP135" s="72"/>
      <c r="AQ135" s="72"/>
      <c r="AR135" s="72"/>
      <c r="AS135" s="72"/>
      <c r="AT135" s="72"/>
    </row>
    <row r="136" spans="1:46" ht="30" customHeight="1" x14ac:dyDescent="0.2">
      <c r="A136" s="72"/>
      <c r="B136" s="72"/>
      <c r="C136" s="72"/>
      <c r="D136" s="194">
        <f>'A1 Baseline - Terrestrial'!D137</f>
        <v>130</v>
      </c>
      <c r="E136" s="85" t="str">
        <f>IF(OR('B1 Baseline - FW'!E137="",'B1 Baseline - FW'!O137=0), "",'B1 Baseline - FW'!E137)</f>
        <v/>
      </c>
      <c r="F136" s="195" t="str">
        <f>IF(E136="","",'B1 Baseline - FW'!H137)</f>
        <v/>
      </c>
      <c r="G136" s="196" t="str">
        <f>IF(E136="","",'B1 Baseline - FW'!J137)</f>
        <v/>
      </c>
      <c r="H136" s="197"/>
      <c r="I136" s="205"/>
      <c r="J136" s="199" t="str">
        <f>IF(E136="","",IF(AND(E136=H136,G136&gt;=P136),"Error - No Enhancement",IF(AND(E136=H136,G136&lt;P136),"Acceptable",IF(F136&gt;N136,"Trading Down - Unacceptable Change",IF(F136=N136,"Error - No Enhancement",'B1 Baseline - FW'!G137&amp;" - "&amp;IFERROR(VLOOKUP(H136,'Z1 HAB CLASS'!$D$4:$E$45,2,FALSE),""))))))</f>
        <v/>
      </c>
      <c r="K136" s="99" t="str">
        <f>IF(E136="","",IF(AND(E136=H136, G136&gt;=P136), "Error - No Enhancement", IF(AND(E136=H136,G136&lt;P136), 'B1 Baseline - FW'!I137&amp;" - "&amp;'B3 Enhancement - FW'!O136, IF(F136&gt;N136, "Trading Down - Unacceptable Change", IF(AND(F136=N136, G136=P136), "Error - No Enhancement", IF(AND(F136=N136, G136&gt;P136), "Error - Cannot reduce condition", IF(AND(E136&lt;&gt;H136,F136&lt;N136),"Lower Distinctiveness Habitat"&amp;" - "&amp;O136, 'B1 Baseline - FW'!I137&amp;" - "&amp;'B3 Enhancement - FW'!O136)))))))</f>
        <v/>
      </c>
      <c r="L136" s="200" t="str">
        <f>IF(E136="","",'B1 Baseline - FW'!O137)</f>
        <v/>
      </c>
      <c r="M136" s="195" t="str">
        <f>IFERROR(VLOOKUP(H136,'Z1 HAB CLASS'!$D$4:$E$45,2,FALSE)," ")</f>
        <v xml:space="preserve"> </v>
      </c>
      <c r="N136" s="105" t="str">
        <f>IFERROR(VLOOKUP(M136,'Z1 HAB CLASS'!$L$3:$N$9,2,FALSE)," ")</f>
        <v xml:space="preserve"> </v>
      </c>
      <c r="O136" s="201"/>
      <c r="P136" s="196" t="str">
        <f>IFERROR(VLOOKUP(O136,'Z3 CONDITION VALUE'!$A$3:$B$5,2,FALSE)," ")</f>
        <v xml:space="preserve"> </v>
      </c>
      <c r="Q136" s="202" t="str">
        <f>IF(OR('B1 Baseline - FW'!E137="", 'B1 Baseline - FW'!O137=0),"",'B1 Baseline - FW'!I137&amp;"")</f>
        <v/>
      </c>
      <c r="R136" s="105" t="e">
        <f t="shared" ca="1" si="0"/>
        <v>#NAME?</v>
      </c>
      <c r="S136" s="99" t="e">
        <f t="shared" ca="1" si="1"/>
        <v>#NAME?</v>
      </c>
      <c r="T136" s="199" t="e">
        <f t="array" aca="1" ref="T136" ca="1">IF(OR(R136="",S136=""),"",INDEX('Z8 TARGET ENH'!$F$6:$EO$145,_xludf.XMATCH(R136,'Z8 TARGET ENH'!$B$6:$B$145),_xludf.XMATCH(S136,'Z8 TARGET ENH'!$F$2:$EO$2)))</f>
        <v>#NAME?</v>
      </c>
      <c r="U136" s="99" t="str">
        <f>IF(E136="","",VLOOKUP(H136,'Z8 TARGET ENH'!$FH$7:$FJ$38,2,FALSE))</f>
        <v/>
      </c>
      <c r="V136" s="202" t="str">
        <f>IF(E136="","",VLOOKUP(H136,'Z8 TARGET ENH'!$FH$7:$FJ$38,3,FALSE))</f>
        <v/>
      </c>
      <c r="W136" s="203" t="str">
        <f t="shared" si="2"/>
        <v/>
      </c>
      <c r="X136" s="204"/>
      <c r="Y136" s="72"/>
      <c r="Z136" s="72">
        <f t="shared" si="3"/>
        <v>0</v>
      </c>
      <c r="AA136" s="72"/>
      <c r="AB136" s="72"/>
      <c r="AC136" s="72"/>
      <c r="AD136" s="72"/>
      <c r="AE136" s="72"/>
      <c r="AF136" s="72"/>
      <c r="AG136" s="72"/>
      <c r="AH136" s="72"/>
      <c r="AI136" s="72"/>
      <c r="AJ136" s="72"/>
      <c r="AK136" s="72"/>
      <c r="AL136" s="72"/>
      <c r="AM136" s="72"/>
      <c r="AN136" s="72"/>
      <c r="AO136" s="72"/>
      <c r="AP136" s="72"/>
      <c r="AQ136" s="72"/>
      <c r="AR136" s="72"/>
      <c r="AS136" s="72"/>
      <c r="AT136" s="72"/>
    </row>
    <row r="137" spans="1:46" ht="30" customHeight="1" x14ac:dyDescent="0.2">
      <c r="A137" s="72"/>
      <c r="B137" s="72"/>
      <c r="C137" s="72"/>
      <c r="D137" s="194">
        <f>'A1 Baseline - Terrestrial'!D138</f>
        <v>131</v>
      </c>
      <c r="E137" s="85" t="str">
        <f>IF(OR('B1 Baseline - FW'!E138="",'B1 Baseline - FW'!O138=0), "",'B1 Baseline - FW'!E138)</f>
        <v/>
      </c>
      <c r="F137" s="195" t="str">
        <f>IF(E137="","",'B1 Baseline - FW'!H138)</f>
        <v/>
      </c>
      <c r="G137" s="196" t="str">
        <f>IF(E137="","",'B1 Baseline - FW'!J138)</f>
        <v/>
      </c>
      <c r="H137" s="197"/>
      <c r="I137" s="205"/>
      <c r="J137" s="199" t="str">
        <f>IF(E137="","",IF(AND(E137=H137,G137&gt;=P137),"Error - No Enhancement",IF(AND(E137=H137,G137&lt;P137),"Acceptable",IF(F137&gt;N137,"Trading Down - Unacceptable Change",IF(F137=N137,"Error - No Enhancement",'B1 Baseline - FW'!G138&amp;" - "&amp;IFERROR(VLOOKUP(H137,'Z1 HAB CLASS'!$D$4:$E$45,2,FALSE),""))))))</f>
        <v/>
      </c>
      <c r="K137" s="99" t="str">
        <f>IF(E137="","",IF(AND(E137=H137, G137&gt;=P137), "Error - No Enhancement", IF(AND(E137=H137,G137&lt;P137), 'B1 Baseline - FW'!I138&amp;" - "&amp;'B3 Enhancement - FW'!O137, IF(F137&gt;N137, "Trading Down - Unacceptable Change", IF(AND(F137=N137, G137=P137), "Error - No Enhancement", IF(AND(F137=N137, G137&gt;P137), "Error - Cannot reduce condition", IF(AND(E137&lt;&gt;H137,F137&lt;N137),"Lower Distinctiveness Habitat"&amp;" - "&amp;O137, 'B1 Baseline - FW'!I138&amp;" - "&amp;'B3 Enhancement - FW'!O137)))))))</f>
        <v/>
      </c>
      <c r="L137" s="200" t="str">
        <f>IF(E137="","",'B1 Baseline - FW'!O138)</f>
        <v/>
      </c>
      <c r="M137" s="195" t="str">
        <f>IFERROR(VLOOKUP(H137,'Z1 HAB CLASS'!$D$4:$E$45,2,FALSE)," ")</f>
        <v xml:space="preserve"> </v>
      </c>
      <c r="N137" s="105" t="str">
        <f>IFERROR(VLOOKUP(M137,'Z1 HAB CLASS'!$L$3:$N$9,2,FALSE)," ")</f>
        <v xml:space="preserve"> </v>
      </c>
      <c r="O137" s="201"/>
      <c r="P137" s="196" t="str">
        <f>IFERROR(VLOOKUP(O137,'Z3 CONDITION VALUE'!$A$3:$B$5,2,FALSE)," ")</f>
        <v xml:space="preserve"> </v>
      </c>
      <c r="Q137" s="202" t="str">
        <f>IF(OR('B1 Baseline - FW'!E138="", 'B1 Baseline - FW'!O138=0),"",'B1 Baseline - FW'!I138&amp;"")</f>
        <v/>
      </c>
      <c r="R137" s="105" t="e">
        <f t="shared" ca="1" si="0"/>
        <v>#NAME?</v>
      </c>
      <c r="S137" s="99" t="e">
        <f t="shared" ca="1" si="1"/>
        <v>#NAME?</v>
      </c>
      <c r="T137" s="199" t="e">
        <f t="array" aca="1" ref="T137" ca="1">IF(OR(R137="",S137=""),"",INDEX('Z8 TARGET ENH'!$F$6:$EO$145,_xludf.XMATCH(R137,'Z8 TARGET ENH'!$B$6:$B$145),_xludf.XMATCH(S137,'Z8 TARGET ENH'!$F$2:$EO$2)))</f>
        <v>#NAME?</v>
      </c>
      <c r="U137" s="99" t="str">
        <f>IF(E137="","",VLOOKUP(H137,'Z8 TARGET ENH'!$FH$7:$FJ$38,2,FALSE))</f>
        <v/>
      </c>
      <c r="V137" s="202" t="str">
        <f>IF(E137="","",VLOOKUP(H137,'Z8 TARGET ENH'!$FH$7:$FJ$38,3,FALSE))</f>
        <v/>
      </c>
      <c r="W137" s="203" t="str">
        <f t="shared" si="2"/>
        <v/>
      </c>
      <c r="X137" s="204"/>
      <c r="Y137" s="72"/>
      <c r="Z137" s="72">
        <f t="shared" si="3"/>
        <v>0</v>
      </c>
      <c r="AA137" s="72"/>
      <c r="AB137" s="72"/>
      <c r="AC137" s="72"/>
      <c r="AD137" s="72"/>
      <c r="AE137" s="72"/>
      <c r="AF137" s="72"/>
      <c r="AG137" s="72"/>
      <c r="AH137" s="72"/>
      <c r="AI137" s="72"/>
      <c r="AJ137" s="72"/>
      <c r="AK137" s="72"/>
      <c r="AL137" s="72"/>
      <c r="AM137" s="72"/>
      <c r="AN137" s="72"/>
      <c r="AO137" s="72"/>
      <c r="AP137" s="72"/>
      <c r="AQ137" s="72"/>
      <c r="AR137" s="72"/>
      <c r="AS137" s="72"/>
      <c r="AT137" s="72"/>
    </row>
    <row r="138" spans="1:46" ht="30" customHeight="1" x14ac:dyDescent="0.2">
      <c r="A138" s="72"/>
      <c r="B138" s="72"/>
      <c r="C138" s="72"/>
      <c r="D138" s="194">
        <f>'A1 Baseline - Terrestrial'!D139</f>
        <v>132</v>
      </c>
      <c r="E138" s="85" t="str">
        <f>IF(OR('B1 Baseline - FW'!E139="",'B1 Baseline - FW'!O139=0), "",'B1 Baseline - FW'!E139)</f>
        <v/>
      </c>
      <c r="F138" s="195" t="str">
        <f>IF(E138="","",'B1 Baseline - FW'!H139)</f>
        <v/>
      </c>
      <c r="G138" s="196" t="str">
        <f>IF(E138="","",'B1 Baseline - FW'!J139)</f>
        <v/>
      </c>
      <c r="H138" s="197"/>
      <c r="I138" s="205"/>
      <c r="J138" s="199" t="str">
        <f>IF(E138="","",IF(AND(E138=H138,G138&gt;=P138),"Error - No Enhancement",IF(AND(E138=H138,G138&lt;P138),"Acceptable",IF(F138&gt;N138,"Trading Down - Unacceptable Change",IF(F138=N138,"Error - No Enhancement",'B1 Baseline - FW'!G139&amp;" - "&amp;IFERROR(VLOOKUP(H138,'Z1 HAB CLASS'!$D$4:$E$45,2,FALSE),""))))))</f>
        <v/>
      </c>
      <c r="K138" s="99" t="str">
        <f>IF(E138="","",IF(AND(E138=H138, G138&gt;=P138), "Error - No Enhancement", IF(AND(E138=H138,G138&lt;P138), 'B1 Baseline - FW'!I139&amp;" - "&amp;'B3 Enhancement - FW'!O138, IF(F138&gt;N138, "Trading Down - Unacceptable Change", IF(AND(F138=N138, G138=P138), "Error - No Enhancement", IF(AND(F138=N138, G138&gt;P138), "Error - Cannot reduce condition", IF(AND(E138&lt;&gt;H138,F138&lt;N138),"Lower Distinctiveness Habitat"&amp;" - "&amp;O138, 'B1 Baseline - FW'!I139&amp;" - "&amp;'B3 Enhancement - FW'!O138)))))))</f>
        <v/>
      </c>
      <c r="L138" s="200" t="str">
        <f>IF(E138="","",'B1 Baseline - FW'!O139)</f>
        <v/>
      </c>
      <c r="M138" s="195" t="str">
        <f>IFERROR(VLOOKUP(H138,'Z1 HAB CLASS'!$D$4:$E$45,2,FALSE)," ")</f>
        <v xml:space="preserve"> </v>
      </c>
      <c r="N138" s="105" t="str">
        <f>IFERROR(VLOOKUP(M138,'Z1 HAB CLASS'!$L$3:$N$9,2,FALSE)," ")</f>
        <v xml:space="preserve"> </v>
      </c>
      <c r="O138" s="201"/>
      <c r="P138" s="196" t="str">
        <f>IFERROR(VLOOKUP(O138,'Z3 CONDITION VALUE'!$A$3:$B$5,2,FALSE)," ")</f>
        <v xml:space="preserve"> </v>
      </c>
      <c r="Q138" s="202" t="str">
        <f>IF(OR('B1 Baseline - FW'!E139="", 'B1 Baseline - FW'!O139=0),"",'B1 Baseline - FW'!I139&amp;"")</f>
        <v/>
      </c>
      <c r="R138" s="105" t="e">
        <f t="shared" ca="1" si="0"/>
        <v>#NAME?</v>
      </c>
      <c r="S138" s="99" t="e">
        <f t="shared" ca="1" si="1"/>
        <v>#NAME?</v>
      </c>
      <c r="T138" s="199" t="e">
        <f t="array" aca="1" ref="T138" ca="1">IF(OR(R138="",S138=""),"",INDEX('Z8 TARGET ENH'!$F$6:$EO$145,_xludf.XMATCH(R138,'Z8 TARGET ENH'!$B$6:$B$145),_xludf.XMATCH(S138,'Z8 TARGET ENH'!$F$2:$EO$2)))</f>
        <v>#NAME?</v>
      </c>
      <c r="U138" s="99" t="str">
        <f>IF(E138="","",VLOOKUP(H138,'Z8 TARGET ENH'!$FH$7:$FJ$38,2,FALSE))</f>
        <v/>
      </c>
      <c r="V138" s="202" t="str">
        <f>IF(E138="","",VLOOKUP(H138,'Z8 TARGET ENH'!$FH$7:$FJ$38,3,FALSE))</f>
        <v/>
      </c>
      <c r="W138" s="203" t="str">
        <f t="shared" si="2"/>
        <v/>
      </c>
      <c r="X138" s="204"/>
      <c r="Y138" s="72"/>
      <c r="Z138" s="72">
        <f t="shared" si="3"/>
        <v>0</v>
      </c>
      <c r="AA138" s="72"/>
      <c r="AB138" s="72"/>
      <c r="AC138" s="72"/>
      <c r="AD138" s="72"/>
      <c r="AE138" s="72"/>
      <c r="AF138" s="72"/>
      <c r="AG138" s="72"/>
      <c r="AH138" s="72"/>
      <c r="AI138" s="72"/>
      <c r="AJ138" s="72"/>
      <c r="AK138" s="72"/>
      <c r="AL138" s="72"/>
      <c r="AM138" s="72"/>
      <c r="AN138" s="72"/>
      <c r="AO138" s="72"/>
      <c r="AP138" s="72"/>
      <c r="AQ138" s="72"/>
      <c r="AR138" s="72"/>
      <c r="AS138" s="72"/>
      <c r="AT138" s="72"/>
    </row>
    <row r="139" spans="1:46" ht="30" customHeight="1" x14ac:dyDescent="0.2">
      <c r="A139" s="72"/>
      <c r="B139" s="72"/>
      <c r="C139" s="72"/>
      <c r="D139" s="194">
        <f>'A1 Baseline - Terrestrial'!D140</f>
        <v>133</v>
      </c>
      <c r="E139" s="85" t="str">
        <f>IF(OR('B1 Baseline - FW'!E140="",'B1 Baseline - FW'!O140=0), "",'B1 Baseline - FW'!E140)</f>
        <v/>
      </c>
      <c r="F139" s="195" t="str">
        <f>IF(E139="","",'B1 Baseline - FW'!H140)</f>
        <v/>
      </c>
      <c r="G139" s="196" t="str">
        <f>IF(E139="","",'B1 Baseline - FW'!J140)</f>
        <v/>
      </c>
      <c r="H139" s="197"/>
      <c r="I139" s="205"/>
      <c r="J139" s="199" t="str">
        <f>IF(E139="","",IF(AND(E139=H139,G139&gt;=P139),"Error - No Enhancement",IF(AND(E139=H139,G139&lt;P139),"Acceptable",IF(F139&gt;N139,"Trading Down - Unacceptable Change",IF(F139=N139,"Error - No Enhancement",'B1 Baseline - FW'!G140&amp;" - "&amp;IFERROR(VLOOKUP(H139,'Z1 HAB CLASS'!$D$4:$E$45,2,FALSE),""))))))</f>
        <v/>
      </c>
      <c r="K139" s="99" t="str">
        <f>IF(E139="","",IF(AND(E139=H139, G139&gt;=P139), "Error - No Enhancement", IF(AND(E139=H139,G139&lt;P139), 'B1 Baseline - FW'!I140&amp;" - "&amp;'B3 Enhancement - FW'!O139, IF(F139&gt;N139, "Trading Down - Unacceptable Change", IF(AND(F139=N139, G139=P139), "Error - No Enhancement", IF(AND(F139=N139, G139&gt;P139), "Error - Cannot reduce condition", IF(AND(E139&lt;&gt;H139,F139&lt;N139),"Lower Distinctiveness Habitat"&amp;" - "&amp;O139, 'B1 Baseline - FW'!I140&amp;" - "&amp;'B3 Enhancement - FW'!O139)))))))</f>
        <v/>
      </c>
      <c r="L139" s="200" t="str">
        <f>IF(E139="","",'B1 Baseline - FW'!O140)</f>
        <v/>
      </c>
      <c r="M139" s="195" t="str">
        <f>IFERROR(VLOOKUP(H139,'Z1 HAB CLASS'!$D$4:$E$45,2,FALSE)," ")</f>
        <v xml:space="preserve"> </v>
      </c>
      <c r="N139" s="105" t="str">
        <f>IFERROR(VLOOKUP(M139,'Z1 HAB CLASS'!$L$3:$N$9,2,FALSE)," ")</f>
        <v xml:space="preserve"> </v>
      </c>
      <c r="O139" s="201"/>
      <c r="P139" s="196" t="str">
        <f>IFERROR(VLOOKUP(O139,'Z3 CONDITION VALUE'!$A$3:$B$5,2,FALSE)," ")</f>
        <v xml:space="preserve"> </v>
      </c>
      <c r="Q139" s="202" t="str">
        <f>IF(OR('B1 Baseline - FW'!E140="", 'B1 Baseline - FW'!O140=0),"",'B1 Baseline - FW'!I140&amp;"")</f>
        <v/>
      </c>
      <c r="R139" s="105" t="e">
        <f t="shared" ca="1" si="0"/>
        <v>#NAME?</v>
      </c>
      <c r="S139" s="99" t="e">
        <f t="shared" ca="1" si="1"/>
        <v>#NAME?</v>
      </c>
      <c r="T139" s="199" t="e">
        <f t="array" aca="1" ref="T139" ca="1">IF(OR(R139="",S139=""),"",INDEX('Z8 TARGET ENH'!$F$6:$EO$145,_xludf.XMATCH(R139,'Z8 TARGET ENH'!$B$6:$B$145),_xludf.XMATCH(S139,'Z8 TARGET ENH'!$F$2:$EO$2)))</f>
        <v>#NAME?</v>
      </c>
      <c r="U139" s="99" t="str">
        <f>IF(E139="","",VLOOKUP(H139,'Z8 TARGET ENH'!$FH$7:$FJ$38,2,FALSE))</f>
        <v/>
      </c>
      <c r="V139" s="202" t="str">
        <f>IF(E139="","",VLOOKUP(H139,'Z8 TARGET ENH'!$FH$7:$FJ$38,3,FALSE))</f>
        <v/>
      </c>
      <c r="W139" s="203" t="str">
        <f t="shared" si="2"/>
        <v/>
      </c>
      <c r="X139" s="204"/>
      <c r="Y139" s="72"/>
      <c r="Z139" s="72">
        <f t="shared" si="3"/>
        <v>0</v>
      </c>
      <c r="AA139" s="72"/>
      <c r="AB139" s="72"/>
      <c r="AC139" s="72"/>
      <c r="AD139" s="72"/>
      <c r="AE139" s="72"/>
      <c r="AF139" s="72"/>
      <c r="AG139" s="72"/>
      <c r="AH139" s="72"/>
      <c r="AI139" s="72"/>
      <c r="AJ139" s="72"/>
      <c r="AK139" s="72"/>
      <c r="AL139" s="72"/>
      <c r="AM139" s="72"/>
      <c r="AN139" s="72"/>
      <c r="AO139" s="72"/>
      <c r="AP139" s="72"/>
      <c r="AQ139" s="72"/>
      <c r="AR139" s="72"/>
      <c r="AS139" s="72"/>
      <c r="AT139" s="72"/>
    </row>
    <row r="140" spans="1:46" ht="30" customHeight="1" x14ac:dyDescent="0.2">
      <c r="A140" s="72"/>
      <c r="B140" s="72"/>
      <c r="C140" s="72"/>
      <c r="D140" s="194">
        <f>'A1 Baseline - Terrestrial'!D141</f>
        <v>134</v>
      </c>
      <c r="E140" s="85" t="str">
        <f>IF(OR('B1 Baseline - FW'!E141="",'B1 Baseline - FW'!O141=0), "",'B1 Baseline - FW'!E141)</f>
        <v/>
      </c>
      <c r="F140" s="195" t="str">
        <f>IF(E140="","",'B1 Baseline - FW'!H141)</f>
        <v/>
      </c>
      <c r="G140" s="196" t="str">
        <f>IF(E140="","",'B1 Baseline - FW'!J141)</f>
        <v/>
      </c>
      <c r="H140" s="197"/>
      <c r="I140" s="205"/>
      <c r="J140" s="199" t="str">
        <f>IF(E140="","",IF(AND(E140=H140,G140&gt;=P140),"Error - No Enhancement",IF(AND(E140=H140,G140&lt;P140),"Acceptable",IF(F140&gt;N140,"Trading Down - Unacceptable Change",IF(F140=N140,"Error - No Enhancement",'B1 Baseline - FW'!G141&amp;" - "&amp;IFERROR(VLOOKUP(H140,'Z1 HAB CLASS'!$D$4:$E$45,2,FALSE),""))))))</f>
        <v/>
      </c>
      <c r="K140" s="99" t="str">
        <f>IF(E140="","",IF(AND(E140=H140, G140&gt;=P140), "Error - No Enhancement", IF(AND(E140=H140,G140&lt;P140), 'B1 Baseline - FW'!I141&amp;" - "&amp;'B3 Enhancement - FW'!O140, IF(F140&gt;N140, "Trading Down - Unacceptable Change", IF(AND(F140=N140, G140=P140), "Error - No Enhancement", IF(AND(F140=N140, G140&gt;P140), "Error - Cannot reduce condition", IF(AND(E140&lt;&gt;H140,F140&lt;N140),"Lower Distinctiveness Habitat"&amp;" - "&amp;O140, 'B1 Baseline - FW'!I141&amp;" - "&amp;'B3 Enhancement - FW'!O140)))))))</f>
        <v/>
      </c>
      <c r="L140" s="200" t="str">
        <f>IF(E140="","",'B1 Baseline - FW'!O141)</f>
        <v/>
      </c>
      <c r="M140" s="195" t="str">
        <f>IFERROR(VLOOKUP(H140,'Z1 HAB CLASS'!$D$4:$E$45,2,FALSE)," ")</f>
        <v xml:space="preserve"> </v>
      </c>
      <c r="N140" s="105" t="str">
        <f>IFERROR(VLOOKUP(M140,'Z1 HAB CLASS'!$L$3:$N$9,2,FALSE)," ")</f>
        <v xml:space="preserve"> </v>
      </c>
      <c r="O140" s="201"/>
      <c r="P140" s="196" t="str">
        <f>IFERROR(VLOOKUP(O140,'Z3 CONDITION VALUE'!$A$3:$B$5,2,FALSE)," ")</f>
        <v xml:space="preserve"> </v>
      </c>
      <c r="Q140" s="202" t="str">
        <f>IF(OR('B1 Baseline - FW'!E141="", 'B1 Baseline - FW'!O141=0),"",'B1 Baseline - FW'!I141&amp;"")</f>
        <v/>
      </c>
      <c r="R140" s="105" t="e">
        <f t="shared" ca="1" si="0"/>
        <v>#NAME?</v>
      </c>
      <c r="S140" s="99" t="e">
        <f t="shared" ca="1" si="1"/>
        <v>#NAME?</v>
      </c>
      <c r="T140" s="199" t="e">
        <f t="array" aca="1" ref="T140" ca="1">IF(OR(R140="",S140=""),"",INDEX('Z8 TARGET ENH'!$F$6:$EO$145,_xludf.XMATCH(R140,'Z8 TARGET ENH'!$B$6:$B$145),_xludf.XMATCH(S140,'Z8 TARGET ENH'!$F$2:$EO$2)))</f>
        <v>#NAME?</v>
      </c>
      <c r="U140" s="99" t="str">
        <f>IF(E140="","",VLOOKUP(H140,'Z8 TARGET ENH'!$FH$7:$FJ$38,2,FALSE))</f>
        <v/>
      </c>
      <c r="V140" s="202" t="str">
        <f>IF(E140="","",VLOOKUP(H140,'Z8 TARGET ENH'!$FH$7:$FJ$38,3,FALSE))</f>
        <v/>
      </c>
      <c r="W140" s="203" t="str">
        <f t="shared" si="2"/>
        <v/>
      </c>
      <c r="X140" s="204"/>
      <c r="Y140" s="72"/>
      <c r="Z140" s="72">
        <f t="shared" si="3"/>
        <v>0</v>
      </c>
      <c r="AA140" s="72"/>
      <c r="AB140" s="72"/>
      <c r="AC140" s="72"/>
      <c r="AD140" s="72"/>
      <c r="AE140" s="72"/>
      <c r="AF140" s="72"/>
      <c r="AG140" s="72"/>
      <c r="AH140" s="72"/>
      <c r="AI140" s="72"/>
      <c r="AJ140" s="72"/>
      <c r="AK140" s="72"/>
      <c r="AL140" s="72"/>
      <c r="AM140" s="72"/>
      <c r="AN140" s="72"/>
      <c r="AO140" s="72"/>
      <c r="AP140" s="72"/>
      <c r="AQ140" s="72"/>
      <c r="AR140" s="72"/>
      <c r="AS140" s="72"/>
      <c r="AT140" s="72"/>
    </row>
    <row r="141" spans="1:46" ht="30" customHeight="1" x14ac:dyDescent="0.2">
      <c r="A141" s="72"/>
      <c r="B141" s="72"/>
      <c r="C141" s="72"/>
      <c r="D141" s="194">
        <f>'A1 Baseline - Terrestrial'!D142</f>
        <v>135</v>
      </c>
      <c r="E141" s="85" t="str">
        <f>IF(OR('B1 Baseline - FW'!E142="",'B1 Baseline - FW'!O142=0), "",'B1 Baseline - FW'!E142)</f>
        <v/>
      </c>
      <c r="F141" s="195" t="str">
        <f>IF(E141="","",'B1 Baseline - FW'!H142)</f>
        <v/>
      </c>
      <c r="G141" s="196" t="str">
        <f>IF(E141="","",'B1 Baseline - FW'!J142)</f>
        <v/>
      </c>
      <c r="H141" s="197"/>
      <c r="I141" s="205"/>
      <c r="J141" s="199" t="str">
        <f>IF(E141="","",IF(AND(E141=H141,G141&gt;=P141),"Error - No Enhancement",IF(AND(E141=H141,G141&lt;P141),"Acceptable",IF(F141&gt;N141,"Trading Down - Unacceptable Change",IF(F141=N141,"Error - No Enhancement",'B1 Baseline - FW'!G142&amp;" - "&amp;IFERROR(VLOOKUP(H141,'Z1 HAB CLASS'!$D$4:$E$45,2,FALSE),""))))))</f>
        <v/>
      </c>
      <c r="K141" s="99" t="str">
        <f>IF(E141="","",IF(AND(E141=H141, G141&gt;=P141), "Error - No Enhancement", IF(AND(E141=H141,G141&lt;P141), 'B1 Baseline - FW'!I142&amp;" - "&amp;'B3 Enhancement - FW'!O141, IF(F141&gt;N141, "Trading Down - Unacceptable Change", IF(AND(F141=N141, G141=P141), "Error - No Enhancement", IF(AND(F141=N141, G141&gt;P141), "Error - Cannot reduce condition", IF(AND(E141&lt;&gt;H141,F141&lt;N141),"Lower Distinctiveness Habitat"&amp;" - "&amp;O141, 'B1 Baseline - FW'!I142&amp;" - "&amp;'B3 Enhancement - FW'!O141)))))))</f>
        <v/>
      </c>
      <c r="L141" s="200" t="str">
        <f>IF(E141="","",'B1 Baseline - FW'!O142)</f>
        <v/>
      </c>
      <c r="M141" s="195" t="str">
        <f>IFERROR(VLOOKUP(H141,'Z1 HAB CLASS'!$D$4:$E$45,2,FALSE)," ")</f>
        <v xml:space="preserve"> </v>
      </c>
      <c r="N141" s="105" t="str">
        <f>IFERROR(VLOOKUP(M141,'Z1 HAB CLASS'!$L$3:$N$9,2,FALSE)," ")</f>
        <v xml:space="preserve"> </v>
      </c>
      <c r="O141" s="201"/>
      <c r="P141" s="196" t="str">
        <f>IFERROR(VLOOKUP(O141,'Z3 CONDITION VALUE'!$A$3:$B$5,2,FALSE)," ")</f>
        <v xml:space="preserve"> </v>
      </c>
      <c r="Q141" s="202" t="str">
        <f>IF(OR('B1 Baseline - FW'!E142="", 'B1 Baseline - FW'!O142=0),"",'B1 Baseline - FW'!I142&amp;"")</f>
        <v/>
      </c>
      <c r="R141" s="105" t="e">
        <f t="shared" ca="1" si="0"/>
        <v>#NAME?</v>
      </c>
      <c r="S141" s="99" t="e">
        <f t="shared" ca="1" si="1"/>
        <v>#NAME?</v>
      </c>
      <c r="T141" s="199" t="e">
        <f t="array" aca="1" ref="T141" ca="1">IF(OR(R141="",S141=""),"",INDEX('Z8 TARGET ENH'!$F$6:$EO$145,_xludf.XMATCH(R141,'Z8 TARGET ENH'!$B$6:$B$145),_xludf.XMATCH(S141,'Z8 TARGET ENH'!$F$2:$EO$2)))</f>
        <v>#NAME?</v>
      </c>
      <c r="U141" s="99" t="str">
        <f>IF(E141="","",VLOOKUP(H141,'Z8 TARGET ENH'!$FH$7:$FJ$38,2,FALSE))</f>
        <v/>
      </c>
      <c r="V141" s="202" t="str">
        <f>IF(E141="","",VLOOKUP(H141,'Z8 TARGET ENH'!$FH$7:$FJ$38,3,FALSE))</f>
        <v/>
      </c>
      <c r="W141" s="203" t="str">
        <f t="shared" si="2"/>
        <v/>
      </c>
      <c r="X141" s="204"/>
      <c r="Y141" s="72"/>
      <c r="Z141" s="72">
        <f t="shared" si="3"/>
        <v>0</v>
      </c>
      <c r="AA141" s="72"/>
      <c r="AB141" s="72"/>
      <c r="AC141" s="72"/>
      <c r="AD141" s="72"/>
      <c r="AE141" s="72"/>
      <c r="AF141" s="72"/>
      <c r="AG141" s="72"/>
      <c r="AH141" s="72"/>
      <c r="AI141" s="72"/>
      <c r="AJ141" s="72"/>
      <c r="AK141" s="72"/>
      <c r="AL141" s="72"/>
      <c r="AM141" s="72"/>
      <c r="AN141" s="72"/>
      <c r="AO141" s="72"/>
      <c r="AP141" s="72"/>
      <c r="AQ141" s="72"/>
      <c r="AR141" s="72"/>
      <c r="AS141" s="72"/>
      <c r="AT141" s="72"/>
    </row>
    <row r="142" spans="1:46" ht="30" customHeight="1" x14ac:dyDescent="0.2">
      <c r="A142" s="72"/>
      <c r="B142" s="72"/>
      <c r="C142" s="72"/>
      <c r="D142" s="194">
        <f>'A1 Baseline - Terrestrial'!D143</f>
        <v>136</v>
      </c>
      <c r="E142" s="85" t="str">
        <f>IF(OR('B1 Baseline - FW'!E143="",'B1 Baseline - FW'!O143=0), "",'B1 Baseline - FW'!E143)</f>
        <v/>
      </c>
      <c r="F142" s="195" t="str">
        <f>IF(E142="","",'B1 Baseline - FW'!H143)</f>
        <v/>
      </c>
      <c r="G142" s="196" t="str">
        <f>IF(E142="","",'B1 Baseline - FW'!J143)</f>
        <v/>
      </c>
      <c r="H142" s="197"/>
      <c r="I142" s="205"/>
      <c r="J142" s="199" t="str">
        <f>IF(E142="","",IF(AND(E142=H142,G142&gt;=P142),"Error - No Enhancement",IF(AND(E142=H142,G142&lt;P142),"Acceptable",IF(F142&gt;N142,"Trading Down - Unacceptable Change",IF(F142=N142,"Error - No Enhancement",'B1 Baseline - FW'!G143&amp;" - "&amp;IFERROR(VLOOKUP(H142,'Z1 HAB CLASS'!$D$4:$E$45,2,FALSE),""))))))</f>
        <v/>
      </c>
      <c r="K142" s="99" t="str">
        <f>IF(E142="","",IF(AND(E142=H142, G142&gt;=P142), "Error - No Enhancement", IF(AND(E142=H142,G142&lt;P142), 'B1 Baseline - FW'!I143&amp;" - "&amp;'B3 Enhancement - FW'!O142, IF(F142&gt;N142, "Trading Down - Unacceptable Change", IF(AND(F142=N142, G142=P142), "Error - No Enhancement", IF(AND(F142=N142, G142&gt;P142), "Error - Cannot reduce condition", IF(AND(E142&lt;&gt;H142,F142&lt;N142),"Lower Distinctiveness Habitat"&amp;" - "&amp;O142, 'B1 Baseline - FW'!I143&amp;" - "&amp;'B3 Enhancement - FW'!O142)))))))</f>
        <v/>
      </c>
      <c r="L142" s="200" t="str">
        <f>IF(E142="","",'B1 Baseline - FW'!O143)</f>
        <v/>
      </c>
      <c r="M142" s="195" t="str">
        <f>IFERROR(VLOOKUP(H142,'Z1 HAB CLASS'!$D$4:$E$45,2,FALSE)," ")</f>
        <v xml:space="preserve"> </v>
      </c>
      <c r="N142" s="105" t="str">
        <f>IFERROR(VLOOKUP(M142,'Z1 HAB CLASS'!$L$3:$N$9,2,FALSE)," ")</f>
        <v xml:space="preserve"> </v>
      </c>
      <c r="O142" s="201"/>
      <c r="P142" s="196" t="str">
        <f>IFERROR(VLOOKUP(O142,'Z3 CONDITION VALUE'!$A$3:$B$5,2,FALSE)," ")</f>
        <v xml:space="preserve"> </v>
      </c>
      <c r="Q142" s="202" t="str">
        <f>IF(OR('B1 Baseline - FW'!E143="", 'B1 Baseline - FW'!O143=0),"",'B1 Baseline - FW'!I143&amp;"")</f>
        <v/>
      </c>
      <c r="R142" s="105" t="e">
        <f t="shared" ca="1" si="0"/>
        <v>#NAME?</v>
      </c>
      <c r="S142" s="99" t="e">
        <f t="shared" ca="1" si="1"/>
        <v>#NAME?</v>
      </c>
      <c r="T142" s="199" t="e">
        <f t="array" aca="1" ref="T142" ca="1">IF(OR(R142="",S142=""),"",INDEX('Z8 TARGET ENH'!$F$6:$EO$145,_xludf.XMATCH(R142,'Z8 TARGET ENH'!$B$6:$B$145),_xludf.XMATCH(S142,'Z8 TARGET ENH'!$F$2:$EO$2)))</f>
        <v>#NAME?</v>
      </c>
      <c r="U142" s="99" t="str">
        <f>IF(E142="","",VLOOKUP(H142,'Z8 TARGET ENH'!$FH$7:$FJ$38,2,FALSE))</f>
        <v/>
      </c>
      <c r="V142" s="202" t="str">
        <f>IF(E142="","",VLOOKUP(H142,'Z8 TARGET ENH'!$FH$7:$FJ$38,3,FALSE))</f>
        <v/>
      </c>
      <c r="W142" s="203" t="str">
        <f t="shared" si="2"/>
        <v/>
      </c>
      <c r="X142" s="204"/>
      <c r="Y142" s="72"/>
      <c r="Z142" s="72">
        <f t="shared" si="3"/>
        <v>0</v>
      </c>
      <c r="AA142" s="72"/>
      <c r="AB142" s="72"/>
      <c r="AC142" s="72"/>
      <c r="AD142" s="72"/>
      <c r="AE142" s="72"/>
      <c r="AF142" s="72"/>
      <c r="AG142" s="72"/>
      <c r="AH142" s="72"/>
      <c r="AI142" s="72"/>
      <c r="AJ142" s="72"/>
      <c r="AK142" s="72"/>
      <c r="AL142" s="72"/>
      <c r="AM142" s="72"/>
      <c r="AN142" s="72"/>
      <c r="AO142" s="72"/>
      <c r="AP142" s="72"/>
      <c r="AQ142" s="72"/>
      <c r="AR142" s="72"/>
      <c r="AS142" s="72"/>
      <c r="AT142" s="72"/>
    </row>
    <row r="143" spans="1:46" ht="30" customHeight="1" x14ac:dyDescent="0.2">
      <c r="A143" s="72"/>
      <c r="B143" s="72"/>
      <c r="C143" s="72"/>
      <c r="D143" s="194">
        <f>'A1 Baseline - Terrestrial'!D144</f>
        <v>137</v>
      </c>
      <c r="E143" s="85" t="str">
        <f>IF(OR('B1 Baseline - FW'!E144="",'B1 Baseline - FW'!O144=0), "",'B1 Baseline - FW'!E144)</f>
        <v/>
      </c>
      <c r="F143" s="195" t="str">
        <f>IF(E143="","",'B1 Baseline - FW'!H144)</f>
        <v/>
      </c>
      <c r="G143" s="196" t="str">
        <f>IF(E143="","",'B1 Baseline - FW'!J144)</f>
        <v/>
      </c>
      <c r="H143" s="197"/>
      <c r="I143" s="205"/>
      <c r="J143" s="199" t="str">
        <f>IF(E143="","",IF(AND(E143=H143,G143&gt;=P143),"Error - No Enhancement",IF(AND(E143=H143,G143&lt;P143),"Acceptable",IF(F143&gt;N143,"Trading Down - Unacceptable Change",IF(F143=N143,"Error - No Enhancement",'B1 Baseline - FW'!G144&amp;" - "&amp;IFERROR(VLOOKUP(H143,'Z1 HAB CLASS'!$D$4:$E$45,2,FALSE),""))))))</f>
        <v/>
      </c>
      <c r="K143" s="99" t="str">
        <f>IF(E143="","",IF(AND(E143=H143, G143&gt;=P143), "Error - No Enhancement", IF(AND(E143=H143,G143&lt;P143), 'B1 Baseline - FW'!I144&amp;" - "&amp;'B3 Enhancement - FW'!O143, IF(F143&gt;N143, "Trading Down - Unacceptable Change", IF(AND(F143=N143, G143=P143), "Error - No Enhancement", IF(AND(F143=N143, G143&gt;P143), "Error - Cannot reduce condition", IF(AND(E143&lt;&gt;H143,F143&lt;N143),"Lower Distinctiveness Habitat"&amp;" - "&amp;O143, 'B1 Baseline - FW'!I144&amp;" - "&amp;'B3 Enhancement - FW'!O143)))))))</f>
        <v/>
      </c>
      <c r="L143" s="200" t="str">
        <f>IF(E143="","",'B1 Baseline - FW'!O144)</f>
        <v/>
      </c>
      <c r="M143" s="195" t="str">
        <f>IFERROR(VLOOKUP(H143,'Z1 HAB CLASS'!$D$4:$E$45,2,FALSE)," ")</f>
        <v xml:space="preserve"> </v>
      </c>
      <c r="N143" s="105" t="str">
        <f>IFERROR(VLOOKUP(M143,'Z1 HAB CLASS'!$L$3:$N$9,2,FALSE)," ")</f>
        <v xml:space="preserve"> </v>
      </c>
      <c r="O143" s="201"/>
      <c r="P143" s="196" t="str">
        <f>IFERROR(VLOOKUP(O143,'Z3 CONDITION VALUE'!$A$3:$B$5,2,FALSE)," ")</f>
        <v xml:space="preserve"> </v>
      </c>
      <c r="Q143" s="202" t="str">
        <f>IF(OR('B1 Baseline - FW'!E144="", 'B1 Baseline - FW'!O144=0),"",'B1 Baseline - FW'!I144&amp;"")</f>
        <v/>
      </c>
      <c r="R143" s="105" t="e">
        <f t="shared" ca="1" si="0"/>
        <v>#NAME?</v>
      </c>
      <c r="S143" s="99" t="e">
        <f t="shared" ca="1" si="1"/>
        <v>#NAME?</v>
      </c>
      <c r="T143" s="199" t="e">
        <f t="array" aca="1" ref="T143" ca="1">IF(OR(R143="",S143=""),"",INDEX('Z8 TARGET ENH'!$F$6:$EO$145,_xludf.XMATCH(R143,'Z8 TARGET ENH'!$B$6:$B$145),_xludf.XMATCH(S143,'Z8 TARGET ENH'!$F$2:$EO$2)))</f>
        <v>#NAME?</v>
      </c>
      <c r="U143" s="99" t="str">
        <f>IF(E143="","",VLOOKUP(H143,'Z8 TARGET ENH'!$FH$7:$FJ$38,2,FALSE))</f>
        <v/>
      </c>
      <c r="V143" s="202" t="str">
        <f>IF(E143="","",VLOOKUP(H143,'Z8 TARGET ENH'!$FH$7:$FJ$38,3,FALSE))</f>
        <v/>
      </c>
      <c r="W143" s="203" t="str">
        <f t="shared" si="2"/>
        <v/>
      </c>
      <c r="X143" s="204"/>
      <c r="Y143" s="72"/>
      <c r="Z143" s="72">
        <f t="shared" si="3"/>
        <v>0</v>
      </c>
      <c r="AA143" s="72"/>
      <c r="AB143" s="72"/>
      <c r="AC143" s="72"/>
      <c r="AD143" s="72"/>
      <c r="AE143" s="72"/>
      <c r="AF143" s="72"/>
      <c r="AG143" s="72"/>
      <c r="AH143" s="72"/>
      <c r="AI143" s="72"/>
      <c r="AJ143" s="72"/>
      <c r="AK143" s="72"/>
      <c r="AL143" s="72"/>
      <c r="AM143" s="72"/>
      <c r="AN143" s="72"/>
      <c r="AO143" s="72"/>
      <c r="AP143" s="72"/>
      <c r="AQ143" s="72"/>
      <c r="AR143" s="72"/>
      <c r="AS143" s="72"/>
      <c r="AT143" s="72"/>
    </row>
    <row r="144" spans="1:46" ht="30" customHeight="1" x14ac:dyDescent="0.2">
      <c r="A144" s="72"/>
      <c r="B144" s="72"/>
      <c r="C144" s="72"/>
      <c r="D144" s="194">
        <f>'A1 Baseline - Terrestrial'!D145</f>
        <v>138</v>
      </c>
      <c r="E144" s="85" t="str">
        <f>IF(OR('B1 Baseline - FW'!E145="",'B1 Baseline - FW'!O145=0), "",'B1 Baseline - FW'!E145)</f>
        <v/>
      </c>
      <c r="F144" s="195" t="str">
        <f>IF(E144="","",'B1 Baseline - FW'!H145)</f>
        <v/>
      </c>
      <c r="G144" s="196" t="str">
        <f>IF(E144="","",'B1 Baseline - FW'!J145)</f>
        <v/>
      </c>
      <c r="H144" s="197"/>
      <c r="I144" s="205"/>
      <c r="J144" s="199" t="str">
        <f>IF(E144="","",IF(AND(E144=H144,G144&gt;=P144),"Error - No Enhancement",IF(AND(E144=H144,G144&lt;P144),"Acceptable",IF(F144&gt;N144,"Trading Down - Unacceptable Change",IF(F144=N144,"Error - No Enhancement",'B1 Baseline - FW'!G145&amp;" - "&amp;IFERROR(VLOOKUP(H144,'Z1 HAB CLASS'!$D$4:$E$45,2,FALSE),""))))))</f>
        <v/>
      </c>
      <c r="K144" s="99" t="str">
        <f>IF(E144="","",IF(AND(E144=H144, G144&gt;=P144), "Error - No Enhancement", IF(AND(E144=H144,G144&lt;P144), 'B1 Baseline - FW'!I145&amp;" - "&amp;'B3 Enhancement - FW'!O144, IF(F144&gt;N144, "Trading Down - Unacceptable Change", IF(AND(F144=N144, G144=P144), "Error - No Enhancement", IF(AND(F144=N144, G144&gt;P144), "Error - Cannot reduce condition", IF(AND(E144&lt;&gt;H144,F144&lt;N144),"Lower Distinctiveness Habitat"&amp;" - "&amp;O144, 'B1 Baseline - FW'!I145&amp;" - "&amp;'B3 Enhancement - FW'!O144)))))))</f>
        <v/>
      </c>
      <c r="L144" s="200" t="str">
        <f>IF(E144="","",'B1 Baseline - FW'!O145)</f>
        <v/>
      </c>
      <c r="M144" s="195" t="str">
        <f>IFERROR(VLOOKUP(H144,'Z1 HAB CLASS'!$D$4:$E$45,2,FALSE)," ")</f>
        <v xml:space="preserve"> </v>
      </c>
      <c r="N144" s="105" t="str">
        <f>IFERROR(VLOOKUP(M144,'Z1 HAB CLASS'!$L$3:$N$9,2,FALSE)," ")</f>
        <v xml:space="preserve"> </v>
      </c>
      <c r="O144" s="201"/>
      <c r="P144" s="196" t="str">
        <f>IFERROR(VLOOKUP(O144,'Z3 CONDITION VALUE'!$A$3:$B$5,2,FALSE)," ")</f>
        <v xml:space="preserve"> </v>
      </c>
      <c r="Q144" s="202" t="str">
        <f>IF(OR('B1 Baseline - FW'!E145="", 'B1 Baseline - FW'!O145=0),"",'B1 Baseline - FW'!I145&amp;"")</f>
        <v/>
      </c>
      <c r="R144" s="105" t="e">
        <f t="shared" ca="1" si="0"/>
        <v>#NAME?</v>
      </c>
      <c r="S144" s="99" t="e">
        <f t="shared" ca="1" si="1"/>
        <v>#NAME?</v>
      </c>
      <c r="T144" s="199" t="e">
        <f t="array" aca="1" ref="T144" ca="1">IF(OR(R144="",S144=""),"",INDEX('Z8 TARGET ENH'!$F$6:$EO$145,_xludf.XMATCH(R144,'Z8 TARGET ENH'!$B$6:$B$145),_xludf.XMATCH(S144,'Z8 TARGET ENH'!$F$2:$EO$2)))</f>
        <v>#NAME?</v>
      </c>
      <c r="U144" s="99" t="str">
        <f>IF(E144="","",VLOOKUP(H144,'Z8 TARGET ENH'!$FH$7:$FJ$38,2,FALSE))</f>
        <v/>
      </c>
      <c r="V144" s="202" t="str">
        <f>IF(E144="","",VLOOKUP(H144,'Z8 TARGET ENH'!$FH$7:$FJ$38,3,FALSE))</f>
        <v/>
      </c>
      <c r="W144" s="203" t="str">
        <f t="shared" si="2"/>
        <v/>
      </c>
      <c r="X144" s="204"/>
      <c r="Y144" s="72"/>
      <c r="Z144" s="72">
        <f t="shared" si="3"/>
        <v>0</v>
      </c>
      <c r="AA144" s="72"/>
      <c r="AB144" s="72"/>
      <c r="AC144" s="72"/>
      <c r="AD144" s="72"/>
      <c r="AE144" s="72"/>
      <c r="AF144" s="72"/>
      <c r="AG144" s="72"/>
      <c r="AH144" s="72"/>
      <c r="AI144" s="72"/>
      <c r="AJ144" s="72"/>
      <c r="AK144" s="72"/>
      <c r="AL144" s="72"/>
      <c r="AM144" s="72"/>
      <c r="AN144" s="72"/>
      <c r="AO144" s="72"/>
      <c r="AP144" s="72"/>
      <c r="AQ144" s="72"/>
      <c r="AR144" s="72"/>
      <c r="AS144" s="72"/>
      <c r="AT144" s="72"/>
    </row>
    <row r="145" spans="1:46" ht="30" customHeight="1" x14ac:dyDescent="0.2">
      <c r="A145" s="72"/>
      <c r="B145" s="72"/>
      <c r="C145" s="72"/>
      <c r="D145" s="194">
        <f>'A1 Baseline - Terrestrial'!D146</f>
        <v>139</v>
      </c>
      <c r="E145" s="85" t="str">
        <f>IF(OR('B1 Baseline - FW'!E146="",'B1 Baseline - FW'!O146=0), "",'B1 Baseline - FW'!E146)</f>
        <v/>
      </c>
      <c r="F145" s="195" t="str">
        <f>IF(E145="","",'B1 Baseline - FW'!H146)</f>
        <v/>
      </c>
      <c r="G145" s="196" t="str">
        <f>IF(E145="","",'B1 Baseline - FW'!J146)</f>
        <v/>
      </c>
      <c r="H145" s="197"/>
      <c r="I145" s="205"/>
      <c r="J145" s="199" t="str">
        <f>IF(E145="","",IF(AND(E145=H145,G145&gt;=P145),"Error - No Enhancement",IF(AND(E145=H145,G145&lt;P145),"Acceptable",IF(F145&gt;N145,"Trading Down - Unacceptable Change",IF(F145=N145,"Error - No Enhancement",'B1 Baseline - FW'!G146&amp;" - "&amp;IFERROR(VLOOKUP(H145,'Z1 HAB CLASS'!$D$4:$E$45,2,FALSE),""))))))</f>
        <v/>
      </c>
      <c r="K145" s="99" t="str">
        <f>IF(E145="","",IF(AND(E145=H145, G145&gt;=P145), "Error - No Enhancement", IF(AND(E145=H145,G145&lt;P145), 'B1 Baseline - FW'!I146&amp;" - "&amp;'B3 Enhancement - FW'!O145, IF(F145&gt;N145, "Trading Down - Unacceptable Change", IF(AND(F145=N145, G145=P145), "Error - No Enhancement", IF(AND(F145=N145, G145&gt;P145), "Error - Cannot reduce condition", IF(AND(E145&lt;&gt;H145,F145&lt;N145),"Lower Distinctiveness Habitat"&amp;" - "&amp;O145, 'B1 Baseline - FW'!I146&amp;" - "&amp;'B3 Enhancement - FW'!O145)))))))</f>
        <v/>
      </c>
      <c r="L145" s="200" t="str">
        <f>IF(E145="","",'B1 Baseline - FW'!O146)</f>
        <v/>
      </c>
      <c r="M145" s="195" t="str">
        <f>IFERROR(VLOOKUP(H145,'Z1 HAB CLASS'!$D$4:$E$45,2,FALSE)," ")</f>
        <v xml:space="preserve"> </v>
      </c>
      <c r="N145" s="105" t="str">
        <f>IFERROR(VLOOKUP(M145,'Z1 HAB CLASS'!$L$3:$N$9,2,FALSE)," ")</f>
        <v xml:space="preserve"> </v>
      </c>
      <c r="O145" s="201"/>
      <c r="P145" s="196" t="str">
        <f>IFERROR(VLOOKUP(O145,'Z3 CONDITION VALUE'!$A$3:$B$5,2,FALSE)," ")</f>
        <v xml:space="preserve"> </v>
      </c>
      <c r="Q145" s="202" t="str">
        <f>IF(OR('B1 Baseline - FW'!E146="", 'B1 Baseline - FW'!O146=0),"",'B1 Baseline - FW'!I146&amp;"")</f>
        <v/>
      </c>
      <c r="R145" s="105" t="e">
        <f t="shared" ca="1" si="0"/>
        <v>#NAME?</v>
      </c>
      <c r="S145" s="99" t="e">
        <f t="shared" ca="1" si="1"/>
        <v>#NAME?</v>
      </c>
      <c r="T145" s="199" t="e">
        <f t="array" aca="1" ref="T145" ca="1">IF(OR(R145="",S145=""),"",INDEX('Z8 TARGET ENH'!$F$6:$EO$145,_xludf.XMATCH(R145,'Z8 TARGET ENH'!$B$6:$B$145),_xludf.XMATCH(S145,'Z8 TARGET ENH'!$F$2:$EO$2)))</f>
        <v>#NAME?</v>
      </c>
      <c r="U145" s="99" t="str">
        <f>IF(E145="","",VLOOKUP(H145,'Z8 TARGET ENH'!$FH$7:$FJ$38,2,FALSE))</f>
        <v/>
      </c>
      <c r="V145" s="202" t="str">
        <f>IF(E145="","",VLOOKUP(H145,'Z8 TARGET ENH'!$FH$7:$FJ$38,3,FALSE))</f>
        <v/>
      </c>
      <c r="W145" s="203" t="str">
        <f t="shared" si="2"/>
        <v/>
      </c>
      <c r="X145" s="204"/>
      <c r="Y145" s="72"/>
      <c r="Z145" s="72">
        <f t="shared" si="3"/>
        <v>0</v>
      </c>
      <c r="AA145" s="72"/>
      <c r="AB145" s="72"/>
      <c r="AC145" s="72"/>
      <c r="AD145" s="72"/>
      <c r="AE145" s="72"/>
      <c r="AF145" s="72"/>
      <c r="AG145" s="72"/>
      <c r="AH145" s="72"/>
      <c r="AI145" s="72"/>
      <c r="AJ145" s="72"/>
      <c r="AK145" s="72"/>
      <c r="AL145" s="72"/>
      <c r="AM145" s="72"/>
      <c r="AN145" s="72"/>
      <c r="AO145" s="72"/>
      <c r="AP145" s="72"/>
      <c r="AQ145" s="72"/>
      <c r="AR145" s="72"/>
      <c r="AS145" s="72"/>
      <c r="AT145" s="72"/>
    </row>
    <row r="146" spans="1:46" ht="30" customHeight="1" x14ac:dyDescent="0.2">
      <c r="A146" s="72"/>
      <c r="B146" s="72"/>
      <c r="C146" s="72"/>
      <c r="D146" s="194">
        <f>'A1 Baseline - Terrestrial'!D147</f>
        <v>140</v>
      </c>
      <c r="E146" s="85" t="str">
        <f>IF(OR('B1 Baseline - FW'!E147="",'B1 Baseline - FW'!O147=0), "",'B1 Baseline - FW'!E147)</f>
        <v/>
      </c>
      <c r="F146" s="195" t="str">
        <f>IF(E146="","",'B1 Baseline - FW'!H147)</f>
        <v/>
      </c>
      <c r="G146" s="196" t="str">
        <f>IF(E146="","",'B1 Baseline - FW'!J147)</f>
        <v/>
      </c>
      <c r="H146" s="197"/>
      <c r="I146" s="205"/>
      <c r="J146" s="199" t="str">
        <f>IF(E146="","",IF(AND(E146=H146,G146&gt;=P146),"Error - No Enhancement",IF(AND(E146=H146,G146&lt;P146),"Acceptable",IF(F146&gt;N146,"Trading Down - Unacceptable Change",IF(F146=N146,"Error - No Enhancement",'B1 Baseline - FW'!G147&amp;" - "&amp;IFERROR(VLOOKUP(H146,'Z1 HAB CLASS'!$D$4:$E$45,2,FALSE),""))))))</f>
        <v/>
      </c>
      <c r="K146" s="99" t="str">
        <f>IF(E146="","",IF(AND(E146=H146, G146&gt;=P146), "Error - No Enhancement", IF(AND(E146=H146,G146&lt;P146), 'B1 Baseline - FW'!I147&amp;" - "&amp;'B3 Enhancement - FW'!O146, IF(F146&gt;N146, "Trading Down - Unacceptable Change", IF(AND(F146=N146, G146=P146), "Error - No Enhancement", IF(AND(F146=N146, G146&gt;P146), "Error - Cannot reduce condition", IF(AND(E146&lt;&gt;H146,F146&lt;N146),"Lower Distinctiveness Habitat"&amp;" - "&amp;O146, 'B1 Baseline - FW'!I147&amp;" - "&amp;'B3 Enhancement - FW'!O146)))))))</f>
        <v/>
      </c>
      <c r="L146" s="200" t="str">
        <f>IF(E146="","",'B1 Baseline - FW'!O147)</f>
        <v/>
      </c>
      <c r="M146" s="195" t="str">
        <f>IFERROR(VLOOKUP(H146,'Z1 HAB CLASS'!$D$4:$E$45,2,FALSE)," ")</f>
        <v xml:space="preserve"> </v>
      </c>
      <c r="N146" s="105" t="str">
        <f>IFERROR(VLOOKUP(M146,'Z1 HAB CLASS'!$L$3:$N$9,2,FALSE)," ")</f>
        <v xml:space="preserve"> </v>
      </c>
      <c r="O146" s="201"/>
      <c r="P146" s="196" t="str">
        <f>IFERROR(VLOOKUP(O146,'Z3 CONDITION VALUE'!$A$3:$B$5,2,FALSE)," ")</f>
        <v xml:space="preserve"> </v>
      </c>
      <c r="Q146" s="202" t="str">
        <f>IF(OR('B1 Baseline - FW'!E147="", 'B1 Baseline - FW'!O147=0),"",'B1 Baseline - FW'!I147&amp;"")</f>
        <v/>
      </c>
      <c r="R146" s="105" t="e">
        <f t="shared" ca="1" si="0"/>
        <v>#NAME?</v>
      </c>
      <c r="S146" s="99" t="e">
        <f t="shared" ca="1" si="1"/>
        <v>#NAME?</v>
      </c>
      <c r="T146" s="199" t="e">
        <f t="array" aca="1" ref="T146" ca="1">IF(OR(R146="",S146=""),"",INDEX('Z8 TARGET ENH'!$F$6:$EO$145,_xludf.XMATCH(R146,'Z8 TARGET ENH'!$B$6:$B$145),_xludf.XMATCH(S146,'Z8 TARGET ENH'!$F$2:$EO$2)))</f>
        <v>#NAME?</v>
      </c>
      <c r="U146" s="99" t="str">
        <f>IF(E146="","",VLOOKUP(H146,'Z8 TARGET ENH'!$FH$7:$FJ$38,2,FALSE))</f>
        <v/>
      </c>
      <c r="V146" s="202" t="str">
        <f>IF(E146="","",VLOOKUP(H146,'Z8 TARGET ENH'!$FH$7:$FJ$38,3,FALSE))</f>
        <v/>
      </c>
      <c r="W146" s="203" t="str">
        <f t="shared" si="2"/>
        <v/>
      </c>
      <c r="X146" s="204"/>
      <c r="Y146" s="72"/>
      <c r="Z146" s="72">
        <f t="shared" si="3"/>
        <v>0</v>
      </c>
      <c r="AA146" s="72"/>
      <c r="AB146" s="72"/>
      <c r="AC146" s="72"/>
      <c r="AD146" s="72"/>
      <c r="AE146" s="72"/>
      <c r="AF146" s="72"/>
      <c r="AG146" s="72"/>
      <c r="AH146" s="72"/>
      <c r="AI146" s="72"/>
      <c r="AJ146" s="72"/>
      <c r="AK146" s="72"/>
      <c r="AL146" s="72"/>
      <c r="AM146" s="72"/>
      <c r="AN146" s="72"/>
      <c r="AO146" s="72"/>
      <c r="AP146" s="72"/>
      <c r="AQ146" s="72"/>
      <c r="AR146" s="72"/>
      <c r="AS146" s="72"/>
      <c r="AT146" s="72"/>
    </row>
    <row r="147" spans="1:46" ht="30" customHeight="1" x14ac:dyDescent="0.2">
      <c r="A147" s="72"/>
      <c r="B147" s="72"/>
      <c r="C147" s="72"/>
      <c r="D147" s="194">
        <f>'A1 Baseline - Terrestrial'!D148</f>
        <v>141</v>
      </c>
      <c r="E147" s="85" t="str">
        <f>IF(OR('B1 Baseline - FW'!E148="",'B1 Baseline - FW'!O148=0), "",'B1 Baseline - FW'!E148)</f>
        <v/>
      </c>
      <c r="F147" s="195" t="str">
        <f>IF(E147="","",'B1 Baseline - FW'!H148)</f>
        <v/>
      </c>
      <c r="G147" s="196" t="str">
        <f>IF(E147="","",'B1 Baseline - FW'!J148)</f>
        <v/>
      </c>
      <c r="H147" s="197"/>
      <c r="I147" s="205"/>
      <c r="J147" s="199" t="str">
        <f>IF(E147="","",IF(AND(E147=H147,G147&gt;=P147),"Error - No Enhancement",IF(AND(E147=H147,G147&lt;P147),"Acceptable",IF(F147&gt;N147,"Trading Down - Unacceptable Change",IF(F147=N147,"Error - No Enhancement",'B1 Baseline - FW'!G148&amp;" - "&amp;IFERROR(VLOOKUP(H147,'Z1 HAB CLASS'!$D$4:$E$45,2,FALSE),""))))))</f>
        <v/>
      </c>
      <c r="K147" s="99" t="str">
        <f>IF(E147="","",IF(AND(E147=H147, G147&gt;=P147), "Error - No Enhancement", IF(AND(E147=H147,G147&lt;P147), 'B1 Baseline - FW'!I148&amp;" - "&amp;'B3 Enhancement - FW'!O147, IF(F147&gt;N147, "Trading Down - Unacceptable Change", IF(AND(F147=N147, G147=P147), "Error - No Enhancement", IF(AND(F147=N147, G147&gt;P147), "Error - Cannot reduce condition", IF(AND(E147&lt;&gt;H147,F147&lt;N147),"Lower Distinctiveness Habitat"&amp;" - "&amp;O147, 'B1 Baseline - FW'!I148&amp;" - "&amp;'B3 Enhancement - FW'!O147)))))))</f>
        <v/>
      </c>
      <c r="L147" s="200" t="str">
        <f>IF(E147="","",'B1 Baseline - FW'!O148)</f>
        <v/>
      </c>
      <c r="M147" s="195" t="str">
        <f>IFERROR(VLOOKUP(H147,'Z1 HAB CLASS'!$D$4:$E$45,2,FALSE)," ")</f>
        <v xml:space="preserve"> </v>
      </c>
      <c r="N147" s="105" t="str">
        <f>IFERROR(VLOOKUP(M147,'Z1 HAB CLASS'!$L$3:$N$9,2,FALSE)," ")</f>
        <v xml:space="preserve"> </v>
      </c>
      <c r="O147" s="201"/>
      <c r="P147" s="196" t="str">
        <f>IFERROR(VLOOKUP(O147,'Z3 CONDITION VALUE'!$A$3:$B$5,2,FALSE)," ")</f>
        <v xml:space="preserve"> </v>
      </c>
      <c r="Q147" s="202" t="str">
        <f>IF(OR('B1 Baseline - FW'!E148="", 'B1 Baseline - FW'!O148=0),"",'B1 Baseline - FW'!I148&amp;"")</f>
        <v/>
      </c>
      <c r="R147" s="105" t="e">
        <f t="shared" ca="1" si="0"/>
        <v>#NAME?</v>
      </c>
      <c r="S147" s="99" t="e">
        <f t="shared" ca="1" si="1"/>
        <v>#NAME?</v>
      </c>
      <c r="T147" s="199" t="e">
        <f t="array" aca="1" ref="T147" ca="1">IF(OR(R147="",S147=""),"",INDEX('Z8 TARGET ENH'!$F$6:$EO$145,_xludf.XMATCH(R147,'Z8 TARGET ENH'!$B$6:$B$145),_xludf.XMATCH(S147,'Z8 TARGET ENH'!$F$2:$EO$2)))</f>
        <v>#NAME?</v>
      </c>
      <c r="U147" s="99" t="str">
        <f>IF(E147="","",VLOOKUP(H147,'Z8 TARGET ENH'!$FH$7:$FJ$38,2,FALSE))</f>
        <v/>
      </c>
      <c r="V147" s="202" t="str">
        <f>IF(E147="","",VLOOKUP(H147,'Z8 TARGET ENH'!$FH$7:$FJ$38,3,FALSE))</f>
        <v/>
      </c>
      <c r="W147" s="203" t="str">
        <f t="shared" si="2"/>
        <v/>
      </c>
      <c r="X147" s="204"/>
      <c r="Y147" s="72"/>
      <c r="Z147" s="72">
        <f t="shared" si="3"/>
        <v>0</v>
      </c>
      <c r="AA147" s="72"/>
      <c r="AB147" s="72"/>
      <c r="AC147" s="72"/>
      <c r="AD147" s="72"/>
      <c r="AE147" s="72"/>
      <c r="AF147" s="72"/>
      <c r="AG147" s="72"/>
      <c r="AH147" s="72"/>
      <c r="AI147" s="72"/>
      <c r="AJ147" s="72"/>
      <c r="AK147" s="72"/>
      <c r="AL147" s="72"/>
      <c r="AM147" s="72"/>
      <c r="AN147" s="72"/>
      <c r="AO147" s="72"/>
      <c r="AP147" s="72"/>
      <c r="AQ147" s="72"/>
      <c r="AR147" s="72"/>
      <c r="AS147" s="72"/>
      <c r="AT147" s="72"/>
    </row>
    <row r="148" spans="1:46" ht="30" customHeight="1" x14ac:dyDescent="0.2">
      <c r="A148" s="72"/>
      <c r="B148" s="72"/>
      <c r="C148" s="72"/>
      <c r="D148" s="194">
        <f>'A1 Baseline - Terrestrial'!D149</f>
        <v>142</v>
      </c>
      <c r="E148" s="85" t="str">
        <f>IF(OR('B1 Baseline - FW'!E149="",'B1 Baseline - FW'!O149=0), "",'B1 Baseline - FW'!E149)</f>
        <v/>
      </c>
      <c r="F148" s="195" t="str">
        <f>IF(E148="","",'B1 Baseline - FW'!H149)</f>
        <v/>
      </c>
      <c r="G148" s="196" t="str">
        <f>IF(E148="","",'B1 Baseline - FW'!J149)</f>
        <v/>
      </c>
      <c r="H148" s="197"/>
      <c r="I148" s="205"/>
      <c r="J148" s="199" t="str">
        <f>IF(E148="","",IF(AND(E148=H148,G148&gt;=P148),"Error - No Enhancement",IF(AND(E148=H148,G148&lt;P148),"Acceptable",IF(F148&gt;N148,"Trading Down - Unacceptable Change",IF(F148=N148,"Error - No Enhancement",'B1 Baseline - FW'!G149&amp;" - "&amp;IFERROR(VLOOKUP(H148,'Z1 HAB CLASS'!$D$4:$E$45,2,FALSE),""))))))</f>
        <v/>
      </c>
      <c r="K148" s="99" t="str">
        <f>IF(E148="","",IF(AND(E148=H148, G148&gt;=P148), "Error - No Enhancement", IF(AND(E148=H148,G148&lt;P148), 'B1 Baseline - FW'!I149&amp;" - "&amp;'B3 Enhancement - FW'!O148, IF(F148&gt;N148, "Trading Down - Unacceptable Change", IF(AND(F148=N148, G148=P148), "Error - No Enhancement", IF(AND(F148=N148, G148&gt;P148), "Error - Cannot reduce condition", IF(AND(E148&lt;&gt;H148,F148&lt;N148),"Lower Distinctiveness Habitat"&amp;" - "&amp;O148, 'B1 Baseline - FW'!I149&amp;" - "&amp;'B3 Enhancement - FW'!O148)))))))</f>
        <v/>
      </c>
      <c r="L148" s="200" t="str">
        <f>IF(E148="","",'B1 Baseline - FW'!O149)</f>
        <v/>
      </c>
      <c r="M148" s="195" t="str">
        <f>IFERROR(VLOOKUP(H148,'Z1 HAB CLASS'!$D$4:$E$45,2,FALSE)," ")</f>
        <v xml:space="preserve"> </v>
      </c>
      <c r="N148" s="105" t="str">
        <f>IFERROR(VLOOKUP(M148,'Z1 HAB CLASS'!$L$3:$N$9,2,FALSE)," ")</f>
        <v xml:space="preserve"> </v>
      </c>
      <c r="O148" s="201"/>
      <c r="P148" s="196" t="str">
        <f>IFERROR(VLOOKUP(O148,'Z3 CONDITION VALUE'!$A$3:$B$5,2,FALSE)," ")</f>
        <v xml:space="preserve"> </v>
      </c>
      <c r="Q148" s="202" t="str">
        <f>IF(OR('B1 Baseline - FW'!E149="", 'B1 Baseline - FW'!O149=0),"",'B1 Baseline - FW'!I149&amp;"")</f>
        <v/>
      </c>
      <c r="R148" s="105" t="e">
        <f t="shared" ca="1" si="0"/>
        <v>#NAME?</v>
      </c>
      <c r="S148" s="99" t="e">
        <f t="shared" ca="1" si="1"/>
        <v>#NAME?</v>
      </c>
      <c r="T148" s="199" t="e">
        <f t="array" aca="1" ref="T148" ca="1">IF(OR(R148="",S148=""),"",INDEX('Z8 TARGET ENH'!$F$6:$EO$145,_xludf.XMATCH(R148,'Z8 TARGET ENH'!$B$6:$B$145),_xludf.XMATCH(S148,'Z8 TARGET ENH'!$F$2:$EO$2)))</f>
        <v>#NAME?</v>
      </c>
      <c r="U148" s="99" t="str">
        <f>IF(E148="","",VLOOKUP(H148,'Z8 TARGET ENH'!$FH$7:$FJ$38,2,FALSE))</f>
        <v/>
      </c>
      <c r="V148" s="202" t="str">
        <f>IF(E148="","",VLOOKUP(H148,'Z8 TARGET ENH'!$FH$7:$FJ$38,3,FALSE))</f>
        <v/>
      </c>
      <c r="W148" s="203" t="str">
        <f t="shared" si="2"/>
        <v/>
      </c>
      <c r="X148" s="204"/>
      <c r="Y148" s="72"/>
      <c r="Z148" s="72">
        <f t="shared" si="3"/>
        <v>0</v>
      </c>
      <c r="AA148" s="72"/>
      <c r="AB148" s="72"/>
      <c r="AC148" s="72"/>
      <c r="AD148" s="72"/>
      <c r="AE148" s="72"/>
      <c r="AF148" s="72"/>
      <c r="AG148" s="72"/>
      <c r="AH148" s="72"/>
      <c r="AI148" s="72"/>
      <c r="AJ148" s="72"/>
      <c r="AK148" s="72"/>
      <c r="AL148" s="72"/>
      <c r="AM148" s="72"/>
      <c r="AN148" s="72"/>
      <c r="AO148" s="72"/>
      <c r="AP148" s="72"/>
      <c r="AQ148" s="72"/>
      <c r="AR148" s="72"/>
      <c r="AS148" s="72"/>
      <c r="AT148" s="72"/>
    </row>
    <row r="149" spans="1:46" ht="30" customHeight="1" x14ac:dyDescent="0.2">
      <c r="A149" s="72"/>
      <c r="B149" s="72"/>
      <c r="C149" s="72"/>
      <c r="D149" s="194">
        <f>'A1 Baseline - Terrestrial'!D150</f>
        <v>143</v>
      </c>
      <c r="E149" s="85" t="str">
        <f>IF(OR('B1 Baseline - FW'!E150="",'B1 Baseline - FW'!O150=0), "",'B1 Baseline - FW'!E150)</f>
        <v/>
      </c>
      <c r="F149" s="195" t="str">
        <f>IF(E149="","",'B1 Baseline - FW'!H150)</f>
        <v/>
      </c>
      <c r="G149" s="196" t="str">
        <f>IF(E149="","",'B1 Baseline - FW'!J150)</f>
        <v/>
      </c>
      <c r="H149" s="197"/>
      <c r="I149" s="205"/>
      <c r="J149" s="199" t="str">
        <f>IF(E149="","",IF(AND(E149=H149,G149&gt;=P149),"Error - No Enhancement",IF(AND(E149=H149,G149&lt;P149),"Acceptable",IF(F149&gt;N149,"Trading Down - Unacceptable Change",IF(F149=N149,"Error - No Enhancement",'B1 Baseline - FW'!G150&amp;" - "&amp;IFERROR(VLOOKUP(H149,'Z1 HAB CLASS'!$D$4:$E$45,2,FALSE),""))))))</f>
        <v/>
      </c>
      <c r="K149" s="99" t="str">
        <f>IF(E149="","",IF(AND(E149=H149, G149&gt;=P149), "Error - No Enhancement", IF(AND(E149=H149,G149&lt;P149), 'B1 Baseline - FW'!I150&amp;" - "&amp;'B3 Enhancement - FW'!O149, IF(F149&gt;N149, "Trading Down - Unacceptable Change", IF(AND(F149=N149, G149=P149), "Error - No Enhancement", IF(AND(F149=N149, G149&gt;P149), "Error - Cannot reduce condition", IF(AND(E149&lt;&gt;H149,F149&lt;N149),"Lower Distinctiveness Habitat"&amp;" - "&amp;O149, 'B1 Baseline - FW'!I150&amp;" - "&amp;'B3 Enhancement - FW'!O149)))))))</f>
        <v/>
      </c>
      <c r="L149" s="200" t="str">
        <f>IF(E149="","",'B1 Baseline - FW'!O150)</f>
        <v/>
      </c>
      <c r="M149" s="195" t="str">
        <f>IFERROR(VLOOKUP(H149,'Z1 HAB CLASS'!$D$4:$E$45,2,FALSE)," ")</f>
        <v xml:space="preserve"> </v>
      </c>
      <c r="N149" s="105" t="str">
        <f>IFERROR(VLOOKUP(M149,'Z1 HAB CLASS'!$L$3:$N$9,2,FALSE)," ")</f>
        <v xml:space="preserve"> </v>
      </c>
      <c r="O149" s="201"/>
      <c r="P149" s="196" t="str">
        <f>IFERROR(VLOOKUP(O149,'Z3 CONDITION VALUE'!$A$3:$B$5,2,FALSE)," ")</f>
        <v xml:space="preserve"> </v>
      </c>
      <c r="Q149" s="202" t="str">
        <f>IF(OR('B1 Baseline - FW'!E150="", 'B1 Baseline - FW'!O150=0),"",'B1 Baseline - FW'!I150&amp;"")</f>
        <v/>
      </c>
      <c r="R149" s="105" t="e">
        <f t="shared" ca="1" si="0"/>
        <v>#NAME?</v>
      </c>
      <c r="S149" s="99" t="e">
        <f t="shared" ca="1" si="1"/>
        <v>#NAME?</v>
      </c>
      <c r="T149" s="199" t="e">
        <f t="array" aca="1" ref="T149" ca="1">IF(OR(R149="",S149=""),"",INDEX('Z8 TARGET ENH'!$F$6:$EO$145,_xludf.XMATCH(R149,'Z8 TARGET ENH'!$B$6:$B$145),_xludf.XMATCH(S149,'Z8 TARGET ENH'!$F$2:$EO$2)))</f>
        <v>#NAME?</v>
      </c>
      <c r="U149" s="99" t="str">
        <f>IF(E149="","",VLOOKUP(H149,'Z8 TARGET ENH'!$FH$7:$FJ$38,2,FALSE))</f>
        <v/>
      </c>
      <c r="V149" s="202" t="str">
        <f>IF(E149="","",VLOOKUP(H149,'Z8 TARGET ENH'!$FH$7:$FJ$38,3,FALSE))</f>
        <v/>
      </c>
      <c r="W149" s="203" t="str">
        <f t="shared" si="2"/>
        <v/>
      </c>
      <c r="X149" s="204"/>
      <c r="Y149" s="72"/>
      <c r="Z149" s="72">
        <f t="shared" si="3"/>
        <v>0</v>
      </c>
      <c r="AA149" s="72"/>
      <c r="AB149" s="72"/>
      <c r="AC149" s="72"/>
      <c r="AD149" s="72"/>
      <c r="AE149" s="72"/>
      <c r="AF149" s="72"/>
      <c r="AG149" s="72"/>
      <c r="AH149" s="72"/>
      <c r="AI149" s="72"/>
      <c r="AJ149" s="72"/>
      <c r="AK149" s="72"/>
      <c r="AL149" s="72"/>
      <c r="AM149" s="72"/>
      <c r="AN149" s="72"/>
      <c r="AO149" s="72"/>
      <c r="AP149" s="72"/>
      <c r="AQ149" s="72"/>
      <c r="AR149" s="72"/>
      <c r="AS149" s="72"/>
      <c r="AT149" s="72"/>
    </row>
    <row r="150" spans="1:46" ht="30" customHeight="1" x14ac:dyDescent="0.2">
      <c r="A150" s="72"/>
      <c r="B150" s="72"/>
      <c r="C150" s="72"/>
      <c r="D150" s="194">
        <f>'A1 Baseline - Terrestrial'!D151</f>
        <v>144</v>
      </c>
      <c r="E150" s="85" t="str">
        <f>IF(OR('B1 Baseline - FW'!E151="",'B1 Baseline - FW'!O151=0), "",'B1 Baseline - FW'!E151)</f>
        <v/>
      </c>
      <c r="F150" s="195" t="str">
        <f>IF(E150="","",'B1 Baseline - FW'!H151)</f>
        <v/>
      </c>
      <c r="G150" s="196" t="str">
        <f>IF(E150="","",'B1 Baseline - FW'!J151)</f>
        <v/>
      </c>
      <c r="H150" s="197"/>
      <c r="I150" s="205"/>
      <c r="J150" s="199" t="str">
        <f>IF(E150="","",IF(AND(E150=H150,G150&gt;=P150),"Error - No Enhancement",IF(AND(E150=H150,G150&lt;P150),"Acceptable",IF(F150&gt;N150,"Trading Down - Unacceptable Change",IF(F150=N150,"Error - No Enhancement",'B1 Baseline - FW'!G151&amp;" - "&amp;IFERROR(VLOOKUP(H150,'Z1 HAB CLASS'!$D$4:$E$45,2,FALSE),""))))))</f>
        <v/>
      </c>
      <c r="K150" s="99" t="str">
        <f>IF(E150="","",IF(AND(E150=H150, G150&gt;=P150), "Error - No Enhancement", IF(AND(E150=H150,G150&lt;P150), 'B1 Baseline - FW'!I151&amp;" - "&amp;'B3 Enhancement - FW'!O150, IF(F150&gt;N150, "Trading Down - Unacceptable Change", IF(AND(F150=N150, G150=P150), "Error - No Enhancement", IF(AND(F150=N150, G150&gt;P150), "Error - Cannot reduce condition", IF(AND(E150&lt;&gt;H150,F150&lt;N150),"Lower Distinctiveness Habitat"&amp;" - "&amp;O150, 'B1 Baseline - FW'!I151&amp;" - "&amp;'B3 Enhancement - FW'!O150)))))))</f>
        <v/>
      </c>
      <c r="L150" s="200" t="str">
        <f>IF(E150="","",'B1 Baseline - FW'!O151)</f>
        <v/>
      </c>
      <c r="M150" s="195" t="str">
        <f>IFERROR(VLOOKUP(H150,'Z1 HAB CLASS'!$D$4:$E$45,2,FALSE)," ")</f>
        <v xml:space="preserve"> </v>
      </c>
      <c r="N150" s="105" t="str">
        <f>IFERROR(VLOOKUP(M150,'Z1 HAB CLASS'!$L$3:$N$9,2,FALSE)," ")</f>
        <v xml:space="preserve"> </v>
      </c>
      <c r="O150" s="201"/>
      <c r="P150" s="196" t="str">
        <f>IFERROR(VLOOKUP(O150,'Z3 CONDITION VALUE'!$A$3:$B$5,2,FALSE)," ")</f>
        <v xml:space="preserve"> </v>
      </c>
      <c r="Q150" s="202" t="str">
        <f>IF(OR('B1 Baseline - FW'!E151="", 'B1 Baseline - FW'!O151=0),"",'B1 Baseline - FW'!I151&amp;"")</f>
        <v/>
      </c>
      <c r="R150" s="105" t="e">
        <f t="shared" ca="1" si="0"/>
        <v>#NAME?</v>
      </c>
      <c r="S150" s="99" t="e">
        <f t="shared" ca="1" si="1"/>
        <v>#NAME?</v>
      </c>
      <c r="T150" s="199" t="e">
        <f t="array" aca="1" ref="T150" ca="1">IF(OR(R150="",S150=""),"",INDEX('Z8 TARGET ENH'!$F$6:$EO$145,_xludf.XMATCH(R150,'Z8 TARGET ENH'!$B$6:$B$145),_xludf.XMATCH(S150,'Z8 TARGET ENH'!$F$2:$EO$2)))</f>
        <v>#NAME?</v>
      </c>
      <c r="U150" s="99" t="str">
        <f>IF(E150="","",VLOOKUP(H150,'Z8 TARGET ENH'!$FH$7:$FJ$38,2,FALSE))</f>
        <v/>
      </c>
      <c r="V150" s="202" t="str">
        <f>IF(E150="","",VLOOKUP(H150,'Z8 TARGET ENH'!$FH$7:$FJ$38,3,FALSE))</f>
        <v/>
      </c>
      <c r="W150" s="203" t="str">
        <f t="shared" si="2"/>
        <v/>
      </c>
      <c r="X150" s="204"/>
      <c r="Y150" s="72"/>
      <c r="Z150" s="72">
        <f t="shared" si="3"/>
        <v>0</v>
      </c>
      <c r="AA150" s="72"/>
      <c r="AB150" s="72"/>
      <c r="AC150" s="72"/>
      <c r="AD150" s="72"/>
      <c r="AE150" s="72"/>
      <c r="AF150" s="72"/>
      <c r="AG150" s="72"/>
      <c r="AH150" s="72"/>
      <c r="AI150" s="72"/>
      <c r="AJ150" s="72"/>
      <c r="AK150" s="72"/>
      <c r="AL150" s="72"/>
      <c r="AM150" s="72"/>
      <c r="AN150" s="72"/>
      <c r="AO150" s="72"/>
      <c r="AP150" s="72"/>
      <c r="AQ150" s="72"/>
      <c r="AR150" s="72"/>
      <c r="AS150" s="72"/>
      <c r="AT150" s="72"/>
    </row>
    <row r="151" spans="1:46" ht="30" customHeight="1" x14ac:dyDescent="0.2">
      <c r="A151" s="72"/>
      <c r="B151" s="72"/>
      <c r="C151" s="72"/>
      <c r="D151" s="194">
        <f>'A1 Baseline - Terrestrial'!D152</f>
        <v>145</v>
      </c>
      <c r="E151" s="85" t="str">
        <f>IF(OR('B1 Baseline - FW'!E152="",'B1 Baseline - FW'!O152=0), "",'B1 Baseline - FW'!E152)</f>
        <v/>
      </c>
      <c r="F151" s="195" t="str">
        <f>IF(E151="","",'B1 Baseline - FW'!H152)</f>
        <v/>
      </c>
      <c r="G151" s="196" t="str">
        <f>IF(E151="","",'B1 Baseline - FW'!J152)</f>
        <v/>
      </c>
      <c r="H151" s="197"/>
      <c r="I151" s="205"/>
      <c r="J151" s="199" t="str">
        <f>IF(E151="","",IF(AND(E151=H151,G151&gt;=P151),"Error - No Enhancement",IF(AND(E151=H151,G151&lt;P151),"Acceptable",IF(F151&gt;N151,"Trading Down - Unacceptable Change",IF(F151=N151,"Error - No Enhancement",'B1 Baseline - FW'!G152&amp;" - "&amp;IFERROR(VLOOKUP(H151,'Z1 HAB CLASS'!$D$4:$E$45,2,FALSE),""))))))</f>
        <v/>
      </c>
      <c r="K151" s="99" t="str">
        <f>IF(E151="","",IF(AND(E151=H151, G151&gt;=P151), "Error - No Enhancement", IF(AND(E151=H151,G151&lt;P151), 'B1 Baseline - FW'!I152&amp;" - "&amp;'B3 Enhancement - FW'!O151, IF(F151&gt;N151, "Trading Down - Unacceptable Change", IF(AND(F151=N151, G151=P151), "Error - No Enhancement", IF(AND(F151=N151, G151&gt;P151), "Error - Cannot reduce condition", IF(AND(E151&lt;&gt;H151,F151&lt;N151),"Lower Distinctiveness Habitat"&amp;" - "&amp;O151, 'B1 Baseline - FW'!I152&amp;" - "&amp;'B3 Enhancement - FW'!O151)))))))</f>
        <v/>
      </c>
      <c r="L151" s="200" t="str">
        <f>IF(E151="","",'B1 Baseline - FW'!O152)</f>
        <v/>
      </c>
      <c r="M151" s="195" t="str">
        <f>IFERROR(VLOOKUP(H151,'Z1 HAB CLASS'!$D$4:$E$45,2,FALSE)," ")</f>
        <v xml:space="preserve"> </v>
      </c>
      <c r="N151" s="105" t="str">
        <f>IFERROR(VLOOKUP(M151,'Z1 HAB CLASS'!$L$3:$N$9,2,FALSE)," ")</f>
        <v xml:space="preserve"> </v>
      </c>
      <c r="O151" s="201"/>
      <c r="P151" s="196" t="str">
        <f>IFERROR(VLOOKUP(O151,'Z3 CONDITION VALUE'!$A$3:$B$5,2,FALSE)," ")</f>
        <v xml:space="preserve"> </v>
      </c>
      <c r="Q151" s="202" t="str">
        <f>IF(OR('B1 Baseline - FW'!E152="", 'B1 Baseline - FW'!O152=0),"",'B1 Baseline - FW'!I152&amp;"")</f>
        <v/>
      </c>
      <c r="R151" s="105" t="e">
        <f t="shared" ca="1" si="0"/>
        <v>#NAME?</v>
      </c>
      <c r="S151" s="99" t="e">
        <f t="shared" ca="1" si="1"/>
        <v>#NAME?</v>
      </c>
      <c r="T151" s="199" t="e">
        <f t="array" aca="1" ref="T151" ca="1">IF(OR(R151="",S151=""),"",INDEX('Z8 TARGET ENH'!$F$6:$EO$145,_xludf.XMATCH(R151,'Z8 TARGET ENH'!$B$6:$B$145),_xludf.XMATCH(S151,'Z8 TARGET ENH'!$F$2:$EO$2)))</f>
        <v>#NAME?</v>
      </c>
      <c r="U151" s="99" t="str">
        <f>IF(E151="","",VLOOKUP(H151,'Z8 TARGET ENH'!$FH$7:$FJ$38,2,FALSE))</f>
        <v/>
      </c>
      <c r="V151" s="202" t="str">
        <f>IF(E151="","",VLOOKUP(H151,'Z8 TARGET ENH'!$FH$7:$FJ$38,3,FALSE))</f>
        <v/>
      </c>
      <c r="W151" s="203" t="str">
        <f t="shared" si="2"/>
        <v/>
      </c>
      <c r="X151" s="204"/>
      <c r="Y151" s="72"/>
      <c r="Z151" s="72">
        <f t="shared" si="3"/>
        <v>0</v>
      </c>
      <c r="AA151" s="72"/>
      <c r="AB151" s="72"/>
      <c r="AC151" s="72"/>
      <c r="AD151" s="72"/>
      <c r="AE151" s="72"/>
      <c r="AF151" s="72"/>
      <c r="AG151" s="72"/>
      <c r="AH151" s="72"/>
      <c r="AI151" s="72"/>
      <c r="AJ151" s="72"/>
      <c r="AK151" s="72"/>
      <c r="AL151" s="72"/>
      <c r="AM151" s="72"/>
      <c r="AN151" s="72"/>
      <c r="AO151" s="72"/>
      <c r="AP151" s="72"/>
      <c r="AQ151" s="72"/>
      <c r="AR151" s="72"/>
      <c r="AS151" s="72"/>
      <c r="AT151" s="72"/>
    </row>
    <row r="152" spans="1:46" ht="30" customHeight="1" x14ac:dyDescent="0.2">
      <c r="A152" s="72"/>
      <c r="B152" s="72"/>
      <c r="C152" s="72"/>
      <c r="D152" s="194">
        <f>'A1 Baseline - Terrestrial'!D153</f>
        <v>146</v>
      </c>
      <c r="E152" s="85" t="str">
        <f>IF(OR('B1 Baseline - FW'!E153="",'B1 Baseline - FW'!O153=0), "",'B1 Baseline - FW'!E153)</f>
        <v/>
      </c>
      <c r="F152" s="195" t="str">
        <f>IF(E152="","",'B1 Baseline - FW'!H153)</f>
        <v/>
      </c>
      <c r="G152" s="196" t="str">
        <f>IF(E152="","",'B1 Baseline - FW'!J153)</f>
        <v/>
      </c>
      <c r="H152" s="197"/>
      <c r="I152" s="205"/>
      <c r="J152" s="199" t="str">
        <f>IF(E152="","",IF(AND(E152=H152,G152&gt;=P152),"Error - No Enhancement",IF(AND(E152=H152,G152&lt;P152),"Acceptable",IF(F152&gt;N152,"Trading Down - Unacceptable Change",IF(F152=N152,"Error - No Enhancement",'B1 Baseline - FW'!G153&amp;" - "&amp;IFERROR(VLOOKUP(H152,'Z1 HAB CLASS'!$D$4:$E$45,2,FALSE),""))))))</f>
        <v/>
      </c>
      <c r="K152" s="99" t="str">
        <f>IF(E152="","",IF(AND(E152=H152, G152&gt;=P152), "Error - No Enhancement", IF(AND(E152=H152,G152&lt;P152), 'B1 Baseline - FW'!I153&amp;" - "&amp;'B3 Enhancement - FW'!O152, IF(F152&gt;N152, "Trading Down - Unacceptable Change", IF(AND(F152=N152, G152=P152), "Error - No Enhancement", IF(AND(F152=N152, G152&gt;P152), "Error - Cannot reduce condition", IF(AND(E152&lt;&gt;H152,F152&lt;N152),"Lower Distinctiveness Habitat"&amp;" - "&amp;O152, 'B1 Baseline - FW'!I153&amp;" - "&amp;'B3 Enhancement - FW'!O152)))))))</f>
        <v/>
      </c>
      <c r="L152" s="200" t="str">
        <f>IF(E152="","",'B1 Baseline - FW'!O153)</f>
        <v/>
      </c>
      <c r="M152" s="195" t="str">
        <f>IFERROR(VLOOKUP(H152,'Z1 HAB CLASS'!$D$4:$E$45,2,FALSE)," ")</f>
        <v xml:space="preserve"> </v>
      </c>
      <c r="N152" s="105" t="str">
        <f>IFERROR(VLOOKUP(M152,'Z1 HAB CLASS'!$L$3:$N$9,2,FALSE)," ")</f>
        <v xml:space="preserve"> </v>
      </c>
      <c r="O152" s="201"/>
      <c r="P152" s="196" t="str">
        <f>IFERROR(VLOOKUP(O152,'Z3 CONDITION VALUE'!$A$3:$B$5,2,FALSE)," ")</f>
        <v xml:space="preserve"> </v>
      </c>
      <c r="Q152" s="202" t="str">
        <f>IF(OR('B1 Baseline - FW'!E153="", 'B1 Baseline - FW'!O153=0),"",'B1 Baseline - FW'!I153&amp;"")</f>
        <v/>
      </c>
      <c r="R152" s="105" t="e">
        <f t="shared" ca="1" si="0"/>
        <v>#NAME?</v>
      </c>
      <c r="S152" s="99" t="e">
        <f t="shared" ca="1" si="1"/>
        <v>#NAME?</v>
      </c>
      <c r="T152" s="199" t="e">
        <f t="array" aca="1" ref="T152" ca="1">IF(OR(R152="",S152=""),"",INDEX('Z8 TARGET ENH'!$F$6:$EO$145,_xludf.XMATCH(R152,'Z8 TARGET ENH'!$B$6:$B$145),_xludf.XMATCH(S152,'Z8 TARGET ENH'!$F$2:$EO$2)))</f>
        <v>#NAME?</v>
      </c>
      <c r="U152" s="99" t="str">
        <f>IF(E152="","",VLOOKUP(H152,'Z8 TARGET ENH'!$FH$7:$FJ$38,2,FALSE))</f>
        <v/>
      </c>
      <c r="V152" s="202" t="str">
        <f>IF(E152="","",VLOOKUP(H152,'Z8 TARGET ENH'!$FH$7:$FJ$38,3,FALSE))</f>
        <v/>
      </c>
      <c r="W152" s="203" t="str">
        <f t="shared" si="2"/>
        <v/>
      </c>
      <c r="X152" s="204"/>
      <c r="Y152" s="72"/>
      <c r="Z152" s="72">
        <f t="shared" si="3"/>
        <v>0</v>
      </c>
      <c r="AA152" s="72"/>
      <c r="AB152" s="72"/>
      <c r="AC152" s="72"/>
      <c r="AD152" s="72"/>
      <c r="AE152" s="72"/>
      <c r="AF152" s="72"/>
      <c r="AG152" s="72"/>
      <c r="AH152" s="72"/>
      <c r="AI152" s="72"/>
      <c r="AJ152" s="72"/>
      <c r="AK152" s="72"/>
      <c r="AL152" s="72"/>
      <c r="AM152" s="72"/>
      <c r="AN152" s="72"/>
      <c r="AO152" s="72"/>
      <c r="AP152" s="72"/>
      <c r="AQ152" s="72"/>
      <c r="AR152" s="72"/>
      <c r="AS152" s="72"/>
      <c r="AT152" s="72"/>
    </row>
    <row r="153" spans="1:46" ht="30" customHeight="1" x14ac:dyDescent="0.2">
      <c r="A153" s="72"/>
      <c r="B153" s="72"/>
      <c r="C153" s="72"/>
      <c r="D153" s="194">
        <f>'A1 Baseline - Terrestrial'!D154</f>
        <v>147</v>
      </c>
      <c r="E153" s="85" t="str">
        <f>IF(OR('B1 Baseline - FW'!E154="",'B1 Baseline - FW'!O154=0), "",'B1 Baseline - FW'!E154)</f>
        <v/>
      </c>
      <c r="F153" s="195" t="str">
        <f>IF(E153="","",'B1 Baseline - FW'!H154)</f>
        <v/>
      </c>
      <c r="G153" s="196" t="str">
        <f>IF(E153="","",'B1 Baseline - FW'!J154)</f>
        <v/>
      </c>
      <c r="H153" s="197"/>
      <c r="I153" s="205"/>
      <c r="J153" s="199" t="str">
        <f>IF(E153="","",IF(AND(E153=H153,G153&gt;=P153),"Error - No Enhancement",IF(AND(E153=H153,G153&lt;P153),"Acceptable",IF(F153&gt;N153,"Trading Down - Unacceptable Change",IF(F153=N153,"Error - No Enhancement",'B1 Baseline - FW'!G154&amp;" - "&amp;IFERROR(VLOOKUP(H153,'Z1 HAB CLASS'!$D$4:$E$45,2,FALSE),""))))))</f>
        <v/>
      </c>
      <c r="K153" s="99" t="str">
        <f>IF(E153="","",IF(AND(E153=H153, G153&gt;=P153), "Error - No Enhancement", IF(AND(E153=H153,G153&lt;P153), 'B1 Baseline - FW'!I154&amp;" - "&amp;'B3 Enhancement - FW'!O153, IF(F153&gt;N153, "Trading Down - Unacceptable Change", IF(AND(F153=N153, G153=P153), "Error - No Enhancement", IF(AND(F153=N153, G153&gt;P153), "Error - Cannot reduce condition", IF(AND(E153&lt;&gt;H153,F153&lt;N153),"Lower Distinctiveness Habitat"&amp;" - "&amp;O153, 'B1 Baseline - FW'!I154&amp;" - "&amp;'B3 Enhancement - FW'!O153)))))))</f>
        <v/>
      </c>
      <c r="L153" s="200" t="str">
        <f>IF(E153="","",'B1 Baseline - FW'!O154)</f>
        <v/>
      </c>
      <c r="M153" s="195" t="str">
        <f>IFERROR(VLOOKUP(H153,'Z1 HAB CLASS'!$D$4:$E$45,2,FALSE)," ")</f>
        <v xml:space="preserve"> </v>
      </c>
      <c r="N153" s="105" t="str">
        <f>IFERROR(VLOOKUP(M153,'Z1 HAB CLASS'!$L$3:$N$9,2,FALSE)," ")</f>
        <v xml:space="preserve"> </v>
      </c>
      <c r="O153" s="201"/>
      <c r="P153" s="196" t="str">
        <f>IFERROR(VLOOKUP(O153,'Z3 CONDITION VALUE'!$A$3:$B$5,2,FALSE)," ")</f>
        <v xml:space="preserve"> </v>
      </c>
      <c r="Q153" s="202" t="str">
        <f>IF(OR('B1 Baseline - FW'!E154="", 'B1 Baseline - FW'!O154=0),"",'B1 Baseline - FW'!I154&amp;"")</f>
        <v/>
      </c>
      <c r="R153" s="105" t="e">
        <f t="shared" ca="1" si="0"/>
        <v>#NAME?</v>
      </c>
      <c r="S153" s="99" t="e">
        <f t="shared" ca="1" si="1"/>
        <v>#NAME?</v>
      </c>
      <c r="T153" s="199" t="e">
        <f t="array" aca="1" ref="T153" ca="1">IF(OR(R153="",S153=""),"",INDEX('Z8 TARGET ENH'!$F$6:$EO$145,_xludf.XMATCH(R153,'Z8 TARGET ENH'!$B$6:$B$145),_xludf.XMATCH(S153,'Z8 TARGET ENH'!$F$2:$EO$2)))</f>
        <v>#NAME?</v>
      </c>
      <c r="U153" s="99" t="str">
        <f>IF(E153="","",VLOOKUP(H153,'Z8 TARGET ENH'!$FH$7:$FJ$38,2,FALSE))</f>
        <v/>
      </c>
      <c r="V153" s="202" t="str">
        <f>IF(E153="","",VLOOKUP(H153,'Z8 TARGET ENH'!$FH$7:$FJ$38,3,FALSE))</f>
        <v/>
      </c>
      <c r="W153" s="203" t="str">
        <f t="shared" si="2"/>
        <v/>
      </c>
      <c r="X153" s="204"/>
      <c r="Y153" s="72"/>
      <c r="Z153" s="72">
        <f t="shared" si="3"/>
        <v>0</v>
      </c>
      <c r="AA153" s="72"/>
      <c r="AB153" s="72"/>
      <c r="AC153" s="72"/>
      <c r="AD153" s="72"/>
      <c r="AE153" s="72"/>
      <c r="AF153" s="72"/>
      <c r="AG153" s="72"/>
      <c r="AH153" s="72"/>
      <c r="AI153" s="72"/>
      <c r="AJ153" s="72"/>
      <c r="AK153" s="72"/>
      <c r="AL153" s="72"/>
      <c r="AM153" s="72"/>
      <c r="AN153" s="72"/>
      <c r="AO153" s="72"/>
      <c r="AP153" s="72"/>
      <c r="AQ153" s="72"/>
      <c r="AR153" s="72"/>
      <c r="AS153" s="72"/>
      <c r="AT153" s="72"/>
    </row>
    <row r="154" spans="1:46" ht="30" customHeight="1" x14ac:dyDescent="0.2">
      <c r="A154" s="72"/>
      <c r="B154" s="72"/>
      <c r="C154" s="72"/>
      <c r="D154" s="194">
        <f>'A1 Baseline - Terrestrial'!D155</f>
        <v>148</v>
      </c>
      <c r="E154" s="85" t="str">
        <f>IF(OR('B1 Baseline - FW'!E155="",'B1 Baseline - FW'!O155=0), "",'B1 Baseline - FW'!E155)</f>
        <v/>
      </c>
      <c r="F154" s="195" t="str">
        <f>IF(E154="","",'B1 Baseline - FW'!H155)</f>
        <v/>
      </c>
      <c r="G154" s="196" t="str">
        <f>IF(E154="","",'B1 Baseline - FW'!J155)</f>
        <v/>
      </c>
      <c r="H154" s="197"/>
      <c r="I154" s="205"/>
      <c r="J154" s="199" t="str">
        <f>IF(E154="","",IF(AND(E154=H154,G154&gt;=P154),"Error - No Enhancement",IF(AND(E154=H154,G154&lt;P154),"Acceptable",IF(F154&gt;N154,"Trading Down - Unacceptable Change",IF(F154=N154,"Error - No Enhancement",'B1 Baseline - FW'!G155&amp;" - "&amp;IFERROR(VLOOKUP(H154,'Z1 HAB CLASS'!$D$4:$E$45,2,FALSE),""))))))</f>
        <v/>
      </c>
      <c r="K154" s="99" t="str">
        <f>IF(E154="","",IF(AND(E154=H154, G154&gt;=P154), "Error - No Enhancement", IF(AND(E154=H154,G154&lt;P154), 'B1 Baseline - FW'!I155&amp;" - "&amp;'B3 Enhancement - FW'!O154, IF(F154&gt;N154, "Trading Down - Unacceptable Change", IF(AND(F154=N154, G154=P154), "Error - No Enhancement", IF(AND(F154=N154, G154&gt;P154), "Error - Cannot reduce condition", IF(AND(E154&lt;&gt;H154,F154&lt;N154),"Lower Distinctiveness Habitat"&amp;" - "&amp;O154, 'B1 Baseline - FW'!I155&amp;" - "&amp;'B3 Enhancement - FW'!O154)))))))</f>
        <v/>
      </c>
      <c r="L154" s="200" t="str">
        <f>IF(E154="","",'B1 Baseline - FW'!O155)</f>
        <v/>
      </c>
      <c r="M154" s="195" t="str">
        <f>IFERROR(VLOOKUP(H154,'Z1 HAB CLASS'!$D$4:$E$45,2,FALSE)," ")</f>
        <v xml:space="preserve"> </v>
      </c>
      <c r="N154" s="105" t="str">
        <f>IFERROR(VLOOKUP(M154,'Z1 HAB CLASS'!$L$3:$N$9,2,FALSE)," ")</f>
        <v xml:space="preserve"> </v>
      </c>
      <c r="O154" s="201"/>
      <c r="P154" s="196" t="str">
        <f>IFERROR(VLOOKUP(O154,'Z3 CONDITION VALUE'!$A$3:$B$5,2,FALSE)," ")</f>
        <v xml:space="preserve"> </v>
      </c>
      <c r="Q154" s="202" t="str">
        <f>IF(OR('B1 Baseline - FW'!E155="", 'B1 Baseline - FW'!O155=0),"",'B1 Baseline - FW'!I155&amp;"")</f>
        <v/>
      </c>
      <c r="R154" s="105" t="e">
        <f t="shared" ca="1" si="0"/>
        <v>#NAME?</v>
      </c>
      <c r="S154" s="99" t="e">
        <f t="shared" ca="1" si="1"/>
        <v>#NAME?</v>
      </c>
      <c r="T154" s="199" t="e">
        <f t="array" aca="1" ref="T154" ca="1">IF(OR(R154="",S154=""),"",INDEX('Z8 TARGET ENH'!$F$6:$EO$145,_xludf.XMATCH(R154,'Z8 TARGET ENH'!$B$6:$B$145),_xludf.XMATCH(S154,'Z8 TARGET ENH'!$F$2:$EO$2)))</f>
        <v>#NAME?</v>
      </c>
      <c r="U154" s="99" t="str">
        <f>IF(E154="","",VLOOKUP(H154,'Z8 TARGET ENH'!$FH$7:$FJ$38,2,FALSE))</f>
        <v/>
      </c>
      <c r="V154" s="202" t="str">
        <f>IF(E154="","",VLOOKUP(H154,'Z8 TARGET ENH'!$FH$7:$FJ$38,3,FALSE))</f>
        <v/>
      </c>
      <c r="W154" s="203" t="str">
        <f t="shared" si="2"/>
        <v/>
      </c>
      <c r="X154" s="204"/>
      <c r="Y154" s="72"/>
      <c r="Z154" s="72">
        <f t="shared" si="3"/>
        <v>0</v>
      </c>
      <c r="AA154" s="72"/>
      <c r="AB154" s="72"/>
      <c r="AC154" s="72"/>
      <c r="AD154" s="72"/>
      <c r="AE154" s="72"/>
      <c r="AF154" s="72"/>
      <c r="AG154" s="72"/>
      <c r="AH154" s="72"/>
      <c r="AI154" s="72"/>
      <c r="AJ154" s="72"/>
      <c r="AK154" s="72"/>
      <c r="AL154" s="72"/>
      <c r="AM154" s="72"/>
      <c r="AN154" s="72"/>
      <c r="AO154" s="72"/>
      <c r="AP154" s="72"/>
      <c r="AQ154" s="72"/>
      <c r="AR154" s="72"/>
      <c r="AS154" s="72"/>
      <c r="AT154" s="72"/>
    </row>
    <row r="155" spans="1:46" ht="30" customHeight="1" x14ac:dyDescent="0.2">
      <c r="A155" s="72"/>
      <c r="B155" s="72"/>
      <c r="C155" s="72"/>
      <c r="D155" s="194">
        <f>'A1 Baseline - Terrestrial'!D156</f>
        <v>149</v>
      </c>
      <c r="E155" s="85" t="str">
        <f>IF(OR('B1 Baseline - FW'!E156="",'B1 Baseline - FW'!O156=0), "",'B1 Baseline - FW'!E156)</f>
        <v/>
      </c>
      <c r="F155" s="195" t="str">
        <f>IF(E155="","",'B1 Baseline - FW'!H156)</f>
        <v/>
      </c>
      <c r="G155" s="196" t="str">
        <f>IF(E155="","",'B1 Baseline - FW'!J156)</f>
        <v/>
      </c>
      <c r="H155" s="197"/>
      <c r="I155" s="205"/>
      <c r="J155" s="199" t="str">
        <f>IF(E155="","",IF(AND(E155=H155,G155&gt;=P155),"Error - No Enhancement",IF(AND(E155=H155,G155&lt;P155),"Acceptable",IF(F155&gt;N155,"Trading Down - Unacceptable Change",IF(F155=N155,"Error - No Enhancement",'B1 Baseline - FW'!G156&amp;" - "&amp;IFERROR(VLOOKUP(H155,'Z1 HAB CLASS'!$D$4:$E$45,2,FALSE),""))))))</f>
        <v/>
      </c>
      <c r="K155" s="99" t="str">
        <f>IF(E155="","",IF(AND(E155=H155, G155&gt;=P155), "Error - No Enhancement", IF(AND(E155=H155,G155&lt;P155), 'B1 Baseline - FW'!I156&amp;" - "&amp;'B3 Enhancement - FW'!O155, IF(F155&gt;N155, "Trading Down - Unacceptable Change", IF(AND(F155=N155, G155=P155), "Error - No Enhancement", IF(AND(F155=N155, G155&gt;P155), "Error - Cannot reduce condition", IF(AND(E155&lt;&gt;H155,F155&lt;N155),"Lower Distinctiveness Habitat"&amp;" - "&amp;O155, 'B1 Baseline - FW'!I156&amp;" - "&amp;'B3 Enhancement - FW'!O155)))))))</f>
        <v/>
      </c>
      <c r="L155" s="200" t="str">
        <f>IF(E155="","",'B1 Baseline - FW'!O156)</f>
        <v/>
      </c>
      <c r="M155" s="195" t="str">
        <f>IFERROR(VLOOKUP(H155,'Z1 HAB CLASS'!$D$4:$E$45,2,FALSE)," ")</f>
        <v xml:space="preserve"> </v>
      </c>
      <c r="N155" s="105" t="str">
        <f>IFERROR(VLOOKUP(M155,'Z1 HAB CLASS'!$L$3:$N$9,2,FALSE)," ")</f>
        <v xml:space="preserve"> </v>
      </c>
      <c r="O155" s="201"/>
      <c r="P155" s="196" t="str">
        <f>IFERROR(VLOOKUP(O155,'Z3 CONDITION VALUE'!$A$3:$B$5,2,FALSE)," ")</f>
        <v xml:space="preserve"> </v>
      </c>
      <c r="Q155" s="202" t="str">
        <f>IF(OR('B1 Baseline - FW'!E156="", 'B1 Baseline - FW'!O156=0),"",'B1 Baseline - FW'!I156&amp;"")</f>
        <v/>
      </c>
      <c r="R155" s="105" t="e">
        <f t="shared" ca="1" si="0"/>
        <v>#NAME?</v>
      </c>
      <c r="S155" s="99" t="e">
        <f t="shared" ca="1" si="1"/>
        <v>#NAME?</v>
      </c>
      <c r="T155" s="199" t="e">
        <f t="array" aca="1" ref="T155" ca="1">IF(OR(R155="",S155=""),"",INDEX('Z8 TARGET ENH'!$F$6:$EO$145,_xludf.XMATCH(R155,'Z8 TARGET ENH'!$B$6:$B$145),_xludf.XMATCH(S155,'Z8 TARGET ENH'!$F$2:$EO$2)))</f>
        <v>#NAME?</v>
      </c>
      <c r="U155" s="99" t="str">
        <f>IF(E155="","",VLOOKUP(H155,'Z8 TARGET ENH'!$FH$7:$FJ$38,2,FALSE))</f>
        <v/>
      </c>
      <c r="V155" s="202" t="str">
        <f>IF(E155="","",VLOOKUP(H155,'Z8 TARGET ENH'!$FH$7:$FJ$38,3,FALSE))</f>
        <v/>
      </c>
      <c r="W155" s="203" t="str">
        <f t="shared" si="2"/>
        <v/>
      </c>
      <c r="X155" s="204"/>
      <c r="Y155" s="72"/>
      <c r="Z155" s="72">
        <f t="shared" si="3"/>
        <v>0</v>
      </c>
      <c r="AA155" s="72"/>
      <c r="AB155" s="72"/>
      <c r="AC155" s="72"/>
      <c r="AD155" s="72"/>
      <c r="AE155" s="72"/>
      <c r="AF155" s="72"/>
      <c r="AG155" s="72"/>
      <c r="AH155" s="72"/>
      <c r="AI155" s="72"/>
      <c r="AJ155" s="72"/>
      <c r="AK155" s="72"/>
      <c r="AL155" s="72"/>
      <c r="AM155" s="72"/>
      <c r="AN155" s="72"/>
      <c r="AO155" s="72"/>
      <c r="AP155" s="72"/>
      <c r="AQ155" s="72"/>
      <c r="AR155" s="72"/>
      <c r="AS155" s="72"/>
      <c r="AT155" s="72"/>
    </row>
    <row r="156" spans="1:46" ht="30" customHeight="1" x14ac:dyDescent="0.2">
      <c r="A156" s="72"/>
      <c r="B156" s="72"/>
      <c r="C156" s="72"/>
      <c r="D156" s="194">
        <f>'A1 Baseline - Terrestrial'!D157</f>
        <v>150</v>
      </c>
      <c r="E156" s="85" t="str">
        <f>IF(OR('B1 Baseline - FW'!E157="",'B1 Baseline - FW'!O157=0), "",'B1 Baseline - FW'!E157)</f>
        <v/>
      </c>
      <c r="F156" s="195" t="str">
        <f>IF(E156="","",'B1 Baseline - FW'!H157)</f>
        <v/>
      </c>
      <c r="G156" s="196" t="str">
        <f>IF(E156="","",'B1 Baseline - FW'!J157)</f>
        <v/>
      </c>
      <c r="H156" s="197"/>
      <c r="I156" s="205"/>
      <c r="J156" s="199" t="str">
        <f>IF(E156="","",IF(AND(E156=H156,G156&gt;=P156),"Error - No Enhancement",IF(AND(E156=H156,G156&lt;P156),"Acceptable",IF(F156&gt;N156,"Trading Down - Unacceptable Change",IF(F156=N156,"Error - No Enhancement",'B1 Baseline - FW'!G157&amp;" - "&amp;IFERROR(VLOOKUP(H156,'Z1 HAB CLASS'!$D$4:$E$45,2,FALSE),""))))))</f>
        <v/>
      </c>
      <c r="K156" s="99" t="str">
        <f>IF(E156="","",IF(AND(E156=H156, G156&gt;=P156), "Error - No Enhancement", IF(AND(E156=H156,G156&lt;P156), 'B1 Baseline - FW'!I157&amp;" - "&amp;'B3 Enhancement - FW'!O156, IF(F156&gt;N156, "Trading Down - Unacceptable Change", IF(AND(F156=N156, G156=P156), "Error - No Enhancement", IF(AND(F156=N156, G156&gt;P156), "Error - Cannot reduce condition", IF(AND(E156&lt;&gt;H156,F156&lt;N156),"Lower Distinctiveness Habitat"&amp;" - "&amp;O156, 'B1 Baseline - FW'!I157&amp;" - "&amp;'B3 Enhancement - FW'!O156)))))))</f>
        <v/>
      </c>
      <c r="L156" s="200" t="str">
        <f>IF(E156="","",'B1 Baseline - FW'!O157)</f>
        <v/>
      </c>
      <c r="M156" s="195" t="str">
        <f>IFERROR(VLOOKUP(H156,'Z1 HAB CLASS'!$D$4:$E$45,2,FALSE)," ")</f>
        <v xml:space="preserve"> </v>
      </c>
      <c r="N156" s="105" t="str">
        <f>IFERROR(VLOOKUP(M156,'Z1 HAB CLASS'!$L$3:$N$9,2,FALSE)," ")</f>
        <v xml:space="preserve"> </v>
      </c>
      <c r="O156" s="201"/>
      <c r="P156" s="196" t="str">
        <f>IFERROR(VLOOKUP(O156,'Z3 CONDITION VALUE'!$A$3:$B$5,2,FALSE)," ")</f>
        <v xml:space="preserve"> </v>
      </c>
      <c r="Q156" s="202" t="str">
        <f>IF(OR('B1 Baseline - FW'!E157="", 'B1 Baseline - FW'!O157=0),"",'B1 Baseline - FW'!I157&amp;"")</f>
        <v/>
      </c>
      <c r="R156" s="105" t="e">
        <f t="shared" ca="1" si="0"/>
        <v>#NAME?</v>
      </c>
      <c r="S156" s="99" t="e">
        <f t="shared" ca="1" si="1"/>
        <v>#NAME?</v>
      </c>
      <c r="T156" s="199" t="e">
        <f t="array" aca="1" ref="T156" ca="1">IF(OR(R156="",S156=""),"",INDEX('Z8 TARGET ENH'!$F$6:$EO$145,_xludf.XMATCH(R156,'Z8 TARGET ENH'!$B$6:$B$145),_xludf.XMATCH(S156,'Z8 TARGET ENH'!$F$2:$EO$2)))</f>
        <v>#NAME?</v>
      </c>
      <c r="U156" s="99" t="str">
        <f>IF(E156="","",VLOOKUP(H156,'Z8 TARGET ENH'!$FH$7:$FJ$38,2,FALSE))</f>
        <v/>
      </c>
      <c r="V156" s="202" t="str">
        <f>IF(E156="","",VLOOKUP(H156,'Z8 TARGET ENH'!$FH$7:$FJ$38,3,FALSE))</f>
        <v/>
      </c>
      <c r="W156" s="203" t="str">
        <f t="shared" si="2"/>
        <v/>
      </c>
      <c r="X156" s="204"/>
      <c r="Y156" s="72"/>
      <c r="Z156" s="72">
        <f t="shared" si="3"/>
        <v>0</v>
      </c>
      <c r="AA156" s="72"/>
      <c r="AB156" s="72"/>
      <c r="AC156" s="72"/>
      <c r="AD156" s="72"/>
      <c r="AE156" s="72"/>
      <c r="AF156" s="72"/>
      <c r="AG156" s="72"/>
      <c r="AH156" s="72"/>
      <c r="AI156" s="72"/>
      <c r="AJ156" s="72"/>
      <c r="AK156" s="72"/>
      <c r="AL156" s="72"/>
      <c r="AM156" s="72"/>
      <c r="AN156" s="72"/>
      <c r="AO156" s="72"/>
      <c r="AP156" s="72"/>
      <c r="AQ156" s="72"/>
      <c r="AR156" s="72"/>
      <c r="AS156" s="72"/>
      <c r="AT156" s="72"/>
    </row>
    <row r="157" spans="1:46" ht="30" customHeight="1" x14ac:dyDescent="0.2">
      <c r="A157" s="72"/>
      <c r="B157" s="72"/>
      <c r="C157" s="72"/>
      <c r="D157" s="194">
        <f>'A1 Baseline - Terrestrial'!D158</f>
        <v>151</v>
      </c>
      <c r="E157" s="85" t="str">
        <f>IF(OR('B1 Baseline - FW'!E158="",'B1 Baseline - FW'!O158=0), "",'B1 Baseline - FW'!E158)</f>
        <v/>
      </c>
      <c r="F157" s="195" t="str">
        <f>IF(E157="","",'B1 Baseline - FW'!H158)</f>
        <v/>
      </c>
      <c r="G157" s="196" t="str">
        <f>IF(E157="","",'B1 Baseline - FW'!J158)</f>
        <v/>
      </c>
      <c r="H157" s="197"/>
      <c r="I157" s="205"/>
      <c r="J157" s="199" t="str">
        <f>IF(E157="","",IF(AND(E157=H157,G157&gt;=P157),"Error - No Enhancement",IF(AND(E157=H157,G157&lt;P157),"Acceptable",IF(F157&gt;N157,"Trading Down - Unacceptable Change",IF(F157=N157,"Error - No Enhancement",'B1 Baseline - FW'!G158&amp;" - "&amp;IFERROR(VLOOKUP(H157,'Z1 HAB CLASS'!$D$4:$E$45,2,FALSE),""))))))</f>
        <v/>
      </c>
      <c r="K157" s="99" t="str">
        <f>IF(E157="","",IF(AND(E157=H157, G157&gt;=P157), "Error - No Enhancement", IF(AND(E157=H157,G157&lt;P157), 'B1 Baseline - FW'!I158&amp;" - "&amp;'B3 Enhancement - FW'!O157, IF(F157&gt;N157, "Trading Down - Unacceptable Change", IF(AND(F157=N157, G157=P157), "Error - No Enhancement", IF(AND(F157=N157, G157&gt;P157), "Error - Cannot reduce condition", IF(AND(E157&lt;&gt;H157,F157&lt;N157),"Lower Distinctiveness Habitat"&amp;" - "&amp;O157, 'B1 Baseline - FW'!I158&amp;" - "&amp;'B3 Enhancement - FW'!O157)))))))</f>
        <v/>
      </c>
      <c r="L157" s="200" t="str">
        <f>IF(E157="","",'B1 Baseline - FW'!O158)</f>
        <v/>
      </c>
      <c r="M157" s="195" t="str">
        <f>IFERROR(VLOOKUP(H157,'Z1 HAB CLASS'!$D$4:$E$45,2,FALSE)," ")</f>
        <v xml:space="preserve"> </v>
      </c>
      <c r="N157" s="105" t="str">
        <f>IFERROR(VLOOKUP(M157,'Z1 HAB CLASS'!$L$3:$N$9,2,FALSE)," ")</f>
        <v xml:space="preserve"> </v>
      </c>
      <c r="O157" s="201"/>
      <c r="P157" s="196" t="str">
        <f>IFERROR(VLOOKUP(O157,'Z3 CONDITION VALUE'!$A$3:$B$5,2,FALSE)," ")</f>
        <v xml:space="preserve"> </v>
      </c>
      <c r="Q157" s="202" t="str">
        <f>IF(OR('B1 Baseline - FW'!E158="", 'B1 Baseline - FW'!O158=0),"",'B1 Baseline - FW'!I158&amp;"")</f>
        <v/>
      </c>
      <c r="R157" s="105" t="e">
        <f t="shared" ca="1" si="0"/>
        <v>#NAME?</v>
      </c>
      <c r="S157" s="99" t="e">
        <f t="shared" ca="1" si="1"/>
        <v>#NAME?</v>
      </c>
      <c r="T157" s="199" t="e">
        <f t="array" aca="1" ref="T157" ca="1">IF(OR(R157="",S157=""),"",INDEX('Z8 TARGET ENH'!$F$6:$EO$145,_xludf.XMATCH(R157,'Z8 TARGET ENH'!$B$6:$B$145),_xludf.XMATCH(S157,'Z8 TARGET ENH'!$F$2:$EO$2)))</f>
        <v>#NAME?</v>
      </c>
      <c r="U157" s="99" t="str">
        <f>IF(E157="","",VLOOKUP(H157,'Z8 TARGET ENH'!$FH$7:$FJ$38,2,FALSE))</f>
        <v/>
      </c>
      <c r="V157" s="202" t="str">
        <f>IF(E157="","",VLOOKUP(H157,'Z8 TARGET ENH'!$FH$7:$FJ$38,3,FALSE))</f>
        <v/>
      </c>
      <c r="W157" s="203" t="str">
        <f t="shared" si="2"/>
        <v/>
      </c>
      <c r="X157" s="204"/>
      <c r="Y157" s="72"/>
      <c r="Z157" s="72">
        <f t="shared" si="3"/>
        <v>0</v>
      </c>
      <c r="AA157" s="72"/>
      <c r="AB157" s="72"/>
      <c r="AC157" s="72"/>
      <c r="AD157" s="72"/>
      <c r="AE157" s="72"/>
      <c r="AF157" s="72"/>
      <c r="AG157" s="72"/>
      <c r="AH157" s="72"/>
      <c r="AI157" s="72"/>
      <c r="AJ157" s="72"/>
      <c r="AK157" s="72"/>
      <c r="AL157" s="72"/>
      <c r="AM157" s="72"/>
      <c r="AN157" s="72"/>
      <c r="AO157" s="72"/>
      <c r="AP157" s="72"/>
      <c r="AQ157" s="72"/>
      <c r="AR157" s="72"/>
      <c r="AS157" s="72"/>
      <c r="AT157" s="72"/>
    </row>
    <row r="158" spans="1:46" ht="30" customHeight="1" x14ac:dyDescent="0.2">
      <c r="A158" s="72"/>
      <c r="B158" s="72"/>
      <c r="C158" s="72"/>
      <c r="D158" s="194">
        <f>'A1 Baseline - Terrestrial'!D159</f>
        <v>152</v>
      </c>
      <c r="E158" s="85" t="str">
        <f>IF(OR('B1 Baseline - FW'!E159="",'B1 Baseline - FW'!O159=0), "",'B1 Baseline - FW'!E159)</f>
        <v/>
      </c>
      <c r="F158" s="195" t="str">
        <f>IF(E158="","",'B1 Baseline - FW'!H159)</f>
        <v/>
      </c>
      <c r="G158" s="196" t="str">
        <f>IF(E158="","",'B1 Baseline - FW'!J159)</f>
        <v/>
      </c>
      <c r="H158" s="197"/>
      <c r="I158" s="205"/>
      <c r="J158" s="199" t="str">
        <f>IF(E158="","",IF(AND(E158=H158,G158&gt;=P158),"Error - No Enhancement",IF(AND(E158=H158,G158&lt;P158),"Acceptable",IF(F158&gt;N158,"Trading Down - Unacceptable Change",IF(F158=N158,"Error - No Enhancement",'B1 Baseline - FW'!G159&amp;" - "&amp;IFERROR(VLOOKUP(H158,'Z1 HAB CLASS'!$D$4:$E$45,2,FALSE),""))))))</f>
        <v/>
      </c>
      <c r="K158" s="99" t="str">
        <f>IF(E158="","",IF(AND(E158=H158, G158&gt;=P158), "Error - No Enhancement", IF(AND(E158=H158,G158&lt;P158), 'B1 Baseline - FW'!I159&amp;" - "&amp;'B3 Enhancement - FW'!O158, IF(F158&gt;N158, "Trading Down - Unacceptable Change", IF(AND(F158=N158, G158=P158), "Error - No Enhancement", IF(AND(F158=N158, G158&gt;P158), "Error - Cannot reduce condition", IF(AND(E158&lt;&gt;H158,F158&lt;N158),"Lower Distinctiveness Habitat"&amp;" - "&amp;O158, 'B1 Baseline - FW'!I159&amp;" - "&amp;'B3 Enhancement - FW'!O158)))))))</f>
        <v/>
      </c>
      <c r="L158" s="200" t="str">
        <f>IF(E158="","",'B1 Baseline - FW'!O159)</f>
        <v/>
      </c>
      <c r="M158" s="195" t="str">
        <f>IFERROR(VLOOKUP(H158,'Z1 HAB CLASS'!$D$4:$E$45,2,FALSE)," ")</f>
        <v xml:space="preserve"> </v>
      </c>
      <c r="N158" s="105" t="str">
        <f>IFERROR(VLOOKUP(M158,'Z1 HAB CLASS'!$L$3:$N$9,2,FALSE)," ")</f>
        <v xml:space="preserve"> </v>
      </c>
      <c r="O158" s="201"/>
      <c r="P158" s="196" t="str">
        <f>IFERROR(VLOOKUP(O158,'Z3 CONDITION VALUE'!$A$3:$B$5,2,FALSE)," ")</f>
        <v xml:space="preserve"> </v>
      </c>
      <c r="Q158" s="202" t="str">
        <f>IF(OR('B1 Baseline - FW'!E159="", 'B1 Baseline - FW'!O159=0),"",'B1 Baseline - FW'!I159&amp;"")</f>
        <v/>
      </c>
      <c r="R158" s="105" t="e">
        <f t="shared" ca="1" si="0"/>
        <v>#NAME?</v>
      </c>
      <c r="S158" s="99" t="e">
        <f t="shared" ca="1" si="1"/>
        <v>#NAME?</v>
      </c>
      <c r="T158" s="199" t="e">
        <f t="array" aca="1" ref="T158" ca="1">IF(OR(R158="",S158=""),"",INDEX('Z8 TARGET ENH'!$F$6:$EO$145,_xludf.XMATCH(R158,'Z8 TARGET ENH'!$B$6:$B$145),_xludf.XMATCH(S158,'Z8 TARGET ENH'!$F$2:$EO$2)))</f>
        <v>#NAME?</v>
      </c>
      <c r="U158" s="99" t="str">
        <f>IF(E158="","",VLOOKUP(H158,'Z8 TARGET ENH'!$FH$7:$FJ$38,2,FALSE))</f>
        <v/>
      </c>
      <c r="V158" s="202" t="str">
        <f>IF(E158="","",VLOOKUP(H158,'Z8 TARGET ENH'!$FH$7:$FJ$38,3,FALSE))</f>
        <v/>
      </c>
      <c r="W158" s="203" t="str">
        <f t="shared" si="2"/>
        <v/>
      </c>
      <c r="X158" s="204"/>
      <c r="Y158" s="72"/>
      <c r="Z158" s="72">
        <f t="shared" si="3"/>
        <v>0</v>
      </c>
      <c r="AA158" s="72"/>
      <c r="AB158" s="72"/>
      <c r="AC158" s="72"/>
      <c r="AD158" s="72"/>
      <c r="AE158" s="72"/>
      <c r="AF158" s="72"/>
      <c r="AG158" s="72"/>
      <c r="AH158" s="72"/>
      <c r="AI158" s="72"/>
      <c r="AJ158" s="72"/>
      <c r="AK158" s="72"/>
      <c r="AL158" s="72"/>
      <c r="AM158" s="72"/>
      <c r="AN158" s="72"/>
      <c r="AO158" s="72"/>
      <c r="AP158" s="72"/>
      <c r="AQ158" s="72"/>
      <c r="AR158" s="72"/>
      <c r="AS158" s="72"/>
      <c r="AT158" s="72"/>
    </row>
    <row r="159" spans="1:46" ht="30" customHeight="1" x14ac:dyDescent="0.2">
      <c r="A159" s="72"/>
      <c r="B159" s="72"/>
      <c r="C159" s="72"/>
      <c r="D159" s="194">
        <f>'A1 Baseline - Terrestrial'!D160</f>
        <v>153</v>
      </c>
      <c r="E159" s="85" t="str">
        <f>IF(OR('B1 Baseline - FW'!E160="",'B1 Baseline - FW'!O160=0), "",'B1 Baseline - FW'!E160)</f>
        <v/>
      </c>
      <c r="F159" s="195" t="str">
        <f>IF(E159="","",'B1 Baseline - FW'!H160)</f>
        <v/>
      </c>
      <c r="G159" s="196" t="str">
        <f>IF(E159="","",'B1 Baseline - FW'!J160)</f>
        <v/>
      </c>
      <c r="H159" s="197"/>
      <c r="I159" s="205"/>
      <c r="J159" s="199" t="str">
        <f>IF(E159="","",IF(AND(E159=H159,G159&gt;=P159),"Error - No Enhancement",IF(AND(E159=H159,G159&lt;P159),"Acceptable",IF(F159&gt;N159,"Trading Down - Unacceptable Change",IF(F159=N159,"Error - No Enhancement",'B1 Baseline - FW'!G160&amp;" - "&amp;IFERROR(VLOOKUP(H159,'Z1 HAB CLASS'!$D$4:$E$45,2,FALSE),""))))))</f>
        <v/>
      </c>
      <c r="K159" s="99" t="str">
        <f>IF(E159="","",IF(AND(E159=H159, G159&gt;=P159), "Error - No Enhancement", IF(AND(E159=H159,G159&lt;P159), 'B1 Baseline - FW'!I160&amp;" - "&amp;'B3 Enhancement - FW'!O159, IF(F159&gt;N159, "Trading Down - Unacceptable Change", IF(AND(F159=N159, G159=P159), "Error - No Enhancement", IF(AND(F159=N159, G159&gt;P159), "Error - Cannot reduce condition", IF(AND(E159&lt;&gt;H159,F159&lt;N159),"Lower Distinctiveness Habitat"&amp;" - "&amp;O159, 'B1 Baseline - FW'!I160&amp;" - "&amp;'B3 Enhancement - FW'!O159)))))))</f>
        <v/>
      </c>
      <c r="L159" s="200" t="str">
        <f>IF(E159="","",'B1 Baseline - FW'!O160)</f>
        <v/>
      </c>
      <c r="M159" s="195" t="str">
        <f>IFERROR(VLOOKUP(H159,'Z1 HAB CLASS'!$D$4:$E$45,2,FALSE)," ")</f>
        <v xml:space="preserve"> </v>
      </c>
      <c r="N159" s="105" t="str">
        <f>IFERROR(VLOOKUP(M159,'Z1 HAB CLASS'!$L$3:$N$9,2,FALSE)," ")</f>
        <v xml:space="preserve"> </v>
      </c>
      <c r="O159" s="201"/>
      <c r="P159" s="196" t="str">
        <f>IFERROR(VLOOKUP(O159,'Z3 CONDITION VALUE'!$A$3:$B$5,2,FALSE)," ")</f>
        <v xml:space="preserve"> </v>
      </c>
      <c r="Q159" s="202" t="str">
        <f>IF(OR('B1 Baseline - FW'!E160="", 'B1 Baseline - FW'!O160=0),"",'B1 Baseline - FW'!I160&amp;"")</f>
        <v/>
      </c>
      <c r="R159" s="105" t="e">
        <f t="shared" ca="1" si="0"/>
        <v>#NAME?</v>
      </c>
      <c r="S159" s="99" t="e">
        <f t="shared" ca="1" si="1"/>
        <v>#NAME?</v>
      </c>
      <c r="T159" s="199" t="e">
        <f t="array" aca="1" ref="T159" ca="1">IF(OR(R159="",S159=""),"",INDEX('Z8 TARGET ENH'!$F$6:$EO$145,_xludf.XMATCH(R159,'Z8 TARGET ENH'!$B$6:$B$145),_xludf.XMATCH(S159,'Z8 TARGET ENH'!$F$2:$EO$2)))</f>
        <v>#NAME?</v>
      </c>
      <c r="U159" s="99" t="str">
        <f>IF(E159="","",VLOOKUP(H159,'Z8 TARGET ENH'!$FH$7:$FJ$38,2,FALSE))</f>
        <v/>
      </c>
      <c r="V159" s="202" t="str">
        <f>IF(E159="","",VLOOKUP(H159,'Z8 TARGET ENH'!$FH$7:$FJ$38,3,FALSE))</f>
        <v/>
      </c>
      <c r="W159" s="203" t="str">
        <f t="shared" si="2"/>
        <v/>
      </c>
      <c r="X159" s="204"/>
      <c r="Y159" s="72"/>
      <c r="Z159" s="72">
        <f t="shared" si="3"/>
        <v>0</v>
      </c>
      <c r="AA159" s="72"/>
      <c r="AB159" s="72"/>
      <c r="AC159" s="72"/>
      <c r="AD159" s="72"/>
      <c r="AE159" s="72"/>
      <c r="AF159" s="72"/>
      <c r="AG159" s="72"/>
      <c r="AH159" s="72"/>
      <c r="AI159" s="72"/>
      <c r="AJ159" s="72"/>
      <c r="AK159" s="72"/>
      <c r="AL159" s="72"/>
      <c r="AM159" s="72"/>
      <c r="AN159" s="72"/>
      <c r="AO159" s="72"/>
      <c r="AP159" s="72"/>
      <c r="AQ159" s="72"/>
      <c r="AR159" s="72"/>
      <c r="AS159" s="72"/>
      <c r="AT159" s="72"/>
    </row>
    <row r="160" spans="1:46" ht="30" customHeight="1" x14ac:dyDescent="0.2">
      <c r="A160" s="72"/>
      <c r="B160" s="72"/>
      <c r="C160" s="72"/>
      <c r="D160" s="194">
        <f>'A1 Baseline - Terrestrial'!D161</f>
        <v>154</v>
      </c>
      <c r="E160" s="85" t="str">
        <f>IF(OR('B1 Baseline - FW'!E161="",'B1 Baseline - FW'!O161=0), "",'B1 Baseline - FW'!E161)</f>
        <v/>
      </c>
      <c r="F160" s="195" t="str">
        <f>IF(E160="","",'B1 Baseline - FW'!H161)</f>
        <v/>
      </c>
      <c r="G160" s="196" t="str">
        <f>IF(E160="","",'B1 Baseline - FW'!J161)</f>
        <v/>
      </c>
      <c r="H160" s="197"/>
      <c r="I160" s="205"/>
      <c r="J160" s="199" t="str">
        <f>IF(E160="","",IF(AND(E160=H160,G160&gt;=P160),"Error - No Enhancement",IF(AND(E160=H160,G160&lt;P160),"Acceptable",IF(F160&gt;N160,"Trading Down - Unacceptable Change",IF(F160=N160,"Error - No Enhancement",'B1 Baseline - FW'!G161&amp;" - "&amp;IFERROR(VLOOKUP(H160,'Z1 HAB CLASS'!$D$4:$E$45,2,FALSE),""))))))</f>
        <v/>
      </c>
      <c r="K160" s="99" t="str">
        <f>IF(E160="","",IF(AND(E160=H160, G160&gt;=P160), "Error - No Enhancement", IF(AND(E160=H160,G160&lt;P160), 'B1 Baseline - FW'!I161&amp;" - "&amp;'B3 Enhancement - FW'!O160, IF(F160&gt;N160, "Trading Down - Unacceptable Change", IF(AND(F160=N160, G160=P160), "Error - No Enhancement", IF(AND(F160=N160, G160&gt;P160), "Error - Cannot reduce condition", IF(AND(E160&lt;&gt;H160,F160&lt;N160),"Lower Distinctiveness Habitat"&amp;" - "&amp;O160, 'B1 Baseline - FW'!I161&amp;" - "&amp;'B3 Enhancement - FW'!O160)))))))</f>
        <v/>
      </c>
      <c r="L160" s="200" t="str">
        <f>IF(E160="","",'B1 Baseline - FW'!O161)</f>
        <v/>
      </c>
      <c r="M160" s="195" t="str">
        <f>IFERROR(VLOOKUP(H160,'Z1 HAB CLASS'!$D$4:$E$45,2,FALSE)," ")</f>
        <v xml:space="preserve"> </v>
      </c>
      <c r="N160" s="105" t="str">
        <f>IFERROR(VLOOKUP(M160,'Z1 HAB CLASS'!$L$3:$N$9,2,FALSE)," ")</f>
        <v xml:space="preserve"> </v>
      </c>
      <c r="O160" s="201"/>
      <c r="P160" s="196" t="str">
        <f>IFERROR(VLOOKUP(O160,'Z3 CONDITION VALUE'!$A$3:$B$5,2,FALSE)," ")</f>
        <v xml:space="preserve"> </v>
      </c>
      <c r="Q160" s="202" t="str">
        <f>IF(OR('B1 Baseline - FW'!E161="", 'B1 Baseline - FW'!O161=0),"",'B1 Baseline - FW'!I161&amp;"")</f>
        <v/>
      </c>
      <c r="R160" s="105" t="e">
        <f t="shared" ca="1" si="0"/>
        <v>#NAME?</v>
      </c>
      <c r="S160" s="99" t="e">
        <f t="shared" ca="1" si="1"/>
        <v>#NAME?</v>
      </c>
      <c r="T160" s="199" t="e">
        <f t="array" aca="1" ref="T160" ca="1">IF(OR(R160="",S160=""),"",INDEX('Z8 TARGET ENH'!$F$6:$EO$145,_xludf.XMATCH(R160,'Z8 TARGET ENH'!$B$6:$B$145),_xludf.XMATCH(S160,'Z8 TARGET ENH'!$F$2:$EO$2)))</f>
        <v>#NAME?</v>
      </c>
      <c r="U160" s="99" t="str">
        <f>IF(E160="","",VLOOKUP(H160,'Z8 TARGET ENH'!$FH$7:$FJ$38,2,FALSE))</f>
        <v/>
      </c>
      <c r="V160" s="202" t="str">
        <f>IF(E160="","",VLOOKUP(H160,'Z8 TARGET ENH'!$FH$7:$FJ$38,3,FALSE))</f>
        <v/>
      </c>
      <c r="W160" s="203" t="str">
        <f t="shared" si="2"/>
        <v/>
      </c>
      <c r="X160" s="204"/>
      <c r="Y160" s="72"/>
      <c r="Z160" s="72">
        <f t="shared" si="3"/>
        <v>0</v>
      </c>
      <c r="AA160" s="72"/>
      <c r="AB160" s="72"/>
      <c r="AC160" s="72"/>
      <c r="AD160" s="72"/>
      <c r="AE160" s="72"/>
      <c r="AF160" s="72"/>
      <c r="AG160" s="72"/>
      <c r="AH160" s="72"/>
      <c r="AI160" s="72"/>
      <c r="AJ160" s="72"/>
      <c r="AK160" s="72"/>
      <c r="AL160" s="72"/>
      <c r="AM160" s="72"/>
      <c r="AN160" s="72"/>
      <c r="AO160" s="72"/>
      <c r="AP160" s="72"/>
      <c r="AQ160" s="72"/>
      <c r="AR160" s="72"/>
      <c r="AS160" s="72"/>
      <c r="AT160" s="72"/>
    </row>
    <row r="161" spans="1:46" ht="30" customHeight="1" x14ac:dyDescent="0.2">
      <c r="A161" s="72"/>
      <c r="B161" s="72"/>
      <c r="C161" s="72"/>
      <c r="D161" s="194">
        <f>'A1 Baseline - Terrestrial'!D162</f>
        <v>155</v>
      </c>
      <c r="E161" s="85" t="str">
        <f>IF(OR('B1 Baseline - FW'!E162="",'B1 Baseline - FW'!O162=0), "",'B1 Baseline - FW'!E162)</f>
        <v/>
      </c>
      <c r="F161" s="195" t="str">
        <f>IF(E161="","",'B1 Baseline - FW'!H162)</f>
        <v/>
      </c>
      <c r="G161" s="196" t="str">
        <f>IF(E161="","",'B1 Baseline - FW'!J162)</f>
        <v/>
      </c>
      <c r="H161" s="197"/>
      <c r="I161" s="205"/>
      <c r="J161" s="199" t="str">
        <f>IF(E161="","",IF(AND(E161=H161,G161&gt;=P161),"Error - No Enhancement",IF(AND(E161=H161,G161&lt;P161),"Acceptable",IF(F161&gt;N161,"Trading Down - Unacceptable Change",IF(F161=N161,"Error - No Enhancement",'B1 Baseline - FW'!G162&amp;" - "&amp;IFERROR(VLOOKUP(H161,'Z1 HAB CLASS'!$D$4:$E$45,2,FALSE),""))))))</f>
        <v/>
      </c>
      <c r="K161" s="99" t="str">
        <f>IF(E161="","",IF(AND(E161=H161, G161&gt;=P161), "Error - No Enhancement", IF(AND(E161=H161,G161&lt;P161), 'B1 Baseline - FW'!I162&amp;" - "&amp;'B3 Enhancement - FW'!O161, IF(F161&gt;N161, "Trading Down - Unacceptable Change", IF(AND(F161=N161, G161=P161), "Error - No Enhancement", IF(AND(F161=N161, G161&gt;P161), "Error - Cannot reduce condition", IF(AND(E161&lt;&gt;H161,F161&lt;N161),"Lower Distinctiveness Habitat"&amp;" - "&amp;O161, 'B1 Baseline - FW'!I162&amp;" - "&amp;'B3 Enhancement - FW'!O161)))))))</f>
        <v/>
      </c>
      <c r="L161" s="200" t="str">
        <f>IF(E161="","",'B1 Baseline - FW'!O162)</f>
        <v/>
      </c>
      <c r="M161" s="195" t="str">
        <f>IFERROR(VLOOKUP(H161,'Z1 HAB CLASS'!$D$4:$E$45,2,FALSE)," ")</f>
        <v xml:space="preserve"> </v>
      </c>
      <c r="N161" s="105" t="str">
        <f>IFERROR(VLOOKUP(M161,'Z1 HAB CLASS'!$L$3:$N$9,2,FALSE)," ")</f>
        <v xml:space="preserve"> </v>
      </c>
      <c r="O161" s="201"/>
      <c r="P161" s="196" t="str">
        <f>IFERROR(VLOOKUP(O161,'Z3 CONDITION VALUE'!$A$3:$B$5,2,FALSE)," ")</f>
        <v xml:space="preserve"> </v>
      </c>
      <c r="Q161" s="202" t="str">
        <f>IF(OR('B1 Baseline - FW'!E162="", 'B1 Baseline - FW'!O162=0),"",'B1 Baseline - FW'!I162&amp;"")</f>
        <v/>
      </c>
      <c r="R161" s="105" t="e">
        <f t="shared" ca="1" si="0"/>
        <v>#NAME?</v>
      </c>
      <c r="S161" s="99" t="e">
        <f t="shared" ca="1" si="1"/>
        <v>#NAME?</v>
      </c>
      <c r="T161" s="199" t="e">
        <f t="array" aca="1" ref="T161" ca="1">IF(OR(R161="",S161=""),"",INDEX('Z8 TARGET ENH'!$F$6:$EO$145,_xludf.XMATCH(R161,'Z8 TARGET ENH'!$B$6:$B$145),_xludf.XMATCH(S161,'Z8 TARGET ENH'!$F$2:$EO$2)))</f>
        <v>#NAME?</v>
      </c>
      <c r="U161" s="99" t="str">
        <f>IF(E161="","",VLOOKUP(H161,'Z8 TARGET ENH'!$FH$7:$FJ$38,2,FALSE))</f>
        <v/>
      </c>
      <c r="V161" s="202" t="str">
        <f>IF(E161="","",VLOOKUP(H161,'Z8 TARGET ENH'!$FH$7:$FJ$38,3,FALSE))</f>
        <v/>
      </c>
      <c r="W161" s="203" t="str">
        <f t="shared" si="2"/>
        <v/>
      </c>
      <c r="X161" s="204"/>
      <c r="Y161" s="72"/>
      <c r="Z161" s="72">
        <f t="shared" si="3"/>
        <v>0</v>
      </c>
      <c r="AA161" s="72"/>
      <c r="AB161" s="72"/>
      <c r="AC161" s="72"/>
      <c r="AD161" s="72"/>
      <c r="AE161" s="72"/>
      <c r="AF161" s="72"/>
      <c r="AG161" s="72"/>
      <c r="AH161" s="72"/>
      <c r="AI161" s="72"/>
      <c r="AJ161" s="72"/>
      <c r="AK161" s="72"/>
      <c r="AL161" s="72"/>
      <c r="AM161" s="72"/>
      <c r="AN161" s="72"/>
      <c r="AO161" s="72"/>
      <c r="AP161" s="72"/>
      <c r="AQ161" s="72"/>
      <c r="AR161" s="72"/>
      <c r="AS161" s="72"/>
      <c r="AT161" s="72"/>
    </row>
    <row r="162" spans="1:46" ht="30" customHeight="1" x14ac:dyDescent="0.2">
      <c r="A162" s="72"/>
      <c r="B162" s="72"/>
      <c r="C162" s="72"/>
      <c r="D162" s="194">
        <f>'A1 Baseline - Terrestrial'!D163</f>
        <v>156</v>
      </c>
      <c r="E162" s="85" t="str">
        <f>IF(OR('B1 Baseline - FW'!E163="",'B1 Baseline - FW'!O163=0), "",'B1 Baseline - FW'!E163)</f>
        <v/>
      </c>
      <c r="F162" s="195" t="str">
        <f>IF(E162="","",'B1 Baseline - FW'!H163)</f>
        <v/>
      </c>
      <c r="G162" s="196" t="str">
        <f>IF(E162="","",'B1 Baseline - FW'!J163)</f>
        <v/>
      </c>
      <c r="H162" s="197"/>
      <c r="I162" s="205"/>
      <c r="J162" s="199" t="str">
        <f>IF(E162="","",IF(AND(E162=H162,G162&gt;=P162),"Error - No Enhancement",IF(AND(E162=H162,G162&lt;P162),"Acceptable",IF(F162&gt;N162,"Trading Down - Unacceptable Change",IF(F162=N162,"Error - No Enhancement",'B1 Baseline - FW'!G163&amp;" - "&amp;IFERROR(VLOOKUP(H162,'Z1 HAB CLASS'!$D$4:$E$45,2,FALSE),""))))))</f>
        <v/>
      </c>
      <c r="K162" s="99" t="str">
        <f>IF(E162="","",IF(AND(E162=H162, G162&gt;=P162), "Error - No Enhancement", IF(AND(E162=H162,G162&lt;P162), 'B1 Baseline - FW'!I163&amp;" - "&amp;'B3 Enhancement - FW'!O162, IF(F162&gt;N162, "Trading Down - Unacceptable Change", IF(AND(F162=N162, G162=P162), "Error - No Enhancement", IF(AND(F162=N162, G162&gt;P162), "Error - Cannot reduce condition", IF(AND(E162&lt;&gt;H162,F162&lt;N162),"Lower Distinctiveness Habitat"&amp;" - "&amp;O162, 'B1 Baseline - FW'!I163&amp;" - "&amp;'B3 Enhancement - FW'!O162)))))))</f>
        <v/>
      </c>
      <c r="L162" s="200" t="str">
        <f>IF(E162="","",'B1 Baseline - FW'!O163)</f>
        <v/>
      </c>
      <c r="M162" s="195" t="str">
        <f>IFERROR(VLOOKUP(H162,'Z1 HAB CLASS'!$D$4:$E$45,2,FALSE)," ")</f>
        <v xml:space="preserve"> </v>
      </c>
      <c r="N162" s="105" t="str">
        <f>IFERROR(VLOOKUP(M162,'Z1 HAB CLASS'!$L$3:$N$9,2,FALSE)," ")</f>
        <v xml:space="preserve"> </v>
      </c>
      <c r="O162" s="201"/>
      <c r="P162" s="196" t="str">
        <f>IFERROR(VLOOKUP(O162,'Z3 CONDITION VALUE'!$A$3:$B$5,2,FALSE)," ")</f>
        <v xml:space="preserve"> </v>
      </c>
      <c r="Q162" s="202" t="str">
        <f>IF(OR('B1 Baseline - FW'!E163="", 'B1 Baseline - FW'!O163=0),"",'B1 Baseline - FW'!I163&amp;"")</f>
        <v/>
      </c>
      <c r="R162" s="105" t="e">
        <f t="shared" ca="1" si="0"/>
        <v>#NAME?</v>
      </c>
      <c r="S162" s="99" t="e">
        <f t="shared" ca="1" si="1"/>
        <v>#NAME?</v>
      </c>
      <c r="T162" s="199" t="e">
        <f t="array" aca="1" ref="T162" ca="1">IF(OR(R162="",S162=""),"",INDEX('Z8 TARGET ENH'!$F$6:$EO$145,_xludf.XMATCH(R162,'Z8 TARGET ENH'!$B$6:$B$145),_xludf.XMATCH(S162,'Z8 TARGET ENH'!$F$2:$EO$2)))</f>
        <v>#NAME?</v>
      </c>
      <c r="U162" s="99" t="str">
        <f>IF(E162="","",VLOOKUP(H162,'Z8 TARGET ENH'!$FH$7:$FJ$38,2,FALSE))</f>
        <v/>
      </c>
      <c r="V162" s="202" t="str">
        <f>IF(E162="","",VLOOKUP(H162,'Z8 TARGET ENH'!$FH$7:$FJ$38,3,FALSE))</f>
        <v/>
      </c>
      <c r="W162" s="203" t="str">
        <f t="shared" si="2"/>
        <v/>
      </c>
      <c r="X162" s="204"/>
      <c r="Y162" s="72"/>
      <c r="Z162" s="72">
        <f t="shared" si="3"/>
        <v>0</v>
      </c>
      <c r="AA162" s="72"/>
      <c r="AB162" s="72"/>
      <c r="AC162" s="72"/>
      <c r="AD162" s="72"/>
      <c r="AE162" s="72"/>
      <c r="AF162" s="72"/>
      <c r="AG162" s="72"/>
      <c r="AH162" s="72"/>
      <c r="AI162" s="72"/>
      <c r="AJ162" s="72"/>
      <c r="AK162" s="72"/>
      <c r="AL162" s="72"/>
      <c r="AM162" s="72"/>
      <c r="AN162" s="72"/>
      <c r="AO162" s="72"/>
      <c r="AP162" s="72"/>
      <c r="AQ162" s="72"/>
      <c r="AR162" s="72"/>
      <c r="AS162" s="72"/>
      <c r="AT162" s="72"/>
    </row>
    <row r="163" spans="1:46" ht="30" customHeight="1" x14ac:dyDescent="0.2">
      <c r="A163" s="72"/>
      <c r="B163" s="72"/>
      <c r="C163" s="72"/>
      <c r="D163" s="194">
        <f>'A1 Baseline - Terrestrial'!D164</f>
        <v>157</v>
      </c>
      <c r="E163" s="85" t="str">
        <f>IF(OR('B1 Baseline - FW'!E164="",'B1 Baseline - FW'!O164=0), "",'B1 Baseline - FW'!E164)</f>
        <v/>
      </c>
      <c r="F163" s="195" t="str">
        <f>IF(E163="","",'B1 Baseline - FW'!H164)</f>
        <v/>
      </c>
      <c r="G163" s="196" t="str">
        <f>IF(E163="","",'B1 Baseline - FW'!J164)</f>
        <v/>
      </c>
      <c r="H163" s="197"/>
      <c r="I163" s="205"/>
      <c r="J163" s="199" t="str">
        <f>IF(E163="","",IF(AND(E163=H163,G163&gt;=P163),"Error - No Enhancement",IF(AND(E163=H163,G163&lt;P163),"Acceptable",IF(F163&gt;N163,"Trading Down - Unacceptable Change",IF(F163=N163,"Error - No Enhancement",'B1 Baseline - FW'!G164&amp;" - "&amp;IFERROR(VLOOKUP(H163,'Z1 HAB CLASS'!$D$4:$E$45,2,FALSE),""))))))</f>
        <v/>
      </c>
      <c r="K163" s="99" t="str">
        <f>IF(E163="","",IF(AND(E163=H163, G163&gt;=P163), "Error - No Enhancement", IF(AND(E163=H163,G163&lt;P163), 'B1 Baseline - FW'!I164&amp;" - "&amp;'B3 Enhancement - FW'!O163, IF(F163&gt;N163, "Trading Down - Unacceptable Change", IF(AND(F163=N163, G163=P163), "Error - No Enhancement", IF(AND(F163=N163, G163&gt;P163), "Error - Cannot reduce condition", IF(AND(E163&lt;&gt;H163,F163&lt;N163),"Lower Distinctiveness Habitat"&amp;" - "&amp;O163, 'B1 Baseline - FW'!I164&amp;" - "&amp;'B3 Enhancement - FW'!O163)))))))</f>
        <v/>
      </c>
      <c r="L163" s="200" t="str">
        <f>IF(E163="","",'B1 Baseline - FW'!O164)</f>
        <v/>
      </c>
      <c r="M163" s="195" t="str">
        <f>IFERROR(VLOOKUP(H163,'Z1 HAB CLASS'!$D$4:$E$45,2,FALSE)," ")</f>
        <v xml:space="preserve"> </v>
      </c>
      <c r="N163" s="105" t="str">
        <f>IFERROR(VLOOKUP(M163,'Z1 HAB CLASS'!$L$3:$N$9,2,FALSE)," ")</f>
        <v xml:space="preserve"> </v>
      </c>
      <c r="O163" s="201"/>
      <c r="P163" s="196" t="str">
        <f>IFERROR(VLOOKUP(O163,'Z3 CONDITION VALUE'!$A$3:$B$5,2,FALSE)," ")</f>
        <v xml:space="preserve"> </v>
      </c>
      <c r="Q163" s="202" t="str">
        <f>IF(OR('B1 Baseline - FW'!E164="", 'B1 Baseline - FW'!O164=0),"",'B1 Baseline - FW'!I164&amp;"")</f>
        <v/>
      </c>
      <c r="R163" s="105" t="e">
        <f t="shared" ca="1" si="0"/>
        <v>#NAME?</v>
      </c>
      <c r="S163" s="99" t="e">
        <f t="shared" ca="1" si="1"/>
        <v>#NAME?</v>
      </c>
      <c r="T163" s="199" t="e">
        <f t="array" aca="1" ref="T163" ca="1">IF(OR(R163="",S163=""),"",INDEX('Z8 TARGET ENH'!$F$6:$EO$145,_xludf.XMATCH(R163,'Z8 TARGET ENH'!$B$6:$B$145),_xludf.XMATCH(S163,'Z8 TARGET ENH'!$F$2:$EO$2)))</f>
        <v>#NAME?</v>
      </c>
      <c r="U163" s="99" t="str">
        <f>IF(E163="","",VLOOKUP(H163,'Z8 TARGET ENH'!$FH$7:$FJ$38,2,FALSE))</f>
        <v/>
      </c>
      <c r="V163" s="202" t="str">
        <f>IF(E163="","",VLOOKUP(H163,'Z8 TARGET ENH'!$FH$7:$FJ$38,3,FALSE))</f>
        <v/>
      </c>
      <c r="W163" s="203" t="str">
        <f t="shared" si="2"/>
        <v/>
      </c>
      <c r="X163" s="204"/>
      <c r="Y163" s="72"/>
      <c r="Z163" s="72">
        <f t="shared" si="3"/>
        <v>0</v>
      </c>
      <c r="AA163" s="72"/>
      <c r="AB163" s="72"/>
      <c r="AC163" s="72"/>
      <c r="AD163" s="72"/>
      <c r="AE163" s="72"/>
      <c r="AF163" s="72"/>
      <c r="AG163" s="72"/>
      <c r="AH163" s="72"/>
      <c r="AI163" s="72"/>
      <c r="AJ163" s="72"/>
      <c r="AK163" s="72"/>
      <c r="AL163" s="72"/>
      <c r="AM163" s="72"/>
      <c r="AN163" s="72"/>
      <c r="AO163" s="72"/>
      <c r="AP163" s="72"/>
      <c r="AQ163" s="72"/>
      <c r="AR163" s="72"/>
      <c r="AS163" s="72"/>
      <c r="AT163" s="72"/>
    </row>
    <row r="164" spans="1:46" ht="30" customHeight="1" x14ac:dyDescent="0.2">
      <c r="A164" s="72"/>
      <c r="B164" s="72"/>
      <c r="C164" s="72"/>
      <c r="D164" s="194">
        <f>'A1 Baseline - Terrestrial'!D165</f>
        <v>158</v>
      </c>
      <c r="E164" s="85" t="str">
        <f>IF(OR('B1 Baseline - FW'!E165="",'B1 Baseline - FW'!O165=0), "",'B1 Baseline - FW'!E165)</f>
        <v/>
      </c>
      <c r="F164" s="195" t="str">
        <f>IF(E164="","",'B1 Baseline - FW'!H165)</f>
        <v/>
      </c>
      <c r="G164" s="196" t="str">
        <f>IF(E164="","",'B1 Baseline - FW'!J165)</f>
        <v/>
      </c>
      <c r="H164" s="197"/>
      <c r="I164" s="205"/>
      <c r="J164" s="199" t="str">
        <f>IF(E164="","",IF(AND(E164=H164,G164&gt;=P164),"Error - No Enhancement",IF(AND(E164=H164,G164&lt;P164),"Acceptable",IF(F164&gt;N164,"Trading Down - Unacceptable Change",IF(F164=N164,"Error - No Enhancement",'B1 Baseline - FW'!G165&amp;" - "&amp;IFERROR(VLOOKUP(H164,'Z1 HAB CLASS'!$D$4:$E$45,2,FALSE),""))))))</f>
        <v/>
      </c>
      <c r="K164" s="99" t="str">
        <f>IF(E164="","",IF(AND(E164=H164, G164&gt;=P164), "Error - No Enhancement", IF(AND(E164=H164,G164&lt;P164), 'B1 Baseline - FW'!I165&amp;" - "&amp;'B3 Enhancement - FW'!O164, IF(F164&gt;N164, "Trading Down - Unacceptable Change", IF(AND(F164=N164, G164=P164), "Error - No Enhancement", IF(AND(F164=N164, G164&gt;P164), "Error - Cannot reduce condition", IF(AND(E164&lt;&gt;H164,F164&lt;N164),"Lower Distinctiveness Habitat"&amp;" - "&amp;O164, 'B1 Baseline - FW'!I165&amp;" - "&amp;'B3 Enhancement - FW'!O164)))))))</f>
        <v/>
      </c>
      <c r="L164" s="200" t="str">
        <f>IF(E164="","",'B1 Baseline - FW'!O165)</f>
        <v/>
      </c>
      <c r="M164" s="195" t="str">
        <f>IFERROR(VLOOKUP(H164,'Z1 HAB CLASS'!$D$4:$E$45,2,FALSE)," ")</f>
        <v xml:space="preserve"> </v>
      </c>
      <c r="N164" s="105" t="str">
        <f>IFERROR(VLOOKUP(M164,'Z1 HAB CLASS'!$L$3:$N$9,2,FALSE)," ")</f>
        <v xml:space="preserve"> </v>
      </c>
      <c r="O164" s="201"/>
      <c r="P164" s="196" t="str">
        <f>IFERROR(VLOOKUP(O164,'Z3 CONDITION VALUE'!$A$3:$B$5,2,FALSE)," ")</f>
        <v xml:space="preserve"> </v>
      </c>
      <c r="Q164" s="202" t="str">
        <f>IF(OR('B1 Baseline - FW'!E165="", 'B1 Baseline - FW'!O165=0),"",'B1 Baseline - FW'!I165&amp;"")</f>
        <v/>
      </c>
      <c r="R164" s="105" t="e">
        <f t="shared" ca="1" si="0"/>
        <v>#NAME?</v>
      </c>
      <c r="S164" s="99" t="e">
        <f t="shared" ca="1" si="1"/>
        <v>#NAME?</v>
      </c>
      <c r="T164" s="199" t="e">
        <f t="array" aca="1" ref="T164" ca="1">IF(OR(R164="",S164=""),"",INDEX('Z8 TARGET ENH'!$F$6:$EO$145,_xludf.XMATCH(R164,'Z8 TARGET ENH'!$B$6:$B$145),_xludf.XMATCH(S164,'Z8 TARGET ENH'!$F$2:$EO$2)))</f>
        <v>#NAME?</v>
      </c>
      <c r="U164" s="99" t="str">
        <f>IF(E164="","",VLOOKUP(H164,'Z8 TARGET ENH'!$FH$7:$FJ$38,2,FALSE))</f>
        <v/>
      </c>
      <c r="V164" s="202" t="str">
        <f>IF(E164="","",VLOOKUP(H164,'Z8 TARGET ENH'!$FH$7:$FJ$38,3,FALSE))</f>
        <v/>
      </c>
      <c r="W164" s="203" t="str">
        <f t="shared" si="2"/>
        <v/>
      </c>
      <c r="X164" s="204"/>
      <c r="Y164" s="72"/>
      <c r="Z164" s="72">
        <f t="shared" si="3"/>
        <v>0</v>
      </c>
      <c r="AA164" s="72"/>
      <c r="AB164" s="72"/>
      <c r="AC164" s="72"/>
      <c r="AD164" s="72"/>
      <c r="AE164" s="72"/>
      <c r="AF164" s="72"/>
      <c r="AG164" s="72"/>
      <c r="AH164" s="72"/>
      <c r="AI164" s="72"/>
      <c r="AJ164" s="72"/>
      <c r="AK164" s="72"/>
      <c r="AL164" s="72"/>
      <c r="AM164" s="72"/>
      <c r="AN164" s="72"/>
      <c r="AO164" s="72"/>
      <c r="AP164" s="72"/>
      <c r="AQ164" s="72"/>
      <c r="AR164" s="72"/>
      <c r="AS164" s="72"/>
      <c r="AT164" s="72"/>
    </row>
    <row r="165" spans="1:46" ht="30" customHeight="1" x14ac:dyDescent="0.2">
      <c r="A165" s="72"/>
      <c r="B165" s="72"/>
      <c r="C165" s="72"/>
      <c r="D165" s="194">
        <f>'A1 Baseline - Terrestrial'!D166</f>
        <v>159</v>
      </c>
      <c r="E165" s="85" t="str">
        <f>IF(OR('B1 Baseline - FW'!E166="",'B1 Baseline - FW'!O166=0), "",'B1 Baseline - FW'!E166)</f>
        <v/>
      </c>
      <c r="F165" s="195" t="str">
        <f>IF(E165="","",'B1 Baseline - FW'!H166)</f>
        <v/>
      </c>
      <c r="G165" s="196" t="str">
        <f>IF(E165="","",'B1 Baseline - FW'!J166)</f>
        <v/>
      </c>
      <c r="H165" s="197"/>
      <c r="I165" s="205"/>
      <c r="J165" s="199" t="str">
        <f>IF(E165="","",IF(AND(E165=H165,G165&gt;=P165),"Error - No Enhancement",IF(AND(E165=H165,G165&lt;P165),"Acceptable",IF(F165&gt;N165,"Trading Down - Unacceptable Change",IF(F165=N165,"Error - No Enhancement",'B1 Baseline - FW'!G166&amp;" - "&amp;IFERROR(VLOOKUP(H165,'Z1 HAB CLASS'!$D$4:$E$45,2,FALSE),""))))))</f>
        <v/>
      </c>
      <c r="K165" s="99" t="str">
        <f>IF(E165="","",IF(AND(E165=H165, G165&gt;=P165), "Error - No Enhancement", IF(AND(E165=H165,G165&lt;P165), 'B1 Baseline - FW'!I166&amp;" - "&amp;'B3 Enhancement - FW'!O165, IF(F165&gt;N165, "Trading Down - Unacceptable Change", IF(AND(F165=N165, G165=P165), "Error - No Enhancement", IF(AND(F165=N165, G165&gt;P165), "Error - Cannot reduce condition", IF(AND(E165&lt;&gt;H165,F165&lt;N165),"Lower Distinctiveness Habitat"&amp;" - "&amp;O165, 'B1 Baseline - FW'!I166&amp;" - "&amp;'B3 Enhancement - FW'!O165)))))))</f>
        <v/>
      </c>
      <c r="L165" s="200" t="str">
        <f>IF(E165="","",'B1 Baseline - FW'!O166)</f>
        <v/>
      </c>
      <c r="M165" s="195" t="str">
        <f>IFERROR(VLOOKUP(H165,'Z1 HAB CLASS'!$D$4:$E$45,2,FALSE)," ")</f>
        <v xml:space="preserve"> </v>
      </c>
      <c r="N165" s="105" t="str">
        <f>IFERROR(VLOOKUP(M165,'Z1 HAB CLASS'!$L$3:$N$9,2,FALSE)," ")</f>
        <v xml:space="preserve"> </v>
      </c>
      <c r="O165" s="201"/>
      <c r="P165" s="196" t="str">
        <f>IFERROR(VLOOKUP(O165,'Z3 CONDITION VALUE'!$A$3:$B$5,2,FALSE)," ")</f>
        <v xml:space="preserve"> </v>
      </c>
      <c r="Q165" s="202" t="str">
        <f>IF(OR('B1 Baseline - FW'!E166="", 'B1 Baseline - FW'!O166=0),"",'B1 Baseline - FW'!I166&amp;"")</f>
        <v/>
      </c>
      <c r="R165" s="105" t="e">
        <f t="shared" ca="1" si="0"/>
        <v>#NAME?</v>
      </c>
      <c r="S165" s="99" t="e">
        <f t="shared" ca="1" si="1"/>
        <v>#NAME?</v>
      </c>
      <c r="T165" s="199" t="e">
        <f t="array" aca="1" ref="T165" ca="1">IF(OR(R165="",S165=""),"",INDEX('Z8 TARGET ENH'!$F$6:$EO$145,_xludf.XMATCH(R165,'Z8 TARGET ENH'!$B$6:$B$145),_xludf.XMATCH(S165,'Z8 TARGET ENH'!$F$2:$EO$2)))</f>
        <v>#NAME?</v>
      </c>
      <c r="U165" s="99" t="str">
        <f>IF(E165="","",VLOOKUP(H165,'Z8 TARGET ENH'!$FH$7:$FJ$38,2,FALSE))</f>
        <v/>
      </c>
      <c r="V165" s="202" t="str">
        <f>IF(E165="","",VLOOKUP(H165,'Z8 TARGET ENH'!$FH$7:$FJ$38,3,FALSE))</f>
        <v/>
      </c>
      <c r="W165" s="203" t="str">
        <f t="shared" si="2"/>
        <v/>
      </c>
      <c r="X165" s="204"/>
      <c r="Y165" s="72"/>
      <c r="Z165" s="72">
        <f t="shared" si="3"/>
        <v>0</v>
      </c>
      <c r="AA165" s="72"/>
      <c r="AB165" s="72"/>
      <c r="AC165" s="72"/>
      <c r="AD165" s="72"/>
      <c r="AE165" s="72"/>
      <c r="AF165" s="72"/>
      <c r="AG165" s="72"/>
      <c r="AH165" s="72"/>
      <c r="AI165" s="72"/>
      <c r="AJ165" s="72"/>
      <c r="AK165" s="72"/>
      <c r="AL165" s="72"/>
      <c r="AM165" s="72"/>
      <c r="AN165" s="72"/>
      <c r="AO165" s="72"/>
      <c r="AP165" s="72"/>
      <c r="AQ165" s="72"/>
      <c r="AR165" s="72"/>
      <c r="AS165" s="72"/>
      <c r="AT165" s="72"/>
    </row>
    <row r="166" spans="1:46" ht="30" customHeight="1" x14ac:dyDescent="0.2">
      <c r="A166" s="72"/>
      <c r="B166" s="72"/>
      <c r="C166" s="72"/>
      <c r="D166" s="194">
        <f>'A1 Baseline - Terrestrial'!D167</f>
        <v>160</v>
      </c>
      <c r="E166" s="85" t="str">
        <f>IF(OR('B1 Baseline - FW'!E167="",'B1 Baseline - FW'!O167=0), "",'B1 Baseline - FW'!E167)</f>
        <v/>
      </c>
      <c r="F166" s="195" t="str">
        <f>IF(E166="","",'B1 Baseline - FW'!H167)</f>
        <v/>
      </c>
      <c r="G166" s="196" t="str">
        <f>IF(E166="","",'B1 Baseline - FW'!J167)</f>
        <v/>
      </c>
      <c r="H166" s="197"/>
      <c r="I166" s="205"/>
      <c r="J166" s="199" t="str">
        <f>IF(E166="","",IF(AND(E166=H166,G166&gt;=P166),"Error - No Enhancement",IF(AND(E166=H166,G166&lt;P166),"Acceptable",IF(F166&gt;N166,"Trading Down - Unacceptable Change",IF(F166=N166,"Error - No Enhancement",'B1 Baseline - FW'!G167&amp;" - "&amp;IFERROR(VLOOKUP(H166,'Z1 HAB CLASS'!$D$4:$E$45,2,FALSE),""))))))</f>
        <v/>
      </c>
      <c r="K166" s="99" t="str">
        <f>IF(E166="","",IF(AND(E166=H166, G166&gt;=P166), "Error - No Enhancement", IF(AND(E166=H166,G166&lt;P166), 'B1 Baseline - FW'!I167&amp;" - "&amp;'B3 Enhancement - FW'!O166, IF(F166&gt;N166, "Trading Down - Unacceptable Change", IF(AND(F166=N166, G166=P166), "Error - No Enhancement", IF(AND(F166=N166, G166&gt;P166), "Error - Cannot reduce condition", IF(AND(E166&lt;&gt;H166,F166&lt;N166),"Lower Distinctiveness Habitat"&amp;" - "&amp;O166, 'B1 Baseline - FW'!I167&amp;" - "&amp;'B3 Enhancement - FW'!O166)))))))</f>
        <v/>
      </c>
      <c r="L166" s="200" t="str">
        <f>IF(E166="","",'B1 Baseline - FW'!O167)</f>
        <v/>
      </c>
      <c r="M166" s="195" t="str">
        <f>IFERROR(VLOOKUP(H166,'Z1 HAB CLASS'!$D$4:$E$45,2,FALSE)," ")</f>
        <v xml:space="preserve"> </v>
      </c>
      <c r="N166" s="105" t="str">
        <f>IFERROR(VLOOKUP(M166,'Z1 HAB CLASS'!$L$3:$N$9,2,FALSE)," ")</f>
        <v xml:space="preserve"> </v>
      </c>
      <c r="O166" s="201"/>
      <c r="P166" s="196" t="str">
        <f>IFERROR(VLOOKUP(O166,'Z3 CONDITION VALUE'!$A$3:$B$5,2,FALSE)," ")</f>
        <v xml:space="preserve"> </v>
      </c>
      <c r="Q166" s="202" t="str">
        <f>IF(OR('B1 Baseline - FW'!E167="", 'B1 Baseline - FW'!O167=0),"",'B1 Baseline - FW'!I167&amp;"")</f>
        <v/>
      </c>
      <c r="R166" s="105" t="e">
        <f t="shared" ca="1" si="0"/>
        <v>#NAME?</v>
      </c>
      <c r="S166" s="99" t="e">
        <f t="shared" ca="1" si="1"/>
        <v>#NAME?</v>
      </c>
      <c r="T166" s="199" t="e">
        <f t="array" aca="1" ref="T166" ca="1">IF(OR(R166="",S166=""),"",INDEX('Z8 TARGET ENH'!$F$6:$EO$145,_xludf.XMATCH(R166,'Z8 TARGET ENH'!$B$6:$B$145),_xludf.XMATCH(S166,'Z8 TARGET ENH'!$F$2:$EO$2)))</f>
        <v>#NAME?</v>
      </c>
      <c r="U166" s="99" t="str">
        <f>IF(E166="","",VLOOKUP(H166,'Z8 TARGET ENH'!$FH$7:$FJ$38,2,FALSE))</f>
        <v/>
      </c>
      <c r="V166" s="202" t="str">
        <f>IF(E166="","",VLOOKUP(H166,'Z8 TARGET ENH'!$FH$7:$FJ$38,3,FALSE))</f>
        <v/>
      </c>
      <c r="W166" s="203" t="str">
        <f t="shared" si="2"/>
        <v/>
      </c>
      <c r="X166" s="204"/>
      <c r="Y166" s="72"/>
      <c r="Z166" s="72">
        <f t="shared" si="3"/>
        <v>0</v>
      </c>
      <c r="AA166" s="72"/>
      <c r="AB166" s="72"/>
      <c r="AC166" s="72"/>
      <c r="AD166" s="72"/>
      <c r="AE166" s="72"/>
      <c r="AF166" s="72"/>
      <c r="AG166" s="72"/>
      <c r="AH166" s="72"/>
      <c r="AI166" s="72"/>
      <c r="AJ166" s="72"/>
      <c r="AK166" s="72"/>
      <c r="AL166" s="72"/>
      <c r="AM166" s="72"/>
      <c r="AN166" s="72"/>
      <c r="AO166" s="72"/>
      <c r="AP166" s="72"/>
      <c r="AQ166" s="72"/>
      <c r="AR166" s="72"/>
      <c r="AS166" s="72"/>
      <c r="AT166" s="72"/>
    </row>
    <row r="167" spans="1:46" ht="30" customHeight="1" x14ac:dyDescent="0.2">
      <c r="A167" s="72"/>
      <c r="B167" s="72"/>
      <c r="C167" s="72"/>
      <c r="D167" s="194">
        <f>'A1 Baseline - Terrestrial'!D168</f>
        <v>161</v>
      </c>
      <c r="E167" s="85" t="str">
        <f>IF(OR('B1 Baseline - FW'!E168="",'B1 Baseline - FW'!O168=0), "",'B1 Baseline - FW'!E168)</f>
        <v/>
      </c>
      <c r="F167" s="195" t="str">
        <f>IF(E167="","",'B1 Baseline - FW'!H168)</f>
        <v/>
      </c>
      <c r="G167" s="196" t="str">
        <f>IF(E167="","",'B1 Baseline - FW'!J168)</f>
        <v/>
      </c>
      <c r="H167" s="197"/>
      <c r="I167" s="205"/>
      <c r="J167" s="199" t="str">
        <f>IF(E167="","",IF(AND(E167=H167,G167&gt;=P167),"Error - No Enhancement",IF(AND(E167=H167,G167&lt;P167),"Acceptable",IF(F167&gt;N167,"Trading Down - Unacceptable Change",IF(F167=N167,"Error - No Enhancement",'B1 Baseline - FW'!G168&amp;" - "&amp;IFERROR(VLOOKUP(H167,'Z1 HAB CLASS'!$D$4:$E$45,2,FALSE),""))))))</f>
        <v/>
      </c>
      <c r="K167" s="99" t="str">
        <f>IF(E167="","",IF(AND(E167=H167, G167&gt;=P167), "Error - No Enhancement", IF(AND(E167=H167,G167&lt;P167), 'B1 Baseline - FW'!I168&amp;" - "&amp;'B3 Enhancement - FW'!O167, IF(F167&gt;N167, "Trading Down - Unacceptable Change", IF(AND(F167=N167, G167=P167), "Error - No Enhancement", IF(AND(F167=N167, G167&gt;P167), "Error - Cannot reduce condition", IF(AND(E167&lt;&gt;H167,F167&lt;N167),"Lower Distinctiveness Habitat"&amp;" - "&amp;O167, 'B1 Baseline - FW'!I168&amp;" - "&amp;'B3 Enhancement - FW'!O167)))))))</f>
        <v/>
      </c>
      <c r="L167" s="200" t="str">
        <f>IF(E167="","",'B1 Baseline - FW'!O168)</f>
        <v/>
      </c>
      <c r="M167" s="195" t="str">
        <f>IFERROR(VLOOKUP(H167,'Z1 HAB CLASS'!$D$4:$E$45,2,FALSE)," ")</f>
        <v xml:space="preserve"> </v>
      </c>
      <c r="N167" s="105" t="str">
        <f>IFERROR(VLOOKUP(M167,'Z1 HAB CLASS'!$L$3:$N$9,2,FALSE)," ")</f>
        <v xml:space="preserve"> </v>
      </c>
      <c r="O167" s="201"/>
      <c r="P167" s="196" t="str">
        <f>IFERROR(VLOOKUP(O167,'Z3 CONDITION VALUE'!$A$3:$B$5,2,FALSE)," ")</f>
        <v xml:space="preserve"> </v>
      </c>
      <c r="Q167" s="202" t="str">
        <f>IF(OR('B1 Baseline - FW'!E168="", 'B1 Baseline - FW'!O168=0),"",'B1 Baseline - FW'!I168&amp;"")</f>
        <v/>
      </c>
      <c r="R167" s="105" t="e">
        <f t="shared" ca="1" si="0"/>
        <v>#NAME?</v>
      </c>
      <c r="S167" s="99" t="e">
        <f t="shared" ca="1" si="1"/>
        <v>#NAME?</v>
      </c>
      <c r="T167" s="199" t="e">
        <f t="array" aca="1" ref="T167" ca="1">IF(OR(R167="",S167=""),"",INDEX('Z8 TARGET ENH'!$F$6:$EO$145,_xludf.XMATCH(R167,'Z8 TARGET ENH'!$B$6:$B$145),_xludf.XMATCH(S167,'Z8 TARGET ENH'!$F$2:$EO$2)))</f>
        <v>#NAME?</v>
      </c>
      <c r="U167" s="99" t="str">
        <f>IF(E167="","",VLOOKUP(H167,'Z8 TARGET ENH'!$FH$7:$FJ$38,2,FALSE))</f>
        <v/>
      </c>
      <c r="V167" s="202" t="str">
        <f>IF(E167="","",VLOOKUP(H167,'Z8 TARGET ENH'!$FH$7:$FJ$38,3,FALSE))</f>
        <v/>
      </c>
      <c r="W167" s="203" t="str">
        <f t="shared" si="2"/>
        <v/>
      </c>
      <c r="X167" s="204"/>
      <c r="Y167" s="72"/>
      <c r="Z167" s="72">
        <f t="shared" si="3"/>
        <v>0</v>
      </c>
      <c r="AA167" s="72"/>
      <c r="AB167" s="72"/>
      <c r="AC167" s="72"/>
      <c r="AD167" s="72"/>
      <c r="AE167" s="72"/>
      <c r="AF167" s="72"/>
      <c r="AG167" s="72"/>
      <c r="AH167" s="72"/>
      <c r="AI167" s="72"/>
      <c r="AJ167" s="72"/>
      <c r="AK167" s="72"/>
      <c r="AL167" s="72"/>
      <c r="AM167" s="72"/>
      <c r="AN167" s="72"/>
      <c r="AO167" s="72"/>
      <c r="AP167" s="72"/>
      <c r="AQ167" s="72"/>
      <c r="AR167" s="72"/>
      <c r="AS167" s="72"/>
      <c r="AT167" s="72"/>
    </row>
    <row r="168" spans="1:46" ht="30" customHeight="1" x14ac:dyDescent="0.2">
      <c r="A168" s="72"/>
      <c r="B168" s="72"/>
      <c r="C168" s="72"/>
      <c r="D168" s="194">
        <f>'A1 Baseline - Terrestrial'!D169</f>
        <v>162</v>
      </c>
      <c r="E168" s="85" t="str">
        <f>IF(OR('B1 Baseline - FW'!E169="",'B1 Baseline - FW'!O169=0), "",'B1 Baseline - FW'!E169)</f>
        <v/>
      </c>
      <c r="F168" s="195" t="str">
        <f>IF(E168="","",'B1 Baseline - FW'!H169)</f>
        <v/>
      </c>
      <c r="G168" s="196" t="str">
        <f>IF(E168="","",'B1 Baseline - FW'!J169)</f>
        <v/>
      </c>
      <c r="H168" s="197"/>
      <c r="I168" s="205"/>
      <c r="J168" s="199" t="str">
        <f>IF(E168="","",IF(AND(E168=H168,G168&gt;=P168),"Error - No Enhancement",IF(AND(E168=H168,G168&lt;P168),"Acceptable",IF(F168&gt;N168,"Trading Down - Unacceptable Change",IF(F168=N168,"Error - No Enhancement",'B1 Baseline - FW'!G169&amp;" - "&amp;IFERROR(VLOOKUP(H168,'Z1 HAB CLASS'!$D$4:$E$45,2,FALSE),""))))))</f>
        <v/>
      </c>
      <c r="K168" s="99" t="str">
        <f>IF(E168="","",IF(AND(E168=H168, G168&gt;=P168), "Error - No Enhancement", IF(AND(E168=H168,G168&lt;P168), 'B1 Baseline - FW'!I169&amp;" - "&amp;'B3 Enhancement - FW'!O168, IF(F168&gt;N168, "Trading Down - Unacceptable Change", IF(AND(F168=N168, G168=P168), "Error - No Enhancement", IF(AND(F168=N168, G168&gt;P168), "Error - Cannot reduce condition", IF(AND(E168&lt;&gt;H168,F168&lt;N168),"Lower Distinctiveness Habitat"&amp;" - "&amp;O168, 'B1 Baseline - FW'!I169&amp;" - "&amp;'B3 Enhancement - FW'!O168)))))))</f>
        <v/>
      </c>
      <c r="L168" s="200" t="str">
        <f>IF(E168="","",'B1 Baseline - FW'!O169)</f>
        <v/>
      </c>
      <c r="M168" s="195" t="str">
        <f>IFERROR(VLOOKUP(H168,'Z1 HAB CLASS'!$D$4:$E$45,2,FALSE)," ")</f>
        <v xml:space="preserve"> </v>
      </c>
      <c r="N168" s="105" t="str">
        <f>IFERROR(VLOOKUP(M168,'Z1 HAB CLASS'!$L$3:$N$9,2,FALSE)," ")</f>
        <v xml:space="preserve"> </v>
      </c>
      <c r="O168" s="201"/>
      <c r="P168" s="196" t="str">
        <f>IFERROR(VLOOKUP(O168,'Z3 CONDITION VALUE'!$A$3:$B$5,2,FALSE)," ")</f>
        <v xml:space="preserve"> </v>
      </c>
      <c r="Q168" s="202" t="str">
        <f>IF(OR('B1 Baseline - FW'!E169="", 'B1 Baseline - FW'!O169=0),"",'B1 Baseline - FW'!I169&amp;"")</f>
        <v/>
      </c>
      <c r="R168" s="105" t="e">
        <f t="shared" ca="1" si="0"/>
        <v>#NAME?</v>
      </c>
      <c r="S168" s="99" t="e">
        <f t="shared" ca="1" si="1"/>
        <v>#NAME?</v>
      </c>
      <c r="T168" s="199" t="e">
        <f t="array" aca="1" ref="T168" ca="1">IF(OR(R168="",S168=""),"",INDEX('Z8 TARGET ENH'!$F$6:$EO$145,_xludf.XMATCH(R168,'Z8 TARGET ENH'!$B$6:$B$145),_xludf.XMATCH(S168,'Z8 TARGET ENH'!$F$2:$EO$2)))</f>
        <v>#NAME?</v>
      </c>
      <c r="U168" s="99" t="str">
        <f>IF(E168="","",VLOOKUP(H168,'Z8 TARGET ENH'!$FH$7:$FJ$38,2,FALSE))</f>
        <v/>
      </c>
      <c r="V168" s="202" t="str">
        <f>IF(E168="","",VLOOKUP(H168,'Z8 TARGET ENH'!$FH$7:$FJ$38,3,FALSE))</f>
        <v/>
      </c>
      <c r="W168" s="203" t="str">
        <f t="shared" si="2"/>
        <v/>
      </c>
      <c r="X168" s="204"/>
      <c r="Y168" s="72"/>
      <c r="Z168" s="72">
        <f t="shared" si="3"/>
        <v>0</v>
      </c>
      <c r="AA168" s="72"/>
      <c r="AB168" s="72"/>
      <c r="AC168" s="72"/>
      <c r="AD168" s="72"/>
      <c r="AE168" s="72"/>
      <c r="AF168" s="72"/>
      <c r="AG168" s="72"/>
      <c r="AH168" s="72"/>
      <c r="AI168" s="72"/>
      <c r="AJ168" s="72"/>
      <c r="AK168" s="72"/>
      <c r="AL168" s="72"/>
      <c r="AM168" s="72"/>
      <c r="AN168" s="72"/>
      <c r="AO168" s="72"/>
      <c r="AP168" s="72"/>
      <c r="AQ168" s="72"/>
      <c r="AR168" s="72"/>
      <c r="AS168" s="72"/>
      <c r="AT168" s="72"/>
    </row>
    <row r="169" spans="1:46" ht="30" customHeight="1" x14ac:dyDescent="0.2">
      <c r="A169" s="72"/>
      <c r="B169" s="72"/>
      <c r="C169" s="72"/>
      <c r="D169" s="194">
        <f>'A1 Baseline - Terrestrial'!D170</f>
        <v>163</v>
      </c>
      <c r="E169" s="85" t="str">
        <f>IF(OR('B1 Baseline - FW'!E170="",'B1 Baseline - FW'!O170=0), "",'B1 Baseline - FW'!E170)</f>
        <v/>
      </c>
      <c r="F169" s="195" t="str">
        <f>IF(E169="","",'B1 Baseline - FW'!H170)</f>
        <v/>
      </c>
      <c r="G169" s="196" t="str">
        <f>IF(E169="","",'B1 Baseline - FW'!J170)</f>
        <v/>
      </c>
      <c r="H169" s="197"/>
      <c r="I169" s="205"/>
      <c r="J169" s="199" t="str">
        <f>IF(E169="","",IF(AND(E169=H169,G169&gt;=P169),"Error - No Enhancement",IF(AND(E169=H169,G169&lt;P169),"Acceptable",IF(F169&gt;N169,"Trading Down - Unacceptable Change",IF(F169=N169,"Error - No Enhancement",'B1 Baseline - FW'!G170&amp;" - "&amp;IFERROR(VLOOKUP(H169,'Z1 HAB CLASS'!$D$4:$E$45,2,FALSE),""))))))</f>
        <v/>
      </c>
      <c r="K169" s="99" t="str">
        <f>IF(E169="","",IF(AND(E169=H169, G169&gt;=P169), "Error - No Enhancement", IF(AND(E169=H169,G169&lt;P169), 'B1 Baseline - FW'!I170&amp;" - "&amp;'B3 Enhancement - FW'!O169, IF(F169&gt;N169, "Trading Down - Unacceptable Change", IF(AND(F169=N169, G169=P169), "Error - No Enhancement", IF(AND(F169=N169, G169&gt;P169), "Error - Cannot reduce condition", IF(AND(E169&lt;&gt;H169,F169&lt;N169),"Lower Distinctiveness Habitat"&amp;" - "&amp;O169, 'B1 Baseline - FW'!I170&amp;" - "&amp;'B3 Enhancement - FW'!O169)))))))</f>
        <v/>
      </c>
      <c r="L169" s="200" t="str">
        <f>IF(E169="","",'B1 Baseline - FW'!O170)</f>
        <v/>
      </c>
      <c r="M169" s="195" t="str">
        <f>IFERROR(VLOOKUP(H169,'Z1 HAB CLASS'!$D$4:$E$45,2,FALSE)," ")</f>
        <v xml:space="preserve"> </v>
      </c>
      <c r="N169" s="105" t="str">
        <f>IFERROR(VLOOKUP(M169,'Z1 HAB CLASS'!$L$3:$N$9,2,FALSE)," ")</f>
        <v xml:space="preserve"> </v>
      </c>
      <c r="O169" s="201"/>
      <c r="P169" s="196" t="str">
        <f>IFERROR(VLOOKUP(O169,'Z3 CONDITION VALUE'!$A$3:$B$5,2,FALSE)," ")</f>
        <v xml:space="preserve"> </v>
      </c>
      <c r="Q169" s="202" t="str">
        <f>IF(OR('B1 Baseline - FW'!E170="", 'B1 Baseline - FW'!O170=0),"",'B1 Baseline - FW'!I170&amp;"")</f>
        <v/>
      </c>
      <c r="R169" s="105" t="e">
        <f t="shared" ca="1" si="0"/>
        <v>#NAME?</v>
      </c>
      <c r="S169" s="99" t="e">
        <f t="shared" ca="1" si="1"/>
        <v>#NAME?</v>
      </c>
      <c r="T169" s="199" t="e">
        <f t="array" aca="1" ref="T169" ca="1">IF(OR(R169="",S169=""),"",INDEX('Z8 TARGET ENH'!$F$6:$EO$145,_xludf.XMATCH(R169,'Z8 TARGET ENH'!$B$6:$B$145),_xludf.XMATCH(S169,'Z8 TARGET ENH'!$F$2:$EO$2)))</f>
        <v>#NAME?</v>
      </c>
      <c r="U169" s="99" t="str">
        <f>IF(E169="","",VLOOKUP(H169,'Z8 TARGET ENH'!$FH$7:$FJ$38,2,FALSE))</f>
        <v/>
      </c>
      <c r="V169" s="202" t="str">
        <f>IF(E169="","",VLOOKUP(H169,'Z8 TARGET ENH'!$FH$7:$FJ$38,3,FALSE))</f>
        <v/>
      </c>
      <c r="W169" s="203" t="str">
        <f t="shared" si="2"/>
        <v/>
      </c>
      <c r="X169" s="204"/>
      <c r="Y169" s="72"/>
      <c r="Z169" s="72">
        <f t="shared" si="3"/>
        <v>0</v>
      </c>
      <c r="AA169" s="72"/>
      <c r="AB169" s="72"/>
      <c r="AC169" s="72"/>
      <c r="AD169" s="72"/>
      <c r="AE169" s="72"/>
      <c r="AF169" s="72"/>
      <c r="AG169" s="72"/>
      <c r="AH169" s="72"/>
      <c r="AI169" s="72"/>
      <c r="AJ169" s="72"/>
      <c r="AK169" s="72"/>
      <c r="AL169" s="72"/>
      <c r="AM169" s="72"/>
      <c r="AN169" s="72"/>
      <c r="AO169" s="72"/>
      <c r="AP169" s="72"/>
      <c r="AQ169" s="72"/>
      <c r="AR169" s="72"/>
      <c r="AS169" s="72"/>
      <c r="AT169" s="72"/>
    </row>
    <row r="170" spans="1:46" ht="30" customHeight="1" x14ac:dyDescent="0.2">
      <c r="A170" s="72"/>
      <c r="B170" s="72"/>
      <c r="C170" s="72"/>
      <c r="D170" s="194">
        <f>'A1 Baseline - Terrestrial'!D171</f>
        <v>164</v>
      </c>
      <c r="E170" s="85" t="str">
        <f>IF(OR('B1 Baseline - FW'!E171="",'B1 Baseline - FW'!O171=0), "",'B1 Baseline - FW'!E171)</f>
        <v/>
      </c>
      <c r="F170" s="195" t="str">
        <f>IF(E170="","",'B1 Baseline - FW'!H171)</f>
        <v/>
      </c>
      <c r="G170" s="196" t="str">
        <f>IF(E170="","",'B1 Baseline - FW'!J171)</f>
        <v/>
      </c>
      <c r="H170" s="197"/>
      <c r="I170" s="205"/>
      <c r="J170" s="199" t="str">
        <f>IF(E170="","",IF(AND(E170=H170,G170&gt;=P170),"Error - No Enhancement",IF(AND(E170=H170,G170&lt;P170),"Acceptable",IF(F170&gt;N170,"Trading Down - Unacceptable Change",IF(F170=N170,"Error - No Enhancement",'B1 Baseline - FW'!G171&amp;" - "&amp;IFERROR(VLOOKUP(H170,'Z1 HAB CLASS'!$D$4:$E$45,2,FALSE),""))))))</f>
        <v/>
      </c>
      <c r="K170" s="99" t="str">
        <f>IF(E170="","",IF(AND(E170=H170, G170&gt;=P170), "Error - No Enhancement", IF(AND(E170=H170,G170&lt;P170), 'B1 Baseline - FW'!I171&amp;" - "&amp;'B3 Enhancement - FW'!O170, IF(F170&gt;N170, "Trading Down - Unacceptable Change", IF(AND(F170=N170, G170=P170), "Error - No Enhancement", IF(AND(F170=N170, G170&gt;P170), "Error - Cannot reduce condition", IF(AND(E170&lt;&gt;H170,F170&lt;N170),"Lower Distinctiveness Habitat"&amp;" - "&amp;O170, 'B1 Baseline - FW'!I171&amp;" - "&amp;'B3 Enhancement - FW'!O170)))))))</f>
        <v/>
      </c>
      <c r="L170" s="200" t="str">
        <f>IF(E170="","",'B1 Baseline - FW'!O171)</f>
        <v/>
      </c>
      <c r="M170" s="195" t="str">
        <f>IFERROR(VLOOKUP(H170,'Z1 HAB CLASS'!$D$4:$E$45,2,FALSE)," ")</f>
        <v xml:space="preserve"> </v>
      </c>
      <c r="N170" s="105" t="str">
        <f>IFERROR(VLOOKUP(M170,'Z1 HAB CLASS'!$L$3:$N$9,2,FALSE)," ")</f>
        <v xml:space="preserve"> </v>
      </c>
      <c r="O170" s="201"/>
      <c r="P170" s="196" t="str">
        <f>IFERROR(VLOOKUP(O170,'Z3 CONDITION VALUE'!$A$3:$B$5,2,FALSE)," ")</f>
        <v xml:space="preserve"> </v>
      </c>
      <c r="Q170" s="202" t="str">
        <f>IF(OR('B1 Baseline - FW'!E171="", 'B1 Baseline - FW'!O171=0),"",'B1 Baseline - FW'!I171&amp;"")</f>
        <v/>
      </c>
      <c r="R170" s="105" t="e">
        <f t="shared" ca="1" si="0"/>
        <v>#NAME?</v>
      </c>
      <c r="S170" s="99" t="e">
        <f t="shared" ca="1" si="1"/>
        <v>#NAME?</v>
      </c>
      <c r="T170" s="199" t="e">
        <f t="array" aca="1" ref="T170" ca="1">IF(OR(R170="",S170=""),"",INDEX('Z8 TARGET ENH'!$F$6:$EO$145,_xludf.XMATCH(R170,'Z8 TARGET ENH'!$B$6:$B$145),_xludf.XMATCH(S170,'Z8 TARGET ENH'!$F$2:$EO$2)))</f>
        <v>#NAME?</v>
      </c>
      <c r="U170" s="99" t="str">
        <f>IF(E170="","",VLOOKUP(H170,'Z8 TARGET ENH'!$FH$7:$FJ$38,2,FALSE))</f>
        <v/>
      </c>
      <c r="V170" s="202" t="str">
        <f>IF(E170="","",VLOOKUP(H170,'Z8 TARGET ENH'!$FH$7:$FJ$38,3,FALSE))</f>
        <v/>
      </c>
      <c r="W170" s="203" t="str">
        <f t="shared" si="2"/>
        <v/>
      </c>
      <c r="X170" s="204"/>
      <c r="Y170" s="72"/>
      <c r="Z170" s="72">
        <f t="shared" si="3"/>
        <v>0</v>
      </c>
      <c r="AA170" s="72"/>
      <c r="AB170" s="72"/>
      <c r="AC170" s="72"/>
      <c r="AD170" s="72"/>
      <c r="AE170" s="72"/>
      <c r="AF170" s="72"/>
      <c r="AG170" s="72"/>
      <c r="AH170" s="72"/>
      <c r="AI170" s="72"/>
      <c r="AJ170" s="72"/>
      <c r="AK170" s="72"/>
      <c r="AL170" s="72"/>
      <c r="AM170" s="72"/>
      <c r="AN170" s="72"/>
      <c r="AO170" s="72"/>
      <c r="AP170" s="72"/>
      <c r="AQ170" s="72"/>
      <c r="AR170" s="72"/>
      <c r="AS170" s="72"/>
      <c r="AT170" s="72"/>
    </row>
    <row r="171" spans="1:46" ht="30" customHeight="1" x14ac:dyDescent="0.2">
      <c r="A171" s="72"/>
      <c r="B171" s="72"/>
      <c r="C171" s="72"/>
      <c r="D171" s="194">
        <f>'A1 Baseline - Terrestrial'!D172</f>
        <v>165</v>
      </c>
      <c r="E171" s="85" t="str">
        <f>IF(OR('B1 Baseline - FW'!E172="",'B1 Baseline - FW'!O172=0), "",'B1 Baseline - FW'!E172)</f>
        <v/>
      </c>
      <c r="F171" s="195" t="str">
        <f>IF(E171="","",'B1 Baseline - FW'!H172)</f>
        <v/>
      </c>
      <c r="G171" s="196" t="str">
        <f>IF(E171="","",'B1 Baseline - FW'!J172)</f>
        <v/>
      </c>
      <c r="H171" s="197"/>
      <c r="I171" s="205"/>
      <c r="J171" s="199" t="str">
        <f>IF(E171="","",IF(AND(E171=H171,G171&gt;=P171),"Error - No Enhancement",IF(AND(E171=H171,G171&lt;P171),"Acceptable",IF(F171&gt;N171,"Trading Down - Unacceptable Change",IF(F171=N171,"Error - No Enhancement",'B1 Baseline - FW'!G172&amp;" - "&amp;IFERROR(VLOOKUP(H171,'Z1 HAB CLASS'!$D$4:$E$45,2,FALSE),""))))))</f>
        <v/>
      </c>
      <c r="K171" s="99" t="str">
        <f>IF(E171="","",IF(AND(E171=H171, G171&gt;=P171), "Error - No Enhancement", IF(AND(E171=H171,G171&lt;P171), 'B1 Baseline - FW'!I172&amp;" - "&amp;'B3 Enhancement - FW'!O171, IF(F171&gt;N171, "Trading Down - Unacceptable Change", IF(AND(F171=N171, G171=P171), "Error - No Enhancement", IF(AND(F171=N171, G171&gt;P171), "Error - Cannot reduce condition", IF(AND(E171&lt;&gt;H171,F171&lt;N171),"Lower Distinctiveness Habitat"&amp;" - "&amp;O171, 'B1 Baseline - FW'!I172&amp;" - "&amp;'B3 Enhancement - FW'!O171)))))))</f>
        <v/>
      </c>
      <c r="L171" s="200" t="str">
        <f>IF(E171="","",'B1 Baseline - FW'!O172)</f>
        <v/>
      </c>
      <c r="M171" s="195" t="str">
        <f>IFERROR(VLOOKUP(H171,'Z1 HAB CLASS'!$D$4:$E$45,2,FALSE)," ")</f>
        <v xml:space="preserve"> </v>
      </c>
      <c r="N171" s="105" t="str">
        <f>IFERROR(VLOOKUP(M171,'Z1 HAB CLASS'!$L$3:$N$9,2,FALSE)," ")</f>
        <v xml:space="preserve"> </v>
      </c>
      <c r="O171" s="201"/>
      <c r="P171" s="196" t="str">
        <f>IFERROR(VLOOKUP(O171,'Z3 CONDITION VALUE'!$A$3:$B$5,2,FALSE)," ")</f>
        <v xml:space="preserve"> </v>
      </c>
      <c r="Q171" s="202" t="str">
        <f>IF(OR('B1 Baseline - FW'!E172="", 'B1 Baseline - FW'!O172=0),"",'B1 Baseline - FW'!I172&amp;"")</f>
        <v/>
      </c>
      <c r="R171" s="105" t="e">
        <f t="shared" ca="1" si="0"/>
        <v>#NAME?</v>
      </c>
      <c r="S171" s="99" t="e">
        <f t="shared" ca="1" si="1"/>
        <v>#NAME?</v>
      </c>
      <c r="T171" s="199" t="e">
        <f t="array" aca="1" ref="T171" ca="1">IF(OR(R171="",S171=""),"",INDEX('Z8 TARGET ENH'!$F$6:$EO$145,_xludf.XMATCH(R171,'Z8 TARGET ENH'!$B$6:$B$145),_xludf.XMATCH(S171,'Z8 TARGET ENH'!$F$2:$EO$2)))</f>
        <v>#NAME?</v>
      </c>
      <c r="U171" s="99" t="str">
        <f>IF(E171="","",VLOOKUP(H171,'Z8 TARGET ENH'!$FH$7:$FJ$38,2,FALSE))</f>
        <v/>
      </c>
      <c r="V171" s="202" t="str">
        <f>IF(E171="","",VLOOKUP(H171,'Z8 TARGET ENH'!$FH$7:$FJ$38,3,FALSE))</f>
        <v/>
      </c>
      <c r="W171" s="203" t="str">
        <f t="shared" si="2"/>
        <v/>
      </c>
      <c r="X171" s="204"/>
      <c r="Y171" s="72"/>
      <c r="Z171" s="72">
        <f t="shared" si="3"/>
        <v>0</v>
      </c>
      <c r="AA171" s="72"/>
      <c r="AB171" s="72"/>
      <c r="AC171" s="72"/>
      <c r="AD171" s="72"/>
      <c r="AE171" s="72"/>
      <c r="AF171" s="72"/>
      <c r="AG171" s="72"/>
      <c r="AH171" s="72"/>
      <c r="AI171" s="72"/>
      <c r="AJ171" s="72"/>
      <c r="AK171" s="72"/>
      <c r="AL171" s="72"/>
      <c r="AM171" s="72"/>
      <c r="AN171" s="72"/>
      <c r="AO171" s="72"/>
      <c r="AP171" s="72"/>
      <c r="AQ171" s="72"/>
      <c r="AR171" s="72"/>
      <c r="AS171" s="72"/>
      <c r="AT171" s="72"/>
    </row>
    <row r="172" spans="1:46" ht="30" customHeight="1" x14ac:dyDescent="0.2">
      <c r="A172" s="72"/>
      <c r="B172" s="72"/>
      <c r="C172" s="72"/>
      <c r="D172" s="194">
        <f>'A1 Baseline - Terrestrial'!D173</f>
        <v>166</v>
      </c>
      <c r="E172" s="85" t="str">
        <f>IF(OR('B1 Baseline - FW'!E173="",'B1 Baseline - FW'!O173=0), "",'B1 Baseline - FW'!E173)</f>
        <v/>
      </c>
      <c r="F172" s="195" t="str">
        <f>IF(E172="","",'B1 Baseline - FW'!H173)</f>
        <v/>
      </c>
      <c r="G172" s="196" t="str">
        <f>IF(E172="","",'B1 Baseline - FW'!J173)</f>
        <v/>
      </c>
      <c r="H172" s="197"/>
      <c r="I172" s="205"/>
      <c r="J172" s="199" t="str">
        <f>IF(E172="","",IF(AND(E172=H172,G172&gt;=P172),"Error - No Enhancement",IF(AND(E172=H172,G172&lt;P172),"Acceptable",IF(F172&gt;N172,"Trading Down - Unacceptable Change",IF(F172=N172,"Error - No Enhancement",'B1 Baseline - FW'!G173&amp;" - "&amp;IFERROR(VLOOKUP(H172,'Z1 HAB CLASS'!$D$4:$E$45,2,FALSE),""))))))</f>
        <v/>
      </c>
      <c r="K172" s="99" t="str">
        <f>IF(E172="","",IF(AND(E172=H172, G172&gt;=P172), "Error - No Enhancement", IF(AND(E172=H172,G172&lt;P172), 'B1 Baseline - FW'!I173&amp;" - "&amp;'B3 Enhancement - FW'!O172, IF(F172&gt;N172, "Trading Down - Unacceptable Change", IF(AND(F172=N172, G172=P172), "Error - No Enhancement", IF(AND(F172=N172, G172&gt;P172), "Error - Cannot reduce condition", IF(AND(E172&lt;&gt;H172,F172&lt;N172),"Lower Distinctiveness Habitat"&amp;" - "&amp;O172, 'B1 Baseline - FW'!I173&amp;" - "&amp;'B3 Enhancement - FW'!O172)))))))</f>
        <v/>
      </c>
      <c r="L172" s="200" t="str">
        <f>IF(E172="","",'B1 Baseline - FW'!O173)</f>
        <v/>
      </c>
      <c r="M172" s="195" t="str">
        <f>IFERROR(VLOOKUP(H172,'Z1 HAB CLASS'!$D$4:$E$45,2,FALSE)," ")</f>
        <v xml:space="preserve"> </v>
      </c>
      <c r="N172" s="105" t="str">
        <f>IFERROR(VLOOKUP(M172,'Z1 HAB CLASS'!$L$3:$N$9,2,FALSE)," ")</f>
        <v xml:space="preserve"> </v>
      </c>
      <c r="O172" s="201"/>
      <c r="P172" s="196" t="str">
        <f>IFERROR(VLOOKUP(O172,'Z3 CONDITION VALUE'!$A$3:$B$5,2,FALSE)," ")</f>
        <v xml:space="preserve"> </v>
      </c>
      <c r="Q172" s="202" t="str">
        <f>IF(OR('B1 Baseline - FW'!E173="", 'B1 Baseline - FW'!O173=0),"",'B1 Baseline - FW'!I173&amp;"")</f>
        <v/>
      </c>
      <c r="R172" s="105" t="e">
        <f t="shared" ca="1" si="0"/>
        <v>#NAME?</v>
      </c>
      <c r="S172" s="99" t="e">
        <f t="shared" ca="1" si="1"/>
        <v>#NAME?</v>
      </c>
      <c r="T172" s="199" t="e">
        <f t="array" aca="1" ref="T172" ca="1">IF(OR(R172="",S172=""),"",INDEX('Z8 TARGET ENH'!$F$6:$EO$145,_xludf.XMATCH(R172,'Z8 TARGET ENH'!$B$6:$B$145),_xludf.XMATCH(S172,'Z8 TARGET ENH'!$F$2:$EO$2)))</f>
        <v>#NAME?</v>
      </c>
      <c r="U172" s="99" t="str">
        <f>IF(E172="","",VLOOKUP(H172,'Z8 TARGET ENH'!$FH$7:$FJ$38,2,FALSE))</f>
        <v/>
      </c>
      <c r="V172" s="202" t="str">
        <f>IF(E172="","",VLOOKUP(H172,'Z8 TARGET ENH'!$FH$7:$FJ$38,3,FALSE))</f>
        <v/>
      </c>
      <c r="W172" s="203" t="str">
        <f t="shared" si="2"/>
        <v/>
      </c>
      <c r="X172" s="204"/>
      <c r="Y172" s="72"/>
      <c r="Z172" s="72">
        <f t="shared" si="3"/>
        <v>0</v>
      </c>
      <c r="AA172" s="72"/>
      <c r="AB172" s="72"/>
      <c r="AC172" s="72"/>
      <c r="AD172" s="72"/>
      <c r="AE172" s="72"/>
      <c r="AF172" s="72"/>
      <c r="AG172" s="72"/>
      <c r="AH172" s="72"/>
      <c r="AI172" s="72"/>
      <c r="AJ172" s="72"/>
      <c r="AK172" s="72"/>
      <c r="AL172" s="72"/>
      <c r="AM172" s="72"/>
      <c r="AN172" s="72"/>
      <c r="AO172" s="72"/>
      <c r="AP172" s="72"/>
      <c r="AQ172" s="72"/>
      <c r="AR172" s="72"/>
      <c r="AS172" s="72"/>
      <c r="AT172" s="72"/>
    </row>
    <row r="173" spans="1:46" ht="30" customHeight="1" x14ac:dyDescent="0.2">
      <c r="A173" s="72"/>
      <c r="B173" s="72"/>
      <c r="C173" s="72"/>
      <c r="D173" s="194">
        <f>'A1 Baseline - Terrestrial'!D174</f>
        <v>167</v>
      </c>
      <c r="E173" s="85" t="str">
        <f>IF(OR('B1 Baseline - FW'!E174="",'B1 Baseline - FW'!O174=0), "",'B1 Baseline - FW'!E174)</f>
        <v/>
      </c>
      <c r="F173" s="195" t="str">
        <f>IF(E173="","",'B1 Baseline - FW'!H174)</f>
        <v/>
      </c>
      <c r="G173" s="196" t="str">
        <f>IF(E173="","",'B1 Baseline - FW'!J174)</f>
        <v/>
      </c>
      <c r="H173" s="197"/>
      <c r="I173" s="205"/>
      <c r="J173" s="199" t="str">
        <f>IF(E173="","",IF(AND(E173=H173,G173&gt;=P173),"Error - No Enhancement",IF(AND(E173=H173,G173&lt;P173),"Acceptable",IF(F173&gt;N173,"Trading Down - Unacceptable Change",IF(F173=N173,"Error - No Enhancement",'B1 Baseline - FW'!G174&amp;" - "&amp;IFERROR(VLOOKUP(H173,'Z1 HAB CLASS'!$D$4:$E$45,2,FALSE),""))))))</f>
        <v/>
      </c>
      <c r="K173" s="99" t="str">
        <f>IF(E173="","",IF(AND(E173=H173, G173&gt;=P173), "Error - No Enhancement", IF(AND(E173=H173,G173&lt;P173), 'B1 Baseline - FW'!I174&amp;" - "&amp;'B3 Enhancement - FW'!O173, IF(F173&gt;N173, "Trading Down - Unacceptable Change", IF(AND(F173=N173, G173=P173), "Error - No Enhancement", IF(AND(F173=N173, G173&gt;P173), "Error - Cannot reduce condition", IF(AND(E173&lt;&gt;H173,F173&lt;N173),"Lower Distinctiveness Habitat"&amp;" - "&amp;O173, 'B1 Baseline - FW'!I174&amp;" - "&amp;'B3 Enhancement - FW'!O173)))))))</f>
        <v/>
      </c>
      <c r="L173" s="200" t="str">
        <f>IF(E173="","",'B1 Baseline - FW'!O174)</f>
        <v/>
      </c>
      <c r="M173" s="195" t="str">
        <f>IFERROR(VLOOKUP(H173,'Z1 HAB CLASS'!$D$4:$E$45,2,FALSE)," ")</f>
        <v xml:space="preserve"> </v>
      </c>
      <c r="N173" s="105" t="str">
        <f>IFERROR(VLOOKUP(M173,'Z1 HAB CLASS'!$L$3:$N$9,2,FALSE)," ")</f>
        <v xml:space="preserve"> </v>
      </c>
      <c r="O173" s="201"/>
      <c r="P173" s="196" t="str">
        <f>IFERROR(VLOOKUP(O173,'Z3 CONDITION VALUE'!$A$3:$B$5,2,FALSE)," ")</f>
        <v xml:space="preserve"> </v>
      </c>
      <c r="Q173" s="202" t="str">
        <f>IF(OR('B1 Baseline - FW'!E174="", 'B1 Baseline - FW'!O174=0),"",'B1 Baseline - FW'!I174&amp;"")</f>
        <v/>
      </c>
      <c r="R173" s="105" t="e">
        <f t="shared" ca="1" si="0"/>
        <v>#NAME?</v>
      </c>
      <c r="S173" s="99" t="e">
        <f t="shared" ca="1" si="1"/>
        <v>#NAME?</v>
      </c>
      <c r="T173" s="199" t="e">
        <f t="array" aca="1" ref="T173" ca="1">IF(OR(R173="",S173=""),"",INDEX('Z8 TARGET ENH'!$F$6:$EO$145,_xludf.XMATCH(R173,'Z8 TARGET ENH'!$B$6:$B$145),_xludf.XMATCH(S173,'Z8 TARGET ENH'!$F$2:$EO$2)))</f>
        <v>#NAME?</v>
      </c>
      <c r="U173" s="99" t="str">
        <f>IF(E173="","",VLOOKUP(H173,'Z8 TARGET ENH'!$FH$7:$FJ$38,2,FALSE))</f>
        <v/>
      </c>
      <c r="V173" s="202" t="str">
        <f>IF(E173="","",VLOOKUP(H173,'Z8 TARGET ENH'!$FH$7:$FJ$38,3,FALSE))</f>
        <v/>
      </c>
      <c r="W173" s="203" t="str">
        <f t="shared" si="2"/>
        <v/>
      </c>
      <c r="X173" s="204"/>
      <c r="Y173" s="72"/>
      <c r="Z173" s="72">
        <f t="shared" si="3"/>
        <v>0</v>
      </c>
      <c r="AA173" s="72"/>
      <c r="AB173" s="72"/>
      <c r="AC173" s="72"/>
      <c r="AD173" s="72"/>
      <c r="AE173" s="72"/>
      <c r="AF173" s="72"/>
      <c r="AG173" s="72"/>
      <c r="AH173" s="72"/>
      <c r="AI173" s="72"/>
      <c r="AJ173" s="72"/>
      <c r="AK173" s="72"/>
      <c r="AL173" s="72"/>
      <c r="AM173" s="72"/>
      <c r="AN173" s="72"/>
      <c r="AO173" s="72"/>
      <c r="AP173" s="72"/>
      <c r="AQ173" s="72"/>
      <c r="AR173" s="72"/>
      <c r="AS173" s="72"/>
      <c r="AT173" s="72"/>
    </row>
    <row r="174" spans="1:46" ht="30" customHeight="1" x14ac:dyDescent="0.2">
      <c r="A174" s="72"/>
      <c r="B174" s="72"/>
      <c r="C174" s="72"/>
      <c r="D174" s="194">
        <f>'A1 Baseline - Terrestrial'!D175</f>
        <v>168</v>
      </c>
      <c r="E174" s="85" t="str">
        <f>IF(OR('B1 Baseline - FW'!E175="",'B1 Baseline - FW'!O175=0), "",'B1 Baseline - FW'!E175)</f>
        <v/>
      </c>
      <c r="F174" s="195" t="str">
        <f>IF(E174="","",'B1 Baseline - FW'!H175)</f>
        <v/>
      </c>
      <c r="G174" s="196" t="str">
        <f>IF(E174="","",'B1 Baseline - FW'!J175)</f>
        <v/>
      </c>
      <c r="H174" s="197"/>
      <c r="I174" s="205"/>
      <c r="J174" s="199" t="str">
        <f>IF(E174="","",IF(AND(E174=H174,G174&gt;=P174),"Error - No Enhancement",IF(AND(E174=H174,G174&lt;P174),"Acceptable",IF(F174&gt;N174,"Trading Down - Unacceptable Change",IF(F174=N174,"Error - No Enhancement",'B1 Baseline - FW'!G175&amp;" - "&amp;IFERROR(VLOOKUP(H174,'Z1 HAB CLASS'!$D$4:$E$45,2,FALSE),""))))))</f>
        <v/>
      </c>
      <c r="K174" s="99" t="str">
        <f>IF(E174="","",IF(AND(E174=H174, G174&gt;=P174), "Error - No Enhancement", IF(AND(E174=H174,G174&lt;P174), 'B1 Baseline - FW'!I175&amp;" - "&amp;'B3 Enhancement - FW'!O174, IF(F174&gt;N174, "Trading Down - Unacceptable Change", IF(AND(F174=N174, G174=P174), "Error - No Enhancement", IF(AND(F174=N174, G174&gt;P174), "Error - Cannot reduce condition", IF(AND(E174&lt;&gt;H174,F174&lt;N174),"Lower Distinctiveness Habitat"&amp;" - "&amp;O174, 'B1 Baseline - FW'!I175&amp;" - "&amp;'B3 Enhancement - FW'!O174)))))))</f>
        <v/>
      </c>
      <c r="L174" s="200" t="str">
        <f>IF(E174="","",'B1 Baseline - FW'!O175)</f>
        <v/>
      </c>
      <c r="M174" s="195" t="str">
        <f>IFERROR(VLOOKUP(H174,'Z1 HAB CLASS'!$D$4:$E$45,2,FALSE)," ")</f>
        <v xml:space="preserve"> </v>
      </c>
      <c r="N174" s="105" t="str">
        <f>IFERROR(VLOOKUP(M174,'Z1 HAB CLASS'!$L$3:$N$9,2,FALSE)," ")</f>
        <v xml:space="preserve"> </v>
      </c>
      <c r="O174" s="201"/>
      <c r="P174" s="196" t="str">
        <f>IFERROR(VLOOKUP(O174,'Z3 CONDITION VALUE'!$A$3:$B$5,2,FALSE)," ")</f>
        <v xml:space="preserve"> </v>
      </c>
      <c r="Q174" s="202" t="str">
        <f>IF(OR('B1 Baseline - FW'!E175="", 'B1 Baseline - FW'!O175=0),"",'B1 Baseline - FW'!I175&amp;"")</f>
        <v/>
      </c>
      <c r="R174" s="105" t="e">
        <f t="shared" ca="1" si="0"/>
        <v>#NAME?</v>
      </c>
      <c r="S174" s="99" t="e">
        <f t="shared" ca="1" si="1"/>
        <v>#NAME?</v>
      </c>
      <c r="T174" s="199" t="e">
        <f t="array" aca="1" ref="T174" ca="1">IF(OR(R174="",S174=""),"",INDEX('Z8 TARGET ENH'!$F$6:$EO$145,_xludf.XMATCH(R174,'Z8 TARGET ENH'!$B$6:$B$145),_xludf.XMATCH(S174,'Z8 TARGET ENH'!$F$2:$EO$2)))</f>
        <v>#NAME?</v>
      </c>
      <c r="U174" s="99" t="str">
        <f>IF(E174="","",VLOOKUP(H174,'Z8 TARGET ENH'!$FH$7:$FJ$38,2,FALSE))</f>
        <v/>
      </c>
      <c r="V174" s="202" t="str">
        <f>IF(E174="","",VLOOKUP(H174,'Z8 TARGET ENH'!$FH$7:$FJ$38,3,FALSE))</f>
        <v/>
      </c>
      <c r="W174" s="203" t="str">
        <f t="shared" si="2"/>
        <v/>
      </c>
      <c r="X174" s="204"/>
      <c r="Y174" s="72"/>
      <c r="Z174" s="72">
        <f t="shared" si="3"/>
        <v>0</v>
      </c>
      <c r="AA174" s="72"/>
      <c r="AB174" s="72"/>
      <c r="AC174" s="72"/>
      <c r="AD174" s="72"/>
      <c r="AE174" s="72"/>
      <c r="AF174" s="72"/>
      <c r="AG174" s="72"/>
      <c r="AH174" s="72"/>
      <c r="AI174" s="72"/>
      <c r="AJ174" s="72"/>
      <c r="AK174" s="72"/>
      <c r="AL174" s="72"/>
      <c r="AM174" s="72"/>
      <c r="AN174" s="72"/>
      <c r="AO174" s="72"/>
      <c r="AP174" s="72"/>
      <c r="AQ174" s="72"/>
      <c r="AR174" s="72"/>
      <c r="AS174" s="72"/>
      <c r="AT174" s="72"/>
    </row>
    <row r="175" spans="1:46" ht="30" customHeight="1" x14ac:dyDescent="0.2">
      <c r="A175" s="72"/>
      <c r="B175" s="72"/>
      <c r="C175" s="72"/>
      <c r="D175" s="194">
        <f>'A1 Baseline - Terrestrial'!D176</f>
        <v>169</v>
      </c>
      <c r="E175" s="85" t="str">
        <f>IF(OR('B1 Baseline - FW'!E176="",'B1 Baseline - FW'!O176=0), "",'B1 Baseline - FW'!E176)</f>
        <v/>
      </c>
      <c r="F175" s="195" t="str">
        <f>IF(E175="","",'B1 Baseline - FW'!H176)</f>
        <v/>
      </c>
      <c r="G175" s="196" t="str">
        <f>IF(E175="","",'B1 Baseline - FW'!J176)</f>
        <v/>
      </c>
      <c r="H175" s="197"/>
      <c r="I175" s="205"/>
      <c r="J175" s="199" t="str">
        <f>IF(E175="","",IF(AND(E175=H175,G175&gt;=P175),"Error - No Enhancement",IF(AND(E175=H175,G175&lt;P175),"Acceptable",IF(F175&gt;N175,"Trading Down - Unacceptable Change",IF(F175=N175,"Error - No Enhancement",'B1 Baseline - FW'!G176&amp;" - "&amp;IFERROR(VLOOKUP(H175,'Z1 HAB CLASS'!$D$4:$E$45,2,FALSE),""))))))</f>
        <v/>
      </c>
      <c r="K175" s="99" t="str">
        <f>IF(E175="","",IF(AND(E175=H175, G175&gt;=P175), "Error - No Enhancement", IF(AND(E175=H175,G175&lt;P175), 'B1 Baseline - FW'!I176&amp;" - "&amp;'B3 Enhancement - FW'!O175, IF(F175&gt;N175, "Trading Down - Unacceptable Change", IF(AND(F175=N175, G175=P175), "Error - No Enhancement", IF(AND(F175=N175, G175&gt;P175), "Error - Cannot reduce condition", IF(AND(E175&lt;&gt;H175,F175&lt;N175),"Lower Distinctiveness Habitat"&amp;" - "&amp;O175, 'B1 Baseline - FW'!I176&amp;" - "&amp;'B3 Enhancement - FW'!O175)))))))</f>
        <v/>
      </c>
      <c r="L175" s="200" t="str">
        <f>IF(E175="","",'B1 Baseline - FW'!O176)</f>
        <v/>
      </c>
      <c r="M175" s="195" t="str">
        <f>IFERROR(VLOOKUP(H175,'Z1 HAB CLASS'!$D$4:$E$45,2,FALSE)," ")</f>
        <v xml:space="preserve"> </v>
      </c>
      <c r="N175" s="105" t="str">
        <f>IFERROR(VLOOKUP(M175,'Z1 HAB CLASS'!$L$3:$N$9,2,FALSE)," ")</f>
        <v xml:space="preserve"> </v>
      </c>
      <c r="O175" s="201"/>
      <c r="P175" s="196" t="str">
        <f>IFERROR(VLOOKUP(O175,'Z3 CONDITION VALUE'!$A$3:$B$5,2,FALSE)," ")</f>
        <v xml:space="preserve"> </v>
      </c>
      <c r="Q175" s="202" t="str">
        <f>IF(OR('B1 Baseline - FW'!E176="", 'B1 Baseline - FW'!O176=0),"",'B1 Baseline - FW'!I176&amp;"")</f>
        <v/>
      </c>
      <c r="R175" s="105" t="e">
        <f t="shared" ca="1" si="0"/>
        <v>#NAME?</v>
      </c>
      <c r="S175" s="99" t="e">
        <f t="shared" ca="1" si="1"/>
        <v>#NAME?</v>
      </c>
      <c r="T175" s="199" t="e">
        <f t="array" aca="1" ref="T175" ca="1">IF(OR(R175="",S175=""),"",INDEX('Z8 TARGET ENH'!$F$6:$EO$145,_xludf.XMATCH(R175,'Z8 TARGET ENH'!$B$6:$B$145),_xludf.XMATCH(S175,'Z8 TARGET ENH'!$F$2:$EO$2)))</f>
        <v>#NAME?</v>
      </c>
      <c r="U175" s="99" t="str">
        <f>IF(E175="","",VLOOKUP(H175,'Z8 TARGET ENH'!$FH$7:$FJ$38,2,FALSE))</f>
        <v/>
      </c>
      <c r="V175" s="202" t="str">
        <f>IF(E175="","",VLOOKUP(H175,'Z8 TARGET ENH'!$FH$7:$FJ$38,3,FALSE))</f>
        <v/>
      </c>
      <c r="W175" s="203" t="str">
        <f t="shared" si="2"/>
        <v/>
      </c>
      <c r="X175" s="204"/>
      <c r="Y175" s="72"/>
      <c r="Z175" s="72">
        <f t="shared" si="3"/>
        <v>0</v>
      </c>
      <c r="AA175" s="72"/>
      <c r="AB175" s="72"/>
      <c r="AC175" s="72"/>
      <c r="AD175" s="72"/>
      <c r="AE175" s="72"/>
      <c r="AF175" s="72"/>
      <c r="AG175" s="72"/>
      <c r="AH175" s="72"/>
      <c r="AI175" s="72"/>
      <c r="AJ175" s="72"/>
      <c r="AK175" s="72"/>
      <c r="AL175" s="72"/>
      <c r="AM175" s="72"/>
      <c r="AN175" s="72"/>
      <c r="AO175" s="72"/>
      <c r="AP175" s="72"/>
      <c r="AQ175" s="72"/>
      <c r="AR175" s="72"/>
      <c r="AS175" s="72"/>
      <c r="AT175" s="72"/>
    </row>
    <row r="176" spans="1:46" ht="30" customHeight="1" x14ac:dyDescent="0.2">
      <c r="A176" s="72"/>
      <c r="B176" s="72"/>
      <c r="C176" s="72"/>
      <c r="D176" s="194">
        <f>'A1 Baseline - Terrestrial'!D177</f>
        <v>170</v>
      </c>
      <c r="E176" s="85" t="str">
        <f>IF(OR('B1 Baseline - FW'!E177="",'B1 Baseline - FW'!O177=0), "",'B1 Baseline - FW'!E177)</f>
        <v/>
      </c>
      <c r="F176" s="195" t="str">
        <f>IF(E176="","",'B1 Baseline - FW'!H177)</f>
        <v/>
      </c>
      <c r="G176" s="196" t="str">
        <f>IF(E176="","",'B1 Baseline - FW'!J177)</f>
        <v/>
      </c>
      <c r="H176" s="197"/>
      <c r="I176" s="205"/>
      <c r="J176" s="199" t="str">
        <f>IF(E176="","",IF(AND(E176=H176,G176&gt;=P176),"Error - No Enhancement",IF(AND(E176=H176,G176&lt;P176),"Acceptable",IF(F176&gt;N176,"Trading Down - Unacceptable Change",IF(F176=N176,"Error - No Enhancement",'B1 Baseline - FW'!G177&amp;" - "&amp;IFERROR(VLOOKUP(H176,'Z1 HAB CLASS'!$D$4:$E$45,2,FALSE),""))))))</f>
        <v/>
      </c>
      <c r="K176" s="99" t="str">
        <f>IF(E176="","",IF(AND(E176=H176, G176&gt;=P176), "Error - No Enhancement", IF(AND(E176=H176,G176&lt;P176), 'B1 Baseline - FW'!I177&amp;" - "&amp;'B3 Enhancement - FW'!O176, IF(F176&gt;N176, "Trading Down - Unacceptable Change", IF(AND(F176=N176, G176=P176), "Error - No Enhancement", IF(AND(F176=N176, G176&gt;P176), "Error - Cannot reduce condition", IF(AND(E176&lt;&gt;H176,F176&lt;N176),"Lower Distinctiveness Habitat"&amp;" - "&amp;O176, 'B1 Baseline - FW'!I177&amp;" - "&amp;'B3 Enhancement - FW'!O176)))))))</f>
        <v/>
      </c>
      <c r="L176" s="200" t="str">
        <f>IF(E176="","",'B1 Baseline - FW'!O177)</f>
        <v/>
      </c>
      <c r="M176" s="195" t="str">
        <f>IFERROR(VLOOKUP(H176,'Z1 HAB CLASS'!$D$4:$E$45,2,FALSE)," ")</f>
        <v xml:space="preserve"> </v>
      </c>
      <c r="N176" s="105" t="str">
        <f>IFERROR(VLOOKUP(M176,'Z1 HAB CLASS'!$L$3:$N$9,2,FALSE)," ")</f>
        <v xml:space="preserve"> </v>
      </c>
      <c r="O176" s="201"/>
      <c r="P176" s="196" t="str">
        <f>IFERROR(VLOOKUP(O176,'Z3 CONDITION VALUE'!$A$3:$B$5,2,FALSE)," ")</f>
        <v xml:space="preserve"> </v>
      </c>
      <c r="Q176" s="202" t="str">
        <f>IF(OR('B1 Baseline - FW'!E177="", 'B1 Baseline - FW'!O177=0),"",'B1 Baseline - FW'!I177&amp;"")</f>
        <v/>
      </c>
      <c r="R176" s="105" t="e">
        <f t="shared" ca="1" si="0"/>
        <v>#NAME?</v>
      </c>
      <c r="S176" s="99" t="e">
        <f t="shared" ca="1" si="1"/>
        <v>#NAME?</v>
      </c>
      <c r="T176" s="199" t="e">
        <f t="array" aca="1" ref="T176" ca="1">IF(OR(R176="",S176=""),"",INDEX('Z8 TARGET ENH'!$F$6:$EO$145,_xludf.XMATCH(R176,'Z8 TARGET ENH'!$B$6:$B$145),_xludf.XMATCH(S176,'Z8 TARGET ENH'!$F$2:$EO$2)))</f>
        <v>#NAME?</v>
      </c>
      <c r="U176" s="99" t="str">
        <f>IF(E176="","",VLOOKUP(H176,'Z8 TARGET ENH'!$FH$7:$FJ$38,2,FALSE))</f>
        <v/>
      </c>
      <c r="V176" s="202" t="str">
        <f>IF(E176="","",VLOOKUP(H176,'Z8 TARGET ENH'!$FH$7:$FJ$38,3,FALSE))</f>
        <v/>
      </c>
      <c r="W176" s="203" t="str">
        <f t="shared" si="2"/>
        <v/>
      </c>
      <c r="X176" s="204"/>
      <c r="Y176" s="72"/>
      <c r="Z176" s="72">
        <f t="shared" si="3"/>
        <v>0</v>
      </c>
      <c r="AA176" s="72"/>
      <c r="AB176" s="72"/>
      <c r="AC176" s="72"/>
      <c r="AD176" s="72"/>
      <c r="AE176" s="72"/>
      <c r="AF176" s="72"/>
      <c r="AG176" s="72"/>
      <c r="AH176" s="72"/>
      <c r="AI176" s="72"/>
      <c r="AJ176" s="72"/>
      <c r="AK176" s="72"/>
      <c r="AL176" s="72"/>
      <c r="AM176" s="72"/>
      <c r="AN176" s="72"/>
      <c r="AO176" s="72"/>
      <c r="AP176" s="72"/>
      <c r="AQ176" s="72"/>
      <c r="AR176" s="72"/>
      <c r="AS176" s="72"/>
      <c r="AT176" s="72"/>
    </row>
    <row r="177" spans="1:46" ht="30" customHeight="1" x14ac:dyDescent="0.2">
      <c r="A177" s="72"/>
      <c r="B177" s="72"/>
      <c r="C177" s="72"/>
      <c r="D177" s="194">
        <f>'A1 Baseline - Terrestrial'!D178</f>
        <v>171</v>
      </c>
      <c r="E177" s="85" t="str">
        <f>IF(OR('B1 Baseline - FW'!E178="",'B1 Baseline - FW'!O178=0), "",'B1 Baseline - FW'!E178)</f>
        <v/>
      </c>
      <c r="F177" s="195" t="str">
        <f>IF(E177="","",'B1 Baseline - FW'!H178)</f>
        <v/>
      </c>
      <c r="G177" s="196" t="str">
        <f>IF(E177="","",'B1 Baseline - FW'!J178)</f>
        <v/>
      </c>
      <c r="H177" s="197"/>
      <c r="I177" s="205"/>
      <c r="J177" s="199" t="str">
        <f>IF(E177="","",IF(AND(E177=H177,G177&gt;=P177),"Error - No Enhancement",IF(AND(E177=H177,G177&lt;P177),"Acceptable",IF(F177&gt;N177,"Trading Down - Unacceptable Change",IF(F177=N177,"Error - No Enhancement",'B1 Baseline - FW'!G178&amp;" - "&amp;IFERROR(VLOOKUP(H177,'Z1 HAB CLASS'!$D$4:$E$45,2,FALSE),""))))))</f>
        <v/>
      </c>
      <c r="K177" s="99" t="str">
        <f>IF(E177="","",IF(AND(E177=H177, G177&gt;=P177), "Error - No Enhancement", IF(AND(E177=H177,G177&lt;P177), 'B1 Baseline - FW'!I178&amp;" - "&amp;'B3 Enhancement - FW'!O177, IF(F177&gt;N177, "Trading Down - Unacceptable Change", IF(AND(F177=N177, G177=P177), "Error - No Enhancement", IF(AND(F177=N177, G177&gt;P177), "Error - Cannot reduce condition", IF(AND(E177&lt;&gt;H177,F177&lt;N177),"Lower Distinctiveness Habitat"&amp;" - "&amp;O177, 'B1 Baseline - FW'!I178&amp;" - "&amp;'B3 Enhancement - FW'!O177)))))))</f>
        <v/>
      </c>
      <c r="L177" s="200" t="str">
        <f>IF(E177="","",'B1 Baseline - FW'!O178)</f>
        <v/>
      </c>
      <c r="M177" s="195" t="str">
        <f>IFERROR(VLOOKUP(H177,'Z1 HAB CLASS'!$D$4:$E$45,2,FALSE)," ")</f>
        <v xml:space="preserve"> </v>
      </c>
      <c r="N177" s="105" t="str">
        <f>IFERROR(VLOOKUP(M177,'Z1 HAB CLASS'!$L$3:$N$9,2,FALSE)," ")</f>
        <v xml:space="preserve"> </v>
      </c>
      <c r="O177" s="201"/>
      <c r="P177" s="196" t="str">
        <f>IFERROR(VLOOKUP(O177,'Z3 CONDITION VALUE'!$A$3:$B$5,2,FALSE)," ")</f>
        <v xml:space="preserve"> </v>
      </c>
      <c r="Q177" s="202" t="str">
        <f>IF(OR('B1 Baseline - FW'!E178="", 'B1 Baseline - FW'!O178=0),"",'B1 Baseline - FW'!I178&amp;"")</f>
        <v/>
      </c>
      <c r="R177" s="105" t="e">
        <f t="shared" ca="1" si="0"/>
        <v>#NAME?</v>
      </c>
      <c r="S177" s="99" t="e">
        <f t="shared" ca="1" si="1"/>
        <v>#NAME?</v>
      </c>
      <c r="T177" s="199" t="e">
        <f t="array" aca="1" ref="T177" ca="1">IF(OR(R177="",S177=""),"",INDEX('Z8 TARGET ENH'!$F$6:$EO$145,_xludf.XMATCH(R177,'Z8 TARGET ENH'!$B$6:$B$145),_xludf.XMATCH(S177,'Z8 TARGET ENH'!$F$2:$EO$2)))</f>
        <v>#NAME?</v>
      </c>
      <c r="U177" s="99" t="str">
        <f>IF(E177="","",VLOOKUP(H177,'Z8 TARGET ENH'!$FH$7:$FJ$38,2,FALSE))</f>
        <v/>
      </c>
      <c r="V177" s="202" t="str">
        <f>IF(E177="","",VLOOKUP(H177,'Z8 TARGET ENH'!$FH$7:$FJ$38,3,FALSE))</f>
        <v/>
      </c>
      <c r="W177" s="203" t="str">
        <f t="shared" si="2"/>
        <v/>
      </c>
      <c r="X177" s="204"/>
      <c r="Y177" s="72"/>
      <c r="Z177" s="72">
        <f t="shared" si="3"/>
        <v>0</v>
      </c>
      <c r="AA177" s="72"/>
      <c r="AB177" s="72"/>
      <c r="AC177" s="72"/>
      <c r="AD177" s="72"/>
      <c r="AE177" s="72"/>
      <c r="AF177" s="72"/>
      <c r="AG177" s="72"/>
      <c r="AH177" s="72"/>
      <c r="AI177" s="72"/>
      <c r="AJ177" s="72"/>
      <c r="AK177" s="72"/>
      <c r="AL177" s="72"/>
      <c r="AM177" s="72"/>
      <c r="AN177" s="72"/>
      <c r="AO177" s="72"/>
      <c r="AP177" s="72"/>
      <c r="AQ177" s="72"/>
      <c r="AR177" s="72"/>
      <c r="AS177" s="72"/>
      <c r="AT177" s="72"/>
    </row>
    <row r="178" spans="1:46" ht="30" customHeight="1" x14ac:dyDescent="0.2">
      <c r="A178" s="72"/>
      <c r="B178" s="72"/>
      <c r="C178" s="72"/>
      <c r="D178" s="194">
        <f>'A1 Baseline - Terrestrial'!D179</f>
        <v>172</v>
      </c>
      <c r="E178" s="85" t="str">
        <f>IF(OR('B1 Baseline - FW'!E179="",'B1 Baseline - FW'!O179=0), "",'B1 Baseline - FW'!E179)</f>
        <v/>
      </c>
      <c r="F178" s="195" t="str">
        <f>IF(E178="","",'B1 Baseline - FW'!H179)</f>
        <v/>
      </c>
      <c r="G178" s="196" t="str">
        <f>IF(E178="","",'B1 Baseline - FW'!J179)</f>
        <v/>
      </c>
      <c r="H178" s="197"/>
      <c r="I178" s="205"/>
      <c r="J178" s="199" t="str">
        <f>IF(E178="","",IF(AND(E178=H178,G178&gt;=P178),"Error - No Enhancement",IF(AND(E178=H178,G178&lt;P178),"Acceptable",IF(F178&gt;N178,"Trading Down - Unacceptable Change",IF(F178=N178,"Error - No Enhancement",'B1 Baseline - FW'!G179&amp;" - "&amp;IFERROR(VLOOKUP(H178,'Z1 HAB CLASS'!$D$4:$E$45,2,FALSE),""))))))</f>
        <v/>
      </c>
      <c r="K178" s="99" t="str">
        <f>IF(E178="","",IF(AND(E178=H178, G178&gt;=P178), "Error - No Enhancement", IF(AND(E178=H178,G178&lt;P178), 'B1 Baseline - FW'!I179&amp;" - "&amp;'B3 Enhancement - FW'!O178, IF(F178&gt;N178, "Trading Down - Unacceptable Change", IF(AND(F178=N178, G178=P178), "Error - No Enhancement", IF(AND(F178=N178, G178&gt;P178), "Error - Cannot reduce condition", IF(AND(E178&lt;&gt;H178,F178&lt;N178),"Lower Distinctiveness Habitat"&amp;" - "&amp;O178, 'B1 Baseline - FW'!I179&amp;" - "&amp;'B3 Enhancement - FW'!O178)))))))</f>
        <v/>
      </c>
      <c r="L178" s="200" t="str">
        <f>IF(E178="","",'B1 Baseline - FW'!O179)</f>
        <v/>
      </c>
      <c r="M178" s="195" t="str">
        <f>IFERROR(VLOOKUP(H178,'Z1 HAB CLASS'!$D$4:$E$45,2,FALSE)," ")</f>
        <v xml:space="preserve"> </v>
      </c>
      <c r="N178" s="105" t="str">
        <f>IFERROR(VLOOKUP(M178,'Z1 HAB CLASS'!$L$3:$N$9,2,FALSE)," ")</f>
        <v xml:space="preserve"> </v>
      </c>
      <c r="O178" s="201"/>
      <c r="P178" s="196" t="str">
        <f>IFERROR(VLOOKUP(O178,'Z3 CONDITION VALUE'!$A$3:$B$5,2,FALSE)," ")</f>
        <v xml:space="preserve"> </v>
      </c>
      <c r="Q178" s="202" t="str">
        <f>IF(OR('B1 Baseline - FW'!E179="", 'B1 Baseline - FW'!O179=0),"",'B1 Baseline - FW'!I179&amp;"")</f>
        <v/>
      </c>
      <c r="R178" s="105" t="e">
        <f t="shared" ca="1" si="0"/>
        <v>#NAME?</v>
      </c>
      <c r="S178" s="99" t="e">
        <f t="shared" ca="1" si="1"/>
        <v>#NAME?</v>
      </c>
      <c r="T178" s="199" t="e">
        <f t="array" aca="1" ref="T178" ca="1">IF(OR(R178="",S178=""),"",INDEX('Z8 TARGET ENH'!$F$6:$EO$145,_xludf.XMATCH(R178,'Z8 TARGET ENH'!$B$6:$B$145),_xludf.XMATCH(S178,'Z8 TARGET ENH'!$F$2:$EO$2)))</f>
        <v>#NAME?</v>
      </c>
      <c r="U178" s="99" t="str">
        <f>IF(E178="","",VLOOKUP(H178,'Z8 TARGET ENH'!$FH$7:$FJ$38,2,FALSE))</f>
        <v/>
      </c>
      <c r="V178" s="202" t="str">
        <f>IF(E178="","",VLOOKUP(H178,'Z8 TARGET ENH'!$FH$7:$FJ$38,3,FALSE))</f>
        <v/>
      </c>
      <c r="W178" s="203" t="str">
        <f t="shared" si="2"/>
        <v/>
      </c>
      <c r="X178" s="204"/>
      <c r="Y178" s="72"/>
      <c r="Z178" s="72">
        <f t="shared" si="3"/>
        <v>0</v>
      </c>
      <c r="AA178" s="72"/>
      <c r="AB178" s="72"/>
      <c r="AC178" s="72"/>
      <c r="AD178" s="72"/>
      <c r="AE178" s="72"/>
      <c r="AF178" s="72"/>
      <c r="AG178" s="72"/>
      <c r="AH178" s="72"/>
      <c r="AI178" s="72"/>
      <c r="AJ178" s="72"/>
      <c r="AK178" s="72"/>
      <c r="AL178" s="72"/>
      <c r="AM178" s="72"/>
      <c r="AN178" s="72"/>
      <c r="AO178" s="72"/>
      <c r="AP178" s="72"/>
      <c r="AQ178" s="72"/>
      <c r="AR178" s="72"/>
      <c r="AS178" s="72"/>
      <c r="AT178" s="72"/>
    </row>
    <row r="179" spans="1:46" ht="30" customHeight="1" x14ac:dyDescent="0.2">
      <c r="A179" s="72"/>
      <c r="B179" s="72"/>
      <c r="C179" s="72"/>
      <c r="D179" s="194">
        <f>'A1 Baseline - Terrestrial'!D180</f>
        <v>173</v>
      </c>
      <c r="E179" s="85" t="str">
        <f>IF(OR('B1 Baseline - FW'!E180="",'B1 Baseline - FW'!O180=0), "",'B1 Baseline - FW'!E180)</f>
        <v/>
      </c>
      <c r="F179" s="195" t="str">
        <f>IF(E179="","",'B1 Baseline - FW'!H180)</f>
        <v/>
      </c>
      <c r="G179" s="196" t="str">
        <f>IF(E179="","",'B1 Baseline - FW'!J180)</f>
        <v/>
      </c>
      <c r="H179" s="197"/>
      <c r="I179" s="205"/>
      <c r="J179" s="199" t="str">
        <f>IF(E179="","",IF(AND(E179=H179,G179&gt;=P179),"Error - No Enhancement",IF(AND(E179=H179,G179&lt;P179),"Acceptable",IF(F179&gt;N179,"Trading Down - Unacceptable Change",IF(F179=N179,"Error - No Enhancement",'B1 Baseline - FW'!G180&amp;" - "&amp;IFERROR(VLOOKUP(H179,'Z1 HAB CLASS'!$D$4:$E$45,2,FALSE),""))))))</f>
        <v/>
      </c>
      <c r="K179" s="99" t="str">
        <f>IF(E179="","",IF(AND(E179=H179, G179&gt;=P179), "Error - No Enhancement", IF(AND(E179=H179,G179&lt;P179), 'B1 Baseline - FW'!I180&amp;" - "&amp;'B3 Enhancement - FW'!O179, IF(F179&gt;N179, "Trading Down - Unacceptable Change", IF(AND(F179=N179, G179=P179), "Error - No Enhancement", IF(AND(F179=N179, G179&gt;P179), "Error - Cannot reduce condition", IF(AND(E179&lt;&gt;H179,F179&lt;N179),"Lower Distinctiveness Habitat"&amp;" - "&amp;O179, 'B1 Baseline - FW'!I180&amp;" - "&amp;'B3 Enhancement - FW'!O179)))))))</f>
        <v/>
      </c>
      <c r="L179" s="200" t="str">
        <f>IF(E179="","",'B1 Baseline - FW'!O180)</f>
        <v/>
      </c>
      <c r="M179" s="195" t="str">
        <f>IFERROR(VLOOKUP(H179,'Z1 HAB CLASS'!$D$4:$E$45,2,FALSE)," ")</f>
        <v xml:space="preserve"> </v>
      </c>
      <c r="N179" s="105" t="str">
        <f>IFERROR(VLOOKUP(M179,'Z1 HAB CLASS'!$L$3:$N$9,2,FALSE)," ")</f>
        <v xml:space="preserve"> </v>
      </c>
      <c r="O179" s="201"/>
      <c r="P179" s="196" t="str">
        <f>IFERROR(VLOOKUP(O179,'Z3 CONDITION VALUE'!$A$3:$B$5,2,FALSE)," ")</f>
        <v xml:space="preserve"> </v>
      </c>
      <c r="Q179" s="202" t="str">
        <f>IF(OR('B1 Baseline - FW'!E180="", 'B1 Baseline - FW'!O180=0),"",'B1 Baseline - FW'!I180&amp;"")</f>
        <v/>
      </c>
      <c r="R179" s="105" t="e">
        <f t="shared" ca="1" si="0"/>
        <v>#NAME?</v>
      </c>
      <c r="S179" s="99" t="e">
        <f t="shared" ca="1" si="1"/>
        <v>#NAME?</v>
      </c>
      <c r="T179" s="199" t="e">
        <f t="array" aca="1" ref="T179" ca="1">IF(OR(R179="",S179=""),"",INDEX('Z8 TARGET ENH'!$F$6:$EO$145,_xludf.XMATCH(R179,'Z8 TARGET ENH'!$B$6:$B$145),_xludf.XMATCH(S179,'Z8 TARGET ENH'!$F$2:$EO$2)))</f>
        <v>#NAME?</v>
      </c>
      <c r="U179" s="99" t="str">
        <f>IF(E179="","",VLOOKUP(H179,'Z8 TARGET ENH'!$FH$7:$FJ$38,2,FALSE))</f>
        <v/>
      </c>
      <c r="V179" s="202" t="str">
        <f>IF(E179="","",VLOOKUP(H179,'Z8 TARGET ENH'!$FH$7:$FJ$38,3,FALSE))</f>
        <v/>
      </c>
      <c r="W179" s="203" t="str">
        <f t="shared" si="2"/>
        <v/>
      </c>
      <c r="X179" s="204"/>
      <c r="Y179" s="72"/>
      <c r="Z179" s="72">
        <f t="shared" si="3"/>
        <v>0</v>
      </c>
      <c r="AA179" s="72"/>
      <c r="AB179" s="72"/>
      <c r="AC179" s="72"/>
      <c r="AD179" s="72"/>
      <c r="AE179" s="72"/>
      <c r="AF179" s="72"/>
      <c r="AG179" s="72"/>
      <c r="AH179" s="72"/>
      <c r="AI179" s="72"/>
      <c r="AJ179" s="72"/>
      <c r="AK179" s="72"/>
      <c r="AL179" s="72"/>
      <c r="AM179" s="72"/>
      <c r="AN179" s="72"/>
      <c r="AO179" s="72"/>
      <c r="AP179" s="72"/>
      <c r="AQ179" s="72"/>
      <c r="AR179" s="72"/>
      <c r="AS179" s="72"/>
      <c r="AT179" s="72"/>
    </row>
    <row r="180" spans="1:46" ht="30" customHeight="1" x14ac:dyDescent="0.2">
      <c r="A180" s="72"/>
      <c r="B180" s="72"/>
      <c r="C180" s="72"/>
      <c r="D180" s="194">
        <f>'A1 Baseline - Terrestrial'!D181</f>
        <v>174</v>
      </c>
      <c r="E180" s="85" t="str">
        <f>IF(OR('B1 Baseline - FW'!E181="",'B1 Baseline - FW'!O181=0), "",'B1 Baseline - FW'!E181)</f>
        <v/>
      </c>
      <c r="F180" s="195" t="str">
        <f>IF(E180="","",'B1 Baseline - FW'!H181)</f>
        <v/>
      </c>
      <c r="G180" s="196" t="str">
        <f>IF(E180="","",'B1 Baseline - FW'!J181)</f>
        <v/>
      </c>
      <c r="H180" s="197"/>
      <c r="I180" s="205"/>
      <c r="J180" s="199" t="str">
        <f>IF(E180="","",IF(AND(E180=H180,G180&gt;=P180),"Error - No Enhancement",IF(AND(E180=H180,G180&lt;P180),"Acceptable",IF(F180&gt;N180,"Trading Down - Unacceptable Change",IF(F180=N180,"Error - No Enhancement",'B1 Baseline - FW'!G181&amp;" - "&amp;IFERROR(VLOOKUP(H180,'Z1 HAB CLASS'!$D$4:$E$45,2,FALSE),""))))))</f>
        <v/>
      </c>
      <c r="K180" s="99" t="str">
        <f>IF(E180="","",IF(AND(E180=H180, G180&gt;=P180), "Error - No Enhancement", IF(AND(E180=H180,G180&lt;P180), 'B1 Baseline - FW'!I181&amp;" - "&amp;'B3 Enhancement - FW'!O180, IF(F180&gt;N180, "Trading Down - Unacceptable Change", IF(AND(F180=N180, G180=P180), "Error - No Enhancement", IF(AND(F180=N180, G180&gt;P180), "Error - Cannot reduce condition", IF(AND(E180&lt;&gt;H180,F180&lt;N180),"Lower Distinctiveness Habitat"&amp;" - "&amp;O180, 'B1 Baseline - FW'!I181&amp;" - "&amp;'B3 Enhancement - FW'!O180)))))))</f>
        <v/>
      </c>
      <c r="L180" s="200" t="str">
        <f>IF(E180="","",'B1 Baseline - FW'!O181)</f>
        <v/>
      </c>
      <c r="M180" s="195" t="str">
        <f>IFERROR(VLOOKUP(H180,'Z1 HAB CLASS'!$D$4:$E$45,2,FALSE)," ")</f>
        <v xml:space="preserve"> </v>
      </c>
      <c r="N180" s="105" t="str">
        <f>IFERROR(VLOOKUP(M180,'Z1 HAB CLASS'!$L$3:$N$9,2,FALSE)," ")</f>
        <v xml:space="preserve"> </v>
      </c>
      <c r="O180" s="201"/>
      <c r="P180" s="196" t="str">
        <f>IFERROR(VLOOKUP(O180,'Z3 CONDITION VALUE'!$A$3:$B$5,2,FALSE)," ")</f>
        <v xml:space="preserve"> </v>
      </c>
      <c r="Q180" s="202" t="str">
        <f>IF(OR('B1 Baseline - FW'!E181="", 'B1 Baseline - FW'!O181=0),"",'B1 Baseline - FW'!I181&amp;"")</f>
        <v/>
      </c>
      <c r="R180" s="105" t="e">
        <f t="shared" ca="1" si="0"/>
        <v>#NAME?</v>
      </c>
      <c r="S180" s="99" t="e">
        <f t="shared" ca="1" si="1"/>
        <v>#NAME?</v>
      </c>
      <c r="T180" s="199" t="e">
        <f t="array" aca="1" ref="T180" ca="1">IF(OR(R180="",S180=""),"",INDEX('Z8 TARGET ENH'!$F$6:$EO$145,_xludf.XMATCH(R180,'Z8 TARGET ENH'!$B$6:$B$145),_xludf.XMATCH(S180,'Z8 TARGET ENH'!$F$2:$EO$2)))</f>
        <v>#NAME?</v>
      </c>
      <c r="U180" s="99" t="str">
        <f>IF(E180="","",VLOOKUP(H180,'Z8 TARGET ENH'!$FH$7:$FJ$38,2,FALSE))</f>
        <v/>
      </c>
      <c r="V180" s="202" t="str">
        <f>IF(E180="","",VLOOKUP(H180,'Z8 TARGET ENH'!$FH$7:$FJ$38,3,FALSE))</f>
        <v/>
      </c>
      <c r="W180" s="203" t="str">
        <f t="shared" si="2"/>
        <v/>
      </c>
      <c r="X180" s="204"/>
      <c r="Y180" s="72"/>
      <c r="Z180" s="72">
        <f t="shared" si="3"/>
        <v>0</v>
      </c>
      <c r="AA180" s="72"/>
      <c r="AB180" s="72"/>
      <c r="AC180" s="72"/>
      <c r="AD180" s="72"/>
      <c r="AE180" s="72"/>
      <c r="AF180" s="72"/>
      <c r="AG180" s="72"/>
      <c r="AH180" s="72"/>
      <c r="AI180" s="72"/>
      <c r="AJ180" s="72"/>
      <c r="AK180" s="72"/>
      <c r="AL180" s="72"/>
      <c r="AM180" s="72"/>
      <c r="AN180" s="72"/>
      <c r="AO180" s="72"/>
      <c r="AP180" s="72"/>
      <c r="AQ180" s="72"/>
      <c r="AR180" s="72"/>
      <c r="AS180" s="72"/>
      <c r="AT180" s="72"/>
    </row>
    <row r="181" spans="1:46" ht="30" customHeight="1" x14ac:dyDescent="0.2">
      <c r="A181" s="72"/>
      <c r="B181" s="72"/>
      <c r="C181" s="72"/>
      <c r="D181" s="194">
        <f>'A1 Baseline - Terrestrial'!D182</f>
        <v>175</v>
      </c>
      <c r="E181" s="85" t="str">
        <f>IF(OR('B1 Baseline - FW'!E182="",'B1 Baseline - FW'!O182=0), "",'B1 Baseline - FW'!E182)</f>
        <v/>
      </c>
      <c r="F181" s="195" t="str">
        <f>IF(E181="","",'B1 Baseline - FW'!H182)</f>
        <v/>
      </c>
      <c r="G181" s="196" t="str">
        <f>IF(E181="","",'B1 Baseline - FW'!J182)</f>
        <v/>
      </c>
      <c r="H181" s="197"/>
      <c r="I181" s="205"/>
      <c r="J181" s="199" t="str">
        <f>IF(E181="","",IF(AND(E181=H181,G181&gt;=P181),"Error - No Enhancement",IF(AND(E181=H181,G181&lt;P181),"Acceptable",IF(F181&gt;N181,"Trading Down - Unacceptable Change",IF(F181=N181,"Error - No Enhancement",'B1 Baseline - FW'!G182&amp;" - "&amp;IFERROR(VLOOKUP(H181,'Z1 HAB CLASS'!$D$4:$E$45,2,FALSE),""))))))</f>
        <v/>
      </c>
      <c r="K181" s="99" t="str">
        <f>IF(E181="","",IF(AND(E181=H181, G181&gt;=P181), "Error - No Enhancement", IF(AND(E181=H181,G181&lt;P181), 'B1 Baseline - FW'!I182&amp;" - "&amp;'B3 Enhancement - FW'!O181, IF(F181&gt;N181, "Trading Down - Unacceptable Change", IF(AND(F181=N181, G181=P181), "Error - No Enhancement", IF(AND(F181=N181, G181&gt;P181), "Error - Cannot reduce condition", IF(AND(E181&lt;&gt;H181,F181&lt;N181),"Lower Distinctiveness Habitat"&amp;" - "&amp;O181, 'B1 Baseline - FW'!I182&amp;" - "&amp;'B3 Enhancement - FW'!O181)))))))</f>
        <v/>
      </c>
      <c r="L181" s="200" t="str">
        <f>IF(E181="","",'B1 Baseline - FW'!O182)</f>
        <v/>
      </c>
      <c r="M181" s="195" t="str">
        <f>IFERROR(VLOOKUP(H181,'Z1 HAB CLASS'!$D$4:$E$45,2,FALSE)," ")</f>
        <v xml:space="preserve"> </v>
      </c>
      <c r="N181" s="105" t="str">
        <f>IFERROR(VLOOKUP(M181,'Z1 HAB CLASS'!$L$3:$N$9,2,FALSE)," ")</f>
        <v xml:space="preserve"> </v>
      </c>
      <c r="O181" s="201"/>
      <c r="P181" s="196" t="str">
        <f>IFERROR(VLOOKUP(O181,'Z3 CONDITION VALUE'!$A$3:$B$5,2,FALSE)," ")</f>
        <v xml:space="preserve"> </v>
      </c>
      <c r="Q181" s="202" t="str">
        <f>IF(OR('B1 Baseline - FW'!E182="", 'B1 Baseline - FW'!O182=0),"",'B1 Baseline - FW'!I182&amp;"")</f>
        <v/>
      </c>
      <c r="R181" s="105" t="e">
        <f t="shared" ca="1" si="0"/>
        <v>#NAME?</v>
      </c>
      <c r="S181" s="99" t="e">
        <f t="shared" ca="1" si="1"/>
        <v>#NAME?</v>
      </c>
      <c r="T181" s="199" t="e">
        <f t="array" aca="1" ref="T181" ca="1">IF(OR(R181="",S181=""),"",INDEX('Z8 TARGET ENH'!$F$6:$EO$145,_xludf.XMATCH(R181,'Z8 TARGET ENH'!$B$6:$B$145),_xludf.XMATCH(S181,'Z8 TARGET ENH'!$F$2:$EO$2)))</f>
        <v>#NAME?</v>
      </c>
      <c r="U181" s="99" t="str">
        <f>IF(E181="","",VLOOKUP(H181,'Z8 TARGET ENH'!$FH$7:$FJ$38,2,FALSE))</f>
        <v/>
      </c>
      <c r="V181" s="202" t="str">
        <f>IF(E181="","",VLOOKUP(H181,'Z8 TARGET ENH'!$FH$7:$FJ$38,3,FALSE))</f>
        <v/>
      </c>
      <c r="W181" s="203" t="str">
        <f t="shared" si="2"/>
        <v/>
      </c>
      <c r="X181" s="204"/>
      <c r="Y181" s="72"/>
      <c r="Z181" s="72">
        <f t="shared" si="3"/>
        <v>0</v>
      </c>
      <c r="AA181" s="72"/>
      <c r="AB181" s="72"/>
      <c r="AC181" s="72"/>
      <c r="AD181" s="72"/>
      <c r="AE181" s="72"/>
      <c r="AF181" s="72"/>
      <c r="AG181" s="72"/>
      <c r="AH181" s="72"/>
      <c r="AI181" s="72"/>
      <c r="AJ181" s="72"/>
      <c r="AK181" s="72"/>
      <c r="AL181" s="72"/>
      <c r="AM181" s="72"/>
      <c r="AN181" s="72"/>
      <c r="AO181" s="72"/>
      <c r="AP181" s="72"/>
      <c r="AQ181" s="72"/>
      <c r="AR181" s="72"/>
      <c r="AS181" s="72"/>
      <c r="AT181" s="72"/>
    </row>
    <row r="182" spans="1:46" ht="30" customHeight="1" x14ac:dyDescent="0.2">
      <c r="A182" s="72"/>
      <c r="B182" s="72"/>
      <c r="C182" s="72"/>
      <c r="D182" s="194">
        <f>'A1 Baseline - Terrestrial'!D183</f>
        <v>176</v>
      </c>
      <c r="E182" s="85" t="str">
        <f>IF(OR('B1 Baseline - FW'!E183="",'B1 Baseline - FW'!O183=0), "",'B1 Baseline - FW'!E183)</f>
        <v/>
      </c>
      <c r="F182" s="195" t="str">
        <f>IF(E182="","",'B1 Baseline - FW'!H183)</f>
        <v/>
      </c>
      <c r="G182" s="196" t="str">
        <f>IF(E182="","",'B1 Baseline - FW'!J183)</f>
        <v/>
      </c>
      <c r="H182" s="197"/>
      <c r="I182" s="205"/>
      <c r="J182" s="199" t="str">
        <f>IF(E182="","",IF(AND(E182=H182,G182&gt;=P182),"Error - No Enhancement",IF(AND(E182=H182,G182&lt;P182),"Acceptable",IF(F182&gt;N182,"Trading Down - Unacceptable Change",IF(F182=N182,"Error - No Enhancement",'B1 Baseline - FW'!G183&amp;" - "&amp;IFERROR(VLOOKUP(H182,'Z1 HAB CLASS'!$D$4:$E$45,2,FALSE),""))))))</f>
        <v/>
      </c>
      <c r="K182" s="99" t="str">
        <f>IF(E182="","",IF(AND(E182=H182, G182&gt;=P182), "Error - No Enhancement", IF(AND(E182=H182,G182&lt;P182), 'B1 Baseline - FW'!I183&amp;" - "&amp;'B3 Enhancement - FW'!O182, IF(F182&gt;N182, "Trading Down - Unacceptable Change", IF(AND(F182=N182, G182=P182), "Error - No Enhancement", IF(AND(F182=N182, G182&gt;P182), "Error - Cannot reduce condition", IF(AND(E182&lt;&gt;H182,F182&lt;N182),"Lower Distinctiveness Habitat"&amp;" - "&amp;O182, 'B1 Baseline - FW'!I183&amp;" - "&amp;'B3 Enhancement - FW'!O182)))))))</f>
        <v/>
      </c>
      <c r="L182" s="200" t="str">
        <f>IF(E182="","",'B1 Baseline - FW'!O183)</f>
        <v/>
      </c>
      <c r="M182" s="195" t="str">
        <f>IFERROR(VLOOKUP(H182,'Z1 HAB CLASS'!$D$4:$E$45,2,FALSE)," ")</f>
        <v xml:space="preserve"> </v>
      </c>
      <c r="N182" s="105" t="str">
        <f>IFERROR(VLOOKUP(M182,'Z1 HAB CLASS'!$L$3:$N$9,2,FALSE)," ")</f>
        <v xml:space="preserve"> </v>
      </c>
      <c r="O182" s="201"/>
      <c r="P182" s="196" t="str">
        <f>IFERROR(VLOOKUP(O182,'Z3 CONDITION VALUE'!$A$3:$B$5,2,FALSE)," ")</f>
        <v xml:space="preserve"> </v>
      </c>
      <c r="Q182" s="202" t="str">
        <f>IF(OR('B1 Baseline - FW'!E183="", 'B1 Baseline - FW'!O183=0),"",'B1 Baseline - FW'!I183&amp;"")</f>
        <v/>
      </c>
      <c r="R182" s="105" t="e">
        <f t="shared" ca="1" si="0"/>
        <v>#NAME?</v>
      </c>
      <c r="S182" s="99" t="e">
        <f t="shared" ca="1" si="1"/>
        <v>#NAME?</v>
      </c>
      <c r="T182" s="199" t="e">
        <f t="array" aca="1" ref="T182" ca="1">IF(OR(R182="",S182=""),"",INDEX('Z8 TARGET ENH'!$F$6:$EO$145,_xludf.XMATCH(R182,'Z8 TARGET ENH'!$B$6:$B$145),_xludf.XMATCH(S182,'Z8 TARGET ENH'!$F$2:$EO$2)))</f>
        <v>#NAME?</v>
      </c>
      <c r="U182" s="99" t="str">
        <f>IF(E182="","",VLOOKUP(H182,'Z8 TARGET ENH'!$FH$7:$FJ$38,2,FALSE))</f>
        <v/>
      </c>
      <c r="V182" s="202" t="str">
        <f>IF(E182="","",VLOOKUP(H182,'Z8 TARGET ENH'!$FH$7:$FJ$38,3,FALSE))</f>
        <v/>
      </c>
      <c r="W182" s="203" t="str">
        <f t="shared" si="2"/>
        <v/>
      </c>
      <c r="X182" s="204"/>
      <c r="Y182" s="72"/>
      <c r="Z182" s="72">
        <f t="shared" si="3"/>
        <v>0</v>
      </c>
      <c r="AA182" s="72"/>
      <c r="AB182" s="72"/>
      <c r="AC182" s="72"/>
      <c r="AD182" s="72"/>
      <c r="AE182" s="72"/>
      <c r="AF182" s="72"/>
      <c r="AG182" s="72"/>
      <c r="AH182" s="72"/>
      <c r="AI182" s="72"/>
      <c r="AJ182" s="72"/>
      <c r="AK182" s="72"/>
      <c r="AL182" s="72"/>
      <c r="AM182" s="72"/>
      <c r="AN182" s="72"/>
      <c r="AO182" s="72"/>
      <c r="AP182" s="72"/>
      <c r="AQ182" s="72"/>
      <c r="AR182" s="72"/>
      <c r="AS182" s="72"/>
      <c r="AT182" s="72"/>
    </row>
    <row r="183" spans="1:46" ht="30" customHeight="1" x14ac:dyDescent="0.2">
      <c r="A183" s="72"/>
      <c r="B183" s="72"/>
      <c r="C183" s="72"/>
      <c r="D183" s="194">
        <f>'A1 Baseline - Terrestrial'!D184</f>
        <v>177</v>
      </c>
      <c r="E183" s="85" t="str">
        <f>IF(OR('B1 Baseline - FW'!E184="",'B1 Baseline - FW'!O184=0), "",'B1 Baseline - FW'!E184)</f>
        <v/>
      </c>
      <c r="F183" s="195" t="str">
        <f>IF(E183="","",'B1 Baseline - FW'!H184)</f>
        <v/>
      </c>
      <c r="G183" s="196" t="str">
        <f>IF(E183="","",'B1 Baseline - FW'!J184)</f>
        <v/>
      </c>
      <c r="H183" s="197"/>
      <c r="I183" s="205"/>
      <c r="J183" s="199" t="str">
        <f>IF(E183="","",IF(AND(E183=H183,G183&gt;=P183),"Error - No Enhancement",IF(AND(E183=H183,G183&lt;P183),"Acceptable",IF(F183&gt;N183,"Trading Down - Unacceptable Change",IF(F183=N183,"Error - No Enhancement",'B1 Baseline - FW'!G184&amp;" - "&amp;IFERROR(VLOOKUP(H183,'Z1 HAB CLASS'!$D$4:$E$45,2,FALSE),""))))))</f>
        <v/>
      </c>
      <c r="K183" s="99" t="str">
        <f>IF(E183="","",IF(AND(E183=H183, G183&gt;=P183), "Error - No Enhancement", IF(AND(E183=H183,G183&lt;P183), 'B1 Baseline - FW'!I184&amp;" - "&amp;'B3 Enhancement - FW'!O183, IF(F183&gt;N183, "Trading Down - Unacceptable Change", IF(AND(F183=N183, G183=P183), "Error - No Enhancement", IF(AND(F183=N183, G183&gt;P183), "Error - Cannot reduce condition", IF(AND(E183&lt;&gt;H183,F183&lt;N183),"Lower Distinctiveness Habitat"&amp;" - "&amp;O183, 'B1 Baseline - FW'!I184&amp;" - "&amp;'B3 Enhancement - FW'!O183)))))))</f>
        <v/>
      </c>
      <c r="L183" s="200" t="str">
        <f>IF(E183="","",'B1 Baseline - FW'!O184)</f>
        <v/>
      </c>
      <c r="M183" s="195" t="str">
        <f>IFERROR(VLOOKUP(H183,'Z1 HAB CLASS'!$D$4:$E$45,2,FALSE)," ")</f>
        <v xml:space="preserve"> </v>
      </c>
      <c r="N183" s="105" t="str">
        <f>IFERROR(VLOOKUP(M183,'Z1 HAB CLASS'!$L$3:$N$9,2,FALSE)," ")</f>
        <v xml:space="preserve"> </v>
      </c>
      <c r="O183" s="201"/>
      <c r="P183" s="196" t="str">
        <f>IFERROR(VLOOKUP(O183,'Z3 CONDITION VALUE'!$A$3:$B$5,2,FALSE)," ")</f>
        <v xml:space="preserve"> </v>
      </c>
      <c r="Q183" s="202" t="str">
        <f>IF(OR('B1 Baseline - FW'!E184="", 'B1 Baseline - FW'!O184=0),"",'B1 Baseline - FW'!I184&amp;"")</f>
        <v/>
      </c>
      <c r="R183" s="105" t="e">
        <f t="shared" ca="1" si="0"/>
        <v>#NAME?</v>
      </c>
      <c r="S183" s="99" t="e">
        <f t="shared" ca="1" si="1"/>
        <v>#NAME?</v>
      </c>
      <c r="T183" s="199" t="e">
        <f t="array" aca="1" ref="T183" ca="1">IF(OR(R183="",S183=""),"",INDEX('Z8 TARGET ENH'!$F$6:$EO$145,_xludf.XMATCH(R183,'Z8 TARGET ENH'!$B$6:$B$145),_xludf.XMATCH(S183,'Z8 TARGET ENH'!$F$2:$EO$2)))</f>
        <v>#NAME?</v>
      </c>
      <c r="U183" s="99" t="str">
        <f>IF(E183="","",VLOOKUP(H183,'Z8 TARGET ENH'!$FH$7:$FJ$38,2,FALSE))</f>
        <v/>
      </c>
      <c r="V183" s="202" t="str">
        <f>IF(E183="","",VLOOKUP(H183,'Z8 TARGET ENH'!$FH$7:$FJ$38,3,FALSE))</f>
        <v/>
      </c>
      <c r="W183" s="203" t="str">
        <f t="shared" si="2"/>
        <v/>
      </c>
      <c r="X183" s="204"/>
      <c r="Y183" s="72"/>
      <c r="Z183" s="72">
        <f t="shared" si="3"/>
        <v>0</v>
      </c>
      <c r="AA183" s="72"/>
      <c r="AB183" s="72"/>
      <c r="AC183" s="72"/>
      <c r="AD183" s="72"/>
      <c r="AE183" s="72"/>
      <c r="AF183" s="72"/>
      <c r="AG183" s="72"/>
      <c r="AH183" s="72"/>
      <c r="AI183" s="72"/>
      <c r="AJ183" s="72"/>
      <c r="AK183" s="72"/>
      <c r="AL183" s="72"/>
      <c r="AM183" s="72"/>
      <c r="AN183" s="72"/>
      <c r="AO183" s="72"/>
      <c r="AP183" s="72"/>
      <c r="AQ183" s="72"/>
      <c r="AR183" s="72"/>
      <c r="AS183" s="72"/>
      <c r="AT183" s="72"/>
    </row>
    <row r="184" spans="1:46" ht="30" customHeight="1" x14ac:dyDescent="0.2">
      <c r="A184" s="72"/>
      <c r="B184" s="72"/>
      <c r="C184" s="72"/>
      <c r="D184" s="194">
        <f>'A1 Baseline - Terrestrial'!D185</f>
        <v>178</v>
      </c>
      <c r="E184" s="85" t="str">
        <f>IF(OR('B1 Baseline - FW'!E185="",'B1 Baseline - FW'!O185=0), "",'B1 Baseline - FW'!E185)</f>
        <v/>
      </c>
      <c r="F184" s="195" t="str">
        <f>IF(E184="","",'B1 Baseline - FW'!H185)</f>
        <v/>
      </c>
      <c r="G184" s="196" t="str">
        <f>IF(E184="","",'B1 Baseline - FW'!J185)</f>
        <v/>
      </c>
      <c r="H184" s="197"/>
      <c r="I184" s="205"/>
      <c r="J184" s="199" t="str">
        <f>IF(E184="","",IF(AND(E184=H184,G184&gt;=P184),"Error - No Enhancement",IF(AND(E184=H184,G184&lt;P184),"Acceptable",IF(F184&gt;N184,"Trading Down - Unacceptable Change",IF(F184=N184,"Error - No Enhancement",'B1 Baseline - FW'!G185&amp;" - "&amp;IFERROR(VLOOKUP(H184,'Z1 HAB CLASS'!$D$4:$E$45,2,FALSE),""))))))</f>
        <v/>
      </c>
      <c r="K184" s="99" t="str">
        <f>IF(E184="","",IF(AND(E184=H184, G184&gt;=P184), "Error - No Enhancement", IF(AND(E184=H184,G184&lt;P184), 'B1 Baseline - FW'!I185&amp;" - "&amp;'B3 Enhancement - FW'!O184, IF(F184&gt;N184, "Trading Down - Unacceptable Change", IF(AND(F184=N184, G184=P184), "Error - No Enhancement", IF(AND(F184=N184, G184&gt;P184), "Error - Cannot reduce condition", IF(AND(E184&lt;&gt;H184,F184&lt;N184),"Lower Distinctiveness Habitat"&amp;" - "&amp;O184, 'B1 Baseline - FW'!I185&amp;" - "&amp;'B3 Enhancement - FW'!O184)))))))</f>
        <v/>
      </c>
      <c r="L184" s="200" t="str">
        <f>IF(E184="","",'B1 Baseline - FW'!O185)</f>
        <v/>
      </c>
      <c r="M184" s="195" t="str">
        <f>IFERROR(VLOOKUP(H184,'Z1 HAB CLASS'!$D$4:$E$45,2,FALSE)," ")</f>
        <v xml:space="preserve"> </v>
      </c>
      <c r="N184" s="105" t="str">
        <f>IFERROR(VLOOKUP(M184,'Z1 HAB CLASS'!$L$3:$N$9,2,FALSE)," ")</f>
        <v xml:space="preserve"> </v>
      </c>
      <c r="O184" s="201"/>
      <c r="P184" s="196" t="str">
        <f>IFERROR(VLOOKUP(O184,'Z3 CONDITION VALUE'!$A$3:$B$5,2,FALSE)," ")</f>
        <v xml:space="preserve"> </v>
      </c>
      <c r="Q184" s="202" t="str">
        <f>IF(OR('B1 Baseline - FW'!E185="", 'B1 Baseline - FW'!O185=0),"",'B1 Baseline - FW'!I185&amp;"")</f>
        <v/>
      </c>
      <c r="R184" s="105" t="e">
        <f t="shared" ca="1" si="0"/>
        <v>#NAME?</v>
      </c>
      <c r="S184" s="99" t="e">
        <f t="shared" ca="1" si="1"/>
        <v>#NAME?</v>
      </c>
      <c r="T184" s="199" t="e">
        <f t="array" aca="1" ref="T184" ca="1">IF(OR(R184="",S184=""),"",INDEX('Z8 TARGET ENH'!$F$6:$EO$145,_xludf.XMATCH(R184,'Z8 TARGET ENH'!$B$6:$B$145),_xludf.XMATCH(S184,'Z8 TARGET ENH'!$F$2:$EO$2)))</f>
        <v>#NAME?</v>
      </c>
      <c r="U184" s="99" t="str">
        <f>IF(E184="","",VLOOKUP(H184,'Z8 TARGET ENH'!$FH$7:$FJ$38,2,FALSE))</f>
        <v/>
      </c>
      <c r="V184" s="202" t="str">
        <f>IF(E184="","",VLOOKUP(H184,'Z8 TARGET ENH'!$FH$7:$FJ$38,3,FALSE))</f>
        <v/>
      </c>
      <c r="W184" s="203" t="str">
        <f t="shared" si="2"/>
        <v/>
      </c>
      <c r="X184" s="204"/>
      <c r="Y184" s="72"/>
      <c r="Z184" s="72">
        <f t="shared" si="3"/>
        <v>0</v>
      </c>
      <c r="AA184" s="72"/>
      <c r="AB184" s="72"/>
      <c r="AC184" s="72"/>
      <c r="AD184" s="72"/>
      <c r="AE184" s="72"/>
      <c r="AF184" s="72"/>
      <c r="AG184" s="72"/>
      <c r="AH184" s="72"/>
      <c r="AI184" s="72"/>
      <c r="AJ184" s="72"/>
      <c r="AK184" s="72"/>
      <c r="AL184" s="72"/>
      <c r="AM184" s="72"/>
      <c r="AN184" s="72"/>
      <c r="AO184" s="72"/>
      <c r="AP184" s="72"/>
      <c r="AQ184" s="72"/>
      <c r="AR184" s="72"/>
      <c r="AS184" s="72"/>
      <c r="AT184" s="72"/>
    </row>
    <row r="185" spans="1:46" ht="30" customHeight="1" x14ac:dyDescent="0.2">
      <c r="A185" s="72"/>
      <c r="B185" s="72"/>
      <c r="C185" s="72"/>
      <c r="D185" s="194">
        <f>'A1 Baseline - Terrestrial'!D186</f>
        <v>179</v>
      </c>
      <c r="E185" s="85" t="str">
        <f>IF(OR('B1 Baseline - FW'!E186="",'B1 Baseline - FW'!O186=0), "",'B1 Baseline - FW'!E186)</f>
        <v/>
      </c>
      <c r="F185" s="195" t="str">
        <f>IF(E185="","",'B1 Baseline - FW'!H186)</f>
        <v/>
      </c>
      <c r="G185" s="196" t="str">
        <f>IF(E185="","",'B1 Baseline - FW'!J186)</f>
        <v/>
      </c>
      <c r="H185" s="197"/>
      <c r="I185" s="205"/>
      <c r="J185" s="199" t="str">
        <f>IF(E185="","",IF(AND(E185=H185,G185&gt;=P185),"Error - No Enhancement",IF(AND(E185=H185,G185&lt;P185),"Acceptable",IF(F185&gt;N185,"Trading Down - Unacceptable Change",IF(F185=N185,"Error - No Enhancement",'B1 Baseline - FW'!G186&amp;" - "&amp;IFERROR(VLOOKUP(H185,'Z1 HAB CLASS'!$D$4:$E$45,2,FALSE),""))))))</f>
        <v/>
      </c>
      <c r="K185" s="99" t="str">
        <f>IF(E185="","",IF(AND(E185=H185, G185&gt;=P185), "Error - No Enhancement", IF(AND(E185=H185,G185&lt;P185), 'B1 Baseline - FW'!I186&amp;" - "&amp;'B3 Enhancement - FW'!O185, IF(F185&gt;N185, "Trading Down - Unacceptable Change", IF(AND(F185=N185, G185=P185), "Error - No Enhancement", IF(AND(F185=N185, G185&gt;P185), "Error - Cannot reduce condition", IF(AND(E185&lt;&gt;H185,F185&lt;N185),"Lower Distinctiveness Habitat"&amp;" - "&amp;O185, 'B1 Baseline - FW'!I186&amp;" - "&amp;'B3 Enhancement - FW'!O185)))))))</f>
        <v/>
      </c>
      <c r="L185" s="200" t="str">
        <f>IF(E185="","",'B1 Baseline - FW'!O186)</f>
        <v/>
      </c>
      <c r="M185" s="195" t="str">
        <f>IFERROR(VLOOKUP(H185,'Z1 HAB CLASS'!$D$4:$E$45,2,FALSE)," ")</f>
        <v xml:space="preserve"> </v>
      </c>
      <c r="N185" s="105" t="str">
        <f>IFERROR(VLOOKUP(M185,'Z1 HAB CLASS'!$L$3:$N$9,2,FALSE)," ")</f>
        <v xml:space="preserve"> </v>
      </c>
      <c r="O185" s="201"/>
      <c r="P185" s="196" t="str">
        <f>IFERROR(VLOOKUP(O185,'Z3 CONDITION VALUE'!$A$3:$B$5,2,FALSE)," ")</f>
        <v xml:space="preserve"> </v>
      </c>
      <c r="Q185" s="202" t="str">
        <f>IF(OR('B1 Baseline - FW'!E186="", 'B1 Baseline - FW'!O186=0),"",'B1 Baseline - FW'!I186&amp;"")</f>
        <v/>
      </c>
      <c r="R185" s="105" t="e">
        <f t="shared" ca="1" si="0"/>
        <v>#NAME?</v>
      </c>
      <c r="S185" s="99" t="e">
        <f t="shared" ca="1" si="1"/>
        <v>#NAME?</v>
      </c>
      <c r="T185" s="199" t="e">
        <f t="array" aca="1" ref="T185" ca="1">IF(OR(R185="",S185=""),"",INDEX('Z8 TARGET ENH'!$F$6:$EO$145,_xludf.XMATCH(R185,'Z8 TARGET ENH'!$B$6:$B$145),_xludf.XMATCH(S185,'Z8 TARGET ENH'!$F$2:$EO$2)))</f>
        <v>#NAME?</v>
      </c>
      <c r="U185" s="99" t="str">
        <f>IF(E185="","",VLOOKUP(H185,'Z8 TARGET ENH'!$FH$7:$FJ$38,2,FALSE))</f>
        <v/>
      </c>
      <c r="V185" s="202" t="str">
        <f>IF(E185="","",VLOOKUP(H185,'Z8 TARGET ENH'!$FH$7:$FJ$38,3,FALSE))</f>
        <v/>
      </c>
      <c r="W185" s="203" t="str">
        <f t="shared" si="2"/>
        <v/>
      </c>
      <c r="X185" s="204"/>
      <c r="Y185" s="72"/>
      <c r="Z185" s="72">
        <f t="shared" si="3"/>
        <v>0</v>
      </c>
      <c r="AA185" s="72"/>
      <c r="AB185" s="72"/>
      <c r="AC185" s="72"/>
      <c r="AD185" s="72"/>
      <c r="AE185" s="72"/>
      <c r="AF185" s="72"/>
      <c r="AG185" s="72"/>
      <c r="AH185" s="72"/>
      <c r="AI185" s="72"/>
      <c r="AJ185" s="72"/>
      <c r="AK185" s="72"/>
      <c r="AL185" s="72"/>
      <c r="AM185" s="72"/>
      <c r="AN185" s="72"/>
      <c r="AO185" s="72"/>
      <c r="AP185" s="72"/>
      <c r="AQ185" s="72"/>
      <c r="AR185" s="72"/>
      <c r="AS185" s="72"/>
      <c r="AT185" s="72"/>
    </row>
    <row r="186" spans="1:46" ht="30" customHeight="1" x14ac:dyDescent="0.2">
      <c r="A186" s="72"/>
      <c r="B186" s="72"/>
      <c r="C186" s="72"/>
      <c r="D186" s="194">
        <f>'A1 Baseline - Terrestrial'!D187</f>
        <v>180</v>
      </c>
      <c r="E186" s="85" t="str">
        <f>IF(OR('B1 Baseline - FW'!E187="",'B1 Baseline - FW'!O187=0), "",'B1 Baseline - FW'!E187)</f>
        <v/>
      </c>
      <c r="F186" s="195" t="str">
        <f>IF(E186="","",'B1 Baseline - FW'!H187)</f>
        <v/>
      </c>
      <c r="G186" s="196" t="str">
        <f>IF(E186="","",'B1 Baseline - FW'!J187)</f>
        <v/>
      </c>
      <c r="H186" s="197"/>
      <c r="I186" s="205"/>
      <c r="J186" s="199" t="str">
        <f>IF(E186="","",IF(AND(E186=H186,G186&gt;=P186),"Error - No Enhancement",IF(AND(E186=H186,G186&lt;P186),"Acceptable",IF(F186&gt;N186,"Trading Down - Unacceptable Change",IF(F186=N186,"Error - No Enhancement",'B1 Baseline - FW'!G187&amp;" - "&amp;IFERROR(VLOOKUP(H186,'Z1 HAB CLASS'!$D$4:$E$45,2,FALSE),""))))))</f>
        <v/>
      </c>
      <c r="K186" s="99" t="str">
        <f>IF(E186="","",IF(AND(E186=H186, G186&gt;=P186), "Error - No Enhancement", IF(AND(E186=H186,G186&lt;P186), 'B1 Baseline - FW'!I187&amp;" - "&amp;'B3 Enhancement - FW'!O186, IF(F186&gt;N186, "Trading Down - Unacceptable Change", IF(AND(F186=N186, G186=P186), "Error - No Enhancement", IF(AND(F186=N186, G186&gt;P186), "Error - Cannot reduce condition", IF(AND(E186&lt;&gt;H186,F186&lt;N186),"Lower Distinctiveness Habitat"&amp;" - "&amp;O186, 'B1 Baseline - FW'!I187&amp;" - "&amp;'B3 Enhancement - FW'!O186)))))))</f>
        <v/>
      </c>
      <c r="L186" s="200" t="str">
        <f>IF(E186="","",'B1 Baseline - FW'!O187)</f>
        <v/>
      </c>
      <c r="M186" s="195" t="str">
        <f>IFERROR(VLOOKUP(H186,'Z1 HAB CLASS'!$D$4:$E$45,2,FALSE)," ")</f>
        <v xml:space="preserve"> </v>
      </c>
      <c r="N186" s="105" t="str">
        <f>IFERROR(VLOOKUP(M186,'Z1 HAB CLASS'!$L$3:$N$9,2,FALSE)," ")</f>
        <v xml:space="preserve"> </v>
      </c>
      <c r="O186" s="201"/>
      <c r="P186" s="196" t="str">
        <f>IFERROR(VLOOKUP(O186,'Z3 CONDITION VALUE'!$A$3:$B$5,2,FALSE)," ")</f>
        <v xml:space="preserve"> </v>
      </c>
      <c r="Q186" s="202" t="str">
        <f>IF(OR('B1 Baseline - FW'!E187="", 'B1 Baseline - FW'!O187=0),"",'B1 Baseline - FW'!I187&amp;"")</f>
        <v/>
      </c>
      <c r="R186" s="105" t="e">
        <f t="shared" ca="1" si="0"/>
        <v>#NAME?</v>
      </c>
      <c r="S186" s="99" t="e">
        <f t="shared" ca="1" si="1"/>
        <v>#NAME?</v>
      </c>
      <c r="T186" s="199" t="e">
        <f t="array" aca="1" ref="T186" ca="1">IF(OR(R186="",S186=""),"",INDEX('Z8 TARGET ENH'!$F$6:$EO$145,_xludf.XMATCH(R186,'Z8 TARGET ENH'!$B$6:$B$145),_xludf.XMATCH(S186,'Z8 TARGET ENH'!$F$2:$EO$2)))</f>
        <v>#NAME?</v>
      </c>
      <c r="U186" s="99" t="str">
        <f>IF(E186="","",VLOOKUP(H186,'Z8 TARGET ENH'!$FH$7:$FJ$38,2,FALSE))</f>
        <v/>
      </c>
      <c r="V186" s="202" t="str">
        <f>IF(E186="","",VLOOKUP(H186,'Z8 TARGET ENH'!$FH$7:$FJ$38,3,FALSE))</f>
        <v/>
      </c>
      <c r="W186" s="203" t="str">
        <f t="shared" si="2"/>
        <v/>
      </c>
      <c r="X186" s="204"/>
      <c r="Y186" s="72"/>
      <c r="Z186" s="72">
        <f t="shared" si="3"/>
        <v>0</v>
      </c>
      <c r="AA186" s="72"/>
      <c r="AB186" s="72"/>
      <c r="AC186" s="72"/>
      <c r="AD186" s="72"/>
      <c r="AE186" s="72"/>
      <c r="AF186" s="72"/>
      <c r="AG186" s="72"/>
      <c r="AH186" s="72"/>
      <c r="AI186" s="72"/>
      <c r="AJ186" s="72"/>
      <c r="AK186" s="72"/>
      <c r="AL186" s="72"/>
      <c r="AM186" s="72"/>
      <c r="AN186" s="72"/>
      <c r="AO186" s="72"/>
      <c r="AP186" s="72"/>
      <c r="AQ186" s="72"/>
      <c r="AR186" s="72"/>
      <c r="AS186" s="72"/>
      <c r="AT186" s="72"/>
    </row>
    <row r="187" spans="1:46" ht="30" customHeight="1" x14ac:dyDescent="0.2">
      <c r="A187" s="72"/>
      <c r="B187" s="72"/>
      <c r="C187" s="72"/>
      <c r="D187" s="194">
        <f>'A1 Baseline - Terrestrial'!D188</f>
        <v>181</v>
      </c>
      <c r="E187" s="85" t="str">
        <f>IF(OR('B1 Baseline - FW'!E188="",'B1 Baseline - FW'!O188=0), "",'B1 Baseline - FW'!E188)</f>
        <v/>
      </c>
      <c r="F187" s="195" t="str">
        <f>IF(E187="","",'B1 Baseline - FW'!H188)</f>
        <v/>
      </c>
      <c r="G187" s="196" t="str">
        <f>IF(E187="","",'B1 Baseline - FW'!J188)</f>
        <v/>
      </c>
      <c r="H187" s="197"/>
      <c r="I187" s="205"/>
      <c r="J187" s="199" t="str">
        <f>IF(E187="","",IF(AND(E187=H187,G187&gt;=P187),"Error - No Enhancement",IF(AND(E187=H187,G187&lt;P187),"Acceptable",IF(F187&gt;N187,"Trading Down - Unacceptable Change",IF(F187=N187,"Error - No Enhancement",'B1 Baseline - FW'!G188&amp;" - "&amp;IFERROR(VLOOKUP(H187,'Z1 HAB CLASS'!$D$4:$E$45,2,FALSE),""))))))</f>
        <v/>
      </c>
      <c r="K187" s="99" t="str">
        <f>IF(E187="","",IF(AND(E187=H187, G187&gt;=P187), "Error - No Enhancement", IF(AND(E187=H187,G187&lt;P187), 'B1 Baseline - FW'!I188&amp;" - "&amp;'B3 Enhancement - FW'!O187, IF(F187&gt;N187, "Trading Down - Unacceptable Change", IF(AND(F187=N187, G187=P187), "Error - No Enhancement", IF(AND(F187=N187, G187&gt;P187), "Error - Cannot reduce condition", IF(AND(E187&lt;&gt;H187,F187&lt;N187),"Lower Distinctiveness Habitat"&amp;" - "&amp;O187, 'B1 Baseline - FW'!I188&amp;" - "&amp;'B3 Enhancement - FW'!O187)))))))</f>
        <v/>
      </c>
      <c r="L187" s="200" t="str">
        <f>IF(E187="","",'B1 Baseline - FW'!O188)</f>
        <v/>
      </c>
      <c r="M187" s="195" t="str">
        <f>IFERROR(VLOOKUP(H187,'Z1 HAB CLASS'!$D$4:$E$45,2,FALSE)," ")</f>
        <v xml:space="preserve"> </v>
      </c>
      <c r="N187" s="105" t="str">
        <f>IFERROR(VLOOKUP(M187,'Z1 HAB CLASS'!$L$3:$N$9,2,FALSE)," ")</f>
        <v xml:space="preserve"> </v>
      </c>
      <c r="O187" s="201"/>
      <c r="P187" s="196" t="str">
        <f>IFERROR(VLOOKUP(O187,'Z3 CONDITION VALUE'!$A$3:$B$5,2,FALSE)," ")</f>
        <v xml:space="preserve"> </v>
      </c>
      <c r="Q187" s="202" t="str">
        <f>IF(OR('B1 Baseline - FW'!E188="", 'B1 Baseline - FW'!O188=0),"",'B1 Baseline - FW'!I188&amp;"")</f>
        <v/>
      </c>
      <c r="R187" s="105" t="e">
        <f t="shared" ca="1" si="0"/>
        <v>#NAME?</v>
      </c>
      <c r="S187" s="99" t="e">
        <f t="shared" ca="1" si="1"/>
        <v>#NAME?</v>
      </c>
      <c r="T187" s="199" t="e">
        <f t="array" aca="1" ref="T187" ca="1">IF(OR(R187="",S187=""),"",INDEX('Z8 TARGET ENH'!$F$6:$EO$145,_xludf.XMATCH(R187,'Z8 TARGET ENH'!$B$6:$B$145),_xludf.XMATCH(S187,'Z8 TARGET ENH'!$F$2:$EO$2)))</f>
        <v>#NAME?</v>
      </c>
      <c r="U187" s="99" t="str">
        <f>IF(E187="","",VLOOKUP(H187,'Z8 TARGET ENH'!$FH$7:$FJ$38,2,FALSE))</f>
        <v/>
      </c>
      <c r="V187" s="202" t="str">
        <f>IF(E187="","",VLOOKUP(H187,'Z8 TARGET ENH'!$FH$7:$FJ$38,3,FALSE))</f>
        <v/>
      </c>
      <c r="W187" s="203" t="str">
        <f t="shared" si="2"/>
        <v/>
      </c>
      <c r="X187" s="204"/>
      <c r="Y187" s="72"/>
      <c r="Z187" s="72">
        <f t="shared" si="3"/>
        <v>0</v>
      </c>
      <c r="AA187" s="72"/>
      <c r="AB187" s="72"/>
      <c r="AC187" s="72"/>
      <c r="AD187" s="72"/>
      <c r="AE187" s="72"/>
      <c r="AF187" s="72"/>
      <c r="AG187" s="72"/>
      <c r="AH187" s="72"/>
      <c r="AI187" s="72"/>
      <c r="AJ187" s="72"/>
      <c r="AK187" s="72"/>
      <c r="AL187" s="72"/>
      <c r="AM187" s="72"/>
      <c r="AN187" s="72"/>
      <c r="AO187" s="72"/>
      <c r="AP187" s="72"/>
      <c r="AQ187" s="72"/>
      <c r="AR187" s="72"/>
      <c r="AS187" s="72"/>
      <c r="AT187" s="72"/>
    </row>
    <row r="188" spans="1:46" ht="30" customHeight="1" x14ac:dyDescent="0.2">
      <c r="A188" s="72"/>
      <c r="B188" s="72"/>
      <c r="C188" s="72"/>
      <c r="D188" s="194">
        <f>'A1 Baseline - Terrestrial'!D189</f>
        <v>182</v>
      </c>
      <c r="E188" s="85" t="str">
        <f>IF(OR('B1 Baseline - FW'!E189="",'B1 Baseline - FW'!O189=0), "",'B1 Baseline - FW'!E189)</f>
        <v/>
      </c>
      <c r="F188" s="195" t="str">
        <f>IF(E188="","",'B1 Baseline - FW'!H189)</f>
        <v/>
      </c>
      <c r="G188" s="196" t="str">
        <f>IF(E188="","",'B1 Baseline - FW'!J189)</f>
        <v/>
      </c>
      <c r="H188" s="197"/>
      <c r="I188" s="205"/>
      <c r="J188" s="199" t="str">
        <f>IF(E188="","",IF(AND(E188=H188,G188&gt;=P188),"Error - No Enhancement",IF(AND(E188=H188,G188&lt;P188),"Acceptable",IF(F188&gt;N188,"Trading Down - Unacceptable Change",IF(F188=N188,"Error - No Enhancement",'B1 Baseline - FW'!G189&amp;" - "&amp;IFERROR(VLOOKUP(H188,'Z1 HAB CLASS'!$D$4:$E$45,2,FALSE),""))))))</f>
        <v/>
      </c>
      <c r="K188" s="99" t="str">
        <f>IF(E188="","",IF(AND(E188=H188, G188&gt;=P188), "Error - No Enhancement", IF(AND(E188=H188,G188&lt;P188), 'B1 Baseline - FW'!I189&amp;" - "&amp;'B3 Enhancement - FW'!O188, IF(F188&gt;N188, "Trading Down - Unacceptable Change", IF(AND(F188=N188, G188=P188), "Error - No Enhancement", IF(AND(F188=N188, G188&gt;P188), "Error - Cannot reduce condition", IF(AND(E188&lt;&gt;H188,F188&lt;N188),"Lower Distinctiveness Habitat"&amp;" - "&amp;O188, 'B1 Baseline - FW'!I189&amp;" - "&amp;'B3 Enhancement - FW'!O188)))))))</f>
        <v/>
      </c>
      <c r="L188" s="200" t="str">
        <f>IF(E188="","",'B1 Baseline - FW'!O189)</f>
        <v/>
      </c>
      <c r="M188" s="195" t="str">
        <f>IFERROR(VLOOKUP(H188,'Z1 HAB CLASS'!$D$4:$E$45,2,FALSE)," ")</f>
        <v xml:space="preserve"> </v>
      </c>
      <c r="N188" s="105" t="str">
        <f>IFERROR(VLOOKUP(M188,'Z1 HAB CLASS'!$L$3:$N$9,2,FALSE)," ")</f>
        <v xml:space="preserve"> </v>
      </c>
      <c r="O188" s="201"/>
      <c r="P188" s="196" t="str">
        <f>IFERROR(VLOOKUP(O188,'Z3 CONDITION VALUE'!$A$3:$B$5,2,FALSE)," ")</f>
        <v xml:space="preserve"> </v>
      </c>
      <c r="Q188" s="202" t="str">
        <f>IF(OR('B1 Baseline - FW'!E189="", 'B1 Baseline - FW'!O189=0),"",'B1 Baseline - FW'!I189&amp;"")</f>
        <v/>
      </c>
      <c r="R188" s="105" t="e">
        <f t="shared" ca="1" si="0"/>
        <v>#NAME?</v>
      </c>
      <c r="S188" s="99" t="e">
        <f t="shared" ca="1" si="1"/>
        <v>#NAME?</v>
      </c>
      <c r="T188" s="199" t="e">
        <f t="array" aca="1" ref="T188" ca="1">IF(OR(R188="",S188=""),"",INDEX('Z8 TARGET ENH'!$F$6:$EO$145,_xludf.XMATCH(R188,'Z8 TARGET ENH'!$B$6:$B$145),_xludf.XMATCH(S188,'Z8 TARGET ENH'!$F$2:$EO$2)))</f>
        <v>#NAME?</v>
      </c>
      <c r="U188" s="99" t="str">
        <f>IF(E188="","",VLOOKUP(H188,'Z8 TARGET ENH'!$FH$7:$FJ$38,2,FALSE))</f>
        <v/>
      </c>
      <c r="V188" s="202" t="str">
        <f>IF(E188="","",VLOOKUP(H188,'Z8 TARGET ENH'!$FH$7:$FJ$38,3,FALSE))</f>
        <v/>
      </c>
      <c r="W188" s="203" t="str">
        <f t="shared" si="2"/>
        <v/>
      </c>
      <c r="X188" s="204"/>
      <c r="Y188" s="72"/>
      <c r="Z188" s="72">
        <f t="shared" si="3"/>
        <v>0</v>
      </c>
      <c r="AA188" s="72"/>
      <c r="AB188" s="72"/>
      <c r="AC188" s="72"/>
      <c r="AD188" s="72"/>
      <c r="AE188" s="72"/>
      <c r="AF188" s="72"/>
      <c r="AG188" s="72"/>
      <c r="AH188" s="72"/>
      <c r="AI188" s="72"/>
      <c r="AJ188" s="72"/>
      <c r="AK188" s="72"/>
      <c r="AL188" s="72"/>
      <c r="AM188" s="72"/>
      <c r="AN188" s="72"/>
      <c r="AO188" s="72"/>
      <c r="AP188" s="72"/>
      <c r="AQ188" s="72"/>
      <c r="AR188" s="72"/>
      <c r="AS188" s="72"/>
      <c r="AT188" s="72"/>
    </row>
    <row r="189" spans="1:46" ht="30" customHeight="1" x14ac:dyDescent="0.2">
      <c r="A189" s="72"/>
      <c r="B189" s="72"/>
      <c r="C189" s="72"/>
      <c r="D189" s="194">
        <f>'A1 Baseline - Terrestrial'!D190</f>
        <v>183</v>
      </c>
      <c r="E189" s="85" t="str">
        <f>IF(OR('B1 Baseline - FW'!E190="",'B1 Baseline - FW'!O190=0), "",'B1 Baseline - FW'!E190)</f>
        <v/>
      </c>
      <c r="F189" s="195" t="str">
        <f>IF(E189="","",'B1 Baseline - FW'!H190)</f>
        <v/>
      </c>
      <c r="G189" s="196" t="str">
        <f>IF(E189="","",'B1 Baseline - FW'!J190)</f>
        <v/>
      </c>
      <c r="H189" s="197"/>
      <c r="I189" s="205"/>
      <c r="J189" s="199" t="str">
        <f>IF(E189="","",IF(AND(E189=H189,G189&gt;=P189),"Error - No Enhancement",IF(AND(E189=H189,G189&lt;P189),"Acceptable",IF(F189&gt;N189,"Trading Down - Unacceptable Change",IF(F189=N189,"Error - No Enhancement",'B1 Baseline - FW'!G190&amp;" - "&amp;IFERROR(VLOOKUP(H189,'Z1 HAB CLASS'!$D$4:$E$45,2,FALSE),""))))))</f>
        <v/>
      </c>
      <c r="K189" s="99" t="str">
        <f>IF(E189="","",IF(AND(E189=H189, G189&gt;=P189), "Error - No Enhancement", IF(AND(E189=H189,G189&lt;P189), 'B1 Baseline - FW'!I190&amp;" - "&amp;'B3 Enhancement - FW'!O189, IF(F189&gt;N189, "Trading Down - Unacceptable Change", IF(AND(F189=N189, G189=P189), "Error - No Enhancement", IF(AND(F189=N189, G189&gt;P189), "Error - Cannot reduce condition", IF(AND(E189&lt;&gt;H189,F189&lt;N189),"Lower Distinctiveness Habitat"&amp;" - "&amp;O189, 'B1 Baseline - FW'!I190&amp;" - "&amp;'B3 Enhancement - FW'!O189)))))))</f>
        <v/>
      </c>
      <c r="L189" s="200" t="str">
        <f>IF(E189="","",'B1 Baseline - FW'!O190)</f>
        <v/>
      </c>
      <c r="M189" s="195" t="str">
        <f>IFERROR(VLOOKUP(H189,'Z1 HAB CLASS'!$D$4:$E$45,2,FALSE)," ")</f>
        <v xml:space="preserve"> </v>
      </c>
      <c r="N189" s="105" t="str">
        <f>IFERROR(VLOOKUP(M189,'Z1 HAB CLASS'!$L$3:$N$9,2,FALSE)," ")</f>
        <v xml:space="preserve"> </v>
      </c>
      <c r="O189" s="201"/>
      <c r="P189" s="196" t="str">
        <f>IFERROR(VLOOKUP(O189,'Z3 CONDITION VALUE'!$A$3:$B$5,2,FALSE)," ")</f>
        <v xml:space="preserve"> </v>
      </c>
      <c r="Q189" s="202" t="str">
        <f>IF(OR('B1 Baseline - FW'!E190="", 'B1 Baseline - FW'!O190=0),"",'B1 Baseline - FW'!I190&amp;"")</f>
        <v/>
      </c>
      <c r="R189" s="105" t="e">
        <f t="shared" ca="1" si="0"/>
        <v>#NAME?</v>
      </c>
      <c r="S189" s="99" t="e">
        <f t="shared" ca="1" si="1"/>
        <v>#NAME?</v>
      </c>
      <c r="T189" s="199" t="e">
        <f t="array" aca="1" ref="T189" ca="1">IF(OR(R189="",S189=""),"",INDEX('Z8 TARGET ENH'!$F$6:$EO$145,_xludf.XMATCH(R189,'Z8 TARGET ENH'!$B$6:$B$145),_xludf.XMATCH(S189,'Z8 TARGET ENH'!$F$2:$EO$2)))</f>
        <v>#NAME?</v>
      </c>
      <c r="U189" s="99" t="str">
        <f>IF(E189="","",VLOOKUP(H189,'Z8 TARGET ENH'!$FH$7:$FJ$38,2,FALSE))</f>
        <v/>
      </c>
      <c r="V189" s="202" t="str">
        <f>IF(E189="","",VLOOKUP(H189,'Z8 TARGET ENH'!$FH$7:$FJ$38,3,FALSE))</f>
        <v/>
      </c>
      <c r="W189" s="203" t="str">
        <f t="shared" si="2"/>
        <v/>
      </c>
      <c r="X189" s="204"/>
      <c r="Y189" s="72"/>
      <c r="Z189" s="72">
        <f t="shared" si="3"/>
        <v>0</v>
      </c>
      <c r="AA189" s="72"/>
      <c r="AB189" s="72"/>
      <c r="AC189" s="72"/>
      <c r="AD189" s="72"/>
      <c r="AE189" s="72"/>
      <c r="AF189" s="72"/>
      <c r="AG189" s="72"/>
      <c r="AH189" s="72"/>
      <c r="AI189" s="72"/>
      <c r="AJ189" s="72"/>
      <c r="AK189" s="72"/>
      <c r="AL189" s="72"/>
      <c r="AM189" s="72"/>
      <c r="AN189" s="72"/>
      <c r="AO189" s="72"/>
      <c r="AP189" s="72"/>
      <c r="AQ189" s="72"/>
      <c r="AR189" s="72"/>
      <c r="AS189" s="72"/>
      <c r="AT189" s="72"/>
    </row>
    <row r="190" spans="1:46" ht="30" customHeight="1" x14ac:dyDescent="0.2">
      <c r="A190" s="72"/>
      <c r="B190" s="72"/>
      <c r="C190" s="72"/>
      <c r="D190" s="194">
        <f>'A1 Baseline - Terrestrial'!D191</f>
        <v>184</v>
      </c>
      <c r="E190" s="85" t="str">
        <f>IF(OR('B1 Baseline - FW'!E191="",'B1 Baseline - FW'!O191=0), "",'B1 Baseline - FW'!E191)</f>
        <v/>
      </c>
      <c r="F190" s="195" t="str">
        <f>IF(E190="","",'B1 Baseline - FW'!H191)</f>
        <v/>
      </c>
      <c r="G190" s="196" t="str">
        <f>IF(E190="","",'B1 Baseline - FW'!J191)</f>
        <v/>
      </c>
      <c r="H190" s="197"/>
      <c r="I190" s="205"/>
      <c r="J190" s="199" t="str">
        <f>IF(E190="","",IF(AND(E190=H190,G190&gt;=P190),"Error - No Enhancement",IF(AND(E190=H190,G190&lt;P190),"Acceptable",IF(F190&gt;N190,"Trading Down - Unacceptable Change",IF(F190=N190,"Error - No Enhancement",'B1 Baseline - FW'!G191&amp;" - "&amp;IFERROR(VLOOKUP(H190,'Z1 HAB CLASS'!$D$4:$E$45,2,FALSE),""))))))</f>
        <v/>
      </c>
      <c r="K190" s="99" t="str">
        <f>IF(E190="","",IF(AND(E190=H190, G190&gt;=P190), "Error - No Enhancement", IF(AND(E190=H190,G190&lt;P190), 'B1 Baseline - FW'!I191&amp;" - "&amp;'B3 Enhancement - FW'!O190, IF(F190&gt;N190, "Trading Down - Unacceptable Change", IF(AND(F190=N190, G190=P190), "Error - No Enhancement", IF(AND(F190=N190, G190&gt;P190), "Error - Cannot reduce condition", IF(AND(E190&lt;&gt;H190,F190&lt;N190),"Lower Distinctiveness Habitat"&amp;" - "&amp;O190, 'B1 Baseline - FW'!I191&amp;" - "&amp;'B3 Enhancement - FW'!O190)))))))</f>
        <v/>
      </c>
      <c r="L190" s="200" t="str">
        <f>IF(E190="","",'B1 Baseline - FW'!O191)</f>
        <v/>
      </c>
      <c r="M190" s="195" t="str">
        <f>IFERROR(VLOOKUP(H190,'Z1 HAB CLASS'!$D$4:$E$45,2,FALSE)," ")</f>
        <v xml:space="preserve"> </v>
      </c>
      <c r="N190" s="105" t="str">
        <f>IFERROR(VLOOKUP(M190,'Z1 HAB CLASS'!$L$3:$N$9,2,FALSE)," ")</f>
        <v xml:space="preserve"> </v>
      </c>
      <c r="O190" s="201"/>
      <c r="P190" s="196" t="str">
        <f>IFERROR(VLOOKUP(O190,'Z3 CONDITION VALUE'!$A$3:$B$5,2,FALSE)," ")</f>
        <v xml:space="preserve"> </v>
      </c>
      <c r="Q190" s="202" t="str">
        <f>IF(OR('B1 Baseline - FW'!E191="", 'B1 Baseline - FW'!O191=0),"",'B1 Baseline - FW'!I191&amp;"")</f>
        <v/>
      </c>
      <c r="R190" s="105" t="e">
        <f t="shared" ca="1" si="0"/>
        <v>#NAME?</v>
      </c>
      <c r="S190" s="99" t="e">
        <f t="shared" ca="1" si="1"/>
        <v>#NAME?</v>
      </c>
      <c r="T190" s="199" t="e">
        <f t="array" aca="1" ref="T190" ca="1">IF(OR(R190="",S190=""),"",INDEX('Z8 TARGET ENH'!$F$6:$EO$145,_xludf.XMATCH(R190,'Z8 TARGET ENH'!$B$6:$B$145),_xludf.XMATCH(S190,'Z8 TARGET ENH'!$F$2:$EO$2)))</f>
        <v>#NAME?</v>
      </c>
      <c r="U190" s="99" t="str">
        <f>IF(E190="","",VLOOKUP(H190,'Z8 TARGET ENH'!$FH$7:$FJ$38,2,FALSE))</f>
        <v/>
      </c>
      <c r="V190" s="202" t="str">
        <f>IF(E190="","",VLOOKUP(H190,'Z8 TARGET ENH'!$FH$7:$FJ$38,3,FALSE))</f>
        <v/>
      </c>
      <c r="W190" s="203" t="str">
        <f t="shared" si="2"/>
        <v/>
      </c>
      <c r="X190" s="204"/>
      <c r="Y190" s="72"/>
      <c r="Z190" s="72">
        <f t="shared" si="3"/>
        <v>0</v>
      </c>
      <c r="AA190" s="72"/>
      <c r="AB190" s="72"/>
      <c r="AC190" s="72"/>
      <c r="AD190" s="72"/>
      <c r="AE190" s="72"/>
      <c r="AF190" s="72"/>
      <c r="AG190" s="72"/>
      <c r="AH190" s="72"/>
      <c r="AI190" s="72"/>
      <c r="AJ190" s="72"/>
      <c r="AK190" s="72"/>
      <c r="AL190" s="72"/>
      <c r="AM190" s="72"/>
      <c r="AN190" s="72"/>
      <c r="AO190" s="72"/>
      <c r="AP190" s="72"/>
      <c r="AQ190" s="72"/>
      <c r="AR190" s="72"/>
      <c r="AS190" s="72"/>
      <c r="AT190" s="72"/>
    </row>
    <row r="191" spans="1:46" ht="30" customHeight="1" x14ac:dyDescent="0.2">
      <c r="A191" s="72"/>
      <c r="B191" s="72"/>
      <c r="C191" s="72"/>
      <c r="D191" s="194">
        <f>'A1 Baseline - Terrestrial'!D192</f>
        <v>185</v>
      </c>
      <c r="E191" s="85" t="str">
        <f>IF(OR('B1 Baseline - FW'!E192="",'B1 Baseline - FW'!O192=0), "",'B1 Baseline - FW'!E192)</f>
        <v/>
      </c>
      <c r="F191" s="195" t="str">
        <f>IF(E191="","",'B1 Baseline - FW'!H192)</f>
        <v/>
      </c>
      <c r="G191" s="196" t="str">
        <f>IF(E191="","",'B1 Baseline - FW'!J192)</f>
        <v/>
      </c>
      <c r="H191" s="197"/>
      <c r="I191" s="205"/>
      <c r="J191" s="199" t="str">
        <f>IF(E191="","",IF(AND(E191=H191,G191&gt;=P191),"Error - No Enhancement",IF(AND(E191=H191,G191&lt;P191),"Acceptable",IF(F191&gt;N191,"Trading Down - Unacceptable Change",IF(F191=N191,"Error - No Enhancement",'B1 Baseline - FW'!G192&amp;" - "&amp;IFERROR(VLOOKUP(H191,'Z1 HAB CLASS'!$D$4:$E$45,2,FALSE),""))))))</f>
        <v/>
      </c>
      <c r="K191" s="99" t="str">
        <f>IF(E191="","",IF(AND(E191=H191, G191&gt;=P191), "Error - No Enhancement", IF(AND(E191=H191,G191&lt;P191), 'B1 Baseline - FW'!I192&amp;" - "&amp;'B3 Enhancement - FW'!O191, IF(F191&gt;N191, "Trading Down - Unacceptable Change", IF(AND(F191=N191, G191=P191), "Error - No Enhancement", IF(AND(F191=N191, G191&gt;P191), "Error - Cannot reduce condition", IF(AND(E191&lt;&gt;H191,F191&lt;N191),"Lower Distinctiveness Habitat"&amp;" - "&amp;O191, 'B1 Baseline - FW'!I192&amp;" - "&amp;'B3 Enhancement - FW'!O191)))))))</f>
        <v/>
      </c>
      <c r="L191" s="200" t="str">
        <f>IF(E191="","",'B1 Baseline - FW'!O192)</f>
        <v/>
      </c>
      <c r="M191" s="195" t="str">
        <f>IFERROR(VLOOKUP(H191,'Z1 HAB CLASS'!$D$4:$E$45,2,FALSE)," ")</f>
        <v xml:space="preserve"> </v>
      </c>
      <c r="N191" s="105" t="str">
        <f>IFERROR(VLOOKUP(M191,'Z1 HAB CLASS'!$L$3:$N$9,2,FALSE)," ")</f>
        <v xml:space="preserve"> </v>
      </c>
      <c r="O191" s="201"/>
      <c r="P191" s="196" t="str">
        <f>IFERROR(VLOOKUP(O191,'Z3 CONDITION VALUE'!$A$3:$B$5,2,FALSE)," ")</f>
        <v xml:space="preserve"> </v>
      </c>
      <c r="Q191" s="202" t="str">
        <f>IF(OR('B1 Baseline - FW'!E192="", 'B1 Baseline - FW'!O192=0),"",'B1 Baseline - FW'!I192&amp;"")</f>
        <v/>
      </c>
      <c r="R191" s="105" t="e">
        <f t="shared" ca="1" si="0"/>
        <v>#NAME?</v>
      </c>
      <c r="S191" s="99" t="e">
        <f t="shared" ca="1" si="1"/>
        <v>#NAME?</v>
      </c>
      <c r="T191" s="199" t="e">
        <f t="array" aca="1" ref="T191" ca="1">IF(OR(R191="",S191=""),"",INDEX('Z8 TARGET ENH'!$F$6:$EO$145,_xludf.XMATCH(R191,'Z8 TARGET ENH'!$B$6:$B$145),_xludf.XMATCH(S191,'Z8 TARGET ENH'!$F$2:$EO$2)))</f>
        <v>#NAME?</v>
      </c>
      <c r="U191" s="99" t="str">
        <f>IF(E191="","",VLOOKUP(H191,'Z8 TARGET ENH'!$FH$7:$FJ$38,2,FALSE))</f>
        <v/>
      </c>
      <c r="V191" s="202" t="str">
        <f>IF(E191="","",VLOOKUP(H191,'Z8 TARGET ENH'!$FH$7:$FJ$38,3,FALSE))</f>
        <v/>
      </c>
      <c r="W191" s="203" t="str">
        <f t="shared" si="2"/>
        <v/>
      </c>
      <c r="X191" s="204"/>
      <c r="Y191" s="72"/>
      <c r="Z191" s="72">
        <f t="shared" si="3"/>
        <v>0</v>
      </c>
      <c r="AA191" s="72"/>
      <c r="AB191" s="72"/>
      <c r="AC191" s="72"/>
      <c r="AD191" s="72"/>
      <c r="AE191" s="72"/>
      <c r="AF191" s="72"/>
      <c r="AG191" s="72"/>
      <c r="AH191" s="72"/>
      <c r="AI191" s="72"/>
      <c r="AJ191" s="72"/>
      <c r="AK191" s="72"/>
      <c r="AL191" s="72"/>
      <c r="AM191" s="72"/>
      <c r="AN191" s="72"/>
      <c r="AO191" s="72"/>
      <c r="AP191" s="72"/>
      <c r="AQ191" s="72"/>
      <c r="AR191" s="72"/>
      <c r="AS191" s="72"/>
      <c r="AT191" s="72"/>
    </row>
    <row r="192" spans="1:46" ht="30" customHeight="1" x14ac:dyDescent="0.2">
      <c r="A192" s="72"/>
      <c r="B192" s="72"/>
      <c r="C192" s="72"/>
      <c r="D192" s="194">
        <f>'A1 Baseline - Terrestrial'!D193</f>
        <v>186</v>
      </c>
      <c r="E192" s="85" t="str">
        <f>IF(OR('B1 Baseline - FW'!E193="",'B1 Baseline - FW'!O193=0), "",'B1 Baseline - FW'!E193)</f>
        <v/>
      </c>
      <c r="F192" s="195" t="str">
        <f>IF(E192="","",'B1 Baseline - FW'!H193)</f>
        <v/>
      </c>
      <c r="G192" s="196" t="str">
        <f>IF(E192="","",'B1 Baseline - FW'!J193)</f>
        <v/>
      </c>
      <c r="H192" s="197"/>
      <c r="I192" s="205"/>
      <c r="J192" s="199" t="str">
        <f>IF(E192="","",IF(AND(E192=H192,G192&gt;=P192),"Error - No Enhancement",IF(AND(E192=H192,G192&lt;P192),"Acceptable",IF(F192&gt;N192,"Trading Down - Unacceptable Change",IF(F192=N192,"Error - No Enhancement",'B1 Baseline - FW'!G193&amp;" - "&amp;IFERROR(VLOOKUP(H192,'Z1 HAB CLASS'!$D$4:$E$45,2,FALSE),""))))))</f>
        <v/>
      </c>
      <c r="K192" s="99" t="str">
        <f>IF(E192="","",IF(AND(E192=H192, G192&gt;=P192), "Error - No Enhancement", IF(AND(E192=H192,G192&lt;P192), 'B1 Baseline - FW'!I193&amp;" - "&amp;'B3 Enhancement - FW'!O192, IF(F192&gt;N192, "Trading Down - Unacceptable Change", IF(AND(F192=N192, G192=P192), "Error - No Enhancement", IF(AND(F192=N192, G192&gt;P192), "Error - Cannot reduce condition", IF(AND(E192&lt;&gt;H192,F192&lt;N192),"Lower Distinctiveness Habitat"&amp;" - "&amp;O192, 'B1 Baseline - FW'!I193&amp;" - "&amp;'B3 Enhancement - FW'!O192)))))))</f>
        <v/>
      </c>
      <c r="L192" s="200" t="str">
        <f>IF(E192="","",'B1 Baseline - FW'!O193)</f>
        <v/>
      </c>
      <c r="M192" s="195" t="str">
        <f>IFERROR(VLOOKUP(H192,'Z1 HAB CLASS'!$D$4:$E$45,2,FALSE)," ")</f>
        <v xml:space="preserve"> </v>
      </c>
      <c r="N192" s="105" t="str">
        <f>IFERROR(VLOOKUP(M192,'Z1 HAB CLASS'!$L$3:$N$9,2,FALSE)," ")</f>
        <v xml:space="preserve"> </v>
      </c>
      <c r="O192" s="201"/>
      <c r="P192" s="196" t="str">
        <f>IFERROR(VLOOKUP(O192,'Z3 CONDITION VALUE'!$A$3:$B$5,2,FALSE)," ")</f>
        <v xml:space="preserve"> </v>
      </c>
      <c r="Q192" s="202" t="str">
        <f>IF(OR('B1 Baseline - FW'!E193="", 'B1 Baseline - FW'!O193=0),"",'B1 Baseline - FW'!I193&amp;"")</f>
        <v/>
      </c>
      <c r="R192" s="105" t="e">
        <f t="shared" ca="1" si="0"/>
        <v>#NAME?</v>
      </c>
      <c r="S192" s="99" t="e">
        <f t="shared" ca="1" si="1"/>
        <v>#NAME?</v>
      </c>
      <c r="T192" s="199" t="e">
        <f t="array" aca="1" ref="T192" ca="1">IF(OR(R192="",S192=""),"",INDEX('Z8 TARGET ENH'!$F$6:$EO$145,_xludf.XMATCH(R192,'Z8 TARGET ENH'!$B$6:$B$145),_xludf.XMATCH(S192,'Z8 TARGET ENH'!$F$2:$EO$2)))</f>
        <v>#NAME?</v>
      </c>
      <c r="U192" s="99" t="str">
        <f>IF(E192="","",VLOOKUP(H192,'Z8 TARGET ENH'!$FH$7:$FJ$38,2,FALSE))</f>
        <v/>
      </c>
      <c r="V192" s="202" t="str">
        <f>IF(E192="","",VLOOKUP(H192,'Z8 TARGET ENH'!$FH$7:$FJ$38,3,FALSE))</f>
        <v/>
      </c>
      <c r="W192" s="203" t="str">
        <f t="shared" si="2"/>
        <v/>
      </c>
      <c r="X192" s="204"/>
      <c r="Y192" s="72"/>
      <c r="Z192" s="72">
        <f t="shared" si="3"/>
        <v>0</v>
      </c>
      <c r="AA192" s="72"/>
      <c r="AB192" s="72"/>
      <c r="AC192" s="72"/>
      <c r="AD192" s="72"/>
      <c r="AE192" s="72"/>
      <c r="AF192" s="72"/>
      <c r="AG192" s="72"/>
      <c r="AH192" s="72"/>
      <c r="AI192" s="72"/>
      <c r="AJ192" s="72"/>
      <c r="AK192" s="72"/>
      <c r="AL192" s="72"/>
      <c r="AM192" s="72"/>
      <c r="AN192" s="72"/>
      <c r="AO192" s="72"/>
      <c r="AP192" s="72"/>
      <c r="AQ192" s="72"/>
      <c r="AR192" s="72"/>
      <c r="AS192" s="72"/>
      <c r="AT192" s="72"/>
    </row>
    <row r="193" spans="1:46" ht="30" customHeight="1" x14ac:dyDescent="0.2">
      <c r="A193" s="72"/>
      <c r="B193" s="72"/>
      <c r="C193" s="72"/>
      <c r="D193" s="194">
        <f>'A1 Baseline - Terrestrial'!D194</f>
        <v>187</v>
      </c>
      <c r="E193" s="85" t="str">
        <f>IF(OR('B1 Baseline - FW'!E194="",'B1 Baseline - FW'!O194=0), "",'B1 Baseline - FW'!E194)</f>
        <v/>
      </c>
      <c r="F193" s="195" t="str">
        <f>IF(E193="","",'B1 Baseline - FW'!H194)</f>
        <v/>
      </c>
      <c r="G193" s="196" t="str">
        <f>IF(E193="","",'B1 Baseline - FW'!J194)</f>
        <v/>
      </c>
      <c r="H193" s="197"/>
      <c r="I193" s="205"/>
      <c r="J193" s="199" t="str">
        <f>IF(E193="","",IF(AND(E193=H193,G193&gt;=P193),"Error - No Enhancement",IF(AND(E193=H193,G193&lt;P193),"Acceptable",IF(F193&gt;N193,"Trading Down - Unacceptable Change",IF(F193=N193,"Error - No Enhancement",'B1 Baseline - FW'!G194&amp;" - "&amp;IFERROR(VLOOKUP(H193,'Z1 HAB CLASS'!$D$4:$E$45,2,FALSE),""))))))</f>
        <v/>
      </c>
      <c r="K193" s="99" t="str">
        <f>IF(E193="","",IF(AND(E193=H193, G193&gt;=P193), "Error - No Enhancement", IF(AND(E193=H193,G193&lt;P193), 'B1 Baseline - FW'!I194&amp;" - "&amp;'B3 Enhancement - FW'!O193, IF(F193&gt;N193, "Trading Down - Unacceptable Change", IF(AND(F193=N193, G193=P193), "Error - No Enhancement", IF(AND(F193=N193, G193&gt;P193), "Error - Cannot reduce condition", IF(AND(E193&lt;&gt;H193,F193&lt;N193),"Lower Distinctiveness Habitat"&amp;" - "&amp;O193, 'B1 Baseline - FW'!I194&amp;" - "&amp;'B3 Enhancement - FW'!O193)))))))</f>
        <v/>
      </c>
      <c r="L193" s="200" t="str">
        <f>IF(E193="","",'B1 Baseline - FW'!O194)</f>
        <v/>
      </c>
      <c r="M193" s="195" t="str">
        <f>IFERROR(VLOOKUP(H193,'Z1 HAB CLASS'!$D$4:$E$45,2,FALSE)," ")</f>
        <v xml:space="preserve"> </v>
      </c>
      <c r="N193" s="105" t="str">
        <f>IFERROR(VLOOKUP(M193,'Z1 HAB CLASS'!$L$3:$N$9,2,FALSE)," ")</f>
        <v xml:space="preserve"> </v>
      </c>
      <c r="O193" s="201"/>
      <c r="P193" s="196" t="str">
        <f>IFERROR(VLOOKUP(O193,'Z3 CONDITION VALUE'!$A$3:$B$5,2,FALSE)," ")</f>
        <v xml:space="preserve"> </v>
      </c>
      <c r="Q193" s="202" t="str">
        <f>IF(OR('B1 Baseline - FW'!E194="", 'B1 Baseline - FW'!O194=0),"",'B1 Baseline - FW'!I194&amp;"")</f>
        <v/>
      </c>
      <c r="R193" s="105" t="e">
        <f t="shared" ca="1" si="0"/>
        <v>#NAME?</v>
      </c>
      <c r="S193" s="99" t="e">
        <f t="shared" ca="1" si="1"/>
        <v>#NAME?</v>
      </c>
      <c r="T193" s="199" t="e">
        <f t="array" aca="1" ref="T193" ca="1">IF(OR(R193="",S193=""),"",INDEX('Z8 TARGET ENH'!$F$6:$EO$145,_xludf.XMATCH(R193,'Z8 TARGET ENH'!$B$6:$B$145),_xludf.XMATCH(S193,'Z8 TARGET ENH'!$F$2:$EO$2)))</f>
        <v>#NAME?</v>
      </c>
      <c r="U193" s="99" t="str">
        <f>IF(E193="","",VLOOKUP(H193,'Z8 TARGET ENH'!$FH$7:$FJ$38,2,FALSE))</f>
        <v/>
      </c>
      <c r="V193" s="202" t="str">
        <f>IF(E193="","",VLOOKUP(H193,'Z8 TARGET ENH'!$FH$7:$FJ$38,3,FALSE))</f>
        <v/>
      </c>
      <c r="W193" s="203" t="str">
        <f t="shared" si="2"/>
        <v/>
      </c>
      <c r="X193" s="204"/>
      <c r="Y193" s="72"/>
      <c r="Z193" s="72">
        <f t="shared" si="3"/>
        <v>0</v>
      </c>
      <c r="AA193" s="72"/>
      <c r="AB193" s="72"/>
      <c r="AC193" s="72"/>
      <c r="AD193" s="72"/>
      <c r="AE193" s="72"/>
      <c r="AF193" s="72"/>
      <c r="AG193" s="72"/>
      <c r="AH193" s="72"/>
      <c r="AI193" s="72"/>
      <c r="AJ193" s="72"/>
      <c r="AK193" s="72"/>
      <c r="AL193" s="72"/>
      <c r="AM193" s="72"/>
      <c r="AN193" s="72"/>
      <c r="AO193" s="72"/>
      <c r="AP193" s="72"/>
      <c r="AQ193" s="72"/>
      <c r="AR193" s="72"/>
      <c r="AS193" s="72"/>
      <c r="AT193" s="72"/>
    </row>
    <row r="194" spans="1:46" ht="30" customHeight="1" x14ac:dyDescent="0.2">
      <c r="A194" s="72"/>
      <c r="B194" s="72"/>
      <c r="C194" s="72"/>
      <c r="D194" s="194">
        <f>'A1 Baseline - Terrestrial'!D195</f>
        <v>188</v>
      </c>
      <c r="E194" s="85" t="str">
        <f>IF(OR('B1 Baseline - FW'!E195="",'B1 Baseline - FW'!O195=0), "",'B1 Baseline - FW'!E195)</f>
        <v/>
      </c>
      <c r="F194" s="195" t="str">
        <f>IF(E194="","",'B1 Baseline - FW'!H195)</f>
        <v/>
      </c>
      <c r="G194" s="196" t="str">
        <f>IF(E194="","",'B1 Baseline - FW'!J195)</f>
        <v/>
      </c>
      <c r="H194" s="197"/>
      <c r="I194" s="205"/>
      <c r="J194" s="199" t="str">
        <f>IF(E194="","",IF(AND(E194=H194,G194&gt;=P194),"Error - No Enhancement",IF(AND(E194=H194,G194&lt;P194),"Acceptable",IF(F194&gt;N194,"Trading Down - Unacceptable Change",IF(F194=N194,"Error - No Enhancement",'B1 Baseline - FW'!G195&amp;" - "&amp;IFERROR(VLOOKUP(H194,'Z1 HAB CLASS'!$D$4:$E$45,2,FALSE),""))))))</f>
        <v/>
      </c>
      <c r="K194" s="99" t="str">
        <f>IF(E194="","",IF(AND(E194=H194, G194&gt;=P194), "Error - No Enhancement", IF(AND(E194=H194,G194&lt;P194), 'B1 Baseline - FW'!I195&amp;" - "&amp;'B3 Enhancement - FW'!O194, IF(F194&gt;N194, "Trading Down - Unacceptable Change", IF(AND(F194=N194, G194=P194), "Error - No Enhancement", IF(AND(F194=N194, G194&gt;P194), "Error - Cannot reduce condition", IF(AND(E194&lt;&gt;H194,F194&lt;N194),"Lower Distinctiveness Habitat"&amp;" - "&amp;O194, 'B1 Baseline - FW'!I195&amp;" - "&amp;'B3 Enhancement - FW'!O194)))))))</f>
        <v/>
      </c>
      <c r="L194" s="200" t="str">
        <f>IF(E194="","",'B1 Baseline - FW'!O195)</f>
        <v/>
      </c>
      <c r="M194" s="195" t="str">
        <f>IFERROR(VLOOKUP(H194,'Z1 HAB CLASS'!$D$4:$E$45,2,FALSE)," ")</f>
        <v xml:space="preserve"> </v>
      </c>
      <c r="N194" s="105" t="str">
        <f>IFERROR(VLOOKUP(M194,'Z1 HAB CLASS'!$L$3:$N$9,2,FALSE)," ")</f>
        <v xml:space="preserve"> </v>
      </c>
      <c r="O194" s="201"/>
      <c r="P194" s="196" t="str">
        <f>IFERROR(VLOOKUP(O194,'Z3 CONDITION VALUE'!$A$3:$B$5,2,FALSE)," ")</f>
        <v xml:space="preserve"> </v>
      </c>
      <c r="Q194" s="202" t="str">
        <f>IF(OR('B1 Baseline - FW'!E195="", 'B1 Baseline - FW'!O195=0),"",'B1 Baseline - FW'!I195&amp;"")</f>
        <v/>
      </c>
      <c r="R194" s="105" t="e">
        <f t="shared" ca="1" si="0"/>
        <v>#NAME?</v>
      </c>
      <c r="S194" s="99" t="e">
        <f t="shared" ca="1" si="1"/>
        <v>#NAME?</v>
      </c>
      <c r="T194" s="199" t="e">
        <f t="array" aca="1" ref="T194" ca="1">IF(OR(R194="",S194=""),"",INDEX('Z8 TARGET ENH'!$F$6:$EO$145,_xludf.XMATCH(R194,'Z8 TARGET ENH'!$B$6:$B$145),_xludf.XMATCH(S194,'Z8 TARGET ENH'!$F$2:$EO$2)))</f>
        <v>#NAME?</v>
      </c>
      <c r="U194" s="99" t="str">
        <f>IF(E194="","",VLOOKUP(H194,'Z8 TARGET ENH'!$FH$7:$FJ$38,2,FALSE))</f>
        <v/>
      </c>
      <c r="V194" s="202" t="str">
        <f>IF(E194="","",VLOOKUP(H194,'Z8 TARGET ENH'!$FH$7:$FJ$38,3,FALSE))</f>
        <v/>
      </c>
      <c r="W194" s="203" t="str">
        <f t="shared" si="2"/>
        <v/>
      </c>
      <c r="X194" s="204"/>
      <c r="Y194" s="72"/>
      <c r="Z194" s="72">
        <f t="shared" si="3"/>
        <v>0</v>
      </c>
      <c r="AA194" s="72"/>
      <c r="AB194" s="72"/>
      <c r="AC194" s="72"/>
      <c r="AD194" s="72"/>
      <c r="AE194" s="72"/>
      <c r="AF194" s="72"/>
      <c r="AG194" s="72"/>
      <c r="AH194" s="72"/>
      <c r="AI194" s="72"/>
      <c r="AJ194" s="72"/>
      <c r="AK194" s="72"/>
      <c r="AL194" s="72"/>
      <c r="AM194" s="72"/>
      <c r="AN194" s="72"/>
      <c r="AO194" s="72"/>
      <c r="AP194" s="72"/>
      <c r="AQ194" s="72"/>
      <c r="AR194" s="72"/>
      <c r="AS194" s="72"/>
      <c r="AT194" s="72"/>
    </row>
    <row r="195" spans="1:46" ht="30" customHeight="1" x14ac:dyDescent="0.2">
      <c r="A195" s="72"/>
      <c r="B195" s="72"/>
      <c r="C195" s="72"/>
      <c r="D195" s="194">
        <f>'A1 Baseline - Terrestrial'!D196</f>
        <v>189</v>
      </c>
      <c r="E195" s="85" t="str">
        <f>IF(OR('B1 Baseline - FW'!E196="",'B1 Baseline - FW'!O196=0), "",'B1 Baseline - FW'!E196)</f>
        <v/>
      </c>
      <c r="F195" s="195" t="str">
        <f>IF(E195="","",'B1 Baseline - FW'!H196)</f>
        <v/>
      </c>
      <c r="G195" s="196" t="str">
        <f>IF(E195="","",'B1 Baseline - FW'!J196)</f>
        <v/>
      </c>
      <c r="H195" s="197"/>
      <c r="I195" s="205"/>
      <c r="J195" s="199" t="str">
        <f>IF(E195="","",IF(AND(E195=H195,G195&gt;=P195),"Error - No Enhancement",IF(AND(E195=H195,G195&lt;P195),"Acceptable",IF(F195&gt;N195,"Trading Down - Unacceptable Change",IF(F195=N195,"Error - No Enhancement",'B1 Baseline - FW'!G196&amp;" - "&amp;IFERROR(VLOOKUP(H195,'Z1 HAB CLASS'!$D$4:$E$45,2,FALSE),""))))))</f>
        <v/>
      </c>
      <c r="K195" s="99" t="str">
        <f>IF(E195="","",IF(AND(E195=H195, G195&gt;=P195), "Error - No Enhancement", IF(AND(E195=H195,G195&lt;P195), 'B1 Baseline - FW'!I196&amp;" - "&amp;'B3 Enhancement - FW'!O195, IF(F195&gt;N195, "Trading Down - Unacceptable Change", IF(AND(F195=N195, G195=P195), "Error - No Enhancement", IF(AND(F195=N195, G195&gt;P195), "Error - Cannot reduce condition", IF(AND(E195&lt;&gt;H195,F195&lt;N195),"Lower Distinctiveness Habitat"&amp;" - "&amp;O195, 'B1 Baseline - FW'!I196&amp;" - "&amp;'B3 Enhancement - FW'!O195)))))))</f>
        <v/>
      </c>
      <c r="L195" s="200" t="str">
        <f>IF(E195="","",'B1 Baseline - FW'!O196)</f>
        <v/>
      </c>
      <c r="M195" s="195" t="str">
        <f>IFERROR(VLOOKUP(H195,'Z1 HAB CLASS'!$D$4:$E$45,2,FALSE)," ")</f>
        <v xml:space="preserve"> </v>
      </c>
      <c r="N195" s="105" t="str">
        <f>IFERROR(VLOOKUP(M195,'Z1 HAB CLASS'!$L$3:$N$9,2,FALSE)," ")</f>
        <v xml:space="preserve"> </v>
      </c>
      <c r="O195" s="201"/>
      <c r="P195" s="196" t="str">
        <f>IFERROR(VLOOKUP(O195,'Z3 CONDITION VALUE'!$A$3:$B$5,2,FALSE)," ")</f>
        <v xml:space="preserve"> </v>
      </c>
      <c r="Q195" s="202" t="str">
        <f>IF(OR('B1 Baseline - FW'!E196="", 'B1 Baseline - FW'!O196=0),"",'B1 Baseline - FW'!I196&amp;"")</f>
        <v/>
      </c>
      <c r="R195" s="105" t="e">
        <f t="shared" ca="1" si="0"/>
        <v>#NAME?</v>
      </c>
      <c r="S195" s="99" t="e">
        <f t="shared" ca="1" si="1"/>
        <v>#NAME?</v>
      </c>
      <c r="T195" s="199" t="e">
        <f t="array" aca="1" ref="T195" ca="1">IF(OR(R195="",S195=""),"",INDEX('Z8 TARGET ENH'!$F$6:$EO$145,_xludf.XMATCH(R195,'Z8 TARGET ENH'!$B$6:$B$145),_xludf.XMATCH(S195,'Z8 TARGET ENH'!$F$2:$EO$2)))</f>
        <v>#NAME?</v>
      </c>
      <c r="U195" s="99" t="str">
        <f>IF(E195="","",VLOOKUP(H195,'Z8 TARGET ENH'!$FH$7:$FJ$38,2,FALSE))</f>
        <v/>
      </c>
      <c r="V195" s="202" t="str">
        <f>IF(E195="","",VLOOKUP(H195,'Z8 TARGET ENH'!$FH$7:$FJ$38,3,FALSE))</f>
        <v/>
      </c>
      <c r="W195" s="203" t="str">
        <f t="shared" si="2"/>
        <v/>
      </c>
      <c r="X195" s="204"/>
      <c r="Y195" s="72"/>
      <c r="Z195" s="72">
        <f t="shared" si="3"/>
        <v>0</v>
      </c>
      <c r="AA195" s="72"/>
      <c r="AB195" s="72"/>
      <c r="AC195" s="72"/>
      <c r="AD195" s="72"/>
      <c r="AE195" s="72"/>
      <c r="AF195" s="72"/>
      <c r="AG195" s="72"/>
      <c r="AH195" s="72"/>
      <c r="AI195" s="72"/>
      <c r="AJ195" s="72"/>
      <c r="AK195" s="72"/>
      <c r="AL195" s="72"/>
      <c r="AM195" s="72"/>
      <c r="AN195" s="72"/>
      <c r="AO195" s="72"/>
      <c r="AP195" s="72"/>
      <c r="AQ195" s="72"/>
      <c r="AR195" s="72"/>
      <c r="AS195" s="72"/>
      <c r="AT195" s="72"/>
    </row>
    <row r="196" spans="1:46" ht="30" customHeight="1" x14ac:dyDescent="0.2">
      <c r="A196" s="72"/>
      <c r="B196" s="72"/>
      <c r="C196" s="72"/>
      <c r="D196" s="194">
        <f>'A1 Baseline - Terrestrial'!D197</f>
        <v>190</v>
      </c>
      <c r="E196" s="85" t="str">
        <f>IF(OR('B1 Baseline - FW'!E197="",'B1 Baseline - FW'!O197=0), "",'B1 Baseline - FW'!E197)</f>
        <v/>
      </c>
      <c r="F196" s="195" t="str">
        <f>IF(E196="","",'B1 Baseline - FW'!H197)</f>
        <v/>
      </c>
      <c r="G196" s="196" t="str">
        <f>IF(E196="","",'B1 Baseline - FW'!J197)</f>
        <v/>
      </c>
      <c r="H196" s="197"/>
      <c r="I196" s="205"/>
      <c r="J196" s="199" t="str">
        <f>IF(E196="","",IF(AND(E196=H196,G196&gt;=P196),"Error - No Enhancement",IF(AND(E196=H196,G196&lt;P196),"Acceptable",IF(F196&gt;N196,"Trading Down - Unacceptable Change",IF(F196=N196,"Error - No Enhancement",'B1 Baseline - FW'!G197&amp;" - "&amp;IFERROR(VLOOKUP(H196,'Z1 HAB CLASS'!$D$4:$E$45,2,FALSE),""))))))</f>
        <v/>
      </c>
      <c r="K196" s="99" t="str">
        <f>IF(E196="","",IF(AND(E196=H196, G196&gt;=P196), "Error - No Enhancement", IF(AND(E196=H196,G196&lt;P196), 'B1 Baseline - FW'!I197&amp;" - "&amp;'B3 Enhancement - FW'!O196, IF(F196&gt;N196, "Trading Down - Unacceptable Change", IF(AND(F196=N196, G196=P196), "Error - No Enhancement", IF(AND(F196=N196, G196&gt;P196), "Error - Cannot reduce condition", IF(AND(E196&lt;&gt;H196,F196&lt;N196),"Lower Distinctiveness Habitat"&amp;" - "&amp;O196, 'B1 Baseline - FW'!I197&amp;" - "&amp;'B3 Enhancement - FW'!O196)))))))</f>
        <v/>
      </c>
      <c r="L196" s="200" t="str">
        <f>IF(E196="","",'B1 Baseline - FW'!O197)</f>
        <v/>
      </c>
      <c r="M196" s="195" t="str">
        <f>IFERROR(VLOOKUP(H196,'Z1 HAB CLASS'!$D$4:$E$45,2,FALSE)," ")</f>
        <v xml:space="preserve"> </v>
      </c>
      <c r="N196" s="105" t="str">
        <f>IFERROR(VLOOKUP(M196,'Z1 HAB CLASS'!$L$3:$N$9,2,FALSE)," ")</f>
        <v xml:space="preserve"> </v>
      </c>
      <c r="O196" s="201"/>
      <c r="P196" s="196" t="str">
        <f>IFERROR(VLOOKUP(O196,'Z3 CONDITION VALUE'!$A$3:$B$5,2,FALSE)," ")</f>
        <v xml:space="preserve"> </v>
      </c>
      <c r="Q196" s="202" t="str">
        <f>IF(OR('B1 Baseline - FW'!E197="", 'B1 Baseline - FW'!O197=0),"",'B1 Baseline - FW'!I197&amp;"")</f>
        <v/>
      </c>
      <c r="R196" s="105" t="e">
        <f t="shared" ca="1" si="0"/>
        <v>#NAME?</v>
      </c>
      <c r="S196" s="99" t="e">
        <f t="shared" ca="1" si="1"/>
        <v>#NAME?</v>
      </c>
      <c r="T196" s="199" t="e">
        <f t="array" aca="1" ref="T196" ca="1">IF(OR(R196="",S196=""),"",INDEX('Z8 TARGET ENH'!$F$6:$EO$145,_xludf.XMATCH(R196,'Z8 TARGET ENH'!$B$6:$B$145),_xludf.XMATCH(S196,'Z8 TARGET ENH'!$F$2:$EO$2)))</f>
        <v>#NAME?</v>
      </c>
      <c r="U196" s="99" t="str">
        <f>IF(E196="","",VLOOKUP(H196,'Z8 TARGET ENH'!$FH$7:$FJ$38,2,FALSE))</f>
        <v/>
      </c>
      <c r="V196" s="202" t="str">
        <f>IF(E196="","",VLOOKUP(H196,'Z8 TARGET ENH'!$FH$7:$FJ$38,3,FALSE))</f>
        <v/>
      </c>
      <c r="W196" s="203" t="str">
        <f t="shared" si="2"/>
        <v/>
      </c>
      <c r="X196" s="204"/>
      <c r="Y196" s="72"/>
      <c r="Z196" s="72">
        <f t="shared" si="3"/>
        <v>0</v>
      </c>
      <c r="AA196" s="72"/>
      <c r="AB196" s="72"/>
      <c r="AC196" s="72"/>
      <c r="AD196" s="72"/>
      <c r="AE196" s="72"/>
      <c r="AF196" s="72"/>
      <c r="AG196" s="72"/>
      <c r="AH196" s="72"/>
      <c r="AI196" s="72"/>
      <c r="AJ196" s="72"/>
      <c r="AK196" s="72"/>
      <c r="AL196" s="72"/>
      <c r="AM196" s="72"/>
      <c r="AN196" s="72"/>
      <c r="AO196" s="72"/>
      <c r="AP196" s="72"/>
      <c r="AQ196" s="72"/>
      <c r="AR196" s="72"/>
      <c r="AS196" s="72"/>
      <c r="AT196" s="72"/>
    </row>
    <row r="197" spans="1:46" ht="30" customHeight="1" x14ac:dyDescent="0.2">
      <c r="A197" s="72"/>
      <c r="B197" s="72"/>
      <c r="C197" s="72"/>
      <c r="D197" s="194">
        <f>'A1 Baseline - Terrestrial'!D198</f>
        <v>191</v>
      </c>
      <c r="E197" s="85" t="str">
        <f>IF(OR('B1 Baseline - FW'!E198="",'B1 Baseline - FW'!O198=0), "",'B1 Baseline - FW'!E198)</f>
        <v/>
      </c>
      <c r="F197" s="195" t="str">
        <f>IF(E197="","",'B1 Baseline - FW'!H198)</f>
        <v/>
      </c>
      <c r="G197" s="196" t="str">
        <f>IF(E197="","",'B1 Baseline - FW'!J198)</f>
        <v/>
      </c>
      <c r="H197" s="197"/>
      <c r="I197" s="205"/>
      <c r="J197" s="199" t="str">
        <f>IF(E197="","",IF(AND(E197=H197,G197&gt;=P197),"Error - No Enhancement",IF(AND(E197=H197,G197&lt;P197),"Acceptable",IF(F197&gt;N197,"Trading Down - Unacceptable Change",IF(F197=N197,"Error - No Enhancement",'B1 Baseline - FW'!G198&amp;" - "&amp;IFERROR(VLOOKUP(H197,'Z1 HAB CLASS'!$D$4:$E$45,2,FALSE),""))))))</f>
        <v/>
      </c>
      <c r="K197" s="99" t="str">
        <f>IF(E197="","",IF(AND(E197=H197, G197&gt;=P197), "Error - No Enhancement", IF(AND(E197=H197,G197&lt;P197), 'B1 Baseline - FW'!I198&amp;" - "&amp;'B3 Enhancement - FW'!O197, IF(F197&gt;N197, "Trading Down - Unacceptable Change", IF(AND(F197=N197, G197=P197), "Error - No Enhancement", IF(AND(F197=N197, G197&gt;P197), "Error - Cannot reduce condition", IF(AND(E197&lt;&gt;H197,F197&lt;N197),"Lower Distinctiveness Habitat"&amp;" - "&amp;O197, 'B1 Baseline - FW'!I198&amp;" - "&amp;'B3 Enhancement - FW'!O197)))))))</f>
        <v/>
      </c>
      <c r="L197" s="200" t="str">
        <f>IF(E197="","",'B1 Baseline - FW'!O198)</f>
        <v/>
      </c>
      <c r="M197" s="195" t="str">
        <f>IFERROR(VLOOKUP(H197,'Z1 HAB CLASS'!$D$4:$E$45,2,FALSE)," ")</f>
        <v xml:space="preserve"> </v>
      </c>
      <c r="N197" s="105" t="str">
        <f>IFERROR(VLOOKUP(M197,'Z1 HAB CLASS'!$L$3:$N$9,2,FALSE)," ")</f>
        <v xml:space="preserve"> </v>
      </c>
      <c r="O197" s="201"/>
      <c r="P197" s="196" t="str">
        <f>IFERROR(VLOOKUP(O197,'Z3 CONDITION VALUE'!$A$3:$B$5,2,FALSE)," ")</f>
        <v xml:space="preserve"> </v>
      </c>
      <c r="Q197" s="202" t="str">
        <f>IF(OR('B1 Baseline - FW'!E198="", 'B1 Baseline - FW'!O198=0),"",'B1 Baseline - FW'!I198&amp;"")</f>
        <v/>
      </c>
      <c r="R197" s="105" t="e">
        <f t="shared" ca="1" si="0"/>
        <v>#NAME?</v>
      </c>
      <c r="S197" s="99" t="e">
        <f t="shared" ca="1" si="1"/>
        <v>#NAME?</v>
      </c>
      <c r="T197" s="199" t="e">
        <f t="array" aca="1" ref="T197" ca="1">IF(OR(R197="",S197=""),"",INDEX('Z8 TARGET ENH'!$F$6:$EO$145,_xludf.XMATCH(R197,'Z8 TARGET ENH'!$B$6:$B$145),_xludf.XMATCH(S197,'Z8 TARGET ENH'!$F$2:$EO$2)))</f>
        <v>#NAME?</v>
      </c>
      <c r="U197" s="99" t="str">
        <f>IF(E197="","",VLOOKUP(H197,'Z8 TARGET ENH'!$FH$7:$FJ$38,2,FALSE))</f>
        <v/>
      </c>
      <c r="V197" s="202" t="str">
        <f>IF(E197="","",VLOOKUP(H197,'Z8 TARGET ENH'!$FH$7:$FJ$38,3,FALSE))</f>
        <v/>
      </c>
      <c r="W197" s="203" t="str">
        <f t="shared" si="2"/>
        <v/>
      </c>
      <c r="X197" s="204"/>
      <c r="Y197" s="72"/>
      <c r="Z197" s="72">
        <f t="shared" si="3"/>
        <v>0</v>
      </c>
      <c r="AA197" s="72"/>
      <c r="AB197" s="72"/>
      <c r="AC197" s="72"/>
      <c r="AD197" s="72"/>
      <c r="AE197" s="72"/>
      <c r="AF197" s="72"/>
      <c r="AG197" s="72"/>
      <c r="AH197" s="72"/>
      <c r="AI197" s="72"/>
      <c r="AJ197" s="72"/>
      <c r="AK197" s="72"/>
      <c r="AL197" s="72"/>
      <c r="AM197" s="72"/>
      <c r="AN197" s="72"/>
      <c r="AO197" s="72"/>
      <c r="AP197" s="72"/>
      <c r="AQ197" s="72"/>
      <c r="AR197" s="72"/>
      <c r="AS197" s="72"/>
      <c r="AT197" s="72"/>
    </row>
    <row r="198" spans="1:46" ht="30" customHeight="1" x14ac:dyDescent="0.2">
      <c r="A198" s="72"/>
      <c r="B198" s="72"/>
      <c r="C198" s="72"/>
      <c r="D198" s="194">
        <f>'A1 Baseline - Terrestrial'!D199</f>
        <v>192</v>
      </c>
      <c r="E198" s="85" t="str">
        <f>IF(OR('B1 Baseline - FW'!E199="",'B1 Baseline - FW'!O199=0), "",'B1 Baseline - FW'!E199)</f>
        <v/>
      </c>
      <c r="F198" s="195" t="str">
        <f>IF(E198="","",'B1 Baseline - FW'!H199)</f>
        <v/>
      </c>
      <c r="G198" s="196" t="str">
        <f>IF(E198="","",'B1 Baseline - FW'!J199)</f>
        <v/>
      </c>
      <c r="H198" s="197"/>
      <c r="I198" s="205"/>
      <c r="J198" s="199" t="str">
        <f>IF(E198="","",IF(AND(E198=H198,G198&gt;=P198),"Error - No Enhancement",IF(AND(E198=H198,G198&lt;P198),"Acceptable",IF(F198&gt;N198,"Trading Down - Unacceptable Change",IF(F198=N198,"Error - No Enhancement",'B1 Baseline - FW'!G199&amp;" - "&amp;IFERROR(VLOOKUP(H198,'Z1 HAB CLASS'!$D$4:$E$45,2,FALSE),""))))))</f>
        <v/>
      </c>
      <c r="K198" s="99" t="str">
        <f>IF(E198="","",IF(AND(E198=H198, G198&gt;=P198), "Error - No Enhancement", IF(AND(E198=H198,G198&lt;P198), 'B1 Baseline - FW'!I199&amp;" - "&amp;'B3 Enhancement - FW'!O198, IF(F198&gt;N198, "Trading Down - Unacceptable Change", IF(AND(F198=N198, G198=P198), "Error - No Enhancement", IF(AND(F198=N198, G198&gt;P198), "Error - Cannot reduce condition", IF(AND(E198&lt;&gt;H198,F198&lt;N198),"Lower Distinctiveness Habitat"&amp;" - "&amp;O198, 'B1 Baseline - FW'!I199&amp;" - "&amp;'B3 Enhancement - FW'!O198)))))))</f>
        <v/>
      </c>
      <c r="L198" s="200" t="str">
        <f>IF(E198="","",'B1 Baseline - FW'!O199)</f>
        <v/>
      </c>
      <c r="M198" s="195" t="str">
        <f>IFERROR(VLOOKUP(H198,'Z1 HAB CLASS'!$D$4:$E$45,2,FALSE)," ")</f>
        <v xml:space="preserve"> </v>
      </c>
      <c r="N198" s="105" t="str">
        <f>IFERROR(VLOOKUP(M198,'Z1 HAB CLASS'!$L$3:$N$9,2,FALSE)," ")</f>
        <v xml:space="preserve"> </v>
      </c>
      <c r="O198" s="201"/>
      <c r="P198" s="196" t="str">
        <f>IFERROR(VLOOKUP(O198,'Z3 CONDITION VALUE'!$A$3:$B$5,2,FALSE)," ")</f>
        <v xml:space="preserve"> </v>
      </c>
      <c r="Q198" s="202" t="str">
        <f>IF(OR('B1 Baseline - FW'!E199="", 'B1 Baseline - FW'!O199=0),"",'B1 Baseline - FW'!I199&amp;"")</f>
        <v/>
      </c>
      <c r="R198" s="105" t="e">
        <f t="shared" ca="1" si="0"/>
        <v>#NAME?</v>
      </c>
      <c r="S198" s="99" t="e">
        <f t="shared" ca="1" si="1"/>
        <v>#NAME?</v>
      </c>
      <c r="T198" s="199" t="e">
        <f t="array" aca="1" ref="T198" ca="1">IF(OR(R198="",S198=""),"",INDEX('Z8 TARGET ENH'!$F$6:$EO$145,_xludf.XMATCH(R198,'Z8 TARGET ENH'!$B$6:$B$145),_xludf.XMATCH(S198,'Z8 TARGET ENH'!$F$2:$EO$2)))</f>
        <v>#NAME?</v>
      </c>
      <c r="U198" s="99" t="str">
        <f>IF(E198="","",VLOOKUP(H198,'Z8 TARGET ENH'!$FH$7:$FJ$38,2,FALSE))</f>
        <v/>
      </c>
      <c r="V198" s="202" t="str">
        <f>IF(E198="","",VLOOKUP(H198,'Z8 TARGET ENH'!$FH$7:$FJ$38,3,FALSE))</f>
        <v/>
      </c>
      <c r="W198" s="203" t="str">
        <f t="shared" si="2"/>
        <v/>
      </c>
      <c r="X198" s="204"/>
      <c r="Y198" s="72"/>
      <c r="Z198" s="72">
        <f t="shared" si="3"/>
        <v>0</v>
      </c>
      <c r="AA198" s="72"/>
      <c r="AB198" s="72"/>
      <c r="AC198" s="72"/>
      <c r="AD198" s="72"/>
      <c r="AE198" s="72"/>
      <c r="AF198" s="72"/>
      <c r="AG198" s="72"/>
      <c r="AH198" s="72"/>
      <c r="AI198" s="72"/>
      <c r="AJ198" s="72"/>
      <c r="AK198" s="72"/>
      <c r="AL198" s="72"/>
      <c r="AM198" s="72"/>
      <c r="AN198" s="72"/>
      <c r="AO198" s="72"/>
      <c r="AP198" s="72"/>
      <c r="AQ198" s="72"/>
      <c r="AR198" s="72"/>
      <c r="AS198" s="72"/>
      <c r="AT198" s="72"/>
    </row>
    <row r="199" spans="1:46" ht="30" customHeight="1" x14ac:dyDescent="0.2">
      <c r="A199" s="72"/>
      <c r="B199" s="72"/>
      <c r="C199" s="72"/>
      <c r="D199" s="194">
        <f>'A1 Baseline - Terrestrial'!D200</f>
        <v>193</v>
      </c>
      <c r="E199" s="85" t="str">
        <f>IF(OR('B1 Baseline - FW'!E200="",'B1 Baseline - FW'!O200=0), "",'B1 Baseline - FW'!E200)</f>
        <v/>
      </c>
      <c r="F199" s="195" t="str">
        <f>IF(E199="","",'B1 Baseline - FW'!H200)</f>
        <v/>
      </c>
      <c r="G199" s="196" t="str">
        <f>IF(E199="","",'B1 Baseline - FW'!J200)</f>
        <v/>
      </c>
      <c r="H199" s="197"/>
      <c r="I199" s="205"/>
      <c r="J199" s="199" t="str">
        <f>IF(E199="","",IF(AND(E199=H199,G199&gt;=P199),"Error - No Enhancement",IF(AND(E199=H199,G199&lt;P199),"Acceptable",IF(F199&gt;N199,"Trading Down - Unacceptable Change",IF(F199=N199,"Error - No Enhancement",'B1 Baseline - FW'!G200&amp;" - "&amp;IFERROR(VLOOKUP(H199,'Z1 HAB CLASS'!$D$4:$E$45,2,FALSE),""))))))</f>
        <v/>
      </c>
      <c r="K199" s="99" t="str">
        <f>IF(E199="","",IF(AND(E199=H199, G199&gt;=P199), "Error - No Enhancement", IF(AND(E199=H199,G199&lt;P199), 'B1 Baseline - FW'!I200&amp;" - "&amp;'B3 Enhancement - FW'!O199, IF(F199&gt;N199, "Trading Down - Unacceptable Change", IF(AND(F199=N199, G199=P199), "Error - No Enhancement", IF(AND(F199=N199, G199&gt;P199), "Error - Cannot reduce condition", IF(AND(E199&lt;&gt;H199,F199&lt;N199),"Lower Distinctiveness Habitat"&amp;" - "&amp;O199, 'B1 Baseline - FW'!I200&amp;" - "&amp;'B3 Enhancement - FW'!O199)))))))</f>
        <v/>
      </c>
      <c r="L199" s="200" t="str">
        <f>IF(E199="","",'B1 Baseline - FW'!O200)</f>
        <v/>
      </c>
      <c r="M199" s="195" t="str">
        <f>IFERROR(VLOOKUP(H199,'Z1 HAB CLASS'!$D$4:$E$45,2,FALSE)," ")</f>
        <v xml:space="preserve"> </v>
      </c>
      <c r="N199" s="105" t="str">
        <f>IFERROR(VLOOKUP(M199,'Z1 HAB CLASS'!$L$3:$N$9,2,FALSE)," ")</f>
        <v xml:space="preserve"> </v>
      </c>
      <c r="O199" s="201"/>
      <c r="P199" s="196" t="str">
        <f>IFERROR(VLOOKUP(O199,'Z3 CONDITION VALUE'!$A$3:$B$5,2,FALSE)," ")</f>
        <v xml:space="preserve"> </v>
      </c>
      <c r="Q199" s="202" t="str">
        <f>IF(OR('B1 Baseline - FW'!E200="", 'B1 Baseline - FW'!O200=0),"",'B1 Baseline - FW'!I200&amp;"")</f>
        <v/>
      </c>
      <c r="R199" s="105" t="e">
        <f t="shared" ca="1" si="0"/>
        <v>#NAME?</v>
      </c>
      <c r="S199" s="99" t="e">
        <f t="shared" ca="1" si="1"/>
        <v>#NAME?</v>
      </c>
      <c r="T199" s="199" t="e">
        <f t="array" aca="1" ref="T199" ca="1">IF(OR(R199="",S199=""),"",INDEX('Z8 TARGET ENH'!$F$6:$EO$145,_xludf.XMATCH(R199,'Z8 TARGET ENH'!$B$6:$B$145),_xludf.XMATCH(S199,'Z8 TARGET ENH'!$F$2:$EO$2)))</f>
        <v>#NAME?</v>
      </c>
      <c r="U199" s="99" t="str">
        <f>IF(E199="","",VLOOKUP(H199,'Z8 TARGET ENH'!$FH$7:$FJ$38,2,FALSE))</f>
        <v/>
      </c>
      <c r="V199" s="202" t="str">
        <f>IF(E199="","",VLOOKUP(H199,'Z8 TARGET ENH'!$FH$7:$FJ$38,3,FALSE))</f>
        <v/>
      </c>
      <c r="W199" s="203" t="str">
        <f t="shared" si="2"/>
        <v/>
      </c>
      <c r="X199" s="204"/>
      <c r="Y199" s="72"/>
      <c r="Z199" s="72">
        <f t="shared" si="3"/>
        <v>0</v>
      </c>
      <c r="AA199" s="72"/>
      <c r="AB199" s="72"/>
      <c r="AC199" s="72"/>
      <c r="AD199" s="72"/>
      <c r="AE199" s="72"/>
      <c r="AF199" s="72"/>
      <c r="AG199" s="72"/>
      <c r="AH199" s="72"/>
      <c r="AI199" s="72"/>
      <c r="AJ199" s="72"/>
      <c r="AK199" s="72"/>
      <c r="AL199" s="72"/>
      <c r="AM199" s="72"/>
      <c r="AN199" s="72"/>
      <c r="AO199" s="72"/>
      <c r="AP199" s="72"/>
      <c r="AQ199" s="72"/>
      <c r="AR199" s="72"/>
      <c r="AS199" s="72"/>
      <c r="AT199" s="72"/>
    </row>
    <row r="200" spans="1:46" ht="30" customHeight="1" x14ac:dyDescent="0.2">
      <c r="A200" s="72"/>
      <c r="B200" s="72"/>
      <c r="C200" s="72"/>
      <c r="D200" s="194">
        <f>'A1 Baseline - Terrestrial'!D201</f>
        <v>194</v>
      </c>
      <c r="E200" s="85" t="str">
        <f>IF(OR('B1 Baseline - FW'!E201="",'B1 Baseline - FW'!O201=0), "",'B1 Baseline - FW'!E201)</f>
        <v/>
      </c>
      <c r="F200" s="195" t="str">
        <f>IF(E200="","",'B1 Baseline - FW'!H201)</f>
        <v/>
      </c>
      <c r="G200" s="196" t="str">
        <f>IF(E200="","",'B1 Baseline - FW'!J201)</f>
        <v/>
      </c>
      <c r="H200" s="197"/>
      <c r="I200" s="205"/>
      <c r="J200" s="199" t="str">
        <f>IF(E200="","",IF(AND(E200=H200,G200&gt;=P200),"Error - No Enhancement",IF(AND(E200=H200,G200&lt;P200),"Acceptable",IF(F200&gt;N200,"Trading Down - Unacceptable Change",IF(F200=N200,"Error - No Enhancement",'B1 Baseline - FW'!G201&amp;" - "&amp;IFERROR(VLOOKUP(H200,'Z1 HAB CLASS'!$D$4:$E$45,2,FALSE),""))))))</f>
        <v/>
      </c>
      <c r="K200" s="99" t="str">
        <f>IF(E200="","",IF(AND(E200=H200, G200&gt;=P200), "Error - No Enhancement", IF(AND(E200=H200,G200&lt;P200), 'B1 Baseline - FW'!I201&amp;" - "&amp;'B3 Enhancement - FW'!O200, IF(F200&gt;N200, "Trading Down - Unacceptable Change", IF(AND(F200=N200, G200=P200), "Error - No Enhancement", IF(AND(F200=N200, G200&gt;P200), "Error - Cannot reduce condition", IF(AND(E200&lt;&gt;H200,F200&lt;N200),"Lower Distinctiveness Habitat"&amp;" - "&amp;O200, 'B1 Baseline - FW'!I201&amp;" - "&amp;'B3 Enhancement - FW'!O200)))))))</f>
        <v/>
      </c>
      <c r="L200" s="200" t="str">
        <f>IF(E200="","",'B1 Baseline - FW'!O201)</f>
        <v/>
      </c>
      <c r="M200" s="195" t="str">
        <f>IFERROR(VLOOKUP(H200,'Z1 HAB CLASS'!$D$4:$E$45,2,FALSE)," ")</f>
        <v xml:space="preserve"> </v>
      </c>
      <c r="N200" s="105" t="str">
        <f>IFERROR(VLOOKUP(M200,'Z1 HAB CLASS'!$L$3:$N$9,2,FALSE)," ")</f>
        <v xml:space="preserve"> </v>
      </c>
      <c r="O200" s="201"/>
      <c r="P200" s="196" t="str">
        <f>IFERROR(VLOOKUP(O200,'Z3 CONDITION VALUE'!$A$3:$B$5,2,FALSE)," ")</f>
        <v xml:space="preserve"> </v>
      </c>
      <c r="Q200" s="202" t="str">
        <f>IF(OR('B1 Baseline - FW'!E201="", 'B1 Baseline - FW'!O201=0),"",'B1 Baseline - FW'!I201&amp;"")</f>
        <v/>
      </c>
      <c r="R200" s="105" t="e">
        <f t="shared" ca="1" si="0"/>
        <v>#NAME?</v>
      </c>
      <c r="S200" s="99" t="e">
        <f t="shared" ca="1" si="1"/>
        <v>#NAME?</v>
      </c>
      <c r="T200" s="199" t="e">
        <f t="array" aca="1" ref="T200" ca="1">IF(OR(R200="",S200=""),"",INDEX('Z8 TARGET ENH'!$F$6:$EO$145,_xludf.XMATCH(R200,'Z8 TARGET ENH'!$B$6:$B$145),_xludf.XMATCH(S200,'Z8 TARGET ENH'!$F$2:$EO$2)))</f>
        <v>#NAME?</v>
      </c>
      <c r="U200" s="99" t="str">
        <f>IF(E200="","",VLOOKUP(H200,'Z8 TARGET ENH'!$FH$7:$FJ$38,2,FALSE))</f>
        <v/>
      </c>
      <c r="V200" s="202" t="str">
        <f>IF(E200="","",VLOOKUP(H200,'Z8 TARGET ENH'!$FH$7:$FJ$38,3,FALSE))</f>
        <v/>
      </c>
      <c r="W200" s="203" t="str">
        <f t="shared" si="2"/>
        <v/>
      </c>
      <c r="X200" s="204"/>
      <c r="Y200" s="72"/>
      <c r="Z200" s="72">
        <f t="shared" si="3"/>
        <v>0</v>
      </c>
      <c r="AA200" s="72"/>
      <c r="AB200" s="72"/>
      <c r="AC200" s="72"/>
      <c r="AD200" s="72"/>
      <c r="AE200" s="72"/>
      <c r="AF200" s="72"/>
      <c r="AG200" s="72"/>
      <c r="AH200" s="72"/>
      <c r="AI200" s="72"/>
      <c r="AJ200" s="72"/>
      <c r="AK200" s="72"/>
      <c r="AL200" s="72"/>
      <c r="AM200" s="72"/>
      <c r="AN200" s="72"/>
      <c r="AO200" s="72"/>
      <c r="AP200" s="72"/>
      <c r="AQ200" s="72"/>
      <c r="AR200" s="72"/>
      <c r="AS200" s="72"/>
      <c r="AT200" s="72"/>
    </row>
    <row r="201" spans="1:46" ht="30" customHeight="1" x14ac:dyDescent="0.2">
      <c r="A201" s="72"/>
      <c r="B201" s="72"/>
      <c r="C201" s="72"/>
      <c r="D201" s="194">
        <f>'A1 Baseline - Terrestrial'!D202</f>
        <v>195</v>
      </c>
      <c r="E201" s="85" t="str">
        <f>IF(OR('B1 Baseline - FW'!E202="",'B1 Baseline - FW'!O202=0), "",'B1 Baseline - FW'!E202)</f>
        <v/>
      </c>
      <c r="F201" s="195" t="str">
        <f>IF(E201="","",'B1 Baseline - FW'!H202)</f>
        <v/>
      </c>
      <c r="G201" s="196" t="str">
        <f>IF(E201="","",'B1 Baseline - FW'!J202)</f>
        <v/>
      </c>
      <c r="H201" s="197"/>
      <c r="I201" s="205"/>
      <c r="J201" s="199" t="str">
        <f>IF(E201="","",IF(AND(E201=H201,G201&gt;=P201),"Error - No Enhancement",IF(AND(E201=H201,G201&lt;P201),"Acceptable",IF(F201&gt;N201,"Trading Down - Unacceptable Change",IF(F201=N201,"Error - No Enhancement",'B1 Baseline - FW'!G202&amp;" - "&amp;IFERROR(VLOOKUP(H201,'Z1 HAB CLASS'!$D$4:$E$45,2,FALSE),""))))))</f>
        <v/>
      </c>
      <c r="K201" s="99" t="str">
        <f>IF(E201="","",IF(AND(E201=H201, G201&gt;=P201), "Error - No Enhancement", IF(AND(E201=H201,G201&lt;P201), 'B1 Baseline - FW'!I202&amp;" - "&amp;'B3 Enhancement - FW'!O201, IF(F201&gt;N201, "Trading Down - Unacceptable Change", IF(AND(F201=N201, G201=P201), "Error - No Enhancement", IF(AND(F201=N201, G201&gt;P201), "Error - Cannot reduce condition", IF(AND(E201&lt;&gt;H201,F201&lt;N201),"Lower Distinctiveness Habitat"&amp;" - "&amp;O201, 'B1 Baseline - FW'!I202&amp;" - "&amp;'B3 Enhancement - FW'!O201)))))))</f>
        <v/>
      </c>
      <c r="L201" s="200" t="str">
        <f>IF(E201="","",'B1 Baseline - FW'!O202)</f>
        <v/>
      </c>
      <c r="M201" s="195" t="str">
        <f>IFERROR(VLOOKUP(H201,'Z1 HAB CLASS'!$D$4:$E$45,2,FALSE)," ")</f>
        <v xml:space="preserve"> </v>
      </c>
      <c r="N201" s="105" t="str">
        <f>IFERROR(VLOOKUP(M201,'Z1 HAB CLASS'!$L$3:$N$9,2,FALSE)," ")</f>
        <v xml:space="preserve"> </v>
      </c>
      <c r="O201" s="201"/>
      <c r="P201" s="196" t="str">
        <f>IFERROR(VLOOKUP(O201,'Z3 CONDITION VALUE'!$A$3:$B$5,2,FALSE)," ")</f>
        <v xml:space="preserve"> </v>
      </c>
      <c r="Q201" s="202" t="str">
        <f>IF(OR('B1 Baseline - FW'!E202="", 'B1 Baseline - FW'!O202=0),"",'B1 Baseline - FW'!I202&amp;"")</f>
        <v/>
      </c>
      <c r="R201" s="105" t="e">
        <f t="shared" ca="1" si="0"/>
        <v>#NAME?</v>
      </c>
      <c r="S201" s="99" t="e">
        <f t="shared" ca="1" si="1"/>
        <v>#NAME?</v>
      </c>
      <c r="T201" s="199" t="e">
        <f t="array" aca="1" ref="T201" ca="1">IF(OR(R201="",S201=""),"",INDEX('Z8 TARGET ENH'!$F$6:$EO$145,_xludf.XMATCH(R201,'Z8 TARGET ENH'!$B$6:$B$145),_xludf.XMATCH(S201,'Z8 TARGET ENH'!$F$2:$EO$2)))</f>
        <v>#NAME?</v>
      </c>
      <c r="U201" s="99" t="str">
        <f>IF(E201="","",VLOOKUP(H201,'Z8 TARGET ENH'!$FH$7:$FJ$38,2,FALSE))</f>
        <v/>
      </c>
      <c r="V201" s="202" t="str">
        <f>IF(E201="","",VLOOKUP(H201,'Z8 TARGET ENH'!$FH$7:$FJ$38,3,FALSE))</f>
        <v/>
      </c>
      <c r="W201" s="203" t="str">
        <f t="shared" si="2"/>
        <v/>
      </c>
      <c r="X201" s="204"/>
      <c r="Y201" s="72"/>
      <c r="Z201" s="72">
        <f t="shared" si="3"/>
        <v>0</v>
      </c>
      <c r="AA201" s="72"/>
      <c r="AB201" s="72"/>
      <c r="AC201" s="72"/>
      <c r="AD201" s="72"/>
      <c r="AE201" s="72"/>
      <c r="AF201" s="72"/>
      <c r="AG201" s="72"/>
      <c r="AH201" s="72"/>
      <c r="AI201" s="72"/>
      <c r="AJ201" s="72"/>
      <c r="AK201" s="72"/>
      <c r="AL201" s="72"/>
      <c r="AM201" s="72"/>
      <c r="AN201" s="72"/>
      <c r="AO201" s="72"/>
      <c r="AP201" s="72"/>
      <c r="AQ201" s="72"/>
      <c r="AR201" s="72"/>
      <c r="AS201" s="72"/>
      <c r="AT201" s="72"/>
    </row>
    <row r="202" spans="1:46" ht="30" customHeight="1" x14ac:dyDescent="0.2">
      <c r="A202" s="72"/>
      <c r="B202" s="72"/>
      <c r="C202" s="72"/>
      <c r="D202" s="194">
        <f>'A1 Baseline - Terrestrial'!D203</f>
        <v>196</v>
      </c>
      <c r="E202" s="85" t="str">
        <f>IF(OR('B1 Baseline - FW'!E203="",'B1 Baseline - FW'!O203=0), "",'B1 Baseline - FW'!E203)</f>
        <v/>
      </c>
      <c r="F202" s="195" t="str">
        <f>IF(E202="","",'B1 Baseline - FW'!H203)</f>
        <v/>
      </c>
      <c r="G202" s="196" t="str">
        <f>IF(E202="","",'B1 Baseline - FW'!J203)</f>
        <v/>
      </c>
      <c r="H202" s="197"/>
      <c r="I202" s="205"/>
      <c r="J202" s="199" t="str">
        <f>IF(E202="","",IF(AND(E202=H202,G202&gt;=P202),"Error - No Enhancement",IF(AND(E202=H202,G202&lt;P202),"Acceptable",IF(F202&gt;N202,"Trading Down - Unacceptable Change",IF(F202=N202,"Error - No Enhancement",'B1 Baseline - FW'!G203&amp;" - "&amp;IFERROR(VLOOKUP(H202,'Z1 HAB CLASS'!$D$4:$E$45,2,FALSE),""))))))</f>
        <v/>
      </c>
      <c r="K202" s="99" t="str">
        <f>IF(E202="","",IF(AND(E202=H202, G202&gt;=P202), "Error - No Enhancement", IF(AND(E202=H202,G202&lt;P202), 'B1 Baseline - FW'!I203&amp;" - "&amp;'B3 Enhancement - FW'!O202, IF(F202&gt;N202, "Trading Down - Unacceptable Change", IF(AND(F202=N202, G202=P202), "Error - No Enhancement", IF(AND(F202=N202, G202&gt;P202), "Error - Cannot reduce condition", IF(AND(E202&lt;&gt;H202,F202&lt;N202),"Lower Distinctiveness Habitat"&amp;" - "&amp;O202, 'B1 Baseline - FW'!I203&amp;" - "&amp;'B3 Enhancement - FW'!O202)))))))</f>
        <v/>
      </c>
      <c r="L202" s="200" t="str">
        <f>IF(E202="","",'B1 Baseline - FW'!O203)</f>
        <v/>
      </c>
      <c r="M202" s="195" t="str">
        <f>IFERROR(VLOOKUP(H202,'Z1 HAB CLASS'!$D$4:$E$45,2,FALSE)," ")</f>
        <v xml:space="preserve"> </v>
      </c>
      <c r="N202" s="105" t="str">
        <f>IFERROR(VLOOKUP(M202,'Z1 HAB CLASS'!$L$3:$N$9,2,FALSE)," ")</f>
        <v xml:space="preserve"> </v>
      </c>
      <c r="O202" s="201"/>
      <c r="P202" s="196" t="str">
        <f>IFERROR(VLOOKUP(O202,'Z3 CONDITION VALUE'!$A$3:$B$5,2,FALSE)," ")</f>
        <v xml:space="preserve"> </v>
      </c>
      <c r="Q202" s="202" t="str">
        <f>IF(OR('B1 Baseline - FW'!E203="", 'B1 Baseline - FW'!O203=0),"",'B1 Baseline - FW'!I203&amp;"")</f>
        <v/>
      </c>
      <c r="R202" s="105" t="e">
        <f t="shared" ca="1" si="0"/>
        <v>#NAME?</v>
      </c>
      <c r="S202" s="99" t="e">
        <f t="shared" ca="1" si="1"/>
        <v>#NAME?</v>
      </c>
      <c r="T202" s="199" t="e">
        <f t="array" aca="1" ref="T202" ca="1">IF(OR(R202="",S202=""),"",INDEX('Z8 TARGET ENH'!$F$6:$EO$145,_xludf.XMATCH(R202,'Z8 TARGET ENH'!$B$6:$B$145),_xludf.XMATCH(S202,'Z8 TARGET ENH'!$F$2:$EO$2)))</f>
        <v>#NAME?</v>
      </c>
      <c r="U202" s="99" t="str">
        <f>IF(E202="","",VLOOKUP(H202,'Z8 TARGET ENH'!$FH$7:$FJ$38,2,FALSE))</f>
        <v/>
      </c>
      <c r="V202" s="202" t="str">
        <f>IF(E202="","",VLOOKUP(H202,'Z8 TARGET ENH'!$FH$7:$FJ$38,3,FALSE))</f>
        <v/>
      </c>
      <c r="W202" s="203" t="str">
        <f t="shared" si="2"/>
        <v/>
      </c>
      <c r="X202" s="204"/>
      <c r="Y202" s="72"/>
      <c r="Z202" s="72">
        <f t="shared" si="3"/>
        <v>0</v>
      </c>
      <c r="AA202" s="72"/>
      <c r="AB202" s="72"/>
      <c r="AC202" s="72"/>
      <c r="AD202" s="72"/>
      <c r="AE202" s="72"/>
      <c r="AF202" s="72"/>
      <c r="AG202" s="72"/>
      <c r="AH202" s="72"/>
      <c r="AI202" s="72"/>
      <c r="AJ202" s="72"/>
      <c r="AK202" s="72"/>
      <c r="AL202" s="72"/>
      <c r="AM202" s="72"/>
      <c r="AN202" s="72"/>
      <c r="AO202" s="72"/>
      <c r="AP202" s="72"/>
      <c r="AQ202" s="72"/>
      <c r="AR202" s="72"/>
      <c r="AS202" s="72"/>
      <c r="AT202" s="72"/>
    </row>
    <row r="203" spans="1:46" ht="30" customHeight="1" x14ac:dyDescent="0.2">
      <c r="A203" s="72"/>
      <c r="B203" s="72"/>
      <c r="C203" s="72"/>
      <c r="D203" s="194">
        <f>'A1 Baseline - Terrestrial'!D204</f>
        <v>197</v>
      </c>
      <c r="E203" s="85" t="str">
        <f>IF(OR('B1 Baseline - FW'!E204="",'B1 Baseline - FW'!O204=0), "",'B1 Baseline - FW'!E204)</f>
        <v/>
      </c>
      <c r="F203" s="195" t="str">
        <f>IF(E203="","",'B1 Baseline - FW'!H204)</f>
        <v/>
      </c>
      <c r="G203" s="196" t="str">
        <f>IF(E203="","",'B1 Baseline - FW'!J204)</f>
        <v/>
      </c>
      <c r="H203" s="197"/>
      <c r="I203" s="205"/>
      <c r="J203" s="199" t="str">
        <f>IF(E203="","",IF(AND(E203=H203,G203&gt;=P203),"Error - No Enhancement",IF(AND(E203=H203,G203&lt;P203),"Acceptable",IF(F203&gt;N203,"Trading Down - Unacceptable Change",IF(F203=N203,"Error - No Enhancement",'B1 Baseline - FW'!G204&amp;" - "&amp;IFERROR(VLOOKUP(H203,'Z1 HAB CLASS'!$D$4:$E$45,2,FALSE),""))))))</f>
        <v/>
      </c>
      <c r="K203" s="99" t="str">
        <f>IF(E203="","",IF(AND(E203=H203, G203&gt;=P203), "Error - No Enhancement", IF(AND(E203=H203,G203&lt;P203), 'B1 Baseline - FW'!I204&amp;" - "&amp;'B3 Enhancement - FW'!O203, IF(F203&gt;N203, "Trading Down - Unacceptable Change", IF(AND(F203=N203, G203=P203), "Error - No Enhancement", IF(AND(F203=N203, G203&gt;P203), "Error - Cannot reduce condition", IF(AND(E203&lt;&gt;H203,F203&lt;N203),"Lower Distinctiveness Habitat"&amp;" - "&amp;O203, 'B1 Baseline - FW'!I204&amp;" - "&amp;'B3 Enhancement - FW'!O203)))))))</f>
        <v/>
      </c>
      <c r="L203" s="200" t="str">
        <f>IF(E203="","",'B1 Baseline - FW'!O204)</f>
        <v/>
      </c>
      <c r="M203" s="195" t="str">
        <f>IFERROR(VLOOKUP(H203,'Z1 HAB CLASS'!$D$4:$E$45,2,FALSE)," ")</f>
        <v xml:space="preserve"> </v>
      </c>
      <c r="N203" s="105" t="str">
        <f>IFERROR(VLOOKUP(M203,'Z1 HAB CLASS'!$L$3:$N$9,2,FALSE)," ")</f>
        <v xml:space="preserve"> </v>
      </c>
      <c r="O203" s="201"/>
      <c r="P203" s="196" t="str">
        <f>IFERROR(VLOOKUP(O203,'Z3 CONDITION VALUE'!$A$3:$B$5,2,FALSE)," ")</f>
        <v xml:space="preserve"> </v>
      </c>
      <c r="Q203" s="202" t="str">
        <f>IF(OR('B1 Baseline - FW'!E204="", 'B1 Baseline - FW'!O204=0),"",'B1 Baseline - FW'!I204&amp;"")</f>
        <v/>
      </c>
      <c r="R203" s="105" t="e">
        <f t="shared" ca="1" si="0"/>
        <v>#NAME?</v>
      </c>
      <c r="S203" s="99" t="e">
        <f t="shared" ca="1" si="1"/>
        <v>#NAME?</v>
      </c>
      <c r="T203" s="199" t="e">
        <f t="array" aca="1" ref="T203" ca="1">IF(OR(R203="",S203=""),"",INDEX('Z8 TARGET ENH'!$F$6:$EO$145,_xludf.XMATCH(R203,'Z8 TARGET ENH'!$B$6:$B$145),_xludf.XMATCH(S203,'Z8 TARGET ENH'!$F$2:$EO$2)))</f>
        <v>#NAME?</v>
      </c>
      <c r="U203" s="99" t="str">
        <f>IF(E203="","",VLOOKUP(H203,'Z8 TARGET ENH'!$FH$7:$FJ$38,2,FALSE))</f>
        <v/>
      </c>
      <c r="V203" s="202" t="str">
        <f>IF(E203="","",VLOOKUP(H203,'Z8 TARGET ENH'!$FH$7:$FJ$38,3,FALSE))</f>
        <v/>
      </c>
      <c r="W203" s="203" t="str">
        <f t="shared" si="2"/>
        <v/>
      </c>
      <c r="X203" s="204"/>
      <c r="Y203" s="72"/>
      <c r="Z203" s="72">
        <f t="shared" si="3"/>
        <v>0</v>
      </c>
      <c r="AA203" s="72"/>
      <c r="AB203" s="72"/>
      <c r="AC203" s="72"/>
      <c r="AD203" s="72"/>
      <c r="AE203" s="72"/>
      <c r="AF203" s="72"/>
      <c r="AG203" s="72"/>
      <c r="AH203" s="72"/>
      <c r="AI203" s="72"/>
      <c r="AJ203" s="72"/>
      <c r="AK203" s="72"/>
      <c r="AL203" s="72"/>
      <c r="AM203" s="72"/>
      <c r="AN203" s="72"/>
      <c r="AO203" s="72"/>
      <c r="AP203" s="72"/>
      <c r="AQ203" s="72"/>
      <c r="AR203" s="72"/>
      <c r="AS203" s="72"/>
      <c r="AT203" s="72"/>
    </row>
    <row r="204" spans="1:46" ht="30" customHeight="1" x14ac:dyDescent="0.2">
      <c r="A204" s="72"/>
      <c r="B204" s="72"/>
      <c r="C204" s="72"/>
      <c r="D204" s="194">
        <f>'A1 Baseline - Terrestrial'!D205</f>
        <v>198</v>
      </c>
      <c r="E204" s="85" t="str">
        <f>IF(OR('B1 Baseline - FW'!E205="",'B1 Baseline - FW'!O205=0), "",'B1 Baseline - FW'!E205)</f>
        <v/>
      </c>
      <c r="F204" s="195" t="str">
        <f>IF(E204="","",'B1 Baseline - FW'!H205)</f>
        <v/>
      </c>
      <c r="G204" s="196" t="str">
        <f>IF(E204="","",'B1 Baseline - FW'!J205)</f>
        <v/>
      </c>
      <c r="H204" s="197"/>
      <c r="I204" s="205"/>
      <c r="J204" s="199" t="str">
        <f>IF(E204="","",IF(AND(E204=H204,G204&gt;=P204),"Error - No Enhancement",IF(AND(E204=H204,G204&lt;P204),"Acceptable",IF(F204&gt;N204,"Trading Down - Unacceptable Change",IF(F204=N204,"Error - No Enhancement",'B1 Baseline - FW'!G205&amp;" - "&amp;IFERROR(VLOOKUP(H204,'Z1 HAB CLASS'!$D$4:$E$45,2,FALSE),""))))))</f>
        <v/>
      </c>
      <c r="K204" s="99" t="str">
        <f>IF(E204="","",IF(AND(E204=H204, G204&gt;=P204), "Error - No Enhancement", IF(AND(E204=H204,G204&lt;P204), 'B1 Baseline - FW'!I205&amp;" - "&amp;'B3 Enhancement - FW'!O204, IF(F204&gt;N204, "Trading Down - Unacceptable Change", IF(AND(F204=N204, G204=P204), "Error - No Enhancement", IF(AND(F204=N204, G204&gt;P204), "Error - Cannot reduce condition", IF(AND(E204&lt;&gt;H204,F204&lt;N204),"Lower Distinctiveness Habitat"&amp;" - "&amp;O204, 'B1 Baseline - FW'!I205&amp;" - "&amp;'B3 Enhancement - FW'!O204)))))))</f>
        <v/>
      </c>
      <c r="L204" s="200" t="str">
        <f>IF(E204="","",'B1 Baseline - FW'!O205)</f>
        <v/>
      </c>
      <c r="M204" s="195" t="str">
        <f>IFERROR(VLOOKUP(H204,'Z1 HAB CLASS'!$D$4:$E$45,2,FALSE)," ")</f>
        <v xml:space="preserve"> </v>
      </c>
      <c r="N204" s="105" t="str">
        <f>IFERROR(VLOOKUP(M204,'Z1 HAB CLASS'!$L$3:$N$9,2,FALSE)," ")</f>
        <v xml:space="preserve"> </v>
      </c>
      <c r="O204" s="201"/>
      <c r="P204" s="196" t="str">
        <f>IFERROR(VLOOKUP(O204,'Z3 CONDITION VALUE'!$A$3:$B$5,2,FALSE)," ")</f>
        <v xml:space="preserve"> </v>
      </c>
      <c r="Q204" s="202" t="str">
        <f>IF(OR('B1 Baseline - FW'!E205="", 'B1 Baseline - FW'!O205=0),"",'B1 Baseline - FW'!I205&amp;"")</f>
        <v/>
      </c>
      <c r="R204" s="105" t="e">
        <f t="shared" ca="1" si="0"/>
        <v>#NAME?</v>
      </c>
      <c r="S204" s="99" t="e">
        <f t="shared" ca="1" si="1"/>
        <v>#NAME?</v>
      </c>
      <c r="T204" s="199" t="e">
        <f t="array" aca="1" ref="T204" ca="1">IF(OR(R204="",S204=""),"",INDEX('Z8 TARGET ENH'!$F$6:$EO$145,_xludf.XMATCH(R204,'Z8 TARGET ENH'!$B$6:$B$145),_xludf.XMATCH(S204,'Z8 TARGET ENH'!$F$2:$EO$2)))</f>
        <v>#NAME?</v>
      </c>
      <c r="U204" s="99" t="str">
        <f>IF(E204="","",VLOOKUP(H204,'Z8 TARGET ENH'!$FH$7:$FJ$38,2,FALSE))</f>
        <v/>
      </c>
      <c r="V204" s="202" t="str">
        <f>IF(E204="","",VLOOKUP(H204,'Z8 TARGET ENH'!$FH$7:$FJ$38,3,FALSE))</f>
        <v/>
      </c>
      <c r="W204" s="203" t="str">
        <f t="shared" si="2"/>
        <v/>
      </c>
      <c r="X204" s="204"/>
      <c r="Y204" s="72"/>
      <c r="Z204" s="72">
        <f t="shared" si="3"/>
        <v>0</v>
      </c>
      <c r="AA204" s="72"/>
      <c r="AB204" s="72"/>
      <c r="AC204" s="72"/>
      <c r="AD204" s="72"/>
      <c r="AE204" s="72"/>
      <c r="AF204" s="72"/>
      <c r="AG204" s="72"/>
      <c r="AH204" s="72"/>
      <c r="AI204" s="72"/>
      <c r="AJ204" s="72"/>
      <c r="AK204" s="72"/>
      <c r="AL204" s="72"/>
      <c r="AM204" s="72"/>
      <c r="AN204" s="72"/>
      <c r="AO204" s="72"/>
      <c r="AP204" s="72"/>
      <c r="AQ204" s="72"/>
      <c r="AR204" s="72"/>
      <c r="AS204" s="72"/>
      <c r="AT204" s="72"/>
    </row>
    <row r="205" spans="1:46" ht="30" customHeight="1" x14ac:dyDescent="0.2">
      <c r="A205" s="72"/>
      <c r="B205" s="72"/>
      <c r="C205" s="72"/>
      <c r="D205" s="194">
        <f>'A1 Baseline - Terrestrial'!D206</f>
        <v>199</v>
      </c>
      <c r="E205" s="85" t="str">
        <f>IF(OR('B1 Baseline - FW'!E206="",'B1 Baseline - FW'!O206=0), "",'B1 Baseline - FW'!E206)</f>
        <v/>
      </c>
      <c r="F205" s="195" t="str">
        <f>IF(E205="","",'B1 Baseline - FW'!H206)</f>
        <v/>
      </c>
      <c r="G205" s="196" t="str">
        <f>IF(E205="","",'B1 Baseline - FW'!J206)</f>
        <v/>
      </c>
      <c r="H205" s="197"/>
      <c r="I205" s="205"/>
      <c r="J205" s="199" t="str">
        <f>IF(E205="","",IF(AND(E205=H205,G205&gt;=P205),"Error - No Enhancement",IF(AND(E205=H205,G205&lt;P205),"Acceptable",IF(F205&gt;N205,"Trading Down - Unacceptable Change",IF(F205=N205,"Error - No Enhancement",'B1 Baseline - FW'!G206&amp;" - "&amp;IFERROR(VLOOKUP(H205,'Z1 HAB CLASS'!$D$4:$E$45,2,FALSE),""))))))</f>
        <v/>
      </c>
      <c r="K205" s="99" t="str">
        <f>IF(E205="","",IF(AND(E205=H205, G205&gt;=P205), "Error - No Enhancement", IF(AND(E205=H205,G205&lt;P205), 'B1 Baseline - FW'!I206&amp;" - "&amp;'B3 Enhancement - FW'!O205, IF(F205&gt;N205, "Trading Down - Unacceptable Change", IF(AND(F205=N205, G205=P205), "Error - No Enhancement", IF(AND(F205=N205, G205&gt;P205), "Error - Cannot reduce condition", IF(AND(E205&lt;&gt;H205,F205&lt;N205),"Lower Distinctiveness Habitat"&amp;" - "&amp;O205, 'B1 Baseline - FW'!I206&amp;" - "&amp;'B3 Enhancement - FW'!O205)))))))</f>
        <v/>
      </c>
      <c r="L205" s="200" t="str">
        <f>IF(E205="","",'B1 Baseline - FW'!O206)</f>
        <v/>
      </c>
      <c r="M205" s="195" t="str">
        <f>IFERROR(VLOOKUP(H205,'Z1 HAB CLASS'!$D$4:$E$45,2,FALSE)," ")</f>
        <v xml:space="preserve"> </v>
      </c>
      <c r="N205" s="105" t="str">
        <f>IFERROR(VLOOKUP(M205,'Z1 HAB CLASS'!$L$3:$N$9,2,FALSE)," ")</f>
        <v xml:space="preserve"> </v>
      </c>
      <c r="O205" s="201"/>
      <c r="P205" s="196" t="str">
        <f>IFERROR(VLOOKUP(O205,'Z3 CONDITION VALUE'!$A$3:$B$5,2,FALSE)," ")</f>
        <v xml:space="preserve"> </v>
      </c>
      <c r="Q205" s="202" t="str">
        <f>IF(OR('B1 Baseline - FW'!E206="", 'B1 Baseline - FW'!O206=0),"",'B1 Baseline - FW'!I206&amp;"")</f>
        <v/>
      </c>
      <c r="R205" s="105" t="e">
        <f t="shared" ca="1" si="0"/>
        <v>#NAME?</v>
      </c>
      <c r="S205" s="99" t="e">
        <f t="shared" ca="1" si="1"/>
        <v>#NAME?</v>
      </c>
      <c r="T205" s="199" t="e">
        <f t="array" aca="1" ref="T205" ca="1">IF(OR(R205="",S205=""),"",INDEX('Z8 TARGET ENH'!$F$6:$EO$145,_xludf.XMATCH(R205,'Z8 TARGET ENH'!$B$6:$B$145),_xludf.XMATCH(S205,'Z8 TARGET ENH'!$F$2:$EO$2)))</f>
        <v>#NAME?</v>
      </c>
      <c r="U205" s="99" t="str">
        <f>IF(E205="","",VLOOKUP(H205,'Z8 TARGET ENH'!$FH$7:$FJ$38,2,FALSE))</f>
        <v/>
      </c>
      <c r="V205" s="202" t="str">
        <f>IF(E205="","",VLOOKUP(H205,'Z8 TARGET ENH'!$FH$7:$FJ$38,3,FALSE))</f>
        <v/>
      </c>
      <c r="W205" s="203" t="str">
        <f t="shared" si="2"/>
        <v/>
      </c>
      <c r="X205" s="204"/>
      <c r="Y205" s="72"/>
      <c r="Z205" s="72">
        <f t="shared" si="3"/>
        <v>0</v>
      </c>
      <c r="AA205" s="72"/>
      <c r="AB205" s="72"/>
      <c r="AC205" s="72"/>
      <c r="AD205" s="72"/>
      <c r="AE205" s="72"/>
      <c r="AF205" s="72"/>
      <c r="AG205" s="72"/>
      <c r="AH205" s="72"/>
      <c r="AI205" s="72"/>
      <c r="AJ205" s="72"/>
      <c r="AK205" s="72"/>
      <c r="AL205" s="72"/>
      <c r="AM205" s="72"/>
      <c r="AN205" s="72"/>
      <c r="AO205" s="72"/>
      <c r="AP205" s="72"/>
      <c r="AQ205" s="72"/>
      <c r="AR205" s="72"/>
      <c r="AS205" s="72"/>
      <c r="AT205" s="72"/>
    </row>
    <row r="206" spans="1:46" ht="30" customHeight="1" x14ac:dyDescent="0.2">
      <c r="A206" s="72"/>
      <c r="B206" s="72"/>
      <c r="C206" s="72"/>
      <c r="D206" s="194">
        <f>'A1 Baseline - Terrestrial'!D207</f>
        <v>200</v>
      </c>
      <c r="E206" s="85" t="str">
        <f>IF(OR('B1 Baseline - FW'!E207="",'B1 Baseline - FW'!O207=0), "",'B1 Baseline - FW'!E207)</f>
        <v/>
      </c>
      <c r="F206" s="195" t="str">
        <f>IF(E206="","",'B1 Baseline - FW'!H207)</f>
        <v/>
      </c>
      <c r="G206" s="196" t="str">
        <f>IF(E206="","",'B1 Baseline - FW'!J207)</f>
        <v/>
      </c>
      <c r="H206" s="197"/>
      <c r="I206" s="205"/>
      <c r="J206" s="199" t="str">
        <f>IF(E206="","",IF(AND(E206=H206,G206&gt;=P206),"Error - No Enhancement",IF(AND(E206=H206,G206&lt;P206),"Acceptable",IF(F206&gt;N206,"Trading Down - Unacceptable Change",IF(F206=N206,"Error - No Enhancement",'B1 Baseline - FW'!G207&amp;" - "&amp;IFERROR(VLOOKUP(H206,'Z1 HAB CLASS'!$D$4:$E$45,2,FALSE),""))))))</f>
        <v/>
      </c>
      <c r="K206" s="99" t="str">
        <f>IF(E206="","",IF(AND(E206=H206, G206&gt;=P206), "Error - No Enhancement", IF(AND(E206=H206,G206&lt;P206), 'B1 Baseline - FW'!I207&amp;" - "&amp;'B3 Enhancement - FW'!O206, IF(F206&gt;N206, "Trading Down - Unacceptable Change", IF(AND(F206=N206, G206=P206), "Error - No Enhancement", IF(AND(F206=N206, G206&gt;P206), "Error - Cannot reduce condition", IF(AND(E206&lt;&gt;H206,F206&lt;N206),"Lower Distinctiveness Habitat"&amp;" - "&amp;O206, 'B1 Baseline - FW'!I207&amp;" - "&amp;'B3 Enhancement - FW'!O206)))))))</f>
        <v/>
      </c>
      <c r="L206" s="200" t="str">
        <f>IF(E206="","",'B1 Baseline - FW'!O207)</f>
        <v/>
      </c>
      <c r="M206" s="195" t="str">
        <f>IFERROR(VLOOKUP(H206,'Z1 HAB CLASS'!$D$4:$E$45,2,FALSE)," ")</f>
        <v xml:space="preserve"> </v>
      </c>
      <c r="N206" s="105" t="str">
        <f>IFERROR(VLOOKUP(M206,'Z1 HAB CLASS'!$L$3:$N$9,2,FALSE)," ")</f>
        <v xml:space="preserve"> </v>
      </c>
      <c r="O206" s="201"/>
      <c r="P206" s="196" t="str">
        <f>IFERROR(VLOOKUP(O206,'Z3 CONDITION VALUE'!$A$3:$B$5,2,FALSE)," ")</f>
        <v xml:space="preserve"> </v>
      </c>
      <c r="Q206" s="202" t="str">
        <f>IF(OR('B1 Baseline - FW'!E207="", 'B1 Baseline - FW'!O207=0),"",'B1 Baseline - FW'!I207&amp;"")</f>
        <v/>
      </c>
      <c r="R206" s="105" t="e">
        <f t="shared" ca="1" si="0"/>
        <v>#NAME?</v>
      </c>
      <c r="S206" s="99" t="e">
        <f t="shared" ca="1" si="1"/>
        <v>#NAME?</v>
      </c>
      <c r="T206" s="199" t="e">
        <f t="array" aca="1" ref="T206" ca="1">IF(OR(R206="",S206=""),"",INDEX('Z8 TARGET ENH'!$F$6:$EO$145,_xludf.XMATCH(R206,'Z8 TARGET ENH'!$B$6:$B$145),_xludf.XMATCH(S206,'Z8 TARGET ENH'!$F$2:$EO$2)))</f>
        <v>#NAME?</v>
      </c>
      <c r="U206" s="99" t="str">
        <f>IF(E206="","",VLOOKUP(H206,'Z8 TARGET ENH'!$FH$7:$FJ$38,2,FALSE))</f>
        <v/>
      </c>
      <c r="V206" s="202" t="str">
        <f>IF(E206="","",VLOOKUP(H206,'Z8 TARGET ENH'!$FH$7:$FJ$38,3,FALSE))</f>
        <v/>
      </c>
      <c r="W206" s="203" t="str">
        <f t="shared" si="2"/>
        <v/>
      </c>
      <c r="X206" s="204"/>
      <c r="Y206" s="72"/>
      <c r="Z206" s="72">
        <f t="shared" si="3"/>
        <v>0</v>
      </c>
      <c r="AA206" s="72"/>
      <c r="AB206" s="72"/>
      <c r="AC206" s="72"/>
      <c r="AD206" s="72"/>
      <c r="AE206" s="72"/>
      <c r="AF206" s="72"/>
      <c r="AG206" s="72"/>
      <c r="AH206" s="72"/>
      <c r="AI206" s="72"/>
      <c r="AJ206" s="72"/>
      <c r="AK206" s="72"/>
      <c r="AL206" s="72"/>
      <c r="AM206" s="72"/>
      <c r="AN206" s="72"/>
      <c r="AO206" s="72"/>
      <c r="AP206" s="72"/>
      <c r="AQ206" s="72"/>
      <c r="AR206" s="72"/>
      <c r="AS206" s="72"/>
      <c r="AT206" s="72"/>
    </row>
    <row r="207" spans="1:46" ht="30" customHeight="1" x14ac:dyDescent="0.2">
      <c r="A207" s="72"/>
      <c r="B207" s="72"/>
      <c r="C207" s="72"/>
      <c r="D207" s="194">
        <f>'A1 Baseline - Terrestrial'!D208</f>
        <v>201</v>
      </c>
      <c r="E207" s="85" t="str">
        <f>IF(OR('B1 Baseline - FW'!E208="",'B1 Baseline - FW'!O208=0), "",'B1 Baseline - FW'!E208)</f>
        <v/>
      </c>
      <c r="F207" s="195" t="str">
        <f>IF(E207="","",'B1 Baseline - FW'!H208)</f>
        <v/>
      </c>
      <c r="G207" s="196" t="str">
        <f>IF(E207="","",'B1 Baseline - FW'!J208)</f>
        <v/>
      </c>
      <c r="H207" s="197"/>
      <c r="I207" s="205"/>
      <c r="J207" s="199" t="str">
        <f>IF(E207="","",IF(AND(E207=H207,G207&gt;=P207),"Error - No Enhancement",IF(AND(E207=H207,G207&lt;P207),"Acceptable",IF(F207&gt;N207,"Trading Down - Unacceptable Change",IF(F207=N207,"Error - No Enhancement",'B1 Baseline - FW'!G208&amp;" - "&amp;IFERROR(VLOOKUP(H207,'Z1 HAB CLASS'!$D$4:$E$45,2,FALSE),""))))))</f>
        <v/>
      </c>
      <c r="K207" s="99" t="str">
        <f>IF(E207="","",IF(AND(E207=H207, G207&gt;=P207), "Error - No Enhancement", IF(AND(E207=H207,G207&lt;P207), 'B1 Baseline - FW'!I208&amp;" - "&amp;'B3 Enhancement - FW'!O207, IF(F207&gt;N207, "Trading Down - Unacceptable Change", IF(AND(F207=N207, G207=P207), "Error - No Enhancement", IF(AND(F207=N207, G207&gt;P207), "Error - Cannot reduce condition", IF(AND(E207&lt;&gt;H207,F207&lt;N207),"Lower Distinctiveness Habitat"&amp;" - "&amp;O207, 'B1 Baseline - FW'!I208&amp;" - "&amp;'B3 Enhancement - FW'!O207)))))))</f>
        <v/>
      </c>
      <c r="L207" s="200" t="str">
        <f>IF(E207="","",'B1 Baseline - FW'!O208)</f>
        <v/>
      </c>
      <c r="M207" s="195" t="str">
        <f>IFERROR(VLOOKUP(H207,'Z1 HAB CLASS'!$D$4:$E$45,2,FALSE)," ")</f>
        <v xml:space="preserve"> </v>
      </c>
      <c r="N207" s="105" t="str">
        <f>IFERROR(VLOOKUP(M207,'Z1 HAB CLASS'!$L$3:$N$9,2,FALSE)," ")</f>
        <v xml:space="preserve"> </v>
      </c>
      <c r="O207" s="201"/>
      <c r="P207" s="196" t="str">
        <f>IFERROR(VLOOKUP(O207,'Z3 CONDITION VALUE'!$A$3:$B$5,2,FALSE)," ")</f>
        <v xml:space="preserve"> </v>
      </c>
      <c r="Q207" s="202" t="str">
        <f>IF(OR('B1 Baseline - FW'!E208="", 'B1 Baseline - FW'!O208=0),"",'B1 Baseline - FW'!I208&amp;"")</f>
        <v/>
      </c>
      <c r="R207" s="105" t="e">
        <f t="shared" ca="1" si="0"/>
        <v>#NAME?</v>
      </c>
      <c r="S207" s="99" t="e">
        <f t="shared" ca="1" si="1"/>
        <v>#NAME?</v>
      </c>
      <c r="T207" s="199" t="e">
        <f t="array" aca="1" ref="T207" ca="1">IF(OR(R207="",S207=""),"",INDEX('Z8 TARGET ENH'!$F$6:$EO$145,_xludf.XMATCH(R207,'Z8 TARGET ENH'!$B$6:$B$145),_xludf.XMATCH(S207,'Z8 TARGET ENH'!$F$2:$EO$2)))</f>
        <v>#NAME?</v>
      </c>
      <c r="U207" s="99" t="str">
        <f>IF(E207="","",VLOOKUP(H207,'Z8 TARGET ENH'!$FH$7:$FJ$38,2,FALSE))</f>
        <v/>
      </c>
      <c r="V207" s="202" t="str">
        <f>IF(E207="","",VLOOKUP(H207,'Z8 TARGET ENH'!$FH$7:$FJ$38,3,FALSE))</f>
        <v/>
      </c>
      <c r="W207" s="203" t="str">
        <f t="shared" si="2"/>
        <v/>
      </c>
      <c r="X207" s="204"/>
      <c r="Y207" s="72"/>
      <c r="Z207" s="72">
        <f t="shared" si="3"/>
        <v>0</v>
      </c>
      <c r="AA207" s="72"/>
      <c r="AB207" s="72"/>
      <c r="AC207" s="72"/>
      <c r="AD207" s="72"/>
      <c r="AE207" s="72"/>
      <c r="AF207" s="72"/>
      <c r="AG207" s="72"/>
      <c r="AH207" s="72"/>
      <c r="AI207" s="72"/>
      <c r="AJ207" s="72"/>
      <c r="AK207" s="72"/>
      <c r="AL207" s="72"/>
      <c r="AM207" s="72"/>
      <c r="AN207" s="72"/>
      <c r="AO207" s="72"/>
      <c r="AP207" s="72"/>
      <c r="AQ207" s="72"/>
      <c r="AR207" s="72"/>
      <c r="AS207" s="72"/>
      <c r="AT207" s="72"/>
    </row>
    <row r="208" spans="1:46" ht="30" customHeight="1" x14ac:dyDescent="0.2">
      <c r="A208" s="72"/>
      <c r="B208" s="72"/>
      <c r="C208" s="72"/>
      <c r="D208" s="194">
        <f>'A1 Baseline - Terrestrial'!D209</f>
        <v>202</v>
      </c>
      <c r="E208" s="85" t="str">
        <f>IF(OR('B1 Baseline - FW'!E209="",'B1 Baseline - FW'!O209=0), "",'B1 Baseline - FW'!E209)</f>
        <v/>
      </c>
      <c r="F208" s="195" t="str">
        <f>IF(E208="","",'B1 Baseline - FW'!H209)</f>
        <v/>
      </c>
      <c r="G208" s="196" t="str">
        <f>IF(E208="","",'B1 Baseline - FW'!J209)</f>
        <v/>
      </c>
      <c r="H208" s="197"/>
      <c r="I208" s="205"/>
      <c r="J208" s="199" t="str">
        <f>IF(E208="","",IF(AND(E208=H208,G208&gt;=P208),"Error - No Enhancement",IF(AND(E208=H208,G208&lt;P208),"Acceptable",IF(F208&gt;N208,"Trading Down - Unacceptable Change",IF(F208=N208,"Error - No Enhancement",'B1 Baseline - FW'!G209&amp;" - "&amp;IFERROR(VLOOKUP(H208,'Z1 HAB CLASS'!$D$4:$E$45,2,FALSE),""))))))</f>
        <v/>
      </c>
      <c r="K208" s="99" t="str">
        <f>IF(E208="","",IF(AND(E208=H208, G208&gt;=P208), "Error - No Enhancement", IF(AND(E208=H208,G208&lt;P208), 'B1 Baseline - FW'!I209&amp;" - "&amp;'B3 Enhancement - FW'!O208, IF(F208&gt;N208, "Trading Down - Unacceptable Change", IF(AND(F208=N208, G208=P208), "Error - No Enhancement", IF(AND(F208=N208, G208&gt;P208), "Error - Cannot reduce condition", IF(AND(E208&lt;&gt;H208,F208&lt;N208),"Lower Distinctiveness Habitat"&amp;" - "&amp;O208, 'B1 Baseline - FW'!I209&amp;" - "&amp;'B3 Enhancement - FW'!O208)))))))</f>
        <v/>
      </c>
      <c r="L208" s="200" t="str">
        <f>IF(E208="","",'B1 Baseline - FW'!O209)</f>
        <v/>
      </c>
      <c r="M208" s="195" t="str">
        <f>IFERROR(VLOOKUP(H208,'Z1 HAB CLASS'!$D$4:$E$45,2,FALSE)," ")</f>
        <v xml:space="preserve"> </v>
      </c>
      <c r="N208" s="105" t="str">
        <f>IFERROR(VLOOKUP(M208,'Z1 HAB CLASS'!$L$3:$N$9,2,FALSE)," ")</f>
        <v xml:space="preserve"> </v>
      </c>
      <c r="O208" s="201"/>
      <c r="P208" s="196" t="str">
        <f>IFERROR(VLOOKUP(O208,'Z3 CONDITION VALUE'!$A$3:$B$5,2,FALSE)," ")</f>
        <v xml:space="preserve"> </v>
      </c>
      <c r="Q208" s="202" t="str">
        <f>IF(OR('B1 Baseline - FW'!E209="", 'B1 Baseline - FW'!O209=0),"",'B1 Baseline - FW'!I209&amp;"")</f>
        <v/>
      </c>
      <c r="R208" s="105" t="e">
        <f t="shared" ca="1" si="0"/>
        <v>#NAME?</v>
      </c>
      <c r="S208" s="99" t="e">
        <f t="shared" ca="1" si="1"/>
        <v>#NAME?</v>
      </c>
      <c r="T208" s="199" t="e">
        <f t="array" aca="1" ref="T208" ca="1">IF(OR(R208="",S208=""),"",INDEX('Z8 TARGET ENH'!$F$6:$EO$145,_xludf.XMATCH(R208,'Z8 TARGET ENH'!$B$6:$B$145),_xludf.XMATCH(S208,'Z8 TARGET ENH'!$F$2:$EO$2)))</f>
        <v>#NAME?</v>
      </c>
      <c r="U208" s="99" t="str">
        <f>IF(E208="","",VLOOKUP(H208,'Z8 TARGET ENH'!$FH$7:$FJ$38,2,FALSE))</f>
        <v/>
      </c>
      <c r="V208" s="202" t="str">
        <f>IF(E208="","",VLOOKUP(H208,'Z8 TARGET ENH'!$FH$7:$FJ$38,3,FALSE))</f>
        <v/>
      </c>
      <c r="W208" s="203" t="str">
        <f t="shared" si="2"/>
        <v/>
      </c>
      <c r="X208" s="204"/>
      <c r="Y208" s="72"/>
      <c r="Z208" s="72">
        <f t="shared" si="3"/>
        <v>0</v>
      </c>
      <c r="AA208" s="72"/>
      <c r="AB208" s="72"/>
      <c r="AC208" s="72"/>
      <c r="AD208" s="72"/>
      <c r="AE208" s="72"/>
      <c r="AF208" s="72"/>
      <c r="AG208" s="72"/>
      <c r="AH208" s="72"/>
      <c r="AI208" s="72"/>
      <c r="AJ208" s="72"/>
      <c r="AK208" s="72"/>
      <c r="AL208" s="72"/>
      <c r="AM208" s="72"/>
      <c r="AN208" s="72"/>
      <c r="AO208" s="72"/>
      <c r="AP208" s="72"/>
      <c r="AQ208" s="72"/>
      <c r="AR208" s="72"/>
      <c r="AS208" s="72"/>
      <c r="AT208" s="72"/>
    </row>
    <row r="209" spans="1:46" ht="30" customHeight="1" x14ac:dyDescent="0.2">
      <c r="A209" s="72"/>
      <c r="B209" s="72"/>
      <c r="C209" s="72"/>
      <c r="D209" s="194">
        <f>'A1 Baseline - Terrestrial'!D210</f>
        <v>203</v>
      </c>
      <c r="E209" s="85" t="str">
        <f>IF(OR('B1 Baseline - FW'!E210="",'B1 Baseline - FW'!O210=0), "",'B1 Baseline - FW'!E210)</f>
        <v/>
      </c>
      <c r="F209" s="195" t="str">
        <f>IF(E209="","",'B1 Baseline - FW'!H210)</f>
        <v/>
      </c>
      <c r="G209" s="196" t="str">
        <f>IF(E209="","",'B1 Baseline - FW'!J210)</f>
        <v/>
      </c>
      <c r="H209" s="197"/>
      <c r="I209" s="205"/>
      <c r="J209" s="199" t="str">
        <f>IF(E209="","",IF(AND(E209=H209,G209&gt;=P209),"Error - No Enhancement",IF(AND(E209=H209,G209&lt;P209),"Acceptable",IF(F209&gt;N209,"Trading Down - Unacceptable Change",IF(F209=N209,"Error - No Enhancement",'B1 Baseline - FW'!G210&amp;" - "&amp;IFERROR(VLOOKUP(H209,'Z1 HAB CLASS'!$D$4:$E$45,2,FALSE),""))))))</f>
        <v/>
      </c>
      <c r="K209" s="99" t="str">
        <f>IF(E209="","",IF(AND(E209=H209, G209&gt;=P209), "Error - No Enhancement", IF(AND(E209=H209,G209&lt;P209), 'B1 Baseline - FW'!I210&amp;" - "&amp;'B3 Enhancement - FW'!O209, IF(F209&gt;N209, "Trading Down - Unacceptable Change", IF(AND(F209=N209, G209=P209), "Error - No Enhancement", IF(AND(F209=N209, G209&gt;P209), "Error - Cannot reduce condition", IF(AND(E209&lt;&gt;H209,F209&lt;N209),"Lower Distinctiveness Habitat"&amp;" - "&amp;O209, 'B1 Baseline - FW'!I210&amp;" - "&amp;'B3 Enhancement - FW'!O209)))))))</f>
        <v/>
      </c>
      <c r="L209" s="200" t="str">
        <f>IF(E209="","",'B1 Baseline - FW'!O210)</f>
        <v/>
      </c>
      <c r="M209" s="195" t="str">
        <f>IFERROR(VLOOKUP(H209,'Z1 HAB CLASS'!$D$4:$E$45,2,FALSE)," ")</f>
        <v xml:space="preserve"> </v>
      </c>
      <c r="N209" s="105" t="str">
        <f>IFERROR(VLOOKUP(M209,'Z1 HAB CLASS'!$L$3:$N$9,2,FALSE)," ")</f>
        <v xml:space="preserve"> </v>
      </c>
      <c r="O209" s="201"/>
      <c r="P209" s="196" t="str">
        <f>IFERROR(VLOOKUP(O209,'Z3 CONDITION VALUE'!$A$3:$B$5,2,FALSE)," ")</f>
        <v xml:space="preserve"> </v>
      </c>
      <c r="Q209" s="202" t="str">
        <f>IF(OR('B1 Baseline - FW'!E210="", 'B1 Baseline - FW'!O210=0),"",'B1 Baseline - FW'!I210&amp;"")</f>
        <v/>
      </c>
      <c r="R209" s="105" t="e">
        <f t="shared" ca="1" si="0"/>
        <v>#NAME?</v>
      </c>
      <c r="S209" s="99" t="e">
        <f t="shared" ca="1" si="1"/>
        <v>#NAME?</v>
      </c>
      <c r="T209" s="199" t="e">
        <f t="array" aca="1" ref="T209" ca="1">IF(OR(R209="",S209=""),"",INDEX('Z8 TARGET ENH'!$F$6:$EO$145,_xludf.XMATCH(R209,'Z8 TARGET ENH'!$B$6:$B$145),_xludf.XMATCH(S209,'Z8 TARGET ENH'!$F$2:$EO$2)))</f>
        <v>#NAME?</v>
      </c>
      <c r="U209" s="99" t="str">
        <f>IF(E209="","",VLOOKUP(H209,'Z8 TARGET ENH'!$FH$7:$FJ$38,2,FALSE))</f>
        <v/>
      </c>
      <c r="V209" s="202" t="str">
        <f>IF(E209="","",VLOOKUP(H209,'Z8 TARGET ENH'!$FH$7:$FJ$38,3,FALSE))</f>
        <v/>
      </c>
      <c r="W209" s="203" t="str">
        <f t="shared" si="2"/>
        <v/>
      </c>
      <c r="X209" s="204"/>
      <c r="Y209" s="72"/>
      <c r="Z209" s="72">
        <f t="shared" si="3"/>
        <v>0</v>
      </c>
      <c r="AA209" s="72"/>
      <c r="AB209" s="72"/>
      <c r="AC209" s="72"/>
      <c r="AD209" s="72"/>
      <c r="AE209" s="72"/>
      <c r="AF209" s="72"/>
      <c r="AG209" s="72"/>
      <c r="AH209" s="72"/>
      <c r="AI209" s="72"/>
      <c r="AJ209" s="72"/>
      <c r="AK209" s="72"/>
      <c r="AL209" s="72"/>
      <c r="AM209" s="72"/>
      <c r="AN209" s="72"/>
      <c r="AO209" s="72"/>
      <c r="AP209" s="72"/>
      <c r="AQ209" s="72"/>
      <c r="AR209" s="72"/>
      <c r="AS209" s="72"/>
      <c r="AT209" s="72"/>
    </row>
    <row r="210" spans="1:46" ht="30" customHeight="1" x14ac:dyDescent="0.2">
      <c r="A210" s="72"/>
      <c r="B210" s="72"/>
      <c r="C210" s="72"/>
      <c r="D210" s="194">
        <f>'A1 Baseline - Terrestrial'!D211</f>
        <v>204</v>
      </c>
      <c r="E210" s="85" t="str">
        <f>IF(OR('B1 Baseline - FW'!E211="",'B1 Baseline - FW'!O211=0), "",'B1 Baseline - FW'!E211)</f>
        <v/>
      </c>
      <c r="F210" s="195" t="str">
        <f>IF(E210="","",'B1 Baseline - FW'!H211)</f>
        <v/>
      </c>
      <c r="G210" s="196" t="str">
        <f>IF(E210="","",'B1 Baseline - FW'!J211)</f>
        <v/>
      </c>
      <c r="H210" s="197"/>
      <c r="I210" s="205"/>
      <c r="J210" s="199" t="str">
        <f>IF(E210="","",IF(AND(E210=H210,G210&gt;=P210),"Error - No Enhancement",IF(AND(E210=H210,G210&lt;P210),"Acceptable",IF(F210&gt;N210,"Trading Down - Unacceptable Change",IF(F210=N210,"Error - No Enhancement",'B1 Baseline - FW'!G211&amp;" - "&amp;IFERROR(VLOOKUP(H210,'Z1 HAB CLASS'!$D$4:$E$45,2,FALSE),""))))))</f>
        <v/>
      </c>
      <c r="K210" s="99" t="str">
        <f>IF(E210="","",IF(AND(E210=H210, G210&gt;=P210), "Error - No Enhancement", IF(AND(E210=H210,G210&lt;P210), 'B1 Baseline - FW'!I211&amp;" - "&amp;'B3 Enhancement - FW'!O210, IF(F210&gt;N210, "Trading Down - Unacceptable Change", IF(AND(F210=N210, G210=P210), "Error - No Enhancement", IF(AND(F210=N210, G210&gt;P210), "Error - Cannot reduce condition", IF(AND(E210&lt;&gt;H210,F210&lt;N210),"Lower Distinctiveness Habitat"&amp;" - "&amp;O210, 'B1 Baseline - FW'!I211&amp;" - "&amp;'B3 Enhancement - FW'!O210)))))))</f>
        <v/>
      </c>
      <c r="L210" s="200" t="str">
        <f>IF(E210="","",'B1 Baseline - FW'!O211)</f>
        <v/>
      </c>
      <c r="M210" s="195" t="str">
        <f>IFERROR(VLOOKUP(H210,'Z1 HAB CLASS'!$D$4:$E$45,2,FALSE)," ")</f>
        <v xml:space="preserve"> </v>
      </c>
      <c r="N210" s="105" t="str">
        <f>IFERROR(VLOOKUP(M210,'Z1 HAB CLASS'!$L$3:$N$9,2,FALSE)," ")</f>
        <v xml:space="preserve"> </v>
      </c>
      <c r="O210" s="201"/>
      <c r="P210" s="196" t="str">
        <f>IFERROR(VLOOKUP(O210,'Z3 CONDITION VALUE'!$A$3:$B$5,2,FALSE)," ")</f>
        <v xml:space="preserve"> </v>
      </c>
      <c r="Q210" s="202" t="str">
        <f>IF(OR('B1 Baseline - FW'!E211="", 'B1 Baseline - FW'!O211=0),"",'B1 Baseline - FW'!I211&amp;"")</f>
        <v/>
      </c>
      <c r="R210" s="105" t="e">
        <f t="shared" ca="1" si="0"/>
        <v>#NAME?</v>
      </c>
      <c r="S210" s="99" t="e">
        <f t="shared" ca="1" si="1"/>
        <v>#NAME?</v>
      </c>
      <c r="T210" s="199" t="e">
        <f t="array" aca="1" ref="T210" ca="1">IF(OR(R210="",S210=""),"",INDEX('Z8 TARGET ENH'!$F$6:$EO$145,_xludf.XMATCH(R210,'Z8 TARGET ENH'!$B$6:$B$145),_xludf.XMATCH(S210,'Z8 TARGET ENH'!$F$2:$EO$2)))</f>
        <v>#NAME?</v>
      </c>
      <c r="U210" s="99" t="str">
        <f>IF(E210="","",VLOOKUP(H210,'Z8 TARGET ENH'!$FH$7:$FJ$38,2,FALSE))</f>
        <v/>
      </c>
      <c r="V210" s="202" t="str">
        <f>IF(E210="","",VLOOKUP(H210,'Z8 TARGET ENH'!$FH$7:$FJ$38,3,FALSE))</f>
        <v/>
      </c>
      <c r="W210" s="203" t="str">
        <f t="shared" si="2"/>
        <v/>
      </c>
      <c r="X210" s="204"/>
      <c r="Y210" s="72"/>
      <c r="Z210" s="72">
        <f t="shared" si="3"/>
        <v>0</v>
      </c>
      <c r="AA210" s="72"/>
      <c r="AB210" s="72"/>
      <c r="AC210" s="72"/>
      <c r="AD210" s="72"/>
      <c r="AE210" s="72"/>
      <c r="AF210" s="72"/>
      <c r="AG210" s="72"/>
      <c r="AH210" s="72"/>
      <c r="AI210" s="72"/>
      <c r="AJ210" s="72"/>
      <c r="AK210" s="72"/>
      <c r="AL210" s="72"/>
      <c r="AM210" s="72"/>
      <c r="AN210" s="72"/>
      <c r="AO210" s="72"/>
      <c r="AP210" s="72"/>
      <c r="AQ210" s="72"/>
      <c r="AR210" s="72"/>
      <c r="AS210" s="72"/>
      <c r="AT210" s="72"/>
    </row>
    <row r="211" spans="1:46" ht="30" customHeight="1" x14ac:dyDescent="0.2">
      <c r="A211" s="72"/>
      <c r="B211" s="72"/>
      <c r="C211" s="72"/>
      <c r="D211" s="194">
        <f>'A1 Baseline - Terrestrial'!D212</f>
        <v>205</v>
      </c>
      <c r="E211" s="85" t="str">
        <f>IF(OR('B1 Baseline - FW'!E212="",'B1 Baseline - FW'!O212=0), "",'B1 Baseline - FW'!E212)</f>
        <v/>
      </c>
      <c r="F211" s="195" t="str">
        <f>IF(E211="","",'B1 Baseline - FW'!H212)</f>
        <v/>
      </c>
      <c r="G211" s="196" t="str">
        <f>IF(E211="","",'B1 Baseline - FW'!J212)</f>
        <v/>
      </c>
      <c r="H211" s="197"/>
      <c r="I211" s="205"/>
      <c r="J211" s="199" t="str">
        <f>IF(E211="","",IF(AND(E211=H211,G211&gt;=P211),"Error - No Enhancement",IF(AND(E211=H211,G211&lt;P211),"Acceptable",IF(F211&gt;N211,"Trading Down - Unacceptable Change",IF(F211=N211,"Error - No Enhancement",'B1 Baseline - FW'!G212&amp;" - "&amp;IFERROR(VLOOKUP(H211,'Z1 HAB CLASS'!$D$4:$E$45,2,FALSE),""))))))</f>
        <v/>
      </c>
      <c r="K211" s="99" t="str">
        <f>IF(E211="","",IF(AND(E211=H211, G211&gt;=P211), "Error - No Enhancement", IF(AND(E211=H211,G211&lt;P211), 'B1 Baseline - FW'!I212&amp;" - "&amp;'B3 Enhancement - FW'!O211, IF(F211&gt;N211, "Trading Down - Unacceptable Change", IF(AND(F211=N211, G211=P211), "Error - No Enhancement", IF(AND(F211=N211, G211&gt;P211), "Error - Cannot reduce condition", IF(AND(E211&lt;&gt;H211,F211&lt;N211),"Lower Distinctiveness Habitat"&amp;" - "&amp;O211, 'B1 Baseline - FW'!I212&amp;" - "&amp;'B3 Enhancement - FW'!O211)))))))</f>
        <v/>
      </c>
      <c r="L211" s="200" t="str">
        <f>IF(E211="","",'B1 Baseline - FW'!O212)</f>
        <v/>
      </c>
      <c r="M211" s="195" t="str">
        <f>IFERROR(VLOOKUP(H211,'Z1 HAB CLASS'!$D$4:$E$45,2,FALSE)," ")</f>
        <v xml:space="preserve"> </v>
      </c>
      <c r="N211" s="105" t="str">
        <f>IFERROR(VLOOKUP(M211,'Z1 HAB CLASS'!$L$3:$N$9,2,FALSE)," ")</f>
        <v xml:space="preserve"> </v>
      </c>
      <c r="O211" s="201"/>
      <c r="P211" s="196" t="str">
        <f>IFERROR(VLOOKUP(O211,'Z3 CONDITION VALUE'!$A$3:$B$5,2,FALSE)," ")</f>
        <v xml:space="preserve"> </v>
      </c>
      <c r="Q211" s="202" t="str">
        <f>IF(OR('B1 Baseline - FW'!E212="", 'B1 Baseline - FW'!O212=0),"",'B1 Baseline - FW'!I212&amp;"")</f>
        <v/>
      </c>
      <c r="R211" s="105" t="e">
        <f t="shared" ca="1" si="0"/>
        <v>#NAME?</v>
      </c>
      <c r="S211" s="99" t="e">
        <f t="shared" ca="1" si="1"/>
        <v>#NAME?</v>
      </c>
      <c r="T211" s="199" t="e">
        <f t="array" aca="1" ref="T211" ca="1">IF(OR(R211="",S211=""),"",INDEX('Z8 TARGET ENH'!$F$6:$EO$145,_xludf.XMATCH(R211,'Z8 TARGET ENH'!$B$6:$B$145),_xludf.XMATCH(S211,'Z8 TARGET ENH'!$F$2:$EO$2)))</f>
        <v>#NAME?</v>
      </c>
      <c r="U211" s="99" t="str">
        <f>IF(E211="","",VLOOKUP(H211,'Z8 TARGET ENH'!$FH$7:$FJ$38,2,FALSE))</f>
        <v/>
      </c>
      <c r="V211" s="202" t="str">
        <f>IF(E211="","",VLOOKUP(H211,'Z8 TARGET ENH'!$FH$7:$FJ$38,3,FALSE))</f>
        <v/>
      </c>
      <c r="W211" s="203" t="str">
        <f t="shared" si="2"/>
        <v/>
      </c>
      <c r="X211" s="204"/>
      <c r="Y211" s="72"/>
      <c r="Z211" s="72">
        <f t="shared" si="3"/>
        <v>0</v>
      </c>
      <c r="AA211" s="72"/>
      <c r="AB211" s="72"/>
      <c r="AC211" s="72"/>
      <c r="AD211" s="72"/>
      <c r="AE211" s="72"/>
      <c r="AF211" s="72"/>
      <c r="AG211" s="72"/>
      <c r="AH211" s="72"/>
      <c r="AI211" s="72"/>
      <c r="AJ211" s="72"/>
      <c r="AK211" s="72"/>
      <c r="AL211" s="72"/>
      <c r="AM211" s="72"/>
      <c r="AN211" s="72"/>
      <c r="AO211" s="72"/>
      <c r="AP211" s="72"/>
      <c r="AQ211" s="72"/>
      <c r="AR211" s="72"/>
      <c r="AS211" s="72"/>
      <c r="AT211" s="72"/>
    </row>
    <row r="212" spans="1:46" ht="30" customHeight="1" x14ac:dyDescent="0.2">
      <c r="A212" s="72"/>
      <c r="B212" s="72"/>
      <c r="C212" s="72"/>
      <c r="D212" s="194">
        <f>'A1 Baseline - Terrestrial'!D213</f>
        <v>206</v>
      </c>
      <c r="E212" s="85" t="str">
        <f>IF(OR('B1 Baseline - FW'!E213="",'B1 Baseline - FW'!O213=0), "",'B1 Baseline - FW'!E213)</f>
        <v/>
      </c>
      <c r="F212" s="195" t="str">
        <f>IF(E212="","",'B1 Baseline - FW'!H213)</f>
        <v/>
      </c>
      <c r="G212" s="196" t="str">
        <f>IF(E212="","",'B1 Baseline - FW'!J213)</f>
        <v/>
      </c>
      <c r="H212" s="197"/>
      <c r="I212" s="205"/>
      <c r="J212" s="199" t="str">
        <f>IF(E212="","",IF(AND(E212=H212,G212&gt;=P212),"Error - No Enhancement",IF(AND(E212=H212,G212&lt;P212),"Acceptable",IF(F212&gt;N212,"Trading Down - Unacceptable Change",IF(F212=N212,"Error - No Enhancement",'B1 Baseline - FW'!G213&amp;" - "&amp;IFERROR(VLOOKUP(H212,'Z1 HAB CLASS'!$D$4:$E$45,2,FALSE),""))))))</f>
        <v/>
      </c>
      <c r="K212" s="99" t="str">
        <f>IF(E212="","",IF(AND(E212=H212, G212&gt;=P212), "Error - No Enhancement", IF(AND(E212=H212,G212&lt;P212), 'B1 Baseline - FW'!I213&amp;" - "&amp;'B3 Enhancement - FW'!O212, IF(F212&gt;N212, "Trading Down - Unacceptable Change", IF(AND(F212=N212, G212=P212), "Error - No Enhancement", IF(AND(F212=N212, G212&gt;P212), "Error - Cannot reduce condition", IF(AND(E212&lt;&gt;H212,F212&lt;N212),"Lower Distinctiveness Habitat"&amp;" - "&amp;O212, 'B1 Baseline - FW'!I213&amp;" - "&amp;'B3 Enhancement - FW'!O212)))))))</f>
        <v/>
      </c>
      <c r="L212" s="200" t="str">
        <f>IF(E212="","",'B1 Baseline - FW'!O213)</f>
        <v/>
      </c>
      <c r="M212" s="195" t="str">
        <f>IFERROR(VLOOKUP(H212,'Z1 HAB CLASS'!$D$4:$E$45,2,FALSE)," ")</f>
        <v xml:space="preserve"> </v>
      </c>
      <c r="N212" s="105" t="str">
        <f>IFERROR(VLOOKUP(M212,'Z1 HAB CLASS'!$L$3:$N$9,2,FALSE)," ")</f>
        <v xml:space="preserve"> </v>
      </c>
      <c r="O212" s="201"/>
      <c r="P212" s="196" t="str">
        <f>IFERROR(VLOOKUP(O212,'Z3 CONDITION VALUE'!$A$3:$B$5,2,FALSE)," ")</f>
        <v xml:space="preserve"> </v>
      </c>
      <c r="Q212" s="202" t="str">
        <f>IF(OR('B1 Baseline - FW'!E213="", 'B1 Baseline - FW'!O213=0),"",'B1 Baseline - FW'!I213&amp;"")</f>
        <v/>
      </c>
      <c r="R212" s="105" t="e">
        <f t="shared" ca="1" si="0"/>
        <v>#NAME?</v>
      </c>
      <c r="S212" s="99" t="e">
        <f t="shared" ca="1" si="1"/>
        <v>#NAME?</v>
      </c>
      <c r="T212" s="199" t="e">
        <f t="array" aca="1" ref="T212" ca="1">IF(OR(R212="",S212=""),"",INDEX('Z8 TARGET ENH'!$F$6:$EO$145,_xludf.XMATCH(R212,'Z8 TARGET ENH'!$B$6:$B$145),_xludf.XMATCH(S212,'Z8 TARGET ENH'!$F$2:$EO$2)))</f>
        <v>#NAME?</v>
      </c>
      <c r="U212" s="99" t="str">
        <f>IF(E212="","",VLOOKUP(H212,'Z8 TARGET ENH'!$FH$7:$FJ$38,2,FALSE))</f>
        <v/>
      </c>
      <c r="V212" s="202" t="str">
        <f>IF(E212="","",VLOOKUP(H212,'Z8 TARGET ENH'!$FH$7:$FJ$38,3,FALSE))</f>
        <v/>
      </c>
      <c r="W212" s="203" t="str">
        <f t="shared" si="2"/>
        <v/>
      </c>
      <c r="X212" s="204"/>
      <c r="Y212" s="72"/>
      <c r="Z212" s="72">
        <f t="shared" si="3"/>
        <v>0</v>
      </c>
      <c r="AA212" s="72"/>
      <c r="AB212" s="72"/>
      <c r="AC212" s="72"/>
      <c r="AD212" s="72"/>
      <c r="AE212" s="72"/>
      <c r="AF212" s="72"/>
      <c r="AG212" s="72"/>
      <c r="AH212" s="72"/>
      <c r="AI212" s="72"/>
      <c r="AJ212" s="72"/>
      <c r="AK212" s="72"/>
      <c r="AL212" s="72"/>
      <c r="AM212" s="72"/>
      <c r="AN212" s="72"/>
      <c r="AO212" s="72"/>
      <c r="AP212" s="72"/>
      <c r="AQ212" s="72"/>
      <c r="AR212" s="72"/>
      <c r="AS212" s="72"/>
      <c r="AT212" s="72"/>
    </row>
    <row r="213" spans="1:46" ht="30" customHeight="1" x14ac:dyDescent="0.2">
      <c r="A213" s="72"/>
      <c r="B213" s="72"/>
      <c r="C213" s="72"/>
      <c r="D213" s="194">
        <f>'A1 Baseline - Terrestrial'!D214</f>
        <v>207</v>
      </c>
      <c r="E213" s="85" t="str">
        <f>IF(OR('B1 Baseline - FW'!E214="",'B1 Baseline - FW'!O214=0), "",'B1 Baseline - FW'!E214)</f>
        <v/>
      </c>
      <c r="F213" s="195" t="str">
        <f>IF(E213="","",'B1 Baseline - FW'!H214)</f>
        <v/>
      </c>
      <c r="G213" s="196" t="str">
        <f>IF(E213="","",'B1 Baseline - FW'!J214)</f>
        <v/>
      </c>
      <c r="H213" s="197"/>
      <c r="I213" s="205"/>
      <c r="J213" s="199" t="str">
        <f>IF(E213="","",IF(AND(E213=H213,G213&gt;=P213),"Error - No Enhancement",IF(AND(E213=H213,G213&lt;P213),"Acceptable",IF(F213&gt;N213,"Trading Down - Unacceptable Change",IF(F213=N213,"Error - No Enhancement",'B1 Baseline - FW'!G214&amp;" - "&amp;IFERROR(VLOOKUP(H213,'Z1 HAB CLASS'!$D$4:$E$45,2,FALSE),""))))))</f>
        <v/>
      </c>
      <c r="K213" s="99" t="str">
        <f>IF(E213="","",IF(AND(E213=H213, G213&gt;=P213), "Error - No Enhancement", IF(AND(E213=H213,G213&lt;P213), 'B1 Baseline - FW'!I214&amp;" - "&amp;'B3 Enhancement - FW'!O213, IF(F213&gt;N213, "Trading Down - Unacceptable Change", IF(AND(F213=N213, G213=P213), "Error - No Enhancement", IF(AND(F213=N213, G213&gt;P213), "Error - Cannot reduce condition", IF(AND(E213&lt;&gt;H213,F213&lt;N213),"Lower Distinctiveness Habitat"&amp;" - "&amp;O213, 'B1 Baseline - FW'!I214&amp;" - "&amp;'B3 Enhancement - FW'!O213)))))))</f>
        <v/>
      </c>
      <c r="L213" s="200" t="str">
        <f>IF(E213="","",'B1 Baseline - FW'!O214)</f>
        <v/>
      </c>
      <c r="M213" s="195" t="str">
        <f>IFERROR(VLOOKUP(H213,'Z1 HAB CLASS'!$D$4:$E$45,2,FALSE)," ")</f>
        <v xml:space="preserve"> </v>
      </c>
      <c r="N213" s="105" t="str">
        <f>IFERROR(VLOOKUP(M213,'Z1 HAB CLASS'!$L$3:$N$9,2,FALSE)," ")</f>
        <v xml:space="preserve"> </v>
      </c>
      <c r="O213" s="201"/>
      <c r="P213" s="196" t="str">
        <f>IFERROR(VLOOKUP(O213,'Z3 CONDITION VALUE'!$A$3:$B$5,2,FALSE)," ")</f>
        <v xml:space="preserve"> </v>
      </c>
      <c r="Q213" s="202" t="str">
        <f>IF(OR('B1 Baseline - FW'!E214="", 'B1 Baseline - FW'!O214=0),"",'B1 Baseline - FW'!I214&amp;"")</f>
        <v/>
      </c>
      <c r="R213" s="105" t="e">
        <f t="shared" ca="1" si="0"/>
        <v>#NAME?</v>
      </c>
      <c r="S213" s="99" t="e">
        <f t="shared" ca="1" si="1"/>
        <v>#NAME?</v>
      </c>
      <c r="T213" s="199" t="e">
        <f t="array" aca="1" ref="T213" ca="1">IF(OR(R213="",S213=""),"",INDEX('Z8 TARGET ENH'!$F$6:$EO$145,_xludf.XMATCH(R213,'Z8 TARGET ENH'!$B$6:$B$145),_xludf.XMATCH(S213,'Z8 TARGET ENH'!$F$2:$EO$2)))</f>
        <v>#NAME?</v>
      </c>
      <c r="U213" s="99" t="str">
        <f>IF(E213="","",VLOOKUP(H213,'Z8 TARGET ENH'!$FH$7:$FJ$38,2,FALSE))</f>
        <v/>
      </c>
      <c r="V213" s="202" t="str">
        <f>IF(E213="","",VLOOKUP(H213,'Z8 TARGET ENH'!$FH$7:$FJ$38,3,FALSE))</f>
        <v/>
      </c>
      <c r="W213" s="203" t="str">
        <f t="shared" si="2"/>
        <v/>
      </c>
      <c r="X213" s="204"/>
      <c r="Y213" s="72"/>
      <c r="Z213" s="72">
        <f t="shared" si="3"/>
        <v>0</v>
      </c>
      <c r="AA213" s="72"/>
      <c r="AB213" s="72"/>
      <c r="AC213" s="72"/>
      <c r="AD213" s="72"/>
      <c r="AE213" s="72"/>
      <c r="AF213" s="72"/>
      <c r="AG213" s="72"/>
      <c r="AH213" s="72"/>
      <c r="AI213" s="72"/>
      <c r="AJ213" s="72"/>
      <c r="AK213" s="72"/>
      <c r="AL213" s="72"/>
      <c r="AM213" s="72"/>
      <c r="AN213" s="72"/>
      <c r="AO213" s="72"/>
      <c r="AP213" s="72"/>
      <c r="AQ213" s="72"/>
      <c r="AR213" s="72"/>
      <c r="AS213" s="72"/>
      <c r="AT213" s="72"/>
    </row>
    <row r="214" spans="1:46" ht="30" customHeight="1" x14ac:dyDescent="0.2">
      <c r="A214" s="72"/>
      <c r="B214" s="72"/>
      <c r="C214" s="72"/>
      <c r="D214" s="194">
        <f>'A1 Baseline - Terrestrial'!D215</f>
        <v>208</v>
      </c>
      <c r="E214" s="85" t="str">
        <f>IF(OR('B1 Baseline - FW'!E215="",'B1 Baseline - FW'!O215=0), "",'B1 Baseline - FW'!E215)</f>
        <v/>
      </c>
      <c r="F214" s="195" t="str">
        <f>IF(E214="","",'B1 Baseline - FW'!H215)</f>
        <v/>
      </c>
      <c r="G214" s="196" t="str">
        <f>IF(E214="","",'B1 Baseline - FW'!J215)</f>
        <v/>
      </c>
      <c r="H214" s="197"/>
      <c r="I214" s="205"/>
      <c r="J214" s="199" t="str">
        <f>IF(E214="","",IF(AND(E214=H214,G214&gt;=P214),"Error - No Enhancement",IF(AND(E214=H214,G214&lt;P214),"Acceptable",IF(F214&gt;N214,"Trading Down - Unacceptable Change",IF(F214=N214,"Error - No Enhancement",'B1 Baseline - FW'!G215&amp;" - "&amp;IFERROR(VLOOKUP(H214,'Z1 HAB CLASS'!$D$4:$E$45,2,FALSE),""))))))</f>
        <v/>
      </c>
      <c r="K214" s="99" t="str">
        <f>IF(E214="","",IF(AND(E214=H214, G214&gt;=P214), "Error - No Enhancement", IF(AND(E214=H214,G214&lt;P214), 'B1 Baseline - FW'!I215&amp;" - "&amp;'B3 Enhancement - FW'!O214, IF(F214&gt;N214, "Trading Down - Unacceptable Change", IF(AND(F214=N214, G214=P214), "Error - No Enhancement", IF(AND(F214=N214, G214&gt;P214), "Error - Cannot reduce condition", IF(AND(E214&lt;&gt;H214,F214&lt;N214),"Lower Distinctiveness Habitat"&amp;" - "&amp;O214, 'B1 Baseline - FW'!I215&amp;" - "&amp;'B3 Enhancement - FW'!O214)))))))</f>
        <v/>
      </c>
      <c r="L214" s="200" t="str">
        <f>IF(E214="","",'B1 Baseline - FW'!O215)</f>
        <v/>
      </c>
      <c r="M214" s="195" t="str">
        <f>IFERROR(VLOOKUP(H214,'Z1 HAB CLASS'!$D$4:$E$45,2,FALSE)," ")</f>
        <v xml:space="preserve"> </v>
      </c>
      <c r="N214" s="105" t="str">
        <f>IFERROR(VLOOKUP(M214,'Z1 HAB CLASS'!$L$3:$N$9,2,FALSE)," ")</f>
        <v xml:space="preserve"> </v>
      </c>
      <c r="O214" s="201"/>
      <c r="P214" s="196" t="str">
        <f>IFERROR(VLOOKUP(O214,'Z3 CONDITION VALUE'!$A$3:$B$5,2,FALSE)," ")</f>
        <v xml:space="preserve"> </v>
      </c>
      <c r="Q214" s="202" t="str">
        <f>IF(OR('B1 Baseline - FW'!E215="", 'B1 Baseline - FW'!O215=0),"",'B1 Baseline - FW'!I215&amp;"")</f>
        <v/>
      </c>
      <c r="R214" s="105" t="e">
        <f t="shared" ca="1" si="0"/>
        <v>#NAME?</v>
      </c>
      <c r="S214" s="99" t="e">
        <f t="shared" ca="1" si="1"/>
        <v>#NAME?</v>
      </c>
      <c r="T214" s="199" t="e">
        <f t="array" aca="1" ref="T214" ca="1">IF(OR(R214="",S214=""),"",INDEX('Z8 TARGET ENH'!$F$6:$EO$145,_xludf.XMATCH(R214,'Z8 TARGET ENH'!$B$6:$B$145),_xludf.XMATCH(S214,'Z8 TARGET ENH'!$F$2:$EO$2)))</f>
        <v>#NAME?</v>
      </c>
      <c r="U214" s="99" t="str">
        <f>IF(E214="","",VLOOKUP(H214,'Z8 TARGET ENH'!$FH$7:$FJ$38,2,FALSE))</f>
        <v/>
      </c>
      <c r="V214" s="202" t="str">
        <f>IF(E214="","",VLOOKUP(H214,'Z8 TARGET ENH'!$FH$7:$FJ$38,3,FALSE))</f>
        <v/>
      </c>
      <c r="W214" s="203" t="str">
        <f t="shared" si="2"/>
        <v/>
      </c>
      <c r="X214" s="204"/>
      <c r="Y214" s="72"/>
      <c r="Z214" s="72">
        <f t="shared" si="3"/>
        <v>0</v>
      </c>
      <c r="AA214" s="72"/>
      <c r="AB214" s="72"/>
      <c r="AC214" s="72"/>
      <c r="AD214" s="72"/>
      <c r="AE214" s="72"/>
      <c r="AF214" s="72"/>
      <c r="AG214" s="72"/>
      <c r="AH214" s="72"/>
      <c r="AI214" s="72"/>
      <c r="AJ214" s="72"/>
      <c r="AK214" s="72"/>
      <c r="AL214" s="72"/>
      <c r="AM214" s="72"/>
      <c r="AN214" s="72"/>
      <c r="AO214" s="72"/>
      <c r="AP214" s="72"/>
      <c r="AQ214" s="72"/>
      <c r="AR214" s="72"/>
      <c r="AS214" s="72"/>
      <c r="AT214" s="72"/>
    </row>
    <row r="215" spans="1:46" ht="30" customHeight="1" x14ac:dyDescent="0.2">
      <c r="A215" s="72"/>
      <c r="B215" s="72"/>
      <c r="C215" s="72"/>
      <c r="D215" s="194">
        <f>'A1 Baseline - Terrestrial'!D216</f>
        <v>209</v>
      </c>
      <c r="E215" s="85" t="str">
        <f>IF(OR('B1 Baseline - FW'!E216="",'B1 Baseline - FW'!O216=0), "",'B1 Baseline - FW'!E216)</f>
        <v/>
      </c>
      <c r="F215" s="195" t="str">
        <f>IF(E215="","",'B1 Baseline - FW'!H216)</f>
        <v/>
      </c>
      <c r="G215" s="196" t="str">
        <f>IF(E215="","",'B1 Baseline - FW'!J216)</f>
        <v/>
      </c>
      <c r="H215" s="197"/>
      <c r="I215" s="205"/>
      <c r="J215" s="199" t="str">
        <f>IF(E215="","",IF(AND(E215=H215,G215&gt;=P215),"Error - No Enhancement",IF(AND(E215=H215,G215&lt;P215),"Acceptable",IF(F215&gt;N215,"Trading Down - Unacceptable Change",IF(F215=N215,"Error - No Enhancement",'B1 Baseline - FW'!G216&amp;" - "&amp;IFERROR(VLOOKUP(H215,'Z1 HAB CLASS'!$D$4:$E$45,2,FALSE),""))))))</f>
        <v/>
      </c>
      <c r="K215" s="99" t="str">
        <f>IF(E215="","",IF(AND(E215=H215, G215&gt;=P215), "Error - No Enhancement", IF(AND(E215=H215,G215&lt;P215), 'B1 Baseline - FW'!I216&amp;" - "&amp;'B3 Enhancement - FW'!O215, IF(F215&gt;N215, "Trading Down - Unacceptable Change", IF(AND(F215=N215, G215=P215), "Error - No Enhancement", IF(AND(F215=N215, G215&gt;P215), "Error - Cannot reduce condition", IF(AND(E215&lt;&gt;H215,F215&lt;N215),"Lower Distinctiveness Habitat"&amp;" - "&amp;O215, 'B1 Baseline - FW'!I216&amp;" - "&amp;'B3 Enhancement - FW'!O215)))))))</f>
        <v/>
      </c>
      <c r="L215" s="200" t="str">
        <f>IF(E215="","",'B1 Baseline - FW'!O216)</f>
        <v/>
      </c>
      <c r="M215" s="195" t="str">
        <f>IFERROR(VLOOKUP(H215,'Z1 HAB CLASS'!$D$4:$E$45,2,FALSE)," ")</f>
        <v xml:space="preserve"> </v>
      </c>
      <c r="N215" s="105" t="str">
        <f>IFERROR(VLOOKUP(M215,'Z1 HAB CLASS'!$L$3:$N$9,2,FALSE)," ")</f>
        <v xml:space="preserve"> </v>
      </c>
      <c r="O215" s="201"/>
      <c r="P215" s="196" t="str">
        <f>IFERROR(VLOOKUP(O215,'Z3 CONDITION VALUE'!$A$3:$B$5,2,FALSE)," ")</f>
        <v xml:space="preserve"> </v>
      </c>
      <c r="Q215" s="202" t="str">
        <f>IF(OR('B1 Baseline - FW'!E216="", 'B1 Baseline - FW'!O216=0),"",'B1 Baseline - FW'!I216&amp;"")</f>
        <v/>
      </c>
      <c r="R215" s="105" t="e">
        <f t="shared" ca="1" si="0"/>
        <v>#NAME?</v>
      </c>
      <c r="S215" s="99" t="e">
        <f t="shared" ca="1" si="1"/>
        <v>#NAME?</v>
      </c>
      <c r="T215" s="199" t="e">
        <f t="array" aca="1" ref="T215" ca="1">IF(OR(R215="",S215=""),"",INDEX('Z8 TARGET ENH'!$F$6:$EO$145,_xludf.XMATCH(R215,'Z8 TARGET ENH'!$B$6:$B$145),_xludf.XMATCH(S215,'Z8 TARGET ENH'!$F$2:$EO$2)))</f>
        <v>#NAME?</v>
      </c>
      <c r="U215" s="99" t="str">
        <f>IF(E215="","",VLOOKUP(H215,'Z8 TARGET ENH'!$FH$7:$FJ$38,2,FALSE))</f>
        <v/>
      </c>
      <c r="V215" s="202" t="str">
        <f>IF(E215="","",VLOOKUP(H215,'Z8 TARGET ENH'!$FH$7:$FJ$38,3,FALSE))</f>
        <v/>
      </c>
      <c r="W215" s="203" t="str">
        <f t="shared" si="2"/>
        <v/>
      </c>
      <c r="X215" s="204"/>
      <c r="Y215" s="72"/>
      <c r="Z215" s="72">
        <f t="shared" si="3"/>
        <v>0</v>
      </c>
      <c r="AA215" s="72"/>
      <c r="AB215" s="72"/>
      <c r="AC215" s="72"/>
      <c r="AD215" s="72"/>
      <c r="AE215" s="72"/>
      <c r="AF215" s="72"/>
      <c r="AG215" s="72"/>
      <c r="AH215" s="72"/>
      <c r="AI215" s="72"/>
      <c r="AJ215" s="72"/>
      <c r="AK215" s="72"/>
      <c r="AL215" s="72"/>
      <c r="AM215" s="72"/>
      <c r="AN215" s="72"/>
      <c r="AO215" s="72"/>
      <c r="AP215" s="72"/>
      <c r="AQ215" s="72"/>
      <c r="AR215" s="72"/>
      <c r="AS215" s="72"/>
      <c r="AT215" s="72"/>
    </row>
    <row r="216" spans="1:46" ht="30" customHeight="1" x14ac:dyDescent="0.2">
      <c r="A216" s="72"/>
      <c r="B216" s="72"/>
      <c r="C216" s="72"/>
      <c r="D216" s="194">
        <f>'A1 Baseline - Terrestrial'!D217</f>
        <v>210</v>
      </c>
      <c r="E216" s="85" t="str">
        <f>IF(OR('B1 Baseline - FW'!E217="",'B1 Baseline - FW'!O217=0), "",'B1 Baseline - FW'!E217)</f>
        <v/>
      </c>
      <c r="F216" s="195" t="str">
        <f>IF(E216="","",'B1 Baseline - FW'!H217)</f>
        <v/>
      </c>
      <c r="G216" s="196" t="str">
        <f>IF(E216="","",'B1 Baseline - FW'!J217)</f>
        <v/>
      </c>
      <c r="H216" s="197"/>
      <c r="I216" s="205"/>
      <c r="J216" s="199" t="str">
        <f>IF(E216="","",IF(AND(E216=H216,G216&gt;=P216),"Error - No Enhancement",IF(AND(E216=H216,G216&lt;P216),"Acceptable",IF(F216&gt;N216,"Trading Down - Unacceptable Change",IF(F216=N216,"Error - No Enhancement",'B1 Baseline - FW'!G217&amp;" - "&amp;IFERROR(VLOOKUP(H216,'Z1 HAB CLASS'!$D$4:$E$45,2,FALSE),""))))))</f>
        <v/>
      </c>
      <c r="K216" s="99" t="str">
        <f>IF(E216="","",IF(AND(E216=H216, G216&gt;=P216), "Error - No Enhancement", IF(AND(E216=H216,G216&lt;P216), 'B1 Baseline - FW'!I217&amp;" - "&amp;'B3 Enhancement - FW'!O216, IF(F216&gt;N216, "Trading Down - Unacceptable Change", IF(AND(F216=N216, G216=P216), "Error - No Enhancement", IF(AND(F216=N216, G216&gt;P216), "Error - Cannot reduce condition", IF(AND(E216&lt;&gt;H216,F216&lt;N216),"Lower Distinctiveness Habitat"&amp;" - "&amp;O216, 'B1 Baseline - FW'!I217&amp;" - "&amp;'B3 Enhancement - FW'!O216)))))))</f>
        <v/>
      </c>
      <c r="L216" s="200" t="str">
        <f>IF(E216="","",'B1 Baseline - FW'!O217)</f>
        <v/>
      </c>
      <c r="M216" s="195" t="str">
        <f>IFERROR(VLOOKUP(H216,'Z1 HAB CLASS'!$D$4:$E$45,2,FALSE)," ")</f>
        <v xml:space="preserve"> </v>
      </c>
      <c r="N216" s="105" t="str">
        <f>IFERROR(VLOOKUP(M216,'Z1 HAB CLASS'!$L$3:$N$9,2,FALSE)," ")</f>
        <v xml:space="preserve"> </v>
      </c>
      <c r="O216" s="201"/>
      <c r="P216" s="196" t="str">
        <f>IFERROR(VLOOKUP(O216,'Z3 CONDITION VALUE'!$A$3:$B$5,2,FALSE)," ")</f>
        <v xml:space="preserve"> </v>
      </c>
      <c r="Q216" s="202" t="str">
        <f>IF(OR('B1 Baseline - FW'!E217="", 'B1 Baseline - FW'!O217=0),"",'B1 Baseline - FW'!I217&amp;"")</f>
        <v/>
      </c>
      <c r="R216" s="105" t="e">
        <f t="shared" ca="1" si="0"/>
        <v>#NAME?</v>
      </c>
      <c r="S216" s="99" t="e">
        <f t="shared" ca="1" si="1"/>
        <v>#NAME?</v>
      </c>
      <c r="T216" s="199" t="e">
        <f t="array" aca="1" ref="T216" ca="1">IF(OR(R216="",S216=""),"",INDEX('Z8 TARGET ENH'!$F$6:$EO$145,_xludf.XMATCH(R216,'Z8 TARGET ENH'!$B$6:$B$145),_xludf.XMATCH(S216,'Z8 TARGET ENH'!$F$2:$EO$2)))</f>
        <v>#NAME?</v>
      </c>
      <c r="U216" s="99" t="str">
        <f>IF(E216="","",VLOOKUP(H216,'Z8 TARGET ENH'!$FH$7:$FJ$38,2,FALSE))</f>
        <v/>
      </c>
      <c r="V216" s="202" t="str">
        <f>IF(E216="","",VLOOKUP(H216,'Z8 TARGET ENH'!$FH$7:$FJ$38,3,FALSE))</f>
        <v/>
      </c>
      <c r="W216" s="203" t="str">
        <f t="shared" si="2"/>
        <v/>
      </c>
      <c r="X216" s="204"/>
      <c r="Y216" s="72"/>
      <c r="Z216" s="72">
        <f t="shared" si="3"/>
        <v>0</v>
      </c>
      <c r="AA216" s="72"/>
      <c r="AB216" s="72"/>
      <c r="AC216" s="72"/>
      <c r="AD216" s="72"/>
      <c r="AE216" s="72"/>
      <c r="AF216" s="72"/>
      <c r="AG216" s="72"/>
      <c r="AH216" s="72"/>
      <c r="AI216" s="72"/>
      <c r="AJ216" s="72"/>
      <c r="AK216" s="72"/>
      <c r="AL216" s="72"/>
      <c r="AM216" s="72"/>
      <c r="AN216" s="72"/>
      <c r="AO216" s="72"/>
      <c r="AP216" s="72"/>
      <c r="AQ216" s="72"/>
      <c r="AR216" s="72"/>
      <c r="AS216" s="72"/>
      <c r="AT216" s="72"/>
    </row>
    <row r="217" spans="1:46" ht="30" customHeight="1" x14ac:dyDescent="0.2">
      <c r="A217" s="72"/>
      <c r="B217" s="72"/>
      <c r="C217" s="72"/>
      <c r="D217" s="194">
        <f>'A1 Baseline - Terrestrial'!D218</f>
        <v>211</v>
      </c>
      <c r="E217" s="85" t="str">
        <f>IF(OR('B1 Baseline - FW'!E218="",'B1 Baseline - FW'!O218=0), "",'B1 Baseline - FW'!E218)</f>
        <v/>
      </c>
      <c r="F217" s="195" t="str">
        <f>IF(E217="","",'B1 Baseline - FW'!H218)</f>
        <v/>
      </c>
      <c r="G217" s="196" t="str">
        <f>IF(E217="","",'B1 Baseline - FW'!J218)</f>
        <v/>
      </c>
      <c r="H217" s="197"/>
      <c r="I217" s="205"/>
      <c r="J217" s="199" t="str">
        <f>IF(E217="","",IF(AND(E217=H217,G217&gt;=P217),"Error - No Enhancement",IF(AND(E217=H217,G217&lt;P217),"Acceptable",IF(F217&gt;N217,"Trading Down - Unacceptable Change",IF(F217=N217,"Error - No Enhancement",'B1 Baseline - FW'!G218&amp;" - "&amp;IFERROR(VLOOKUP(H217,'Z1 HAB CLASS'!$D$4:$E$45,2,FALSE),""))))))</f>
        <v/>
      </c>
      <c r="K217" s="99" t="str">
        <f>IF(E217="","",IF(AND(E217=H217, G217&gt;=P217), "Error - No Enhancement", IF(AND(E217=H217,G217&lt;P217), 'B1 Baseline - FW'!I218&amp;" - "&amp;'B3 Enhancement - FW'!O217, IF(F217&gt;N217, "Trading Down - Unacceptable Change", IF(AND(F217=N217, G217=P217), "Error - No Enhancement", IF(AND(F217=N217, G217&gt;P217), "Error - Cannot reduce condition", IF(AND(E217&lt;&gt;H217,F217&lt;N217),"Lower Distinctiveness Habitat"&amp;" - "&amp;O217, 'B1 Baseline - FW'!I218&amp;" - "&amp;'B3 Enhancement - FW'!O217)))))))</f>
        <v/>
      </c>
      <c r="L217" s="200" t="str">
        <f>IF(E217="","",'B1 Baseline - FW'!O218)</f>
        <v/>
      </c>
      <c r="M217" s="195" t="str">
        <f>IFERROR(VLOOKUP(H217,'Z1 HAB CLASS'!$D$4:$E$45,2,FALSE)," ")</f>
        <v xml:space="preserve"> </v>
      </c>
      <c r="N217" s="105" t="str">
        <f>IFERROR(VLOOKUP(M217,'Z1 HAB CLASS'!$L$3:$N$9,2,FALSE)," ")</f>
        <v xml:space="preserve"> </v>
      </c>
      <c r="O217" s="201"/>
      <c r="P217" s="196" t="str">
        <f>IFERROR(VLOOKUP(O217,'Z3 CONDITION VALUE'!$A$3:$B$5,2,FALSE)," ")</f>
        <v xml:space="preserve"> </v>
      </c>
      <c r="Q217" s="202" t="str">
        <f>IF(OR('B1 Baseline - FW'!E218="", 'B1 Baseline - FW'!O218=0),"",'B1 Baseline - FW'!I218&amp;"")</f>
        <v/>
      </c>
      <c r="R217" s="105" t="e">
        <f t="shared" ca="1" si="0"/>
        <v>#NAME?</v>
      </c>
      <c r="S217" s="99" t="e">
        <f t="shared" ca="1" si="1"/>
        <v>#NAME?</v>
      </c>
      <c r="T217" s="199" t="e">
        <f t="array" aca="1" ref="T217" ca="1">IF(OR(R217="",S217=""),"",INDEX('Z8 TARGET ENH'!$F$6:$EO$145,_xludf.XMATCH(R217,'Z8 TARGET ENH'!$B$6:$B$145),_xludf.XMATCH(S217,'Z8 TARGET ENH'!$F$2:$EO$2)))</f>
        <v>#NAME?</v>
      </c>
      <c r="U217" s="99" t="str">
        <f>IF(E217="","",VLOOKUP(H217,'Z8 TARGET ENH'!$FH$7:$FJ$38,2,FALSE))</f>
        <v/>
      </c>
      <c r="V217" s="202" t="str">
        <f>IF(E217="","",VLOOKUP(H217,'Z8 TARGET ENH'!$FH$7:$FJ$38,3,FALSE))</f>
        <v/>
      </c>
      <c r="W217" s="203" t="str">
        <f t="shared" si="2"/>
        <v/>
      </c>
      <c r="X217" s="204"/>
      <c r="Y217" s="72"/>
      <c r="Z217" s="72">
        <f t="shared" si="3"/>
        <v>0</v>
      </c>
      <c r="AA217" s="72"/>
      <c r="AB217" s="72"/>
      <c r="AC217" s="72"/>
      <c r="AD217" s="72"/>
      <c r="AE217" s="72"/>
      <c r="AF217" s="72"/>
      <c r="AG217" s="72"/>
      <c r="AH217" s="72"/>
      <c r="AI217" s="72"/>
      <c r="AJ217" s="72"/>
      <c r="AK217" s="72"/>
      <c r="AL217" s="72"/>
      <c r="AM217" s="72"/>
      <c r="AN217" s="72"/>
      <c r="AO217" s="72"/>
      <c r="AP217" s="72"/>
      <c r="AQ217" s="72"/>
      <c r="AR217" s="72"/>
      <c r="AS217" s="72"/>
      <c r="AT217" s="72"/>
    </row>
    <row r="218" spans="1:46" ht="30" customHeight="1" x14ac:dyDescent="0.2">
      <c r="A218" s="72"/>
      <c r="B218" s="72"/>
      <c r="C218" s="72"/>
      <c r="D218" s="194">
        <f>'A1 Baseline - Terrestrial'!D219</f>
        <v>212</v>
      </c>
      <c r="E218" s="85" t="str">
        <f>IF(OR('B1 Baseline - FW'!E219="",'B1 Baseline - FW'!O219=0), "",'B1 Baseline - FW'!E219)</f>
        <v/>
      </c>
      <c r="F218" s="195" t="str">
        <f>IF(E218="","",'B1 Baseline - FW'!H219)</f>
        <v/>
      </c>
      <c r="G218" s="196" t="str">
        <f>IF(E218="","",'B1 Baseline - FW'!J219)</f>
        <v/>
      </c>
      <c r="H218" s="197"/>
      <c r="I218" s="205"/>
      <c r="J218" s="199" t="str">
        <f>IF(E218="","",IF(AND(E218=H218,G218&gt;=P218),"Error - No Enhancement",IF(AND(E218=H218,G218&lt;P218),"Acceptable",IF(F218&gt;N218,"Trading Down - Unacceptable Change",IF(F218=N218,"Error - No Enhancement",'B1 Baseline - FW'!G219&amp;" - "&amp;IFERROR(VLOOKUP(H218,'Z1 HAB CLASS'!$D$4:$E$45,2,FALSE),""))))))</f>
        <v/>
      </c>
      <c r="K218" s="99" t="str">
        <f>IF(E218="","",IF(AND(E218=H218, G218&gt;=P218), "Error - No Enhancement", IF(AND(E218=H218,G218&lt;P218), 'B1 Baseline - FW'!I219&amp;" - "&amp;'B3 Enhancement - FW'!O218, IF(F218&gt;N218, "Trading Down - Unacceptable Change", IF(AND(F218=N218, G218=P218), "Error - No Enhancement", IF(AND(F218=N218, G218&gt;P218), "Error - Cannot reduce condition", IF(AND(E218&lt;&gt;H218,F218&lt;N218),"Lower Distinctiveness Habitat"&amp;" - "&amp;O218, 'B1 Baseline - FW'!I219&amp;" - "&amp;'B3 Enhancement - FW'!O218)))))))</f>
        <v/>
      </c>
      <c r="L218" s="200" t="str">
        <f>IF(E218="","",'B1 Baseline - FW'!O219)</f>
        <v/>
      </c>
      <c r="M218" s="195" t="str">
        <f>IFERROR(VLOOKUP(H218,'Z1 HAB CLASS'!$D$4:$E$45,2,FALSE)," ")</f>
        <v xml:space="preserve"> </v>
      </c>
      <c r="N218" s="105" t="str">
        <f>IFERROR(VLOOKUP(M218,'Z1 HAB CLASS'!$L$3:$N$9,2,FALSE)," ")</f>
        <v xml:space="preserve"> </v>
      </c>
      <c r="O218" s="201"/>
      <c r="P218" s="196" t="str">
        <f>IFERROR(VLOOKUP(O218,'Z3 CONDITION VALUE'!$A$3:$B$5,2,FALSE)," ")</f>
        <v xml:space="preserve"> </v>
      </c>
      <c r="Q218" s="202" t="str">
        <f>IF(OR('B1 Baseline - FW'!E219="", 'B1 Baseline - FW'!O219=0),"",'B1 Baseline - FW'!I219&amp;"")</f>
        <v/>
      </c>
      <c r="R218" s="105" t="e">
        <f t="shared" ca="1" si="0"/>
        <v>#NAME?</v>
      </c>
      <c r="S218" s="99" t="e">
        <f t="shared" ca="1" si="1"/>
        <v>#NAME?</v>
      </c>
      <c r="T218" s="199" t="e">
        <f t="array" aca="1" ref="T218" ca="1">IF(OR(R218="",S218=""),"",INDEX('Z8 TARGET ENH'!$F$6:$EO$145,_xludf.XMATCH(R218,'Z8 TARGET ENH'!$B$6:$B$145),_xludf.XMATCH(S218,'Z8 TARGET ENH'!$F$2:$EO$2)))</f>
        <v>#NAME?</v>
      </c>
      <c r="U218" s="99" t="str">
        <f>IF(E218="","",VLOOKUP(H218,'Z8 TARGET ENH'!$FH$7:$FJ$38,2,FALSE))</f>
        <v/>
      </c>
      <c r="V218" s="202" t="str">
        <f>IF(E218="","",VLOOKUP(H218,'Z8 TARGET ENH'!$FH$7:$FJ$38,3,FALSE))</f>
        <v/>
      </c>
      <c r="W218" s="203" t="str">
        <f t="shared" si="2"/>
        <v/>
      </c>
      <c r="X218" s="204"/>
      <c r="Y218" s="72"/>
      <c r="Z218" s="72">
        <f t="shared" si="3"/>
        <v>0</v>
      </c>
      <c r="AA218" s="72"/>
      <c r="AB218" s="72"/>
      <c r="AC218" s="72"/>
      <c r="AD218" s="72"/>
      <c r="AE218" s="72"/>
      <c r="AF218" s="72"/>
      <c r="AG218" s="72"/>
      <c r="AH218" s="72"/>
      <c r="AI218" s="72"/>
      <c r="AJ218" s="72"/>
      <c r="AK218" s="72"/>
      <c r="AL218" s="72"/>
      <c r="AM218" s="72"/>
      <c r="AN218" s="72"/>
      <c r="AO218" s="72"/>
      <c r="AP218" s="72"/>
      <c r="AQ218" s="72"/>
      <c r="AR218" s="72"/>
      <c r="AS218" s="72"/>
      <c r="AT218" s="72"/>
    </row>
    <row r="219" spans="1:46" ht="30" customHeight="1" x14ac:dyDescent="0.2">
      <c r="A219" s="72"/>
      <c r="B219" s="72"/>
      <c r="C219" s="72"/>
      <c r="D219" s="194">
        <f>'A1 Baseline - Terrestrial'!D220</f>
        <v>213</v>
      </c>
      <c r="E219" s="85" t="str">
        <f>IF(OR('B1 Baseline - FW'!E220="",'B1 Baseline - FW'!O220=0), "",'B1 Baseline - FW'!E220)</f>
        <v/>
      </c>
      <c r="F219" s="195" t="str">
        <f>IF(E219="","",'B1 Baseline - FW'!H220)</f>
        <v/>
      </c>
      <c r="G219" s="196" t="str">
        <f>IF(E219="","",'B1 Baseline - FW'!J220)</f>
        <v/>
      </c>
      <c r="H219" s="197"/>
      <c r="I219" s="205"/>
      <c r="J219" s="199" t="str">
        <f>IF(E219="","",IF(AND(E219=H219,G219&gt;=P219),"Error - No Enhancement",IF(AND(E219=H219,G219&lt;P219),"Acceptable",IF(F219&gt;N219,"Trading Down - Unacceptable Change",IF(F219=N219,"Error - No Enhancement",'B1 Baseline - FW'!G220&amp;" - "&amp;IFERROR(VLOOKUP(H219,'Z1 HAB CLASS'!$D$4:$E$45,2,FALSE),""))))))</f>
        <v/>
      </c>
      <c r="K219" s="99" t="str">
        <f>IF(E219="","",IF(AND(E219=H219, G219&gt;=P219), "Error - No Enhancement", IF(AND(E219=H219,G219&lt;P219), 'B1 Baseline - FW'!I220&amp;" - "&amp;'B3 Enhancement - FW'!O219, IF(F219&gt;N219, "Trading Down - Unacceptable Change", IF(AND(F219=N219, G219=P219), "Error - No Enhancement", IF(AND(F219=N219, G219&gt;P219), "Error - Cannot reduce condition", IF(AND(E219&lt;&gt;H219,F219&lt;N219),"Lower Distinctiveness Habitat"&amp;" - "&amp;O219, 'B1 Baseline - FW'!I220&amp;" - "&amp;'B3 Enhancement - FW'!O219)))))))</f>
        <v/>
      </c>
      <c r="L219" s="200" t="str">
        <f>IF(E219="","",'B1 Baseline - FW'!O220)</f>
        <v/>
      </c>
      <c r="M219" s="195" t="str">
        <f>IFERROR(VLOOKUP(H219,'Z1 HAB CLASS'!$D$4:$E$45,2,FALSE)," ")</f>
        <v xml:space="preserve"> </v>
      </c>
      <c r="N219" s="105" t="str">
        <f>IFERROR(VLOOKUP(M219,'Z1 HAB CLASS'!$L$3:$N$9,2,FALSE)," ")</f>
        <v xml:space="preserve"> </v>
      </c>
      <c r="O219" s="201"/>
      <c r="P219" s="196" t="str">
        <f>IFERROR(VLOOKUP(O219,'Z3 CONDITION VALUE'!$A$3:$B$5,2,FALSE)," ")</f>
        <v xml:space="preserve"> </v>
      </c>
      <c r="Q219" s="202" t="str">
        <f>IF(OR('B1 Baseline - FW'!E220="", 'B1 Baseline - FW'!O220=0),"",'B1 Baseline - FW'!I220&amp;"")</f>
        <v/>
      </c>
      <c r="R219" s="105" t="e">
        <f t="shared" ca="1" si="0"/>
        <v>#NAME?</v>
      </c>
      <c r="S219" s="99" t="e">
        <f t="shared" ca="1" si="1"/>
        <v>#NAME?</v>
      </c>
      <c r="T219" s="199" t="e">
        <f t="array" aca="1" ref="T219" ca="1">IF(OR(R219="",S219=""),"",INDEX('Z8 TARGET ENH'!$F$6:$EO$145,_xludf.XMATCH(R219,'Z8 TARGET ENH'!$B$6:$B$145),_xludf.XMATCH(S219,'Z8 TARGET ENH'!$F$2:$EO$2)))</f>
        <v>#NAME?</v>
      </c>
      <c r="U219" s="99" t="str">
        <f>IF(E219="","",VLOOKUP(H219,'Z8 TARGET ENH'!$FH$7:$FJ$38,2,FALSE))</f>
        <v/>
      </c>
      <c r="V219" s="202" t="str">
        <f>IF(E219="","",VLOOKUP(H219,'Z8 TARGET ENH'!$FH$7:$FJ$38,3,FALSE))</f>
        <v/>
      </c>
      <c r="W219" s="203" t="str">
        <f t="shared" si="2"/>
        <v/>
      </c>
      <c r="X219" s="204"/>
      <c r="Y219" s="72"/>
      <c r="Z219" s="72">
        <f t="shared" si="3"/>
        <v>0</v>
      </c>
      <c r="AA219" s="72"/>
      <c r="AB219" s="72"/>
      <c r="AC219" s="72"/>
      <c r="AD219" s="72"/>
      <c r="AE219" s="72"/>
      <c r="AF219" s="72"/>
      <c r="AG219" s="72"/>
      <c r="AH219" s="72"/>
      <c r="AI219" s="72"/>
      <c r="AJ219" s="72"/>
      <c r="AK219" s="72"/>
      <c r="AL219" s="72"/>
      <c r="AM219" s="72"/>
      <c r="AN219" s="72"/>
      <c r="AO219" s="72"/>
      <c r="AP219" s="72"/>
      <c r="AQ219" s="72"/>
      <c r="AR219" s="72"/>
      <c r="AS219" s="72"/>
      <c r="AT219" s="72"/>
    </row>
    <row r="220" spans="1:46" ht="30" customHeight="1" x14ac:dyDescent="0.2">
      <c r="A220" s="72"/>
      <c r="B220" s="72"/>
      <c r="C220" s="72"/>
      <c r="D220" s="194">
        <f>'A1 Baseline - Terrestrial'!D221</f>
        <v>214</v>
      </c>
      <c r="E220" s="85" t="str">
        <f>IF(OR('B1 Baseline - FW'!E221="",'B1 Baseline - FW'!O221=0), "",'B1 Baseline - FW'!E221)</f>
        <v/>
      </c>
      <c r="F220" s="195" t="str">
        <f>IF(E220="","",'B1 Baseline - FW'!H221)</f>
        <v/>
      </c>
      <c r="G220" s="196" t="str">
        <f>IF(E220="","",'B1 Baseline - FW'!J221)</f>
        <v/>
      </c>
      <c r="H220" s="197"/>
      <c r="I220" s="205"/>
      <c r="J220" s="199" t="str">
        <f>IF(E220="","",IF(AND(E220=H220,G220&gt;=P220),"Error - No Enhancement",IF(AND(E220=H220,G220&lt;P220),"Acceptable",IF(F220&gt;N220,"Trading Down - Unacceptable Change",IF(F220=N220,"Error - No Enhancement",'B1 Baseline - FW'!G221&amp;" - "&amp;IFERROR(VLOOKUP(H220,'Z1 HAB CLASS'!$D$4:$E$45,2,FALSE),""))))))</f>
        <v/>
      </c>
      <c r="K220" s="99" t="str">
        <f>IF(E220="","",IF(AND(E220=H220, G220&gt;=P220), "Error - No Enhancement", IF(AND(E220=H220,G220&lt;P220), 'B1 Baseline - FW'!I221&amp;" - "&amp;'B3 Enhancement - FW'!O220, IF(F220&gt;N220, "Trading Down - Unacceptable Change", IF(AND(F220=N220, G220=P220), "Error - No Enhancement", IF(AND(F220=N220, G220&gt;P220), "Error - Cannot reduce condition", IF(AND(E220&lt;&gt;H220,F220&lt;N220),"Lower Distinctiveness Habitat"&amp;" - "&amp;O220, 'B1 Baseline - FW'!I221&amp;" - "&amp;'B3 Enhancement - FW'!O220)))))))</f>
        <v/>
      </c>
      <c r="L220" s="200" t="str">
        <f>IF(E220="","",'B1 Baseline - FW'!O221)</f>
        <v/>
      </c>
      <c r="M220" s="195" t="str">
        <f>IFERROR(VLOOKUP(H220,'Z1 HAB CLASS'!$D$4:$E$45,2,FALSE)," ")</f>
        <v xml:space="preserve"> </v>
      </c>
      <c r="N220" s="105" t="str">
        <f>IFERROR(VLOOKUP(M220,'Z1 HAB CLASS'!$L$3:$N$9,2,FALSE)," ")</f>
        <v xml:space="preserve"> </v>
      </c>
      <c r="O220" s="201"/>
      <c r="P220" s="196" t="str">
        <f>IFERROR(VLOOKUP(O220,'Z3 CONDITION VALUE'!$A$3:$B$5,2,FALSE)," ")</f>
        <v xml:space="preserve"> </v>
      </c>
      <c r="Q220" s="202" t="str">
        <f>IF(OR('B1 Baseline - FW'!E221="", 'B1 Baseline - FW'!O221=0),"",'B1 Baseline - FW'!I221&amp;"")</f>
        <v/>
      </c>
      <c r="R220" s="105" t="e">
        <f t="shared" ca="1" si="0"/>
        <v>#NAME?</v>
      </c>
      <c r="S220" s="99" t="e">
        <f t="shared" ca="1" si="1"/>
        <v>#NAME?</v>
      </c>
      <c r="T220" s="199" t="e">
        <f t="array" aca="1" ref="T220" ca="1">IF(OR(R220="",S220=""),"",INDEX('Z8 TARGET ENH'!$F$6:$EO$145,_xludf.XMATCH(R220,'Z8 TARGET ENH'!$B$6:$B$145),_xludf.XMATCH(S220,'Z8 TARGET ENH'!$F$2:$EO$2)))</f>
        <v>#NAME?</v>
      </c>
      <c r="U220" s="99" t="str">
        <f>IF(E220="","",VLOOKUP(H220,'Z8 TARGET ENH'!$FH$7:$FJ$38,2,FALSE))</f>
        <v/>
      </c>
      <c r="V220" s="202" t="str">
        <f>IF(E220="","",VLOOKUP(H220,'Z8 TARGET ENH'!$FH$7:$FJ$38,3,FALSE))</f>
        <v/>
      </c>
      <c r="W220" s="203" t="str">
        <f t="shared" si="2"/>
        <v/>
      </c>
      <c r="X220" s="204"/>
      <c r="Y220" s="72"/>
      <c r="Z220" s="72">
        <f t="shared" si="3"/>
        <v>0</v>
      </c>
      <c r="AA220" s="72"/>
      <c r="AB220" s="72"/>
      <c r="AC220" s="72"/>
      <c r="AD220" s="72"/>
      <c r="AE220" s="72"/>
      <c r="AF220" s="72"/>
      <c r="AG220" s="72"/>
      <c r="AH220" s="72"/>
      <c r="AI220" s="72"/>
      <c r="AJ220" s="72"/>
      <c r="AK220" s="72"/>
      <c r="AL220" s="72"/>
      <c r="AM220" s="72"/>
      <c r="AN220" s="72"/>
      <c r="AO220" s="72"/>
      <c r="AP220" s="72"/>
      <c r="AQ220" s="72"/>
      <c r="AR220" s="72"/>
      <c r="AS220" s="72"/>
      <c r="AT220" s="72"/>
    </row>
    <row r="221" spans="1:46" ht="30" customHeight="1" x14ac:dyDescent="0.2">
      <c r="A221" s="72"/>
      <c r="B221" s="72"/>
      <c r="C221" s="72"/>
      <c r="D221" s="194">
        <f>'A1 Baseline - Terrestrial'!D222</f>
        <v>215</v>
      </c>
      <c r="E221" s="85" t="str">
        <f>IF(OR('B1 Baseline - FW'!E222="",'B1 Baseline - FW'!O222=0), "",'B1 Baseline - FW'!E222)</f>
        <v/>
      </c>
      <c r="F221" s="195" t="str">
        <f>IF(E221="","",'B1 Baseline - FW'!H222)</f>
        <v/>
      </c>
      <c r="G221" s="196" t="str">
        <f>IF(E221="","",'B1 Baseline - FW'!J222)</f>
        <v/>
      </c>
      <c r="H221" s="197"/>
      <c r="I221" s="205"/>
      <c r="J221" s="199" t="str">
        <f>IF(E221="","",IF(AND(E221=H221,G221&gt;=P221),"Error - No Enhancement",IF(AND(E221=H221,G221&lt;P221),"Acceptable",IF(F221&gt;N221,"Trading Down - Unacceptable Change",IF(F221=N221,"Error - No Enhancement",'B1 Baseline - FW'!G222&amp;" - "&amp;IFERROR(VLOOKUP(H221,'Z1 HAB CLASS'!$D$4:$E$45,2,FALSE),""))))))</f>
        <v/>
      </c>
      <c r="K221" s="99" t="str">
        <f>IF(E221="","",IF(AND(E221=H221, G221&gt;=P221), "Error - No Enhancement", IF(AND(E221=H221,G221&lt;P221), 'B1 Baseline - FW'!I222&amp;" - "&amp;'B3 Enhancement - FW'!O221, IF(F221&gt;N221, "Trading Down - Unacceptable Change", IF(AND(F221=N221, G221=P221), "Error - No Enhancement", IF(AND(F221=N221, G221&gt;P221), "Error - Cannot reduce condition", IF(AND(E221&lt;&gt;H221,F221&lt;N221),"Lower Distinctiveness Habitat"&amp;" - "&amp;O221, 'B1 Baseline - FW'!I222&amp;" - "&amp;'B3 Enhancement - FW'!O221)))))))</f>
        <v/>
      </c>
      <c r="L221" s="200" t="str">
        <f>IF(E221="","",'B1 Baseline - FW'!O222)</f>
        <v/>
      </c>
      <c r="M221" s="195" t="str">
        <f>IFERROR(VLOOKUP(H221,'Z1 HAB CLASS'!$D$4:$E$45,2,FALSE)," ")</f>
        <v xml:space="preserve"> </v>
      </c>
      <c r="N221" s="105" t="str">
        <f>IFERROR(VLOOKUP(M221,'Z1 HAB CLASS'!$L$3:$N$9,2,FALSE)," ")</f>
        <v xml:space="preserve"> </v>
      </c>
      <c r="O221" s="201"/>
      <c r="P221" s="196" t="str">
        <f>IFERROR(VLOOKUP(O221,'Z3 CONDITION VALUE'!$A$3:$B$5,2,FALSE)," ")</f>
        <v xml:space="preserve"> </v>
      </c>
      <c r="Q221" s="202" t="str">
        <f>IF(OR('B1 Baseline - FW'!E222="", 'B1 Baseline - FW'!O222=0),"",'B1 Baseline - FW'!I222&amp;"")</f>
        <v/>
      </c>
      <c r="R221" s="105" t="e">
        <f t="shared" ca="1" si="0"/>
        <v>#NAME?</v>
      </c>
      <c r="S221" s="99" t="e">
        <f t="shared" ca="1" si="1"/>
        <v>#NAME?</v>
      </c>
      <c r="T221" s="199" t="e">
        <f t="array" aca="1" ref="T221" ca="1">IF(OR(R221="",S221=""),"",INDEX('Z8 TARGET ENH'!$F$6:$EO$145,_xludf.XMATCH(R221,'Z8 TARGET ENH'!$B$6:$B$145),_xludf.XMATCH(S221,'Z8 TARGET ENH'!$F$2:$EO$2)))</f>
        <v>#NAME?</v>
      </c>
      <c r="U221" s="99" t="str">
        <f>IF(E221="","",VLOOKUP(H221,'Z8 TARGET ENH'!$FH$7:$FJ$38,2,FALSE))</f>
        <v/>
      </c>
      <c r="V221" s="202" t="str">
        <f>IF(E221="","",VLOOKUP(H221,'Z8 TARGET ENH'!$FH$7:$FJ$38,3,FALSE))</f>
        <v/>
      </c>
      <c r="W221" s="203" t="str">
        <f t="shared" si="2"/>
        <v/>
      </c>
      <c r="X221" s="204"/>
      <c r="Y221" s="72"/>
      <c r="Z221" s="72">
        <f t="shared" si="3"/>
        <v>0</v>
      </c>
      <c r="AA221" s="72"/>
      <c r="AB221" s="72"/>
      <c r="AC221" s="72"/>
      <c r="AD221" s="72"/>
      <c r="AE221" s="72"/>
      <c r="AF221" s="72"/>
      <c r="AG221" s="72"/>
      <c r="AH221" s="72"/>
      <c r="AI221" s="72"/>
      <c r="AJ221" s="72"/>
      <c r="AK221" s="72"/>
      <c r="AL221" s="72"/>
      <c r="AM221" s="72"/>
      <c r="AN221" s="72"/>
      <c r="AO221" s="72"/>
      <c r="AP221" s="72"/>
      <c r="AQ221" s="72"/>
      <c r="AR221" s="72"/>
      <c r="AS221" s="72"/>
      <c r="AT221" s="72"/>
    </row>
    <row r="222" spans="1:46" ht="30" customHeight="1" x14ac:dyDescent="0.2">
      <c r="A222" s="72"/>
      <c r="B222" s="72"/>
      <c r="C222" s="72"/>
      <c r="D222" s="194">
        <f>'A1 Baseline - Terrestrial'!D223</f>
        <v>216</v>
      </c>
      <c r="E222" s="85" t="str">
        <f>IF(OR('B1 Baseline - FW'!E223="",'B1 Baseline - FW'!O223=0), "",'B1 Baseline - FW'!E223)</f>
        <v/>
      </c>
      <c r="F222" s="195" t="str">
        <f>IF(E222="","",'B1 Baseline - FW'!H223)</f>
        <v/>
      </c>
      <c r="G222" s="196" t="str">
        <f>IF(E222="","",'B1 Baseline - FW'!J223)</f>
        <v/>
      </c>
      <c r="H222" s="197"/>
      <c r="I222" s="205"/>
      <c r="J222" s="199" t="str">
        <f>IF(E222="","",IF(AND(E222=H222,G222&gt;=P222),"Error - No Enhancement",IF(AND(E222=H222,G222&lt;P222),"Acceptable",IF(F222&gt;N222,"Trading Down - Unacceptable Change",IF(F222=N222,"Error - No Enhancement",'B1 Baseline - FW'!G223&amp;" - "&amp;IFERROR(VLOOKUP(H222,'Z1 HAB CLASS'!$D$4:$E$45,2,FALSE),""))))))</f>
        <v/>
      </c>
      <c r="K222" s="99" t="str">
        <f>IF(E222="","",IF(AND(E222=H222, G222&gt;=P222), "Error - No Enhancement", IF(AND(E222=H222,G222&lt;P222), 'B1 Baseline - FW'!I223&amp;" - "&amp;'B3 Enhancement - FW'!O222, IF(F222&gt;N222, "Trading Down - Unacceptable Change", IF(AND(F222=N222, G222=P222), "Error - No Enhancement", IF(AND(F222=N222, G222&gt;P222), "Error - Cannot reduce condition", IF(AND(E222&lt;&gt;H222,F222&lt;N222),"Lower Distinctiveness Habitat"&amp;" - "&amp;O222, 'B1 Baseline - FW'!I223&amp;" - "&amp;'B3 Enhancement - FW'!O222)))))))</f>
        <v/>
      </c>
      <c r="L222" s="200" t="str">
        <f>IF(E222="","",'B1 Baseline - FW'!O223)</f>
        <v/>
      </c>
      <c r="M222" s="195" t="str">
        <f>IFERROR(VLOOKUP(H222,'Z1 HAB CLASS'!$D$4:$E$45,2,FALSE)," ")</f>
        <v xml:space="preserve"> </v>
      </c>
      <c r="N222" s="105" t="str">
        <f>IFERROR(VLOOKUP(M222,'Z1 HAB CLASS'!$L$3:$N$9,2,FALSE)," ")</f>
        <v xml:space="preserve"> </v>
      </c>
      <c r="O222" s="201"/>
      <c r="P222" s="196" t="str">
        <f>IFERROR(VLOOKUP(O222,'Z3 CONDITION VALUE'!$A$3:$B$5,2,FALSE)," ")</f>
        <v xml:space="preserve"> </v>
      </c>
      <c r="Q222" s="202" t="str">
        <f>IF(OR('B1 Baseline - FW'!E223="", 'B1 Baseline - FW'!O223=0),"",'B1 Baseline - FW'!I223&amp;"")</f>
        <v/>
      </c>
      <c r="R222" s="105" t="e">
        <f t="shared" ca="1" si="0"/>
        <v>#NAME?</v>
      </c>
      <c r="S222" s="99" t="e">
        <f t="shared" ca="1" si="1"/>
        <v>#NAME?</v>
      </c>
      <c r="T222" s="199" t="e">
        <f t="array" aca="1" ref="T222" ca="1">IF(OR(R222="",S222=""),"",INDEX('Z8 TARGET ENH'!$F$6:$EO$145,_xludf.XMATCH(R222,'Z8 TARGET ENH'!$B$6:$B$145),_xludf.XMATCH(S222,'Z8 TARGET ENH'!$F$2:$EO$2)))</f>
        <v>#NAME?</v>
      </c>
      <c r="U222" s="99" t="str">
        <f>IF(E222="","",VLOOKUP(H222,'Z8 TARGET ENH'!$FH$7:$FJ$38,2,FALSE))</f>
        <v/>
      </c>
      <c r="V222" s="202" t="str">
        <f>IF(E222="","",VLOOKUP(H222,'Z8 TARGET ENH'!$FH$7:$FJ$38,3,FALSE))</f>
        <v/>
      </c>
      <c r="W222" s="203" t="str">
        <f t="shared" si="2"/>
        <v/>
      </c>
      <c r="X222" s="204"/>
      <c r="Y222" s="72"/>
      <c r="Z222" s="72">
        <f t="shared" si="3"/>
        <v>0</v>
      </c>
      <c r="AA222" s="72"/>
      <c r="AB222" s="72"/>
      <c r="AC222" s="72"/>
      <c r="AD222" s="72"/>
      <c r="AE222" s="72"/>
      <c r="AF222" s="72"/>
      <c r="AG222" s="72"/>
      <c r="AH222" s="72"/>
      <c r="AI222" s="72"/>
      <c r="AJ222" s="72"/>
      <c r="AK222" s="72"/>
      <c r="AL222" s="72"/>
      <c r="AM222" s="72"/>
      <c r="AN222" s="72"/>
      <c r="AO222" s="72"/>
      <c r="AP222" s="72"/>
      <c r="AQ222" s="72"/>
      <c r="AR222" s="72"/>
      <c r="AS222" s="72"/>
      <c r="AT222" s="72"/>
    </row>
    <row r="223" spans="1:46" ht="30" customHeight="1" x14ac:dyDescent="0.2">
      <c r="A223" s="72"/>
      <c r="B223" s="72"/>
      <c r="C223" s="72"/>
      <c r="D223" s="194">
        <f>'A1 Baseline - Terrestrial'!D224</f>
        <v>217</v>
      </c>
      <c r="E223" s="85" t="str">
        <f>IF(OR('B1 Baseline - FW'!E224="",'B1 Baseline - FW'!O224=0), "",'B1 Baseline - FW'!E224)</f>
        <v/>
      </c>
      <c r="F223" s="195" t="str">
        <f>IF(E223="","",'B1 Baseline - FW'!H224)</f>
        <v/>
      </c>
      <c r="G223" s="196" t="str">
        <f>IF(E223="","",'B1 Baseline - FW'!J224)</f>
        <v/>
      </c>
      <c r="H223" s="197"/>
      <c r="I223" s="205"/>
      <c r="J223" s="199" t="str">
        <f>IF(E223="","",IF(AND(E223=H223,G223&gt;=P223),"Error - No Enhancement",IF(AND(E223=H223,G223&lt;P223),"Acceptable",IF(F223&gt;N223,"Trading Down - Unacceptable Change",IF(F223=N223,"Error - No Enhancement",'B1 Baseline - FW'!G224&amp;" - "&amp;IFERROR(VLOOKUP(H223,'Z1 HAB CLASS'!$D$4:$E$45,2,FALSE),""))))))</f>
        <v/>
      </c>
      <c r="K223" s="99" t="str">
        <f>IF(E223="","",IF(AND(E223=H223, G223&gt;=P223), "Error - No Enhancement", IF(AND(E223=H223,G223&lt;P223), 'B1 Baseline - FW'!I224&amp;" - "&amp;'B3 Enhancement - FW'!O223, IF(F223&gt;N223, "Trading Down - Unacceptable Change", IF(AND(F223=N223, G223=P223), "Error - No Enhancement", IF(AND(F223=N223, G223&gt;P223), "Error - Cannot reduce condition", IF(AND(E223&lt;&gt;H223,F223&lt;N223),"Lower Distinctiveness Habitat"&amp;" - "&amp;O223, 'B1 Baseline - FW'!I224&amp;" - "&amp;'B3 Enhancement - FW'!O223)))))))</f>
        <v/>
      </c>
      <c r="L223" s="200" t="str">
        <f>IF(E223="","",'B1 Baseline - FW'!O224)</f>
        <v/>
      </c>
      <c r="M223" s="195" t="str">
        <f>IFERROR(VLOOKUP(H223,'Z1 HAB CLASS'!$D$4:$E$45,2,FALSE)," ")</f>
        <v xml:space="preserve"> </v>
      </c>
      <c r="N223" s="105" t="str">
        <f>IFERROR(VLOOKUP(M223,'Z1 HAB CLASS'!$L$3:$N$9,2,FALSE)," ")</f>
        <v xml:space="preserve"> </v>
      </c>
      <c r="O223" s="201"/>
      <c r="P223" s="196" t="str">
        <f>IFERROR(VLOOKUP(O223,'Z3 CONDITION VALUE'!$A$3:$B$5,2,FALSE)," ")</f>
        <v xml:space="preserve"> </v>
      </c>
      <c r="Q223" s="202" t="str">
        <f>IF(OR('B1 Baseline - FW'!E224="", 'B1 Baseline - FW'!O224=0),"",'B1 Baseline - FW'!I224&amp;"")</f>
        <v/>
      </c>
      <c r="R223" s="105" t="e">
        <f t="shared" ca="1" si="0"/>
        <v>#NAME?</v>
      </c>
      <c r="S223" s="99" t="e">
        <f t="shared" ca="1" si="1"/>
        <v>#NAME?</v>
      </c>
      <c r="T223" s="199" t="e">
        <f t="array" aca="1" ref="T223" ca="1">IF(OR(R223="",S223=""),"",INDEX('Z8 TARGET ENH'!$F$6:$EO$145,_xludf.XMATCH(R223,'Z8 TARGET ENH'!$B$6:$B$145),_xludf.XMATCH(S223,'Z8 TARGET ENH'!$F$2:$EO$2)))</f>
        <v>#NAME?</v>
      </c>
      <c r="U223" s="99" t="str">
        <f>IF(E223="","",VLOOKUP(H223,'Z8 TARGET ENH'!$FH$7:$FJ$38,2,FALSE))</f>
        <v/>
      </c>
      <c r="V223" s="202" t="str">
        <f>IF(E223="","",VLOOKUP(H223,'Z8 TARGET ENH'!$FH$7:$FJ$38,3,FALSE))</f>
        <v/>
      </c>
      <c r="W223" s="203" t="str">
        <f t="shared" si="2"/>
        <v/>
      </c>
      <c r="X223" s="204"/>
      <c r="Y223" s="72"/>
      <c r="Z223" s="72">
        <f t="shared" si="3"/>
        <v>0</v>
      </c>
      <c r="AA223" s="72"/>
      <c r="AB223" s="72"/>
      <c r="AC223" s="72"/>
      <c r="AD223" s="72"/>
      <c r="AE223" s="72"/>
      <c r="AF223" s="72"/>
      <c r="AG223" s="72"/>
      <c r="AH223" s="72"/>
      <c r="AI223" s="72"/>
      <c r="AJ223" s="72"/>
      <c r="AK223" s="72"/>
      <c r="AL223" s="72"/>
      <c r="AM223" s="72"/>
      <c r="AN223" s="72"/>
      <c r="AO223" s="72"/>
      <c r="AP223" s="72"/>
      <c r="AQ223" s="72"/>
      <c r="AR223" s="72"/>
      <c r="AS223" s="72"/>
      <c r="AT223" s="72"/>
    </row>
    <row r="224" spans="1:46" ht="30" customHeight="1" x14ac:dyDescent="0.2">
      <c r="A224" s="72"/>
      <c r="B224" s="72"/>
      <c r="C224" s="72"/>
      <c r="D224" s="194">
        <f>'A1 Baseline - Terrestrial'!D225</f>
        <v>218</v>
      </c>
      <c r="E224" s="85" t="str">
        <f>IF(OR('B1 Baseline - FW'!E225="",'B1 Baseline - FW'!O225=0), "",'B1 Baseline - FW'!E225)</f>
        <v/>
      </c>
      <c r="F224" s="195" t="str">
        <f>IF(E224="","",'B1 Baseline - FW'!H225)</f>
        <v/>
      </c>
      <c r="G224" s="196" t="str">
        <f>IF(E224="","",'B1 Baseline - FW'!J225)</f>
        <v/>
      </c>
      <c r="H224" s="197"/>
      <c r="I224" s="205"/>
      <c r="J224" s="199" t="str">
        <f>IF(E224="","",IF(AND(E224=H224,G224&gt;=P224),"Error - No Enhancement",IF(AND(E224=H224,G224&lt;P224),"Acceptable",IF(F224&gt;N224,"Trading Down - Unacceptable Change",IF(F224=N224,"Error - No Enhancement",'B1 Baseline - FW'!G225&amp;" - "&amp;IFERROR(VLOOKUP(H224,'Z1 HAB CLASS'!$D$4:$E$45,2,FALSE),""))))))</f>
        <v/>
      </c>
      <c r="K224" s="99" t="str">
        <f>IF(E224="","",IF(AND(E224=H224, G224&gt;=P224), "Error - No Enhancement", IF(AND(E224=H224,G224&lt;P224), 'B1 Baseline - FW'!I225&amp;" - "&amp;'B3 Enhancement - FW'!O224, IF(F224&gt;N224, "Trading Down - Unacceptable Change", IF(AND(F224=N224, G224=P224), "Error - No Enhancement", IF(AND(F224=N224, G224&gt;P224), "Error - Cannot reduce condition", IF(AND(E224&lt;&gt;H224,F224&lt;N224),"Lower Distinctiveness Habitat"&amp;" - "&amp;O224, 'B1 Baseline - FW'!I225&amp;" - "&amp;'B3 Enhancement - FW'!O224)))))))</f>
        <v/>
      </c>
      <c r="L224" s="200" t="str">
        <f>IF(E224="","",'B1 Baseline - FW'!O225)</f>
        <v/>
      </c>
      <c r="M224" s="195" t="str">
        <f>IFERROR(VLOOKUP(H224,'Z1 HAB CLASS'!$D$4:$E$45,2,FALSE)," ")</f>
        <v xml:space="preserve"> </v>
      </c>
      <c r="N224" s="105" t="str">
        <f>IFERROR(VLOOKUP(M224,'Z1 HAB CLASS'!$L$3:$N$9,2,FALSE)," ")</f>
        <v xml:space="preserve"> </v>
      </c>
      <c r="O224" s="201"/>
      <c r="P224" s="196" t="str">
        <f>IFERROR(VLOOKUP(O224,'Z3 CONDITION VALUE'!$A$3:$B$5,2,FALSE)," ")</f>
        <v xml:space="preserve"> </v>
      </c>
      <c r="Q224" s="202" t="str">
        <f>IF(OR('B1 Baseline - FW'!E225="", 'B1 Baseline - FW'!O225=0),"",'B1 Baseline - FW'!I225&amp;"")</f>
        <v/>
      </c>
      <c r="R224" s="105" t="e">
        <f t="shared" ca="1" si="0"/>
        <v>#NAME?</v>
      </c>
      <c r="S224" s="99" t="e">
        <f t="shared" ca="1" si="1"/>
        <v>#NAME?</v>
      </c>
      <c r="T224" s="199" t="e">
        <f t="array" aca="1" ref="T224" ca="1">IF(OR(R224="",S224=""),"",INDEX('Z8 TARGET ENH'!$F$6:$EO$145,_xludf.XMATCH(R224,'Z8 TARGET ENH'!$B$6:$B$145),_xludf.XMATCH(S224,'Z8 TARGET ENH'!$F$2:$EO$2)))</f>
        <v>#NAME?</v>
      </c>
      <c r="U224" s="99" t="str">
        <f>IF(E224="","",VLOOKUP(H224,'Z8 TARGET ENH'!$FH$7:$FJ$38,2,FALSE))</f>
        <v/>
      </c>
      <c r="V224" s="202" t="str">
        <f>IF(E224="","",VLOOKUP(H224,'Z8 TARGET ENH'!$FH$7:$FJ$38,3,FALSE))</f>
        <v/>
      </c>
      <c r="W224" s="203" t="str">
        <f t="shared" si="2"/>
        <v/>
      </c>
      <c r="X224" s="204"/>
      <c r="Y224" s="72"/>
      <c r="Z224" s="72">
        <f t="shared" si="3"/>
        <v>0</v>
      </c>
      <c r="AA224" s="72"/>
      <c r="AB224" s="72"/>
      <c r="AC224" s="72"/>
      <c r="AD224" s="72"/>
      <c r="AE224" s="72"/>
      <c r="AF224" s="72"/>
      <c r="AG224" s="72"/>
      <c r="AH224" s="72"/>
      <c r="AI224" s="72"/>
      <c r="AJ224" s="72"/>
      <c r="AK224" s="72"/>
      <c r="AL224" s="72"/>
      <c r="AM224" s="72"/>
      <c r="AN224" s="72"/>
      <c r="AO224" s="72"/>
      <c r="AP224" s="72"/>
      <c r="AQ224" s="72"/>
      <c r="AR224" s="72"/>
      <c r="AS224" s="72"/>
      <c r="AT224" s="72"/>
    </row>
    <row r="225" spans="1:46" ht="30" customHeight="1" x14ac:dyDescent="0.2">
      <c r="A225" s="72"/>
      <c r="B225" s="72"/>
      <c r="C225" s="72"/>
      <c r="D225" s="194">
        <f>'A1 Baseline - Terrestrial'!D226</f>
        <v>219</v>
      </c>
      <c r="E225" s="85" t="str">
        <f>IF(OR('B1 Baseline - FW'!E226="",'B1 Baseline - FW'!O226=0), "",'B1 Baseline - FW'!E226)</f>
        <v/>
      </c>
      <c r="F225" s="195" t="str">
        <f>IF(E225="","",'B1 Baseline - FW'!H226)</f>
        <v/>
      </c>
      <c r="G225" s="196" t="str">
        <f>IF(E225="","",'B1 Baseline - FW'!J226)</f>
        <v/>
      </c>
      <c r="H225" s="197"/>
      <c r="I225" s="205"/>
      <c r="J225" s="199" t="str">
        <f>IF(E225="","",IF(AND(E225=H225,G225&gt;=P225),"Error - No Enhancement",IF(AND(E225=H225,G225&lt;P225),"Acceptable",IF(F225&gt;N225,"Trading Down - Unacceptable Change",IF(F225=N225,"Error - No Enhancement",'B1 Baseline - FW'!G226&amp;" - "&amp;IFERROR(VLOOKUP(H225,'Z1 HAB CLASS'!$D$4:$E$45,2,FALSE),""))))))</f>
        <v/>
      </c>
      <c r="K225" s="99" t="str">
        <f>IF(E225="","",IF(AND(E225=H225, G225&gt;=P225), "Error - No Enhancement", IF(AND(E225=H225,G225&lt;P225), 'B1 Baseline - FW'!I226&amp;" - "&amp;'B3 Enhancement - FW'!O225, IF(F225&gt;N225, "Trading Down - Unacceptable Change", IF(AND(F225=N225, G225=P225), "Error - No Enhancement", IF(AND(F225=N225, G225&gt;P225), "Error - Cannot reduce condition", IF(AND(E225&lt;&gt;H225,F225&lt;N225),"Lower Distinctiveness Habitat"&amp;" - "&amp;O225, 'B1 Baseline - FW'!I226&amp;" - "&amp;'B3 Enhancement - FW'!O225)))))))</f>
        <v/>
      </c>
      <c r="L225" s="200" t="str">
        <f>IF(E225="","",'B1 Baseline - FW'!O226)</f>
        <v/>
      </c>
      <c r="M225" s="195" t="str">
        <f>IFERROR(VLOOKUP(H225,'Z1 HAB CLASS'!$D$4:$E$45,2,FALSE)," ")</f>
        <v xml:space="preserve"> </v>
      </c>
      <c r="N225" s="105" t="str">
        <f>IFERROR(VLOOKUP(M225,'Z1 HAB CLASS'!$L$3:$N$9,2,FALSE)," ")</f>
        <v xml:space="preserve"> </v>
      </c>
      <c r="O225" s="201"/>
      <c r="P225" s="196" t="str">
        <f>IFERROR(VLOOKUP(O225,'Z3 CONDITION VALUE'!$A$3:$B$5,2,FALSE)," ")</f>
        <v xml:space="preserve"> </v>
      </c>
      <c r="Q225" s="202" t="str">
        <f>IF(OR('B1 Baseline - FW'!E226="", 'B1 Baseline - FW'!O226=0),"",'B1 Baseline - FW'!I226&amp;"")</f>
        <v/>
      </c>
      <c r="R225" s="105" t="e">
        <f t="shared" ca="1" si="0"/>
        <v>#NAME?</v>
      </c>
      <c r="S225" s="99" t="e">
        <f t="shared" ca="1" si="1"/>
        <v>#NAME?</v>
      </c>
      <c r="T225" s="199" t="e">
        <f t="array" aca="1" ref="T225" ca="1">IF(OR(R225="",S225=""),"",INDEX('Z8 TARGET ENH'!$F$6:$EO$145,_xludf.XMATCH(R225,'Z8 TARGET ENH'!$B$6:$B$145),_xludf.XMATCH(S225,'Z8 TARGET ENH'!$F$2:$EO$2)))</f>
        <v>#NAME?</v>
      </c>
      <c r="U225" s="99" t="str">
        <f>IF(E225="","",VLOOKUP(H225,'Z8 TARGET ENH'!$FH$7:$FJ$38,2,FALSE))</f>
        <v/>
      </c>
      <c r="V225" s="202" t="str">
        <f>IF(E225="","",VLOOKUP(H225,'Z8 TARGET ENH'!$FH$7:$FJ$38,3,FALSE))</f>
        <v/>
      </c>
      <c r="W225" s="203" t="str">
        <f t="shared" si="2"/>
        <v/>
      </c>
      <c r="X225" s="204"/>
      <c r="Y225" s="72"/>
      <c r="Z225" s="72">
        <f t="shared" si="3"/>
        <v>0</v>
      </c>
      <c r="AA225" s="72"/>
      <c r="AB225" s="72"/>
      <c r="AC225" s="72"/>
      <c r="AD225" s="72"/>
      <c r="AE225" s="72"/>
      <c r="AF225" s="72"/>
      <c r="AG225" s="72"/>
      <c r="AH225" s="72"/>
      <c r="AI225" s="72"/>
      <c r="AJ225" s="72"/>
      <c r="AK225" s="72"/>
      <c r="AL225" s="72"/>
      <c r="AM225" s="72"/>
      <c r="AN225" s="72"/>
      <c r="AO225" s="72"/>
      <c r="AP225" s="72"/>
      <c r="AQ225" s="72"/>
      <c r="AR225" s="72"/>
      <c r="AS225" s="72"/>
      <c r="AT225" s="72"/>
    </row>
    <row r="226" spans="1:46" ht="30" customHeight="1" x14ac:dyDescent="0.2">
      <c r="A226" s="72"/>
      <c r="B226" s="72"/>
      <c r="C226" s="72"/>
      <c r="D226" s="194">
        <f>'A1 Baseline - Terrestrial'!D227</f>
        <v>220</v>
      </c>
      <c r="E226" s="85" t="str">
        <f>IF(OR('B1 Baseline - FW'!E227="",'B1 Baseline - FW'!O227=0), "",'B1 Baseline - FW'!E227)</f>
        <v/>
      </c>
      <c r="F226" s="195" t="str">
        <f>IF(E226="","",'B1 Baseline - FW'!H227)</f>
        <v/>
      </c>
      <c r="G226" s="196" t="str">
        <f>IF(E226="","",'B1 Baseline - FW'!J227)</f>
        <v/>
      </c>
      <c r="H226" s="197"/>
      <c r="I226" s="205"/>
      <c r="J226" s="199" t="str">
        <f>IF(E226="","",IF(AND(E226=H226,G226&gt;=P226),"Error - No Enhancement",IF(AND(E226=H226,G226&lt;P226),"Acceptable",IF(F226&gt;N226,"Trading Down - Unacceptable Change",IF(F226=N226,"Error - No Enhancement",'B1 Baseline - FW'!G227&amp;" - "&amp;IFERROR(VLOOKUP(H226,'Z1 HAB CLASS'!$D$4:$E$45,2,FALSE),""))))))</f>
        <v/>
      </c>
      <c r="K226" s="99" t="str">
        <f>IF(E226="","",IF(AND(E226=H226, G226&gt;=P226), "Error - No Enhancement", IF(AND(E226=H226,G226&lt;P226), 'B1 Baseline - FW'!I227&amp;" - "&amp;'B3 Enhancement - FW'!O226, IF(F226&gt;N226, "Trading Down - Unacceptable Change", IF(AND(F226=N226, G226=P226), "Error - No Enhancement", IF(AND(F226=N226, G226&gt;P226), "Error - Cannot reduce condition", IF(AND(E226&lt;&gt;H226,F226&lt;N226),"Lower Distinctiveness Habitat"&amp;" - "&amp;O226, 'B1 Baseline - FW'!I227&amp;" - "&amp;'B3 Enhancement - FW'!O226)))))))</f>
        <v/>
      </c>
      <c r="L226" s="200" t="str">
        <f>IF(E226="","",'B1 Baseline - FW'!O227)</f>
        <v/>
      </c>
      <c r="M226" s="195" t="str">
        <f>IFERROR(VLOOKUP(H226,'Z1 HAB CLASS'!$D$4:$E$45,2,FALSE)," ")</f>
        <v xml:space="preserve"> </v>
      </c>
      <c r="N226" s="105" t="str">
        <f>IFERROR(VLOOKUP(M226,'Z1 HAB CLASS'!$L$3:$N$9,2,FALSE)," ")</f>
        <v xml:space="preserve"> </v>
      </c>
      <c r="O226" s="201"/>
      <c r="P226" s="196" t="str">
        <f>IFERROR(VLOOKUP(O226,'Z3 CONDITION VALUE'!$A$3:$B$5,2,FALSE)," ")</f>
        <v xml:space="preserve"> </v>
      </c>
      <c r="Q226" s="202" t="str">
        <f>IF(OR('B1 Baseline - FW'!E227="", 'B1 Baseline - FW'!O227=0),"",'B1 Baseline - FW'!I227&amp;"")</f>
        <v/>
      </c>
      <c r="R226" s="105" t="e">
        <f t="shared" ca="1" si="0"/>
        <v>#NAME?</v>
      </c>
      <c r="S226" s="99" t="e">
        <f t="shared" ca="1" si="1"/>
        <v>#NAME?</v>
      </c>
      <c r="T226" s="199" t="e">
        <f t="array" aca="1" ref="T226" ca="1">IF(OR(R226="",S226=""),"",INDEX('Z8 TARGET ENH'!$F$6:$EO$145,_xludf.XMATCH(R226,'Z8 TARGET ENH'!$B$6:$B$145),_xludf.XMATCH(S226,'Z8 TARGET ENH'!$F$2:$EO$2)))</f>
        <v>#NAME?</v>
      </c>
      <c r="U226" s="99" t="str">
        <f>IF(E226="","",VLOOKUP(H226,'Z8 TARGET ENH'!$FH$7:$FJ$38,2,FALSE))</f>
        <v/>
      </c>
      <c r="V226" s="202" t="str">
        <f>IF(E226="","",VLOOKUP(H226,'Z8 TARGET ENH'!$FH$7:$FJ$38,3,FALSE))</f>
        <v/>
      </c>
      <c r="W226" s="203" t="str">
        <f t="shared" si="2"/>
        <v/>
      </c>
      <c r="X226" s="204"/>
      <c r="Y226" s="72"/>
      <c r="Z226" s="72">
        <f t="shared" si="3"/>
        <v>0</v>
      </c>
      <c r="AA226" s="72"/>
      <c r="AB226" s="72"/>
      <c r="AC226" s="72"/>
      <c r="AD226" s="72"/>
      <c r="AE226" s="72"/>
      <c r="AF226" s="72"/>
      <c r="AG226" s="72"/>
      <c r="AH226" s="72"/>
      <c r="AI226" s="72"/>
      <c r="AJ226" s="72"/>
      <c r="AK226" s="72"/>
      <c r="AL226" s="72"/>
      <c r="AM226" s="72"/>
      <c r="AN226" s="72"/>
      <c r="AO226" s="72"/>
      <c r="AP226" s="72"/>
      <c r="AQ226" s="72"/>
      <c r="AR226" s="72"/>
      <c r="AS226" s="72"/>
      <c r="AT226" s="72"/>
    </row>
    <row r="227" spans="1:46" ht="30" customHeight="1" x14ac:dyDescent="0.2">
      <c r="A227" s="72"/>
      <c r="B227" s="72"/>
      <c r="C227" s="72"/>
      <c r="D227" s="194">
        <f>'A1 Baseline - Terrestrial'!D228</f>
        <v>221</v>
      </c>
      <c r="E227" s="85" t="str">
        <f>IF(OR('B1 Baseline - FW'!E228="",'B1 Baseline - FW'!O228=0), "",'B1 Baseline - FW'!E228)</f>
        <v/>
      </c>
      <c r="F227" s="195" t="str">
        <f>IF(E227="","",'B1 Baseline - FW'!H228)</f>
        <v/>
      </c>
      <c r="G227" s="196" t="str">
        <f>IF(E227="","",'B1 Baseline - FW'!J228)</f>
        <v/>
      </c>
      <c r="H227" s="197"/>
      <c r="I227" s="205"/>
      <c r="J227" s="199" t="str">
        <f>IF(E227="","",IF(AND(E227=H227,G227&gt;=P227),"Error - No Enhancement",IF(AND(E227=H227,G227&lt;P227),"Acceptable",IF(F227&gt;N227,"Trading Down - Unacceptable Change",IF(F227=N227,"Error - No Enhancement",'B1 Baseline - FW'!G228&amp;" - "&amp;IFERROR(VLOOKUP(H227,'Z1 HAB CLASS'!$D$4:$E$45,2,FALSE),""))))))</f>
        <v/>
      </c>
      <c r="K227" s="99" t="str">
        <f>IF(E227="","",IF(AND(E227=H227, G227&gt;=P227), "Error - No Enhancement", IF(AND(E227=H227,G227&lt;P227), 'B1 Baseline - FW'!I228&amp;" - "&amp;'B3 Enhancement - FW'!O227, IF(F227&gt;N227, "Trading Down - Unacceptable Change", IF(AND(F227=N227, G227=P227), "Error - No Enhancement", IF(AND(F227=N227, G227&gt;P227), "Error - Cannot reduce condition", IF(AND(E227&lt;&gt;H227,F227&lt;N227),"Lower Distinctiveness Habitat"&amp;" - "&amp;O227, 'B1 Baseline - FW'!I228&amp;" - "&amp;'B3 Enhancement - FW'!O227)))))))</f>
        <v/>
      </c>
      <c r="L227" s="200" t="str">
        <f>IF(E227="","",'B1 Baseline - FW'!O228)</f>
        <v/>
      </c>
      <c r="M227" s="195" t="str">
        <f>IFERROR(VLOOKUP(H227,'Z1 HAB CLASS'!$D$4:$E$45,2,FALSE)," ")</f>
        <v xml:space="preserve"> </v>
      </c>
      <c r="N227" s="105" t="str">
        <f>IFERROR(VLOOKUP(M227,'Z1 HAB CLASS'!$L$3:$N$9,2,FALSE)," ")</f>
        <v xml:space="preserve"> </v>
      </c>
      <c r="O227" s="201"/>
      <c r="P227" s="196" t="str">
        <f>IFERROR(VLOOKUP(O227,'Z3 CONDITION VALUE'!$A$3:$B$5,2,FALSE)," ")</f>
        <v xml:space="preserve"> </v>
      </c>
      <c r="Q227" s="202" t="str">
        <f>IF(OR('B1 Baseline - FW'!E228="", 'B1 Baseline - FW'!O228=0),"",'B1 Baseline - FW'!I228&amp;"")</f>
        <v/>
      </c>
      <c r="R227" s="105" t="e">
        <f t="shared" ca="1" si="0"/>
        <v>#NAME?</v>
      </c>
      <c r="S227" s="99" t="e">
        <f t="shared" ca="1" si="1"/>
        <v>#NAME?</v>
      </c>
      <c r="T227" s="199" t="e">
        <f t="array" aca="1" ref="T227" ca="1">IF(OR(R227="",S227=""),"",INDEX('Z8 TARGET ENH'!$F$6:$EO$145,_xludf.XMATCH(R227,'Z8 TARGET ENH'!$B$6:$B$145),_xludf.XMATCH(S227,'Z8 TARGET ENH'!$F$2:$EO$2)))</f>
        <v>#NAME?</v>
      </c>
      <c r="U227" s="99" t="str">
        <f>IF(E227="","",VLOOKUP(H227,'Z8 TARGET ENH'!$FH$7:$FJ$38,2,FALSE))</f>
        <v/>
      </c>
      <c r="V227" s="202" t="str">
        <f>IF(E227="","",VLOOKUP(H227,'Z8 TARGET ENH'!$FH$7:$FJ$38,3,FALSE))</f>
        <v/>
      </c>
      <c r="W227" s="203" t="str">
        <f t="shared" si="2"/>
        <v/>
      </c>
      <c r="X227" s="204"/>
      <c r="Y227" s="72"/>
      <c r="Z227" s="72">
        <f t="shared" si="3"/>
        <v>0</v>
      </c>
      <c r="AA227" s="72"/>
      <c r="AB227" s="72"/>
      <c r="AC227" s="72"/>
      <c r="AD227" s="72"/>
      <c r="AE227" s="72"/>
      <c r="AF227" s="72"/>
      <c r="AG227" s="72"/>
      <c r="AH227" s="72"/>
      <c r="AI227" s="72"/>
      <c r="AJ227" s="72"/>
      <c r="AK227" s="72"/>
      <c r="AL227" s="72"/>
      <c r="AM227" s="72"/>
      <c r="AN227" s="72"/>
      <c r="AO227" s="72"/>
      <c r="AP227" s="72"/>
      <c r="AQ227" s="72"/>
      <c r="AR227" s="72"/>
      <c r="AS227" s="72"/>
      <c r="AT227" s="72"/>
    </row>
    <row r="228" spans="1:46" ht="30" customHeight="1" x14ac:dyDescent="0.2">
      <c r="A228" s="72"/>
      <c r="B228" s="72"/>
      <c r="C228" s="72"/>
      <c r="D228" s="194">
        <f>'A1 Baseline - Terrestrial'!D229</f>
        <v>222</v>
      </c>
      <c r="E228" s="85" t="str">
        <f>IF(OR('B1 Baseline - FW'!E229="",'B1 Baseline - FW'!O229=0), "",'B1 Baseline - FW'!E229)</f>
        <v/>
      </c>
      <c r="F228" s="195" t="str">
        <f>IF(E228="","",'B1 Baseline - FW'!H229)</f>
        <v/>
      </c>
      <c r="G228" s="196" t="str">
        <f>IF(E228="","",'B1 Baseline - FW'!J229)</f>
        <v/>
      </c>
      <c r="H228" s="197"/>
      <c r="I228" s="205"/>
      <c r="J228" s="199" t="str">
        <f>IF(E228="","",IF(AND(E228=H228,G228&gt;=P228),"Error - No Enhancement",IF(AND(E228=H228,G228&lt;P228),"Acceptable",IF(F228&gt;N228,"Trading Down - Unacceptable Change",IF(F228=N228,"Error - No Enhancement",'B1 Baseline - FW'!G229&amp;" - "&amp;IFERROR(VLOOKUP(H228,'Z1 HAB CLASS'!$D$4:$E$45,2,FALSE),""))))))</f>
        <v/>
      </c>
      <c r="K228" s="99" t="str">
        <f>IF(E228="","",IF(AND(E228=H228, G228&gt;=P228), "Error - No Enhancement", IF(AND(E228=H228,G228&lt;P228), 'B1 Baseline - FW'!I229&amp;" - "&amp;'B3 Enhancement - FW'!O228, IF(F228&gt;N228, "Trading Down - Unacceptable Change", IF(AND(F228=N228, G228=P228), "Error - No Enhancement", IF(AND(F228=N228, G228&gt;P228), "Error - Cannot reduce condition", IF(AND(E228&lt;&gt;H228,F228&lt;N228),"Lower Distinctiveness Habitat"&amp;" - "&amp;O228, 'B1 Baseline - FW'!I229&amp;" - "&amp;'B3 Enhancement - FW'!O228)))))))</f>
        <v/>
      </c>
      <c r="L228" s="200" t="str">
        <f>IF(E228="","",'B1 Baseline - FW'!O229)</f>
        <v/>
      </c>
      <c r="M228" s="195" t="str">
        <f>IFERROR(VLOOKUP(H228,'Z1 HAB CLASS'!$D$4:$E$45,2,FALSE)," ")</f>
        <v xml:space="preserve"> </v>
      </c>
      <c r="N228" s="105" t="str">
        <f>IFERROR(VLOOKUP(M228,'Z1 HAB CLASS'!$L$3:$N$9,2,FALSE)," ")</f>
        <v xml:space="preserve"> </v>
      </c>
      <c r="O228" s="201"/>
      <c r="P228" s="196" t="str">
        <f>IFERROR(VLOOKUP(O228,'Z3 CONDITION VALUE'!$A$3:$B$5,2,FALSE)," ")</f>
        <v xml:space="preserve"> </v>
      </c>
      <c r="Q228" s="202" t="str">
        <f>IF(OR('B1 Baseline - FW'!E229="", 'B1 Baseline - FW'!O229=0),"",'B1 Baseline - FW'!I229&amp;"")</f>
        <v/>
      </c>
      <c r="R228" s="105" t="e">
        <f t="shared" ca="1" si="0"/>
        <v>#NAME?</v>
      </c>
      <c r="S228" s="99" t="e">
        <f t="shared" ca="1" si="1"/>
        <v>#NAME?</v>
      </c>
      <c r="T228" s="199" t="e">
        <f t="array" aca="1" ref="T228" ca="1">IF(OR(R228="",S228=""),"",INDEX('Z8 TARGET ENH'!$F$6:$EO$145,_xludf.XMATCH(R228,'Z8 TARGET ENH'!$B$6:$B$145),_xludf.XMATCH(S228,'Z8 TARGET ENH'!$F$2:$EO$2)))</f>
        <v>#NAME?</v>
      </c>
      <c r="U228" s="99" t="str">
        <f>IF(E228="","",VLOOKUP(H228,'Z8 TARGET ENH'!$FH$7:$FJ$38,2,FALSE))</f>
        <v/>
      </c>
      <c r="V228" s="202" t="str">
        <f>IF(E228="","",VLOOKUP(H228,'Z8 TARGET ENH'!$FH$7:$FJ$38,3,FALSE))</f>
        <v/>
      </c>
      <c r="W228" s="203" t="str">
        <f t="shared" si="2"/>
        <v/>
      </c>
      <c r="X228" s="204"/>
      <c r="Y228" s="72"/>
      <c r="Z228" s="72">
        <f t="shared" si="3"/>
        <v>0</v>
      </c>
      <c r="AA228" s="72"/>
      <c r="AB228" s="72"/>
      <c r="AC228" s="72"/>
      <c r="AD228" s="72"/>
      <c r="AE228" s="72"/>
      <c r="AF228" s="72"/>
      <c r="AG228" s="72"/>
      <c r="AH228" s="72"/>
      <c r="AI228" s="72"/>
      <c r="AJ228" s="72"/>
      <c r="AK228" s="72"/>
      <c r="AL228" s="72"/>
      <c r="AM228" s="72"/>
      <c r="AN228" s="72"/>
      <c r="AO228" s="72"/>
      <c r="AP228" s="72"/>
      <c r="AQ228" s="72"/>
      <c r="AR228" s="72"/>
      <c r="AS228" s="72"/>
      <c r="AT228" s="72"/>
    </row>
    <row r="229" spans="1:46" ht="30" customHeight="1" x14ac:dyDescent="0.2">
      <c r="A229" s="72"/>
      <c r="B229" s="72"/>
      <c r="C229" s="72"/>
      <c r="D229" s="194">
        <f>'A1 Baseline - Terrestrial'!D230</f>
        <v>223</v>
      </c>
      <c r="E229" s="85" t="str">
        <f>IF(OR('B1 Baseline - FW'!E230="",'B1 Baseline - FW'!O230=0), "",'B1 Baseline - FW'!E230)</f>
        <v/>
      </c>
      <c r="F229" s="195" t="str">
        <f>IF(E229="","",'B1 Baseline - FW'!H230)</f>
        <v/>
      </c>
      <c r="G229" s="196" t="str">
        <f>IF(E229="","",'B1 Baseline - FW'!J230)</f>
        <v/>
      </c>
      <c r="H229" s="197"/>
      <c r="I229" s="205"/>
      <c r="J229" s="199" t="str">
        <f>IF(E229="","",IF(AND(E229=H229,G229&gt;=P229),"Error - No Enhancement",IF(AND(E229=H229,G229&lt;P229),"Acceptable",IF(F229&gt;N229,"Trading Down - Unacceptable Change",IF(F229=N229,"Error - No Enhancement",'B1 Baseline - FW'!G230&amp;" - "&amp;IFERROR(VLOOKUP(H229,'Z1 HAB CLASS'!$D$4:$E$45,2,FALSE),""))))))</f>
        <v/>
      </c>
      <c r="K229" s="99" t="str">
        <f>IF(E229="","",IF(AND(E229=H229, G229&gt;=P229), "Error - No Enhancement", IF(AND(E229=H229,G229&lt;P229), 'B1 Baseline - FW'!I230&amp;" - "&amp;'B3 Enhancement - FW'!O229, IF(F229&gt;N229, "Trading Down - Unacceptable Change", IF(AND(F229=N229, G229=P229), "Error - No Enhancement", IF(AND(F229=N229, G229&gt;P229), "Error - Cannot reduce condition", IF(AND(E229&lt;&gt;H229,F229&lt;N229),"Lower Distinctiveness Habitat"&amp;" - "&amp;O229, 'B1 Baseline - FW'!I230&amp;" - "&amp;'B3 Enhancement - FW'!O229)))))))</f>
        <v/>
      </c>
      <c r="L229" s="200" t="str">
        <f>IF(E229="","",'B1 Baseline - FW'!O230)</f>
        <v/>
      </c>
      <c r="M229" s="195" t="str">
        <f>IFERROR(VLOOKUP(H229,'Z1 HAB CLASS'!$D$4:$E$45,2,FALSE)," ")</f>
        <v xml:space="preserve"> </v>
      </c>
      <c r="N229" s="105" t="str">
        <f>IFERROR(VLOOKUP(M229,'Z1 HAB CLASS'!$L$3:$N$9,2,FALSE)," ")</f>
        <v xml:space="preserve"> </v>
      </c>
      <c r="O229" s="201"/>
      <c r="P229" s="196" t="str">
        <f>IFERROR(VLOOKUP(O229,'Z3 CONDITION VALUE'!$A$3:$B$5,2,FALSE)," ")</f>
        <v xml:space="preserve"> </v>
      </c>
      <c r="Q229" s="202" t="str">
        <f>IF(OR('B1 Baseline - FW'!E230="", 'B1 Baseline - FW'!O230=0),"",'B1 Baseline - FW'!I230&amp;"")</f>
        <v/>
      </c>
      <c r="R229" s="105" t="e">
        <f t="shared" ca="1" si="0"/>
        <v>#NAME?</v>
      </c>
      <c r="S229" s="99" t="e">
        <f t="shared" ca="1" si="1"/>
        <v>#NAME?</v>
      </c>
      <c r="T229" s="199" t="e">
        <f t="array" aca="1" ref="T229" ca="1">IF(OR(R229="",S229=""),"",INDEX('Z8 TARGET ENH'!$F$6:$EO$145,_xludf.XMATCH(R229,'Z8 TARGET ENH'!$B$6:$B$145),_xludf.XMATCH(S229,'Z8 TARGET ENH'!$F$2:$EO$2)))</f>
        <v>#NAME?</v>
      </c>
      <c r="U229" s="99" t="str">
        <f>IF(E229="","",VLOOKUP(H229,'Z8 TARGET ENH'!$FH$7:$FJ$38,2,FALSE))</f>
        <v/>
      </c>
      <c r="V229" s="202" t="str">
        <f>IF(E229="","",VLOOKUP(H229,'Z8 TARGET ENH'!$FH$7:$FJ$38,3,FALSE))</f>
        <v/>
      </c>
      <c r="W229" s="203" t="str">
        <f t="shared" si="2"/>
        <v/>
      </c>
      <c r="X229" s="204"/>
      <c r="Y229" s="72"/>
      <c r="Z229" s="72">
        <f t="shared" si="3"/>
        <v>0</v>
      </c>
      <c r="AA229" s="72"/>
      <c r="AB229" s="72"/>
      <c r="AC229" s="72"/>
      <c r="AD229" s="72"/>
      <c r="AE229" s="72"/>
      <c r="AF229" s="72"/>
      <c r="AG229" s="72"/>
      <c r="AH229" s="72"/>
      <c r="AI229" s="72"/>
      <c r="AJ229" s="72"/>
      <c r="AK229" s="72"/>
      <c r="AL229" s="72"/>
      <c r="AM229" s="72"/>
      <c r="AN229" s="72"/>
      <c r="AO229" s="72"/>
      <c r="AP229" s="72"/>
      <c r="AQ229" s="72"/>
      <c r="AR229" s="72"/>
      <c r="AS229" s="72"/>
      <c r="AT229" s="72"/>
    </row>
    <row r="230" spans="1:46" ht="30" customHeight="1" x14ac:dyDescent="0.2">
      <c r="A230" s="72"/>
      <c r="B230" s="72"/>
      <c r="C230" s="72"/>
      <c r="D230" s="194">
        <f>'A1 Baseline - Terrestrial'!D231</f>
        <v>224</v>
      </c>
      <c r="E230" s="85" t="str">
        <f>IF(OR('B1 Baseline - FW'!E231="",'B1 Baseline - FW'!O231=0), "",'B1 Baseline - FW'!E231)</f>
        <v/>
      </c>
      <c r="F230" s="195" t="str">
        <f>IF(E230="","",'B1 Baseline - FW'!H231)</f>
        <v/>
      </c>
      <c r="G230" s="196" t="str">
        <f>IF(E230="","",'B1 Baseline - FW'!J231)</f>
        <v/>
      </c>
      <c r="H230" s="197"/>
      <c r="I230" s="205"/>
      <c r="J230" s="199" t="str">
        <f>IF(E230="","",IF(AND(E230=H230,G230&gt;=P230),"Error - No Enhancement",IF(AND(E230=H230,G230&lt;P230),"Acceptable",IF(F230&gt;N230,"Trading Down - Unacceptable Change",IF(F230=N230,"Error - No Enhancement",'B1 Baseline - FW'!G231&amp;" - "&amp;IFERROR(VLOOKUP(H230,'Z1 HAB CLASS'!$D$4:$E$45,2,FALSE),""))))))</f>
        <v/>
      </c>
      <c r="K230" s="99" t="str">
        <f>IF(E230="","",IF(AND(E230=H230, G230&gt;=P230), "Error - No Enhancement", IF(AND(E230=H230,G230&lt;P230), 'B1 Baseline - FW'!I231&amp;" - "&amp;'B3 Enhancement - FW'!O230, IF(F230&gt;N230, "Trading Down - Unacceptable Change", IF(AND(F230=N230, G230=P230), "Error - No Enhancement", IF(AND(F230=N230, G230&gt;P230), "Error - Cannot reduce condition", IF(AND(E230&lt;&gt;H230,F230&lt;N230),"Lower Distinctiveness Habitat"&amp;" - "&amp;O230, 'B1 Baseline - FW'!I231&amp;" - "&amp;'B3 Enhancement - FW'!O230)))))))</f>
        <v/>
      </c>
      <c r="L230" s="200" t="str">
        <f>IF(E230="","",'B1 Baseline - FW'!O231)</f>
        <v/>
      </c>
      <c r="M230" s="195" t="str">
        <f>IFERROR(VLOOKUP(H230,'Z1 HAB CLASS'!$D$4:$E$45,2,FALSE)," ")</f>
        <v xml:space="preserve"> </v>
      </c>
      <c r="N230" s="105" t="str">
        <f>IFERROR(VLOOKUP(M230,'Z1 HAB CLASS'!$L$3:$N$9,2,FALSE)," ")</f>
        <v xml:space="preserve"> </v>
      </c>
      <c r="O230" s="201"/>
      <c r="P230" s="196" t="str">
        <f>IFERROR(VLOOKUP(O230,'Z3 CONDITION VALUE'!$A$3:$B$5,2,FALSE)," ")</f>
        <v xml:space="preserve"> </v>
      </c>
      <c r="Q230" s="202" t="str">
        <f>IF(OR('B1 Baseline - FW'!E231="", 'B1 Baseline - FW'!O231=0),"",'B1 Baseline - FW'!I231&amp;"")</f>
        <v/>
      </c>
      <c r="R230" s="105" t="e">
        <f t="shared" ca="1" si="0"/>
        <v>#NAME?</v>
      </c>
      <c r="S230" s="99" t="e">
        <f t="shared" ca="1" si="1"/>
        <v>#NAME?</v>
      </c>
      <c r="T230" s="199" t="e">
        <f t="array" aca="1" ref="T230" ca="1">IF(OR(R230="",S230=""),"",INDEX('Z8 TARGET ENH'!$F$6:$EO$145,_xludf.XMATCH(R230,'Z8 TARGET ENH'!$B$6:$B$145),_xludf.XMATCH(S230,'Z8 TARGET ENH'!$F$2:$EO$2)))</f>
        <v>#NAME?</v>
      </c>
      <c r="U230" s="99" t="str">
        <f>IF(E230="","",VLOOKUP(H230,'Z8 TARGET ENH'!$FH$7:$FJ$38,2,FALSE))</f>
        <v/>
      </c>
      <c r="V230" s="202" t="str">
        <f>IF(E230="","",VLOOKUP(H230,'Z8 TARGET ENH'!$FH$7:$FJ$38,3,FALSE))</f>
        <v/>
      </c>
      <c r="W230" s="203" t="str">
        <f t="shared" si="2"/>
        <v/>
      </c>
      <c r="X230" s="204"/>
      <c r="Y230" s="72"/>
      <c r="Z230" s="72">
        <f t="shared" si="3"/>
        <v>0</v>
      </c>
      <c r="AA230" s="72"/>
      <c r="AB230" s="72"/>
      <c r="AC230" s="72"/>
      <c r="AD230" s="72"/>
      <c r="AE230" s="72"/>
      <c r="AF230" s="72"/>
      <c r="AG230" s="72"/>
      <c r="AH230" s="72"/>
      <c r="AI230" s="72"/>
      <c r="AJ230" s="72"/>
      <c r="AK230" s="72"/>
      <c r="AL230" s="72"/>
      <c r="AM230" s="72"/>
      <c r="AN230" s="72"/>
      <c r="AO230" s="72"/>
      <c r="AP230" s="72"/>
      <c r="AQ230" s="72"/>
      <c r="AR230" s="72"/>
      <c r="AS230" s="72"/>
      <c r="AT230" s="72"/>
    </row>
    <row r="231" spans="1:46" ht="30" customHeight="1" x14ac:dyDescent="0.2">
      <c r="A231" s="72"/>
      <c r="B231" s="72"/>
      <c r="C231" s="72"/>
      <c r="D231" s="194">
        <f>'A1 Baseline - Terrestrial'!D232</f>
        <v>225</v>
      </c>
      <c r="E231" s="85" t="str">
        <f>IF(OR('B1 Baseline - FW'!E232="",'B1 Baseline - FW'!O232=0), "",'B1 Baseline - FW'!E232)</f>
        <v/>
      </c>
      <c r="F231" s="195" t="str">
        <f>IF(E231="","",'B1 Baseline - FW'!H232)</f>
        <v/>
      </c>
      <c r="G231" s="196" t="str">
        <f>IF(E231="","",'B1 Baseline - FW'!J232)</f>
        <v/>
      </c>
      <c r="H231" s="197"/>
      <c r="I231" s="205"/>
      <c r="J231" s="199" t="str">
        <f>IF(E231="","",IF(AND(E231=H231,G231&gt;=P231),"Error - No Enhancement",IF(AND(E231=H231,G231&lt;P231),"Acceptable",IF(F231&gt;N231,"Trading Down - Unacceptable Change",IF(F231=N231,"Error - No Enhancement",'B1 Baseline - FW'!G232&amp;" - "&amp;IFERROR(VLOOKUP(H231,'Z1 HAB CLASS'!$D$4:$E$45,2,FALSE),""))))))</f>
        <v/>
      </c>
      <c r="K231" s="99" t="str">
        <f>IF(E231="","",IF(AND(E231=H231, G231&gt;=P231), "Error - No Enhancement", IF(AND(E231=H231,G231&lt;P231), 'B1 Baseline - FW'!I232&amp;" - "&amp;'B3 Enhancement - FW'!O231, IF(F231&gt;N231, "Trading Down - Unacceptable Change", IF(AND(F231=N231, G231=P231), "Error - No Enhancement", IF(AND(F231=N231, G231&gt;P231), "Error - Cannot reduce condition", IF(AND(E231&lt;&gt;H231,F231&lt;N231),"Lower Distinctiveness Habitat"&amp;" - "&amp;O231, 'B1 Baseline - FW'!I232&amp;" - "&amp;'B3 Enhancement - FW'!O231)))))))</f>
        <v/>
      </c>
      <c r="L231" s="200" t="str">
        <f>IF(E231="","",'B1 Baseline - FW'!O232)</f>
        <v/>
      </c>
      <c r="M231" s="195" t="str">
        <f>IFERROR(VLOOKUP(H231,'Z1 HAB CLASS'!$D$4:$E$45,2,FALSE)," ")</f>
        <v xml:space="preserve"> </v>
      </c>
      <c r="N231" s="105" t="str">
        <f>IFERROR(VLOOKUP(M231,'Z1 HAB CLASS'!$L$3:$N$9,2,FALSE)," ")</f>
        <v xml:space="preserve"> </v>
      </c>
      <c r="O231" s="201"/>
      <c r="P231" s="196" t="str">
        <f>IFERROR(VLOOKUP(O231,'Z3 CONDITION VALUE'!$A$3:$B$5,2,FALSE)," ")</f>
        <v xml:space="preserve"> </v>
      </c>
      <c r="Q231" s="202" t="str">
        <f>IF(OR('B1 Baseline - FW'!E232="", 'B1 Baseline - FW'!O232=0),"",'B1 Baseline - FW'!I232&amp;"")</f>
        <v/>
      </c>
      <c r="R231" s="105" t="e">
        <f t="shared" ca="1" si="0"/>
        <v>#NAME?</v>
      </c>
      <c r="S231" s="99" t="e">
        <f t="shared" ca="1" si="1"/>
        <v>#NAME?</v>
      </c>
      <c r="T231" s="199" t="e">
        <f t="array" aca="1" ref="T231" ca="1">IF(OR(R231="",S231=""),"",INDEX('Z8 TARGET ENH'!$F$6:$EO$145,_xludf.XMATCH(R231,'Z8 TARGET ENH'!$B$6:$B$145),_xludf.XMATCH(S231,'Z8 TARGET ENH'!$F$2:$EO$2)))</f>
        <v>#NAME?</v>
      </c>
      <c r="U231" s="99" t="str">
        <f>IF(E231="","",VLOOKUP(H231,'Z8 TARGET ENH'!$FH$7:$FJ$38,2,FALSE))</f>
        <v/>
      </c>
      <c r="V231" s="202" t="str">
        <f>IF(E231="","",VLOOKUP(H231,'Z8 TARGET ENH'!$FH$7:$FJ$38,3,FALSE))</f>
        <v/>
      </c>
      <c r="W231" s="203" t="str">
        <f t="shared" si="2"/>
        <v/>
      </c>
      <c r="X231" s="204"/>
      <c r="Y231" s="72"/>
      <c r="Z231" s="72">
        <f t="shared" si="3"/>
        <v>0</v>
      </c>
      <c r="AA231" s="72"/>
      <c r="AB231" s="72"/>
      <c r="AC231" s="72"/>
      <c r="AD231" s="72"/>
      <c r="AE231" s="72"/>
      <c r="AF231" s="72"/>
      <c r="AG231" s="72"/>
      <c r="AH231" s="72"/>
      <c r="AI231" s="72"/>
      <c r="AJ231" s="72"/>
      <c r="AK231" s="72"/>
      <c r="AL231" s="72"/>
      <c r="AM231" s="72"/>
      <c r="AN231" s="72"/>
      <c r="AO231" s="72"/>
      <c r="AP231" s="72"/>
      <c r="AQ231" s="72"/>
      <c r="AR231" s="72"/>
      <c r="AS231" s="72"/>
      <c r="AT231" s="72"/>
    </row>
    <row r="232" spans="1:46" ht="30" customHeight="1" x14ac:dyDescent="0.2">
      <c r="A232" s="72"/>
      <c r="B232" s="72"/>
      <c r="C232" s="72"/>
      <c r="D232" s="194">
        <f>'A1 Baseline - Terrestrial'!D233</f>
        <v>226</v>
      </c>
      <c r="E232" s="85" t="str">
        <f>IF(OR('B1 Baseline - FW'!E233="",'B1 Baseline - FW'!O233=0), "",'B1 Baseline - FW'!E233)</f>
        <v/>
      </c>
      <c r="F232" s="195" t="str">
        <f>IF(E232="","",'B1 Baseline - FW'!H233)</f>
        <v/>
      </c>
      <c r="G232" s="196" t="str">
        <f>IF(E232="","",'B1 Baseline - FW'!J233)</f>
        <v/>
      </c>
      <c r="H232" s="197"/>
      <c r="I232" s="205"/>
      <c r="J232" s="199" t="str">
        <f>IF(E232="","",IF(AND(E232=H232,G232&gt;=P232),"Error - No Enhancement",IF(AND(E232=H232,G232&lt;P232),"Acceptable",IF(F232&gt;N232,"Trading Down - Unacceptable Change",IF(F232=N232,"Error - No Enhancement",'B1 Baseline - FW'!G233&amp;" - "&amp;IFERROR(VLOOKUP(H232,'Z1 HAB CLASS'!$D$4:$E$45,2,FALSE),""))))))</f>
        <v/>
      </c>
      <c r="K232" s="99" t="str">
        <f>IF(E232="","",IF(AND(E232=H232, G232&gt;=P232), "Error - No Enhancement", IF(AND(E232=H232,G232&lt;P232), 'B1 Baseline - FW'!I233&amp;" - "&amp;'B3 Enhancement - FW'!O232, IF(F232&gt;N232, "Trading Down - Unacceptable Change", IF(AND(F232=N232, G232=P232), "Error - No Enhancement", IF(AND(F232=N232, G232&gt;P232), "Error - Cannot reduce condition", IF(AND(E232&lt;&gt;H232,F232&lt;N232),"Lower Distinctiveness Habitat"&amp;" - "&amp;O232, 'B1 Baseline - FW'!I233&amp;" - "&amp;'B3 Enhancement - FW'!O232)))))))</f>
        <v/>
      </c>
      <c r="L232" s="200" t="str">
        <f>IF(E232="","",'B1 Baseline - FW'!O233)</f>
        <v/>
      </c>
      <c r="M232" s="195" t="str">
        <f>IFERROR(VLOOKUP(H232,'Z1 HAB CLASS'!$D$4:$E$45,2,FALSE)," ")</f>
        <v xml:space="preserve"> </v>
      </c>
      <c r="N232" s="105" t="str">
        <f>IFERROR(VLOOKUP(M232,'Z1 HAB CLASS'!$L$3:$N$9,2,FALSE)," ")</f>
        <v xml:space="preserve"> </v>
      </c>
      <c r="O232" s="201"/>
      <c r="P232" s="196" t="str">
        <f>IFERROR(VLOOKUP(O232,'Z3 CONDITION VALUE'!$A$3:$B$5,2,FALSE)," ")</f>
        <v xml:space="preserve"> </v>
      </c>
      <c r="Q232" s="202" t="str">
        <f>IF(OR('B1 Baseline - FW'!E233="", 'B1 Baseline - FW'!O233=0),"",'B1 Baseline - FW'!I233&amp;"")</f>
        <v/>
      </c>
      <c r="R232" s="105" t="e">
        <f t="shared" ca="1" si="0"/>
        <v>#NAME?</v>
      </c>
      <c r="S232" s="99" t="e">
        <f t="shared" ca="1" si="1"/>
        <v>#NAME?</v>
      </c>
      <c r="T232" s="199" t="e">
        <f t="array" aca="1" ref="T232" ca="1">IF(OR(R232="",S232=""),"",INDEX('Z8 TARGET ENH'!$F$6:$EO$145,_xludf.XMATCH(R232,'Z8 TARGET ENH'!$B$6:$B$145),_xludf.XMATCH(S232,'Z8 TARGET ENH'!$F$2:$EO$2)))</f>
        <v>#NAME?</v>
      </c>
      <c r="U232" s="99" t="str">
        <f>IF(E232="","",VLOOKUP(H232,'Z8 TARGET ENH'!$FH$7:$FJ$38,2,FALSE))</f>
        <v/>
      </c>
      <c r="V232" s="202" t="str">
        <f>IF(E232="","",VLOOKUP(H232,'Z8 TARGET ENH'!$FH$7:$FJ$38,3,FALSE))</f>
        <v/>
      </c>
      <c r="W232" s="203" t="str">
        <f t="shared" si="2"/>
        <v/>
      </c>
      <c r="X232" s="204"/>
      <c r="Y232" s="72"/>
      <c r="Z232" s="72">
        <f t="shared" si="3"/>
        <v>0</v>
      </c>
      <c r="AA232" s="72"/>
      <c r="AB232" s="72"/>
      <c r="AC232" s="72"/>
      <c r="AD232" s="72"/>
      <c r="AE232" s="72"/>
      <c r="AF232" s="72"/>
      <c r="AG232" s="72"/>
      <c r="AH232" s="72"/>
      <c r="AI232" s="72"/>
      <c r="AJ232" s="72"/>
      <c r="AK232" s="72"/>
      <c r="AL232" s="72"/>
      <c r="AM232" s="72"/>
      <c r="AN232" s="72"/>
      <c r="AO232" s="72"/>
      <c r="AP232" s="72"/>
      <c r="AQ232" s="72"/>
      <c r="AR232" s="72"/>
      <c r="AS232" s="72"/>
      <c r="AT232" s="72"/>
    </row>
    <row r="233" spans="1:46" ht="30" customHeight="1" x14ac:dyDescent="0.2">
      <c r="A233" s="72"/>
      <c r="B233" s="72"/>
      <c r="C233" s="72"/>
      <c r="D233" s="194">
        <f>'A1 Baseline - Terrestrial'!D234</f>
        <v>227</v>
      </c>
      <c r="E233" s="85" t="str">
        <f>IF(OR('B1 Baseline - FW'!E234="",'B1 Baseline - FW'!O234=0), "",'B1 Baseline - FW'!E234)</f>
        <v/>
      </c>
      <c r="F233" s="195" t="str">
        <f>IF(E233="","",'B1 Baseline - FW'!H234)</f>
        <v/>
      </c>
      <c r="G233" s="196" t="str">
        <f>IF(E233="","",'B1 Baseline - FW'!J234)</f>
        <v/>
      </c>
      <c r="H233" s="197"/>
      <c r="I233" s="205"/>
      <c r="J233" s="199" t="str">
        <f>IF(E233="","",IF(AND(E233=H233,G233&gt;=P233),"Error - No Enhancement",IF(AND(E233=H233,G233&lt;P233),"Acceptable",IF(F233&gt;N233,"Trading Down - Unacceptable Change",IF(F233=N233,"Error - No Enhancement",'B1 Baseline - FW'!G234&amp;" - "&amp;IFERROR(VLOOKUP(H233,'Z1 HAB CLASS'!$D$4:$E$45,2,FALSE),""))))))</f>
        <v/>
      </c>
      <c r="K233" s="99" t="str">
        <f>IF(E233="","",IF(AND(E233=H233, G233&gt;=P233), "Error - No Enhancement", IF(AND(E233=H233,G233&lt;P233), 'B1 Baseline - FW'!I234&amp;" - "&amp;'B3 Enhancement - FW'!O233, IF(F233&gt;N233, "Trading Down - Unacceptable Change", IF(AND(F233=N233, G233=P233), "Error - No Enhancement", IF(AND(F233=N233, G233&gt;P233), "Error - Cannot reduce condition", IF(AND(E233&lt;&gt;H233,F233&lt;N233),"Lower Distinctiveness Habitat"&amp;" - "&amp;O233, 'B1 Baseline - FW'!I234&amp;" - "&amp;'B3 Enhancement - FW'!O233)))))))</f>
        <v/>
      </c>
      <c r="L233" s="200" t="str">
        <f>IF(E233="","",'B1 Baseline - FW'!O234)</f>
        <v/>
      </c>
      <c r="M233" s="195" t="str">
        <f>IFERROR(VLOOKUP(H233,'Z1 HAB CLASS'!$D$4:$E$45,2,FALSE)," ")</f>
        <v xml:space="preserve"> </v>
      </c>
      <c r="N233" s="105" t="str">
        <f>IFERROR(VLOOKUP(M233,'Z1 HAB CLASS'!$L$3:$N$9,2,FALSE)," ")</f>
        <v xml:space="preserve"> </v>
      </c>
      <c r="O233" s="201"/>
      <c r="P233" s="196" t="str">
        <f>IFERROR(VLOOKUP(O233,'Z3 CONDITION VALUE'!$A$3:$B$5,2,FALSE)," ")</f>
        <v xml:space="preserve"> </v>
      </c>
      <c r="Q233" s="202" t="str">
        <f>IF(OR('B1 Baseline - FW'!E234="", 'B1 Baseline - FW'!O234=0),"",'B1 Baseline - FW'!I234&amp;"")</f>
        <v/>
      </c>
      <c r="R233" s="105" t="e">
        <f t="shared" ca="1" si="0"/>
        <v>#NAME?</v>
      </c>
      <c r="S233" s="99" t="e">
        <f t="shared" ca="1" si="1"/>
        <v>#NAME?</v>
      </c>
      <c r="T233" s="199" t="e">
        <f t="array" aca="1" ref="T233" ca="1">IF(OR(R233="",S233=""),"",INDEX('Z8 TARGET ENH'!$F$6:$EO$145,_xludf.XMATCH(R233,'Z8 TARGET ENH'!$B$6:$B$145),_xludf.XMATCH(S233,'Z8 TARGET ENH'!$F$2:$EO$2)))</f>
        <v>#NAME?</v>
      </c>
      <c r="U233" s="99" t="str">
        <f>IF(E233="","",VLOOKUP(H233,'Z8 TARGET ENH'!$FH$7:$FJ$38,2,FALSE))</f>
        <v/>
      </c>
      <c r="V233" s="202" t="str">
        <f>IF(E233="","",VLOOKUP(H233,'Z8 TARGET ENH'!$FH$7:$FJ$38,3,FALSE))</f>
        <v/>
      </c>
      <c r="W233" s="203" t="str">
        <f t="shared" si="2"/>
        <v/>
      </c>
      <c r="X233" s="204"/>
      <c r="Y233" s="72"/>
      <c r="Z233" s="72">
        <f t="shared" si="3"/>
        <v>0</v>
      </c>
      <c r="AA233" s="72"/>
      <c r="AB233" s="72"/>
      <c r="AC233" s="72"/>
      <c r="AD233" s="72"/>
      <c r="AE233" s="72"/>
      <c r="AF233" s="72"/>
      <c r="AG233" s="72"/>
      <c r="AH233" s="72"/>
      <c r="AI233" s="72"/>
      <c r="AJ233" s="72"/>
      <c r="AK233" s="72"/>
      <c r="AL233" s="72"/>
      <c r="AM233" s="72"/>
      <c r="AN233" s="72"/>
      <c r="AO233" s="72"/>
      <c r="AP233" s="72"/>
      <c r="AQ233" s="72"/>
      <c r="AR233" s="72"/>
      <c r="AS233" s="72"/>
      <c r="AT233" s="72"/>
    </row>
    <row r="234" spans="1:46" ht="30" customHeight="1" x14ac:dyDescent="0.2">
      <c r="A234" s="72"/>
      <c r="B234" s="72"/>
      <c r="C234" s="72"/>
      <c r="D234" s="194">
        <f>'A1 Baseline - Terrestrial'!D235</f>
        <v>228</v>
      </c>
      <c r="E234" s="85" t="str">
        <f>IF(OR('B1 Baseline - FW'!E235="",'B1 Baseline - FW'!O235=0), "",'B1 Baseline - FW'!E235)</f>
        <v/>
      </c>
      <c r="F234" s="195" t="str">
        <f>IF(E234="","",'B1 Baseline - FW'!H235)</f>
        <v/>
      </c>
      <c r="G234" s="196" t="str">
        <f>IF(E234="","",'B1 Baseline - FW'!J235)</f>
        <v/>
      </c>
      <c r="H234" s="197"/>
      <c r="I234" s="205"/>
      <c r="J234" s="199" t="str">
        <f>IF(E234="","",IF(AND(E234=H234,G234&gt;=P234),"Error - No Enhancement",IF(AND(E234=H234,G234&lt;P234),"Acceptable",IF(F234&gt;N234,"Trading Down - Unacceptable Change",IF(F234=N234,"Error - No Enhancement",'B1 Baseline - FW'!G235&amp;" - "&amp;IFERROR(VLOOKUP(H234,'Z1 HAB CLASS'!$D$4:$E$45,2,FALSE),""))))))</f>
        <v/>
      </c>
      <c r="K234" s="99" t="str">
        <f>IF(E234="","",IF(AND(E234=H234, G234&gt;=P234), "Error - No Enhancement", IF(AND(E234=H234,G234&lt;P234), 'B1 Baseline - FW'!I235&amp;" - "&amp;'B3 Enhancement - FW'!O234, IF(F234&gt;N234, "Trading Down - Unacceptable Change", IF(AND(F234=N234, G234=P234), "Error - No Enhancement", IF(AND(F234=N234, G234&gt;P234), "Error - Cannot reduce condition", IF(AND(E234&lt;&gt;H234,F234&lt;N234),"Lower Distinctiveness Habitat"&amp;" - "&amp;O234, 'B1 Baseline - FW'!I235&amp;" - "&amp;'B3 Enhancement - FW'!O234)))))))</f>
        <v/>
      </c>
      <c r="L234" s="200" t="str">
        <f>IF(E234="","",'B1 Baseline - FW'!O235)</f>
        <v/>
      </c>
      <c r="M234" s="195" t="str">
        <f>IFERROR(VLOOKUP(H234,'Z1 HAB CLASS'!$D$4:$E$45,2,FALSE)," ")</f>
        <v xml:space="preserve"> </v>
      </c>
      <c r="N234" s="105" t="str">
        <f>IFERROR(VLOOKUP(M234,'Z1 HAB CLASS'!$L$3:$N$9,2,FALSE)," ")</f>
        <v xml:space="preserve"> </v>
      </c>
      <c r="O234" s="201"/>
      <c r="P234" s="196" t="str">
        <f>IFERROR(VLOOKUP(O234,'Z3 CONDITION VALUE'!$A$3:$B$5,2,FALSE)," ")</f>
        <v xml:space="preserve"> </v>
      </c>
      <c r="Q234" s="202" t="str">
        <f>IF(OR('B1 Baseline - FW'!E235="", 'B1 Baseline - FW'!O235=0),"",'B1 Baseline - FW'!I235&amp;"")</f>
        <v/>
      </c>
      <c r="R234" s="105" t="e">
        <f t="shared" ca="1" si="0"/>
        <v>#NAME?</v>
      </c>
      <c r="S234" s="99" t="e">
        <f t="shared" ca="1" si="1"/>
        <v>#NAME?</v>
      </c>
      <c r="T234" s="199" t="e">
        <f t="array" aca="1" ref="T234" ca="1">IF(OR(R234="",S234=""),"",INDEX('Z8 TARGET ENH'!$F$6:$EO$145,_xludf.XMATCH(R234,'Z8 TARGET ENH'!$B$6:$B$145),_xludf.XMATCH(S234,'Z8 TARGET ENH'!$F$2:$EO$2)))</f>
        <v>#NAME?</v>
      </c>
      <c r="U234" s="99" t="str">
        <f>IF(E234="","",VLOOKUP(H234,'Z8 TARGET ENH'!$FH$7:$FJ$38,2,FALSE))</f>
        <v/>
      </c>
      <c r="V234" s="202" t="str">
        <f>IF(E234="","",VLOOKUP(H234,'Z8 TARGET ENH'!$FH$7:$FJ$38,3,FALSE))</f>
        <v/>
      </c>
      <c r="W234" s="203" t="str">
        <f t="shared" si="2"/>
        <v/>
      </c>
      <c r="X234" s="204"/>
      <c r="Y234" s="72"/>
      <c r="Z234" s="72">
        <f t="shared" si="3"/>
        <v>0</v>
      </c>
      <c r="AA234" s="72"/>
      <c r="AB234" s="72"/>
      <c r="AC234" s="72"/>
      <c r="AD234" s="72"/>
      <c r="AE234" s="72"/>
      <c r="AF234" s="72"/>
      <c r="AG234" s="72"/>
      <c r="AH234" s="72"/>
      <c r="AI234" s="72"/>
      <c r="AJ234" s="72"/>
      <c r="AK234" s="72"/>
      <c r="AL234" s="72"/>
      <c r="AM234" s="72"/>
      <c r="AN234" s="72"/>
      <c r="AO234" s="72"/>
      <c r="AP234" s="72"/>
      <c r="AQ234" s="72"/>
      <c r="AR234" s="72"/>
      <c r="AS234" s="72"/>
      <c r="AT234" s="72"/>
    </row>
    <row r="235" spans="1:46" ht="30" customHeight="1" x14ac:dyDescent="0.2">
      <c r="A235" s="72"/>
      <c r="B235" s="72"/>
      <c r="C235" s="72"/>
      <c r="D235" s="194">
        <f>'A1 Baseline - Terrestrial'!D236</f>
        <v>229</v>
      </c>
      <c r="E235" s="85" t="str">
        <f>IF(OR('B1 Baseline - FW'!E236="",'B1 Baseline - FW'!O236=0), "",'B1 Baseline - FW'!E236)</f>
        <v/>
      </c>
      <c r="F235" s="195" t="str">
        <f>IF(E235="","",'B1 Baseline - FW'!H236)</f>
        <v/>
      </c>
      <c r="G235" s="196" t="str">
        <f>IF(E235="","",'B1 Baseline - FW'!J236)</f>
        <v/>
      </c>
      <c r="H235" s="197"/>
      <c r="I235" s="205"/>
      <c r="J235" s="199" t="str">
        <f>IF(E235="","",IF(AND(E235=H235,G235&gt;=P235),"Error - No Enhancement",IF(AND(E235=H235,G235&lt;P235),"Acceptable",IF(F235&gt;N235,"Trading Down - Unacceptable Change",IF(F235=N235,"Error - No Enhancement",'B1 Baseline - FW'!G236&amp;" - "&amp;IFERROR(VLOOKUP(H235,'Z1 HAB CLASS'!$D$4:$E$45,2,FALSE),""))))))</f>
        <v/>
      </c>
      <c r="K235" s="99" t="str">
        <f>IF(E235="","",IF(AND(E235=H235, G235&gt;=P235), "Error - No Enhancement", IF(AND(E235=H235,G235&lt;P235), 'B1 Baseline - FW'!I236&amp;" - "&amp;'B3 Enhancement - FW'!O235, IF(F235&gt;N235, "Trading Down - Unacceptable Change", IF(AND(F235=N235, G235=P235), "Error - No Enhancement", IF(AND(F235=N235, G235&gt;P235), "Error - Cannot reduce condition", IF(AND(E235&lt;&gt;H235,F235&lt;N235),"Lower Distinctiveness Habitat"&amp;" - "&amp;O235, 'B1 Baseline - FW'!I236&amp;" - "&amp;'B3 Enhancement - FW'!O235)))))))</f>
        <v/>
      </c>
      <c r="L235" s="200" t="str">
        <f>IF(E235="","",'B1 Baseline - FW'!O236)</f>
        <v/>
      </c>
      <c r="M235" s="195" t="str">
        <f>IFERROR(VLOOKUP(H235,'Z1 HAB CLASS'!$D$4:$E$45,2,FALSE)," ")</f>
        <v xml:space="preserve"> </v>
      </c>
      <c r="N235" s="105" t="str">
        <f>IFERROR(VLOOKUP(M235,'Z1 HAB CLASS'!$L$3:$N$9,2,FALSE)," ")</f>
        <v xml:space="preserve"> </v>
      </c>
      <c r="O235" s="201"/>
      <c r="P235" s="196" t="str">
        <f>IFERROR(VLOOKUP(O235,'Z3 CONDITION VALUE'!$A$3:$B$5,2,FALSE)," ")</f>
        <v xml:space="preserve"> </v>
      </c>
      <c r="Q235" s="202" t="str">
        <f>IF(OR('B1 Baseline - FW'!E236="", 'B1 Baseline - FW'!O236=0),"",'B1 Baseline - FW'!I236&amp;"")</f>
        <v/>
      </c>
      <c r="R235" s="105" t="e">
        <f t="shared" ca="1" si="0"/>
        <v>#NAME?</v>
      </c>
      <c r="S235" s="99" t="e">
        <f t="shared" ca="1" si="1"/>
        <v>#NAME?</v>
      </c>
      <c r="T235" s="199" t="e">
        <f t="array" aca="1" ref="T235" ca="1">IF(OR(R235="",S235=""),"",INDEX('Z8 TARGET ENH'!$F$6:$EO$145,_xludf.XMATCH(R235,'Z8 TARGET ENH'!$B$6:$B$145),_xludf.XMATCH(S235,'Z8 TARGET ENH'!$F$2:$EO$2)))</f>
        <v>#NAME?</v>
      </c>
      <c r="U235" s="99" t="str">
        <f>IF(E235="","",VLOOKUP(H235,'Z8 TARGET ENH'!$FH$7:$FJ$38,2,FALSE))</f>
        <v/>
      </c>
      <c r="V235" s="202" t="str">
        <f>IF(E235="","",VLOOKUP(H235,'Z8 TARGET ENH'!$FH$7:$FJ$38,3,FALSE))</f>
        <v/>
      </c>
      <c r="W235" s="203" t="str">
        <f t="shared" si="2"/>
        <v/>
      </c>
      <c r="X235" s="204"/>
      <c r="Y235" s="72"/>
      <c r="Z235" s="72">
        <f t="shared" si="3"/>
        <v>0</v>
      </c>
      <c r="AA235" s="72"/>
      <c r="AB235" s="72"/>
      <c r="AC235" s="72"/>
      <c r="AD235" s="72"/>
      <c r="AE235" s="72"/>
      <c r="AF235" s="72"/>
      <c r="AG235" s="72"/>
      <c r="AH235" s="72"/>
      <c r="AI235" s="72"/>
      <c r="AJ235" s="72"/>
      <c r="AK235" s="72"/>
      <c r="AL235" s="72"/>
      <c r="AM235" s="72"/>
      <c r="AN235" s="72"/>
      <c r="AO235" s="72"/>
      <c r="AP235" s="72"/>
      <c r="AQ235" s="72"/>
      <c r="AR235" s="72"/>
      <c r="AS235" s="72"/>
      <c r="AT235" s="72"/>
    </row>
    <row r="236" spans="1:46" ht="30" customHeight="1" x14ac:dyDescent="0.2">
      <c r="A236" s="72"/>
      <c r="B236" s="72"/>
      <c r="C236" s="72"/>
      <c r="D236" s="194">
        <f>'A1 Baseline - Terrestrial'!D237</f>
        <v>230</v>
      </c>
      <c r="E236" s="85" t="str">
        <f>IF(OR('B1 Baseline - FW'!E237="",'B1 Baseline - FW'!O237=0), "",'B1 Baseline - FW'!E237)</f>
        <v/>
      </c>
      <c r="F236" s="195" t="str">
        <f>IF(E236="","",'B1 Baseline - FW'!H237)</f>
        <v/>
      </c>
      <c r="G236" s="196" t="str">
        <f>IF(E236="","",'B1 Baseline - FW'!J237)</f>
        <v/>
      </c>
      <c r="H236" s="197"/>
      <c r="I236" s="205"/>
      <c r="J236" s="199" t="str">
        <f>IF(E236="","",IF(AND(E236=H236,G236&gt;=P236),"Error - No Enhancement",IF(AND(E236=H236,G236&lt;P236),"Acceptable",IF(F236&gt;N236,"Trading Down - Unacceptable Change",IF(F236=N236,"Error - No Enhancement",'B1 Baseline - FW'!G237&amp;" - "&amp;IFERROR(VLOOKUP(H236,'Z1 HAB CLASS'!$D$4:$E$45,2,FALSE),""))))))</f>
        <v/>
      </c>
      <c r="K236" s="99" t="str">
        <f>IF(E236="","",IF(AND(E236=H236, G236&gt;=P236), "Error - No Enhancement", IF(AND(E236=H236,G236&lt;P236), 'B1 Baseline - FW'!I237&amp;" - "&amp;'B3 Enhancement - FW'!O236, IF(F236&gt;N236, "Trading Down - Unacceptable Change", IF(AND(F236=N236, G236=P236), "Error - No Enhancement", IF(AND(F236=N236, G236&gt;P236), "Error - Cannot reduce condition", IF(AND(E236&lt;&gt;H236,F236&lt;N236),"Lower Distinctiveness Habitat"&amp;" - "&amp;O236, 'B1 Baseline - FW'!I237&amp;" - "&amp;'B3 Enhancement - FW'!O236)))))))</f>
        <v/>
      </c>
      <c r="L236" s="200" t="str">
        <f>IF(E236="","",'B1 Baseline - FW'!O237)</f>
        <v/>
      </c>
      <c r="M236" s="195" t="str">
        <f>IFERROR(VLOOKUP(H236,'Z1 HAB CLASS'!$D$4:$E$45,2,FALSE)," ")</f>
        <v xml:space="preserve"> </v>
      </c>
      <c r="N236" s="105" t="str">
        <f>IFERROR(VLOOKUP(M236,'Z1 HAB CLASS'!$L$3:$N$9,2,FALSE)," ")</f>
        <v xml:space="preserve"> </v>
      </c>
      <c r="O236" s="201"/>
      <c r="P236" s="196" t="str">
        <f>IFERROR(VLOOKUP(O236,'Z3 CONDITION VALUE'!$A$3:$B$5,2,FALSE)," ")</f>
        <v xml:space="preserve"> </v>
      </c>
      <c r="Q236" s="202" t="str">
        <f>IF(OR('B1 Baseline - FW'!E237="", 'B1 Baseline - FW'!O237=0),"",'B1 Baseline - FW'!I237&amp;"")</f>
        <v/>
      </c>
      <c r="R236" s="105" t="e">
        <f t="shared" ca="1" si="0"/>
        <v>#NAME?</v>
      </c>
      <c r="S236" s="99" t="e">
        <f t="shared" ca="1" si="1"/>
        <v>#NAME?</v>
      </c>
      <c r="T236" s="199" t="e">
        <f t="array" aca="1" ref="T236" ca="1">IF(OR(R236="",S236=""),"",INDEX('Z8 TARGET ENH'!$F$6:$EO$145,_xludf.XMATCH(R236,'Z8 TARGET ENH'!$B$6:$B$145),_xludf.XMATCH(S236,'Z8 TARGET ENH'!$F$2:$EO$2)))</f>
        <v>#NAME?</v>
      </c>
      <c r="U236" s="99" t="str">
        <f>IF(E236="","",VLOOKUP(H236,'Z8 TARGET ENH'!$FH$7:$FJ$38,2,FALSE))</f>
        <v/>
      </c>
      <c r="V236" s="202" t="str">
        <f>IF(E236="","",VLOOKUP(H236,'Z8 TARGET ENH'!$FH$7:$FJ$38,3,FALSE))</f>
        <v/>
      </c>
      <c r="W236" s="203" t="str">
        <f t="shared" si="2"/>
        <v/>
      </c>
      <c r="X236" s="204"/>
      <c r="Y236" s="72"/>
      <c r="Z236" s="72">
        <f t="shared" si="3"/>
        <v>0</v>
      </c>
      <c r="AA236" s="72"/>
      <c r="AB236" s="72"/>
      <c r="AC236" s="72"/>
      <c r="AD236" s="72"/>
      <c r="AE236" s="72"/>
      <c r="AF236" s="72"/>
      <c r="AG236" s="72"/>
      <c r="AH236" s="72"/>
      <c r="AI236" s="72"/>
      <c r="AJ236" s="72"/>
      <c r="AK236" s="72"/>
      <c r="AL236" s="72"/>
      <c r="AM236" s="72"/>
      <c r="AN236" s="72"/>
      <c r="AO236" s="72"/>
      <c r="AP236" s="72"/>
      <c r="AQ236" s="72"/>
      <c r="AR236" s="72"/>
      <c r="AS236" s="72"/>
      <c r="AT236" s="72"/>
    </row>
    <row r="237" spans="1:46" ht="30" customHeight="1" x14ac:dyDescent="0.2">
      <c r="A237" s="72"/>
      <c r="B237" s="72"/>
      <c r="C237" s="72"/>
      <c r="D237" s="194">
        <f>'A1 Baseline - Terrestrial'!D238</f>
        <v>231</v>
      </c>
      <c r="E237" s="85" t="str">
        <f>IF(OR('B1 Baseline - FW'!E238="",'B1 Baseline - FW'!O238=0), "",'B1 Baseline - FW'!E238)</f>
        <v/>
      </c>
      <c r="F237" s="195" t="str">
        <f>IF(E237="","",'B1 Baseline - FW'!H238)</f>
        <v/>
      </c>
      <c r="G237" s="196" t="str">
        <f>IF(E237="","",'B1 Baseline - FW'!J238)</f>
        <v/>
      </c>
      <c r="H237" s="197"/>
      <c r="I237" s="205"/>
      <c r="J237" s="199" t="str">
        <f>IF(E237="","",IF(AND(E237=H237,G237&gt;=P237),"Error - No Enhancement",IF(AND(E237=H237,G237&lt;P237),"Acceptable",IF(F237&gt;N237,"Trading Down - Unacceptable Change",IF(F237=N237,"Error - No Enhancement",'B1 Baseline - FW'!G238&amp;" - "&amp;IFERROR(VLOOKUP(H237,'Z1 HAB CLASS'!$D$4:$E$45,2,FALSE),""))))))</f>
        <v/>
      </c>
      <c r="K237" s="99" t="str">
        <f>IF(E237="","",IF(AND(E237=H237, G237&gt;=P237), "Error - No Enhancement", IF(AND(E237=H237,G237&lt;P237), 'B1 Baseline - FW'!I238&amp;" - "&amp;'B3 Enhancement - FW'!O237, IF(F237&gt;N237, "Trading Down - Unacceptable Change", IF(AND(F237=N237, G237=P237), "Error - No Enhancement", IF(AND(F237=N237, G237&gt;P237), "Error - Cannot reduce condition", IF(AND(E237&lt;&gt;H237,F237&lt;N237),"Lower Distinctiveness Habitat"&amp;" - "&amp;O237, 'B1 Baseline - FW'!I238&amp;" - "&amp;'B3 Enhancement - FW'!O237)))))))</f>
        <v/>
      </c>
      <c r="L237" s="200" t="str">
        <f>IF(E237="","",'B1 Baseline - FW'!O238)</f>
        <v/>
      </c>
      <c r="M237" s="195" t="str">
        <f>IFERROR(VLOOKUP(H237,'Z1 HAB CLASS'!$D$4:$E$45,2,FALSE)," ")</f>
        <v xml:space="preserve"> </v>
      </c>
      <c r="N237" s="105" t="str">
        <f>IFERROR(VLOOKUP(M237,'Z1 HAB CLASS'!$L$3:$N$9,2,FALSE)," ")</f>
        <v xml:space="preserve"> </v>
      </c>
      <c r="O237" s="201"/>
      <c r="P237" s="196" t="str">
        <f>IFERROR(VLOOKUP(O237,'Z3 CONDITION VALUE'!$A$3:$B$5,2,FALSE)," ")</f>
        <v xml:space="preserve"> </v>
      </c>
      <c r="Q237" s="202" t="str">
        <f>IF(OR('B1 Baseline - FW'!E238="", 'B1 Baseline - FW'!O238=0),"",'B1 Baseline - FW'!I238&amp;"")</f>
        <v/>
      </c>
      <c r="R237" s="105" t="e">
        <f t="shared" ca="1" si="0"/>
        <v>#NAME?</v>
      </c>
      <c r="S237" s="99" t="e">
        <f t="shared" ca="1" si="1"/>
        <v>#NAME?</v>
      </c>
      <c r="T237" s="199" t="e">
        <f t="array" aca="1" ref="T237" ca="1">IF(OR(R237="",S237=""),"",INDEX('Z8 TARGET ENH'!$F$6:$EO$145,_xludf.XMATCH(R237,'Z8 TARGET ENH'!$B$6:$B$145),_xludf.XMATCH(S237,'Z8 TARGET ENH'!$F$2:$EO$2)))</f>
        <v>#NAME?</v>
      </c>
      <c r="U237" s="99" t="str">
        <f>IF(E237="","",VLOOKUP(H237,'Z8 TARGET ENH'!$FH$7:$FJ$38,2,FALSE))</f>
        <v/>
      </c>
      <c r="V237" s="202" t="str">
        <f>IF(E237="","",VLOOKUP(H237,'Z8 TARGET ENH'!$FH$7:$FJ$38,3,FALSE))</f>
        <v/>
      </c>
      <c r="W237" s="203" t="str">
        <f t="shared" si="2"/>
        <v/>
      </c>
      <c r="X237" s="204"/>
      <c r="Y237" s="72"/>
      <c r="Z237" s="72">
        <f t="shared" si="3"/>
        <v>0</v>
      </c>
      <c r="AA237" s="72"/>
      <c r="AB237" s="72"/>
      <c r="AC237" s="72"/>
      <c r="AD237" s="72"/>
      <c r="AE237" s="72"/>
      <c r="AF237" s="72"/>
      <c r="AG237" s="72"/>
      <c r="AH237" s="72"/>
      <c r="AI237" s="72"/>
      <c r="AJ237" s="72"/>
      <c r="AK237" s="72"/>
      <c r="AL237" s="72"/>
      <c r="AM237" s="72"/>
      <c r="AN237" s="72"/>
      <c r="AO237" s="72"/>
      <c r="AP237" s="72"/>
      <c r="AQ237" s="72"/>
      <c r="AR237" s="72"/>
      <c r="AS237" s="72"/>
      <c r="AT237" s="72"/>
    </row>
    <row r="238" spans="1:46" ht="30" customHeight="1" x14ac:dyDescent="0.2">
      <c r="A238" s="72"/>
      <c r="B238" s="72"/>
      <c r="C238" s="72"/>
      <c r="D238" s="194">
        <f>'A1 Baseline - Terrestrial'!D239</f>
        <v>232</v>
      </c>
      <c r="E238" s="85" t="str">
        <f>IF(OR('B1 Baseline - FW'!E239="",'B1 Baseline - FW'!O239=0), "",'B1 Baseline - FW'!E239)</f>
        <v/>
      </c>
      <c r="F238" s="195" t="str">
        <f>IF(E238="","",'B1 Baseline - FW'!H239)</f>
        <v/>
      </c>
      <c r="G238" s="196" t="str">
        <f>IF(E238="","",'B1 Baseline - FW'!J239)</f>
        <v/>
      </c>
      <c r="H238" s="197"/>
      <c r="I238" s="205"/>
      <c r="J238" s="199" t="str">
        <f>IF(E238="","",IF(AND(E238=H238,G238&gt;=P238),"Error - No Enhancement",IF(AND(E238=H238,G238&lt;P238),"Acceptable",IF(F238&gt;N238,"Trading Down - Unacceptable Change",IF(F238=N238,"Error - No Enhancement",'B1 Baseline - FW'!G239&amp;" - "&amp;IFERROR(VLOOKUP(H238,'Z1 HAB CLASS'!$D$4:$E$45,2,FALSE),""))))))</f>
        <v/>
      </c>
      <c r="K238" s="99" t="str">
        <f>IF(E238="","",IF(AND(E238=H238, G238&gt;=P238), "Error - No Enhancement", IF(AND(E238=H238,G238&lt;P238), 'B1 Baseline - FW'!I239&amp;" - "&amp;'B3 Enhancement - FW'!O238, IF(F238&gt;N238, "Trading Down - Unacceptable Change", IF(AND(F238=N238, G238=P238), "Error - No Enhancement", IF(AND(F238=N238, G238&gt;P238), "Error - Cannot reduce condition", IF(AND(E238&lt;&gt;H238,F238&lt;N238),"Lower Distinctiveness Habitat"&amp;" - "&amp;O238, 'B1 Baseline - FW'!I239&amp;" - "&amp;'B3 Enhancement - FW'!O238)))))))</f>
        <v/>
      </c>
      <c r="L238" s="200" t="str">
        <f>IF(E238="","",'B1 Baseline - FW'!O239)</f>
        <v/>
      </c>
      <c r="M238" s="195" t="str">
        <f>IFERROR(VLOOKUP(H238,'Z1 HAB CLASS'!$D$4:$E$45,2,FALSE)," ")</f>
        <v xml:space="preserve"> </v>
      </c>
      <c r="N238" s="105" t="str">
        <f>IFERROR(VLOOKUP(M238,'Z1 HAB CLASS'!$L$3:$N$9,2,FALSE)," ")</f>
        <v xml:space="preserve"> </v>
      </c>
      <c r="O238" s="201"/>
      <c r="P238" s="196" t="str">
        <f>IFERROR(VLOOKUP(O238,'Z3 CONDITION VALUE'!$A$3:$B$5,2,FALSE)," ")</f>
        <v xml:space="preserve"> </v>
      </c>
      <c r="Q238" s="202" t="str">
        <f>IF(OR('B1 Baseline - FW'!E239="", 'B1 Baseline - FW'!O239=0),"",'B1 Baseline - FW'!I239&amp;"")</f>
        <v/>
      </c>
      <c r="R238" s="105" t="e">
        <f t="shared" ca="1" si="0"/>
        <v>#NAME?</v>
      </c>
      <c r="S238" s="99" t="e">
        <f t="shared" ca="1" si="1"/>
        <v>#NAME?</v>
      </c>
      <c r="T238" s="199" t="e">
        <f t="array" aca="1" ref="T238" ca="1">IF(OR(R238="",S238=""),"",INDEX('Z8 TARGET ENH'!$F$6:$EO$145,_xludf.XMATCH(R238,'Z8 TARGET ENH'!$B$6:$B$145),_xludf.XMATCH(S238,'Z8 TARGET ENH'!$F$2:$EO$2)))</f>
        <v>#NAME?</v>
      </c>
      <c r="U238" s="99" t="str">
        <f>IF(E238="","",VLOOKUP(H238,'Z8 TARGET ENH'!$FH$7:$FJ$38,2,FALSE))</f>
        <v/>
      </c>
      <c r="V238" s="202" t="str">
        <f>IF(E238="","",VLOOKUP(H238,'Z8 TARGET ENH'!$FH$7:$FJ$38,3,FALSE))</f>
        <v/>
      </c>
      <c r="W238" s="203" t="str">
        <f t="shared" si="2"/>
        <v/>
      </c>
      <c r="X238" s="204"/>
      <c r="Y238" s="72"/>
      <c r="Z238" s="72">
        <f t="shared" si="3"/>
        <v>0</v>
      </c>
      <c r="AA238" s="72"/>
      <c r="AB238" s="72"/>
      <c r="AC238" s="72"/>
      <c r="AD238" s="72"/>
      <c r="AE238" s="72"/>
      <c r="AF238" s="72"/>
      <c r="AG238" s="72"/>
      <c r="AH238" s="72"/>
      <c r="AI238" s="72"/>
      <c r="AJ238" s="72"/>
      <c r="AK238" s="72"/>
      <c r="AL238" s="72"/>
      <c r="AM238" s="72"/>
      <c r="AN238" s="72"/>
      <c r="AO238" s="72"/>
      <c r="AP238" s="72"/>
      <c r="AQ238" s="72"/>
      <c r="AR238" s="72"/>
      <c r="AS238" s="72"/>
      <c r="AT238" s="72"/>
    </row>
    <row r="239" spans="1:46" ht="30" customHeight="1" x14ac:dyDescent="0.2">
      <c r="A239" s="72"/>
      <c r="B239" s="72"/>
      <c r="C239" s="72"/>
      <c r="D239" s="194">
        <f>'A1 Baseline - Terrestrial'!D240</f>
        <v>233</v>
      </c>
      <c r="E239" s="85" t="str">
        <f>IF(OR('B1 Baseline - FW'!E240="",'B1 Baseline - FW'!O240=0), "",'B1 Baseline - FW'!E240)</f>
        <v/>
      </c>
      <c r="F239" s="195" t="str">
        <f>IF(E239="","",'B1 Baseline - FW'!H240)</f>
        <v/>
      </c>
      <c r="G239" s="196" t="str">
        <f>IF(E239="","",'B1 Baseline - FW'!J240)</f>
        <v/>
      </c>
      <c r="H239" s="197"/>
      <c r="I239" s="205"/>
      <c r="J239" s="199" t="str">
        <f>IF(E239="","",IF(AND(E239=H239,G239&gt;=P239),"Error - No Enhancement",IF(AND(E239=H239,G239&lt;P239),"Acceptable",IF(F239&gt;N239,"Trading Down - Unacceptable Change",IF(F239=N239,"Error - No Enhancement",'B1 Baseline - FW'!G240&amp;" - "&amp;IFERROR(VLOOKUP(H239,'Z1 HAB CLASS'!$D$4:$E$45,2,FALSE),""))))))</f>
        <v/>
      </c>
      <c r="K239" s="99" t="str">
        <f>IF(E239="","",IF(AND(E239=H239, G239&gt;=P239), "Error - No Enhancement", IF(AND(E239=H239,G239&lt;P239), 'B1 Baseline - FW'!I240&amp;" - "&amp;'B3 Enhancement - FW'!O239, IF(F239&gt;N239, "Trading Down - Unacceptable Change", IF(AND(F239=N239, G239=P239), "Error - No Enhancement", IF(AND(F239=N239, G239&gt;P239), "Error - Cannot reduce condition", IF(AND(E239&lt;&gt;H239,F239&lt;N239),"Lower Distinctiveness Habitat"&amp;" - "&amp;O239, 'B1 Baseline - FW'!I240&amp;" - "&amp;'B3 Enhancement - FW'!O239)))))))</f>
        <v/>
      </c>
      <c r="L239" s="200" t="str">
        <f>IF(E239="","",'B1 Baseline - FW'!O240)</f>
        <v/>
      </c>
      <c r="M239" s="195" t="str">
        <f>IFERROR(VLOOKUP(H239,'Z1 HAB CLASS'!$D$4:$E$45,2,FALSE)," ")</f>
        <v xml:space="preserve"> </v>
      </c>
      <c r="N239" s="105" t="str">
        <f>IFERROR(VLOOKUP(M239,'Z1 HAB CLASS'!$L$3:$N$9,2,FALSE)," ")</f>
        <v xml:space="preserve"> </v>
      </c>
      <c r="O239" s="201"/>
      <c r="P239" s="196" t="str">
        <f>IFERROR(VLOOKUP(O239,'Z3 CONDITION VALUE'!$A$3:$B$5,2,FALSE)," ")</f>
        <v xml:space="preserve"> </v>
      </c>
      <c r="Q239" s="202" t="str">
        <f>IF(OR('B1 Baseline - FW'!E240="", 'B1 Baseline - FW'!O240=0),"",'B1 Baseline - FW'!I240&amp;"")</f>
        <v/>
      </c>
      <c r="R239" s="105" t="e">
        <f t="shared" ca="1" si="0"/>
        <v>#NAME?</v>
      </c>
      <c r="S239" s="99" t="e">
        <f t="shared" ca="1" si="1"/>
        <v>#NAME?</v>
      </c>
      <c r="T239" s="199" t="e">
        <f t="array" aca="1" ref="T239" ca="1">IF(OR(R239="",S239=""),"",INDEX('Z8 TARGET ENH'!$F$6:$EO$145,_xludf.XMATCH(R239,'Z8 TARGET ENH'!$B$6:$B$145),_xludf.XMATCH(S239,'Z8 TARGET ENH'!$F$2:$EO$2)))</f>
        <v>#NAME?</v>
      </c>
      <c r="U239" s="99" t="str">
        <f>IF(E239="","",VLOOKUP(H239,'Z8 TARGET ENH'!$FH$7:$FJ$38,2,FALSE))</f>
        <v/>
      </c>
      <c r="V239" s="202" t="str">
        <f>IF(E239="","",VLOOKUP(H239,'Z8 TARGET ENH'!$FH$7:$FJ$38,3,FALSE))</f>
        <v/>
      </c>
      <c r="W239" s="203" t="str">
        <f t="shared" si="2"/>
        <v/>
      </c>
      <c r="X239" s="204"/>
      <c r="Y239" s="72"/>
      <c r="Z239" s="72">
        <f t="shared" si="3"/>
        <v>0</v>
      </c>
      <c r="AA239" s="72"/>
      <c r="AB239" s="72"/>
      <c r="AC239" s="72"/>
      <c r="AD239" s="72"/>
      <c r="AE239" s="72"/>
      <c r="AF239" s="72"/>
      <c r="AG239" s="72"/>
      <c r="AH239" s="72"/>
      <c r="AI239" s="72"/>
      <c r="AJ239" s="72"/>
      <c r="AK239" s="72"/>
      <c r="AL239" s="72"/>
      <c r="AM239" s="72"/>
      <c r="AN239" s="72"/>
      <c r="AO239" s="72"/>
      <c r="AP239" s="72"/>
      <c r="AQ239" s="72"/>
      <c r="AR239" s="72"/>
      <c r="AS239" s="72"/>
      <c r="AT239" s="72"/>
    </row>
    <row r="240" spans="1:46" ht="30" customHeight="1" x14ac:dyDescent="0.2">
      <c r="A240" s="72"/>
      <c r="B240" s="72"/>
      <c r="C240" s="72"/>
      <c r="D240" s="194">
        <f>'A1 Baseline - Terrestrial'!D241</f>
        <v>234</v>
      </c>
      <c r="E240" s="85" t="str">
        <f>IF(OR('B1 Baseline - FW'!E241="",'B1 Baseline - FW'!O241=0), "",'B1 Baseline - FW'!E241)</f>
        <v/>
      </c>
      <c r="F240" s="195" t="str">
        <f>IF(E240="","",'B1 Baseline - FW'!H241)</f>
        <v/>
      </c>
      <c r="G240" s="196" t="str">
        <f>IF(E240="","",'B1 Baseline - FW'!J241)</f>
        <v/>
      </c>
      <c r="H240" s="197"/>
      <c r="I240" s="205"/>
      <c r="J240" s="199" t="str">
        <f>IF(E240="","",IF(AND(E240=H240,G240&gt;=P240),"Error - No Enhancement",IF(AND(E240=H240,G240&lt;P240),"Acceptable",IF(F240&gt;N240,"Trading Down - Unacceptable Change",IF(F240=N240,"Error - No Enhancement",'B1 Baseline - FW'!G241&amp;" - "&amp;IFERROR(VLOOKUP(H240,'Z1 HAB CLASS'!$D$4:$E$45,2,FALSE),""))))))</f>
        <v/>
      </c>
      <c r="K240" s="99" t="str">
        <f>IF(E240="","",IF(AND(E240=H240, G240&gt;=P240), "Error - No Enhancement", IF(AND(E240=H240,G240&lt;P240), 'B1 Baseline - FW'!I241&amp;" - "&amp;'B3 Enhancement - FW'!O240, IF(F240&gt;N240, "Trading Down - Unacceptable Change", IF(AND(F240=N240, G240=P240), "Error - No Enhancement", IF(AND(F240=N240, G240&gt;P240), "Error - Cannot reduce condition", IF(AND(E240&lt;&gt;H240,F240&lt;N240),"Lower Distinctiveness Habitat"&amp;" - "&amp;O240, 'B1 Baseline - FW'!I241&amp;" - "&amp;'B3 Enhancement - FW'!O240)))))))</f>
        <v/>
      </c>
      <c r="L240" s="200" t="str">
        <f>IF(E240="","",'B1 Baseline - FW'!O241)</f>
        <v/>
      </c>
      <c r="M240" s="195" t="str">
        <f>IFERROR(VLOOKUP(H240,'Z1 HAB CLASS'!$D$4:$E$45,2,FALSE)," ")</f>
        <v xml:space="preserve"> </v>
      </c>
      <c r="N240" s="105" t="str">
        <f>IFERROR(VLOOKUP(M240,'Z1 HAB CLASS'!$L$3:$N$9,2,FALSE)," ")</f>
        <v xml:space="preserve"> </v>
      </c>
      <c r="O240" s="201"/>
      <c r="P240" s="196" t="str">
        <f>IFERROR(VLOOKUP(O240,'Z3 CONDITION VALUE'!$A$3:$B$5,2,FALSE)," ")</f>
        <v xml:space="preserve"> </v>
      </c>
      <c r="Q240" s="202" t="str">
        <f>IF(OR('B1 Baseline - FW'!E241="", 'B1 Baseline - FW'!O241=0),"",'B1 Baseline - FW'!I241&amp;"")</f>
        <v/>
      </c>
      <c r="R240" s="105" t="e">
        <f t="shared" ca="1" si="0"/>
        <v>#NAME?</v>
      </c>
      <c r="S240" s="99" t="e">
        <f t="shared" ca="1" si="1"/>
        <v>#NAME?</v>
      </c>
      <c r="T240" s="199" t="e">
        <f t="array" aca="1" ref="T240" ca="1">IF(OR(R240="",S240=""),"",INDEX('Z8 TARGET ENH'!$F$6:$EO$145,_xludf.XMATCH(R240,'Z8 TARGET ENH'!$B$6:$B$145),_xludf.XMATCH(S240,'Z8 TARGET ENH'!$F$2:$EO$2)))</f>
        <v>#NAME?</v>
      </c>
      <c r="U240" s="99" t="str">
        <f>IF(E240="","",VLOOKUP(H240,'Z8 TARGET ENH'!$FH$7:$FJ$38,2,FALSE))</f>
        <v/>
      </c>
      <c r="V240" s="202" t="str">
        <f>IF(E240="","",VLOOKUP(H240,'Z8 TARGET ENH'!$FH$7:$FJ$38,3,FALSE))</f>
        <v/>
      </c>
      <c r="W240" s="203" t="str">
        <f t="shared" si="2"/>
        <v/>
      </c>
      <c r="X240" s="204"/>
      <c r="Y240" s="72"/>
      <c r="Z240" s="72">
        <f t="shared" si="3"/>
        <v>0</v>
      </c>
      <c r="AA240" s="72"/>
      <c r="AB240" s="72"/>
      <c r="AC240" s="72"/>
      <c r="AD240" s="72"/>
      <c r="AE240" s="72"/>
      <c r="AF240" s="72"/>
      <c r="AG240" s="72"/>
      <c r="AH240" s="72"/>
      <c r="AI240" s="72"/>
      <c r="AJ240" s="72"/>
      <c r="AK240" s="72"/>
      <c r="AL240" s="72"/>
      <c r="AM240" s="72"/>
      <c r="AN240" s="72"/>
      <c r="AO240" s="72"/>
      <c r="AP240" s="72"/>
      <c r="AQ240" s="72"/>
      <c r="AR240" s="72"/>
      <c r="AS240" s="72"/>
      <c r="AT240" s="72"/>
    </row>
    <row r="241" spans="1:46" ht="30" customHeight="1" x14ac:dyDescent="0.2">
      <c r="A241" s="72"/>
      <c r="B241" s="72"/>
      <c r="C241" s="72"/>
      <c r="D241" s="194">
        <f>'A1 Baseline - Terrestrial'!D242</f>
        <v>235</v>
      </c>
      <c r="E241" s="85" t="str">
        <f>IF(OR('B1 Baseline - FW'!E242="",'B1 Baseline - FW'!O242=0), "",'B1 Baseline - FW'!E242)</f>
        <v/>
      </c>
      <c r="F241" s="195" t="str">
        <f>IF(E241="","",'B1 Baseline - FW'!H242)</f>
        <v/>
      </c>
      <c r="G241" s="196" t="str">
        <f>IF(E241="","",'B1 Baseline - FW'!J242)</f>
        <v/>
      </c>
      <c r="H241" s="197"/>
      <c r="I241" s="205"/>
      <c r="J241" s="199" t="str">
        <f>IF(E241="","",IF(AND(E241=H241,G241&gt;=P241),"Error - No Enhancement",IF(AND(E241=H241,G241&lt;P241),"Acceptable",IF(F241&gt;N241,"Trading Down - Unacceptable Change",IF(F241=N241,"Error - No Enhancement",'B1 Baseline - FW'!G242&amp;" - "&amp;IFERROR(VLOOKUP(H241,'Z1 HAB CLASS'!$D$4:$E$45,2,FALSE),""))))))</f>
        <v/>
      </c>
      <c r="K241" s="99" t="str">
        <f>IF(E241="","",IF(AND(E241=H241, G241&gt;=P241), "Error - No Enhancement", IF(AND(E241=H241,G241&lt;P241), 'B1 Baseline - FW'!I242&amp;" - "&amp;'B3 Enhancement - FW'!O241, IF(F241&gt;N241, "Trading Down - Unacceptable Change", IF(AND(F241=N241, G241=P241), "Error - No Enhancement", IF(AND(F241=N241, G241&gt;P241), "Error - Cannot reduce condition", IF(AND(E241&lt;&gt;H241,F241&lt;N241),"Lower Distinctiveness Habitat"&amp;" - "&amp;O241, 'B1 Baseline - FW'!I242&amp;" - "&amp;'B3 Enhancement - FW'!O241)))))))</f>
        <v/>
      </c>
      <c r="L241" s="200" t="str">
        <f>IF(E241="","",'B1 Baseline - FW'!O242)</f>
        <v/>
      </c>
      <c r="M241" s="195" t="str">
        <f>IFERROR(VLOOKUP(H241,'Z1 HAB CLASS'!$D$4:$E$45,2,FALSE)," ")</f>
        <v xml:space="preserve"> </v>
      </c>
      <c r="N241" s="105" t="str">
        <f>IFERROR(VLOOKUP(M241,'Z1 HAB CLASS'!$L$3:$N$9,2,FALSE)," ")</f>
        <v xml:space="preserve"> </v>
      </c>
      <c r="O241" s="201"/>
      <c r="P241" s="196" t="str">
        <f>IFERROR(VLOOKUP(O241,'Z3 CONDITION VALUE'!$A$3:$B$5,2,FALSE)," ")</f>
        <v xml:space="preserve"> </v>
      </c>
      <c r="Q241" s="202" t="str">
        <f>IF(OR('B1 Baseline - FW'!E242="", 'B1 Baseline - FW'!O242=0),"",'B1 Baseline - FW'!I242&amp;"")</f>
        <v/>
      </c>
      <c r="R241" s="105" t="e">
        <f t="shared" ca="1" si="0"/>
        <v>#NAME?</v>
      </c>
      <c r="S241" s="99" t="e">
        <f t="shared" ca="1" si="1"/>
        <v>#NAME?</v>
      </c>
      <c r="T241" s="199" t="e">
        <f t="array" aca="1" ref="T241" ca="1">IF(OR(R241="",S241=""),"",INDEX('Z8 TARGET ENH'!$F$6:$EO$145,_xludf.XMATCH(R241,'Z8 TARGET ENH'!$B$6:$B$145),_xludf.XMATCH(S241,'Z8 TARGET ENH'!$F$2:$EO$2)))</f>
        <v>#NAME?</v>
      </c>
      <c r="U241" s="99" t="str">
        <f>IF(E241="","",VLOOKUP(H241,'Z8 TARGET ENH'!$FH$7:$FJ$38,2,FALSE))</f>
        <v/>
      </c>
      <c r="V241" s="202" t="str">
        <f>IF(E241="","",VLOOKUP(H241,'Z8 TARGET ENH'!$FH$7:$FJ$38,3,FALSE))</f>
        <v/>
      </c>
      <c r="W241" s="203" t="str">
        <f t="shared" si="2"/>
        <v/>
      </c>
      <c r="X241" s="204"/>
      <c r="Y241" s="72"/>
      <c r="Z241" s="72">
        <f t="shared" si="3"/>
        <v>0</v>
      </c>
      <c r="AA241" s="72"/>
      <c r="AB241" s="72"/>
      <c r="AC241" s="72"/>
      <c r="AD241" s="72"/>
      <c r="AE241" s="72"/>
      <c r="AF241" s="72"/>
      <c r="AG241" s="72"/>
      <c r="AH241" s="72"/>
      <c r="AI241" s="72"/>
      <c r="AJ241" s="72"/>
      <c r="AK241" s="72"/>
      <c r="AL241" s="72"/>
      <c r="AM241" s="72"/>
      <c r="AN241" s="72"/>
      <c r="AO241" s="72"/>
      <c r="AP241" s="72"/>
      <c r="AQ241" s="72"/>
      <c r="AR241" s="72"/>
      <c r="AS241" s="72"/>
      <c r="AT241" s="72"/>
    </row>
    <row r="242" spans="1:46" ht="30" customHeight="1" x14ac:dyDescent="0.2">
      <c r="A242" s="72"/>
      <c r="B242" s="72"/>
      <c r="C242" s="72"/>
      <c r="D242" s="194">
        <f>'A1 Baseline - Terrestrial'!D243</f>
        <v>236</v>
      </c>
      <c r="E242" s="85" t="str">
        <f>IF(OR('B1 Baseline - FW'!E243="",'B1 Baseline - FW'!O243=0), "",'B1 Baseline - FW'!E243)</f>
        <v/>
      </c>
      <c r="F242" s="195" t="str">
        <f>IF(E242="","",'B1 Baseline - FW'!H243)</f>
        <v/>
      </c>
      <c r="G242" s="196" t="str">
        <f>IF(E242="","",'B1 Baseline - FW'!J243)</f>
        <v/>
      </c>
      <c r="H242" s="197"/>
      <c r="I242" s="205"/>
      <c r="J242" s="199" t="str">
        <f>IF(E242="","",IF(AND(E242=H242,G242&gt;=P242),"Error - No Enhancement",IF(AND(E242=H242,G242&lt;P242),"Acceptable",IF(F242&gt;N242,"Trading Down - Unacceptable Change",IF(F242=N242,"Error - No Enhancement",'B1 Baseline - FW'!G243&amp;" - "&amp;IFERROR(VLOOKUP(H242,'Z1 HAB CLASS'!$D$4:$E$45,2,FALSE),""))))))</f>
        <v/>
      </c>
      <c r="K242" s="99" t="str">
        <f>IF(E242="","",IF(AND(E242=H242, G242&gt;=P242), "Error - No Enhancement", IF(AND(E242=H242,G242&lt;P242), 'B1 Baseline - FW'!I243&amp;" - "&amp;'B3 Enhancement - FW'!O242, IF(F242&gt;N242, "Trading Down - Unacceptable Change", IF(AND(F242=N242, G242=P242), "Error - No Enhancement", IF(AND(F242=N242, G242&gt;P242), "Error - Cannot reduce condition", IF(AND(E242&lt;&gt;H242,F242&lt;N242),"Lower Distinctiveness Habitat"&amp;" - "&amp;O242, 'B1 Baseline - FW'!I243&amp;" - "&amp;'B3 Enhancement - FW'!O242)))))))</f>
        <v/>
      </c>
      <c r="L242" s="200" t="str">
        <f>IF(E242="","",'B1 Baseline - FW'!O243)</f>
        <v/>
      </c>
      <c r="M242" s="195" t="str">
        <f>IFERROR(VLOOKUP(H242,'Z1 HAB CLASS'!$D$4:$E$45,2,FALSE)," ")</f>
        <v xml:space="preserve"> </v>
      </c>
      <c r="N242" s="105" t="str">
        <f>IFERROR(VLOOKUP(M242,'Z1 HAB CLASS'!$L$3:$N$9,2,FALSE)," ")</f>
        <v xml:space="preserve"> </v>
      </c>
      <c r="O242" s="201"/>
      <c r="P242" s="196" t="str">
        <f>IFERROR(VLOOKUP(O242,'Z3 CONDITION VALUE'!$A$3:$B$5,2,FALSE)," ")</f>
        <v xml:space="preserve"> </v>
      </c>
      <c r="Q242" s="202" t="str">
        <f>IF(OR('B1 Baseline - FW'!E243="", 'B1 Baseline - FW'!O243=0),"",'B1 Baseline - FW'!I243&amp;"")</f>
        <v/>
      </c>
      <c r="R242" s="105" t="e">
        <f t="shared" ca="1" si="0"/>
        <v>#NAME?</v>
      </c>
      <c r="S242" s="99" t="e">
        <f t="shared" ca="1" si="1"/>
        <v>#NAME?</v>
      </c>
      <c r="T242" s="199" t="e">
        <f t="array" aca="1" ref="T242" ca="1">IF(OR(R242="",S242=""),"",INDEX('Z8 TARGET ENH'!$F$6:$EO$145,_xludf.XMATCH(R242,'Z8 TARGET ENH'!$B$6:$B$145),_xludf.XMATCH(S242,'Z8 TARGET ENH'!$F$2:$EO$2)))</f>
        <v>#NAME?</v>
      </c>
      <c r="U242" s="99" t="str">
        <f>IF(E242="","",VLOOKUP(H242,'Z8 TARGET ENH'!$FH$7:$FJ$38,2,FALSE))</f>
        <v/>
      </c>
      <c r="V242" s="202" t="str">
        <f>IF(E242="","",VLOOKUP(H242,'Z8 TARGET ENH'!$FH$7:$FJ$38,3,FALSE))</f>
        <v/>
      </c>
      <c r="W242" s="203" t="str">
        <f t="shared" si="2"/>
        <v/>
      </c>
      <c r="X242" s="204"/>
      <c r="Y242" s="72"/>
      <c r="Z242" s="72">
        <f t="shared" si="3"/>
        <v>0</v>
      </c>
      <c r="AA242" s="72"/>
      <c r="AB242" s="72"/>
      <c r="AC242" s="72"/>
      <c r="AD242" s="72"/>
      <c r="AE242" s="72"/>
      <c r="AF242" s="72"/>
      <c r="AG242" s="72"/>
      <c r="AH242" s="72"/>
      <c r="AI242" s="72"/>
      <c r="AJ242" s="72"/>
      <c r="AK242" s="72"/>
      <c r="AL242" s="72"/>
      <c r="AM242" s="72"/>
      <c r="AN242" s="72"/>
      <c r="AO242" s="72"/>
      <c r="AP242" s="72"/>
      <c r="AQ242" s="72"/>
      <c r="AR242" s="72"/>
      <c r="AS242" s="72"/>
      <c r="AT242" s="72"/>
    </row>
    <row r="243" spans="1:46" ht="30" customHeight="1" x14ac:dyDescent="0.2">
      <c r="A243" s="72"/>
      <c r="B243" s="72"/>
      <c r="C243" s="72"/>
      <c r="D243" s="194">
        <f>'A1 Baseline - Terrestrial'!D244</f>
        <v>237</v>
      </c>
      <c r="E243" s="85" t="str">
        <f>IF(OR('B1 Baseline - FW'!E244="",'B1 Baseline - FW'!O244=0), "",'B1 Baseline - FW'!E244)</f>
        <v/>
      </c>
      <c r="F243" s="195" t="str">
        <f>IF(E243="","",'B1 Baseline - FW'!H244)</f>
        <v/>
      </c>
      <c r="G243" s="196" t="str">
        <f>IF(E243="","",'B1 Baseline - FW'!J244)</f>
        <v/>
      </c>
      <c r="H243" s="197"/>
      <c r="I243" s="205"/>
      <c r="J243" s="199" t="str">
        <f>IF(E243="","",IF(AND(E243=H243,G243&gt;=P243),"Error - No Enhancement",IF(AND(E243=H243,G243&lt;P243),"Acceptable",IF(F243&gt;N243,"Trading Down - Unacceptable Change",IF(F243=N243,"Error - No Enhancement",'B1 Baseline - FW'!G244&amp;" - "&amp;IFERROR(VLOOKUP(H243,'Z1 HAB CLASS'!$D$4:$E$45,2,FALSE),""))))))</f>
        <v/>
      </c>
      <c r="K243" s="99" t="str">
        <f>IF(E243="","",IF(AND(E243=H243, G243&gt;=P243), "Error - No Enhancement", IF(AND(E243=H243,G243&lt;P243), 'B1 Baseline - FW'!I244&amp;" - "&amp;'B3 Enhancement - FW'!O243, IF(F243&gt;N243, "Trading Down - Unacceptable Change", IF(AND(F243=N243, G243=P243), "Error - No Enhancement", IF(AND(F243=N243, G243&gt;P243), "Error - Cannot reduce condition", IF(AND(E243&lt;&gt;H243,F243&lt;N243),"Lower Distinctiveness Habitat"&amp;" - "&amp;O243, 'B1 Baseline - FW'!I244&amp;" - "&amp;'B3 Enhancement - FW'!O243)))))))</f>
        <v/>
      </c>
      <c r="L243" s="200" t="str">
        <f>IF(E243="","",'B1 Baseline - FW'!O244)</f>
        <v/>
      </c>
      <c r="M243" s="195" t="str">
        <f>IFERROR(VLOOKUP(H243,'Z1 HAB CLASS'!$D$4:$E$45,2,FALSE)," ")</f>
        <v xml:space="preserve"> </v>
      </c>
      <c r="N243" s="105" t="str">
        <f>IFERROR(VLOOKUP(M243,'Z1 HAB CLASS'!$L$3:$N$9,2,FALSE)," ")</f>
        <v xml:space="preserve"> </v>
      </c>
      <c r="O243" s="201"/>
      <c r="P243" s="196" t="str">
        <f>IFERROR(VLOOKUP(O243,'Z3 CONDITION VALUE'!$A$3:$B$5,2,FALSE)," ")</f>
        <v xml:space="preserve"> </v>
      </c>
      <c r="Q243" s="202" t="str">
        <f>IF(OR('B1 Baseline - FW'!E244="", 'B1 Baseline - FW'!O244=0),"",'B1 Baseline - FW'!I244&amp;"")</f>
        <v/>
      </c>
      <c r="R243" s="105" t="e">
        <f t="shared" ca="1" si="0"/>
        <v>#NAME?</v>
      </c>
      <c r="S243" s="99" t="e">
        <f t="shared" ca="1" si="1"/>
        <v>#NAME?</v>
      </c>
      <c r="T243" s="199" t="e">
        <f t="array" aca="1" ref="T243" ca="1">IF(OR(R243="",S243=""),"",INDEX('Z8 TARGET ENH'!$F$6:$EO$145,_xludf.XMATCH(R243,'Z8 TARGET ENH'!$B$6:$B$145),_xludf.XMATCH(S243,'Z8 TARGET ENH'!$F$2:$EO$2)))</f>
        <v>#NAME?</v>
      </c>
      <c r="U243" s="99" t="str">
        <f>IF(E243="","",VLOOKUP(H243,'Z8 TARGET ENH'!$FH$7:$FJ$38,2,FALSE))</f>
        <v/>
      </c>
      <c r="V243" s="202" t="str">
        <f>IF(E243="","",VLOOKUP(H243,'Z8 TARGET ENH'!$FH$7:$FJ$38,3,FALSE))</f>
        <v/>
      </c>
      <c r="W243" s="203" t="str">
        <f t="shared" si="2"/>
        <v/>
      </c>
      <c r="X243" s="204"/>
      <c r="Y243" s="72"/>
      <c r="Z243" s="72">
        <f t="shared" si="3"/>
        <v>0</v>
      </c>
      <c r="AA243" s="72"/>
      <c r="AB243" s="72"/>
      <c r="AC243" s="72"/>
      <c r="AD243" s="72"/>
      <c r="AE243" s="72"/>
      <c r="AF243" s="72"/>
      <c r="AG243" s="72"/>
      <c r="AH243" s="72"/>
      <c r="AI243" s="72"/>
      <c r="AJ243" s="72"/>
      <c r="AK243" s="72"/>
      <c r="AL243" s="72"/>
      <c r="AM243" s="72"/>
      <c r="AN243" s="72"/>
      <c r="AO243" s="72"/>
      <c r="AP243" s="72"/>
      <c r="AQ243" s="72"/>
      <c r="AR243" s="72"/>
      <c r="AS243" s="72"/>
      <c r="AT243" s="72"/>
    </row>
    <row r="244" spans="1:46" ht="30" customHeight="1" x14ac:dyDescent="0.2">
      <c r="A244" s="72"/>
      <c r="B244" s="72"/>
      <c r="C244" s="72"/>
      <c r="D244" s="194">
        <f>'A1 Baseline - Terrestrial'!D245</f>
        <v>238</v>
      </c>
      <c r="E244" s="85" t="str">
        <f>IF(OR('B1 Baseline - FW'!E245="",'B1 Baseline - FW'!O245=0), "",'B1 Baseline - FW'!E245)</f>
        <v/>
      </c>
      <c r="F244" s="195" t="str">
        <f>IF(E244="","",'B1 Baseline - FW'!H245)</f>
        <v/>
      </c>
      <c r="G244" s="196" t="str">
        <f>IF(E244="","",'B1 Baseline - FW'!J245)</f>
        <v/>
      </c>
      <c r="H244" s="197"/>
      <c r="I244" s="205"/>
      <c r="J244" s="199" t="str">
        <f>IF(E244="","",IF(AND(E244=H244,G244&gt;=P244),"Error - No Enhancement",IF(AND(E244=H244,G244&lt;P244),"Acceptable",IF(F244&gt;N244,"Trading Down - Unacceptable Change",IF(F244=N244,"Error - No Enhancement",'B1 Baseline - FW'!G245&amp;" - "&amp;IFERROR(VLOOKUP(H244,'Z1 HAB CLASS'!$D$4:$E$45,2,FALSE),""))))))</f>
        <v/>
      </c>
      <c r="K244" s="99" t="str">
        <f>IF(E244="","",IF(AND(E244=H244, G244&gt;=P244), "Error - No Enhancement", IF(AND(E244=H244,G244&lt;P244), 'B1 Baseline - FW'!I245&amp;" - "&amp;'B3 Enhancement - FW'!O244, IF(F244&gt;N244, "Trading Down - Unacceptable Change", IF(AND(F244=N244, G244=P244), "Error - No Enhancement", IF(AND(F244=N244, G244&gt;P244), "Error - Cannot reduce condition", IF(AND(E244&lt;&gt;H244,F244&lt;N244),"Lower Distinctiveness Habitat"&amp;" - "&amp;O244, 'B1 Baseline - FW'!I245&amp;" - "&amp;'B3 Enhancement - FW'!O244)))))))</f>
        <v/>
      </c>
      <c r="L244" s="200" t="str">
        <f>IF(E244="","",'B1 Baseline - FW'!O245)</f>
        <v/>
      </c>
      <c r="M244" s="195" t="str">
        <f>IFERROR(VLOOKUP(H244,'Z1 HAB CLASS'!$D$4:$E$45,2,FALSE)," ")</f>
        <v xml:space="preserve"> </v>
      </c>
      <c r="N244" s="105" t="str">
        <f>IFERROR(VLOOKUP(M244,'Z1 HAB CLASS'!$L$3:$N$9,2,FALSE)," ")</f>
        <v xml:space="preserve"> </v>
      </c>
      <c r="O244" s="201"/>
      <c r="P244" s="196" t="str">
        <f>IFERROR(VLOOKUP(O244,'Z3 CONDITION VALUE'!$A$3:$B$5,2,FALSE)," ")</f>
        <v xml:space="preserve"> </v>
      </c>
      <c r="Q244" s="202" t="str">
        <f>IF(OR('B1 Baseline - FW'!E245="", 'B1 Baseline - FW'!O245=0),"",'B1 Baseline - FW'!I245&amp;"")</f>
        <v/>
      </c>
      <c r="R244" s="105" t="e">
        <f t="shared" ca="1" si="0"/>
        <v>#NAME?</v>
      </c>
      <c r="S244" s="99" t="e">
        <f t="shared" ca="1" si="1"/>
        <v>#NAME?</v>
      </c>
      <c r="T244" s="199" t="e">
        <f t="array" aca="1" ref="T244" ca="1">IF(OR(R244="",S244=""),"",INDEX('Z8 TARGET ENH'!$F$6:$EO$145,_xludf.XMATCH(R244,'Z8 TARGET ENH'!$B$6:$B$145),_xludf.XMATCH(S244,'Z8 TARGET ENH'!$F$2:$EO$2)))</f>
        <v>#NAME?</v>
      </c>
      <c r="U244" s="99" t="str">
        <f>IF(E244="","",VLOOKUP(H244,'Z8 TARGET ENH'!$FH$7:$FJ$38,2,FALSE))</f>
        <v/>
      </c>
      <c r="V244" s="202" t="str">
        <f>IF(E244="","",VLOOKUP(H244,'Z8 TARGET ENH'!$FH$7:$FJ$38,3,FALSE))</f>
        <v/>
      </c>
      <c r="W244" s="203" t="str">
        <f t="shared" si="2"/>
        <v/>
      </c>
      <c r="X244" s="204"/>
      <c r="Y244" s="72"/>
      <c r="Z244" s="72">
        <f t="shared" si="3"/>
        <v>0</v>
      </c>
      <c r="AA244" s="72"/>
      <c r="AB244" s="72"/>
      <c r="AC244" s="72"/>
      <c r="AD244" s="72"/>
      <c r="AE244" s="72"/>
      <c r="AF244" s="72"/>
      <c r="AG244" s="72"/>
      <c r="AH244" s="72"/>
      <c r="AI244" s="72"/>
      <c r="AJ244" s="72"/>
      <c r="AK244" s="72"/>
      <c r="AL244" s="72"/>
      <c r="AM244" s="72"/>
      <c r="AN244" s="72"/>
      <c r="AO244" s="72"/>
      <c r="AP244" s="72"/>
      <c r="AQ244" s="72"/>
      <c r="AR244" s="72"/>
      <c r="AS244" s="72"/>
      <c r="AT244" s="72"/>
    </row>
    <row r="245" spans="1:46" ht="30" customHeight="1" x14ac:dyDescent="0.2">
      <c r="A245" s="72"/>
      <c r="B245" s="72"/>
      <c r="C245" s="72"/>
      <c r="D245" s="194">
        <f>'A1 Baseline - Terrestrial'!D246</f>
        <v>239</v>
      </c>
      <c r="E245" s="85" t="str">
        <f>IF(OR('B1 Baseline - FW'!E246="",'B1 Baseline - FW'!O246=0), "",'B1 Baseline - FW'!E246)</f>
        <v/>
      </c>
      <c r="F245" s="195" t="str">
        <f>IF(E245="","",'B1 Baseline - FW'!H246)</f>
        <v/>
      </c>
      <c r="G245" s="196" t="str">
        <f>IF(E245="","",'B1 Baseline - FW'!J246)</f>
        <v/>
      </c>
      <c r="H245" s="197"/>
      <c r="I245" s="205"/>
      <c r="J245" s="199" t="str">
        <f>IF(E245="","",IF(AND(E245=H245,G245&gt;=P245),"Error - No Enhancement",IF(AND(E245=H245,G245&lt;P245),"Acceptable",IF(F245&gt;N245,"Trading Down - Unacceptable Change",IF(F245=N245,"Error - No Enhancement",'B1 Baseline - FW'!G246&amp;" - "&amp;IFERROR(VLOOKUP(H245,'Z1 HAB CLASS'!$D$4:$E$45,2,FALSE),""))))))</f>
        <v/>
      </c>
      <c r="K245" s="99" t="str">
        <f>IF(E245="","",IF(AND(E245=H245, G245&gt;=P245), "Error - No Enhancement", IF(AND(E245=H245,G245&lt;P245), 'B1 Baseline - FW'!I246&amp;" - "&amp;'B3 Enhancement - FW'!O245, IF(F245&gt;N245, "Trading Down - Unacceptable Change", IF(AND(F245=N245, G245=P245), "Error - No Enhancement", IF(AND(F245=N245, G245&gt;P245), "Error - Cannot reduce condition", IF(AND(E245&lt;&gt;H245,F245&lt;N245),"Lower Distinctiveness Habitat"&amp;" - "&amp;O245, 'B1 Baseline - FW'!I246&amp;" - "&amp;'B3 Enhancement - FW'!O245)))))))</f>
        <v/>
      </c>
      <c r="L245" s="200" t="str">
        <f>IF(E245="","",'B1 Baseline - FW'!O246)</f>
        <v/>
      </c>
      <c r="M245" s="195" t="str">
        <f>IFERROR(VLOOKUP(H245,'Z1 HAB CLASS'!$D$4:$E$45,2,FALSE)," ")</f>
        <v xml:space="preserve"> </v>
      </c>
      <c r="N245" s="105" t="str">
        <f>IFERROR(VLOOKUP(M245,'Z1 HAB CLASS'!$L$3:$N$9,2,FALSE)," ")</f>
        <v xml:space="preserve"> </v>
      </c>
      <c r="O245" s="201"/>
      <c r="P245" s="196" t="str">
        <f>IFERROR(VLOOKUP(O245,'Z3 CONDITION VALUE'!$A$3:$B$5,2,FALSE)," ")</f>
        <v xml:space="preserve"> </v>
      </c>
      <c r="Q245" s="202" t="str">
        <f>IF(OR('B1 Baseline - FW'!E246="", 'B1 Baseline - FW'!O246=0),"",'B1 Baseline - FW'!I246&amp;"")</f>
        <v/>
      </c>
      <c r="R245" s="105" t="e">
        <f t="shared" ca="1" si="0"/>
        <v>#NAME?</v>
      </c>
      <c r="S245" s="99" t="e">
        <f t="shared" ca="1" si="1"/>
        <v>#NAME?</v>
      </c>
      <c r="T245" s="199" t="e">
        <f t="array" aca="1" ref="T245" ca="1">IF(OR(R245="",S245=""),"",INDEX('Z8 TARGET ENH'!$F$6:$EO$145,_xludf.XMATCH(R245,'Z8 TARGET ENH'!$B$6:$B$145),_xludf.XMATCH(S245,'Z8 TARGET ENH'!$F$2:$EO$2)))</f>
        <v>#NAME?</v>
      </c>
      <c r="U245" s="99" t="str">
        <f>IF(E245="","",VLOOKUP(H245,'Z8 TARGET ENH'!$FH$7:$FJ$38,2,FALSE))</f>
        <v/>
      </c>
      <c r="V245" s="202" t="str">
        <f>IF(E245="","",VLOOKUP(H245,'Z8 TARGET ENH'!$FH$7:$FJ$38,3,FALSE))</f>
        <v/>
      </c>
      <c r="W245" s="203" t="str">
        <f t="shared" si="2"/>
        <v/>
      </c>
      <c r="X245" s="204"/>
      <c r="Y245" s="72"/>
      <c r="Z245" s="72">
        <f t="shared" si="3"/>
        <v>0</v>
      </c>
      <c r="AA245" s="72"/>
      <c r="AB245" s="72"/>
      <c r="AC245" s="72"/>
      <c r="AD245" s="72"/>
      <c r="AE245" s="72"/>
      <c r="AF245" s="72"/>
      <c r="AG245" s="72"/>
      <c r="AH245" s="72"/>
      <c r="AI245" s="72"/>
      <c r="AJ245" s="72"/>
      <c r="AK245" s="72"/>
      <c r="AL245" s="72"/>
      <c r="AM245" s="72"/>
      <c r="AN245" s="72"/>
      <c r="AO245" s="72"/>
      <c r="AP245" s="72"/>
      <c r="AQ245" s="72"/>
      <c r="AR245" s="72"/>
      <c r="AS245" s="72"/>
      <c r="AT245" s="72"/>
    </row>
    <row r="246" spans="1:46" ht="30" customHeight="1" x14ac:dyDescent="0.2">
      <c r="A246" s="72"/>
      <c r="B246" s="72"/>
      <c r="C246" s="72"/>
      <c r="D246" s="194">
        <f>'A1 Baseline - Terrestrial'!D247</f>
        <v>240</v>
      </c>
      <c r="E246" s="85" t="str">
        <f>IF(OR('B1 Baseline - FW'!E247="",'B1 Baseline - FW'!O247=0), "",'B1 Baseline - FW'!E247)</f>
        <v/>
      </c>
      <c r="F246" s="195" t="str">
        <f>IF(E246="","",'B1 Baseline - FW'!H247)</f>
        <v/>
      </c>
      <c r="G246" s="196" t="str">
        <f>IF(E246="","",'B1 Baseline - FW'!J247)</f>
        <v/>
      </c>
      <c r="H246" s="197"/>
      <c r="I246" s="205"/>
      <c r="J246" s="199" t="str">
        <f>IF(E246="","",IF(AND(E246=H246,G246&gt;=P246),"Error - No Enhancement",IF(AND(E246=H246,G246&lt;P246),"Acceptable",IF(F246&gt;N246,"Trading Down - Unacceptable Change",IF(F246=N246,"Error - No Enhancement",'B1 Baseline - FW'!G247&amp;" - "&amp;IFERROR(VLOOKUP(H246,'Z1 HAB CLASS'!$D$4:$E$45,2,FALSE),""))))))</f>
        <v/>
      </c>
      <c r="K246" s="99" t="str">
        <f>IF(E246="","",IF(AND(E246=H246, G246&gt;=P246), "Error - No Enhancement", IF(AND(E246=H246,G246&lt;P246), 'B1 Baseline - FW'!I247&amp;" - "&amp;'B3 Enhancement - FW'!O246, IF(F246&gt;N246, "Trading Down - Unacceptable Change", IF(AND(F246=N246, G246=P246), "Error - No Enhancement", IF(AND(F246=N246, G246&gt;P246), "Error - Cannot reduce condition", IF(AND(E246&lt;&gt;H246,F246&lt;N246),"Lower Distinctiveness Habitat"&amp;" - "&amp;O246, 'B1 Baseline - FW'!I247&amp;" - "&amp;'B3 Enhancement - FW'!O246)))))))</f>
        <v/>
      </c>
      <c r="L246" s="200" t="str">
        <f>IF(E246="","",'B1 Baseline - FW'!O247)</f>
        <v/>
      </c>
      <c r="M246" s="195" t="str">
        <f>IFERROR(VLOOKUP(H246,'Z1 HAB CLASS'!$D$4:$E$45,2,FALSE)," ")</f>
        <v xml:space="preserve"> </v>
      </c>
      <c r="N246" s="105" t="str">
        <f>IFERROR(VLOOKUP(M246,'Z1 HAB CLASS'!$L$3:$N$9,2,FALSE)," ")</f>
        <v xml:space="preserve"> </v>
      </c>
      <c r="O246" s="201"/>
      <c r="P246" s="196" t="str">
        <f>IFERROR(VLOOKUP(O246,'Z3 CONDITION VALUE'!$A$3:$B$5,2,FALSE)," ")</f>
        <v xml:space="preserve"> </v>
      </c>
      <c r="Q246" s="202" t="str">
        <f>IF(OR('B1 Baseline - FW'!E247="", 'B1 Baseline - FW'!O247=0),"",'B1 Baseline - FW'!I247&amp;"")</f>
        <v/>
      </c>
      <c r="R246" s="105" t="e">
        <f t="shared" ca="1" si="0"/>
        <v>#NAME?</v>
      </c>
      <c r="S246" s="99" t="e">
        <f t="shared" ca="1" si="1"/>
        <v>#NAME?</v>
      </c>
      <c r="T246" s="199" t="e">
        <f t="array" aca="1" ref="T246" ca="1">IF(OR(R246="",S246=""),"",INDEX('Z8 TARGET ENH'!$F$6:$EO$145,_xludf.XMATCH(R246,'Z8 TARGET ENH'!$B$6:$B$145),_xludf.XMATCH(S246,'Z8 TARGET ENH'!$F$2:$EO$2)))</f>
        <v>#NAME?</v>
      </c>
      <c r="U246" s="99" t="str">
        <f>IF(E246="","",VLOOKUP(H246,'Z8 TARGET ENH'!$FH$7:$FJ$38,2,FALSE))</f>
        <v/>
      </c>
      <c r="V246" s="202" t="str">
        <f>IF(E246="","",VLOOKUP(H246,'Z8 TARGET ENH'!$FH$7:$FJ$38,3,FALSE))</f>
        <v/>
      </c>
      <c r="W246" s="203" t="str">
        <f t="shared" si="2"/>
        <v/>
      </c>
      <c r="X246" s="204"/>
      <c r="Y246" s="72"/>
      <c r="Z246" s="72">
        <f t="shared" si="3"/>
        <v>0</v>
      </c>
      <c r="AA246" s="72"/>
      <c r="AB246" s="72"/>
      <c r="AC246" s="72"/>
      <c r="AD246" s="72"/>
      <c r="AE246" s="72"/>
      <c r="AF246" s="72"/>
      <c r="AG246" s="72"/>
      <c r="AH246" s="72"/>
      <c r="AI246" s="72"/>
      <c r="AJ246" s="72"/>
      <c r="AK246" s="72"/>
      <c r="AL246" s="72"/>
      <c r="AM246" s="72"/>
      <c r="AN246" s="72"/>
      <c r="AO246" s="72"/>
      <c r="AP246" s="72"/>
      <c r="AQ246" s="72"/>
      <c r="AR246" s="72"/>
      <c r="AS246" s="72"/>
      <c r="AT246" s="72"/>
    </row>
    <row r="247" spans="1:46" ht="30" customHeight="1" x14ac:dyDescent="0.2">
      <c r="A247" s="72"/>
      <c r="B247" s="72"/>
      <c r="C247" s="72"/>
      <c r="D247" s="194">
        <f>'A1 Baseline - Terrestrial'!D248</f>
        <v>241</v>
      </c>
      <c r="E247" s="85" t="str">
        <f>IF(OR('B1 Baseline - FW'!E248="",'B1 Baseline - FW'!O248=0), "",'B1 Baseline - FW'!E248)</f>
        <v/>
      </c>
      <c r="F247" s="195" t="str">
        <f>IF(E247="","",'B1 Baseline - FW'!H248)</f>
        <v/>
      </c>
      <c r="G247" s="196" t="str">
        <f>IF(E247="","",'B1 Baseline - FW'!J248)</f>
        <v/>
      </c>
      <c r="H247" s="197"/>
      <c r="I247" s="205"/>
      <c r="J247" s="199" t="str">
        <f>IF(E247="","",IF(AND(E247=H247,G247&gt;=P247),"Error - No Enhancement",IF(AND(E247=H247,G247&lt;P247),"Acceptable",IF(F247&gt;N247,"Trading Down - Unacceptable Change",IF(F247=N247,"Error - No Enhancement",'B1 Baseline - FW'!G248&amp;" - "&amp;IFERROR(VLOOKUP(H247,'Z1 HAB CLASS'!$D$4:$E$45,2,FALSE),""))))))</f>
        <v/>
      </c>
      <c r="K247" s="99" t="str">
        <f>IF(E247="","",IF(AND(E247=H247, G247&gt;=P247), "Error - No Enhancement", IF(AND(E247=H247,G247&lt;P247), 'B1 Baseline - FW'!I248&amp;" - "&amp;'B3 Enhancement - FW'!O247, IF(F247&gt;N247, "Trading Down - Unacceptable Change", IF(AND(F247=N247, G247=P247), "Error - No Enhancement", IF(AND(F247=N247, G247&gt;P247), "Error - Cannot reduce condition", IF(AND(E247&lt;&gt;H247,F247&lt;N247),"Lower Distinctiveness Habitat"&amp;" - "&amp;O247, 'B1 Baseline - FW'!I248&amp;" - "&amp;'B3 Enhancement - FW'!O247)))))))</f>
        <v/>
      </c>
      <c r="L247" s="200" t="str">
        <f>IF(E247="","",'B1 Baseline - FW'!O248)</f>
        <v/>
      </c>
      <c r="M247" s="195" t="str">
        <f>IFERROR(VLOOKUP(H247,'Z1 HAB CLASS'!$D$4:$E$45,2,FALSE)," ")</f>
        <v xml:space="preserve"> </v>
      </c>
      <c r="N247" s="105" t="str">
        <f>IFERROR(VLOOKUP(M247,'Z1 HAB CLASS'!$L$3:$N$9,2,FALSE)," ")</f>
        <v xml:space="preserve"> </v>
      </c>
      <c r="O247" s="201"/>
      <c r="P247" s="196" t="str">
        <f>IFERROR(VLOOKUP(O247,'Z3 CONDITION VALUE'!$A$3:$B$5,2,FALSE)," ")</f>
        <v xml:space="preserve"> </v>
      </c>
      <c r="Q247" s="202" t="str">
        <f>IF(OR('B1 Baseline - FW'!E248="", 'B1 Baseline - FW'!O248=0),"",'B1 Baseline - FW'!I248&amp;"")</f>
        <v/>
      </c>
      <c r="R247" s="105" t="e">
        <f t="shared" ca="1" si="0"/>
        <v>#NAME?</v>
      </c>
      <c r="S247" s="99" t="e">
        <f t="shared" ca="1" si="1"/>
        <v>#NAME?</v>
      </c>
      <c r="T247" s="199" t="e">
        <f t="array" aca="1" ref="T247" ca="1">IF(OR(R247="",S247=""),"",INDEX('Z8 TARGET ENH'!$F$6:$EO$145,_xludf.XMATCH(R247,'Z8 TARGET ENH'!$B$6:$B$145),_xludf.XMATCH(S247,'Z8 TARGET ENH'!$F$2:$EO$2)))</f>
        <v>#NAME?</v>
      </c>
      <c r="U247" s="99" t="str">
        <f>IF(E247="","",VLOOKUP(H247,'Z8 TARGET ENH'!$FH$7:$FJ$38,2,FALSE))</f>
        <v/>
      </c>
      <c r="V247" s="202" t="str">
        <f>IF(E247="","",VLOOKUP(H247,'Z8 TARGET ENH'!$FH$7:$FJ$38,3,FALSE))</f>
        <v/>
      </c>
      <c r="W247" s="203" t="str">
        <f t="shared" si="2"/>
        <v/>
      </c>
      <c r="X247" s="204"/>
      <c r="Y247" s="72"/>
      <c r="Z247" s="72">
        <f t="shared" si="3"/>
        <v>0</v>
      </c>
      <c r="AA247" s="72"/>
      <c r="AB247" s="72"/>
      <c r="AC247" s="72"/>
      <c r="AD247" s="72"/>
      <c r="AE247" s="72"/>
      <c r="AF247" s="72"/>
      <c r="AG247" s="72"/>
      <c r="AH247" s="72"/>
      <c r="AI247" s="72"/>
      <c r="AJ247" s="72"/>
      <c r="AK247" s="72"/>
      <c r="AL247" s="72"/>
      <c r="AM247" s="72"/>
      <c r="AN247" s="72"/>
      <c r="AO247" s="72"/>
      <c r="AP247" s="72"/>
      <c r="AQ247" s="72"/>
      <c r="AR247" s="72"/>
      <c r="AS247" s="72"/>
      <c r="AT247" s="72"/>
    </row>
    <row r="248" spans="1:46" ht="30" customHeight="1" x14ac:dyDescent="0.2">
      <c r="A248" s="72"/>
      <c r="B248" s="72"/>
      <c r="C248" s="72"/>
      <c r="D248" s="194">
        <f>'A1 Baseline - Terrestrial'!D249</f>
        <v>242</v>
      </c>
      <c r="E248" s="85" t="str">
        <f>IF(OR('B1 Baseline - FW'!E249="",'B1 Baseline - FW'!O249=0), "",'B1 Baseline - FW'!E249)</f>
        <v/>
      </c>
      <c r="F248" s="195" t="str">
        <f>IF(E248="","",'B1 Baseline - FW'!H249)</f>
        <v/>
      </c>
      <c r="G248" s="196" t="str">
        <f>IF(E248="","",'B1 Baseline - FW'!J249)</f>
        <v/>
      </c>
      <c r="H248" s="197"/>
      <c r="I248" s="205"/>
      <c r="J248" s="199" t="str">
        <f>IF(E248="","",IF(AND(E248=H248,G248&gt;=P248),"Error - No Enhancement",IF(AND(E248=H248,G248&lt;P248),"Acceptable",IF(F248&gt;N248,"Trading Down - Unacceptable Change",IF(F248=N248,"Error - No Enhancement",'B1 Baseline - FW'!G249&amp;" - "&amp;IFERROR(VLOOKUP(H248,'Z1 HAB CLASS'!$D$4:$E$45,2,FALSE),""))))))</f>
        <v/>
      </c>
      <c r="K248" s="99" t="str">
        <f>IF(E248="","",IF(AND(E248=H248, G248&gt;=P248), "Error - No Enhancement", IF(AND(E248=H248,G248&lt;P248), 'B1 Baseline - FW'!I249&amp;" - "&amp;'B3 Enhancement - FW'!O248, IF(F248&gt;N248, "Trading Down - Unacceptable Change", IF(AND(F248=N248, G248=P248), "Error - No Enhancement", IF(AND(F248=N248, G248&gt;P248), "Error - Cannot reduce condition", IF(AND(E248&lt;&gt;H248,F248&lt;N248),"Lower Distinctiveness Habitat"&amp;" - "&amp;O248, 'B1 Baseline - FW'!I249&amp;" - "&amp;'B3 Enhancement - FW'!O248)))))))</f>
        <v/>
      </c>
      <c r="L248" s="200" t="str">
        <f>IF(E248="","",'B1 Baseline - FW'!O249)</f>
        <v/>
      </c>
      <c r="M248" s="195" t="str">
        <f>IFERROR(VLOOKUP(H248,'Z1 HAB CLASS'!$D$4:$E$45,2,FALSE)," ")</f>
        <v xml:space="preserve"> </v>
      </c>
      <c r="N248" s="105" t="str">
        <f>IFERROR(VLOOKUP(M248,'Z1 HAB CLASS'!$L$3:$N$9,2,FALSE)," ")</f>
        <v xml:space="preserve"> </v>
      </c>
      <c r="O248" s="201"/>
      <c r="P248" s="196" t="str">
        <f>IFERROR(VLOOKUP(O248,'Z3 CONDITION VALUE'!$A$3:$B$5,2,FALSE)," ")</f>
        <v xml:space="preserve"> </v>
      </c>
      <c r="Q248" s="202" t="str">
        <f>IF(OR('B1 Baseline - FW'!E249="", 'B1 Baseline - FW'!O249=0),"",'B1 Baseline - FW'!I249&amp;"")</f>
        <v/>
      </c>
      <c r="R248" s="105" t="e">
        <f t="shared" ca="1" si="0"/>
        <v>#NAME?</v>
      </c>
      <c r="S248" s="99" t="e">
        <f t="shared" ca="1" si="1"/>
        <v>#NAME?</v>
      </c>
      <c r="T248" s="199" t="e">
        <f t="array" aca="1" ref="T248" ca="1">IF(OR(R248="",S248=""),"",INDEX('Z8 TARGET ENH'!$F$6:$EO$145,_xludf.XMATCH(R248,'Z8 TARGET ENH'!$B$6:$B$145),_xludf.XMATCH(S248,'Z8 TARGET ENH'!$F$2:$EO$2)))</f>
        <v>#NAME?</v>
      </c>
      <c r="U248" s="99" t="str">
        <f>IF(E248="","",VLOOKUP(H248,'Z8 TARGET ENH'!$FH$7:$FJ$38,2,FALSE))</f>
        <v/>
      </c>
      <c r="V248" s="202" t="str">
        <f>IF(E248="","",VLOOKUP(H248,'Z8 TARGET ENH'!$FH$7:$FJ$38,3,FALSE))</f>
        <v/>
      </c>
      <c r="W248" s="203" t="str">
        <f t="shared" si="2"/>
        <v/>
      </c>
      <c r="X248" s="204"/>
      <c r="Y248" s="72"/>
      <c r="Z248" s="72">
        <f t="shared" si="3"/>
        <v>0</v>
      </c>
      <c r="AA248" s="72"/>
      <c r="AB248" s="72"/>
      <c r="AC248" s="72"/>
      <c r="AD248" s="72"/>
      <c r="AE248" s="72"/>
      <c r="AF248" s="72"/>
      <c r="AG248" s="72"/>
      <c r="AH248" s="72"/>
      <c r="AI248" s="72"/>
      <c r="AJ248" s="72"/>
      <c r="AK248" s="72"/>
      <c r="AL248" s="72"/>
      <c r="AM248" s="72"/>
      <c r="AN248" s="72"/>
      <c r="AO248" s="72"/>
      <c r="AP248" s="72"/>
      <c r="AQ248" s="72"/>
      <c r="AR248" s="72"/>
      <c r="AS248" s="72"/>
      <c r="AT248" s="72"/>
    </row>
    <row r="249" spans="1:46" ht="30" customHeight="1" x14ac:dyDescent="0.2">
      <c r="A249" s="72"/>
      <c r="B249" s="72"/>
      <c r="C249" s="72"/>
      <c r="D249" s="194">
        <f>'A1 Baseline - Terrestrial'!D250</f>
        <v>243</v>
      </c>
      <c r="E249" s="85" t="str">
        <f>IF(OR('B1 Baseline - FW'!E250="",'B1 Baseline - FW'!O250=0), "",'B1 Baseline - FW'!E250)</f>
        <v/>
      </c>
      <c r="F249" s="195" t="str">
        <f>IF(E249="","",'B1 Baseline - FW'!H250)</f>
        <v/>
      </c>
      <c r="G249" s="196" t="str">
        <f>IF(E249="","",'B1 Baseline - FW'!J250)</f>
        <v/>
      </c>
      <c r="H249" s="197"/>
      <c r="I249" s="205"/>
      <c r="J249" s="199" t="str">
        <f>IF(E249="","",IF(AND(E249=H249,G249&gt;=P249),"Error - No Enhancement",IF(AND(E249=H249,G249&lt;P249),"Acceptable",IF(F249&gt;N249,"Trading Down - Unacceptable Change",IF(F249=N249,"Error - No Enhancement",'B1 Baseline - FW'!G250&amp;" - "&amp;IFERROR(VLOOKUP(H249,'Z1 HAB CLASS'!$D$4:$E$45,2,FALSE),""))))))</f>
        <v/>
      </c>
      <c r="K249" s="99" t="str">
        <f>IF(E249="","",IF(AND(E249=H249, G249&gt;=P249), "Error - No Enhancement", IF(AND(E249=H249,G249&lt;P249), 'B1 Baseline - FW'!I250&amp;" - "&amp;'B3 Enhancement - FW'!O249, IF(F249&gt;N249, "Trading Down - Unacceptable Change", IF(AND(F249=N249, G249=P249), "Error - No Enhancement", IF(AND(F249=N249, G249&gt;P249), "Error - Cannot reduce condition", IF(AND(E249&lt;&gt;H249,F249&lt;N249),"Lower Distinctiveness Habitat"&amp;" - "&amp;O249, 'B1 Baseline - FW'!I250&amp;" - "&amp;'B3 Enhancement - FW'!O249)))))))</f>
        <v/>
      </c>
      <c r="L249" s="200" t="str">
        <f>IF(E249="","",'B1 Baseline - FW'!O250)</f>
        <v/>
      </c>
      <c r="M249" s="195" t="str">
        <f>IFERROR(VLOOKUP(H249,'Z1 HAB CLASS'!$D$4:$E$45,2,FALSE)," ")</f>
        <v xml:space="preserve"> </v>
      </c>
      <c r="N249" s="105" t="str">
        <f>IFERROR(VLOOKUP(M249,'Z1 HAB CLASS'!$L$3:$N$9,2,FALSE)," ")</f>
        <v xml:space="preserve"> </v>
      </c>
      <c r="O249" s="201"/>
      <c r="P249" s="196" t="str">
        <f>IFERROR(VLOOKUP(O249,'Z3 CONDITION VALUE'!$A$3:$B$5,2,FALSE)," ")</f>
        <v xml:space="preserve"> </v>
      </c>
      <c r="Q249" s="202" t="str">
        <f>IF(OR('B1 Baseline - FW'!E250="", 'B1 Baseline - FW'!O250=0),"",'B1 Baseline - FW'!I250&amp;"")</f>
        <v/>
      </c>
      <c r="R249" s="105" t="e">
        <f t="shared" ca="1" si="0"/>
        <v>#NAME?</v>
      </c>
      <c r="S249" s="99" t="e">
        <f t="shared" ca="1" si="1"/>
        <v>#NAME?</v>
      </c>
      <c r="T249" s="199" t="e">
        <f t="array" aca="1" ref="T249" ca="1">IF(OR(R249="",S249=""),"",INDEX('Z8 TARGET ENH'!$F$6:$EO$145,_xludf.XMATCH(R249,'Z8 TARGET ENH'!$B$6:$B$145),_xludf.XMATCH(S249,'Z8 TARGET ENH'!$F$2:$EO$2)))</f>
        <v>#NAME?</v>
      </c>
      <c r="U249" s="99" t="str">
        <f>IF(E249="","",VLOOKUP(H249,'Z8 TARGET ENH'!$FH$7:$FJ$38,2,FALSE))</f>
        <v/>
      </c>
      <c r="V249" s="202" t="str">
        <f>IF(E249="","",VLOOKUP(H249,'Z8 TARGET ENH'!$FH$7:$FJ$38,3,FALSE))</f>
        <v/>
      </c>
      <c r="W249" s="203" t="str">
        <f t="shared" si="2"/>
        <v/>
      </c>
      <c r="X249" s="204"/>
      <c r="Y249" s="72"/>
      <c r="Z249" s="72">
        <f t="shared" si="3"/>
        <v>0</v>
      </c>
      <c r="AA249" s="72"/>
      <c r="AB249" s="72"/>
      <c r="AC249" s="72"/>
      <c r="AD249" s="72"/>
      <c r="AE249" s="72"/>
      <c r="AF249" s="72"/>
      <c r="AG249" s="72"/>
      <c r="AH249" s="72"/>
      <c r="AI249" s="72"/>
      <c r="AJ249" s="72"/>
      <c r="AK249" s="72"/>
      <c r="AL249" s="72"/>
      <c r="AM249" s="72"/>
      <c r="AN249" s="72"/>
      <c r="AO249" s="72"/>
      <c r="AP249" s="72"/>
      <c r="AQ249" s="72"/>
      <c r="AR249" s="72"/>
      <c r="AS249" s="72"/>
      <c r="AT249" s="72"/>
    </row>
    <row r="250" spans="1:46" ht="30" customHeight="1" x14ac:dyDescent="0.2">
      <c r="A250" s="72"/>
      <c r="B250" s="72"/>
      <c r="C250" s="72"/>
      <c r="D250" s="194">
        <f>'A1 Baseline - Terrestrial'!D251</f>
        <v>244</v>
      </c>
      <c r="E250" s="85" t="str">
        <f>IF(OR('B1 Baseline - FW'!E251="",'B1 Baseline - FW'!O251=0), "",'B1 Baseline - FW'!E251)</f>
        <v/>
      </c>
      <c r="F250" s="195" t="str">
        <f>IF(E250="","",'B1 Baseline - FW'!H251)</f>
        <v/>
      </c>
      <c r="G250" s="196" t="str">
        <f>IF(E250="","",'B1 Baseline - FW'!J251)</f>
        <v/>
      </c>
      <c r="H250" s="197"/>
      <c r="I250" s="205"/>
      <c r="J250" s="199" t="str">
        <f>IF(E250="","",IF(AND(E250=H250,G250&gt;=P250),"Error - No Enhancement",IF(AND(E250=H250,G250&lt;P250),"Acceptable",IF(F250&gt;N250,"Trading Down - Unacceptable Change",IF(F250=N250,"Error - No Enhancement",'B1 Baseline - FW'!G251&amp;" - "&amp;IFERROR(VLOOKUP(H250,'Z1 HAB CLASS'!$D$4:$E$45,2,FALSE),""))))))</f>
        <v/>
      </c>
      <c r="K250" s="99" t="str">
        <f>IF(E250="","",IF(AND(E250=H250, G250&gt;=P250), "Error - No Enhancement", IF(AND(E250=H250,G250&lt;P250), 'B1 Baseline - FW'!I251&amp;" - "&amp;'B3 Enhancement - FW'!O250, IF(F250&gt;N250, "Trading Down - Unacceptable Change", IF(AND(F250=N250, G250=P250), "Error - No Enhancement", IF(AND(F250=N250, G250&gt;P250), "Error - Cannot reduce condition", IF(AND(E250&lt;&gt;H250,F250&lt;N250),"Lower Distinctiveness Habitat"&amp;" - "&amp;O250, 'B1 Baseline - FW'!I251&amp;" - "&amp;'B3 Enhancement - FW'!O250)))))))</f>
        <v/>
      </c>
      <c r="L250" s="200" t="str">
        <f>IF(E250="","",'B1 Baseline - FW'!O251)</f>
        <v/>
      </c>
      <c r="M250" s="195" t="str">
        <f>IFERROR(VLOOKUP(H250,'Z1 HAB CLASS'!$D$4:$E$45,2,FALSE)," ")</f>
        <v xml:space="preserve"> </v>
      </c>
      <c r="N250" s="105" t="str">
        <f>IFERROR(VLOOKUP(M250,'Z1 HAB CLASS'!$L$3:$N$9,2,FALSE)," ")</f>
        <v xml:space="preserve"> </v>
      </c>
      <c r="O250" s="201"/>
      <c r="P250" s="196" t="str">
        <f>IFERROR(VLOOKUP(O250,'Z3 CONDITION VALUE'!$A$3:$B$5,2,FALSE)," ")</f>
        <v xml:space="preserve"> </v>
      </c>
      <c r="Q250" s="202" t="str">
        <f>IF(OR('B1 Baseline - FW'!E251="", 'B1 Baseline - FW'!O251=0),"",'B1 Baseline - FW'!I251&amp;"")</f>
        <v/>
      </c>
      <c r="R250" s="105" t="e">
        <f t="shared" ca="1" si="0"/>
        <v>#NAME?</v>
      </c>
      <c r="S250" s="99" t="e">
        <f t="shared" ca="1" si="1"/>
        <v>#NAME?</v>
      </c>
      <c r="T250" s="199" t="e">
        <f t="array" aca="1" ref="T250" ca="1">IF(OR(R250="",S250=""),"",INDEX('Z8 TARGET ENH'!$F$6:$EO$145,_xludf.XMATCH(R250,'Z8 TARGET ENH'!$B$6:$B$145),_xludf.XMATCH(S250,'Z8 TARGET ENH'!$F$2:$EO$2)))</f>
        <v>#NAME?</v>
      </c>
      <c r="U250" s="99" t="str">
        <f>IF(E250="","",VLOOKUP(H250,'Z8 TARGET ENH'!$FH$7:$FJ$38,2,FALSE))</f>
        <v/>
      </c>
      <c r="V250" s="202" t="str">
        <f>IF(E250="","",VLOOKUP(H250,'Z8 TARGET ENH'!$FH$7:$FJ$38,3,FALSE))</f>
        <v/>
      </c>
      <c r="W250" s="203" t="str">
        <f t="shared" si="2"/>
        <v/>
      </c>
      <c r="X250" s="204"/>
      <c r="Y250" s="72"/>
      <c r="Z250" s="72">
        <f t="shared" si="3"/>
        <v>0</v>
      </c>
      <c r="AA250" s="72"/>
      <c r="AB250" s="72"/>
      <c r="AC250" s="72"/>
      <c r="AD250" s="72"/>
      <c r="AE250" s="72"/>
      <c r="AF250" s="72"/>
      <c r="AG250" s="72"/>
      <c r="AH250" s="72"/>
      <c r="AI250" s="72"/>
      <c r="AJ250" s="72"/>
      <c r="AK250" s="72"/>
      <c r="AL250" s="72"/>
      <c r="AM250" s="72"/>
      <c r="AN250" s="72"/>
      <c r="AO250" s="72"/>
      <c r="AP250" s="72"/>
      <c r="AQ250" s="72"/>
      <c r="AR250" s="72"/>
      <c r="AS250" s="72"/>
      <c r="AT250" s="72"/>
    </row>
    <row r="251" spans="1:46" ht="30" customHeight="1" x14ac:dyDescent="0.2">
      <c r="A251" s="72"/>
      <c r="B251" s="72"/>
      <c r="C251" s="72"/>
      <c r="D251" s="194">
        <f>'A1 Baseline - Terrestrial'!D252</f>
        <v>245</v>
      </c>
      <c r="E251" s="85" t="str">
        <f>IF(OR('B1 Baseline - FW'!E252="",'B1 Baseline - FW'!O252=0), "",'B1 Baseline - FW'!E252)</f>
        <v/>
      </c>
      <c r="F251" s="195" t="str">
        <f>IF(E251="","",'B1 Baseline - FW'!H252)</f>
        <v/>
      </c>
      <c r="G251" s="196" t="str">
        <f>IF(E251="","",'B1 Baseline - FW'!J252)</f>
        <v/>
      </c>
      <c r="H251" s="197"/>
      <c r="I251" s="205"/>
      <c r="J251" s="199" t="str">
        <f>IF(E251="","",IF(AND(E251=H251,G251&gt;=P251),"Error - No Enhancement",IF(AND(E251=H251,G251&lt;P251),"Acceptable",IF(F251&gt;N251,"Trading Down - Unacceptable Change",IF(F251=N251,"Error - No Enhancement",'B1 Baseline - FW'!G252&amp;" - "&amp;IFERROR(VLOOKUP(H251,'Z1 HAB CLASS'!$D$4:$E$45,2,FALSE),""))))))</f>
        <v/>
      </c>
      <c r="K251" s="99" t="str">
        <f>IF(E251="","",IF(AND(E251=H251, G251&gt;=P251), "Error - No Enhancement", IF(AND(E251=H251,G251&lt;P251), 'B1 Baseline - FW'!I252&amp;" - "&amp;'B3 Enhancement - FW'!O251, IF(F251&gt;N251, "Trading Down - Unacceptable Change", IF(AND(F251=N251, G251=P251), "Error - No Enhancement", IF(AND(F251=N251, G251&gt;P251), "Error - Cannot reduce condition", IF(AND(E251&lt;&gt;H251,F251&lt;N251),"Lower Distinctiveness Habitat"&amp;" - "&amp;O251, 'B1 Baseline - FW'!I252&amp;" - "&amp;'B3 Enhancement - FW'!O251)))))))</f>
        <v/>
      </c>
      <c r="L251" s="200" t="str">
        <f>IF(E251="","",'B1 Baseline - FW'!O252)</f>
        <v/>
      </c>
      <c r="M251" s="195" t="str">
        <f>IFERROR(VLOOKUP(H251,'Z1 HAB CLASS'!$D$4:$E$45,2,FALSE)," ")</f>
        <v xml:space="preserve"> </v>
      </c>
      <c r="N251" s="105" t="str">
        <f>IFERROR(VLOOKUP(M251,'Z1 HAB CLASS'!$L$3:$N$9,2,FALSE)," ")</f>
        <v xml:space="preserve"> </v>
      </c>
      <c r="O251" s="201"/>
      <c r="P251" s="196" t="str">
        <f>IFERROR(VLOOKUP(O251,'Z3 CONDITION VALUE'!$A$3:$B$5,2,FALSE)," ")</f>
        <v xml:space="preserve"> </v>
      </c>
      <c r="Q251" s="202" t="str">
        <f>IF(OR('B1 Baseline - FW'!E252="", 'B1 Baseline - FW'!O252=0),"",'B1 Baseline - FW'!I252&amp;"")</f>
        <v/>
      </c>
      <c r="R251" s="105" t="e">
        <f t="shared" ca="1" si="0"/>
        <v>#NAME?</v>
      </c>
      <c r="S251" s="99" t="e">
        <f t="shared" ca="1" si="1"/>
        <v>#NAME?</v>
      </c>
      <c r="T251" s="199" t="e">
        <f t="array" aca="1" ref="T251" ca="1">IF(OR(R251="",S251=""),"",INDEX('Z8 TARGET ENH'!$F$6:$EO$145,_xludf.XMATCH(R251,'Z8 TARGET ENH'!$B$6:$B$145),_xludf.XMATCH(S251,'Z8 TARGET ENH'!$F$2:$EO$2)))</f>
        <v>#NAME?</v>
      </c>
      <c r="U251" s="99" t="str">
        <f>IF(E251="","",VLOOKUP(H251,'Z8 TARGET ENH'!$FH$7:$FJ$38,2,FALSE))</f>
        <v/>
      </c>
      <c r="V251" s="202" t="str">
        <f>IF(E251="","",VLOOKUP(H251,'Z8 TARGET ENH'!$FH$7:$FJ$38,3,FALSE))</f>
        <v/>
      </c>
      <c r="W251" s="203" t="str">
        <f t="shared" si="2"/>
        <v/>
      </c>
      <c r="X251" s="204"/>
      <c r="Y251" s="72"/>
      <c r="Z251" s="72">
        <f t="shared" si="3"/>
        <v>0</v>
      </c>
      <c r="AA251" s="72"/>
      <c r="AB251" s="72"/>
      <c r="AC251" s="72"/>
      <c r="AD251" s="72"/>
      <c r="AE251" s="72"/>
      <c r="AF251" s="72"/>
      <c r="AG251" s="72"/>
      <c r="AH251" s="72"/>
      <c r="AI251" s="72"/>
      <c r="AJ251" s="72"/>
      <c r="AK251" s="72"/>
      <c r="AL251" s="72"/>
      <c r="AM251" s="72"/>
      <c r="AN251" s="72"/>
      <c r="AO251" s="72"/>
      <c r="AP251" s="72"/>
      <c r="AQ251" s="72"/>
      <c r="AR251" s="72"/>
      <c r="AS251" s="72"/>
      <c r="AT251" s="72"/>
    </row>
    <row r="252" spans="1:46" ht="30" customHeight="1" x14ac:dyDescent="0.2">
      <c r="A252" s="72"/>
      <c r="B252" s="72"/>
      <c r="C252" s="72"/>
      <c r="D252" s="194">
        <f>'A1 Baseline - Terrestrial'!D253</f>
        <v>246</v>
      </c>
      <c r="E252" s="85" t="str">
        <f>IF(OR('B1 Baseline - FW'!E253="",'B1 Baseline - FW'!O253=0), "",'B1 Baseline - FW'!E253)</f>
        <v/>
      </c>
      <c r="F252" s="195" t="str">
        <f>IF(E252="","",'B1 Baseline - FW'!H253)</f>
        <v/>
      </c>
      <c r="G252" s="196" t="str">
        <f>IF(E252="","",'B1 Baseline - FW'!J253)</f>
        <v/>
      </c>
      <c r="H252" s="197"/>
      <c r="I252" s="205"/>
      <c r="J252" s="199" t="str">
        <f>IF(E252="","",IF(AND(E252=H252,G252&gt;=P252),"Error - No Enhancement",IF(AND(E252=H252,G252&lt;P252),"Acceptable",IF(F252&gt;N252,"Trading Down - Unacceptable Change",IF(F252=N252,"Error - No Enhancement",'B1 Baseline - FW'!G253&amp;" - "&amp;IFERROR(VLOOKUP(H252,'Z1 HAB CLASS'!$D$4:$E$45,2,FALSE),""))))))</f>
        <v/>
      </c>
      <c r="K252" s="99" t="str">
        <f>IF(E252="","",IF(AND(E252=H252, G252&gt;=P252), "Error - No Enhancement", IF(AND(E252=H252,G252&lt;P252), 'B1 Baseline - FW'!I253&amp;" - "&amp;'B3 Enhancement - FW'!O252, IF(F252&gt;N252, "Trading Down - Unacceptable Change", IF(AND(F252=N252, G252=P252), "Error - No Enhancement", IF(AND(F252=N252, G252&gt;P252), "Error - Cannot reduce condition", IF(AND(E252&lt;&gt;H252,F252&lt;N252),"Lower Distinctiveness Habitat"&amp;" - "&amp;O252, 'B1 Baseline - FW'!I253&amp;" - "&amp;'B3 Enhancement - FW'!O252)))))))</f>
        <v/>
      </c>
      <c r="L252" s="200" t="str">
        <f>IF(E252="","",'B1 Baseline - FW'!O253)</f>
        <v/>
      </c>
      <c r="M252" s="195" t="str">
        <f>IFERROR(VLOOKUP(H252,'Z1 HAB CLASS'!$D$4:$E$45,2,FALSE)," ")</f>
        <v xml:space="preserve"> </v>
      </c>
      <c r="N252" s="105" t="str">
        <f>IFERROR(VLOOKUP(M252,'Z1 HAB CLASS'!$L$3:$N$9,2,FALSE)," ")</f>
        <v xml:space="preserve"> </v>
      </c>
      <c r="O252" s="201"/>
      <c r="P252" s="196" t="str">
        <f>IFERROR(VLOOKUP(O252,'Z3 CONDITION VALUE'!$A$3:$B$5,2,FALSE)," ")</f>
        <v xml:space="preserve"> </v>
      </c>
      <c r="Q252" s="202" t="str">
        <f>IF(OR('B1 Baseline - FW'!E253="", 'B1 Baseline - FW'!O253=0),"",'B1 Baseline - FW'!I253&amp;"")</f>
        <v/>
      </c>
      <c r="R252" s="105" t="e">
        <f t="shared" ca="1" si="0"/>
        <v>#NAME?</v>
      </c>
      <c r="S252" s="99" t="e">
        <f t="shared" ca="1" si="1"/>
        <v>#NAME?</v>
      </c>
      <c r="T252" s="199" t="e">
        <f t="array" aca="1" ref="T252" ca="1">IF(OR(R252="",S252=""),"",INDEX('Z8 TARGET ENH'!$F$6:$EO$145,_xludf.XMATCH(R252,'Z8 TARGET ENH'!$B$6:$B$145),_xludf.XMATCH(S252,'Z8 TARGET ENH'!$F$2:$EO$2)))</f>
        <v>#NAME?</v>
      </c>
      <c r="U252" s="99" t="str">
        <f>IF(E252="","",VLOOKUP(H252,'Z8 TARGET ENH'!$FH$7:$FJ$38,2,FALSE))</f>
        <v/>
      </c>
      <c r="V252" s="202" t="str">
        <f>IF(E252="","",VLOOKUP(H252,'Z8 TARGET ENH'!$FH$7:$FJ$38,3,FALSE))</f>
        <v/>
      </c>
      <c r="W252" s="203" t="str">
        <f t="shared" si="2"/>
        <v/>
      </c>
      <c r="X252" s="204"/>
      <c r="Y252" s="72"/>
      <c r="Z252" s="72">
        <f t="shared" si="3"/>
        <v>0</v>
      </c>
      <c r="AA252" s="72"/>
      <c r="AB252" s="72"/>
      <c r="AC252" s="72"/>
      <c r="AD252" s="72"/>
      <c r="AE252" s="72"/>
      <c r="AF252" s="72"/>
      <c r="AG252" s="72"/>
      <c r="AH252" s="72"/>
      <c r="AI252" s="72"/>
      <c r="AJ252" s="72"/>
      <c r="AK252" s="72"/>
      <c r="AL252" s="72"/>
      <c r="AM252" s="72"/>
      <c r="AN252" s="72"/>
      <c r="AO252" s="72"/>
      <c r="AP252" s="72"/>
      <c r="AQ252" s="72"/>
      <c r="AR252" s="72"/>
      <c r="AS252" s="72"/>
      <c r="AT252" s="72"/>
    </row>
    <row r="253" spans="1:46" ht="30" customHeight="1" x14ac:dyDescent="0.2">
      <c r="A253" s="72"/>
      <c r="B253" s="72"/>
      <c r="C253" s="72"/>
      <c r="D253" s="194">
        <f>'A1 Baseline - Terrestrial'!D254</f>
        <v>247</v>
      </c>
      <c r="E253" s="85" t="str">
        <f>IF(OR('B1 Baseline - FW'!E254="",'B1 Baseline - FW'!O254=0), "",'B1 Baseline - FW'!E254)</f>
        <v/>
      </c>
      <c r="F253" s="195" t="str">
        <f>IF(E253="","",'B1 Baseline - FW'!H254)</f>
        <v/>
      </c>
      <c r="G253" s="196" t="str">
        <f>IF(E253="","",'B1 Baseline - FW'!J254)</f>
        <v/>
      </c>
      <c r="H253" s="197"/>
      <c r="I253" s="205"/>
      <c r="J253" s="199" t="str">
        <f>IF(E253="","",IF(AND(E253=H253,G253&gt;=P253),"Error - No Enhancement",IF(AND(E253=H253,G253&lt;P253),"Acceptable",IF(F253&gt;N253,"Trading Down - Unacceptable Change",IF(F253=N253,"Error - No Enhancement",'B1 Baseline - FW'!G254&amp;" - "&amp;IFERROR(VLOOKUP(H253,'Z1 HAB CLASS'!$D$4:$E$45,2,FALSE),""))))))</f>
        <v/>
      </c>
      <c r="K253" s="99" t="str">
        <f>IF(E253="","",IF(AND(E253=H253, G253&gt;=P253), "Error - No Enhancement", IF(AND(E253=H253,G253&lt;P253), 'B1 Baseline - FW'!I254&amp;" - "&amp;'B3 Enhancement - FW'!O253, IF(F253&gt;N253, "Trading Down - Unacceptable Change", IF(AND(F253=N253, G253=P253), "Error - No Enhancement", IF(AND(F253=N253, G253&gt;P253), "Error - Cannot reduce condition", IF(AND(E253&lt;&gt;H253,F253&lt;N253),"Lower Distinctiveness Habitat"&amp;" - "&amp;O253, 'B1 Baseline - FW'!I254&amp;" - "&amp;'B3 Enhancement - FW'!O253)))))))</f>
        <v/>
      </c>
      <c r="L253" s="200" t="str">
        <f>IF(E253="","",'B1 Baseline - FW'!O254)</f>
        <v/>
      </c>
      <c r="M253" s="195" t="str">
        <f>IFERROR(VLOOKUP(H253,'Z1 HAB CLASS'!$D$4:$E$45,2,FALSE)," ")</f>
        <v xml:space="preserve"> </v>
      </c>
      <c r="N253" s="105" t="str">
        <f>IFERROR(VLOOKUP(M253,'Z1 HAB CLASS'!$L$3:$N$9,2,FALSE)," ")</f>
        <v xml:space="preserve"> </v>
      </c>
      <c r="O253" s="201"/>
      <c r="P253" s="196" t="str">
        <f>IFERROR(VLOOKUP(O253,'Z3 CONDITION VALUE'!$A$3:$B$5,2,FALSE)," ")</f>
        <v xml:space="preserve"> </v>
      </c>
      <c r="Q253" s="202" t="str">
        <f>IF(OR('B1 Baseline - FW'!E254="", 'B1 Baseline - FW'!O254=0),"",'B1 Baseline - FW'!I254&amp;"")</f>
        <v/>
      </c>
      <c r="R253" s="105" t="e">
        <f t="shared" ca="1" si="0"/>
        <v>#NAME?</v>
      </c>
      <c r="S253" s="99" t="e">
        <f t="shared" ca="1" si="1"/>
        <v>#NAME?</v>
      </c>
      <c r="T253" s="199" t="e">
        <f t="array" aca="1" ref="T253" ca="1">IF(OR(R253="",S253=""),"",INDEX('Z8 TARGET ENH'!$F$6:$EO$145,_xludf.XMATCH(R253,'Z8 TARGET ENH'!$B$6:$B$145),_xludf.XMATCH(S253,'Z8 TARGET ENH'!$F$2:$EO$2)))</f>
        <v>#NAME?</v>
      </c>
      <c r="U253" s="99" t="str">
        <f>IF(E253="","",VLOOKUP(H253,'Z8 TARGET ENH'!$FH$7:$FJ$38,2,FALSE))</f>
        <v/>
      </c>
      <c r="V253" s="202" t="str">
        <f>IF(E253="","",VLOOKUP(H253,'Z8 TARGET ENH'!$FH$7:$FJ$38,3,FALSE))</f>
        <v/>
      </c>
      <c r="W253" s="203" t="str">
        <f t="shared" si="2"/>
        <v/>
      </c>
      <c r="X253" s="204"/>
      <c r="Y253" s="72"/>
      <c r="Z253" s="72">
        <f t="shared" si="3"/>
        <v>0</v>
      </c>
      <c r="AA253" s="72"/>
      <c r="AB253" s="72"/>
      <c r="AC253" s="72"/>
      <c r="AD253" s="72"/>
      <c r="AE253" s="72"/>
      <c r="AF253" s="72"/>
      <c r="AG253" s="72"/>
      <c r="AH253" s="72"/>
      <c r="AI253" s="72"/>
      <c r="AJ253" s="72"/>
      <c r="AK253" s="72"/>
      <c r="AL253" s="72"/>
      <c r="AM253" s="72"/>
      <c r="AN253" s="72"/>
      <c r="AO253" s="72"/>
      <c r="AP253" s="72"/>
      <c r="AQ253" s="72"/>
      <c r="AR253" s="72"/>
      <c r="AS253" s="72"/>
      <c r="AT253" s="72"/>
    </row>
    <row r="254" spans="1:46" ht="30" customHeight="1" x14ac:dyDescent="0.2">
      <c r="A254" s="72"/>
      <c r="B254" s="72"/>
      <c r="C254" s="72"/>
      <c r="D254" s="194">
        <f>'A1 Baseline - Terrestrial'!D255</f>
        <v>248</v>
      </c>
      <c r="E254" s="85" t="str">
        <f>IF(OR('B1 Baseline - FW'!E255="",'B1 Baseline - FW'!O255=0), "",'B1 Baseline - FW'!E255)</f>
        <v/>
      </c>
      <c r="F254" s="206" t="str">
        <f>IF(E254="","",'B1 Baseline - FW'!H255)</f>
        <v/>
      </c>
      <c r="G254" s="207" t="str">
        <f>IF(E254="","",'B1 Baseline - FW'!J255)</f>
        <v/>
      </c>
      <c r="H254" s="208"/>
      <c r="I254" s="209"/>
      <c r="J254" s="210" t="str">
        <f>IF(E254="","",IF(AND(E254=H254,G254&gt;=P254),"Error - No Enhancement",IF(AND(E254=H254,G254&lt;P254),"Acceptable",IF(F254&gt;N254,"Trading Down - Unacceptable Change",IF(F254=N254,"Error - No Enhancement",'B1 Baseline - FW'!G255&amp;" - "&amp;IFERROR(VLOOKUP(H254,'Z1 HAB CLASS'!$D$4:$E$45,2,FALSE),""))))))</f>
        <v/>
      </c>
      <c r="K254" s="113" t="str">
        <f>IF(E254="","",IF(AND(E254=H254, G254&gt;=P254), "Error - No Enhancement", IF(AND(E254=H254,G254&lt;P254), 'B1 Baseline - FW'!I255&amp;" - "&amp;'B3 Enhancement - FW'!O254, IF(F254&gt;N254, "Trading Down - Unacceptable Change", IF(AND(F254=N254, G254=P254), "Error - No Enhancement", IF(AND(F254=N254, G254&gt;P254), "Error - Cannot reduce condition", IF(AND(E254&lt;&gt;H254,F254&lt;N254),"Lower Distinctiveness Habitat"&amp;" - "&amp;O254, 'B1 Baseline - FW'!I255&amp;" - "&amp;'B3 Enhancement - FW'!O254)))))))</f>
        <v/>
      </c>
      <c r="L254" s="211" t="str">
        <f>IF(E254="","",'B1 Baseline - FW'!O255)</f>
        <v/>
      </c>
      <c r="M254" s="206" t="str">
        <f>IFERROR(VLOOKUP(H254,'Z1 HAB CLASS'!$D$4:$E$45,2,FALSE)," ")</f>
        <v xml:space="preserve"> </v>
      </c>
      <c r="N254" s="119" t="str">
        <f>IFERROR(VLOOKUP(M254,'Z1 HAB CLASS'!$L$3:$N$9,2,FALSE)," ")</f>
        <v xml:space="preserve"> </v>
      </c>
      <c r="O254" s="212"/>
      <c r="P254" s="207" t="str">
        <f>IFERROR(VLOOKUP(O254,'Z3 CONDITION VALUE'!$A$3:$B$5,2,FALSE)," ")</f>
        <v xml:space="preserve"> </v>
      </c>
      <c r="Q254" s="213" t="str">
        <f>IF(OR('B1 Baseline - FW'!E255="", 'B1 Baseline - FW'!O255=0),"",'B1 Baseline - FW'!I255&amp;"")</f>
        <v/>
      </c>
      <c r="R254" s="119" t="e">
        <f t="shared" ca="1" si="0"/>
        <v>#NAME?</v>
      </c>
      <c r="S254" s="113" t="e">
        <f t="shared" ca="1" si="1"/>
        <v>#NAME?</v>
      </c>
      <c r="T254" s="210" t="e">
        <f t="array" aca="1" ref="T254" ca="1">IF(OR(R254="",S254=""),"",INDEX('Z8 TARGET ENH'!$F$6:$EO$145,_xludf.XMATCH(R254,'Z8 TARGET ENH'!$B$6:$B$145),_xludf.XMATCH(S254,'Z8 TARGET ENH'!$F$2:$EO$2)))</f>
        <v>#NAME?</v>
      </c>
      <c r="U254" s="99" t="str">
        <f>IF(E254="","",VLOOKUP(H254,'Z8 TARGET ENH'!$FH$7:$FJ$38,2,FALSE))</f>
        <v/>
      </c>
      <c r="V254" s="202" t="str">
        <f>IF(E254="","",VLOOKUP(H254,'Z8 TARGET ENH'!$FH$7:$FJ$38,3,FALSE))</f>
        <v/>
      </c>
      <c r="W254" s="214" t="str">
        <f t="shared" si="2"/>
        <v/>
      </c>
      <c r="X254" s="215"/>
      <c r="Y254" s="72"/>
      <c r="Z254" s="72">
        <f t="shared" si="3"/>
        <v>0</v>
      </c>
      <c r="AA254" s="72"/>
      <c r="AB254" s="72"/>
      <c r="AC254" s="72"/>
      <c r="AD254" s="72"/>
      <c r="AE254" s="72"/>
      <c r="AF254" s="72"/>
      <c r="AG254" s="72"/>
      <c r="AH254" s="72"/>
      <c r="AI254" s="72"/>
      <c r="AJ254" s="72"/>
      <c r="AK254" s="72"/>
      <c r="AL254" s="72"/>
      <c r="AM254" s="72"/>
      <c r="AN254" s="72"/>
      <c r="AO254" s="72"/>
      <c r="AP254" s="72"/>
      <c r="AQ254" s="72"/>
      <c r="AR254" s="72"/>
      <c r="AS254" s="72"/>
      <c r="AT254" s="72"/>
    </row>
    <row r="255" spans="1:46" ht="30" customHeight="1" x14ac:dyDescent="0.2">
      <c r="A255" s="72"/>
      <c r="B255" s="72"/>
      <c r="C255" s="72"/>
      <c r="D255" s="72"/>
      <c r="E255" s="72"/>
      <c r="F255" s="71" t="str">
        <f>IFERROR(VLOOKUP(E255,'Z1 HAB CLASS'!$L$3:$M$8,2,FALSE)," ")</f>
        <v xml:space="preserve"> </v>
      </c>
      <c r="G255" s="71"/>
      <c r="H255" s="72"/>
      <c r="I255" s="72"/>
      <c r="J255" s="71"/>
      <c r="K255" s="216" t="s">
        <v>70</v>
      </c>
      <c r="L255" s="217">
        <f>SUM(L7:L254)</f>
        <v>0</v>
      </c>
      <c r="M255" s="72"/>
      <c r="N255" s="72"/>
      <c r="O255" s="72"/>
      <c r="P255" s="72"/>
      <c r="Q255" s="72"/>
      <c r="R255" s="72"/>
      <c r="S255" s="72"/>
      <c r="T255" s="71"/>
      <c r="U255" s="218" t="s">
        <v>71</v>
      </c>
      <c r="V255" s="219"/>
      <c r="W255" s="217">
        <f>SUM(W7:W254)</f>
        <v>0</v>
      </c>
      <c r="X255" s="220"/>
      <c r="Y255" s="72"/>
      <c r="Z255" s="72">
        <v>1</v>
      </c>
      <c r="AA255" s="72"/>
      <c r="AB255" s="72"/>
      <c r="AC255" s="72"/>
      <c r="AD255" s="72"/>
      <c r="AE255" s="72"/>
      <c r="AF255" s="72"/>
      <c r="AG255" s="72"/>
      <c r="AH255" s="72"/>
      <c r="AI255" s="72"/>
      <c r="AJ255" s="72"/>
      <c r="AK255" s="72"/>
      <c r="AL255" s="72"/>
      <c r="AM255" s="72"/>
      <c r="AN255" s="72"/>
      <c r="AO255" s="72"/>
      <c r="AP255" s="72"/>
      <c r="AQ255" s="72"/>
      <c r="AR255" s="72"/>
      <c r="AS255" s="72"/>
      <c r="AT255" s="72"/>
    </row>
    <row r="256" spans="1:46" ht="30" customHeight="1" x14ac:dyDescent="0.2">
      <c r="A256" s="72"/>
      <c r="B256" s="72"/>
      <c r="C256" s="72"/>
      <c r="D256" s="72"/>
      <c r="E256" s="72"/>
      <c r="F256" s="71"/>
      <c r="G256" s="71"/>
      <c r="H256" s="72"/>
      <c r="I256" s="72"/>
      <c r="J256" s="71"/>
      <c r="K256" s="71"/>
      <c r="L256" s="71"/>
      <c r="M256" s="72"/>
      <c r="N256" s="72"/>
      <c r="O256" s="72"/>
      <c r="P256" s="72"/>
      <c r="Q256" s="72"/>
      <c r="R256" s="72"/>
      <c r="S256" s="72"/>
      <c r="T256" s="71"/>
      <c r="U256" s="71"/>
      <c r="V256" s="71"/>
      <c r="W256" s="71"/>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row>
    <row r="257" spans="1:46" ht="30" customHeight="1" x14ac:dyDescent="0.2">
      <c r="A257" s="72"/>
      <c r="B257" s="72"/>
      <c r="C257" s="72"/>
      <c r="D257" s="72"/>
      <c r="E257" s="72"/>
      <c r="F257" s="71"/>
      <c r="G257" s="71"/>
      <c r="H257" s="72"/>
      <c r="I257" s="72"/>
      <c r="J257" s="71"/>
      <c r="K257" s="71"/>
      <c r="L257" s="71"/>
      <c r="M257" s="72"/>
      <c r="N257" s="72"/>
      <c r="O257" s="72"/>
      <c r="P257" s="72"/>
      <c r="Q257" s="72"/>
      <c r="R257" s="72"/>
      <c r="S257" s="72"/>
      <c r="T257" s="71"/>
      <c r="U257" s="71"/>
      <c r="V257" s="71"/>
      <c r="W257" s="71"/>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row>
    <row r="258" spans="1:46" ht="30" customHeight="1" x14ac:dyDescent="0.2">
      <c r="A258" s="72"/>
      <c r="B258" s="72"/>
      <c r="C258" s="72"/>
      <c r="D258" s="72"/>
      <c r="E258" s="72"/>
      <c r="F258" s="71"/>
      <c r="G258" s="71"/>
      <c r="H258" s="72"/>
      <c r="I258" s="72"/>
      <c r="J258" s="71"/>
      <c r="K258" s="71"/>
      <c r="L258" s="71"/>
      <c r="M258" s="72"/>
      <c r="N258" s="72"/>
      <c r="O258" s="72"/>
      <c r="P258" s="72"/>
      <c r="Q258" s="72"/>
      <c r="R258" s="72"/>
      <c r="S258" s="72"/>
      <c r="T258" s="71"/>
      <c r="U258" s="71"/>
      <c r="V258" s="71"/>
      <c r="W258" s="71"/>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row>
    <row r="259" spans="1:46" ht="30" customHeight="1" x14ac:dyDescent="0.2">
      <c r="A259" s="72"/>
      <c r="B259" s="72"/>
      <c r="C259" s="72"/>
      <c r="D259" s="72"/>
      <c r="E259" s="72"/>
      <c r="F259" s="71"/>
      <c r="G259" s="71"/>
      <c r="H259" s="72"/>
      <c r="I259" s="72"/>
      <c r="J259" s="71"/>
      <c r="K259" s="71"/>
      <c r="L259" s="71"/>
      <c r="M259" s="72"/>
      <c r="N259" s="72"/>
      <c r="O259" s="72"/>
      <c r="P259" s="72"/>
      <c r="Q259" s="72"/>
      <c r="R259" s="72"/>
      <c r="S259" s="72"/>
      <c r="T259" s="71"/>
      <c r="U259" s="71"/>
      <c r="V259" s="71"/>
      <c r="W259" s="71"/>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row>
    <row r="260" spans="1:46" ht="30" customHeight="1" x14ac:dyDescent="0.2">
      <c r="A260" s="72"/>
      <c r="B260" s="72"/>
      <c r="C260" s="72"/>
      <c r="D260" s="72"/>
      <c r="E260" s="72"/>
      <c r="F260" s="71"/>
      <c r="G260" s="71"/>
      <c r="H260" s="72"/>
      <c r="I260" s="72"/>
      <c r="J260" s="71"/>
      <c r="K260" s="71"/>
      <c r="L260" s="71"/>
      <c r="M260" s="72"/>
      <c r="N260" s="72"/>
      <c r="O260" s="72"/>
      <c r="P260" s="72"/>
      <c r="Q260" s="72"/>
      <c r="R260" s="72"/>
      <c r="S260" s="72"/>
      <c r="T260" s="71"/>
      <c r="U260" s="71"/>
      <c r="V260" s="71"/>
      <c r="W260" s="71"/>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row>
    <row r="261" spans="1:46" ht="30" customHeight="1" x14ac:dyDescent="0.2">
      <c r="A261" s="72"/>
      <c r="B261" s="72"/>
      <c r="C261" s="72"/>
      <c r="D261" s="72"/>
      <c r="E261" s="72"/>
      <c r="F261" s="71"/>
      <c r="G261" s="71"/>
      <c r="H261" s="72"/>
      <c r="I261" s="72"/>
      <c r="J261" s="71"/>
      <c r="K261" s="71"/>
      <c r="L261" s="71"/>
      <c r="M261" s="72"/>
      <c r="N261" s="72"/>
      <c r="O261" s="72"/>
      <c r="P261" s="72"/>
      <c r="Q261" s="72"/>
      <c r="R261" s="72"/>
      <c r="S261" s="72"/>
      <c r="T261" s="71"/>
      <c r="U261" s="71"/>
      <c r="V261" s="71"/>
      <c r="W261" s="71"/>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row>
    <row r="262" spans="1:46" ht="30" customHeight="1" x14ac:dyDescent="0.2">
      <c r="A262" s="72"/>
      <c r="B262" s="72"/>
      <c r="C262" s="72"/>
      <c r="D262" s="72"/>
      <c r="E262" s="72"/>
      <c r="F262" s="71"/>
      <c r="G262" s="71"/>
      <c r="H262" s="72"/>
      <c r="I262" s="72"/>
      <c r="J262" s="71"/>
      <c r="K262" s="71"/>
      <c r="L262" s="71"/>
      <c r="M262" s="72"/>
      <c r="N262" s="72"/>
      <c r="O262" s="72"/>
      <c r="P262" s="72"/>
      <c r="Q262" s="72"/>
      <c r="R262" s="72"/>
      <c r="S262" s="72"/>
      <c r="T262" s="71"/>
      <c r="U262" s="71"/>
      <c r="V262" s="71"/>
      <c r="W262" s="71"/>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row>
    <row r="263" spans="1:46" ht="30" customHeight="1" x14ac:dyDescent="0.2">
      <c r="A263" s="72"/>
      <c r="B263" s="72"/>
      <c r="C263" s="72"/>
      <c r="D263" s="72"/>
      <c r="E263" s="72"/>
      <c r="F263" s="71"/>
      <c r="G263" s="71"/>
      <c r="H263" s="72"/>
      <c r="I263" s="72"/>
      <c r="J263" s="71"/>
      <c r="K263" s="71"/>
      <c r="L263" s="71"/>
      <c r="M263" s="72"/>
      <c r="N263" s="72"/>
      <c r="O263" s="72"/>
      <c r="P263" s="72"/>
      <c r="Q263" s="72"/>
      <c r="R263" s="72"/>
      <c r="S263" s="72"/>
      <c r="T263" s="71"/>
      <c r="U263" s="71"/>
      <c r="V263" s="71"/>
      <c r="W263" s="71"/>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row>
    <row r="264" spans="1:46" ht="30" customHeight="1" x14ac:dyDescent="0.2">
      <c r="A264" s="72"/>
      <c r="B264" s="72"/>
      <c r="C264" s="72"/>
      <c r="D264" s="72"/>
      <c r="E264" s="72"/>
      <c r="F264" s="71"/>
      <c r="G264" s="71"/>
      <c r="H264" s="72"/>
      <c r="I264" s="72"/>
      <c r="J264" s="71"/>
      <c r="K264" s="71"/>
      <c r="L264" s="71"/>
      <c r="M264" s="72"/>
      <c r="N264" s="72"/>
      <c r="O264" s="72"/>
      <c r="P264" s="72"/>
      <c r="Q264" s="72"/>
      <c r="R264" s="72"/>
      <c r="S264" s="72"/>
      <c r="T264" s="71"/>
      <c r="U264" s="71"/>
      <c r="V264" s="71"/>
      <c r="W264" s="71"/>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row>
    <row r="265" spans="1:46" ht="30" customHeight="1" x14ac:dyDescent="0.2">
      <c r="A265" s="72"/>
      <c r="B265" s="72"/>
      <c r="C265" s="72"/>
      <c r="D265" s="72"/>
      <c r="E265" s="72"/>
      <c r="F265" s="71"/>
      <c r="G265" s="71"/>
      <c r="H265" s="72"/>
      <c r="I265" s="72"/>
      <c r="J265" s="71"/>
      <c r="K265" s="71"/>
      <c r="L265" s="71"/>
      <c r="M265" s="72"/>
      <c r="N265" s="72"/>
      <c r="O265" s="72"/>
      <c r="P265" s="72"/>
      <c r="Q265" s="72"/>
      <c r="R265" s="72"/>
      <c r="S265" s="72"/>
      <c r="T265" s="71"/>
      <c r="U265" s="71"/>
      <c r="V265" s="71"/>
      <c r="W265" s="71"/>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row>
    <row r="266" spans="1:46" ht="30" customHeight="1" x14ac:dyDescent="0.2">
      <c r="A266" s="72"/>
      <c r="B266" s="72"/>
      <c r="C266" s="72"/>
      <c r="D266" s="72"/>
      <c r="E266" s="72"/>
      <c r="F266" s="71"/>
      <c r="G266" s="71"/>
      <c r="H266" s="72"/>
      <c r="I266" s="72"/>
      <c r="J266" s="71"/>
      <c r="K266" s="71"/>
      <c r="L266" s="71"/>
      <c r="M266" s="72"/>
      <c r="N266" s="72"/>
      <c r="O266" s="72"/>
      <c r="P266" s="72"/>
      <c r="Q266" s="72"/>
      <c r="R266" s="72"/>
      <c r="S266" s="72"/>
      <c r="T266" s="71"/>
      <c r="U266" s="71"/>
      <c r="V266" s="71"/>
      <c r="W266" s="71"/>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row>
    <row r="267" spans="1:46" ht="30" customHeight="1" x14ac:dyDescent="0.2">
      <c r="A267" s="72"/>
      <c r="B267" s="72"/>
      <c r="C267" s="72"/>
      <c r="D267" s="72"/>
      <c r="E267" s="72"/>
      <c r="F267" s="71"/>
      <c r="G267" s="71"/>
      <c r="H267" s="72"/>
      <c r="I267" s="72"/>
      <c r="J267" s="71"/>
      <c r="K267" s="71"/>
      <c r="L267" s="71"/>
      <c r="M267" s="72"/>
      <c r="N267" s="72"/>
      <c r="O267" s="72"/>
      <c r="P267" s="72"/>
      <c r="Q267" s="72"/>
      <c r="R267" s="72"/>
      <c r="S267" s="72"/>
      <c r="T267" s="71"/>
      <c r="U267" s="71"/>
      <c r="V267" s="71"/>
      <c r="W267" s="71"/>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row>
    <row r="268" spans="1:46" ht="30" customHeight="1" x14ac:dyDescent="0.2">
      <c r="A268" s="72"/>
      <c r="B268" s="72"/>
      <c r="C268" s="72"/>
      <c r="D268" s="72"/>
      <c r="E268" s="72"/>
      <c r="F268" s="71"/>
      <c r="G268" s="71"/>
      <c r="H268" s="72"/>
      <c r="I268" s="72"/>
      <c r="J268" s="71"/>
      <c r="K268" s="71"/>
      <c r="L268" s="71"/>
      <c r="M268" s="72"/>
      <c r="N268" s="72"/>
      <c r="O268" s="72"/>
      <c r="P268" s="72"/>
      <c r="Q268" s="72"/>
      <c r="R268" s="72"/>
      <c r="S268" s="72"/>
      <c r="T268" s="71"/>
      <c r="U268" s="71"/>
      <c r="V268" s="71"/>
      <c r="W268" s="71"/>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row>
    <row r="269" spans="1:46" ht="30" customHeight="1" x14ac:dyDescent="0.2">
      <c r="A269" s="72"/>
      <c r="B269" s="72"/>
      <c r="C269" s="72"/>
      <c r="D269" s="72"/>
      <c r="E269" s="72"/>
      <c r="F269" s="71"/>
      <c r="G269" s="71"/>
      <c r="H269" s="72"/>
      <c r="I269" s="72"/>
      <c r="J269" s="71"/>
      <c r="K269" s="71"/>
      <c r="L269" s="71"/>
      <c r="M269" s="72"/>
      <c r="N269" s="72"/>
      <c r="O269" s="72"/>
      <c r="P269" s="72"/>
      <c r="Q269" s="72"/>
      <c r="R269" s="72"/>
      <c r="S269" s="72"/>
      <c r="T269" s="71"/>
      <c r="U269" s="71"/>
      <c r="V269" s="71"/>
      <c r="W269" s="71"/>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row>
    <row r="270" spans="1:46" ht="30" customHeight="1" x14ac:dyDescent="0.2">
      <c r="A270" s="72"/>
      <c r="B270" s="72"/>
      <c r="C270" s="72"/>
      <c r="D270" s="72"/>
      <c r="E270" s="72"/>
      <c r="F270" s="71"/>
      <c r="G270" s="71"/>
      <c r="H270" s="72"/>
      <c r="I270" s="72"/>
      <c r="J270" s="71"/>
      <c r="K270" s="71"/>
      <c r="L270" s="71"/>
      <c r="M270" s="72"/>
      <c r="N270" s="72"/>
      <c r="O270" s="72"/>
      <c r="P270" s="72"/>
      <c r="Q270" s="72"/>
      <c r="R270" s="72"/>
      <c r="S270" s="72"/>
      <c r="T270" s="71"/>
      <c r="U270" s="71"/>
      <c r="V270" s="71"/>
      <c r="W270" s="71"/>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row>
    <row r="271" spans="1:46" ht="30" customHeight="1" x14ac:dyDescent="0.2">
      <c r="A271" s="72"/>
      <c r="B271" s="72"/>
      <c r="C271" s="72"/>
      <c r="D271" s="72"/>
      <c r="E271" s="72"/>
      <c r="F271" s="71"/>
      <c r="G271" s="71"/>
      <c r="H271" s="72"/>
      <c r="I271" s="72"/>
      <c r="J271" s="71"/>
      <c r="K271" s="71"/>
      <c r="L271" s="71"/>
      <c r="M271" s="72"/>
      <c r="N271" s="72"/>
      <c r="O271" s="72"/>
      <c r="P271" s="72"/>
      <c r="Q271" s="72"/>
      <c r="R271" s="72"/>
      <c r="S271" s="72"/>
      <c r="T271" s="71"/>
      <c r="U271" s="71"/>
      <c r="V271" s="71"/>
      <c r="W271" s="71"/>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row>
    <row r="272" spans="1:46" ht="30" customHeight="1" x14ac:dyDescent="0.2">
      <c r="A272" s="72"/>
      <c r="B272" s="72"/>
      <c r="C272" s="72"/>
      <c r="D272" s="72"/>
      <c r="E272" s="72"/>
      <c r="F272" s="71"/>
      <c r="G272" s="71"/>
      <c r="H272" s="72"/>
      <c r="I272" s="72"/>
      <c r="J272" s="71"/>
      <c r="K272" s="71"/>
      <c r="L272" s="71"/>
      <c r="M272" s="72"/>
      <c r="N272" s="72"/>
      <c r="O272" s="72"/>
      <c r="P272" s="72"/>
      <c r="Q272" s="72"/>
      <c r="R272" s="72"/>
      <c r="S272" s="72"/>
      <c r="T272" s="71"/>
      <c r="U272" s="71"/>
      <c r="V272" s="71"/>
      <c r="W272" s="71"/>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row>
    <row r="273" spans="1:46" ht="30" customHeight="1" x14ac:dyDescent="0.2">
      <c r="A273" s="72"/>
      <c r="B273" s="72"/>
      <c r="C273" s="72"/>
      <c r="D273" s="72"/>
      <c r="E273" s="72"/>
      <c r="F273" s="71"/>
      <c r="G273" s="71"/>
      <c r="H273" s="72"/>
      <c r="I273" s="72"/>
      <c r="J273" s="71"/>
      <c r="K273" s="71"/>
      <c r="L273" s="71"/>
      <c r="M273" s="72"/>
      <c r="N273" s="72"/>
      <c r="O273" s="72"/>
      <c r="P273" s="72"/>
      <c r="Q273" s="72"/>
      <c r="R273" s="72"/>
      <c r="S273" s="72"/>
      <c r="T273" s="71"/>
      <c r="U273" s="71"/>
      <c r="V273" s="71"/>
      <c r="W273" s="71"/>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row>
    <row r="274" spans="1:46" ht="30" customHeight="1" x14ac:dyDescent="0.2">
      <c r="A274" s="72"/>
      <c r="B274" s="72"/>
      <c r="C274" s="72"/>
      <c r="D274" s="72"/>
      <c r="E274" s="72"/>
      <c r="F274" s="71"/>
      <c r="G274" s="71"/>
      <c r="H274" s="72"/>
      <c r="I274" s="72"/>
      <c r="J274" s="71"/>
      <c r="K274" s="71"/>
      <c r="L274" s="71"/>
      <c r="M274" s="72"/>
      <c r="N274" s="72"/>
      <c r="O274" s="72"/>
      <c r="P274" s="72"/>
      <c r="Q274" s="72"/>
      <c r="R274" s="72"/>
      <c r="S274" s="72"/>
      <c r="T274" s="71"/>
      <c r="U274" s="71"/>
      <c r="V274" s="71"/>
      <c r="W274" s="71"/>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row>
    <row r="275" spans="1:46" ht="30" customHeight="1" x14ac:dyDescent="0.2">
      <c r="A275" s="72"/>
      <c r="B275" s="72"/>
      <c r="C275" s="72"/>
      <c r="D275" s="72"/>
      <c r="E275" s="72"/>
      <c r="F275" s="71"/>
      <c r="G275" s="71"/>
      <c r="H275" s="72"/>
      <c r="I275" s="72"/>
      <c r="J275" s="71"/>
      <c r="K275" s="71"/>
      <c r="L275" s="71"/>
      <c r="M275" s="72"/>
      <c r="N275" s="72"/>
      <c r="O275" s="72"/>
      <c r="P275" s="72"/>
      <c r="Q275" s="72"/>
      <c r="R275" s="72"/>
      <c r="S275" s="72"/>
      <c r="T275" s="71"/>
      <c r="U275" s="71"/>
      <c r="V275" s="71"/>
      <c r="W275" s="71"/>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row>
    <row r="276" spans="1:46" ht="30" customHeight="1" x14ac:dyDescent="0.2">
      <c r="A276" s="72"/>
      <c r="B276" s="72"/>
      <c r="C276" s="72"/>
      <c r="D276" s="72"/>
      <c r="E276" s="72"/>
      <c r="F276" s="71"/>
      <c r="G276" s="71"/>
      <c r="H276" s="72"/>
      <c r="I276" s="72"/>
      <c r="J276" s="71"/>
      <c r="K276" s="71"/>
      <c r="L276" s="71"/>
      <c r="M276" s="72"/>
      <c r="N276" s="72"/>
      <c r="O276" s="72"/>
      <c r="P276" s="72"/>
      <c r="Q276" s="72"/>
      <c r="R276" s="72"/>
      <c r="S276" s="72"/>
      <c r="T276" s="71"/>
      <c r="U276" s="71"/>
      <c r="V276" s="71"/>
      <c r="W276" s="71"/>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row>
    <row r="277" spans="1:46" ht="30" customHeight="1" x14ac:dyDescent="0.2">
      <c r="A277" s="72"/>
      <c r="B277" s="72"/>
      <c r="C277" s="72"/>
      <c r="D277" s="72"/>
      <c r="E277" s="72"/>
      <c r="F277" s="71"/>
      <c r="G277" s="71"/>
      <c r="H277" s="72"/>
      <c r="I277" s="72"/>
      <c r="J277" s="71"/>
      <c r="K277" s="71"/>
      <c r="L277" s="71"/>
      <c r="M277" s="72"/>
      <c r="N277" s="72"/>
      <c r="O277" s="72"/>
      <c r="P277" s="72"/>
      <c r="Q277" s="72"/>
      <c r="R277" s="72"/>
      <c r="S277" s="72"/>
      <c r="T277" s="71"/>
      <c r="U277" s="71"/>
      <c r="V277" s="71"/>
      <c r="W277" s="71"/>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row>
    <row r="278" spans="1:46" ht="30" customHeight="1" x14ac:dyDescent="0.2">
      <c r="A278" s="72"/>
      <c r="B278" s="72"/>
      <c r="C278" s="72"/>
      <c r="D278" s="72"/>
      <c r="E278" s="72"/>
      <c r="F278" s="71"/>
      <c r="G278" s="71"/>
      <c r="H278" s="72"/>
      <c r="I278" s="72"/>
      <c r="J278" s="71"/>
      <c r="K278" s="71"/>
      <c r="L278" s="71"/>
      <c r="M278" s="72"/>
      <c r="N278" s="72"/>
      <c r="O278" s="72"/>
      <c r="P278" s="72"/>
      <c r="Q278" s="72"/>
      <c r="R278" s="72"/>
      <c r="S278" s="72"/>
      <c r="T278" s="71"/>
      <c r="U278" s="71"/>
      <c r="V278" s="71"/>
      <c r="W278" s="71"/>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row>
    <row r="279" spans="1:46" ht="30" customHeight="1" x14ac:dyDescent="0.2">
      <c r="A279" s="72"/>
      <c r="B279" s="72"/>
      <c r="C279" s="72"/>
      <c r="D279" s="72"/>
      <c r="E279" s="72"/>
      <c r="F279" s="71"/>
      <c r="G279" s="71"/>
      <c r="H279" s="72"/>
      <c r="I279" s="72"/>
      <c r="J279" s="71"/>
      <c r="K279" s="71"/>
      <c r="L279" s="71"/>
      <c r="M279" s="72"/>
      <c r="N279" s="72"/>
      <c r="O279" s="72"/>
      <c r="P279" s="72"/>
      <c r="Q279" s="72"/>
      <c r="R279" s="72"/>
      <c r="S279" s="72"/>
      <c r="T279" s="71"/>
      <c r="U279" s="71"/>
      <c r="V279" s="71"/>
      <c r="W279" s="71"/>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row>
    <row r="280" spans="1:46" ht="30" customHeight="1" x14ac:dyDescent="0.2">
      <c r="A280" s="72"/>
      <c r="B280" s="72"/>
      <c r="C280" s="72"/>
      <c r="D280" s="72"/>
      <c r="E280" s="72"/>
      <c r="F280" s="71"/>
      <c r="G280" s="71"/>
      <c r="H280" s="72"/>
      <c r="I280" s="72"/>
      <c r="J280" s="71"/>
      <c r="K280" s="71"/>
      <c r="L280" s="71"/>
      <c r="M280" s="72"/>
      <c r="N280" s="72"/>
      <c r="O280" s="72"/>
      <c r="P280" s="72"/>
      <c r="Q280" s="72"/>
      <c r="R280" s="72"/>
      <c r="S280" s="72"/>
      <c r="T280" s="71"/>
      <c r="U280" s="71"/>
      <c r="V280" s="71"/>
      <c r="W280" s="71"/>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row>
    <row r="281" spans="1:46" ht="30" customHeight="1" x14ac:dyDescent="0.2">
      <c r="A281" s="72"/>
      <c r="B281" s="72"/>
      <c r="C281" s="72"/>
      <c r="D281" s="72"/>
      <c r="E281" s="72"/>
      <c r="F281" s="71"/>
      <c r="G281" s="71"/>
      <c r="H281" s="72"/>
      <c r="I281" s="72"/>
      <c r="J281" s="71"/>
      <c r="K281" s="71"/>
      <c r="L281" s="71"/>
      <c r="M281" s="72"/>
      <c r="N281" s="72"/>
      <c r="O281" s="72"/>
      <c r="P281" s="72"/>
      <c r="Q281" s="72"/>
      <c r="R281" s="72"/>
      <c r="S281" s="72"/>
      <c r="T281" s="71"/>
      <c r="U281" s="71"/>
      <c r="V281" s="71"/>
      <c r="W281" s="71"/>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row>
    <row r="282" spans="1:46" ht="30" customHeight="1" x14ac:dyDescent="0.2">
      <c r="A282" s="72"/>
      <c r="B282" s="72"/>
      <c r="C282" s="72"/>
      <c r="D282" s="72"/>
      <c r="E282" s="72"/>
      <c r="F282" s="71"/>
      <c r="G282" s="71"/>
      <c r="H282" s="72"/>
      <c r="I282" s="72"/>
      <c r="J282" s="71"/>
      <c r="K282" s="71"/>
      <c r="L282" s="71"/>
      <c r="M282" s="72"/>
      <c r="N282" s="72"/>
      <c r="O282" s="72"/>
      <c r="P282" s="72"/>
      <c r="Q282" s="72"/>
      <c r="R282" s="72"/>
      <c r="S282" s="72"/>
      <c r="T282" s="71"/>
      <c r="U282" s="71"/>
      <c r="V282" s="71"/>
      <c r="W282" s="71"/>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row>
    <row r="283" spans="1:46" ht="30" customHeight="1" x14ac:dyDescent="0.2">
      <c r="A283" s="72"/>
      <c r="B283" s="72"/>
      <c r="C283" s="72"/>
      <c r="D283" s="72"/>
      <c r="E283" s="72"/>
      <c r="F283" s="71"/>
      <c r="G283" s="71"/>
      <c r="H283" s="72"/>
      <c r="I283" s="72"/>
      <c r="J283" s="71"/>
      <c r="K283" s="71"/>
      <c r="L283" s="71"/>
      <c r="M283" s="72"/>
      <c r="N283" s="72"/>
      <c r="O283" s="72"/>
      <c r="P283" s="72"/>
      <c r="Q283" s="72"/>
      <c r="R283" s="72"/>
      <c r="S283" s="72"/>
      <c r="T283" s="71"/>
      <c r="U283" s="71"/>
      <c r="V283" s="71"/>
      <c r="W283" s="71"/>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row>
    <row r="284" spans="1:46" ht="30" customHeight="1" x14ac:dyDescent="0.2">
      <c r="A284" s="72"/>
      <c r="B284" s="72"/>
      <c r="C284" s="72"/>
      <c r="D284" s="72"/>
      <c r="E284" s="72"/>
      <c r="F284" s="71"/>
      <c r="G284" s="71"/>
      <c r="H284" s="72"/>
      <c r="I284" s="72"/>
      <c r="J284" s="71"/>
      <c r="K284" s="71"/>
      <c r="L284" s="71"/>
      <c r="M284" s="72"/>
      <c r="N284" s="72"/>
      <c r="O284" s="72"/>
      <c r="P284" s="72"/>
      <c r="Q284" s="72"/>
      <c r="R284" s="72"/>
      <c r="S284" s="72"/>
      <c r="T284" s="71"/>
      <c r="U284" s="71"/>
      <c r="V284" s="71"/>
      <c r="W284" s="71"/>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row>
    <row r="285" spans="1:46" ht="30" customHeight="1" x14ac:dyDescent="0.2">
      <c r="A285" s="72"/>
      <c r="B285" s="72"/>
      <c r="C285" s="72"/>
      <c r="D285" s="72"/>
      <c r="E285" s="72"/>
      <c r="F285" s="71"/>
      <c r="G285" s="71"/>
      <c r="H285" s="72"/>
      <c r="I285" s="72"/>
      <c r="J285" s="71"/>
      <c r="K285" s="71"/>
      <c r="L285" s="71"/>
      <c r="M285" s="72"/>
      <c r="N285" s="72"/>
      <c r="O285" s="72"/>
      <c r="P285" s="72"/>
      <c r="Q285" s="72"/>
      <c r="R285" s="72"/>
      <c r="S285" s="72"/>
      <c r="T285" s="71"/>
      <c r="U285" s="71"/>
      <c r="V285" s="71"/>
      <c r="W285" s="71"/>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row>
    <row r="286" spans="1:46" ht="30" customHeight="1" x14ac:dyDescent="0.2">
      <c r="A286" s="72"/>
      <c r="B286" s="72"/>
      <c r="C286" s="72"/>
      <c r="D286" s="72"/>
      <c r="E286" s="72"/>
      <c r="F286" s="71"/>
      <c r="G286" s="71"/>
      <c r="H286" s="72"/>
      <c r="I286" s="72"/>
      <c r="J286" s="71"/>
      <c r="K286" s="71"/>
      <c r="L286" s="71"/>
      <c r="M286" s="72"/>
      <c r="N286" s="72"/>
      <c r="O286" s="72"/>
      <c r="P286" s="72"/>
      <c r="Q286" s="72"/>
      <c r="R286" s="72"/>
      <c r="S286" s="72"/>
      <c r="T286" s="71"/>
      <c r="U286" s="71"/>
      <c r="V286" s="71"/>
      <c r="W286" s="71"/>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row>
    <row r="287" spans="1:46" ht="30" customHeight="1" x14ac:dyDescent="0.2">
      <c r="A287" s="72"/>
      <c r="B287" s="72"/>
      <c r="C287" s="72"/>
      <c r="D287" s="72"/>
      <c r="E287" s="72"/>
      <c r="F287" s="71"/>
      <c r="G287" s="71"/>
      <c r="H287" s="72"/>
      <c r="I287" s="72"/>
      <c r="J287" s="71"/>
      <c r="K287" s="71"/>
      <c r="L287" s="71"/>
      <c r="M287" s="72"/>
      <c r="N287" s="72"/>
      <c r="O287" s="72"/>
      <c r="P287" s="72"/>
      <c r="Q287" s="72"/>
      <c r="R287" s="72"/>
      <c r="S287" s="72"/>
      <c r="T287" s="71"/>
      <c r="U287" s="71"/>
      <c r="V287" s="71"/>
      <c r="W287" s="71"/>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row>
    <row r="288" spans="1:46" ht="30" customHeight="1" x14ac:dyDescent="0.2">
      <c r="A288" s="72"/>
      <c r="B288" s="72"/>
      <c r="C288" s="72"/>
      <c r="D288" s="72"/>
      <c r="E288" s="72"/>
      <c r="F288" s="71"/>
      <c r="G288" s="71"/>
      <c r="H288" s="72"/>
      <c r="I288" s="72"/>
      <c r="J288" s="71"/>
      <c r="K288" s="71"/>
      <c r="L288" s="71"/>
      <c r="M288" s="72"/>
      <c r="N288" s="72"/>
      <c r="O288" s="72"/>
      <c r="P288" s="72"/>
      <c r="Q288" s="72"/>
      <c r="R288" s="72"/>
      <c r="S288" s="72"/>
      <c r="T288" s="71"/>
      <c r="U288" s="71"/>
      <c r="V288" s="71"/>
      <c r="W288" s="71"/>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row>
    <row r="289" spans="1:46" ht="30" customHeight="1" x14ac:dyDescent="0.2">
      <c r="A289" s="72"/>
      <c r="B289" s="72"/>
      <c r="C289" s="72"/>
      <c r="D289" s="72"/>
      <c r="E289" s="72"/>
      <c r="F289" s="71"/>
      <c r="G289" s="71"/>
      <c r="H289" s="72"/>
      <c r="I289" s="72"/>
      <c r="J289" s="71"/>
      <c r="K289" s="71"/>
      <c r="L289" s="71"/>
      <c r="M289" s="72"/>
      <c r="N289" s="72"/>
      <c r="O289" s="72"/>
      <c r="P289" s="72"/>
      <c r="Q289" s="72"/>
      <c r="R289" s="72"/>
      <c r="S289" s="72"/>
      <c r="T289" s="71"/>
      <c r="U289" s="71"/>
      <c r="V289" s="71"/>
      <c r="W289" s="71"/>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row>
    <row r="290" spans="1:46" ht="30" customHeight="1" x14ac:dyDescent="0.2">
      <c r="A290" s="72"/>
      <c r="B290" s="72"/>
      <c r="C290" s="72"/>
      <c r="D290" s="72"/>
      <c r="E290" s="72"/>
      <c r="F290" s="71"/>
      <c r="G290" s="71"/>
      <c r="H290" s="72"/>
      <c r="I290" s="72"/>
      <c r="J290" s="71"/>
      <c r="K290" s="71"/>
      <c r="L290" s="71"/>
      <c r="M290" s="72"/>
      <c r="N290" s="72"/>
      <c r="O290" s="72"/>
      <c r="P290" s="72"/>
      <c r="Q290" s="72"/>
      <c r="R290" s="72"/>
      <c r="S290" s="72"/>
      <c r="T290" s="71"/>
      <c r="U290" s="71"/>
      <c r="V290" s="71"/>
      <c r="W290" s="71"/>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row>
    <row r="291" spans="1:46" ht="30" customHeight="1" x14ac:dyDescent="0.2">
      <c r="A291" s="72"/>
      <c r="B291" s="72"/>
      <c r="C291" s="72"/>
      <c r="D291" s="72"/>
      <c r="E291" s="72"/>
      <c r="F291" s="71"/>
      <c r="G291" s="71"/>
      <c r="H291" s="72"/>
      <c r="I291" s="72"/>
      <c r="J291" s="71"/>
      <c r="K291" s="71"/>
      <c r="L291" s="71"/>
      <c r="M291" s="72"/>
      <c r="N291" s="72"/>
      <c r="O291" s="72"/>
      <c r="P291" s="72"/>
      <c r="Q291" s="72"/>
      <c r="R291" s="72"/>
      <c r="S291" s="72"/>
      <c r="T291" s="71"/>
      <c r="U291" s="71"/>
      <c r="V291" s="71"/>
      <c r="W291" s="71"/>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row>
    <row r="292" spans="1:46" ht="30" customHeight="1" x14ac:dyDescent="0.2">
      <c r="A292" s="72"/>
      <c r="B292" s="72"/>
      <c r="C292" s="72"/>
      <c r="D292" s="72"/>
      <c r="E292" s="72"/>
      <c r="F292" s="71"/>
      <c r="G292" s="71"/>
      <c r="H292" s="72"/>
      <c r="I292" s="72"/>
      <c r="J292" s="71"/>
      <c r="K292" s="71"/>
      <c r="L292" s="71"/>
      <c r="M292" s="72"/>
      <c r="N292" s="72"/>
      <c r="O292" s="72"/>
      <c r="P292" s="72"/>
      <c r="Q292" s="72"/>
      <c r="R292" s="72"/>
      <c r="S292" s="72"/>
      <c r="T292" s="71"/>
      <c r="U292" s="71"/>
      <c r="V292" s="71"/>
      <c r="W292" s="71"/>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row>
    <row r="293" spans="1:46" ht="30" customHeight="1" x14ac:dyDescent="0.2">
      <c r="A293" s="72"/>
      <c r="B293" s="72"/>
      <c r="C293" s="72"/>
      <c r="D293" s="72"/>
      <c r="E293" s="72"/>
      <c r="F293" s="71"/>
      <c r="G293" s="71"/>
      <c r="H293" s="72"/>
      <c r="I293" s="72"/>
      <c r="J293" s="71"/>
      <c r="K293" s="71"/>
      <c r="L293" s="71"/>
      <c r="M293" s="72"/>
      <c r="N293" s="72"/>
      <c r="O293" s="72"/>
      <c r="P293" s="72"/>
      <c r="Q293" s="72"/>
      <c r="R293" s="72"/>
      <c r="S293" s="72"/>
      <c r="T293" s="71"/>
      <c r="U293" s="71"/>
      <c r="V293" s="71"/>
      <c r="W293" s="71"/>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row>
    <row r="294" spans="1:46" ht="30" customHeight="1" x14ac:dyDescent="0.2">
      <c r="A294" s="72"/>
      <c r="B294" s="72"/>
      <c r="C294" s="72"/>
      <c r="D294" s="72"/>
      <c r="E294" s="72"/>
      <c r="F294" s="71"/>
      <c r="G294" s="71"/>
      <c r="H294" s="72"/>
      <c r="I294" s="72"/>
      <c r="J294" s="71"/>
      <c r="K294" s="71"/>
      <c r="L294" s="71"/>
      <c r="M294" s="72"/>
      <c r="N294" s="72"/>
      <c r="O294" s="72"/>
      <c r="P294" s="72"/>
      <c r="Q294" s="72"/>
      <c r="R294" s="72"/>
      <c r="S294" s="72"/>
      <c r="T294" s="71"/>
      <c r="U294" s="71"/>
      <c r="V294" s="71"/>
      <c r="W294" s="71"/>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row>
    <row r="295" spans="1:46" ht="30" customHeight="1" x14ac:dyDescent="0.2">
      <c r="A295" s="72"/>
      <c r="B295" s="72"/>
      <c r="C295" s="72"/>
      <c r="D295" s="72"/>
      <c r="E295" s="72"/>
      <c r="F295" s="71"/>
      <c r="G295" s="71"/>
      <c r="H295" s="72"/>
      <c r="I295" s="72"/>
      <c r="J295" s="71"/>
      <c r="K295" s="71"/>
      <c r="L295" s="71"/>
      <c r="M295" s="72"/>
      <c r="N295" s="72"/>
      <c r="O295" s="72"/>
      <c r="P295" s="72"/>
      <c r="Q295" s="72"/>
      <c r="R295" s="72"/>
      <c r="S295" s="72"/>
      <c r="T295" s="71"/>
      <c r="U295" s="71"/>
      <c r="V295" s="71"/>
      <c r="W295" s="71"/>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row>
    <row r="296" spans="1:46" ht="30" customHeight="1" x14ac:dyDescent="0.2">
      <c r="A296" s="72"/>
      <c r="B296" s="72"/>
      <c r="C296" s="72"/>
      <c r="D296" s="72"/>
      <c r="E296" s="72"/>
      <c r="F296" s="71"/>
      <c r="G296" s="71"/>
      <c r="H296" s="72"/>
      <c r="I296" s="72"/>
      <c r="J296" s="71"/>
      <c r="K296" s="71"/>
      <c r="L296" s="71"/>
      <c r="M296" s="72"/>
      <c r="N296" s="72"/>
      <c r="O296" s="72"/>
      <c r="P296" s="72"/>
      <c r="Q296" s="72"/>
      <c r="R296" s="72"/>
      <c r="S296" s="72"/>
      <c r="T296" s="71"/>
      <c r="U296" s="71"/>
      <c r="V296" s="71"/>
      <c r="W296" s="71"/>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row>
    <row r="297" spans="1:46" ht="30" customHeight="1" x14ac:dyDescent="0.2">
      <c r="A297" s="72"/>
      <c r="B297" s="72"/>
      <c r="C297" s="72"/>
      <c r="D297" s="72"/>
      <c r="E297" s="72"/>
      <c r="F297" s="71"/>
      <c r="G297" s="71"/>
      <c r="H297" s="72"/>
      <c r="I297" s="72"/>
      <c r="J297" s="71"/>
      <c r="K297" s="71"/>
      <c r="L297" s="71"/>
      <c r="M297" s="72"/>
      <c r="N297" s="72"/>
      <c r="O297" s="72"/>
      <c r="P297" s="72"/>
      <c r="Q297" s="72"/>
      <c r="R297" s="72"/>
      <c r="S297" s="72"/>
      <c r="T297" s="71"/>
      <c r="U297" s="71"/>
      <c r="V297" s="71"/>
      <c r="W297" s="71"/>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row>
    <row r="298" spans="1:46" ht="30" customHeight="1" x14ac:dyDescent="0.2">
      <c r="A298" s="72"/>
      <c r="B298" s="72"/>
      <c r="C298" s="72"/>
      <c r="D298" s="72"/>
      <c r="E298" s="72"/>
      <c r="F298" s="71"/>
      <c r="G298" s="71"/>
      <c r="H298" s="72"/>
      <c r="I298" s="72"/>
      <c r="J298" s="71"/>
      <c r="K298" s="71"/>
      <c r="L298" s="71"/>
      <c r="M298" s="72"/>
      <c r="N298" s="72"/>
      <c r="O298" s="72"/>
      <c r="P298" s="72"/>
      <c r="Q298" s="72"/>
      <c r="R298" s="72"/>
      <c r="S298" s="72"/>
      <c r="T298" s="71"/>
      <c r="U298" s="71"/>
      <c r="V298" s="71"/>
      <c r="W298" s="71"/>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row>
    <row r="299" spans="1:46" ht="30" customHeight="1" x14ac:dyDescent="0.2">
      <c r="A299" s="72"/>
      <c r="B299" s="72"/>
      <c r="C299" s="72"/>
      <c r="D299" s="72"/>
      <c r="E299" s="72"/>
      <c r="F299" s="71"/>
      <c r="G299" s="71"/>
      <c r="H299" s="72"/>
      <c r="I299" s="72"/>
      <c r="J299" s="71"/>
      <c r="K299" s="71"/>
      <c r="L299" s="71"/>
      <c r="M299" s="72"/>
      <c r="N299" s="72"/>
      <c r="O299" s="72"/>
      <c r="P299" s="72"/>
      <c r="Q299" s="72"/>
      <c r="R299" s="72"/>
      <c r="S299" s="72"/>
      <c r="T299" s="71"/>
      <c r="U299" s="71"/>
      <c r="V299" s="71"/>
      <c r="W299" s="71"/>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row>
    <row r="300" spans="1:46" ht="30" customHeight="1" x14ac:dyDescent="0.2">
      <c r="A300" s="72"/>
      <c r="B300" s="72"/>
      <c r="C300" s="72"/>
      <c r="D300" s="72"/>
      <c r="E300" s="72"/>
      <c r="F300" s="71"/>
      <c r="G300" s="71"/>
      <c r="H300" s="72"/>
      <c r="I300" s="72"/>
      <c r="J300" s="71"/>
      <c r="K300" s="71"/>
      <c r="L300" s="71"/>
      <c r="M300" s="72"/>
      <c r="N300" s="72"/>
      <c r="O300" s="72"/>
      <c r="P300" s="72"/>
      <c r="Q300" s="72"/>
      <c r="R300" s="72"/>
      <c r="S300" s="72"/>
      <c r="T300" s="71"/>
      <c r="U300" s="71"/>
      <c r="V300" s="71"/>
      <c r="W300" s="71"/>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row>
    <row r="301" spans="1:46" ht="30" customHeight="1" x14ac:dyDescent="0.2">
      <c r="A301" s="72"/>
      <c r="B301" s="72"/>
      <c r="C301" s="72"/>
      <c r="D301" s="72"/>
      <c r="E301" s="72"/>
      <c r="F301" s="71"/>
      <c r="G301" s="71"/>
      <c r="H301" s="72"/>
      <c r="I301" s="72"/>
      <c r="J301" s="71"/>
      <c r="K301" s="71"/>
      <c r="L301" s="71"/>
      <c r="M301" s="72"/>
      <c r="N301" s="72"/>
      <c r="O301" s="72"/>
      <c r="P301" s="72"/>
      <c r="Q301" s="72"/>
      <c r="R301" s="72"/>
      <c r="S301" s="72"/>
      <c r="T301" s="71"/>
      <c r="U301" s="71"/>
      <c r="V301" s="71"/>
      <c r="W301" s="71"/>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row>
    <row r="302" spans="1:46" ht="30" customHeight="1" x14ac:dyDescent="0.2">
      <c r="A302" s="72"/>
      <c r="B302" s="72"/>
      <c r="C302" s="72"/>
      <c r="D302" s="72"/>
      <c r="E302" s="72"/>
      <c r="F302" s="71"/>
      <c r="G302" s="71"/>
      <c r="H302" s="72"/>
      <c r="I302" s="72"/>
      <c r="J302" s="71"/>
      <c r="K302" s="71"/>
      <c r="L302" s="71"/>
      <c r="M302" s="72"/>
      <c r="N302" s="72"/>
      <c r="O302" s="72"/>
      <c r="P302" s="72"/>
      <c r="Q302" s="72"/>
      <c r="R302" s="72"/>
      <c r="S302" s="72"/>
      <c r="T302" s="71"/>
      <c r="U302" s="71"/>
      <c r="V302" s="71"/>
      <c r="W302" s="71"/>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row>
    <row r="303" spans="1:46" ht="30" customHeight="1" x14ac:dyDescent="0.2">
      <c r="A303" s="72"/>
      <c r="B303" s="72"/>
      <c r="C303" s="72"/>
      <c r="D303" s="72"/>
      <c r="E303" s="72"/>
      <c r="F303" s="71"/>
      <c r="G303" s="71"/>
      <c r="H303" s="72"/>
      <c r="I303" s="72"/>
      <c r="J303" s="71"/>
      <c r="K303" s="71"/>
      <c r="L303" s="71"/>
      <c r="M303" s="72"/>
      <c r="N303" s="72"/>
      <c r="O303" s="72"/>
      <c r="P303" s="72"/>
      <c r="Q303" s="72"/>
      <c r="R303" s="72"/>
      <c r="S303" s="72"/>
      <c r="T303" s="71"/>
      <c r="U303" s="71"/>
      <c r="V303" s="71"/>
      <c r="W303" s="71"/>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row>
    <row r="304" spans="1:46" ht="30" customHeight="1" x14ac:dyDescent="0.2">
      <c r="A304" s="72"/>
      <c r="B304" s="72"/>
      <c r="C304" s="72"/>
      <c r="D304" s="72"/>
      <c r="E304" s="72"/>
      <c r="F304" s="71"/>
      <c r="G304" s="71"/>
      <c r="H304" s="72"/>
      <c r="I304" s="72"/>
      <c r="J304" s="71"/>
      <c r="K304" s="71"/>
      <c r="L304" s="71"/>
      <c r="M304" s="72"/>
      <c r="N304" s="72"/>
      <c r="O304" s="72"/>
      <c r="P304" s="72"/>
      <c r="Q304" s="72"/>
      <c r="R304" s="72"/>
      <c r="S304" s="72"/>
      <c r="T304" s="71"/>
      <c r="U304" s="71"/>
      <c r="V304" s="71"/>
      <c r="W304" s="71"/>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row>
    <row r="305" spans="1:46" ht="30" customHeight="1" x14ac:dyDescent="0.2">
      <c r="A305" s="72"/>
      <c r="B305" s="72"/>
      <c r="C305" s="72"/>
      <c r="D305" s="72"/>
      <c r="E305" s="72"/>
      <c r="F305" s="71"/>
      <c r="G305" s="71"/>
      <c r="H305" s="72"/>
      <c r="I305" s="72"/>
      <c r="J305" s="71"/>
      <c r="K305" s="71"/>
      <c r="L305" s="71"/>
      <c r="M305" s="72"/>
      <c r="N305" s="72"/>
      <c r="O305" s="72"/>
      <c r="P305" s="72"/>
      <c r="Q305" s="72"/>
      <c r="R305" s="72"/>
      <c r="S305" s="72"/>
      <c r="T305" s="71"/>
      <c r="U305" s="71"/>
      <c r="V305" s="71"/>
      <c r="W305" s="71"/>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row>
    <row r="306" spans="1:46" ht="30" customHeight="1" x14ac:dyDescent="0.2">
      <c r="A306" s="72"/>
      <c r="B306" s="72"/>
      <c r="C306" s="72"/>
      <c r="D306" s="72"/>
      <c r="E306" s="72"/>
      <c r="F306" s="71"/>
      <c r="G306" s="71"/>
      <c r="H306" s="72"/>
      <c r="I306" s="72"/>
      <c r="J306" s="71"/>
      <c r="K306" s="71"/>
      <c r="L306" s="71"/>
      <c r="M306" s="72"/>
      <c r="N306" s="72"/>
      <c r="O306" s="72"/>
      <c r="P306" s="72"/>
      <c r="Q306" s="72"/>
      <c r="R306" s="72"/>
      <c r="S306" s="72"/>
      <c r="T306" s="71"/>
      <c r="U306" s="71"/>
      <c r="V306" s="71"/>
      <c r="W306" s="71"/>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row>
    <row r="307" spans="1:46" ht="30" customHeight="1" x14ac:dyDescent="0.2">
      <c r="A307" s="72"/>
      <c r="B307" s="72"/>
      <c r="C307" s="72"/>
      <c r="D307" s="72"/>
      <c r="E307" s="72"/>
      <c r="F307" s="71"/>
      <c r="G307" s="71"/>
      <c r="H307" s="72"/>
      <c r="I307" s="72"/>
      <c r="J307" s="71"/>
      <c r="K307" s="71"/>
      <c r="L307" s="71"/>
      <c r="M307" s="72"/>
      <c r="N307" s="72"/>
      <c r="O307" s="72"/>
      <c r="P307" s="72"/>
      <c r="Q307" s="72"/>
      <c r="R307" s="72"/>
      <c r="S307" s="72"/>
      <c r="T307" s="71"/>
      <c r="U307" s="71"/>
      <c r="V307" s="71"/>
      <c r="W307" s="71"/>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row>
    <row r="308" spans="1:46" ht="30" customHeight="1" x14ac:dyDescent="0.2">
      <c r="A308" s="72"/>
      <c r="B308" s="72"/>
      <c r="C308" s="72"/>
      <c r="D308" s="72"/>
      <c r="E308" s="72"/>
      <c r="F308" s="71"/>
      <c r="G308" s="71"/>
      <c r="H308" s="72"/>
      <c r="I308" s="72"/>
      <c r="J308" s="71"/>
      <c r="K308" s="71"/>
      <c r="L308" s="71"/>
      <c r="M308" s="72"/>
      <c r="N308" s="72"/>
      <c r="O308" s="72"/>
      <c r="P308" s="72"/>
      <c r="Q308" s="72"/>
      <c r="R308" s="72"/>
      <c r="S308" s="72"/>
      <c r="T308" s="71"/>
      <c r="U308" s="71"/>
      <c r="V308" s="71"/>
      <c r="W308" s="71"/>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row>
    <row r="309" spans="1:46" ht="30" customHeight="1" x14ac:dyDescent="0.2">
      <c r="A309" s="72"/>
      <c r="B309" s="72"/>
      <c r="C309" s="72"/>
      <c r="D309" s="72"/>
      <c r="E309" s="72"/>
      <c r="F309" s="71"/>
      <c r="G309" s="71"/>
      <c r="H309" s="72"/>
      <c r="I309" s="72"/>
      <c r="J309" s="71"/>
      <c r="K309" s="71"/>
      <c r="L309" s="71"/>
      <c r="M309" s="72"/>
      <c r="N309" s="72"/>
      <c r="O309" s="72"/>
      <c r="P309" s="72"/>
      <c r="Q309" s="72"/>
      <c r="R309" s="72"/>
      <c r="S309" s="72"/>
      <c r="T309" s="71"/>
      <c r="U309" s="71"/>
      <c r="V309" s="71"/>
      <c r="W309" s="71"/>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row>
    <row r="310" spans="1:46" ht="30" customHeight="1" x14ac:dyDescent="0.2">
      <c r="A310" s="72"/>
      <c r="B310" s="72"/>
      <c r="C310" s="72"/>
      <c r="D310" s="72"/>
      <c r="E310" s="72"/>
      <c r="F310" s="71"/>
      <c r="G310" s="71"/>
      <c r="H310" s="72"/>
      <c r="I310" s="72"/>
      <c r="J310" s="71"/>
      <c r="K310" s="71"/>
      <c r="L310" s="71"/>
      <c r="M310" s="72"/>
      <c r="N310" s="72"/>
      <c r="O310" s="72"/>
      <c r="P310" s="72"/>
      <c r="Q310" s="72"/>
      <c r="R310" s="72"/>
      <c r="S310" s="72"/>
      <c r="T310" s="71"/>
      <c r="U310" s="71"/>
      <c r="V310" s="71"/>
      <c r="W310" s="71"/>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row>
    <row r="311" spans="1:46" ht="30" customHeight="1" x14ac:dyDescent="0.2">
      <c r="A311" s="72"/>
      <c r="B311" s="72"/>
      <c r="C311" s="72"/>
      <c r="D311" s="72"/>
      <c r="E311" s="72"/>
      <c r="F311" s="71"/>
      <c r="G311" s="71"/>
      <c r="H311" s="72"/>
      <c r="I311" s="72"/>
      <c r="J311" s="71"/>
      <c r="K311" s="71"/>
      <c r="L311" s="71"/>
      <c r="M311" s="72"/>
      <c r="N311" s="72"/>
      <c r="O311" s="72"/>
      <c r="P311" s="72"/>
      <c r="Q311" s="72"/>
      <c r="R311" s="72"/>
      <c r="S311" s="72"/>
      <c r="T311" s="71"/>
      <c r="U311" s="71"/>
      <c r="V311" s="71"/>
      <c r="W311" s="71"/>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row>
    <row r="312" spans="1:46" ht="30" customHeight="1" x14ac:dyDescent="0.2">
      <c r="A312" s="72"/>
      <c r="B312" s="72"/>
      <c r="C312" s="72"/>
      <c r="D312" s="72"/>
      <c r="E312" s="72"/>
      <c r="F312" s="71"/>
      <c r="G312" s="71"/>
      <c r="H312" s="72"/>
      <c r="I312" s="72"/>
      <c r="J312" s="71"/>
      <c r="K312" s="71"/>
      <c r="L312" s="71"/>
      <c r="M312" s="72"/>
      <c r="N312" s="72"/>
      <c r="O312" s="72"/>
      <c r="P312" s="72"/>
      <c r="Q312" s="72"/>
      <c r="R312" s="72"/>
      <c r="S312" s="72"/>
      <c r="T312" s="71"/>
      <c r="U312" s="71"/>
      <c r="V312" s="71"/>
      <c r="W312" s="71"/>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row>
    <row r="313" spans="1:46" ht="30" customHeight="1" x14ac:dyDescent="0.2">
      <c r="A313" s="72"/>
      <c r="B313" s="72"/>
      <c r="C313" s="72"/>
      <c r="D313" s="72"/>
      <c r="E313" s="72"/>
      <c r="F313" s="71"/>
      <c r="G313" s="71"/>
      <c r="H313" s="72"/>
      <c r="I313" s="72"/>
      <c r="J313" s="71"/>
      <c r="K313" s="71"/>
      <c r="L313" s="71"/>
      <c r="M313" s="72"/>
      <c r="N313" s="72"/>
      <c r="O313" s="72"/>
      <c r="P313" s="72"/>
      <c r="Q313" s="72"/>
      <c r="R313" s="72"/>
      <c r="S313" s="72"/>
      <c r="T313" s="71"/>
      <c r="U313" s="71"/>
      <c r="V313" s="71"/>
      <c r="W313" s="71"/>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row>
    <row r="314" spans="1:46" ht="30" customHeight="1" x14ac:dyDescent="0.2">
      <c r="A314" s="72"/>
      <c r="B314" s="72"/>
      <c r="C314" s="72"/>
      <c r="D314" s="72"/>
      <c r="E314" s="72"/>
      <c r="F314" s="71"/>
      <c r="G314" s="71"/>
      <c r="H314" s="72"/>
      <c r="I314" s="72"/>
      <c r="J314" s="71"/>
      <c r="K314" s="71"/>
      <c r="L314" s="71"/>
      <c r="M314" s="72"/>
      <c r="N314" s="72"/>
      <c r="O314" s="72"/>
      <c r="P314" s="72"/>
      <c r="Q314" s="72"/>
      <c r="R314" s="72"/>
      <c r="S314" s="72"/>
      <c r="T314" s="71"/>
      <c r="U314" s="71"/>
      <c r="V314" s="71"/>
      <c r="W314" s="71"/>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row>
    <row r="315" spans="1:46" ht="30" customHeight="1" x14ac:dyDescent="0.2">
      <c r="A315" s="72"/>
      <c r="B315" s="72"/>
      <c r="C315" s="72"/>
      <c r="D315" s="72"/>
      <c r="E315" s="72"/>
      <c r="F315" s="71"/>
      <c r="G315" s="71"/>
      <c r="H315" s="72"/>
      <c r="I315" s="72"/>
      <c r="J315" s="71"/>
      <c r="K315" s="71"/>
      <c r="L315" s="71"/>
      <c r="M315" s="72"/>
      <c r="N315" s="72"/>
      <c r="O315" s="72"/>
      <c r="P315" s="72"/>
      <c r="Q315" s="72"/>
      <c r="R315" s="72"/>
      <c r="S315" s="72"/>
      <c r="T315" s="71"/>
      <c r="U315" s="71"/>
      <c r="V315" s="71"/>
      <c r="W315" s="71"/>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row>
    <row r="316" spans="1:46" ht="30" customHeight="1" x14ac:dyDescent="0.2">
      <c r="A316" s="72"/>
      <c r="B316" s="72"/>
      <c r="C316" s="72"/>
      <c r="D316" s="72"/>
      <c r="E316" s="72"/>
      <c r="F316" s="71"/>
      <c r="G316" s="71"/>
      <c r="H316" s="72"/>
      <c r="I316" s="72"/>
      <c r="J316" s="71"/>
      <c r="K316" s="71"/>
      <c r="L316" s="71"/>
      <c r="M316" s="72"/>
      <c r="N316" s="72"/>
      <c r="O316" s="72"/>
      <c r="P316" s="72"/>
      <c r="Q316" s="72"/>
      <c r="R316" s="72"/>
      <c r="S316" s="72"/>
      <c r="T316" s="71"/>
      <c r="U316" s="71"/>
      <c r="V316" s="71"/>
      <c r="W316" s="71"/>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row>
    <row r="317" spans="1:46" ht="30" customHeight="1" x14ac:dyDescent="0.2">
      <c r="A317" s="72"/>
      <c r="B317" s="72"/>
      <c r="C317" s="72"/>
      <c r="D317" s="72"/>
      <c r="E317" s="72"/>
      <c r="F317" s="71"/>
      <c r="G317" s="71"/>
      <c r="H317" s="72"/>
      <c r="I317" s="72"/>
      <c r="J317" s="71"/>
      <c r="K317" s="71"/>
      <c r="L317" s="71"/>
      <c r="M317" s="72"/>
      <c r="N317" s="72"/>
      <c r="O317" s="72"/>
      <c r="P317" s="72"/>
      <c r="Q317" s="72"/>
      <c r="R317" s="72"/>
      <c r="S317" s="72"/>
      <c r="T317" s="71"/>
      <c r="U317" s="71"/>
      <c r="V317" s="71"/>
      <c r="W317" s="71"/>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row>
    <row r="318" spans="1:46" ht="30" customHeight="1" x14ac:dyDescent="0.2">
      <c r="A318" s="72"/>
      <c r="B318" s="72"/>
      <c r="C318" s="72"/>
      <c r="D318" s="72"/>
      <c r="E318" s="72"/>
      <c r="F318" s="71"/>
      <c r="G318" s="71"/>
      <c r="H318" s="72"/>
      <c r="I318" s="72"/>
      <c r="J318" s="71"/>
      <c r="K318" s="71"/>
      <c r="L318" s="71"/>
      <c r="M318" s="72"/>
      <c r="N318" s="72"/>
      <c r="O318" s="72"/>
      <c r="P318" s="72"/>
      <c r="Q318" s="72"/>
      <c r="R318" s="72"/>
      <c r="S318" s="72"/>
      <c r="T318" s="71"/>
      <c r="U318" s="71"/>
      <c r="V318" s="71"/>
      <c r="W318" s="71"/>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row>
    <row r="319" spans="1:46" ht="30" customHeight="1" x14ac:dyDescent="0.2">
      <c r="A319" s="72"/>
      <c r="B319" s="72"/>
      <c r="C319" s="72"/>
      <c r="D319" s="72"/>
      <c r="E319" s="72"/>
      <c r="F319" s="71"/>
      <c r="G319" s="71"/>
      <c r="H319" s="72"/>
      <c r="I319" s="72"/>
      <c r="J319" s="71"/>
      <c r="K319" s="71"/>
      <c r="L319" s="71"/>
      <c r="M319" s="72"/>
      <c r="N319" s="72"/>
      <c r="O319" s="72"/>
      <c r="P319" s="72"/>
      <c r="Q319" s="72"/>
      <c r="R319" s="72"/>
      <c r="S319" s="72"/>
      <c r="T319" s="71"/>
      <c r="U319" s="71"/>
      <c r="V319" s="71"/>
      <c r="W319" s="71"/>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row>
    <row r="320" spans="1:46" ht="30" customHeight="1" x14ac:dyDescent="0.2">
      <c r="A320" s="72"/>
      <c r="B320" s="72"/>
      <c r="C320" s="72"/>
      <c r="D320" s="72"/>
      <c r="E320" s="72"/>
      <c r="F320" s="71"/>
      <c r="G320" s="71"/>
      <c r="H320" s="72"/>
      <c r="I320" s="72"/>
      <c r="J320" s="71"/>
      <c r="K320" s="71"/>
      <c r="L320" s="71"/>
      <c r="M320" s="72"/>
      <c r="N320" s="72"/>
      <c r="O320" s="72"/>
      <c r="P320" s="72"/>
      <c r="Q320" s="72"/>
      <c r="R320" s="72"/>
      <c r="S320" s="72"/>
      <c r="T320" s="71"/>
      <c r="U320" s="71"/>
      <c r="V320" s="71"/>
      <c r="W320" s="71"/>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row>
    <row r="321" spans="1:46" ht="30" customHeight="1" x14ac:dyDescent="0.2">
      <c r="A321" s="72"/>
      <c r="B321" s="72"/>
      <c r="C321" s="72"/>
      <c r="D321" s="72"/>
      <c r="E321" s="72"/>
      <c r="F321" s="71"/>
      <c r="G321" s="71"/>
      <c r="H321" s="72"/>
      <c r="I321" s="72"/>
      <c r="J321" s="71"/>
      <c r="K321" s="71"/>
      <c r="L321" s="71"/>
      <c r="M321" s="72"/>
      <c r="N321" s="72"/>
      <c r="O321" s="72"/>
      <c r="P321" s="72"/>
      <c r="Q321" s="72"/>
      <c r="R321" s="72"/>
      <c r="S321" s="72"/>
      <c r="T321" s="71"/>
      <c r="U321" s="71"/>
      <c r="V321" s="71"/>
      <c r="W321" s="71"/>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row>
    <row r="322" spans="1:46" ht="30" customHeight="1" x14ac:dyDescent="0.2">
      <c r="A322" s="72"/>
      <c r="B322" s="72"/>
      <c r="C322" s="72"/>
      <c r="D322" s="72"/>
      <c r="E322" s="72"/>
      <c r="F322" s="71"/>
      <c r="G322" s="71"/>
      <c r="H322" s="72"/>
      <c r="I322" s="72"/>
      <c r="J322" s="71"/>
      <c r="K322" s="71"/>
      <c r="L322" s="71"/>
      <c r="M322" s="72"/>
      <c r="N322" s="72"/>
      <c r="O322" s="72"/>
      <c r="P322" s="72"/>
      <c r="Q322" s="72"/>
      <c r="R322" s="72"/>
      <c r="S322" s="72"/>
      <c r="T322" s="71"/>
      <c r="U322" s="71"/>
      <c r="V322" s="71"/>
      <c r="W322" s="71"/>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row>
    <row r="323" spans="1:46" ht="30" customHeight="1" x14ac:dyDescent="0.2">
      <c r="A323" s="72"/>
      <c r="B323" s="72"/>
      <c r="C323" s="72"/>
      <c r="D323" s="72"/>
      <c r="E323" s="72"/>
      <c r="F323" s="71"/>
      <c r="G323" s="71"/>
      <c r="H323" s="72"/>
      <c r="I323" s="72"/>
      <c r="J323" s="71"/>
      <c r="K323" s="71"/>
      <c r="L323" s="71"/>
      <c r="M323" s="72"/>
      <c r="N323" s="72"/>
      <c r="O323" s="72"/>
      <c r="P323" s="72"/>
      <c r="Q323" s="72"/>
      <c r="R323" s="72"/>
      <c r="S323" s="72"/>
      <c r="T323" s="71"/>
      <c r="U323" s="71"/>
      <c r="V323" s="71"/>
      <c r="W323" s="71"/>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row>
    <row r="324" spans="1:46" ht="30" customHeight="1" x14ac:dyDescent="0.2">
      <c r="A324" s="72"/>
      <c r="B324" s="72"/>
      <c r="C324" s="72"/>
      <c r="D324" s="72"/>
      <c r="E324" s="72"/>
      <c r="F324" s="71"/>
      <c r="G324" s="71"/>
      <c r="H324" s="72"/>
      <c r="I324" s="72"/>
      <c r="J324" s="71"/>
      <c r="K324" s="71"/>
      <c r="L324" s="71"/>
      <c r="M324" s="72"/>
      <c r="N324" s="72"/>
      <c r="O324" s="72"/>
      <c r="P324" s="72"/>
      <c r="Q324" s="72"/>
      <c r="R324" s="72"/>
      <c r="S324" s="72"/>
      <c r="T324" s="71"/>
      <c r="U324" s="71"/>
      <c r="V324" s="71"/>
      <c r="W324" s="71"/>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row>
    <row r="325" spans="1:46" ht="30" customHeight="1" x14ac:dyDescent="0.2">
      <c r="A325" s="72"/>
      <c r="B325" s="72"/>
      <c r="C325" s="72"/>
      <c r="D325" s="72"/>
      <c r="E325" s="72"/>
      <c r="F325" s="71"/>
      <c r="G325" s="71"/>
      <c r="H325" s="72"/>
      <c r="I325" s="72"/>
      <c r="J325" s="71"/>
      <c r="K325" s="71"/>
      <c r="L325" s="71"/>
      <c r="M325" s="72"/>
      <c r="N325" s="72"/>
      <c r="O325" s="72"/>
      <c r="P325" s="72"/>
      <c r="Q325" s="72"/>
      <c r="R325" s="72"/>
      <c r="S325" s="72"/>
      <c r="T325" s="71"/>
      <c r="U325" s="71"/>
      <c r="V325" s="71"/>
      <c r="W325" s="71"/>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row>
    <row r="326" spans="1:46" ht="30" customHeight="1" x14ac:dyDescent="0.2">
      <c r="A326" s="72"/>
      <c r="B326" s="72"/>
      <c r="C326" s="72"/>
      <c r="D326" s="72"/>
      <c r="E326" s="72"/>
      <c r="F326" s="71"/>
      <c r="G326" s="71"/>
      <c r="H326" s="72"/>
      <c r="I326" s="72"/>
      <c r="J326" s="71"/>
      <c r="K326" s="71"/>
      <c r="L326" s="71"/>
      <c r="M326" s="72"/>
      <c r="N326" s="72"/>
      <c r="O326" s="72"/>
      <c r="P326" s="72"/>
      <c r="Q326" s="72"/>
      <c r="R326" s="72"/>
      <c r="S326" s="72"/>
      <c r="T326" s="71"/>
      <c r="U326" s="71"/>
      <c r="V326" s="71"/>
      <c r="W326" s="71"/>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row>
    <row r="327" spans="1:46" ht="30" customHeight="1" x14ac:dyDescent="0.2">
      <c r="A327" s="72"/>
      <c r="B327" s="72"/>
      <c r="C327" s="72"/>
      <c r="D327" s="72"/>
      <c r="E327" s="72"/>
      <c r="F327" s="71"/>
      <c r="G327" s="71"/>
      <c r="H327" s="72"/>
      <c r="I327" s="72"/>
      <c r="J327" s="71"/>
      <c r="K327" s="71"/>
      <c r="L327" s="71"/>
      <c r="M327" s="72"/>
      <c r="N327" s="72"/>
      <c r="O327" s="72"/>
      <c r="P327" s="72"/>
      <c r="Q327" s="72"/>
      <c r="R327" s="72"/>
      <c r="S327" s="72"/>
      <c r="T327" s="71"/>
      <c r="U327" s="71"/>
      <c r="V327" s="71"/>
      <c r="W327" s="71"/>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row>
    <row r="328" spans="1:46" ht="30" customHeight="1" x14ac:dyDescent="0.2">
      <c r="A328" s="72"/>
      <c r="B328" s="72"/>
      <c r="C328" s="72"/>
      <c r="D328" s="72"/>
      <c r="E328" s="72"/>
      <c r="F328" s="71"/>
      <c r="G328" s="71"/>
      <c r="H328" s="72"/>
      <c r="I328" s="72"/>
      <c r="J328" s="71"/>
      <c r="K328" s="71"/>
      <c r="L328" s="71"/>
      <c r="M328" s="72"/>
      <c r="N328" s="72"/>
      <c r="O328" s="72"/>
      <c r="P328" s="72"/>
      <c r="Q328" s="72"/>
      <c r="R328" s="72"/>
      <c r="S328" s="72"/>
      <c r="T328" s="71"/>
      <c r="U328" s="71"/>
      <c r="V328" s="71"/>
      <c r="W328" s="71"/>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row>
    <row r="329" spans="1:46" ht="30" customHeight="1" x14ac:dyDescent="0.2">
      <c r="A329" s="72"/>
      <c r="B329" s="72"/>
      <c r="C329" s="72"/>
      <c r="D329" s="72"/>
      <c r="E329" s="72"/>
      <c r="F329" s="71"/>
      <c r="G329" s="71"/>
      <c r="H329" s="72"/>
      <c r="I329" s="72"/>
      <c r="J329" s="71"/>
      <c r="K329" s="71"/>
      <c r="L329" s="71"/>
      <c r="M329" s="72"/>
      <c r="N329" s="72"/>
      <c r="O329" s="72"/>
      <c r="P329" s="72"/>
      <c r="Q329" s="72"/>
      <c r="R329" s="72"/>
      <c r="S329" s="72"/>
      <c r="T329" s="71"/>
      <c r="U329" s="71"/>
      <c r="V329" s="71"/>
      <c r="W329" s="71"/>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row>
    <row r="330" spans="1:46" ht="30" customHeight="1" x14ac:dyDescent="0.2">
      <c r="A330" s="72"/>
      <c r="B330" s="72"/>
      <c r="C330" s="72"/>
      <c r="D330" s="72"/>
      <c r="E330" s="72"/>
      <c r="F330" s="71"/>
      <c r="G330" s="71"/>
      <c r="H330" s="72"/>
      <c r="I330" s="72"/>
      <c r="J330" s="71"/>
      <c r="K330" s="71"/>
      <c r="L330" s="71"/>
      <c r="M330" s="72"/>
      <c r="N330" s="72"/>
      <c r="O330" s="72"/>
      <c r="P330" s="72"/>
      <c r="Q330" s="72"/>
      <c r="R330" s="72"/>
      <c r="S330" s="72"/>
      <c r="T330" s="71"/>
      <c r="U330" s="71"/>
      <c r="V330" s="71"/>
      <c r="W330" s="71"/>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row>
    <row r="331" spans="1:46" ht="30" customHeight="1" x14ac:dyDescent="0.2">
      <c r="A331" s="72"/>
      <c r="B331" s="72"/>
      <c r="C331" s="72"/>
      <c r="D331" s="72"/>
      <c r="E331" s="72"/>
      <c r="F331" s="71"/>
      <c r="G331" s="71"/>
      <c r="H331" s="72"/>
      <c r="I331" s="72"/>
      <c r="J331" s="71"/>
      <c r="K331" s="71"/>
      <c r="L331" s="71"/>
      <c r="M331" s="72"/>
      <c r="N331" s="72"/>
      <c r="O331" s="72"/>
      <c r="P331" s="72"/>
      <c r="Q331" s="72"/>
      <c r="R331" s="72"/>
      <c r="S331" s="72"/>
      <c r="T331" s="71"/>
      <c r="U331" s="71"/>
      <c r="V331" s="71"/>
      <c r="W331" s="71"/>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row>
    <row r="332" spans="1:46" ht="30" customHeight="1" x14ac:dyDescent="0.2">
      <c r="A332" s="72"/>
      <c r="B332" s="72"/>
      <c r="C332" s="72"/>
      <c r="D332" s="72"/>
      <c r="E332" s="72"/>
      <c r="F332" s="71"/>
      <c r="G332" s="71"/>
      <c r="H332" s="72"/>
      <c r="I332" s="72"/>
      <c r="J332" s="71"/>
      <c r="K332" s="71"/>
      <c r="L332" s="71"/>
      <c r="M332" s="72"/>
      <c r="N332" s="72"/>
      <c r="O332" s="72"/>
      <c r="P332" s="72"/>
      <c r="Q332" s="72"/>
      <c r="R332" s="72"/>
      <c r="S332" s="72"/>
      <c r="T332" s="71"/>
      <c r="U332" s="71"/>
      <c r="V332" s="71"/>
      <c r="W332" s="71"/>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row>
    <row r="333" spans="1:46" ht="30" customHeight="1" x14ac:dyDescent="0.2">
      <c r="A333" s="72"/>
      <c r="B333" s="72"/>
      <c r="C333" s="72"/>
      <c r="D333" s="72"/>
      <c r="E333" s="72"/>
      <c r="F333" s="71"/>
      <c r="G333" s="71"/>
      <c r="H333" s="72"/>
      <c r="I333" s="72"/>
      <c r="J333" s="71"/>
      <c r="K333" s="71"/>
      <c r="L333" s="71"/>
      <c r="M333" s="72"/>
      <c r="N333" s="72"/>
      <c r="O333" s="72"/>
      <c r="P333" s="72"/>
      <c r="Q333" s="72"/>
      <c r="R333" s="72"/>
      <c r="S333" s="72"/>
      <c r="T333" s="71"/>
      <c r="U333" s="71"/>
      <c r="V333" s="71"/>
      <c r="W333" s="71"/>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row>
    <row r="334" spans="1:46" ht="30" customHeight="1" x14ac:dyDescent="0.2">
      <c r="A334" s="72"/>
      <c r="B334" s="72"/>
      <c r="C334" s="72"/>
      <c r="D334" s="72"/>
      <c r="E334" s="72"/>
      <c r="F334" s="71"/>
      <c r="G334" s="71"/>
      <c r="H334" s="72"/>
      <c r="I334" s="72"/>
      <c r="J334" s="71"/>
      <c r="K334" s="71"/>
      <c r="L334" s="71"/>
      <c r="M334" s="72"/>
      <c r="N334" s="72"/>
      <c r="O334" s="72"/>
      <c r="P334" s="72"/>
      <c r="Q334" s="72"/>
      <c r="R334" s="72"/>
      <c r="S334" s="72"/>
      <c r="T334" s="71"/>
      <c r="U334" s="71"/>
      <c r="V334" s="71"/>
      <c r="W334" s="71"/>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row>
    <row r="335" spans="1:46" ht="30" customHeight="1" x14ac:dyDescent="0.2">
      <c r="A335" s="72"/>
      <c r="B335" s="72"/>
      <c r="C335" s="72"/>
      <c r="D335" s="72"/>
      <c r="E335" s="72"/>
      <c r="F335" s="71"/>
      <c r="G335" s="71"/>
      <c r="H335" s="72"/>
      <c r="I335" s="72"/>
      <c r="J335" s="71"/>
      <c r="K335" s="71"/>
      <c r="L335" s="71"/>
      <c r="M335" s="72"/>
      <c r="N335" s="72"/>
      <c r="O335" s="72"/>
      <c r="P335" s="72"/>
      <c r="Q335" s="72"/>
      <c r="R335" s="72"/>
      <c r="S335" s="72"/>
      <c r="T335" s="71"/>
      <c r="U335" s="71"/>
      <c r="V335" s="71"/>
      <c r="W335" s="71"/>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row>
    <row r="336" spans="1:46" ht="30" customHeight="1" x14ac:dyDescent="0.2">
      <c r="A336" s="72"/>
      <c r="B336" s="72"/>
      <c r="C336" s="72"/>
      <c r="D336" s="72"/>
      <c r="E336" s="72"/>
      <c r="F336" s="71"/>
      <c r="G336" s="71"/>
      <c r="H336" s="72"/>
      <c r="I336" s="72"/>
      <c r="J336" s="71"/>
      <c r="K336" s="71"/>
      <c r="L336" s="71"/>
      <c r="M336" s="72"/>
      <c r="N336" s="72"/>
      <c r="O336" s="72"/>
      <c r="P336" s="72"/>
      <c r="Q336" s="72"/>
      <c r="R336" s="72"/>
      <c r="S336" s="72"/>
      <c r="T336" s="71"/>
      <c r="U336" s="71"/>
      <c r="V336" s="71"/>
      <c r="W336" s="71"/>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row>
    <row r="337" spans="1:46" ht="30" customHeight="1" x14ac:dyDescent="0.2">
      <c r="A337" s="72"/>
      <c r="B337" s="72"/>
      <c r="C337" s="72"/>
      <c r="D337" s="72"/>
      <c r="E337" s="72"/>
      <c r="F337" s="71"/>
      <c r="G337" s="71"/>
      <c r="H337" s="72"/>
      <c r="I337" s="72"/>
      <c r="J337" s="71"/>
      <c r="K337" s="71"/>
      <c r="L337" s="71"/>
      <c r="M337" s="72"/>
      <c r="N337" s="72"/>
      <c r="O337" s="72"/>
      <c r="P337" s="72"/>
      <c r="Q337" s="72"/>
      <c r="R337" s="72"/>
      <c r="S337" s="72"/>
      <c r="T337" s="71"/>
      <c r="U337" s="71"/>
      <c r="V337" s="71"/>
      <c r="W337" s="71"/>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row>
    <row r="338" spans="1:46" ht="30" customHeight="1" x14ac:dyDescent="0.2">
      <c r="A338" s="72"/>
      <c r="B338" s="72"/>
      <c r="C338" s="72"/>
      <c r="D338" s="72"/>
      <c r="E338" s="72"/>
      <c r="F338" s="71"/>
      <c r="G338" s="71"/>
      <c r="H338" s="72"/>
      <c r="I338" s="72"/>
      <c r="J338" s="71"/>
      <c r="K338" s="71"/>
      <c r="L338" s="71"/>
      <c r="M338" s="72"/>
      <c r="N338" s="72"/>
      <c r="O338" s="72"/>
      <c r="P338" s="72"/>
      <c r="Q338" s="72"/>
      <c r="R338" s="72"/>
      <c r="S338" s="72"/>
      <c r="T338" s="71"/>
      <c r="U338" s="71"/>
      <c r="V338" s="71"/>
      <c r="W338" s="71"/>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row>
    <row r="339" spans="1:46" ht="30" customHeight="1" x14ac:dyDescent="0.2">
      <c r="A339" s="72"/>
      <c r="B339" s="72"/>
      <c r="C339" s="72"/>
      <c r="D339" s="72"/>
      <c r="E339" s="72"/>
      <c r="F339" s="71"/>
      <c r="G339" s="71"/>
      <c r="H339" s="72"/>
      <c r="I339" s="72"/>
      <c r="J339" s="71"/>
      <c r="K339" s="71"/>
      <c r="L339" s="71"/>
      <c r="M339" s="72"/>
      <c r="N339" s="72"/>
      <c r="O339" s="72"/>
      <c r="P339" s="72"/>
      <c r="Q339" s="72"/>
      <c r="R339" s="72"/>
      <c r="S339" s="72"/>
      <c r="T339" s="71"/>
      <c r="U339" s="71"/>
      <c r="V339" s="71"/>
      <c r="W339" s="71"/>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row>
    <row r="340" spans="1:46" ht="30" customHeight="1" x14ac:dyDescent="0.2">
      <c r="A340" s="72"/>
      <c r="B340" s="72"/>
      <c r="C340" s="72"/>
      <c r="D340" s="72"/>
      <c r="E340" s="72"/>
      <c r="F340" s="71"/>
      <c r="G340" s="71"/>
      <c r="H340" s="72"/>
      <c r="I340" s="72"/>
      <c r="J340" s="71"/>
      <c r="K340" s="71"/>
      <c r="L340" s="71"/>
      <c r="M340" s="72"/>
      <c r="N340" s="72"/>
      <c r="O340" s="72"/>
      <c r="P340" s="72"/>
      <c r="Q340" s="72"/>
      <c r="R340" s="72"/>
      <c r="S340" s="72"/>
      <c r="T340" s="71"/>
      <c r="U340" s="71"/>
      <c r="V340" s="71"/>
      <c r="W340" s="71"/>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row>
    <row r="341" spans="1:46" ht="30" customHeight="1" x14ac:dyDescent="0.2">
      <c r="A341" s="72"/>
      <c r="B341" s="72"/>
      <c r="C341" s="72"/>
      <c r="D341" s="72"/>
      <c r="E341" s="72"/>
      <c r="F341" s="71"/>
      <c r="G341" s="71"/>
      <c r="H341" s="72"/>
      <c r="I341" s="72"/>
      <c r="J341" s="71"/>
      <c r="K341" s="71"/>
      <c r="L341" s="71"/>
      <c r="M341" s="72"/>
      <c r="N341" s="72"/>
      <c r="O341" s="72"/>
      <c r="P341" s="72"/>
      <c r="Q341" s="72"/>
      <c r="R341" s="72"/>
      <c r="S341" s="72"/>
      <c r="T341" s="71"/>
      <c r="U341" s="71"/>
      <c r="V341" s="71"/>
      <c r="W341" s="71"/>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row>
    <row r="342" spans="1:46" ht="30" customHeight="1" x14ac:dyDescent="0.2">
      <c r="A342" s="72"/>
      <c r="B342" s="72"/>
      <c r="C342" s="72"/>
      <c r="D342" s="72"/>
      <c r="E342" s="72"/>
      <c r="F342" s="71"/>
      <c r="G342" s="71"/>
      <c r="H342" s="72"/>
      <c r="I342" s="72"/>
      <c r="J342" s="71"/>
      <c r="K342" s="71"/>
      <c r="L342" s="71"/>
      <c r="M342" s="72"/>
      <c r="N342" s="72"/>
      <c r="O342" s="72"/>
      <c r="P342" s="72"/>
      <c r="Q342" s="72"/>
      <c r="R342" s="72"/>
      <c r="S342" s="72"/>
      <c r="T342" s="71"/>
      <c r="U342" s="71"/>
      <c r="V342" s="71"/>
      <c r="W342" s="71"/>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row>
    <row r="343" spans="1:46" ht="30" customHeight="1" x14ac:dyDescent="0.2">
      <c r="A343" s="72"/>
      <c r="B343" s="72"/>
      <c r="C343" s="72"/>
      <c r="D343" s="72"/>
      <c r="E343" s="72"/>
      <c r="F343" s="71"/>
      <c r="G343" s="71"/>
      <c r="H343" s="72"/>
      <c r="I343" s="72"/>
      <c r="J343" s="71"/>
      <c r="K343" s="71"/>
      <c r="L343" s="71"/>
      <c r="M343" s="72"/>
      <c r="N343" s="72"/>
      <c r="O343" s="72"/>
      <c r="P343" s="72"/>
      <c r="Q343" s="72"/>
      <c r="R343" s="72"/>
      <c r="S343" s="72"/>
      <c r="T343" s="71"/>
      <c r="U343" s="71"/>
      <c r="V343" s="71"/>
      <c r="W343" s="71"/>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row>
    <row r="344" spans="1:46" ht="30" customHeight="1" x14ac:dyDescent="0.2">
      <c r="A344" s="72"/>
      <c r="B344" s="72"/>
      <c r="C344" s="72"/>
      <c r="D344" s="72"/>
      <c r="E344" s="72"/>
      <c r="F344" s="71"/>
      <c r="G344" s="71"/>
      <c r="H344" s="72"/>
      <c r="I344" s="72"/>
      <c r="J344" s="71"/>
      <c r="K344" s="71"/>
      <c r="L344" s="71"/>
      <c r="M344" s="72"/>
      <c r="N344" s="72"/>
      <c r="O344" s="72"/>
      <c r="P344" s="72"/>
      <c r="Q344" s="72"/>
      <c r="R344" s="72"/>
      <c r="S344" s="72"/>
      <c r="T344" s="71"/>
      <c r="U344" s="71"/>
      <c r="V344" s="71"/>
      <c r="W344" s="71"/>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row>
    <row r="345" spans="1:46" ht="30" customHeight="1" x14ac:dyDescent="0.2">
      <c r="A345" s="72"/>
      <c r="B345" s="72"/>
      <c r="C345" s="72"/>
      <c r="D345" s="72"/>
      <c r="E345" s="72"/>
      <c r="F345" s="71"/>
      <c r="G345" s="71"/>
      <c r="H345" s="72"/>
      <c r="I345" s="72"/>
      <c r="J345" s="71"/>
      <c r="K345" s="71"/>
      <c r="L345" s="71"/>
      <c r="M345" s="72"/>
      <c r="N345" s="72"/>
      <c r="O345" s="72"/>
      <c r="P345" s="72"/>
      <c r="Q345" s="72"/>
      <c r="R345" s="72"/>
      <c r="S345" s="72"/>
      <c r="T345" s="71"/>
      <c r="U345" s="71"/>
      <c r="V345" s="71"/>
      <c r="W345" s="71"/>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row>
    <row r="346" spans="1:46" ht="30" customHeight="1" x14ac:dyDescent="0.2">
      <c r="A346" s="72"/>
      <c r="B346" s="72"/>
      <c r="C346" s="72"/>
      <c r="D346" s="72"/>
      <c r="E346" s="72"/>
      <c r="F346" s="71"/>
      <c r="G346" s="71"/>
      <c r="H346" s="72"/>
      <c r="I346" s="72"/>
      <c r="J346" s="71"/>
      <c r="K346" s="71"/>
      <c r="L346" s="71"/>
      <c r="M346" s="72"/>
      <c r="N346" s="72"/>
      <c r="O346" s="72"/>
      <c r="P346" s="72"/>
      <c r="Q346" s="72"/>
      <c r="R346" s="72"/>
      <c r="S346" s="72"/>
      <c r="T346" s="71"/>
      <c r="U346" s="71"/>
      <c r="V346" s="71"/>
      <c r="W346" s="71"/>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row>
    <row r="347" spans="1:46" ht="30" customHeight="1" x14ac:dyDescent="0.2">
      <c r="A347" s="72"/>
      <c r="B347" s="72"/>
      <c r="C347" s="72"/>
      <c r="D347" s="72"/>
      <c r="E347" s="72"/>
      <c r="F347" s="71"/>
      <c r="G347" s="71"/>
      <c r="H347" s="72"/>
      <c r="I347" s="72"/>
      <c r="J347" s="71"/>
      <c r="K347" s="71"/>
      <c r="L347" s="71"/>
      <c r="M347" s="72"/>
      <c r="N347" s="72"/>
      <c r="O347" s="72"/>
      <c r="P347" s="72"/>
      <c r="Q347" s="72"/>
      <c r="R347" s="72"/>
      <c r="S347" s="72"/>
      <c r="T347" s="71"/>
      <c r="U347" s="71"/>
      <c r="V347" s="71"/>
      <c r="W347" s="71"/>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row>
    <row r="348" spans="1:46" ht="30" customHeight="1" x14ac:dyDescent="0.2">
      <c r="A348" s="72"/>
      <c r="B348" s="72"/>
      <c r="C348" s="72"/>
      <c r="D348" s="72"/>
      <c r="E348" s="72"/>
      <c r="F348" s="71"/>
      <c r="G348" s="71"/>
      <c r="H348" s="72"/>
      <c r="I348" s="72"/>
      <c r="J348" s="71"/>
      <c r="K348" s="71"/>
      <c r="L348" s="71"/>
      <c r="M348" s="72"/>
      <c r="N348" s="72"/>
      <c r="O348" s="72"/>
      <c r="P348" s="72"/>
      <c r="Q348" s="72"/>
      <c r="R348" s="72"/>
      <c r="S348" s="72"/>
      <c r="T348" s="71"/>
      <c r="U348" s="71"/>
      <c r="V348" s="71"/>
      <c r="W348" s="71"/>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row>
    <row r="349" spans="1:46" ht="30" customHeight="1" x14ac:dyDescent="0.2">
      <c r="A349" s="72"/>
      <c r="B349" s="72"/>
      <c r="C349" s="72"/>
      <c r="D349" s="72"/>
      <c r="E349" s="72"/>
      <c r="F349" s="71"/>
      <c r="G349" s="71"/>
      <c r="H349" s="72"/>
      <c r="I349" s="72"/>
      <c r="J349" s="71"/>
      <c r="K349" s="71"/>
      <c r="L349" s="71"/>
      <c r="M349" s="72"/>
      <c r="N349" s="72"/>
      <c r="O349" s="72"/>
      <c r="P349" s="72"/>
      <c r="Q349" s="72"/>
      <c r="R349" s="72"/>
      <c r="S349" s="72"/>
      <c r="T349" s="71"/>
      <c r="U349" s="71"/>
      <c r="V349" s="71"/>
      <c r="W349" s="71"/>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row>
    <row r="350" spans="1:46" ht="30" customHeight="1" x14ac:dyDescent="0.2">
      <c r="A350" s="72"/>
      <c r="B350" s="72"/>
      <c r="C350" s="72"/>
      <c r="D350" s="72"/>
      <c r="E350" s="72"/>
      <c r="F350" s="71"/>
      <c r="G350" s="71"/>
      <c r="H350" s="72"/>
      <c r="I350" s="72"/>
      <c r="J350" s="71"/>
      <c r="K350" s="71"/>
      <c r="L350" s="71"/>
      <c r="M350" s="72"/>
      <c r="N350" s="72"/>
      <c r="O350" s="72"/>
      <c r="P350" s="72"/>
      <c r="Q350" s="72"/>
      <c r="R350" s="72"/>
      <c r="S350" s="72"/>
      <c r="T350" s="71"/>
      <c r="U350" s="71"/>
      <c r="V350" s="71"/>
      <c r="W350" s="71"/>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row>
    <row r="351" spans="1:46" ht="30" customHeight="1" x14ac:dyDescent="0.2">
      <c r="A351" s="72"/>
      <c r="B351" s="72"/>
      <c r="C351" s="72"/>
      <c r="D351" s="72"/>
      <c r="E351" s="72"/>
      <c r="F351" s="71"/>
      <c r="G351" s="71"/>
      <c r="H351" s="72"/>
      <c r="I351" s="72"/>
      <c r="J351" s="71"/>
      <c r="K351" s="71"/>
      <c r="L351" s="71"/>
      <c r="M351" s="72"/>
      <c r="N351" s="72"/>
      <c r="O351" s="72"/>
      <c r="P351" s="72"/>
      <c r="Q351" s="72"/>
      <c r="R351" s="72"/>
      <c r="S351" s="72"/>
      <c r="T351" s="71"/>
      <c r="U351" s="71"/>
      <c r="V351" s="71"/>
      <c r="W351" s="71"/>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row>
    <row r="352" spans="1:46" ht="30" customHeight="1" x14ac:dyDescent="0.2">
      <c r="A352" s="72"/>
      <c r="B352" s="72"/>
      <c r="C352" s="72"/>
      <c r="D352" s="72"/>
      <c r="E352" s="72"/>
      <c r="F352" s="71"/>
      <c r="G352" s="71"/>
      <c r="H352" s="72"/>
      <c r="I352" s="72"/>
      <c r="J352" s="71"/>
      <c r="K352" s="71"/>
      <c r="L352" s="71"/>
      <c r="M352" s="72"/>
      <c r="N352" s="72"/>
      <c r="O352" s="72"/>
      <c r="P352" s="72"/>
      <c r="Q352" s="72"/>
      <c r="R352" s="72"/>
      <c r="S352" s="72"/>
      <c r="T352" s="71"/>
      <c r="U352" s="71"/>
      <c r="V352" s="71"/>
      <c r="W352" s="71"/>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row>
    <row r="353" spans="1:46" ht="30" customHeight="1" x14ac:dyDescent="0.2">
      <c r="A353" s="72"/>
      <c r="B353" s="72"/>
      <c r="C353" s="72"/>
      <c r="D353" s="72"/>
      <c r="E353" s="72"/>
      <c r="F353" s="71"/>
      <c r="G353" s="71"/>
      <c r="H353" s="72"/>
      <c r="I353" s="72"/>
      <c r="J353" s="71"/>
      <c r="K353" s="71"/>
      <c r="L353" s="71"/>
      <c r="M353" s="72"/>
      <c r="N353" s="72"/>
      <c r="O353" s="72"/>
      <c r="P353" s="72"/>
      <c r="Q353" s="72"/>
      <c r="R353" s="72"/>
      <c r="S353" s="72"/>
      <c r="T353" s="71"/>
      <c r="U353" s="71"/>
      <c r="V353" s="71"/>
      <c r="W353" s="71"/>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row>
    <row r="354" spans="1:46" ht="30" customHeight="1" x14ac:dyDescent="0.2">
      <c r="A354" s="72"/>
      <c r="B354" s="72"/>
      <c r="C354" s="72"/>
      <c r="D354" s="72"/>
      <c r="E354" s="72"/>
      <c r="F354" s="71"/>
      <c r="G354" s="71"/>
      <c r="H354" s="72"/>
      <c r="I354" s="72"/>
      <c r="J354" s="71"/>
      <c r="K354" s="71"/>
      <c r="L354" s="71"/>
      <c r="M354" s="72"/>
      <c r="N354" s="72"/>
      <c r="O354" s="72"/>
      <c r="P354" s="72"/>
      <c r="Q354" s="72"/>
      <c r="R354" s="72"/>
      <c r="S354" s="72"/>
      <c r="T354" s="71"/>
      <c r="U354" s="71"/>
      <c r="V354" s="71"/>
      <c r="W354" s="71"/>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row>
    <row r="355" spans="1:46" ht="30" customHeight="1" x14ac:dyDescent="0.2">
      <c r="A355" s="72"/>
      <c r="B355" s="72"/>
      <c r="C355" s="72"/>
      <c r="D355" s="72"/>
      <c r="E355" s="72"/>
      <c r="F355" s="71"/>
      <c r="G355" s="71"/>
      <c r="H355" s="72"/>
      <c r="I355" s="72"/>
      <c r="J355" s="71"/>
      <c r="K355" s="71"/>
      <c r="L355" s="71"/>
      <c r="M355" s="72"/>
      <c r="N355" s="72"/>
      <c r="O355" s="72"/>
      <c r="P355" s="72"/>
      <c r="Q355" s="72"/>
      <c r="R355" s="72"/>
      <c r="S355" s="72"/>
      <c r="T355" s="71"/>
      <c r="U355" s="71"/>
      <c r="V355" s="71"/>
      <c r="W355" s="71"/>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row>
    <row r="356" spans="1:46" ht="30" customHeight="1" x14ac:dyDescent="0.2">
      <c r="A356" s="72"/>
      <c r="B356" s="72"/>
      <c r="C356" s="72"/>
      <c r="D356" s="72"/>
      <c r="E356" s="72"/>
      <c r="F356" s="71"/>
      <c r="G356" s="71"/>
      <c r="H356" s="72"/>
      <c r="I356" s="72"/>
      <c r="J356" s="71"/>
      <c r="K356" s="71"/>
      <c r="L356" s="71"/>
      <c r="M356" s="72"/>
      <c r="N356" s="72"/>
      <c r="O356" s="72"/>
      <c r="P356" s="72"/>
      <c r="Q356" s="72"/>
      <c r="R356" s="72"/>
      <c r="S356" s="72"/>
      <c r="T356" s="71"/>
      <c r="U356" s="71"/>
      <c r="V356" s="71"/>
      <c r="W356" s="71"/>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row>
    <row r="357" spans="1:46" ht="30" customHeight="1" x14ac:dyDescent="0.2">
      <c r="A357" s="72"/>
      <c r="B357" s="72"/>
      <c r="C357" s="72"/>
      <c r="D357" s="72"/>
      <c r="E357" s="72"/>
      <c r="F357" s="71"/>
      <c r="G357" s="71"/>
      <c r="H357" s="72"/>
      <c r="I357" s="72"/>
      <c r="J357" s="71"/>
      <c r="K357" s="71"/>
      <c r="L357" s="71"/>
      <c r="M357" s="72"/>
      <c r="N357" s="72"/>
      <c r="O357" s="72"/>
      <c r="P357" s="72"/>
      <c r="Q357" s="72"/>
      <c r="R357" s="72"/>
      <c r="S357" s="72"/>
      <c r="T357" s="71"/>
      <c r="U357" s="71"/>
      <c r="V357" s="71"/>
      <c r="W357" s="71"/>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row>
    <row r="358" spans="1:46" ht="30" customHeight="1" x14ac:dyDescent="0.2">
      <c r="A358" s="72"/>
      <c r="B358" s="72"/>
      <c r="C358" s="72"/>
      <c r="D358" s="72"/>
      <c r="E358" s="72"/>
      <c r="F358" s="71"/>
      <c r="G358" s="71"/>
      <c r="H358" s="72"/>
      <c r="I358" s="72"/>
      <c r="J358" s="71"/>
      <c r="K358" s="71"/>
      <c r="L358" s="71"/>
      <c r="M358" s="72"/>
      <c r="N358" s="72"/>
      <c r="O358" s="72"/>
      <c r="P358" s="72"/>
      <c r="Q358" s="72"/>
      <c r="R358" s="72"/>
      <c r="S358" s="72"/>
      <c r="T358" s="71"/>
      <c r="U358" s="71"/>
      <c r="V358" s="71"/>
      <c r="W358" s="71"/>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row>
    <row r="359" spans="1:46" ht="30" customHeight="1" x14ac:dyDescent="0.2">
      <c r="A359" s="72"/>
      <c r="B359" s="72"/>
      <c r="C359" s="72"/>
      <c r="D359" s="72"/>
      <c r="E359" s="72"/>
      <c r="F359" s="71"/>
      <c r="G359" s="71"/>
      <c r="H359" s="72"/>
      <c r="I359" s="72"/>
      <c r="J359" s="71"/>
      <c r="K359" s="71"/>
      <c r="L359" s="71"/>
      <c r="M359" s="72"/>
      <c r="N359" s="72"/>
      <c r="O359" s="72"/>
      <c r="P359" s="72"/>
      <c r="Q359" s="72"/>
      <c r="R359" s="72"/>
      <c r="S359" s="72"/>
      <c r="T359" s="71"/>
      <c r="U359" s="71"/>
      <c r="V359" s="71"/>
      <c r="W359" s="71"/>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row>
    <row r="360" spans="1:46" ht="30" customHeight="1" x14ac:dyDescent="0.2">
      <c r="A360" s="72"/>
      <c r="B360" s="72"/>
      <c r="C360" s="72"/>
      <c r="D360" s="72"/>
      <c r="E360" s="72"/>
      <c r="F360" s="71"/>
      <c r="G360" s="71"/>
      <c r="H360" s="72"/>
      <c r="I360" s="72"/>
      <c r="J360" s="71"/>
      <c r="K360" s="71"/>
      <c r="L360" s="71"/>
      <c r="M360" s="72"/>
      <c r="N360" s="72"/>
      <c r="O360" s="72"/>
      <c r="P360" s="72"/>
      <c r="Q360" s="72"/>
      <c r="R360" s="72"/>
      <c r="S360" s="72"/>
      <c r="T360" s="71"/>
      <c r="U360" s="71"/>
      <c r="V360" s="71"/>
      <c r="W360" s="71"/>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row>
    <row r="361" spans="1:46" ht="30" customHeight="1" x14ac:dyDescent="0.2">
      <c r="A361" s="72"/>
      <c r="B361" s="72"/>
      <c r="C361" s="72"/>
      <c r="D361" s="72"/>
      <c r="E361" s="72"/>
      <c r="F361" s="71"/>
      <c r="G361" s="71"/>
      <c r="H361" s="72"/>
      <c r="I361" s="72"/>
      <c r="J361" s="71"/>
      <c r="K361" s="71"/>
      <c r="L361" s="71"/>
      <c r="M361" s="72"/>
      <c r="N361" s="72"/>
      <c r="O361" s="72"/>
      <c r="P361" s="72"/>
      <c r="Q361" s="72"/>
      <c r="R361" s="72"/>
      <c r="S361" s="72"/>
      <c r="T361" s="71"/>
      <c r="U361" s="71"/>
      <c r="V361" s="71"/>
      <c r="W361" s="71"/>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row>
    <row r="362" spans="1:46" ht="30" customHeight="1" x14ac:dyDescent="0.2">
      <c r="A362" s="72"/>
      <c r="B362" s="72"/>
      <c r="C362" s="72"/>
      <c r="D362" s="72"/>
      <c r="E362" s="72"/>
      <c r="F362" s="71"/>
      <c r="G362" s="71"/>
      <c r="H362" s="72"/>
      <c r="I362" s="72"/>
      <c r="J362" s="71"/>
      <c r="K362" s="71"/>
      <c r="L362" s="71"/>
      <c r="M362" s="72"/>
      <c r="N362" s="72"/>
      <c r="O362" s="72"/>
      <c r="P362" s="72"/>
      <c r="Q362" s="72"/>
      <c r="R362" s="72"/>
      <c r="S362" s="72"/>
      <c r="T362" s="71"/>
      <c r="U362" s="71"/>
      <c r="V362" s="71"/>
      <c r="W362" s="71"/>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row>
    <row r="363" spans="1:46" ht="30" customHeight="1" x14ac:dyDescent="0.2">
      <c r="A363" s="72"/>
      <c r="B363" s="72"/>
      <c r="C363" s="72"/>
      <c r="D363" s="72"/>
      <c r="E363" s="72"/>
      <c r="F363" s="71"/>
      <c r="G363" s="71"/>
      <c r="H363" s="72"/>
      <c r="I363" s="72"/>
      <c r="J363" s="71"/>
      <c r="K363" s="71"/>
      <c r="L363" s="71"/>
      <c r="M363" s="72"/>
      <c r="N363" s="72"/>
      <c r="O363" s="72"/>
      <c r="P363" s="72"/>
      <c r="Q363" s="72"/>
      <c r="R363" s="72"/>
      <c r="S363" s="72"/>
      <c r="T363" s="71"/>
      <c r="U363" s="71"/>
      <c r="V363" s="71"/>
      <c r="W363" s="71"/>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row>
    <row r="364" spans="1:46" ht="30" customHeight="1" x14ac:dyDescent="0.2">
      <c r="A364" s="72"/>
      <c r="B364" s="72"/>
      <c r="C364" s="72"/>
      <c r="D364" s="72"/>
      <c r="E364" s="72"/>
      <c r="F364" s="71"/>
      <c r="G364" s="71"/>
      <c r="H364" s="72"/>
      <c r="I364" s="72"/>
      <c r="J364" s="71"/>
      <c r="K364" s="71"/>
      <c r="L364" s="71"/>
      <c r="M364" s="72"/>
      <c r="N364" s="72"/>
      <c r="O364" s="72"/>
      <c r="P364" s="72"/>
      <c r="Q364" s="72"/>
      <c r="R364" s="72"/>
      <c r="S364" s="72"/>
      <c r="T364" s="71"/>
      <c r="U364" s="71"/>
      <c r="V364" s="71"/>
      <c r="W364" s="71"/>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row>
    <row r="365" spans="1:46" ht="30" customHeight="1" x14ac:dyDescent="0.2">
      <c r="A365" s="72"/>
      <c r="B365" s="72"/>
      <c r="C365" s="72"/>
      <c r="D365" s="72"/>
      <c r="E365" s="72"/>
      <c r="F365" s="71"/>
      <c r="G365" s="71"/>
      <c r="H365" s="72"/>
      <c r="I365" s="72"/>
      <c r="J365" s="71"/>
      <c r="K365" s="71"/>
      <c r="L365" s="71"/>
      <c r="M365" s="72"/>
      <c r="N365" s="72"/>
      <c r="O365" s="72"/>
      <c r="P365" s="72"/>
      <c r="Q365" s="72"/>
      <c r="R365" s="72"/>
      <c r="S365" s="72"/>
      <c r="T365" s="71"/>
      <c r="U365" s="71"/>
      <c r="V365" s="71"/>
      <c r="W365" s="71"/>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row>
    <row r="366" spans="1:46" ht="30" customHeight="1" x14ac:dyDescent="0.2">
      <c r="A366" s="72"/>
      <c r="B366" s="72"/>
      <c r="C366" s="72"/>
      <c r="D366" s="72"/>
      <c r="E366" s="72"/>
      <c r="F366" s="71"/>
      <c r="G366" s="71"/>
      <c r="H366" s="72"/>
      <c r="I366" s="72"/>
      <c r="J366" s="71"/>
      <c r="K366" s="71"/>
      <c r="L366" s="71"/>
      <c r="M366" s="72"/>
      <c r="N366" s="72"/>
      <c r="O366" s="72"/>
      <c r="P366" s="72"/>
      <c r="Q366" s="72"/>
      <c r="R366" s="72"/>
      <c r="S366" s="72"/>
      <c r="T366" s="71"/>
      <c r="U366" s="71"/>
      <c r="V366" s="71"/>
      <c r="W366" s="71"/>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row>
    <row r="367" spans="1:46" ht="30" customHeight="1" x14ac:dyDescent="0.2">
      <c r="A367" s="72"/>
      <c r="B367" s="72"/>
      <c r="C367" s="72"/>
      <c r="D367" s="72"/>
      <c r="E367" s="72"/>
      <c r="F367" s="71"/>
      <c r="G367" s="71"/>
      <c r="H367" s="72"/>
      <c r="I367" s="72"/>
      <c r="J367" s="71"/>
      <c r="K367" s="71"/>
      <c r="L367" s="71"/>
      <c r="M367" s="72"/>
      <c r="N367" s="72"/>
      <c r="O367" s="72"/>
      <c r="P367" s="72"/>
      <c r="Q367" s="72"/>
      <c r="R367" s="72"/>
      <c r="S367" s="72"/>
      <c r="T367" s="71"/>
      <c r="U367" s="71"/>
      <c r="V367" s="71"/>
      <c r="W367" s="71"/>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row>
    <row r="368" spans="1:46" ht="30" customHeight="1" x14ac:dyDescent="0.2">
      <c r="A368" s="72"/>
      <c r="B368" s="72"/>
      <c r="C368" s="72"/>
      <c r="D368" s="72"/>
      <c r="E368" s="72"/>
      <c r="F368" s="71"/>
      <c r="G368" s="71"/>
      <c r="H368" s="72"/>
      <c r="I368" s="72"/>
      <c r="J368" s="71"/>
      <c r="K368" s="71"/>
      <c r="L368" s="71"/>
      <c r="M368" s="72"/>
      <c r="N368" s="72"/>
      <c r="O368" s="72"/>
      <c r="P368" s="72"/>
      <c r="Q368" s="72"/>
      <c r="R368" s="72"/>
      <c r="S368" s="72"/>
      <c r="T368" s="71"/>
      <c r="U368" s="71"/>
      <c r="V368" s="71"/>
      <c r="W368" s="71"/>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row>
    <row r="369" spans="1:46" ht="30" customHeight="1" x14ac:dyDescent="0.2">
      <c r="A369" s="72"/>
      <c r="B369" s="72"/>
      <c r="C369" s="72"/>
      <c r="D369" s="72"/>
      <c r="E369" s="72"/>
      <c r="F369" s="71"/>
      <c r="G369" s="71"/>
      <c r="H369" s="72"/>
      <c r="I369" s="72"/>
      <c r="J369" s="71"/>
      <c r="K369" s="71"/>
      <c r="L369" s="71"/>
      <c r="M369" s="72"/>
      <c r="N369" s="72"/>
      <c r="O369" s="72"/>
      <c r="P369" s="72"/>
      <c r="Q369" s="72"/>
      <c r="R369" s="72"/>
      <c r="S369" s="72"/>
      <c r="T369" s="71"/>
      <c r="U369" s="71"/>
      <c r="V369" s="71"/>
      <c r="W369" s="71"/>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row>
    <row r="370" spans="1:46" ht="30" customHeight="1" x14ac:dyDescent="0.2">
      <c r="A370" s="72"/>
      <c r="B370" s="72"/>
      <c r="C370" s="72"/>
      <c r="D370" s="72"/>
      <c r="E370" s="72"/>
      <c r="F370" s="71"/>
      <c r="G370" s="71"/>
      <c r="H370" s="72"/>
      <c r="I370" s="72"/>
      <c r="J370" s="71"/>
      <c r="K370" s="71"/>
      <c r="L370" s="71"/>
      <c r="M370" s="72"/>
      <c r="N370" s="72"/>
      <c r="O370" s="72"/>
      <c r="P370" s="72"/>
      <c r="Q370" s="72"/>
      <c r="R370" s="72"/>
      <c r="S370" s="72"/>
      <c r="T370" s="71"/>
      <c r="U370" s="71"/>
      <c r="V370" s="71"/>
      <c r="W370" s="71"/>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row>
    <row r="371" spans="1:46" ht="30" customHeight="1" x14ac:dyDescent="0.2">
      <c r="A371" s="72"/>
      <c r="B371" s="72"/>
      <c r="C371" s="72"/>
      <c r="D371" s="72"/>
      <c r="E371" s="72"/>
      <c r="F371" s="71"/>
      <c r="G371" s="71"/>
      <c r="H371" s="72"/>
      <c r="I371" s="72"/>
      <c r="J371" s="71"/>
      <c r="K371" s="71"/>
      <c r="L371" s="71"/>
      <c r="M371" s="72"/>
      <c r="N371" s="72"/>
      <c r="O371" s="72"/>
      <c r="P371" s="72"/>
      <c r="Q371" s="72"/>
      <c r="R371" s="72"/>
      <c r="S371" s="72"/>
      <c r="T371" s="71"/>
      <c r="U371" s="71"/>
      <c r="V371" s="71"/>
      <c r="W371" s="71"/>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row>
    <row r="372" spans="1:46" ht="30" customHeight="1" x14ac:dyDescent="0.2">
      <c r="A372" s="72"/>
      <c r="B372" s="72"/>
      <c r="C372" s="72"/>
      <c r="D372" s="72"/>
      <c r="E372" s="72"/>
      <c r="F372" s="71"/>
      <c r="G372" s="71"/>
      <c r="H372" s="72"/>
      <c r="I372" s="72"/>
      <c r="J372" s="71"/>
      <c r="K372" s="71"/>
      <c r="L372" s="71"/>
      <c r="M372" s="72"/>
      <c r="N372" s="72"/>
      <c r="O372" s="72"/>
      <c r="P372" s="72"/>
      <c r="Q372" s="72"/>
      <c r="R372" s="72"/>
      <c r="S372" s="72"/>
      <c r="T372" s="71"/>
      <c r="U372" s="71"/>
      <c r="V372" s="71"/>
      <c r="W372" s="71"/>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row>
    <row r="373" spans="1:46" ht="30" customHeight="1" x14ac:dyDescent="0.2">
      <c r="A373" s="72"/>
      <c r="B373" s="72"/>
      <c r="C373" s="72"/>
      <c r="D373" s="72"/>
      <c r="E373" s="72"/>
      <c r="F373" s="71"/>
      <c r="G373" s="71"/>
      <c r="H373" s="72"/>
      <c r="I373" s="72"/>
      <c r="J373" s="71"/>
      <c r="K373" s="71"/>
      <c r="L373" s="71"/>
      <c r="M373" s="72"/>
      <c r="N373" s="72"/>
      <c r="O373" s="72"/>
      <c r="P373" s="72"/>
      <c r="Q373" s="72"/>
      <c r="R373" s="72"/>
      <c r="S373" s="72"/>
      <c r="T373" s="71"/>
      <c r="U373" s="71"/>
      <c r="V373" s="71"/>
      <c r="W373" s="71"/>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row>
    <row r="374" spans="1:46" ht="30" customHeight="1" x14ac:dyDescent="0.2">
      <c r="A374" s="72"/>
      <c r="B374" s="72"/>
      <c r="C374" s="72"/>
      <c r="D374" s="72"/>
      <c r="E374" s="72"/>
      <c r="F374" s="71"/>
      <c r="G374" s="71"/>
      <c r="H374" s="72"/>
      <c r="I374" s="72"/>
      <c r="J374" s="71"/>
      <c r="K374" s="71"/>
      <c r="L374" s="71"/>
      <c r="M374" s="72"/>
      <c r="N374" s="72"/>
      <c r="O374" s="72"/>
      <c r="P374" s="72"/>
      <c r="Q374" s="72"/>
      <c r="R374" s="72"/>
      <c r="S374" s="72"/>
      <c r="T374" s="71"/>
      <c r="U374" s="71"/>
      <c r="V374" s="71"/>
      <c r="W374" s="71"/>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row>
    <row r="375" spans="1:46" ht="30" customHeight="1" x14ac:dyDescent="0.2">
      <c r="A375" s="72"/>
      <c r="B375" s="72"/>
      <c r="C375" s="72"/>
      <c r="D375" s="72"/>
      <c r="E375" s="72"/>
      <c r="F375" s="71"/>
      <c r="G375" s="71"/>
      <c r="H375" s="72"/>
      <c r="I375" s="72"/>
      <c r="J375" s="71"/>
      <c r="K375" s="71"/>
      <c r="L375" s="71"/>
      <c r="M375" s="72"/>
      <c r="N375" s="72"/>
      <c r="O375" s="72"/>
      <c r="P375" s="72"/>
      <c r="Q375" s="72"/>
      <c r="R375" s="72"/>
      <c r="S375" s="72"/>
      <c r="T375" s="71"/>
      <c r="U375" s="71"/>
      <c r="V375" s="71"/>
      <c r="W375" s="71"/>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row>
    <row r="376" spans="1:46" ht="30" customHeight="1" x14ac:dyDescent="0.2">
      <c r="A376" s="72"/>
      <c r="B376" s="72"/>
      <c r="C376" s="72"/>
      <c r="D376" s="72"/>
      <c r="E376" s="72"/>
      <c r="F376" s="71"/>
      <c r="G376" s="71"/>
      <c r="H376" s="72"/>
      <c r="I376" s="72"/>
      <c r="J376" s="71"/>
      <c r="K376" s="71"/>
      <c r="L376" s="71"/>
      <c r="M376" s="72"/>
      <c r="N376" s="72"/>
      <c r="O376" s="72"/>
      <c r="P376" s="72"/>
      <c r="Q376" s="72"/>
      <c r="R376" s="72"/>
      <c r="S376" s="72"/>
      <c r="T376" s="71"/>
      <c r="U376" s="71"/>
      <c r="V376" s="71"/>
      <c r="W376" s="71"/>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row>
    <row r="377" spans="1:46" ht="30" customHeight="1" x14ac:dyDescent="0.2">
      <c r="A377" s="72"/>
      <c r="B377" s="72"/>
      <c r="C377" s="72"/>
      <c r="D377" s="72"/>
      <c r="E377" s="72"/>
      <c r="F377" s="71"/>
      <c r="G377" s="71"/>
      <c r="H377" s="72"/>
      <c r="I377" s="72"/>
      <c r="J377" s="71"/>
      <c r="K377" s="71"/>
      <c r="L377" s="71"/>
      <c r="M377" s="72"/>
      <c r="N377" s="72"/>
      <c r="O377" s="72"/>
      <c r="P377" s="72"/>
      <c r="Q377" s="72"/>
      <c r="R377" s="72"/>
      <c r="S377" s="72"/>
      <c r="T377" s="71"/>
      <c r="U377" s="71"/>
      <c r="V377" s="71"/>
      <c r="W377" s="71"/>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row>
    <row r="378" spans="1:46" ht="30" customHeight="1" x14ac:dyDescent="0.2">
      <c r="A378" s="72"/>
      <c r="B378" s="72"/>
      <c r="C378" s="72"/>
      <c r="D378" s="72"/>
      <c r="E378" s="72"/>
      <c r="F378" s="71"/>
      <c r="G378" s="71"/>
      <c r="H378" s="72"/>
      <c r="I378" s="72"/>
      <c r="J378" s="71"/>
      <c r="K378" s="71"/>
      <c r="L378" s="71"/>
      <c r="M378" s="72"/>
      <c r="N378" s="72"/>
      <c r="O378" s="72"/>
      <c r="P378" s="72"/>
      <c r="Q378" s="72"/>
      <c r="R378" s="72"/>
      <c r="S378" s="72"/>
      <c r="T378" s="71"/>
      <c r="U378" s="71"/>
      <c r="V378" s="71"/>
      <c r="W378" s="71"/>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row>
    <row r="379" spans="1:46" ht="30" customHeight="1" x14ac:dyDescent="0.2">
      <c r="A379" s="72"/>
      <c r="B379" s="72"/>
      <c r="C379" s="72"/>
      <c r="D379" s="72"/>
      <c r="E379" s="72"/>
      <c r="F379" s="71"/>
      <c r="G379" s="71"/>
      <c r="H379" s="72"/>
      <c r="I379" s="72"/>
      <c r="J379" s="71"/>
      <c r="K379" s="71"/>
      <c r="L379" s="71"/>
      <c r="M379" s="72"/>
      <c r="N379" s="72"/>
      <c r="O379" s="72"/>
      <c r="P379" s="72"/>
      <c r="Q379" s="72"/>
      <c r="R379" s="72"/>
      <c r="S379" s="72"/>
      <c r="T379" s="71"/>
      <c r="U379" s="71"/>
      <c r="V379" s="71"/>
      <c r="W379" s="71"/>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row>
    <row r="380" spans="1:46" ht="30" customHeight="1" x14ac:dyDescent="0.2">
      <c r="A380" s="72"/>
      <c r="B380" s="72"/>
      <c r="C380" s="72"/>
      <c r="D380" s="72"/>
      <c r="E380" s="72"/>
      <c r="F380" s="71"/>
      <c r="G380" s="71"/>
      <c r="H380" s="72"/>
      <c r="I380" s="72"/>
      <c r="J380" s="71"/>
      <c r="K380" s="71"/>
      <c r="L380" s="71"/>
      <c r="M380" s="72"/>
      <c r="N380" s="72"/>
      <c r="O380" s="72"/>
      <c r="P380" s="72"/>
      <c r="Q380" s="72"/>
      <c r="R380" s="72"/>
      <c r="S380" s="72"/>
      <c r="T380" s="71"/>
      <c r="U380" s="71"/>
      <c r="V380" s="71"/>
      <c r="W380" s="71"/>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row>
    <row r="381" spans="1:46" ht="30" customHeight="1" x14ac:dyDescent="0.2">
      <c r="A381" s="72"/>
      <c r="B381" s="72"/>
      <c r="C381" s="72"/>
      <c r="D381" s="72"/>
      <c r="E381" s="72"/>
      <c r="F381" s="71"/>
      <c r="G381" s="71"/>
      <c r="H381" s="72"/>
      <c r="I381" s="72"/>
      <c r="J381" s="71"/>
      <c r="K381" s="71"/>
      <c r="L381" s="71"/>
      <c r="M381" s="72"/>
      <c r="N381" s="72"/>
      <c r="O381" s="72"/>
      <c r="P381" s="72"/>
      <c r="Q381" s="72"/>
      <c r="R381" s="72"/>
      <c r="S381" s="72"/>
      <c r="T381" s="71"/>
      <c r="U381" s="71"/>
      <c r="V381" s="71"/>
      <c r="W381" s="71"/>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row>
    <row r="382" spans="1:46" ht="30" customHeight="1" x14ac:dyDescent="0.2">
      <c r="A382" s="72"/>
      <c r="B382" s="72"/>
      <c r="C382" s="72"/>
      <c r="D382" s="72"/>
      <c r="E382" s="72"/>
      <c r="F382" s="71"/>
      <c r="G382" s="71"/>
      <c r="H382" s="72"/>
      <c r="I382" s="72"/>
      <c r="J382" s="71"/>
      <c r="K382" s="71"/>
      <c r="L382" s="71"/>
      <c r="M382" s="72"/>
      <c r="N382" s="72"/>
      <c r="O382" s="72"/>
      <c r="P382" s="72"/>
      <c r="Q382" s="72"/>
      <c r="R382" s="72"/>
      <c r="S382" s="72"/>
      <c r="T382" s="71"/>
      <c r="U382" s="71"/>
      <c r="V382" s="71"/>
      <c r="W382" s="71"/>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row>
    <row r="383" spans="1:46" ht="30" customHeight="1" x14ac:dyDescent="0.2">
      <c r="A383" s="72"/>
      <c r="B383" s="72"/>
      <c r="C383" s="72"/>
      <c r="D383" s="72"/>
      <c r="E383" s="72"/>
      <c r="F383" s="71"/>
      <c r="G383" s="71"/>
      <c r="H383" s="72"/>
      <c r="I383" s="72"/>
      <c r="J383" s="71"/>
      <c r="K383" s="71"/>
      <c r="L383" s="71"/>
      <c r="M383" s="72"/>
      <c r="N383" s="72"/>
      <c r="O383" s="72"/>
      <c r="P383" s="72"/>
      <c r="Q383" s="72"/>
      <c r="R383" s="72"/>
      <c r="S383" s="72"/>
      <c r="T383" s="71"/>
      <c r="U383" s="71"/>
      <c r="V383" s="71"/>
      <c r="W383" s="71"/>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row>
    <row r="384" spans="1:46" ht="30" customHeight="1" x14ac:dyDescent="0.2">
      <c r="A384" s="72"/>
      <c r="B384" s="72"/>
      <c r="C384" s="72"/>
      <c r="D384" s="72"/>
      <c r="E384" s="72"/>
      <c r="F384" s="71"/>
      <c r="G384" s="71"/>
      <c r="H384" s="72"/>
      <c r="I384" s="72"/>
      <c r="J384" s="71"/>
      <c r="K384" s="71"/>
      <c r="L384" s="71"/>
      <c r="M384" s="72"/>
      <c r="N384" s="72"/>
      <c r="O384" s="72"/>
      <c r="P384" s="72"/>
      <c r="Q384" s="72"/>
      <c r="R384" s="72"/>
      <c r="S384" s="72"/>
      <c r="T384" s="71"/>
      <c r="U384" s="71"/>
      <c r="V384" s="71"/>
      <c r="W384" s="71"/>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row>
    <row r="385" spans="1:46" ht="30" customHeight="1" x14ac:dyDescent="0.2">
      <c r="A385" s="72"/>
      <c r="B385" s="72"/>
      <c r="C385" s="72"/>
      <c r="D385" s="72"/>
      <c r="E385" s="72"/>
      <c r="F385" s="71"/>
      <c r="G385" s="71"/>
      <c r="H385" s="72"/>
      <c r="I385" s="72"/>
      <c r="J385" s="71"/>
      <c r="K385" s="71"/>
      <c r="L385" s="71"/>
      <c r="M385" s="72"/>
      <c r="N385" s="72"/>
      <c r="O385" s="72"/>
      <c r="P385" s="72"/>
      <c r="Q385" s="72"/>
      <c r="R385" s="72"/>
      <c r="S385" s="72"/>
      <c r="T385" s="71"/>
      <c r="U385" s="71"/>
      <c r="V385" s="71"/>
      <c r="W385" s="71"/>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row>
    <row r="386" spans="1:46" ht="30" customHeight="1" x14ac:dyDescent="0.2">
      <c r="A386" s="72"/>
      <c r="B386" s="72"/>
      <c r="C386" s="72"/>
      <c r="D386" s="72"/>
      <c r="E386" s="72"/>
      <c r="F386" s="71"/>
      <c r="G386" s="71"/>
      <c r="H386" s="72"/>
      <c r="I386" s="72"/>
      <c r="J386" s="71"/>
      <c r="K386" s="71"/>
      <c r="L386" s="71"/>
      <c r="M386" s="72"/>
      <c r="N386" s="72"/>
      <c r="O386" s="72"/>
      <c r="P386" s="72"/>
      <c r="Q386" s="72"/>
      <c r="R386" s="72"/>
      <c r="S386" s="72"/>
      <c r="T386" s="71"/>
      <c r="U386" s="71"/>
      <c r="V386" s="71"/>
      <c r="W386" s="71"/>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row>
    <row r="387" spans="1:46" ht="30" customHeight="1" x14ac:dyDescent="0.2">
      <c r="A387" s="72"/>
      <c r="B387" s="72"/>
      <c r="C387" s="72"/>
      <c r="D387" s="72"/>
      <c r="E387" s="72"/>
      <c r="F387" s="71"/>
      <c r="G387" s="71"/>
      <c r="H387" s="72"/>
      <c r="I387" s="72"/>
      <c r="J387" s="71"/>
      <c r="K387" s="71"/>
      <c r="L387" s="71"/>
      <c r="M387" s="72"/>
      <c r="N387" s="72"/>
      <c r="O387" s="72"/>
      <c r="P387" s="72"/>
      <c r="Q387" s="72"/>
      <c r="R387" s="72"/>
      <c r="S387" s="72"/>
      <c r="T387" s="71"/>
      <c r="U387" s="71"/>
      <c r="V387" s="71"/>
      <c r="W387" s="71"/>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row>
    <row r="388" spans="1:46" ht="30" customHeight="1" x14ac:dyDescent="0.2">
      <c r="A388" s="72"/>
      <c r="B388" s="72"/>
      <c r="C388" s="72"/>
      <c r="D388" s="72"/>
      <c r="E388" s="72"/>
      <c r="F388" s="71"/>
      <c r="G388" s="71"/>
      <c r="H388" s="72"/>
      <c r="I388" s="72"/>
      <c r="J388" s="71"/>
      <c r="K388" s="71"/>
      <c r="L388" s="71"/>
      <c r="M388" s="72"/>
      <c r="N388" s="72"/>
      <c r="O388" s="72"/>
      <c r="P388" s="72"/>
      <c r="Q388" s="72"/>
      <c r="R388" s="72"/>
      <c r="S388" s="72"/>
      <c r="T388" s="71"/>
      <c r="U388" s="71"/>
      <c r="V388" s="71"/>
      <c r="W388" s="71"/>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row>
    <row r="389" spans="1:46" ht="30" customHeight="1" x14ac:dyDescent="0.2">
      <c r="A389" s="72"/>
      <c r="B389" s="72"/>
      <c r="C389" s="72"/>
      <c r="D389" s="72"/>
      <c r="E389" s="72"/>
      <c r="F389" s="71"/>
      <c r="G389" s="71"/>
      <c r="H389" s="72"/>
      <c r="I389" s="72"/>
      <c r="J389" s="71"/>
      <c r="K389" s="71"/>
      <c r="L389" s="71"/>
      <c r="M389" s="72"/>
      <c r="N389" s="72"/>
      <c r="O389" s="72"/>
      <c r="P389" s="72"/>
      <c r="Q389" s="72"/>
      <c r="R389" s="72"/>
      <c r="S389" s="72"/>
      <c r="T389" s="71"/>
      <c r="U389" s="71"/>
      <c r="V389" s="71"/>
      <c r="W389" s="71"/>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row>
    <row r="390" spans="1:46" ht="30" customHeight="1" x14ac:dyDescent="0.2">
      <c r="A390" s="72"/>
      <c r="B390" s="72"/>
      <c r="C390" s="72"/>
      <c r="D390" s="72"/>
      <c r="E390" s="72"/>
      <c r="F390" s="71"/>
      <c r="G390" s="71"/>
      <c r="H390" s="72"/>
      <c r="I390" s="72"/>
      <c r="J390" s="71"/>
      <c r="K390" s="71"/>
      <c r="L390" s="71"/>
      <c r="M390" s="72"/>
      <c r="N390" s="72"/>
      <c r="O390" s="72"/>
      <c r="P390" s="72"/>
      <c r="Q390" s="72"/>
      <c r="R390" s="72"/>
      <c r="S390" s="72"/>
      <c r="T390" s="71"/>
      <c r="U390" s="71"/>
      <c r="V390" s="71"/>
      <c r="W390" s="71"/>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row>
    <row r="391" spans="1:46" ht="30" customHeight="1" x14ac:dyDescent="0.2">
      <c r="A391" s="72"/>
      <c r="B391" s="72"/>
      <c r="C391" s="72"/>
      <c r="D391" s="72"/>
      <c r="E391" s="72"/>
      <c r="F391" s="71"/>
      <c r="G391" s="71"/>
      <c r="H391" s="72"/>
      <c r="I391" s="72"/>
      <c r="J391" s="71"/>
      <c r="K391" s="71"/>
      <c r="L391" s="71"/>
      <c r="M391" s="72"/>
      <c r="N391" s="72"/>
      <c r="O391" s="72"/>
      <c r="P391" s="72"/>
      <c r="Q391" s="72"/>
      <c r="R391" s="72"/>
      <c r="S391" s="72"/>
      <c r="T391" s="71"/>
      <c r="U391" s="71"/>
      <c r="V391" s="71"/>
      <c r="W391" s="71"/>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row>
    <row r="392" spans="1:46" ht="30" customHeight="1" x14ac:dyDescent="0.2">
      <c r="A392" s="72"/>
      <c r="B392" s="72"/>
      <c r="C392" s="72"/>
      <c r="D392" s="72"/>
      <c r="E392" s="72"/>
      <c r="F392" s="71"/>
      <c r="G392" s="71"/>
      <c r="H392" s="72"/>
      <c r="I392" s="72"/>
      <c r="J392" s="71"/>
      <c r="K392" s="71"/>
      <c r="L392" s="71"/>
      <c r="M392" s="72"/>
      <c r="N392" s="72"/>
      <c r="O392" s="72"/>
      <c r="P392" s="72"/>
      <c r="Q392" s="72"/>
      <c r="R392" s="72"/>
      <c r="S392" s="72"/>
      <c r="T392" s="71"/>
      <c r="U392" s="71"/>
      <c r="V392" s="71"/>
      <c r="W392" s="71"/>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row>
    <row r="393" spans="1:46" ht="30" customHeight="1" x14ac:dyDescent="0.2">
      <c r="A393" s="72"/>
      <c r="B393" s="72"/>
      <c r="C393" s="72"/>
      <c r="D393" s="72"/>
      <c r="E393" s="72"/>
      <c r="F393" s="71"/>
      <c r="G393" s="71"/>
      <c r="H393" s="72"/>
      <c r="I393" s="72"/>
      <c r="J393" s="71"/>
      <c r="K393" s="71"/>
      <c r="L393" s="71"/>
      <c r="M393" s="72"/>
      <c r="N393" s="72"/>
      <c r="O393" s="72"/>
      <c r="P393" s="72"/>
      <c r="Q393" s="72"/>
      <c r="R393" s="72"/>
      <c r="S393" s="72"/>
      <c r="T393" s="71"/>
      <c r="U393" s="71"/>
      <c r="V393" s="71"/>
      <c r="W393" s="71"/>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row>
    <row r="394" spans="1:46" ht="30" customHeight="1" x14ac:dyDescent="0.2">
      <c r="A394" s="72"/>
      <c r="B394" s="72"/>
      <c r="C394" s="72"/>
      <c r="D394" s="72"/>
      <c r="E394" s="72"/>
      <c r="F394" s="71"/>
      <c r="G394" s="71"/>
      <c r="H394" s="72"/>
      <c r="I394" s="72"/>
      <c r="J394" s="71"/>
      <c r="K394" s="71"/>
      <c r="L394" s="71"/>
      <c r="M394" s="72"/>
      <c r="N394" s="72"/>
      <c r="O394" s="72"/>
      <c r="P394" s="72"/>
      <c r="Q394" s="72"/>
      <c r="R394" s="72"/>
      <c r="S394" s="72"/>
      <c r="T394" s="71"/>
      <c r="U394" s="71"/>
      <c r="V394" s="71"/>
      <c r="W394" s="71"/>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row>
    <row r="395" spans="1:46" ht="30" customHeight="1" x14ac:dyDescent="0.2">
      <c r="A395" s="72"/>
      <c r="B395" s="72"/>
      <c r="C395" s="72"/>
      <c r="D395" s="72"/>
      <c r="E395" s="72"/>
      <c r="F395" s="71"/>
      <c r="G395" s="71"/>
      <c r="H395" s="72"/>
      <c r="I395" s="72"/>
      <c r="J395" s="71"/>
      <c r="K395" s="71"/>
      <c r="L395" s="71"/>
      <c r="M395" s="72"/>
      <c r="N395" s="72"/>
      <c r="O395" s="72"/>
      <c r="P395" s="72"/>
      <c r="Q395" s="72"/>
      <c r="R395" s="72"/>
      <c r="S395" s="72"/>
      <c r="T395" s="71"/>
      <c r="U395" s="71"/>
      <c r="V395" s="71"/>
      <c r="W395" s="71"/>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row>
    <row r="396" spans="1:46" ht="30" customHeight="1" x14ac:dyDescent="0.2">
      <c r="A396" s="72"/>
      <c r="B396" s="72"/>
      <c r="C396" s="72"/>
      <c r="D396" s="72"/>
      <c r="E396" s="72"/>
      <c r="F396" s="71"/>
      <c r="G396" s="71"/>
      <c r="H396" s="72"/>
      <c r="I396" s="72"/>
      <c r="J396" s="71"/>
      <c r="K396" s="71"/>
      <c r="L396" s="71"/>
      <c r="M396" s="72"/>
      <c r="N396" s="72"/>
      <c r="O396" s="72"/>
      <c r="P396" s="72"/>
      <c r="Q396" s="72"/>
      <c r="R396" s="72"/>
      <c r="S396" s="72"/>
      <c r="T396" s="71"/>
      <c r="U396" s="71"/>
      <c r="V396" s="71"/>
      <c r="W396" s="71"/>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row>
    <row r="397" spans="1:46" ht="30" customHeight="1" x14ac:dyDescent="0.2">
      <c r="A397" s="72"/>
      <c r="B397" s="72"/>
      <c r="C397" s="72"/>
      <c r="D397" s="72"/>
      <c r="E397" s="72"/>
      <c r="F397" s="71"/>
      <c r="G397" s="71"/>
      <c r="H397" s="72"/>
      <c r="I397" s="72"/>
      <c r="J397" s="71"/>
      <c r="K397" s="71"/>
      <c r="L397" s="71"/>
      <c r="M397" s="72"/>
      <c r="N397" s="72"/>
      <c r="O397" s="72"/>
      <c r="P397" s="72"/>
      <c r="Q397" s="72"/>
      <c r="R397" s="72"/>
      <c r="S397" s="72"/>
      <c r="T397" s="71"/>
      <c r="U397" s="71"/>
      <c r="V397" s="71"/>
      <c r="W397" s="71"/>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row>
    <row r="398" spans="1:46" ht="30" customHeight="1" x14ac:dyDescent="0.2">
      <c r="A398" s="72"/>
      <c r="B398" s="72"/>
      <c r="C398" s="72"/>
      <c r="D398" s="72"/>
      <c r="E398" s="72"/>
      <c r="F398" s="71"/>
      <c r="G398" s="71"/>
      <c r="H398" s="72"/>
      <c r="I398" s="72"/>
      <c r="J398" s="71"/>
      <c r="K398" s="71"/>
      <c r="L398" s="71"/>
      <c r="M398" s="72"/>
      <c r="N398" s="72"/>
      <c r="O398" s="72"/>
      <c r="P398" s="72"/>
      <c r="Q398" s="72"/>
      <c r="R398" s="72"/>
      <c r="S398" s="72"/>
      <c r="T398" s="71"/>
      <c r="U398" s="71"/>
      <c r="V398" s="71"/>
      <c r="W398" s="71"/>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row>
    <row r="399" spans="1:46" ht="30" customHeight="1" x14ac:dyDescent="0.2">
      <c r="A399" s="72"/>
      <c r="B399" s="72"/>
      <c r="C399" s="72"/>
      <c r="D399" s="72"/>
      <c r="E399" s="72"/>
      <c r="F399" s="71"/>
      <c r="G399" s="71"/>
      <c r="H399" s="72"/>
      <c r="I399" s="72"/>
      <c r="J399" s="71"/>
      <c r="K399" s="71"/>
      <c r="L399" s="71"/>
      <c r="M399" s="72"/>
      <c r="N399" s="72"/>
      <c r="O399" s="72"/>
      <c r="P399" s="72"/>
      <c r="Q399" s="72"/>
      <c r="R399" s="72"/>
      <c r="S399" s="72"/>
      <c r="T399" s="71"/>
      <c r="U399" s="71"/>
      <c r="V399" s="71"/>
      <c r="W399" s="71"/>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row>
    <row r="400" spans="1:46" ht="30" customHeight="1" x14ac:dyDescent="0.2">
      <c r="A400" s="72"/>
      <c r="B400" s="72"/>
      <c r="C400" s="72"/>
      <c r="D400" s="72"/>
      <c r="E400" s="72"/>
      <c r="F400" s="71"/>
      <c r="G400" s="71"/>
      <c r="H400" s="72"/>
      <c r="I400" s="72"/>
      <c r="J400" s="71"/>
      <c r="K400" s="71"/>
      <c r="L400" s="71"/>
      <c r="M400" s="72"/>
      <c r="N400" s="72"/>
      <c r="O400" s="72"/>
      <c r="P400" s="72"/>
      <c r="Q400" s="72"/>
      <c r="R400" s="72"/>
      <c r="S400" s="72"/>
      <c r="T400" s="71"/>
      <c r="U400" s="71"/>
      <c r="V400" s="71"/>
      <c r="W400" s="71"/>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row>
    <row r="401" spans="1:46" ht="30" customHeight="1" x14ac:dyDescent="0.2">
      <c r="A401" s="72"/>
      <c r="B401" s="72"/>
      <c r="C401" s="72"/>
      <c r="D401" s="72"/>
      <c r="E401" s="72"/>
      <c r="F401" s="71"/>
      <c r="G401" s="71"/>
      <c r="H401" s="72"/>
      <c r="I401" s="72"/>
      <c r="J401" s="71"/>
      <c r="K401" s="71"/>
      <c r="L401" s="71"/>
      <c r="M401" s="72"/>
      <c r="N401" s="72"/>
      <c r="O401" s="72"/>
      <c r="P401" s="72"/>
      <c r="Q401" s="72"/>
      <c r="R401" s="72"/>
      <c r="S401" s="72"/>
      <c r="T401" s="71"/>
      <c r="U401" s="71"/>
      <c r="V401" s="71"/>
      <c r="W401" s="71"/>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row>
    <row r="402" spans="1:46" ht="30" customHeight="1" x14ac:dyDescent="0.2">
      <c r="A402" s="72"/>
      <c r="B402" s="72"/>
      <c r="C402" s="72"/>
      <c r="D402" s="72"/>
      <c r="E402" s="72"/>
      <c r="F402" s="71"/>
      <c r="G402" s="71"/>
      <c r="H402" s="72"/>
      <c r="I402" s="72"/>
      <c r="J402" s="71"/>
      <c r="K402" s="71"/>
      <c r="L402" s="71"/>
      <c r="M402" s="72"/>
      <c r="N402" s="72"/>
      <c r="O402" s="72"/>
      <c r="P402" s="72"/>
      <c r="Q402" s="72"/>
      <c r="R402" s="72"/>
      <c r="S402" s="72"/>
      <c r="T402" s="71"/>
      <c r="U402" s="71"/>
      <c r="V402" s="71"/>
      <c r="W402" s="71"/>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row>
    <row r="403" spans="1:46" ht="30" customHeight="1" x14ac:dyDescent="0.2">
      <c r="A403" s="72"/>
      <c r="B403" s="72"/>
      <c r="C403" s="72"/>
      <c r="D403" s="72"/>
      <c r="E403" s="72"/>
      <c r="F403" s="71"/>
      <c r="G403" s="71"/>
      <c r="H403" s="72"/>
      <c r="I403" s="72"/>
      <c r="J403" s="71"/>
      <c r="K403" s="71"/>
      <c r="L403" s="71"/>
      <c r="M403" s="72"/>
      <c r="N403" s="72"/>
      <c r="O403" s="72"/>
      <c r="P403" s="72"/>
      <c r="Q403" s="72"/>
      <c r="R403" s="72"/>
      <c r="S403" s="72"/>
      <c r="T403" s="71"/>
      <c r="U403" s="71"/>
      <c r="V403" s="71"/>
      <c r="W403" s="71"/>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row>
    <row r="404" spans="1:46" ht="30" customHeight="1" x14ac:dyDescent="0.2">
      <c r="A404" s="72"/>
      <c r="B404" s="72"/>
      <c r="C404" s="72"/>
      <c r="D404" s="72"/>
      <c r="E404" s="72"/>
      <c r="F404" s="71"/>
      <c r="G404" s="71"/>
      <c r="H404" s="72"/>
      <c r="I404" s="72"/>
      <c r="J404" s="71"/>
      <c r="K404" s="71"/>
      <c r="L404" s="71"/>
      <c r="M404" s="72"/>
      <c r="N404" s="72"/>
      <c r="O404" s="72"/>
      <c r="P404" s="72"/>
      <c r="Q404" s="72"/>
      <c r="R404" s="72"/>
      <c r="S404" s="72"/>
      <c r="T404" s="71"/>
      <c r="U404" s="71"/>
      <c r="V404" s="71"/>
      <c r="W404" s="71"/>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row>
    <row r="405" spans="1:46" ht="30" customHeight="1" x14ac:dyDescent="0.2">
      <c r="A405" s="72"/>
      <c r="B405" s="72"/>
      <c r="C405" s="72"/>
      <c r="D405" s="72"/>
      <c r="E405" s="72"/>
      <c r="F405" s="71"/>
      <c r="G405" s="71"/>
      <c r="H405" s="72"/>
      <c r="I405" s="72"/>
      <c r="J405" s="71"/>
      <c r="K405" s="71"/>
      <c r="L405" s="71"/>
      <c r="M405" s="72"/>
      <c r="N405" s="72"/>
      <c r="O405" s="72"/>
      <c r="P405" s="72"/>
      <c r="Q405" s="72"/>
      <c r="R405" s="72"/>
      <c r="S405" s="72"/>
      <c r="T405" s="71"/>
      <c r="U405" s="71"/>
      <c r="V405" s="71"/>
      <c r="W405" s="71"/>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row>
    <row r="406" spans="1:46" ht="30" customHeight="1" x14ac:dyDescent="0.2">
      <c r="A406" s="72"/>
      <c r="B406" s="72"/>
      <c r="C406" s="72"/>
      <c r="D406" s="72"/>
      <c r="E406" s="72"/>
      <c r="F406" s="71"/>
      <c r="G406" s="71"/>
      <c r="H406" s="72"/>
      <c r="I406" s="72"/>
      <c r="J406" s="71"/>
      <c r="K406" s="71"/>
      <c r="L406" s="71"/>
      <c r="M406" s="72"/>
      <c r="N406" s="72"/>
      <c r="O406" s="72"/>
      <c r="P406" s="72"/>
      <c r="Q406" s="72"/>
      <c r="R406" s="72"/>
      <c r="S406" s="72"/>
      <c r="T406" s="71"/>
      <c r="U406" s="71"/>
      <c r="V406" s="71"/>
      <c r="W406" s="71"/>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row>
    <row r="407" spans="1:46" ht="30" customHeight="1" x14ac:dyDescent="0.2">
      <c r="A407" s="72"/>
      <c r="B407" s="72"/>
      <c r="C407" s="72"/>
      <c r="D407" s="72"/>
      <c r="E407" s="72"/>
      <c r="F407" s="71"/>
      <c r="G407" s="71"/>
      <c r="H407" s="72"/>
      <c r="I407" s="72"/>
      <c r="J407" s="71"/>
      <c r="K407" s="71"/>
      <c r="L407" s="71"/>
      <c r="M407" s="72"/>
      <c r="N407" s="72"/>
      <c r="O407" s="72"/>
      <c r="P407" s="72"/>
      <c r="Q407" s="72"/>
      <c r="R407" s="72"/>
      <c r="S407" s="72"/>
      <c r="T407" s="71"/>
      <c r="U407" s="71"/>
      <c r="V407" s="71"/>
      <c r="W407" s="71"/>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row>
    <row r="408" spans="1:46" ht="30" customHeight="1" x14ac:dyDescent="0.2">
      <c r="A408" s="72"/>
      <c r="B408" s="72"/>
      <c r="C408" s="72"/>
      <c r="D408" s="72"/>
      <c r="E408" s="72"/>
      <c r="F408" s="71"/>
      <c r="G408" s="71"/>
      <c r="H408" s="72"/>
      <c r="I408" s="72"/>
      <c r="J408" s="71"/>
      <c r="K408" s="71"/>
      <c r="L408" s="71"/>
      <c r="M408" s="72"/>
      <c r="N408" s="72"/>
      <c r="O408" s="72"/>
      <c r="P408" s="72"/>
      <c r="Q408" s="72"/>
      <c r="R408" s="72"/>
      <c r="S408" s="72"/>
      <c r="T408" s="71"/>
      <c r="U408" s="71"/>
      <c r="V408" s="71"/>
      <c r="W408" s="71"/>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row>
    <row r="409" spans="1:46" ht="30" customHeight="1" x14ac:dyDescent="0.2">
      <c r="A409" s="72"/>
      <c r="B409" s="72"/>
      <c r="C409" s="72"/>
      <c r="D409" s="72"/>
      <c r="E409" s="72"/>
      <c r="F409" s="71"/>
      <c r="G409" s="71"/>
      <c r="H409" s="72"/>
      <c r="I409" s="72"/>
      <c r="J409" s="71"/>
      <c r="K409" s="71"/>
      <c r="L409" s="71"/>
      <c r="M409" s="72"/>
      <c r="N409" s="72"/>
      <c r="O409" s="72"/>
      <c r="P409" s="72"/>
      <c r="Q409" s="72"/>
      <c r="R409" s="72"/>
      <c r="S409" s="72"/>
      <c r="T409" s="71"/>
      <c r="U409" s="71"/>
      <c r="V409" s="71"/>
      <c r="W409" s="71"/>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row>
    <row r="410" spans="1:46" ht="30" customHeight="1" x14ac:dyDescent="0.2">
      <c r="A410" s="72"/>
      <c r="B410" s="72"/>
      <c r="C410" s="72"/>
      <c r="D410" s="72"/>
      <c r="E410" s="72"/>
      <c r="F410" s="71"/>
      <c r="G410" s="71"/>
      <c r="H410" s="72"/>
      <c r="I410" s="72"/>
      <c r="J410" s="71"/>
      <c r="K410" s="71"/>
      <c r="L410" s="71"/>
      <c r="M410" s="72"/>
      <c r="N410" s="72"/>
      <c r="O410" s="72"/>
      <c r="P410" s="72"/>
      <c r="Q410" s="72"/>
      <c r="R410" s="72"/>
      <c r="S410" s="72"/>
      <c r="T410" s="71"/>
      <c r="U410" s="71"/>
      <c r="V410" s="71"/>
      <c r="W410" s="71"/>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row>
    <row r="411" spans="1:46" ht="30" customHeight="1" x14ac:dyDescent="0.2">
      <c r="A411" s="72"/>
      <c r="B411" s="72"/>
      <c r="C411" s="72"/>
      <c r="D411" s="72"/>
      <c r="E411" s="72"/>
      <c r="F411" s="71"/>
      <c r="G411" s="71"/>
      <c r="H411" s="72"/>
      <c r="I411" s="72"/>
      <c r="J411" s="71"/>
      <c r="K411" s="71"/>
      <c r="L411" s="71"/>
      <c r="M411" s="72"/>
      <c r="N411" s="72"/>
      <c r="O411" s="72"/>
      <c r="P411" s="72"/>
      <c r="Q411" s="72"/>
      <c r="R411" s="72"/>
      <c r="S411" s="72"/>
      <c r="T411" s="71"/>
      <c r="U411" s="71"/>
      <c r="V411" s="71"/>
      <c r="W411" s="71"/>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row>
    <row r="412" spans="1:46" ht="30" customHeight="1" x14ac:dyDescent="0.2">
      <c r="A412" s="72"/>
      <c r="B412" s="72"/>
      <c r="C412" s="72"/>
      <c r="D412" s="72"/>
      <c r="E412" s="72"/>
      <c r="F412" s="71"/>
      <c r="G412" s="71"/>
      <c r="H412" s="72"/>
      <c r="I412" s="72"/>
      <c r="J412" s="71"/>
      <c r="K412" s="71"/>
      <c r="L412" s="71"/>
      <c r="M412" s="72"/>
      <c r="N412" s="72"/>
      <c r="O412" s="72"/>
      <c r="P412" s="72"/>
      <c r="Q412" s="72"/>
      <c r="R412" s="72"/>
      <c r="S412" s="72"/>
      <c r="T412" s="71"/>
      <c r="U412" s="71"/>
      <c r="V412" s="71"/>
      <c r="W412" s="71"/>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row>
    <row r="413" spans="1:46" ht="30" customHeight="1" x14ac:dyDescent="0.2">
      <c r="A413" s="72"/>
      <c r="B413" s="72"/>
      <c r="C413" s="72"/>
      <c r="D413" s="72"/>
      <c r="E413" s="72"/>
      <c r="F413" s="71"/>
      <c r="G413" s="71"/>
      <c r="H413" s="72"/>
      <c r="I413" s="72"/>
      <c r="J413" s="71"/>
      <c r="K413" s="71"/>
      <c r="L413" s="71"/>
      <c r="M413" s="72"/>
      <c r="N413" s="72"/>
      <c r="O413" s="72"/>
      <c r="P413" s="72"/>
      <c r="Q413" s="72"/>
      <c r="R413" s="72"/>
      <c r="S413" s="72"/>
      <c r="T413" s="71"/>
      <c r="U413" s="71"/>
      <c r="V413" s="71"/>
      <c r="W413" s="71"/>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row>
    <row r="414" spans="1:46" ht="30" customHeight="1" x14ac:dyDescent="0.2">
      <c r="A414" s="72"/>
      <c r="B414" s="72"/>
      <c r="C414" s="72"/>
      <c r="D414" s="72"/>
      <c r="E414" s="72"/>
      <c r="F414" s="71"/>
      <c r="G414" s="71"/>
      <c r="H414" s="72"/>
      <c r="I414" s="72"/>
      <c r="J414" s="71"/>
      <c r="K414" s="71"/>
      <c r="L414" s="71"/>
      <c r="M414" s="72"/>
      <c r="N414" s="72"/>
      <c r="O414" s="72"/>
      <c r="P414" s="72"/>
      <c r="Q414" s="72"/>
      <c r="R414" s="72"/>
      <c r="S414" s="72"/>
      <c r="T414" s="71"/>
      <c r="U414" s="71"/>
      <c r="V414" s="71"/>
      <c r="W414" s="71"/>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row>
    <row r="415" spans="1:46" ht="30" customHeight="1" x14ac:dyDescent="0.2">
      <c r="A415" s="72"/>
      <c r="B415" s="72"/>
      <c r="C415" s="72"/>
      <c r="D415" s="72"/>
      <c r="E415" s="72"/>
      <c r="F415" s="71"/>
      <c r="G415" s="71"/>
      <c r="H415" s="72"/>
      <c r="I415" s="72"/>
      <c r="J415" s="71"/>
      <c r="K415" s="71"/>
      <c r="L415" s="71"/>
      <c r="M415" s="72"/>
      <c r="N415" s="72"/>
      <c r="O415" s="72"/>
      <c r="P415" s="72"/>
      <c r="Q415" s="72"/>
      <c r="R415" s="72"/>
      <c r="S415" s="72"/>
      <c r="T415" s="71"/>
      <c r="U415" s="71"/>
      <c r="V415" s="71"/>
      <c r="W415" s="71"/>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row>
    <row r="416" spans="1:46" ht="30" customHeight="1" x14ac:dyDescent="0.2">
      <c r="A416" s="72"/>
      <c r="B416" s="72"/>
      <c r="C416" s="72"/>
      <c r="D416" s="72"/>
      <c r="E416" s="72"/>
      <c r="F416" s="71"/>
      <c r="G416" s="71"/>
      <c r="H416" s="72"/>
      <c r="I416" s="72"/>
      <c r="J416" s="71"/>
      <c r="K416" s="71"/>
      <c r="L416" s="71"/>
      <c r="M416" s="72"/>
      <c r="N416" s="72"/>
      <c r="O416" s="72"/>
      <c r="P416" s="72"/>
      <c r="Q416" s="72"/>
      <c r="R416" s="72"/>
      <c r="S416" s="72"/>
      <c r="T416" s="71"/>
      <c r="U416" s="71"/>
      <c r="V416" s="71"/>
      <c r="W416" s="71"/>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row>
    <row r="417" spans="1:46" ht="30" customHeight="1" x14ac:dyDescent="0.2">
      <c r="A417" s="72"/>
      <c r="B417" s="72"/>
      <c r="C417" s="72"/>
      <c r="D417" s="72"/>
      <c r="E417" s="72"/>
      <c r="F417" s="71"/>
      <c r="G417" s="71"/>
      <c r="H417" s="72"/>
      <c r="I417" s="72"/>
      <c r="J417" s="71"/>
      <c r="K417" s="71"/>
      <c r="L417" s="71"/>
      <c r="M417" s="72"/>
      <c r="N417" s="72"/>
      <c r="O417" s="72"/>
      <c r="P417" s="72"/>
      <c r="Q417" s="72"/>
      <c r="R417" s="72"/>
      <c r="S417" s="72"/>
      <c r="T417" s="71"/>
      <c r="U417" s="71"/>
      <c r="V417" s="71"/>
      <c r="W417" s="71"/>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row>
    <row r="418" spans="1:46" ht="30" customHeight="1" x14ac:dyDescent="0.2">
      <c r="A418" s="72"/>
      <c r="B418" s="72"/>
      <c r="C418" s="72"/>
      <c r="D418" s="72"/>
      <c r="E418" s="72"/>
      <c r="F418" s="71"/>
      <c r="G418" s="71"/>
      <c r="H418" s="72"/>
      <c r="I418" s="72"/>
      <c r="J418" s="71"/>
      <c r="K418" s="71"/>
      <c r="L418" s="71"/>
      <c r="M418" s="72"/>
      <c r="N418" s="72"/>
      <c r="O418" s="72"/>
      <c r="P418" s="72"/>
      <c r="Q418" s="72"/>
      <c r="R418" s="72"/>
      <c r="S418" s="72"/>
      <c r="T418" s="71"/>
      <c r="U418" s="71"/>
      <c r="V418" s="71"/>
      <c r="W418" s="71"/>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row>
    <row r="419" spans="1:46" ht="30" customHeight="1" x14ac:dyDescent="0.2">
      <c r="A419" s="72"/>
      <c r="B419" s="72"/>
      <c r="C419" s="72"/>
      <c r="D419" s="72"/>
      <c r="E419" s="72"/>
      <c r="F419" s="71"/>
      <c r="G419" s="71"/>
      <c r="H419" s="72"/>
      <c r="I419" s="72"/>
      <c r="J419" s="71"/>
      <c r="K419" s="71"/>
      <c r="L419" s="71"/>
      <c r="M419" s="72"/>
      <c r="N419" s="72"/>
      <c r="O419" s="72"/>
      <c r="P419" s="72"/>
      <c r="Q419" s="72"/>
      <c r="R419" s="72"/>
      <c r="S419" s="72"/>
      <c r="T419" s="71"/>
      <c r="U419" s="71"/>
      <c r="V419" s="71"/>
      <c r="W419" s="71"/>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row>
    <row r="420" spans="1:46" ht="30" customHeight="1" x14ac:dyDescent="0.2">
      <c r="A420" s="72"/>
      <c r="B420" s="72"/>
      <c r="C420" s="72"/>
      <c r="D420" s="72"/>
      <c r="E420" s="72"/>
      <c r="F420" s="71"/>
      <c r="G420" s="71"/>
      <c r="H420" s="72"/>
      <c r="I420" s="72"/>
      <c r="J420" s="71"/>
      <c r="K420" s="71"/>
      <c r="L420" s="71"/>
      <c r="M420" s="72"/>
      <c r="N420" s="72"/>
      <c r="O420" s="72"/>
      <c r="P420" s="72"/>
      <c r="Q420" s="72"/>
      <c r="R420" s="72"/>
      <c r="S420" s="72"/>
      <c r="T420" s="71"/>
      <c r="U420" s="71"/>
      <c r="V420" s="71"/>
      <c r="W420" s="71"/>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row>
    <row r="421" spans="1:46" ht="30" customHeight="1" x14ac:dyDescent="0.2">
      <c r="A421" s="72"/>
      <c r="B421" s="72"/>
      <c r="C421" s="72"/>
      <c r="D421" s="72"/>
      <c r="E421" s="72"/>
      <c r="F421" s="71"/>
      <c r="G421" s="71"/>
      <c r="H421" s="72"/>
      <c r="I421" s="72"/>
      <c r="J421" s="71"/>
      <c r="K421" s="71"/>
      <c r="L421" s="71"/>
      <c r="M421" s="72"/>
      <c r="N421" s="72"/>
      <c r="O421" s="72"/>
      <c r="P421" s="72"/>
      <c r="Q421" s="72"/>
      <c r="R421" s="72"/>
      <c r="S421" s="72"/>
      <c r="T421" s="71"/>
      <c r="U421" s="71"/>
      <c r="V421" s="71"/>
      <c r="W421" s="71"/>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row>
    <row r="422" spans="1:46" ht="30" customHeight="1" x14ac:dyDescent="0.2">
      <c r="A422" s="72"/>
      <c r="B422" s="72"/>
      <c r="C422" s="72"/>
      <c r="D422" s="72"/>
      <c r="E422" s="72"/>
      <c r="F422" s="71"/>
      <c r="G422" s="71"/>
      <c r="H422" s="72"/>
      <c r="I422" s="72"/>
      <c r="J422" s="71"/>
      <c r="K422" s="71"/>
      <c r="L422" s="71"/>
      <c r="M422" s="72"/>
      <c r="N422" s="72"/>
      <c r="O422" s="72"/>
      <c r="P422" s="72"/>
      <c r="Q422" s="72"/>
      <c r="R422" s="72"/>
      <c r="S422" s="72"/>
      <c r="T422" s="71"/>
      <c r="U422" s="71"/>
      <c r="V422" s="71"/>
      <c r="W422" s="71"/>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row>
    <row r="423" spans="1:46" ht="30" customHeight="1" x14ac:dyDescent="0.2">
      <c r="A423" s="72"/>
      <c r="B423" s="72"/>
      <c r="C423" s="72"/>
      <c r="D423" s="72"/>
      <c r="E423" s="72"/>
      <c r="F423" s="71"/>
      <c r="G423" s="71"/>
      <c r="H423" s="72"/>
      <c r="I423" s="72"/>
      <c r="J423" s="71"/>
      <c r="K423" s="71"/>
      <c r="L423" s="71"/>
      <c r="M423" s="72"/>
      <c r="N423" s="72"/>
      <c r="O423" s="72"/>
      <c r="P423" s="72"/>
      <c r="Q423" s="72"/>
      <c r="R423" s="72"/>
      <c r="S423" s="72"/>
      <c r="T423" s="71"/>
      <c r="U423" s="71"/>
      <c r="V423" s="71"/>
      <c r="W423" s="71"/>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row>
    <row r="424" spans="1:46" ht="30" customHeight="1" x14ac:dyDescent="0.2">
      <c r="A424" s="72"/>
      <c r="B424" s="72"/>
      <c r="C424" s="72"/>
      <c r="D424" s="72"/>
      <c r="E424" s="72"/>
      <c r="F424" s="71"/>
      <c r="G424" s="71"/>
      <c r="H424" s="72"/>
      <c r="I424" s="72"/>
      <c r="J424" s="71"/>
      <c r="K424" s="71"/>
      <c r="L424" s="71"/>
      <c r="M424" s="72"/>
      <c r="N424" s="72"/>
      <c r="O424" s="72"/>
      <c r="P424" s="72"/>
      <c r="Q424" s="72"/>
      <c r="R424" s="72"/>
      <c r="S424" s="72"/>
      <c r="T424" s="71"/>
      <c r="U424" s="71"/>
      <c r="V424" s="71"/>
      <c r="W424" s="71"/>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row>
    <row r="425" spans="1:46" ht="30" customHeight="1" x14ac:dyDescent="0.2">
      <c r="A425" s="72"/>
      <c r="B425" s="72"/>
      <c r="C425" s="72"/>
      <c r="D425" s="72"/>
      <c r="E425" s="72"/>
      <c r="F425" s="71"/>
      <c r="G425" s="71"/>
      <c r="H425" s="72"/>
      <c r="I425" s="72"/>
      <c r="J425" s="71"/>
      <c r="K425" s="71"/>
      <c r="L425" s="71"/>
      <c r="M425" s="72"/>
      <c r="N425" s="72"/>
      <c r="O425" s="72"/>
      <c r="P425" s="72"/>
      <c r="Q425" s="72"/>
      <c r="R425" s="72"/>
      <c r="S425" s="72"/>
      <c r="T425" s="71"/>
      <c r="U425" s="71"/>
      <c r="V425" s="71"/>
      <c r="W425" s="71"/>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row>
    <row r="426" spans="1:46" ht="30" customHeight="1" x14ac:dyDescent="0.2">
      <c r="A426" s="72"/>
      <c r="B426" s="72"/>
      <c r="C426" s="72"/>
      <c r="D426" s="72"/>
      <c r="E426" s="72"/>
      <c r="F426" s="71"/>
      <c r="G426" s="71"/>
      <c r="H426" s="72"/>
      <c r="I426" s="72"/>
      <c r="J426" s="71"/>
      <c r="K426" s="71"/>
      <c r="L426" s="71"/>
      <c r="M426" s="72"/>
      <c r="N426" s="72"/>
      <c r="O426" s="72"/>
      <c r="P426" s="72"/>
      <c r="Q426" s="72"/>
      <c r="R426" s="72"/>
      <c r="S426" s="72"/>
      <c r="T426" s="71"/>
      <c r="U426" s="71"/>
      <c r="V426" s="71"/>
      <c r="W426" s="71"/>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row>
    <row r="427" spans="1:46" ht="30" customHeight="1" x14ac:dyDescent="0.2">
      <c r="A427" s="72"/>
      <c r="B427" s="72"/>
      <c r="C427" s="72"/>
      <c r="D427" s="72"/>
      <c r="E427" s="72"/>
      <c r="F427" s="71"/>
      <c r="G427" s="71"/>
      <c r="H427" s="72"/>
      <c r="I427" s="72"/>
      <c r="J427" s="71"/>
      <c r="K427" s="71"/>
      <c r="L427" s="71"/>
      <c r="M427" s="72"/>
      <c r="N427" s="72"/>
      <c r="O427" s="72"/>
      <c r="P427" s="72"/>
      <c r="Q427" s="72"/>
      <c r="R427" s="72"/>
      <c r="S427" s="72"/>
      <c r="T427" s="71"/>
      <c r="U427" s="71"/>
      <c r="V427" s="71"/>
      <c r="W427" s="71"/>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row>
    <row r="428" spans="1:46" ht="30" customHeight="1" x14ac:dyDescent="0.2">
      <c r="A428" s="72"/>
      <c r="B428" s="72"/>
      <c r="C428" s="72"/>
      <c r="D428" s="72"/>
      <c r="E428" s="72"/>
      <c r="F428" s="71"/>
      <c r="G428" s="71"/>
      <c r="H428" s="72"/>
      <c r="I428" s="72"/>
      <c r="J428" s="71"/>
      <c r="K428" s="71"/>
      <c r="L428" s="71"/>
      <c r="M428" s="72"/>
      <c r="N428" s="72"/>
      <c r="O428" s="72"/>
      <c r="P428" s="72"/>
      <c r="Q428" s="72"/>
      <c r="R428" s="72"/>
      <c r="S428" s="72"/>
      <c r="T428" s="71"/>
      <c r="U428" s="71"/>
      <c r="V428" s="71"/>
      <c r="W428" s="71"/>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row>
    <row r="429" spans="1:46" ht="30" customHeight="1" x14ac:dyDescent="0.2">
      <c r="A429" s="72"/>
      <c r="B429" s="72"/>
      <c r="C429" s="72"/>
      <c r="D429" s="72"/>
      <c r="E429" s="72"/>
      <c r="F429" s="71"/>
      <c r="G429" s="71"/>
      <c r="H429" s="72"/>
      <c r="I429" s="72"/>
      <c r="J429" s="71"/>
      <c r="K429" s="71"/>
      <c r="L429" s="71"/>
      <c r="M429" s="72"/>
      <c r="N429" s="72"/>
      <c r="O429" s="72"/>
      <c r="P429" s="72"/>
      <c r="Q429" s="72"/>
      <c r="R429" s="72"/>
      <c r="S429" s="72"/>
      <c r="T429" s="71"/>
      <c r="U429" s="71"/>
      <c r="V429" s="71"/>
      <c r="W429" s="71"/>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row>
    <row r="430" spans="1:46" ht="30" customHeight="1" x14ac:dyDescent="0.2">
      <c r="A430" s="72"/>
      <c r="B430" s="72"/>
      <c r="C430" s="72"/>
      <c r="D430" s="72"/>
      <c r="E430" s="72"/>
      <c r="F430" s="71"/>
      <c r="G430" s="71"/>
      <c r="H430" s="72"/>
      <c r="I430" s="72"/>
      <c r="J430" s="71"/>
      <c r="K430" s="71"/>
      <c r="L430" s="71"/>
      <c r="M430" s="72"/>
      <c r="N430" s="72"/>
      <c r="O430" s="72"/>
      <c r="P430" s="72"/>
      <c r="Q430" s="72"/>
      <c r="R430" s="72"/>
      <c r="S430" s="72"/>
      <c r="T430" s="71"/>
      <c r="U430" s="71"/>
      <c r="V430" s="71"/>
      <c r="W430" s="71"/>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row>
    <row r="431" spans="1:46" ht="30" customHeight="1" x14ac:dyDescent="0.2">
      <c r="A431" s="72"/>
      <c r="B431" s="72"/>
      <c r="C431" s="72"/>
      <c r="D431" s="72"/>
      <c r="E431" s="72"/>
      <c r="F431" s="71"/>
      <c r="G431" s="71"/>
      <c r="H431" s="72"/>
      <c r="I431" s="72"/>
      <c r="J431" s="71"/>
      <c r="K431" s="71"/>
      <c r="L431" s="71"/>
      <c r="M431" s="72"/>
      <c r="N431" s="72"/>
      <c r="O431" s="72"/>
      <c r="P431" s="72"/>
      <c r="Q431" s="72"/>
      <c r="R431" s="72"/>
      <c r="S431" s="72"/>
      <c r="T431" s="71"/>
      <c r="U431" s="71"/>
      <c r="V431" s="71"/>
      <c r="W431" s="71"/>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row>
    <row r="432" spans="1:46" ht="30" customHeight="1" x14ac:dyDescent="0.2">
      <c r="A432" s="72"/>
      <c r="B432" s="72"/>
      <c r="C432" s="72"/>
      <c r="D432" s="72"/>
      <c r="E432" s="72"/>
      <c r="F432" s="71"/>
      <c r="G432" s="71"/>
      <c r="H432" s="72"/>
      <c r="I432" s="72"/>
      <c r="J432" s="71"/>
      <c r="K432" s="71"/>
      <c r="L432" s="71"/>
      <c r="M432" s="72"/>
      <c r="N432" s="72"/>
      <c r="O432" s="72"/>
      <c r="P432" s="72"/>
      <c r="Q432" s="72"/>
      <c r="R432" s="72"/>
      <c r="S432" s="72"/>
      <c r="T432" s="71"/>
      <c r="U432" s="71"/>
      <c r="V432" s="71"/>
      <c r="W432" s="71"/>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row>
    <row r="433" spans="1:46" ht="30" customHeight="1" x14ac:dyDescent="0.2">
      <c r="A433" s="72"/>
      <c r="B433" s="72"/>
      <c r="C433" s="72"/>
      <c r="D433" s="72"/>
      <c r="E433" s="72"/>
      <c r="F433" s="71"/>
      <c r="G433" s="71"/>
      <c r="H433" s="72"/>
      <c r="I433" s="72"/>
      <c r="J433" s="71"/>
      <c r="K433" s="71"/>
      <c r="L433" s="71"/>
      <c r="M433" s="72"/>
      <c r="N433" s="72"/>
      <c r="O433" s="72"/>
      <c r="P433" s="72"/>
      <c r="Q433" s="72"/>
      <c r="R433" s="72"/>
      <c r="S433" s="72"/>
      <c r="T433" s="71"/>
      <c r="U433" s="71"/>
      <c r="V433" s="71"/>
      <c r="W433" s="71"/>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row>
    <row r="434" spans="1:46" ht="30" customHeight="1" x14ac:dyDescent="0.2">
      <c r="A434" s="72"/>
      <c r="B434" s="72"/>
      <c r="C434" s="72"/>
      <c r="D434" s="72"/>
      <c r="E434" s="72"/>
      <c r="F434" s="71"/>
      <c r="G434" s="71"/>
      <c r="H434" s="72"/>
      <c r="I434" s="72"/>
      <c r="J434" s="71"/>
      <c r="K434" s="71"/>
      <c r="L434" s="71"/>
      <c r="M434" s="72"/>
      <c r="N434" s="72"/>
      <c r="O434" s="72"/>
      <c r="P434" s="72"/>
      <c r="Q434" s="72"/>
      <c r="R434" s="72"/>
      <c r="S434" s="72"/>
      <c r="T434" s="71"/>
      <c r="U434" s="71"/>
      <c r="V434" s="71"/>
      <c r="W434" s="71"/>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row>
    <row r="435" spans="1:46" ht="30" customHeight="1" x14ac:dyDescent="0.2">
      <c r="A435" s="72"/>
      <c r="B435" s="72"/>
      <c r="C435" s="72"/>
      <c r="D435" s="72"/>
      <c r="E435" s="72"/>
      <c r="F435" s="71"/>
      <c r="G435" s="71"/>
      <c r="H435" s="72"/>
      <c r="I435" s="72"/>
      <c r="J435" s="71"/>
      <c r="K435" s="71"/>
      <c r="L435" s="71"/>
      <c r="M435" s="72"/>
      <c r="N435" s="72"/>
      <c r="O435" s="72"/>
      <c r="P435" s="72"/>
      <c r="Q435" s="72"/>
      <c r="R435" s="72"/>
      <c r="S435" s="72"/>
      <c r="T435" s="71"/>
      <c r="U435" s="71"/>
      <c r="V435" s="71"/>
      <c r="W435" s="71"/>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row>
    <row r="436" spans="1:46" ht="30" customHeight="1" x14ac:dyDescent="0.2">
      <c r="A436" s="72"/>
      <c r="B436" s="72"/>
      <c r="C436" s="72"/>
      <c r="D436" s="72"/>
      <c r="E436" s="72"/>
      <c r="F436" s="71"/>
      <c r="G436" s="71"/>
      <c r="H436" s="72"/>
      <c r="I436" s="72"/>
      <c r="J436" s="71"/>
      <c r="K436" s="71"/>
      <c r="L436" s="71"/>
      <c r="M436" s="72"/>
      <c r="N436" s="72"/>
      <c r="O436" s="72"/>
      <c r="P436" s="72"/>
      <c r="Q436" s="72"/>
      <c r="R436" s="72"/>
      <c r="S436" s="72"/>
      <c r="T436" s="71"/>
      <c r="U436" s="71"/>
      <c r="V436" s="71"/>
      <c r="W436" s="71"/>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row>
    <row r="437" spans="1:46" ht="30" customHeight="1" x14ac:dyDescent="0.2">
      <c r="A437" s="72"/>
      <c r="B437" s="72"/>
      <c r="C437" s="72"/>
      <c r="D437" s="72"/>
      <c r="E437" s="72"/>
      <c r="F437" s="71"/>
      <c r="G437" s="71"/>
      <c r="H437" s="72"/>
      <c r="I437" s="72"/>
      <c r="J437" s="71"/>
      <c r="K437" s="71"/>
      <c r="L437" s="71"/>
      <c r="M437" s="72"/>
      <c r="N437" s="72"/>
      <c r="O437" s="72"/>
      <c r="P437" s="72"/>
      <c r="Q437" s="72"/>
      <c r="R437" s="72"/>
      <c r="S437" s="72"/>
      <c r="T437" s="71"/>
      <c r="U437" s="71"/>
      <c r="V437" s="71"/>
      <c r="W437" s="71"/>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row>
    <row r="438" spans="1:46" ht="30" customHeight="1" x14ac:dyDescent="0.2">
      <c r="A438" s="72"/>
      <c r="B438" s="72"/>
      <c r="C438" s="72"/>
      <c r="D438" s="72"/>
      <c r="E438" s="72"/>
      <c r="F438" s="71"/>
      <c r="G438" s="71"/>
      <c r="H438" s="72"/>
      <c r="I438" s="72"/>
      <c r="J438" s="71"/>
      <c r="K438" s="71"/>
      <c r="L438" s="71"/>
      <c r="M438" s="72"/>
      <c r="N438" s="72"/>
      <c r="O438" s="72"/>
      <c r="P438" s="72"/>
      <c r="Q438" s="72"/>
      <c r="R438" s="72"/>
      <c r="S438" s="72"/>
      <c r="T438" s="71"/>
      <c r="U438" s="71"/>
      <c r="V438" s="71"/>
      <c r="W438" s="71"/>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row>
    <row r="439" spans="1:46" ht="30" customHeight="1" x14ac:dyDescent="0.2">
      <c r="A439" s="72"/>
      <c r="B439" s="72"/>
      <c r="C439" s="72"/>
      <c r="D439" s="72"/>
      <c r="E439" s="72"/>
      <c r="F439" s="71"/>
      <c r="G439" s="71"/>
      <c r="H439" s="72"/>
      <c r="I439" s="72"/>
      <c r="J439" s="71"/>
      <c r="K439" s="71"/>
      <c r="L439" s="71"/>
      <c r="M439" s="72"/>
      <c r="N439" s="72"/>
      <c r="O439" s="72"/>
      <c r="P439" s="72"/>
      <c r="Q439" s="72"/>
      <c r="R439" s="72"/>
      <c r="S439" s="72"/>
      <c r="T439" s="71"/>
      <c r="U439" s="71"/>
      <c r="V439" s="71"/>
      <c r="W439" s="71"/>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row>
    <row r="440" spans="1:46" ht="30" customHeight="1" x14ac:dyDescent="0.2">
      <c r="A440" s="72"/>
      <c r="B440" s="72"/>
      <c r="C440" s="72"/>
      <c r="D440" s="72"/>
      <c r="E440" s="72"/>
      <c r="F440" s="71"/>
      <c r="G440" s="71"/>
      <c r="H440" s="72"/>
      <c r="I440" s="72"/>
      <c r="J440" s="71"/>
      <c r="K440" s="71"/>
      <c r="L440" s="71"/>
      <c r="M440" s="72"/>
      <c r="N440" s="72"/>
      <c r="O440" s="72"/>
      <c r="P440" s="72"/>
      <c r="Q440" s="72"/>
      <c r="R440" s="72"/>
      <c r="S440" s="72"/>
      <c r="T440" s="71"/>
      <c r="U440" s="71"/>
      <c r="V440" s="71"/>
      <c r="W440" s="71"/>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row>
    <row r="441" spans="1:46" ht="30" customHeight="1" x14ac:dyDescent="0.2">
      <c r="A441" s="72"/>
      <c r="B441" s="72"/>
      <c r="C441" s="72"/>
      <c r="D441" s="72"/>
      <c r="E441" s="72"/>
      <c r="F441" s="71"/>
      <c r="G441" s="71"/>
      <c r="H441" s="72"/>
      <c r="I441" s="72"/>
      <c r="J441" s="71"/>
      <c r="K441" s="71"/>
      <c r="L441" s="71"/>
      <c r="M441" s="72"/>
      <c r="N441" s="72"/>
      <c r="O441" s="72"/>
      <c r="P441" s="72"/>
      <c r="Q441" s="72"/>
      <c r="R441" s="72"/>
      <c r="S441" s="72"/>
      <c r="T441" s="71"/>
      <c r="U441" s="71"/>
      <c r="V441" s="71"/>
      <c r="W441" s="71"/>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row>
    <row r="442" spans="1:46" ht="30" customHeight="1" x14ac:dyDescent="0.2">
      <c r="A442" s="72"/>
      <c r="B442" s="72"/>
      <c r="C442" s="72"/>
      <c r="D442" s="72"/>
      <c r="E442" s="72"/>
      <c r="F442" s="71"/>
      <c r="G442" s="71"/>
      <c r="H442" s="72"/>
      <c r="I442" s="72"/>
      <c r="J442" s="71"/>
      <c r="K442" s="71"/>
      <c r="L442" s="71"/>
      <c r="M442" s="72"/>
      <c r="N442" s="72"/>
      <c r="O442" s="72"/>
      <c r="P442" s="72"/>
      <c r="Q442" s="72"/>
      <c r="R442" s="72"/>
      <c r="S442" s="72"/>
      <c r="T442" s="71"/>
      <c r="U442" s="71"/>
      <c r="V442" s="71"/>
      <c r="W442" s="71"/>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row>
    <row r="443" spans="1:46" ht="30" customHeight="1" x14ac:dyDescent="0.2">
      <c r="A443" s="72"/>
      <c r="B443" s="72"/>
      <c r="C443" s="72"/>
      <c r="D443" s="72"/>
      <c r="E443" s="72"/>
      <c r="F443" s="71"/>
      <c r="G443" s="71"/>
      <c r="H443" s="72"/>
      <c r="I443" s="72"/>
      <c r="J443" s="71"/>
      <c r="K443" s="71"/>
      <c r="L443" s="71"/>
      <c r="M443" s="72"/>
      <c r="N443" s="72"/>
      <c r="O443" s="72"/>
      <c r="P443" s="72"/>
      <c r="Q443" s="72"/>
      <c r="R443" s="72"/>
      <c r="S443" s="72"/>
      <c r="T443" s="71"/>
      <c r="U443" s="71"/>
      <c r="V443" s="71"/>
      <c r="W443" s="71"/>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row>
    <row r="444" spans="1:46" ht="30" customHeight="1" x14ac:dyDescent="0.2">
      <c r="A444" s="72"/>
      <c r="B444" s="72"/>
      <c r="C444" s="72"/>
      <c r="D444" s="72"/>
      <c r="E444" s="72"/>
      <c r="F444" s="71"/>
      <c r="G444" s="71"/>
      <c r="H444" s="72"/>
      <c r="I444" s="72"/>
      <c r="J444" s="71"/>
      <c r="K444" s="71"/>
      <c r="L444" s="71"/>
      <c r="M444" s="72"/>
      <c r="N444" s="72"/>
      <c r="O444" s="72"/>
      <c r="P444" s="72"/>
      <c r="Q444" s="72"/>
      <c r="R444" s="72"/>
      <c r="S444" s="72"/>
      <c r="T444" s="71"/>
      <c r="U444" s="71"/>
      <c r="V444" s="71"/>
      <c r="W444" s="71"/>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row>
    <row r="445" spans="1:46" ht="30" customHeight="1" x14ac:dyDescent="0.2">
      <c r="A445" s="72"/>
      <c r="B445" s="72"/>
      <c r="C445" s="72"/>
      <c r="D445" s="72"/>
      <c r="E445" s="72"/>
      <c r="F445" s="71"/>
      <c r="G445" s="71"/>
      <c r="H445" s="72"/>
      <c r="I445" s="72"/>
      <c r="J445" s="71"/>
      <c r="K445" s="71"/>
      <c r="L445" s="71"/>
      <c r="M445" s="72"/>
      <c r="N445" s="72"/>
      <c r="O445" s="72"/>
      <c r="P445" s="72"/>
      <c r="Q445" s="72"/>
      <c r="R445" s="72"/>
      <c r="S445" s="72"/>
      <c r="T445" s="71"/>
      <c r="U445" s="71"/>
      <c r="V445" s="71"/>
      <c r="W445" s="71"/>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row>
    <row r="446" spans="1:46" ht="30" customHeight="1" x14ac:dyDescent="0.2">
      <c r="A446" s="72"/>
      <c r="B446" s="72"/>
      <c r="C446" s="72"/>
      <c r="D446" s="72"/>
      <c r="E446" s="72"/>
      <c r="F446" s="71"/>
      <c r="G446" s="71"/>
      <c r="H446" s="72"/>
      <c r="I446" s="72"/>
      <c r="J446" s="71"/>
      <c r="K446" s="71"/>
      <c r="L446" s="71"/>
      <c r="M446" s="72"/>
      <c r="N446" s="72"/>
      <c r="O446" s="72"/>
      <c r="P446" s="72"/>
      <c r="Q446" s="72"/>
      <c r="R446" s="72"/>
      <c r="S446" s="72"/>
      <c r="T446" s="71"/>
      <c r="U446" s="71"/>
      <c r="V446" s="71"/>
      <c r="W446" s="71"/>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row>
    <row r="447" spans="1:46" ht="30" customHeight="1" x14ac:dyDescent="0.2">
      <c r="A447" s="72"/>
      <c r="B447" s="72"/>
      <c r="C447" s="72"/>
      <c r="D447" s="72"/>
      <c r="E447" s="72"/>
      <c r="F447" s="71"/>
      <c r="G447" s="71"/>
      <c r="H447" s="72"/>
      <c r="I447" s="72"/>
      <c r="J447" s="71"/>
      <c r="K447" s="71"/>
      <c r="L447" s="71"/>
      <c r="M447" s="72"/>
      <c r="N447" s="72"/>
      <c r="O447" s="72"/>
      <c r="P447" s="72"/>
      <c r="Q447" s="72"/>
      <c r="R447" s="72"/>
      <c r="S447" s="72"/>
      <c r="T447" s="71"/>
      <c r="U447" s="71"/>
      <c r="V447" s="71"/>
      <c r="W447" s="71"/>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row>
    <row r="448" spans="1:46" ht="30" customHeight="1" x14ac:dyDescent="0.2">
      <c r="A448" s="72"/>
      <c r="B448" s="72"/>
      <c r="C448" s="72"/>
      <c r="D448" s="72"/>
      <c r="E448" s="72"/>
      <c r="F448" s="71"/>
      <c r="G448" s="71"/>
      <c r="H448" s="72"/>
      <c r="I448" s="72"/>
      <c r="J448" s="71"/>
      <c r="K448" s="71"/>
      <c r="L448" s="71"/>
      <c r="M448" s="72"/>
      <c r="N448" s="72"/>
      <c r="O448" s="72"/>
      <c r="P448" s="72"/>
      <c r="Q448" s="72"/>
      <c r="R448" s="72"/>
      <c r="S448" s="72"/>
      <c r="T448" s="71"/>
      <c r="U448" s="71"/>
      <c r="V448" s="71"/>
      <c r="W448" s="71"/>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row>
    <row r="449" spans="1:46" ht="30" customHeight="1" x14ac:dyDescent="0.2">
      <c r="A449" s="72"/>
      <c r="B449" s="72"/>
      <c r="C449" s="72"/>
      <c r="D449" s="72"/>
      <c r="E449" s="72"/>
      <c r="F449" s="71"/>
      <c r="G449" s="71"/>
      <c r="H449" s="72"/>
      <c r="I449" s="72"/>
      <c r="J449" s="71"/>
      <c r="K449" s="71"/>
      <c r="L449" s="71"/>
      <c r="M449" s="72"/>
      <c r="N449" s="72"/>
      <c r="O449" s="72"/>
      <c r="P449" s="72"/>
      <c r="Q449" s="72"/>
      <c r="R449" s="72"/>
      <c r="S449" s="72"/>
      <c r="T449" s="71"/>
      <c r="U449" s="71"/>
      <c r="V449" s="71"/>
      <c r="W449" s="71"/>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row>
    <row r="450" spans="1:46" ht="30" customHeight="1" x14ac:dyDescent="0.2">
      <c r="A450" s="72"/>
      <c r="B450" s="72"/>
      <c r="C450" s="72"/>
      <c r="D450" s="72"/>
      <c r="E450" s="72"/>
      <c r="F450" s="71"/>
      <c r="G450" s="71"/>
      <c r="H450" s="72"/>
      <c r="I450" s="72"/>
      <c r="J450" s="71"/>
      <c r="K450" s="71"/>
      <c r="L450" s="71"/>
      <c r="M450" s="72"/>
      <c r="N450" s="72"/>
      <c r="O450" s="72"/>
      <c r="P450" s="72"/>
      <c r="Q450" s="72"/>
      <c r="R450" s="72"/>
      <c r="S450" s="72"/>
      <c r="T450" s="71"/>
      <c r="U450" s="71"/>
      <c r="V450" s="71"/>
      <c r="W450" s="71"/>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row>
    <row r="451" spans="1:46" ht="30" customHeight="1" x14ac:dyDescent="0.2">
      <c r="A451" s="72"/>
      <c r="B451" s="72"/>
      <c r="C451" s="72"/>
      <c r="D451" s="72"/>
      <c r="E451" s="72"/>
      <c r="F451" s="71"/>
      <c r="G451" s="71"/>
      <c r="H451" s="72"/>
      <c r="I451" s="72"/>
      <c r="J451" s="71"/>
      <c r="K451" s="71"/>
      <c r="L451" s="71"/>
      <c r="M451" s="72"/>
      <c r="N451" s="72"/>
      <c r="O451" s="72"/>
      <c r="P451" s="72"/>
      <c r="Q451" s="72"/>
      <c r="R451" s="72"/>
      <c r="S451" s="72"/>
      <c r="T451" s="71"/>
      <c r="U451" s="71"/>
      <c r="V451" s="71"/>
      <c r="W451" s="71"/>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row>
    <row r="452" spans="1:46" ht="30" customHeight="1" x14ac:dyDescent="0.2">
      <c r="A452" s="72"/>
      <c r="B452" s="72"/>
      <c r="C452" s="72"/>
      <c r="D452" s="72"/>
      <c r="E452" s="72"/>
      <c r="F452" s="71"/>
      <c r="G452" s="71"/>
      <c r="H452" s="72"/>
      <c r="I452" s="72"/>
      <c r="J452" s="71"/>
      <c r="K452" s="71"/>
      <c r="L452" s="71"/>
      <c r="M452" s="72"/>
      <c r="N452" s="72"/>
      <c r="O452" s="72"/>
      <c r="P452" s="72"/>
      <c r="Q452" s="72"/>
      <c r="R452" s="72"/>
      <c r="S452" s="72"/>
      <c r="T452" s="71"/>
      <c r="U452" s="71"/>
      <c r="V452" s="71"/>
      <c r="W452" s="71"/>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row>
    <row r="453" spans="1:46" ht="30" customHeight="1" x14ac:dyDescent="0.2">
      <c r="A453" s="72"/>
      <c r="B453" s="72"/>
      <c r="C453" s="72"/>
      <c r="D453" s="72"/>
      <c r="E453" s="72"/>
      <c r="F453" s="71"/>
      <c r="G453" s="71"/>
      <c r="H453" s="72"/>
      <c r="I453" s="72"/>
      <c r="J453" s="71"/>
      <c r="K453" s="71"/>
      <c r="L453" s="71"/>
      <c r="M453" s="72"/>
      <c r="N453" s="72"/>
      <c r="O453" s="72"/>
      <c r="P453" s="72"/>
      <c r="Q453" s="72"/>
      <c r="R453" s="72"/>
      <c r="S453" s="72"/>
      <c r="T453" s="71"/>
      <c r="U453" s="71"/>
      <c r="V453" s="71"/>
      <c r="W453" s="71"/>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row>
    <row r="454" spans="1:46" ht="30" customHeight="1" x14ac:dyDescent="0.2">
      <c r="A454" s="72"/>
      <c r="B454" s="72"/>
      <c r="C454" s="72"/>
      <c r="D454" s="72"/>
      <c r="E454" s="72"/>
      <c r="F454" s="71"/>
      <c r="G454" s="71"/>
      <c r="H454" s="72"/>
      <c r="I454" s="72"/>
      <c r="J454" s="71"/>
      <c r="K454" s="71"/>
      <c r="L454" s="71"/>
      <c r="M454" s="72"/>
      <c r="N454" s="72"/>
      <c r="O454" s="72"/>
      <c r="P454" s="72"/>
      <c r="Q454" s="72"/>
      <c r="R454" s="72"/>
      <c r="S454" s="72"/>
      <c r="T454" s="71"/>
      <c r="U454" s="71"/>
      <c r="V454" s="71"/>
      <c r="W454" s="71"/>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row>
    <row r="455" spans="1:46" ht="30" customHeight="1" x14ac:dyDescent="0.2">
      <c r="A455" s="72"/>
      <c r="B455" s="72"/>
      <c r="C455" s="72"/>
      <c r="D455" s="72"/>
      <c r="E455" s="72"/>
      <c r="F455" s="71"/>
      <c r="G455" s="71"/>
      <c r="H455" s="72"/>
      <c r="I455" s="72"/>
      <c r="J455" s="71"/>
      <c r="K455" s="71"/>
      <c r="L455" s="71"/>
      <c r="M455" s="72"/>
      <c r="N455" s="72"/>
      <c r="O455" s="72"/>
      <c r="P455" s="72"/>
      <c r="Q455" s="72"/>
      <c r="R455" s="72"/>
      <c r="S455" s="72"/>
      <c r="T455" s="71"/>
      <c r="U455" s="71"/>
      <c r="V455" s="71"/>
      <c r="W455" s="71"/>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row>
    <row r="456" spans="1:46" ht="30" customHeight="1" x14ac:dyDescent="0.2">
      <c r="A456" s="72"/>
      <c r="B456" s="72"/>
      <c r="C456" s="72"/>
      <c r="D456" s="220"/>
      <c r="E456" s="220"/>
      <c r="F456" s="221"/>
      <c r="G456" s="221"/>
      <c r="H456" s="220"/>
      <c r="I456" s="220"/>
      <c r="J456" s="221"/>
      <c r="K456" s="221"/>
      <c r="L456" s="221"/>
      <c r="M456" s="220"/>
      <c r="N456" s="220"/>
      <c r="O456" s="220"/>
      <c r="P456" s="220"/>
      <c r="Q456" s="222"/>
      <c r="R456" s="222"/>
      <c r="S456" s="222"/>
      <c r="T456" s="221"/>
      <c r="U456" s="221"/>
      <c r="V456" s="221"/>
      <c r="W456" s="221"/>
      <c r="X456" s="220"/>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row>
    <row r="457" spans="1:46" ht="30" customHeight="1" x14ac:dyDescent="0.2">
      <c r="A457" s="72"/>
      <c r="B457" s="72"/>
      <c r="C457" s="72"/>
      <c r="D457" s="220"/>
      <c r="E457" s="220"/>
      <c r="F457" s="221"/>
      <c r="G457" s="221"/>
      <c r="H457" s="220"/>
      <c r="I457" s="220"/>
      <c r="J457" s="221"/>
      <c r="K457" s="221"/>
      <c r="L457" s="221"/>
      <c r="M457" s="220"/>
      <c r="N457" s="220"/>
      <c r="O457" s="220"/>
      <c r="P457" s="220"/>
      <c r="Q457" s="222"/>
      <c r="R457" s="222"/>
      <c r="S457" s="222"/>
      <c r="T457" s="221"/>
      <c r="U457" s="221"/>
      <c r="V457" s="221"/>
      <c r="W457" s="221"/>
      <c r="X457" s="220"/>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row>
    <row r="458" spans="1:46" ht="30" customHeight="1" x14ac:dyDescent="0.2">
      <c r="A458" s="72"/>
      <c r="B458" s="72"/>
      <c r="C458" s="72"/>
      <c r="D458" s="220"/>
      <c r="E458" s="220"/>
      <c r="F458" s="221"/>
      <c r="G458" s="221"/>
      <c r="H458" s="220"/>
      <c r="I458" s="220"/>
      <c r="J458" s="221"/>
      <c r="K458" s="221"/>
      <c r="L458" s="221"/>
      <c r="M458" s="220"/>
      <c r="N458" s="220"/>
      <c r="O458" s="220"/>
      <c r="P458" s="220"/>
      <c r="Q458" s="222"/>
      <c r="R458" s="222"/>
      <c r="S458" s="222"/>
      <c r="T458" s="221"/>
      <c r="U458" s="221"/>
      <c r="V458" s="221"/>
      <c r="W458" s="221"/>
      <c r="X458" s="220"/>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row>
    <row r="459" spans="1:46" ht="30" customHeight="1" x14ac:dyDescent="0.2">
      <c r="A459" s="72"/>
      <c r="B459" s="72"/>
      <c r="C459" s="72"/>
      <c r="D459" s="220"/>
      <c r="E459" s="220"/>
      <c r="F459" s="221"/>
      <c r="G459" s="221"/>
      <c r="H459" s="220"/>
      <c r="I459" s="220"/>
      <c r="J459" s="221"/>
      <c r="K459" s="221"/>
      <c r="L459" s="221"/>
      <c r="M459" s="220"/>
      <c r="N459" s="220"/>
      <c r="O459" s="220"/>
      <c r="P459" s="220"/>
      <c r="Q459" s="222"/>
      <c r="R459" s="222"/>
      <c r="S459" s="222"/>
      <c r="T459" s="221"/>
      <c r="U459" s="221"/>
      <c r="V459" s="221"/>
      <c r="W459" s="221"/>
      <c r="X459" s="220"/>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row>
    <row r="460" spans="1:46" ht="30" customHeight="1" x14ac:dyDescent="0.2">
      <c r="A460" s="72"/>
      <c r="B460" s="72"/>
      <c r="C460" s="72"/>
      <c r="D460" s="220"/>
      <c r="E460" s="220"/>
      <c r="F460" s="221"/>
      <c r="G460" s="221"/>
      <c r="H460" s="220"/>
      <c r="I460" s="220"/>
      <c r="J460" s="221"/>
      <c r="K460" s="221"/>
      <c r="L460" s="221"/>
      <c r="M460" s="220"/>
      <c r="N460" s="220"/>
      <c r="O460" s="220"/>
      <c r="P460" s="220"/>
      <c r="Q460" s="222"/>
      <c r="R460" s="222"/>
      <c r="S460" s="222"/>
      <c r="T460" s="221"/>
      <c r="U460" s="221"/>
      <c r="V460" s="221"/>
      <c r="W460" s="221"/>
      <c r="X460" s="220"/>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row>
    <row r="461" spans="1:46" ht="30" customHeight="1" x14ac:dyDescent="0.2">
      <c r="A461" s="72"/>
      <c r="B461" s="72"/>
      <c r="C461" s="72"/>
      <c r="D461" s="220"/>
      <c r="E461" s="220"/>
      <c r="F461" s="221"/>
      <c r="G461" s="221"/>
      <c r="H461" s="220"/>
      <c r="I461" s="220"/>
      <c r="J461" s="221"/>
      <c r="K461" s="221"/>
      <c r="L461" s="221"/>
      <c r="M461" s="220"/>
      <c r="N461" s="220"/>
      <c r="O461" s="220"/>
      <c r="P461" s="220"/>
      <c r="Q461" s="222"/>
      <c r="R461" s="222"/>
      <c r="S461" s="222"/>
      <c r="T461" s="221"/>
      <c r="U461" s="221"/>
      <c r="V461" s="221"/>
      <c r="W461" s="221"/>
      <c r="X461" s="220"/>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row>
    <row r="462" spans="1:46" ht="30" customHeight="1" x14ac:dyDescent="0.2">
      <c r="A462" s="72"/>
      <c r="B462" s="72"/>
      <c r="C462" s="72"/>
      <c r="D462" s="220"/>
      <c r="E462" s="220"/>
      <c r="F462" s="221"/>
      <c r="G462" s="221"/>
      <c r="H462" s="220"/>
      <c r="I462" s="220"/>
      <c r="J462" s="221"/>
      <c r="K462" s="221"/>
      <c r="L462" s="221"/>
      <c r="M462" s="220"/>
      <c r="N462" s="220"/>
      <c r="O462" s="220"/>
      <c r="P462" s="220"/>
      <c r="Q462" s="222"/>
      <c r="R462" s="222"/>
      <c r="S462" s="222"/>
      <c r="T462" s="221"/>
      <c r="U462" s="221"/>
      <c r="V462" s="221"/>
      <c r="W462" s="221"/>
      <c r="X462" s="220"/>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row>
    <row r="463" spans="1:46" ht="30" customHeight="1" x14ac:dyDescent="0.2">
      <c r="A463" s="72"/>
      <c r="B463" s="72"/>
      <c r="C463" s="72"/>
      <c r="D463" s="220"/>
      <c r="E463" s="220"/>
      <c r="F463" s="221"/>
      <c r="G463" s="221"/>
      <c r="H463" s="220"/>
      <c r="I463" s="220"/>
      <c r="J463" s="221"/>
      <c r="K463" s="221"/>
      <c r="L463" s="221"/>
      <c r="M463" s="220"/>
      <c r="N463" s="220"/>
      <c r="O463" s="220"/>
      <c r="P463" s="220"/>
      <c r="Q463" s="222"/>
      <c r="R463" s="222"/>
      <c r="S463" s="222"/>
      <c r="T463" s="221"/>
      <c r="U463" s="221"/>
      <c r="V463" s="221"/>
      <c r="W463" s="221"/>
      <c r="X463" s="220"/>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row>
    <row r="464" spans="1:46" ht="30" customHeight="1" x14ac:dyDescent="0.2">
      <c r="A464" s="72"/>
      <c r="B464" s="72"/>
      <c r="C464" s="72"/>
      <c r="D464" s="220"/>
      <c r="E464" s="220"/>
      <c r="F464" s="221"/>
      <c r="G464" s="221"/>
      <c r="H464" s="220"/>
      <c r="I464" s="220"/>
      <c r="J464" s="221"/>
      <c r="K464" s="221"/>
      <c r="L464" s="221"/>
      <c r="M464" s="220"/>
      <c r="N464" s="220"/>
      <c r="O464" s="220"/>
      <c r="P464" s="220"/>
      <c r="Q464" s="222"/>
      <c r="R464" s="222"/>
      <c r="S464" s="222"/>
      <c r="T464" s="221"/>
      <c r="U464" s="221"/>
      <c r="V464" s="221"/>
      <c r="W464" s="221"/>
      <c r="X464" s="220"/>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row>
    <row r="465" spans="1:46" ht="30" customHeight="1" x14ac:dyDescent="0.2">
      <c r="A465" s="72"/>
      <c r="B465" s="72"/>
      <c r="C465" s="72"/>
      <c r="D465" s="220"/>
      <c r="E465" s="220"/>
      <c r="F465" s="221"/>
      <c r="G465" s="221"/>
      <c r="H465" s="220"/>
      <c r="I465" s="220"/>
      <c r="J465" s="221"/>
      <c r="K465" s="221"/>
      <c r="L465" s="221"/>
      <c r="M465" s="220"/>
      <c r="N465" s="220"/>
      <c r="O465" s="220"/>
      <c r="P465" s="220"/>
      <c r="Q465" s="222"/>
      <c r="R465" s="222"/>
      <c r="S465" s="222"/>
      <c r="T465" s="221"/>
      <c r="U465" s="221"/>
      <c r="V465" s="221"/>
      <c r="W465" s="221"/>
      <c r="X465" s="220"/>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row>
    <row r="466" spans="1:46" ht="30" customHeight="1" x14ac:dyDescent="0.2">
      <c r="A466" s="72"/>
      <c r="B466" s="72"/>
      <c r="C466" s="72"/>
      <c r="D466" s="220"/>
      <c r="E466" s="220"/>
      <c r="F466" s="221"/>
      <c r="G466" s="221"/>
      <c r="H466" s="220"/>
      <c r="I466" s="220"/>
      <c r="J466" s="221"/>
      <c r="K466" s="221"/>
      <c r="L466" s="221"/>
      <c r="M466" s="220"/>
      <c r="N466" s="220"/>
      <c r="O466" s="220"/>
      <c r="P466" s="220"/>
      <c r="Q466" s="222"/>
      <c r="R466" s="222"/>
      <c r="S466" s="222"/>
      <c r="T466" s="221"/>
      <c r="U466" s="221"/>
      <c r="V466" s="221"/>
      <c r="W466" s="221"/>
      <c r="X466" s="220"/>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row>
    <row r="467" spans="1:46" ht="30" customHeight="1" x14ac:dyDescent="0.2">
      <c r="A467" s="72"/>
      <c r="B467" s="72"/>
      <c r="C467" s="72"/>
      <c r="D467" s="220"/>
      <c r="E467" s="220"/>
      <c r="F467" s="221"/>
      <c r="G467" s="221"/>
      <c r="H467" s="220"/>
      <c r="I467" s="220"/>
      <c r="J467" s="221"/>
      <c r="K467" s="221"/>
      <c r="L467" s="221"/>
      <c r="M467" s="220"/>
      <c r="N467" s="220"/>
      <c r="O467" s="220"/>
      <c r="P467" s="220"/>
      <c r="Q467" s="222"/>
      <c r="R467" s="222"/>
      <c r="S467" s="222"/>
      <c r="T467" s="221"/>
      <c r="U467" s="221"/>
      <c r="V467" s="221"/>
      <c r="W467" s="221"/>
      <c r="X467" s="220"/>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row>
    <row r="468" spans="1:46" ht="30" customHeight="1" x14ac:dyDescent="0.2">
      <c r="A468" s="72"/>
      <c r="B468" s="72"/>
      <c r="C468" s="72"/>
      <c r="D468" s="220"/>
      <c r="E468" s="220"/>
      <c r="F468" s="221"/>
      <c r="G468" s="221"/>
      <c r="H468" s="220"/>
      <c r="I468" s="220"/>
      <c r="J468" s="221"/>
      <c r="K468" s="221"/>
      <c r="L468" s="221"/>
      <c r="M468" s="220"/>
      <c r="N468" s="220"/>
      <c r="O468" s="220"/>
      <c r="P468" s="220"/>
      <c r="Q468" s="222"/>
      <c r="R468" s="222"/>
      <c r="S468" s="222"/>
      <c r="T468" s="221"/>
      <c r="U468" s="221"/>
      <c r="V468" s="221"/>
      <c r="W468" s="221"/>
      <c r="X468" s="220"/>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row>
    <row r="469" spans="1:46" ht="30" customHeight="1" x14ac:dyDescent="0.2">
      <c r="A469" s="72"/>
      <c r="B469" s="72"/>
      <c r="C469" s="72"/>
      <c r="D469" s="220"/>
      <c r="E469" s="220"/>
      <c r="F469" s="221"/>
      <c r="G469" s="221"/>
      <c r="H469" s="220"/>
      <c r="I469" s="220"/>
      <c r="J469" s="221"/>
      <c r="K469" s="221"/>
      <c r="L469" s="221"/>
      <c r="M469" s="220"/>
      <c r="N469" s="220"/>
      <c r="O469" s="220"/>
      <c r="P469" s="220"/>
      <c r="Q469" s="222"/>
      <c r="R469" s="222"/>
      <c r="S469" s="222"/>
      <c r="T469" s="221"/>
      <c r="U469" s="221"/>
      <c r="V469" s="221"/>
      <c r="W469" s="221"/>
      <c r="X469" s="220"/>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row>
    <row r="470" spans="1:46" ht="30" customHeight="1" x14ac:dyDescent="0.2">
      <c r="A470" s="72"/>
      <c r="B470" s="72"/>
      <c r="C470" s="72"/>
      <c r="D470" s="220"/>
      <c r="E470" s="220"/>
      <c r="F470" s="221"/>
      <c r="G470" s="221"/>
      <c r="H470" s="220"/>
      <c r="I470" s="220"/>
      <c r="J470" s="221"/>
      <c r="K470" s="221"/>
      <c r="L470" s="221"/>
      <c r="M470" s="220"/>
      <c r="N470" s="220"/>
      <c r="O470" s="220"/>
      <c r="P470" s="220"/>
      <c r="Q470" s="222"/>
      <c r="R470" s="222"/>
      <c r="S470" s="222"/>
      <c r="T470" s="221"/>
      <c r="U470" s="221"/>
      <c r="V470" s="221"/>
      <c r="W470" s="221"/>
      <c r="X470" s="220"/>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row>
    <row r="471" spans="1:46" ht="30" customHeight="1" x14ac:dyDescent="0.2">
      <c r="A471" s="72"/>
      <c r="B471" s="72"/>
      <c r="C471" s="72"/>
      <c r="D471" s="220"/>
      <c r="E471" s="220"/>
      <c r="F471" s="221"/>
      <c r="G471" s="221"/>
      <c r="H471" s="220"/>
      <c r="I471" s="220"/>
      <c r="J471" s="221"/>
      <c r="K471" s="221"/>
      <c r="L471" s="221"/>
      <c r="M471" s="220"/>
      <c r="N471" s="220"/>
      <c r="O471" s="220"/>
      <c r="P471" s="220"/>
      <c r="Q471" s="222"/>
      <c r="R471" s="222"/>
      <c r="S471" s="222"/>
      <c r="T471" s="221"/>
      <c r="U471" s="221"/>
      <c r="V471" s="221"/>
      <c r="W471" s="221"/>
      <c r="X471" s="220"/>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row>
    <row r="472" spans="1:46" ht="30" customHeight="1" x14ac:dyDescent="0.2">
      <c r="A472" s="72"/>
      <c r="B472" s="72"/>
      <c r="C472" s="72"/>
      <c r="D472" s="220"/>
      <c r="E472" s="220"/>
      <c r="F472" s="221"/>
      <c r="G472" s="221"/>
      <c r="H472" s="220"/>
      <c r="I472" s="220"/>
      <c r="J472" s="221"/>
      <c r="K472" s="221"/>
      <c r="L472" s="221"/>
      <c r="M472" s="220"/>
      <c r="N472" s="220"/>
      <c r="O472" s="220"/>
      <c r="P472" s="220"/>
      <c r="Q472" s="222"/>
      <c r="R472" s="222"/>
      <c r="S472" s="222"/>
      <c r="T472" s="221"/>
      <c r="U472" s="221"/>
      <c r="V472" s="221"/>
      <c r="W472" s="221"/>
      <c r="X472" s="220"/>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row>
    <row r="473" spans="1:46" ht="30" customHeight="1" x14ac:dyDescent="0.2">
      <c r="A473" s="72"/>
      <c r="B473" s="72"/>
      <c r="C473" s="72"/>
      <c r="D473" s="220"/>
      <c r="E473" s="220"/>
      <c r="F473" s="221"/>
      <c r="G473" s="221"/>
      <c r="H473" s="220"/>
      <c r="I473" s="220"/>
      <c r="J473" s="221"/>
      <c r="K473" s="221"/>
      <c r="L473" s="221"/>
      <c r="M473" s="220"/>
      <c r="N473" s="220"/>
      <c r="O473" s="220"/>
      <c r="P473" s="220"/>
      <c r="Q473" s="222"/>
      <c r="R473" s="222"/>
      <c r="S473" s="222"/>
      <c r="T473" s="221"/>
      <c r="U473" s="221"/>
      <c r="V473" s="221"/>
      <c r="W473" s="221"/>
      <c r="X473" s="220"/>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row>
    <row r="474" spans="1:46" ht="30" customHeight="1" x14ac:dyDescent="0.2">
      <c r="A474" s="72"/>
      <c r="B474" s="72"/>
      <c r="C474" s="72"/>
      <c r="D474" s="220"/>
      <c r="E474" s="220"/>
      <c r="F474" s="221"/>
      <c r="G474" s="221"/>
      <c r="H474" s="220"/>
      <c r="I474" s="220"/>
      <c r="J474" s="221"/>
      <c r="K474" s="221"/>
      <c r="L474" s="221"/>
      <c r="M474" s="220"/>
      <c r="N474" s="220"/>
      <c r="O474" s="220"/>
      <c r="P474" s="220"/>
      <c r="Q474" s="222"/>
      <c r="R474" s="222"/>
      <c r="S474" s="222"/>
      <c r="T474" s="221"/>
      <c r="U474" s="221"/>
      <c r="V474" s="221"/>
      <c r="W474" s="221"/>
      <c r="X474" s="220"/>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row>
    <row r="475" spans="1:46" ht="30" customHeight="1" x14ac:dyDescent="0.2">
      <c r="A475" s="72"/>
      <c r="B475" s="72"/>
      <c r="C475" s="72"/>
      <c r="D475" s="220"/>
      <c r="E475" s="220"/>
      <c r="F475" s="221"/>
      <c r="G475" s="221"/>
      <c r="H475" s="220"/>
      <c r="I475" s="220"/>
      <c r="J475" s="221"/>
      <c r="K475" s="221"/>
      <c r="L475" s="221"/>
      <c r="M475" s="220"/>
      <c r="N475" s="220"/>
      <c r="O475" s="220"/>
      <c r="P475" s="220"/>
      <c r="Q475" s="222"/>
      <c r="R475" s="222"/>
      <c r="S475" s="222"/>
      <c r="T475" s="221"/>
      <c r="U475" s="221"/>
      <c r="V475" s="221"/>
      <c r="W475" s="221"/>
      <c r="X475" s="220"/>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row>
    <row r="476" spans="1:46" ht="30" customHeight="1" x14ac:dyDescent="0.2">
      <c r="A476" s="72"/>
      <c r="B476" s="72"/>
      <c r="C476" s="72"/>
      <c r="D476" s="220"/>
      <c r="E476" s="220"/>
      <c r="F476" s="221"/>
      <c r="G476" s="221"/>
      <c r="H476" s="220"/>
      <c r="I476" s="220"/>
      <c r="J476" s="221"/>
      <c r="K476" s="221"/>
      <c r="L476" s="221"/>
      <c r="M476" s="220"/>
      <c r="N476" s="220"/>
      <c r="O476" s="220"/>
      <c r="P476" s="220"/>
      <c r="Q476" s="222"/>
      <c r="R476" s="222"/>
      <c r="S476" s="222"/>
      <c r="T476" s="221"/>
      <c r="U476" s="221"/>
      <c r="V476" s="221"/>
      <c r="W476" s="221"/>
      <c r="X476" s="220"/>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row>
    <row r="477" spans="1:46" ht="30" customHeight="1" x14ac:dyDescent="0.2">
      <c r="A477" s="72"/>
      <c r="B477" s="72"/>
      <c r="C477" s="72"/>
      <c r="D477" s="220"/>
      <c r="E477" s="220"/>
      <c r="F477" s="221"/>
      <c r="G477" s="221"/>
      <c r="H477" s="220"/>
      <c r="I477" s="220"/>
      <c r="J477" s="221"/>
      <c r="K477" s="221"/>
      <c r="L477" s="221"/>
      <c r="M477" s="220"/>
      <c r="N477" s="220"/>
      <c r="O477" s="220"/>
      <c r="P477" s="220"/>
      <c r="Q477" s="222"/>
      <c r="R477" s="222"/>
      <c r="S477" s="222"/>
      <c r="T477" s="221"/>
      <c r="U477" s="221"/>
      <c r="V477" s="221"/>
      <c r="W477" s="221"/>
      <c r="X477" s="220"/>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row>
    <row r="478" spans="1:46" ht="30" customHeight="1" x14ac:dyDescent="0.2">
      <c r="A478" s="72"/>
      <c r="B478" s="72"/>
      <c r="C478" s="72"/>
      <c r="D478" s="220"/>
      <c r="E478" s="220"/>
      <c r="F478" s="221"/>
      <c r="G478" s="221"/>
      <c r="H478" s="220"/>
      <c r="I478" s="220"/>
      <c r="J478" s="221"/>
      <c r="K478" s="221"/>
      <c r="L478" s="221"/>
      <c r="M478" s="220"/>
      <c r="N478" s="220"/>
      <c r="O478" s="220"/>
      <c r="P478" s="220"/>
      <c r="Q478" s="222"/>
      <c r="R478" s="222"/>
      <c r="S478" s="222"/>
      <c r="T478" s="221"/>
      <c r="U478" s="221"/>
      <c r="V478" s="221"/>
      <c r="W478" s="221"/>
      <c r="X478" s="220"/>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row>
    <row r="479" spans="1:46" ht="30" customHeight="1" x14ac:dyDescent="0.2">
      <c r="A479" s="72"/>
      <c r="B479" s="72"/>
      <c r="C479" s="72"/>
      <c r="D479" s="220"/>
      <c r="E479" s="220"/>
      <c r="F479" s="221"/>
      <c r="G479" s="221"/>
      <c r="H479" s="220"/>
      <c r="I479" s="220"/>
      <c r="J479" s="221"/>
      <c r="K479" s="221"/>
      <c r="L479" s="221"/>
      <c r="M479" s="220"/>
      <c r="N479" s="220"/>
      <c r="O479" s="220"/>
      <c r="P479" s="220"/>
      <c r="Q479" s="222"/>
      <c r="R479" s="222"/>
      <c r="S479" s="222"/>
      <c r="T479" s="221"/>
      <c r="U479" s="221"/>
      <c r="V479" s="221"/>
      <c r="W479" s="221"/>
      <c r="X479" s="220"/>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row>
    <row r="480" spans="1:46" ht="30" customHeight="1" x14ac:dyDescent="0.2">
      <c r="A480" s="72"/>
      <c r="B480" s="72"/>
      <c r="C480" s="72"/>
      <c r="D480" s="220"/>
      <c r="E480" s="220"/>
      <c r="F480" s="221"/>
      <c r="G480" s="221"/>
      <c r="H480" s="220"/>
      <c r="I480" s="220"/>
      <c r="J480" s="221"/>
      <c r="K480" s="221"/>
      <c r="L480" s="221"/>
      <c r="M480" s="220"/>
      <c r="N480" s="220"/>
      <c r="O480" s="220"/>
      <c r="P480" s="220"/>
      <c r="Q480" s="222"/>
      <c r="R480" s="222"/>
      <c r="S480" s="222"/>
      <c r="T480" s="221"/>
      <c r="U480" s="221"/>
      <c r="V480" s="221"/>
      <c r="W480" s="221"/>
      <c r="X480" s="220"/>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row>
    <row r="481" spans="1:46" ht="30" customHeight="1" x14ac:dyDescent="0.2">
      <c r="A481" s="72"/>
      <c r="B481" s="72"/>
      <c r="C481" s="72"/>
      <c r="D481" s="220"/>
      <c r="E481" s="220"/>
      <c r="F481" s="221"/>
      <c r="G481" s="221"/>
      <c r="H481" s="220"/>
      <c r="I481" s="220"/>
      <c r="J481" s="221"/>
      <c r="K481" s="221"/>
      <c r="L481" s="221"/>
      <c r="M481" s="220"/>
      <c r="N481" s="220"/>
      <c r="O481" s="220"/>
      <c r="P481" s="220"/>
      <c r="Q481" s="222"/>
      <c r="R481" s="222"/>
      <c r="S481" s="222"/>
      <c r="T481" s="221"/>
      <c r="U481" s="221"/>
      <c r="V481" s="221"/>
      <c r="W481" s="221"/>
      <c r="X481" s="220"/>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row>
    <row r="482" spans="1:46" ht="30" customHeight="1" x14ac:dyDescent="0.2">
      <c r="A482" s="72"/>
      <c r="B482" s="72"/>
      <c r="C482" s="72"/>
      <c r="D482" s="220"/>
      <c r="E482" s="220"/>
      <c r="F482" s="221"/>
      <c r="G482" s="221"/>
      <c r="H482" s="220"/>
      <c r="I482" s="220"/>
      <c r="J482" s="221"/>
      <c r="K482" s="221"/>
      <c r="L482" s="221"/>
      <c r="M482" s="220"/>
      <c r="N482" s="220"/>
      <c r="O482" s="220"/>
      <c r="P482" s="220"/>
      <c r="Q482" s="222"/>
      <c r="R482" s="222"/>
      <c r="S482" s="222"/>
      <c r="T482" s="221"/>
      <c r="U482" s="221"/>
      <c r="V482" s="221"/>
      <c r="W482" s="221"/>
      <c r="X482" s="220"/>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row>
    <row r="483" spans="1:46" ht="30" customHeight="1" x14ac:dyDescent="0.2">
      <c r="A483" s="72"/>
      <c r="B483" s="72"/>
      <c r="C483" s="72"/>
      <c r="D483" s="220"/>
      <c r="E483" s="220"/>
      <c r="F483" s="221"/>
      <c r="G483" s="221"/>
      <c r="H483" s="220"/>
      <c r="I483" s="220"/>
      <c r="J483" s="221"/>
      <c r="K483" s="221"/>
      <c r="L483" s="221"/>
      <c r="M483" s="220"/>
      <c r="N483" s="220"/>
      <c r="O483" s="220"/>
      <c r="P483" s="220"/>
      <c r="Q483" s="222"/>
      <c r="R483" s="222"/>
      <c r="S483" s="222"/>
      <c r="T483" s="221"/>
      <c r="U483" s="221"/>
      <c r="V483" s="221"/>
      <c r="W483" s="221"/>
      <c r="X483" s="220"/>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row>
    <row r="484" spans="1:46" ht="30" customHeight="1" x14ac:dyDescent="0.2">
      <c r="A484" s="72"/>
      <c r="B484" s="72"/>
      <c r="C484" s="72"/>
      <c r="D484" s="220"/>
      <c r="E484" s="220"/>
      <c r="F484" s="221"/>
      <c r="G484" s="221"/>
      <c r="H484" s="220"/>
      <c r="I484" s="220"/>
      <c r="J484" s="221"/>
      <c r="K484" s="221"/>
      <c r="L484" s="221"/>
      <c r="M484" s="220"/>
      <c r="N484" s="220"/>
      <c r="O484" s="220"/>
      <c r="P484" s="220"/>
      <c r="Q484" s="222"/>
      <c r="R484" s="222"/>
      <c r="S484" s="222"/>
      <c r="T484" s="221"/>
      <c r="U484" s="221"/>
      <c r="V484" s="221"/>
      <c r="W484" s="221"/>
      <c r="X484" s="220"/>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row>
    <row r="485" spans="1:46" ht="30" customHeight="1" x14ac:dyDescent="0.2">
      <c r="A485" s="72"/>
      <c r="B485" s="72"/>
      <c r="C485" s="72"/>
      <c r="D485" s="220"/>
      <c r="E485" s="220"/>
      <c r="F485" s="221"/>
      <c r="G485" s="221"/>
      <c r="H485" s="220"/>
      <c r="I485" s="220"/>
      <c r="J485" s="221"/>
      <c r="K485" s="221"/>
      <c r="L485" s="221"/>
      <c r="M485" s="220"/>
      <c r="N485" s="220"/>
      <c r="O485" s="220"/>
      <c r="P485" s="220"/>
      <c r="Q485" s="222"/>
      <c r="R485" s="222"/>
      <c r="S485" s="222"/>
      <c r="T485" s="221"/>
      <c r="U485" s="221"/>
      <c r="V485" s="221"/>
      <c r="W485" s="221"/>
      <c r="X485" s="220"/>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row>
    <row r="486" spans="1:46" ht="30" customHeight="1" x14ac:dyDescent="0.2">
      <c r="A486" s="72"/>
      <c r="B486" s="72"/>
      <c r="C486" s="72"/>
      <c r="D486" s="220"/>
      <c r="E486" s="220"/>
      <c r="F486" s="221"/>
      <c r="G486" s="221"/>
      <c r="H486" s="220"/>
      <c r="I486" s="220"/>
      <c r="J486" s="221"/>
      <c r="K486" s="221"/>
      <c r="L486" s="221"/>
      <c r="M486" s="220"/>
      <c r="N486" s="220"/>
      <c r="O486" s="220"/>
      <c r="P486" s="220"/>
      <c r="Q486" s="222"/>
      <c r="R486" s="222"/>
      <c r="S486" s="222"/>
      <c r="T486" s="221"/>
      <c r="U486" s="221"/>
      <c r="V486" s="221"/>
      <c r="W486" s="221"/>
      <c r="X486" s="220"/>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row>
    <row r="487" spans="1:46" ht="30" customHeight="1" x14ac:dyDescent="0.2">
      <c r="A487" s="72"/>
      <c r="B487" s="72"/>
      <c r="C487" s="72"/>
      <c r="D487" s="220"/>
      <c r="E487" s="220"/>
      <c r="F487" s="221"/>
      <c r="G487" s="221"/>
      <c r="H487" s="220"/>
      <c r="I487" s="220"/>
      <c r="J487" s="221"/>
      <c r="K487" s="221"/>
      <c r="L487" s="221"/>
      <c r="M487" s="220"/>
      <c r="N487" s="220"/>
      <c r="O487" s="220"/>
      <c r="P487" s="220"/>
      <c r="Q487" s="222"/>
      <c r="R487" s="222"/>
      <c r="S487" s="222"/>
      <c r="T487" s="221"/>
      <c r="U487" s="221"/>
      <c r="V487" s="221"/>
      <c r="W487" s="221"/>
      <c r="X487" s="220"/>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row>
    <row r="488" spans="1:46" ht="30" customHeight="1" x14ac:dyDescent="0.2">
      <c r="A488" s="72"/>
      <c r="B488" s="72"/>
      <c r="C488" s="72"/>
      <c r="D488" s="220"/>
      <c r="E488" s="220"/>
      <c r="F488" s="221"/>
      <c r="G488" s="221"/>
      <c r="H488" s="220"/>
      <c r="I488" s="220"/>
      <c r="J488" s="221"/>
      <c r="K488" s="221"/>
      <c r="L488" s="221"/>
      <c r="M488" s="220"/>
      <c r="N488" s="220"/>
      <c r="O488" s="220"/>
      <c r="P488" s="220"/>
      <c r="Q488" s="222"/>
      <c r="R488" s="222"/>
      <c r="S488" s="222"/>
      <c r="T488" s="221"/>
      <c r="U488" s="221"/>
      <c r="V488" s="221"/>
      <c r="W488" s="221"/>
      <c r="X488" s="220"/>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row>
    <row r="489" spans="1:46" ht="30" customHeight="1" x14ac:dyDescent="0.2">
      <c r="A489" s="72"/>
      <c r="B489" s="72"/>
      <c r="C489" s="72"/>
      <c r="D489" s="220"/>
      <c r="E489" s="220"/>
      <c r="F489" s="221"/>
      <c r="G489" s="221"/>
      <c r="H489" s="220"/>
      <c r="I489" s="220"/>
      <c r="J489" s="221"/>
      <c r="K489" s="221"/>
      <c r="L489" s="221"/>
      <c r="M489" s="220"/>
      <c r="N489" s="220"/>
      <c r="O489" s="220"/>
      <c r="P489" s="220"/>
      <c r="Q489" s="222"/>
      <c r="R489" s="222"/>
      <c r="S489" s="222"/>
      <c r="T489" s="221"/>
      <c r="U489" s="221"/>
      <c r="V489" s="221"/>
      <c r="W489" s="221"/>
      <c r="X489" s="220"/>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row>
    <row r="490" spans="1:46" ht="30" customHeight="1" x14ac:dyDescent="0.2">
      <c r="A490" s="72"/>
      <c r="B490" s="72"/>
      <c r="C490" s="72"/>
      <c r="D490" s="220"/>
      <c r="E490" s="220"/>
      <c r="F490" s="221"/>
      <c r="G490" s="221"/>
      <c r="H490" s="220"/>
      <c r="I490" s="220"/>
      <c r="J490" s="221"/>
      <c r="K490" s="221"/>
      <c r="L490" s="221"/>
      <c r="M490" s="220"/>
      <c r="N490" s="220"/>
      <c r="O490" s="220"/>
      <c r="P490" s="220"/>
      <c r="Q490" s="222"/>
      <c r="R490" s="222"/>
      <c r="S490" s="222"/>
      <c r="T490" s="221"/>
      <c r="U490" s="221"/>
      <c r="V490" s="221"/>
      <c r="W490" s="221"/>
      <c r="X490" s="220"/>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row>
    <row r="491" spans="1:46" ht="30" customHeight="1" x14ac:dyDescent="0.2">
      <c r="A491" s="72"/>
      <c r="B491" s="72"/>
      <c r="C491" s="72"/>
      <c r="D491" s="220"/>
      <c r="E491" s="220"/>
      <c r="F491" s="221"/>
      <c r="G491" s="221"/>
      <c r="H491" s="220"/>
      <c r="I491" s="220"/>
      <c r="J491" s="221"/>
      <c r="K491" s="221"/>
      <c r="L491" s="221"/>
      <c r="M491" s="220"/>
      <c r="N491" s="220"/>
      <c r="O491" s="220"/>
      <c r="P491" s="220"/>
      <c r="Q491" s="222"/>
      <c r="R491" s="222"/>
      <c r="S491" s="222"/>
      <c r="T491" s="221"/>
      <c r="U491" s="221"/>
      <c r="V491" s="221"/>
      <c r="W491" s="221"/>
      <c r="X491" s="220"/>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row>
    <row r="492" spans="1:46" ht="30" customHeight="1" x14ac:dyDescent="0.2">
      <c r="A492" s="72"/>
      <c r="B492" s="72"/>
      <c r="C492" s="72"/>
      <c r="D492" s="220"/>
      <c r="E492" s="220"/>
      <c r="F492" s="221"/>
      <c r="G492" s="221"/>
      <c r="H492" s="220"/>
      <c r="I492" s="220"/>
      <c r="J492" s="221"/>
      <c r="K492" s="221"/>
      <c r="L492" s="221"/>
      <c r="M492" s="220"/>
      <c r="N492" s="220"/>
      <c r="O492" s="220"/>
      <c r="P492" s="220"/>
      <c r="Q492" s="222"/>
      <c r="R492" s="222"/>
      <c r="S492" s="222"/>
      <c r="T492" s="221"/>
      <c r="U492" s="221"/>
      <c r="V492" s="221"/>
      <c r="W492" s="221"/>
      <c r="X492" s="220"/>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row>
    <row r="493" spans="1:46" ht="30" customHeight="1" x14ac:dyDescent="0.2">
      <c r="A493" s="72"/>
      <c r="B493" s="72"/>
      <c r="C493" s="72"/>
      <c r="D493" s="220"/>
      <c r="E493" s="220"/>
      <c r="F493" s="221"/>
      <c r="G493" s="221"/>
      <c r="H493" s="220"/>
      <c r="I493" s="220"/>
      <c r="J493" s="221"/>
      <c r="K493" s="221"/>
      <c r="L493" s="221"/>
      <c r="M493" s="220"/>
      <c r="N493" s="220"/>
      <c r="O493" s="220"/>
      <c r="P493" s="220"/>
      <c r="Q493" s="222"/>
      <c r="R493" s="222"/>
      <c r="S493" s="222"/>
      <c r="T493" s="221"/>
      <c r="U493" s="221"/>
      <c r="V493" s="221"/>
      <c r="W493" s="221"/>
      <c r="X493" s="220"/>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row>
    <row r="494" spans="1:46" ht="30" customHeight="1" x14ac:dyDescent="0.2">
      <c r="A494" s="72"/>
      <c r="B494" s="72"/>
      <c r="C494" s="72"/>
      <c r="D494" s="220"/>
      <c r="E494" s="220"/>
      <c r="F494" s="221"/>
      <c r="G494" s="221"/>
      <c r="H494" s="220"/>
      <c r="I494" s="220"/>
      <c r="J494" s="221"/>
      <c r="K494" s="221"/>
      <c r="L494" s="221"/>
      <c r="M494" s="220"/>
      <c r="N494" s="220"/>
      <c r="O494" s="220"/>
      <c r="P494" s="220"/>
      <c r="Q494" s="222"/>
      <c r="R494" s="222"/>
      <c r="S494" s="222"/>
      <c r="T494" s="221"/>
      <c r="U494" s="221"/>
      <c r="V494" s="221"/>
      <c r="W494" s="221"/>
      <c r="X494" s="220"/>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row>
    <row r="495" spans="1:46" ht="30" customHeight="1" x14ac:dyDescent="0.2">
      <c r="A495" s="72"/>
      <c r="B495" s="72"/>
      <c r="C495" s="72"/>
      <c r="D495" s="220"/>
      <c r="E495" s="220"/>
      <c r="F495" s="221"/>
      <c r="G495" s="221"/>
      <c r="H495" s="220"/>
      <c r="I495" s="220"/>
      <c r="J495" s="221"/>
      <c r="K495" s="221"/>
      <c r="L495" s="221"/>
      <c r="M495" s="220"/>
      <c r="N495" s="220"/>
      <c r="O495" s="220"/>
      <c r="P495" s="220"/>
      <c r="Q495" s="222"/>
      <c r="R495" s="222"/>
      <c r="S495" s="222"/>
      <c r="T495" s="221"/>
      <c r="U495" s="221"/>
      <c r="V495" s="221"/>
      <c r="W495" s="221"/>
      <c r="X495" s="220"/>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row>
    <row r="496" spans="1:46" ht="30" customHeight="1" x14ac:dyDescent="0.2">
      <c r="A496" s="72"/>
      <c r="B496" s="72"/>
      <c r="C496" s="72"/>
      <c r="D496" s="220"/>
      <c r="E496" s="220"/>
      <c r="F496" s="221"/>
      <c r="G496" s="221"/>
      <c r="H496" s="220"/>
      <c r="I496" s="220"/>
      <c r="J496" s="221"/>
      <c r="K496" s="221"/>
      <c r="L496" s="221"/>
      <c r="M496" s="220"/>
      <c r="N496" s="220"/>
      <c r="O496" s="220"/>
      <c r="P496" s="220"/>
      <c r="Q496" s="222"/>
      <c r="R496" s="222"/>
      <c r="S496" s="222"/>
      <c r="T496" s="221"/>
      <c r="U496" s="221"/>
      <c r="V496" s="221"/>
      <c r="W496" s="221"/>
      <c r="X496" s="220"/>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row>
    <row r="497" spans="1:46" ht="30" customHeight="1" x14ac:dyDescent="0.2">
      <c r="A497" s="72"/>
      <c r="B497" s="72"/>
      <c r="C497" s="72"/>
      <c r="D497" s="220"/>
      <c r="E497" s="220"/>
      <c r="F497" s="221"/>
      <c r="G497" s="221"/>
      <c r="H497" s="220"/>
      <c r="I497" s="220"/>
      <c r="J497" s="221"/>
      <c r="K497" s="221"/>
      <c r="L497" s="221"/>
      <c r="M497" s="220"/>
      <c r="N497" s="220"/>
      <c r="O497" s="220"/>
      <c r="P497" s="220"/>
      <c r="Q497" s="222"/>
      <c r="R497" s="222"/>
      <c r="S497" s="222"/>
      <c r="T497" s="221"/>
      <c r="U497" s="221"/>
      <c r="V497" s="221"/>
      <c r="W497" s="221"/>
      <c r="X497" s="220"/>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row>
    <row r="498" spans="1:46" ht="30" customHeight="1" x14ac:dyDescent="0.2">
      <c r="A498" s="72"/>
      <c r="B498" s="72"/>
      <c r="C498" s="72"/>
      <c r="D498" s="220"/>
      <c r="E498" s="220"/>
      <c r="F498" s="221"/>
      <c r="G498" s="221"/>
      <c r="H498" s="220"/>
      <c r="I498" s="220"/>
      <c r="J498" s="221"/>
      <c r="K498" s="221"/>
      <c r="L498" s="221"/>
      <c r="M498" s="220"/>
      <c r="N498" s="220"/>
      <c r="O498" s="220"/>
      <c r="P498" s="220"/>
      <c r="Q498" s="222"/>
      <c r="R498" s="222"/>
      <c r="S498" s="222"/>
      <c r="T498" s="221"/>
      <c r="U498" s="221"/>
      <c r="V498" s="221"/>
      <c r="W498" s="221"/>
      <c r="X498" s="220"/>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row>
    <row r="499" spans="1:46" ht="30" customHeight="1" x14ac:dyDescent="0.2">
      <c r="A499" s="72"/>
      <c r="B499" s="72"/>
      <c r="C499" s="72"/>
      <c r="D499" s="220"/>
      <c r="E499" s="220"/>
      <c r="F499" s="221"/>
      <c r="G499" s="221"/>
      <c r="H499" s="220"/>
      <c r="I499" s="220"/>
      <c r="J499" s="221"/>
      <c r="K499" s="221"/>
      <c r="L499" s="221"/>
      <c r="M499" s="220"/>
      <c r="N499" s="220"/>
      <c r="O499" s="220"/>
      <c r="P499" s="220"/>
      <c r="Q499" s="222"/>
      <c r="R499" s="222"/>
      <c r="S499" s="222"/>
      <c r="T499" s="221"/>
      <c r="U499" s="221"/>
      <c r="V499" s="221"/>
      <c r="W499" s="221"/>
      <c r="X499" s="220"/>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row>
    <row r="500" spans="1:46" ht="30" customHeight="1" x14ac:dyDescent="0.2">
      <c r="A500" s="72"/>
      <c r="B500" s="72"/>
      <c r="C500" s="72"/>
      <c r="D500" s="220"/>
      <c r="E500" s="220"/>
      <c r="F500" s="221"/>
      <c r="G500" s="221"/>
      <c r="H500" s="220"/>
      <c r="I500" s="220"/>
      <c r="J500" s="221"/>
      <c r="K500" s="221"/>
      <c r="L500" s="221"/>
      <c r="M500" s="220"/>
      <c r="N500" s="220"/>
      <c r="O500" s="220"/>
      <c r="P500" s="220"/>
      <c r="Q500" s="222"/>
      <c r="R500" s="222"/>
      <c r="S500" s="222"/>
      <c r="T500" s="221"/>
      <c r="U500" s="221"/>
      <c r="V500" s="221"/>
      <c r="W500" s="221"/>
      <c r="X500" s="220"/>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row>
    <row r="501" spans="1:46" ht="30" customHeight="1" x14ac:dyDescent="0.2">
      <c r="A501" s="72"/>
      <c r="B501" s="72"/>
      <c r="C501" s="72"/>
      <c r="D501" s="220"/>
      <c r="E501" s="220"/>
      <c r="F501" s="221"/>
      <c r="G501" s="221"/>
      <c r="H501" s="220"/>
      <c r="I501" s="220"/>
      <c r="J501" s="221"/>
      <c r="K501" s="221"/>
      <c r="L501" s="221"/>
      <c r="M501" s="220"/>
      <c r="N501" s="220"/>
      <c r="O501" s="220"/>
      <c r="P501" s="220"/>
      <c r="Q501" s="222"/>
      <c r="R501" s="222"/>
      <c r="S501" s="222"/>
      <c r="T501" s="221"/>
      <c r="U501" s="221"/>
      <c r="V501" s="221"/>
      <c r="W501" s="221"/>
      <c r="X501" s="220"/>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row>
    <row r="502" spans="1:46" ht="30" customHeight="1" x14ac:dyDescent="0.2">
      <c r="A502" s="72"/>
      <c r="B502" s="72"/>
      <c r="C502" s="72"/>
      <c r="D502" s="220"/>
      <c r="E502" s="220"/>
      <c r="F502" s="221"/>
      <c r="G502" s="221"/>
      <c r="H502" s="220"/>
      <c r="I502" s="220"/>
      <c r="J502" s="221"/>
      <c r="K502" s="221"/>
      <c r="L502" s="221"/>
      <c r="M502" s="220"/>
      <c r="N502" s="220"/>
      <c r="O502" s="220"/>
      <c r="P502" s="220"/>
      <c r="Q502" s="222"/>
      <c r="R502" s="222"/>
      <c r="S502" s="222"/>
      <c r="T502" s="221"/>
      <c r="U502" s="221"/>
      <c r="V502" s="221"/>
      <c r="W502" s="221"/>
      <c r="X502" s="220"/>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row>
    <row r="503" spans="1:46" ht="30" customHeight="1" x14ac:dyDescent="0.2">
      <c r="A503" s="72"/>
      <c r="B503" s="72"/>
      <c r="C503" s="72"/>
      <c r="D503" s="220"/>
      <c r="E503" s="220"/>
      <c r="F503" s="221"/>
      <c r="G503" s="221"/>
      <c r="H503" s="220"/>
      <c r="I503" s="220"/>
      <c r="J503" s="221"/>
      <c r="K503" s="221"/>
      <c r="L503" s="221"/>
      <c r="M503" s="220"/>
      <c r="N503" s="220"/>
      <c r="O503" s="220"/>
      <c r="P503" s="220"/>
      <c r="Q503" s="222"/>
      <c r="R503" s="222"/>
      <c r="S503" s="222"/>
      <c r="T503" s="221"/>
      <c r="U503" s="221"/>
      <c r="V503" s="221"/>
      <c r="W503" s="221"/>
      <c r="X503" s="220"/>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row>
    <row r="504" spans="1:46" ht="30" customHeight="1" x14ac:dyDescent="0.2">
      <c r="A504" s="72"/>
      <c r="B504" s="72"/>
      <c r="C504" s="72"/>
      <c r="D504" s="220"/>
      <c r="E504" s="220"/>
      <c r="F504" s="221"/>
      <c r="G504" s="221"/>
      <c r="H504" s="220"/>
      <c r="I504" s="220"/>
      <c r="J504" s="221"/>
      <c r="K504" s="221"/>
      <c r="L504" s="221"/>
      <c r="M504" s="220"/>
      <c r="N504" s="220"/>
      <c r="O504" s="220"/>
      <c r="P504" s="220"/>
      <c r="Q504" s="222"/>
      <c r="R504" s="222"/>
      <c r="S504" s="222"/>
      <c r="T504" s="221"/>
      <c r="U504" s="221"/>
      <c r="V504" s="221"/>
      <c r="W504" s="221"/>
      <c r="X504" s="220"/>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row>
    <row r="505" spans="1:46" ht="30" customHeight="1" x14ac:dyDescent="0.2">
      <c r="A505" s="72"/>
      <c r="B505" s="72"/>
      <c r="C505" s="72"/>
      <c r="D505" s="220"/>
      <c r="E505" s="220"/>
      <c r="F505" s="221"/>
      <c r="G505" s="221"/>
      <c r="H505" s="220"/>
      <c r="I505" s="220"/>
      <c r="J505" s="221"/>
      <c r="K505" s="221"/>
      <c r="L505" s="221"/>
      <c r="M505" s="220"/>
      <c r="N505" s="220"/>
      <c r="O505" s="220"/>
      <c r="P505" s="220"/>
      <c r="Q505" s="222"/>
      <c r="R505" s="222"/>
      <c r="S505" s="222"/>
      <c r="T505" s="221"/>
      <c r="U505" s="221"/>
      <c r="V505" s="221"/>
      <c r="W505" s="221"/>
      <c r="X505" s="220"/>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row>
    <row r="506" spans="1:46" ht="30" customHeight="1" x14ac:dyDescent="0.2">
      <c r="A506" s="72"/>
      <c r="B506" s="72"/>
      <c r="C506" s="72"/>
      <c r="D506" s="220"/>
      <c r="E506" s="220"/>
      <c r="F506" s="221"/>
      <c r="G506" s="221"/>
      <c r="H506" s="220"/>
      <c r="I506" s="220"/>
      <c r="J506" s="221"/>
      <c r="K506" s="221"/>
      <c r="L506" s="221"/>
      <c r="M506" s="220"/>
      <c r="N506" s="220"/>
      <c r="O506" s="220"/>
      <c r="P506" s="220"/>
      <c r="Q506" s="222"/>
      <c r="R506" s="222"/>
      <c r="S506" s="222"/>
      <c r="T506" s="221"/>
      <c r="U506" s="221"/>
      <c r="V506" s="221"/>
      <c r="W506" s="221"/>
      <c r="X506" s="220"/>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row>
    <row r="507" spans="1:46" ht="30" customHeight="1" x14ac:dyDescent="0.2">
      <c r="A507" s="72"/>
      <c r="B507" s="72"/>
      <c r="C507" s="72"/>
      <c r="D507" s="220"/>
      <c r="E507" s="220"/>
      <c r="F507" s="221"/>
      <c r="G507" s="221"/>
      <c r="H507" s="220"/>
      <c r="I507" s="220"/>
      <c r="J507" s="221"/>
      <c r="K507" s="221"/>
      <c r="L507" s="221"/>
      <c r="M507" s="220"/>
      <c r="N507" s="220"/>
      <c r="O507" s="220"/>
      <c r="P507" s="220"/>
      <c r="Q507" s="222"/>
      <c r="R507" s="222"/>
      <c r="S507" s="222"/>
      <c r="T507" s="221"/>
      <c r="U507" s="221"/>
      <c r="V507" s="221"/>
      <c r="W507" s="221"/>
      <c r="X507" s="220"/>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row>
    <row r="508" spans="1:46" ht="30" customHeight="1" x14ac:dyDescent="0.2">
      <c r="A508" s="72"/>
      <c r="B508" s="72"/>
      <c r="C508" s="72"/>
      <c r="D508" s="220"/>
      <c r="E508" s="220"/>
      <c r="F508" s="221"/>
      <c r="G508" s="221"/>
      <c r="H508" s="220"/>
      <c r="I508" s="220"/>
      <c r="J508" s="221"/>
      <c r="K508" s="221"/>
      <c r="L508" s="221"/>
      <c r="M508" s="220"/>
      <c r="N508" s="220"/>
      <c r="O508" s="220"/>
      <c r="P508" s="220"/>
      <c r="Q508" s="222"/>
      <c r="R508" s="222"/>
      <c r="S508" s="222"/>
      <c r="T508" s="221"/>
      <c r="U508" s="221"/>
      <c r="V508" s="221"/>
      <c r="W508" s="221"/>
      <c r="X508" s="220"/>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row>
    <row r="509" spans="1:46" ht="30" customHeight="1" x14ac:dyDescent="0.2">
      <c r="A509" s="72"/>
      <c r="B509" s="72"/>
      <c r="C509" s="72"/>
      <c r="D509" s="220"/>
      <c r="E509" s="220"/>
      <c r="F509" s="221"/>
      <c r="G509" s="221"/>
      <c r="H509" s="220"/>
      <c r="I509" s="220"/>
      <c r="J509" s="221"/>
      <c r="K509" s="221"/>
      <c r="L509" s="221"/>
      <c r="M509" s="220"/>
      <c r="N509" s="220"/>
      <c r="O509" s="220"/>
      <c r="P509" s="220"/>
      <c r="Q509" s="222"/>
      <c r="R509" s="222"/>
      <c r="S509" s="222"/>
      <c r="T509" s="221"/>
      <c r="U509" s="221"/>
      <c r="V509" s="221"/>
      <c r="W509" s="221"/>
      <c r="X509" s="220"/>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row>
    <row r="510" spans="1:46" ht="30" customHeight="1" x14ac:dyDescent="0.2">
      <c r="A510" s="72"/>
      <c r="B510" s="72"/>
      <c r="C510" s="72"/>
      <c r="D510" s="220"/>
      <c r="E510" s="220"/>
      <c r="F510" s="221"/>
      <c r="G510" s="221"/>
      <c r="H510" s="220"/>
      <c r="I510" s="220"/>
      <c r="J510" s="221"/>
      <c r="K510" s="221"/>
      <c r="L510" s="221"/>
      <c r="M510" s="220"/>
      <c r="N510" s="220"/>
      <c r="O510" s="220"/>
      <c r="P510" s="220"/>
      <c r="Q510" s="222"/>
      <c r="R510" s="222"/>
      <c r="S510" s="222"/>
      <c r="T510" s="221"/>
      <c r="U510" s="221"/>
      <c r="V510" s="221"/>
      <c r="W510" s="221"/>
      <c r="X510" s="220"/>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row>
    <row r="511" spans="1:46" ht="30" customHeight="1" x14ac:dyDescent="0.2">
      <c r="A511" s="72"/>
      <c r="B511" s="72"/>
      <c r="C511" s="72"/>
      <c r="D511" s="220"/>
      <c r="E511" s="220"/>
      <c r="F511" s="221"/>
      <c r="G511" s="221"/>
      <c r="H511" s="220"/>
      <c r="I511" s="220"/>
      <c r="J511" s="221"/>
      <c r="K511" s="221"/>
      <c r="L511" s="221"/>
      <c r="M511" s="220"/>
      <c r="N511" s="220"/>
      <c r="O511" s="220"/>
      <c r="P511" s="220"/>
      <c r="Q511" s="222"/>
      <c r="R511" s="222"/>
      <c r="S511" s="222"/>
      <c r="T511" s="221"/>
      <c r="U511" s="221"/>
      <c r="V511" s="221"/>
      <c r="W511" s="221"/>
      <c r="X511" s="220"/>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row>
    <row r="512" spans="1:46" ht="30" customHeight="1" x14ac:dyDescent="0.2">
      <c r="A512" s="72"/>
      <c r="B512" s="72"/>
      <c r="C512" s="72"/>
      <c r="D512" s="220"/>
      <c r="E512" s="220"/>
      <c r="F512" s="221"/>
      <c r="G512" s="221"/>
      <c r="H512" s="220"/>
      <c r="I512" s="220"/>
      <c r="J512" s="221"/>
      <c r="K512" s="221"/>
      <c r="L512" s="221"/>
      <c r="M512" s="220"/>
      <c r="N512" s="220"/>
      <c r="O512" s="220"/>
      <c r="P512" s="220"/>
      <c r="Q512" s="222"/>
      <c r="R512" s="222"/>
      <c r="S512" s="222"/>
      <c r="T512" s="221"/>
      <c r="U512" s="221"/>
      <c r="V512" s="221"/>
      <c r="W512" s="221"/>
      <c r="X512" s="220"/>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row>
    <row r="513" spans="1:46" ht="30" customHeight="1" x14ac:dyDescent="0.2">
      <c r="A513" s="72"/>
      <c r="B513" s="72"/>
      <c r="C513" s="72"/>
      <c r="D513" s="220"/>
      <c r="E513" s="220"/>
      <c r="F513" s="221"/>
      <c r="G513" s="221"/>
      <c r="H513" s="220"/>
      <c r="I513" s="220"/>
      <c r="J513" s="221"/>
      <c r="K513" s="221"/>
      <c r="L513" s="221"/>
      <c r="M513" s="220"/>
      <c r="N513" s="220"/>
      <c r="O513" s="220"/>
      <c r="P513" s="220"/>
      <c r="Q513" s="222"/>
      <c r="R513" s="222"/>
      <c r="S513" s="222"/>
      <c r="T513" s="221"/>
      <c r="U513" s="221"/>
      <c r="V513" s="221"/>
      <c r="W513" s="221"/>
      <c r="X513" s="220"/>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row>
    <row r="514" spans="1:46" ht="30" customHeight="1" x14ac:dyDescent="0.2">
      <c r="A514" s="72"/>
      <c r="B514" s="72"/>
      <c r="C514" s="72"/>
      <c r="D514" s="220"/>
      <c r="E514" s="220"/>
      <c r="F514" s="221"/>
      <c r="G514" s="221"/>
      <c r="H514" s="220"/>
      <c r="I514" s="220"/>
      <c r="J514" s="221"/>
      <c r="K514" s="221"/>
      <c r="L514" s="221"/>
      <c r="M514" s="220"/>
      <c r="N514" s="220"/>
      <c r="O514" s="220"/>
      <c r="P514" s="220"/>
      <c r="Q514" s="222"/>
      <c r="R514" s="222"/>
      <c r="S514" s="222"/>
      <c r="T514" s="221"/>
      <c r="U514" s="221"/>
      <c r="V514" s="221"/>
      <c r="W514" s="221"/>
      <c r="X514" s="220"/>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row>
    <row r="515" spans="1:46" ht="30" customHeight="1" x14ac:dyDescent="0.2">
      <c r="A515" s="72"/>
      <c r="B515" s="72"/>
      <c r="C515" s="72"/>
      <c r="D515" s="220"/>
      <c r="E515" s="220"/>
      <c r="F515" s="221"/>
      <c r="G515" s="221"/>
      <c r="H515" s="220"/>
      <c r="I515" s="220"/>
      <c r="J515" s="221"/>
      <c r="K515" s="221"/>
      <c r="L515" s="221"/>
      <c r="M515" s="220"/>
      <c r="N515" s="220"/>
      <c r="O515" s="220"/>
      <c r="P515" s="220"/>
      <c r="Q515" s="222"/>
      <c r="R515" s="222"/>
      <c r="S515" s="222"/>
      <c r="T515" s="221"/>
      <c r="U515" s="221"/>
      <c r="V515" s="221"/>
      <c r="W515" s="221"/>
      <c r="X515" s="220"/>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row>
    <row r="516" spans="1:46" ht="30" customHeight="1" x14ac:dyDescent="0.2">
      <c r="A516" s="72"/>
      <c r="B516" s="72"/>
      <c r="C516" s="72"/>
      <c r="D516" s="220"/>
      <c r="E516" s="220"/>
      <c r="F516" s="221"/>
      <c r="G516" s="221"/>
      <c r="H516" s="220"/>
      <c r="I516" s="220"/>
      <c r="J516" s="221"/>
      <c r="K516" s="221"/>
      <c r="L516" s="221"/>
      <c r="M516" s="220"/>
      <c r="N516" s="220"/>
      <c r="O516" s="220"/>
      <c r="P516" s="220"/>
      <c r="Q516" s="222"/>
      <c r="R516" s="222"/>
      <c r="S516" s="222"/>
      <c r="T516" s="221"/>
      <c r="U516" s="221"/>
      <c r="V516" s="221"/>
      <c r="W516" s="221"/>
      <c r="X516" s="220"/>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row>
    <row r="517" spans="1:46" ht="30" customHeight="1" x14ac:dyDescent="0.2">
      <c r="A517" s="72"/>
      <c r="B517" s="72"/>
      <c r="C517" s="72"/>
      <c r="D517" s="220"/>
      <c r="E517" s="220"/>
      <c r="F517" s="221"/>
      <c r="G517" s="221"/>
      <c r="H517" s="220"/>
      <c r="I517" s="220"/>
      <c r="J517" s="221"/>
      <c r="K517" s="221"/>
      <c r="L517" s="221"/>
      <c r="M517" s="220"/>
      <c r="N517" s="220"/>
      <c r="O517" s="220"/>
      <c r="P517" s="220"/>
      <c r="Q517" s="222"/>
      <c r="R517" s="222"/>
      <c r="S517" s="222"/>
      <c r="T517" s="221"/>
      <c r="U517" s="221"/>
      <c r="V517" s="221"/>
      <c r="W517" s="221"/>
      <c r="X517" s="220"/>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row>
    <row r="518" spans="1:46" ht="30" customHeight="1" x14ac:dyDescent="0.2">
      <c r="A518" s="72"/>
      <c r="B518" s="72"/>
      <c r="C518" s="72"/>
      <c r="D518" s="220"/>
      <c r="E518" s="220"/>
      <c r="F518" s="221"/>
      <c r="G518" s="221"/>
      <c r="H518" s="220"/>
      <c r="I518" s="220"/>
      <c r="J518" s="221"/>
      <c r="K518" s="221"/>
      <c r="L518" s="221"/>
      <c r="M518" s="220"/>
      <c r="N518" s="220"/>
      <c r="O518" s="220"/>
      <c r="P518" s="220"/>
      <c r="Q518" s="222"/>
      <c r="R518" s="222"/>
      <c r="S518" s="222"/>
      <c r="T518" s="221"/>
      <c r="U518" s="221"/>
      <c r="V518" s="221"/>
      <c r="W518" s="221"/>
      <c r="X518" s="220"/>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row>
    <row r="519" spans="1:46" ht="30" customHeight="1" x14ac:dyDescent="0.2">
      <c r="A519" s="72"/>
      <c r="B519" s="72"/>
      <c r="C519" s="72"/>
      <c r="D519" s="220"/>
      <c r="E519" s="220"/>
      <c r="F519" s="221"/>
      <c r="G519" s="221"/>
      <c r="H519" s="220"/>
      <c r="I519" s="220"/>
      <c r="J519" s="221"/>
      <c r="K519" s="221"/>
      <c r="L519" s="221"/>
      <c r="M519" s="220"/>
      <c r="N519" s="220"/>
      <c r="O519" s="220"/>
      <c r="P519" s="220"/>
      <c r="Q519" s="222"/>
      <c r="R519" s="222"/>
      <c r="S519" s="222"/>
      <c r="T519" s="221"/>
      <c r="U519" s="221"/>
      <c r="V519" s="221"/>
      <c r="W519" s="221"/>
      <c r="X519" s="220"/>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row>
    <row r="520" spans="1:46" ht="30" customHeight="1" x14ac:dyDescent="0.2">
      <c r="A520" s="72"/>
      <c r="B520" s="72"/>
      <c r="C520" s="72"/>
      <c r="D520" s="220"/>
      <c r="E520" s="220"/>
      <c r="F520" s="221"/>
      <c r="G520" s="221"/>
      <c r="H520" s="220"/>
      <c r="I520" s="220"/>
      <c r="J520" s="221"/>
      <c r="K520" s="221"/>
      <c r="L520" s="221"/>
      <c r="M520" s="220"/>
      <c r="N520" s="220"/>
      <c r="O520" s="220"/>
      <c r="P520" s="220"/>
      <c r="Q520" s="222"/>
      <c r="R520" s="222"/>
      <c r="S520" s="222"/>
      <c r="T520" s="221"/>
      <c r="U520" s="221"/>
      <c r="V520" s="221"/>
      <c r="W520" s="221"/>
      <c r="X520" s="220"/>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row>
    <row r="521" spans="1:46" ht="30" customHeight="1" x14ac:dyDescent="0.2">
      <c r="A521" s="72"/>
      <c r="B521" s="72"/>
      <c r="C521" s="72"/>
      <c r="D521" s="220"/>
      <c r="E521" s="220"/>
      <c r="F521" s="221"/>
      <c r="G521" s="221"/>
      <c r="H521" s="220"/>
      <c r="I521" s="220"/>
      <c r="J521" s="221"/>
      <c r="K521" s="221"/>
      <c r="L521" s="221"/>
      <c r="M521" s="220"/>
      <c r="N521" s="220"/>
      <c r="O521" s="220"/>
      <c r="P521" s="220"/>
      <c r="Q521" s="222"/>
      <c r="R521" s="222"/>
      <c r="S521" s="222"/>
      <c r="T521" s="221"/>
      <c r="U521" s="221"/>
      <c r="V521" s="221"/>
      <c r="W521" s="221"/>
      <c r="X521" s="220"/>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row>
    <row r="522" spans="1:46" ht="30" customHeight="1" x14ac:dyDescent="0.2">
      <c r="A522" s="72"/>
      <c r="B522" s="72"/>
      <c r="C522" s="72"/>
      <c r="D522" s="220"/>
      <c r="E522" s="220"/>
      <c r="F522" s="221"/>
      <c r="G522" s="221"/>
      <c r="H522" s="220"/>
      <c r="I522" s="220"/>
      <c r="J522" s="221"/>
      <c r="K522" s="221"/>
      <c r="L522" s="221"/>
      <c r="M522" s="220"/>
      <c r="N522" s="220"/>
      <c r="O522" s="220"/>
      <c r="P522" s="220"/>
      <c r="Q522" s="222"/>
      <c r="R522" s="222"/>
      <c r="S522" s="222"/>
      <c r="T522" s="221"/>
      <c r="U522" s="221"/>
      <c r="V522" s="221"/>
      <c r="W522" s="221"/>
      <c r="X522" s="220"/>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row>
    <row r="523" spans="1:46" ht="30" customHeight="1" x14ac:dyDescent="0.2">
      <c r="A523" s="72"/>
      <c r="B523" s="72"/>
      <c r="C523" s="72"/>
      <c r="D523" s="220"/>
      <c r="E523" s="220"/>
      <c r="F523" s="221"/>
      <c r="G523" s="221"/>
      <c r="H523" s="220"/>
      <c r="I523" s="220"/>
      <c r="J523" s="221"/>
      <c r="K523" s="221"/>
      <c r="L523" s="221"/>
      <c r="M523" s="220"/>
      <c r="N523" s="220"/>
      <c r="O523" s="220"/>
      <c r="P523" s="220"/>
      <c r="Q523" s="222"/>
      <c r="R523" s="222"/>
      <c r="S523" s="222"/>
      <c r="T523" s="221"/>
      <c r="U523" s="221"/>
      <c r="V523" s="221"/>
      <c r="W523" s="221"/>
      <c r="X523" s="220"/>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row>
    <row r="524" spans="1:46" ht="30" customHeight="1" x14ac:dyDescent="0.2">
      <c r="A524" s="72"/>
      <c r="B524" s="72"/>
      <c r="C524" s="72"/>
      <c r="D524" s="220"/>
      <c r="E524" s="220"/>
      <c r="F524" s="221"/>
      <c r="G524" s="221"/>
      <c r="H524" s="220"/>
      <c r="I524" s="220"/>
      <c r="J524" s="221"/>
      <c r="K524" s="221"/>
      <c r="L524" s="221"/>
      <c r="M524" s="220"/>
      <c r="N524" s="220"/>
      <c r="O524" s="220"/>
      <c r="P524" s="220"/>
      <c r="Q524" s="222"/>
      <c r="R524" s="222"/>
      <c r="S524" s="222"/>
      <c r="T524" s="221"/>
      <c r="U524" s="221"/>
      <c r="V524" s="221"/>
      <c r="W524" s="221"/>
      <c r="X524" s="220"/>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row>
    <row r="525" spans="1:46" ht="30" customHeight="1" x14ac:dyDescent="0.2">
      <c r="A525" s="72"/>
      <c r="B525" s="72"/>
      <c r="C525" s="72"/>
      <c r="D525" s="220"/>
      <c r="E525" s="220"/>
      <c r="F525" s="221"/>
      <c r="G525" s="221"/>
      <c r="H525" s="220"/>
      <c r="I525" s="220"/>
      <c r="J525" s="221"/>
      <c r="K525" s="221"/>
      <c r="L525" s="221"/>
      <c r="M525" s="220"/>
      <c r="N525" s="220"/>
      <c r="O525" s="220"/>
      <c r="P525" s="220"/>
      <c r="Q525" s="222"/>
      <c r="R525" s="222"/>
      <c r="S525" s="222"/>
      <c r="T525" s="221"/>
      <c r="U525" s="221"/>
      <c r="V525" s="221"/>
      <c r="W525" s="221"/>
      <c r="X525" s="220"/>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row>
    <row r="526" spans="1:46" ht="30" customHeight="1" x14ac:dyDescent="0.2">
      <c r="A526" s="72"/>
      <c r="B526" s="72"/>
      <c r="C526" s="72"/>
      <c r="D526" s="220"/>
      <c r="E526" s="220"/>
      <c r="F526" s="221"/>
      <c r="G526" s="221"/>
      <c r="H526" s="220"/>
      <c r="I526" s="220"/>
      <c r="J526" s="221"/>
      <c r="K526" s="221"/>
      <c r="L526" s="221"/>
      <c r="M526" s="220"/>
      <c r="N526" s="220"/>
      <c r="O526" s="220"/>
      <c r="P526" s="220"/>
      <c r="Q526" s="222"/>
      <c r="R526" s="222"/>
      <c r="S526" s="222"/>
      <c r="T526" s="221"/>
      <c r="U526" s="221"/>
      <c r="V526" s="221"/>
      <c r="W526" s="221"/>
      <c r="X526" s="220"/>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row>
    <row r="527" spans="1:46" ht="30" customHeight="1" x14ac:dyDescent="0.2">
      <c r="A527" s="72"/>
      <c r="B527" s="72"/>
      <c r="C527" s="72"/>
      <c r="D527" s="220"/>
      <c r="E527" s="220"/>
      <c r="F527" s="221"/>
      <c r="G527" s="221"/>
      <c r="H527" s="220"/>
      <c r="I527" s="220"/>
      <c r="J527" s="221"/>
      <c r="K527" s="221"/>
      <c r="L527" s="221"/>
      <c r="M527" s="220"/>
      <c r="N527" s="220"/>
      <c r="O527" s="220"/>
      <c r="P527" s="220"/>
      <c r="Q527" s="222"/>
      <c r="R527" s="222"/>
      <c r="S527" s="222"/>
      <c r="T527" s="221"/>
      <c r="U527" s="221"/>
      <c r="V527" s="221"/>
      <c r="W527" s="221"/>
      <c r="X527" s="220"/>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row>
    <row r="528" spans="1:46" ht="30" customHeight="1" x14ac:dyDescent="0.2">
      <c r="A528" s="72"/>
      <c r="B528" s="72"/>
      <c r="C528" s="72"/>
      <c r="D528" s="220"/>
      <c r="E528" s="220"/>
      <c r="F528" s="221"/>
      <c r="G528" s="221"/>
      <c r="H528" s="220"/>
      <c r="I528" s="220"/>
      <c r="J528" s="221"/>
      <c r="K528" s="221"/>
      <c r="L528" s="221"/>
      <c r="M528" s="220"/>
      <c r="N528" s="220"/>
      <c r="O528" s="220"/>
      <c r="P528" s="220"/>
      <c r="Q528" s="222"/>
      <c r="R528" s="222"/>
      <c r="S528" s="222"/>
      <c r="T528" s="221"/>
      <c r="U528" s="221"/>
      <c r="V528" s="221"/>
      <c r="W528" s="221"/>
      <c r="X528" s="220"/>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row>
    <row r="529" spans="1:46" ht="30" customHeight="1" x14ac:dyDescent="0.2">
      <c r="A529" s="72"/>
      <c r="B529" s="72"/>
      <c r="C529" s="72"/>
      <c r="D529" s="220"/>
      <c r="E529" s="220"/>
      <c r="F529" s="221"/>
      <c r="G529" s="221"/>
      <c r="H529" s="220"/>
      <c r="I529" s="220"/>
      <c r="J529" s="221"/>
      <c r="K529" s="221"/>
      <c r="L529" s="221"/>
      <c r="M529" s="220"/>
      <c r="N529" s="220"/>
      <c r="O529" s="220"/>
      <c r="P529" s="220"/>
      <c r="Q529" s="222"/>
      <c r="R529" s="222"/>
      <c r="S529" s="222"/>
      <c r="T529" s="221"/>
      <c r="U529" s="221"/>
      <c r="V529" s="221"/>
      <c r="W529" s="221"/>
      <c r="X529" s="220"/>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row>
    <row r="530" spans="1:46" ht="30" customHeight="1" x14ac:dyDescent="0.2">
      <c r="A530" s="72"/>
      <c r="B530" s="72"/>
      <c r="C530" s="72"/>
      <c r="D530" s="220"/>
      <c r="E530" s="220"/>
      <c r="F530" s="221"/>
      <c r="G530" s="221"/>
      <c r="H530" s="220"/>
      <c r="I530" s="220"/>
      <c r="J530" s="221"/>
      <c r="K530" s="221"/>
      <c r="L530" s="221"/>
      <c r="M530" s="220"/>
      <c r="N530" s="220"/>
      <c r="O530" s="220"/>
      <c r="P530" s="220"/>
      <c r="Q530" s="222"/>
      <c r="R530" s="222"/>
      <c r="S530" s="222"/>
      <c r="T530" s="221"/>
      <c r="U530" s="221"/>
      <c r="V530" s="221"/>
      <c r="W530" s="221"/>
      <c r="X530" s="220"/>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row>
    <row r="531" spans="1:46" ht="30" customHeight="1" x14ac:dyDescent="0.2">
      <c r="A531" s="72"/>
      <c r="B531" s="72"/>
      <c r="C531" s="72"/>
      <c r="D531" s="220"/>
      <c r="E531" s="220"/>
      <c r="F531" s="221"/>
      <c r="G531" s="221"/>
      <c r="H531" s="220"/>
      <c r="I531" s="220"/>
      <c r="J531" s="221"/>
      <c r="K531" s="221"/>
      <c r="L531" s="221"/>
      <c r="M531" s="220"/>
      <c r="N531" s="220"/>
      <c r="O531" s="220"/>
      <c r="P531" s="220"/>
      <c r="Q531" s="222"/>
      <c r="R531" s="222"/>
      <c r="S531" s="222"/>
      <c r="T531" s="221"/>
      <c r="U531" s="221"/>
      <c r="V531" s="221"/>
      <c r="W531" s="221"/>
      <c r="X531" s="220"/>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row>
    <row r="532" spans="1:46" ht="30" customHeight="1" x14ac:dyDescent="0.2">
      <c r="A532" s="72"/>
      <c r="B532" s="72"/>
      <c r="C532" s="72"/>
      <c r="D532" s="220"/>
      <c r="E532" s="220"/>
      <c r="F532" s="221"/>
      <c r="G532" s="221"/>
      <c r="H532" s="220"/>
      <c r="I532" s="220"/>
      <c r="J532" s="221"/>
      <c r="K532" s="221"/>
      <c r="L532" s="221"/>
      <c r="M532" s="220"/>
      <c r="N532" s="220"/>
      <c r="O532" s="220"/>
      <c r="P532" s="220"/>
      <c r="Q532" s="222"/>
      <c r="R532" s="222"/>
      <c r="S532" s="222"/>
      <c r="T532" s="221"/>
      <c r="U532" s="221"/>
      <c r="V532" s="221"/>
      <c r="W532" s="221"/>
      <c r="X532" s="220"/>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row>
    <row r="533" spans="1:46" ht="30" customHeight="1" x14ac:dyDescent="0.2">
      <c r="A533" s="72"/>
      <c r="B533" s="72"/>
      <c r="C533" s="72"/>
      <c r="D533" s="220"/>
      <c r="E533" s="220"/>
      <c r="F533" s="221"/>
      <c r="G533" s="221"/>
      <c r="H533" s="220"/>
      <c r="I533" s="220"/>
      <c r="J533" s="221"/>
      <c r="K533" s="221"/>
      <c r="L533" s="221"/>
      <c r="M533" s="220"/>
      <c r="N533" s="220"/>
      <c r="O533" s="220"/>
      <c r="P533" s="220"/>
      <c r="Q533" s="222"/>
      <c r="R533" s="222"/>
      <c r="S533" s="222"/>
      <c r="T533" s="221"/>
      <c r="U533" s="221"/>
      <c r="V533" s="221"/>
      <c r="W533" s="221"/>
      <c r="X533" s="220"/>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row>
    <row r="534" spans="1:46" ht="30" customHeight="1" x14ac:dyDescent="0.2">
      <c r="A534" s="72"/>
      <c r="B534" s="72"/>
      <c r="C534" s="72"/>
      <c r="D534" s="220"/>
      <c r="E534" s="220"/>
      <c r="F534" s="221"/>
      <c r="G534" s="221"/>
      <c r="H534" s="220"/>
      <c r="I534" s="220"/>
      <c r="J534" s="221"/>
      <c r="K534" s="221"/>
      <c r="L534" s="221"/>
      <c r="M534" s="220"/>
      <c r="N534" s="220"/>
      <c r="O534" s="220"/>
      <c r="P534" s="220"/>
      <c r="Q534" s="222"/>
      <c r="R534" s="222"/>
      <c r="S534" s="222"/>
      <c r="T534" s="221"/>
      <c r="U534" s="221"/>
      <c r="V534" s="221"/>
      <c r="W534" s="221"/>
      <c r="X534" s="220"/>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row>
    <row r="535" spans="1:46" ht="30" customHeight="1" x14ac:dyDescent="0.2">
      <c r="A535" s="72"/>
      <c r="B535" s="72"/>
      <c r="C535" s="72"/>
      <c r="D535" s="220"/>
      <c r="E535" s="220"/>
      <c r="F535" s="221"/>
      <c r="G535" s="221"/>
      <c r="H535" s="220"/>
      <c r="I535" s="220"/>
      <c r="J535" s="221"/>
      <c r="K535" s="221"/>
      <c r="L535" s="221"/>
      <c r="M535" s="220"/>
      <c r="N535" s="220"/>
      <c r="O535" s="220"/>
      <c r="P535" s="220"/>
      <c r="Q535" s="222"/>
      <c r="R535" s="222"/>
      <c r="S535" s="222"/>
      <c r="T535" s="221"/>
      <c r="U535" s="221"/>
      <c r="V535" s="221"/>
      <c r="W535" s="221"/>
      <c r="X535" s="220"/>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row>
    <row r="536" spans="1:46" ht="30" customHeight="1" x14ac:dyDescent="0.2">
      <c r="A536" s="72"/>
      <c r="B536" s="72"/>
      <c r="C536" s="72"/>
      <c r="D536" s="220"/>
      <c r="E536" s="220"/>
      <c r="F536" s="221"/>
      <c r="G536" s="221"/>
      <c r="H536" s="220"/>
      <c r="I536" s="220"/>
      <c r="J536" s="221"/>
      <c r="K536" s="221"/>
      <c r="L536" s="221"/>
      <c r="M536" s="220"/>
      <c r="N536" s="220"/>
      <c r="O536" s="220"/>
      <c r="P536" s="220"/>
      <c r="Q536" s="222"/>
      <c r="R536" s="222"/>
      <c r="S536" s="222"/>
      <c r="T536" s="221"/>
      <c r="U536" s="221"/>
      <c r="V536" s="221"/>
      <c r="W536" s="221"/>
      <c r="X536" s="220"/>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row>
    <row r="537" spans="1:46" ht="30" customHeight="1" x14ac:dyDescent="0.2">
      <c r="A537" s="72"/>
      <c r="B537" s="72"/>
      <c r="C537" s="72"/>
      <c r="D537" s="220"/>
      <c r="E537" s="220"/>
      <c r="F537" s="221"/>
      <c r="G537" s="221"/>
      <c r="H537" s="220"/>
      <c r="I537" s="220"/>
      <c r="J537" s="221"/>
      <c r="K537" s="221"/>
      <c r="L537" s="221"/>
      <c r="M537" s="220"/>
      <c r="N537" s="220"/>
      <c r="O537" s="220"/>
      <c r="P537" s="220"/>
      <c r="Q537" s="222"/>
      <c r="R537" s="222"/>
      <c r="S537" s="222"/>
      <c r="T537" s="221"/>
      <c r="U537" s="221"/>
      <c r="V537" s="221"/>
      <c r="W537" s="221"/>
      <c r="X537" s="220"/>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row>
    <row r="538" spans="1:46" ht="30" customHeight="1" x14ac:dyDescent="0.2">
      <c r="A538" s="72"/>
      <c r="B538" s="72"/>
      <c r="C538" s="72"/>
      <c r="D538" s="220"/>
      <c r="E538" s="220"/>
      <c r="F538" s="221"/>
      <c r="G538" s="221"/>
      <c r="H538" s="220"/>
      <c r="I538" s="220"/>
      <c r="J538" s="221"/>
      <c r="K538" s="221"/>
      <c r="L538" s="221"/>
      <c r="M538" s="220"/>
      <c r="N538" s="220"/>
      <c r="O538" s="220"/>
      <c r="P538" s="220"/>
      <c r="Q538" s="222"/>
      <c r="R538" s="222"/>
      <c r="S538" s="222"/>
      <c r="T538" s="221"/>
      <c r="U538" s="221"/>
      <c r="V538" s="221"/>
      <c r="W538" s="221"/>
      <c r="X538" s="220"/>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row>
    <row r="539" spans="1:46" ht="30" customHeight="1" x14ac:dyDescent="0.2">
      <c r="A539" s="72"/>
      <c r="B539" s="72"/>
      <c r="C539" s="72"/>
      <c r="D539" s="220"/>
      <c r="E539" s="220"/>
      <c r="F539" s="221"/>
      <c r="G539" s="221"/>
      <c r="H539" s="220"/>
      <c r="I539" s="220"/>
      <c r="J539" s="221"/>
      <c r="K539" s="221"/>
      <c r="L539" s="221"/>
      <c r="M539" s="220"/>
      <c r="N539" s="220"/>
      <c r="O539" s="220"/>
      <c r="P539" s="220"/>
      <c r="Q539" s="222"/>
      <c r="R539" s="222"/>
      <c r="S539" s="222"/>
      <c r="T539" s="221"/>
      <c r="U539" s="221"/>
      <c r="V539" s="221"/>
      <c r="W539" s="221"/>
      <c r="X539" s="220"/>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row>
    <row r="540" spans="1:46" ht="30" customHeight="1" x14ac:dyDescent="0.2">
      <c r="A540" s="72"/>
      <c r="B540" s="72"/>
      <c r="C540" s="72"/>
      <c r="D540" s="220"/>
      <c r="E540" s="220"/>
      <c r="F540" s="221"/>
      <c r="G540" s="221"/>
      <c r="H540" s="220"/>
      <c r="I540" s="220"/>
      <c r="J540" s="221"/>
      <c r="K540" s="221"/>
      <c r="L540" s="221"/>
      <c r="M540" s="220"/>
      <c r="N540" s="220"/>
      <c r="O540" s="220"/>
      <c r="P540" s="220"/>
      <c r="Q540" s="222"/>
      <c r="R540" s="222"/>
      <c r="S540" s="222"/>
      <c r="T540" s="221"/>
      <c r="U540" s="221"/>
      <c r="V540" s="221"/>
      <c r="W540" s="221"/>
      <c r="X540" s="220"/>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row>
    <row r="541" spans="1:46" ht="30" customHeight="1" x14ac:dyDescent="0.2">
      <c r="A541" s="72"/>
      <c r="B541" s="72"/>
      <c r="C541" s="72"/>
      <c r="D541" s="220"/>
      <c r="E541" s="220"/>
      <c r="F541" s="221"/>
      <c r="G541" s="221"/>
      <c r="H541" s="220"/>
      <c r="I541" s="220"/>
      <c r="J541" s="221"/>
      <c r="K541" s="221"/>
      <c r="L541" s="221"/>
      <c r="M541" s="220"/>
      <c r="N541" s="220"/>
      <c r="O541" s="220"/>
      <c r="P541" s="220"/>
      <c r="Q541" s="222"/>
      <c r="R541" s="222"/>
      <c r="S541" s="222"/>
      <c r="T541" s="221"/>
      <c r="U541" s="221"/>
      <c r="V541" s="221"/>
      <c r="W541" s="221"/>
      <c r="X541" s="220"/>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row>
    <row r="542" spans="1:46" ht="30" customHeight="1" x14ac:dyDescent="0.2">
      <c r="A542" s="72"/>
      <c r="B542" s="72"/>
      <c r="C542" s="72"/>
      <c r="D542" s="220"/>
      <c r="E542" s="220"/>
      <c r="F542" s="221"/>
      <c r="G542" s="221"/>
      <c r="H542" s="220"/>
      <c r="I542" s="220"/>
      <c r="J542" s="221"/>
      <c r="K542" s="221"/>
      <c r="L542" s="221"/>
      <c r="M542" s="220"/>
      <c r="N542" s="220"/>
      <c r="O542" s="220"/>
      <c r="P542" s="220"/>
      <c r="Q542" s="222"/>
      <c r="R542" s="222"/>
      <c r="S542" s="222"/>
      <c r="T542" s="221"/>
      <c r="U542" s="221"/>
      <c r="V542" s="221"/>
      <c r="W542" s="221"/>
      <c r="X542" s="220"/>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row>
    <row r="543" spans="1:46" ht="30" customHeight="1" x14ac:dyDescent="0.2">
      <c r="A543" s="72"/>
      <c r="B543" s="72"/>
      <c r="C543" s="72"/>
      <c r="D543" s="220"/>
      <c r="E543" s="220"/>
      <c r="F543" s="221"/>
      <c r="G543" s="221"/>
      <c r="H543" s="220"/>
      <c r="I543" s="220"/>
      <c r="J543" s="221"/>
      <c r="K543" s="221"/>
      <c r="L543" s="221"/>
      <c r="M543" s="220"/>
      <c r="N543" s="220"/>
      <c r="O543" s="220"/>
      <c r="P543" s="220"/>
      <c r="Q543" s="222"/>
      <c r="R543" s="222"/>
      <c r="S543" s="222"/>
      <c r="T543" s="221"/>
      <c r="U543" s="221"/>
      <c r="V543" s="221"/>
      <c r="W543" s="221"/>
      <c r="X543" s="220"/>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row>
    <row r="544" spans="1:46" ht="30" customHeight="1" x14ac:dyDescent="0.2">
      <c r="A544" s="72"/>
      <c r="B544" s="72"/>
      <c r="C544" s="72"/>
      <c r="D544" s="220"/>
      <c r="E544" s="220"/>
      <c r="F544" s="221"/>
      <c r="G544" s="221"/>
      <c r="H544" s="220"/>
      <c r="I544" s="220"/>
      <c r="J544" s="221"/>
      <c r="K544" s="221"/>
      <c r="L544" s="221"/>
      <c r="M544" s="220"/>
      <c r="N544" s="220"/>
      <c r="O544" s="220"/>
      <c r="P544" s="220"/>
      <c r="Q544" s="222"/>
      <c r="R544" s="222"/>
      <c r="S544" s="222"/>
      <c r="T544" s="221"/>
      <c r="U544" s="221"/>
      <c r="V544" s="221"/>
      <c r="W544" s="221"/>
      <c r="X544" s="220"/>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row>
    <row r="545" spans="1:46" ht="30" customHeight="1" x14ac:dyDescent="0.2">
      <c r="A545" s="72"/>
      <c r="B545" s="72"/>
      <c r="C545" s="72"/>
      <c r="D545" s="220"/>
      <c r="E545" s="220"/>
      <c r="F545" s="221"/>
      <c r="G545" s="221"/>
      <c r="H545" s="220"/>
      <c r="I545" s="220"/>
      <c r="J545" s="221"/>
      <c r="K545" s="221"/>
      <c r="L545" s="221"/>
      <c r="M545" s="220"/>
      <c r="N545" s="220"/>
      <c r="O545" s="220"/>
      <c r="P545" s="220"/>
      <c r="Q545" s="222"/>
      <c r="R545" s="222"/>
      <c r="S545" s="222"/>
      <c r="T545" s="221"/>
      <c r="U545" s="221"/>
      <c r="V545" s="221"/>
      <c r="W545" s="221"/>
      <c r="X545" s="220"/>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row>
    <row r="546" spans="1:46" ht="30" customHeight="1" x14ac:dyDescent="0.2">
      <c r="A546" s="72"/>
      <c r="B546" s="72"/>
      <c r="C546" s="72"/>
      <c r="D546" s="220"/>
      <c r="E546" s="220"/>
      <c r="F546" s="221"/>
      <c r="G546" s="221"/>
      <c r="H546" s="220"/>
      <c r="I546" s="220"/>
      <c r="J546" s="221"/>
      <c r="K546" s="221"/>
      <c r="L546" s="221"/>
      <c r="M546" s="220"/>
      <c r="N546" s="220"/>
      <c r="O546" s="220"/>
      <c r="P546" s="220"/>
      <c r="Q546" s="222"/>
      <c r="R546" s="222"/>
      <c r="S546" s="222"/>
      <c r="T546" s="221"/>
      <c r="U546" s="221"/>
      <c r="V546" s="221"/>
      <c r="W546" s="221"/>
      <c r="X546" s="220"/>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row>
    <row r="547" spans="1:46" ht="30" customHeight="1" x14ac:dyDescent="0.2">
      <c r="A547" s="72"/>
      <c r="B547" s="72"/>
      <c r="C547" s="72"/>
      <c r="D547" s="220"/>
      <c r="E547" s="220"/>
      <c r="F547" s="221"/>
      <c r="G547" s="221"/>
      <c r="H547" s="220"/>
      <c r="I547" s="220"/>
      <c r="J547" s="221"/>
      <c r="K547" s="221"/>
      <c r="L547" s="221"/>
      <c r="M547" s="220"/>
      <c r="N547" s="220"/>
      <c r="O547" s="220"/>
      <c r="P547" s="220"/>
      <c r="Q547" s="222"/>
      <c r="R547" s="222"/>
      <c r="S547" s="222"/>
      <c r="T547" s="221"/>
      <c r="U547" s="221"/>
      <c r="V547" s="221"/>
      <c r="W547" s="221"/>
      <c r="X547" s="220"/>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row>
    <row r="548" spans="1:46" ht="30" customHeight="1" x14ac:dyDescent="0.2">
      <c r="A548" s="72"/>
      <c r="B548" s="72"/>
      <c r="C548" s="72"/>
      <c r="D548" s="220"/>
      <c r="E548" s="220"/>
      <c r="F548" s="221"/>
      <c r="G548" s="221"/>
      <c r="H548" s="220"/>
      <c r="I548" s="220"/>
      <c r="J548" s="221"/>
      <c r="K548" s="221"/>
      <c r="L548" s="221"/>
      <c r="M548" s="220"/>
      <c r="N548" s="220"/>
      <c r="O548" s="220"/>
      <c r="P548" s="220"/>
      <c r="Q548" s="222"/>
      <c r="R548" s="222"/>
      <c r="S548" s="222"/>
      <c r="T548" s="221"/>
      <c r="U548" s="221"/>
      <c r="V548" s="221"/>
      <c r="W548" s="221"/>
      <c r="X548" s="220"/>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row>
    <row r="549" spans="1:46" ht="30" customHeight="1" x14ac:dyDescent="0.2">
      <c r="A549" s="72"/>
      <c r="B549" s="72"/>
      <c r="C549" s="72"/>
      <c r="D549" s="220"/>
      <c r="E549" s="220"/>
      <c r="F549" s="221"/>
      <c r="G549" s="221"/>
      <c r="H549" s="220"/>
      <c r="I549" s="220"/>
      <c r="J549" s="221"/>
      <c r="K549" s="221"/>
      <c r="L549" s="221"/>
      <c r="M549" s="220"/>
      <c r="N549" s="220"/>
      <c r="O549" s="220"/>
      <c r="P549" s="220"/>
      <c r="Q549" s="222"/>
      <c r="R549" s="222"/>
      <c r="S549" s="222"/>
      <c r="T549" s="221"/>
      <c r="U549" s="221"/>
      <c r="V549" s="221"/>
      <c r="W549" s="221"/>
      <c r="X549" s="220"/>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row>
    <row r="550" spans="1:46" ht="30" customHeight="1" x14ac:dyDescent="0.2">
      <c r="A550" s="72"/>
      <c r="B550" s="72"/>
      <c r="C550" s="72"/>
      <c r="D550" s="220"/>
      <c r="E550" s="220"/>
      <c r="F550" s="221"/>
      <c r="G550" s="221"/>
      <c r="H550" s="220"/>
      <c r="I550" s="220"/>
      <c r="J550" s="221"/>
      <c r="K550" s="221"/>
      <c r="L550" s="221"/>
      <c r="M550" s="220"/>
      <c r="N550" s="220"/>
      <c r="O550" s="220"/>
      <c r="P550" s="220"/>
      <c r="Q550" s="222"/>
      <c r="R550" s="222"/>
      <c r="S550" s="222"/>
      <c r="T550" s="221"/>
      <c r="U550" s="221"/>
      <c r="V550" s="221"/>
      <c r="W550" s="221"/>
      <c r="X550" s="220"/>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row>
    <row r="551" spans="1:46" ht="30" customHeight="1" x14ac:dyDescent="0.2">
      <c r="A551" s="72"/>
      <c r="B551" s="72"/>
      <c r="C551" s="72"/>
      <c r="D551" s="220"/>
      <c r="E551" s="220"/>
      <c r="F551" s="221"/>
      <c r="G551" s="221"/>
      <c r="H551" s="220"/>
      <c r="I551" s="220"/>
      <c r="J551" s="221"/>
      <c r="K551" s="221"/>
      <c r="L551" s="221"/>
      <c r="M551" s="220"/>
      <c r="N551" s="220"/>
      <c r="O551" s="220"/>
      <c r="P551" s="220"/>
      <c r="Q551" s="222"/>
      <c r="R551" s="222"/>
      <c r="S551" s="222"/>
      <c r="T551" s="221"/>
      <c r="U551" s="221"/>
      <c r="V551" s="221"/>
      <c r="W551" s="221"/>
      <c r="X551" s="220"/>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row>
    <row r="552" spans="1:46" ht="30" customHeight="1" x14ac:dyDescent="0.2">
      <c r="A552" s="72"/>
      <c r="B552" s="72"/>
      <c r="C552" s="72"/>
      <c r="D552" s="220"/>
      <c r="E552" s="220"/>
      <c r="F552" s="221"/>
      <c r="G552" s="221"/>
      <c r="H552" s="220"/>
      <c r="I552" s="220"/>
      <c r="J552" s="221"/>
      <c r="K552" s="221"/>
      <c r="L552" s="221"/>
      <c r="M552" s="220"/>
      <c r="N552" s="220"/>
      <c r="O552" s="220"/>
      <c r="P552" s="220"/>
      <c r="Q552" s="222"/>
      <c r="R552" s="222"/>
      <c r="S552" s="222"/>
      <c r="T552" s="221"/>
      <c r="U552" s="221"/>
      <c r="V552" s="221"/>
      <c r="W552" s="221"/>
      <c r="X552" s="220"/>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row>
    <row r="553" spans="1:46" ht="30" customHeight="1" x14ac:dyDescent="0.2">
      <c r="A553" s="72"/>
      <c r="B553" s="72"/>
      <c r="C553" s="72"/>
      <c r="D553" s="220"/>
      <c r="E553" s="220"/>
      <c r="F553" s="221"/>
      <c r="G553" s="221"/>
      <c r="H553" s="220"/>
      <c r="I553" s="220"/>
      <c r="J553" s="221"/>
      <c r="K553" s="221"/>
      <c r="L553" s="221"/>
      <c r="M553" s="220"/>
      <c r="N553" s="220"/>
      <c r="O553" s="220"/>
      <c r="P553" s="220"/>
      <c r="Q553" s="222"/>
      <c r="R553" s="222"/>
      <c r="S553" s="222"/>
      <c r="T553" s="221"/>
      <c r="U553" s="221"/>
      <c r="V553" s="221"/>
      <c r="W553" s="221"/>
      <c r="X553" s="220"/>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row>
    <row r="554" spans="1:46" ht="30" customHeight="1" x14ac:dyDescent="0.2">
      <c r="A554" s="72"/>
      <c r="B554" s="72"/>
      <c r="C554" s="72"/>
      <c r="D554" s="220"/>
      <c r="E554" s="220"/>
      <c r="F554" s="221"/>
      <c r="G554" s="221"/>
      <c r="H554" s="220"/>
      <c r="I554" s="220"/>
      <c r="J554" s="221"/>
      <c r="K554" s="221"/>
      <c r="L554" s="221"/>
      <c r="M554" s="220"/>
      <c r="N554" s="220"/>
      <c r="O554" s="220"/>
      <c r="P554" s="220"/>
      <c r="Q554" s="222"/>
      <c r="R554" s="222"/>
      <c r="S554" s="222"/>
      <c r="T554" s="221"/>
      <c r="U554" s="221"/>
      <c r="V554" s="221"/>
      <c r="W554" s="221"/>
      <c r="X554" s="220"/>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row>
    <row r="555" spans="1:46" ht="30" customHeight="1" x14ac:dyDescent="0.2">
      <c r="A555" s="72"/>
      <c r="B555" s="72"/>
      <c r="C555" s="72"/>
      <c r="D555" s="220"/>
      <c r="E555" s="220"/>
      <c r="F555" s="221"/>
      <c r="G555" s="221"/>
      <c r="H555" s="220"/>
      <c r="I555" s="220"/>
      <c r="J555" s="221"/>
      <c r="K555" s="221"/>
      <c r="L555" s="221"/>
      <c r="M555" s="220"/>
      <c r="N555" s="220"/>
      <c r="O555" s="220"/>
      <c r="P555" s="220"/>
      <c r="Q555" s="222"/>
      <c r="R555" s="222"/>
      <c r="S555" s="222"/>
      <c r="T555" s="221"/>
      <c r="U555" s="221"/>
      <c r="V555" s="221"/>
      <c r="W555" s="221"/>
      <c r="X555" s="220"/>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row>
    <row r="556" spans="1:46" ht="30" customHeight="1" x14ac:dyDescent="0.2">
      <c r="A556" s="72"/>
      <c r="B556" s="72"/>
      <c r="C556" s="72"/>
      <c r="D556" s="220"/>
      <c r="E556" s="220"/>
      <c r="F556" s="221"/>
      <c r="G556" s="221"/>
      <c r="H556" s="220"/>
      <c r="I556" s="220"/>
      <c r="J556" s="221"/>
      <c r="K556" s="221"/>
      <c r="L556" s="221"/>
      <c r="M556" s="220"/>
      <c r="N556" s="220"/>
      <c r="O556" s="220"/>
      <c r="P556" s="220"/>
      <c r="Q556" s="222"/>
      <c r="R556" s="222"/>
      <c r="S556" s="222"/>
      <c r="T556" s="221"/>
      <c r="U556" s="221"/>
      <c r="V556" s="221"/>
      <c r="W556" s="221"/>
      <c r="X556" s="220"/>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row>
    <row r="557" spans="1:46" ht="30" customHeight="1" x14ac:dyDescent="0.2">
      <c r="A557" s="72"/>
      <c r="B557" s="72"/>
      <c r="C557" s="72"/>
      <c r="D557" s="220"/>
      <c r="E557" s="220"/>
      <c r="F557" s="221"/>
      <c r="G557" s="221"/>
      <c r="H557" s="220"/>
      <c r="I557" s="220"/>
      <c r="J557" s="221"/>
      <c r="K557" s="221"/>
      <c r="L557" s="221"/>
      <c r="M557" s="220"/>
      <c r="N557" s="220"/>
      <c r="O557" s="220"/>
      <c r="P557" s="220"/>
      <c r="Q557" s="222"/>
      <c r="R557" s="222"/>
      <c r="S557" s="222"/>
      <c r="T557" s="221"/>
      <c r="U557" s="221"/>
      <c r="V557" s="221"/>
      <c r="W557" s="221"/>
      <c r="X557" s="220"/>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row>
    <row r="558" spans="1:46" ht="30" customHeight="1" x14ac:dyDescent="0.2">
      <c r="A558" s="72"/>
      <c r="B558" s="72"/>
      <c r="C558" s="72"/>
      <c r="D558" s="220"/>
      <c r="E558" s="220"/>
      <c r="F558" s="221"/>
      <c r="G558" s="221"/>
      <c r="H558" s="220"/>
      <c r="I558" s="220"/>
      <c r="J558" s="221"/>
      <c r="K558" s="221"/>
      <c r="L558" s="221"/>
      <c r="M558" s="220"/>
      <c r="N558" s="220"/>
      <c r="O558" s="220"/>
      <c r="P558" s="220"/>
      <c r="Q558" s="222"/>
      <c r="R558" s="222"/>
      <c r="S558" s="222"/>
      <c r="T558" s="221"/>
      <c r="U558" s="221"/>
      <c r="V558" s="221"/>
      <c r="W558" s="221"/>
      <c r="X558" s="220"/>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row>
    <row r="559" spans="1:46" ht="30" customHeight="1" x14ac:dyDescent="0.2">
      <c r="A559" s="72"/>
      <c r="B559" s="72"/>
      <c r="C559" s="72"/>
      <c r="D559" s="220"/>
      <c r="E559" s="220"/>
      <c r="F559" s="221"/>
      <c r="G559" s="221"/>
      <c r="H559" s="220"/>
      <c r="I559" s="220"/>
      <c r="J559" s="221"/>
      <c r="K559" s="221"/>
      <c r="L559" s="221"/>
      <c r="M559" s="220"/>
      <c r="N559" s="220"/>
      <c r="O559" s="220"/>
      <c r="P559" s="220"/>
      <c r="Q559" s="222"/>
      <c r="R559" s="222"/>
      <c r="S559" s="222"/>
      <c r="T559" s="221"/>
      <c r="U559" s="221"/>
      <c r="V559" s="221"/>
      <c r="W559" s="221"/>
      <c r="X559" s="220"/>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row>
    <row r="560" spans="1:46" ht="30" customHeight="1" x14ac:dyDescent="0.2">
      <c r="A560" s="72"/>
      <c r="B560" s="72"/>
      <c r="C560" s="72"/>
      <c r="D560" s="220"/>
      <c r="E560" s="220"/>
      <c r="F560" s="221"/>
      <c r="G560" s="221"/>
      <c r="H560" s="220"/>
      <c r="I560" s="220"/>
      <c r="J560" s="221"/>
      <c r="K560" s="221"/>
      <c r="L560" s="221"/>
      <c r="M560" s="220"/>
      <c r="N560" s="220"/>
      <c r="O560" s="220"/>
      <c r="P560" s="220"/>
      <c r="Q560" s="222"/>
      <c r="R560" s="222"/>
      <c r="S560" s="222"/>
      <c r="T560" s="221"/>
      <c r="U560" s="221"/>
      <c r="V560" s="221"/>
      <c r="W560" s="221"/>
      <c r="X560" s="220"/>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row>
    <row r="561" spans="1:46" ht="30" customHeight="1" x14ac:dyDescent="0.2">
      <c r="A561" s="72"/>
      <c r="B561" s="72"/>
      <c r="C561" s="72"/>
      <c r="D561" s="220"/>
      <c r="E561" s="220"/>
      <c r="F561" s="221"/>
      <c r="G561" s="221"/>
      <c r="H561" s="220"/>
      <c r="I561" s="220"/>
      <c r="J561" s="221"/>
      <c r="K561" s="221"/>
      <c r="L561" s="221"/>
      <c r="M561" s="220"/>
      <c r="N561" s="220"/>
      <c r="O561" s="220"/>
      <c r="P561" s="220"/>
      <c r="Q561" s="222"/>
      <c r="R561" s="222"/>
      <c r="S561" s="222"/>
      <c r="T561" s="221"/>
      <c r="U561" s="221"/>
      <c r="V561" s="221"/>
      <c r="W561" s="221"/>
      <c r="X561" s="220"/>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row>
    <row r="562" spans="1:46" ht="30" customHeight="1" x14ac:dyDescent="0.2">
      <c r="A562" s="72"/>
      <c r="B562" s="72"/>
      <c r="C562" s="72"/>
      <c r="D562" s="220"/>
      <c r="E562" s="220"/>
      <c r="F562" s="221"/>
      <c r="G562" s="221"/>
      <c r="H562" s="220"/>
      <c r="I562" s="220"/>
      <c r="J562" s="221"/>
      <c r="K562" s="221"/>
      <c r="L562" s="221"/>
      <c r="M562" s="220"/>
      <c r="N562" s="220"/>
      <c r="O562" s="220"/>
      <c r="P562" s="220"/>
      <c r="Q562" s="222"/>
      <c r="R562" s="222"/>
      <c r="S562" s="222"/>
      <c r="T562" s="221"/>
      <c r="U562" s="221"/>
      <c r="V562" s="221"/>
      <c r="W562" s="221"/>
      <c r="X562" s="220"/>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row>
    <row r="563" spans="1:46" ht="30" customHeight="1" x14ac:dyDescent="0.2">
      <c r="A563" s="72"/>
      <c r="B563" s="72"/>
      <c r="C563" s="72"/>
      <c r="D563" s="220"/>
      <c r="E563" s="220"/>
      <c r="F563" s="221"/>
      <c r="G563" s="221"/>
      <c r="H563" s="220"/>
      <c r="I563" s="220"/>
      <c r="J563" s="221"/>
      <c r="K563" s="221"/>
      <c r="L563" s="221"/>
      <c r="M563" s="220"/>
      <c r="N563" s="220"/>
      <c r="O563" s="220"/>
      <c r="P563" s="220"/>
      <c r="Q563" s="222"/>
      <c r="R563" s="222"/>
      <c r="S563" s="222"/>
      <c r="T563" s="221"/>
      <c r="U563" s="221"/>
      <c r="V563" s="221"/>
      <c r="W563" s="221"/>
      <c r="X563" s="220"/>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row>
    <row r="564" spans="1:46" ht="30" customHeight="1" x14ac:dyDescent="0.2">
      <c r="A564" s="72"/>
      <c r="B564" s="72"/>
      <c r="C564" s="72"/>
      <c r="D564" s="220"/>
      <c r="E564" s="220"/>
      <c r="F564" s="221"/>
      <c r="G564" s="221"/>
      <c r="H564" s="220"/>
      <c r="I564" s="220"/>
      <c r="J564" s="221"/>
      <c r="K564" s="221"/>
      <c r="L564" s="221"/>
      <c r="M564" s="220"/>
      <c r="N564" s="220"/>
      <c r="O564" s="220"/>
      <c r="P564" s="220"/>
      <c r="Q564" s="222"/>
      <c r="R564" s="222"/>
      <c r="S564" s="222"/>
      <c r="T564" s="221"/>
      <c r="U564" s="221"/>
      <c r="V564" s="221"/>
      <c r="W564" s="221"/>
      <c r="X564" s="220"/>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row>
    <row r="565" spans="1:46" ht="30" customHeight="1" x14ac:dyDescent="0.2">
      <c r="A565" s="72"/>
      <c r="B565" s="72"/>
      <c r="C565" s="72"/>
      <c r="D565" s="220"/>
      <c r="E565" s="220"/>
      <c r="F565" s="221"/>
      <c r="G565" s="221"/>
      <c r="H565" s="220"/>
      <c r="I565" s="220"/>
      <c r="J565" s="221"/>
      <c r="K565" s="221"/>
      <c r="L565" s="221"/>
      <c r="M565" s="220"/>
      <c r="N565" s="220"/>
      <c r="O565" s="220"/>
      <c r="P565" s="220"/>
      <c r="Q565" s="222"/>
      <c r="R565" s="222"/>
      <c r="S565" s="222"/>
      <c r="T565" s="221"/>
      <c r="U565" s="221"/>
      <c r="V565" s="221"/>
      <c r="W565" s="221"/>
      <c r="X565" s="220"/>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row>
    <row r="566" spans="1:46" ht="30" customHeight="1" x14ac:dyDescent="0.2">
      <c r="A566" s="72"/>
      <c r="B566" s="72"/>
      <c r="C566" s="72"/>
      <c r="D566" s="220"/>
      <c r="E566" s="220"/>
      <c r="F566" s="221"/>
      <c r="G566" s="221"/>
      <c r="H566" s="220"/>
      <c r="I566" s="220"/>
      <c r="J566" s="221"/>
      <c r="K566" s="221"/>
      <c r="L566" s="221"/>
      <c r="M566" s="220"/>
      <c r="N566" s="220"/>
      <c r="O566" s="220"/>
      <c r="P566" s="220"/>
      <c r="Q566" s="222"/>
      <c r="R566" s="222"/>
      <c r="S566" s="222"/>
      <c r="T566" s="221"/>
      <c r="U566" s="221"/>
      <c r="V566" s="221"/>
      <c r="W566" s="221"/>
      <c r="X566" s="220"/>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row>
    <row r="567" spans="1:46" ht="30" customHeight="1" x14ac:dyDescent="0.2">
      <c r="A567" s="72"/>
      <c r="B567" s="72"/>
      <c r="C567" s="72"/>
      <c r="D567" s="220"/>
      <c r="E567" s="220"/>
      <c r="F567" s="221"/>
      <c r="G567" s="221"/>
      <c r="H567" s="220"/>
      <c r="I567" s="220"/>
      <c r="J567" s="221"/>
      <c r="K567" s="221"/>
      <c r="L567" s="221"/>
      <c r="M567" s="220"/>
      <c r="N567" s="220"/>
      <c r="O567" s="220"/>
      <c r="P567" s="220"/>
      <c r="Q567" s="222"/>
      <c r="R567" s="222"/>
      <c r="S567" s="222"/>
      <c r="T567" s="221"/>
      <c r="U567" s="221"/>
      <c r="V567" s="221"/>
      <c r="W567" s="221"/>
      <c r="X567" s="220"/>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row>
    <row r="568" spans="1:46" ht="30" customHeight="1" x14ac:dyDescent="0.2">
      <c r="A568" s="72"/>
      <c r="B568" s="72"/>
      <c r="C568" s="72"/>
      <c r="D568" s="220"/>
      <c r="E568" s="220"/>
      <c r="F568" s="221"/>
      <c r="G568" s="221"/>
      <c r="H568" s="220"/>
      <c r="I568" s="220"/>
      <c r="J568" s="221"/>
      <c r="K568" s="221"/>
      <c r="L568" s="221"/>
      <c r="M568" s="220"/>
      <c r="N568" s="220"/>
      <c r="O568" s="220"/>
      <c r="P568" s="220"/>
      <c r="Q568" s="222"/>
      <c r="R568" s="222"/>
      <c r="S568" s="222"/>
      <c r="T568" s="221"/>
      <c r="U568" s="221"/>
      <c r="V568" s="221"/>
      <c r="W568" s="221"/>
      <c r="X568" s="220"/>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row>
    <row r="569" spans="1:46" ht="30" customHeight="1" x14ac:dyDescent="0.2">
      <c r="A569" s="72"/>
      <c r="B569" s="72"/>
      <c r="C569" s="72"/>
      <c r="D569" s="220"/>
      <c r="E569" s="220"/>
      <c r="F569" s="221"/>
      <c r="G569" s="221"/>
      <c r="H569" s="220"/>
      <c r="I569" s="220"/>
      <c r="J569" s="221"/>
      <c r="K569" s="221"/>
      <c r="L569" s="221"/>
      <c r="M569" s="220"/>
      <c r="N569" s="220"/>
      <c r="O569" s="220"/>
      <c r="P569" s="220"/>
      <c r="Q569" s="222"/>
      <c r="R569" s="222"/>
      <c r="S569" s="222"/>
      <c r="T569" s="221"/>
      <c r="U569" s="221"/>
      <c r="V569" s="221"/>
      <c r="W569" s="221"/>
      <c r="X569" s="220"/>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row>
    <row r="570" spans="1:46" ht="30" customHeight="1" x14ac:dyDescent="0.2">
      <c r="A570" s="72"/>
      <c r="B570" s="72"/>
      <c r="C570" s="72"/>
      <c r="D570" s="220"/>
      <c r="E570" s="220"/>
      <c r="F570" s="221"/>
      <c r="G570" s="221"/>
      <c r="H570" s="220"/>
      <c r="I570" s="220"/>
      <c r="J570" s="221"/>
      <c r="K570" s="221"/>
      <c r="L570" s="221"/>
      <c r="M570" s="220"/>
      <c r="N570" s="220"/>
      <c r="O570" s="220"/>
      <c r="P570" s="220"/>
      <c r="Q570" s="222"/>
      <c r="R570" s="222"/>
      <c r="S570" s="222"/>
      <c r="T570" s="221"/>
      <c r="U570" s="221"/>
      <c r="V570" s="221"/>
      <c r="W570" s="221"/>
      <c r="X570" s="220"/>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row>
    <row r="571" spans="1:46" ht="30" customHeight="1" x14ac:dyDescent="0.2">
      <c r="A571" s="72"/>
      <c r="B571" s="72"/>
      <c r="C571" s="72"/>
      <c r="D571" s="220"/>
      <c r="E571" s="220"/>
      <c r="F571" s="221"/>
      <c r="G571" s="221"/>
      <c r="H571" s="220"/>
      <c r="I571" s="220"/>
      <c r="J571" s="221"/>
      <c r="K571" s="221"/>
      <c r="L571" s="221"/>
      <c r="M571" s="220"/>
      <c r="N571" s="220"/>
      <c r="O571" s="220"/>
      <c r="P571" s="220"/>
      <c r="Q571" s="222"/>
      <c r="R571" s="222"/>
      <c r="S571" s="222"/>
      <c r="T571" s="221"/>
      <c r="U571" s="221"/>
      <c r="V571" s="221"/>
      <c r="W571" s="221"/>
      <c r="X571" s="220"/>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row>
    <row r="572" spans="1:46" ht="30" customHeight="1" x14ac:dyDescent="0.2">
      <c r="A572" s="72"/>
      <c r="B572" s="72"/>
      <c r="C572" s="72"/>
      <c r="D572" s="220"/>
      <c r="E572" s="220"/>
      <c r="F572" s="221"/>
      <c r="G572" s="221"/>
      <c r="H572" s="220"/>
      <c r="I572" s="220"/>
      <c r="J572" s="221"/>
      <c r="K572" s="221"/>
      <c r="L572" s="221"/>
      <c r="M572" s="220"/>
      <c r="N572" s="220"/>
      <c r="O572" s="220"/>
      <c r="P572" s="220"/>
      <c r="Q572" s="222"/>
      <c r="R572" s="222"/>
      <c r="S572" s="222"/>
      <c r="T572" s="221"/>
      <c r="U572" s="221"/>
      <c r="V572" s="221"/>
      <c r="W572" s="221"/>
      <c r="X572" s="220"/>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row>
    <row r="573" spans="1:46" ht="30" customHeight="1" x14ac:dyDescent="0.2">
      <c r="A573" s="72"/>
      <c r="B573" s="72"/>
      <c r="C573" s="72"/>
      <c r="D573" s="220"/>
      <c r="E573" s="220"/>
      <c r="F573" s="221"/>
      <c r="G573" s="221"/>
      <c r="H573" s="220"/>
      <c r="I573" s="220"/>
      <c r="J573" s="221"/>
      <c r="K573" s="221"/>
      <c r="L573" s="221"/>
      <c r="M573" s="220"/>
      <c r="N573" s="220"/>
      <c r="O573" s="220"/>
      <c r="P573" s="220"/>
      <c r="Q573" s="222"/>
      <c r="R573" s="222"/>
      <c r="S573" s="222"/>
      <c r="T573" s="221"/>
      <c r="U573" s="221"/>
      <c r="V573" s="221"/>
      <c r="W573" s="221"/>
      <c r="X573" s="220"/>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row>
    <row r="574" spans="1:46" ht="30" customHeight="1" x14ac:dyDescent="0.2">
      <c r="A574" s="72"/>
      <c r="B574" s="72"/>
      <c r="C574" s="72"/>
      <c r="D574" s="220"/>
      <c r="E574" s="220"/>
      <c r="F574" s="221"/>
      <c r="G574" s="221"/>
      <c r="H574" s="220"/>
      <c r="I574" s="220"/>
      <c r="J574" s="221"/>
      <c r="K574" s="221"/>
      <c r="L574" s="221"/>
      <c r="M574" s="220"/>
      <c r="N574" s="220"/>
      <c r="O574" s="220"/>
      <c r="P574" s="220"/>
      <c r="Q574" s="222"/>
      <c r="R574" s="222"/>
      <c r="S574" s="222"/>
      <c r="T574" s="221"/>
      <c r="U574" s="221"/>
      <c r="V574" s="221"/>
      <c r="W574" s="221"/>
      <c r="X574" s="220"/>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row>
    <row r="575" spans="1:46" ht="30" customHeight="1" x14ac:dyDescent="0.2">
      <c r="A575" s="72"/>
      <c r="B575" s="72"/>
      <c r="C575" s="72"/>
      <c r="D575" s="220"/>
      <c r="E575" s="220"/>
      <c r="F575" s="221"/>
      <c r="G575" s="221"/>
      <c r="H575" s="220"/>
      <c r="I575" s="220"/>
      <c r="J575" s="221"/>
      <c r="K575" s="221"/>
      <c r="L575" s="221"/>
      <c r="M575" s="220"/>
      <c r="N575" s="220"/>
      <c r="O575" s="220"/>
      <c r="P575" s="220"/>
      <c r="Q575" s="222"/>
      <c r="R575" s="222"/>
      <c r="S575" s="222"/>
      <c r="T575" s="221"/>
      <c r="U575" s="221"/>
      <c r="V575" s="221"/>
      <c r="W575" s="221"/>
      <c r="X575" s="220"/>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row>
    <row r="576" spans="1:46" ht="30" customHeight="1" x14ac:dyDescent="0.2">
      <c r="A576" s="72"/>
      <c r="B576" s="72"/>
      <c r="C576" s="72"/>
      <c r="D576" s="220"/>
      <c r="E576" s="220"/>
      <c r="F576" s="221"/>
      <c r="G576" s="221"/>
      <c r="H576" s="220"/>
      <c r="I576" s="220"/>
      <c r="J576" s="221"/>
      <c r="K576" s="221"/>
      <c r="L576" s="221"/>
      <c r="M576" s="220"/>
      <c r="N576" s="220"/>
      <c r="O576" s="220"/>
      <c r="P576" s="220"/>
      <c r="Q576" s="222"/>
      <c r="R576" s="222"/>
      <c r="S576" s="222"/>
      <c r="T576" s="221"/>
      <c r="U576" s="221"/>
      <c r="V576" s="221"/>
      <c r="W576" s="221"/>
      <c r="X576" s="220"/>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row>
    <row r="577" spans="1:46" ht="30" customHeight="1" x14ac:dyDescent="0.2">
      <c r="A577" s="72"/>
      <c r="B577" s="72"/>
      <c r="C577" s="72"/>
      <c r="D577" s="220"/>
      <c r="E577" s="220"/>
      <c r="F577" s="221"/>
      <c r="G577" s="221"/>
      <c r="H577" s="220"/>
      <c r="I577" s="220"/>
      <c r="J577" s="221"/>
      <c r="K577" s="221"/>
      <c r="L577" s="221"/>
      <c r="M577" s="220"/>
      <c r="N577" s="220"/>
      <c r="O577" s="220"/>
      <c r="P577" s="220"/>
      <c r="Q577" s="222"/>
      <c r="R577" s="222"/>
      <c r="S577" s="222"/>
      <c r="T577" s="221"/>
      <c r="U577" s="221"/>
      <c r="V577" s="221"/>
      <c r="W577" s="221"/>
      <c r="X577" s="220"/>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row>
    <row r="578" spans="1:46" ht="30" customHeight="1" x14ac:dyDescent="0.2">
      <c r="A578" s="72"/>
      <c r="B578" s="72"/>
      <c r="C578" s="72"/>
      <c r="D578" s="220"/>
      <c r="E578" s="220"/>
      <c r="F578" s="221"/>
      <c r="G578" s="221"/>
      <c r="H578" s="220"/>
      <c r="I578" s="220"/>
      <c r="J578" s="221"/>
      <c r="K578" s="221"/>
      <c r="L578" s="221"/>
      <c r="M578" s="220"/>
      <c r="N578" s="220"/>
      <c r="O578" s="220"/>
      <c r="P578" s="220"/>
      <c r="Q578" s="222"/>
      <c r="R578" s="222"/>
      <c r="S578" s="222"/>
      <c r="T578" s="221"/>
      <c r="U578" s="221"/>
      <c r="V578" s="221"/>
      <c r="W578" s="221"/>
      <c r="X578" s="220"/>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row>
    <row r="579" spans="1:46" ht="30" customHeight="1" x14ac:dyDescent="0.2">
      <c r="A579" s="72"/>
      <c r="B579" s="72"/>
      <c r="C579" s="72"/>
      <c r="D579" s="220"/>
      <c r="E579" s="220"/>
      <c r="F579" s="221"/>
      <c r="G579" s="221"/>
      <c r="H579" s="220"/>
      <c r="I579" s="220"/>
      <c r="J579" s="221"/>
      <c r="K579" s="221"/>
      <c r="L579" s="221"/>
      <c r="M579" s="220"/>
      <c r="N579" s="220"/>
      <c r="O579" s="220"/>
      <c r="P579" s="220"/>
      <c r="Q579" s="222"/>
      <c r="R579" s="222"/>
      <c r="S579" s="222"/>
      <c r="T579" s="221"/>
      <c r="U579" s="221"/>
      <c r="V579" s="221"/>
      <c r="W579" s="221"/>
      <c r="X579" s="220"/>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row>
    <row r="580" spans="1:46" ht="30" customHeight="1" x14ac:dyDescent="0.2">
      <c r="A580" s="72"/>
      <c r="B580" s="72"/>
      <c r="C580" s="72"/>
      <c r="D580" s="220"/>
      <c r="E580" s="220"/>
      <c r="F580" s="221"/>
      <c r="G580" s="221"/>
      <c r="H580" s="220"/>
      <c r="I580" s="220"/>
      <c r="J580" s="221"/>
      <c r="K580" s="221"/>
      <c r="L580" s="221"/>
      <c r="M580" s="220"/>
      <c r="N580" s="220"/>
      <c r="O580" s="220"/>
      <c r="P580" s="220"/>
      <c r="Q580" s="222"/>
      <c r="R580" s="222"/>
      <c r="S580" s="222"/>
      <c r="T580" s="221"/>
      <c r="U580" s="221"/>
      <c r="V580" s="221"/>
      <c r="W580" s="221"/>
      <c r="X580" s="220"/>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row>
    <row r="581" spans="1:46" ht="30" customHeight="1" x14ac:dyDescent="0.2">
      <c r="A581" s="72"/>
      <c r="B581" s="72"/>
      <c r="C581" s="72"/>
      <c r="D581" s="220"/>
      <c r="E581" s="220"/>
      <c r="F581" s="221"/>
      <c r="G581" s="221"/>
      <c r="H581" s="220"/>
      <c r="I581" s="220"/>
      <c r="J581" s="221"/>
      <c r="K581" s="221"/>
      <c r="L581" s="221"/>
      <c r="M581" s="220"/>
      <c r="N581" s="220"/>
      <c r="O581" s="220"/>
      <c r="P581" s="220"/>
      <c r="Q581" s="222"/>
      <c r="R581" s="222"/>
      <c r="S581" s="222"/>
      <c r="T581" s="221"/>
      <c r="U581" s="221"/>
      <c r="V581" s="221"/>
      <c r="W581" s="221"/>
      <c r="X581" s="220"/>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row>
    <row r="582" spans="1:46" ht="30" customHeight="1" x14ac:dyDescent="0.2">
      <c r="A582" s="72"/>
      <c r="B582" s="72"/>
      <c r="C582" s="72"/>
      <c r="D582" s="220"/>
      <c r="E582" s="220"/>
      <c r="F582" s="221"/>
      <c r="G582" s="221"/>
      <c r="H582" s="220"/>
      <c r="I582" s="220"/>
      <c r="J582" s="221"/>
      <c r="K582" s="221"/>
      <c r="L582" s="221"/>
      <c r="M582" s="220"/>
      <c r="N582" s="220"/>
      <c r="O582" s="220"/>
      <c r="P582" s="220"/>
      <c r="Q582" s="222"/>
      <c r="R582" s="222"/>
      <c r="S582" s="222"/>
      <c r="T582" s="221"/>
      <c r="U582" s="221"/>
      <c r="V582" s="221"/>
      <c r="W582" s="221"/>
      <c r="X582" s="220"/>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row>
    <row r="583" spans="1:46" ht="30" customHeight="1" x14ac:dyDescent="0.2">
      <c r="A583" s="72"/>
      <c r="B583" s="72"/>
      <c r="C583" s="72"/>
      <c r="D583" s="220"/>
      <c r="E583" s="220"/>
      <c r="F583" s="221"/>
      <c r="G583" s="221"/>
      <c r="H583" s="220"/>
      <c r="I583" s="220"/>
      <c r="J583" s="221"/>
      <c r="K583" s="221"/>
      <c r="L583" s="221"/>
      <c r="M583" s="220"/>
      <c r="N583" s="220"/>
      <c r="O583" s="220"/>
      <c r="P583" s="220"/>
      <c r="Q583" s="222"/>
      <c r="R583" s="222"/>
      <c r="S583" s="222"/>
      <c r="T583" s="221"/>
      <c r="U583" s="221"/>
      <c r="V583" s="221"/>
      <c r="W583" s="221"/>
      <c r="X583" s="220"/>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row>
    <row r="584" spans="1:46" ht="30" customHeight="1" x14ac:dyDescent="0.2">
      <c r="A584" s="72"/>
      <c r="B584" s="72"/>
      <c r="C584" s="72"/>
      <c r="D584" s="220"/>
      <c r="E584" s="220"/>
      <c r="F584" s="221"/>
      <c r="G584" s="221"/>
      <c r="H584" s="220"/>
      <c r="I584" s="220"/>
      <c r="J584" s="221"/>
      <c r="K584" s="221"/>
      <c r="L584" s="221"/>
      <c r="M584" s="220"/>
      <c r="N584" s="220"/>
      <c r="O584" s="220"/>
      <c r="P584" s="220"/>
      <c r="Q584" s="222"/>
      <c r="R584" s="222"/>
      <c r="S584" s="222"/>
      <c r="T584" s="221"/>
      <c r="U584" s="221"/>
      <c r="V584" s="221"/>
      <c r="W584" s="221"/>
      <c r="X584" s="220"/>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row>
    <row r="585" spans="1:46" ht="30" customHeight="1" x14ac:dyDescent="0.2">
      <c r="A585" s="72"/>
      <c r="B585" s="72"/>
      <c r="C585" s="72"/>
      <c r="D585" s="220"/>
      <c r="E585" s="220"/>
      <c r="F585" s="221"/>
      <c r="G585" s="221"/>
      <c r="H585" s="220"/>
      <c r="I585" s="220"/>
      <c r="J585" s="221"/>
      <c r="K585" s="221"/>
      <c r="L585" s="221"/>
      <c r="M585" s="220"/>
      <c r="N585" s="220"/>
      <c r="O585" s="220"/>
      <c r="P585" s="220"/>
      <c r="Q585" s="222"/>
      <c r="R585" s="222"/>
      <c r="S585" s="222"/>
      <c r="T585" s="221"/>
      <c r="U585" s="221"/>
      <c r="V585" s="221"/>
      <c r="W585" s="221"/>
      <c r="X585" s="220"/>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row>
    <row r="586" spans="1:46" ht="30" customHeight="1" x14ac:dyDescent="0.2">
      <c r="A586" s="72"/>
      <c r="B586" s="72"/>
      <c r="C586" s="72"/>
      <c r="D586" s="220"/>
      <c r="E586" s="220"/>
      <c r="F586" s="221"/>
      <c r="G586" s="221"/>
      <c r="H586" s="220"/>
      <c r="I586" s="220"/>
      <c r="J586" s="221"/>
      <c r="K586" s="221"/>
      <c r="L586" s="221"/>
      <c r="M586" s="220"/>
      <c r="N586" s="220"/>
      <c r="O586" s="220"/>
      <c r="P586" s="220"/>
      <c r="Q586" s="222"/>
      <c r="R586" s="222"/>
      <c r="S586" s="222"/>
      <c r="T586" s="221"/>
      <c r="U586" s="221"/>
      <c r="V586" s="221"/>
      <c r="W586" s="221"/>
      <c r="X586" s="220"/>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row>
    <row r="587" spans="1:46" ht="30" customHeight="1" x14ac:dyDescent="0.2">
      <c r="A587" s="72"/>
      <c r="B587" s="72"/>
      <c r="C587" s="72"/>
      <c r="D587" s="220"/>
      <c r="E587" s="220"/>
      <c r="F587" s="221"/>
      <c r="G587" s="221"/>
      <c r="H587" s="220"/>
      <c r="I587" s="220"/>
      <c r="J587" s="221"/>
      <c r="K587" s="221"/>
      <c r="L587" s="221"/>
      <c r="M587" s="220"/>
      <c r="N587" s="220"/>
      <c r="O587" s="220"/>
      <c r="P587" s="220"/>
      <c r="Q587" s="222"/>
      <c r="R587" s="222"/>
      <c r="S587" s="222"/>
      <c r="T587" s="221"/>
      <c r="U587" s="221"/>
      <c r="V587" s="221"/>
      <c r="W587" s="221"/>
      <c r="X587" s="220"/>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row>
    <row r="588" spans="1:46" ht="30" customHeight="1" x14ac:dyDescent="0.2">
      <c r="A588" s="72"/>
      <c r="B588" s="72"/>
      <c r="C588" s="72"/>
      <c r="D588" s="220"/>
      <c r="E588" s="220"/>
      <c r="F588" s="221"/>
      <c r="G588" s="221"/>
      <c r="H588" s="220"/>
      <c r="I588" s="220"/>
      <c r="J588" s="221"/>
      <c r="K588" s="221"/>
      <c r="L588" s="221"/>
      <c r="M588" s="220"/>
      <c r="N588" s="220"/>
      <c r="O588" s="220"/>
      <c r="P588" s="220"/>
      <c r="Q588" s="222"/>
      <c r="R588" s="222"/>
      <c r="S588" s="222"/>
      <c r="T588" s="221"/>
      <c r="U588" s="221"/>
      <c r="V588" s="221"/>
      <c r="W588" s="221"/>
      <c r="X588" s="220"/>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row>
    <row r="589" spans="1:46" ht="30" customHeight="1" x14ac:dyDescent="0.2">
      <c r="A589" s="72"/>
      <c r="B589" s="72"/>
      <c r="C589" s="72"/>
      <c r="D589" s="220"/>
      <c r="E589" s="220"/>
      <c r="F589" s="221"/>
      <c r="G589" s="221"/>
      <c r="H589" s="220"/>
      <c r="I589" s="220"/>
      <c r="J589" s="221"/>
      <c r="K589" s="221"/>
      <c r="L589" s="221"/>
      <c r="M589" s="220"/>
      <c r="N589" s="220"/>
      <c r="O589" s="220"/>
      <c r="P589" s="220"/>
      <c r="Q589" s="222"/>
      <c r="R589" s="222"/>
      <c r="S589" s="222"/>
      <c r="T589" s="221"/>
      <c r="U589" s="221"/>
      <c r="V589" s="221"/>
      <c r="W589" s="221"/>
      <c r="X589" s="220"/>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row>
    <row r="590" spans="1:46" ht="30" customHeight="1" x14ac:dyDescent="0.2">
      <c r="A590" s="72"/>
      <c r="B590" s="72"/>
      <c r="C590" s="72"/>
      <c r="D590" s="220"/>
      <c r="E590" s="220"/>
      <c r="F590" s="221"/>
      <c r="G590" s="221"/>
      <c r="H590" s="220"/>
      <c r="I590" s="220"/>
      <c r="J590" s="221"/>
      <c r="K590" s="221"/>
      <c r="L590" s="221"/>
      <c r="M590" s="220"/>
      <c r="N590" s="220"/>
      <c r="O590" s="220"/>
      <c r="P590" s="220"/>
      <c r="Q590" s="222"/>
      <c r="R590" s="222"/>
      <c r="S590" s="222"/>
      <c r="T590" s="221"/>
      <c r="U590" s="221"/>
      <c r="V590" s="221"/>
      <c r="W590" s="221"/>
      <c r="X590" s="220"/>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row>
    <row r="591" spans="1:46" ht="30" customHeight="1" x14ac:dyDescent="0.2">
      <c r="A591" s="72"/>
      <c r="B591" s="72"/>
      <c r="C591" s="72"/>
      <c r="D591" s="220"/>
      <c r="E591" s="220"/>
      <c r="F591" s="221"/>
      <c r="G591" s="221"/>
      <c r="H591" s="220"/>
      <c r="I591" s="220"/>
      <c r="J591" s="221"/>
      <c r="K591" s="221"/>
      <c r="L591" s="221"/>
      <c r="M591" s="220"/>
      <c r="N591" s="220"/>
      <c r="O591" s="220"/>
      <c r="P591" s="220"/>
      <c r="Q591" s="222"/>
      <c r="R591" s="222"/>
      <c r="S591" s="222"/>
      <c r="T591" s="221"/>
      <c r="U591" s="221"/>
      <c r="V591" s="221"/>
      <c r="W591" s="221"/>
      <c r="X591" s="220"/>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row>
    <row r="592" spans="1:46" ht="30" customHeight="1" x14ac:dyDescent="0.2">
      <c r="A592" s="72"/>
      <c r="B592" s="72"/>
      <c r="C592" s="72"/>
      <c r="D592" s="220"/>
      <c r="E592" s="220"/>
      <c r="F592" s="221"/>
      <c r="G592" s="221"/>
      <c r="H592" s="220"/>
      <c r="I592" s="220"/>
      <c r="J592" s="221"/>
      <c r="K592" s="221"/>
      <c r="L592" s="221"/>
      <c r="M592" s="220"/>
      <c r="N592" s="220"/>
      <c r="O592" s="220"/>
      <c r="P592" s="220"/>
      <c r="Q592" s="222"/>
      <c r="R592" s="222"/>
      <c r="S592" s="222"/>
      <c r="T592" s="221"/>
      <c r="U592" s="221"/>
      <c r="V592" s="221"/>
      <c r="W592" s="221"/>
      <c r="X592" s="220"/>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row>
    <row r="593" spans="1:46" ht="30" customHeight="1" x14ac:dyDescent="0.2">
      <c r="A593" s="72"/>
      <c r="B593" s="72"/>
      <c r="C593" s="72"/>
      <c r="D593" s="220"/>
      <c r="E593" s="220"/>
      <c r="F593" s="221"/>
      <c r="G593" s="221"/>
      <c r="H593" s="220"/>
      <c r="I593" s="220"/>
      <c r="J593" s="221"/>
      <c r="K593" s="221"/>
      <c r="L593" s="221"/>
      <c r="M593" s="220"/>
      <c r="N593" s="220"/>
      <c r="O593" s="220"/>
      <c r="P593" s="220"/>
      <c r="Q593" s="222"/>
      <c r="R593" s="222"/>
      <c r="S593" s="222"/>
      <c r="T593" s="221"/>
      <c r="U593" s="221"/>
      <c r="V593" s="221"/>
      <c r="W593" s="221"/>
      <c r="X593" s="220"/>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row>
    <row r="594" spans="1:46" ht="30" customHeight="1" x14ac:dyDescent="0.2">
      <c r="A594" s="72"/>
      <c r="B594" s="72"/>
      <c r="C594" s="72"/>
      <c r="D594" s="220"/>
      <c r="E594" s="220"/>
      <c r="F594" s="221"/>
      <c r="G594" s="221"/>
      <c r="H594" s="220"/>
      <c r="I594" s="220"/>
      <c r="J594" s="221"/>
      <c r="K594" s="221"/>
      <c r="L594" s="221"/>
      <c r="M594" s="220"/>
      <c r="N594" s="220"/>
      <c r="O594" s="220"/>
      <c r="P594" s="220"/>
      <c r="Q594" s="222"/>
      <c r="R594" s="222"/>
      <c r="S594" s="222"/>
      <c r="T594" s="221"/>
      <c r="U594" s="221"/>
      <c r="V594" s="221"/>
      <c r="W594" s="221"/>
      <c r="X594" s="220"/>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row>
    <row r="595" spans="1:46" ht="30" customHeight="1" x14ac:dyDescent="0.2">
      <c r="A595" s="72"/>
      <c r="B595" s="72"/>
      <c r="C595" s="72"/>
      <c r="D595" s="220"/>
      <c r="E595" s="220"/>
      <c r="F595" s="221"/>
      <c r="G595" s="221"/>
      <c r="H595" s="220"/>
      <c r="I595" s="220"/>
      <c r="J595" s="221"/>
      <c r="K595" s="221"/>
      <c r="L595" s="221"/>
      <c r="M595" s="220"/>
      <c r="N595" s="220"/>
      <c r="O595" s="220"/>
      <c r="P595" s="220"/>
      <c r="Q595" s="222"/>
      <c r="R595" s="222"/>
      <c r="S595" s="222"/>
      <c r="T595" s="221"/>
      <c r="U595" s="221"/>
      <c r="V595" s="221"/>
      <c r="W595" s="221"/>
      <c r="X595" s="220"/>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row>
    <row r="596" spans="1:46" ht="30" customHeight="1" x14ac:dyDescent="0.2">
      <c r="A596" s="72"/>
      <c r="B596" s="72"/>
      <c r="C596" s="72"/>
      <c r="D596" s="220"/>
      <c r="E596" s="220"/>
      <c r="F596" s="221"/>
      <c r="G596" s="221"/>
      <c r="H596" s="220"/>
      <c r="I596" s="220"/>
      <c r="J596" s="221"/>
      <c r="K596" s="221"/>
      <c r="L596" s="221"/>
      <c r="M596" s="220"/>
      <c r="N596" s="220"/>
      <c r="O596" s="220"/>
      <c r="P596" s="220"/>
      <c r="Q596" s="222"/>
      <c r="R596" s="222"/>
      <c r="S596" s="222"/>
      <c r="T596" s="221"/>
      <c r="U596" s="221"/>
      <c r="V596" s="221"/>
      <c r="W596" s="221"/>
      <c r="X596" s="220"/>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row>
    <row r="597" spans="1:46" ht="30" customHeight="1" x14ac:dyDescent="0.2">
      <c r="A597" s="72"/>
      <c r="B597" s="72"/>
      <c r="C597" s="72"/>
      <c r="D597" s="220"/>
      <c r="E597" s="220"/>
      <c r="F597" s="221"/>
      <c r="G597" s="221"/>
      <c r="H597" s="220"/>
      <c r="I597" s="220"/>
      <c r="J597" s="221"/>
      <c r="K597" s="221"/>
      <c r="L597" s="221"/>
      <c r="M597" s="220"/>
      <c r="N597" s="220"/>
      <c r="O597" s="220"/>
      <c r="P597" s="220"/>
      <c r="Q597" s="222"/>
      <c r="R597" s="222"/>
      <c r="S597" s="222"/>
      <c r="T597" s="221"/>
      <c r="U597" s="221"/>
      <c r="V597" s="221"/>
      <c r="W597" s="221"/>
      <c r="X597" s="220"/>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row>
    <row r="598" spans="1:46" ht="30" customHeight="1" x14ac:dyDescent="0.2">
      <c r="A598" s="72"/>
      <c r="B598" s="72"/>
      <c r="C598" s="72"/>
      <c r="D598" s="220"/>
      <c r="E598" s="220"/>
      <c r="F598" s="221"/>
      <c r="G598" s="221"/>
      <c r="H598" s="220"/>
      <c r="I598" s="220"/>
      <c r="J598" s="221"/>
      <c r="K598" s="221"/>
      <c r="L598" s="221"/>
      <c r="M598" s="220"/>
      <c r="N598" s="220"/>
      <c r="O598" s="220"/>
      <c r="P598" s="220"/>
      <c r="Q598" s="222"/>
      <c r="R598" s="222"/>
      <c r="S598" s="222"/>
      <c r="T598" s="221"/>
      <c r="U598" s="221"/>
      <c r="V598" s="221"/>
      <c r="W598" s="221"/>
      <c r="X598" s="220"/>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row>
    <row r="599" spans="1:46" ht="30" customHeight="1" x14ac:dyDescent="0.2">
      <c r="A599" s="72"/>
      <c r="B599" s="72"/>
      <c r="C599" s="72"/>
      <c r="D599" s="220"/>
      <c r="E599" s="220"/>
      <c r="F599" s="221"/>
      <c r="G599" s="221"/>
      <c r="H599" s="220"/>
      <c r="I599" s="220"/>
      <c r="J599" s="221"/>
      <c r="K599" s="221"/>
      <c r="L599" s="221"/>
      <c r="M599" s="220"/>
      <c r="N599" s="220"/>
      <c r="O599" s="220"/>
      <c r="P599" s="220"/>
      <c r="Q599" s="222"/>
      <c r="R599" s="222"/>
      <c r="S599" s="222"/>
      <c r="T599" s="221"/>
      <c r="U599" s="221"/>
      <c r="V599" s="221"/>
      <c r="W599" s="221"/>
      <c r="X599" s="220"/>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row>
    <row r="600" spans="1:46" ht="30" customHeight="1" x14ac:dyDescent="0.2">
      <c r="A600" s="72"/>
      <c r="B600" s="72"/>
      <c r="C600" s="72"/>
      <c r="D600" s="220"/>
      <c r="E600" s="220"/>
      <c r="F600" s="221"/>
      <c r="G600" s="221"/>
      <c r="H600" s="220"/>
      <c r="I600" s="220"/>
      <c r="J600" s="221"/>
      <c r="K600" s="221"/>
      <c r="L600" s="221"/>
      <c r="M600" s="220"/>
      <c r="N600" s="220"/>
      <c r="O600" s="220"/>
      <c r="P600" s="220"/>
      <c r="Q600" s="222"/>
      <c r="R600" s="222"/>
      <c r="S600" s="222"/>
      <c r="T600" s="221"/>
      <c r="U600" s="221"/>
      <c r="V600" s="221"/>
      <c r="W600" s="221"/>
      <c r="X600" s="220"/>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row>
    <row r="601" spans="1:46" ht="30" customHeight="1" x14ac:dyDescent="0.2">
      <c r="A601" s="72"/>
      <c r="B601" s="72"/>
      <c r="C601" s="72"/>
      <c r="D601" s="220"/>
      <c r="E601" s="220"/>
      <c r="F601" s="221"/>
      <c r="G601" s="221"/>
      <c r="H601" s="220"/>
      <c r="I601" s="220"/>
      <c r="J601" s="221"/>
      <c r="K601" s="221"/>
      <c r="L601" s="221"/>
      <c r="M601" s="220"/>
      <c r="N601" s="220"/>
      <c r="O601" s="220"/>
      <c r="P601" s="220"/>
      <c r="Q601" s="222"/>
      <c r="R601" s="222"/>
      <c r="S601" s="222"/>
      <c r="T601" s="221"/>
      <c r="U601" s="221"/>
      <c r="V601" s="221"/>
      <c r="W601" s="221"/>
      <c r="X601" s="220"/>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row>
    <row r="602" spans="1:46" ht="30" customHeight="1" x14ac:dyDescent="0.2">
      <c r="A602" s="72"/>
      <c r="B602" s="72"/>
      <c r="C602" s="72"/>
      <c r="D602" s="220"/>
      <c r="E602" s="220"/>
      <c r="F602" s="221"/>
      <c r="G602" s="221"/>
      <c r="H602" s="220"/>
      <c r="I602" s="220"/>
      <c r="J602" s="221"/>
      <c r="K602" s="221"/>
      <c r="L602" s="221"/>
      <c r="M602" s="220"/>
      <c r="N602" s="220"/>
      <c r="O602" s="220"/>
      <c r="P602" s="220"/>
      <c r="Q602" s="222"/>
      <c r="R602" s="222"/>
      <c r="S602" s="222"/>
      <c r="T602" s="221"/>
      <c r="U602" s="221"/>
      <c r="V602" s="221"/>
      <c r="W602" s="221"/>
      <c r="X602" s="220"/>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row>
    <row r="603" spans="1:46" ht="30" customHeight="1" x14ac:dyDescent="0.2">
      <c r="A603" s="72"/>
      <c r="B603" s="72"/>
      <c r="C603" s="72"/>
      <c r="D603" s="220"/>
      <c r="E603" s="220"/>
      <c r="F603" s="221"/>
      <c r="G603" s="221"/>
      <c r="H603" s="220"/>
      <c r="I603" s="220"/>
      <c r="J603" s="221"/>
      <c r="K603" s="221"/>
      <c r="L603" s="221"/>
      <c r="M603" s="220"/>
      <c r="N603" s="220"/>
      <c r="O603" s="220"/>
      <c r="P603" s="220"/>
      <c r="Q603" s="222"/>
      <c r="R603" s="222"/>
      <c r="S603" s="222"/>
      <c r="T603" s="221"/>
      <c r="U603" s="221"/>
      <c r="V603" s="221"/>
      <c r="W603" s="221"/>
      <c r="X603" s="220"/>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row>
    <row r="604" spans="1:46" ht="30" customHeight="1" x14ac:dyDescent="0.2">
      <c r="A604" s="72"/>
      <c r="B604" s="72"/>
      <c r="C604" s="72"/>
      <c r="D604" s="220"/>
      <c r="E604" s="220"/>
      <c r="F604" s="221"/>
      <c r="G604" s="221"/>
      <c r="H604" s="220"/>
      <c r="I604" s="220"/>
      <c r="J604" s="221"/>
      <c r="K604" s="221"/>
      <c r="L604" s="221"/>
      <c r="M604" s="220"/>
      <c r="N604" s="220"/>
      <c r="O604" s="220"/>
      <c r="P604" s="220"/>
      <c r="Q604" s="222"/>
      <c r="R604" s="222"/>
      <c r="S604" s="222"/>
      <c r="T604" s="221"/>
      <c r="U604" s="221"/>
      <c r="V604" s="221"/>
      <c r="W604" s="221"/>
      <c r="X604" s="220"/>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row>
    <row r="605" spans="1:46" ht="30" customHeight="1" x14ac:dyDescent="0.2">
      <c r="A605" s="72"/>
      <c r="B605" s="72"/>
      <c r="C605" s="72"/>
      <c r="D605" s="220"/>
      <c r="E605" s="220"/>
      <c r="F605" s="221"/>
      <c r="G605" s="221"/>
      <c r="H605" s="220"/>
      <c r="I605" s="220"/>
      <c r="J605" s="221"/>
      <c r="K605" s="221"/>
      <c r="L605" s="221"/>
      <c r="M605" s="220"/>
      <c r="N605" s="220"/>
      <c r="O605" s="220"/>
      <c r="P605" s="220"/>
      <c r="Q605" s="222"/>
      <c r="R605" s="222"/>
      <c r="S605" s="222"/>
      <c r="T605" s="221"/>
      <c r="U605" s="221"/>
      <c r="V605" s="221"/>
      <c r="W605" s="221"/>
      <c r="X605" s="220"/>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row>
    <row r="606" spans="1:46" ht="30" customHeight="1" x14ac:dyDescent="0.2">
      <c r="A606" s="72"/>
      <c r="B606" s="72"/>
      <c r="C606" s="72"/>
      <c r="D606" s="220"/>
      <c r="E606" s="220"/>
      <c r="F606" s="221"/>
      <c r="G606" s="221"/>
      <c r="H606" s="220"/>
      <c r="I606" s="220"/>
      <c r="J606" s="221"/>
      <c r="K606" s="221"/>
      <c r="L606" s="221"/>
      <c r="M606" s="220"/>
      <c r="N606" s="220"/>
      <c r="O606" s="220"/>
      <c r="P606" s="220"/>
      <c r="Q606" s="222"/>
      <c r="R606" s="222"/>
      <c r="S606" s="222"/>
      <c r="T606" s="221"/>
      <c r="U606" s="221"/>
      <c r="V606" s="221"/>
      <c r="W606" s="221"/>
      <c r="X606" s="220"/>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row>
    <row r="607" spans="1:46" ht="30" customHeight="1" x14ac:dyDescent="0.2">
      <c r="A607" s="72"/>
      <c r="B607" s="72"/>
      <c r="C607" s="72"/>
      <c r="D607" s="220"/>
      <c r="E607" s="220"/>
      <c r="F607" s="221"/>
      <c r="G607" s="221"/>
      <c r="H607" s="220"/>
      <c r="I607" s="220"/>
      <c r="J607" s="221"/>
      <c r="K607" s="221"/>
      <c r="L607" s="221"/>
      <c r="M607" s="220"/>
      <c r="N607" s="220"/>
      <c r="O607" s="220"/>
      <c r="P607" s="220"/>
      <c r="Q607" s="222"/>
      <c r="R607" s="222"/>
      <c r="S607" s="222"/>
      <c r="T607" s="221"/>
      <c r="U607" s="221"/>
      <c r="V607" s="221"/>
      <c r="W607" s="221"/>
      <c r="X607" s="220"/>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row>
    <row r="608" spans="1:46" ht="30" customHeight="1" x14ac:dyDescent="0.2">
      <c r="A608" s="72"/>
      <c r="B608" s="72"/>
      <c r="C608" s="72"/>
      <c r="D608" s="220"/>
      <c r="E608" s="220"/>
      <c r="F608" s="221"/>
      <c r="G608" s="221"/>
      <c r="H608" s="220"/>
      <c r="I608" s="220"/>
      <c r="J608" s="221"/>
      <c r="K608" s="221"/>
      <c r="L608" s="221"/>
      <c r="M608" s="220"/>
      <c r="N608" s="220"/>
      <c r="O608" s="220"/>
      <c r="P608" s="220"/>
      <c r="Q608" s="222"/>
      <c r="R608" s="222"/>
      <c r="S608" s="222"/>
      <c r="T608" s="221"/>
      <c r="U608" s="221"/>
      <c r="V608" s="221"/>
      <c r="W608" s="221"/>
      <c r="X608" s="220"/>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row>
    <row r="609" spans="1:46" ht="30" customHeight="1" x14ac:dyDescent="0.2">
      <c r="A609" s="72"/>
      <c r="B609" s="72"/>
      <c r="C609" s="72"/>
      <c r="D609" s="220"/>
      <c r="E609" s="220"/>
      <c r="F609" s="221"/>
      <c r="G609" s="221"/>
      <c r="H609" s="220"/>
      <c r="I609" s="220"/>
      <c r="J609" s="221"/>
      <c r="K609" s="221"/>
      <c r="L609" s="221"/>
      <c r="M609" s="220"/>
      <c r="N609" s="220"/>
      <c r="O609" s="220"/>
      <c r="P609" s="220"/>
      <c r="Q609" s="222"/>
      <c r="R609" s="222"/>
      <c r="S609" s="222"/>
      <c r="T609" s="221"/>
      <c r="U609" s="221"/>
      <c r="V609" s="221"/>
      <c r="W609" s="221"/>
      <c r="X609" s="220"/>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row>
    <row r="610" spans="1:46" ht="30" customHeight="1" x14ac:dyDescent="0.2">
      <c r="A610" s="72"/>
      <c r="B610" s="72"/>
      <c r="C610" s="72"/>
      <c r="D610" s="220"/>
      <c r="E610" s="220"/>
      <c r="F610" s="221"/>
      <c r="G610" s="221"/>
      <c r="H610" s="220"/>
      <c r="I610" s="220"/>
      <c r="J610" s="221"/>
      <c r="K610" s="221"/>
      <c r="L610" s="221"/>
      <c r="M610" s="220"/>
      <c r="N610" s="220"/>
      <c r="O610" s="220"/>
      <c r="P610" s="220"/>
      <c r="Q610" s="222"/>
      <c r="R610" s="222"/>
      <c r="S610" s="222"/>
      <c r="T610" s="221"/>
      <c r="U610" s="221"/>
      <c r="V610" s="221"/>
      <c r="W610" s="221"/>
      <c r="X610" s="220"/>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row>
    <row r="611" spans="1:46" ht="30" customHeight="1" x14ac:dyDescent="0.2">
      <c r="A611" s="72"/>
      <c r="B611" s="72"/>
      <c r="C611" s="72"/>
      <c r="D611" s="220"/>
      <c r="E611" s="220"/>
      <c r="F611" s="221"/>
      <c r="G611" s="221"/>
      <c r="H611" s="220"/>
      <c r="I611" s="220"/>
      <c r="J611" s="221"/>
      <c r="K611" s="221"/>
      <c r="L611" s="221"/>
      <c r="M611" s="220"/>
      <c r="N611" s="220"/>
      <c r="O611" s="220"/>
      <c r="P611" s="220"/>
      <c r="Q611" s="222"/>
      <c r="R611" s="222"/>
      <c r="S611" s="222"/>
      <c r="T611" s="221"/>
      <c r="U611" s="221"/>
      <c r="V611" s="221"/>
      <c r="W611" s="221"/>
      <c r="X611" s="220"/>
      <c r="Y611" s="72"/>
      <c r="Z611" s="72"/>
      <c r="AA611" s="72"/>
      <c r="AB611" s="72"/>
      <c r="AC611" s="72"/>
      <c r="AD611" s="72"/>
      <c r="AE611" s="72"/>
      <c r="AF611" s="72"/>
      <c r="AG611" s="72"/>
      <c r="AH611" s="72"/>
      <c r="AI611" s="72"/>
      <c r="AJ611" s="72"/>
      <c r="AK611" s="72"/>
      <c r="AL611" s="72"/>
      <c r="AM611" s="72"/>
      <c r="AN611" s="72"/>
      <c r="AO611" s="72"/>
      <c r="AP611" s="72"/>
      <c r="AQ611" s="72"/>
      <c r="AR611" s="72"/>
      <c r="AS611" s="72"/>
      <c r="AT611" s="72"/>
    </row>
    <row r="612" spans="1:46" ht="30" customHeight="1" x14ac:dyDescent="0.2">
      <c r="A612" s="72"/>
      <c r="B612" s="72"/>
      <c r="C612" s="72"/>
      <c r="D612" s="220"/>
      <c r="E612" s="220"/>
      <c r="F612" s="221"/>
      <c r="G612" s="221"/>
      <c r="H612" s="220"/>
      <c r="I612" s="220"/>
      <c r="J612" s="221"/>
      <c r="K612" s="221"/>
      <c r="L612" s="221"/>
      <c r="M612" s="220"/>
      <c r="N612" s="220"/>
      <c r="O612" s="220"/>
      <c r="P612" s="220"/>
      <c r="Q612" s="222"/>
      <c r="R612" s="222"/>
      <c r="S612" s="222"/>
      <c r="T612" s="221"/>
      <c r="U612" s="221"/>
      <c r="V612" s="221"/>
      <c r="W612" s="221"/>
      <c r="X612" s="220"/>
      <c r="Y612" s="72"/>
      <c r="Z612" s="72"/>
      <c r="AA612" s="72"/>
      <c r="AB612" s="72"/>
      <c r="AC612" s="72"/>
      <c r="AD612" s="72"/>
      <c r="AE612" s="72"/>
      <c r="AF612" s="72"/>
      <c r="AG612" s="72"/>
      <c r="AH612" s="72"/>
      <c r="AI612" s="72"/>
      <c r="AJ612" s="72"/>
      <c r="AK612" s="72"/>
      <c r="AL612" s="72"/>
      <c r="AM612" s="72"/>
      <c r="AN612" s="72"/>
      <c r="AO612" s="72"/>
      <c r="AP612" s="72"/>
      <c r="AQ612" s="72"/>
      <c r="AR612" s="72"/>
      <c r="AS612" s="72"/>
      <c r="AT612" s="72"/>
    </row>
    <row r="613" spans="1:46" ht="30" customHeight="1" x14ac:dyDescent="0.2">
      <c r="A613" s="72"/>
      <c r="B613" s="72"/>
      <c r="C613" s="72"/>
      <c r="D613" s="220"/>
      <c r="E613" s="220"/>
      <c r="F613" s="221"/>
      <c r="G613" s="221"/>
      <c r="H613" s="220"/>
      <c r="I613" s="220"/>
      <c r="J613" s="221"/>
      <c r="K613" s="221"/>
      <c r="L613" s="221"/>
      <c r="M613" s="220"/>
      <c r="N613" s="220"/>
      <c r="O613" s="220"/>
      <c r="P613" s="220"/>
      <c r="Q613" s="222"/>
      <c r="R613" s="222"/>
      <c r="S613" s="222"/>
      <c r="T613" s="221"/>
      <c r="U613" s="221"/>
      <c r="V613" s="221"/>
      <c r="W613" s="221"/>
      <c r="X613" s="220"/>
      <c r="Y613" s="72"/>
      <c r="Z613" s="72"/>
      <c r="AA613" s="72"/>
      <c r="AB613" s="72"/>
      <c r="AC613" s="72"/>
      <c r="AD613" s="72"/>
      <c r="AE613" s="72"/>
      <c r="AF613" s="72"/>
      <c r="AG613" s="72"/>
      <c r="AH613" s="72"/>
      <c r="AI613" s="72"/>
      <c r="AJ613" s="72"/>
      <c r="AK613" s="72"/>
      <c r="AL613" s="72"/>
      <c r="AM613" s="72"/>
      <c r="AN613" s="72"/>
      <c r="AO613" s="72"/>
      <c r="AP613" s="72"/>
      <c r="AQ613" s="72"/>
      <c r="AR613" s="72"/>
      <c r="AS613" s="72"/>
      <c r="AT613" s="72"/>
    </row>
    <row r="614" spans="1:46" ht="30" customHeight="1" x14ac:dyDescent="0.2">
      <c r="A614" s="72"/>
      <c r="B614" s="72"/>
      <c r="C614" s="72"/>
      <c r="D614" s="220"/>
      <c r="E614" s="220"/>
      <c r="F614" s="221"/>
      <c r="G614" s="221"/>
      <c r="H614" s="220"/>
      <c r="I614" s="220"/>
      <c r="J614" s="221"/>
      <c r="K614" s="221"/>
      <c r="L614" s="221"/>
      <c r="M614" s="220"/>
      <c r="N614" s="220"/>
      <c r="O614" s="220"/>
      <c r="P614" s="220"/>
      <c r="Q614" s="222"/>
      <c r="R614" s="222"/>
      <c r="S614" s="222"/>
      <c r="T614" s="221"/>
      <c r="U614" s="221"/>
      <c r="V614" s="221"/>
      <c r="W614" s="221"/>
      <c r="X614" s="220"/>
      <c r="Y614" s="72"/>
      <c r="Z614" s="72"/>
      <c r="AA614" s="72"/>
      <c r="AB614" s="72"/>
      <c r="AC614" s="72"/>
      <c r="AD614" s="72"/>
      <c r="AE614" s="72"/>
      <c r="AF614" s="72"/>
      <c r="AG614" s="72"/>
      <c r="AH614" s="72"/>
      <c r="AI614" s="72"/>
      <c r="AJ614" s="72"/>
      <c r="AK614" s="72"/>
      <c r="AL614" s="72"/>
      <c r="AM614" s="72"/>
      <c r="AN614" s="72"/>
      <c r="AO614" s="72"/>
      <c r="AP614" s="72"/>
      <c r="AQ614" s="72"/>
      <c r="AR614" s="72"/>
      <c r="AS614" s="72"/>
      <c r="AT614" s="72"/>
    </row>
    <row r="615" spans="1:46" ht="30" customHeight="1" x14ac:dyDescent="0.2">
      <c r="A615" s="72"/>
      <c r="B615" s="72"/>
      <c r="C615" s="72"/>
      <c r="D615" s="220"/>
      <c r="E615" s="220"/>
      <c r="F615" s="221"/>
      <c r="G615" s="221"/>
      <c r="H615" s="220"/>
      <c r="I615" s="220"/>
      <c r="J615" s="221"/>
      <c r="K615" s="221"/>
      <c r="L615" s="221"/>
      <c r="M615" s="220"/>
      <c r="N615" s="220"/>
      <c r="O615" s="220"/>
      <c r="P615" s="220"/>
      <c r="Q615" s="222"/>
      <c r="R615" s="222"/>
      <c r="S615" s="222"/>
      <c r="T615" s="221"/>
      <c r="U615" s="221"/>
      <c r="V615" s="221"/>
      <c r="W615" s="221"/>
      <c r="X615" s="220"/>
      <c r="Y615" s="72"/>
      <c r="Z615" s="72"/>
      <c r="AA615" s="72"/>
      <c r="AB615" s="72"/>
      <c r="AC615" s="72"/>
      <c r="AD615" s="72"/>
      <c r="AE615" s="72"/>
      <c r="AF615" s="72"/>
      <c r="AG615" s="72"/>
      <c r="AH615" s="72"/>
      <c r="AI615" s="72"/>
      <c r="AJ615" s="72"/>
      <c r="AK615" s="72"/>
      <c r="AL615" s="72"/>
      <c r="AM615" s="72"/>
      <c r="AN615" s="72"/>
      <c r="AO615" s="72"/>
      <c r="AP615" s="72"/>
      <c r="AQ615" s="72"/>
      <c r="AR615" s="72"/>
      <c r="AS615" s="72"/>
      <c r="AT615" s="72"/>
    </row>
    <row r="616" spans="1:46" ht="30" customHeight="1" x14ac:dyDescent="0.2">
      <c r="A616" s="72"/>
      <c r="B616" s="72"/>
      <c r="C616" s="72"/>
      <c r="D616" s="220"/>
      <c r="E616" s="220"/>
      <c r="F616" s="221"/>
      <c r="G616" s="221"/>
      <c r="H616" s="220"/>
      <c r="I616" s="220"/>
      <c r="J616" s="221"/>
      <c r="K616" s="221"/>
      <c r="L616" s="221"/>
      <c r="M616" s="220"/>
      <c r="N616" s="220"/>
      <c r="O616" s="220"/>
      <c r="P616" s="220"/>
      <c r="Q616" s="222"/>
      <c r="R616" s="222"/>
      <c r="S616" s="222"/>
      <c r="T616" s="221"/>
      <c r="U616" s="221"/>
      <c r="V616" s="221"/>
      <c r="W616" s="221"/>
      <c r="X616" s="220"/>
      <c r="Y616" s="72"/>
      <c r="Z616" s="72"/>
      <c r="AA616" s="72"/>
      <c r="AB616" s="72"/>
      <c r="AC616" s="72"/>
      <c r="AD616" s="72"/>
      <c r="AE616" s="72"/>
      <c r="AF616" s="72"/>
      <c r="AG616" s="72"/>
      <c r="AH616" s="72"/>
      <c r="AI616" s="72"/>
      <c r="AJ616" s="72"/>
      <c r="AK616" s="72"/>
      <c r="AL616" s="72"/>
      <c r="AM616" s="72"/>
      <c r="AN616" s="72"/>
      <c r="AO616" s="72"/>
      <c r="AP616" s="72"/>
      <c r="AQ616" s="72"/>
      <c r="AR616" s="72"/>
      <c r="AS616" s="72"/>
      <c r="AT616" s="72"/>
    </row>
    <row r="617" spans="1:46" ht="30" customHeight="1" x14ac:dyDescent="0.2">
      <c r="A617" s="72"/>
      <c r="B617" s="72"/>
      <c r="C617" s="72"/>
      <c r="D617" s="220"/>
      <c r="E617" s="220"/>
      <c r="F617" s="221"/>
      <c r="G617" s="221"/>
      <c r="H617" s="220"/>
      <c r="I617" s="220"/>
      <c r="J617" s="221"/>
      <c r="K617" s="221"/>
      <c r="L617" s="221"/>
      <c r="M617" s="220"/>
      <c r="N617" s="220"/>
      <c r="O617" s="220"/>
      <c r="P617" s="220"/>
      <c r="Q617" s="222"/>
      <c r="R617" s="222"/>
      <c r="S617" s="222"/>
      <c r="T617" s="221"/>
      <c r="U617" s="221"/>
      <c r="V617" s="221"/>
      <c r="W617" s="221"/>
      <c r="X617" s="220"/>
      <c r="Y617" s="72"/>
      <c r="Z617" s="72"/>
      <c r="AA617" s="72"/>
      <c r="AB617" s="72"/>
      <c r="AC617" s="72"/>
      <c r="AD617" s="72"/>
      <c r="AE617" s="72"/>
      <c r="AF617" s="72"/>
      <c r="AG617" s="72"/>
      <c r="AH617" s="72"/>
      <c r="AI617" s="72"/>
      <c r="AJ617" s="72"/>
      <c r="AK617" s="72"/>
      <c r="AL617" s="72"/>
      <c r="AM617" s="72"/>
      <c r="AN617" s="72"/>
      <c r="AO617" s="72"/>
      <c r="AP617" s="72"/>
      <c r="AQ617" s="72"/>
      <c r="AR617" s="72"/>
      <c r="AS617" s="72"/>
      <c r="AT617" s="72"/>
    </row>
    <row r="618" spans="1:46" ht="30" customHeight="1" x14ac:dyDescent="0.2">
      <c r="A618" s="72"/>
      <c r="B618" s="72"/>
      <c r="C618" s="72"/>
      <c r="D618" s="220"/>
      <c r="E618" s="220"/>
      <c r="F618" s="221"/>
      <c r="G618" s="221"/>
      <c r="H618" s="220"/>
      <c r="I618" s="220"/>
      <c r="J618" s="221"/>
      <c r="K618" s="221"/>
      <c r="L618" s="221"/>
      <c r="M618" s="220"/>
      <c r="N618" s="220"/>
      <c r="O618" s="220"/>
      <c r="P618" s="220"/>
      <c r="Q618" s="222"/>
      <c r="R618" s="222"/>
      <c r="S618" s="222"/>
      <c r="T618" s="221"/>
      <c r="U618" s="221"/>
      <c r="V618" s="221"/>
      <c r="W618" s="221"/>
      <c r="X618" s="220"/>
      <c r="Y618" s="72"/>
      <c r="Z618" s="72"/>
      <c r="AA618" s="72"/>
      <c r="AB618" s="72"/>
      <c r="AC618" s="72"/>
      <c r="AD618" s="72"/>
      <c r="AE618" s="72"/>
      <c r="AF618" s="72"/>
      <c r="AG618" s="72"/>
      <c r="AH618" s="72"/>
      <c r="AI618" s="72"/>
      <c r="AJ618" s="72"/>
      <c r="AK618" s="72"/>
      <c r="AL618" s="72"/>
      <c r="AM618" s="72"/>
      <c r="AN618" s="72"/>
      <c r="AO618" s="72"/>
      <c r="AP618" s="72"/>
      <c r="AQ618" s="72"/>
      <c r="AR618" s="72"/>
      <c r="AS618" s="72"/>
      <c r="AT618" s="72"/>
    </row>
    <row r="619" spans="1:46" ht="30" customHeight="1" x14ac:dyDescent="0.2">
      <c r="A619" s="72"/>
      <c r="B619" s="72"/>
      <c r="C619" s="72"/>
      <c r="D619" s="220"/>
      <c r="E619" s="220"/>
      <c r="F619" s="221"/>
      <c r="G619" s="221"/>
      <c r="H619" s="220"/>
      <c r="I619" s="220"/>
      <c r="J619" s="221"/>
      <c r="K619" s="221"/>
      <c r="L619" s="221"/>
      <c r="M619" s="220"/>
      <c r="N619" s="220"/>
      <c r="O619" s="220"/>
      <c r="P619" s="220"/>
      <c r="Q619" s="222"/>
      <c r="R619" s="222"/>
      <c r="S619" s="222"/>
      <c r="T619" s="221"/>
      <c r="U619" s="221"/>
      <c r="V619" s="221"/>
      <c r="W619" s="221"/>
      <c r="X619" s="220"/>
      <c r="Y619" s="72"/>
      <c r="Z619" s="72"/>
      <c r="AA619" s="72"/>
      <c r="AB619" s="72"/>
      <c r="AC619" s="72"/>
      <c r="AD619" s="72"/>
      <c r="AE619" s="72"/>
      <c r="AF619" s="72"/>
      <c r="AG619" s="72"/>
      <c r="AH619" s="72"/>
      <c r="AI619" s="72"/>
      <c r="AJ619" s="72"/>
      <c r="AK619" s="72"/>
      <c r="AL619" s="72"/>
      <c r="AM619" s="72"/>
      <c r="AN619" s="72"/>
      <c r="AO619" s="72"/>
      <c r="AP619" s="72"/>
      <c r="AQ619" s="72"/>
      <c r="AR619" s="72"/>
      <c r="AS619" s="72"/>
      <c r="AT619" s="72"/>
    </row>
    <row r="620" spans="1:46" ht="30" customHeight="1" x14ac:dyDescent="0.2">
      <c r="A620" s="72"/>
      <c r="B620" s="72"/>
      <c r="C620" s="72"/>
      <c r="D620" s="220"/>
      <c r="E620" s="220"/>
      <c r="F620" s="221"/>
      <c r="G620" s="221"/>
      <c r="H620" s="220"/>
      <c r="I620" s="220"/>
      <c r="J620" s="221"/>
      <c r="K620" s="221"/>
      <c r="L620" s="221"/>
      <c r="M620" s="220"/>
      <c r="N620" s="220"/>
      <c r="O620" s="220"/>
      <c r="P620" s="220"/>
      <c r="Q620" s="222"/>
      <c r="R620" s="222"/>
      <c r="S620" s="222"/>
      <c r="T620" s="221"/>
      <c r="U620" s="221"/>
      <c r="V620" s="221"/>
      <c r="W620" s="221"/>
      <c r="X620" s="220"/>
      <c r="Y620" s="72"/>
      <c r="Z620" s="72"/>
      <c r="AA620" s="72"/>
      <c r="AB620" s="72"/>
      <c r="AC620" s="72"/>
      <c r="AD620" s="72"/>
      <c r="AE620" s="72"/>
      <c r="AF620" s="72"/>
      <c r="AG620" s="72"/>
      <c r="AH620" s="72"/>
      <c r="AI620" s="72"/>
      <c r="AJ620" s="72"/>
      <c r="AK620" s="72"/>
      <c r="AL620" s="72"/>
      <c r="AM620" s="72"/>
      <c r="AN620" s="72"/>
      <c r="AO620" s="72"/>
      <c r="AP620" s="72"/>
      <c r="AQ620" s="72"/>
      <c r="AR620" s="72"/>
      <c r="AS620" s="72"/>
      <c r="AT620" s="72"/>
    </row>
    <row r="621" spans="1:46" ht="30" customHeight="1" x14ac:dyDescent="0.2">
      <c r="A621" s="72"/>
      <c r="B621" s="72"/>
      <c r="C621" s="72"/>
      <c r="D621" s="220"/>
      <c r="E621" s="220"/>
      <c r="F621" s="221"/>
      <c r="G621" s="221"/>
      <c r="H621" s="220"/>
      <c r="I621" s="220"/>
      <c r="J621" s="221"/>
      <c r="K621" s="221"/>
      <c r="L621" s="221"/>
      <c r="M621" s="220"/>
      <c r="N621" s="220"/>
      <c r="O621" s="220"/>
      <c r="P621" s="220"/>
      <c r="Q621" s="222"/>
      <c r="R621" s="222"/>
      <c r="S621" s="222"/>
      <c r="T621" s="221"/>
      <c r="U621" s="221"/>
      <c r="V621" s="221"/>
      <c r="W621" s="221"/>
      <c r="X621" s="220"/>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row>
    <row r="622" spans="1:46" ht="30" customHeight="1" x14ac:dyDescent="0.2">
      <c r="A622" s="72"/>
      <c r="B622" s="72"/>
      <c r="C622" s="72"/>
      <c r="D622" s="220"/>
      <c r="E622" s="220"/>
      <c r="F622" s="221"/>
      <c r="G622" s="221"/>
      <c r="H622" s="220"/>
      <c r="I622" s="220"/>
      <c r="J622" s="221"/>
      <c r="K622" s="221"/>
      <c r="L622" s="221"/>
      <c r="M622" s="220"/>
      <c r="N622" s="220"/>
      <c r="O622" s="220"/>
      <c r="P622" s="220"/>
      <c r="Q622" s="222"/>
      <c r="R622" s="222"/>
      <c r="S622" s="222"/>
      <c r="T622" s="221"/>
      <c r="U622" s="221"/>
      <c r="V622" s="221"/>
      <c r="W622" s="221"/>
      <c r="X622" s="220"/>
      <c r="Y622" s="72"/>
      <c r="Z622" s="72"/>
      <c r="AA622" s="72"/>
      <c r="AB622" s="72"/>
      <c r="AC622" s="72"/>
      <c r="AD622" s="72"/>
      <c r="AE622" s="72"/>
      <c r="AF622" s="72"/>
      <c r="AG622" s="72"/>
      <c r="AH622" s="72"/>
      <c r="AI622" s="72"/>
      <c r="AJ622" s="72"/>
      <c r="AK622" s="72"/>
      <c r="AL622" s="72"/>
      <c r="AM622" s="72"/>
      <c r="AN622" s="72"/>
      <c r="AO622" s="72"/>
      <c r="AP622" s="72"/>
      <c r="AQ622" s="72"/>
      <c r="AR622" s="72"/>
      <c r="AS622" s="72"/>
      <c r="AT622" s="72"/>
    </row>
    <row r="623" spans="1:46" ht="30" customHeight="1" x14ac:dyDescent="0.2">
      <c r="A623" s="72"/>
      <c r="B623" s="72"/>
      <c r="C623" s="72"/>
      <c r="D623" s="220"/>
      <c r="E623" s="220"/>
      <c r="F623" s="221"/>
      <c r="G623" s="221"/>
      <c r="H623" s="220"/>
      <c r="I623" s="220"/>
      <c r="J623" s="221"/>
      <c r="K623" s="221"/>
      <c r="L623" s="221"/>
      <c r="M623" s="220"/>
      <c r="N623" s="220"/>
      <c r="O623" s="220"/>
      <c r="P623" s="220"/>
      <c r="Q623" s="222"/>
      <c r="R623" s="222"/>
      <c r="S623" s="222"/>
      <c r="T623" s="221"/>
      <c r="U623" s="221"/>
      <c r="V623" s="221"/>
      <c r="W623" s="221"/>
      <c r="X623" s="220"/>
      <c r="Y623" s="72"/>
      <c r="Z623" s="72"/>
      <c r="AA623" s="72"/>
      <c r="AB623" s="72"/>
      <c r="AC623" s="72"/>
      <c r="AD623" s="72"/>
      <c r="AE623" s="72"/>
      <c r="AF623" s="72"/>
      <c r="AG623" s="72"/>
      <c r="AH623" s="72"/>
      <c r="AI623" s="72"/>
      <c r="AJ623" s="72"/>
      <c r="AK623" s="72"/>
      <c r="AL623" s="72"/>
      <c r="AM623" s="72"/>
      <c r="AN623" s="72"/>
      <c r="AO623" s="72"/>
      <c r="AP623" s="72"/>
      <c r="AQ623" s="72"/>
      <c r="AR623" s="72"/>
      <c r="AS623" s="72"/>
      <c r="AT623" s="72"/>
    </row>
    <row r="624" spans="1:46" ht="30" customHeight="1" x14ac:dyDescent="0.2">
      <c r="A624" s="72"/>
      <c r="B624" s="72"/>
      <c r="C624" s="72"/>
      <c r="D624" s="220"/>
      <c r="E624" s="220"/>
      <c r="F624" s="221"/>
      <c r="G624" s="221"/>
      <c r="H624" s="220"/>
      <c r="I624" s="220"/>
      <c r="J624" s="221"/>
      <c r="K624" s="221"/>
      <c r="L624" s="221"/>
      <c r="M624" s="220"/>
      <c r="N624" s="220"/>
      <c r="O624" s="220"/>
      <c r="P624" s="220"/>
      <c r="Q624" s="222"/>
      <c r="R624" s="222"/>
      <c r="S624" s="222"/>
      <c r="T624" s="221"/>
      <c r="U624" s="221"/>
      <c r="V624" s="221"/>
      <c r="W624" s="221"/>
      <c r="X624" s="220"/>
      <c r="Y624" s="72"/>
      <c r="Z624" s="72"/>
      <c r="AA624" s="72"/>
      <c r="AB624" s="72"/>
      <c r="AC624" s="72"/>
      <c r="AD624" s="72"/>
      <c r="AE624" s="72"/>
      <c r="AF624" s="72"/>
      <c r="AG624" s="72"/>
      <c r="AH624" s="72"/>
      <c r="AI624" s="72"/>
      <c r="AJ624" s="72"/>
      <c r="AK624" s="72"/>
      <c r="AL624" s="72"/>
      <c r="AM624" s="72"/>
      <c r="AN624" s="72"/>
      <c r="AO624" s="72"/>
      <c r="AP624" s="72"/>
      <c r="AQ624" s="72"/>
      <c r="AR624" s="72"/>
      <c r="AS624" s="72"/>
      <c r="AT624" s="72"/>
    </row>
    <row r="625" spans="1:46" ht="30" customHeight="1" x14ac:dyDescent="0.2">
      <c r="A625" s="72"/>
      <c r="B625" s="72"/>
      <c r="C625" s="72"/>
      <c r="D625" s="220"/>
      <c r="E625" s="220"/>
      <c r="F625" s="221"/>
      <c r="G625" s="221"/>
      <c r="H625" s="220"/>
      <c r="I625" s="220"/>
      <c r="J625" s="221"/>
      <c r="K625" s="221"/>
      <c r="L625" s="221"/>
      <c r="M625" s="220"/>
      <c r="N625" s="220"/>
      <c r="O625" s="220"/>
      <c r="P625" s="220"/>
      <c r="Q625" s="222"/>
      <c r="R625" s="222"/>
      <c r="S625" s="222"/>
      <c r="T625" s="221"/>
      <c r="U625" s="221"/>
      <c r="V625" s="221"/>
      <c r="W625" s="221"/>
      <c r="X625" s="220"/>
      <c r="Y625" s="72"/>
      <c r="Z625" s="72"/>
      <c r="AA625" s="72"/>
      <c r="AB625" s="72"/>
      <c r="AC625" s="72"/>
      <c r="AD625" s="72"/>
      <c r="AE625" s="72"/>
      <c r="AF625" s="72"/>
      <c r="AG625" s="72"/>
      <c r="AH625" s="72"/>
      <c r="AI625" s="72"/>
      <c r="AJ625" s="72"/>
      <c r="AK625" s="72"/>
      <c r="AL625" s="72"/>
      <c r="AM625" s="72"/>
      <c r="AN625" s="72"/>
      <c r="AO625" s="72"/>
      <c r="AP625" s="72"/>
      <c r="AQ625" s="72"/>
      <c r="AR625" s="72"/>
      <c r="AS625" s="72"/>
      <c r="AT625" s="72"/>
    </row>
    <row r="626" spans="1:46" ht="30" customHeight="1" x14ac:dyDescent="0.2">
      <c r="A626" s="72"/>
      <c r="B626" s="72"/>
      <c r="C626" s="72"/>
      <c r="D626" s="220"/>
      <c r="E626" s="220"/>
      <c r="F626" s="221"/>
      <c r="G626" s="221"/>
      <c r="H626" s="220"/>
      <c r="I626" s="220"/>
      <c r="J626" s="221"/>
      <c r="K626" s="221"/>
      <c r="L626" s="221"/>
      <c r="M626" s="220"/>
      <c r="N626" s="220"/>
      <c r="O626" s="220"/>
      <c r="P626" s="220"/>
      <c r="Q626" s="222"/>
      <c r="R626" s="222"/>
      <c r="S626" s="222"/>
      <c r="T626" s="221"/>
      <c r="U626" s="221"/>
      <c r="V626" s="221"/>
      <c r="W626" s="221"/>
      <c r="X626" s="220"/>
      <c r="Y626" s="72"/>
      <c r="Z626" s="72"/>
      <c r="AA626" s="72"/>
      <c r="AB626" s="72"/>
      <c r="AC626" s="72"/>
      <c r="AD626" s="72"/>
      <c r="AE626" s="72"/>
      <c r="AF626" s="72"/>
      <c r="AG626" s="72"/>
      <c r="AH626" s="72"/>
      <c r="AI626" s="72"/>
      <c r="AJ626" s="72"/>
      <c r="AK626" s="72"/>
      <c r="AL626" s="72"/>
      <c r="AM626" s="72"/>
      <c r="AN626" s="72"/>
      <c r="AO626" s="72"/>
      <c r="AP626" s="72"/>
      <c r="AQ626" s="72"/>
      <c r="AR626" s="72"/>
      <c r="AS626" s="72"/>
      <c r="AT626" s="72"/>
    </row>
    <row r="627" spans="1:46" ht="30" customHeight="1" x14ac:dyDescent="0.2">
      <c r="A627" s="72"/>
      <c r="B627" s="72"/>
      <c r="C627" s="72"/>
      <c r="D627" s="220"/>
      <c r="E627" s="220"/>
      <c r="F627" s="221"/>
      <c r="G627" s="221"/>
      <c r="H627" s="220"/>
      <c r="I627" s="220"/>
      <c r="J627" s="221"/>
      <c r="K627" s="221"/>
      <c r="L627" s="221"/>
      <c r="M627" s="220"/>
      <c r="N627" s="220"/>
      <c r="O627" s="220"/>
      <c r="P627" s="220"/>
      <c r="Q627" s="222"/>
      <c r="R627" s="222"/>
      <c r="S627" s="222"/>
      <c r="T627" s="221"/>
      <c r="U627" s="221"/>
      <c r="V627" s="221"/>
      <c r="W627" s="221"/>
      <c r="X627" s="220"/>
      <c r="Y627" s="72"/>
      <c r="Z627" s="72"/>
      <c r="AA627" s="72"/>
      <c r="AB627" s="72"/>
      <c r="AC627" s="72"/>
      <c r="AD627" s="72"/>
      <c r="AE627" s="72"/>
      <c r="AF627" s="72"/>
      <c r="AG627" s="72"/>
      <c r="AH627" s="72"/>
      <c r="AI627" s="72"/>
      <c r="AJ627" s="72"/>
      <c r="AK627" s="72"/>
      <c r="AL627" s="72"/>
      <c r="AM627" s="72"/>
      <c r="AN627" s="72"/>
      <c r="AO627" s="72"/>
      <c r="AP627" s="72"/>
      <c r="AQ627" s="72"/>
      <c r="AR627" s="72"/>
      <c r="AS627" s="72"/>
      <c r="AT627" s="72"/>
    </row>
    <row r="628" spans="1:46" ht="30" customHeight="1" x14ac:dyDescent="0.2">
      <c r="A628" s="72"/>
      <c r="B628" s="72"/>
      <c r="C628" s="72"/>
      <c r="D628" s="220"/>
      <c r="E628" s="220"/>
      <c r="F628" s="221"/>
      <c r="G628" s="221"/>
      <c r="H628" s="220"/>
      <c r="I628" s="220"/>
      <c r="J628" s="221"/>
      <c r="K628" s="221"/>
      <c r="L628" s="221"/>
      <c r="M628" s="220"/>
      <c r="N628" s="220"/>
      <c r="O628" s="220"/>
      <c r="P628" s="220"/>
      <c r="Q628" s="222"/>
      <c r="R628" s="222"/>
      <c r="S628" s="222"/>
      <c r="T628" s="221"/>
      <c r="U628" s="221"/>
      <c r="V628" s="221"/>
      <c r="W628" s="221"/>
      <c r="X628" s="220"/>
      <c r="Y628" s="72"/>
      <c r="Z628" s="72"/>
      <c r="AA628" s="72"/>
      <c r="AB628" s="72"/>
      <c r="AC628" s="72"/>
      <c r="AD628" s="72"/>
      <c r="AE628" s="72"/>
      <c r="AF628" s="72"/>
      <c r="AG628" s="72"/>
      <c r="AH628" s="72"/>
      <c r="AI628" s="72"/>
      <c r="AJ628" s="72"/>
      <c r="AK628" s="72"/>
      <c r="AL628" s="72"/>
      <c r="AM628" s="72"/>
      <c r="AN628" s="72"/>
      <c r="AO628" s="72"/>
      <c r="AP628" s="72"/>
      <c r="AQ628" s="72"/>
      <c r="AR628" s="72"/>
      <c r="AS628" s="72"/>
      <c r="AT628" s="72"/>
    </row>
    <row r="629" spans="1:46" ht="30" customHeight="1" x14ac:dyDescent="0.2">
      <c r="A629" s="72"/>
      <c r="B629" s="72"/>
      <c r="C629" s="72"/>
      <c r="D629" s="220"/>
      <c r="E629" s="220"/>
      <c r="F629" s="221"/>
      <c r="G629" s="221"/>
      <c r="H629" s="220"/>
      <c r="I629" s="220"/>
      <c r="J629" s="221"/>
      <c r="K629" s="221"/>
      <c r="L629" s="221"/>
      <c r="M629" s="220"/>
      <c r="N629" s="220"/>
      <c r="O629" s="220"/>
      <c r="P629" s="220"/>
      <c r="Q629" s="222"/>
      <c r="R629" s="222"/>
      <c r="S629" s="222"/>
      <c r="T629" s="221"/>
      <c r="U629" s="221"/>
      <c r="V629" s="221"/>
      <c r="W629" s="221"/>
      <c r="X629" s="220"/>
      <c r="Y629" s="72"/>
      <c r="Z629" s="72"/>
      <c r="AA629" s="72"/>
      <c r="AB629" s="72"/>
      <c r="AC629" s="72"/>
      <c r="AD629" s="72"/>
      <c r="AE629" s="72"/>
      <c r="AF629" s="72"/>
      <c r="AG629" s="72"/>
      <c r="AH629" s="72"/>
      <c r="AI629" s="72"/>
      <c r="AJ629" s="72"/>
      <c r="AK629" s="72"/>
      <c r="AL629" s="72"/>
      <c r="AM629" s="72"/>
      <c r="AN629" s="72"/>
      <c r="AO629" s="72"/>
      <c r="AP629" s="72"/>
      <c r="AQ629" s="72"/>
      <c r="AR629" s="72"/>
      <c r="AS629" s="72"/>
      <c r="AT629" s="72"/>
    </row>
    <row r="630" spans="1:46" ht="30" customHeight="1" x14ac:dyDescent="0.2">
      <c r="A630" s="72"/>
      <c r="B630" s="72"/>
      <c r="C630" s="72"/>
      <c r="D630" s="220"/>
      <c r="E630" s="220"/>
      <c r="F630" s="221"/>
      <c r="G630" s="221"/>
      <c r="H630" s="220"/>
      <c r="I630" s="220"/>
      <c r="J630" s="221"/>
      <c r="K630" s="221"/>
      <c r="L630" s="221"/>
      <c r="M630" s="220"/>
      <c r="N630" s="220"/>
      <c r="O630" s="220"/>
      <c r="P630" s="220"/>
      <c r="Q630" s="222"/>
      <c r="R630" s="222"/>
      <c r="S630" s="222"/>
      <c r="T630" s="221"/>
      <c r="U630" s="221"/>
      <c r="V630" s="221"/>
      <c r="W630" s="221"/>
      <c r="X630" s="220"/>
      <c r="Y630" s="72"/>
      <c r="Z630" s="72"/>
      <c r="AA630" s="72"/>
      <c r="AB630" s="72"/>
      <c r="AC630" s="72"/>
      <c r="AD630" s="72"/>
      <c r="AE630" s="72"/>
      <c r="AF630" s="72"/>
      <c r="AG630" s="72"/>
      <c r="AH630" s="72"/>
      <c r="AI630" s="72"/>
      <c r="AJ630" s="72"/>
      <c r="AK630" s="72"/>
      <c r="AL630" s="72"/>
      <c r="AM630" s="72"/>
      <c r="AN630" s="72"/>
      <c r="AO630" s="72"/>
      <c r="AP630" s="72"/>
      <c r="AQ630" s="72"/>
      <c r="AR630" s="72"/>
      <c r="AS630" s="72"/>
      <c r="AT630" s="72"/>
    </row>
    <row r="631" spans="1:46" ht="30" customHeight="1" x14ac:dyDescent="0.2">
      <c r="A631" s="72"/>
      <c r="B631" s="72"/>
      <c r="C631" s="72"/>
      <c r="D631" s="220"/>
      <c r="E631" s="220"/>
      <c r="F631" s="221"/>
      <c r="G631" s="221"/>
      <c r="H631" s="220"/>
      <c r="I631" s="220"/>
      <c r="J631" s="221"/>
      <c r="K631" s="221"/>
      <c r="L631" s="221"/>
      <c r="M631" s="220"/>
      <c r="N631" s="220"/>
      <c r="O631" s="220"/>
      <c r="P631" s="220"/>
      <c r="Q631" s="222"/>
      <c r="R631" s="222"/>
      <c r="S631" s="222"/>
      <c r="T631" s="221"/>
      <c r="U631" s="221"/>
      <c r="V631" s="221"/>
      <c r="W631" s="221"/>
      <c r="X631" s="220"/>
      <c r="Y631" s="72"/>
      <c r="Z631" s="72"/>
      <c r="AA631" s="72"/>
      <c r="AB631" s="72"/>
      <c r="AC631" s="72"/>
      <c r="AD631" s="72"/>
      <c r="AE631" s="72"/>
      <c r="AF631" s="72"/>
      <c r="AG631" s="72"/>
      <c r="AH631" s="72"/>
      <c r="AI631" s="72"/>
      <c r="AJ631" s="72"/>
      <c r="AK631" s="72"/>
      <c r="AL631" s="72"/>
      <c r="AM631" s="72"/>
      <c r="AN631" s="72"/>
      <c r="AO631" s="72"/>
      <c r="AP631" s="72"/>
      <c r="AQ631" s="72"/>
      <c r="AR631" s="72"/>
      <c r="AS631" s="72"/>
      <c r="AT631" s="72"/>
    </row>
    <row r="632" spans="1:46" ht="30" customHeight="1" x14ac:dyDescent="0.2">
      <c r="A632" s="72"/>
      <c r="B632" s="72"/>
      <c r="C632" s="72"/>
      <c r="D632" s="220"/>
      <c r="E632" s="220"/>
      <c r="F632" s="221"/>
      <c r="G632" s="221"/>
      <c r="H632" s="220"/>
      <c r="I632" s="220"/>
      <c r="J632" s="221"/>
      <c r="K632" s="221"/>
      <c r="L632" s="221"/>
      <c r="M632" s="220"/>
      <c r="N632" s="220"/>
      <c r="O632" s="220"/>
      <c r="P632" s="220"/>
      <c r="Q632" s="222"/>
      <c r="R632" s="222"/>
      <c r="S632" s="222"/>
      <c r="T632" s="221"/>
      <c r="U632" s="221"/>
      <c r="V632" s="221"/>
      <c r="W632" s="221"/>
      <c r="X632" s="220"/>
      <c r="Y632" s="72"/>
      <c r="Z632" s="72"/>
      <c r="AA632" s="72"/>
      <c r="AB632" s="72"/>
      <c r="AC632" s="72"/>
      <c r="AD632" s="72"/>
      <c r="AE632" s="72"/>
      <c r="AF632" s="72"/>
      <c r="AG632" s="72"/>
      <c r="AH632" s="72"/>
      <c r="AI632" s="72"/>
      <c r="AJ632" s="72"/>
      <c r="AK632" s="72"/>
      <c r="AL632" s="72"/>
      <c r="AM632" s="72"/>
      <c r="AN632" s="72"/>
      <c r="AO632" s="72"/>
      <c r="AP632" s="72"/>
      <c r="AQ632" s="72"/>
      <c r="AR632" s="72"/>
      <c r="AS632" s="72"/>
      <c r="AT632" s="72"/>
    </row>
    <row r="633" spans="1:46" ht="30" customHeight="1" x14ac:dyDescent="0.2">
      <c r="A633" s="72"/>
      <c r="B633" s="72"/>
      <c r="C633" s="72"/>
      <c r="D633" s="220"/>
      <c r="E633" s="220"/>
      <c r="F633" s="221"/>
      <c r="G633" s="221"/>
      <c r="H633" s="220"/>
      <c r="I633" s="220"/>
      <c r="J633" s="221"/>
      <c r="K633" s="221"/>
      <c r="L633" s="221"/>
      <c r="M633" s="220"/>
      <c r="N633" s="220"/>
      <c r="O633" s="220"/>
      <c r="P633" s="220"/>
      <c r="Q633" s="222"/>
      <c r="R633" s="222"/>
      <c r="S633" s="222"/>
      <c r="T633" s="221"/>
      <c r="U633" s="221"/>
      <c r="V633" s="221"/>
      <c r="W633" s="221"/>
      <c r="X633" s="220"/>
      <c r="Y633" s="72"/>
      <c r="Z633" s="72"/>
      <c r="AA633" s="72"/>
      <c r="AB633" s="72"/>
      <c r="AC633" s="72"/>
      <c r="AD633" s="72"/>
      <c r="AE633" s="72"/>
      <c r="AF633" s="72"/>
      <c r="AG633" s="72"/>
      <c r="AH633" s="72"/>
      <c r="AI633" s="72"/>
      <c r="AJ633" s="72"/>
      <c r="AK633" s="72"/>
      <c r="AL633" s="72"/>
      <c r="AM633" s="72"/>
      <c r="AN633" s="72"/>
      <c r="AO633" s="72"/>
      <c r="AP633" s="72"/>
      <c r="AQ633" s="72"/>
      <c r="AR633" s="72"/>
      <c r="AS633" s="72"/>
      <c r="AT633" s="72"/>
    </row>
    <row r="634" spans="1:46" ht="30" customHeight="1" x14ac:dyDescent="0.2">
      <c r="A634" s="72"/>
      <c r="B634" s="72"/>
      <c r="C634" s="72"/>
      <c r="D634" s="220"/>
      <c r="E634" s="220"/>
      <c r="F634" s="221"/>
      <c r="G634" s="221"/>
      <c r="H634" s="220"/>
      <c r="I634" s="220"/>
      <c r="J634" s="221"/>
      <c r="K634" s="221"/>
      <c r="L634" s="221"/>
      <c r="M634" s="220"/>
      <c r="N634" s="220"/>
      <c r="O634" s="220"/>
      <c r="P634" s="220"/>
      <c r="Q634" s="222"/>
      <c r="R634" s="222"/>
      <c r="S634" s="222"/>
      <c r="T634" s="221"/>
      <c r="U634" s="221"/>
      <c r="V634" s="221"/>
      <c r="W634" s="221"/>
      <c r="X634" s="220"/>
      <c r="Y634" s="72"/>
      <c r="Z634" s="72"/>
      <c r="AA634" s="72"/>
      <c r="AB634" s="72"/>
      <c r="AC634" s="72"/>
      <c r="AD634" s="72"/>
      <c r="AE634" s="72"/>
      <c r="AF634" s="72"/>
      <c r="AG634" s="72"/>
      <c r="AH634" s="72"/>
      <c r="AI634" s="72"/>
      <c r="AJ634" s="72"/>
      <c r="AK634" s="72"/>
      <c r="AL634" s="72"/>
      <c r="AM634" s="72"/>
      <c r="AN634" s="72"/>
      <c r="AO634" s="72"/>
      <c r="AP634" s="72"/>
      <c r="AQ634" s="72"/>
      <c r="AR634" s="72"/>
      <c r="AS634" s="72"/>
      <c r="AT634" s="72"/>
    </row>
    <row r="635" spans="1:46" ht="30" customHeight="1" x14ac:dyDescent="0.2">
      <c r="A635" s="72"/>
      <c r="B635" s="72"/>
      <c r="C635" s="72"/>
      <c r="D635" s="220"/>
      <c r="E635" s="220"/>
      <c r="F635" s="221"/>
      <c r="G635" s="221"/>
      <c r="H635" s="220"/>
      <c r="I635" s="220"/>
      <c r="J635" s="221"/>
      <c r="K635" s="221"/>
      <c r="L635" s="221"/>
      <c r="M635" s="220"/>
      <c r="N635" s="220"/>
      <c r="O635" s="220"/>
      <c r="P635" s="220"/>
      <c r="Q635" s="222"/>
      <c r="R635" s="222"/>
      <c r="S635" s="222"/>
      <c r="T635" s="221"/>
      <c r="U635" s="221"/>
      <c r="V635" s="221"/>
      <c r="W635" s="221"/>
      <c r="X635" s="220"/>
      <c r="Y635" s="72"/>
      <c r="Z635" s="72"/>
      <c r="AA635" s="72"/>
      <c r="AB635" s="72"/>
      <c r="AC635" s="72"/>
      <c r="AD635" s="72"/>
      <c r="AE635" s="72"/>
      <c r="AF635" s="72"/>
      <c r="AG635" s="72"/>
      <c r="AH635" s="72"/>
      <c r="AI635" s="72"/>
      <c r="AJ635" s="72"/>
      <c r="AK635" s="72"/>
      <c r="AL635" s="72"/>
      <c r="AM635" s="72"/>
      <c r="AN635" s="72"/>
      <c r="AO635" s="72"/>
      <c r="AP635" s="72"/>
      <c r="AQ635" s="72"/>
      <c r="AR635" s="72"/>
      <c r="AS635" s="72"/>
      <c r="AT635" s="72"/>
    </row>
    <row r="636" spans="1:46" ht="30" customHeight="1" x14ac:dyDescent="0.2">
      <c r="A636" s="72"/>
      <c r="B636" s="72"/>
      <c r="C636" s="72"/>
      <c r="D636" s="220"/>
      <c r="E636" s="220"/>
      <c r="F636" s="221"/>
      <c r="G636" s="221"/>
      <c r="H636" s="220"/>
      <c r="I636" s="220"/>
      <c r="J636" s="221"/>
      <c r="K636" s="221"/>
      <c r="L636" s="221"/>
      <c r="M636" s="220"/>
      <c r="N636" s="220"/>
      <c r="O636" s="220"/>
      <c r="P636" s="220"/>
      <c r="Q636" s="222"/>
      <c r="R636" s="222"/>
      <c r="S636" s="222"/>
      <c r="T636" s="221"/>
      <c r="U636" s="221"/>
      <c r="V636" s="221"/>
      <c r="W636" s="221"/>
      <c r="X636" s="220"/>
      <c r="Y636" s="72"/>
      <c r="Z636" s="72"/>
      <c r="AA636" s="72"/>
      <c r="AB636" s="72"/>
      <c r="AC636" s="72"/>
      <c r="AD636" s="72"/>
      <c r="AE636" s="72"/>
      <c r="AF636" s="72"/>
      <c r="AG636" s="72"/>
      <c r="AH636" s="72"/>
      <c r="AI636" s="72"/>
      <c r="AJ636" s="72"/>
      <c r="AK636" s="72"/>
      <c r="AL636" s="72"/>
      <c r="AM636" s="72"/>
      <c r="AN636" s="72"/>
      <c r="AO636" s="72"/>
      <c r="AP636" s="72"/>
      <c r="AQ636" s="72"/>
      <c r="AR636" s="72"/>
      <c r="AS636" s="72"/>
      <c r="AT636" s="72"/>
    </row>
    <row r="637" spans="1:46" ht="30" customHeight="1" x14ac:dyDescent="0.2">
      <c r="A637" s="72"/>
      <c r="B637" s="72"/>
      <c r="C637" s="72"/>
      <c r="D637" s="220"/>
      <c r="E637" s="220"/>
      <c r="F637" s="221"/>
      <c r="G637" s="221"/>
      <c r="H637" s="220"/>
      <c r="I637" s="220"/>
      <c r="J637" s="221"/>
      <c r="K637" s="221"/>
      <c r="L637" s="221"/>
      <c r="M637" s="220"/>
      <c r="N637" s="220"/>
      <c r="O637" s="220"/>
      <c r="P637" s="220"/>
      <c r="Q637" s="222"/>
      <c r="R637" s="222"/>
      <c r="S637" s="222"/>
      <c r="T637" s="221"/>
      <c r="U637" s="221"/>
      <c r="V637" s="221"/>
      <c r="W637" s="221"/>
      <c r="X637" s="220"/>
      <c r="Y637" s="72"/>
      <c r="Z637" s="72"/>
      <c r="AA637" s="72"/>
      <c r="AB637" s="72"/>
      <c r="AC637" s="72"/>
      <c r="AD637" s="72"/>
      <c r="AE637" s="72"/>
      <c r="AF637" s="72"/>
      <c r="AG637" s="72"/>
      <c r="AH637" s="72"/>
      <c r="AI637" s="72"/>
      <c r="AJ637" s="72"/>
      <c r="AK637" s="72"/>
      <c r="AL637" s="72"/>
      <c r="AM637" s="72"/>
      <c r="AN637" s="72"/>
      <c r="AO637" s="72"/>
      <c r="AP637" s="72"/>
      <c r="AQ637" s="72"/>
      <c r="AR637" s="72"/>
      <c r="AS637" s="72"/>
      <c r="AT637" s="72"/>
    </row>
    <row r="638" spans="1:46" ht="30" customHeight="1" x14ac:dyDescent="0.2">
      <c r="A638" s="72"/>
      <c r="B638" s="72"/>
      <c r="C638" s="72"/>
      <c r="D638" s="220"/>
      <c r="E638" s="220"/>
      <c r="F638" s="221"/>
      <c r="G638" s="221"/>
      <c r="H638" s="220"/>
      <c r="I638" s="220"/>
      <c r="J638" s="221"/>
      <c r="K638" s="221"/>
      <c r="L638" s="221"/>
      <c r="M638" s="220"/>
      <c r="N638" s="220"/>
      <c r="O638" s="220"/>
      <c r="P638" s="220"/>
      <c r="Q638" s="222"/>
      <c r="R638" s="222"/>
      <c r="S638" s="222"/>
      <c r="T638" s="221"/>
      <c r="U638" s="221"/>
      <c r="V638" s="221"/>
      <c r="W638" s="221"/>
      <c r="X638" s="220"/>
      <c r="Y638" s="72"/>
      <c r="Z638" s="72"/>
      <c r="AA638" s="72"/>
      <c r="AB638" s="72"/>
      <c r="AC638" s="72"/>
      <c r="AD638" s="72"/>
      <c r="AE638" s="72"/>
      <c r="AF638" s="72"/>
      <c r="AG638" s="72"/>
      <c r="AH638" s="72"/>
      <c r="AI638" s="72"/>
      <c r="AJ638" s="72"/>
      <c r="AK638" s="72"/>
      <c r="AL638" s="72"/>
      <c r="AM638" s="72"/>
      <c r="AN638" s="72"/>
      <c r="AO638" s="72"/>
      <c r="AP638" s="72"/>
      <c r="AQ638" s="72"/>
      <c r="AR638" s="72"/>
      <c r="AS638" s="72"/>
      <c r="AT638" s="72"/>
    </row>
    <row r="639" spans="1:46" ht="30" customHeight="1" x14ac:dyDescent="0.2">
      <c r="A639" s="72"/>
      <c r="B639" s="72"/>
      <c r="C639" s="72"/>
      <c r="D639" s="220"/>
      <c r="E639" s="220"/>
      <c r="F639" s="221"/>
      <c r="G639" s="221"/>
      <c r="H639" s="220"/>
      <c r="I639" s="220"/>
      <c r="J639" s="221"/>
      <c r="K639" s="221"/>
      <c r="L639" s="221"/>
      <c r="M639" s="220"/>
      <c r="N639" s="220"/>
      <c r="O639" s="220"/>
      <c r="P639" s="220"/>
      <c r="Q639" s="222"/>
      <c r="R639" s="222"/>
      <c r="S639" s="222"/>
      <c r="T639" s="221"/>
      <c r="U639" s="221"/>
      <c r="V639" s="221"/>
      <c r="W639" s="221"/>
      <c r="X639" s="220"/>
      <c r="Y639" s="72"/>
      <c r="Z639" s="72"/>
      <c r="AA639" s="72"/>
      <c r="AB639" s="72"/>
      <c r="AC639" s="72"/>
      <c r="AD639" s="72"/>
      <c r="AE639" s="72"/>
      <c r="AF639" s="72"/>
      <c r="AG639" s="72"/>
      <c r="AH639" s="72"/>
      <c r="AI639" s="72"/>
      <c r="AJ639" s="72"/>
      <c r="AK639" s="72"/>
      <c r="AL639" s="72"/>
      <c r="AM639" s="72"/>
      <c r="AN639" s="72"/>
      <c r="AO639" s="72"/>
      <c r="AP639" s="72"/>
      <c r="AQ639" s="72"/>
      <c r="AR639" s="72"/>
      <c r="AS639" s="72"/>
      <c r="AT639" s="72"/>
    </row>
    <row r="640" spans="1:46" ht="30" customHeight="1" x14ac:dyDescent="0.2">
      <c r="A640" s="72"/>
      <c r="B640" s="72"/>
      <c r="C640" s="72"/>
      <c r="D640" s="220"/>
      <c r="E640" s="220"/>
      <c r="F640" s="221"/>
      <c r="G640" s="221"/>
      <c r="H640" s="220"/>
      <c r="I640" s="220"/>
      <c r="J640" s="221"/>
      <c r="K640" s="221"/>
      <c r="L640" s="221"/>
      <c r="M640" s="220"/>
      <c r="N640" s="220"/>
      <c r="O640" s="220"/>
      <c r="P640" s="220"/>
      <c r="Q640" s="222"/>
      <c r="R640" s="222"/>
      <c r="S640" s="222"/>
      <c r="T640" s="221"/>
      <c r="U640" s="221"/>
      <c r="V640" s="221"/>
      <c r="W640" s="221"/>
      <c r="X640" s="220"/>
      <c r="Y640" s="72"/>
      <c r="Z640" s="72"/>
      <c r="AA640" s="72"/>
      <c r="AB640" s="72"/>
      <c r="AC640" s="72"/>
      <c r="AD640" s="72"/>
      <c r="AE640" s="72"/>
      <c r="AF640" s="72"/>
      <c r="AG640" s="72"/>
      <c r="AH640" s="72"/>
      <c r="AI640" s="72"/>
      <c r="AJ640" s="72"/>
      <c r="AK640" s="72"/>
      <c r="AL640" s="72"/>
      <c r="AM640" s="72"/>
      <c r="AN640" s="72"/>
      <c r="AO640" s="72"/>
      <c r="AP640" s="72"/>
      <c r="AQ640" s="72"/>
      <c r="AR640" s="72"/>
      <c r="AS640" s="72"/>
      <c r="AT640" s="72"/>
    </row>
    <row r="641" spans="1:46" ht="30" customHeight="1" x14ac:dyDescent="0.2">
      <c r="A641" s="72"/>
      <c r="B641" s="72"/>
      <c r="C641" s="72"/>
      <c r="D641" s="220"/>
      <c r="E641" s="220"/>
      <c r="F641" s="221"/>
      <c r="G641" s="221"/>
      <c r="H641" s="220"/>
      <c r="I641" s="220"/>
      <c r="J641" s="221"/>
      <c r="K641" s="221"/>
      <c r="L641" s="221"/>
      <c r="M641" s="220"/>
      <c r="N641" s="220"/>
      <c r="O641" s="220"/>
      <c r="P641" s="220"/>
      <c r="Q641" s="222"/>
      <c r="R641" s="222"/>
      <c r="S641" s="222"/>
      <c r="T641" s="221"/>
      <c r="U641" s="221"/>
      <c r="V641" s="221"/>
      <c r="W641" s="221"/>
      <c r="X641" s="220"/>
      <c r="Y641" s="72"/>
      <c r="Z641" s="72"/>
      <c r="AA641" s="72"/>
      <c r="AB641" s="72"/>
      <c r="AC641" s="72"/>
      <c r="AD641" s="72"/>
      <c r="AE641" s="72"/>
      <c r="AF641" s="72"/>
      <c r="AG641" s="72"/>
      <c r="AH641" s="72"/>
      <c r="AI641" s="72"/>
      <c r="AJ641" s="72"/>
      <c r="AK641" s="72"/>
      <c r="AL641" s="72"/>
      <c r="AM641" s="72"/>
      <c r="AN641" s="72"/>
      <c r="AO641" s="72"/>
      <c r="AP641" s="72"/>
      <c r="AQ641" s="72"/>
      <c r="AR641" s="72"/>
      <c r="AS641" s="72"/>
      <c r="AT641" s="72"/>
    </row>
    <row r="642" spans="1:46" ht="30" customHeight="1" x14ac:dyDescent="0.2">
      <c r="A642" s="72"/>
      <c r="B642" s="72"/>
      <c r="C642" s="72"/>
      <c r="D642" s="220"/>
      <c r="E642" s="220"/>
      <c r="F642" s="221"/>
      <c r="G642" s="221"/>
      <c r="H642" s="220"/>
      <c r="I642" s="220"/>
      <c r="J642" s="221"/>
      <c r="K642" s="221"/>
      <c r="L642" s="221"/>
      <c r="M642" s="220"/>
      <c r="N642" s="220"/>
      <c r="O642" s="220"/>
      <c r="P642" s="220"/>
      <c r="Q642" s="222"/>
      <c r="R642" s="222"/>
      <c r="S642" s="222"/>
      <c r="T642" s="221"/>
      <c r="U642" s="221"/>
      <c r="V642" s="221"/>
      <c r="W642" s="221"/>
      <c r="X642" s="220"/>
      <c r="Y642" s="72"/>
      <c r="Z642" s="72"/>
      <c r="AA642" s="72"/>
      <c r="AB642" s="72"/>
      <c r="AC642" s="72"/>
      <c r="AD642" s="72"/>
      <c r="AE642" s="72"/>
      <c r="AF642" s="72"/>
      <c r="AG642" s="72"/>
      <c r="AH642" s="72"/>
      <c r="AI642" s="72"/>
      <c r="AJ642" s="72"/>
      <c r="AK642" s="72"/>
      <c r="AL642" s="72"/>
      <c r="AM642" s="72"/>
      <c r="AN642" s="72"/>
      <c r="AO642" s="72"/>
      <c r="AP642" s="72"/>
      <c r="AQ642" s="72"/>
      <c r="AR642" s="72"/>
      <c r="AS642" s="72"/>
      <c r="AT642" s="72"/>
    </row>
    <row r="643" spans="1:46" ht="30" customHeight="1" x14ac:dyDescent="0.2">
      <c r="A643" s="72"/>
      <c r="B643" s="72"/>
      <c r="C643" s="72"/>
      <c r="D643" s="220"/>
      <c r="E643" s="220"/>
      <c r="F643" s="221"/>
      <c r="G643" s="221"/>
      <c r="H643" s="220"/>
      <c r="I643" s="220"/>
      <c r="J643" s="221"/>
      <c r="K643" s="221"/>
      <c r="L643" s="221"/>
      <c r="M643" s="220"/>
      <c r="N643" s="220"/>
      <c r="O643" s="220"/>
      <c r="P643" s="220"/>
      <c r="Q643" s="222"/>
      <c r="R643" s="222"/>
      <c r="S643" s="222"/>
      <c r="T643" s="221"/>
      <c r="U643" s="221"/>
      <c r="V643" s="221"/>
      <c r="W643" s="221"/>
      <c r="X643" s="220"/>
      <c r="Y643" s="72"/>
      <c r="Z643" s="72"/>
      <c r="AA643" s="72"/>
      <c r="AB643" s="72"/>
      <c r="AC643" s="72"/>
      <c r="AD643" s="72"/>
      <c r="AE643" s="72"/>
      <c r="AF643" s="72"/>
      <c r="AG643" s="72"/>
      <c r="AH643" s="72"/>
      <c r="AI643" s="72"/>
      <c r="AJ643" s="72"/>
      <c r="AK643" s="72"/>
      <c r="AL643" s="72"/>
      <c r="AM643" s="72"/>
      <c r="AN643" s="72"/>
      <c r="AO643" s="72"/>
      <c r="AP643" s="72"/>
      <c r="AQ643" s="72"/>
      <c r="AR643" s="72"/>
      <c r="AS643" s="72"/>
      <c r="AT643" s="72"/>
    </row>
    <row r="644" spans="1:46" ht="30" customHeight="1" x14ac:dyDescent="0.2">
      <c r="A644" s="72"/>
      <c r="B644" s="72"/>
      <c r="C644" s="72"/>
      <c r="D644" s="220"/>
      <c r="E644" s="220"/>
      <c r="F644" s="221"/>
      <c r="G644" s="221"/>
      <c r="H644" s="220"/>
      <c r="I644" s="220"/>
      <c r="J644" s="221"/>
      <c r="K644" s="221"/>
      <c r="L644" s="221"/>
      <c r="M644" s="220"/>
      <c r="N644" s="220"/>
      <c r="O644" s="220"/>
      <c r="P644" s="220"/>
      <c r="Q644" s="222"/>
      <c r="R644" s="222"/>
      <c r="S644" s="222"/>
      <c r="T644" s="221"/>
      <c r="U644" s="221"/>
      <c r="V644" s="221"/>
      <c r="W644" s="221"/>
      <c r="X644" s="220"/>
      <c r="Y644" s="72"/>
      <c r="Z644" s="72"/>
      <c r="AA644" s="72"/>
      <c r="AB644" s="72"/>
      <c r="AC644" s="72"/>
      <c r="AD644" s="72"/>
      <c r="AE644" s="72"/>
      <c r="AF644" s="72"/>
      <c r="AG644" s="72"/>
      <c r="AH644" s="72"/>
      <c r="AI644" s="72"/>
      <c r="AJ644" s="72"/>
      <c r="AK644" s="72"/>
      <c r="AL644" s="72"/>
      <c r="AM644" s="72"/>
      <c r="AN644" s="72"/>
      <c r="AO644" s="72"/>
      <c r="AP644" s="72"/>
      <c r="AQ644" s="72"/>
      <c r="AR644" s="72"/>
      <c r="AS644" s="72"/>
      <c r="AT644" s="72"/>
    </row>
    <row r="645" spans="1:46" ht="30" customHeight="1" x14ac:dyDescent="0.2">
      <c r="A645" s="72"/>
      <c r="B645" s="72"/>
      <c r="C645" s="72"/>
      <c r="D645" s="220"/>
      <c r="E645" s="220"/>
      <c r="F645" s="221"/>
      <c r="G645" s="221"/>
      <c r="H645" s="220"/>
      <c r="I645" s="220"/>
      <c r="J645" s="221"/>
      <c r="K645" s="221"/>
      <c r="L645" s="221"/>
      <c r="M645" s="220"/>
      <c r="N645" s="220"/>
      <c r="O645" s="220"/>
      <c r="P645" s="220"/>
      <c r="Q645" s="222"/>
      <c r="R645" s="222"/>
      <c r="S645" s="222"/>
      <c r="T645" s="221"/>
      <c r="U645" s="221"/>
      <c r="V645" s="221"/>
      <c r="W645" s="221"/>
      <c r="X645" s="220"/>
      <c r="Y645" s="72"/>
      <c r="Z645" s="72"/>
      <c r="AA645" s="72"/>
      <c r="AB645" s="72"/>
      <c r="AC645" s="72"/>
      <c r="AD645" s="72"/>
      <c r="AE645" s="72"/>
      <c r="AF645" s="72"/>
      <c r="AG645" s="72"/>
      <c r="AH645" s="72"/>
      <c r="AI645" s="72"/>
      <c r="AJ645" s="72"/>
      <c r="AK645" s="72"/>
      <c r="AL645" s="72"/>
      <c r="AM645" s="72"/>
      <c r="AN645" s="72"/>
      <c r="AO645" s="72"/>
      <c r="AP645" s="72"/>
      <c r="AQ645" s="72"/>
      <c r="AR645" s="72"/>
      <c r="AS645" s="72"/>
      <c r="AT645" s="72"/>
    </row>
    <row r="646" spans="1:46" ht="30" customHeight="1" x14ac:dyDescent="0.2">
      <c r="A646" s="72"/>
      <c r="B646" s="72"/>
      <c r="C646" s="72"/>
      <c r="D646" s="220"/>
      <c r="E646" s="220"/>
      <c r="F646" s="221"/>
      <c r="G646" s="221"/>
      <c r="H646" s="220"/>
      <c r="I646" s="220"/>
      <c r="J646" s="221"/>
      <c r="K646" s="221"/>
      <c r="L646" s="221"/>
      <c r="M646" s="220"/>
      <c r="N646" s="220"/>
      <c r="O646" s="220"/>
      <c r="P646" s="220"/>
      <c r="Q646" s="222"/>
      <c r="R646" s="222"/>
      <c r="S646" s="222"/>
      <c r="T646" s="221"/>
      <c r="U646" s="221"/>
      <c r="V646" s="221"/>
      <c r="W646" s="221"/>
      <c r="X646" s="220"/>
      <c r="Y646" s="72"/>
      <c r="Z646" s="72"/>
      <c r="AA646" s="72"/>
      <c r="AB646" s="72"/>
      <c r="AC646" s="72"/>
      <c r="AD646" s="72"/>
      <c r="AE646" s="72"/>
      <c r="AF646" s="72"/>
      <c r="AG646" s="72"/>
      <c r="AH646" s="72"/>
      <c r="AI646" s="72"/>
      <c r="AJ646" s="72"/>
      <c r="AK646" s="72"/>
      <c r="AL646" s="72"/>
      <c r="AM646" s="72"/>
      <c r="AN646" s="72"/>
      <c r="AO646" s="72"/>
      <c r="AP646" s="72"/>
      <c r="AQ646" s="72"/>
      <c r="AR646" s="72"/>
      <c r="AS646" s="72"/>
      <c r="AT646" s="72"/>
    </row>
    <row r="647" spans="1:46" ht="30" customHeight="1" x14ac:dyDescent="0.2">
      <c r="A647" s="72"/>
      <c r="B647" s="72"/>
      <c r="C647" s="72"/>
      <c r="D647" s="220"/>
      <c r="E647" s="220"/>
      <c r="F647" s="221"/>
      <c r="G647" s="221"/>
      <c r="H647" s="220"/>
      <c r="I647" s="220"/>
      <c r="J647" s="221"/>
      <c r="K647" s="221"/>
      <c r="L647" s="221"/>
      <c r="M647" s="220"/>
      <c r="N647" s="220"/>
      <c r="O647" s="220"/>
      <c r="P647" s="220"/>
      <c r="Q647" s="222"/>
      <c r="R647" s="222"/>
      <c r="S647" s="222"/>
      <c r="T647" s="221"/>
      <c r="U647" s="221"/>
      <c r="V647" s="221"/>
      <c r="W647" s="221"/>
      <c r="X647" s="220"/>
      <c r="Y647" s="72"/>
      <c r="Z647" s="72"/>
      <c r="AA647" s="72"/>
      <c r="AB647" s="72"/>
      <c r="AC647" s="72"/>
      <c r="AD647" s="72"/>
      <c r="AE647" s="72"/>
      <c r="AF647" s="72"/>
      <c r="AG647" s="72"/>
      <c r="AH647" s="72"/>
      <c r="AI647" s="72"/>
      <c r="AJ647" s="72"/>
      <c r="AK647" s="72"/>
      <c r="AL647" s="72"/>
      <c r="AM647" s="72"/>
      <c r="AN647" s="72"/>
      <c r="AO647" s="72"/>
      <c r="AP647" s="72"/>
      <c r="AQ647" s="72"/>
      <c r="AR647" s="72"/>
      <c r="AS647" s="72"/>
      <c r="AT647" s="72"/>
    </row>
    <row r="648" spans="1:46" ht="30" customHeight="1" x14ac:dyDescent="0.2">
      <c r="A648" s="72"/>
      <c r="B648" s="72"/>
      <c r="C648" s="72"/>
      <c r="D648" s="220"/>
      <c r="E648" s="220"/>
      <c r="F648" s="221"/>
      <c r="G648" s="221"/>
      <c r="H648" s="220"/>
      <c r="I648" s="220"/>
      <c r="J648" s="221"/>
      <c r="K648" s="221"/>
      <c r="L648" s="221"/>
      <c r="M648" s="220"/>
      <c r="N648" s="220"/>
      <c r="O648" s="220"/>
      <c r="P648" s="220"/>
      <c r="Q648" s="222"/>
      <c r="R648" s="222"/>
      <c r="S648" s="222"/>
      <c r="T648" s="221"/>
      <c r="U648" s="221"/>
      <c r="V648" s="221"/>
      <c r="W648" s="221"/>
      <c r="X648" s="220"/>
      <c r="Y648" s="72"/>
      <c r="Z648" s="72"/>
      <c r="AA648" s="72"/>
      <c r="AB648" s="72"/>
      <c r="AC648" s="72"/>
      <c r="AD648" s="72"/>
      <c r="AE648" s="72"/>
      <c r="AF648" s="72"/>
      <c r="AG648" s="72"/>
      <c r="AH648" s="72"/>
      <c r="AI648" s="72"/>
      <c r="AJ648" s="72"/>
      <c r="AK648" s="72"/>
      <c r="AL648" s="72"/>
      <c r="AM648" s="72"/>
      <c r="AN648" s="72"/>
      <c r="AO648" s="72"/>
      <c r="AP648" s="72"/>
      <c r="AQ648" s="72"/>
      <c r="AR648" s="72"/>
      <c r="AS648" s="72"/>
      <c r="AT648" s="72"/>
    </row>
    <row r="649" spans="1:46" ht="30" customHeight="1" x14ac:dyDescent="0.2">
      <c r="A649" s="72"/>
      <c r="B649" s="72"/>
      <c r="C649" s="72"/>
      <c r="D649" s="220"/>
      <c r="E649" s="220"/>
      <c r="F649" s="221"/>
      <c r="G649" s="221"/>
      <c r="H649" s="220"/>
      <c r="I649" s="220"/>
      <c r="J649" s="221"/>
      <c r="K649" s="221"/>
      <c r="L649" s="221"/>
      <c r="M649" s="220"/>
      <c r="N649" s="220"/>
      <c r="O649" s="220"/>
      <c r="P649" s="220"/>
      <c r="Q649" s="222"/>
      <c r="R649" s="222"/>
      <c r="S649" s="222"/>
      <c r="T649" s="221"/>
      <c r="U649" s="221"/>
      <c r="V649" s="221"/>
      <c r="W649" s="221"/>
      <c r="X649" s="220"/>
      <c r="Y649" s="72"/>
      <c r="Z649" s="72"/>
      <c r="AA649" s="72"/>
      <c r="AB649" s="72"/>
      <c r="AC649" s="72"/>
      <c r="AD649" s="72"/>
      <c r="AE649" s="72"/>
      <c r="AF649" s="72"/>
      <c r="AG649" s="72"/>
      <c r="AH649" s="72"/>
      <c r="AI649" s="72"/>
      <c r="AJ649" s="72"/>
      <c r="AK649" s="72"/>
      <c r="AL649" s="72"/>
      <c r="AM649" s="72"/>
      <c r="AN649" s="72"/>
      <c r="AO649" s="72"/>
      <c r="AP649" s="72"/>
      <c r="AQ649" s="72"/>
      <c r="AR649" s="72"/>
      <c r="AS649" s="72"/>
      <c r="AT649" s="72"/>
    </row>
    <row r="650" spans="1:46" ht="30" customHeight="1" x14ac:dyDescent="0.2">
      <c r="A650" s="72"/>
      <c r="B650" s="72"/>
      <c r="C650" s="72"/>
      <c r="D650" s="220"/>
      <c r="E650" s="220"/>
      <c r="F650" s="221"/>
      <c r="G650" s="221"/>
      <c r="H650" s="220"/>
      <c r="I650" s="220"/>
      <c r="J650" s="221"/>
      <c r="K650" s="221"/>
      <c r="L650" s="221"/>
      <c r="M650" s="220"/>
      <c r="N650" s="220"/>
      <c r="O650" s="220"/>
      <c r="P650" s="220"/>
      <c r="Q650" s="222"/>
      <c r="R650" s="222"/>
      <c r="S650" s="222"/>
      <c r="T650" s="221"/>
      <c r="U650" s="221"/>
      <c r="V650" s="221"/>
      <c r="W650" s="221"/>
      <c r="X650" s="220"/>
      <c r="Y650" s="72"/>
      <c r="Z650" s="72"/>
      <c r="AA650" s="72"/>
      <c r="AB650" s="72"/>
      <c r="AC650" s="72"/>
      <c r="AD650" s="72"/>
      <c r="AE650" s="72"/>
      <c r="AF650" s="72"/>
      <c r="AG650" s="72"/>
      <c r="AH650" s="72"/>
      <c r="AI650" s="72"/>
      <c r="AJ650" s="72"/>
      <c r="AK650" s="72"/>
      <c r="AL650" s="72"/>
      <c r="AM650" s="72"/>
      <c r="AN650" s="72"/>
      <c r="AO650" s="72"/>
      <c r="AP650" s="72"/>
      <c r="AQ650" s="72"/>
      <c r="AR650" s="72"/>
      <c r="AS650" s="72"/>
      <c r="AT650" s="72"/>
    </row>
    <row r="651" spans="1:46" ht="30" customHeight="1" x14ac:dyDescent="0.2">
      <c r="A651" s="72"/>
      <c r="B651" s="72"/>
      <c r="C651" s="72"/>
      <c r="D651" s="220"/>
      <c r="E651" s="220"/>
      <c r="F651" s="221"/>
      <c r="G651" s="221"/>
      <c r="H651" s="220"/>
      <c r="I651" s="220"/>
      <c r="J651" s="221"/>
      <c r="K651" s="221"/>
      <c r="L651" s="221"/>
      <c r="M651" s="220"/>
      <c r="N651" s="220"/>
      <c r="O651" s="220"/>
      <c r="P651" s="220"/>
      <c r="Q651" s="222"/>
      <c r="R651" s="222"/>
      <c r="S651" s="222"/>
      <c r="T651" s="221"/>
      <c r="U651" s="221"/>
      <c r="V651" s="221"/>
      <c r="W651" s="221"/>
      <c r="X651" s="220"/>
      <c r="Y651" s="72"/>
      <c r="Z651" s="72"/>
      <c r="AA651" s="72"/>
      <c r="AB651" s="72"/>
      <c r="AC651" s="72"/>
      <c r="AD651" s="72"/>
      <c r="AE651" s="72"/>
      <c r="AF651" s="72"/>
      <c r="AG651" s="72"/>
      <c r="AH651" s="72"/>
      <c r="AI651" s="72"/>
      <c r="AJ651" s="72"/>
      <c r="AK651" s="72"/>
      <c r="AL651" s="72"/>
      <c r="AM651" s="72"/>
      <c r="AN651" s="72"/>
      <c r="AO651" s="72"/>
      <c r="AP651" s="72"/>
      <c r="AQ651" s="72"/>
      <c r="AR651" s="72"/>
      <c r="AS651" s="72"/>
      <c r="AT651" s="72"/>
    </row>
    <row r="652" spans="1:46" ht="30" customHeight="1" x14ac:dyDescent="0.2">
      <c r="A652" s="72"/>
      <c r="B652" s="72"/>
      <c r="C652" s="72"/>
      <c r="D652" s="220"/>
      <c r="E652" s="220"/>
      <c r="F652" s="221"/>
      <c r="G652" s="221"/>
      <c r="H652" s="220"/>
      <c r="I652" s="220"/>
      <c r="J652" s="221"/>
      <c r="K652" s="221"/>
      <c r="L652" s="221"/>
      <c r="M652" s="220"/>
      <c r="N652" s="220"/>
      <c r="O652" s="220"/>
      <c r="P652" s="220"/>
      <c r="Q652" s="222"/>
      <c r="R652" s="222"/>
      <c r="S652" s="222"/>
      <c r="T652" s="221"/>
      <c r="U652" s="221"/>
      <c r="V652" s="221"/>
      <c r="W652" s="221"/>
      <c r="X652" s="220"/>
      <c r="Y652" s="72"/>
      <c r="Z652" s="72"/>
      <c r="AA652" s="72"/>
      <c r="AB652" s="72"/>
      <c r="AC652" s="72"/>
      <c r="AD652" s="72"/>
      <c r="AE652" s="72"/>
      <c r="AF652" s="72"/>
      <c r="AG652" s="72"/>
      <c r="AH652" s="72"/>
      <c r="AI652" s="72"/>
      <c r="AJ652" s="72"/>
      <c r="AK652" s="72"/>
      <c r="AL652" s="72"/>
      <c r="AM652" s="72"/>
      <c r="AN652" s="72"/>
      <c r="AO652" s="72"/>
      <c r="AP652" s="72"/>
      <c r="AQ652" s="72"/>
      <c r="AR652" s="72"/>
      <c r="AS652" s="72"/>
      <c r="AT652" s="72"/>
    </row>
    <row r="653" spans="1:46" ht="30" customHeight="1" x14ac:dyDescent="0.2">
      <c r="A653" s="72"/>
      <c r="B653" s="72"/>
      <c r="C653" s="72"/>
      <c r="D653" s="220"/>
      <c r="E653" s="220"/>
      <c r="F653" s="221"/>
      <c r="G653" s="221"/>
      <c r="H653" s="220"/>
      <c r="I653" s="220"/>
      <c r="J653" s="221"/>
      <c r="K653" s="221"/>
      <c r="L653" s="221"/>
      <c r="M653" s="220"/>
      <c r="N653" s="220"/>
      <c r="O653" s="220"/>
      <c r="P653" s="220"/>
      <c r="Q653" s="222"/>
      <c r="R653" s="222"/>
      <c r="S653" s="222"/>
      <c r="T653" s="221"/>
      <c r="U653" s="221"/>
      <c r="V653" s="221"/>
      <c r="W653" s="221"/>
      <c r="X653" s="220"/>
      <c r="Y653" s="72"/>
      <c r="Z653" s="72"/>
      <c r="AA653" s="72"/>
      <c r="AB653" s="72"/>
      <c r="AC653" s="72"/>
      <c r="AD653" s="72"/>
      <c r="AE653" s="72"/>
      <c r="AF653" s="72"/>
      <c r="AG653" s="72"/>
      <c r="AH653" s="72"/>
      <c r="AI653" s="72"/>
      <c r="AJ653" s="72"/>
      <c r="AK653" s="72"/>
      <c r="AL653" s="72"/>
      <c r="AM653" s="72"/>
      <c r="AN653" s="72"/>
      <c r="AO653" s="72"/>
      <c r="AP653" s="72"/>
      <c r="AQ653" s="72"/>
      <c r="AR653" s="72"/>
      <c r="AS653" s="72"/>
      <c r="AT653" s="72"/>
    </row>
    <row r="654" spans="1:46" ht="30" customHeight="1" x14ac:dyDescent="0.2">
      <c r="A654" s="72"/>
      <c r="B654" s="72"/>
      <c r="C654" s="72"/>
      <c r="D654" s="220"/>
      <c r="E654" s="220"/>
      <c r="F654" s="221"/>
      <c r="G654" s="221"/>
      <c r="H654" s="220"/>
      <c r="I654" s="220"/>
      <c r="J654" s="221"/>
      <c r="K654" s="221"/>
      <c r="L654" s="221"/>
      <c r="M654" s="220"/>
      <c r="N654" s="220"/>
      <c r="O654" s="220"/>
      <c r="P654" s="220"/>
      <c r="Q654" s="222"/>
      <c r="R654" s="222"/>
      <c r="S654" s="222"/>
      <c r="T654" s="221"/>
      <c r="U654" s="221"/>
      <c r="V654" s="221"/>
      <c r="W654" s="221"/>
      <c r="X654" s="220"/>
      <c r="Y654" s="72"/>
      <c r="Z654" s="72"/>
      <c r="AA654" s="72"/>
      <c r="AB654" s="72"/>
      <c r="AC654" s="72"/>
      <c r="AD654" s="72"/>
      <c r="AE654" s="72"/>
      <c r="AF654" s="72"/>
      <c r="AG654" s="72"/>
      <c r="AH654" s="72"/>
      <c r="AI654" s="72"/>
      <c r="AJ654" s="72"/>
      <c r="AK654" s="72"/>
      <c r="AL654" s="72"/>
      <c r="AM654" s="72"/>
      <c r="AN654" s="72"/>
      <c r="AO654" s="72"/>
      <c r="AP654" s="72"/>
      <c r="AQ654" s="72"/>
      <c r="AR654" s="72"/>
      <c r="AS654" s="72"/>
      <c r="AT654" s="72"/>
    </row>
    <row r="655" spans="1:46" ht="30" customHeight="1" x14ac:dyDescent="0.2">
      <c r="A655" s="72"/>
      <c r="B655" s="72"/>
      <c r="C655" s="72"/>
      <c r="D655" s="220"/>
      <c r="E655" s="220"/>
      <c r="F655" s="221"/>
      <c r="G655" s="221"/>
      <c r="H655" s="220"/>
      <c r="I655" s="220"/>
      <c r="J655" s="221"/>
      <c r="K655" s="221"/>
      <c r="L655" s="221"/>
      <c r="M655" s="220"/>
      <c r="N655" s="220"/>
      <c r="O655" s="220"/>
      <c r="P655" s="220"/>
      <c r="Q655" s="222"/>
      <c r="R655" s="222"/>
      <c r="S655" s="222"/>
      <c r="T655" s="221"/>
      <c r="U655" s="221"/>
      <c r="V655" s="221"/>
      <c r="W655" s="221"/>
      <c r="X655" s="220"/>
      <c r="Y655" s="72"/>
      <c r="Z655" s="72"/>
      <c r="AA655" s="72"/>
      <c r="AB655" s="72"/>
      <c r="AC655" s="72"/>
      <c r="AD655" s="72"/>
      <c r="AE655" s="72"/>
      <c r="AF655" s="72"/>
      <c r="AG655" s="72"/>
      <c r="AH655" s="72"/>
      <c r="AI655" s="72"/>
      <c r="AJ655" s="72"/>
      <c r="AK655" s="72"/>
      <c r="AL655" s="72"/>
      <c r="AM655" s="72"/>
      <c r="AN655" s="72"/>
      <c r="AO655" s="72"/>
      <c r="AP655" s="72"/>
      <c r="AQ655" s="72"/>
      <c r="AR655" s="72"/>
      <c r="AS655" s="72"/>
      <c r="AT655" s="72"/>
    </row>
    <row r="656" spans="1:46" ht="30" customHeight="1" x14ac:dyDescent="0.2">
      <c r="A656" s="72"/>
      <c r="B656" s="72"/>
      <c r="C656" s="72"/>
      <c r="D656" s="220"/>
      <c r="E656" s="220"/>
      <c r="F656" s="221"/>
      <c r="G656" s="221"/>
      <c r="H656" s="220"/>
      <c r="I656" s="220"/>
      <c r="J656" s="221"/>
      <c r="K656" s="221"/>
      <c r="L656" s="221"/>
      <c r="M656" s="220"/>
      <c r="N656" s="220"/>
      <c r="O656" s="220"/>
      <c r="P656" s="220"/>
      <c r="Q656" s="222"/>
      <c r="R656" s="222"/>
      <c r="S656" s="222"/>
      <c r="T656" s="221"/>
      <c r="U656" s="221"/>
      <c r="V656" s="221"/>
      <c r="W656" s="221"/>
      <c r="X656" s="220"/>
      <c r="Y656" s="72"/>
      <c r="Z656" s="72"/>
      <c r="AA656" s="72"/>
      <c r="AB656" s="72"/>
      <c r="AC656" s="72"/>
      <c r="AD656" s="72"/>
      <c r="AE656" s="72"/>
      <c r="AF656" s="72"/>
      <c r="AG656" s="72"/>
      <c r="AH656" s="72"/>
      <c r="AI656" s="72"/>
      <c r="AJ656" s="72"/>
      <c r="AK656" s="72"/>
      <c r="AL656" s="72"/>
      <c r="AM656" s="72"/>
      <c r="AN656" s="72"/>
      <c r="AO656" s="72"/>
      <c r="AP656" s="72"/>
      <c r="AQ656" s="72"/>
      <c r="AR656" s="72"/>
      <c r="AS656" s="72"/>
      <c r="AT656" s="72"/>
    </row>
    <row r="657" spans="1:46" ht="30" customHeight="1" x14ac:dyDescent="0.2">
      <c r="A657" s="72"/>
      <c r="B657" s="72"/>
      <c r="C657" s="72"/>
      <c r="D657" s="220"/>
      <c r="E657" s="220"/>
      <c r="F657" s="221"/>
      <c r="G657" s="221"/>
      <c r="H657" s="220"/>
      <c r="I657" s="220"/>
      <c r="J657" s="221"/>
      <c r="K657" s="221"/>
      <c r="L657" s="221"/>
      <c r="M657" s="220"/>
      <c r="N657" s="220"/>
      <c r="O657" s="220"/>
      <c r="P657" s="220"/>
      <c r="Q657" s="222"/>
      <c r="R657" s="222"/>
      <c r="S657" s="222"/>
      <c r="T657" s="221"/>
      <c r="U657" s="221"/>
      <c r="V657" s="221"/>
      <c r="W657" s="221"/>
      <c r="X657" s="220"/>
      <c r="Y657" s="72"/>
      <c r="Z657" s="72"/>
      <c r="AA657" s="72"/>
      <c r="AB657" s="72"/>
      <c r="AC657" s="72"/>
      <c r="AD657" s="72"/>
      <c r="AE657" s="72"/>
      <c r="AF657" s="72"/>
      <c r="AG657" s="72"/>
      <c r="AH657" s="72"/>
      <c r="AI657" s="72"/>
      <c r="AJ657" s="72"/>
      <c r="AK657" s="72"/>
      <c r="AL657" s="72"/>
      <c r="AM657" s="72"/>
      <c r="AN657" s="72"/>
      <c r="AO657" s="72"/>
      <c r="AP657" s="72"/>
      <c r="AQ657" s="72"/>
      <c r="AR657" s="72"/>
      <c r="AS657" s="72"/>
      <c r="AT657" s="72"/>
    </row>
    <row r="658" spans="1:46" ht="30" customHeight="1" x14ac:dyDescent="0.2">
      <c r="A658" s="72"/>
      <c r="B658" s="72"/>
      <c r="C658" s="72"/>
      <c r="D658" s="220"/>
      <c r="E658" s="220"/>
      <c r="F658" s="221"/>
      <c r="G658" s="221"/>
      <c r="H658" s="220"/>
      <c r="I658" s="220"/>
      <c r="J658" s="221"/>
      <c r="K658" s="221"/>
      <c r="L658" s="221"/>
      <c r="M658" s="220"/>
      <c r="N658" s="220"/>
      <c r="O658" s="220"/>
      <c r="P658" s="220"/>
      <c r="Q658" s="222"/>
      <c r="R658" s="222"/>
      <c r="S658" s="222"/>
      <c r="T658" s="221"/>
      <c r="U658" s="221"/>
      <c r="V658" s="221"/>
      <c r="W658" s="221"/>
      <c r="X658" s="220"/>
      <c r="Y658" s="72"/>
      <c r="Z658" s="72"/>
      <c r="AA658" s="72"/>
      <c r="AB658" s="72"/>
      <c r="AC658" s="72"/>
      <c r="AD658" s="72"/>
      <c r="AE658" s="72"/>
      <c r="AF658" s="72"/>
      <c r="AG658" s="72"/>
      <c r="AH658" s="72"/>
      <c r="AI658" s="72"/>
      <c r="AJ658" s="72"/>
      <c r="AK658" s="72"/>
      <c r="AL658" s="72"/>
      <c r="AM658" s="72"/>
      <c r="AN658" s="72"/>
      <c r="AO658" s="72"/>
      <c r="AP658" s="72"/>
      <c r="AQ658" s="72"/>
      <c r="AR658" s="72"/>
      <c r="AS658" s="72"/>
      <c r="AT658" s="72"/>
    </row>
    <row r="659" spans="1:46" ht="30" customHeight="1" x14ac:dyDescent="0.2">
      <c r="A659" s="72"/>
      <c r="B659" s="72"/>
      <c r="C659" s="72"/>
      <c r="D659" s="220"/>
      <c r="E659" s="220"/>
      <c r="F659" s="221"/>
      <c r="G659" s="221"/>
      <c r="H659" s="220"/>
      <c r="I659" s="220"/>
      <c r="J659" s="221"/>
      <c r="K659" s="221"/>
      <c r="L659" s="221"/>
      <c r="M659" s="220"/>
      <c r="N659" s="220"/>
      <c r="O659" s="220"/>
      <c r="P659" s="220"/>
      <c r="Q659" s="222"/>
      <c r="R659" s="222"/>
      <c r="S659" s="222"/>
      <c r="T659" s="221"/>
      <c r="U659" s="221"/>
      <c r="V659" s="221"/>
      <c r="W659" s="221"/>
      <c r="X659" s="220"/>
      <c r="Y659" s="72"/>
      <c r="Z659" s="72"/>
      <c r="AA659" s="72"/>
      <c r="AB659" s="72"/>
      <c r="AC659" s="72"/>
      <c r="AD659" s="72"/>
      <c r="AE659" s="72"/>
      <c r="AF659" s="72"/>
      <c r="AG659" s="72"/>
      <c r="AH659" s="72"/>
      <c r="AI659" s="72"/>
      <c r="AJ659" s="72"/>
      <c r="AK659" s="72"/>
      <c r="AL659" s="72"/>
      <c r="AM659" s="72"/>
      <c r="AN659" s="72"/>
      <c r="AO659" s="72"/>
      <c r="AP659" s="72"/>
      <c r="AQ659" s="72"/>
      <c r="AR659" s="72"/>
      <c r="AS659" s="72"/>
      <c r="AT659" s="72"/>
    </row>
    <row r="660" spans="1:46" ht="30" customHeight="1" x14ac:dyDescent="0.2">
      <c r="A660" s="72"/>
      <c r="B660" s="72"/>
      <c r="C660" s="72"/>
      <c r="D660" s="220"/>
      <c r="E660" s="220"/>
      <c r="F660" s="221"/>
      <c r="G660" s="221"/>
      <c r="H660" s="220"/>
      <c r="I660" s="220"/>
      <c r="J660" s="221"/>
      <c r="K660" s="221"/>
      <c r="L660" s="221"/>
      <c r="M660" s="220"/>
      <c r="N660" s="220"/>
      <c r="O660" s="220"/>
      <c r="P660" s="220"/>
      <c r="Q660" s="222"/>
      <c r="R660" s="222"/>
      <c r="S660" s="222"/>
      <c r="T660" s="221"/>
      <c r="U660" s="221"/>
      <c r="V660" s="221"/>
      <c r="W660" s="221"/>
      <c r="X660" s="220"/>
      <c r="Y660" s="72"/>
      <c r="Z660" s="72"/>
      <c r="AA660" s="72"/>
      <c r="AB660" s="72"/>
      <c r="AC660" s="72"/>
      <c r="AD660" s="72"/>
      <c r="AE660" s="72"/>
      <c r="AF660" s="72"/>
      <c r="AG660" s="72"/>
      <c r="AH660" s="72"/>
      <c r="AI660" s="72"/>
      <c r="AJ660" s="72"/>
      <c r="AK660" s="72"/>
      <c r="AL660" s="72"/>
      <c r="AM660" s="72"/>
      <c r="AN660" s="72"/>
      <c r="AO660" s="72"/>
      <c r="AP660" s="72"/>
      <c r="AQ660" s="72"/>
      <c r="AR660" s="72"/>
      <c r="AS660" s="72"/>
      <c r="AT660" s="72"/>
    </row>
    <row r="661" spans="1:46" ht="30" customHeight="1" x14ac:dyDescent="0.2">
      <c r="A661" s="72"/>
      <c r="B661" s="72"/>
      <c r="C661" s="72"/>
      <c r="D661" s="220"/>
      <c r="E661" s="220"/>
      <c r="F661" s="221"/>
      <c r="G661" s="221"/>
      <c r="H661" s="220"/>
      <c r="I661" s="220"/>
      <c r="J661" s="221"/>
      <c r="K661" s="221"/>
      <c r="L661" s="221"/>
      <c r="M661" s="220"/>
      <c r="N661" s="220"/>
      <c r="O661" s="220"/>
      <c r="P661" s="220"/>
      <c r="Q661" s="222"/>
      <c r="R661" s="222"/>
      <c r="S661" s="222"/>
      <c r="T661" s="221"/>
      <c r="U661" s="221"/>
      <c r="V661" s="221"/>
      <c r="W661" s="221"/>
      <c r="X661" s="220"/>
      <c r="Y661" s="72"/>
      <c r="Z661" s="72"/>
      <c r="AA661" s="72"/>
      <c r="AB661" s="72"/>
      <c r="AC661" s="72"/>
      <c r="AD661" s="72"/>
      <c r="AE661" s="72"/>
      <c r="AF661" s="72"/>
      <c r="AG661" s="72"/>
      <c r="AH661" s="72"/>
      <c r="AI661" s="72"/>
      <c r="AJ661" s="72"/>
      <c r="AK661" s="72"/>
      <c r="AL661" s="72"/>
      <c r="AM661" s="72"/>
      <c r="AN661" s="72"/>
      <c r="AO661" s="72"/>
      <c r="AP661" s="72"/>
      <c r="AQ661" s="72"/>
      <c r="AR661" s="72"/>
      <c r="AS661" s="72"/>
      <c r="AT661" s="72"/>
    </row>
    <row r="662" spans="1:46" ht="30" customHeight="1" x14ac:dyDescent="0.2">
      <c r="A662" s="72"/>
      <c r="B662" s="72"/>
      <c r="C662" s="72"/>
      <c r="D662" s="220"/>
      <c r="E662" s="220"/>
      <c r="F662" s="221"/>
      <c r="G662" s="221"/>
      <c r="H662" s="220"/>
      <c r="I662" s="220"/>
      <c r="J662" s="221"/>
      <c r="K662" s="221"/>
      <c r="L662" s="221"/>
      <c r="M662" s="220"/>
      <c r="N662" s="220"/>
      <c r="O662" s="220"/>
      <c r="P662" s="220"/>
      <c r="Q662" s="222"/>
      <c r="R662" s="222"/>
      <c r="S662" s="222"/>
      <c r="T662" s="221"/>
      <c r="U662" s="221"/>
      <c r="V662" s="221"/>
      <c r="W662" s="221"/>
      <c r="X662" s="220"/>
      <c r="Y662" s="72"/>
      <c r="Z662" s="72"/>
      <c r="AA662" s="72"/>
      <c r="AB662" s="72"/>
      <c r="AC662" s="72"/>
      <c r="AD662" s="72"/>
      <c r="AE662" s="72"/>
      <c r="AF662" s="72"/>
      <c r="AG662" s="72"/>
      <c r="AH662" s="72"/>
      <c r="AI662" s="72"/>
      <c r="AJ662" s="72"/>
      <c r="AK662" s="72"/>
      <c r="AL662" s="72"/>
      <c r="AM662" s="72"/>
      <c r="AN662" s="72"/>
      <c r="AO662" s="72"/>
      <c r="AP662" s="72"/>
      <c r="AQ662" s="72"/>
      <c r="AR662" s="72"/>
      <c r="AS662" s="72"/>
      <c r="AT662" s="72"/>
    </row>
    <row r="663" spans="1:46" ht="30" customHeight="1" x14ac:dyDescent="0.2">
      <c r="A663" s="72"/>
      <c r="B663" s="72"/>
      <c r="C663" s="72"/>
      <c r="D663" s="220"/>
      <c r="E663" s="220"/>
      <c r="F663" s="221"/>
      <c r="G663" s="221"/>
      <c r="H663" s="220"/>
      <c r="I663" s="220"/>
      <c r="J663" s="221"/>
      <c r="K663" s="221"/>
      <c r="L663" s="221"/>
      <c r="M663" s="220"/>
      <c r="N663" s="220"/>
      <c r="O663" s="220"/>
      <c r="P663" s="220"/>
      <c r="Q663" s="222"/>
      <c r="R663" s="222"/>
      <c r="S663" s="222"/>
      <c r="T663" s="221"/>
      <c r="U663" s="221"/>
      <c r="V663" s="221"/>
      <c r="W663" s="221"/>
      <c r="X663" s="220"/>
      <c r="Y663" s="72"/>
      <c r="Z663" s="72"/>
      <c r="AA663" s="72"/>
      <c r="AB663" s="72"/>
      <c r="AC663" s="72"/>
      <c r="AD663" s="72"/>
      <c r="AE663" s="72"/>
      <c r="AF663" s="72"/>
      <c r="AG663" s="72"/>
      <c r="AH663" s="72"/>
      <c r="AI663" s="72"/>
      <c r="AJ663" s="72"/>
      <c r="AK663" s="72"/>
      <c r="AL663" s="72"/>
      <c r="AM663" s="72"/>
      <c r="AN663" s="72"/>
      <c r="AO663" s="72"/>
      <c r="AP663" s="72"/>
      <c r="AQ663" s="72"/>
      <c r="AR663" s="72"/>
      <c r="AS663" s="72"/>
      <c r="AT663" s="72"/>
    </row>
    <row r="664" spans="1:46" ht="30" customHeight="1" x14ac:dyDescent="0.2">
      <c r="A664" s="72"/>
      <c r="B664" s="72"/>
      <c r="C664" s="72"/>
      <c r="D664" s="220"/>
      <c r="E664" s="220"/>
      <c r="F664" s="221"/>
      <c r="G664" s="221"/>
      <c r="H664" s="220"/>
      <c r="I664" s="220"/>
      <c r="J664" s="221"/>
      <c r="K664" s="221"/>
      <c r="L664" s="221"/>
      <c r="M664" s="220"/>
      <c r="N664" s="220"/>
      <c r="O664" s="220"/>
      <c r="P664" s="220"/>
      <c r="Q664" s="222"/>
      <c r="R664" s="222"/>
      <c r="S664" s="222"/>
      <c r="T664" s="221"/>
      <c r="U664" s="221"/>
      <c r="V664" s="221"/>
      <c r="W664" s="221"/>
      <c r="X664" s="220"/>
      <c r="Y664" s="72"/>
      <c r="Z664" s="72"/>
      <c r="AA664" s="72"/>
      <c r="AB664" s="72"/>
      <c r="AC664" s="72"/>
      <c r="AD664" s="72"/>
      <c r="AE664" s="72"/>
      <c r="AF664" s="72"/>
      <c r="AG664" s="72"/>
      <c r="AH664" s="72"/>
      <c r="AI664" s="72"/>
      <c r="AJ664" s="72"/>
      <c r="AK664" s="72"/>
      <c r="AL664" s="72"/>
      <c r="AM664" s="72"/>
      <c r="AN664" s="72"/>
      <c r="AO664" s="72"/>
      <c r="AP664" s="72"/>
      <c r="AQ664" s="72"/>
      <c r="AR664" s="72"/>
      <c r="AS664" s="72"/>
      <c r="AT664" s="72"/>
    </row>
    <row r="665" spans="1:46" ht="30" customHeight="1" x14ac:dyDescent="0.2">
      <c r="A665" s="72"/>
      <c r="B665" s="72"/>
      <c r="C665" s="72"/>
      <c r="D665" s="220"/>
      <c r="E665" s="220"/>
      <c r="F665" s="221"/>
      <c r="G665" s="221"/>
      <c r="H665" s="220"/>
      <c r="I665" s="220"/>
      <c r="J665" s="221"/>
      <c r="K665" s="221"/>
      <c r="L665" s="221"/>
      <c r="M665" s="220"/>
      <c r="N665" s="220"/>
      <c r="O665" s="220"/>
      <c r="P665" s="220"/>
      <c r="Q665" s="222"/>
      <c r="R665" s="222"/>
      <c r="S665" s="222"/>
      <c r="T665" s="221"/>
      <c r="U665" s="221"/>
      <c r="V665" s="221"/>
      <c r="W665" s="221"/>
      <c r="X665" s="220"/>
      <c r="Y665" s="72"/>
      <c r="Z665" s="72"/>
      <c r="AA665" s="72"/>
      <c r="AB665" s="72"/>
      <c r="AC665" s="72"/>
      <c r="AD665" s="72"/>
      <c r="AE665" s="72"/>
      <c r="AF665" s="72"/>
      <c r="AG665" s="72"/>
      <c r="AH665" s="72"/>
      <c r="AI665" s="72"/>
      <c r="AJ665" s="72"/>
      <c r="AK665" s="72"/>
      <c r="AL665" s="72"/>
      <c r="AM665" s="72"/>
      <c r="AN665" s="72"/>
      <c r="AO665" s="72"/>
      <c r="AP665" s="72"/>
      <c r="AQ665" s="72"/>
      <c r="AR665" s="72"/>
      <c r="AS665" s="72"/>
      <c r="AT665" s="72"/>
    </row>
    <row r="666" spans="1:46" ht="30" customHeight="1" x14ac:dyDescent="0.2">
      <c r="A666" s="72"/>
      <c r="B666" s="72"/>
      <c r="C666" s="72"/>
      <c r="D666" s="220"/>
      <c r="E666" s="220"/>
      <c r="F666" s="221"/>
      <c r="G666" s="221"/>
      <c r="H666" s="220"/>
      <c r="I666" s="220"/>
      <c r="J666" s="221"/>
      <c r="K666" s="221"/>
      <c r="L666" s="221"/>
      <c r="M666" s="220"/>
      <c r="N666" s="220"/>
      <c r="O666" s="220"/>
      <c r="P666" s="220"/>
      <c r="Q666" s="222"/>
      <c r="R666" s="222"/>
      <c r="S666" s="222"/>
      <c r="T666" s="221"/>
      <c r="U666" s="221"/>
      <c r="V666" s="221"/>
      <c r="W666" s="221"/>
      <c r="X666" s="220"/>
      <c r="Y666" s="72"/>
      <c r="Z666" s="72"/>
      <c r="AA666" s="72"/>
      <c r="AB666" s="72"/>
      <c r="AC666" s="72"/>
      <c r="AD666" s="72"/>
      <c r="AE666" s="72"/>
      <c r="AF666" s="72"/>
      <c r="AG666" s="72"/>
      <c r="AH666" s="72"/>
      <c r="AI666" s="72"/>
      <c r="AJ666" s="72"/>
      <c r="AK666" s="72"/>
      <c r="AL666" s="72"/>
      <c r="AM666" s="72"/>
      <c r="AN666" s="72"/>
      <c r="AO666" s="72"/>
      <c r="AP666" s="72"/>
      <c r="AQ666" s="72"/>
      <c r="AR666" s="72"/>
      <c r="AS666" s="72"/>
      <c r="AT666" s="72"/>
    </row>
    <row r="667" spans="1:46" ht="30" customHeight="1" x14ac:dyDescent="0.2">
      <c r="A667" s="72"/>
      <c r="B667" s="72"/>
      <c r="C667" s="72"/>
      <c r="D667" s="220"/>
      <c r="E667" s="220"/>
      <c r="F667" s="221"/>
      <c r="G667" s="221"/>
      <c r="H667" s="220"/>
      <c r="I667" s="220"/>
      <c r="J667" s="221"/>
      <c r="K667" s="221"/>
      <c r="L667" s="221"/>
      <c r="M667" s="220"/>
      <c r="N667" s="220"/>
      <c r="O667" s="220"/>
      <c r="P667" s="220"/>
      <c r="Q667" s="222"/>
      <c r="R667" s="222"/>
      <c r="S667" s="222"/>
      <c r="T667" s="221"/>
      <c r="U667" s="221"/>
      <c r="V667" s="221"/>
      <c r="W667" s="221"/>
      <c r="X667" s="220"/>
      <c r="Y667" s="72"/>
      <c r="Z667" s="72"/>
      <c r="AA667" s="72"/>
      <c r="AB667" s="72"/>
      <c r="AC667" s="72"/>
      <c r="AD667" s="72"/>
      <c r="AE667" s="72"/>
      <c r="AF667" s="72"/>
      <c r="AG667" s="72"/>
      <c r="AH667" s="72"/>
      <c r="AI667" s="72"/>
      <c r="AJ667" s="72"/>
      <c r="AK667" s="72"/>
      <c r="AL667" s="72"/>
      <c r="AM667" s="72"/>
      <c r="AN667" s="72"/>
      <c r="AO667" s="72"/>
      <c r="AP667" s="72"/>
      <c r="AQ667" s="72"/>
      <c r="AR667" s="72"/>
      <c r="AS667" s="72"/>
      <c r="AT667" s="72"/>
    </row>
    <row r="668" spans="1:46" ht="30" customHeight="1" x14ac:dyDescent="0.2">
      <c r="A668" s="72"/>
      <c r="B668" s="72"/>
      <c r="C668" s="72"/>
      <c r="D668" s="220"/>
      <c r="E668" s="220"/>
      <c r="F668" s="221"/>
      <c r="G668" s="221"/>
      <c r="H668" s="220"/>
      <c r="I668" s="220"/>
      <c r="J668" s="221"/>
      <c r="K668" s="221"/>
      <c r="L668" s="221"/>
      <c r="M668" s="220"/>
      <c r="N668" s="220"/>
      <c r="O668" s="220"/>
      <c r="P668" s="220"/>
      <c r="Q668" s="222"/>
      <c r="R668" s="222"/>
      <c r="S668" s="222"/>
      <c r="T668" s="221"/>
      <c r="U668" s="221"/>
      <c r="V668" s="221"/>
      <c r="W668" s="221"/>
      <c r="X668" s="220"/>
      <c r="Y668" s="72"/>
      <c r="Z668" s="72"/>
      <c r="AA668" s="72"/>
      <c r="AB668" s="72"/>
      <c r="AC668" s="72"/>
      <c r="AD668" s="72"/>
      <c r="AE668" s="72"/>
      <c r="AF668" s="72"/>
      <c r="AG668" s="72"/>
      <c r="AH668" s="72"/>
      <c r="AI668" s="72"/>
      <c r="AJ668" s="72"/>
      <c r="AK668" s="72"/>
      <c r="AL668" s="72"/>
      <c r="AM668" s="72"/>
      <c r="AN668" s="72"/>
      <c r="AO668" s="72"/>
      <c r="AP668" s="72"/>
      <c r="AQ668" s="72"/>
      <c r="AR668" s="72"/>
      <c r="AS668" s="72"/>
      <c r="AT668" s="72"/>
    </row>
    <row r="669" spans="1:46" ht="30" customHeight="1" x14ac:dyDescent="0.2">
      <c r="A669" s="72"/>
      <c r="B669" s="72"/>
      <c r="C669" s="72"/>
      <c r="D669" s="220"/>
      <c r="E669" s="220"/>
      <c r="F669" s="221"/>
      <c r="G669" s="221"/>
      <c r="H669" s="220"/>
      <c r="I669" s="220"/>
      <c r="J669" s="221"/>
      <c r="K669" s="221"/>
      <c r="L669" s="221"/>
      <c r="M669" s="220"/>
      <c r="N669" s="220"/>
      <c r="O669" s="220"/>
      <c r="P669" s="220"/>
      <c r="Q669" s="222"/>
      <c r="R669" s="222"/>
      <c r="S669" s="222"/>
      <c r="T669" s="221"/>
      <c r="U669" s="221"/>
      <c r="V669" s="221"/>
      <c r="W669" s="221"/>
      <c r="X669" s="220"/>
      <c r="Y669" s="72"/>
      <c r="Z669" s="72"/>
      <c r="AA669" s="72"/>
      <c r="AB669" s="72"/>
      <c r="AC669" s="72"/>
      <c r="AD669" s="72"/>
      <c r="AE669" s="72"/>
      <c r="AF669" s="72"/>
      <c r="AG669" s="72"/>
      <c r="AH669" s="72"/>
      <c r="AI669" s="72"/>
      <c r="AJ669" s="72"/>
      <c r="AK669" s="72"/>
      <c r="AL669" s="72"/>
      <c r="AM669" s="72"/>
      <c r="AN669" s="72"/>
      <c r="AO669" s="72"/>
      <c r="AP669" s="72"/>
      <c r="AQ669" s="72"/>
      <c r="AR669" s="72"/>
      <c r="AS669" s="72"/>
      <c r="AT669" s="72"/>
    </row>
    <row r="670" spans="1:46" ht="30" customHeight="1" x14ac:dyDescent="0.2">
      <c r="A670" s="72"/>
      <c r="B670" s="72"/>
      <c r="C670" s="72"/>
      <c r="D670" s="220"/>
      <c r="E670" s="220"/>
      <c r="F670" s="221"/>
      <c r="G670" s="221"/>
      <c r="H670" s="220"/>
      <c r="I670" s="220"/>
      <c r="J670" s="221"/>
      <c r="K670" s="221"/>
      <c r="L670" s="221"/>
      <c r="M670" s="220"/>
      <c r="N670" s="220"/>
      <c r="O670" s="220"/>
      <c r="P670" s="220"/>
      <c r="Q670" s="222"/>
      <c r="R670" s="222"/>
      <c r="S670" s="222"/>
      <c r="T670" s="221"/>
      <c r="U670" s="221"/>
      <c r="V670" s="221"/>
      <c r="W670" s="221"/>
      <c r="X670" s="220"/>
      <c r="Y670" s="72"/>
      <c r="Z670" s="72"/>
      <c r="AA670" s="72"/>
      <c r="AB670" s="72"/>
      <c r="AC670" s="72"/>
      <c r="AD670" s="72"/>
      <c r="AE670" s="72"/>
      <c r="AF670" s="72"/>
      <c r="AG670" s="72"/>
      <c r="AH670" s="72"/>
      <c r="AI670" s="72"/>
      <c r="AJ670" s="72"/>
      <c r="AK670" s="72"/>
      <c r="AL670" s="72"/>
      <c r="AM670" s="72"/>
      <c r="AN670" s="72"/>
      <c r="AO670" s="72"/>
      <c r="AP670" s="72"/>
      <c r="AQ670" s="72"/>
      <c r="AR670" s="72"/>
      <c r="AS670" s="72"/>
      <c r="AT670" s="72"/>
    </row>
    <row r="671" spans="1:46" ht="30" customHeight="1" x14ac:dyDescent="0.2">
      <c r="A671" s="72"/>
      <c r="B671" s="72"/>
      <c r="C671" s="72"/>
      <c r="D671" s="220"/>
      <c r="E671" s="220"/>
      <c r="F671" s="221"/>
      <c r="G671" s="221"/>
      <c r="H671" s="220"/>
      <c r="I671" s="220"/>
      <c r="J671" s="221"/>
      <c r="K671" s="221"/>
      <c r="L671" s="221"/>
      <c r="M671" s="220"/>
      <c r="N671" s="220"/>
      <c r="O671" s="220"/>
      <c r="P671" s="220"/>
      <c r="Q671" s="222"/>
      <c r="R671" s="222"/>
      <c r="S671" s="222"/>
      <c r="T671" s="221"/>
      <c r="U671" s="221"/>
      <c r="V671" s="221"/>
      <c r="W671" s="221"/>
      <c r="X671" s="220"/>
      <c r="Y671" s="72"/>
      <c r="Z671" s="72"/>
      <c r="AA671" s="72"/>
      <c r="AB671" s="72"/>
      <c r="AC671" s="72"/>
      <c r="AD671" s="72"/>
      <c r="AE671" s="72"/>
      <c r="AF671" s="72"/>
      <c r="AG671" s="72"/>
      <c r="AH671" s="72"/>
      <c r="AI671" s="72"/>
      <c r="AJ671" s="72"/>
      <c r="AK671" s="72"/>
      <c r="AL671" s="72"/>
      <c r="AM671" s="72"/>
      <c r="AN671" s="72"/>
      <c r="AO671" s="72"/>
      <c r="AP671" s="72"/>
      <c r="AQ671" s="72"/>
      <c r="AR671" s="72"/>
      <c r="AS671" s="72"/>
      <c r="AT671" s="72"/>
    </row>
    <row r="672" spans="1:46" ht="30" customHeight="1" x14ac:dyDescent="0.2">
      <c r="A672" s="72"/>
      <c r="B672" s="72"/>
      <c r="C672" s="72"/>
      <c r="D672" s="220"/>
      <c r="E672" s="220"/>
      <c r="F672" s="221"/>
      <c r="G672" s="221"/>
      <c r="H672" s="220"/>
      <c r="I672" s="220"/>
      <c r="J672" s="221"/>
      <c r="K672" s="221"/>
      <c r="L672" s="221"/>
      <c r="M672" s="220"/>
      <c r="N672" s="220"/>
      <c r="O672" s="220"/>
      <c r="P672" s="220"/>
      <c r="Q672" s="222"/>
      <c r="R672" s="222"/>
      <c r="S672" s="222"/>
      <c r="T672" s="221"/>
      <c r="U672" s="221"/>
      <c r="V672" s="221"/>
      <c r="W672" s="221"/>
      <c r="X672" s="220"/>
      <c r="Y672" s="72"/>
      <c r="Z672" s="72"/>
      <c r="AA672" s="72"/>
      <c r="AB672" s="72"/>
      <c r="AC672" s="72"/>
      <c r="AD672" s="72"/>
      <c r="AE672" s="72"/>
      <c r="AF672" s="72"/>
      <c r="AG672" s="72"/>
      <c r="AH672" s="72"/>
      <c r="AI672" s="72"/>
      <c r="AJ672" s="72"/>
      <c r="AK672" s="72"/>
      <c r="AL672" s="72"/>
      <c r="AM672" s="72"/>
      <c r="AN672" s="72"/>
      <c r="AO672" s="72"/>
      <c r="AP672" s="72"/>
      <c r="AQ672" s="72"/>
      <c r="AR672" s="72"/>
      <c r="AS672" s="72"/>
      <c r="AT672" s="72"/>
    </row>
    <row r="673" spans="1:46" ht="30" customHeight="1" x14ac:dyDescent="0.2">
      <c r="A673" s="72"/>
      <c r="B673" s="72"/>
      <c r="C673" s="72"/>
      <c r="D673" s="220"/>
      <c r="E673" s="220"/>
      <c r="F673" s="221"/>
      <c r="G673" s="221"/>
      <c r="H673" s="220"/>
      <c r="I673" s="220"/>
      <c r="J673" s="221"/>
      <c r="K673" s="221"/>
      <c r="L673" s="221"/>
      <c r="M673" s="220"/>
      <c r="N673" s="220"/>
      <c r="O673" s="220"/>
      <c r="P673" s="220"/>
      <c r="Q673" s="222"/>
      <c r="R673" s="222"/>
      <c r="S673" s="222"/>
      <c r="T673" s="221"/>
      <c r="U673" s="221"/>
      <c r="V673" s="221"/>
      <c r="W673" s="221"/>
      <c r="X673" s="220"/>
      <c r="Y673" s="72"/>
      <c r="Z673" s="72"/>
      <c r="AA673" s="72"/>
      <c r="AB673" s="72"/>
      <c r="AC673" s="72"/>
      <c r="AD673" s="72"/>
      <c r="AE673" s="72"/>
      <c r="AF673" s="72"/>
      <c r="AG673" s="72"/>
      <c r="AH673" s="72"/>
      <c r="AI673" s="72"/>
      <c r="AJ673" s="72"/>
      <c r="AK673" s="72"/>
      <c r="AL673" s="72"/>
      <c r="AM673" s="72"/>
      <c r="AN673" s="72"/>
      <c r="AO673" s="72"/>
      <c r="AP673" s="72"/>
      <c r="AQ673" s="72"/>
      <c r="AR673" s="72"/>
      <c r="AS673" s="72"/>
      <c r="AT673" s="72"/>
    </row>
    <row r="674" spans="1:46" ht="30" customHeight="1" x14ac:dyDescent="0.2">
      <c r="A674" s="72"/>
      <c r="B674" s="72"/>
      <c r="C674" s="72"/>
      <c r="D674" s="220"/>
      <c r="E674" s="220"/>
      <c r="F674" s="221"/>
      <c r="G674" s="221"/>
      <c r="H674" s="220"/>
      <c r="I674" s="220"/>
      <c r="J674" s="221"/>
      <c r="K674" s="221"/>
      <c r="L674" s="221"/>
      <c r="M674" s="220"/>
      <c r="N674" s="220"/>
      <c r="O674" s="220"/>
      <c r="P674" s="220"/>
      <c r="Q674" s="222"/>
      <c r="R674" s="222"/>
      <c r="S674" s="222"/>
      <c r="T674" s="221"/>
      <c r="U674" s="221"/>
      <c r="V674" s="221"/>
      <c r="W674" s="221"/>
      <c r="X674" s="220"/>
      <c r="Y674" s="72"/>
      <c r="Z674" s="72"/>
      <c r="AA674" s="72"/>
      <c r="AB674" s="72"/>
      <c r="AC674" s="72"/>
      <c r="AD674" s="72"/>
      <c r="AE674" s="72"/>
      <c r="AF674" s="72"/>
      <c r="AG674" s="72"/>
      <c r="AH674" s="72"/>
      <c r="AI674" s="72"/>
      <c r="AJ674" s="72"/>
      <c r="AK674" s="72"/>
      <c r="AL674" s="72"/>
      <c r="AM674" s="72"/>
      <c r="AN674" s="72"/>
      <c r="AO674" s="72"/>
      <c r="AP674" s="72"/>
      <c r="AQ674" s="72"/>
      <c r="AR674" s="72"/>
      <c r="AS674" s="72"/>
      <c r="AT674" s="72"/>
    </row>
    <row r="675" spans="1:46" ht="30" customHeight="1" x14ac:dyDescent="0.2">
      <c r="A675" s="72"/>
      <c r="B675" s="72"/>
      <c r="C675" s="72"/>
      <c r="D675" s="220"/>
      <c r="E675" s="220"/>
      <c r="F675" s="221"/>
      <c r="G675" s="221"/>
      <c r="H675" s="220"/>
      <c r="I675" s="220"/>
      <c r="J675" s="221"/>
      <c r="K675" s="221"/>
      <c r="L675" s="221"/>
      <c r="M675" s="220"/>
      <c r="N675" s="220"/>
      <c r="O675" s="220"/>
      <c r="P675" s="220"/>
      <c r="Q675" s="222"/>
      <c r="R675" s="222"/>
      <c r="S675" s="222"/>
      <c r="T675" s="221"/>
      <c r="U675" s="221"/>
      <c r="V675" s="221"/>
      <c r="W675" s="221"/>
      <c r="X675" s="220"/>
      <c r="Y675" s="72"/>
      <c r="Z675" s="72"/>
      <c r="AA675" s="72"/>
      <c r="AB675" s="72"/>
      <c r="AC675" s="72"/>
      <c r="AD675" s="72"/>
      <c r="AE675" s="72"/>
      <c r="AF675" s="72"/>
      <c r="AG675" s="72"/>
      <c r="AH675" s="72"/>
      <c r="AI675" s="72"/>
      <c r="AJ675" s="72"/>
      <c r="AK675" s="72"/>
      <c r="AL675" s="72"/>
      <c r="AM675" s="72"/>
      <c r="AN675" s="72"/>
      <c r="AO675" s="72"/>
      <c r="AP675" s="72"/>
      <c r="AQ675" s="72"/>
      <c r="AR675" s="72"/>
      <c r="AS675" s="72"/>
      <c r="AT675" s="72"/>
    </row>
    <row r="676" spans="1:46" ht="30" customHeight="1" x14ac:dyDescent="0.2">
      <c r="A676" s="72"/>
      <c r="B676" s="72"/>
      <c r="C676" s="72"/>
      <c r="D676" s="220"/>
      <c r="E676" s="220"/>
      <c r="F676" s="221"/>
      <c r="G676" s="221"/>
      <c r="H676" s="220"/>
      <c r="I676" s="220"/>
      <c r="J676" s="221"/>
      <c r="K676" s="221"/>
      <c r="L676" s="221"/>
      <c r="M676" s="220"/>
      <c r="N676" s="220"/>
      <c r="O676" s="220"/>
      <c r="P676" s="220"/>
      <c r="Q676" s="222"/>
      <c r="R676" s="222"/>
      <c r="S676" s="222"/>
      <c r="T676" s="221"/>
      <c r="U676" s="221"/>
      <c r="V676" s="221"/>
      <c r="W676" s="221"/>
      <c r="X676" s="220"/>
      <c r="Y676" s="72"/>
      <c r="Z676" s="72"/>
      <c r="AA676" s="72"/>
      <c r="AB676" s="72"/>
      <c r="AC676" s="72"/>
      <c r="AD676" s="72"/>
      <c r="AE676" s="72"/>
      <c r="AF676" s="72"/>
      <c r="AG676" s="72"/>
      <c r="AH676" s="72"/>
      <c r="AI676" s="72"/>
      <c r="AJ676" s="72"/>
      <c r="AK676" s="72"/>
      <c r="AL676" s="72"/>
      <c r="AM676" s="72"/>
      <c r="AN676" s="72"/>
      <c r="AO676" s="72"/>
      <c r="AP676" s="72"/>
      <c r="AQ676" s="72"/>
      <c r="AR676" s="72"/>
      <c r="AS676" s="72"/>
      <c r="AT676" s="72"/>
    </row>
    <row r="677" spans="1:46" ht="30" customHeight="1" x14ac:dyDescent="0.2">
      <c r="A677" s="72"/>
      <c r="B677" s="72"/>
      <c r="C677" s="72"/>
      <c r="D677" s="220"/>
      <c r="E677" s="220"/>
      <c r="F677" s="221"/>
      <c r="G677" s="221"/>
      <c r="H677" s="220"/>
      <c r="I677" s="220"/>
      <c r="J677" s="221"/>
      <c r="K677" s="221"/>
      <c r="L677" s="221"/>
      <c r="M677" s="220"/>
      <c r="N677" s="220"/>
      <c r="O677" s="220"/>
      <c r="P677" s="220"/>
      <c r="Q677" s="222"/>
      <c r="R677" s="222"/>
      <c r="S677" s="222"/>
      <c r="T677" s="221"/>
      <c r="U677" s="221"/>
      <c r="V677" s="221"/>
      <c r="W677" s="221"/>
      <c r="X677" s="220"/>
      <c r="Y677" s="72"/>
      <c r="Z677" s="72"/>
      <c r="AA677" s="72"/>
      <c r="AB677" s="72"/>
      <c r="AC677" s="72"/>
      <c r="AD677" s="72"/>
      <c r="AE677" s="72"/>
      <c r="AF677" s="72"/>
      <c r="AG677" s="72"/>
      <c r="AH677" s="72"/>
      <c r="AI677" s="72"/>
      <c r="AJ677" s="72"/>
      <c r="AK677" s="72"/>
      <c r="AL677" s="72"/>
      <c r="AM677" s="72"/>
      <c r="AN677" s="72"/>
      <c r="AO677" s="72"/>
      <c r="AP677" s="72"/>
      <c r="AQ677" s="72"/>
      <c r="AR677" s="72"/>
      <c r="AS677" s="72"/>
      <c r="AT677" s="72"/>
    </row>
    <row r="678" spans="1:46" ht="30" customHeight="1" x14ac:dyDescent="0.2">
      <c r="A678" s="72"/>
      <c r="B678" s="72"/>
      <c r="C678" s="72"/>
      <c r="D678" s="220"/>
      <c r="E678" s="220"/>
      <c r="F678" s="221"/>
      <c r="G678" s="221"/>
      <c r="H678" s="220"/>
      <c r="I678" s="220"/>
      <c r="J678" s="221"/>
      <c r="K678" s="221"/>
      <c r="L678" s="221"/>
      <c r="M678" s="220"/>
      <c r="N678" s="220"/>
      <c r="O678" s="220"/>
      <c r="P678" s="220"/>
      <c r="Q678" s="222"/>
      <c r="R678" s="222"/>
      <c r="S678" s="222"/>
      <c r="T678" s="221"/>
      <c r="U678" s="221"/>
      <c r="V678" s="221"/>
      <c r="W678" s="221"/>
      <c r="X678" s="220"/>
      <c r="Y678" s="72"/>
      <c r="Z678" s="72"/>
      <c r="AA678" s="72"/>
      <c r="AB678" s="72"/>
      <c r="AC678" s="72"/>
      <c r="AD678" s="72"/>
      <c r="AE678" s="72"/>
      <c r="AF678" s="72"/>
      <c r="AG678" s="72"/>
      <c r="AH678" s="72"/>
      <c r="AI678" s="72"/>
      <c r="AJ678" s="72"/>
      <c r="AK678" s="72"/>
      <c r="AL678" s="72"/>
      <c r="AM678" s="72"/>
      <c r="AN678" s="72"/>
      <c r="AO678" s="72"/>
      <c r="AP678" s="72"/>
      <c r="AQ678" s="72"/>
      <c r="AR678" s="72"/>
      <c r="AS678" s="72"/>
      <c r="AT678" s="72"/>
    </row>
    <row r="679" spans="1:46" ht="30" customHeight="1" x14ac:dyDescent="0.2">
      <c r="A679" s="72"/>
      <c r="B679" s="72"/>
      <c r="C679" s="72"/>
      <c r="D679" s="220"/>
      <c r="E679" s="220"/>
      <c r="F679" s="221"/>
      <c r="G679" s="221"/>
      <c r="H679" s="220"/>
      <c r="I679" s="220"/>
      <c r="J679" s="221"/>
      <c r="K679" s="221"/>
      <c r="L679" s="221"/>
      <c r="M679" s="220"/>
      <c r="N679" s="220"/>
      <c r="O679" s="220"/>
      <c r="P679" s="220"/>
      <c r="Q679" s="222"/>
      <c r="R679" s="222"/>
      <c r="S679" s="222"/>
      <c r="T679" s="221"/>
      <c r="U679" s="221"/>
      <c r="V679" s="221"/>
      <c r="W679" s="221"/>
      <c r="X679" s="220"/>
      <c r="Y679" s="72"/>
      <c r="Z679" s="72"/>
      <c r="AA679" s="72"/>
      <c r="AB679" s="72"/>
      <c r="AC679" s="72"/>
      <c r="AD679" s="72"/>
      <c r="AE679" s="72"/>
      <c r="AF679" s="72"/>
      <c r="AG679" s="72"/>
      <c r="AH679" s="72"/>
      <c r="AI679" s="72"/>
      <c r="AJ679" s="72"/>
      <c r="AK679" s="72"/>
      <c r="AL679" s="72"/>
      <c r="AM679" s="72"/>
      <c r="AN679" s="72"/>
      <c r="AO679" s="72"/>
      <c r="AP679" s="72"/>
      <c r="AQ679" s="72"/>
      <c r="AR679" s="72"/>
      <c r="AS679" s="72"/>
      <c r="AT679" s="72"/>
    </row>
    <row r="680" spans="1:46" ht="30" customHeight="1" x14ac:dyDescent="0.2">
      <c r="A680" s="72"/>
      <c r="B680" s="72"/>
      <c r="C680" s="72"/>
      <c r="D680" s="220"/>
      <c r="E680" s="220"/>
      <c r="F680" s="221"/>
      <c r="G680" s="221"/>
      <c r="H680" s="220"/>
      <c r="I680" s="220"/>
      <c r="J680" s="221"/>
      <c r="K680" s="221"/>
      <c r="L680" s="221"/>
      <c r="M680" s="220"/>
      <c r="N680" s="220"/>
      <c r="O680" s="220"/>
      <c r="P680" s="220"/>
      <c r="Q680" s="222"/>
      <c r="R680" s="222"/>
      <c r="S680" s="222"/>
      <c r="T680" s="221"/>
      <c r="U680" s="221"/>
      <c r="V680" s="221"/>
      <c r="W680" s="221"/>
      <c r="X680" s="220"/>
      <c r="Y680" s="72"/>
      <c r="Z680" s="72"/>
      <c r="AA680" s="72"/>
      <c r="AB680" s="72"/>
      <c r="AC680" s="72"/>
      <c r="AD680" s="72"/>
      <c r="AE680" s="72"/>
      <c r="AF680" s="72"/>
      <c r="AG680" s="72"/>
      <c r="AH680" s="72"/>
      <c r="AI680" s="72"/>
      <c r="AJ680" s="72"/>
      <c r="AK680" s="72"/>
      <c r="AL680" s="72"/>
      <c r="AM680" s="72"/>
      <c r="AN680" s="72"/>
      <c r="AO680" s="72"/>
      <c r="AP680" s="72"/>
      <c r="AQ680" s="72"/>
      <c r="AR680" s="72"/>
      <c r="AS680" s="72"/>
      <c r="AT680" s="72"/>
    </row>
    <row r="681" spans="1:46" ht="30" customHeight="1" x14ac:dyDescent="0.2">
      <c r="A681" s="72"/>
      <c r="B681" s="72"/>
      <c r="C681" s="72"/>
      <c r="D681" s="220"/>
      <c r="E681" s="220"/>
      <c r="F681" s="221"/>
      <c r="G681" s="221"/>
      <c r="H681" s="220"/>
      <c r="I681" s="220"/>
      <c r="J681" s="221"/>
      <c r="K681" s="221"/>
      <c r="L681" s="221"/>
      <c r="M681" s="220"/>
      <c r="N681" s="220"/>
      <c r="O681" s="220"/>
      <c r="P681" s="220"/>
      <c r="Q681" s="222"/>
      <c r="R681" s="222"/>
      <c r="S681" s="222"/>
      <c r="T681" s="221"/>
      <c r="U681" s="221"/>
      <c r="V681" s="221"/>
      <c r="W681" s="221"/>
      <c r="X681" s="220"/>
      <c r="Y681" s="72"/>
      <c r="Z681" s="72"/>
      <c r="AA681" s="72"/>
      <c r="AB681" s="72"/>
      <c r="AC681" s="72"/>
      <c r="AD681" s="72"/>
      <c r="AE681" s="72"/>
      <c r="AF681" s="72"/>
      <c r="AG681" s="72"/>
      <c r="AH681" s="72"/>
      <c r="AI681" s="72"/>
      <c r="AJ681" s="72"/>
      <c r="AK681" s="72"/>
      <c r="AL681" s="72"/>
      <c r="AM681" s="72"/>
      <c r="AN681" s="72"/>
      <c r="AO681" s="72"/>
      <c r="AP681" s="72"/>
      <c r="AQ681" s="72"/>
      <c r="AR681" s="72"/>
      <c r="AS681" s="72"/>
      <c r="AT681" s="72"/>
    </row>
    <row r="682" spans="1:46" ht="30" customHeight="1" x14ac:dyDescent="0.2">
      <c r="A682" s="72"/>
      <c r="B682" s="72"/>
      <c r="C682" s="72"/>
      <c r="D682" s="220"/>
      <c r="E682" s="220"/>
      <c r="F682" s="221"/>
      <c r="G682" s="221"/>
      <c r="H682" s="220"/>
      <c r="I682" s="220"/>
      <c r="J682" s="221"/>
      <c r="K682" s="221"/>
      <c r="L682" s="221"/>
      <c r="M682" s="220"/>
      <c r="N682" s="220"/>
      <c r="O682" s="220"/>
      <c r="P682" s="220"/>
      <c r="Q682" s="222"/>
      <c r="R682" s="222"/>
      <c r="S682" s="222"/>
      <c r="T682" s="221"/>
      <c r="U682" s="221"/>
      <c r="V682" s="221"/>
      <c r="W682" s="221"/>
      <c r="X682" s="220"/>
      <c r="Y682" s="72"/>
      <c r="Z682" s="72"/>
      <c r="AA682" s="72"/>
      <c r="AB682" s="72"/>
      <c r="AC682" s="72"/>
      <c r="AD682" s="72"/>
      <c r="AE682" s="72"/>
      <c r="AF682" s="72"/>
      <c r="AG682" s="72"/>
      <c r="AH682" s="72"/>
      <c r="AI682" s="72"/>
      <c r="AJ682" s="72"/>
      <c r="AK682" s="72"/>
      <c r="AL682" s="72"/>
      <c r="AM682" s="72"/>
      <c r="AN682" s="72"/>
      <c r="AO682" s="72"/>
      <c r="AP682" s="72"/>
      <c r="AQ682" s="72"/>
      <c r="AR682" s="72"/>
      <c r="AS682" s="72"/>
      <c r="AT682" s="72"/>
    </row>
    <row r="683" spans="1:46" ht="30" customHeight="1" x14ac:dyDescent="0.2">
      <c r="A683" s="72"/>
      <c r="B683" s="72"/>
      <c r="C683" s="72"/>
      <c r="D683" s="220"/>
      <c r="E683" s="220"/>
      <c r="F683" s="221"/>
      <c r="G683" s="221"/>
      <c r="H683" s="220"/>
      <c r="I683" s="220"/>
      <c r="J683" s="221"/>
      <c r="K683" s="221"/>
      <c r="L683" s="221"/>
      <c r="M683" s="220"/>
      <c r="N683" s="220"/>
      <c r="O683" s="220"/>
      <c r="P683" s="220"/>
      <c r="Q683" s="222"/>
      <c r="R683" s="222"/>
      <c r="S683" s="222"/>
      <c r="T683" s="221"/>
      <c r="U683" s="221"/>
      <c r="V683" s="221"/>
      <c r="W683" s="221"/>
      <c r="X683" s="220"/>
      <c r="Y683" s="72"/>
      <c r="Z683" s="72"/>
      <c r="AA683" s="72"/>
      <c r="AB683" s="72"/>
      <c r="AC683" s="72"/>
      <c r="AD683" s="72"/>
      <c r="AE683" s="72"/>
      <c r="AF683" s="72"/>
      <c r="AG683" s="72"/>
      <c r="AH683" s="72"/>
      <c r="AI683" s="72"/>
      <c r="AJ683" s="72"/>
      <c r="AK683" s="72"/>
      <c r="AL683" s="72"/>
      <c r="AM683" s="72"/>
      <c r="AN683" s="72"/>
      <c r="AO683" s="72"/>
      <c r="AP683" s="72"/>
      <c r="AQ683" s="72"/>
      <c r="AR683" s="72"/>
      <c r="AS683" s="72"/>
      <c r="AT683" s="72"/>
    </row>
    <row r="684" spans="1:46" ht="30" customHeight="1" x14ac:dyDescent="0.2">
      <c r="A684" s="72"/>
      <c r="B684" s="72"/>
      <c r="C684" s="72"/>
      <c r="D684" s="220"/>
      <c r="E684" s="220"/>
      <c r="F684" s="221"/>
      <c r="G684" s="221"/>
      <c r="H684" s="220"/>
      <c r="I684" s="220"/>
      <c r="J684" s="221"/>
      <c r="K684" s="221"/>
      <c r="L684" s="221"/>
      <c r="M684" s="220"/>
      <c r="N684" s="220"/>
      <c r="O684" s="220"/>
      <c r="P684" s="220"/>
      <c r="Q684" s="222"/>
      <c r="R684" s="222"/>
      <c r="S684" s="222"/>
      <c r="T684" s="221"/>
      <c r="U684" s="221"/>
      <c r="V684" s="221"/>
      <c r="W684" s="221"/>
      <c r="X684" s="220"/>
      <c r="Y684" s="72"/>
      <c r="Z684" s="72"/>
      <c r="AA684" s="72"/>
      <c r="AB684" s="72"/>
      <c r="AC684" s="72"/>
      <c r="AD684" s="72"/>
      <c r="AE684" s="72"/>
      <c r="AF684" s="72"/>
      <c r="AG684" s="72"/>
      <c r="AH684" s="72"/>
      <c r="AI684" s="72"/>
      <c r="AJ684" s="72"/>
      <c r="AK684" s="72"/>
      <c r="AL684" s="72"/>
      <c r="AM684" s="72"/>
      <c r="AN684" s="72"/>
      <c r="AO684" s="72"/>
      <c r="AP684" s="72"/>
      <c r="AQ684" s="72"/>
      <c r="AR684" s="72"/>
      <c r="AS684" s="72"/>
      <c r="AT684" s="72"/>
    </row>
    <row r="685" spans="1:46" ht="30" customHeight="1" x14ac:dyDescent="0.2">
      <c r="A685" s="72"/>
      <c r="B685" s="72"/>
      <c r="C685" s="72"/>
      <c r="D685" s="220"/>
      <c r="E685" s="220"/>
      <c r="F685" s="221"/>
      <c r="G685" s="221"/>
      <c r="H685" s="220"/>
      <c r="I685" s="220"/>
      <c r="J685" s="221"/>
      <c r="K685" s="221"/>
      <c r="L685" s="221"/>
      <c r="M685" s="220"/>
      <c r="N685" s="220"/>
      <c r="O685" s="220"/>
      <c r="P685" s="220"/>
      <c r="Q685" s="222"/>
      <c r="R685" s="222"/>
      <c r="S685" s="222"/>
      <c r="T685" s="221"/>
      <c r="U685" s="221"/>
      <c r="V685" s="221"/>
      <c r="W685" s="221"/>
      <c r="X685" s="220"/>
      <c r="Y685" s="72"/>
      <c r="Z685" s="72"/>
      <c r="AA685" s="72"/>
      <c r="AB685" s="72"/>
      <c r="AC685" s="72"/>
      <c r="AD685" s="72"/>
      <c r="AE685" s="72"/>
      <c r="AF685" s="72"/>
      <c r="AG685" s="72"/>
      <c r="AH685" s="72"/>
      <c r="AI685" s="72"/>
      <c r="AJ685" s="72"/>
      <c r="AK685" s="72"/>
      <c r="AL685" s="72"/>
      <c r="AM685" s="72"/>
      <c r="AN685" s="72"/>
      <c r="AO685" s="72"/>
      <c r="AP685" s="72"/>
      <c r="AQ685" s="72"/>
      <c r="AR685" s="72"/>
      <c r="AS685" s="72"/>
      <c r="AT685" s="72"/>
    </row>
    <row r="686" spans="1:46" ht="30" customHeight="1" x14ac:dyDescent="0.2">
      <c r="A686" s="72"/>
      <c r="B686" s="72"/>
      <c r="C686" s="72"/>
      <c r="D686" s="220"/>
      <c r="E686" s="220"/>
      <c r="F686" s="221"/>
      <c r="G686" s="221"/>
      <c r="H686" s="220"/>
      <c r="I686" s="220"/>
      <c r="J686" s="221"/>
      <c r="K686" s="221"/>
      <c r="L686" s="221"/>
      <c r="M686" s="220"/>
      <c r="N686" s="220"/>
      <c r="O686" s="220"/>
      <c r="P686" s="220"/>
      <c r="Q686" s="222"/>
      <c r="R686" s="222"/>
      <c r="S686" s="222"/>
      <c r="T686" s="221"/>
      <c r="U686" s="221"/>
      <c r="V686" s="221"/>
      <c r="W686" s="221"/>
      <c r="X686" s="220"/>
      <c r="Y686" s="72"/>
      <c r="Z686" s="72"/>
      <c r="AA686" s="72"/>
      <c r="AB686" s="72"/>
      <c r="AC686" s="72"/>
      <c r="AD686" s="72"/>
      <c r="AE686" s="72"/>
      <c r="AF686" s="72"/>
      <c r="AG686" s="72"/>
      <c r="AH686" s="72"/>
      <c r="AI686" s="72"/>
      <c r="AJ686" s="72"/>
      <c r="AK686" s="72"/>
      <c r="AL686" s="72"/>
      <c r="AM686" s="72"/>
      <c r="AN686" s="72"/>
      <c r="AO686" s="72"/>
      <c r="AP686" s="72"/>
      <c r="AQ686" s="72"/>
      <c r="AR686" s="72"/>
      <c r="AS686" s="72"/>
      <c r="AT686" s="72"/>
    </row>
    <row r="687" spans="1:46" ht="30" customHeight="1" x14ac:dyDescent="0.2">
      <c r="A687" s="72"/>
      <c r="B687" s="72"/>
      <c r="C687" s="72"/>
      <c r="D687" s="220"/>
      <c r="E687" s="220"/>
      <c r="F687" s="221"/>
      <c r="G687" s="221"/>
      <c r="H687" s="220"/>
      <c r="I687" s="220"/>
      <c r="J687" s="221"/>
      <c r="K687" s="221"/>
      <c r="L687" s="221"/>
      <c r="M687" s="220"/>
      <c r="N687" s="220"/>
      <c r="O687" s="220"/>
      <c r="P687" s="220"/>
      <c r="Q687" s="222"/>
      <c r="R687" s="222"/>
      <c r="S687" s="222"/>
      <c r="T687" s="221"/>
      <c r="U687" s="221"/>
      <c r="V687" s="221"/>
      <c r="W687" s="221"/>
      <c r="X687" s="220"/>
      <c r="Y687" s="72"/>
      <c r="Z687" s="72"/>
      <c r="AA687" s="72"/>
      <c r="AB687" s="72"/>
      <c r="AC687" s="72"/>
      <c r="AD687" s="72"/>
      <c r="AE687" s="72"/>
      <c r="AF687" s="72"/>
      <c r="AG687" s="72"/>
      <c r="AH687" s="72"/>
      <c r="AI687" s="72"/>
      <c r="AJ687" s="72"/>
      <c r="AK687" s="72"/>
      <c r="AL687" s="72"/>
      <c r="AM687" s="72"/>
      <c r="AN687" s="72"/>
      <c r="AO687" s="72"/>
      <c r="AP687" s="72"/>
      <c r="AQ687" s="72"/>
      <c r="AR687" s="72"/>
      <c r="AS687" s="72"/>
      <c r="AT687" s="72"/>
    </row>
    <row r="688" spans="1:46" ht="30" customHeight="1" x14ac:dyDescent="0.2">
      <c r="A688" s="72"/>
      <c r="B688" s="72"/>
      <c r="C688" s="72"/>
      <c r="D688" s="220"/>
      <c r="E688" s="220"/>
      <c r="F688" s="221"/>
      <c r="G688" s="221"/>
      <c r="H688" s="220"/>
      <c r="I688" s="220"/>
      <c r="J688" s="221"/>
      <c r="K688" s="221"/>
      <c r="L688" s="221"/>
      <c r="M688" s="220"/>
      <c r="N688" s="220"/>
      <c r="O688" s="220"/>
      <c r="P688" s="220"/>
      <c r="Q688" s="222"/>
      <c r="R688" s="222"/>
      <c r="S688" s="222"/>
      <c r="T688" s="221"/>
      <c r="U688" s="221"/>
      <c r="V688" s="221"/>
      <c r="W688" s="221"/>
      <c r="X688" s="220"/>
      <c r="Y688" s="72"/>
      <c r="Z688" s="72"/>
      <c r="AA688" s="72"/>
      <c r="AB688" s="72"/>
      <c r="AC688" s="72"/>
      <c r="AD688" s="72"/>
      <c r="AE688" s="72"/>
      <c r="AF688" s="72"/>
      <c r="AG688" s="72"/>
      <c r="AH688" s="72"/>
      <c r="AI688" s="72"/>
      <c r="AJ688" s="72"/>
      <c r="AK688" s="72"/>
      <c r="AL688" s="72"/>
      <c r="AM688" s="72"/>
      <c r="AN688" s="72"/>
      <c r="AO688" s="72"/>
      <c r="AP688" s="72"/>
      <c r="AQ688" s="72"/>
      <c r="AR688" s="72"/>
      <c r="AS688" s="72"/>
      <c r="AT688" s="72"/>
    </row>
    <row r="689" spans="1:46" ht="30" customHeight="1" x14ac:dyDescent="0.2">
      <c r="A689" s="72"/>
      <c r="B689" s="72"/>
      <c r="C689" s="72"/>
      <c r="D689" s="220"/>
      <c r="E689" s="220"/>
      <c r="F689" s="221"/>
      <c r="G689" s="221"/>
      <c r="H689" s="220"/>
      <c r="I689" s="220"/>
      <c r="J689" s="221"/>
      <c r="K689" s="221"/>
      <c r="L689" s="221"/>
      <c r="M689" s="220"/>
      <c r="N689" s="220"/>
      <c r="O689" s="220"/>
      <c r="P689" s="220"/>
      <c r="Q689" s="222"/>
      <c r="R689" s="222"/>
      <c r="S689" s="222"/>
      <c r="T689" s="221"/>
      <c r="U689" s="221"/>
      <c r="V689" s="221"/>
      <c r="W689" s="221"/>
      <c r="X689" s="220"/>
      <c r="Y689" s="72"/>
      <c r="Z689" s="72"/>
      <c r="AA689" s="72"/>
      <c r="AB689" s="72"/>
      <c r="AC689" s="72"/>
      <c r="AD689" s="72"/>
      <c r="AE689" s="72"/>
      <c r="AF689" s="72"/>
      <c r="AG689" s="72"/>
      <c r="AH689" s="72"/>
      <c r="AI689" s="72"/>
      <c r="AJ689" s="72"/>
      <c r="AK689" s="72"/>
      <c r="AL689" s="72"/>
      <c r="AM689" s="72"/>
      <c r="AN689" s="72"/>
      <c r="AO689" s="72"/>
      <c r="AP689" s="72"/>
      <c r="AQ689" s="72"/>
      <c r="AR689" s="72"/>
      <c r="AS689" s="72"/>
      <c r="AT689" s="72"/>
    </row>
    <row r="690" spans="1:46" ht="30" customHeight="1" x14ac:dyDescent="0.2">
      <c r="A690" s="72"/>
      <c r="B690" s="72"/>
      <c r="C690" s="72"/>
      <c r="D690" s="220"/>
      <c r="E690" s="220"/>
      <c r="F690" s="221"/>
      <c r="G690" s="221"/>
      <c r="H690" s="220"/>
      <c r="I690" s="220"/>
      <c r="J690" s="221"/>
      <c r="K690" s="221"/>
      <c r="L690" s="221"/>
      <c r="M690" s="220"/>
      <c r="N690" s="220"/>
      <c r="O690" s="220"/>
      <c r="P690" s="220"/>
      <c r="Q690" s="222"/>
      <c r="R690" s="222"/>
      <c r="S690" s="222"/>
      <c r="T690" s="221"/>
      <c r="U690" s="221"/>
      <c r="V690" s="221"/>
      <c r="W690" s="221"/>
      <c r="X690" s="220"/>
      <c r="Y690" s="72"/>
      <c r="Z690" s="72"/>
      <c r="AA690" s="72"/>
      <c r="AB690" s="72"/>
      <c r="AC690" s="72"/>
      <c r="AD690" s="72"/>
      <c r="AE690" s="72"/>
      <c r="AF690" s="72"/>
      <c r="AG690" s="72"/>
      <c r="AH690" s="72"/>
      <c r="AI690" s="72"/>
      <c r="AJ690" s="72"/>
      <c r="AK690" s="72"/>
      <c r="AL690" s="72"/>
      <c r="AM690" s="72"/>
      <c r="AN690" s="72"/>
      <c r="AO690" s="72"/>
      <c r="AP690" s="72"/>
      <c r="AQ690" s="72"/>
      <c r="AR690" s="72"/>
      <c r="AS690" s="72"/>
      <c r="AT690" s="72"/>
    </row>
    <row r="691" spans="1:46" ht="30" customHeight="1" x14ac:dyDescent="0.2">
      <c r="A691" s="72"/>
      <c r="B691" s="72"/>
      <c r="C691" s="72"/>
      <c r="D691" s="220"/>
      <c r="E691" s="220"/>
      <c r="F691" s="221"/>
      <c r="G691" s="221"/>
      <c r="H691" s="220"/>
      <c r="I691" s="220"/>
      <c r="J691" s="221"/>
      <c r="K691" s="221"/>
      <c r="L691" s="221"/>
      <c r="M691" s="220"/>
      <c r="N691" s="220"/>
      <c r="O691" s="220"/>
      <c r="P691" s="220"/>
      <c r="Q691" s="222"/>
      <c r="R691" s="222"/>
      <c r="S691" s="222"/>
      <c r="T691" s="221"/>
      <c r="U691" s="221"/>
      <c r="V691" s="221"/>
      <c r="W691" s="221"/>
      <c r="X691" s="220"/>
      <c r="Y691" s="72"/>
      <c r="Z691" s="72"/>
      <c r="AA691" s="72"/>
      <c r="AB691" s="72"/>
      <c r="AC691" s="72"/>
      <c r="AD691" s="72"/>
      <c r="AE691" s="72"/>
      <c r="AF691" s="72"/>
      <c r="AG691" s="72"/>
      <c r="AH691" s="72"/>
      <c r="AI691" s="72"/>
      <c r="AJ691" s="72"/>
      <c r="AK691" s="72"/>
      <c r="AL691" s="72"/>
      <c r="AM691" s="72"/>
      <c r="AN691" s="72"/>
      <c r="AO691" s="72"/>
      <c r="AP691" s="72"/>
      <c r="AQ691" s="72"/>
      <c r="AR691" s="72"/>
      <c r="AS691" s="72"/>
      <c r="AT691" s="72"/>
    </row>
    <row r="692" spans="1:46" ht="30" customHeight="1" x14ac:dyDescent="0.2">
      <c r="A692" s="72"/>
      <c r="B692" s="72"/>
      <c r="C692" s="72"/>
      <c r="D692" s="220"/>
      <c r="E692" s="220"/>
      <c r="F692" s="221"/>
      <c r="G692" s="221"/>
      <c r="H692" s="220"/>
      <c r="I692" s="220"/>
      <c r="J692" s="221"/>
      <c r="K692" s="221"/>
      <c r="L692" s="221"/>
      <c r="M692" s="220"/>
      <c r="N692" s="220"/>
      <c r="O692" s="220"/>
      <c r="P692" s="220"/>
      <c r="Q692" s="222"/>
      <c r="R692" s="222"/>
      <c r="S692" s="222"/>
      <c r="T692" s="221"/>
      <c r="U692" s="221"/>
      <c r="V692" s="221"/>
      <c r="W692" s="221"/>
      <c r="X692" s="220"/>
      <c r="Y692" s="72"/>
      <c r="Z692" s="72"/>
      <c r="AA692" s="72"/>
      <c r="AB692" s="72"/>
      <c r="AC692" s="72"/>
      <c r="AD692" s="72"/>
      <c r="AE692" s="72"/>
      <c r="AF692" s="72"/>
      <c r="AG692" s="72"/>
      <c r="AH692" s="72"/>
      <c r="AI692" s="72"/>
      <c r="AJ692" s="72"/>
      <c r="AK692" s="72"/>
      <c r="AL692" s="72"/>
      <c r="AM692" s="72"/>
      <c r="AN692" s="72"/>
      <c r="AO692" s="72"/>
      <c r="AP692" s="72"/>
      <c r="AQ692" s="72"/>
      <c r="AR692" s="72"/>
      <c r="AS692" s="72"/>
      <c r="AT692" s="72"/>
    </row>
    <row r="693" spans="1:46" ht="30" customHeight="1" x14ac:dyDescent="0.2">
      <c r="A693" s="72"/>
      <c r="B693" s="72"/>
      <c r="C693" s="72"/>
      <c r="D693" s="220"/>
      <c r="E693" s="220"/>
      <c r="F693" s="221"/>
      <c r="G693" s="221"/>
      <c r="H693" s="220"/>
      <c r="I693" s="220"/>
      <c r="J693" s="221"/>
      <c r="K693" s="221"/>
      <c r="L693" s="221"/>
      <c r="M693" s="220"/>
      <c r="N693" s="220"/>
      <c r="O693" s="220"/>
      <c r="P693" s="220"/>
      <c r="Q693" s="222"/>
      <c r="R693" s="222"/>
      <c r="S693" s="222"/>
      <c r="T693" s="221"/>
      <c r="U693" s="221"/>
      <c r="V693" s="221"/>
      <c r="W693" s="221"/>
      <c r="X693" s="220"/>
      <c r="Y693" s="72"/>
      <c r="Z693" s="72"/>
      <c r="AA693" s="72"/>
      <c r="AB693" s="72"/>
      <c r="AC693" s="72"/>
      <c r="AD693" s="72"/>
      <c r="AE693" s="72"/>
      <c r="AF693" s="72"/>
      <c r="AG693" s="72"/>
      <c r="AH693" s="72"/>
      <c r="AI693" s="72"/>
      <c r="AJ693" s="72"/>
      <c r="AK693" s="72"/>
      <c r="AL693" s="72"/>
      <c r="AM693" s="72"/>
      <c r="AN693" s="72"/>
      <c r="AO693" s="72"/>
      <c r="AP693" s="72"/>
      <c r="AQ693" s="72"/>
      <c r="AR693" s="72"/>
      <c r="AS693" s="72"/>
      <c r="AT693" s="72"/>
    </row>
    <row r="694" spans="1:46" ht="30" customHeight="1" x14ac:dyDescent="0.2">
      <c r="A694" s="72"/>
      <c r="B694" s="72"/>
      <c r="C694" s="72"/>
      <c r="D694" s="220"/>
      <c r="E694" s="220"/>
      <c r="F694" s="221"/>
      <c r="G694" s="221"/>
      <c r="H694" s="220"/>
      <c r="I694" s="220"/>
      <c r="J694" s="221"/>
      <c r="K694" s="221"/>
      <c r="L694" s="221"/>
      <c r="M694" s="220"/>
      <c r="N694" s="220"/>
      <c r="O694" s="220"/>
      <c r="P694" s="220"/>
      <c r="Q694" s="222"/>
      <c r="R694" s="222"/>
      <c r="S694" s="222"/>
      <c r="T694" s="221"/>
      <c r="U694" s="221"/>
      <c r="V694" s="221"/>
      <c r="W694" s="221"/>
      <c r="X694" s="220"/>
      <c r="Y694" s="72"/>
      <c r="Z694" s="72"/>
      <c r="AA694" s="72"/>
      <c r="AB694" s="72"/>
      <c r="AC694" s="72"/>
      <c r="AD694" s="72"/>
      <c r="AE694" s="72"/>
      <c r="AF694" s="72"/>
      <c r="AG694" s="72"/>
      <c r="AH694" s="72"/>
      <c r="AI694" s="72"/>
      <c r="AJ694" s="72"/>
      <c r="AK694" s="72"/>
      <c r="AL694" s="72"/>
      <c r="AM694" s="72"/>
      <c r="AN694" s="72"/>
      <c r="AO694" s="72"/>
      <c r="AP694" s="72"/>
      <c r="AQ694" s="72"/>
      <c r="AR694" s="72"/>
      <c r="AS694" s="72"/>
      <c r="AT694" s="72"/>
    </row>
    <row r="695" spans="1:46" ht="30" customHeight="1" x14ac:dyDescent="0.2">
      <c r="A695" s="72"/>
      <c r="B695" s="72"/>
      <c r="C695" s="72"/>
      <c r="D695" s="220"/>
      <c r="E695" s="220"/>
      <c r="F695" s="221"/>
      <c r="G695" s="221"/>
      <c r="H695" s="220"/>
      <c r="I695" s="220"/>
      <c r="J695" s="221"/>
      <c r="K695" s="221"/>
      <c r="L695" s="221"/>
      <c r="M695" s="220"/>
      <c r="N695" s="220"/>
      <c r="O695" s="220"/>
      <c r="P695" s="220"/>
      <c r="Q695" s="222"/>
      <c r="R695" s="222"/>
      <c r="S695" s="222"/>
      <c r="T695" s="221"/>
      <c r="U695" s="221"/>
      <c r="V695" s="221"/>
      <c r="W695" s="221"/>
      <c r="X695" s="220"/>
      <c r="Y695" s="72"/>
      <c r="Z695" s="72"/>
      <c r="AA695" s="72"/>
      <c r="AB695" s="72"/>
      <c r="AC695" s="72"/>
      <c r="AD695" s="72"/>
      <c r="AE695" s="72"/>
      <c r="AF695" s="72"/>
      <c r="AG695" s="72"/>
      <c r="AH695" s="72"/>
      <c r="AI695" s="72"/>
      <c r="AJ695" s="72"/>
      <c r="AK695" s="72"/>
      <c r="AL695" s="72"/>
      <c r="AM695" s="72"/>
      <c r="AN695" s="72"/>
      <c r="AO695" s="72"/>
      <c r="AP695" s="72"/>
      <c r="AQ695" s="72"/>
      <c r="AR695" s="72"/>
      <c r="AS695" s="72"/>
      <c r="AT695" s="72"/>
    </row>
    <row r="696" spans="1:46" ht="30" customHeight="1" x14ac:dyDescent="0.2">
      <c r="A696" s="72"/>
      <c r="B696" s="72"/>
      <c r="C696" s="72"/>
      <c r="D696" s="220"/>
      <c r="E696" s="220"/>
      <c r="F696" s="221"/>
      <c r="G696" s="221"/>
      <c r="H696" s="220"/>
      <c r="I696" s="220"/>
      <c r="J696" s="221"/>
      <c r="K696" s="221"/>
      <c r="L696" s="221"/>
      <c r="M696" s="220"/>
      <c r="N696" s="220"/>
      <c r="O696" s="220"/>
      <c r="P696" s="220"/>
      <c r="Q696" s="222"/>
      <c r="R696" s="222"/>
      <c r="S696" s="222"/>
      <c r="T696" s="221"/>
      <c r="U696" s="221"/>
      <c r="V696" s="221"/>
      <c r="W696" s="221"/>
      <c r="X696" s="220"/>
      <c r="Y696" s="72"/>
      <c r="Z696" s="72"/>
      <c r="AA696" s="72"/>
      <c r="AB696" s="72"/>
      <c r="AC696" s="72"/>
      <c r="AD696" s="72"/>
      <c r="AE696" s="72"/>
      <c r="AF696" s="72"/>
      <c r="AG696" s="72"/>
      <c r="AH696" s="72"/>
      <c r="AI696" s="72"/>
      <c r="AJ696" s="72"/>
      <c r="AK696" s="72"/>
      <c r="AL696" s="72"/>
      <c r="AM696" s="72"/>
      <c r="AN696" s="72"/>
      <c r="AO696" s="72"/>
      <c r="AP696" s="72"/>
      <c r="AQ696" s="72"/>
      <c r="AR696" s="72"/>
      <c r="AS696" s="72"/>
      <c r="AT696" s="72"/>
    </row>
    <row r="697" spans="1:46" ht="30" customHeight="1" x14ac:dyDescent="0.2">
      <c r="A697" s="72"/>
      <c r="B697" s="72"/>
      <c r="C697" s="72"/>
      <c r="D697" s="220"/>
      <c r="E697" s="220"/>
      <c r="F697" s="221"/>
      <c r="G697" s="221"/>
      <c r="H697" s="220"/>
      <c r="I697" s="220"/>
      <c r="J697" s="221"/>
      <c r="K697" s="221"/>
      <c r="L697" s="221"/>
      <c r="M697" s="220"/>
      <c r="N697" s="220"/>
      <c r="O697" s="220"/>
      <c r="P697" s="220"/>
      <c r="Q697" s="222"/>
      <c r="R697" s="222"/>
      <c r="S697" s="222"/>
      <c r="T697" s="221"/>
      <c r="U697" s="221"/>
      <c r="V697" s="221"/>
      <c r="W697" s="221"/>
      <c r="X697" s="220"/>
      <c r="Y697" s="72"/>
      <c r="Z697" s="72"/>
      <c r="AA697" s="72"/>
      <c r="AB697" s="72"/>
      <c r="AC697" s="72"/>
      <c r="AD697" s="72"/>
      <c r="AE697" s="72"/>
      <c r="AF697" s="72"/>
      <c r="AG697" s="72"/>
      <c r="AH697" s="72"/>
      <c r="AI697" s="72"/>
      <c r="AJ697" s="72"/>
      <c r="AK697" s="72"/>
      <c r="AL697" s="72"/>
      <c r="AM697" s="72"/>
      <c r="AN697" s="72"/>
      <c r="AO697" s="72"/>
      <c r="AP697" s="72"/>
      <c r="AQ697" s="72"/>
      <c r="AR697" s="72"/>
      <c r="AS697" s="72"/>
      <c r="AT697" s="72"/>
    </row>
    <row r="698" spans="1:46" ht="30" customHeight="1" x14ac:dyDescent="0.2">
      <c r="A698" s="72"/>
      <c r="B698" s="72"/>
      <c r="C698" s="72"/>
      <c r="D698" s="220"/>
      <c r="E698" s="220"/>
      <c r="F698" s="221"/>
      <c r="G698" s="221"/>
      <c r="H698" s="220"/>
      <c r="I698" s="220"/>
      <c r="J698" s="221"/>
      <c r="K698" s="221"/>
      <c r="L698" s="221"/>
      <c r="M698" s="220"/>
      <c r="N698" s="220"/>
      <c r="O698" s="220"/>
      <c r="P698" s="220"/>
      <c r="Q698" s="222"/>
      <c r="R698" s="222"/>
      <c r="S698" s="222"/>
      <c r="T698" s="221"/>
      <c r="U698" s="221"/>
      <c r="V698" s="221"/>
      <c r="W698" s="221"/>
      <c r="X698" s="220"/>
      <c r="Y698" s="72"/>
      <c r="Z698" s="72"/>
      <c r="AA698" s="72"/>
      <c r="AB698" s="72"/>
      <c r="AC698" s="72"/>
      <c r="AD698" s="72"/>
      <c r="AE698" s="72"/>
      <c r="AF698" s="72"/>
      <c r="AG698" s="72"/>
      <c r="AH698" s="72"/>
      <c r="AI698" s="72"/>
      <c r="AJ698" s="72"/>
      <c r="AK698" s="72"/>
      <c r="AL698" s="72"/>
      <c r="AM698" s="72"/>
      <c r="AN698" s="72"/>
      <c r="AO698" s="72"/>
      <c r="AP698" s="72"/>
      <c r="AQ698" s="72"/>
      <c r="AR698" s="72"/>
      <c r="AS698" s="72"/>
      <c r="AT698" s="72"/>
    </row>
    <row r="699" spans="1:46" ht="30" customHeight="1" x14ac:dyDescent="0.2">
      <c r="A699" s="72"/>
      <c r="B699" s="72"/>
      <c r="C699" s="72"/>
      <c r="D699" s="220"/>
      <c r="E699" s="220"/>
      <c r="F699" s="221"/>
      <c r="G699" s="221"/>
      <c r="H699" s="220"/>
      <c r="I699" s="220"/>
      <c r="J699" s="221"/>
      <c r="K699" s="221"/>
      <c r="L699" s="221"/>
      <c r="M699" s="220"/>
      <c r="N699" s="220"/>
      <c r="O699" s="220"/>
      <c r="P699" s="220"/>
      <c r="Q699" s="222"/>
      <c r="R699" s="222"/>
      <c r="S699" s="222"/>
      <c r="T699" s="221"/>
      <c r="U699" s="221"/>
      <c r="V699" s="221"/>
      <c r="W699" s="221"/>
      <c r="X699" s="220"/>
      <c r="Y699" s="72"/>
      <c r="Z699" s="72"/>
      <c r="AA699" s="72"/>
      <c r="AB699" s="72"/>
      <c r="AC699" s="72"/>
      <c r="AD699" s="72"/>
      <c r="AE699" s="72"/>
      <c r="AF699" s="72"/>
      <c r="AG699" s="72"/>
      <c r="AH699" s="72"/>
      <c r="AI699" s="72"/>
      <c r="AJ699" s="72"/>
      <c r="AK699" s="72"/>
      <c r="AL699" s="72"/>
      <c r="AM699" s="72"/>
      <c r="AN699" s="72"/>
      <c r="AO699" s="72"/>
      <c r="AP699" s="72"/>
      <c r="AQ699" s="72"/>
      <c r="AR699" s="72"/>
      <c r="AS699" s="72"/>
      <c r="AT699" s="72"/>
    </row>
    <row r="700" spans="1:46" ht="30" customHeight="1" x14ac:dyDescent="0.2">
      <c r="A700" s="72"/>
      <c r="B700" s="72"/>
      <c r="C700" s="72"/>
      <c r="D700" s="220"/>
      <c r="E700" s="220"/>
      <c r="F700" s="221"/>
      <c r="G700" s="221"/>
      <c r="H700" s="220"/>
      <c r="I700" s="220"/>
      <c r="J700" s="221"/>
      <c r="K700" s="221"/>
      <c r="L700" s="221"/>
      <c r="M700" s="220"/>
      <c r="N700" s="220"/>
      <c r="O700" s="220"/>
      <c r="P700" s="220"/>
      <c r="Q700" s="222"/>
      <c r="R700" s="222"/>
      <c r="S700" s="222"/>
      <c r="T700" s="221"/>
      <c r="U700" s="221"/>
      <c r="V700" s="221"/>
      <c r="W700" s="221"/>
      <c r="X700" s="220"/>
      <c r="Y700" s="72"/>
      <c r="Z700" s="72"/>
      <c r="AA700" s="72"/>
      <c r="AB700" s="72"/>
      <c r="AC700" s="72"/>
      <c r="AD700" s="72"/>
      <c r="AE700" s="72"/>
      <c r="AF700" s="72"/>
      <c r="AG700" s="72"/>
      <c r="AH700" s="72"/>
      <c r="AI700" s="72"/>
      <c r="AJ700" s="72"/>
      <c r="AK700" s="72"/>
      <c r="AL700" s="72"/>
      <c r="AM700" s="72"/>
      <c r="AN700" s="72"/>
      <c r="AO700" s="72"/>
      <c r="AP700" s="72"/>
      <c r="AQ700" s="72"/>
      <c r="AR700" s="72"/>
      <c r="AS700" s="72"/>
      <c r="AT700" s="72"/>
    </row>
    <row r="701" spans="1:46" ht="30" customHeight="1" x14ac:dyDescent="0.2">
      <c r="A701" s="72"/>
      <c r="B701" s="72"/>
      <c r="C701" s="72"/>
      <c r="D701" s="220"/>
      <c r="E701" s="220"/>
      <c r="F701" s="221"/>
      <c r="G701" s="221"/>
      <c r="H701" s="220"/>
      <c r="I701" s="220"/>
      <c r="J701" s="221"/>
      <c r="K701" s="221"/>
      <c r="L701" s="221"/>
      <c r="M701" s="220"/>
      <c r="N701" s="220"/>
      <c r="O701" s="220"/>
      <c r="P701" s="220"/>
      <c r="Q701" s="222"/>
      <c r="R701" s="222"/>
      <c r="S701" s="222"/>
      <c r="T701" s="221"/>
      <c r="U701" s="221"/>
      <c r="V701" s="221"/>
      <c r="W701" s="221"/>
      <c r="X701" s="220"/>
      <c r="Y701" s="72"/>
      <c r="Z701" s="72"/>
      <c r="AA701" s="72"/>
      <c r="AB701" s="72"/>
      <c r="AC701" s="72"/>
      <c r="AD701" s="72"/>
      <c r="AE701" s="72"/>
      <c r="AF701" s="72"/>
      <c r="AG701" s="72"/>
      <c r="AH701" s="72"/>
      <c r="AI701" s="72"/>
      <c r="AJ701" s="72"/>
      <c r="AK701" s="72"/>
      <c r="AL701" s="72"/>
      <c r="AM701" s="72"/>
      <c r="AN701" s="72"/>
      <c r="AO701" s="72"/>
      <c r="AP701" s="72"/>
      <c r="AQ701" s="72"/>
      <c r="AR701" s="72"/>
      <c r="AS701" s="72"/>
      <c r="AT701" s="72"/>
    </row>
    <row r="702" spans="1:46" ht="30" customHeight="1" x14ac:dyDescent="0.2">
      <c r="A702" s="72"/>
      <c r="B702" s="72"/>
      <c r="C702" s="72"/>
      <c r="D702" s="220"/>
      <c r="E702" s="220"/>
      <c r="F702" s="221"/>
      <c r="G702" s="221"/>
      <c r="H702" s="220"/>
      <c r="I702" s="220"/>
      <c r="J702" s="221"/>
      <c r="K702" s="221"/>
      <c r="L702" s="221"/>
      <c r="M702" s="220"/>
      <c r="N702" s="220"/>
      <c r="O702" s="220"/>
      <c r="P702" s="220"/>
      <c r="Q702" s="222"/>
      <c r="R702" s="222"/>
      <c r="S702" s="222"/>
      <c r="T702" s="221"/>
      <c r="U702" s="221"/>
      <c r="V702" s="221"/>
      <c r="W702" s="221"/>
      <c r="X702" s="220"/>
      <c r="Y702" s="72"/>
      <c r="Z702" s="72"/>
      <c r="AA702" s="72"/>
      <c r="AB702" s="72"/>
      <c r="AC702" s="72"/>
      <c r="AD702" s="72"/>
      <c r="AE702" s="72"/>
      <c r="AF702" s="72"/>
      <c r="AG702" s="72"/>
      <c r="AH702" s="72"/>
      <c r="AI702" s="72"/>
      <c r="AJ702" s="72"/>
      <c r="AK702" s="72"/>
      <c r="AL702" s="72"/>
      <c r="AM702" s="72"/>
      <c r="AN702" s="72"/>
      <c r="AO702" s="72"/>
      <c r="AP702" s="72"/>
      <c r="AQ702" s="72"/>
      <c r="AR702" s="72"/>
      <c r="AS702" s="72"/>
      <c r="AT702" s="72"/>
    </row>
    <row r="703" spans="1:46" ht="30" customHeight="1" x14ac:dyDescent="0.2">
      <c r="A703" s="72"/>
      <c r="B703" s="72"/>
      <c r="C703" s="72"/>
      <c r="D703" s="220"/>
      <c r="E703" s="220"/>
      <c r="F703" s="221"/>
      <c r="G703" s="221"/>
      <c r="H703" s="220"/>
      <c r="I703" s="220"/>
      <c r="J703" s="221"/>
      <c r="K703" s="221"/>
      <c r="L703" s="221"/>
      <c r="M703" s="220"/>
      <c r="N703" s="220"/>
      <c r="O703" s="220"/>
      <c r="P703" s="220"/>
      <c r="Q703" s="222"/>
      <c r="R703" s="222"/>
      <c r="S703" s="222"/>
      <c r="T703" s="221"/>
      <c r="U703" s="221"/>
      <c r="V703" s="221"/>
      <c r="W703" s="221"/>
      <c r="X703" s="220"/>
      <c r="Y703" s="72"/>
      <c r="Z703" s="72"/>
      <c r="AA703" s="72"/>
      <c r="AB703" s="72"/>
      <c r="AC703" s="72"/>
      <c r="AD703" s="72"/>
      <c r="AE703" s="72"/>
      <c r="AF703" s="72"/>
      <c r="AG703" s="72"/>
      <c r="AH703" s="72"/>
      <c r="AI703" s="72"/>
      <c r="AJ703" s="72"/>
      <c r="AK703" s="72"/>
      <c r="AL703" s="72"/>
      <c r="AM703" s="72"/>
      <c r="AN703" s="72"/>
      <c r="AO703" s="72"/>
      <c r="AP703" s="72"/>
      <c r="AQ703" s="72"/>
      <c r="AR703" s="72"/>
      <c r="AS703" s="72"/>
      <c r="AT703" s="72"/>
    </row>
    <row r="704" spans="1:46" ht="30" customHeight="1" x14ac:dyDescent="0.2">
      <c r="A704" s="72"/>
      <c r="B704" s="72"/>
      <c r="C704" s="72"/>
      <c r="D704" s="220"/>
      <c r="E704" s="220"/>
      <c r="F704" s="221"/>
      <c r="G704" s="221"/>
      <c r="H704" s="220"/>
      <c r="I704" s="220"/>
      <c r="J704" s="221"/>
      <c r="K704" s="221"/>
      <c r="L704" s="221"/>
      <c r="M704" s="220"/>
      <c r="N704" s="220"/>
      <c r="O704" s="220"/>
      <c r="P704" s="220"/>
      <c r="Q704" s="222"/>
      <c r="R704" s="222"/>
      <c r="S704" s="222"/>
      <c r="T704" s="221"/>
      <c r="U704" s="221"/>
      <c r="V704" s="221"/>
      <c r="W704" s="221"/>
      <c r="X704" s="220"/>
      <c r="Y704" s="72"/>
      <c r="Z704" s="72"/>
      <c r="AA704" s="72"/>
      <c r="AB704" s="72"/>
      <c r="AC704" s="72"/>
      <c r="AD704" s="72"/>
      <c r="AE704" s="72"/>
      <c r="AF704" s="72"/>
      <c r="AG704" s="72"/>
      <c r="AH704" s="72"/>
      <c r="AI704" s="72"/>
      <c r="AJ704" s="72"/>
      <c r="AK704" s="72"/>
      <c r="AL704" s="72"/>
      <c r="AM704" s="72"/>
      <c r="AN704" s="72"/>
      <c r="AO704" s="72"/>
      <c r="AP704" s="72"/>
      <c r="AQ704" s="72"/>
      <c r="AR704" s="72"/>
      <c r="AS704" s="72"/>
      <c r="AT704" s="72"/>
    </row>
    <row r="705" spans="1:46" ht="30" customHeight="1" x14ac:dyDescent="0.2">
      <c r="A705" s="72"/>
      <c r="B705" s="72"/>
      <c r="C705" s="72"/>
      <c r="D705" s="220"/>
      <c r="E705" s="220"/>
      <c r="F705" s="221"/>
      <c r="G705" s="221"/>
      <c r="H705" s="220"/>
      <c r="I705" s="220"/>
      <c r="J705" s="221"/>
      <c r="K705" s="221"/>
      <c r="L705" s="221"/>
      <c r="M705" s="220"/>
      <c r="N705" s="220"/>
      <c r="O705" s="220"/>
      <c r="P705" s="220"/>
      <c r="Q705" s="222"/>
      <c r="R705" s="222"/>
      <c r="S705" s="222"/>
      <c r="T705" s="221"/>
      <c r="U705" s="221"/>
      <c r="V705" s="221"/>
      <c r="W705" s="221"/>
      <c r="X705" s="220"/>
      <c r="Y705" s="72"/>
      <c r="Z705" s="72"/>
      <c r="AA705" s="72"/>
      <c r="AB705" s="72"/>
      <c r="AC705" s="72"/>
      <c r="AD705" s="72"/>
      <c r="AE705" s="72"/>
      <c r="AF705" s="72"/>
      <c r="AG705" s="72"/>
      <c r="AH705" s="72"/>
      <c r="AI705" s="72"/>
      <c r="AJ705" s="72"/>
      <c r="AK705" s="72"/>
      <c r="AL705" s="72"/>
      <c r="AM705" s="72"/>
      <c r="AN705" s="72"/>
      <c r="AO705" s="72"/>
      <c r="AP705" s="72"/>
      <c r="AQ705" s="72"/>
      <c r="AR705" s="72"/>
      <c r="AS705" s="72"/>
      <c r="AT705" s="72"/>
    </row>
    <row r="706" spans="1:46" ht="30" customHeight="1" x14ac:dyDescent="0.2">
      <c r="A706" s="72"/>
      <c r="B706" s="72"/>
      <c r="C706" s="72"/>
      <c r="D706" s="220"/>
      <c r="E706" s="220"/>
      <c r="F706" s="221"/>
      <c r="G706" s="221"/>
      <c r="H706" s="220"/>
      <c r="I706" s="220"/>
      <c r="J706" s="221"/>
      <c r="K706" s="221"/>
      <c r="L706" s="221"/>
      <c r="M706" s="220"/>
      <c r="N706" s="220"/>
      <c r="O706" s="220"/>
      <c r="P706" s="220"/>
      <c r="Q706" s="222"/>
      <c r="R706" s="222"/>
      <c r="S706" s="222"/>
      <c r="T706" s="221"/>
      <c r="U706" s="221"/>
      <c r="V706" s="221"/>
      <c r="W706" s="221"/>
      <c r="X706" s="220"/>
      <c r="Y706" s="72"/>
      <c r="Z706" s="72"/>
      <c r="AA706" s="72"/>
      <c r="AB706" s="72"/>
      <c r="AC706" s="72"/>
      <c r="AD706" s="72"/>
      <c r="AE706" s="72"/>
      <c r="AF706" s="72"/>
      <c r="AG706" s="72"/>
      <c r="AH706" s="72"/>
      <c r="AI706" s="72"/>
      <c r="AJ706" s="72"/>
      <c r="AK706" s="72"/>
      <c r="AL706" s="72"/>
      <c r="AM706" s="72"/>
      <c r="AN706" s="72"/>
      <c r="AO706" s="72"/>
      <c r="AP706" s="72"/>
      <c r="AQ706" s="72"/>
      <c r="AR706" s="72"/>
      <c r="AS706" s="72"/>
      <c r="AT706" s="72"/>
    </row>
    <row r="707" spans="1:46" ht="30" customHeight="1" x14ac:dyDescent="0.2">
      <c r="A707" s="72"/>
      <c r="B707" s="72"/>
      <c r="C707" s="72"/>
      <c r="D707" s="220"/>
      <c r="E707" s="220"/>
      <c r="F707" s="221"/>
      <c r="G707" s="221"/>
      <c r="H707" s="220"/>
      <c r="I707" s="220"/>
      <c r="J707" s="221"/>
      <c r="K707" s="221"/>
      <c r="L707" s="221"/>
      <c r="M707" s="220"/>
      <c r="N707" s="220"/>
      <c r="O707" s="220"/>
      <c r="P707" s="220"/>
      <c r="Q707" s="222"/>
      <c r="R707" s="222"/>
      <c r="S707" s="222"/>
      <c r="T707" s="221"/>
      <c r="U707" s="221"/>
      <c r="V707" s="221"/>
      <c r="W707" s="221"/>
      <c r="X707" s="220"/>
      <c r="Y707" s="72"/>
      <c r="Z707" s="72"/>
      <c r="AA707" s="72"/>
      <c r="AB707" s="72"/>
      <c r="AC707" s="72"/>
      <c r="AD707" s="72"/>
      <c r="AE707" s="72"/>
      <c r="AF707" s="72"/>
      <c r="AG707" s="72"/>
      <c r="AH707" s="72"/>
      <c r="AI707" s="72"/>
      <c r="AJ707" s="72"/>
      <c r="AK707" s="72"/>
      <c r="AL707" s="72"/>
      <c r="AM707" s="72"/>
      <c r="AN707" s="72"/>
      <c r="AO707" s="72"/>
      <c r="AP707" s="72"/>
      <c r="AQ707" s="72"/>
      <c r="AR707" s="72"/>
      <c r="AS707" s="72"/>
      <c r="AT707" s="72"/>
    </row>
    <row r="708" spans="1:46" ht="30" customHeight="1" x14ac:dyDescent="0.2">
      <c r="A708" s="72"/>
      <c r="B708" s="72"/>
      <c r="C708" s="72"/>
      <c r="D708" s="220"/>
      <c r="E708" s="220"/>
      <c r="F708" s="221"/>
      <c r="G708" s="221"/>
      <c r="H708" s="220"/>
      <c r="I708" s="220"/>
      <c r="J708" s="221"/>
      <c r="K708" s="221"/>
      <c r="L708" s="221"/>
      <c r="M708" s="220"/>
      <c r="N708" s="220"/>
      <c r="O708" s="220"/>
      <c r="P708" s="220"/>
      <c r="Q708" s="222"/>
      <c r="R708" s="222"/>
      <c r="S708" s="222"/>
      <c r="T708" s="221"/>
      <c r="U708" s="221"/>
      <c r="V708" s="221"/>
      <c r="W708" s="221"/>
      <c r="X708" s="220"/>
      <c r="Y708" s="72"/>
      <c r="Z708" s="72"/>
      <c r="AA708" s="72"/>
      <c r="AB708" s="72"/>
      <c r="AC708" s="72"/>
      <c r="AD708" s="72"/>
      <c r="AE708" s="72"/>
      <c r="AF708" s="72"/>
      <c r="AG708" s="72"/>
      <c r="AH708" s="72"/>
      <c r="AI708" s="72"/>
      <c r="AJ708" s="72"/>
      <c r="AK708" s="72"/>
      <c r="AL708" s="72"/>
      <c r="AM708" s="72"/>
      <c r="AN708" s="72"/>
      <c r="AO708" s="72"/>
      <c r="AP708" s="72"/>
      <c r="AQ708" s="72"/>
      <c r="AR708" s="72"/>
      <c r="AS708" s="72"/>
      <c r="AT708" s="72"/>
    </row>
    <row r="709" spans="1:46" ht="30" customHeight="1" x14ac:dyDescent="0.2">
      <c r="A709" s="72"/>
      <c r="B709" s="72"/>
      <c r="C709" s="72"/>
      <c r="D709" s="220"/>
      <c r="E709" s="220"/>
      <c r="F709" s="221"/>
      <c r="G709" s="221"/>
      <c r="H709" s="220"/>
      <c r="I709" s="220"/>
      <c r="J709" s="221"/>
      <c r="K709" s="221"/>
      <c r="L709" s="221"/>
      <c r="M709" s="220"/>
      <c r="N709" s="220"/>
      <c r="O709" s="220"/>
      <c r="P709" s="220"/>
      <c r="Q709" s="222"/>
      <c r="R709" s="222"/>
      <c r="S709" s="222"/>
      <c r="T709" s="221"/>
      <c r="U709" s="221"/>
      <c r="V709" s="221"/>
      <c r="W709" s="221"/>
      <c r="X709" s="220"/>
      <c r="Y709" s="72"/>
      <c r="Z709" s="72"/>
      <c r="AA709" s="72"/>
      <c r="AB709" s="72"/>
      <c r="AC709" s="72"/>
      <c r="AD709" s="72"/>
      <c r="AE709" s="72"/>
      <c r="AF709" s="72"/>
      <c r="AG709" s="72"/>
      <c r="AH709" s="72"/>
      <c r="AI709" s="72"/>
      <c r="AJ709" s="72"/>
      <c r="AK709" s="72"/>
      <c r="AL709" s="72"/>
      <c r="AM709" s="72"/>
      <c r="AN709" s="72"/>
      <c r="AO709" s="72"/>
      <c r="AP709" s="72"/>
      <c r="AQ709" s="72"/>
      <c r="AR709" s="72"/>
      <c r="AS709" s="72"/>
      <c r="AT709" s="72"/>
    </row>
    <row r="710" spans="1:46" ht="30" customHeight="1" x14ac:dyDescent="0.2">
      <c r="A710" s="72"/>
      <c r="B710" s="72"/>
      <c r="C710" s="72"/>
      <c r="D710" s="220"/>
      <c r="E710" s="220"/>
      <c r="F710" s="221"/>
      <c r="G710" s="221"/>
      <c r="H710" s="220"/>
      <c r="I710" s="220"/>
      <c r="J710" s="221"/>
      <c r="K710" s="221"/>
      <c r="L710" s="221"/>
      <c r="M710" s="220"/>
      <c r="N710" s="220"/>
      <c r="O710" s="220"/>
      <c r="P710" s="220"/>
      <c r="Q710" s="222"/>
      <c r="R710" s="222"/>
      <c r="S710" s="222"/>
      <c r="T710" s="221"/>
      <c r="U710" s="221"/>
      <c r="V710" s="221"/>
      <c r="W710" s="221"/>
      <c r="X710" s="220"/>
      <c r="Y710" s="72"/>
      <c r="Z710" s="72"/>
      <c r="AA710" s="72"/>
      <c r="AB710" s="72"/>
      <c r="AC710" s="72"/>
      <c r="AD710" s="72"/>
      <c r="AE710" s="72"/>
      <c r="AF710" s="72"/>
      <c r="AG710" s="72"/>
      <c r="AH710" s="72"/>
      <c r="AI710" s="72"/>
      <c r="AJ710" s="72"/>
      <c r="AK710" s="72"/>
      <c r="AL710" s="72"/>
      <c r="AM710" s="72"/>
      <c r="AN710" s="72"/>
      <c r="AO710" s="72"/>
      <c r="AP710" s="72"/>
      <c r="AQ710" s="72"/>
      <c r="AR710" s="72"/>
      <c r="AS710" s="72"/>
      <c r="AT710" s="72"/>
    </row>
    <row r="711" spans="1:46" ht="30" customHeight="1" x14ac:dyDescent="0.2">
      <c r="A711" s="72"/>
      <c r="B711" s="72"/>
      <c r="C711" s="72"/>
      <c r="D711" s="220"/>
      <c r="E711" s="220"/>
      <c r="F711" s="221"/>
      <c r="G711" s="221"/>
      <c r="H711" s="220"/>
      <c r="I711" s="220"/>
      <c r="J711" s="221"/>
      <c r="K711" s="221"/>
      <c r="L711" s="221"/>
      <c r="M711" s="220"/>
      <c r="N711" s="220"/>
      <c r="O711" s="220"/>
      <c r="P711" s="220"/>
      <c r="Q711" s="222"/>
      <c r="R711" s="222"/>
      <c r="S711" s="222"/>
      <c r="T711" s="221"/>
      <c r="U711" s="221"/>
      <c r="V711" s="221"/>
      <c r="W711" s="221"/>
      <c r="X711" s="220"/>
      <c r="Y711" s="72"/>
      <c r="Z711" s="72"/>
      <c r="AA711" s="72"/>
      <c r="AB711" s="72"/>
      <c r="AC711" s="72"/>
      <c r="AD711" s="72"/>
      <c r="AE711" s="72"/>
      <c r="AF711" s="72"/>
      <c r="AG711" s="72"/>
      <c r="AH711" s="72"/>
      <c r="AI711" s="72"/>
      <c r="AJ711" s="72"/>
      <c r="AK711" s="72"/>
      <c r="AL711" s="72"/>
      <c r="AM711" s="72"/>
      <c r="AN711" s="72"/>
      <c r="AO711" s="72"/>
      <c r="AP711" s="72"/>
      <c r="AQ711" s="72"/>
      <c r="AR711" s="72"/>
      <c r="AS711" s="72"/>
      <c r="AT711" s="72"/>
    </row>
    <row r="712" spans="1:46" ht="30" customHeight="1" x14ac:dyDescent="0.2">
      <c r="A712" s="72"/>
      <c r="B712" s="72"/>
      <c r="C712" s="72"/>
      <c r="D712" s="220"/>
      <c r="E712" s="220"/>
      <c r="F712" s="221"/>
      <c r="G712" s="221"/>
      <c r="H712" s="220"/>
      <c r="I712" s="220"/>
      <c r="J712" s="221"/>
      <c r="K712" s="221"/>
      <c r="L712" s="221"/>
      <c r="M712" s="220"/>
      <c r="N712" s="220"/>
      <c r="O712" s="220"/>
      <c r="P712" s="220"/>
      <c r="Q712" s="222"/>
      <c r="R712" s="222"/>
      <c r="S712" s="222"/>
      <c r="T712" s="221"/>
      <c r="U712" s="221"/>
      <c r="V712" s="221"/>
      <c r="W712" s="221"/>
      <c r="X712" s="220"/>
      <c r="Y712" s="72"/>
      <c r="Z712" s="72"/>
      <c r="AA712" s="72"/>
      <c r="AB712" s="72"/>
      <c r="AC712" s="72"/>
      <c r="AD712" s="72"/>
      <c r="AE712" s="72"/>
      <c r="AF712" s="72"/>
      <c r="AG712" s="72"/>
      <c r="AH712" s="72"/>
      <c r="AI712" s="72"/>
      <c r="AJ712" s="72"/>
      <c r="AK712" s="72"/>
      <c r="AL712" s="72"/>
      <c r="AM712" s="72"/>
      <c r="AN712" s="72"/>
      <c r="AO712" s="72"/>
      <c r="AP712" s="72"/>
      <c r="AQ712" s="72"/>
      <c r="AR712" s="72"/>
      <c r="AS712" s="72"/>
      <c r="AT712" s="72"/>
    </row>
    <row r="713" spans="1:46" ht="30" customHeight="1" x14ac:dyDescent="0.2">
      <c r="A713" s="72"/>
      <c r="B713" s="72"/>
      <c r="C713" s="72"/>
      <c r="D713" s="220"/>
      <c r="E713" s="220"/>
      <c r="F713" s="221"/>
      <c r="G713" s="221"/>
      <c r="H713" s="220"/>
      <c r="I713" s="220"/>
      <c r="J713" s="221"/>
      <c r="K713" s="221"/>
      <c r="L713" s="221"/>
      <c r="M713" s="220"/>
      <c r="N713" s="220"/>
      <c r="O713" s="220"/>
      <c r="P713" s="220"/>
      <c r="Q713" s="222"/>
      <c r="R713" s="222"/>
      <c r="S713" s="222"/>
      <c r="T713" s="221"/>
      <c r="U713" s="221"/>
      <c r="V713" s="221"/>
      <c r="W713" s="221"/>
      <c r="X713" s="220"/>
      <c r="Y713" s="72"/>
      <c r="Z713" s="72"/>
      <c r="AA713" s="72"/>
      <c r="AB713" s="72"/>
      <c r="AC713" s="72"/>
      <c r="AD713" s="72"/>
      <c r="AE713" s="72"/>
      <c r="AF713" s="72"/>
      <c r="AG713" s="72"/>
      <c r="AH713" s="72"/>
      <c r="AI713" s="72"/>
      <c r="AJ713" s="72"/>
      <c r="AK713" s="72"/>
      <c r="AL713" s="72"/>
      <c r="AM713" s="72"/>
      <c r="AN713" s="72"/>
      <c r="AO713" s="72"/>
      <c r="AP713" s="72"/>
      <c r="AQ713" s="72"/>
      <c r="AR713" s="72"/>
      <c r="AS713" s="72"/>
      <c r="AT713" s="72"/>
    </row>
    <row r="714" spans="1:46" ht="30" customHeight="1" x14ac:dyDescent="0.2">
      <c r="A714" s="72"/>
      <c r="B714" s="72"/>
      <c r="C714" s="72"/>
      <c r="D714" s="220"/>
      <c r="E714" s="220"/>
      <c r="F714" s="221"/>
      <c r="G714" s="221"/>
      <c r="H714" s="220"/>
      <c r="I714" s="220"/>
      <c r="J714" s="221"/>
      <c r="K714" s="221"/>
      <c r="L714" s="221"/>
      <c r="M714" s="220"/>
      <c r="N714" s="220"/>
      <c r="O714" s="220"/>
      <c r="P714" s="220"/>
      <c r="Q714" s="222"/>
      <c r="R714" s="222"/>
      <c r="S714" s="222"/>
      <c r="T714" s="221"/>
      <c r="U714" s="221"/>
      <c r="V714" s="221"/>
      <c r="W714" s="221"/>
      <c r="X714" s="220"/>
      <c r="Y714" s="72"/>
      <c r="Z714" s="72"/>
      <c r="AA714" s="72"/>
      <c r="AB714" s="72"/>
      <c r="AC714" s="72"/>
      <c r="AD714" s="72"/>
      <c r="AE714" s="72"/>
      <c r="AF714" s="72"/>
      <c r="AG714" s="72"/>
      <c r="AH714" s="72"/>
      <c r="AI714" s="72"/>
      <c r="AJ714" s="72"/>
      <c r="AK714" s="72"/>
      <c r="AL714" s="72"/>
      <c r="AM714" s="72"/>
      <c r="AN714" s="72"/>
      <c r="AO714" s="72"/>
      <c r="AP714" s="72"/>
      <c r="AQ714" s="72"/>
      <c r="AR714" s="72"/>
      <c r="AS714" s="72"/>
      <c r="AT714" s="72"/>
    </row>
    <row r="715" spans="1:46" ht="30" customHeight="1" x14ac:dyDescent="0.2">
      <c r="A715" s="72"/>
      <c r="B715" s="72"/>
      <c r="C715" s="72"/>
      <c r="D715" s="220"/>
      <c r="E715" s="220"/>
      <c r="F715" s="221"/>
      <c r="G715" s="221"/>
      <c r="H715" s="220"/>
      <c r="I715" s="220"/>
      <c r="J715" s="221"/>
      <c r="K715" s="221"/>
      <c r="L715" s="221"/>
      <c r="M715" s="220"/>
      <c r="N715" s="220"/>
      <c r="O715" s="220"/>
      <c r="P715" s="220"/>
      <c r="Q715" s="222"/>
      <c r="R715" s="222"/>
      <c r="S715" s="222"/>
      <c r="T715" s="221"/>
      <c r="U715" s="221"/>
      <c r="V715" s="221"/>
      <c r="W715" s="221"/>
      <c r="X715" s="220"/>
      <c r="Y715" s="72"/>
      <c r="Z715" s="72"/>
      <c r="AA715" s="72"/>
      <c r="AB715" s="72"/>
      <c r="AC715" s="72"/>
      <c r="AD715" s="72"/>
      <c r="AE715" s="72"/>
      <c r="AF715" s="72"/>
      <c r="AG715" s="72"/>
      <c r="AH715" s="72"/>
      <c r="AI715" s="72"/>
      <c r="AJ715" s="72"/>
      <c r="AK715" s="72"/>
      <c r="AL715" s="72"/>
      <c r="AM715" s="72"/>
      <c r="AN715" s="72"/>
      <c r="AO715" s="72"/>
      <c r="AP715" s="72"/>
      <c r="AQ715" s="72"/>
      <c r="AR715" s="72"/>
      <c r="AS715" s="72"/>
      <c r="AT715" s="72"/>
    </row>
    <row r="716" spans="1:46" ht="30" customHeight="1" x14ac:dyDescent="0.2">
      <c r="A716" s="72"/>
      <c r="B716" s="72"/>
      <c r="C716" s="72"/>
      <c r="D716" s="220"/>
      <c r="E716" s="220"/>
      <c r="F716" s="221"/>
      <c r="G716" s="221"/>
      <c r="H716" s="220"/>
      <c r="I716" s="220"/>
      <c r="J716" s="221"/>
      <c r="K716" s="221"/>
      <c r="L716" s="221"/>
      <c r="M716" s="220"/>
      <c r="N716" s="220"/>
      <c r="O716" s="220"/>
      <c r="P716" s="220"/>
      <c r="Q716" s="222"/>
      <c r="R716" s="222"/>
      <c r="S716" s="222"/>
      <c r="T716" s="221"/>
      <c r="U716" s="221"/>
      <c r="V716" s="221"/>
      <c r="W716" s="221"/>
      <c r="X716" s="220"/>
      <c r="Y716" s="72"/>
      <c r="Z716" s="72"/>
      <c r="AA716" s="72"/>
      <c r="AB716" s="72"/>
      <c r="AC716" s="72"/>
      <c r="AD716" s="72"/>
      <c r="AE716" s="72"/>
      <c r="AF716" s="72"/>
      <c r="AG716" s="72"/>
      <c r="AH716" s="72"/>
      <c r="AI716" s="72"/>
      <c r="AJ716" s="72"/>
      <c r="AK716" s="72"/>
      <c r="AL716" s="72"/>
      <c r="AM716" s="72"/>
      <c r="AN716" s="72"/>
      <c r="AO716" s="72"/>
      <c r="AP716" s="72"/>
      <c r="AQ716" s="72"/>
      <c r="AR716" s="72"/>
      <c r="AS716" s="72"/>
      <c r="AT716" s="72"/>
    </row>
    <row r="717" spans="1:46" ht="30" customHeight="1" x14ac:dyDescent="0.2">
      <c r="A717" s="72"/>
      <c r="B717" s="72"/>
      <c r="C717" s="72"/>
      <c r="D717" s="220"/>
      <c r="E717" s="220"/>
      <c r="F717" s="221"/>
      <c r="G717" s="221"/>
      <c r="H717" s="220"/>
      <c r="I717" s="220"/>
      <c r="J717" s="221"/>
      <c r="K717" s="221"/>
      <c r="L717" s="221"/>
      <c r="M717" s="220"/>
      <c r="N717" s="220"/>
      <c r="O717" s="220"/>
      <c r="P717" s="220"/>
      <c r="Q717" s="222"/>
      <c r="R717" s="222"/>
      <c r="S717" s="222"/>
      <c r="T717" s="221"/>
      <c r="U717" s="221"/>
      <c r="V717" s="221"/>
      <c r="W717" s="221"/>
      <c r="X717" s="220"/>
      <c r="Y717" s="72"/>
      <c r="Z717" s="72"/>
      <c r="AA717" s="72"/>
      <c r="AB717" s="72"/>
      <c r="AC717" s="72"/>
      <c r="AD717" s="72"/>
      <c r="AE717" s="72"/>
      <c r="AF717" s="72"/>
      <c r="AG717" s="72"/>
      <c r="AH717" s="72"/>
      <c r="AI717" s="72"/>
      <c r="AJ717" s="72"/>
      <c r="AK717" s="72"/>
      <c r="AL717" s="72"/>
      <c r="AM717" s="72"/>
      <c r="AN717" s="72"/>
      <c r="AO717" s="72"/>
      <c r="AP717" s="72"/>
      <c r="AQ717" s="72"/>
      <c r="AR717" s="72"/>
      <c r="AS717" s="72"/>
      <c r="AT717" s="72"/>
    </row>
    <row r="718" spans="1:46" ht="30" customHeight="1" x14ac:dyDescent="0.2">
      <c r="A718" s="72"/>
      <c r="B718" s="72"/>
      <c r="C718" s="72"/>
      <c r="D718" s="220"/>
      <c r="E718" s="220"/>
      <c r="F718" s="221"/>
      <c r="G718" s="221"/>
      <c r="H718" s="220"/>
      <c r="I718" s="220"/>
      <c r="J718" s="221"/>
      <c r="K718" s="221"/>
      <c r="L718" s="221"/>
      <c r="M718" s="220"/>
      <c r="N718" s="220"/>
      <c r="O718" s="220"/>
      <c r="P718" s="220"/>
      <c r="Q718" s="222"/>
      <c r="R718" s="222"/>
      <c r="S718" s="222"/>
      <c r="T718" s="221"/>
      <c r="U718" s="221"/>
      <c r="V718" s="221"/>
      <c r="W718" s="221"/>
      <c r="X718" s="220"/>
      <c r="Y718" s="72"/>
      <c r="Z718" s="72"/>
      <c r="AA718" s="72"/>
      <c r="AB718" s="72"/>
      <c r="AC718" s="72"/>
      <c r="AD718" s="72"/>
      <c r="AE718" s="72"/>
      <c r="AF718" s="72"/>
      <c r="AG718" s="72"/>
      <c r="AH718" s="72"/>
      <c r="AI718" s="72"/>
      <c r="AJ718" s="72"/>
      <c r="AK718" s="72"/>
      <c r="AL718" s="72"/>
      <c r="AM718" s="72"/>
      <c r="AN718" s="72"/>
      <c r="AO718" s="72"/>
      <c r="AP718" s="72"/>
      <c r="AQ718" s="72"/>
      <c r="AR718" s="72"/>
      <c r="AS718" s="72"/>
      <c r="AT718" s="72"/>
    </row>
    <row r="719" spans="1:46" ht="30" customHeight="1" x14ac:dyDescent="0.2">
      <c r="A719" s="72"/>
      <c r="B719" s="72"/>
      <c r="C719" s="72"/>
      <c r="D719" s="220"/>
      <c r="E719" s="220"/>
      <c r="F719" s="221"/>
      <c r="G719" s="221"/>
      <c r="H719" s="220"/>
      <c r="I719" s="220"/>
      <c r="J719" s="221"/>
      <c r="K719" s="221"/>
      <c r="L719" s="221"/>
      <c r="M719" s="220"/>
      <c r="N719" s="220"/>
      <c r="O719" s="220"/>
      <c r="P719" s="220"/>
      <c r="Q719" s="222"/>
      <c r="R719" s="222"/>
      <c r="S719" s="222"/>
      <c r="T719" s="221"/>
      <c r="U719" s="221"/>
      <c r="V719" s="221"/>
      <c r="W719" s="221"/>
      <c r="X719" s="220"/>
      <c r="Y719" s="72"/>
      <c r="Z719" s="72"/>
      <c r="AA719" s="72"/>
      <c r="AB719" s="72"/>
      <c r="AC719" s="72"/>
      <c r="AD719" s="72"/>
      <c r="AE719" s="72"/>
      <c r="AF719" s="72"/>
      <c r="AG719" s="72"/>
      <c r="AH719" s="72"/>
      <c r="AI719" s="72"/>
      <c r="AJ719" s="72"/>
      <c r="AK719" s="72"/>
      <c r="AL719" s="72"/>
      <c r="AM719" s="72"/>
      <c r="AN719" s="72"/>
      <c r="AO719" s="72"/>
      <c r="AP719" s="72"/>
      <c r="AQ719" s="72"/>
      <c r="AR719" s="72"/>
      <c r="AS719" s="72"/>
      <c r="AT719" s="72"/>
    </row>
    <row r="720" spans="1:46" ht="30" customHeight="1" x14ac:dyDescent="0.2">
      <c r="A720" s="72"/>
      <c r="B720" s="72"/>
      <c r="C720" s="72"/>
      <c r="D720" s="220"/>
      <c r="E720" s="220"/>
      <c r="F720" s="221"/>
      <c r="G720" s="221"/>
      <c r="H720" s="220"/>
      <c r="I720" s="220"/>
      <c r="J720" s="221"/>
      <c r="K720" s="221"/>
      <c r="L720" s="221"/>
      <c r="M720" s="220"/>
      <c r="N720" s="220"/>
      <c r="O720" s="220"/>
      <c r="P720" s="220"/>
      <c r="Q720" s="222"/>
      <c r="R720" s="222"/>
      <c r="S720" s="222"/>
      <c r="T720" s="221"/>
      <c r="U720" s="221"/>
      <c r="V720" s="221"/>
      <c r="W720" s="221"/>
      <c r="X720" s="220"/>
      <c r="Y720" s="72"/>
      <c r="Z720" s="72"/>
      <c r="AA720" s="72"/>
      <c r="AB720" s="72"/>
      <c r="AC720" s="72"/>
      <c r="AD720" s="72"/>
      <c r="AE720" s="72"/>
      <c r="AF720" s="72"/>
      <c r="AG720" s="72"/>
      <c r="AH720" s="72"/>
      <c r="AI720" s="72"/>
      <c r="AJ720" s="72"/>
      <c r="AK720" s="72"/>
      <c r="AL720" s="72"/>
      <c r="AM720" s="72"/>
      <c r="AN720" s="72"/>
      <c r="AO720" s="72"/>
      <c r="AP720" s="72"/>
      <c r="AQ720" s="72"/>
      <c r="AR720" s="72"/>
      <c r="AS720" s="72"/>
      <c r="AT720" s="72"/>
    </row>
    <row r="721" spans="1:46" ht="30" customHeight="1" x14ac:dyDescent="0.2">
      <c r="A721" s="72"/>
      <c r="B721" s="72"/>
      <c r="C721" s="72"/>
      <c r="D721" s="220"/>
      <c r="E721" s="220"/>
      <c r="F721" s="221"/>
      <c r="G721" s="221"/>
      <c r="H721" s="220"/>
      <c r="I721" s="220"/>
      <c r="J721" s="221"/>
      <c r="K721" s="221"/>
      <c r="L721" s="221"/>
      <c r="M721" s="220"/>
      <c r="N721" s="220"/>
      <c r="O721" s="220"/>
      <c r="P721" s="220"/>
      <c r="Q721" s="222"/>
      <c r="R721" s="222"/>
      <c r="S721" s="222"/>
      <c r="T721" s="221"/>
      <c r="U721" s="221"/>
      <c r="V721" s="221"/>
      <c r="W721" s="221"/>
      <c r="X721" s="220"/>
      <c r="Y721" s="72"/>
      <c r="Z721" s="72"/>
      <c r="AA721" s="72"/>
      <c r="AB721" s="72"/>
      <c r="AC721" s="72"/>
      <c r="AD721" s="72"/>
      <c r="AE721" s="72"/>
      <c r="AF721" s="72"/>
      <c r="AG721" s="72"/>
      <c r="AH721" s="72"/>
      <c r="AI721" s="72"/>
      <c r="AJ721" s="72"/>
      <c r="AK721" s="72"/>
      <c r="AL721" s="72"/>
      <c r="AM721" s="72"/>
      <c r="AN721" s="72"/>
      <c r="AO721" s="72"/>
      <c r="AP721" s="72"/>
      <c r="AQ721" s="72"/>
      <c r="AR721" s="72"/>
      <c r="AS721" s="72"/>
      <c r="AT721" s="72"/>
    </row>
    <row r="722" spans="1:46" ht="30" customHeight="1" x14ac:dyDescent="0.2">
      <c r="A722" s="72"/>
      <c r="B722" s="72"/>
      <c r="C722" s="72"/>
      <c r="D722" s="220"/>
      <c r="E722" s="220"/>
      <c r="F722" s="221"/>
      <c r="G722" s="221"/>
      <c r="H722" s="220"/>
      <c r="I722" s="220"/>
      <c r="J722" s="221"/>
      <c r="K722" s="221"/>
      <c r="L722" s="221"/>
      <c r="M722" s="220"/>
      <c r="N722" s="220"/>
      <c r="O722" s="220"/>
      <c r="P722" s="220"/>
      <c r="Q722" s="222"/>
      <c r="R722" s="222"/>
      <c r="S722" s="222"/>
      <c r="T722" s="221"/>
      <c r="U722" s="221"/>
      <c r="V722" s="221"/>
      <c r="W722" s="221"/>
      <c r="X722" s="220"/>
      <c r="Y722" s="72"/>
      <c r="Z722" s="72"/>
      <c r="AA722" s="72"/>
      <c r="AB722" s="72"/>
      <c r="AC722" s="72"/>
      <c r="AD722" s="72"/>
      <c r="AE722" s="72"/>
      <c r="AF722" s="72"/>
      <c r="AG722" s="72"/>
      <c r="AH722" s="72"/>
      <c r="AI722" s="72"/>
      <c r="AJ722" s="72"/>
      <c r="AK722" s="72"/>
      <c r="AL722" s="72"/>
      <c r="AM722" s="72"/>
      <c r="AN722" s="72"/>
      <c r="AO722" s="72"/>
      <c r="AP722" s="72"/>
      <c r="AQ722" s="72"/>
      <c r="AR722" s="72"/>
      <c r="AS722" s="72"/>
      <c r="AT722" s="72"/>
    </row>
    <row r="723" spans="1:46" ht="30" customHeight="1" x14ac:dyDescent="0.2">
      <c r="A723" s="72"/>
      <c r="B723" s="72"/>
      <c r="C723" s="72"/>
      <c r="D723" s="220"/>
      <c r="E723" s="220"/>
      <c r="F723" s="221"/>
      <c r="G723" s="221"/>
      <c r="H723" s="220"/>
      <c r="I723" s="220"/>
      <c r="J723" s="221"/>
      <c r="K723" s="221"/>
      <c r="L723" s="221"/>
      <c r="M723" s="220"/>
      <c r="N723" s="220"/>
      <c r="O723" s="220"/>
      <c r="P723" s="220"/>
      <c r="Q723" s="222"/>
      <c r="R723" s="222"/>
      <c r="S723" s="222"/>
      <c r="T723" s="221"/>
      <c r="U723" s="221"/>
      <c r="V723" s="221"/>
      <c r="W723" s="221"/>
      <c r="X723" s="220"/>
      <c r="Y723" s="72"/>
      <c r="Z723" s="72"/>
      <c r="AA723" s="72"/>
      <c r="AB723" s="72"/>
      <c r="AC723" s="72"/>
      <c r="AD723" s="72"/>
      <c r="AE723" s="72"/>
      <c r="AF723" s="72"/>
      <c r="AG723" s="72"/>
      <c r="AH723" s="72"/>
      <c r="AI723" s="72"/>
      <c r="AJ723" s="72"/>
      <c r="AK723" s="72"/>
      <c r="AL723" s="72"/>
      <c r="AM723" s="72"/>
      <c r="AN723" s="72"/>
      <c r="AO723" s="72"/>
      <c r="AP723" s="72"/>
      <c r="AQ723" s="72"/>
      <c r="AR723" s="72"/>
      <c r="AS723" s="72"/>
      <c r="AT723" s="72"/>
    </row>
    <row r="724" spans="1:46" ht="30" customHeight="1" x14ac:dyDescent="0.2">
      <c r="A724" s="72"/>
      <c r="B724" s="72"/>
      <c r="C724" s="72"/>
      <c r="D724" s="220"/>
      <c r="E724" s="220"/>
      <c r="F724" s="221"/>
      <c r="G724" s="221"/>
      <c r="H724" s="220"/>
      <c r="I724" s="220"/>
      <c r="J724" s="221"/>
      <c r="K724" s="221"/>
      <c r="L724" s="221"/>
      <c r="M724" s="220"/>
      <c r="N724" s="220"/>
      <c r="O724" s="220"/>
      <c r="P724" s="220"/>
      <c r="Q724" s="222"/>
      <c r="R724" s="222"/>
      <c r="S724" s="222"/>
      <c r="T724" s="221"/>
      <c r="U724" s="221"/>
      <c r="V724" s="221"/>
      <c r="W724" s="221"/>
      <c r="X724" s="220"/>
      <c r="Y724" s="72"/>
      <c r="Z724" s="72"/>
      <c r="AA724" s="72"/>
      <c r="AB724" s="72"/>
      <c r="AC724" s="72"/>
      <c r="AD724" s="72"/>
      <c r="AE724" s="72"/>
      <c r="AF724" s="72"/>
      <c r="AG724" s="72"/>
      <c r="AH724" s="72"/>
      <c r="AI724" s="72"/>
      <c r="AJ724" s="72"/>
      <c r="AK724" s="72"/>
      <c r="AL724" s="72"/>
      <c r="AM724" s="72"/>
      <c r="AN724" s="72"/>
      <c r="AO724" s="72"/>
      <c r="AP724" s="72"/>
      <c r="AQ724" s="72"/>
      <c r="AR724" s="72"/>
      <c r="AS724" s="72"/>
      <c r="AT724" s="72"/>
    </row>
    <row r="725" spans="1:46" ht="30" customHeight="1" x14ac:dyDescent="0.2">
      <c r="A725" s="72"/>
      <c r="B725" s="72"/>
      <c r="C725" s="72"/>
      <c r="D725" s="220"/>
      <c r="E725" s="220"/>
      <c r="F725" s="221"/>
      <c r="G725" s="221"/>
      <c r="H725" s="220"/>
      <c r="I725" s="220"/>
      <c r="J725" s="221"/>
      <c r="K725" s="221"/>
      <c r="L725" s="221"/>
      <c r="M725" s="220"/>
      <c r="N725" s="220"/>
      <c r="O725" s="220"/>
      <c r="P725" s="220"/>
      <c r="Q725" s="222"/>
      <c r="R725" s="222"/>
      <c r="S725" s="222"/>
      <c r="T725" s="221"/>
      <c r="U725" s="221"/>
      <c r="V725" s="221"/>
      <c r="W725" s="221"/>
      <c r="X725" s="220"/>
      <c r="Y725" s="72"/>
      <c r="Z725" s="72"/>
      <c r="AA725" s="72"/>
      <c r="AB725" s="72"/>
      <c r="AC725" s="72"/>
      <c r="AD725" s="72"/>
      <c r="AE725" s="72"/>
      <c r="AF725" s="72"/>
      <c r="AG725" s="72"/>
      <c r="AH725" s="72"/>
      <c r="AI725" s="72"/>
      <c r="AJ725" s="72"/>
      <c r="AK725" s="72"/>
      <c r="AL725" s="72"/>
      <c r="AM725" s="72"/>
      <c r="AN725" s="72"/>
      <c r="AO725" s="72"/>
      <c r="AP725" s="72"/>
      <c r="AQ725" s="72"/>
      <c r="AR725" s="72"/>
      <c r="AS725" s="72"/>
      <c r="AT725" s="72"/>
    </row>
    <row r="726" spans="1:46" ht="30" customHeight="1" x14ac:dyDescent="0.2">
      <c r="A726" s="72"/>
      <c r="B726" s="72"/>
      <c r="C726" s="72"/>
      <c r="D726" s="220"/>
      <c r="E726" s="220"/>
      <c r="F726" s="221"/>
      <c r="G726" s="221"/>
      <c r="H726" s="220"/>
      <c r="I726" s="220"/>
      <c r="J726" s="221"/>
      <c r="K726" s="221"/>
      <c r="L726" s="221"/>
      <c r="M726" s="220"/>
      <c r="N726" s="220"/>
      <c r="O726" s="220"/>
      <c r="P726" s="220"/>
      <c r="Q726" s="222"/>
      <c r="R726" s="222"/>
      <c r="S726" s="222"/>
      <c r="T726" s="221"/>
      <c r="U726" s="221"/>
      <c r="V726" s="221"/>
      <c r="W726" s="221"/>
      <c r="X726" s="220"/>
      <c r="Y726" s="72"/>
      <c r="Z726" s="72"/>
      <c r="AA726" s="72"/>
      <c r="AB726" s="72"/>
      <c r="AC726" s="72"/>
      <c r="AD726" s="72"/>
      <c r="AE726" s="72"/>
      <c r="AF726" s="72"/>
      <c r="AG726" s="72"/>
      <c r="AH726" s="72"/>
      <c r="AI726" s="72"/>
      <c r="AJ726" s="72"/>
      <c r="AK726" s="72"/>
      <c r="AL726" s="72"/>
      <c r="AM726" s="72"/>
      <c r="AN726" s="72"/>
      <c r="AO726" s="72"/>
      <c r="AP726" s="72"/>
      <c r="AQ726" s="72"/>
      <c r="AR726" s="72"/>
      <c r="AS726" s="72"/>
      <c r="AT726" s="72"/>
    </row>
    <row r="727" spans="1:46" ht="30" customHeight="1" x14ac:dyDescent="0.2">
      <c r="A727" s="72"/>
      <c r="B727" s="72"/>
      <c r="C727" s="72"/>
      <c r="D727" s="220"/>
      <c r="E727" s="220"/>
      <c r="F727" s="221"/>
      <c r="G727" s="221"/>
      <c r="H727" s="220"/>
      <c r="I727" s="220"/>
      <c r="J727" s="221"/>
      <c r="K727" s="221"/>
      <c r="L727" s="221"/>
      <c r="M727" s="220"/>
      <c r="N727" s="220"/>
      <c r="O727" s="220"/>
      <c r="P727" s="220"/>
      <c r="Q727" s="222"/>
      <c r="R727" s="222"/>
      <c r="S727" s="222"/>
      <c r="T727" s="221"/>
      <c r="U727" s="221"/>
      <c r="V727" s="221"/>
      <c r="W727" s="221"/>
      <c r="X727" s="220"/>
      <c r="Y727" s="72"/>
      <c r="Z727" s="72"/>
      <c r="AA727" s="72"/>
      <c r="AB727" s="72"/>
      <c r="AC727" s="72"/>
      <c r="AD727" s="72"/>
      <c r="AE727" s="72"/>
      <c r="AF727" s="72"/>
      <c r="AG727" s="72"/>
      <c r="AH727" s="72"/>
      <c r="AI727" s="72"/>
      <c r="AJ727" s="72"/>
      <c r="AK727" s="72"/>
      <c r="AL727" s="72"/>
      <c r="AM727" s="72"/>
      <c r="AN727" s="72"/>
      <c r="AO727" s="72"/>
      <c r="AP727" s="72"/>
      <c r="AQ727" s="72"/>
      <c r="AR727" s="72"/>
      <c r="AS727" s="72"/>
      <c r="AT727" s="72"/>
    </row>
    <row r="728" spans="1:46" ht="30" customHeight="1" x14ac:dyDescent="0.2">
      <c r="A728" s="72"/>
      <c r="B728" s="72"/>
      <c r="C728" s="72"/>
      <c r="D728" s="220"/>
      <c r="E728" s="220"/>
      <c r="F728" s="221"/>
      <c r="G728" s="221"/>
      <c r="H728" s="220"/>
      <c r="I728" s="220"/>
      <c r="J728" s="221"/>
      <c r="K728" s="221"/>
      <c r="L728" s="221"/>
      <c r="M728" s="220"/>
      <c r="N728" s="220"/>
      <c r="O728" s="220"/>
      <c r="P728" s="220"/>
      <c r="Q728" s="222"/>
      <c r="R728" s="222"/>
      <c r="S728" s="222"/>
      <c r="T728" s="221"/>
      <c r="U728" s="221"/>
      <c r="V728" s="221"/>
      <c r="W728" s="221"/>
      <c r="X728" s="220"/>
      <c r="Y728" s="72"/>
      <c r="Z728" s="72"/>
      <c r="AA728" s="72"/>
      <c r="AB728" s="72"/>
      <c r="AC728" s="72"/>
      <c r="AD728" s="72"/>
      <c r="AE728" s="72"/>
      <c r="AF728" s="72"/>
      <c r="AG728" s="72"/>
      <c r="AH728" s="72"/>
      <c r="AI728" s="72"/>
      <c r="AJ728" s="72"/>
      <c r="AK728" s="72"/>
      <c r="AL728" s="72"/>
      <c r="AM728" s="72"/>
      <c r="AN728" s="72"/>
      <c r="AO728" s="72"/>
      <c r="AP728" s="72"/>
      <c r="AQ728" s="72"/>
      <c r="AR728" s="72"/>
      <c r="AS728" s="72"/>
      <c r="AT728" s="72"/>
    </row>
    <row r="729" spans="1:46" ht="30" customHeight="1" x14ac:dyDescent="0.2">
      <c r="A729" s="72"/>
      <c r="B729" s="72"/>
      <c r="C729" s="72"/>
      <c r="D729" s="220"/>
      <c r="E729" s="220"/>
      <c r="F729" s="221"/>
      <c r="G729" s="221"/>
      <c r="H729" s="220"/>
      <c r="I729" s="220"/>
      <c r="J729" s="221"/>
      <c r="K729" s="221"/>
      <c r="L729" s="221"/>
      <c r="M729" s="220"/>
      <c r="N729" s="220"/>
      <c r="O729" s="220"/>
      <c r="P729" s="220"/>
      <c r="Q729" s="222"/>
      <c r="R729" s="222"/>
      <c r="S729" s="222"/>
      <c r="T729" s="221"/>
      <c r="U729" s="221"/>
      <c r="V729" s="221"/>
      <c r="W729" s="221"/>
      <c r="X729" s="220"/>
      <c r="Y729" s="72"/>
      <c r="Z729" s="72"/>
      <c r="AA729" s="72"/>
      <c r="AB729" s="72"/>
      <c r="AC729" s="72"/>
      <c r="AD729" s="72"/>
      <c r="AE729" s="72"/>
      <c r="AF729" s="72"/>
      <c r="AG729" s="72"/>
      <c r="AH729" s="72"/>
      <c r="AI729" s="72"/>
      <c r="AJ729" s="72"/>
      <c r="AK729" s="72"/>
      <c r="AL729" s="72"/>
      <c r="AM729" s="72"/>
      <c r="AN729" s="72"/>
      <c r="AO729" s="72"/>
      <c r="AP729" s="72"/>
      <c r="AQ729" s="72"/>
      <c r="AR729" s="72"/>
      <c r="AS729" s="72"/>
      <c r="AT729" s="72"/>
    </row>
    <row r="730" spans="1:46" ht="30" customHeight="1" x14ac:dyDescent="0.2">
      <c r="A730" s="72"/>
      <c r="B730" s="72"/>
      <c r="C730" s="72"/>
      <c r="D730" s="220"/>
      <c r="E730" s="220"/>
      <c r="F730" s="221"/>
      <c r="G730" s="221"/>
      <c r="H730" s="220"/>
      <c r="I730" s="220"/>
      <c r="J730" s="221"/>
      <c r="K730" s="221"/>
      <c r="L730" s="221"/>
      <c r="M730" s="220"/>
      <c r="N730" s="220"/>
      <c r="O730" s="220"/>
      <c r="P730" s="220"/>
      <c r="Q730" s="222"/>
      <c r="R730" s="222"/>
      <c r="S730" s="222"/>
      <c r="T730" s="221"/>
      <c r="U730" s="221"/>
      <c r="V730" s="221"/>
      <c r="W730" s="221"/>
      <c r="X730" s="220"/>
      <c r="Y730" s="72"/>
      <c r="Z730" s="72"/>
      <c r="AA730" s="72"/>
      <c r="AB730" s="72"/>
      <c r="AC730" s="72"/>
      <c r="AD730" s="72"/>
      <c r="AE730" s="72"/>
      <c r="AF730" s="72"/>
      <c r="AG730" s="72"/>
      <c r="AH730" s="72"/>
      <c r="AI730" s="72"/>
      <c r="AJ730" s="72"/>
      <c r="AK730" s="72"/>
      <c r="AL730" s="72"/>
      <c r="AM730" s="72"/>
      <c r="AN730" s="72"/>
      <c r="AO730" s="72"/>
      <c r="AP730" s="72"/>
      <c r="AQ730" s="72"/>
      <c r="AR730" s="72"/>
      <c r="AS730" s="72"/>
      <c r="AT730" s="72"/>
    </row>
    <row r="731" spans="1:46" ht="30" customHeight="1" x14ac:dyDescent="0.2">
      <c r="A731" s="72"/>
      <c r="B731" s="72"/>
      <c r="C731" s="72"/>
      <c r="D731" s="220"/>
      <c r="E731" s="220"/>
      <c r="F731" s="221"/>
      <c r="G731" s="221"/>
      <c r="H731" s="220"/>
      <c r="I731" s="220"/>
      <c r="J731" s="221"/>
      <c r="K731" s="221"/>
      <c r="L731" s="221"/>
      <c r="M731" s="220"/>
      <c r="N731" s="220"/>
      <c r="O731" s="220"/>
      <c r="P731" s="220"/>
      <c r="Q731" s="222"/>
      <c r="R731" s="222"/>
      <c r="S731" s="222"/>
      <c r="T731" s="221"/>
      <c r="U731" s="221"/>
      <c r="V731" s="221"/>
      <c r="W731" s="221"/>
      <c r="X731" s="220"/>
      <c r="Y731" s="72"/>
      <c r="Z731" s="72"/>
      <c r="AA731" s="72"/>
      <c r="AB731" s="72"/>
      <c r="AC731" s="72"/>
      <c r="AD731" s="72"/>
      <c r="AE731" s="72"/>
      <c r="AF731" s="72"/>
      <c r="AG731" s="72"/>
      <c r="AH731" s="72"/>
      <c r="AI731" s="72"/>
      <c r="AJ731" s="72"/>
      <c r="AK731" s="72"/>
      <c r="AL731" s="72"/>
      <c r="AM731" s="72"/>
      <c r="AN731" s="72"/>
      <c r="AO731" s="72"/>
      <c r="AP731" s="72"/>
      <c r="AQ731" s="72"/>
      <c r="AR731" s="72"/>
      <c r="AS731" s="72"/>
      <c r="AT731" s="72"/>
    </row>
    <row r="732" spans="1:46" ht="30" customHeight="1" x14ac:dyDescent="0.2">
      <c r="A732" s="72"/>
      <c r="B732" s="72"/>
      <c r="C732" s="72"/>
      <c r="D732" s="220"/>
      <c r="E732" s="220"/>
      <c r="F732" s="221"/>
      <c r="G732" s="221"/>
      <c r="H732" s="220"/>
      <c r="I732" s="220"/>
      <c r="J732" s="221"/>
      <c r="K732" s="221"/>
      <c r="L732" s="221"/>
      <c r="M732" s="220"/>
      <c r="N732" s="220"/>
      <c r="O732" s="220"/>
      <c r="P732" s="220"/>
      <c r="Q732" s="222"/>
      <c r="R732" s="222"/>
      <c r="S732" s="222"/>
      <c r="T732" s="221"/>
      <c r="U732" s="221"/>
      <c r="V732" s="221"/>
      <c r="W732" s="221"/>
      <c r="X732" s="220"/>
      <c r="Y732" s="72"/>
      <c r="Z732" s="72"/>
      <c r="AA732" s="72"/>
      <c r="AB732" s="72"/>
      <c r="AC732" s="72"/>
      <c r="AD732" s="72"/>
      <c r="AE732" s="72"/>
      <c r="AF732" s="72"/>
      <c r="AG732" s="72"/>
      <c r="AH732" s="72"/>
      <c r="AI732" s="72"/>
      <c r="AJ732" s="72"/>
      <c r="AK732" s="72"/>
      <c r="AL732" s="72"/>
      <c r="AM732" s="72"/>
      <c r="AN732" s="72"/>
      <c r="AO732" s="72"/>
      <c r="AP732" s="72"/>
      <c r="AQ732" s="72"/>
      <c r="AR732" s="72"/>
      <c r="AS732" s="72"/>
      <c r="AT732" s="72"/>
    </row>
    <row r="733" spans="1:46" ht="30" customHeight="1" x14ac:dyDescent="0.2">
      <c r="A733" s="72"/>
      <c r="B733" s="72"/>
      <c r="C733" s="72"/>
      <c r="D733" s="220"/>
      <c r="E733" s="220"/>
      <c r="F733" s="221"/>
      <c r="G733" s="221"/>
      <c r="H733" s="220"/>
      <c r="I733" s="220"/>
      <c r="J733" s="221"/>
      <c r="K733" s="221"/>
      <c r="L733" s="221"/>
      <c r="M733" s="220"/>
      <c r="N733" s="220"/>
      <c r="O733" s="220"/>
      <c r="P733" s="220"/>
      <c r="Q733" s="222"/>
      <c r="R733" s="222"/>
      <c r="S733" s="222"/>
      <c r="T733" s="221"/>
      <c r="U733" s="221"/>
      <c r="V733" s="221"/>
      <c r="W733" s="221"/>
      <c r="X733" s="220"/>
      <c r="Y733" s="72"/>
      <c r="Z733" s="72"/>
      <c r="AA733" s="72"/>
      <c r="AB733" s="72"/>
      <c r="AC733" s="72"/>
      <c r="AD733" s="72"/>
      <c r="AE733" s="72"/>
      <c r="AF733" s="72"/>
      <c r="AG733" s="72"/>
      <c r="AH733" s="72"/>
      <c r="AI733" s="72"/>
      <c r="AJ733" s="72"/>
      <c r="AK733" s="72"/>
      <c r="AL733" s="72"/>
      <c r="AM733" s="72"/>
      <c r="AN733" s="72"/>
      <c r="AO733" s="72"/>
      <c r="AP733" s="72"/>
      <c r="AQ733" s="72"/>
      <c r="AR733" s="72"/>
      <c r="AS733" s="72"/>
      <c r="AT733" s="72"/>
    </row>
    <row r="734" spans="1:46" ht="30" customHeight="1" x14ac:dyDescent="0.2">
      <c r="A734" s="72"/>
      <c r="B734" s="72"/>
      <c r="C734" s="72"/>
      <c r="D734" s="220"/>
      <c r="E734" s="220"/>
      <c r="F734" s="221"/>
      <c r="G734" s="221"/>
      <c r="H734" s="220"/>
      <c r="I734" s="220"/>
      <c r="J734" s="221"/>
      <c r="K734" s="221"/>
      <c r="L734" s="221"/>
      <c r="M734" s="220"/>
      <c r="N734" s="220"/>
      <c r="O734" s="220"/>
      <c r="P734" s="220"/>
      <c r="Q734" s="222"/>
      <c r="R734" s="222"/>
      <c r="S734" s="222"/>
      <c r="T734" s="221"/>
      <c r="U734" s="221"/>
      <c r="V734" s="221"/>
      <c r="W734" s="221"/>
      <c r="X734" s="220"/>
      <c r="Y734" s="72"/>
      <c r="Z734" s="72"/>
      <c r="AA734" s="72"/>
      <c r="AB734" s="72"/>
      <c r="AC734" s="72"/>
      <c r="AD734" s="72"/>
      <c r="AE734" s="72"/>
      <c r="AF734" s="72"/>
      <c r="AG734" s="72"/>
      <c r="AH734" s="72"/>
      <c r="AI734" s="72"/>
      <c r="AJ734" s="72"/>
      <c r="AK734" s="72"/>
      <c r="AL734" s="72"/>
      <c r="AM734" s="72"/>
      <c r="AN734" s="72"/>
      <c r="AO734" s="72"/>
      <c r="AP734" s="72"/>
      <c r="AQ734" s="72"/>
      <c r="AR734" s="72"/>
      <c r="AS734" s="72"/>
      <c r="AT734" s="72"/>
    </row>
    <row r="735" spans="1:46" ht="30" customHeight="1" x14ac:dyDescent="0.2">
      <c r="A735" s="72"/>
      <c r="B735" s="72"/>
      <c r="C735" s="72"/>
      <c r="D735" s="220"/>
      <c r="E735" s="220"/>
      <c r="F735" s="221"/>
      <c r="G735" s="221"/>
      <c r="H735" s="220"/>
      <c r="I735" s="220"/>
      <c r="J735" s="221"/>
      <c r="K735" s="221"/>
      <c r="L735" s="221"/>
      <c r="M735" s="220"/>
      <c r="N735" s="220"/>
      <c r="O735" s="220"/>
      <c r="P735" s="220"/>
      <c r="Q735" s="222"/>
      <c r="R735" s="222"/>
      <c r="S735" s="222"/>
      <c r="T735" s="221"/>
      <c r="U735" s="221"/>
      <c r="V735" s="221"/>
      <c r="W735" s="221"/>
      <c r="X735" s="220"/>
      <c r="Y735" s="72"/>
      <c r="Z735" s="72"/>
      <c r="AA735" s="72"/>
      <c r="AB735" s="72"/>
      <c r="AC735" s="72"/>
      <c r="AD735" s="72"/>
      <c r="AE735" s="72"/>
      <c r="AF735" s="72"/>
      <c r="AG735" s="72"/>
      <c r="AH735" s="72"/>
      <c r="AI735" s="72"/>
      <c r="AJ735" s="72"/>
      <c r="AK735" s="72"/>
      <c r="AL735" s="72"/>
      <c r="AM735" s="72"/>
      <c r="AN735" s="72"/>
      <c r="AO735" s="72"/>
      <c r="AP735" s="72"/>
      <c r="AQ735" s="72"/>
      <c r="AR735" s="72"/>
      <c r="AS735" s="72"/>
      <c r="AT735" s="72"/>
    </row>
    <row r="736" spans="1:46" ht="30" customHeight="1" x14ac:dyDescent="0.2">
      <c r="A736" s="72"/>
      <c r="B736" s="72"/>
      <c r="C736" s="72"/>
      <c r="D736" s="220"/>
      <c r="E736" s="220"/>
      <c r="F736" s="221"/>
      <c r="G736" s="221"/>
      <c r="H736" s="220"/>
      <c r="I736" s="220"/>
      <c r="J736" s="221"/>
      <c r="K736" s="221"/>
      <c r="L736" s="221"/>
      <c r="M736" s="220"/>
      <c r="N736" s="220"/>
      <c r="O736" s="220"/>
      <c r="P736" s="220"/>
      <c r="Q736" s="222"/>
      <c r="R736" s="222"/>
      <c r="S736" s="222"/>
      <c r="T736" s="221"/>
      <c r="U736" s="221"/>
      <c r="V736" s="221"/>
      <c r="W736" s="221"/>
      <c r="X736" s="220"/>
      <c r="Y736" s="72"/>
      <c r="Z736" s="72"/>
      <c r="AA736" s="72"/>
      <c r="AB736" s="72"/>
      <c r="AC736" s="72"/>
      <c r="AD736" s="72"/>
      <c r="AE736" s="72"/>
      <c r="AF736" s="72"/>
      <c r="AG736" s="72"/>
      <c r="AH736" s="72"/>
      <c r="AI736" s="72"/>
      <c r="AJ736" s="72"/>
      <c r="AK736" s="72"/>
      <c r="AL736" s="72"/>
      <c r="AM736" s="72"/>
      <c r="AN736" s="72"/>
      <c r="AO736" s="72"/>
      <c r="AP736" s="72"/>
      <c r="AQ736" s="72"/>
      <c r="AR736" s="72"/>
      <c r="AS736" s="72"/>
      <c r="AT736" s="72"/>
    </row>
    <row r="737" spans="1:46" ht="30" customHeight="1" x14ac:dyDescent="0.2">
      <c r="A737" s="72"/>
      <c r="B737" s="72"/>
      <c r="C737" s="72"/>
      <c r="D737" s="220"/>
      <c r="E737" s="220"/>
      <c r="F737" s="221"/>
      <c r="G737" s="221"/>
      <c r="H737" s="220"/>
      <c r="I737" s="220"/>
      <c r="J737" s="221"/>
      <c r="K737" s="221"/>
      <c r="L737" s="221"/>
      <c r="M737" s="220"/>
      <c r="N737" s="220"/>
      <c r="O737" s="220"/>
      <c r="P737" s="220"/>
      <c r="Q737" s="222"/>
      <c r="R737" s="222"/>
      <c r="S737" s="222"/>
      <c r="T737" s="221"/>
      <c r="U737" s="221"/>
      <c r="V737" s="221"/>
      <c r="W737" s="221"/>
      <c r="X737" s="220"/>
      <c r="Y737" s="72"/>
      <c r="Z737" s="72"/>
      <c r="AA737" s="72"/>
      <c r="AB737" s="72"/>
      <c r="AC737" s="72"/>
      <c r="AD737" s="72"/>
      <c r="AE737" s="72"/>
      <c r="AF737" s="72"/>
      <c r="AG737" s="72"/>
      <c r="AH737" s="72"/>
      <c r="AI737" s="72"/>
      <c r="AJ737" s="72"/>
      <c r="AK737" s="72"/>
      <c r="AL737" s="72"/>
      <c r="AM737" s="72"/>
      <c r="AN737" s="72"/>
      <c r="AO737" s="72"/>
      <c r="AP737" s="72"/>
      <c r="AQ737" s="72"/>
      <c r="AR737" s="72"/>
      <c r="AS737" s="72"/>
      <c r="AT737" s="72"/>
    </row>
    <row r="738" spans="1:46" ht="30" customHeight="1" x14ac:dyDescent="0.2">
      <c r="A738" s="72"/>
      <c r="B738" s="72"/>
      <c r="C738" s="72"/>
      <c r="D738" s="220"/>
      <c r="E738" s="220"/>
      <c r="F738" s="221"/>
      <c r="G738" s="221"/>
      <c r="H738" s="220"/>
      <c r="I738" s="220"/>
      <c r="J738" s="221"/>
      <c r="K738" s="221"/>
      <c r="L738" s="221"/>
      <c r="M738" s="220"/>
      <c r="N738" s="220"/>
      <c r="O738" s="220"/>
      <c r="P738" s="220"/>
      <c r="Q738" s="222"/>
      <c r="R738" s="222"/>
      <c r="S738" s="222"/>
      <c r="T738" s="221"/>
      <c r="U738" s="221"/>
      <c r="V738" s="221"/>
      <c r="W738" s="221"/>
      <c r="X738" s="220"/>
      <c r="Y738" s="72"/>
      <c r="Z738" s="72"/>
      <c r="AA738" s="72"/>
      <c r="AB738" s="72"/>
      <c r="AC738" s="72"/>
      <c r="AD738" s="72"/>
      <c r="AE738" s="72"/>
      <c r="AF738" s="72"/>
      <c r="AG738" s="72"/>
      <c r="AH738" s="72"/>
      <c r="AI738" s="72"/>
      <c r="AJ738" s="72"/>
      <c r="AK738" s="72"/>
      <c r="AL738" s="72"/>
      <c r="AM738" s="72"/>
      <c r="AN738" s="72"/>
      <c r="AO738" s="72"/>
      <c r="AP738" s="72"/>
      <c r="AQ738" s="72"/>
      <c r="AR738" s="72"/>
      <c r="AS738" s="72"/>
      <c r="AT738" s="72"/>
    </row>
    <row r="739" spans="1:46" ht="30" customHeight="1" x14ac:dyDescent="0.2">
      <c r="A739" s="72"/>
      <c r="B739" s="72"/>
      <c r="C739" s="72"/>
      <c r="D739" s="220"/>
      <c r="E739" s="220"/>
      <c r="F739" s="221"/>
      <c r="G739" s="221"/>
      <c r="H739" s="220"/>
      <c r="I739" s="220"/>
      <c r="J739" s="221"/>
      <c r="K739" s="221"/>
      <c r="L739" s="221"/>
      <c r="M739" s="220"/>
      <c r="N739" s="220"/>
      <c r="O739" s="220"/>
      <c r="P739" s="220"/>
      <c r="Q739" s="222"/>
      <c r="R739" s="222"/>
      <c r="S739" s="222"/>
      <c r="T739" s="221"/>
      <c r="U739" s="221"/>
      <c r="V739" s="221"/>
      <c r="W739" s="221"/>
      <c r="X739" s="220"/>
      <c r="Y739" s="72"/>
      <c r="Z739" s="72"/>
      <c r="AA739" s="72"/>
      <c r="AB739" s="72"/>
      <c r="AC739" s="72"/>
      <c r="AD739" s="72"/>
      <c r="AE739" s="72"/>
      <c r="AF739" s="72"/>
      <c r="AG739" s="72"/>
      <c r="AH739" s="72"/>
      <c r="AI739" s="72"/>
      <c r="AJ739" s="72"/>
      <c r="AK739" s="72"/>
      <c r="AL739" s="72"/>
      <c r="AM739" s="72"/>
      <c r="AN739" s="72"/>
      <c r="AO739" s="72"/>
      <c r="AP739" s="72"/>
      <c r="AQ739" s="72"/>
      <c r="AR739" s="72"/>
      <c r="AS739" s="72"/>
      <c r="AT739" s="72"/>
    </row>
    <row r="740" spans="1:46" ht="30" customHeight="1" x14ac:dyDescent="0.2">
      <c r="A740" s="72"/>
      <c r="B740" s="72"/>
      <c r="C740" s="72"/>
      <c r="D740" s="220"/>
      <c r="E740" s="220"/>
      <c r="F740" s="221"/>
      <c r="G740" s="221"/>
      <c r="H740" s="220"/>
      <c r="I740" s="220"/>
      <c r="J740" s="221"/>
      <c r="K740" s="221"/>
      <c r="L740" s="221"/>
      <c r="M740" s="220"/>
      <c r="N740" s="220"/>
      <c r="O740" s="220"/>
      <c r="P740" s="220"/>
      <c r="Q740" s="222"/>
      <c r="R740" s="222"/>
      <c r="S740" s="222"/>
      <c r="T740" s="221"/>
      <c r="U740" s="221"/>
      <c r="V740" s="221"/>
      <c r="W740" s="221"/>
      <c r="X740" s="220"/>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row>
    <row r="741" spans="1:46" ht="30" customHeight="1" x14ac:dyDescent="0.2">
      <c r="A741" s="72"/>
      <c r="B741" s="72"/>
      <c r="C741" s="72"/>
      <c r="D741" s="220"/>
      <c r="E741" s="220"/>
      <c r="F741" s="221"/>
      <c r="G741" s="221"/>
      <c r="H741" s="220"/>
      <c r="I741" s="220"/>
      <c r="J741" s="221"/>
      <c r="K741" s="221"/>
      <c r="L741" s="221"/>
      <c r="M741" s="220"/>
      <c r="N741" s="220"/>
      <c r="O741" s="220"/>
      <c r="P741" s="220"/>
      <c r="Q741" s="222"/>
      <c r="R741" s="222"/>
      <c r="S741" s="222"/>
      <c r="T741" s="221"/>
      <c r="U741" s="221"/>
      <c r="V741" s="221"/>
      <c r="W741" s="221"/>
      <c r="X741" s="220"/>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row>
    <row r="742" spans="1:46" ht="30" customHeight="1" x14ac:dyDescent="0.2">
      <c r="A742" s="72"/>
      <c r="B742" s="72"/>
      <c r="C742" s="72"/>
      <c r="D742" s="220"/>
      <c r="E742" s="220"/>
      <c r="F742" s="221"/>
      <c r="G742" s="221"/>
      <c r="H742" s="220"/>
      <c r="I742" s="220"/>
      <c r="J742" s="221"/>
      <c r="K742" s="221"/>
      <c r="L742" s="221"/>
      <c r="M742" s="220"/>
      <c r="N742" s="220"/>
      <c r="O742" s="220"/>
      <c r="P742" s="220"/>
      <c r="Q742" s="222"/>
      <c r="R742" s="222"/>
      <c r="S742" s="222"/>
      <c r="T742" s="221"/>
      <c r="U742" s="221"/>
      <c r="V742" s="221"/>
      <c r="W742" s="221"/>
      <c r="X742" s="220"/>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row>
    <row r="743" spans="1:46" ht="30" customHeight="1" x14ac:dyDescent="0.2">
      <c r="A743" s="72"/>
      <c r="B743" s="72"/>
      <c r="C743" s="72"/>
      <c r="D743" s="220"/>
      <c r="E743" s="220"/>
      <c r="F743" s="221"/>
      <c r="G743" s="221"/>
      <c r="H743" s="220"/>
      <c r="I743" s="220"/>
      <c r="J743" s="221"/>
      <c r="K743" s="221"/>
      <c r="L743" s="221"/>
      <c r="M743" s="220"/>
      <c r="N743" s="220"/>
      <c r="O743" s="220"/>
      <c r="P743" s="220"/>
      <c r="Q743" s="222"/>
      <c r="R743" s="222"/>
      <c r="S743" s="222"/>
      <c r="T743" s="221"/>
      <c r="U743" s="221"/>
      <c r="V743" s="221"/>
      <c r="W743" s="221"/>
      <c r="X743" s="220"/>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row>
    <row r="744" spans="1:46" ht="30" customHeight="1" x14ac:dyDescent="0.2">
      <c r="A744" s="72"/>
      <c r="B744" s="72"/>
      <c r="C744" s="72"/>
      <c r="D744" s="220"/>
      <c r="E744" s="220"/>
      <c r="F744" s="221"/>
      <c r="G744" s="221"/>
      <c r="H744" s="220"/>
      <c r="I744" s="220"/>
      <c r="J744" s="221"/>
      <c r="K744" s="221"/>
      <c r="L744" s="221"/>
      <c r="M744" s="220"/>
      <c r="N744" s="220"/>
      <c r="O744" s="220"/>
      <c r="P744" s="220"/>
      <c r="Q744" s="222"/>
      <c r="R744" s="222"/>
      <c r="S744" s="222"/>
      <c r="T744" s="221"/>
      <c r="U744" s="221"/>
      <c r="V744" s="221"/>
      <c r="W744" s="221"/>
      <c r="X744" s="220"/>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row>
    <row r="745" spans="1:46" ht="30" customHeight="1" x14ac:dyDescent="0.2">
      <c r="A745" s="72"/>
      <c r="B745" s="72"/>
      <c r="C745" s="72"/>
      <c r="D745" s="220"/>
      <c r="E745" s="220"/>
      <c r="F745" s="221"/>
      <c r="G745" s="221"/>
      <c r="H745" s="220"/>
      <c r="I745" s="220"/>
      <c r="J745" s="221"/>
      <c r="K745" s="221"/>
      <c r="L745" s="221"/>
      <c r="M745" s="220"/>
      <c r="N745" s="220"/>
      <c r="O745" s="220"/>
      <c r="P745" s="220"/>
      <c r="Q745" s="222"/>
      <c r="R745" s="222"/>
      <c r="S745" s="222"/>
      <c r="T745" s="221"/>
      <c r="U745" s="221"/>
      <c r="V745" s="221"/>
      <c r="W745" s="221"/>
      <c r="X745" s="220"/>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row>
    <row r="746" spans="1:46" ht="30" customHeight="1" x14ac:dyDescent="0.2">
      <c r="A746" s="72"/>
      <c r="B746" s="72"/>
      <c r="C746" s="72"/>
      <c r="D746" s="220"/>
      <c r="E746" s="220"/>
      <c r="F746" s="221"/>
      <c r="G746" s="221"/>
      <c r="H746" s="220"/>
      <c r="I746" s="220"/>
      <c r="J746" s="221"/>
      <c r="K746" s="221"/>
      <c r="L746" s="221"/>
      <c r="M746" s="220"/>
      <c r="N746" s="220"/>
      <c r="O746" s="220"/>
      <c r="P746" s="220"/>
      <c r="Q746" s="222"/>
      <c r="R746" s="222"/>
      <c r="S746" s="222"/>
      <c r="T746" s="221"/>
      <c r="U746" s="221"/>
      <c r="V746" s="221"/>
      <c r="W746" s="221"/>
      <c r="X746" s="220"/>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row>
    <row r="747" spans="1:46" ht="30" customHeight="1" x14ac:dyDescent="0.2">
      <c r="A747" s="72"/>
      <c r="B747" s="72"/>
      <c r="C747" s="72"/>
      <c r="D747" s="220"/>
      <c r="E747" s="220"/>
      <c r="F747" s="221"/>
      <c r="G747" s="221"/>
      <c r="H747" s="220"/>
      <c r="I747" s="220"/>
      <c r="J747" s="221"/>
      <c r="K747" s="221"/>
      <c r="L747" s="221"/>
      <c r="M747" s="220"/>
      <c r="N747" s="220"/>
      <c r="O747" s="220"/>
      <c r="P747" s="220"/>
      <c r="Q747" s="222"/>
      <c r="R747" s="222"/>
      <c r="S747" s="222"/>
      <c r="T747" s="221"/>
      <c r="U747" s="221"/>
      <c r="V747" s="221"/>
      <c r="W747" s="221"/>
      <c r="X747" s="220"/>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row>
    <row r="748" spans="1:46" ht="30" customHeight="1" x14ac:dyDescent="0.2">
      <c r="A748" s="72"/>
      <c r="B748" s="72"/>
      <c r="C748" s="72"/>
      <c r="D748" s="220"/>
      <c r="E748" s="220"/>
      <c r="F748" s="221"/>
      <c r="G748" s="221"/>
      <c r="H748" s="220"/>
      <c r="I748" s="220"/>
      <c r="J748" s="221"/>
      <c r="K748" s="221"/>
      <c r="L748" s="221"/>
      <c r="M748" s="220"/>
      <c r="N748" s="220"/>
      <c r="O748" s="220"/>
      <c r="P748" s="220"/>
      <c r="Q748" s="222"/>
      <c r="R748" s="222"/>
      <c r="S748" s="222"/>
      <c r="T748" s="221"/>
      <c r="U748" s="221"/>
      <c r="V748" s="221"/>
      <c r="W748" s="221"/>
      <c r="X748" s="220"/>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row>
    <row r="749" spans="1:46" ht="30" customHeight="1" x14ac:dyDescent="0.2">
      <c r="A749" s="72"/>
      <c r="B749" s="72"/>
      <c r="C749" s="72"/>
      <c r="D749" s="220"/>
      <c r="E749" s="220"/>
      <c r="F749" s="221"/>
      <c r="G749" s="221"/>
      <c r="H749" s="220"/>
      <c r="I749" s="220"/>
      <c r="J749" s="221"/>
      <c r="K749" s="221"/>
      <c r="L749" s="221"/>
      <c r="M749" s="220"/>
      <c r="N749" s="220"/>
      <c r="O749" s="220"/>
      <c r="P749" s="220"/>
      <c r="Q749" s="222"/>
      <c r="R749" s="222"/>
      <c r="S749" s="222"/>
      <c r="T749" s="221"/>
      <c r="U749" s="221"/>
      <c r="V749" s="221"/>
      <c r="W749" s="221"/>
      <c r="X749" s="220"/>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row>
    <row r="750" spans="1:46" ht="30" customHeight="1" x14ac:dyDescent="0.2">
      <c r="A750" s="72"/>
      <c r="B750" s="72"/>
      <c r="C750" s="72"/>
      <c r="D750" s="220"/>
      <c r="E750" s="220"/>
      <c r="F750" s="221"/>
      <c r="G750" s="221"/>
      <c r="H750" s="220"/>
      <c r="I750" s="220"/>
      <c r="J750" s="221"/>
      <c r="K750" s="221"/>
      <c r="L750" s="221"/>
      <c r="M750" s="220"/>
      <c r="N750" s="220"/>
      <c r="O750" s="220"/>
      <c r="P750" s="220"/>
      <c r="Q750" s="222"/>
      <c r="R750" s="222"/>
      <c r="S750" s="222"/>
      <c r="T750" s="221"/>
      <c r="U750" s="221"/>
      <c r="V750" s="221"/>
      <c r="W750" s="221"/>
      <c r="X750" s="220"/>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row>
    <row r="751" spans="1:46" ht="30" customHeight="1" x14ac:dyDescent="0.2">
      <c r="A751" s="72"/>
      <c r="B751" s="72"/>
      <c r="C751" s="72"/>
      <c r="D751" s="220"/>
      <c r="E751" s="220"/>
      <c r="F751" s="221"/>
      <c r="G751" s="221"/>
      <c r="H751" s="220"/>
      <c r="I751" s="220"/>
      <c r="J751" s="221"/>
      <c r="K751" s="221"/>
      <c r="L751" s="221"/>
      <c r="M751" s="220"/>
      <c r="N751" s="220"/>
      <c r="O751" s="220"/>
      <c r="P751" s="220"/>
      <c r="Q751" s="222"/>
      <c r="R751" s="222"/>
      <c r="S751" s="222"/>
      <c r="T751" s="221"/>
      <c r="U751" s="221"/>
      <c r="V751" s="221"/>
      <c r="W751" s="221"/>
      <c r="X751" s="220"/>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row>
    <row r="752" spans="1:46" ht="30" customHeight="1" x14ac:dyDescent="0.2">
      <c r="A752" s="72"/>
      <c r="B752" s="72"/>
      <c r="C752" s="72"/>
      <c r="D752" s="220"/>
      <c r="E752" s="220"/>
      <c r="F752" s="221"/>
      <c r="G752" s="221"/>
      <c r="H752" s="220"/>
      <c r="I752" s="220"/>
      <c r="J752" s="221"/>
      <c r="K752" s="221"/>
      <c r="L752" s="221"/>
      <c r="M752" s="220"/>
      <c r="N752" s="220"/>
      <c r="O752" s="220"/>
      <c r="P752" s="220"/>
      <c r="Q752" s="222"/>
      <c r="R752" s="222"/>
      <c r="S752" s="222"/>
      <c r="T752" s="221"/>
      <c r="U752" s="221"/>
      <c r="V752" s="221"/>
      <c r="W752" s="221"/>
      <c r="X752" s="220"/>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row>
    <row r="753" spans="1:46" ht="30" customHeight="1" x14ac:dyDescent="0.2">
      <c r="A753" s="72"/>
      <c r="B753" s="72"/>
      <c r="C753" s="72"/>
      <c r="D753" s="220"/>
      <c r="E753" s="220"/>
      <c r="F753" s="221"/>
      <c r="G753" s="221"/>
      <c r="H753" s="220"/>
      <c r="I753" s="220"/>
      <c r="J753" s="221"/>
      <c r="K753" s="221"/>
      <c r="L753" s="221"/>
      <c r="M753" s="220"/>
      <c r="N753" s="220"/>
      <c r="O753" s="220"/>
      <c r="P753" s="220"/>
      <c r="Q753" s="222"/>
      <c r="R753" s="222"/>
      <c r="S753" s="222"/>
      <c r="T753" s="221"/>
      <c r="U753" s="221"/>
      <c r="V753" s="221"/>
      <c r="W753" s="221"/>
      <c r="X753" s="220"/>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row>
    <row r="754" spans="1:46" ht="30" customHeight="1" x14ac:dyDescent="0.2">
      <c r="A754" s="72"/>
      <c r="B754" s="72"/>
      <c r="C754" s="72"/>
      <c r="D754" s="220"/>
      <c r="E754" s="220"/>
      <c r="F754" s="221"/>
      <c r="G754" s="221"/>
      <c r="H754" s="220"/>
      <c r="I754" s="220"/>
      <c r="J754" s="221"/>
      <c r="K754" s="221"/>
      <c r="L754" s="221"/>
      <c r="M754" s="220"/>
      <c r="N754" s="220"/>
      <c r="O754" s="220"/>
      <c r="P754" s="220"/>
      <c r="Q754" s="222"/>
      <c r="R754" s="222"/>
      <c r="S754" s="222"/>
      <c r="T754" s="221"/>
      <c r="U754" s="221"/>
      <c r="V754" s="221"/>
      <c r="W754" s="221"/>
      <c r="X754" s="220"/>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row>
    <row r="755" spans="1:46" ht="30" customHeight="1" x14ac:dyDescent="0.2">
      <c r="A755" s="72"/>
      <c r="B755" s="72"/>
      <c r="C755" s="72"/>
      <c r="D755" s="220"/>
      <c r="E755" s="220"/>
      <c r="F755" s="221"/>
      <c r="G755" s="221"/>
      <c r="H755" s="220"/>
      <c r="I755" s="220"/>
      <c r="J755" s="221"/>
      <c r="K755" s="221"/>
      <c r="L755" s="221"/>
      <c r="M755" s="220"/>
      <c r="N755" s="220"/>
      <c r="O755" s="220"/>
      <c r="P755" s="220"/>
      <c r="Q755" s="222"/>
      <c r="R755" s="222"/>
      <c r="S755" s="222"/>
      <c r="T755" s="221"/>
      <c r="U755" s="221"/>
      <c r="V755" s="221"/>
      <c r="W755" s="221"/>
      <c r="X755" s="220"/>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row>
    <row r="756" spans="1:46" ht="30" customHeight="1" x14ac:dyDescent="0.2">
      <c r="A756" s="72"/>
      <c r="B756" s="72"/>
      <c r="C756" s="72"/>
      <c r="D756" s="220"/>
      <c r="E756" s="220"/>
      <c r="F756" s="221"/>
      <c r="G756" s="221"/>
      <c r="H756" s="220"/>
      <c r="I756" s="220"/>
      <c r="J756" s="221"/>
      <c r="K756" s="221"/>
      <c r="L756" s="221"/>
      <c r="M756" s="220"/>
      <c r="N756" s="220"/>
      <c r="O756" s="220"/>
      <c r="P756" s="220"/>
      <c r="Q756" s="222"/>
      <c r="R756" s="222"/>
      <c r="S756" s="222"/>
      <c r="T756" s="221"/>
      <c r="U756" s="221"/>
      <c r="V756" s="221"/>
      <c r="W756" s="221"/>
      <c r="X756" s="220"/>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row>
    <row r="757" spans="1:46" ht="30" customHeight="1" x14ac:dyDescent="0.2">
      <c r="A757" s="72"/>
      <c r="B757" s="72"/>
      <c r="C757" s="72"/>
      <c r="D757" s="220"/>
      <c r="E757" s="220"/>
      <c r="F757" s="221"/>
      <c r="G757" s="221"/>
      <c r="H757" s="220"/>
      <c r="I757" s="220"/>
      <c r="J757" s="221"/>
      <c r="K757" s="221"/>
      <c r="L757" s="221"/>
      <c r="M757" s="220"/>
      <c r="N757" s="220"/>
      <c r="O757" s="220"/>
      <c r="P757" s="220"/>
      <c r="Q757" s="222"/>
      <c r="R757" s="222"/>
      <c r="S757" s="222"/>
      <c r="T757" s="221"/>
      <c r="U757" s="221"/>
      <c r="V757" s="221"/>
      <c r="W757" s="221"/>
      <c r="X757" s="220"/>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row>
    <row r="758" spans="1:46" ht="30" customHeight="1" x14ac:dyDescent="0.2">
      <c r="A758" s="72"/>
      <c r="B758" s="72"/>
      <c r="C758" s="72"/>
      <c r="D758" s="220"/>
      <c r="E758" s="220"/>
      <c r="F758" s="221"/>
      <c r="G758" s="221"/>
      <c r="H758" s="220"/>
      <c r="I758" s="220"/>
      <c r="J758" s="221"/>
      <c r="K758" s="221"/>
      <c r="L758" s="221"/>
      <c r="M758" s="220"/>
      <c r="N758" s="220"/>
      <c r="O758" s="220"/>
      <c r="P758" s="220"/>
      <c r="Q758" s="222"/>
      <c r="R758" s="222"/>
      <c r="S758" s="222"/>
      <c r="T758" s="221"/>
      <c r="U758" s="221"/>
      <c r="V758" s="221"/>
      <c r="W758" s="221"/>
      <c r="X758" s="220"/>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row>
    <row r="759" spans="1:46" ht="30" customHeight="1" x14ac:dyDescent="0.2">
      <c r="A759" s="72"/>
      <c r="B759" s="72"/>
      <c r="C759" s="72"/>
      <c r="D759" s="220"/>
      <c r="E759" s="220"/>
      <c r="F759" s="221"/>
      <c r="G759" s="221"/>
      <c r="H759" s="220"/>
      <c r="I759" s="220"/>
      <c r="J759" s="221"/>
      <c r="K759" s="221"/>
      <c r="L759" s="221"/>
      <c r="M759" s="220"/>
      <c r="N759" s="220"/>
      <c r="O759" s="220"/>
      <c r="P759" s="220"/>
      <c r="Q759" s="222"/>
      <c r="R759" s="222"/>
      <c r="S759" s="222"/>
      <c r="T759" s="221"/>
      <c r="U759" s="221"/>
      <c r="V759" s="221"/>
      <c r="W759" s="221"/>
      <c r="X759" s="220"/>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row>
    <row r="760" spans="1:46" ht="30" customHeight="1" x14ac:dyDescent="0.2">
      <c r="A760" s="72"/>
      <c r="B760" s="72"/>
      <c r="C760" s="72"/>
      <c r="D760" s="220"/>
      <c r="E760" s="220"/>
      <c r="F760" s="221"/>
      <c r="G760" s="221"/>
      <c r="H760" s="220"/>
      <c r="I760" s="220"/>
      <c r="J760" s="221"/>
      <c r="K760" s="221"/>
      <c r="L760" s="221"/>
      <c r="M760" s="220"/>
      <c r="N760" s="220"/>
      <c r="O760" s="220"/>
      <c r="P760" s="220"/>
      <c r="Q760" s="222"/>
      <c r="R760" s="222"/>
      <c r="S760" s="222"/>
      <c r="T760" s="221"/>
      <c r="U760" s="221"/>
      <c r="V760" s="221"/>
      <c r="W760" s="221"/>
      <c r="X760" s="220"/>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row>
    <row r="761" spans="1:46" ht="30" customHeight="1" x14ac:dyDescent="0.2">
      <c r="A761" s="72"/>
      <c r="B761" s="72"/>
      <c r="C761" s="72"/>
      <c r="D761" s="220"/>
      <c r="E761" s="220"/>
      <c r="F761" s="221"/>
      <c r="G761" s="221"/>
      <c r="H761" s="220"/>
      <c r="I761" s="220"/>
      <c r="J761" s="221"/>
      <c r="K761" s="221"/>
      <c r="L761" s="221"/>
      <c r="M761" s="220"/>
      <c r="N761" s="220"/>
      <c r="O761" s="220"/>
      <c r="P761" s="220"/>
      <c r="Q761" s="222"/>
      <c r="R761" s="222"/>
      <c r="S761" s="222"/>
      <c r="T761" s="221"/>
      <c r="U761" s="221"/>
      <c r="V761" s="221"/>
      <c r="W761" s="221"/>
      <c r="X761" s="220"/>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row>
    <row r="762" spans="1:46" ht="30" customHeight="1" x14ac:dyDescent="0.2">
      <c r="A762" s="72"/>
      <c r="B762" s="72"/>
      <c r="C762" s="72"/>
      <c r="D762" s="220"/>
      <c r="E762" s="220"/>
      <c r="F762" s="221"/>
      <c r="G762" s="221"/>
      <c r="H762" s="220"/>
      <c r="I762" s="220"/>
      <c r="J762" s="221"/>
      <c r="K762" s="221"/>
      <c r="L762" s="221"/>
      <c r="M762" s="220"/>
      <c r="N762" s="220"/>
      <c r="O762" s="220"/>
      <c r="P762" s="220"/>
      <c r="Q762" s="222"/>
      <c r="R762" s="222"/>
      <c r="S762" s="222"/>
      <c r="T762" s="221"/>
      <c r="U762" s="221"/>
      <c r="V762" s="221"/>
      <c r="W762" s="221"/>
      <c r="X762" s="220"/>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row>
    <row r="763" spans="1:46" ht="30" customHeight="1" x14ac:dyDescent="0.2">
      <c r="A763" s="72"/>
      <c r="B763" s="72"/>
      <c r="C763" s="72"/>
      <c r="D763" s="220"/>
      <c r="E763" s="220"/>
      <c r="F763" s="221"/>
      <c r="G763" s="221"/>
      <c r="H763" s="220"/>
      <c r="I763" s="220"/>
      <c r="J763" s="221"/>
      <c r="K763" s="221"/>
      <c r="L763" s="221"/>
      <c r="M763" s="220"/>
      <c r="N763" s="220"/>
      <c r="O763" s="220"/>
      <c r="P763" s="220"/>
      <c r="Q763" s="222"/>
      <c r="R763" s="222"/>
      <c r="S763" s="222"/>
      <c r="T763" s="221"/>
      <c r="U763" s="221"/>
      <c r="V763" s="221"/>
      <c r="W763" s="221"/>
      <c r="X763" s="220"/>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row>
    <row r="764" spans="1:46" ht="30" customHeight="1" x14ac:dyDescent="0.2">
      <c r="A764" s="72"/>
      <c r="B764" s="72"/>
      <c r="C764" s="72"/>
      <c r="D764" s="220"/>
      <c r="E764" s="220"/>
      <c r="F764" s="221"/>
      <c r="G764" s="221"/>
      <c r="H764" s="220"/>
      <c r="I764" s="220"/>
      <c r="J764" s="221"/>
      <c r="K764" s="221"/>
      <c r="L764" s="221"/>
      <c r="M764" s="220"/>
      <c r="N764" s="220"/>
      <c r="O764" s="220"/>
      <c r="P764" s="220"/>
      <c r="Q764" s="222"/>
      <c r="R764" s="222"/>
      <c r="S764" s="222"/>
      <c r="T764" s="221"/>
      <c r="U764" s="221"/>
      <c r="V764" s="221"/>
      <c r="W764" s="221"/>
      <c r="X764" s="220"/>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row>
    <row r="765" spans="1:46" ht="30" customHeight="1" x14ac:dyDescent="0.2">
      <c r="A765" s="72"/>
      <c r="B765" s="72"/>
      <c r="C765" s="72"/>
      <c r="D765" s="220"/>
      <c r="E765" s="220"/>
      <c r="F765" s="221"/>
      <c r="G765" s="221"/>
      <c r="H765" s="220"/>
      <c r="I765" s="220"/>
      <c r="J765" s="221"/>
      <c r="K765" s="221"/>
      <c r="L765" s="221"/>
      <c r="M765" s="220"/>
      <c r="N765" s="220"/>
      <c r="O765" s="220"/>
      <c r="P765" s="220"/>
      <c r="Q765" s="222"/>
      <c r="R765" s="222"/>
      <c r="S765" s="222"/>
      <c r="T765" s="221"/>
      <c r="U765" s="221"/>
      <c r="V765" s="221"/>
      <c r="W765" s="221"/>
      <c r="X765" s="220"/>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row>
    <row r="766" spans="1:46" ht="30" customHeight="1" x14ac:dyDescent="0.2">
      <c r="A766" s="72"/>
      <c r="B766" s="72"/>
      <c r="C766" s="72"/>
      <c r="D766" s="220"/>
      <c r="E766" s="220"/>
      <c r="F766" s="221"/>
      <c r="G766" s="221"/>
      <c r="H766" s="220"/>
      <c r="I766" s="220"/>
      <c r="J766" s="221"/>
      <c r="K766" s="221"/>
      <c r="L766" s="221"/>
      <c r="M766" s="220"/>
      <c r="N766" s="220"/>
      <c r="O766" s="220"/>
      <c r="P766" s="220"/>
      <c r="Q766" s="222"/>
      <c r="R766" s="222"/>
      <c r="S766" s="222"/>
      <c r="T766" s="221"/>
      <c r="U766" s="221"/>
      <c r="V766" s="221"/>
      <c r="W766" s="221"/>
      <c r="X766" s="220"/>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row>
    <row r="767" spans="1:46" ht="30" customHeight="1" x14ac:dyDescent="0.2">
      <c r="A767" s="72"/>
      <c r="B767" s="72"/>
      <c r="C767" s="72"/>
      <c r="D767" s="220"/>
      <c r="E767" s="220"/>
      <c r="F767" s="221"/>
      <c r="G767" s="221"/>
      <c r="H767" s="220"/>
      <c r="I767" s="220"/>
      <c r="J767" s="221"/>
      <c r="K767" s="221"/>
      <c r="L767" s="221"/>
      <c r="M767" s="220"/>
      <c r="N767" s="220"/>
      <c r="O767" s="220"/>
      <c r="P767" s="220"/>
      <c r="Q767" s="222"/>
      <c r="R767" s="222"/>
      <c r="S767" s="222"/>
      <c r="T767" s="221"/>
      <c r="U767" s="221"/>
      <c r="V767" s="221"/>
      <c r="W767" s="221"/>
      <c r="X767" s="220"/>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row>
    <row r="768" spans="1:46" ht="30" customHeight="1" x14ac:dyDescent="0.2">
      <c r="A768" s="72"/>
      <c r="B768" s="72"/>
      <c r="C768" s="72"/>
      <c r="D768" s="220"/>
      <c r="E768" s="220"/>
      <c r="F768" s="221"/>
      <c r="G768" s="221"/>
      <c r="H768" s="220"/>
      <c r="I768" s="220"/>
      <c r="J768" s="221"/>
      <c r="K768" s="221"/>
      <c r="L768" s="221"/>
      <c r="M768" s="220"/>
      <c r="N768" s="220"/>
      <c r="O768" s="220"/>
      <c r="P768" s="220"/>
      <c r="Q768" s="222"/>
      <c r="R768" s="222"/>
      <c r="S768" s="222"/>
      <c r="T768" s="221"/>
      <c r="U768" s="221"/>
      <c r="V768" s="221"/>
      <c r="W768" s="221"/>
      <c r="X768" s="220"/>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row>
    <row r="769" spans="1:46" ht="30" customHeight="1" x14ac:dyDescent="0.2">
      <c r="A769" s="72"/>
      <c r="B769" s="72"/>
      <c r="C769" s="72"/>
      <c r="D769" s="220"/>
      <c r="E769" s="220"/>
      <c r="F769" s="221"/>
      <c r="G769" s="221"/>
      <c r="H769" s="220"/>
      <c r="I769" s="220"/>
      <c r="J769" s="221"/>
      <c r="K769" s="221"/>
      <c r="L769" s="221"/>
      <c r="M769" s="220"/>
      <c r="N769" s="220"/>
      <c r="O769" s="220"/>
      <c r="P769" s="220"/>
      <c r="Q769" s="222"/>
      <c r="R769" s="222"/>
      <c r="S769" s="222"/>
      <c r="T769" s="221"/>
      <c r="U769" s="221"/>
      <c r="V769" s="221"/>
      <c r="W769" s="221"/>
      <c r="X769" s="220"/>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row>
    <row r="770" spans="1:46" ht="30" customHeight="1" x14ac:dyDescent="0.2">
      <c r="A770" s="72"/>
      <c r="B770" s="72"/>
      <c r="C770" s="72"/>
      <c r="D770" s="220"/>
      <c r="E770" s="220"/>
      <c r="F770" s="221"/>
      <c r="G770" s="221"/>
      <c r="H770" s="220"/>
      <c r="I770" s="220"/>
      <c r="J770" s="221"/>
      <c r="K770" s="221"/>
      <c r="L770" s="221"/>
      <c r="M770" s="220"/>
      <c r="N770" s="220"/>
      <c r="O770" s="220"/>
      <c r="P770" s="220"/>
      <c r="Q770" s="222"/>
      <c r="R770" s="222"/>
      <c r="S770" s="222"/>
      <c r="T770" s="221"/>
      <c r="U770" s="221"/>
      <c r="V770" s="221"/>
      <c r="W770" s="221"/>
      <c r="X770" s="220"/>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row>
    <row r="771" spans="1:46" ht="30" customHeight="1" x14ac:dyDescent="0.2">
      <c r="A771" s="72"/>
      <c r="B771" s="72"/>
      <c r="C771" s="72"/>
      <c r="D771" s="220"/>
      <c r="E771" s="220"/>
      <c r="F771" s="221"/>
      <c r="G771" s="221"/>
      <c r="H771" s="220"/>
      <c r="I771" s="220"/>
      <c r="J771" s="221"/>
      <c r="K771" s="221"/>
      <c r="L771" s="221"/>
      <c r="M771" s="220"/>
      <c r="N771" s="220"/>
      <c r="O771" s="220"/>
      <c r="P771" s="220"/>
      <c r="Q771" s="222"/>
      <c r="R771" s="222"/>
      <c r="S771" s="222"/>
      <c r="T771" s="221"/>
      <c r="U771" s="221"/>
      <c r="V771" s="221"/>
      <c r="W771" s="221"/>
      <c r="X771" s="220"/>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row>
    <row r="772" spans="1:46" ht="30" customHeight="1" x14ac:dyDescent="0.2">
      <c r="A772" s="72"/>
      <c r="B772" s="72"/>
      <c r="C772" s="72"/>
      <c r="D772" s="220"/>
      <c r="E772" s="220"/>
      <c r="F772" s="221"/>
      <c r="G772" s="221"/>
      <c r="H772" s="220"/>
      <c r="I772" s="220"/>
      <c r="J772" s="221"/>
      <c r="K772" s="221"/>
      <c r="L772" s="221"/>
      <c r="M772" s="220"/>
      <c r="N772" s="220"/>
      <c r="O772" s="220"/>
      <c r="P772" s="220"/>
      <c r="Q772" s="222"/>
      <c r="R772" s="222"/>
      <c r="S772" s="222"/>
      <c r="T772" s="221"/>
      <c r="U772" s="221"/>
      <c r="V772" s="221"/>
      <c r="W772" s="221"/>
      <c r="X772" s="220"/>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row>
    <row r="773" spans="1:46" ht="30" customHeight="1" x14ac:dyDescent="0.2">
      <c r="A773" s="72"/>
      <c r="B773" s="72"/>
      <c r="C773" s="72"/>
      <c r="D773" s="220"/>
      <c r="E773" s="220"/>
      <c r="F773" s="221"/>
      <c r="G773" s="221"/>
      <c r="H773" s="220"/>
      <c r="I773" s="220"/>
      <c r="J773" s="221"/>
      <c r="K773" s="221"/>
      <c r="L773" s="221"/>
      <c r="M773" s="220"/>
      <c r="N773" s="220"/>
      <c r="O773" s="220"/>
      <c r="P773" s="220"/>
      <c r="Q773" s="222"/>
      <c r="R773" s="222"/>
      <c r="S773" s="222"/>
      <c r="T773" s="221"/>
      <c r="U773" s="221"/>
      <c r="V773" s="221"/>
      <c r="W773" s="221"/>
      <c r="X773" s="220"/>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row>
    <row r="774" spans="1:46" ht="30" customHeight="1" x14ac:dyDescent="0.2">
      <c r="A774" s="72"/>
      <c r="B774" s="72"/>
      <c r="C774" s="72"/>
      <c r="D774" s="220"/>
      <c r="E774" s="220"/>
      <c r="F774" s="221"/>
      <c r="G774" s="221"/>
      <c r="H774" s="220"/>
      <c r="I774" s="220"/>
      <c r="J774" s="221"/>
      <c r="K774" s="221"/>
      <c r="L774" s="221"/>
      <c r="M774" s="220"/>
      <c r="N774" s="220"/>
      <c r="O774" s="220"/>
      <c r="P774" s="220"/>
      <c r="Q774" s="222"/>
      <c r="R774" s="222"/>
      <c r="S774" s="222"/>
      <c r="T774" s="221"/>
      <c r="U774" s="221"/>
      <c r="V774" s="221"/>
      <c r="W774" s="221"/>
      <c r="X774" s="220"/>
      <c r="Y774" s="72"/>
      <c r="Z774" s="72"/>
      <c r="AA774" s="72"/>
      <c r="AB774" s="72"/>
      <c r="AC774" s="72"/>
      <c r="AD774" s="72"/>
      <c r="AE774" s="72"/>
      <c r="AF774" s="72"/>
      <c r="AG774" s="72"/>
      <c r="AH774" s="72"/>
      <c r="AI774" s="72"/>
      <c r="AJ774" s="72"/>
      <c r="AK774" s="72"/>
      <c r="AL774" s="72"/>
      <c r="AM774" s="72"/>
      <c r="AN774" s="72"/>
      <c r="AO774" s="72"/>
      <c r="AP774" s="72"/>
      <c r="AQ774" s="72"/>
      <c r="AR774" s="72"/>
      <c r="AS774" s="72"/>
      <c r="AT774" s="72"/>
    </row>
    <row r="775" spans="1:46" ht="30" customHeight="1" x14ac:dyDescent="0.2">
      <c r="A775" s="72"/>
      <c r="B775" s="72"/>
      <c r="C775" s="72"/>
      <c r="D775" s="220"/>
      <c r="E775" s="220"/>
      <c r="F775" s="221"/>
      <c r="G775" s="221"/>
      <c r="H775" s="220"/>
      <c r="I775" s="220"/>
      <c r="J775" s="221"/>
      <c r="K775" s="221"/>
      <c r="L775" s="221"/>
      <c r="M775" s="220"/>
      <c r="N775" s="220"/>
      <c r="O775" s="220"/>
      <c r="P775" s="220"/>
      <c r="Q775" s="222"/>
      <c r="R775" s="222"/>
      <c r="S775" s="222"/>
      <c r="T775" s="221"/>
      <c r="U775" s="221"/>
      <c r="V775" s="221"/>
      <c r="W775" s="221"/>
      <c r="X775" s="220"/>
      <c r="Y775" s="72"/>
      <c r="Z775" s="72"/>
      <c r="AA775" s="72"/>
      <c r="AB775" s="72"/>
      <c r="AC775" s="72"/>
      <c r="AD775" s="72"/>
      <c r="AE775" s="72"/>
      <c r="AF775" s="72"/>
      <c r="AG775" s="72"/>
      <c r="AH775" s="72"/>
      <c r="AI775" s="72"/>
      <c r="AJ775" s="72"/>
      <c r="AK775" s="72"/>
      <c r="AL775" s="72"/>
      <c r="AM775" s="72"/>
      <c r="AN775" s="72"/>
      <c r="AO775" s="72"/>
      <c r="AP775" s="72"/>
      <c r="AQ775" s="72"/>
      <c r="AR775" s="72"/>
      <c r="AS775" s="72"/>
      <c r="AT775" s="72"/>
    </row>
    <row r="776" spans="1:46" ht="30" customHeight="1" x14ac:dyDescent="0.2">
      <c r="A776" s="72"/>
      <c r="B776" s="72"/>
      <c r="C776" s="72"/>
      <c r="D776" s="220"/>
      <c r="E776" s="220"/>
      <c r="F776" s="221"/>
      <c r="G776" s="221"/>
      <c r="H776" s="220"/>
      <c r="I776" s="220"/>
      <c r="J776" s="221"/>
      <c r="K776" s="221"/>
      <c r="L776" s="221"/>
      <c r="M776" s="220"/>
      <c r="N776" s="220"/>
      <c r="O776" s="220"/>
      <c r="P776" s="220"/>
      <c r="Q776" s="222"/>
      <c r="R776" s="222"/>
      <c r="S776" s="222"/>
      <c r="T776" s="221"/>
      <c r="U776" s="221"/>
      <c r="V776" s="221"/>
      <c r="W776" s="221"/>
      <c r="X776" s="220"/>
      <c r="Y776" s="72"/>
      <c r="Z776" s="72"/>
      <c r="AA776" s="72"/>
      <c r="AB776" s="72"/>
      <c r="AC776" s="72"/>
      <c r="AD776" s="72"/>
      <c r="AE776" s="72"/>
      <c r="AF776" s="72"/>
      <c r="AG776" s="72"/>
      <c r="AH776" s="72"/>
      <c r="AI776" s="72"/>
      <c r="AJ776" s="72"/>
      <c r="AK776" s="72"/>
      <c r="AL776" s="72"/>
      <c r="AM776" s="72"/>
      <c r="AN776" s="72"/>
      <c r="AO776" s="72"/>
      <c r="AP776" s="72"/>
      <c r="AQ776" s="72"/>
      <c r="AR776" s="72"/>
      <c r="AS776" s="72"/>
      <c r="AT776" s="72"/>
    </row>
    <row r="777" spans="1:46" ht="30" customHeight="1" x14ac:dyDescent="0.2">
      <c r="A777" s="72"/>
      <c r="B777" s="72"/>
      <c r="C777" s="72"/>
      <c r="D777" s="220"/>
      <c r="E777" s="220"/>
      <c r="F777" s="221"/>
      <c r="G777" s="221"/>
      <c r="H777" s="220"/>
      <c r="I777" s="220"/>
      <c r="J777" s="221"/>
      <c r="K777" s="221"/>
      <c r="L777" s="221"/>
      <c r="M777" s="220"/>
      <c r="N777" s="220"/>
      <c r="O777" s="220"/>
      <c r="P777" s="220"/>
      <c r="Q777" s="222"/>
      <c r="R777" s="222"/>
      <c r="S777" s="222"/>
      <c r="T777" s="221"/>
      <c r="U777" s="221"/>
      <c r="V777" s="221"/>
      <c r="W777" s="221"/>
      <c r="X777" s="220"/>
      <c r="Y777" s="72"/>
      <c r="Z777" s="72"/>
      <c r="AA777" s="72"/>
      <c r="AB777" s="72"/>
      <c r="AC777" s="72"/>
      <c r="AD777" s="72"/>
      <c r="AE777" s="72"/>
      <c r="AF777" s="72"/>
      <c r="AG777" s="72"/>
      <c r="AH777" s="72"/>
      <c r="AI777" s="72"/>
      <c r="AJ777" s="72"/>
      <c r="AK777" s="72"/>
      <c r="AL777" s="72"/>
      <c r="AM777" s="72"/>
      <c r="AN777" s="72"/>
      <c r="AO777" s="72"/>
      <c r="AP777" s="72"/>
      <c r="AQ777" s="72"/>
      <c r="AR777" s="72"/>
      <c r="AS777" s="72"/>
      <c r="AT777" s="72"/>
    </row>
    <row r="778" spans="1:46" ht="30" customHeight="1" x14ac:dyDescent="0.2">
      <c r="A778" s="72"/>
      <c r="B778" s="72"/>
      <c r="C778" s="72"/>
      <c r="D778" s="220"/>
      <c r="E778" s="220"/>
      <c r="F778" s="221"/>
      <c r="G778" s="221"/>
      <c r="H778" s="220"/>
      <c r="I778" s="220"/>
      <c r="J778" s="221"/>
      <c r="K778" s="221"/>
      <c r="L778" s="221"/>
      <c r="M778" s="220"/>
      <c r="N778" s="220"/>
      <c r="O778" s="220"/>
      <c r="P778" s="220"/>
      <c r="Q778" s="222"/>
      <c r="R778" s="222"/>
      <c r="S778" s="222"/>
      <c r="T778" s="221"/>
      <c r="U778" s="221"/>
      <c r="V778" s="221"/>
      <c r="W778" s="221"/>
      <c r="X778" s="220"/>
      <c r="Y778" s="72"/>
      <c r="Z778" s="72"/>
      <c r="AA778" s="72"/>
      <c r="AB778" s="72"/>
      <c r="AC778" s="72"/>
      <c r="AD778" s="72"/>
      <c r="AE778" s="72"/>
      <c r="AF778" s="72"/>
      <c r="AG778" s="72"/>
      <c r="AH778" s="72"/>
      <c r="AI778" s="72"/>
      <c r="AJ778" s="72"/>
      <c r="AK778" s="72"/>
      <c r="AL778" s="72"/>
      <c r="AM778" s="72"/>
      <c r="AN778" s="72"/>
      <c r="AO778" s="72"/>
      <c r="AP778" s="72"/>
      <c r="AQ778" s="72"/>
      <c r="AR778" s="72"/>
      <c r="AS778" s="72"/>
      <c r="AT778" s="72"/>
    </row>
    <row r="779" spans="1:46" ht="30" customHeight="1" x14ac:dyDescent="0.2">
      <c r="A779" s="72"/>
      <c r="B779" s="72"/>
      <c r="C779" s="72"/>
      <c r="D779" s="220"/>
      <c r="E779" s="220"/>
      <c r="F779" s="221"/>
      <c r="G779" s="221"/>
      <c r="H779" s="220"/>
      <c r="I779" s="220"/>
      <c r="J779" s="221"/>
      <c r="K779" s="221"/>
      <c r="L779" s="221"/>
      <c r="M779" s="220"/>
      <c r="N779" s="220"/>
      <c r="O779" s="220"/>
      <c r="P779" s="220"/>
      <c r="Q779" s="222"/>
      <c r="R779" s="222"/>
      <c r="S779" s="222"/>
      <c r="T779" s="221"/>
      <c r="U779" s="221"/>
      <c r="V779" s="221"/>
      <c r="W779" s="221"/>
      <c r="X779" s="220"/>
      <c r="Y779" s="72"/>
      <c r="Z779" s="72"/>
      <c r="AA779" s="72"/>
      <c r="AB779" s="72"/>
      <c r="AC779" s="72"/>
      <c r="AD779" s="72"/>
      <c r="AE779" s="72"/>
      <c r="AF779" s="72"/>
      <c r="AG779" s="72"/>
      <c r="AH779" s="72"/>
      <c r="AI779" s="72"/>
      <c r="AJ779" s="72"/>
      <c r="AK779" s="72"/>
      <c r="AL779" s="72"/>
      <c r="AM779" s="72"/>
      <c r="AN779" s="72"/>
      <c r="AO779" s="72"/>
      <c r="AP779" s="72"/>
      <c r="AQ779" s="72"/>
      <c r="AR779" s="72"/>
      <c r="AS779" s="72"/>
      <c r="AT779" s="72"/>
    </row>
    <row r="780" spans="1:46" ht="30" customHeight="1" x14ac:dyDescent="0.2">
      <c r="A780" s="72"/>
      <c r="B780" s="72"/>
      <c r="C780" s="72"/>
      <c r="D780" s="220"/>
      <c r="E780" s="220"/>
      <c r="F780" s="221"/>
      <c r="G780" s="221"/>
      <c r="H780" s="220"/>
      <c r="I780" s="220"/>
      <c r="J780" s="221"/>
      <c r="K780" s="221"/>
      <c r="L780" s="221"/>
      <c r="M780" s="220"/>
      <c r="N780" s="220"/>
      <c r="O780" s="220"/>
      <c r="P780" s="220"/>
      <c r="Q780" s="222"/>
      <c r="R780" s="222"/>
      <c r="S780" s="222"/>
      <c r="T780" s="221"/>
      <c r="U780" s="221"/>
      <c r="V780" s="221"/>
      <c r="W780" s="221"/>
      <c r="X780" s="220"/>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row>
    <row r="781" spans="1:46" ht="30" customHeight="1" x14ac:dyDescent="0.2">
      <c r="A781" s="72"/>
      <c r="B781" s="72"/>
      <c r="C781" s="72"/>
      <c r="D781" s="220"/>
      <c r="E781" s="220"/>
      <c r="F781" s="221"/>
      <c r="G781" s="221"/>
      <c r="H781" s="220"/>
      <c r="I781" s="220"/>
      <c r="J781" s="221"/>
      <c r="K781" s="221"/>
      <c r="L781" s="221"/>
      <c r="M781" s="220"/>
      <c r="N781" s="220"/>
      <c r="O781" s="220"/>
      <c r="P781" s="220"/>
      <c r="Q781" s="222"/>
      <c r="R781" s="222"/>
      <c r="S781" s="222"/>
      <c r="T781" s="221"/>
      <c r="U781" s="221"/>
      <c r="V781" s="221"/>
      <c r="W781" s="221"/>
      <c r="X781" s="220"/>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row>
    <row r="782" spans="1:46" ht="30" customHeight="1" x14ac:dyDescent="0.2">
      <c r="A782" s="72"/>
      <c r="B782" s="72"/>
      <c r="C782" s="72"/>
      <c r="D782" s="220"/>
      <c r="E782" s="220"/>
      <c r="F782" s="221"/>
      <c r="G782" s="221"/>
      <c r="H782" s="220"/>
      <c r="I782" s="220"/>
      <c r="J782" s="221"/>
      <c r="K782" s="221"/>
      <c r="L782" s="221"/>
      <c r="M782" s="220"/>
      <c r="N782" s="220"/>
      <c r="O782" s="220"/>
      <c r="P782" s="220"/>
      <c r="Q782" s="222"/>
      <c r="R782" s="222"/>
      <c r="S782" s="222"/>
      <c r="T782" s="221"/>
      <c r="U782" s="221"/>
      <c r="V782" s="221"/>
      <c r="W782" s="221"/>
      <c r="X782" s="220"/>
      <c r="Y782" s="72"/>
      <c r="Z782" s="72"/>
      <c r="AA782" s="72"/>
      <c r="AB782" s="72"/>
      <c r="AC782" s="72"/>
      <c r="AD782" s="72"/>
      <c r="AE782" s="72"/>
      <c r="AF782" s="72"/>
      <c r="AG782" s="72"/>
      <c r="AH782" s="72"/>
      <c r="AI782" s="72"/>
      <c r="AJ782" s="72"/>
      <c r="AK782" s="72"/>
      <c r="AL782" s="72"/>
      <c r="AM782" s="72"/>
      <c r="AN782" s="72"/>
      <c r="AO782" s="72"/>
      <c r="AP782" s="72"/>
      <c r="AQ782" s="72"/>
      <c r="AR782" s="72"/>
      <c r="AS782" s="72"/>
      <c r="AT782" s="72"/>
    </row>
    <row r="783" spans="1:46" ht="30" customHeight="1" x14ac:dyDescent="0.2">
      <c r="A783" s="72"/>
      <c r="B783" s="72"/>
      <c r="C783" s="72"/>
      <c r="D783" s="220"/>
      <c r="E783" s="220"/>
      <c r="F783" s="221"/>
      <c r="G783" s="221"/>
      <c r="H783" s="220"/>
      <c r="I783" s="220"/>
      <c r="J783" s="221"/>
      <c r="K783" s="221"/>
      <c r="L783" s="221"/>
      <c r="M783" s="220"/>
      <c r="N783" s="220"/>
      <c r="O783" s="220"/>
      <c r="P783" s="220"/>
      <c r="Q783" s="222"/>
      <c r="R783" s="222"/>
      <c r="S783" s="222"/>
      <c r="T783" s="221"/>
      <c r="U783" s="221"/>
      <c r="V783" s="221"/>
      <c r="W783" s="221"/>
      <c r="X783" s="220"/>
      <c r="Y783" s="72"/>
      <c r="Z783" s="72"/>
      <c r="AA783" s="72"/>
      <c r="AB783" s="72"/>
      <c r="AC783" s="72"/>
      <c r="AD783" s="72"/>
      <c r="AE783" s="72"/>
      <c r="AF783" s="72"/>
      <c r="AG783" s="72"/>
      <c r="AH783" s="72"/>
      <c r="AI783" s="72"/>
      <c r="AJ783" s="72"/>
      <c r="AK783" s="72"/>
      <c r="AL783" s="72"/>
      <c r="AM783" s="72"/>
      <c r="AN783" s="72"/>
      <c r="AO783" s="72"/>
      <c r="AP783" s="72"/>
      <c r="AQ783" s="72"/>
      <c r="AR783" s="72"/>
      <c r="AS783" s="72"/>
      <c r="AT783" s="72"/>
    </row>
    <row r="784" spans="1:46" ht="30" customHeight="1" x14ac:dyDescent="0.2">
      <c r="A784" s="72"/>
      <c r="B784" s="72"/>
      <c r="C784" s="72"/>
      <c r="D784" s="220"/>
      <c r="E784" s="220"/>
      <c r="F784" s="221"/>
      <c r="G784" s="221"/>
      <c r="H784" s="220"/>
      <c r="I784" s="220"/>
      <c r="J784" s="221"/>
      <c r="K784" s="221"/>
      <c r="L784" s="221"/>
      <c r="M784" s="220"/>
      <c r="N784" s="220"/>
      <c r="O784" s="220"/>
      <c r="P784" s="220"/>
      <c r="Q784" s="222"/>
      <c r="R784" s="222"/>
      <c r="S784" s="222"/>
      <c r="T784" s="221"/>
      <c r="U784" s="221"/>
      <c r="V784" s="221"/>
      <c r="W784" s="221"/>
      <c r="X784" s="220"/>
      <c r="Y784" s="72"/>
      <c r="Z784" s="72"/>
      <c r="AA784" s="72"/>
      <c r="AB784" s="72"/>
      <c r="AC784" s="72"/>
      <c r="AD784" s="72"/>
      <c r="AE784" s="72"/>
      <c r="AF784" s="72"/>
      <c r="AG784" s="72"/>
      <c r="AH784" s="72"/>
      <c r="AI784" s="72"/>
      <c r="AJ784" s="72"/>
      <c r="AK784" s="72"/>
      <c r="AL784" s="72"/>
      <c r="AM784" s="72"/>
      <c r="AN784" s="72"/>
      <c r="AO784" s="72"/>
      <c r="AP784" s="72"/>
      <c r="AQ784" s="72"/>
      <c r="AR784" s="72"/>
      <c r="AS784" s="72"/>
      <c r="AT784" s="72"/>
    </row>
    <row r="785" spans="1:46" ht="30" customHeight="1" x14ac:dyDescent="0.2">
      <c r="A785" s="72"/>
      <c r="B785" s="72"/>
      <c r="C785" s="72"/>
      <c r="D785" s="220"/>
      <c r="E785" s="220"/>
      <c r="F785" s="221"/>
      <c r="G785" s="221"/>
      <c r="H785" s="220"/>
      <c r="I785" s="220"/>
      <c r="J785" s="221"/>
      <c r="K785" s="221"/>
      <c r="L785" s="221"/>
      <c r="M785" s="220"/>
      <c r="N785" s="220"/>
      <c r="O785" s="220"/>
      <c r="P785" s="220"/>
      <c r="Q785" s="222"/>
      <c r="R785" s="222"/>
      <c r="S785" s="222"/>
      <c r="T785" s="221"/>
      <c r="U785" s="221"/>
      <c r="V785" s="221"/>
      <c r="W785" s="221"/>
      <c r="X785" s="220"/>
      <c r="Y785" s="72"/>
      <c r="Z785" s="72"/>
      <c r="AA785" s="72"/>
      <c r="AB785" s="72"/>
      <c r="AC785" s="72"/>
      <c r="AD785" s="72"/>
      <c r="AE785" s="72"/>
      <c r="AF785" s="72"/>
      <c r="AG785" s="72"/>
      <c r="AH785" s="72"/>
      <c r="AI785" s="72"/>
      <c r="AJ785" s="72"/>
      <c r="AK785" s="72"/>
      <c r="AL785" s="72"/>
      <c r="AM785" s="72"/>
      <c r="AN785" s="72"/>
      <c r="AO785" s="72"/>
      <c r="AP785" s="72"/>
      <c r="AQ785" s="72"/>
      <c r="AR785" s="72"/>
      <c r="AS785" s="72"/>
      <c r="AT785" s="72"/>
    </row>
    <row r="786" spans="1:46" ht="30" customHeight="1" x14ac:dyDescent="0.2">
      <c r="A786" s="72"/>
      <c r="B786" s="72"/>
      <c r="C786" s="72"/>
      <c r="D786" s="220"/>
      <c r="E786" s="220"/>
      <c r="F786" s="221"/>
      <c r="G786" s="221"/>
      <c r="H786" s="220"/>
      <c r="I786" s="220"/>
      <c r="J786" s="221"/>
      <c r="K786" s="221"/>
      <c r="L786" s="221"/>
      <c r="M786" s="220"/>
      <c r="N786" s="220"/>
      <c r="O786" s="220"/>
      <c r="P786" s="220"/>
      <c r="Q786" s="222"/>
      <c r="R786" s="222"/>
      <c r="S786" s="222"/>
      <c r="T786" s="221"/>
      <c r="U786" s="221"/>
      <c r="V786" s="221"/>
      <c r="W786" s="221"/>
      <c r="X786" s="220"/>
      <c r="Y786" s="72"/>
      <c r="Z786" s="72"/>
      <c r="AA786" s="72"/>
      <c r="AB786" s="72"/>
      <c r="AC786" s="72"/>
      <c r="AD786" s="72"/>
      <c r="AE786" s="72"/>
      <c r="AF786" s="72"/>
      <c r="AG786" s="72"/>
      <c r="AH786" s="72"/>
      <c r="AI786" s="72"/>
      <c r="AJ786" s="72"/>
      <c r="AK786" s="72"/>
      <c r="AL786" s="72"/>
      <c r="AM786" s="72"/>
      <c r="AN786" s="72"/>
      <c r="AO786" s="72"/>
      <c r="AP786" s="72"/>
      <c r="AQ786" s="72"/>
      <c r="AR786" s="72"/>
      <c r="AS786" s="72"/>
      <c r="AT786" s="72"/>
    </row>
    <row r="787" spans="1:46" ht="30" customHeight="1" x14ac:dyDescent="0.2">
      <c r="A787" s="72"/>
      <c r="B787" s="72"/>
      <c r="C787" s="72"/>
      <c r="D787" s="220"/>
      <c r="E787" s="220"/>
      <c r="F787" s="221"/>
      <c r="G787" s="221"/>
      <c r="H787" s="220"/>
      <c r="I787" s="220"/>
      <c r="J787" s="221"/>
      <c r="K787" s="221"/>
      <c r="L787" s="221"/>
      <c r="M787" s="220"/>
      <c r="N787" s="220"/>
      <c r="O787" s="220"/>
      <c r="P787" s="220"/>
      <c r="Q787" s="222"/>
      <c r="R787" s="222"/>
      <c r="S787" s="222"/>
      <c r="T787" s="221"/>
      <c r="U787" s="221"/>
      <c r="V787" s="221"/>
      <c r="W787" s="221"/>
      <c r="X787" s="220"/>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row>
    <row r="788" spans="1:46" ht="30" customHeight="1" x14ac:dyDescent="0.2">
      <c r="A788" s="72"/>
      <c r="B788" s="72"/>
      <c r="C788" s="72"/>
      <c r="D788" s="220"/>
      <c r="E788" s="220"/>
      <c r="F788" s="221"/>
      <c r="G788" s="221"/>
      <c r="H788" s="220"/>
      <c r="I788" s="220"/>
      <c r="J788" s="221"/>
      <c r="K788" s="221"/>
      <c r="L788" s="221"/>
      <c r="M788" s="220"/>
      <c r="N788" s="220"/>
      <c r="O788" s="220"/>
      <c r="P788" s="220"/>
      <c r="Q788" s="222"/>
      <c r="R788" s="222"/>
      <c r="S788" s="222"/>
      <c r="T788" s="221"/>
      <c r="U788" s="221"/>
      <c r="V788" s="221"/>
      <c r="W788" s="221"/>
      <c r="X788" s="220"/>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row>
    <row r="789" spans="1:46" ht="30" customHeight="1" x14ac:dyDescent="0.2">
      <c r="A789" s="72"/>
      <c r="B789" s="72"/>
      <c r="C789" s="72"/>
      <c r="D789" s="220"/>
      <c r="E789" s="220"/>
      <c r="F789" s="221"/>
      <c r="G789" s="221"/>
      <c r="H789" s="220"/>
      <c r="I789" s="220"/>
      <c r="J789" s="221"/>
      <c r="K789" s="221"/>
      <c r="L789" s="221"/>
      <c r="M789" s="220"/>
      <c r="N789" s="220"/>
      <c r="O789" s="220"/>
      <c r="P789" s="220"/>
      <c r="Q789" s="222"/>
      <c r="R789" s="222"/>
      <c r="S789" s="222"/>
      <c r="T789" s="221"/>
      <c r="U789" s="221"/>
      <c r="V789" s="221"/>
      <c r="W789" s="221"/>
      <c r="X789" s="220"/>
      <c r="Y789" s="72"/>
      <c r="Z789" s="72"/>
      <c r="AA789" s="72"/>
      <c r="AB789" s="72"/>
      <c r="AC789" s="72"/>
      <c r="AD789" s="72"/>
      <c r="AE789" s="72"/>
      <c r="AF789" s="72"/>
      <c r="AG789" s="72"/>
      <c r="AH789" s="72"/>
      <c r="AI789" s="72"/>
      <c r="AJ789" s="72"/>
      <c r="AK789" s="72"/>
      <c r="AL789" s="72"/>
      <c r="AM789" s="72"/>
      <c r="AN789" s="72"/>
      <c r="AO789" s="72"/>
      <c r="AP789" s="72"/>
      <c r="AQ789" s="72"/>
      <c r="AR789" s="72"/>
      <c r="AS789" s="72"/>
      <c r="AT789" s="72"/>
    </row>
    <row r="790" spans="1:46" ht="30" customHeight="1" x14ac:dyDescent="0.2">
      <c r="A790" s="72"/>
      <c r="B790" s="72"/>
      <c r="C790" s="72"/>
      <c r="D790" s="220"/>
      <c r="E790" s="220"/>
      <c r="F790" s="221"/>
      <c r="G790" s="221"/>
      <c r="H790" s="220"/>
      <c r="I790" s="220"/>
      <c r="J790" s="221"/>
      <c r="K790" s="221"/>
      <c r="L790" s="221"/>
      <c r="M790" s="220"/>
      <c r="N790" s="220"/>
      <c r="O790" s="220"/>
      <c r="P790" s="220"/>
      <c r="Q790" s="222"/>
      <c r="R790" s="222"/>
      <c r="S790" s="222"/>
      <c r="T790" s="221"/>
      <c r="U790" s="221"/>
      <c r="V790" s="221"/>
      <c r="W790" s="221"/>
      <c r="X790" s="220"/>
      <c r="Y790" s="72"/>
      <c r="Z790" s="72"/>
      <c r="AA790" s="72"/>
      <c r="AB790" s="72"/>
      <c r="AC790" s="72"/>
      <c r="AD790" s="72"/>
      <c r="AE790" s="72"/>
      <c r="AF790" s="72"/>
      <c r="AG790" s="72"/>
      <c r="AH790" s="72"/>
      <c r="AI790" s="72"/>
      <c r="AJ790" s="72"/>
      <c r="AK790" s="72"/>
      <c r="AL790" s="72"/>
      <c r="AM790" s="72"/>
      <c r="AN790" s="72"/>
      <c r="AO790" s="72"/>
      <c r="AP790" s="72"/>
      <c r="AQ790" s="72"/>
      <c r="AR790" s="72"/>
      <c r="AS790" s="72"/>
      <c r="AT790" s="72"/>
    </row>
    <row r="791" spans="1:46" ht="30" customHeight="1" x14ac:dyDescent="0.2">
      <c r="A791" s="72"/>
      <c r="B791" s="72"/>
      <c r="C791" s="72"/>
      <c r="D791" s="220"/>
      <c r="E791" s="220"/>
      <c r="F791" s="221"/>
      <c r="G791" s="221"/>
      <c r="H791" s="220"/>
      <c r="I791" s="220"/>
      <c r="J791" s="221"/>
      <c r="K791" s="221"/>
      <c r="L791" s="221"/>
      <c r="M791" s="220"/>
      <c r="N791" s="220"/>
      <c r="O791" s="220"/>
      <c r="P791" s="220"/>
      <c r="Q791" s="222"/>
      <c r="R791" s="222"/>
      <c r="S791" s="222"/>
      <c r="T791" s="221"/>
      <c r="U791" s="221"/>
      <c r="V791" s="221"/>
      <c r="W791" s="221"/>
      <c r="X791" s="220"/>
      <c r="Y791" s="72"/>
      <c r="Z791" s="72"/>
      <c r="AA791" s="72"/>
      <c r="AB791" s="72"/>
      <c r="AC791" s="72"/>
      <c r="AD791" s="72"/>
      <c r="AE791" s="72"/>
      <c r="AF791" s="72"/>
      <c r="AG791" s="72"/>
      <c r="AH791" s="72"/>
      <c r="AI791" s="72"/>
      <c r="AJ791" s="72"/>
      <c r="AK791" s="72"/>
      <c r="AL791" s="72"/>
      <c r="AM791" s="72"/>
      <c r="AN791" s="72"/>
      <c r="AO791" s="72"/>
      <c r="AP791" s="72"/>
      <c r="AQ791" s="72"/>
      <c r="AR791" s="72"/>
      <c r="AS791" s="72"/>
      <c r="AT791" s="72"/>
    </row>
    <row r="792" spans="1:46" ht="30" customHeight="1" x14ac:dyDescent="0.2">
      <c r="A792" s="72"/>
      <c r="B792" s="72"/>
      <c r="C792" s="72"/>
      <c r="D792" s="220"/>
      <c r="E792" s="220"/>
      <c r="F792" s="221"/>
      <c r="G792" s="221"/>
      <c r="H792" s="220"/>
      <c r="I792" s="220"/>
      <c r="J792" s="221"/>
      <c r="K792" s="221"/>
      <c r="L792" s="221"/>
      <c r="M792" s="220"/>
      <c r="N792" s="220"/>
      <c r="O792" s="220"/>
      <c r="P792" s="220"/>
      <c r="Q792" s="222"/>
      <c r="R792" s="222"/>
      <c r="S792" s="222"/>
      <c r="T792" s="221"/>
      <c r="U792" s="221"/>
      <c r="V792" s="221"/>
      <c r="W792" s="221"/>
      <c r="X792" s="220"/>
      <c r="Y792" s="72"/>
      <c r="Z792" s="72"/>
      <c r="AA792" s="72"/>
      <c r="AB792" s="72"/>
      <c r="AC792" s="72"/>
      <c r="AD792" s="72"/>
      <c r="AE792" s="72"/>
      <c r="AF792" s="72"/>
      <c r="AG792" s="72"/>
      <c r="AH792" s="72"/>
      <c r="AI792" s="72"/>
      <c r="AJ792" s="72"/>
      <c r="AK792" s="72"/>
      <c r="AL792" s="72"/>
      <c r="AM792" s="72"/>
      <c r="AN792" s="72"/>
      <c r="AO792" s="72"/>
      <c r="AP792" s="72"/>
      <c r="AQ792" s="72"/>
      <c r="AR792" s="72"/>
      <c r="AS792" s="72"/>
      <c r="AT792" s="72"/>
    </row>
    <row r="793" spans="1:46" ht="30" customHeight="1" x14ac:dyDescent="0.2">
      <c r="A793" s="72"/>
      <c r="B793" s="72"/>
      <c r="C793" s="72"/>
      <c r="D793" s="220"/>
      <c r="E793" s="220"/>
      <c r="F793" s="221"/>
      <c r="G793" s="221"/>
      <c r="H793" s="220"/>
      <c r="I793" s="220"/>
      <c r="J793" s="221"/>
      <c r="K793" s="221"/>
      <c r="L793" s="221"/>
      <c r="M793" s="220"/>
      <c r="N793" s="220"/>
      <c r="O793" s="220"/>
      <c r="P793" s="220"/>
      <c r="Q793" s="222"/>
      <c r="R793" s="222"/>
      <c r="S793" s="222"/>
      <c r="T793" s="221"/>
      <c r="U793" s="221"/>
      <c r="V793" s="221"/>
      <c r="W793" s="221"/>
      <c r="X793" s="220"/>
      <c r="Y793" s="72"/>
      <c r="Z793" s="72"/>
      <c r="AA793" s="72"/>
      <c r="AB793" s="72"/>
      <c r="AC793" s="72"/>
      <c r="AD793" s="72"/>
      <c r="AE793" s="72"/>
      <c r="AF793" s="72"/>
      <c r="AG793" s="72"/>
      <c r="AH793" s="72"/>
      <c r="AI793" s="72"/>
      <c r="AJ793" s="72"/>
      <c r="AK793" s="72"/>
      <c r="AL793" s="72"/>
      <c r="AM793" s="72"/>
      <c r="AN793" s="72"/>
      <c r="AO793" s="72"/>
      <c r="AP793" s="72"/>
      <c r="AQ793" s="72"/>
      <c r="AR793" s="72"/>
      <c r="AS793" s="72"/>
      <c r="AT793" s="72"/>
    </row>
    <row r="794" spans="1:46" ht="30" customHeight="1" x14ac:dyDescent="0.2">
      <c r="A794" s="72"/>
      <c r="B794" s="72"/>
      <c r="C794" s="72"/>
      <c r="D794" s="220"/>
      <c r="E794" s="220"/>
      <c r="F794" s="221"/>
      <c r="G794" s="221"/>
      <c r="H794" s="220"/>
      <c r="I794" s="220"/>
      <c r="J794" s="221"/>
      <c r="K794" s="221"/>
      <c r="L794" s="221"/>
      <c r="M794" s="220"/>
      <c r="N794" s="220"/>
      <c r="O794" s="220"/>
      <c r="P794" s="220"/>
      <c r="Q794" s="222"/>
      <c r="R794" s="222"/>
      <c r="S794" s="222"/>
      <c r="T794" s="221"/>
      <c r="U794" s="221"/>
      <c r="V794" s="221"/>
      <c r="W794" s="221"/>
      <c r="X794" s="220"/>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row>
    <row r="795" spans="1:46" ht="30" customHeight="1" x14ac:dyDescent="0.2">
      <c r="A795" s="72"/>
      <c r="B795" s="72"/>
      <c r="C795" s="72"/>
      <c r="D795" s="220"/>
      <c r="E795" s="220"/>
      <c r="F795" s="221"/>
      <c r="G795" s="221"/>
      <c r="H795" s="220"/>
      <c r="I795" s="220"/>
      <c r="J795" s="221"/>
      <c r="K795" s="221"/>
      <c r="L795" s="221"/>
      <c r="M795" s="220"/>
      <c r="N795" s="220"/>
      <c r="O795" s="220"/>
      <c r="P795" s="220"/>
      <c r="Q795" s="222"/>
      <c r="R795" s="222"/>
      <c r="S795" s="222"/>
      <c r="T795" s="221"/>
      <c r="U795" s="221"/>
      <c r="V795" s="221"/>
      <c r="W795" s="221"/>
      <c r="X795" s="220"/>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row>
    <row r="796" spans="1:46" ht="30" customHeight="1" x14ac:dyDescent="0.2">
      <c r="A796" s="72"/>
      <c r="B796" s="72"/>
      <c r="C796" s="72"/>
      <c r="D796" s="220"/>
      <c r="E796" s="220"/>
      <c r="F796" s="221"/>
      <c r="G796" s="221"/>
      <c r="H796" s="220"/>
      <c r="I796" s="220"/>
      <c r="J796" s="221"/>
      <c r="K796" s="221"/>
      <c r="L796" s="221"/>
      <c r="M796" s="220"/>
      <c r="N796" s="220"/>
      <c r="O796" s="220"/>
      <c r="P796" s="220"/>
      <c r="Q796" s="222"/>
      <c r="R796" s="222"/>
      <c r="S796" s="222"/>
      <c r="T796" s="221"/>
      <c r="U796" s="221"/>
      <c r="V796" s="221"/>
      <c r="W796" s="221"/>
      <c r="X796" s="220"/>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row>
    <row r="797" spans="1:46" ht="30" customHeight="1" x14ac:dyDescent="0.2">
      <c r="A797" s="72"/>
      <c r="B797" s="72"/>
      <c r="C797" s="72"/>
      <c r="D797" s="220"/>
      <c r="E797" s="220"/>
      <c r="F797" s="221"/>
      <c r="G797" s="221"/>
      <c r="H797" s="220"/>
      <c r="I797" s="220"/>
      <c r="J797" s="221"/>
      <c r="K797" s="221"/>
      <c r="L797" s="221"/>
      <c r="M797" s="220"/>
      <c r="N797" s="220"/>
      <c r="O797" s="220"/>
      <c r="P797" s="220"/>
      <c r="Q797" s="222"/>
      <c r="R797" s="222"/>
      <c r="S797" s="222"/>
      <c r="T797" s="221"/>
      <c r="U797" s="221"/>
      <c r="V797" s="221"/>
      <c r="W797" s="221"/>
      <c r="X797" s="220"/>
      <c r="Y797" s="72"/>
      <c r="Z797" s="72"/>
      <c r="AA797" s="72"/>
      <c r="AB797" s="72"/>
      <c r="AC797" s="72"/>
      <c r="AD797" s="72"/>
      <c r="AE797" s="72"/>
      <c r="AF797" s="72"/>
      <c r="AG797" s="72"/>
      <c r="AH797" s="72"/>
      <c r="AI797" s="72"/>
      <c r="AJ797" s="72"/>
      <c r="AK797" s="72"/>
      <c r="AL797" s="72"/>
      <c r="AM797" s="72"/>
      <c r="AN797" s="72"/>
      <c r="AO797" s="72"/>
      <c r="AP797" s="72"/>
      <c r="AQ797" s="72"/>
      <c r="AR797" s="72"/>
      <c r="AS797" s="72"/>
      <c r="AT797" s="72"/>
    </row>
    <row r="798" spans="1:46" ht="30" customHeight="1" x14ac:dyDescent="0.2">
      <c r="A798" s="72"/>
      <c r="B798" s="72"/>
      <c r="C798" s="72"/>
      <c r="D798" s="220"/>
      <c r="E798" s="220"/>
      <c r="F798" s="221"/>
      <c r="G798" s="221"/>
      <c r="H798" s="220"/>
      <c r="I798" s="220"/>
      <c r="J798" s="221"/>
      <c r="K798" s="221"/>
      <c r="L798" s="221"/>
      <c r="M798" s="220"/>
      <c r="N798" s="220"/>
      <c r="O798" s="220"/>
      <c r="P798" s="220"/>
      <c r="Q798" s="222"/>
      <c r="R798" s="222"/>
      <c r="S798" s="222"/>
      <c r="T798" s="221"/>
      <c r="U798" s="221"/>
      <c r="V798" s="221"/>
      <c r="W798" s="221"/>
      <c r="X798" s="220"/>
      <c r="Y798" s="72"/>
      <c r="Z798" s="72"/>
      <c r="AA798" s="72"/>
      <c r="AB798" s="72"/>
      <c r="AC798" s="72"/>
      <c r="AD798" s="72"/>
      <c r="AE798" s="72"/>
      <c r="AF798" s="72"/>
      <c r="AG798" s="72"/>
      <c r="AH798" s="72"/>
      <c r="AI798" s="72"/>
      <c r="AJ798" s="72"/>
      <c r="AK798" s="72"/>
      <c r="AL798" s="72"/>
      <c r="AM798" s="72"/>
      <c r="AN798" s="72"/>
      <c r="AO798" s="72"/>
      <c r="AP798" s="72"/>
      <c r="AQ798" s="72"/>
      <c r="AR798" s="72"/>
      <c r="AS798" s="72"/>
      <c r="AT798" s="72"/>
    </row>
    <row r="799" spans="1:46" ht="30" customHeight="1" x14ac:dyDescent="0.2">
      <c r="A799" s="72"/>
      <c r="B799" s="72"/>
      <c r="C799" s="72"/>
      <c r="D799" s="220"/>
      <c r="E799" s="220"/>
      <c r="F799" s="221"/>
      <c r="G799" s="221"/>
      <c r="H799" s="220"/>
      <c r="I799" s="220"/>
      <c r="J799" s="221"/>
      <c r="K799" s="221"/>
      <c r="L799" s="221"/>
      <c r="M799" s="220"/>
      <c r="N799" s="220"/>
      <c r="O799" s="220"/>
      <c r="P799" s="220"/>
      <c r="Q799" s="222"/>
      <c r="R799" s="222"/>
      <c r="S799" s="222"/>
      <c r="T799" s="221"/>
      <c r="U799" s="221"/>
      <c r="V799" s="221"/>
      <c r="W799" s="221"/>
      <c r="X799" s="220"/>
      <c r="Y799" s="72"/>
      <c r="Z799" s="72"/>
      <c r="AA799" s="72"/>
      <c r="AB799" s="72"/>
      <c r="AC799" s="72"/>
      <c r="AD799" s="72"/>
      <c r="AE799" s="72"/>
      <c r="AF799" s="72"/>
      <c r="AG799" s="72"/>
      <c r="AH799" s="72"/>
      <c r="AI799" s="72"/>
      <c r="AJ799" s="72"/>
      <c r="AK799" s="72"/>
      <c r="AL799" s="72"/>
      <c r="AM799" s="72"/>
      <c r="AN799" s="72"/>
      <c r="AO799" s="72"/>
      <c r="AP799" s="72"/>
      <c r="AQ799" s="72"/>
      <c r="AR799" s="72"/>
      <c r="AS799" s="72"/>
      <c r="AT799" s="72"/>
    </row>
    <row r="800" spans="1:46" ht="30" customHeight="1" x14ac:dyDescent="0.2">
      <c r="A800" s="72"/>
      <c r="B800" s="72"/>
      <c r="C800" s="72"/>
      <c r="D800" s="220"/>
      <c r="E800" s="220"/>
      <c r="F800" s="221"/>
      <c r="G800" s="221"/>
      <c r="H800" s="220"/>
      <c r="I800" s="220"/>
      <c r="J800" s="221"/>
      <c r="K800" s="221"/>
      <c r="L800" s="221"/>
      <c r="M800" s="220"/>
      <c r="N800" s="220"/>
      <c r="O800" s="220"/>
      <c r="P800" s="220"/>
      <c r="Q800" s="222"/>
      <c r="R800" s="222"/>
      <c r="S800" s="222"/>
      <c r="T800" s="221"/>
      <c r="U800" s="221"/>
      <c r="V800" s="221"/>
      <c r="W800" s="221"/>
      <c r="X800" s="220"/>
      <c r="Y800" s="72"/>
      <c r="Z800" s="72"/>
      <c r="AA800" s="72"/>
      <c r="AB800" s="72"/>
      <c r="AC800" s="72"/>
      <c r="AD800" s="72"/>
      <c r="AE800" s="72"/>
      <c r="AF800" s="72"/>
      <c r="AG800" s="72"/>
      <c r="AH800" s="72"/>
      <c r="AI800" s="72"/>
      <c r="AJ800" s="72"/>
      <c r="AK800" s="72"/>
      <c r="AL800" s="72"/>
      <c r="AM800" s="72"/>
      <c r="AN800" s="72"/>
      <c r="AO800" s="72"/>
      <c r="AP800" s="72"/>
      <c r="AQ800" s="72"/>
      <c r="AR800" s="72"/>
      <c r="AS800" s="72"/>
      <c r="AT800" s="72"/>
    </row>
    <row r="801" spans="1:46" ht="30" customHeight="1" x14ac:dyDescent="0.2">
      <c r="A801" s="72"/>
      <c r="B801" s="72"/>
      <c r="C801" s="72"/>
      <c r="D801" s="220"/>
      <c r="E801" s="220"/>
      <c r="F801" s="221"/>
      <c r="G801" s="221"/>
      <c r="H801" s="220"/>
      <c r="I801" s="220"/>
      <c r="J801" s="221"/>
      <c r="K801" s="221"/>
      <c r="L801" s="221"/>
      <c r="M801" s="220"/>
      <c r="N801" s="220"/>
      <c r="O801" s="220"/>
      <c r="P801" s="220"/>
      <c r="Q801" s="222"/>
      <c r="R801" s="222"/>
      <c r="S801" s="222"/>
      <c r="T801" s="221"/>
      <c r="U801" s="221"/>
      <c r="V801" s="221"/>
      <c r="W801" s="221"/>
      <c r="X801" s="220"/>
      <c r="Y801" s="72"/>
      <c r="Z801" s="72"/>
      <c r="AA801" s="72"/>
      <c r="AB801" s="72"/>
      <c r="AC801" s="72"/>
      <c r="AD801" s="72"/>
      <c r="AE801" s="72"/>
      <c r="AF801" s="72"/>
      <c r="AG801" s="72"/>
      <c r="AH801" s="72"/>
      <c r="AI801" s="72"/>
      <c r="AJ801" s="72"/>
      <c r="AK801" s="72"/>
      <c r="AL801" s="72"/>
      <c r="AM801" s="72"/>
      <c r="AN801" s="72"/>
      <c r="AO801" s="72"/>
      <c r="AP801" s="72"/>
      <c r="AQ801" s="72"/>
      <c r="AR801" s="72"/>
      <c r="AS801" s="72"/>
      <c r="AT801" s="72"/>
    </row>
    <row r="802" spans="1:46" ht="30" customHeight="1" x14ac:dyDescent="0.2">
      <c r="A802" s="72"/>
      <c r="B802" s="72"/>
      <c r="C802" s="72"/>
      <c r="D802" s="220"/>
      <c r="E802" s="220"/>
      <c r="F802" s="221"/>
      <c r="G802" s="221"/>
      <c r="H802" s="220"/>
      <c r="I802" s="220"/>
      <c r="J802" s="221"/>
      <c r="K802" s="221"/>
      <c r="L802" s="221"/>
      <c r="M802" s="220"/>
      <c r="N802" s="220"/>
      <c r="O802" s="220"/>
      <c r="P802" s="220"/>
      <c r="Q802" s="222"/>
      <c r="R802" s="222"/>
      <c r="S802" s="222"/>
      <c r="T802" s="221"/>
      <c r="U802" s="221"/>
      <c r="V802" s="221"/>
      <c r="W802" s="221"/>
      <c r="X802" s="220"/>
      <c r="Y802" s="72"/>
      <c r="Z802" s="72"/>
      <c r="AA802" s="72"/>
      <c r="AB802" s="72"/>
      <c r="AC802" s="72"/>
      <c r="AD802" s="72"/>
      <c r="AE802" s="72"/>
      <c r="AF802" s="72"/>
      <c r="AG802" s="72"/>
      <c r="AH802" s="72"/>
      <c r="AI802" s="72"/>
      <c r="AJ802" s="72"/>
      <c r="AK802" s="72"/>
      <c r="AL802" s="72"/>
      <c r="AM802" s="72"/>
      <c r="AN802" s="72"/>
      <c r="AO802" s="72"/>
      <c r="AP802" s="72"/>
      <c r="AQ802" s="72"/>
      <c r="AR802" s="72"/>
      <c r="AS802" s="72"/>
      <c r="AT802" s="72"/>
    </row>
    <row r="803" spans="1:46" ht="30" customHeight="1" x14ac:dyDescent="0.2">
      <c r="A803" s="72"/>
      <c r="B803" s="72"/>
      <c r="C803" s="72"/>
      <c r="D803" s="220"/>
      <c r="E803" s="220"/>
      <c r="F803" s="221"/>
      <c r="G803" s="221"/>
      <c r="H803" s="220"/>
      <c r="I803" s="220"/>
      <c r="J803" s="221"/>
      <c r="K803" s="221"/>
      <c r="L803" s="221"/>
      <c r="M803" s="220"/>
      <c r="N803" s="220"/>
      <c r="O803" s="220"/>
      <c r="P803" s="220"/>
      <c r="Q803" s="222"/>
      <c r="R803" s="222"/>
      <c r="S803" s="222"/>
      <c r="T803" s="221"/>
      <c r="U803" s="221"/>
      <c r="V803" s="221"/>
      <c r="W803" s="221"/>
      <c r="X803" s="220"/>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row>
    <row r="804" spans="1:46" ht="30" customHeight="1" x14ac:dyDescent="0.2">
      <c r="A804" s="72"/>
      <c r="B804" s="72"/>
      <c r="C804" s="72"/>
      <c r="D804" s="220"/>
      <c r="E804" s="220"/>
      <c r="F804" s="221"/>
      <c r="G804" s="221"/>
      <c r="H804" s="220"/>
      <c r="I804" s="220"/>
      <c r="J804" s="221"/>
      <c r="K804" s="221"/>
      <c r="L804" s="221"/>
      <c r="M804" s="220"/>
      <c r="N804" s="220"/>
      <c r="O804" s="220"/>
      <c r="P804" s="220"/>
      <c r="Q804" s="222"/>
      <c r="R804" s="222"/>
      <c r="S804" s="222"/>
      <c r="T804" s="221"/>
      <c r="U804" s="221"/>
      <c r="V804" s="221"/>
      <c r="W804" s="221"/>
      <c r="X804" s="220"/>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row>
    <row r="805" spans="1:46" ht="30" customHeight="1" x14ac:dyDescent="0.2">
      <c r="A805" s="72"/>
      <c r="B805" s="72"/>
      <c r="C805" s="72"/>
      <c r="D805" s="220"/>
      <c r="E805" s="220"/>
      <c r="F805" s="221"/>
      <c r="G805" s="221"/>
      <c r="H805" s="220"/>
      <c r="I805" s="220"/>
      <c r="J805" s="221"/>
      <c r="K805" s="221"/>
      <c r="L805" s="221"/>
      <c r="M805" s="220"/>
      <c r="N805" s="220"/>
      <c r="O805" s="220"/>
      <c r="P805" s="220"/>
      <c r="Q805" s="222"/>
      <c r="R805" s="222"/>
      <c r="S805" s="222"/>
      <c r="T805" s="221"/>
      <c r="U805" s="221"/>
      <c r="V805" s="221"/>
      <c r="W805" s="221"/>
      <c r="X805" s="220"/>
      <c r="Y805" s="72"/>
      <c r="Z805" s="72"/>
      <c r="AA805" s="72"/>
      <c r="AB805" s="72"/>
      <c r="AC805" s="72"/>
      <c r="AD805" s="72"/>
      <c r="AE805" s="72"/>
      <c r="AF805" s="72"/>
      <c r="AG805" s="72"/>
      <c r="AH805" s="72"/>
      <c r="AI805" s="72"/>
      <c r="AJ805" s="72"/>
      <c r="AK805" s="72"/>
      <c r="AL805" s="72"/>
      <c r="AM805" s="72"/>
      <c r="AN805" s="72"/>
      <c r="AO805" s="72"/>
      <c r="AP805" s="72"/>
      <c r="AQ805" s="72"/>
      <c r="AR805" s="72"/>
      <c r="AS805" s="72"/>
      <c r="AT805" s="72"/>
    </row>
    <row r="806" spans="1:46" ht="30" customHeight="1" x14ac:dyDescent="0.2">
      <c r="A806" s="72"/>
      <c r="B806" s="72"/>
      <c r="C806" s="72"/>
      <c r="D806" s="220"/>
      <c r="E806" s="220"/>
      <c r="F806" s="221"/>
      <c r="G806" s="221"/>
      <c r="H806" s="220"/>
      <c r="I806" s="220"/>
      <c r="J806" s="221"/>
      <c r="K806" s="221"/>
      <c r="L806" s="221"/>
      <c r="M806" s="220"/>
      <c r="N806" s="220"/>
      <c r="O806" s="220"/>
      <c r="P806" s="220"/>
      <c r="Q806" s="222"/>
      <c r="R806" s="222"/>
      <c r="S806" s="222"/>
      <c r="T806" s="221"/>
      <c r="U806" s="221"/>
      <c r="V806" s="221"/>
      <c r="W806" s="221"/>
      <c r="X806" s="220"/>
      <c r="Y806" s="72"/>
      <c r="Z806" s="72"/>
      <c r="AA806" s="72"/>
      <c r="AB806" s="72"/>
      <c r="AC806" s="72"/>
      <c r="AD806" s="72"/>
      <c r="AE806" s="72"/>
      <c r="AF806" s="72"/>
      <c r="AG806" s="72"/>
      <c r="AH806" s="72"/>
      <c r="AI806" s="72"/>
      <c r="AJ806" s="72"/>
      <c r="AK806" s="72"/>
      <c r="AL806" s="72"/>
      <c r="AM806" s="72"/>
      <c r="AN806" s="72"/>
      <c r="AO806" s="72"/>
      <c r="AP806" s="72"/>
      <c r="AQ806" s="72"/>
      <c r="AR806" s="72"/>
      <c r="AS806" s="72"/>
      <c r="AT806" s="72"/>
    </row>
    <row r="807" spans="1:46" ht="30" customHeight="1" x14ac:dyDescent="0.2">
      <c r="A807" s="72"/>
      <c r="B807" s="72"/>
      <c r="C807" s="72"/>
      <c r="D807" s="220"/>
      <c r="E807" s="220"/>
      <c r="F807" s="221"/>
      <c r="G807" s="221"/>
      <c r="H807" s="220"/>
      <c r="I807" s="220"/>
      <c r="J807" s="221"/>
      <c r="K807" s="221"/>
      <c r="L807" s="221"/>
      <c r="M807" s="220"/>
      <c r="N807" s="220"/>
      <c r="O807" s="220"/>
      <c r="P807" s="220"/>
      <c r="Q807" s="222"/>
      <c r="R807" s="222"/>
      <c r="S807" s="222"/>
      <c r="T807" s="221"/>
      <c r="U807" s="221"/>
      <c r="V807" s="221"/>
      <c r="W807" s="221"/>
      <c r="X807" s="220"/>
      <c r="Y807" s="72"/>
      <c r="Z807" s="72"/>
      <c r="AA807" s="72"/>
      <c r="AB807" s="72"/>
      <c r="AC807" s="72"/>
      <c r="AD807" s="72"/>
      <c r="AE807" s="72"/>
      <c r="AF807" s="72"/>
      <c r="AG807" s="72"/>
      <c r="AH807" s="72"/>
      <c r="AI807" s="72"/>
      <c r="AJ807" s="72"/>
      <c r="AK807" s="72"/>
      <c r="AL807" s="72"/>
      <c r="AM807" s="72"/>
      <c r="AN807" s="72"/>
      <c r="AO807" s="72"/>
      <c r="AP807" s="72"/>
      <c r="AQ807" s="72"/>
      <c r="AR807" s="72"/>
      <c r="AS807" s="72"/>
      <c r="AT807" s="72"/>
    </row>
    <row r="808" spans="1:46" ht="30" customHeight="1" x14ac:dyDescent="0.2">
      <c r="A808" s="72"/>
      <c r="B808" s="72"/>
      <c r="C808" s="72"/>
      <c r="D808" s="220"/>
      <c r="E808" s="220"/>
      <c r="F808" s="221"/>
      <c r="G808" s="221"/>
      <c r="H808" s="220"/>
      <c r="I808" s="220"/>
      <c r="J808" s="221"/>
      <c r="K808" s="221"/>
      <c r="L808" s="221"/>
      <c r="M808" s="220"/>
      <c r="N808" s="220"/>
      <c r="O808" s="220"/>
      <c r="P808" s="220"/>
      <c r="Q808" s="222"/>
      <c r="R808" s="222"/>
      <c r="S808" s="222"/>
      <c r="T808" s="221"/>
      <c r="U808" s="221"/>
      <c r="V808" s="221"/>
      <c r="W808" s="221"/>
      <c r="X808" s="220"/>
      <c r="Y808" s="72"/>
      <c r="Z808" s="72"/>
      <c r="AA808" s="72"/>
      <c r="AB808" s="72"/>
      <c r="AC808" s="72"/>
      <c r="AD808" s="72"/>
      <c r="AE808" s="72"/>
      <c r="AF808" s="72"/>
      <c r="AG808" s="72"/>
      <c r="AH808" s="72"/>
      <c r="AI808" s="72"/>
      <c r="AJ808" s="72"/>
      <c r="AK808" s="72"/>
      <c r="AL808" s="72"/>
      <c r="AM808" s="72"/>
      <c r="AN808" s="72"/>
      <c r="AO808" s="72"/>
      <c r="AP808" s="72"/>
      <c r="AQ808" s="72"/>
      <c r="AR808" s="72"/>
      <c r="AS808" s="72"/>
      <c r="AT808" s="72"/>
    </row>
    <row r="809" spans="1:46" ht="30" customHeight="1" x14ac:dyDescent="0.2">
      <c r="A809" s="72"/>
      <c r="B809" s="72"/>
      <c r="C809" s="72"/>
      <c r="D809" s="220"/>
      <c r="E809" s="220"/>
      <c r="F809" s="221"/>
      <c r="G809" s="221"/>
      <c r="H809" s="220"/>
      <c r="I809" s="220"/>
      <c r="J809" s="221"/>
      <c r="K809" s="221"/>
      <c r="L809" s="221"/>
      <c r="M809" s="220"/>
      <c r="N809" s="220"/>
      <c r="O809" s="220"/>
      <c r="P809" s="220"/>
      <c r="Q809" s="222"/>
      <c r="R809" s="222"/>
      <c r="S809" s="222"/>
      <c r="T809" s="221"/>
      <c r="U809" s="221"/>
      <c r="V809" s="221"/>
      <c r="W809" s="221"/>
      <c r="X809" s="220"/>
      <c r="Y809" s="72"/>
      <c r="Z809" s="72"/>
      <c r="AA809" s="72"/>
      <c r="AB809" s="72"/>
      <c r="AC809" s="72"/>
      <c r="AD809" s="72"/>
      <c r="AE809" s="72"/>
      <c r="AF809" s="72"/>
      <c r="AG809" s="72"/>
      <c r="AH809" s="72"/>
      <c r="AI809" s="72"/>
      <c r="AJ809" s="72"/>
      <c r="AK809" s="72"/>
      <c r="AL809" s="72"/>
      <c r="AM809" s="72"/>
      <c r="AN809" s="72"/>
      <c r="AO809" s="72"/>
      <c r="AP809" s="72"/>
      <c r="AQ809" s="72"/>
      <c r="AR809" s="72"/>
      <c r="AS809" s="72"/>
      <c r="AT809" s="72"/>
    </row>
    <row r="810" spans="1:46" ht="30" customHeight="1" x14ac:dyDescent="0.2">
      <c r="A810" s="72"/>
      <c r="B810" s="72"/>
      <c r="C810" s="72"/>
      <c r="D810" s="220"/>
      <c r="E810" s="220"/>
      <c r="F810" s="221"/>
      <c r="G810" s="221"/>
      <c r="H810" s="220"/>
      <c r="I810" s="220"/>
      <c r="J810" s="221"/>
      <c r="K810" s="221"/>
      <c r="L810" s="221"/>
      <c r="M810" s="220"/>
      <c r="N810" s="220"/>
      <c r="O810" s="220"/>
      <c r="P810" s="220"/>
      <c r="Q810" s="222"/>
      <c r="R810" s="222"/>
      <c r="S810" s="222"/>
      <c r="T810" s="221"/>
      <c r="U810" s="221"/>
      <c r="V810" s="221"/>
      <c r="W810" s="221"/>
      <c r="X810" s="220"/>
      <c r="Y810" s="72"/>
      <c r="Z810" s="72"/>
      <c r="AA810" s="72"/>
      <c r="AB810" s="72"/>
      <c r="AC810" s="72"/>
      <c r="AD810" s="72"/>
      <c r="AE810" s="72"/>
      <c r="AF810" s="72"/>
      <c r="AG810" s="72"/>
      <c r="AH810" s="72"/>
      <c r="AI810" s="72"/>
      <c r="AJ810" s="72"/>
      <c r="AK810" s="72"/>
      <c r="AL810" s="72"/>
      <c r="AM810" s="72"/>
      <c r="AN810" s="72"/>
      <c r="AO810" s="72"/>
      <c r="AP810" s="72"/>
      <c r="AQ810" s="72"/>
      <c r="AR810" s="72"/>
      <c r="AS810" s="72"/>
      <c r="AT810" s="72"/>
    </row>
    <row r="811" spans="1:46" ht="30" customHeight="1" x14ac:dyDescent="0.2">
      <c r="A811" s="72"/>
      <c r="B811" s="72"/>
      <c r="C811" s="72"/>
      <c r="D811" s="220"/>
      <c r="E811" s="220"/>
      <c r="F811" s="221"/>
      <c r="G811" s="221"/>
      <c r="H811" s="220"/>
      <c r="I811" s="220"/>
      <c r="J811" s="221"/>
      <c r="K811" s="221"/>
      <c r="L811" s="221"/>
      <c r="M811" s="220"/>
      <c r="N811" s="220"/>
      <c r="O811" s="220"/>
      <c r="P811" s="220"/>
      <c r="Q811" s="222"/>
      <c r="R811" s="222"/>
      <c r="S811" s="222"/>
      <c r="T811" s="221"/>
      <c r="U811" s="221"/>
      <c r="V811" s="221"/>
      <c r="W811" s="221"/>
      <c r="X811" s="220"/>
      <c r="Y811" s="72"/>
      <c r="Z811" s="72"/>
      <c r="AA811" s="72"/>
      <c r="AB811" s="72"/>
      <c r="AC811" s="72"/>
      <c r="AD811" s="72"/>
      <c r="AE811" s="72"/>
      <c r="AF811" s="72"/>
      <c r="AG811" s="72"/>
      <c r="AH811" s="72"/>
      <c r="AI811" s="72"/>
      <c r="AJ811" s="72"/>
      <c r="AK811" s="72"/>
      <c r="AL811" s="72"/>
      <c r="AM811" s="72"/>
      <c r="AN811" s="72"/>
      <c r="AO811" s="72"/>
      <c r="AP811" s="72"/>
      <c r="AQ811" s="72"/>
      <c r="AR811" s="72"/>
      <c r="AS811" s="72"/>
      <c r="AT811" s="72"/>
    </row>
    <row r="812" spans="1:46" ht="30" customHeight="1" x14ac:dyDescent="0.2">
      <c r="A812" s="72"/>
      <c r="B812" s="72"/>
      <c r="C812" s="72"/>
      <c r="D812" s="220"/>
      <c r="E812" s="220"/>
      <c r="F812" s="221"/>
      <c r="G812" s="221"/>
      <c r="H812" s="220"/>
      <c r="I812" s="220"/>
      <c r="J812" s="221"/>
      <c r="K812" s="221"/>
      <c r="L812" s="221"/>
      <c r="M812" s="220"/>
      <c r="N812" s="220"/>
      <c r="O812" s="220"/>
      <c r="P812" s="220"/>
      <c r="Q812" s="222"/>
      <c r="R812" s="222"/>
      <c r="S812" s="222"/>
      <c r="T812" s="221"/>
      <c r="U812" s="221"/>
      <c r="V812" s="221"/>
      <c r="W812" s="221"/>
      <c r="X812" s="220"/>
      <c r="Y812" s="72"/>
      <c r="Z812" s="72"/>
      <c r="AA812" s="72"/>
      <c r="AB812" s="72"/>
      <c r="AC812" s="72"/>
      <c r="AD812" s="72"/>
      <c r="AE812" s="72"/>
      <c r="AF812" s="72"/>
      <c r="AG812" s="72"/>
      <c r="AH812" s="72"/>
      <c r="AI812" s="72"/>
      <c r="AJ812" s="72"/>
      <c r="AK812" s="72"/>
      <c r="AL812" s="72"/>
      <c r="AM812" s="72"/>
      <c r="AN812" s="72"/>
      <c r="AO812" s="72"/>
      <c r="AP812" s="72"/>
      <c r="AQ812" s="72"/>
      <c r="AR812" s="72"/>
      <c r="AS812" s="72"/>
      <c r="AT812" s="72"/>
    </row>
    <row r="813" spans="1:46" ht="30" customHeight="1" x14ac:dyDescent="0.2">
      <c r="A813" s="72"/>
      <c r="B813" s="72"/>
      <c r="C813" s="72"/>
      <c r="D813" s="220"/>
      <c r="E813" s="220"/>
      <c r="F813" s="221"/>
      <c r="G813" s="221"/>
      <c r="H813" s="220"/>
      <c r="I813" s="220"/>
      <c r="J813" s="221"/>
      <c r="K813" s="221"/>
      <c r="L813" s="221"/>
      <c r="M813" s="220"/>
      <c r="N813" s="220"/>
      <c r="O813" s="220"/>
      <c r="P813" s="220"/>
      <c r="Q813" s="222"/>
      <c r="R813" s="222"/>
      <c r="S813" s="222"/>
      <c r="T813" s="221"/>
      <c r="U813" s="221"/>
      <c r="V813" s="221"/>
      <c r="W813" s="221"/>
      <c r="X813" s="220"/>
      <c r="Y813" s="72"/>
      <c r="Z813" s="72"/>
      <c r="AA813" s="72"/>
      <c r="AB813" s="72"/>
      <c r="AC813" s="72"/>
      <c r="AD813" s="72"/>
      <c r="AE813" s="72"/>
      <c r="AF813" s="72"/>
      <c r="AG813" s="72"/>
      <c r="AH813" s="72"/>
      <c r="AI813" s="72"/>
      <c r="AJ813" s="72"/>
      <c r="AK813" s="72"/>
      <c r="AL813" s="72"/>
      <c r="AM813" s="72"/>
      <c r="AN813" s="72"/>
      <c r="AO813" s="72"/>
      <c r="AP813" s="72"/>
      <c r="AQ813" s="72"/>
      <c r="AR813" s="72"/>
      <c r="AS813" s="72"/>
      <c r="AT813" s="72"/>
    </row>
    <row r="814" spans="1:46" ht="30" customHeight="1" x14ac:dyDescent="0.2">
      <c r="A814" s="72"/>
      <c r="B814" s="72"/>
      <c r="C814" s="72"/>
      <c r="D814" s="220"/>
      <c r="E814" s="220"/>
      <c r="F814" s="221"/>
      <c r="G814" s="221"/>
      <c r="H814" s="220"/>
      <c r="I814" s="220"/>
      <c r="J814" s="221"/>
      <c r="K814" s="221"/>
      <c r="L814" s="221"/>
      <c r="M814" s="220"/>
      <c r="N814" s="220"/>
      <c r="O814" s="220"/>
      <c r="P814" s="220"/>
      <c r="Q814" s="222"/>
      <c r="R814" s="222"/>
      <c r="S814" s="222"/>
      <c r="T814" s="221"/>
      <c r="U814" s="221"/>
      <c r="V814" s="221"/>
      <c r="W814" s="221"/>
      <c r="X814" s="220"/>
      <c r="Y814" s="72"/>
      <c r="Z814" s="72"/>
      <c r="AA814" s="72"/>
      <c r="AB814" s="72"/>
      <c r="AC814" s="72"/>
      <c r="AD814" s="72"/>
      <c r="AE814" s="72"/>
      <c r="AF814" s="72"/>
      <c r="AG814" s="72"/>
      <c r="AH814" s="72"/>
      <c r="AI814" s="72"/>
      <c r="AJ814" s="72"/>
      <c r="AK814" s="72"/>
      <c r="AL814" s="72"/>
      <c r="AM814" s="72"/>
      <c r="AN814" s="72"/>
      <c r="AO814" s="72"/>
      <c r="AP814" s="72"/>
      <c r="AQ814" s="72"/>
      <c r="AR814" s="72"/>
      <c r="AS814" s="72"/>
      <c r="AT814" s="72"/>
    </row>
    <row r="815" spans="1:46" ht="30" customHeight="1" x14ac:dyDescent="0.2">
      <c r="A815" s="72"/>
      <c r="B815" s="72"/>
      <c r="C815" s="72"/>
      <c r="D815" s="220"/>
      <c r="E815" s="220"/>
      <c r="F815" s="221"/>
      <c r="G815" s="221"/>
      <c r="H815" s="220"/>
      <c r="I815" s="220"/>
      <c r="J815" s="221"/>
      <c r="K815" s="221"/>
      <c r="L815" s="221"/>
      <c r="M815" s="220"/>
      <c r="N815" s="220"/>
      <c r="O815" s="220"/>
      <c r="P815" s="220"/>
      <c r="Q815" s="222"/>
      <c r="R815" s="222"/>
      <c r="S815" s="222"/>
      <c r="T815" s="221"/>
      <c r="U815" s="221"/>
      <c r="V815" s="221"/>
      <c r="W815" s="221"/>
      <c r="X815" s="220"/>
      <c r="Y815" s="72"/>
      <c r="Z815" s="72"/>
      <c r="AA815" s="72"/>
      <c r="AB815" s="72"/>
      <c r="AC815" s="72"/>
      <c r="AD815" s="72"/>
      <c r="AE815" s="72"/>
      <c r="AF815" s="72"/>
      <c r="AG815" s="72"/>
      <c r="AH815" s="72"/>
      <c r="AI815" s="72"/>
      <c r="AJ815" s="72"/>
      <c r="AK815" s="72"/>
      <c r="AL815" s="72"/>
      <c r="AM815" s="72"/>
      <c r="AN815" s="72"/>
      <c r="AO815" s="72"/>
      <c r="AP815" s="72"/>
      <c r="AQ815" s="72"/>
      <c r="AR815" s="72"/>
      <c r="AS815" s="72"/>
      <c r="AT815" s="72"/>
    </row>
    <row r="816" spans="1:46" ht="30" customHeight="1" x14ac:dyDescent="0.2">
      <c r="A816" s="72"/>
      <c r="B816" s="72"/>
      <c r="C816" s="72"/>
      <c r="D816" s="220"/>
      <c r="E816" s="220"/>
      <c r="F816" s="221"/>
      <c r="G816" s="221"/>
      <c r="H816" s="220"/>
      <c r="I816" s="220"/>
      <c r="J816" s="221"/>
      <c r="K816" s="221"/>
      <c r="L816" s="221"/>
      <c r="M816" s="220"/>
      <c r="N816" s="220"/>
      <c r="O816" s="220"/>
      <c r="P816" s="220"/>
      <c r="Q816" s="222"/>
      <c r="R816" s="222"/>
      <c r="S816" s="222"/>
      <c r="T816" s="221"/>
      <c r="U816" s="221"/>
      <c r="V816" s="221"/>
      <c r="W816" s="221"/>
      <c r="X816" s="220"/>
      <c r="Y816" s="72"/>
      <c r="Z816" s="72"/>
      <c r="AA816" s="72"/>
      <c r="AB816" s="72"/>
      <c r="AC816" s="72"/>
      <c r="AD816" s="72"/>
      <c r="AE816" s="72"/>
      <c r="AF816" s="72"/>
      <c r="AG816" s="72"/>
      <c r="AH816" s="72"/>
      <c r="AI816" s="72"/>
      <c r="AJ816" s="72"/>
      <c r="AK816" s="72"/>
      <c r="AL816" s="72"/>
      <c r="AM816" s="72"/>
      <c r="AN816" s="72"/>
      <c r="AO816" s="72"/>
      <c r="AP816" s="72"/>
      <c r="AQ816" s="72"/>
      <c r="AR816" s="72"/>
      <c r="AS816" s="72"/>
      <c r="AT816" s="72"/>
    </row>
    <row r="817" spans="1:46" ht="30" customHeight="1" x14ac:dyDescent="0.2">
      <c r="A817" s="72"/>
      <c r="B817" s="72"/>
      <c r="C817" s="72"/>
      <c r="D817" s="220"/>
      <c r="E817" s="220"/>
      <c r="F817" s="221"/>
      <c r="G817" s="221"/>
      <c r="H817" s="220"/>
      <c r="I817" s="220"/>
      <c r="J817" s="221"/>
      <c r="K817" s="221"/>
      <c r="L817" s="221"/>
      <c r="M817" s="220"/>
      <c r="N817" s="220"/>
      <c r="O817" s="220"/>
      <c r="P817" s="220"/>
      <c r="Q817" s="222"/>
      <c r="R817" s="222"/>
      <c r="S817" s="222"/>
      <c r="T817" s="221"/>
      <c r="U817" s="221"/>
      <c r="V817" s="221"/>
      <c r="W817" s="221"/>
      <c r="X817" s="220"/>
      <c r="Y817" s="72"/>
      <c r="Z817" s="72"/>
      <c r="AA817" s="72"/>
      <c r="AB817" s="72"/>
      <c r="AC817" s="72"/>
      <c r="AD817" s="72"/>
      <c r="AE817" s="72"/>
      <c r="AF817" s="72"/>
      <c r="AG817" s="72"/>
      <c r="AH817" s="72"/>
      <c r="AI817" s="72"/>
      <c r="AJ817" s="72"/>
      <c r="AK817" s="72"/>
      <c r="AL817" s="72"/>
      <c r="AM817" s="72"/>
      <c r="AN817" s="72"/>
      <c r="AO817" s="72"/>
      <c r="AP817" s="72"/>
      <c r="AQ817" s="72"/>
      <c r="AR817" s="72"/>
      <c r="AS817" s="72"/>
      <c r="AT817" s="72"/>
    </row>
    <row r="818" spans="1:46" ht="30" customHeight="1" x14ac:dyDescent="0.2">
      <c r="A818" s="72"/>
      <c r="B818" s="72"/>
      <c r="C818" s="72"/>
      <c r="D818" s="220"/>
      <c r="E818" s="220"/>
      <c r="F818" s="221"/>
      <c r="G818" s="221"/>
      <c r="H818" s="220"/>
      <c r="I818" s="220"/>
      <c r="J818" s="221"/>
      <c r="K818" s="221"/>
      <c r="L818" s="221"/>
      <c r="M818" s="220"/>
      <c r="N818" s="220"/>
      <c r="O818" s="220"/>
      <c r="P818" s="220"/>
      <c r="Q818" s="222"/>
      <c r="R818" s="222"/>
      <c r="S818" s="222"/>
      <c r="T818" s="221"/>
      <c r="U818" s="221"/>
      <c r="V818" s="221"/>
      <c r="W818" s="221"/>
      <c r="X818" s="220"/>
      <c r="Y818" s="72"/>
      <c r="Z818" s="72"/>
      <c r="AA818" s="72"/>
      <c r="AB818" s="72"/>
      <c r="AC818" s="72"/>
      <c r="AD818" s="72"/>
      <c r="AE818" s="72"/>
      <c r="AF818" s="72"/>
      <c r="AG818" s="72"/>
      <c r="AH818" s="72"/>
      <c r="AI818" s="72"/>
      <c r="AJ818" s="72"/>
      <c r="AK818" s="72"/>
      <c r="AL818" s="72"/>
      <c r="AM818" s="72"/>
      <c r="AN818" s="72"/>
      <c r="AO818" s="72"/>
      <c r="AP818" s="72"/>
      <c r="AQ818" s="72"/>
      <c r="AR818" s="72"/>
      <c r="AS818" s="72"/>
      <c r="AT818" s="72"/>
    </row>
    <row r="819" spans="1:46" ht="30" customHeight="1" x14ac:dyDescent="0.2">
      <c r="A819" s="72"/>
      <c r="B819" s="72"/>
      <c r="C819" s="72"/>
      <c r="D819" s="220"/>
      <c r="E819" s="220"/>
      <c r="F819" s="221"/>
      <c r="G819" s="221"/>
      <c r="H819" s="220"/>
      <c r="I819" s="220"/>
      <c r="J819" s="221"/>
      <c r="K819" s="221"/>
      <c r="L819" s="221"/>
      <c r="M819" s="220"/>
      <c r="N819" s="220"/>
      <c r="O819" s="220"/>
      <c r="P819" s="220"/>
      <c r="Q819" s="222"/>
      <c r="R819" s="222"/>
      <c r="S819" s="222"/>
      <c r="T819" s="221"/>
      <c r="U819" s="221"/>
      <c r="V819" s="221"/>
      <c r="W819" s="221"/>
      <c r="X819" s="220"/>
      <c r="Y819" s="72"/>
      <c r="Z819" s="72"/>
      <c r="AA819" s="72"/>
      <c r="AB819" s="72"/>
      <c r="AC819" s="72"/>
      <c r="AD819" s="72"/>
      <c r="AE819" s="72"/>
      <c r="AF819" s="72"/>
      <c r="AG819" s="72"/>
      <c r="AH819" s="72"/>
      <c r="AI819" s="72"/>
      <c r="AJ819" s="72"/>
      <c r="AK819" s="72"/>
      <c r="AL819" s="72"/>
      <c r="AM819" s="72"/>
      <c r="AN819" s="72"/>
      <c r="AO819" s="72"/>
      <c r="AP819" s="72"/>
      <c r="AQ819" s="72"/>
      <c r="AR819" s="72"/>
      <c r="AS819" s="72"/>
      <c r="AT819" s="72"/>
    </row>
    <row r="820" spans="1:46" ht="30" customHeight="1" x14ac:dyDescent="0.2">
      <c r="A820" s="72"/>
      <c r="B820" s="72"/>
      <c r="C820" s="72"/>
      <c r="D820" s="220"/>
      <c r="E820" s="220"/>
      <c r="F820" s="221"/>
      <c r="G820" s="221"/>
      <c r="H820" s="220"/>
      <c r="I820" s="220"/>
      <c r="J820" s="221"/>
      <c r="K820" s="221"/>
      <c r="L820" s="221"/>
      <c r="M820" s="220"/>
      <c r="N820" s="220"/>
      <c r="O820" s="220"/>
      <c r="P820" s="220"/>
      <c r="Q820" s="222"/>
      <c r="R820" s="222"/>
      <c r="S820" s="222"/>
      <c r="T820" s="221"/>
      <c r="U820" s="221"/>
      <c r="V820" s="221"/>
      <c r="W820" s="221"/>
      <c r="X820" s="220"/>
      <c r="Y820" s="72"/>
      <c r="Z820" s="72"/>
      <c r="AA820" s="72"/>
      <c r="AB820" s="72"/>
      <c r="AC820" s="72"/>
      <c r="AD820" s="72"/>
      <c r="AE820" s="72"/>
      <c r="AF820" s="72"/>
      <c r="AG820" s="72"/>
      <c r="AH820" s="72"/>
      <c r="AI820" s="72"/>
      <c r="AJ820" s="72"/>
      <c r="AK820" s="72"/>
      <c r="AL820" s="72"/>
      <c r="AM820" s="72"/>
      <c r="AN820" s="72"/>
      <c r="AO820" s="72"/>
      <c r="AP820" s="72"/>
      <c r="AQ820" s="72"/>
      <c r="AR820" s="72"/>
      <c r="AS820" s="72"/>
      <c r="AT820" s="72"/>
    </row>
    <row r="821" spans="1:46" ht="30" customHeight="1" x14ac:dyDescent="0.2">
      <c r="A821" s="72"/>
      <c r="B821" s="72"/>
      <c r="C821" s="72"/>
      <c r="D821" s="220"/>
      <c r="E821" s="220"/>
      <c r="F821" s="221"/>
      <c r="G821" s="221"/>
      <c r="H821" s="220"/>
      <c r="I821" s="220"/>
      <c r="J821" s="221"/>
      <c r="K821" s="221"/>
      <c r="L821" s="221"/>
      <c r="M821" s="220"/>
      <c r="N821" s="220"/>
      <c r="O821" s="220"/>
      <c r="P821" s="220"/>
      <c r="Q821" s="222"/>
      <c r="R821" s="222"/>
      <c r="S821" s="222"/>
      <c r="T821" s="221"/>
      <c r="U821" s="221"/>
      <c r="V821" s="221"/>
      <c r="W821" s="221"/>
      <c r="X821" s="220"/>
      <c r="Y821" s="72"/>
      <c r="Z821" s="72"/>
      <c r="AA821" s="72"/>
      <c r="AB821" s="72"/>
      <c r="AC821" s="72"/>
      <c r="AD821" s="72"/>
      <c r="AE821" s="72"/>
      <c r="AF821" s="72"/>
      <c r="AG821" s="72"/>
      <c r="AH821" s="72"/>
      <c r="AI821" s="72"/>
      <c r="AJ821" s="72"/>
      <c r="AK821" s="72"/>
      <c r="AL821" s="72"/>
      <c r="AM821" s="72"/>
      <c r="AN821" s="72"/>
      <c r="AO821" s="72"/>
      <c r="AP821" s="72"/>
      <c r="AQ821" s="72"/>
      <c r="AR821" s="72"/>
      <c r="AS821" s="72"/>
      <c r="AT821" s="72"/>
    </row>
    <row r="822" spans="1:46" ht="30" customHeight="1" x14ac:dyDescent="0.2">
      <c r="A822" s="72"/>
      <c r="B822" s="72"/>
      <c r="C822" s="72"/>
      <c r="D822" s="220"/>
      <c r="E822" s="220"/>
      <c r="F822" s="221"/>
      <c r="G822" s="221"/>
      <c r="H822" s="220"/>
      <c r="I822" s="220"/>
      <c r="J822" s="221"/>
      <c r="K822" s="221"/>
      <c r="L822" s="221"/>
      <c r="M822" s="220"/>
      <c r="N822" s="220"/>
      <c r="O822" s="220"/>
      <c r="P822" s="220"/>
      <c r="Q822" s="222"/>
      <c r="R822" s="222"/>
      <c r="S822" s="222"/>
      <c r="T822" s="221"/>
      <c r="U822" s="221"/>
      <c r="V822" s="221"/>
      <c r="W822" s="221"/>
      <c r="X822" s="220"/>
      <c r="Y822" s="72"/>
      <c r="Z822" s="72"/>
      <c r="AA822" s="72"/>
      <c r="AB822" s="72"/>
      <c r="AC822" s="72"/>
      <c r="AD822" s="72"/>
      <c r="AE822" s="72"/>
      <c r="AF822" s="72"/>
      <c r="AG822" s="72"/>
      <c r="AH822" s="72"/>
      <c r="AI822" s="72"/>
      <c r="AJ822" s="72"/>
      <c r="AK822" s="72"/>
      <c r="AL822" s="72"/>
      <c r="AM822" s="72"/>
      <c r="AN822" s="72"/>
      <c r="AO822" s="72"/>
      <c r="AP822" s="72"/>
      <c r="AQ822" s="72"/>
      <c r="AR822" s="72"/>
      <c r="AS822" s="72"/>
      <c r="AT822" s="72"/>
    </row>
    <row r="823" spans="1:46" ht="30" customHeight="1" x14ac:dyDescent="0.2">
      <c r="A823" s="72"/>
      <c r="B823" s="72"/>
      <c r="C823" s="72"/>
      <c r="D823" s="220"/>
      <c r="E823" s="220"/>
      <c r="F823" s="221"/>
      <c r="G823" s="221"/>
      <c r="H823" s="220"/>
      <c r="I823" s="220"/>
      <c r="J823" s="221"/>
      <c r="K823" s="221"/>
      <c r="L823" s="221"/>
      <c r="M823" s="220"/>
      <c r="N823" s="220"/>
      <c r="O823" s="220"/>
      <c r="P823" s="220"/>
      <c r="Q823" s="222"/>
      <c r="R823" s="222"/>
      <c r="S823" s="222"/>
      <c r="T823" s="221"/>
      <c r="U823" s="221"/>
      <c r="V823" s="221"/>
      <c r="W823" s="221"/>
      <c r="X823" s="220"/>
      <c r="Y823" s="72"/>
      <c r="Z823" s="72"/>
      <c r="AA823" s="72"/>
      <c r="AB823" s="72"/>
      <c r="AC823" s="72"/>
      <c r="AD823" s="72"/>
      <c r="AE823" s="72"/>
      <c r="AF823" s="72"/>
      <c r="AG823" s="72"/>
      <c r="AH823" s="72"/>
      <c r="AI823" s="72"/>
      <c r="AJ823" s="72"/>
      <c r="AK823" s="72"/>
      <c r="AL823" s="72"/>
      <c r="AM823" s="72"/>
      <c r="AN823" s="72"/>
      <c r="AO823" s="72"/>
      <c r="AP823" s="72"/>
      <c r="AQ823" s="72"/>
      <c r="AR823" s="72"/>
      <c r="AS823" s="72"/>
      <c r="AT823" s="72"/>
    </row>
    <row r="824" spans="1:46" ht="30" customHeight="1" x14ac:dyDescent="0.2">
      <c r="A824" s="72"/>
      <c r="B824" s="72"/>
      <c r="C824" s="72"/>
      <c r="D824" s="220"/>
      <c r="E824" s="220"/>
      <c r="F824" s="221"/>
      <c r="G824" s="221"/>
      <c r="H824" s="220"/>
      <c r="I824" s="220"/>
      <c r="J824" s="221"/>
      <c r="K824" s="221"/>
      <c r="L824" s="221"/>
      <c r="M824" s="220"/>
      <c r="N824" s="220"/>
      <c r="O824" s="220"/>
      <c r="P824" s="220"/>
      <c r="Q824" s="222"/>
      <c r="R824" s="222"/>
      <c r="S824" s="222"/>
      <c r="T824" s="221"/>
      <c r="U824" s="221"/>
      <c r="V824" s="221"/>
      <c r="W824" s="221"/>
      <c r="X824" s="220"/>
      <c r="Y824" s="72"/>
      <c r="Z824" s="72"/>
      <c r="AA824" s="72"/>
      <c r="AB824" s="72"/>
      <c r="AC824" s="72"/>
      <c r="AD824" s="72"/>
      <c r="AE824" s="72"/>
      <c r="AF824" s="72"/>
      <c r="AG824" s="72"/>
      <c r="AH824" s="72"/>
      <c r="AI824" s="72"/>
      <c r="AJ824" s="72"/>
      <c r="AK824" s="72"/>
      <c r="AL824" s="72"/>
      <c r="AM824" s="72"/>
      <c r="AN824" s="72"/>
      <c r="AO824" s="72"/>
      <c r="AP824" s="72"/>
      <c r="AQ824" s="72"/>
      <c r="AR824" s="72"/>
      <c r="AS824" s="72"/>
      <c r="AT824" s="72"/>
    </row>
    <row r="825" spans="1:46" ht="30" customHeight="1" x14ac:dyDescent="0.2">
      <c r="A825" s="72"/>
      <c r="B825" s="72"/>
      <c r="C825" s="72"/>
      <c r="D825" s="220"/>
      <c r="E825" s="220"/>
      <c r="F825" s="221"/>
      <c r="G825" s="221"/>
      <c r="H825" s="220"/>
      <c r="I825" s="220"/>
      <c r="J825" s="221"/>
      <c r="K825" s="221"/>
      <c r="L825" s="221"/>
      <c r="M825" s="220"/>
      <c r="N825" s="220"/>
      <c r="O825" s="220"/>
      <c r="P825" s="220"/>
      <c r="Q825" s="222"/>
      <c r="R825" s="222"/>
      <c r="S825" s="222"/>
      <c r="T825" s="221"/>
      <c r="U825" s="221"/>
      <c r="V825" s="221"/>
      <c r="W825" s="221"/>
      <c r="X825" s="220"/>
      <c r="Y825" s="72"/>
      <c r="Z825" s="72"/>
      <c r="AA825" s="72"/>
      <c r="AB825" s="72"/>
      <c r="AC825" s="72"/>
      <c r="AD825" s="72"/>
      <c r="AE825" s="72"/>
      <c r="AF825" s="72"/>
      <c r="AG825" s="72"/>
      <c r="AH825" s="72"/>
      <c r="AI825" s="72"/>
      <c r="AJ825" s="72"/>
      <c r="AK825" s="72"/>
      <c r="AL825" s="72"/>
      <c r="AM825" s="72"/>
      <c r="AN825" s="72"/>
      <c r="AO825" s="72"/>
      <c r="AP825" s="72"/>
      <c r="AQ825" s="72"/>
      <c r="AR825" s="72"/>
      <c r="AS825" s="72"/>
      <c r="AT825" s="72"/>
    </row>
    <row r="826" spans="1:46" ht="30" customHeight="1" x14ac:dyDescent="0.2">
      <c r="A826" s="72"/>
      <c r="B826" s="72"/>
      <c r="C826" s="72"/>
      <c r="D826" s="220"/>
      <c r="E826" s="220"/>
      <c r="F826" s="221"/>
      <c r="G826" s="221"/>
      <c r="H826" s="220"/>
      <c r="I826" s="220"/>
      <c r="J826" s="221"/>
      <c r="K826" s="221"/>
      <c r="L826" s="221"/>
      <c r="M826" s="220"/>
      <c r="N826" s="220"/>
      <c r="O826" s="220"/>
      <c r="P826" s="220"/>
      <c r="Q826" s="222"/>
      <c r="R826" s="222"/>
      <c r="S826" s="222"/>
      <c r="T826" s="221"/>
      <c r="U826" s="221"/>
      <c r="V826" s="221"/>
      <c r="W826" s="221"/>
      <c r="X826" s="220"/>
      <c r="Y826" s="72"/>
      <c r="Z826" s="72"/>
      <c r="AA826" s="72"/>
      <c r="AB826" s="72"/>
      <c r="AC826" s="72"/>
      <c r="AD826" s="72"/>
      <c r="AE826" s="72"/>
      <c r="AF826" s="72"/>
      <c r="AG826" s="72"/>
      <c r="AH826" s="72"/>
      <c r="AI826" s="72"/>
      <c r="AJ826" s="72"/>
      <c r="AK826" s="72"/>
      <c r="AL826" s="72"/>
      <c r="AM826" s="72"/>
      <c r="AN826" s="72"/>
      <c r="AO826" s="72"/>
      <c r="AP826" s="72"/>
      <c r="AQ826" s="72"/>
      <c r="AR826" s="72"/>
      <c r="AS826" s="72"/>
      <c r="AT826" s="72"/>
    </row>
    <row r="827" spans="1:46" ht="30" customHeight="1" x14ac:dyDescent="0.2">
      <c r="A827" s="72"/>
      <c r="B827" s="72"/>
      <c r="C827" s="72"/>
      <c r="D827" s="220"/>
      <c r="E827" s="220"/>
      <c r="F827" s="221"/>
      <c r="G827" s="221"/>
      <c r="H827" s="220"/>
      <c r="I827" s="220"/>
      <c r="J827" s="221"/>
      <c r="K827" s="221"/>
      <c r="L827" s="221"/>
      <c r="M827" s="220"/>
      <c r="N827" s="220"/>
      <c r="O827" s="220"/>
      <c r="P827" s="220"/>
      <c r="Q827" s="222"/>
      <c r="R827" s="222"/>
      <c r="S827" s="222"/>
      <c r="T827" s="221"/>
      <c r="U827" s="221"/>
      <c r="V827" s="221"/>
      <c r="W827" s="221"/>
      <c r="X827" s="220"/>
      <c r="Y827" s="72"/>
      <c r="Z827" s="72"/>
      <c r="AA827" s="72"/>
      <c r="AB827" s="72"/>
      <c r="AC827" s="72"/>
      <c r="AD827" s="72"/>
      <c r="AE827" s="72"/>
      <c r="AF827" s="72"/>
      <c r="AG827" s="72"/>
      <c r="AH827" s="72"/>
      <c r="AI827" s="72"/>
      <c r="AJ827" s="72"/>
      <c r="AK827" s="72"/>
      <c r="AL827" s="72"/>
      <c r="AM827" s="72"/>
      <c r="AN827" s="72"/>
      <c r="AO827" s="72"/>
      <c r="AP827" s="72"/>
      <c r="AQ827" s="72"/>
      <c r="AR827" s="72"/>
      <c r="AS827" s="72"/>
      <c r="AT827" s="72"/>
    </row>
    <row r="828" spans="1:46" ht="30" customHeight="1" x14ac:dyDescent="0.2">
      <c r="A828" s="72"/>
      <c r="B828" s="72"/>
      <c r="C828" s="72"/>
      <c r="D828" s="220"/>
      <c r="E828" s="220"/>
      <c r="F828" s="221"/>
      <c r="G828" s="221"/>
      <c r="H828" s="220"/>
      <c r="I828" s="220"/>
      <c r="J828" s="221"/>
      <c r="K828" s="221"/>
      <c r="L828" s="221"/>
      <c r="M828" s="220"/>
      <c r="N828" s="220"/>
      <c r="O828" s="220"/>
      <c r="P828" s="220"/>
      <c r="Q828" s="222"/>
      <c r="R828" s="222"/>
      <c r="S828" s="222"/>
      <c r="T828" s="221"/>
      <c r="U828" s="221"/>
      <c r="V828" s="221"/>
      <c r="W828" s="221"/>
      <c r="X828" s="220"/>
      <c r="Y828" s="72"/>
      <c r="Z828" s="72"/>
      <c r="AA828" s="72"/>
      <c r="AB828" s="72"/>
      <c r="AC828" s="72"/>
      <c r="AD828" s="72"/>
      <c r="AE828" s="72"/>
      <c r="AF828" s="72"/>
      <c r="AG828" s="72"/>
      <c r="AH828" s="72"/>
      <c r="AI828" s="72"/>
      <c r="AJ828" s="72"/>
      <c r="AK828" s="72"/>
      <c r="AL828" s="72"/>
      <c r="AM828" s="72"/>
      <c r="AN828" s="72"/>
      <c r="AO828" s="72"/>
      <c r="AP828" s="72"/>
      <c r="AQ828" s="72"/>
      <c r="AR828" s="72"/>
      <c r="AS828" s="72"/>
      <c r="AT828" s="72"/>
    </row>
    <row r="829" spans="1:46" ht="30" customHeight="1" x14ac:dyDescent="0.2">
      <c r="A829" s="72"/>
      <c r="B829" s="72"/>
      <c r="C829" s="72"/>
      <c r="D829" s="220"/>
      <c r="E829" s="220"/>
      <c r="F829" s="221"/>
      <c r="G829" s="221"/>
      <c r="H829" s="220"/>
      <c r="I829" s="220"/>
      <c r="J829" s="221"/>
      <c r="K829" s="221"/>
      <c r="L829" s="221"/>
      <c r="M829" s="220"/>
      <c r="N829" s="220"/>
      <c r="O829" s="220"/>
      <c r="P829" s="220"/>
      <c r="Q829" s="222"/>
      <c r="R829" s="222"/>
      <c r="S829" s="222"/>
      <c r="T829" s="221"/>
      <c r="U829" s="221"/>
      <c r="V829" s="221"/>
      <c r="W829" s="221"/>
      <c r="X829" s="220"/>
      <c r="Y829" s="72"/>
      <c r="Z829" s="72"/>
      <c r="AA829" s="72"/>
      <c r="AB829" s="72"/>
      <c r="AC829" s="72"/>
      <c r="AD829" s="72"/>
      <c r="AE829" s="72"/>
      <c r="AF829" s="72"/>
      <c r="AG829" s="72"/>
      <c r="AH829" s="72"/>
      <c r="AI829" s="72"/>
      <c r="AJ829" s="72"/>
      <c r="AK829" s="72"/>
      <c r="AL829" s="72"/>
      <c r="AM829" s="72"/>
      <c r="AN829" s="72"/>
      <c r="AO829" s="72"/>
      <c r="AP829" s="72"/>
      <c r="AQ829" s="72"/>
      <c r="AR829" s="72"/>
      <c r="AS829" s="72"/>
      <c r="AT829" s="72"/>
    </row>
    <row r="830" spans="1:46" ht="30" customHeight="1" x14ac:dyDescent="0.2">
      <c r="A830" s="72"/>
      <c r="B830" s="72"/>
      <c r="C830" s="72"/>
      <c r="D830" s="220"/>
      <c r="E830" s="220"/>
      <c r="F830" s="221"/>
      <c r="G830" s="221"/>
      <c r="H830" s="220"/>
      <c r="I830" s="220"/>
      <c r="J830" s="221"/>
      <c r="K830" s="221"/>
      <c r="L830" s="221"/>
      <c r="M830" s="220"/>
      <c r="N830" s="220"/>
      <c r="O830" s="220"/>
      <c r="P830" s="220"/>
      <c r="Q830" s="222"/>
      <c r="R830" s="222"/>
      <c r="S830" s="222"/>
      <c r="T830" s="221"/>
      <c r="U830" s="221"/>
      <c r="V830" s="221"/>
      <c r="W830" s="221"/>
      <c r="X830" s="220"/>
      <c r="Y830" s="72"/>
      <c r="Z830" s="72"/>
      <c r="AA830" s="72"/>
      <c r="AB830" s="72"/>
      <c r="AC830" s="72"/>
      <c r="AD830" s="72"/>
      <c r="AE830" s="72"/>
      <c r="AF830" s="72"/>
      <c r="AG830" s="72"/>
      <c r="AH830" s="72"/>
      <c r="AI830" s="72"/>
      <c r="AJ830" s="72"/>
      <c r="AK830" s="72"/>
      <c r="AL830" s="72"/>
      <c r="AM830" s="72"/>
      <c r="AN830" s="72"/>
      <c r="AO830" s="72"/>
      <c r="AP830" s="72"/>
      <c r="AQ830" s="72"/>
      <c r="AR830" s="72"/>
      <c r="AS830" s="72"/>
      <c r="AT830" s="72"/>
    </row>
    <row r="831" spans="1:46" ht="30" customHeight="1" x14ac:dyDescent="0.2">
      <c r="A831" s="72"/>
      <c r="B831" s="72"/>
      <c r="C831" s="72"/>
      <c r="D831" s="220"/>
      <c r="E831" s="220"/>
      <c r="F831" s="221"/>
      <c r="G831" s="221"/>
      <c r="H831" s="220"/>
      <c r="I831" s="220"/>
      <c r="J831" s="221"/>
      <c r="K831" s="221"/>
      <c r="L831" s="221"/>
      <c r="M831" s="220"/>
      <c r="N831" s="220"/>
      <c r="O831" s="220"/>
      <c r="P831" s="220"/>
      <c r="Q831" s="222"/>
      <c r="R831" s="222"/>
      <c r="S831" s="222"/>
      <c r="T831" s="221"/>
      <c r="U831" s="221"/>
      <c r="V831" s="221"/>
      <c r="W831" s="221"/>
      <c r="X831" s="220"/>
      <c r="Y831" s="72"/>
      <c r="Z831" s="72"/>
      <c r="AA831" s="72"/>
      <c r="AB831" s="72"/>
      <c r="AC831" s="72"/>
      <c r="AD831" s="72"/>
      <c r="AE831" s="72"/>
      <c r="AF831" s="72"/>
      <c r="AG831" s="72"/>
      <c r="AH831" s="72"/>
      <c r="AI831" s="72"/>
      <c r="AJ831" s="72"/>
      <c r="AK831" s="72"/>
      <c r="AL831" s="72"/>
      <c r="AM831" s="72"/>
      <c r="AN831" s="72"/>
      <c r="AO831" s="72"/>
      <c r="AP831" s="72"/>
      <c r="AQ831" s="72"/>
      <c r="AR831" s="72"/>
      <c r="AS831" s="72"/>
      <c r="AT831" s="72"/>
    </row>
    <row r="832" spans="1:46" ht="30" customHeight="1" x14ac:dyDescent="0.2">
      <c r="A832" s="72"/>
      <c r="B832" s="72"/>
      <c r="C832" s="72"/>
      <c r="D832" s="220"/>
      <c r="E832" s="220"/>
      <c r="F832" s="221"/>
      <c r="G832" s="221"/>
      <c r="H832" s="220"/>
      <c r="I832" s="220"/>
      <c r="J832" s="221"/>
      <c r="K832" s="221"/>
      <c r="L832" s="221"/>
      <c r="M832" s="220"/>
      <c r="N832" s="220"/>
      <c r="O832" s="220"/>
      <c r="P832" s="220"/>
      <c r="Q832" s="222"/>
      <c r="R832" s="222"/>
      <c r="S832" s="222"/>
      <c r="T832" s="221"/>
      <c r="U832" s="221"/>
      <c r="V832" s="221"/>
      <c r="W832" s="221"/>
      <c r="X832" s="220"/>
      <c r="Y832" s="72"/>
      <c r="Z832" s="72"/>
      <c r="AA832" s="72"/>
      <c r="AB832" s="72"/>
      <c r="AC832" s="72"/>
      <c r="AD832" s="72"/>
      <c r="AE832" s="72"/>
      <c r="AF832" s="72"/>
      <c r="AG832" s="72"/>
      <c r="AH832" s="72"/>
      <c r="AI832" s="72"/>
      <c r="AJ832" s="72"/>
      <c r="AK832" s="72"/>
      <c r="AL832" s="72"/>
      <c r="AM832" s="72"/>
      <c r="AN832" s="72"/>
      <c r="AO832" s="72"/>
      <c r="AP832" s="72"/>
      <c r="AQ832" s="72"/>
      <c r="AR832" s="72"/>
      <c r="AS832" s="72"/>
      <c r="AT832" s="72"/>
    </row>
    <row r="833" spans="1:46" ht="30" customHeight="1" x14ac:dyDescent="0.2">
      <c r="A833" s="72"/>
      <c r="B833" s="72"/>
      <c r="C833" s="72"/>
      <c r="D833" s="220"/>
      <c r="E833" s="220"/>
      <c r="F833" s="221"/>
      <c r="G833" s="221"/>
      <c r="H833" s="220"/>
      <c r="I833" s="220"/>
      <c r="J833" s="221"/>
      <c r="K833" s="221"/>
      <c r="L833" s="221"/>
      <c r="M833" s="220"/>
      <c r="N833" s="220"/>
      <c r="O833" s="220"/>
      <c r="P833" s="220"/>
      <c r="Q833" s="222"/>
      <c r="R833" s="222"/>
      <c r="S833" s="222"/>
      <c r="T833" s="221"/>
      <c r="U833" s="221"/>
      <c r="V833" s="221"/>
      <c r="W833" s="221"/>
      <c r="X833" s="220"/>
      <c r="Y833" s="72"/>
      <c r="Z833" s="72"/>
      <c r="AA833" s="72"/>
      <c r="AB833" s="72"/>
      <c r="AC833" s="72"/>
      <c r="AD833" s="72"/>
      <c r="AE833" s="72"/>
      <c r="AF833" s="72"/>
      <c r="AG833" s="72"/>
      <c r="AH833" s="72"/>
      <c r="AI833" s="72"/>
      <c r="AJ833" s="72"/>
      <c r="AK833" s="72"/>
      <c r="AL833" s="72"/>
      <c r="AM833" s="72"/>
      <c r="AN833" s="72"/>
      <c r="AO833" s="72"/>
      <c r="AP833" s="72"/>
      <c r="AQ833" s="72"/>
      <c r="AR833" s="72"/>
      <c r="AS833" s="72"/>
      <c r="AT833" s="72"/>
    </row>
    <row r="834" spans="1:46" ht="30" customHeight="1" x14ac:dyDescent="0.2">
      <c r="A834" s="72"/>
      <c r="B834" s="72"/>
      <c r="C834" s="72"/>
      <c r="D834" s="220"/>
      <c r="E834" s="220"/>
      <c r="F834" s="221"/>
      <c r="G834" s="221"/>
      <c r="H834" s="220"/>
      <c r="I834" s="220"/>
      <c r="J834" s="221"/>
      <c r="K834" s="221"/>
      <c r="L834" s="221"/>
      <c r="M834" s="220"/>
      <c r="N834" s="220"/>
      <c r="O834" s="220"/>
      <c r="P834" s="220"/>
      <c r="Q834" s="222"/>
      <c r="R834" s="222"/>
      <c r="S834" s="222"/>
      <c r="T834" s="221"/>
      <c r="U834" s="221"/>
      <c r="V834" s="221"/>
      <c r="W834" s="221"/>
      <c r="X834" s="220"/>
      <c r="Y834" s="72"/>
      <c r="Z834" s="72"/>
      <c r="AA834" s="72"/>
      <c r="AB834" s="72"/>
      <c r="AC834" s="72"/>
      <c r="AD834" s="72"/>
      <c r="AE834" s="72"/>
      <c r="AF834" s="72"/>
      <c r="AG834" s="72"/>
      <c r="AH834" s="72"/>
      <c r="AI834" s="72"/>
      <c r="AJ834" s="72"/>
      <c r="AK834" s="72"/>
      <c r="AL834" s="72"/>
      <c r="AM834" s="72"/>
      <c r="AN834" s="72"/>
      <c r="AO834" s="72"/>
      <c r="AP834" s="72"/>
      <c r="AQ834" s="72"/>
      <c r="AR834" s="72"/>
      <c r="AS834" s="72"/>
      <c r="AT834" s="72"/>
    </row>
    <row r="835" spans="1:46" ht="30" customHeight="1" x14ac:dyDescent="0.2">
      <c r="A835" s="72"/>
      <c r="B835" s="72"/>
      <c r="C835" s="72"/>
      <c r="D835" s="220"/>
      <c r="E835" s="220"/>
      <c r="F835" s="221"/>
      <c r="G835" s="221"/>
      <c r="H835" s="220"/>
      <c r="I835" s="220"/>
      <c r="J835" s="221"/>
      <c r="K835" s="221"/>
      <c r="L835" s="221"/>
      <c r="M835" s="220"/>
      <c r="N835" s="220"/>
      <c r="O835" s="220"/>
      <c r="P835" s="220"/>
      <c r="Q835" s="222"/>
      <c r="R835" s="222"/>
      <c r="S835" s="222"/>
      <c r="T835" s="221"/>
      <c r="U835" s="221"/>
      <c r="V835" s="221"/>
      <c r="W835" s="221"/>
      <c r="X835" s="220"/>
      <c r="Y835" s="72"/>
      <c r="Z835" s="72"/>
      <c r="AA835" s="72"/>
      <c r="AB835" s="72"/>
      <c r="AC835" s="72"/>
      <c r="AD835" s="72"/>
      <c r="AE835" s="72"/>
      <c r="AF835" s="72"/>
      <c r="AG835" s="72"/>
      <c r="AH835" s="72"/>
      <c r="AI835" s="72"/>
      <c r="AJ835" s="72"/>
      <c r="AK835" s="72"/>
      <c r="AL835" s="72"/>
      <c r="AM835" s="72"/>
      <c r="AN835" s="72"/>
      <c r="AO835" s="72"/>
      <c r="AP835" s="72"/>
      <c r="AQ835" s="72"/>
      <c r="AR835" s="72"/>
      <c r="AS835" s="72"/>
      <c r="AT835" s="72"/>
    </row>
    <row r="836" spans="1:46" ht="30" customHeight="1" x14ac:dyDescent="0.2">
      <c r="A836" s="72"/>
      <c r="B836" s="72"/>
      <c r="C836" s="72"/>
      <c r="D836" s="220"/>
      <c r="E836" s="220"/>
      <c r="F836" s="221"/>
      <c r="G836" s="221"/>
      <c r="H836" s="220"/>
      <c r="I836" s="220"/>
      <c r="J836" s="221"/>
      <c r="K836" s="221"/>
      <c r="L836" s="221"/>
      <c r="M836" s="220"/>
      <c r="N836" s="220"/>
      <c r="O836" s="220"/>
      <c r="P836" s="220"/>
      <c r="Q836" s="222"/>
      <c r="R836" s="222"/>
      <c r="S836" s="222"/>
      <c r="T836" s="221"/>
      <c r="U836" s="221"/>
      <c r="V836" s="221"/>
      <c r="W836" s="221"/>
      <c r="X836" s="220"/>
      <c r="Y836" s="72"/>
      <c r="Z836" s="72"/>
      <c r="AA836" s="72"/>
      <c r="AB836" s="72"/>
      <c r="AC836" s="72"/>
      <c r="AD836" s="72"/>
      <c r="AE836" s="72"/>
      <c r="AF836" s="72"/>
      <c r="AG836" s="72"/>
      <c r="AH836" s="72"/>
      <c r="AI836" s="72"/>
      <c r="AJ836" s="72"/>
      <c r="AK836" s="72"/>
      <c r="AL836" s="72"/>
      <c r="AM836" s="72"/>
      <c r="AN836" s="72"/>
      <c r="AO836" s="72"/>
      <c r="AP836" s="72"/>
      <c r="AQ836" s="72"/>
      <c r="AR836" s="72"/>
      <c r="AS836" s="72"/>
      <c r="AT836" s="72"/>
    </row>
    <row r="837" spans="1:46" ht="30" customHeight="1" x14ac:dyDescent="0.2">
      <c r="A837" s="72"/>
      <c r="B837" s="72"/>
      <c r="C837" s="72"/>
      <c r="D837" s="220"/>
      <c r="E837" s="220"/>
      <c r="F837" s="221"/>
      <c r="G837" s="221"/>
      <c r="H837" s="220"/>
      <c r="I837" s="220"/>
      <c r="J837" s="221"/>
      <c r="K837" s="221"/>
      <c r="L837" s="221"/>
      <c r="M837" s="220"/>
      <c r="N837" s="220"/>
      <c r="O837" s="220"/>
      <c r="P837" s="220"/>
      <c r="Q837" s="222"/>
      <c r="R837" s="222"/>
      <c r="S837" s="222"/>
      <c r="T837" s="221"/>
      <c r="U837" s="221"/>
      <c r="V837" s="221"/>
      <c r="W837" s="221"/>
      <c r="X837" s="220"/>
      <c r="Y837" s="72"/>
      <c r="Z837" s="72"/>
      <c r="AA837" s="72"/>
      <c r="AB837" s="72"/>
      <c r="AC837" s="72"/>
      <c r="AD837" s="72"/>
      <c r="AE837" s="72"/>
      <c r="AF837" s="72"/>
      <c r="AG837" s="72"/>
      <c r="AH837" s="72"/>
      <c r="AI837" s="72"/>
      <c r="AJ837" s="72"/>
      <c r="AK837" s="72"/>
      <c r="AL837" s="72"/>
      <c r="AM837" s="72"/>
      <c r="AN837" s="72"/>
      <c r="AO837" s="72"/>
      <c r="AP837" s="72"/>
      <c r="AQ837" s="72"/>
      <c r="AR837" s="72"/>
      <c r="AS837" s="72"/>
      <c r="AT837" s="72"/>
    </row>
    <row r="838" spans="1:46" ht="30" customHeight="1" x14ac:dyDescent="0.2">
      <c r="A838" s="72"/>
      <c r="B838" s="72"/>
      <c r="C838" s="72"/>
      <c r="D838" s="220"/>
      <c r="E838" s="220"/>
      <c r="F838" s="221"/>
      <c r="G838" s="221"/>
      <c r="H838" s="220"/>
      <c r="I838" s="220"/>
      <c r="J838" s="221"/>
      <c r="K838" s="221"/>
      <c r="L838" s="221"/>
      <c r="M838" s="220"/>
      <c r="N838" s="220"/>
      <c r="O838" s="220"/>
      <c r="P838" s="220"/>
      <c r="Q838" s="222"/>
      <c r="R838" s="222"/>
      <c r="S838" s="222"/>
      <c r="T838" s="221"/>
      <c r="U838" s="221"/>
      <c r="V838" s="221"/>
      <c r="W838" s="221"/>
      <c r="X838" s="220"/>
      <c r="Y838" s="72"/>
      <c r="Z838" s="72"/>
      <c r="AA838" s="72"/>
      <c r="AB838" s="72"/>
      <c r="AC838" s="72"/>
      <c r="AD838" s="72"/>
      <c r="AE838" s="72"/>
      <c r="AF838" s="72"/>
      <c r="AG838" s="72"/>
      <c r="AH838" s="72"/>
      <c r="AI838" s="72"/>
      <c r="AJ838" s="72"/>
      <c r="AK838" s="72"/>
      <c r="AL838" s="72"/>
      <c r="AM838" s="72"/>
      <c r="AN838" s="72"/>
      <c r="AO838" s="72"/>
      <c r="AP838" s="72"/>
      <c r="AQ838" s="72"/>
      <c r="AR838" s="72"/>
      <c r="AS838" s="72"/>
      <c r="AT838" s="72"/>
    </row>
    <row r="839" spans="1:46" ht="30" customHeight="1" x14ac:dyDescent="0.2">
      <c r="A839" s="72"/>
      <c r="B839" s="72"/>
      <c r="C839" s="72"/>
      <c r="D839" s="220"/>
      <c r="E839" s="220"/>
      <c r="F839" s="221"/>
      <c r="G839" s="221"/>
      <c r="H839" s="220"/>
      <c r="I839" s="220"/>
      <c r="J839" s="221"/>
      <c r="K839" s="221"/>
      <c r="L839" s="221"/>
      <c r="M839" s="220"/>
      <c r="N839" s="220"/>
      <c r="O839" s="220"/>
      <c r="P839" s="220"/>
      <c r="Q839" s="222"/>
      <c r="R839" s="222"/>
      <c r="S839" s="222"/>
      <c r="T839" s="221"/>
      <c r="U839" s="221"/>
      <c r="V839" s="221"/>
      <c r="W839" s="221"/>
      <c r="X839" s="220"/>
      <c r="Y839" s="72"/>
      <c r="Z839" s="72"/>
      <c r="AA839" s="72"/>
      <c r="AB839" s="72"/>
      <c r="AC839" s="72"/>
      <c r="AD839" s="72"/>
      <c r="AE839" s="72"/>
      <c r="AF839" s="72"/>
      <c r="AG839" s="72"/>
      <c r="AH839" s="72"/>
      <c r="AI839" s="72"/>
      <c r="AJ839" s="72"/>
      <c r="AK839" s="72"/>
      <c r="AL839" s="72"/>
      <c r="AM839" s="72"/>
      <c r="AN839" s="72"/>
      <c r="AO839" s="72"/>
      <c r="AP839" s="72"/>
      <c r="AQ839" s="72"/>
      <c r="AR839" s="72"/>
      <c r="AS839" s="72"/>
      <c r="AT839" s="72"/>
    </row>
    <row r="840" spans="1:46" ht="30" customHeight="1" x14ac:dyDescent="0.2">
      <c r="A840" s="72"/>
      <c r="B840" s="72"/>
      <c r="C840" s="72"/>
      <c r="D840" s="220"/>
      <c r="E840" s="220"/>
      <c r="F840" s="221"/>
      <c r="G840" s="221"/>
      <c r="H840" s="220"/>
      <c r="I840" s="220"/>
      <c r="J840" s="221"/>
      <c r="K840" s="221"/>
      <c r="L840" s="221"/>
      <c r="M840" s="220"/>
      <c r="N840" s="220"/>
      <c r="O840" s="220"/>
      <c r="P840" s="220"/>
      <c r="Q840" s="222"/>
      <c r="R840" s="222"/>
      <c r="S840" s="222"/>
      <c r="T840" s="221"/>
      <c r="U840" s="221"/>
      <c r="V840" s="221"/>
      <c r="W840" s="221"/>
      <c r="X840" s="220"/>
      <c r="Y840" s="72"/>
      <c r="Z840" s="72"/>
      <c r="AA840" s="72"/>
      <c r="AB840" s="72"/>
      <c r="AC840" s="72"/>
      <c r="AD840" s="72"/>
      <c r="AE840" s="72"/>
      <c r="AF840" s="72"/>
      <c r="AG840" s="72"/>
      <c r="AH840" s="72"/>
      <c r="AI840" s="72"/>
      <c r="AJ840" s="72"/>
      <c r="AK840" s="72"/>
      <c r="AL840" s="72"/>
      <c r="AM840" s="72"/>
      <c r="AN840" s="72"/>
      <c r="AO840" s="72"/>
      <c r="AP840" s="72"/>
      <c r="AQ840" s="72"/>
      <c r="AR840" s="72"/>
      <c r="AS840" s="72"/>
      <c r="AT840" s="72"/>
    </row>
    <row r="841" spans="1:46" ht="30" customHeight="1" x14ac:dyDescent="0.2">
      <c r="A841" s="72"/>
      <c r="B841" s="72"/>
      <c r="C841" s="72"/>
      <c r="D841" s="220"/>
      <c r="E841" s="220"/>
      <c r="F841" s="221"/>
      <c r="G841" s="221"/>
      <c r="H841" s="220"/>
      <c r="I841" s="220"/>
      <c r="J841" s="221"/>
      <c r="K841" s="221"/>
      <c r="L841" s="221"/>
      <c r="M841" s="220"/>
      <c r="N841" s="220"/>
      <c r="O841" s="220"/>
      <c r="P841" s="220"/>
      <c r="Q841" s="222"/>
      <c r="R841" s="222"/>
      <c r="S841" s="222"/>
      <c r="T841" s="221"/>
      <c r="U841" s="221"/>
      <c r="V841" s="221"/>
      <c r="W841" s="221"/>
      <c r="X841" s="220"/>
      <c r="Y841" s="72"/>
      <c r="Z841" s="72"/>
      <c r="AA841" s="72"/>
      <c r="AB841" s="72"/>
      <c r="AC841" s="72"/>
      <c r="AD841" s="72"/>
      <c r="AE841" s="72"/>
      <c r="AF841" s="72"/>
      <c r="AG841" s="72"/>
      <c r="AH841" s="72"/>
      <c r="AI841" s="72"/>
      <c r="AJ841" s="72"/>
      <c r="AK841" s="72"/>
      <c r="AL841" s="72"/>
      <c r="AM841" s="72"/>
      <c r="AN841" s="72"/>
      <c r="AO841" s="72"/>
      <c r="AP841" s="72"/>
      <c r="AQ841" s="72"/>
      <c r="AR841" s="72"/>
      <c r="AS841" s="72"/>
      <c r="AT841" s="72"/>
    </row>
    <row r="842" spans="1:46" ht="30" customHeight="1" x14ac:dyDescent="0.2">
      <c r="A842" s="72"/>
      <c r="B842" s="72"/>
      <c r="C842" s="72"/>
      <c r="D842" s="220"/>
      <c r="E842" s="220"/>
      <c r="F842" s="221"/>
      <c r="G842" s="221"/>
      <c r="H842" s="220"/>
      <c r="I842" s="220"/>
      <c r="J842" s="221"/>
      <c r="K842" s="221"/>
      <c r="L842" s="221"/>
      <c r="M842" s="220"/>
      <c r="N842" s="220"/>
      <c r="O842" s="220"/>
      <c r="P842" s="220"/>
      <c r="Q842" s="222"/>
      <c r="R842" s="222"/>
      <c r="S842" s="222"/>
      <c r="T842" s="221"/>
      <c r="U842" s="221"/>
      <c r="V842" s="221"/>
      <c r="W842" s="221"/>
      <c r="X842" s="220"/>
      <c r="Y842" s="72"/>
      <c r="Z842" s="72"/>
      <c r="AA842" s="72"/>
      <c r="AB842" s="72"/>
      <c r="AC842" s="72"/>
      <c r="AD842" s="72"/>
      <c r="AE842" s="72"/>
      <c r="AF842" s="72"/>
      <c r="AG842" s="72"/>
      <c r="AH842" s="72"/>
      <c r="AI842" s="72"/>
      <c r="AJ842" s="72"/>
      <c r="AK842" s="72"/>
      <c r="AL842" s="72"/>
      <c r="AM842" s="72"/>
      <c r="AN842" s="72"/>
      <c r="AO842" s="72"/>
      <c r="AP842" s="72"/>
      <c r="AQ842" s="72"/>
      <c r="AR842" s="72"/>
      <c r="AS842" s="72"/>
      <c r="AT842" s="72"/>
    </row>
    <row r="843" spans="1:46" ht="30" customHeight="1" x14ac:dyDescent="0.2">
      <c r="A843" s="72"/>
      <c r="B843" s="72"/>
      <c r="C843" s="72"/>
      <c r="D843" s="220"/>
      <c r="E843" s="220"/>
      <c r="F843" s="221"/>
      <c r="G843" s="221"/>
      <c r="H843" s="220"/>
      <c r="I843" s="220"/>
      <c r="J843" s="221"/>
      <c r="K843" s="221"/>
      <c r="L843" s="221"/>
      <c r="M843" s="220"/>
      <c r="N843" s="220"/>
      <c r="O843" s="220"/>
      <c r="P843" s="220"/>
      <c r="Q843" s="222"/>
      <c r="R843" s="222"/>
      <c r="S843" s="222"/>
      <c r="T843" s="221"/>
      <c r="U843" s="221"/>
      <c r="V843" s="221"/>
      <c r="W843" s="221"/>
      <c r="X843" s="220"/>
      <c r="Y843" s="72"/>
      <c r="Z843" s="72"/>
      <c r="AA843" s="72"/>
      <c r="AB843" s="72"/>
      <c r="AC843" s="72"/>
      <c r="AD843" s="72"/>
      <c r="AE843" s="72"/>
      <c r="AF843" s="72"/>
      <c r="AG843" s="72"/>
      <c r="AH843" s="72"/>
      <c r="AI843" s="72"/>
      <c r="AJ843" s="72"/>
      <c r="AK843" s="72"/>
      <c r="AL843" s="72"/>
      <c r="AM843" s="72"/>
      <c r="AN843" s="72"/>
      <c r="AO843" s="72"/>
      <c r="AP843" s="72"/>
      <c r="AQ843" s="72"/>
      <c r="AR843" s="72"/>
      <c r="AS843" s="72"/>
      <c r="AT843" s="72"/>
    </row>
    <row r="844" spans="1:46" ht="30" customHeight="1" x14ac:dyDescent="0.2">
      <c r="A844" s="72"/>
      <c r="B844" s="72"/>
      <c r="C844" s="72"/>
      <c r="D844" s="220"/>
      <c r="E844" s="220"/>
      <c r="F844" s="221"/>
      <c r="G844" s="221"/>
      <c r="H844" s="220"/>
      <c r="I844" s="220"/>
      <c r="J844" s="221"/>
      <c r="K844" s="221"/>
      <c r="L844" s="221"/>
      <c r="M844" s="220"/>
      <c r="N844" s="220"/>
      <c r="O844" s="220"/>
      <c r="P844" s="220"/>
      <c r="Q844" s="222"/>
      <c r="R844" s="222"/>
      <c r="S844" s="222"/>
      <c r="T844" s="221"/>
      <c r="U844" s="221"/>
      <c r="V844" s="221"/>
      <c r="W844" s="221"/>
      <c r="X844" s="220"/>
      <c r="Y844" s="72"/>
      <c r="Z844" s="72"/>
      <c r="AA844" s="72"/>
      <c r="AB844" s="72"/>
      <c r="AC844" s="72"/>
      <c r="AD844" s="72"/>
      <c r="AE844" s="72"/>
      <c r="AF844" s="72"/>
      <c r="AG844" s="72"/>
      <c r="AH844" s="72"/>
      <c r="AI844" s="72"/>
      <c r="AJ844" s="72"/>
      <c r="AK844" s="72"/>
      <c r="AL844" s="72"/>
      <c r="AM844" s="72"/>
      <c r="AN844" s="72"/>
      <c r="AO844" s="72"/>
      <c r="AP844" s="72"/>
      <c r="AQ844" s="72"/>
      <c r="AR844" s="72"/>
      <c r="AS844" s="72"/>
      <c r="AT844" s="72"/>
    </row>
    <row r="845" spans="1:46" ht="30" customHeight="1" x14ac:dyDescent="0.2">
      <c r="A845" s="72"/>
      <c r="B845" s="72"/>
      <c r="C845" s="72"/>
      <c r="D845" s="220"/>
      <c r="E845" s="220"/>
      <c r="F845" s="221"/>
      <c r="G845" s="221"/>
      <c r="H845" s="220"/>
      <c r="I845" s="220"/>
      <c r="J845" s="221"/>
      <c r="K845" s="221"/>
      <c r="L845" s="221"/>
      <c r="M845" s="220"/>
      <c r="N845" s="220"/>
      <c r="O845" s="220"/>
      <c r="P845" s="220"/>
      <c r="Q845" s="222"/>
      <c r="R845" s="222"/>
      <c r="S845" s="222"/>
      <c r="T845" s="221"/>
      <c r="U845" s="221"/>
      <c r="V845" s="221"/>
      <c r="W845" s="221"/>
      <c r="X845" s="220"/>
      <c r="Y845" s="72"/>
      <c r="Z845" s="72"/>
      <c r="AA845" s="72"/>
      <c r="AB845" s="72"/>
      <c r="AC845" s="72"/>
      <c r="AD845" s="72"/>
      <c r="AE845" s="72"/>
      <c r="AF845" s="72"/>
      <c r="AG845" s="72"/>
      <c r="AH845" s="72"/>
      <c r="AI845" s="72"/>
      <c r="AJ845" s="72"/>
      <c r="AK845" s="72"/>
      <c r="AL845" s="72"/>
      <c r="AM845" s="72"/>
      <c r="AN845" s="72"/>
      <c r="AO845" s="72"/>
      <c r="AP845" s="72"/>
      <c r="AQ845" s="72"/>
      <c r="AR845" s="72"/>
      <c r="AS845" s="72"/>
      <c r="AT845" s="72"/>
    </row>
    <row r="846" spans="1:46" ht="30" customHeight="1" x14ac:dyDescent="0.2">
      <c r="A846" s="72"/>
      <c r="B846" s="72"/>
      <c r="C846" s="72"/>
      <c r="D846" s="220"/>
      <c r="E846" s="220"/>
      <c r="F846" s="221"/>
      <c r="G846" s="221"/>
      <c r="H846" s="220"/>
      <c r="I846" s="220"/>
      <c r="J846" s="221"/>
      <c r="K846" s="221"/>
      <c r="L846" s="221"/>
      <c r="M846" s="220"/>
      <c r="N846" s="220"/>
      <c r="O846" s="220"/>
      <c r="P846" s="220"/>
      <c r="Q846" s="222"/>
      <c r="R846" s="222"/>
      <c r="S846" s="222"/>
      <c r="T846" s="221"/>
      <c r="U846" s="221"/>
      <c r="V846" s="221"/>
      <c r="W846" s="221"/>
      <c r="X846" s="220"/>
      <c r="Y846" s="72"/>
      <c r="Z846" s="72"/>
      <c r="AA846" s="72"/>
      <c r="AB846" s="72"/>
      <c r="AC846" s="72"/>
      <c r="AD846" s="72"/>
      <c r="AE846" s="72"/>
      <c r="AF846" s="72"/>
      <c r="AG846" s="72"/>
      <c r="AH846" s="72"/>
      <c r="AI846" s="72"/>
      <c r="AJ846" s="72"/>
      <c r="AK846" s="72"/>
      <c r="AL846" s="72"/>
      <c r="AM846" s="72"/>
      <c r="AN846" s="72"/>
      <c r="AO846" s="72"/>
      <c r="AP846" s="72"/>
      <c r="AQ846" s="72"/>
      <c r="AR846" s="72"/>
      <c r="AS846" s="72"/>
      <c r="AT846" s="72"/>
    </row>
    <row r="847" spans="1:46" ht="30" customHeight="1" x14ac:dyDescent="0.2">
      <c r="A847" s="72"/>
      <c r="B847" s="72"/>
      <c r="C847" s="72"/>
      <c r="D847" s="220"/>
      <c r="E847" s="220"/>
      <c r="F847" s="221"/>
      <c r="G847" s="221"/>
      <c r="H847" s="220"/>
      <c r="I847" s="220"/>
      <c r="J847" s="221"/>
      <c r="K847" s="221"/>
      <c r="L847" s="221"/>
      <c r="M847" s="220"/>
      <c r="N847" s="220"/>
      <c r="O847" s="220"/>
      <c r="P847" s="220"/>
      <c r="Q847" s="222"/>
      <c r="R847" s="222"/>
      <c r="S847" s="222"/>
      <c r="T847" s="221"/>
      <c r="U847" s="221"/>
      <c r="V847" s="221"/>
      <c r="W847" s="221"/>
      <c r="X847" s="220"/>
      <c r="Y847" s="72"/>
      <c r="Z847" s="72"/>
      <c r="AA847" s="72"/>
      <c r="AB847" s="72"/>
      <c r="AC847" s="72"/>
      <c r="AD847" s="72"/>
      <c r="AE847" s="72"/>
      <c r="AF847" s="72"/>
      <c r="AG847" s="72"/>
      <c r="AH847" s="72"/>
      <c r="AI847" s="72"/>
      <c r="AJ847" s="72"/>
      <c r="AK847" s="72"/>
      <c r="AL847" s="72"/>
      <c r="AM847" s="72"/>
      <c r="AN847" s="72"/>
      <c r="AO847" s="72"/>
      <c r="AP847" s="72"/>
      <c r="AQ847" s="72"/>
      <c r="AR847" s="72"/>
      <c r="AS847" s="72"/>
      <c r="AT847" s="72"/>
    </row>
    <row r="848" spans="1:46" ht="30" customHeight="1" x14ac:dyDescent="0.2">
      <c r="A848" s="72"/>
      <c r="B848" s="72"/>
      <c r="C848" s="72"/>
      <c r="D848" s="220"/>
      <c r="E848" s="220"/>
      <c r="F848" s="221"/>
      <c r="G848" s="221"/>
      <c r="H848" s="220"/>
      <c r="I848" s="220"/>
      <c r="J848" s="221"/>
      <c r="K848" s="221"/>
      <c r="L848" s="221"/>
      <c r="M848" s="220"/>
      <c r="N848" s="220"/>
      <c r="O848" s="220"/>
      <c r="P848" s="220"/>
      <c r="Q848" s="222"/>
      <c r="R848" s="222"/>
      <c r="S848" s="222"/>
      <c r="T848" s="221"/>
      <c r="U848" s="221"/>
      <c r="V848" s="221"/>
      <c r="W848" s="221"/>
      <c r="X848" s="220"/>
      <c r="Y848" s="72"/>
      <c r="Z848" s="72"/>
      <c r="AA848" s="72"/>
      <c r="AB848" s="72"/>
      <c r="AC848" s="72"/>
      <c r="AD848" s="72"/>
      <c r="AE848" s="72"/>
      <c r="AF848" s="72"/>
      <c r="AG848" s="72"/>
      <c r="AH848" s="72"/>
      <c r="AI848" s="72"/>
      <c r="AJ848" s="72"/>
      <c r="AK848" s="72"/>
      <c r="AL848" s="72"/>
      <c r="AM848" s="72"/>
      <c r="AN848" s="72"/>
      <c r="AO848" s="72"/>
      <c r="AP848" s="72"/>
      <c r="AQ848" s="72"/>
      <c r="AR848" s="72"/>
      <c r="AS848" s="72"/>
      <c r="AT848" s="72"/>
    </row>
    <row r="849" spans="1:46" ht="30" customHeight="1" x14ac:dyDescent="0.2">
      <c r="A849" s="72"/>
      <c r="B849" s="72"/>
      <c r="C849" s="72"/>
      <c r="D849" s="220"/>
      <c r="E849" s="220"/>
      <c r="F849" s="221"/>
      <c r="G849" s="221"/>
      <c r="H849" s="220"/>
      <c r="I849" s="220"/>
      <c r="J849" s="221"/>
      <c r="K849" s="221"/>
      <c r="L849" s="221"/>
      <c r="M849" s="220"/>
      <c r="N849" s="220"/>
      <c r="O849" s="220"/>
      <c r="P849" s="220"/>
      <c r="Q849" s="222"/>
      <c r="R849" s="222"/>
      <c r="S849" s="222"/>
      <c r="T849" s="221"/>
      <c r="U849" s="221"/>
      <c r="V849" s="221"/>
      <c r="W849" s="221"/>
      <c r="X849" s="220"/>
      <c r="Y849" s="72"/>
      <c r="Z849" s="72"/>
      <c r="AA849" s="72"/>
      <c r="AB849" s="72"/>
      <c r="AC849" s="72"/>
      <c r="AD849" s="72"/>
      <c r="AE849" s="72"/>
      <c r="AF849" s="72"/>
      <c r="AG849" s="72"/>
      <c r="AH849" s="72"/>
      <c r="AI849" s="72"/>
      <c r="AJ849" s="72"/>
      <c r="AK849" s="72"/>
      <c r="AL849" s="72"/>
      <c r="AM849" s="72"/>
      <c r="AN849" s="72"/>
      <c r="AO849" s="72"/>
      <c r="AP849" s="72"/>
      <c r="AQ849" s="72"/>
      <c r="AR849" s="72"/>
      <c r="AS849" s="72"/>
      <c r="AT849" s="72"/>
    </row>
    <row r="850" spans="1:46" ht="30" customHeight="1" x14ac:dyDescent="0.2">
      <c r="A850" s="72"/>
      <c r="B850" s="72"/>
      <c r="C850" s="72"/>
      <c r="D850" s="220"/>
      <c r="E850" s="220"/>
      <c r="F850" s="221"/>
      <c r="G850" s="221"/>
      <c r="H850" s="220"/>
      <c r="I850" s="220"/>
      <c r="J850" s="221"/>
      <c r="K850" s="221"/>
      <c r="L850" s="221"/>
      <c r="M850" s="220"/>
      <c r="N850" s="220"/>
      <c r="O850" s="220"/>
      <c r="P850" s="220"/>
      <c r="Q850" s="222"/>
      <c r="R850" s="222"/>
      <c r="S850" s="222"/>
      <c r="T850" s="221"/>
      <c r="U850" s="221"/>
      <c r="V850" s="221"/>
      <c r="W850" s="221"/>
      <c r="X850" s="220"/>
      <c r="Y850" s="72"/>
      <c r="Z850" s="72"/>
      <c r="AA850" s="72"/>
      <c r="AB850" s="72"/>
      <c r="AC850" s="72"/>
      <c r="AD850" s="72"/>
      <c r="AE850" s="72"/>
      <c r="AF850" s="72"/>
      <c r="AG850" s="72"/>
      <c r="AH850" s="72"/>
      <c r="AI850" s="72"/>
      <c r="AJ850" s="72"/>
      <c r="AK850" s="72"/>
      <c r="AL850" s="72"/>
      <c r="AM850" s="72"/>
      <c r="AN850" s="72"/>
      <c r="AO850" s="72"/>
      <c r="AP850" s="72"/>
      <c r="AQ850" s="72"/>
      <c r="AR850" s="72"/>
      <c r="AS850" s="72"/>
      <c r="AT850" s="72"/>
    </row>
    <row r="851" spans="1:46" ht="30" customHeight="1" x14ac:dyDescent="0.2">
      <c r="A851" s="72"/>
      <c r="B851" s="72"/>
      <c r="C851" s="72"/>
      <c r="D851" s="220"/>
      <c r="E851" s="220"/>
      <c r="F851" s="221"/>
      <c r="G851" s="221"/>
      <c r="H851" s="220"/>
      <c r="I851" s="220"/>
      <c r="J851" s="221"/>
      <c r="K851" s="221"/>
      <c r="L851" s="221"/>
      <c r="M851" s="220"/>
      <c r="N851" s="220"/>
      <c r="O851" s="220"/>
      <c r="P851" s="220"/>
      <c r="Q851" s="222"/>
      <c r="R851" s="222"/>
      <c r="S851" s="222"/>
      <c r="T851" s="221"/>
      <c r="U851" s="221"/>
      <c r="V851" s="221"/>
      <c r="W851" s="221"/>
      <c r="X851" s="220"/>
      <c r="Y851" s="72"/>
      <c r="Z851" s="72"/>
      <c r="AA851" s="72"/>
      <c r="AB851" s="72"/>
      <c r="AC851" s="72"/>
      <c r="AD851" s="72"/>
      <c r="AE851" s="72"/>
      <c r="AF851" s="72"/>
      <c r="AG851" s="72"/>
      <c r="AH851" s="72"/>
      <c r="AI851" s="72"/>
      <c r="AJ851" s="72"/>
      <c r="AK851" s="72"/>
      <c r="AL851" s="72"/>
      <c r="AM851" s="72"/>
      <c r="AN851" s="72"/>
      <c r="AO851" s="72"/>
      <c r="AP851" s="72"/>
      <c r="AQ851" s="72"/>
      <c r="AR851" s="72"/>
      <c r="AS851" s="72"/>
      <c r="AT851" s="72"/>
    </row>
    <row r="852" spans="1:46" ht="30" customHeight="1" x14ac:dyDescent="0.2">
      <c r="A852" s="72"/>
      <c r="B852" s="72"/>
      <c r="C852" s="72"/>
      <c r="D852" s="220"/>
      <c r="E852" s="220"/>
      <c r="F852" s="221"/>
      <c r="G852" s="221"/>
      <c r="H852" s="220"/>
      <c r="I852" s="220"/>
      <c r="J852" s="221"/>
      <c r="K852" s="221"/>
      <c r="L852" s="221"/>
      <c r="M852" s="220"/>
      <c r="N852" s="220"/>
      <c r="O852" s="220"/>
      <c r="P852" s="220"/>
      <c r="Q852" s="222"/>
      <c r="R852" s="222"/>
      <c r="S852" s="222"/>
      <c r="T852" s="221"/>
      <c r="U852" s="221"/>
      <c r="V852" s="221"/>
      <c r="W852" s="221"/>
      <c r="X852" s="220"/>
      <c r="Y852" s="72"/>
      <c r="Z852" s="72"/>
      <c r="AA852" s="72"/>
      <c r="AB852" s="72"/>
      <c r="AC852" s="72"/>
      <c r="AD852" s="72"/>
      <c r="AE852" s="72"/>
      <c r="AF852" s="72"/>
      <c r="AG852" s="72"/>
      <c r="AH852" s="72"/>
      <c r="AI852" s="72"/>
      <c r="AJ852" s="72"/>
      <c r="AK852" s="72"/>
      <c r="AL852" s="72"/>
      <c r="AM852" s="72"/>
      <c r="AN852" s="72"/>
      <c r="AO852" s="72"/>
      <c r="AP852" s="72"/>
      <c r="AQ852" s="72"/>
      <c r="AR852" s="72"/>
      <c r="AS852" s="72"/>
      <c r="AT852" s="72"/>
    </row>
    <row r="853" spans="1:46" ht="30" customHeight="1" x14ac:dyDescent="0.2">
      <c r="A853" s="72"/>
      <c r="B853" s="72"/>
      <c r="C853" s="72"/>
      <c r="D853" s="220"/>
      <c r="E853" s="220"/>
      <c r="F853" s="221"/>
      <c r="G853" s="221"/>
      <c r="H853" s="220"/>
      <c r="I853" s="220"/>
      <c r="J853" s="221"/>
      <c r="K853" s="221"/>
      <c r="L853" s="221"/>
      <c r="M853" s="220"/>
      <c r="N853" s="220"/>
      <c r="O853" s="220"/>
      <c r="P853" s="220"/>
      <c r="Q853" s="222"/>
      <c r="R853" s="222"/>
      <c r="S853" s="222"/>
      <c r="T853" s="221"/>
      <c r="U853" s="221"/>
      <c r="V853" s="221"/>
      <c r="W853" s="221"/>
      <c r="X853" s="220"/>
      <c r="Y853" s="72"/>
      <c r="Z853" s="72"/>
      <c r="AA853" s="72"/>
      <c r="AB853" s="72"/>
      <c r="AC853" s="72"/>
      <c r="AD853" s="72"/>
      <c r="AE853" s="72"/>
      <c r="AF853" s="72"/>
      <c r="AG853" s="72"/>
      <c r="AH853" s="72"/>
      <c r="AI853" s="72"/>
      <c r="AJ853" s="72"/>
      <c r="AK853" s="72"/>
      <c r="AL853" s="72"/>
      <c r="AM853" s="72"/>
      <c r="AN853" s="72"/>
      <c r="AO853" s="72"/>
      <c r="AP853" s="72"/>
      <c r="AQ853" s="72"/>
      <c r="AR853" s="72"/>
      <c r="AS853" s="72"/>
      <c r="AT853" s="72"/>
    </row>
    <row r="854" spans="1:46" ht="30" customHeight="1" x14ac:dyDescent="0.2">
      <c r="A854" s="72"/>
      <c r="B854" s="72"/>
      <c r="C854" s="72"/>
      <c r="D854" s="220"/>
      <c r="E854" s="220"/>
      <c r="F854" s="221"/>
      <c r="G854" s="221"/>
      <c r="H854" s="220"/>
      <c r="I854" s="220"/>
      <c r="J854" s="221"/>
      <c r="K854" s="221"/>
      <c r="L854" s="221"/>
      <c r="M854" s="220"/>
      <c r="N854" s="220"/>
      <c r="O854" s="220"/>
      <c r="P854" s="220"/>
      <c r="Q854" s="222"/>
      <c r="R854" s="222"/>
      <c r="S854" s="222"/>
      <c r="T854" s="221"/>
      <c r="U854" s="221"/>
      <c r="V854" s="221"/>
      <c r="W854" s="221"/>
      <c r="X854" s="220"/>
      <c r="Y854" s="72"/>
      <c r="Z854" s="72"/>
      <c r="AA854" s="72"/>
      <c r="AB854" s="72"/>
      <c r="AC854" s="72"/>
      <c r="AD854" s="72"/>
      <c r="AE854" s="72"/>
      <c r="AF854" s="72"/>
      <c r="AG854" s="72"/>
      <c r="AH854" s="72"/>
      <c r="AI854" s="72"/>
      <c r="AJ854" s="72"/>
      <c r="AK854" s="72"/>
      <c r="AL854" s="72"/>
      <c r="AM854" s="72"/>
      <c r="AN854" s="72"/>
      <c r="AO854" s="72"/>
      <c r="AP854" s="72"/>
      <c r="AQ854" s="72"/>
      <c r="AR854" s="72"/>
      <c r="AS854" s="72"/>
      <c r="AT854" s="72"/>
    </row>
    <row r="855" spans="1:46" ht="30" customHeight="1" x14ac:dyDescent="0.2">
      <c r="A855" s="72"/>
      <c r="B855" s="72"/>
      <c r="C855" s="72"/>
      <c r="D855" s="220"/>
      <c r="E855" s="220"/>
      <c r="F855" s="221"/>
      <c r="G855" s="221"/>
      <c r="H855" s="220"/>
      <c r="I855" s="220"/>
      <c r="J855" s="221"/>
      <c r="K855" s="221"/>
      <c r="L855" s="221"/>
      <c r="M855" s="220"/>
      <c r="N855" s="220"/>
      <c r="O855" s="220"/>
      <c r="P855" s="220"/>
      <c r="Q855" s="222"/>
      <c r="R855" s="222"/>
      <c r="S855" s="222"/>
      <c r="T855" s="221"/>
      <c r="U855" s="221"/>
      <c r="V855" s="221"/>
      <c r="W855" s="221"/>
      <c r="X855" s="220"/>
      <c r="Y855" s="72"/>
      <c r="Z855" s="72"/>
      <c r="AA855" s="72"/>
      <c r="AB855" s="72"/>
      <c r="AC855" s="72"/>
      <c r="AD855" s="72"/>
      <c r="AE855" s="72"/>
      <c r="AF855" s="72"/>
      <c r="AG855" s="72"/>
      <c r="AH855" s="72"/>
      <c r="AI855" s="72"/>
      <c r="AJ855" s="72"/>
      <c r="AK855" s="72"/>
      <c r="AL855" s="72"/>
      <c r="AM855" s="72"/>
      <c r="AN855" s="72"/>
      <c r="AO855" s="72"/>
      <c r="AP855" s="72"/>
      <c r="AQ855" s="72"/>
      <c r="AR855" s="72"/>
      <c r="AS855" s="72"/>
      <c r="AT855" s="72"/>
    </row>
    <row r="856" spans="1:46" ht="30" customHeight="1" x14ac:dyDescent="0.2">
      <c r="A856" s="72"/>
      <c r="B856" s="72"/>
      <c r="C856" s="72"/>
      <c r="D856" s="220"/>
      <c r="E856" s="220"/>
      <c r="F856" s="221"/>
      <c r="G856" s="221"/>
      <c r="H856" s="220"/>
      <c r="I856" s="220"/>
      <c r="J856" s="221"/>
      <c r="K856" s="221"/>
      <c r="L856" s="221"/>
      <c r="M856" s="220"/>
      <c r="N856" s="220"/>
      <c r="O856" s="220"/>
      <c r="P856" s="220"/>
      <c r="Q856" s="222"/>
      <c r="R856" s="222"/>
      <c r="S856" s="222"/>
      <c r="T856" s="221"/>
      <c r="U856" s="221"/>
      <c r="V856" s="221"/>
      <c r="W856" s="221"/>
      <c r="X856" s="220"/>
      <c r="Y856" s="72"/>
      <c r="Z856" s="72"/>
      <c r="AA856" s="72"/>
      <c r="AB856" s="72"/>
      <c r="AC856" s="72"/>
      <c r="AD856" s="72"/>
      <c r="AE856" s="72"/>
      <c r="AF856" s="72"/>
      <c r="AG856" s="72"/>
      <c r="AH856" s="72"/>
      <c r="AI856" s="72"/>
      <c r="AJ856" s="72"/>
      <c r="AK856" s="72"/>
      <c r="AL856" s="72"/>
      <c r="AM856" s="72"/>
      <c r="AN856" s="72"/>
      <c r="AO856" s="72"/>
      <c r="AP856" s="72"/>
      <c r="AQ856" s="72"/>
      <c r="AR856" s="72"/>
      <c r="AS856" s="72"/>
      <c r="AT856" s="72"/>
    </row>
    <row r="857" spans="1:46" ht="30" customHeight="1" x14ac:dyDescent="0.2">
      <c r="A857" s="72"/>
      <c r="B857" s="72"/>
      <c r="C857" s="72"/>
      <c r="D857" s="220"/>
      <c r="E857" s="220"/>
      <c r="F857" s="221"/>
      <c r="G857" s="221"/>
      <c r="H857" s="220"/>
      <c r="I857" s="220"/>
      <c r="J857" s="221"/>
      <c r="K857" s="221"/>
      <c r="L857" s="221"/>
      <c r="M857" s="220"/>
      <c r="N857" s="220"/>
      <c r="O857" s="220"/>
      <c r="P857" s="220"/>
      <c r="Q857" s="222"/>
      <c r="R857" s="222"/>
      <c r="S857" s="222"/>
      <c r="T857" s="221"/>
      <c r="U857" s="221"/>
      <c r="V857" s="221"/>
      <c r="W857" s="221"/>
      <c r="X857" s="220"/>
      <c r="Y857" s="72"/>
      <c r="Z857" s="72"/>
      <c r="AA857" s="72"/>
      <c r="AB857" s="72"/>
      <c r="AC857" s="72"/>
      <c r="AD857" s="72"/>
      <c r="AE857" s="72"/>
      <c r="AF857" s="72"/>
      <c r="AG857" s="72"/>
      <c r="AH857" s="72"/>
      <c r="AI857" s="72"/>
      <c r="AJ857" s="72"/>
      <c r="AK857" s="72"/>
      <c r="AL857" s="72"/>
      <c r="AM857" s="72"/>
      <c r="AN857" s="72"/>
      <c r="AO857" s="72"/>
      <c r="AP857" s="72"/>
      <c r="AQ857" s="72"/>
      <c r="AR857" s="72"/>
      <c r="AS857" s="72"/>
      <c r="AT857" s="72"/>
    </row>
    <row r="858" spans="1:46" ht="30" customHeight="1" x14ac:dyDescent="0.2">
      <c r="A858" s="72"/>
      <c r="B858" s="72"/>
      <c r="C858" s="72"/>
      <c r="D858" s="220"/>
      <c r="E858" s="220"/>
      <c r="F858" s="221"/>
      <c r="G858" s="221"/>
      <c r="H858" s="220"/>
      <c r="I858" s="220"/>
      <c r="J858" s="221"/>
      <c r="K858" s="221"/>
      <c r="L858" s="221"/>
      <c r="M858" s="220"/>
      <c r="N858" s="220"/>
      <c r="O858" s="220"/>
      <c r="P858" s="220"/>
      <c r="Q858" s="222"/>
      <c r="R858" s="222"/>
      <c r="S858" s="222"/>
      <c r="T858" s="221"/>
      <c r="U858" s="221"/>
      <c r="V858" s="221"/>
      <c r="W858" s="221"/>
      <c r="X858" s="220"/>
      <c r="Y858" s="72"/>
      <c r="Z858" s="72"/>
      <c r="AA858" s="72"/>
      <c r="AB858" s="72"/>
      <c r="AC858" s="72"/>
      <c r="AD858" s="72"/>
      <c r="AE858" s="72"/>
      <c r="AF858" s="72"/>
      <c r="AG858" s="72"/>
      <c r="AH858" s="72"/>
      <c r="AI858" s="72"/>
      <c r="AJ858" s="72"/>
      <c r="AK858" s="72"/>
      <c r="AL858" s="72"/>
      <c r="AM858" s="72"/>
      <c r="AN858" s="72"/>
      <c r="AO858" s="72"/>
      <c r="AP858" s="72"/>
      <c r="AQ858" s="72"/>
      <c r="AR858" s="72"/>
      <c r="AS858" s="72"/>
      <c r="AT858" s="72"/>
    </row>
    <row r="859" spans="1:46" ht="30" customHeight="1" x14ac:dyDescent="0.2">
      <c r="A859" s="72"/>
      <c r="B859" s="72"/>
      <c r="C859" s="72"/>
      <c r="D859" s="220"/>
      <c r="E859" s="220"/>
      <c r="F859" s="221"/>
      <c r="G859" s="221"/>
      <c r="H859" s="220"/>
      <c r="I859" s="220"/>
      <c r="J859" s="221"/>
      <c r="K859" s="221"/>
      <c r="L859" s="221"/>
      <c r="M859" s="220"/>
      <c r="N859" s="220"/>
      <c r="O859" s="220"/>
      <c r="P859" s="220"/>
      <c r="Q859" s="222"/>
      <c r="R859" s="222"/>
      <c r="S859" s="222"/>
      <c r="T859" s="221"/>
      <c r="U859" s="221"/>
      <c r="V859" s="221"/>
      <c r="W859" s="221"/>
      <c r="X859" s="220"/>
      <c r="Y859" s="72"/>
      <c r="Z859" s="72"/>
      <c r="AA859" s="72"/>
      <c r="AB859" s="72"/>
      <c r="AC859" s="72"/>
      <c r="AD859" s="72"/>
      <c r="AE859" s="72"/>
      <c r="AF859" s="72"/>
      <c r="AG859" s="72"/>
      <c r="AH859" s="72"/>
      <c r="AI859" s="72"/>
      <c r="AJ859" s="72"/>
      <c r="AK859" s="72"/>
      <c r="AL859" s="72"/>
      <c r="AM859" s="72"/>
      <c r="AN859" s="72"/>
      <c r="AO859" s="72"/>
      <c r="AP859" s="72"/>
      <c r="AQ859" s="72"/>
      <c r="AR859" s="72"/>
      <c r="AS859" s="72"/>
      <c r="AT859" s="72"/>
    </row>
    <row r="860" spans="1:46" ht="30" customHeight="1" x14ac:dyDescent="0.2">
      <c r="A860" s="72"/>
      <c r="B860" s="72"/>
      <c r="C860" s="72"/>
      <c r="D860" s="220"/>
      <c r="E860" s="220"/>
      <c r="F860" s="221"/>
      <c r="G860" s="221"/>
      <c r="H860" s="220"/>
      <c r="I860" s="220"/>
      <c r="J860" s="221"/>
      <c r="K860" s="221"/>
      <c r="L860" s="221"/>
      <c r="M860" s="220"/>
      <c r="N860" s="220"/>
      <c r="O860" s="220"/>
      <c r="P860" s="220"/>
      <c r="Q860" s="222"/>
      <c r="R860" s="222"/>
      <c r="S860" s="222"/>
      <c r="T860" s="221"/>
      <c r="U860" s="221"/>
      <c r="V860" s="221"/>
      <c r="W860" s="221"/>
      <c r="X860" s="220"/>
      <c r="Y860" s="72"/>
      <c r="Z860" s="72"/>
      <c r="AA860" s="72"/>
      <c r="AB860" s="72"/>
      <c r="AC860" s="72"/>
      <c r="AD860" s="72"/>
      <c r="AE860" s="72"/>
      <c r="AF860" s="72"/>
      <c r="AG860" s="72"/>
      <c r="AH860" s="72"/>
      <c r="AI860" s="72"/>
      <c r="AJ860" s="72"/>
      <c r="AK860" s="72"/>
      <c r="AL860" s="72"/>
      <c r="AM860" s="72"/>
      <c r="AN860" s="72"/>
      <c r="AO860" s="72"/>
      <c r="AP860" s="72"/>
      <c r="AQ860" s="72"/>
      <c r="AR860" s="72"/>
      <c r="AS860" s="72"/>
      <c r="AT860" s="72"/>
    </row>
    <row r="861" spans="1:46" ht="30" customHeight="1" x14ac:dyDescent="0.2">
      <c r="A861" s="72"/>
      <c r="B861" s="72"/>
      <c r="C861" s="72"/>
      <c r="D861" s="220"/>
      <c r="E861" s="220"/>
      <c r="F861" s="221"/>
      <c r="G861" s="221"/>
      <c r="H861" s="220"/>
      <c r="I861" s="220"/>
      <c r="J861" s="221"/>
      <c r="K861" s="221"/>
      <c r="L861" s="221"/>
      <c r="M861" s="220"/>
      <c r="N861" s="220"/>
      <c r="O861" s="220"/>
      <c r="P861" s="220"/>
      <c r="Q861" s="222"/>
      <c r="R861" s="222"/>
      <c r="S861" s="222"/>
      <c r="T861" s="221"/>
      <c r="U861" s="221"/>
      <c r="V861" s="221"/>
      <c r="W861" s="221"/>
      <c r="X861" s="220"/>
      <c r="Y861" s="72"/>
      <c r="Z861" s="72"/>
      <c r="AA861" s="72"/>
      <c r="AB861" s="72"/>
      <c r="AC861" s="72"/>
      <c r="AD861" s="72"/>
      <c r="AE861" s="72"/>
      <c r="AF861" s="72"/>
      <c r="AG861" s="72"/>
      <c r="AH861" s="72"/>
      <c r="AI861" s="72"/>
      <c r="AJ861" s="72"/>
      <c r="AK861" s="72"/>
      <c r="AL861" s="72"/>
      <c r="AM861" s="72"/>
      <c r="AN861" s="72"/>
      <c r="AO861" s="72"/>
      <c r="AP861" s="72"/>
      <c r="AQ861" s="72"/>
      <c r="AR861" s="72"/>
      <c r="AS861" s="72"/>
      <c r="AT861" s="72"/>
    </row>
    <row r="862" spans="1:46" ht="30" customHeight="1" x14ac:dyDescent="0.2">
      <c r="A862" s="72"/>
      <c r="B862" s="72"/>
      <c r="C862" s="72"/>
      <c r="D862" s="220"/>
      <c r="E862" s="220"/>
      <c r="F862" s="221"/>
      <c r="G862" s="221"/>
      <c r="H862" s="220"/>
      <c r="I862" s="220"/>
      <c r="J862" s="221"/>
      <c r="K862" s="221"/>
      <c r="L862" s="221"/>
      <c r="M862" s="220"/>
      <c r="N862" s="220"/>
      <c r="O862" s="220"/>
      <c r="P862" s="220"/>
      <c r="Q862" s="222"/>
      <c r="R862" s="222"/>
      <c r="S862" s="222"/>
      <c r="T862" s="221"/>
      <c r="U862" s="221"/>
      <c r="V862" s="221"/>
      <c r="W862" s="221"/>
      <c r="X862" s="220"/>
      <c r="Y862" s="72"/>
      <c r="Z862" s="72"/>
      <c r="AA862" s="72"/>
      <c r="AB862" s="72"/>
      <c r="AC862" s="72"/>
      <c r="AD862" s="72"/>
      <c r="AE862" s="72"/>
      <c r="AF862" s="72"/>
      <c r="AG862" s="72"/>
      <c r="AH862" s="72"/>
      <c r="AI862" s="72"/>
      <c r="AJ862" s="72"/>
      <c r="AK862" s="72"/>
      <c r="AL862" s="72"/>
      <c r="AM862" s="72"/>
      <c r="AN862" s="72"/>
      <c r="AO862" s="72"/>
      <c r="AP862" s="72"/>
      <c r="AQ862" s="72"/>
      <c r="AR862" s="72"/>
      <c r="AS862" s="72"/>
      <c r="AT862" s="72"/>
    </row>
    <row r="863" spans="1:46" ht="30" customHeight="1" x14ac:dyDescent="0.2">
      <c r="A863" s="72"/>
      <c r="B863" s="72"/>
      <c r="C863" s="72"/>
      <c r="D863" s="220"/>
      <c r="E863" s="220"/>
      <c r="F863" s="221"/>
      <c r="G863" s="221"/>
      <c r="H863" s="220"/>
      <c r="I863" s="220"/>
      <c r="J863" s="221"/>
      <c r="K863" s="221"/>
      <c r="L863" s="221"/>
      <c r="M863" s="220"/>
      <c r="N863" s="220"/>
      <c r="O863" s="220"/>
      <c r="P863" s="220"/>
      <c r="Q863" s="222"/>
      <c r="R863" s="222"/>
      <c r="S863" s="222"/>
      <c r="T863" s="221"/>
      <c r="U863" s="221"/>
      <c r="V863" s="221"/>
      <c r="W863" s="221"/>
      <c r="X863" s="220"/>
      <c r="Y863" s="72"/>
      <c r="Z863" s="72"/>
      <c r="AA863" s="72"/>
      <c r="AB863" s="72"/>
      <c r="AC863" s="72"/>
      <c r="AD863" s="72"/>
      <c r="AE863" s="72"/>
      <c r="AF863" s="72"/>
      <c r="AG863" s="72"/>
      <c r="AH863" s="72"/>
      <c r="AI863" s="72"/>
      <c r="AJ863" s="72"/>
      <c r="AK863" s="72"/>
      <c r="AL863" s="72"/>
      <c r="AM863" s="72"/>
      <c r="AN863" s="72"/>
      <c r="AO863" s="72"/>
      <c r="AP863" s="72"/>
      <c r="AQ863" s="72"/>
      <c r="AR863" s="72"/>
      <c r="AS863" s="72"/>
      <c r="AT863" s="72"/>
    </row>
    <row r="864" spans="1:46" ht="30" customHeight="1" x14ac:dyDescent="0.2">
      <c r="A864" s="72"/>
      <c r="B864" s="72"/>
      <c r="C864" s="72"/>
      <c r="D864" s="220"/>
      <c r="E864" s="220"/>
      <c r="F864" s="221"/>
      <c r="G864" s="221"/>
      <c r="H864" s="220"/>
      <c r="I864" s="220"/>
      <c r="J864" s="221"/>
      <c r="K864" s="221"/>
      <c r="L864" s="221"/>
      <c r="M864" s="220"/>
      <c r="N864" s="220"/>
      <c r="O864" s="220"/>
      <c r="P864" s="220"/>
      <c r="Q864" s="222"/>
      <c r="R864" s="222"/>
      <c r="S864" s="222"/>
      <c r="T864" s="221"/>
      <c r="U864" s="221"/>
      <c r="V864" s="221"/>
      <c r="W864" s="221"/>
      <c r="X864" s="220"/>
      <c r="Y864" s="72"/>
      <c r="Z864" s="72"/>
      <c r="AA864" s="72"/>
      <c r="AB864" s="72"/>
      <c r="AC864" s="72"/>
      <c r="AD864" s="72"/>
      <c r="AE864" s="72"/>
      <c r="AF864" s="72"/>
      <c r="AG864" s="72"/>
      <c r="AH864" s="72"/>
      <c r="AI864" s="72"/>
      <c r="AJ864" s="72"/>
      <c r="AK864" s="72"/>
      <c r="AL864" s="72"/>
      <c r="AM864" s="72"/>
      <c r="AN864" s="72"/>
      <c r="AO864" s="72"/>
      <c r="AP864" s="72"/>
      <c r="AQ864" s="72"/>
      <c r="AR864" s="72"/>
      <c r="AS864" s="72"/>
      <c r="AT864" s="72"/>
    </row>
    <row r="865" spans="1:46" ht="30" customHeight="1" x14ac:dyDescent="0.2">
      <c r="A865" s="72"/>
      <c r="B865" s="72"/>
      <c r="C865" s="72"/>
      <c r="D865" s="220"/>
      <c r="E865" s="220"/>
      <c r="F865" s="221"/>
      <c r="G865" s="221"/>
      <c r="H865" s="220"/>
      <c r="I865" s="220"/>
      <c r="J865" s="221"/>
      <c r="K865" s="221"/>
      <c r="L865" s="221"/>
      <c r="M865" s="220"/>
      <c r="N865" s="220"/>
      <c r="O865" s="220"/>
      <c r="P865" s="220"/>
      <c r="Q865" s="222"/>
      <c r="R865" s="222"/>
      <c r="S865" s="222"/>
      <c r="T865" s="221"/>
      <c r="U865" s="221"/>
      <c r="V865" s="221"/>
      <c r="W865" s="221"/>
      <c r="X865" s="220"/>
      <c r="Y865" s="72"/>
      <c r="Z865" s="72"/>
      <c r="AA865" s="72"/>
      <c r="AB865" s="72"/>
      <c r="AC865" s="72"/>
      <c r="AD865" s="72"/>
      <c r="AE865" s="72"/>
      <c r="AF865" s="72"/>
      <c r="AG865" s="72"/>
      <c r="AH865" s="72"/>
      <c r="AI865" s="72"/>
      <c r="AJ865" s="72"/>
      <c r="AK865" s="72"/>
      <c r="AL865" s="72"/>
      <c r="AM865" s="72"/>
      <c r="AN865" s="72"/>
      <c r="AO865" s="72"/>
      <c r="AP865" s="72"/>
      <c r="AQ865" s="72"/>
      <c r="AR865" s="72"/>
      <c r="AS865" s="72"/>
      <c r="AT865" s="72"/>
    </row>
    <row r="866" spans="1:46" ht="30" customHeight="1" x14ac:dyDescent="0.2">
      <c r="A866" s="72"/>
      <c r="B866" s="72"/>
      <c r="C866" s="72"/>
      <c r="D866" s="220"/>
      <c r="E866" s="220"/>
      <c r="F866" s="221"/>
      <c r="G866" s="221"/>
      <c r="H866" s="220"/>
      <c r="I866" s="220"/>
      <c r="J866" s="221"/>
      <c r="K866" s="221"/>
      <c r="L866" s="221"/>
      <c r="M866" s="220"/>
      <c r="N866" s="220"/>
      <c r="O866" s="220"/>
      <c r="P866" s="220"/>
      <c r="Q866" s="222"/>
      <c r="R866" s="222"/>
      <c r="S866" s="222"/>
      <c r="T866" s="221"/>
      <c r="U866" s="221"/>
      <c r="V866" s="221"/>
      <c r="W866" s="221"/>
      <c r="X866" s="220"/>
      <c r="Y866" s="72"/>
      <c r="Z866" s="72"/>
      <c r="AA866" s="72"/>
      <c r="AB866" s="72"/>
      <c r="AC866" s="72"/>
      <c r="AD866" s="72"/>
      <c r="AE866" s="72"/>
      <c r="AF866" s="72"/>
      <c r="AG866" s="72"/>
      <c r="AH866" s="72"/>
      <c r="AI866" s="72"/>
      <c r="AJ866" s="72"/>
      <c r="AK866" s="72"/>
      <c r="AL866" s="72"/>
      <c r="AM866" s="72"/>
      <c r="AN866" s="72"/>
      <c r="AO866" s="72"/>
      <c r="AP866" s="72"/>
      <c r="AQ866" s="72"/>
      <c r="AR866" s="72"/>
      <c r="AS866" s="72"/>
      <c r="AT866" s="72"/>
    </row>
    <row r="867" spans="1:46" ht="30" customHeight="1" x14ac:dyDescent="0.2">
      <c r="A867" s="72"/>
      <c r="B867" s="72"/>
      <c r="C867" s="72"/>
      <c r="D867" s="220"/>
      <c r="E867" s="220"/>
      <c r="F867" s="221"/>
      <c r="G867" s="221"/>
      <c r="H867" s="220"/>
      <c r="I867" s="220"/>
      <c r="J867" s="221"/>
      <c r="K867" s="221"/>
      <c r="L867" s="221"/>
      <c r="M867" s="220"/>
      <c r="N867" s="220"/>
      <c r="O867" s="220"/>
      <c r="P867" s="220"/>
      <c r="Q867" s="222"/>
      <c r="R867" s="222"/>
      <c r="S867" s="222"/>
      <c r="T867" s="221"/>
      <c r="U867" s="221"/>
      <c r="V867" s="221"/>
      <c r="W867" s="221"/>
      <c r="X867" s="220"/>
      <c r="Y867" s="72"/>
      <c r="Z867" s="72"/>
      <c r="AA867" s="72"/>
      <c r="AB867" s="72"/>
      <c r="AC867" s="72"/>
      <c r="AD867" s="72"/>
      <c r="AE867" s="72"/>
      <c r="AF867" s="72"/>
      <c r="AG867" s="72"/>
      <c r="AH867" s="72"/>
      <c r="AI867" s="72"/>
      <c r="AJ867" s="72"/>
      <c r="AK867" s="72"/>
      <c r="AL867" s="72"/>
      <c r="AM867" s="72"/>
      <c r="AN867" s="72"/>
      <c r="AO867" s="72"/>
      <c r="AP867" s="72"/>
      <c r="AQ867" s="72"/>
      <c r="AR867" s="72"/>
      <c r="AS867" s="72"/>
      <c r="AT867" s="72"/>
    </row>
    <row r="868" spans="1:46" ht="30" customHeight="1" x14ac:dyDescent="0.2">
      <c r="A868" s="72"/>
      <c r="B868" s="72"/>
      <c r="C868" s="72"/>
      <c r="D868" s="220"/>
      <c r="E868" s="220"/>
      <c r="F868" s="221"/>
      <c r="G868" s="221"/>
      <c r="H868" s="220"/>
      <c r="I868" s="220"/>
      <c r="J868" s="221"/>
      <c r="K868" s="221"/>
      <c r="L868" s="221"/>
      <c r="M868" s="220"/>
      <c r="N868" s="220"/>
      <c r="O868" s="220"/>
      <c r="P868" s="220"/>
      <c r="Q868" s="222"/>
      <c r="R868" s="222"/>
      <c r="S868" s="222"/>
      <c r="T868" s="221"/>
      <c r="U868" s="221"/>
      <c r="V868" s="221"/>
      <c r="W868" s="221"/>
      <c r="X868" s="220"/>
      <c r="Y868" s="72"/>
      <c r="Z868" s="72"/>
      <c r="AA868" s="72"/>
      <c r="AB868" s="72"/>
      <c r="AC868" s="72"/>
      <c r="AD868" s="72"/>
      <c r="AE868" s="72"/>
      <c r="AF868" s="72"/>
      <c r="AG868" s="72"/>
      <c r="AH868" s="72"/>
      <c r="AI868" s="72"/>
      <c r="AJ868" s="72"/>
      <c r="AK868" s="72"/>
      <c r="AL868" s="72"/>
      <c r="AM868" s="72"/>
      <c r="AN868" s="72"/>
      <c r="AO868" s="72"/>
      <c r="AP868" s="72"/>
      <c r="AQ868" s="72"/>
      <c r="AR868" s="72"/>
      <c r="AS868" s="72"/>
      <c r="AT868" s="72"/>
    </row>
    <row r="869" spans="1:46" ht="30" customHeight="1" x14ac:dyDescent="0.2">
      <c r="A869" s="72"/>
      <c r="B869" s="72"/>
      <c r="C869" s="72"/>
      <c r="D869" s="220"/>
      <c r="E869" s="220"/>
      <c r="F869" s="221"/>
      <c r="G869" s="221"/>
      <c r="H869" s="220"/>
      <c r="I869" s="220"/>
      <c r="J869" s="221"/>
      <c r="K869" s="221"/>
      <c r="L869" s="221"/>
      <c r="M869" s="220"/>
      <c r="N869" s="220"/>
      <c r="O869" s="220"/>
      <c r="P869" s="220"/>
      <c r="Q869" s="222"/>
      <c r="R869" s="222"/>
      <c r="S869" s="222"/>
      <c r="T869" s="221"/>
      <c r="U869" s="221"/>
      <c r="V869" s="221"/>
      <c r="W869" s="221"/>
      <c r="X869" s="220"/>
      <c r="Y869" s="72"/>
      <c r="Z869" s="72"/>
      <c r="AA869" s="72"/>
      <c r="AB869" s="72"/>
      <c r="AC869" s="72"/>
      <c r="AD869" s="72"/>
      <c r="AE869" s="72"/>
      <c r="AF869" s="72"/>
      <c r="AG869" s="72"/>
      <c r="AH869" s="72"/>
      <c r="AI869" s="72"/>
      <c r="AJ869" s="72"/>
      <c r="AK869" s="72"/>
      <c r="AL869" s="72"/>
      <c r="AM869" s="72"/>
      <c r="AN869" s="72"/>
      <c r="AO869" s="72"/>
      <c r="AP869" s="72"/>
      <c r="AQ869" s="72"/>
      <c r="AR869" s="72"/>
      <c r="AS869" s="72"/>
      <c r="AT869" s="72"/>
    </row>
    <row r="870" spans="1:46" ht="30" customHeight="1" x14ac:dyDescent="0.2">
      <c r="A870" s="72"/>
      <c r="B870" s="72"/>
      <c r="C870" s="72"/>
      <c r="D870" s="220"/>
      <c r="E870" s="220"/>
      <c r="F870" s="221"/>
      <c r="G870" s="221"/>
      <c r="H870" s="220"/>
      <c r="I870" s="220"/>
      <c r="J870" s="221"/>
      <c r="K870" s="221"/>
      <c r="L870" s="221"/>
      <c r="M870" s="220"/>
      <c r="N870" s="220"/>
      <c r="O870" s="220"/>
      <c r="P870" s="220"/>
      <c r="Q870" s="222"/>
      <c r="R870" s="222"/>
      <c r="S870" s="222"/>
      <c r="T870" s="221"/>
      <c r="U870" s="221"/>
      <c r="V870" s="221"/>
      <c r="W870" s="221"/>
      <c r="X870" s="220"/>
      <c r="Y870" s="72"/>
      <c r="Z870" s="72"/>
      <c r="AA870" s="72"/>
      <c r="AB870" s="72"/>
      <c r="AC870" s="72"/>
      <c r="AD870" s="72"/>
      <c r="AE870" s="72"/>
      <c r="AF870" s="72"/>
      <c r="AG870" s="72"/>
      <c r="AH870" s="72"/>
      <c r="AI870" s="72"/>
      <c r="AJ870" s="72"/>
      <c r="AK870" s="72"/>
      <c r="AL870" s="72"/>
      <c r="AM870" s="72"/>
      <c r="AN870" s="72"/>
      <c r="AO870" s="72"/>
      <c r="AP870" s="72"/>
      <c r="AQ870" s="72"/>
      <c r="AR870" s="72"/>
      <c r="AS870" s="72"/>
      <c r="AT870" s="72"/>
    </row>
    <row r="871" spans="1:46" ht="30" customHeight="1" x14ac:dyDescent="0.2">
      <c r="A871" s="72"/>
      <c r="B871" s="72"/>
      <c r="C871" s="72"/>
      <c r="D871" s="220"/>
      <c r="E871" s="220"/>
      <c r="F871" s="221"/>
      <c r="G871" s="221"/>
      <c r="H871" s="220"/>
      <c r="I871" s="220"/>
      <c r="J871" s="221"/>
      <c r="K871" s="221"/>
      <c r="L871" s="221"/>
      <c r="M871" s="220"/>
      <c r="N871" s="220"/>
      <c r="O871" s="220"/>
      <c r="P871" s="220"/>
      <c r="Q871" s="222"/>
      <c r="R871" s="222"/>
      <c r="S871" s="222"/>
      <c r="T871" s="221"/>
      <c r="U871" s="221"/>
      <c r="V871" s="221"/>
      <c r="W871" s="221"/>
      <c r="X871" s="220"/>
      <c r="Y871" s="72"/>
      <c r="Z871" s="72"/>
      <c r="AA871" s="72"/>
      <c r="AB871" s="72"/>
      <c r="AC871" s="72"/>
      <c r="AD871" s="72"/>
      <c r="AE871" s="72"/>
      <c r="AF871" s="72"/>
      <c r="AG871" s="72"/>
      <c r="AH871" s="72"/>
      <c r="AI871" s="72"/>
      <c r="AJ871" s="72"/>
      <c r="AK871" s="72"/>
      <c r="AL871" s="72"/>
      <c r="AM871" s="72"/>
      <c r="AN871" s="72"/>
      <c r="AO871" s="72"/>
      <c r="AP871" s="72"/>
      <c r="AQ871" s="72"/>
      <c r="AR871" s="72"/>
      <c r="AS871" s="72"/>
      <c r="AT871" s="72"/>
    </row>
    <row r="872" spans="1:46" ht="30" customHeight="1" x14ac:dyDescent="0.2">
      <c r="A872" s="72"/>
      <c r="B872" s="72"/>
      <c r="C872" s="72"/>
      <c r="D872" s="220"/>
      <c r="E872" s="220"/>
      <c r="F872" s="221"/>
      <c r="G872" s="221"/>
      <c r="H872" s="220"/>
      <c r="I872" s="220"/>
      <c r="J872" s="221"/>
      <c r="K872" s="221"/>
      <c r="L872" s="221"/>
      <c r="M872" s="220"/>
      <c r="N872" s="220"/>
      <c r="O872" s="220"/>
      <c r="P872" s="220"/>
      <c r="Q872" s="222"/>
      <c r="R872" s="222"/>
      <c r="S872" s="222"/>
      <c r="T872" s="221"/>
      <c r="U872" s="221"/>
      <c r="V872" s="221"/>
      <c r="W872" s="221"/>
      <c r="X872" s="220"/>
      <c r="Y872" s="72"/>
      <c r="Z872" s="72"/>
      <c r="AA872" s="72"/>
      <c r="AB872" s="72"/>
      <c r="AC872" s="72"/>
      <c r="AD872" s="72"/>
      <c r="AE872" s="72"/>
      <c r="AF872" s="72"/>
      <c r="AG872" s="72"/>
      <c r="AH872" s="72"/>
      <c r="AI872" s="72"/>
      <c r="AJ872" s="72"/>
      <c r="AK872" s="72"/>
      <c r="AL872" s="72"/>
      <c r="AM872" s="72"/>
      <c r="AN872" s="72"/>
      <c r="AO872" s="72"/>
      <c r="AP872" s="72"/>
      <c r="AQ872" s="72"/>
      <c r="AR872" s="72"/>
      <c r="AS872" s="72"/>
      <c r="AT872" s="72"/>
    </row>
    <row r="873" spans="1:46" ht="30" customHeight="1" x14ac:dyDescent="0.2">
      <c r="A873" s="72"/>
      <c r="B873" s="72"/>
      <c r="C873" s="72"/>
      <c r="D873" s="220"/>
      <c r="E873" s="220"/>
      <c r="F873" s="221"/>
      <c r="G873" s="221"/>
      <c r="H873" s="220"/>
      <c r="I873" s="220"/>
      <c r="J873" s="221"/>
      <c r="K873" s="221"/>
      <c r="L873" s="221"/>
      <c r="M873" s="220"/>
      <c r="N873" s="220"/>
      <c r="O873" s="220"/>
      <c r="P873" s="220"/>
      <c r="Q873" s="222"/>
      <c r="R873" s="222"/>
      <c r="S873" s="222"/>
      <c r="T873" s="221"/>
      <c r="U873" s="221"/>
      <c r="V873" s="221"/>
      <c r="W873" s="221"/>
      <c r="X873" s="220"/>
      <c r="Y873" s="72"/>
      <c r="Z873" s="72"/>
      <c r="AA873" s="72"/>
      <c r="AB873" s="72"/>
      <c r="AC873" s="72"/>
      <c r="AD873" s="72"/>
      <c r="AE873" s="72"/>
      <c r="AF873" s="72"/>
      <c r="AG873" s="72"/>
      <c r="AH873" s="72"/>
      <c r="AI873" s="72"/>
      <c r="AJ873" s="72"/>
      <c r="AK873" s="72"/>
      <c r="AL873" s="72"/>
      <c r="AM873" s="72"/>
      <c r="AN873" s="72"/>
      <c r="AO873" s="72"/>
      <c r="AP873" s="72"/>
      <c r="AQ873" s="72"/>
      <c r="AR873" s="72"/>
      <c r="AS873" s="72"/>
      <c r="AT873" s="72"/>
    </row>
    <row r="874" spans="1:46" ht="30" customHeight="1" x14ac:dyDescent="0.2">
      <c r="A874" s="72"/>
      <c r="B874" s="72"/>
      <c r="C874" s="72"/>
      <c r="D874" s="220"/>
      <c r="E874" s="220"/>
      <c r="F874" s="221"/>
      <c r="G874" s="221"/>
      <c r="H874" s="220"/>
      <c r="I874" s="220"/>
      <c r="J874" s="221"/>
      <c r="K874" s="221"/>
      <c r="L874" s="221"/>
      <c r="M874" s="220"/>
      <c r="N874" s="220"/>
      <c r="O874" s="220"/>
      <c r="P874" s="220"/>
      <c r="Q874" s="222"/>
      <c r="R874" s="222"/>
      <c r="S874" s="222"/>
      <c r="T874" s="221"/>
      <c r="U874" s="221"/>
      <c r="V874" s="221"/>
      <c r="W874" s="221"/>
      <c r="X874" s="220"/>
      <c r="Y874" s="72"/>
      <c r="Z874" s="72"/>
      <c r="AA874" s="72"/>
      <c r="AB874" s="72"/>
      <c r="AC874" s="72"/>
      <c r="AD874" s="72"/>
      <c r="AE874" s="72"/>
      <c r="AF874" s="72"/>
      <c r="AG874" s="72"/>
      <c r="AH874" s="72"/>
      <c r="AI874" s="72"/>
      <c r="AJ874" s="72"/>
      <c r="AK874" s="72"/>
      <c r="AL874" s="72"/>
      <c r="AM874" s="72"/>
      <c r="AN874" s="72"/>
      <c r="AO874" s="72"/>
      <c r="AP874" s="72"/>
      <c r="AQ874" s="72"/>
      <c r="AR874" s="72"/>
      <c r="AS874" s="72"/>
      <c r="AT874" s="72"/>
    </row>
    <row r="875" spans="1:46" ht="30" customHeight="1" x14ac:dyDescent="0.2">
      <c r="A875" s="72"/>
      <c r="B875" s="72"/>
      <c r="C875" s="72"/>
      <c r="D875" s="220"/>
      <c r="E875" s="220"/>
      <c r="F875" s="221"/>
      <c r="G875" s="221"/>
      <c r="H875" s="220"/>
      <c r="I875" s="220"/>
      <c r="J875" s="221"/>
      <c r="K875" s="221"/>
      <c r="L875" s="221"/>
      <c r="M875" s="220"/>
      <c r="N875" s="220"/>
      <c r="O875" s="220"/>
      <c r="P875" s="220"/>
      <c r="Q875" s="222"/>
      <c r="R875" s="222"/>
      <c r="S875" s="222"/>
      <c r="T875" s="221"/>
      <c r="U875" s="221"/>
      <c r="V875" s="221"/>
      <c r="W875" s="221"/>
      <c r="X875" s="220"/>
      <c r="Y875" s="72"/>
      <c r="Z875" s="72"/>
      <c r="AA875" s="72"/>
      <c r="AB875" s="72"/>
      <c r="AC875" s="72"/>
      <c r="AD875" s="72"/>
      <c r="AE875" s="72"/>
      <c r="AF875" s="72"/>
      <c r="AG875" s="72"/>
      <c r="AH875" s="72"/>
      <c r="AI875" s="72"/>
      <c r="AJ875" s="72"/>
      <c r="AK875" s="72"/>
      <c r="AL875" s="72"/>
      <c r="AM875" s="72"/>
      <c r="AN875" s="72"/>
      <c r="AO875" s="72"/>
      <c r="AP875" s="72"/>
      <c r="AQ875" s="72"/>
      <c r="AR875" s="72"/>
      <c r="AS875" s="72"/>
      <c r="AT875" s="72"/>
    </row>
    <row r="876" spans="1:46" ht="30" customHeight="1" x14ac:dyDescent="0.2">
      <c r="A876" s="72"/>
      <c r="B876" s="72"/>
      <c r="C876" s="72"/>
      <c r="D876" s="220"/>
      <c r="E876" s="220"/>
      <c r="F876" s="221"/>
      <c r="G876" s="221"/>
      <c r="H876" s="220"/>
      <c r="I876" s="220"/>
      <c r="J876" s="221"/>
      <c r="K876" s="221"/>
      <c r="L876" s="221"/>
      <c r="M876" s="220"/>
      <c r="N876" s="220"/>
      <c r="O876" s="220"/>
      <c r="P876" s="220"/>
      <c r="Q876" s="222"/>
      <c r="R876" s="222"/>
      <c r="S876" s="222"/>
      <c r="T876" s="221"/>
      <c r="U876" s="221"/>
      <c r="V876" s="221"/>
      <c r="W876" s="221"/>
      <c r="X876" s="220"/>
      <c r="Y876" s="72"/>
      <c r="Z876" s="72"/>
      <c r="AA876" s="72"/>
      <c r="AB876" s="72"/>
      <c r="AC876" s="72"/>
      <c r="AD876" s="72"/>
      <c r="AE876" s="72"/>
      <c r="AF876" s="72"/>
      <c r="AG876" s="72"/>
      <c r="AH876" s="72"/>
      <c r="AI876" s="72"/>
      <c r="AJ876" s="72"/>
      <c r="AK876" s="72"/>
      <c r="AL876" s="72"/>
      <c r="AM876" s="72"/>
      <c r="AN876" s="72"/>
      <c r="AO876" s="72"/>
      <c r="AP876" s="72"/>
      <c r="AQ876" s="72"/>
      <c r="AR876" s="72"/>
      <c r="AS876" s="72"/>
      <c r="AT876" s="72"/>
    </row>
    <row r="877" spans="1:46" ht="30" customHeight="1" x14ac:dyDescent="0.2">
      <c r="A877" s="72"/>
      <c r="B877" s="72"/>
      <c r="C877" s="72"/>
      <c r="D877" s="220"/>
      <c r="E877" s="220"/>
      <c r="F877" s="221"/>
      <c r="G877" s="221"/>
      <c r="H877" s="220"/>
      <c r="I877" s="220"/>
      <c r="J877" s="221"/>
      <c r="K877" s="221"/>
      <c r="L877" s="221"/>
      <c r="M877" s="220"/>
      <c r="N877" s="220"/>
      <c r="O877" s="220"/>
      <c r="P877" s="220"/>
      <c r="Q877" s="222"/>
      <c r="R877" s="222"/>
      <c r="S877" s="222"/>
      <c r="T877" s="221"/>
      <c r="U877" s="221"/>
      <c r="V877" s="221"/>
      <c r="W877" s="221"/>
      <c r="X877" s="220"/>
      <c r="Y877" s="72"/>
      <c r="Z877" s="72"/>
      <c r="AA877" s="72"/>
      <c r="AB877" s="72"/>
      <c r="AC877" s="72"/>
      <c r="AD877" s="72"/>
      <c r="AE877" s="72"/>
      <c r="AF877" s="72"/>
      <c r="AG877" s="72"/>
      <c r="AH877" s="72"/>
      <c r="AI877" s="72"/>
      <c r="AJ877" s="72"/>
      <c r="AK877" s="72"/>
      <c r="AL877" s="72"/>
      <c r="AM877" s="72"/>
      <c r="AN877" s="72"/>
      <c r="AO877" s="72"/>
      <c r="AP877" s="72"/>
      <c r="AQ877" s="72"/>
      <c r="AR877" s="72"/>
      <c r="AS877" s="72"/>
      <c r="AT877" s="72"/>
    </row>
    <row r="878" spans="1:46" ht="30" customHeight="1" x14ac:dyDescent="0.2">
      <c r="A878" s="72"/>
      <c r="B878" s="72"/>
      <c r="C878" s="72"/>
      <c r="D878" s="220"/>
      <c r="E878" s="220"/>
      <c r="F878" s="221"/>
      <c r="G878" s="221"/>
      <c r="H878" s="220"/>
      <c r="I878" s="220"/>
      <c r="J878" s="221"/>
      <c r="K878" s="221"/>
      <c r="L878" s="221"/>
      <c r="M878" s="220"/>
      <c r="N878" s="220"/>
      <c r="O878" s="220"/>
      <c r="P878" s="220"/>
      <c r="Q878" s="222"/>
      <c r="R878" s="222"/>
      <c r="S878" s="222"/>
      <c r="T878" s="221"/>
      <c r="U878" s="221"/>
      <c r="V878" s="221"/>
      <c r="W878" s="221"/>
      <c r="X878" s="220"/>
      <c r="Y878" s="72"/>
      <c r="Z878" s="72"/>
      <c r="AA878" s="72"/>
      <c r="AB878" s="72"/>
      <c r="AC878" s="72"/>
      <c r="AD878" s="72"/>
      <c r="AE878" s="72"/>
      <c r="AF878" s="72"/>
      <c r="AG878" s="72"/>
      <c r="AH878" s="72"/>
      <c r="AI878" s="72"/>
      <c r="AJ878" s="72"/>
      <c r="AK878" s="72"/>
      <c r="AL878" s="72"/>
      <c r="AM878" s="72"/>
      <c r="AN878" s="72"/>
      <c r="AO878" s="72"/>
      <c r="AP878" s="72"/>
      <c r="AQ878" s="72"/>
      <c r="AR878" s="72"/>
      <c r="AS878" s="72"/>
      <c r="AT878" s="72"/>
    </row>
    <row r="879" spans="1:46" ht="30" customHeight="1" x14ac:dyDescent="0.2">
      <c r="A879" s="72"/>
      <c r="B879" s="72"/>
      <c r="C879" s="72"/>
      <c r="D879" s="220"/>
      <c r="E879" s="220"/>
      <c r="F879" s="221"/>
      <c r="G879" s="221"/>
      <c r="H879" s="220"/>
      <c r="I879" s="220"/>
      <c r="J879" s="221"/>
      <c r="K879" s="221"/>
      <c r="L879" s="221"/>
      <c r="M879" s="220"/>
      <c r="N879" s="220"/>
      <c r="O879" s="220"/>
      <c r="P879" s="220"/>
      <c r="Q879" s="222"/>
      <c r="R879" s="222"/>
      <c r="S879" s="222"/>
      <c r="T879" s="221"/>
      <c r="U879" s="221"/>
      <c r="V879" s="221"/>
      <c r="W879" s="221"/>
      <c r="X879" s="220"/>
      <c r="Y879" s="72"/>
      <c r="Z879" s="72"/>
      <c r="AA879" s="72"/>
      <c r="AB879" s="72"/>
      <c r="AC879" s="72"/>
      <c r="AD879" s="72"/>
      <c r="AE879" s="72"/>
      <c r="AF879" s="72"/>
      <c r="AG879" s="72"/>
      <c r="AH879" s="72"/>
      <c r="AI879" s="72"/>
      <c r="AJ879" s="72"/>
      <c r="AK879" s="72"/>
      <c r="AL879" s="72"/>
      <c r="AM879" s="72"/>
      <c r="AN879" s="72"/>
      <c r="AO879" s="72"/>
      <c r="AP879" s="72"/>
      <c r="AQ879" s="72"/>
      <c r="AR879" s="72"/>
      <c r="AS879" s="72"/>
      <c r="AT879" s="72"/>
    </row>
    <row r="880" spans="1:46" ht="30" customHeight="1" x14ac:dyDescent="0.2">
      <c r="A880" s="72"/>
      <c r="B880" s="72"/>
      <c r="C880" s="72"/>
      <c r="D880" s="220"/>
      <c r="E880" s="220"/>
      <c r="F880" s="221"/>
      <c r="G880" s="221"/>
      <c r="H880" s="220"/>
      <c r="I880" s="220"/>
      <c r="J880" s="221"/>
      <c r="K880" s="221"/>
      <c r="L880" s="221"/>
      <c r="M880" s="220"/>
      <c r="N880" s="220"/>
      <c r="O880" s="220"/>
      <c r="P880" s="220"/>
      <c r="Q880" s="222"/>
      <c r="R880" s="222"/>
      <c r="S880" s="222"/>
      <c r="T880" s="221"/>
      <c r="U880" s="221"/>
      <c r="V880" s="221"/>
      <c r="W880" s="221"/>
      <c r="X880" s="220"/>
      <c r="Y880" s="72"/>
      <c r="Z880" s="72"/>
      <c r="AA880" s="72"/>
      <c r="AB880" s="72"/>
      <c r="AC880" s="72"/>
      <c r="AD880" s="72"/>
      <c r="AE880" s="72"/>
      <c r="AF880" s="72"/>
      <c r="AG880" s="72"/>
      <c r="AH880" s="72"/>
      <c r="AI880" s="72"/>
      <c r="AJ880" s="72"/>
      <c r="AK880" s="72"/>
      <c r="AL880" s="72"/>
      <c r="AM880" s="72"/>
      <c r="AN880" s="72"/>
      <c r="AO880" s="72"/>
      <c r="AP880" s="72"/>
      <c r="AQ880" s="72"/>
      <c r="AR880" s="72"/>
      <c r="AS880" s="72"/>
      <c r="AT880" s="72"/>
    </row>
    <row r="881" spans="1:46" ht="30" customHeight="1" x14ac:dyDescent="0.2">
      <c r="A881" s="72"/>
      <c r="B881" s="72"/>
      <c r="C881" s="72"/>
      <c r="D881" s="220"/>
      <c r="E881" s="220"/>
      <c r="F881" s="221"/>
      <c r="G881" s="221"/>
      <c r="H881" s="220"/>
      <c r="I881" s="220"/>
      <c r="J881" s="221"/>
      <c r="K881" s="221"/>
      <c r="L881" s="221"/>
      <c r="M881" s="220"/>
      <c r="N881" s="220"/>
      <c r="O881" s="220"/>
      <c r="P881" s="220"/>
      <c r="Q881" s="222"/>
      <c r="R881" s="222"/>
      <c r="S881" s="222"/>
      <c r="T881" s="221"/>
      <c r="U881" s="221"/>
      <c r="V881" s="221"/>
      <c r="W881" s="221"/>
      <c r="X881" s="220"/>
      <c r="Y881" s="72"/>
      <c r="Z881" s="72"/>
      <c r="AA881" s="72"/>
      <c r="AB881" s="72"/>
      <c r="AC881" s="72"/>
      <c r="AD881" s="72"/>
      <c r="AE881" s="72"/>
      <c r="AF881" s="72"/>
      <c r="AG881" s="72"/>
      <c r="AH881" s="72"/>
      <c r="AI881" s="72"/>
      <c r="AJ881" s="72"/>
      <c r="AK881" s="72"/>
      <c r="AL881" s="72"/>
      <c r="AM881" s="72"/>
      <c r="AN881" s="72"/>
      <c r="AO881" s="72"/>
      <c r="AP881" s="72"/>
      <c r="AQ881" s="72"/>
      <c r="AR881" s="72"/>
      <c r="AS881" s="72"/>
      <c r="AT881" s="72"/>
    </row>
    <row r="882" spans="1:46" ht="30" customHeight="1" x14ac:dyDescent="0.2">
      <c r="A882" s="72"/>
      <c r="B882" s="72"/>
      <c r="C882" s="72"/>
      <c r="D882" s="220"/>
      <c r="E882" s="220"/>
      <c r="F882" s="221"/>
      <c r="G882" s="221"/>
      <c r="H882" s="220"/>
      <c r="I882" s="220"/>
      <c r="J882" s="221"/>
      <c r="K882" s="221"/>
      <c r="L882" s="221"/>
      <c r="M882" s="220"/>
      <c r="N882" s="220"/>
      <c r="O882" s="220"/>
      <c r="P882" s="220"/>
      <c r="Q882" s="222"/>
      <c r="R882" s="222"/>
      <c r="S882" s="222"/>
      <c r="T882" s="221"/>
      <c r="U882" s="221"/>
      <c r="V882" s="221"/>
      <c r="W882" s="221"/>
      <c r="X882" s="220"/>
      <c r="Y882" s="72"/>
      <c r="Z882" s="72"/>
      <c r="AA882" s="72"/>
      <c r="AB882" s="72"/>
      <c r="AC882" s="72"/>
      <c r="AD882" s="72"/>
      <c r="AE882" s="72"/>
      <c r="AF882" s="72"/>
      <c r="AG882" s="72"/>
      <c r="AH882" s="72"/>
      <c r="AI882" s="72"/>
      <c r="AJ882" s="72"/>
      <c r="AK882" s="72"/>
      <c r="AL882" s="72"/>
      <c r="AM882" s="72"/>
      <c r="AN882" s="72"/>
      <c r="AO882" s="72"/>
      <c r="AP882" s="72"/>
      <c r="AQ882" s="72"/>
      <c r="AR882" s="72"/>
      <c r="AS882" s="72"/>
      <c r="AT882" s="72"/>
    </row>
    <row r="883" spans="1:46" ht="30" customHeight="1" x14ac:dyDescent="0.2">
      <c r="A883" s="72"/>
      <c r="B883" s="72"/>
      <c r="C883" s="72"/>
      <c r="D883" s="220"/>
      <c r="E883" s="220"/>
      <c r="F883" s="221"/>
      <c r="G883" s="221"/>
      <c r="H883" s="220"/>
      <c r="I883" s="220"/>
      <c r="J883" s="221"/>
      <c r="K883" s="221"/>
      <c r="L883" s="221"/>
      <c r="M883" s="220"/>
      <c r="N883" s="220"/>
      <c r="O883" s="220"/>
      <c r="P883" s="220"/>
      <c r="Q883" s="222"/>
      <c r="R883" s="222"/>
      <c r="S883" s="222"/>
      <c r="T883" s="221"/>
      <c r="U883" s="221"/>
      <c r="V883" s="221"/>
      <c r="W883" s="221"/>
      <c r="X883" s="220"/>
      <c r="Y883" s="72"/>
      <c r="Z883" s="72"/>
      <c r="AA883" s="72"/>
      <c r="AB883" s="72"/>
      <c r="AC883" s="72"/>
      <c r="AD883" s="72"/>
      <c r="AE883" s="72"/>
      <c r="AF883" s="72"/>
      <c r="AG883" s="72"/>
      <c r="AH883" s="72"/>
      <c r="AI883" s="72"/>
      <c r="AJ883" s="72"/>
      <c r="AK883" s="72"/>
      <c r="AL883" s="72"/>
      <c r="AM883" s="72"/>
      <c r="AN883" s="72"/>
      <c r="AO883" s="72"/>
      <c r="AP883" s="72"/>
      <c r="AQ883" s="72"/>
      <c r="AR883" s="72"/>
      <c r="AS883" s="72"/>
      <c r="AT883" s="72"/>
    </row>
    <row r="884" spans="1:46" ht="30" customHeight="1" x14ac:dyDescent="0.2">
      <c r="A884" s="72"/>
      <c r="B884" s="72"/>
      <c r="C884" s="72"/>
      <c r="D884" s="220"/>
      <c r="E884" s="220"/>
      <c r="F884" s="221"/>
      <c r="G884" s="221"/>
      <c r="H884" s="220"/>
      <c r="I884" s="220"/>
      <c r="J884" s="221"/>
      <c r="K884" s="221"/>
      <c r="L884" s="221"/>
      <c r="M884" s="220"/>
      <c r="N884" s="220"/>
      <c r="O884" s="220"/>
      <c r="P884" s="220"/>
      <c r="Q884" s="222"/>
      <c r="R884" s="222"/>
      <c r="S884" s="222"/>
      <c r="T884" s="221"/>
      <c r="U884" s="221"/>
      <c r="V884" s="221"/>
      <c r="W884" s="221"/>
      <c r="X884" s="220"/>
      <c r="Y884" s="72"/>
      <c r="Z884" s="72"/>
      <c r="AA884" s="72"/>
      <c r="AB884" s="72"/>
      <c r="AC884" s="72"/>
      <c r="AD884" s="72"/>
      <c r="AE884" s="72"/>
      <c r="AF884" s="72"/>
      <c r="AG884" s="72"/>
      <c r="AH884" s="72"/>
      <c r="AI884" s="72"/>
      <c r="AJ884" s="72"/>
      <c r="AK884" s="72"/>
      <c r="AL884" s="72"/>
      <c r="AM884" s="72"/>
      <c r="AN884" s="72"/>
      <c r="AO884" s="72"/>
      <c r="AP884" s="72"/>
      <c r="AQ884" s="72"/>
      <c r="AR884" s="72"/>
      <c r="AS884" s="72"/>
      <c r="AT884" s="72"/>
    </row>
    <row r="885" spans="1:46" ht="30" customHeight="1" x14ac:dyDescent="0.2">
      <c r="A885" s="72"/>
      <c r="B885" s="72"/>
      <c r="C885" s="72"/>
      <c r="D885" s="220"/>
      <c r="E885" s="220"/>
      <c r="F885" s="221"/>
      <c r="G885" s="221"/>
      <c r="H885" s="220"/>
      <c r="I885" s="220"/>
      <c r="J885" s="221"/>
      <c r="K885" s="221"/>
      <c r="L885" s="221"/>
      <c r="M885" s="220"/>
      <c r="N885" s="220"/>
      <c r="O885" s="220"/>
      <c r="P885" s="220"/>
      <c r="Q885" s="222"/>
      <c r="R885" s="222"/>
      <c r="S885" s="222"/>
      <c r="T885" s="221"/>
      <c r="U885" s="221"/>
      <c r="V885" s="221"/>
      <c r="W885" s="221"/>
      <c r="X885" s="220"/>
      <c r="Y885" s="72"/>
      <c r="Z885" s="72"/>
      <c r="AA885" s="72"/>
      <c r="AB885" s="72"/>
      <c r="AC885" s="72"/>
      <c r="AD885" s="72"/>
      <c r="AE885" s="72"/>
      <c r="AF885" s="72"/>
      <c r="AG885" s="72"/>
      <c r="AH885" s="72"/>
      <c r="AI885" s="72"/>
      <c r="AJ885" s="72"/>
      <c r="AK885" s="72"/>
      <c r="AL885" s="72"/>
      <c r="AM885" s="72"/>
      <c r="AN885" s="72"/>
      <c r="AO885" s="72"/>
      <c r="AP885" s="72"/>
      <c r="AQ885" s="72"/>
      <c r="AR885" s="72"/>
      <c r="AS885" s="72"/>
      <c r="AT885" s="72"/>
    </row>
    <row r="886" spans="1:46" ht="30" customHeight="1" x14ac:dyDescent="0.2">
      <c r="A886" s="72"/>
      <c r="B886" s="72"/>
      <c r="C886" s="72"/>
      <c r="D886" s="220"/>
      <c r="E886" s="220"/>
      <c r="F886" s="221"/>
      <c r="G886" s="221"/>
      <c r="H886" s="220"/>
      <c r="I886" s="220"/>
      <c r="J886" s="221"/>
      <c r="K886" s="221"/>
      <c r="L886" s="221"/>
      <c r="M886" s="220"/>
      <c r="N886" s="220"/>
      <c r="O886" s="220"/>
      <c r="P886" s="220"/>
      <c r="Q886" s="222"/>
      <c r="R886" s="222"/>
      <c r="S886" s="222"/>
      <c r="T886" s="221"/>
      <c r="U886" s="221"/>
      <c r="V886" s="221"/>
      <c r="W886" s="221"/>
      <c r="X886" s="220"/>
      <c r="Y886" s="72"/>
      <c r="Z886" s="72"/>
      <c r="AA886" s="72"/>
      <c r="AB886" s="72"/>
      <c r="AC886" s="72"/>
      <c r="AD886" s="72"/>
      <c r="AE886" s="72"/>
      <c r="AF886" s="72"/>
      <c r="AG886" s="72"/>
      <c r="AH886" s="72"/>
      <c r="AI886" s="72"/>
      <c r="AJ886" s="72"/>
      <c r="AK886" s="72"/>
      <c r="AL886" s="72"/>
      <c r="AM886" s="72"/>
      <c r="AN886" s="72"/>
      <c r="AO886" s="72"/>
      <c r="AP886" s="72"/>
      <c r="AQ886" s="72"/>
      <c r="AR886" s="72"/>
      <c r="AS886" s="72"/>
      <c r="AT886" s="72"/>
    </row>
    <row r="887" spans="1:46" ht="30" customHeight="1" x14ac:dyDescent="0.2">
      <c r="A887" s="72"/>
      <c r="B887" s="72"/>
      <c r="C887" s="72"/>
      <c r="D887" s="220"/>
      <c r="E887" s="220"/>
      <c r="F887" s="221"/>
      <c r="G887" s="221"/>
      <c r="H887" s="220"/>
      <c r="I887" s="220"/>
      <c r="J887" s="221"/>
      <c r="K887" s="221"/>
      <c r="L887" s="221"/>
      <c r="M887" s="220"/>
      <c r="N887" s="220"/>
      <c r="O887" s="220"/>
      <c r="P887" s="220"/>
      <c r="Q887" s="222"/>
      <c r="R887" s="222"/>
      <c r="S887" s="222"/>
      <c r="T887" s="221"/>
      <c r="U887" s="221"/>
      <c r="V887" s="221"/>
      <c r="W887" s="221"/>
      <c r="X887" s="220"/>
      <c r="Y887" s="72"/>
      <c r="Z887" s="72"/>
      <c r="AA887" s="72"/>
      <c r="AB887" s="72"/>
      <c r="AC887" s="72"/>
      <c r="AD887" s="72"/>
      <c r="AE887" s="72"/>
      <c r="AF887" s="72"/>
      <c r="AG887" s="72"/>
      <c r="AH887" s="72"/>
      <c r="AI887" s="72"/>
      <c r="AJ887" s="72"/>
      <c r="AK887" s="72"/>
      <c r="AL887" s="72"/>
      <c r="AM887" s="72"/>
      <c r="AN887" s="72"/>
      <c r="AO887" s="72"/>
      <c r="AP887" s="72"/>
      <c r="AQ887" s="72"/>
      <c r="AR887" s="72"/>
      <c r="AS887" s="72"/>
      <c r="AT887" s="72"/>
    </row>
    <row r="888" spans="1:46" ht="30" customHeight="1" x14ac:dyDescent="0.2">
      <c r="A888" s="72"/>
      <c r="B888" s="72"/>
      <c r="C888" s="72"/>
      <c r="D888" s="220"/>
      <c r="E888" s="220"/>
      <c r="F888" s="221"/>
      <c r="G888" s="221"/>
      <c r="H888" s="220"/>
      <c r="I888" s="220"/>
      <c r="J888" s="221"/>
      <c r="K888" s="221"/>
      <c r="L888" s="221"/>
      <c r="M888" s="220"/>
      <c r="N888" s="220"/>
      <c r="O888" s="220"/>
      <c r="P888" s="220"/>
      <c r="Q888" s="222"/>
      <c r="R888" s="222"/>
      <c r="S888" s="222"/>
      <c r="T888" s="221"/>
      <c r="U888" s="221"/>
      <c r="V888" s="221"/>
      <c r="W888" s="221"/>
      <c r="X888" s="220"/>
      <c r="Y888" s="72"/>
      <c r="Z888" s="72"/>
      <c r="AA888" s="72"/>
      <c r="AB888" s="72"/>
      <c r="AC888" s="72"/>
      <c r="AD888" s="72"/>
      <c r="AE888" s="72"/>
      <c r="AF888" s="72"/>
      <c r="AG888" s="72"/>
      <c r="AH888" s="72"/>
      <c r="AI888" s="72"/>
      <c r="AJ888" s="72"/>
      <c r="AK888" s="72"/>
      <c r="AL888" s="72"/>
      <c r="AM888" s="72"/>
      <c r="AN888" s="72"/>
      <c r="AO888" s="72"/>
      <c r="AP888" s="72"/>
      <c r="AQ888" s="72"/>
      <c r="AR888" s="72"/>
      <c r="AS888" s="72"/>
      <c r="AT888" s="72"/>
    </row>
    <row r="889" spans="1:46" ht="30" customHeight="1" x14ac:dyDescent="0.2">
      <c r="A889" s="72"/>
      <c r="B889" s="72"/>
      <c r="C889" s="72"/>
      <c r="D889" s="220"/>
      <c r="E889" s="220"/>
      <c r="F889" s="221"/>
      <c r="G889" s="221"/>
      <c r="H889" s="220"/>
      <c r="I889" s="220"/>
      <c r="J889" s="221"/>
      <c r="K889" s="221"/>
      <c r="L889" s="221"/>
      <c r="M889" s="220"/>
      <c r="N889" s="220"/>
      <c r="O889" s="220"/>
      <c r="P889" s="220"/>
      <c r="Q889" s="222"/>
      <c r="R889" s="222"/>
      <c r="S889" s="222"/>
      <c r="T889" s="221"/>
      <c r="U889" s="221"/>
      <c r="V889" s="221"/>
      <c r="W889" s="221"/>
      <c r="X889" s="220"/>
      <c r="Y889" s="72"/>
      <c r="Z889" s="72"/>
      <c r="AA889" s="72"/>
      <c r="AB889" s="72"/>
      <c r="AC889" s="72"/>
      <c r="AD889" s="72"/>
      <c r="AE889" s="72"/>
      <c r="AF889" s="72"/>
      <c r="AG889" s="72"/>
      <c r="AH889" s="72"/>
      <c r="AI889" s="72"/>
      <c r="AJ889" s="72"/>
      <c r="AK889" s="72"/>
      <c r="AL889" s="72"/>
      <c r="AM889" s="72"/>
      <c r="AN889" s="72"/>
      <c r="AO889" s="72"/>
      <c r="AP889" s="72"/>
      <c r="AQ889" s="72"/>
      <c r="AR889" s="72"/>
      <c r="AS889" s="72"/>
      <c r="AT889" s="72"/>
    </row>
    <row r="890" spans="1:46" ht="30" customHeight="1" x14ac:dyDescent="0.2">
      <c r="A890" s="72"/>
      <c r="B890" s="72"/>
      <c r="C890" s="72"/>
      <c r="D890" s="220"/>
      <c r="E890" s="220"/>
      <c r="F890" s="221"/>
      <c r="G890" s="221"/>
      <c r="H890" s="220"/>
      <c r="I890" s="220"/>
      <c r="J890" s="221"/>
      <c r="K890" s="221"/>
      <c r="L890" s="221"/>
      <c r="M890" s="220"/>
      <c r="N890" s="220"/>
      <c r="O890" s="220"/>
      <c r="P890" s="220"/>
      <c r="Q890" s="222"/>
      <c r="R890" s="222"/>
      <c r="S890" s="222"/>
      <c r="T890" s="221"/>
      <c r="U890" s="221"/>
      <c r="V890" s="221"/>
      <c r="W890" s="221"/>
      <c r="X890" s="220"/>
      <c r="Y890" s="72"/>
      <c r="Z890" s="72"/>
      <c r="AA890" s="72"/>
      <c r="AB890" s="72"/>
      <c r="AC890" s="72"/>
      <c r="AD890" s="72"/>
      <c r="AE890" s="72"/>
      <c r="AF890" s="72"/>
      <c r="AG890" s="72"/>
      <c r="AH890" s="72"/>
      <c r="AI890" s="72"/>
      <c r="AJ890" s="72"/>
      <c r="AK890" s="72"/>
      <c r="AL890" s="72"/>
      <c r="AM890" s="72"/>
      <c r="AN890" s="72"/>
      <c r="AO890" s="72"/>
      <c r="AP890" s="72"/>
      <c r="AQ890" s="72"/>
      <c r="AR890" s="72"/>
      <c r="AS890" s="72"/>
      <c r="AT890" s="72"/>
    </row>
    <row r="891" spans="1:46" ht="30" customHeight="1" x14ac:dyDescent="0.2">
      <c r="A891" s="72"/>
      <c r="B891" s="72"/>
      <c r="C891" s="72"/>
      <c r="D891" s="220"/>
      <c r="E891" s="220"/>
      <c r="F891" s="221"/>
      <c r="G891" s="221"/>
      <c r="H891" s="220"/>
      <c r="I891" s="220"/>
      <c r="J891" s="221"/>
      <c r="K891" s="221"/>
      <c r="L891" s="221"/>
      <c r="M891" s="220"/>
      <c r="N891" s="220"/>
      <c r="O891" s="220"/>
      <c r="P891" s="220"/>
      <c r="Q891" s="222"/>
      <c r="R891" s="222"/>
      <c r="S891" s="222"/>
      <c r="T891" s="221"/>
      <c r="U891" s="221"/>
      <c r="V891" s="221"/>
      <c r="W891" s="221"/>
      <c r="X891" s="220"/>
      <c r="Y891" s="72"/>
      <c r="Z891" s="72"/>
      <c r="AA891" s="72"/>
      <c r="AB891" s="72"/>
      <c r="AC891" s="72"/>
      <c r="AD891" s="72"/>
      <c r="AE891" s="72"/>
      <c r="AF891" s="72"/>
      <c r="AG891" s="72"/>
      <c r="AH891" s="72"/>
      <c r="AI891" s="72"/>
      <c r="AJ891" s="72"/>
      <c r="AK891" s="72"/>
      <c r="AL891" s="72"/>
      <c r="AM891" s="72"/>
      <c r="AN891" s="72"/>
      <c r="AO891" s="72"/>
      <c r="AP891" s="72"/>
      <c r="AQ891" s="72"/>
      <c r="AR891" s="72"/>
      <c r="AS891" s="72"/>
      <c r="AT891" s="72"/>
    </row>
    <row r="892" spans="1:46" ht="30" customHeight="1" x14ac:dyDescent="0.2">
      <c r="A892" s="72"/>
      <c r="B892" s="72"/>
      <c r="C892" s="72"/>
      <c r="D892" s="220"/>
      <c r="E892" s="220"/>
      <c r="F892" s="221"/>
      <c r="G892" s="221"/>
      <c r="H892" s="220"/>
      <c r="I892" s="220"/>
      <c r="J892" s="221"/>
      <c r="K892" s="221"/>
      <c r="L892" s="221"/>
      <c r="M892" s="220"/>
      <c r="N892" s="220"/>
      <c r="O892" s="220"/>
      <c r="P892" s="220"/>
      <c r="Q892" s="222"/>
      <c r="R892" s="222"/>
      <c r="S892" s="222"/>
      <c r="T892" s="221"/>
      <c r="U892" s="221"/>
      <c r="V892" s="221"/>
      <c r="W892" s="221"/>
      <c r="X892" s="220"/>
      <c r="Y892" s="72"/>
      <c r="Z892" s="72"/>
      <c r="AA892" s="72"/>
      <c r="AB892" s="72"/>
      <c r="AC892" s="72"/>
      <c r="AD892" s="72"/>
      <c r="AE892" s="72"/>
      <c r="AF892" s="72"/>
      <c r="AG892" s="72"/>
      <c r="AH892" s="72"/>
      <c r="AI892" s="72"/>
      <c r="AJ892" s="72"/>
      <c r="AK892" s="72"/>
      <c r="AL892" s="72"/>
      <c r="AM892" s="72"/>
      <c r="AN892" s="72"/>
      <c r="AO892" s="72"/>
      <c r="AP892" s="72"/>
      <c r="AQ892" s="72"/>
      <c r="AR892" s="72"/>
      <c r="AS892" s="72"/>
      <c r="AT892" s="72"/>
    </row>
    <row r="893" spans="1:46" ht="30" customHeight="1" x14ac:dyDescent="0.2">
      <c r="A893" s="72"/>
      <c r="B893" s="72"/>
      <c r="C893" s="72"/>
      <c r="D893" s="220"/>
      <c r="E893" s="220"/>
      <c r="F893" s="221"/>
      <c r="G893" s="221"/>
      <c r="H893" s="220"/>
      <c r="I893" s="220"/>
      <c r="J893" s="221"/>
      <c r="K893" s="221"/>
      <c r="L893" s="221"/>
      <c r="M893" s="220"/>
      <c r="N893" s="220"/>
      <c r="O893" s="220"/>
      <c r="P893" s="220"/>
      <c r="Q893" s="222"/>
      <c r="R893" s="222"/>
      <c r="S893" s="222"/>
      <c r="T893" s="221"/>
      <c r="U893" s="221"/>
      <c r="V893" s="221"/>
      <c r="W893" s="221"/>
      <c r="X893" s="220"/>
      <c r="Y893" s="72"/>
      <c r="Z893" s="72"/>
      <c r="AA893" s="72"/>
      <c r="AB893" s="72"/>
      <c r="AC893" s="72"/>
      <c r="AD893" s="72"/>
      <c r="AE893" s="72"/>
      <c r="AF893" s="72"/>
      <c r="AG893" s="72"/>
      <c r="AH893" s="72"/>
      <c r="AI893" s="72"/>
      <c r="AJ893" s="72"/>
      <c r="AK893" s="72"/>
      <c r="AL893" s="72"/>
      <c r="AM893" s="72"/>
      <c r="AN893" s="72"/>
      <c r="AO893" s="72"/>
      <c r="AP893" s="72"/>
      <c r="AQ893" s="72"/>
      <c r="AR893" s="72"/>
      <c r="AS893" s="72"/>
      <c r="AT893" s="72"/>
    </row>
    <row r="894" spans="1:46" ht="30" customHeight="1" x14ac:dyDescent="0.2">
      <c r="A894" s="72"/>
      <c r="B894" s="72"/>
      <c r="C894" s="72"/>
      <c r="D894" s="220"/>
      <c r="E894" s="220"/>
      <c r="F894" s="221"/>
      <c r="G894" s="221"/>
      <c r="H894" s="220"/>
      <c r="I894" s="220"/>
      <c r="J894" s="221"/>
      <c r="K894" s="221"/>
      <c r="L894" s="221"/>
      <c r="M894" s="220"/>
      <c r="N894" s="220"/>
      <c r="O894" s="220"/>
      <c r="P894" s="220"/>
      <c r="Q894" s="222"/>
      <c r="R894" s="222"/>
      <c r="S894" s="222"/>
      <c r="T894" s="221"/>
      <c r="U894" s="221"/>
      <c r="V894" s="221"/>
      <c r="W894" s="221"/>
      <c r="X894" s="220"/>
      <c r="Y894" s="72"/>
      <c r="Z894" s="72"/>
      <c r="AA894" s="72"/>
      <c r="AB894" s="72"/>
      <c r="AC894" s="72"/>
      <c r="AD894" s="72"/>
      <c r="AE894" s="72"/>
      <c r="AF894" s="72"/>
      <c r="AG894" s="72"/>
      <c r="AH894" s="72"/>
      <c r="AI894" s="72"/>
      <c r="AJ894" s="72"/>
      <c r="AK894" s="72"/>
      <c r="AL894" s="72"/>
      <c r="AM894" s="72"/>
      <c r="AN894" s="72"/>
      <c r="AO894" s="72"/>
      <c r="AP894" s="72"/>
      <c r="AQ894" s="72"/>
      <c r="AR894" s="72"/>
      <c r="AS894" s="72"/>
      <c r="AT894" s="72"/>
    </row>
    <row r="895" spans="1:46" ht="30" customHeight="1" x14ac:dyDescent="0.2">
      <c r="A895" s="72"/>
      <c r="B895" s="72"/>
      <c r="C895" s="72"/>
      <c r="D895" s="220"/>
      <c r="E895" s="220"/>
      <c r="F895" s="221"/>
      <c r="G895" s="221"/>
      <c r="H895" s="220"/>
      <c r="I895" s="220"/>
      <c r="J895" s="221"/>
      <c r="K895" s="221"/>
      <c r="L895" s="221"/>
      <c r="M895" s="220"/>
      <c r="N895" s="220"/>
      <c r="O895" s="220"/>
      <c r="P895" s="220"/>
      <c r="Q895" s="222"/>
      <c r="R895" s="222"/>
      <c r="S895" s="222"/>
      <c r="T895" s="221"/>
      <c r="U895" s="221"/>
      <c r="V895" s="221"/>
      <c r="W895" s="221"/>
      <c r="X895" s="220"/>
      <c r="Y895" s="72"/>
      <c r="Z895" s="72"/>
      <c r="AA895" s="72"/>
      <c r="AB895" s="72"/>
      <c r="AC895" s="72"/>
      <c r="AD895" s="72"/>
      <c r="AE895" s="72"/>
      <c r="AF895" s="72"/>
      <c r="AG895" s="72"/>
      <c r="AH895" s="72"/>
      <c r="AI895" s="72"/>
      <c r="AJ895" s="72"/>
      <c r="AK895" s="72"/>
      <c r="AL895" s="72"/>
      <c r="AM895" s="72"/>
      <c r="AN895" s="72"/>
      <c r="AO895" s="72"/>
      <c r="AP895" s="72"/>
      <c r="AQ895" s="72"/>
      <c r="AR895" s="72"/>
      <c r="AS895" s="72"/>
      <c r="AT895" s="72"/>
    </row>
    <row r="896" spans="1:46" ht="30" customHeight="1" x14ac:dyDescent="0.2">
      <c r="A896" s="72"/>
      <c r="B896" s="72"/>
      <c r="C896" s="72"/>
      <c r="D896" s="220"/>
      <c r="E896" s="220"/>
      <c r="F896" s="221"/>
      <c r="G896" s="221"/>
      <c r="H896" s="220"/>
      <c r="I896" s="220"/>
      <c r="J896" s="221"/>
      <c r="K896" s="221"/>
      <c r="L896" s="221"/>
      <c r="M896" s="220"/>
      <c r="N896" s="220"/>
      <c r="O896" s="220"/>
      <c r="P896" s="220"/>
      <c r="Q896" s="222"/>
      <c r="R896" s="222"/>
      <c r="S896" s="222"/>
      <c r="T896" s="221"/>
      <c r="U896" s="221"/>
      <c r="V896" s="221"/>
      <c r="W896" s="221"/>
      <c r="X896" s="220"/>
      <c r="Y896" s="72"/>
      <c r="Z896" s="72"/>
      <c r="AA896" s="72"/>
      <c r="AB896" s="72"/>
      <c r="AC896" s="72"/>
      <c r="AD896" s="72"/>
      <c r="AE896" s="72"/>
      <c r="AF896" s="72"/>
      <c r="AG896" s="72"/>
      <c r="AH896" s="72"/>
      <c r="AI896" s="72"/>
      <c r="AJ896" s="72"/>
      <c r="AK896" s="72"/>
      <c r="AL896" s="72"/>
      <c r="AM896" s="72"/>
      <c r="AN896" s="72"/>
      <c r="AO896" s="72"/>
      <c r="AP896" s="72"/>
      <c r="AQ896" s="72"/>
      <c r="AR896" s="72"/>
      <c r="AS896" s="72"/>
      <c r="AT896" s="72"/>
    </row>
    <row r="897" spans="1:46" ht="30" customHeight="1" x14ac:dyDescent="0.2">
      <c r="A897" s="72"/>
      <c r="B897" s="72"/>
      <c r="C897" s="72"/>
      <c r="D897" s="220"/>
      <c r="E897" s="220"/>
      <c r="F897" s="221"/>
      <c r="G897" s="221"/>
      <c r="H897" s="220"/>
      <c r="I897" s="220"/>
      <c r="J897" s="221"/>
      <c r="K897" s="221"/>
      <c r="L897" s="221"/>
      <c r="M897" s="220"/>
      <c r="N897" s="220"/>
      <c r="O897" s="220"/>
      <c r="P897" s="220"/>
      <c r="Q897" s="222"/>
      <c r="R897" s="222"/>
      <c r="S897" s="222"/>
      <c r="T897" s="221"/>
      <c r="U897" s="221"/>
      <c r="V897" s="221"/>
      <c r="W897" s="221"/>
      <c r="X897" s="220"/>
      <c r="Y897" s="72"/>
      <c r="Z897" s="72"/>
      <c r="AA897" s="72"/>
      <c r="AB897" s="72"/>
      <c r="AC897" s="72"/>
      <c r="AD897" s="72"/>
      <c r="AE897" s="72"/>
      <c r="AF897" s="72"/>
      <c r="AG897" s="72"/>
      <c r="AH897" s="72"/>
      <c r="AI897" s="72"/>
      <c r="AJ897" s="72"/>
      <c r="AK897" s="72"/>
      <c r="AL897" s="72"/>
      <c r="AM897" s="72"/>
      <c r="AN897" s="72"/>
      <c r="AO897" s="72"/>
      <c r="AP897" s="72"/>
      <c r="AQ897" s="72"/>
      <c r="AR897" s="72"/>
      <c r="AS897" s="72"/>
      <c r="AT897" s="72"/>
    </row>
    <row r="898" spans="1:46" ht="30" customHeight="1" x14ac:dyDescent="0.2">
      <c r="A898" s="72"/>
      <c r="B898" s="72"/>
      <c r="C898" s="72"/>
      <c r="D898" s="220"/>
      <c r="E898" s="220"/>
      <c r="F898" s="221"/>
      <c r="G898" s="221"/>
      <c r="H898" s="220"/>
      <c r="I898" s="220"/>
      <c r="J898" s="221"/>
      <c r="K898" s="221"/>
      <c r="L898" s="221"/>
      <c r="M898" s="220"/>
      <c r="N898" s="220"/>
      <c r="O898" s="220"/>
      <c r="P898" s="220"/>
      <c r="Q898" s="222"/>
      <c r="R898" s="222"/>
      <c r="S898" s="222"/>
      <c r="T898" s="221"/>
      <c r="U898" s="221"/>
      <c r="V898" s="221"/>
      <c r="W898" s="221"/>
      <c r="X898" s="220"/>
      <c r="Y898" s="72"/>
      <c r="Z898" s="72"/>
      <c r="AA898" s="72"/>
      <c r="AB898" s="72"/>
      <c r="AC898" s="72"/>
      <c r="AD898" s="72"/>
      <c r="AE898" s="72"/>
      <c r="AF898" s="72"/>
      <c r="AG898" s="72"/>
      <c r="AH898" s="72"/>
      <c r="AI898" s="72"/>
      <c r="AJ898" s="72"/>
      <c r="AK898" s="72"/>
      <c r="AL898" s="72"/>
      <c r="AM898" s="72"/>
      <c r="AN898" s="72"/>
      <c r="AO898" s="72"/>
      <c r="AP898" s="72"/>
      <c r="AQ898" s="72"/>
      <c r="AR898" s="72"/>
      <c r="AS898" s="72"/>
      <c r="AT898" s="72"/>
    </row>
    <row r="899" spans="1:46" ht="30" customHeight="1" x14ac:dyDescent="0.2">
      <c r="A899" s="72"/>
      <c r="B899" s="72"/>
      <c r="C899" s="72"/>
      <c r="D899" s="220"/>
      <c r="E899" s="220"/>
      <c r="F899" s="221"/>
      <c r="G899" s="221"/>
      <c r="H899" s="220"/>
      <c r="I899" s="220"/>
      <c r="J899" s="221"/>
      <c r="K899" s="221"/>
      <c r="L899" s="221"/>
      <c r="M899" s="220"/>
      <c r="N899" s="220"/>
      <c r="O899" s="220"/>
      <c r="P899" s="220"/>
      <c r="Q899" s="222"/>
      <c r="R899" s="222"/>
      <c r="S899" s="222"/>
      <c r="T899" s="221"/>
      <c r="U899" s="221"/>
      <c r="V899" s="221"/>
      <c r="W899" s="221"/>
      <c r="X899" s="220"/>
      <c r="Y899" s="72"/>
      <c r="Z899" s="72"/>
      <c r="AA899" s="72"/>
      <c r="AB899" s="72"/>
      <c r="AC899" s="72"/>
      <c r="AD899" s="72"/>
      <c r="AE899" s="72"/>
      <c r="AF899" s="72"/>
      <c r="AG899" s="72"/>
      <c r="AH899" s="72"/>
      <c r="AI899" s="72"/>
      <c r="AJ899" s="72"/>
      <c r="AK899" s="72"/>
      <c r="AL899" s="72"/>
      <c r="AM899" s="72"/>
      <c r="AN899" s="72"/>
      <c r="AO899" s="72"/>
      <c r="AP899" s="72"/>
      <c r="AQ899" s="72"/>
      <c r="AR899" s="72"/>
      <c r="AS899" s="72"/>
      <c r="AT899" s="72"/>
    </row>
    <row r="900" spans="1:46" ht="30" customHeight="1" x14ac:dyDescent="0.2">
      <c r="A900" s="72"/>
      <c r="B900" s="72"/>
      <c r="C900" s="72"/>
      <c r="D900" s="220"/>
      <c r="E900" s="220"/>
      <c r="F900" s="221"/>
      <c r="G900" s="221"/>
      <c r="H900" s="220"/>
      <c r="I900" s="220"/>
      <c r="J900" s="221"/>
      <c r="K900" s="221"/>
      <c r="L900" s="221"/>
      <c r="M900" s="220"/>
      <c r="N900" s="220"/>
      <c r="O900" s="220"/>
      <c r="P900" s="220"/>
      <c r="Q900" s="222"/>
      <c r="R900" s="222"/>
      <c r="S900" s="222"/>
      <c r="T900" s="221"/>
      <c r="U900" s="221"/>
      <c r="V900" s="221"/>
      <c r="W900" s="221"/>
      <c r="X900" s="220"/>
      <c r="Y900" s="72"/>
      <c r="Z900" s="72"/>
      <c r="AA900" s="72"/>
      <c r="AB900" s="72"/>
      <c r="AC900" s="72"/>
      <c r="AD900" s="72"/>
      <c r="AE900" s="72"/>
      <c r="AF900" s="72"/>
      <c r="AG900" s="72"/>
      <c r="AH900" s="72"/>
      <c r="AI900" s="72"/>
      <c r="AJ900" s="72"/>
      <c r="AK900" s="72"/>
      <c r="AL900" s="72"/>
      <c r="AM900" s="72"/>
      <c r="AN900" s="72"/>
      <c r="AO900" s="72"/>
      <c r="AP900" s="72"/>
      <c r="AQ900" s="72"/>
      <c r="AR900" s="72"/>
      <c r="AS900" s="72"/>
      <c r="AT900" s="72"/>
    </row>
    <row r="901" spans="1:46" ht="30" customHeight="1" x14ac:dyDescent="0.2">
      <c r="A901" s="72"/>
      <c r="B901" s="72"/>
      <c r="C901" s="72"/>
      <c r="D901" s="220"/>
      <c r="E901" s="220"/>
      <c r="F901" s="221"/>
      <c r="G901" s="221"/>
      <c r="H901" s="220"/>
      <c r="I901" s="220"/>
      <c r="J901" s="221"/>
      <c r="K901" s="221"/>
      <c r="L901" s="221"/>
      <c r="M901" s="220"/>
      <c r="N901" s="220"/>
      <c r="O901" s="220"/>
      <c r="P901" s="220"/>
      <c r="Q901" s="222"/>
      <c r="R901" s="222"/>
      <c r="S901" s="222"/>
      <c r="T901" s="221"/>
      <c r="U901" s="221"/>
      <c r="V901" s="221"/>
      <c r="W901" s="221"/>
      <c r="X901" s="220"/>
      <c r="Y901" s="72"/>
      <c r="Z901" s="72"/>
      <c r="AA901" s="72"/>
      <c r="AB901" s="72"/>
      <c r="AC901" s="72"/>
      <c r="AD901" s="72"/>
      <c r="AE901" s="72"/>
      <c r="AF901" s="72"/>
      <c r="AG901" s="72"/>
      <c r="AH901" s="72"/>
      <c r="AI901" s="72"/>
      <c r="AJ901" s="72"/>
      <c r="AK901" s="72"/>
      <c r="AL901" s="72"/>
      <c r="AM901" s="72"/>
      <c r="AN901" s="72"/>
      <c r="AO901" s="72"/>
      <c r="AP901" s="72"/>
      <c r="AQ901" s="72"/>
      <c r="AR901" s="72"/>
      <c r="AS901" s="72"/>
      <c r="AT901" s="72"/>
    </row>
    <row r="902" spans="1:46" ht="30" customHeight="1" x14ac:dyDescent="0.2">
      <c r="A902" s="72"/>
      <c r="B902" s="72"/>
      <c r="C902" s="72"/>
      <c r="D902" s="220"/>
      <c r="E902" s="220"/>
      <c r="F902" s="221"/>
      <c r="G902" s="221"/>
      <c r="H902" s="220"/>
      <c r="I902" s="220"/>
      <c r="J902" s="221"/>
      <c r="K902" s="221"/>
      <c r="L902" s="221"/>
      <c r="M902" s="220"/>
      <c r="N902" s="220"/>
      <c r="O902" s="220"/>
      <c r="P902" s="220"/>
      <c r="Q902" s="222"/>
      <c r="R902" s="222"/>
      <c r="S902" s="222"/>
      <c r="T902" s="221"/>
      <c r="U902" s="221"/>
      <c r="V902" s="221"/>
      <c r="W902" s="221"/>
      <c r="X902" s="220"/>
      <c r="Y902" s="72"/>
      <c r="Z902" s="72"/>
      <c r="AA902" s="72"/>
      <c r="AB902" s="72"/>
      <c r="AC902" s="72"/>
      <c r="AD902" s="72"/>
      <c r="AE902" s="72"/>
      <c r="AF902" s="72"/>
      <c r="AG902" s="72"/>
      <c r="AH902" s="72"/>
      <c r="AI902" s="72"/>
      <c r="AJ902" s="72"/>
      <c r="AK902" s="72"/>
      <c r="AL902" s="72"/>
      <c r="AM902" s="72"/>
      <c r="AN902" s="72"/>
      <c r="AO902" s="72"/>
      <c r="AP902" s="72"/>
      <c r="AQ902" s="72"/>
      <c r="AR902" s="72"/>
      <c r="AS902" s="72"/>
      <c r="AT902" s="72"/>
    </row>
    <row r="903" spans="1:46" ht="30" customHeight="1" x14ac:dyDescent="0.2">
      <c r="A903" s="72"/>
      <c r="B903" s="72"/>
      <c r="C903" s="72"/>
      <c r="D903" s="220"/>
      <c r="E903" s="220"/>
      <c r="F903" s="221"/>
      <c r="G903" s="221"/>
      <c r="H903" s="220"/>
      <c r="I903" s="220"/>
      <c r="J903" s="221"/>
      <c r="K903" s="221"/>
      <c r="L903" s="221"/>
      <c r="M903" s="220"/>
      <c r="N903" s="220"/>
      <c r="O903" s="220"/>
      <c r="P903" s="220"/>
      <c r="Q903" s="222"/>
      <c r="R903" s="222"/>
      <c r="S903" s="222"/>
      <c r="T903" s="221"/>
      <c r="U903" s="221"/>
      <c r="V903" s="221"/>
      <c r="W903" s="221"/>
      <c r="X903" s="220"/>
      <c r="Y903" s="72"/>
      <c r="Z903" s="72"/>
      <c r="AA903" s="72"/>
      <c r="AB903" s="72"/>
      <c r="AC903" s="72"/>
      <c r="AD903" s="72"/>
      <c r="AE903" s="72"/>
      <c r="AF903" s="72"/>
      <c r="AG903" s="72"/>
      <c r="AH903" s="72"/>
      <c r="AI903" s="72"/>
      <c r="AJ903" s="72"/>
      <c r="AK903" s="72"/>
      <c r="AL903" s="72"/>
      <c r="AM903" s="72"/>
      <c r="AN903" s="72"/>
      <c r="AO903" s="72"/>
      <c r="AP903" s="72"/>
      <c r="AQ903" s="72"/>
      <c r="AR903" s="72"/>
      <c r="AS903" s="72"/>
      <c r="AT903" s="72"/>
    </row>
    <row r="904" spans="1:46" ht="30" customHeight="1" x14ac:dyDescent="0.2">
      <c r="A904" s="72"/>
      <c r="B904" s="72"/>
      <c r="C904" s="72"/>
      <c r="D904" s="220"/>
      <c r="E904" s="220"/>
      <c r="F904" s="221"/>
      <c r="G904" s="221"/>
      <c r="H904" s="220"/>
      <c r="I904" s="220"/>
      <c r="J904" s="221"/>
      <c r="K904" s="221"/>
      <c r="L904" s="221"/>
      <c r="M904" s="220"/>
      <c r="N904" s="220"/>
      <c r="O904" s="220"/>
      <c r="P904" s="220"/>
      <c r="Q904" s="222"/>
      <c r="R904" s="222"/>
      <c r="S904" s="222"/>
      <c r="T904" s="221"/>
      <c r="U904" s="221"/>
      <c r="V904" s="221"/>
      <c r="W904" s="221"/>
      <c r="X904" s="220"/>
      <c r="Y904" s="72"/>
      <c r="Z904" s="72"/>
      <c r="AA904" s="72"/>
      <c r="AB904" s="72"/>
      <c r="AC904" s="72"/>
      <c r="AD904" s="72"/>
      <c r="AE904" s="72"/>
      <c r="AF904" s="72"/>
      <c r="AG904" s="72"/>
      <c r="AH904" s="72"/>
      <c r="AI904" s="72"/>
      <c r="AJ904" s="72"/>
      <c r="AK904" s="72"/>
      <c r="AL904" s="72"/>
      <c r="AM904" s="72"/>
      <c r="AN904" s="72"/>
      <c r="AO904" s="72"/>
      <c r="AP904" s="72"/>
      <c r="AQ904" s="72"/>
      <c r="AR904" s="72"/>
      <c r="AS904" s="72"/>
      <c r="AT904" s="72"/>
    </row>
    <row r="905" spans="1:46" ht="30" customHeight="1" x14ac:dyDescent="0.2">
      <c r="A905" s="72"/>
      <c r="B905" s="72"/>
      <c r="C905" s="72"/>
      <c r="D905" s="220"/>
      <c r="E905" s="220"/>
      <c r="F905" s="221"/>
      <c r="G905" s="221"/>
      <c r="H905" s="220"/>
      <c r="I905" s="220"/>
      <c r="J905" s="221"/>
      <c r="K905" s="221"/>
      <c r="L905" s="221"/>
      <c r="M905" s="220"/>
      <c r="N905" s="220"/>
      <c r="O905" s="220"/>
      <c r="P905" s="220"/>
      <c r="Q905" s="222"/>
      <c r="R905" s="222"/>
      <c r="S905" s="222"/>
      <c r="T905" s="221"/>
      <c r="U905" s="221"/>
      <c r="V905" s="221"/>
      <c r="W905" s="221"/>
      <c r="X905" s="220"/>
      <c r="Y905" s="72"/>
      <c r="Z905" s="72"/>
      <c r="AA905" s="72"/>
      <c r="AB905" s="72"/>
      <c r="AC905" s="72"/>
      <c r="AD905" s="72"/>
      <c r="AE905" s="72"/>
      <c r="AF905" s="72"/>
      <c r="AG905" s="72"/>
      <c r="AH905" s="72"/>
      <c r="AI905" s="72"/>
      <c r="AJ905" s="72"/>
      <c r="AK905" s="72"/>
      <c r="AL905" s="72"/>
      <c r="AM905" s="72"/>
      <c r="AN905" s="72"/>
      <c r="AO905" s="72"/>
      <c r="AP905" s="72"/>
      <c r="AQ905" s="72"/>
      <c r="AR905" s="72"/>
      <c r="AS905" s="72"/>
      <c r="AT905" s="72"/>
    </row>
    <row r="906" spans="1:46" ht="30" customHeight="1" x14ac:dyDescent="0.2">
      <c r="A906" s="72"/>
      <c r="B906" s="72"/>
      <c r="C906" s="72"/>
      <c r="D906" s="220"/>
      <c r="E906" s="220"/>
      <c r="F906" s="221"/>
      <c r="G906" s="221"/>
      <c r="H906" s="220"/>
      <c r="I906" s="220"/>
      <c r="J906" s="221"/>
      <c r="K906" s="221"/>
      <c r="L906" s="221"/>
      <c r="M906" s="220"/>
      <c r="N906" s="220"/>
      <c r="O906" s="220"/>
      <c r="P906" s="220"/>
      <c r="Q906" s="222"/>
      <c r="R906" s="222"/>
      <c r="S906" s="222"/>
      <c r="T906" s="221"/>
      <c r="U906" s="221"/>
      <c r="V906" s="221"/>
      <c r="W906" s="221"/>
      <c r="X906" s="220"/>
      <c r="Y906" s="72"/>
      <c r="Z906" s="72"/>
      <c r="AA906" s="72"/>
      <c r="AB906" s="72"/>
      <c r="AC906" s="72"/>
      <c r="AD906" s="72"/>
      <c r="AE906" s="72"/>
      <c r="AF906" s="72"/>
      <c r="AG906" s="72"/>
      <c r="AH906" s="72"/>
      <c r="AI906" s="72"/>
      <c r="AJ906" s="72"/>
      <c r="AK906" s="72"/>
      <c r="AL906" s="72"/>
      <c r="AM906" s="72"/>
      <c r="AN906" s="72"/>
      <c r="AO906" s="72"/>
      <c r="AP906" s="72"/>
      <c r="AQ906" s="72"/>
      <c r="AR906" s="72"/>
      <c r="AS906" s="72"/>
      <c r="AT906" s="72"/>
    </row>
    <row r="907" spans="1:46" ht="30" customHeight="1" x14ac:dyDescent="0.2">
      <c r="A907" s="72"/>
      <c r="B907" s="72"/>
      <c r="C907" s="72"/>
      <c r="D907" s="220"/>
      <c r="E907" s="220"/>
      <c r="F907" s="221"/>
      <c r="G907" s="221"/>
      <c r="H907" s="220"/>
      <c r="I907" s="220"/>
      <c r="J907" s="221"/>
      <c r="K907" s="221"/>
      <c r="L907" s="221"/>
      <c r="M907" s="220"/>
      <c r="N907" s="220"/>
      <c r="O907" s="220"/>
      <c r="P907" s="220"/>
      <c r="Q907" s="222"/>
      <c r="R907" s="222"/>
      <c r="S907" s="222"/>
      <c r="T907" s="221"/>
      <c r="U907" s="221"/>
      <c r="V907" s="221"/>
      <c r="W907" s="221"/>
      <c r="X907" s="220"/>
      <c r="Y907" s="72"/>
      <c r="Z907" s="72"/>
      <c r="AA907" s="72"/>
      <c r="AB907" s="72"/>
      <c r="AC907" s="72"/>
      <c r="AD907" s="72"/>
      <c r="AE907" s="72"/>
      <c r="AF907" s="72"/>
      <c r="AG907" s="72"/>
      <c r="AH907" s="72"/>
      <c r="AI907" s="72"/>
      <c r="AJ907" s="72"/>
      <c r="AK907" s="72"/>
      <c r="AL907" s="72"/>
      <c r="AM907" s="72"/>
      <c r="AN907" s="72"/>
      <c r="AO907" s="72"/>
      <c r="AP907" s="72"/>
      <c r="AQ907" s="72"/>
      <c r="AR907" s="72"/>
      <c r="AS907" s="72"/>
      <c r="AT907" s="72"/>
    </row>
    <row r="908" spans="1:46" ht="30" customHeight="1" x14ac:dyDescent="0.2">
      <c r="A908" s="72"/>
      <c r="B908" s="72"/>
      <c r="C908" s="72"/>
      <c r="D908" s="220"/>
      <c r="E908" s="220"/>
      <c r="F908" s="221"/>
      <c r="G908" s="221"/>
      <c r="H908" s="220"/>
      <c r="I908" s="220"/>
      <c r="J908" s="221"/>
      <c r="K908" s="221"/>
      <c r="L908" s="221"/>
      <c r="M908" s="220"/>
      <c r="N908" s="220"/>
      <c r="O908" s="220"/>
      <c r="P908" s="220"/>
      <c r="Q908" s="222"/>
      <c r="R908" s="222"/>
      <c r="S908" s="222"/>
      <c r="T908" s="221"/>
      <c r="U908" s="221"/>
      <c r="V908" s="221"/>
      <c r="W908" s="221"/>
      <c r="X908" s="220"/>
      <c r="Y908" s="72"/>
      <c r="Z908" s="72"/>
      <c r="AA908" s="72"/>
      <c r="AB908" s="72"/>
      <c r="AC908" s="72"/>
      <c r="AD908" s="72"/>
      <c r="AE908" s="72"/>
      <c r="AF908" s="72"/>
      <c r="AG908" s="72"/>
      <c r="AH908" s="72"/>
      <c r="AI908" s="72"/>
      <c r="AJ908" s="72"/>
      <c r="AK908" s="72"/>
      <c r="AL908" s="72"/>
      <c r="AM908" s="72"/>
      <c r="AN908" s="72"/>
      <c r="AO908" s="72"/>
      <c r="AP908" s="72"/>
      <c r="AQ908" s="72"/>
      <c r="AR908" s="72"/>
      <c r="AS908" s="72"/>
      <c r="AT908" s="72"/>
    </row>
    <row r="909" spans="1:46" ht="30" customHeight="1" x14ac:dyDescent="0.2">
      <c r="A909" s="72"/>
      <c r="B909" s="72"/>
      <c r="C909" s="72"/>
      <c r="D909" s="220"/>
      <c r="E909" s="220"/>
      <c r="F909" s="221"/>
      <c r="G909" s="221"/>
      <c r="H909" s="220"/>
      <c r="I909" s="220"/>
      <c r="J909" s="221"/>
      <c r="K909" s="221"/>
      <c r="L909" s="221"/>
      <c r="M909" s="220"/>
      <c r="N909" s="220"/>
      <c r="O909" s="220"/>
      <c r="P909" s="220"/>
      <c r="Q909" s="222"/>
      <c r="R909" s="222"/>
      <c r="S909" s="222"/>
      <c r="T909" s="221"/>
      <c r="U909" s="221"/>
      <c r="V909" s="221"/>
      <c r="W909" s="221"/>
      <c r="X909" s="220"/>
      <c r="Y909" s="72"/>
      <c r="Z909" s="72"/>
      <c r="AA909" s="72"/>
      <c r="AB909" s="72"/>
      <c r="AC909" s="72"/>
      <c r="AD909" s="72"/>
      <c r="AE909" s="72"/>
      <c r="AF909" s="72"/>
      <c r="AG909" s="72"/>
      <c r="AH909" s="72"/>
      <c r="AI909" s="72"/>
      <c r="AJ909" s="72"/>
      <c r="AK909" s="72"/>
      <c r="AL909" s="72"/>
      <c r="AM909" s="72"/>
      <c r="AN909" s="72"/>
      <c r="AO909" s="72"/>
      <c r="AP909" s="72"/>
      <c r="AQ909" s="72"/>
      <c r="AR909" s="72"/>
      <c r="AS909" s="72"/>
      <c r="AT909" s="72"/>
    </row>
    <row r="910" spans="1:46" ht="30" customHeight="1" x14ac:dyDescent="0.2">
      <c r="A910" s="72"/>
      <c r="B910" s="72"/>
      <c r="C910" s="72"/>
      <c r="D910" s="220"/>
      <c r="E910" s="220"/>
      <c r="F910" s="221"/>
      <c r="G910" s="221"/>
      <c r="H910" s="220"/>
      <c r="I910" s="220"/>
      <c r="J910" s="221"/>
      <c r="K910" s="221"/>
      <c r="L910" s="221"/>
      <c r="M910" s="220"/>
      <c r="N910" s="220"/>
      <c r="O910" s="220"/>
      <c r="P910" s="220"/>
      <c r="Q910" s="222"/>
      <c r="R910" s="222"/>
      <c r="S910" s="222"/>
      <c r="T910" s="221"/>
      <c r="U910" s="221"/>
      <c r="V910" s="221"/>
      <c r="W910" s="221"/>
      <c r="X910" s="220"/>
      <c r="Y910" s="72"/>
      <c r="Z910" s="72"/>
      <c r="AA910" s="72"/>
      <c r="AB910" s="72"/>
      <c r="AC910" s="72"/>
      <c r="AD910" s="72"/>
      <c r="AE910" s="72"/>
      <c r="AF910" s="72"/>
      <c r="AG910" s="72"/>
      <c r="AH910" s="72"/>
      <c r="AI910" s="72"/>
      <c r="AJ910" s="72"/>
      <c r="AK910" s="72"/>
      <c r="AL910" s="72"/>
      <c r="AM910" s="72"/>
      <c r="AN910" s="72"/>
      <c r="AO910" s="72"/>
      <c r="AP910" s="72"/>
      <c r="AQ910" s="72"/>
      <c r="AR910" s="72"/>
      <c r="AS910" s="72"/>
      <c r="AT910" s="72"/>
    </row>
    <row r="911" spans="1:46" ht="30" customHeight="1" x14ac:dyDescent="0.2">
      <c r="A911" s="72"/>
      <c r="B911" s="72"/>
      <c r="C911" s="72"/>
      <c r="D911" s="220"/>
      <c r="E911" s="220"/>
      <c r="F911" s="221"/>
      <c r="G911" s="221"/>
      <c r="H911" s="220"/>
      <c r="I911" s="220"/>
      <c r="J911" s="221"/>
      <c r="K911" s="221"/>
      <c r="L911" s="221"/>
      <c r="M911" s="220"/>
      <c r="N911" s="220"/>
      <c r="O911" s="220"/>
      <c r="P911" s="220"/>
      <c r="Q911" s="222"/>
      <c r="R911" s="222"/>
      <c r="S911" s="222"/>
      <c r="T911" s="221"/>
      <c r="U911" s="221"/>
      <c r="V911" s="221"/>
      <c r="W911" s="221"/>
      <c r="X911" s="220"/>
      <c r="Y911" s="72"/>
      <c r="Z911" s="72"/>
      <c r="AA911" s="72"/>
      <c r="AB911" s="72"/>
      <c r="AC911" s="72"/>
      <c r="AD911" s="72"/>
      <c r="AE911" s="72"/>
      <c r="AF911" s="72"/>
      <c r="AG911" s="72"/>
      <c r="AH911" s="72"/>
      <c r="AI911" s="72"/>
      <c r="AJ911" s="72"/>
      <c r="AK911" s="72"/>
      <c r="AL911" s="72"/>
      <c r="AM911" s="72"/>
      <c r="AN911" s="72"/>
      <c r="AO911" s="72"/>
      <c r="AP911" s="72"/>
      <c r="AQ911" s="72"/>
      <c r="AR911" s="72"/>
      <c r="AS911" s="72"/>
      <c r="AT911" s="72"/>
    </row>
    <row r="912" spans="1:46" ht="30" customHeight="1" x14ac:dyDescent="0.2">
      <c r="A912" s="72"/>
      <c r="B912" s="72"/>
      <c r="C912" s="72"/>
      <c r="D912" s="220"/>
      <c r="E912" s="220"/>
      <c r="F912" s="221"/>
      <c r="G912" s="221"/>
      <c r="H912" s="220"/>
      <c r="I912" s="220"/>
      <c r="J912" s="221"/>
      <c r="K912" s="221"/>
      <c r="L912" s="221"/>
      <c r="M912" s="220"/>
      <c r="N912" s="220"/>
      <c r="O912" s="220"/>
      <c r="P912" s="220"/>
      <c r="Q912" s="222"/>
      <c r="R912" s="222"/>
      <c r="S912" s="222"/>
      <c r="T912" s="221"/>
      <c r="U912" s="221"/>
      <c r="V912" s="221"/>
      <c r="W912" s="221"/>
      <c r="X912" s="220"/>
      <c r="Y912" s="72"/>
      <c r="Z912" s="72"/>
      <c r="AA912" s="72"/>
      <c r="AB912" s="72"/>
      <c r="AC912" s="72"/>
      <c r="AD912" s="72"/>
      <c r="AE912" s="72"/>
      <c r="AF912" s="72"/>
      <c r="AG912" s="72"/>
      <c r="AH912" s="72"/>
      <c r="AI912" s="72"/>
      <c r="AJ912" s="72"/>
      <c r="AK912" s="72"/>
      <c r="AL912" s="72"/>
      <c r="AM912" s="72"/>
      <c r="AN912" s="72"/>
      <c r="AO912" s="72"/>
      <c r="AP912" s="72"/>
      <c r="AQ912" s="72"/>
      <c r="AR912" s="72"/>
      <c r="AS912" s="72"/>
      <c r="AT912" s="72"/>
    </row>
    <row r="913" spans="1:46" ht="30" customHeight="1" x14ac:dyDescent="0.2">
      <c r="A913" s="72"/>
      <c r="B913" s="72"/>
      <c r="C913" s="72"/>
      <c r="D913" s="220"/>
      <c r="E913" s="220"/>
      <c r="F913" s="221"/>
      <c r="G913" s="221"/>
      <c r="H913" s="220"/>
      <c r="I913" s="220"/>
      <c r="J913" s="221"/>
      <c r="K913" s="221"/>
      <c r="L913" s="221"/>
      <c r="M913" s="220"/>
      <c r="N913" s="220"/>
      <c r="O913" s="220"/>
      <c r="P913" s="220"/>
      <c r="Q913" s="222"/>
      <c r="R913" s="222"/>
      <c r="S913" s="222"/>
      <c r="T913" s="221"/>
      <c r="U913" s="221"/>
      <c r="V913" s="221"/>
      <c r="W913" s="221"/>
      <c r="X913" s="220"/>
      <c r="Y913" s="72"/>
      <c r="Z913" s="72"/>
      <c r="AA913" s="72"/>
      <c r="AB913" s="72"/>
      <c r="AC913" s="72"/>
      <c r="AD913" s="72"/>
      <c r="AE913" s="72"/>
      <c r="AF913" s="72"/>
      <c r="AG913" s="72"/>
      <c r="AH913" s="72"/>
      <c r="AI913" s="72"/>
      <c r="AJ913" s="72"/>
      <c r="AK913" s="72"/>
      <c r="AL913" s="72"/>
      <c r="AM913" s="72"/>
      <c r="AN913" s="72"/>
      <c r="AO913" s="72"/>
      <c r="AP913" s="72"/>
      <c r="AQ913" s="72"/>
      <c r="AR913" s="72"/>
      <c r="AS913" s="72"/>
      <c r="AT913" s="72"/>
    </row>
    <row r="914" spans="1:46" ht="30" customHeight="1" x14ac:dyDescent="0.2">
      <c r="A914" s="72"/>
      <c r="B914" s="72"/>
      <c r="C914" s="72"/>
      <c r="D914" s="220"/>
      <c r="E914" s="220"/>
      <c r="F914" s="221"/>
      <c r="G914" s="221"/>
      <c r="H914" s="220"/>
      <c r="I914" s="220"/>
      <c r="J914" s="221"/>
      <c r="K914" s="221"/>
      <c r="L914" s="221"/>
      <c r="M914" s="220"/>
      <c r="N914" s="220"/>
      <c r="O914" s="220"/>
      <c r="P914" s="220"/>
      <c r="Q914" s="222"/>
      <c r="R914" s="222"/>
      <c r="S914" s="222"/>
      <c r="T914" s="221"/>
      <c r="U914" s="221"/>
      <c r="V914" s="221"/>
      <c r="W914" s="221"/>
      <c r="X914" s="220"/>
      <c r="Y914" s="72"/>
      <c r="Z914" s="72"/>
      <c r="AA914" s="72"/>
      <c r="AB914" s="72"/>
      <c r="AC914" s="72"/>
      <c r="AD914" s="72"/>
      <c r="AE914" s="72"/>
      <c r="AF914" s="72"/>
      <c r="AG914" s="72"/>
      <c r="AH914" s="72"/>
      <c r="AI914" s="72"/>
      <c r="AJ914" s="72"/>
      <c r="AK914" s="72"/>
      <c r="AL914" s="72"/>
      <c r="AM914" s="72"/>
      <c r="AN914" s="72"/>
      <c r="AO914" s="72"/>
      <c r="AP914" s="72"/>
      <c r="AQ914" s="72"/>
      <c r="AR914" s="72"/>
      <c r="AS914" s="72"/>
      <c r="AT914" s="72"/>
    </row>
    <row r="915" spans="1:46" ht="30" customHeight="1" x14ac:dyDescent="0.2">
      <c r="A915" s="72"/>
      <c r="B915" s="72"/>
      <c r="C915" s="72"/>
      <c r="D915" s="220"/>
      <c r="E915" s="220"/>
      <c r="F915" s="221"/>
      <c r="G915" s="221"/>
      <c r="H915" s="220"/>
      <c r="I915" s="220"/>
      <c r="J915" s="221"/>
      <c r="K915" s="221"/>
      <c r="L915" s="221"/>
      <c r="M915" s="220"/>
      <c r="N915" s="220"/>
      <c r="O915" s="220"/>
      <c r="P915" s="220"/>
      <c r="Q915" s="222"/>
      <c r="R915" s="222"/>
      <c r="S915" s="222"/>
      <c r="T915" s="221"/>
      <c r="U915" s="221"/>
      <c r="V915" s="221"/>
      <c r="W915" s="221"/>
      <c r="X915" s="220"/>
      <c r="Y915" s="72"/>
      <c r="Z915" s="72"/>
      <c r="AA915" s="72"/>
      <c r="AB915" s="72"/>
      <c r="AC915" s="72"/>
      <c r="AD915" s="72"/>
      <c r="AE915" s="72"/>
      <c r="AF915" s="72"/>
      <c r="AG915" s="72"/>
      <c r="AH915" s="72"/>
      <c r="AI915" s="72"/>
      <c r="AJ915" s="72"/>
      <c r="AK915" s="72"/>
      <c r="AL915" s="72"/>
      <c r="AM915" s="72"/>
      <c r="AN915" s="72"/>
      <c r="AO915" s="72"/>
      <c r="AP915" s="72"/>
      <c r="AQ915" s="72"/>
      <c r="AR915" s="72"/>
      <c r="AS915" s="72"/>
      <c r="AT915" s="72"/>
    </row>
    <row r="916" spans="1:46" ht="30" customHeight="1" x14ac:dyDescent="0.2">
      <c r="A916" s="72"/>
      <c r="B916" s="72"/>
      <c r="C916" s="72"/>
      <c r="D916" s="220"/>
      <c r="E916" s="220"/>
      <c r="F916" s="221"/>
      <c r="G916" s="221"/>
      <c r="H916" s="220"/>
      <c r="I916" s="220"/>
      <c r="J916" s="221"/>
      <c r="K916" s="221"/>
      <c r="L916" s="221"/>
      <c r="M916" s="220"/>
      <c r="N916" s="220"/>
      <c r="O916" s="220"/>
      <c r="P916" s="220"/>
      <c r="Q916" s="222"/>
      <c r="R916" s="222"/>
      <c r="S916" s="222"/>
      <c r="T916" s="221"/>
      <c r="U916" s="221"/>
      <c r="V916" s="221"/>
      <c r="W916" s="221"/>
      <c r="X916" s="220"/>
      <c r="Y916" s="72"/>
      <c r="Z916" s="72"/>
      <c r="AA916" s="72"/>
      <c r="AB916" s="72"/>
      <c r="AC916" s="72"/>
      <c r="AD916" s="72"/>
      <c r="AE916" s="72"/>
      <c r="AF916" s="72"/>
      <c r="AG916" s="72"/>
      <c r="AH916" s="72"/>
      <c r="AI916" s="72"/>
      <c r="AJ916" s="72"/>
      <c r="AK916" s="72"/>
      <c r="AL916" s="72"/>
      <c r="AM916" s="72"/>
      <c r="AN916" s="72"/>
      <c r="AO916" s="72"/>
      <c r="AP916" s="72"/>
      <c r="AQ916" s="72"/>
      <c r="AR916" s="72"/>
      <c r="AS916" s="72"/>
      <c r="AT916" s="72"/>
    </row>
    <row r="917" spans="1:46" ht="30" customHeight="1" x14ac:dyDescent="0.2">
      <c r="A917" s="72"/>
      <c r="B917" s="72"/>
      <c r="C917" s="72"/>
      <c r="D917" s="220"/>
      <c r="E917" s="220"/>
      <c r="F917" s="221"/>
      <c r="G917" s="221"/>
      <c r="H917" s="220"/>
      <c r="I917" s="220"/>
      <c r="J917" s="221"/>
      <c r="K917" s="221"/>
      <c r="L917" s="221"/>
      <c r="M917" s="220"/>
      <c r="N917" s="220"/>
      <c r="O917" s="220"/>
      <c r="P917" s="220"/>
      <c r="Q917" s="222"/>
      <c r="R917" s="222"/>
      <c r="S917" s="222"/>
      <c r="T917" s="221"/>
      <c r="U917" s="221"/>
      <c r="V917" s="221"/>
      <c r="W917" s="221"/>
      <c r="X917" s="220"/>
      <c r="Y917" s="72"/>
      <c r="Z917" s="72"/>
      <c r="AA917" s="72"/>
      <c r="AB917" s="72"/>
      <c r="AC917" s="72"/>
      <c r="AD917" s="72"/>
      <c r="AE917" s="72"/>
      <c r="AF917" s="72"/>
      <c r="AG917" s="72"/>
      <c r="AH917" s="72"/>
      <c r="AI917" s="72"/>
      <c r="AJ917" s="72"/>
      <c r="AK917" s="72"/>
      <c r="AL917" s="72"/>
      <c r="AM917" s="72"/>
      <c r="AN917" s="72"/>
      <c r="AO917" s="72"/>
      <c r="AP917" s="72"/>
      <c r="AQ917" s="72"/>
      <c r="AR917" s="72"/>
      <c r="AS917" s="72"/>
      <c r="AT917" s="72"/>
    </row>
    <row r="918" spans="1:46" ht="30" customHeight="1" x14ac:dyDescent="0.2">
      <c r="A918" s="72"/>
      <c r="B918" s="72"/>
      <c r="C918" s="72"/>
      <c r="D918" s="220"/>
      <c r="E918" s="220"/>
      <c r="F918" s="221"/>
      <c r="G918" s="221"/>
      <c r="H918" s="220"/>
      <c r="I918" s="220"/>
      <c r="J918" s="221"/>
      <c r="K918" s="221"/>
      <c r="L918" s="221"/>
      <c r="M918" s="220"/>
      <c r="N918" s="220"/>
      <c r="O918" s="220"/>
      <c r="P918" s="220"/>
      <c r="Q918" s="222"/>
      <c r="R918" s="222"/>
      <c r="S918" s="222"/>
      <c r="T918" s="221"/>
      <c r="U918" s="221"/>
      <c r="V918" s="221"/>
      <c r="W918" s="221"/>
      <c r="X918" s="220"/>
      <c r="Y918" s="72"/>
      <c r="Z918" s="72"/>
      <c r="AA918" s="72"/>
      <c r="AB918" s="72"/>
      <c r="AC918" s="72"/>
      <c r="AD918" s="72"/>
      <c r="AE918" s="72"/>
      <c r="AF918" s="72"/>
      <c r="AG918" s="72"/>
      <c r="AH918" s="72"/>
      <c r="AI918" s="72"/>
      <c r="AJ918" s="72"/>
      <c r="AK918" s="72"/>
      <c r="AL918" s="72"/>
      <c r="AM918" s="72"/>
      <c r="AN918" s="72"/>
      <c r="AO918" s="72"/>
      <c r="AP918" s="72"/>
      <c r="AQ918" s="72"/>
      <c r="AR918" s="72"/>
      <c r="AS918" s="72"/>
      <c r="AT918" s="72"/>
    </row>
    <row r="919" spans="1:46" ht="30" customHeight="1" x14ac:dyDescent="0.2">
      <c r="A919" s="72"/>
      <c r="B919" s="72"/>
      <c r="C919" s="72"/>
      <c r="D919" s="220"/>
      <c r="E919" s="220"/>
      <c r="F919" s="221"/>
      <c r="G919" s="221"/>
      <c r="H919" s="220"/>
      <c r="I919" s="220"/>
      <c r="J919" s="221"/>
      <c r="K919" s="221"/>
      <c r="L919" s="221"/>
      <c r="M919" s="220"/>
      <c r="N919" s="220"/>
      <c r="O919" s="220"/>
      <c r="P919" s="220"/>
      <c r="Q919" s="222"/>
      <c r="R919" s="222"/>
      <c r="S919" s="222"/>
      <c r="T919" s="221"/>
      <c r="U919" s="221"/>
      <c r="V919" s="221"/>
      <c r="W919" s="221"/>
      <c r="X919" s="220"/>
      <c r="Y919" s="72"/>
      <c r="Z919" s="72"/>
      <c r="AA919" s="72"/>
      <c r="AB919" s="72"/>
      <c r="AC919" s="72"/>
      <c r="AD919" s="72"/>
      <c r="AE919" s="72"/>
      <c r="AF919" s="72"/>
      <c r="AG919" s="72"/>
      <c r="AH919" s="72"/>
      <c r="AI919" s="72"/>
      <c r="AJ919" s="72"/>
      <c r="AK919" s="72"/>
      <c r="AL919" s="72"/>
      <c r="AM919" s="72"/>
      <c r="AN919" s="72"/>
      <c r="AO919" s="72"/>
      <c r="AP919" s="72"/>
      <c r="AQ919" s="72"/>
      <c r="AR919" s="72"/>
      <c r="AS919" s="72"/>
      <c r="AT919" s="72"/>
    </row>
    <row r="920" spans="1:46" ht="30" customHeight="1" x14ac:dyDescent="0.2">
      <c r="A920" s="72"/>
      <c r="B920" s="72"/>
      <c r="C920" s="72"/>
      <c r="D920" s="220"/>
      <c r="E920" s="220"/>
      <c r="F920" s="221"/>
      <c r="G920" s="221"/>
      <c r="H920" s="220"/>
      <c r="I920" s="220"/>
      <c r="J920" s="221"/>
      <c r="K920" s="221"/>
      <c r="L920" s="221"/>
      <c r="M920" s="220"/>
      <c r="N920" s="220"/>
      <c r="O920" s="220"/>
      <c r="P920" s="220"/>
      <c r="Q920" s="222"/>
      <c r="R920" s="222"/>
      <c r="S920" s="222"/>
      <c r="T920" s="221"/>
      <c r="U920" s="221"/>
      <c r="V920" s="221"/>
      <c r="W920" s="221"/>
      <c r="X920" s="220"/>
      <c r="Y920" s="72"/>
      <c r="Z920" s="72"/>
      <c r="AA920" s="72"/>
      <c r="AB920" s="72"/>
      <c r="AC920" s="72"/>
      <c r="AD920" s="72"/>
      <c r="AE920" s="72"/>
      <c r="AF920" s="72"/>
      <c r="AG920" s="72"/>
      <c r="AH920" s="72"/>
      <c r="AI920" s="72"/>
      <c r="AJ920" s="72"/>
      <c r="AK920" s="72"/>
      <c r="AL920" s="72"/>
      <c r="AM920" s="72"/>
      <c r="AN920" s="72"/>
      <c r="AO920" s="72"/>
      <c r="AP920" s="72"/>
      <c r="AQ920" s="72"/>
      <c r="AR920" s="72"/>
      <c r="AS920" s="72"/>
      <c r="AT920" s="72"/>
    </row>
    <row r="921" spans="1:46" ht="30" customHeight="1" x14ac:dyDescent="0.2">
      <c r="A921" s="72"/>
      <c r="B921" s="72"/>
      <c r="C921" s="72"/>
      <c r="D921" s="220"/>
      <c r="E921" s="220"/>
      <c r="F921" s="221"/>
      <c r="G921" s="221"/>
      <c r="H921" s="220"/>
      <c r="I921" s="220"/>
      <c r="J921" s="221"/>
      <c r="K921" s="221"/>
      <c r="L921" s="221"/>
      <c r="M921" s="220"/>
      <c r="N921" s="220"/>
      <c r="O921" s="220"/>
      <c r="P921" s="220"/>
      <c r="Q921" s="222"/>
      <c r="R921" s="222"/>
      <c r="S921" s="222"/>
      <c r="T921" s="221"/>
      <c r="U921" s="221"/>
      <c r="V921" s="221"/>
      <c r="W921" s="221"/>
      <c r="X921" s="220"/>
      <c r="Y921" s="72"/>
      <c r="Z921" s="72"/>
      <c r="AA921" s="72"/>
      <c r="AB921" s="72"/>
      <c r="AC921" s="72"/>
      <c r="AD921" s="72"/>
      <c r="AE921" s="72"/>
      <c r="AF921" s="72"/>
      <c r="AG921" s="72"/>
      <c r="AH921" s="72"/>
      <c r="AI921" s="72"/>
      <c r="AJ921" s="72"/>
      <c r="AK921" s="72"/>
      <c r="AL921" s="72"/>
      <c r="AM921" s="72"/>
      <c r="AN921" s="72"/>
      <c r="AO921" s="72"/>
      <c r="AP921" s="72"/>
      <c r="AQ921" s="72"/>
      <c r="AR921" s="72"/>
      <c r="AS921" s="72"/>
      <c r="AT921" s="72"/>
    </row>
    <row r="922" spans="1:46" ht="30" customHeight="1" x14ac:dyDescent="0.2">
      <c r="A922" s="72"/>
      <c r="B922" s="72"/>
      <c r="C922" s="72"/>
      <c r="D922" s="220"/>
      <c r="E922" s="220"/>
      <c r="F922" s="221"/>
      <c r="G922" s="221"/>
      <c r="H922" s="220"/>
      <c r="I922" s="220"/>
      <c r="J922" s="221"/>
      <c r="K922" s="221"/>
      <c r="L922" s="221"/>
      <c r="M922" s="220"/>
      <c r="N922" s="220"/>
      <c r="O922" s="220"/>
      <c r="P922" s="220"/>
      <c r="Q922" s="222"/>
      <c r="R922" s="222"/>
      <c r="S922" s="222"/>
      <c r="T922" s="221"/>
      <c r="U922" s="221"/>
      <c r="V922" s="221"/>
      <c r="W922" s="221"/>
      <c r="X922" s="220"/>
      <c r="Y922" s="72"/>
      <c r="Z922" s="72"/>
      <c r="AA922" s="72"/>
      <c r="AB922" s="72"/>
      <c r="AC922" s="72"/>
      <c r="AD922" s="72"/>
      <c r="AE922" s="72"/>
      <c r="AF922" s="72"/>
      <c r="AG922" s="72"/>
      <c r="AH922" s="72"/>
      <c r="AI922" s="72"/>
      <c r="AJ922" s="72"/>
      <c r="AK922" s="72"/>
      <c r="AL922" s="72"/>
      <c r="AM922" s="72"/>
      <c r="AN922" s="72"/>
      <c r="AO922" s="72"/>
      <c r="AP922" s="72"/>
      <c r="AQ922" s="72"/>
      <c r="AR922" s="72"/>
      <c r="AS922" s="72"/>
      <c r="AT922" s="72"/>
    </row>
    <row r="923" spans="1:46" ht="30" customHeight="1" x14ac:dyDescent="0.2">
      <c r="A923" s="72"/>
      <c r="B923" s="72"/>
      <c r="C923" s="72"/>
      <c r="D923" s="220"/>
      <c r="E923" s="220"/>
      <c r="F923" s="221"/>
      <c r="G923" s="221"/>
      <c r="H923" s="220"/>
      <c r="I923" s="220"/>
      <c r="J923" s="221"/>
      <c r="K923" s="221"/>
      <c r="L923" s="221"/>
      <c r="M923" s="220"/>
      <c r="N923" s="220"/>
      <c r="O923" s="220"/>
      <c r="P923" s="220"/>
      <c r="Q923" s="222"/>
      <c r="R923" s="222"/>
      <c r="S923" s="222"/>
      <c r="T923" s="221"/>
      <c r="U923" s="221"/>
      <c r="V923" s="221"/>
      <c r="W923" s="221"/>
      <c r="X923" s="220"/>
      <c r="Y923" s="72"/>
      <c r="Z923" s="72"/>
      <c r="AA923" s="72"/>
      <c r="AB923" s="72"/>
      <c r="AC923" s="72"/>
      <c r="AD923" s="72"/>
      <c r="AE923" s="72"/>
      <c r="AF923" s="72"/>
      <c r="AG923" s="72"/>
      <c r="AH923" s="72"/>
      <c r="AI923" s="72"/>
      <c r="AJ923" s="72"/>
      <c r="AK923" s="72"/>
      <c r="AL923" s="72"/>
      <c r="AM923" s="72"/>
      <c r="AN923" s="72"/>
      <c r="AO923" s="72"/>
      <c r="AP923" s="72"/>
      <c r="AQ923" s="72"/>
      <c r="AR923" s="72"/>
      <c r="AS923" s="72"/>
      <c r="AT923" s="72"/>
    </row>
    <row r="924" spans="1:46" ht="30" customHeight="1" x14ac:dyDescent="0.2">
      <c r="A924" s="72"/>
      <c r="B924" s="72"/>
      <c r="C924" s="72"/>
      <c r="D924" s="220"/>
      <c r="E924" s="220"/>
      <c r="F924" s="221"/>
      <c r="G924" s="221"/>
      <c r="H924" s="220"/>
      <c r="I924" s="220"/>
      <c r="J924" s="221"/>
      <c r="K924" s="221"/>
      <c r="L924" s="221"/>
      <c r="M924" s="220"/>
      <c r="N924" s="220"/>
      <c r="O924" s="220"/>
      <c r="P924" s="220"/>
      <c r="Q924" s="222"/>
      <c r="R924" s="222"/>
      <c r="S924" s="222"/>
      <c r="T924" s="221"/>
      <c r="U924" s="221"/>
      <c r="V924" s="221"/>
      <c r="W924" s="221"/>
      <c r="X924" s="220"/>
      <c r="Y924" s="72"/>
      <c r="Z924" s="72"/>
      <c r="AA924" s="72"/>
      <c r="AB924" s="72"/>
      <c r="AC924" s="72"/>
      <c r="AD924" s="72"/>
      <c r="AE924" s="72"/>
      <c r="AF924" s="72"/>
      <c r="AG924" s="72"/>
      <c r="AH924" s="72"/>
      <c r="AI924" s="72"/>
      <c r="AJ924" s="72"/>
      <c r="AK924" s="72"/>
      <c r="AL924" s="72"/>
      <c r="AM924" s="72"/>
      <c r="AN924" s="72"/>
      <c r="AO924" s="72"/>
      <c r="AP924" s="72"/>
      <c r="AQ924" s="72"/>
      <c r="AR924" s="72"/>
      <c r="AS924" s="72"/>
      <c r="AT924" s="72"/>
    </row>
    <row r="925" spans="1:46" ht="30" customHeight="1" x14ac:dyDescent="0.2">
      <c r="A925" s="72"/>
      <c r="B925" s="72"/>
      <c r="C925" s="72"/>
      <c r="D925" s="220"/>
      <c r="E925" s="220"/>
      <c r="F925" s="221"/>
      <c r="G925" s="221"/>
      <c r="H925" s="220"/>
      <c r="I925" s="220"/>
      <c r="J925" s="221"/>
      <c r="K925" s="221"/>
      <c r="L925" s="221"/>
      <c r="M925" s="220"/>
      <c r="N925" s="220"/>
      <c r="O925" s="220"/>
      <c r="P925" s="220"/>
      <c r="Q925" s="222"/>
      <c r="R925" s="222"/>
      <c r="S925" s="222"/>
      <c r="T925" s="221"/>
      <c r="U925" s="221"/>
      <c r="V925" s="221"/>
      <c r="W925" s="221"/>
      <c r="X925" s="220"/>
      <c r="Y925" s="72"/>
      <c r="Z925" s="72"/>
      <c r="AA925" s="72"/>
      <c r="AB925" s="72"/>
      <c r="AC925" s="72"/>
      <c r="AD925" s="72"/>
      <c r="AE925" s="72"/>
      <c r="AF925" s="72"/>
      <c r="AG925" s="72"/>
      <c r="AH925" s="72"/>
      <c r="AI925" s="72"/>
      <c r="AJ925" s="72"/>
      <c r="AK925" s="72"/>
      <c r="AL925" s="72"/>
      <c r="AM925" s="72"/>
      <c r="AN925" s="72"/>
      <c r="AO925" s="72"/>
      <c r="AP925" s="72"/>
      <c r="AQ925" s="72"/>
      <c r="AR925" s="72"/>
      <c r="AS925" s="72"/>
      <c r="AT925" s="72"/>
    </row>
    <row r="926" spans="1:46" ht="30" customHeight="1" x14ac:dyDescent="0.2">
      <c r="A926" s="72"/>
      <c r="B926" s="72"/>
      <c r="C926" s="72"/>
      <c r="D926" s="220"/>
      <c r="E926" s="220"/>
      <c r="F926" s="221"/>
      <c r="G926" s="221"/>
      <c r="H926" s="220"/>
      <c r="I926" s="220"/>
      <c r="J926" s="221"/>
      <c r="K926" s="221"/>
      <c r="L926" s="221"/>
      <c r="M926" s="220"/>
      <c r="N926" s="220"/>
      <c r="O926" s="220"/>
      <c r="P926" s="220"/>
      <c r="Q926" s="222"/>
      <c r="R926" s="222"/>
      <c r="S926" s="222"/>
      <c r="T926" s="221"/>
      <c r="U926" s="221"/>
      <c r="V926" s="221"/>
      <c r="W926" s="221"/>
      <c r="X926" s="220"/>
      <c r="Y926" s="72"/>
      <c r="Z926" s="72"/>
      <c r="AA926" s="72"/>
      <c r="AB926" s="72"/>
      <c r="AC926" s="72"/>
      <c r="AD926" s="72"/>
      <c r="AE926" s="72"/>
      <c r="AF926" s="72"/>
      <c r="AG926" s="72"/>
      <c r="AH926" s="72"/>
      <c r="AI926" s="72"/>
      <c r="AJ926" s="72"/>
      <c r="AK926" s="72"/>
      <c r="AL926" s="72"/>
      <c r="AM926" s="72"/>
      <c r="AN926" s="72"/>
      <c r="AO926" s="72"/>
      <c r="AP926" s="72"/>
      <c r="AQ926" s="72"/>
      <c r="AR926" s="72"/>
      <c r="AS926" s="72"/>
      <c r="AT926" s="72"/>
    </row>
    <row r="927" spans="1:46" ht="30" customHeight="1" x14ac:dyDescent="0.2">
      <c r="A927" s="72"/>
      <c r="B927" s="72"/>
      <c r="C927" s="72"/>
      <c r="D927" s="220"/>
      <c r="E927" s="220"/>
      <c r="F927" s="221"/>
      <c r="G927" s="221"/>
      <c r="H927" s="220"/>
      <c r="I927" s="220"/>
      <c r="J927" s="221"/>
      <c r="K927" s="221"/>
      <c r="L927" s="221"/>
      <c r="M927" s="220"/>
      <c r="N927" s="220"/>
      <c r="O927" s="220"/>
      <c r="P927" s="220"/>
      <c r="Q927" s="222"/>
      <c r="R927" s="222"/>
      <c r="S927" s="222"/>
      <c r="T927" s="221"/>
      <c r="U927" s="221"/>
      <c r="V927" s="221"/>
      <c r="W927" s="221"/>
      <c r="X927" s="220"/>
      <c r="Y927" s="72"/>
      <c r="Z927" s="72"/>
      <c r="AA927" s="72"/>
      <c r="AB927" s="72"/>
      <c r="AC927" s="72"/>
      <c r="AD927" s="72"/>
      <c r="AE927" s="72"/>
      <c r="AF927" s="72"/>
      <c r="AG927" s="72"/>
      <c r="AH927" s="72"/>
      <c r="AI927" s="72"/>
      <c r="AJ927" s="72"/>
      <c r="AK927" s="72"/>
      <c r="AL927" s="72"/>
      <c r="AM927" s="72"/>
      <c r="AN927" s="72"/>
      <c r="AO927" s="72"/>
      <c r="AP927" s="72"/>
      <c r="AQ927" s="72"/>
      <c r="AR927" s="72"/>
      <c r="AS927" s="72"/>
      <c r="AT927" s="72"/>
    </row>
    <row r="928" spans="1:46" ht="30" customHeight="1" x14ac:dyDescent="0.2">
      <c r="A928" s="72"/>
      <c r="B928" s="72"/>
      <c r="C928" s="72"/>
      <c r="D928" s="220"/>
      <c r="E928" s="220"/>
      <c r="F928" s="221"/>
      <c r="G928" s="221"/>
      <c r="H928" s="220"/>
      <c r="I928" s="220"/>
      <c r="J928" s="221"/>
      <c r="K928" s="221"/>
      <c r="L928" s="221"/>
      <c r="M928" s="220"/>
      <c r="N928" s="220"/>
      <c r="O928" s="220"/>
      <c r="P928" s="220"/>
      <c r="Q928" s="222"/>
      <c r="R928" s="222"/>
      <c r="S928" s="222"/>
      <c r="T928" s="221"/>
      <c r="U928" s="221"/>
      <c r="V928" s="221"/>
      <c r="W928" s="221"/>
      <c r="X928" s="220"/>
      <c r="Y928" s="72"/>
      <c r="Z928" s="72"/>
      <c r="AA928" s="72"/>
      <c r="AB928" s="72"/>
      <c r="AC928" s="72"/>
      <c r="AD928" s="72"/>
      <c r="AE928" s="72"/>
      <c r="AF928" s="72"/>
      <c r="AG928" s="72"/>
      <c r="AH928" s="72"/>
      <c r="AI928" s="72"/>
      <c r="AJ928" s="72"/>
      <c r="AK928" s="72"/>
      <c r="AL928" s="72"/>
      <c r="AM928" s="72"/>
      <c r="AN928" s="72"/>
      <c r="AO928" s="72"/>
      <c r="AP928" s="72"/>
      <c r="AQ928" s="72"/>
      <c r="AR928" s="72"/>
      <c r="AS928" s="72"/>
      <c r="AT928" s="72"/>
    </row>
    <row r="929" spans="1:46" ht="30" customHeight="1" x14ac:dyDescent="0.2">
      <c r="A929" s="72"/>
      <c r="B929" s="72"/>
      <c r="C929" s="72"/>
      <c r="D929" s="220"/>
      <c r="E929" s="220"/>
      <c r="F929" s="221"/>
      <c r="G929" s="221"/>
      <c r="H929" s="220"/>
      <c r="I929" s="220"/>
      <c r="J929" s="221"/>
      <c r="K929" s="221"/>
      <c r="L929" s="221"/>
      <c r="M929" s="220"/>
      <c r="N929" s="220"/>
      <c r="O929" s="220"/>
      <c r="P929" s="220"/>
      <c r="Q929" s="222"/>
      <c r="R929" s="222"/>
      <c r="S929" s="222"/>
      <c r="T929" s="221"/>
      <c r="U929" s="221"/>
      <c r="V929" s="221"/>
      <c r="W929" s="221"/>
      <c r="X929" s="220"/>
      <c r="Y929" s="72"/>
      <c r="Z929" s="72"/>
      <c r="AA929" s="72"/>
      <c r="AB929" s="72"/>
      <c r="AC929" s="72"/>
      <c r="AD929" s="72"/>
      <c r="AE929" s="72"/>
      <c r="AF929" s="72"/>
      <c r="AG929" s="72"/>
      <c r="AH929" s="72"/>
      <c r="AI929" s="72"/>
      <c r="AJ929" s="72"/>
      <c r="AK929" s="72"/>
      <c r="AL929" s="72"/>
      <c r="AM929" s="72"/>
      <c r="AN929" s="72"/>
      <c r="AO929" s="72"/>
      <c r="AP929" s="72"/>
      <c r="AQ929" s="72"/>
      <c r="AR929" s="72"/>
      <c r="AS929" s="72"/>
      <c r="AT929" s="72"/>
    </row>
    <row r="930" spans="1:46" ht="30" customHeight="1" x14ac:dyDescent="0.2">
      <c r="A930" s="72"/>
      <c r="B930" s="72"/>
      <c r="C930" s="72"/>
      <c r="D930" s="220"/>
      <c r="E930" s="220"/>
      <c r="F930" s="221"/>
      <c r="G930" s="221"/>
      <c r="H930" s="220"/>
      <c r="I930" s="220"/>
      <c r="J930" s="221"/>
      <c r="K930" s="221"/>
      <c r="L930" s="221"/>
      <c r="M930" s="220"/>
      <c r="N930" s="220"/>
      <c r="O930" s="220"/>
      <c r="P930" s="220"/>
      <c r="Q930" s="222"/>
      <c r="R930" s="222"/>
      <c r="S930" s="222"/>
      <c r="T930" s="221"/>
      <c r="U930" s="221"/>
      <c r="V930" s="221"/>
      <c r="W930" s="221"/>
      <c r="X930" s="220"/>
      <c r="Y930" s="72"/>
      <c r="Z930" s="72"/>
      <c r="AA930" s="72"/>
      <c r="AB930" s="72"/>
      <c r="AC930" s="72"/>
      <c r="AD930" s="72"/>
      <c r="AE930" s="72"/>
      <c r="AF930" s="72"/>
      <c r="AG930" s="72"/>
      <c r="AH930" s="72"/>
      <c r="AI930" s="72"/>
      <c r="AJ930" s="72"/>
      <c r="AK930" s="72"/>
      <c r="AL930" s="72"/>
      <c r="AM930" s="72"/>
      <c r="AN930" s="72"/>
      <c r="AO930" s="72"/>
      <c r="AP930" s="72"/>
      <c r="AQ930" s="72"/>
      <c r="AR930" s="72"/>
      <c r="AS930" s="72"/>
      <c r="AT930" s="72"/>
    </row>
    <row r="931" spans="1:46" ht="30" customHeight="1" x14ac:dyDescent="0.2">
      <c r="A931" s="72"/>
      <c r="B931" s="72"/>
      <c r="C931" s="72"/>
      <c r="D931" s="220"/>
      <c r="E931" s="220"/>
      <c r="F931" s="221"/>
      <c r="G931" s="221"/>
      <c r="H931" s="220"/>
      <c r="I931" s="220"/>
      <c r="J931" s="221"/>
      <c r="K931" s="221"/>
      <c r="L931" s="221"/>
      <c r="M931" s="220"/>
      <c r="N931" s="220"/>
      <c r="O931" s="220"/>
      <c r="P931" s="220"/>
      <c r="Q931" s="222"/>
      <c r="R931" s="222"/>
      <c r="S931" s="222"/>
      <c r="T931" s="221"/>
      <c r="U931" s="221"/>
      <c r="V931" s="221"/>
      <c r="W931" s="221"/>
      <c r="X931" s="220"/>
      <c r="Y931" s="72"/>
      <c r="Z931" s="72"/>
      <c r="AA931" s="72"/>
      <c r="AB931" s="72"/>
      <c r="AC931" s="72"/>
      <c r="AD931" s="72"/>
      <c r="AE931" s="72"/>
      <c r="AF931" s="72"/>
      <c r="AG931" s="72"/>
      <c r="AH931" s="72"/>
      <c r="AI931" s="72"/>
      <c r="AJ931" s="72"/>
      <c r="AK931" s="72"/>
      <c r="AL931" s="72"/>
      <c r="AM931" s="72"/>
      <c r="AN931" s="72"/>
      <c r="AO931" s="72"/>
      <c r="AP931" s="72"/>
      <c r="AQ931" s="72"/>
      <c r="AR931" s="72"/>
      <c r="AS931" s="72"/>
      <c r="AT931" s="72"/>
    </row>
    <row r="932" spans="1:46" ht="30" customHeight="1" x14ac:dyDescent="0.2">
      <c r="A932" s="72"/>
      <c r="B932" s="72"/>
      <c r="C932" s="72"/>
      <c r="D932" s="220"/>
      <c r="E932" s="220"/>
      <c r="F932" s="221"/>
      <c r="G932" s="221"/>
      <c r="H932" s="220"/>
      <c r="I932" s="220"/>
      <c r="J932" s="221"/>
      <c r="K932" s="221"/>
      <c r="L932" s="221"/>
      <c r="M932" s="220"/>
      <c r="N932" s="220"/>
      <c r="O932" s="220"/>
      <c r="P932" s="220"/>
      <c r="Q932" s="222"/>
      <c r="R932" s="222"/>
      <c r="S932" s="222"/>
      <c r="T932" s="221"/>
      <c r="U932" s="221"/>
      <c r="V932" s="221"/>
      <c r="W932" s="221"/>
      <c r="X932" s="220"/>
      <c r="Y932" s="72"/>
      <c r="Z932" s="72"/>
      <c r="AA932" s="72"/>
      <c r="AB932" s="72"/>
      <c r="AC932" s="72"/>
      <c r="AD932" s="72"/>
      <c r="AE932" s="72"/>
      <c r="AF932" s="72"/>
      <c r="AG932" s="72"/>
      <c r="AH932" s="72"/>
      <c r="AI932" s="72"/>
      <c r="AJ932" s="72"/>
      <c r="AK932" s="72"/>
      <c r="AL932" s="72"/>
      <c r="AM932" s="72"/>
      <c r="AN932" s="72"/>
      <c r="AO932" s="72"/>
      <c r="AP932" s="72"/>
      <c r="AQ932" s="72"/>
      <c r="AR932" s="72"/>
      <c r="AS932" s="72"/>
      <c r="AT932" s="72"/>
    </row>
    <row r="933" spans="1:46" ht="30" customHeight="1" x14ac:dyDescent="0.2">
      <c r="A933" s="72"/>
      <c r="B933" s="72"/>
      <c r="C933" s="72"/>
      <c r="D933" s="220"/>
      <c r="E933" s="220"/>
      <c r="F933" s="221"/>
      <c r="G933" s="221"/>
      <c r="H933" s="220"/>
      <c r="I933" s="220"/>
      <c r="J933" s="221"/>
      <c r="K933" s="221"/>
      <c r="L933" s="221"/>
      <c r="M933" s="220"/>
      <c r="N933" s="220"/>
      <c r="O933" s="220"/>
      <c r="P933" s="220"/>
      <c r="Q933" s="222"/>
      <c r="R933" s="222"/>
      <c r="S933" s="222"/>
      <c r="T933" s="221"/>
      <c r="U933" s="221"/>
      <c r="V933" s="221"/>
      <c r="W933" s="221"/>
      <c r="X933" s="220"/>
      <c r="Y933" s="72"/>
      <c r="Z933" s="72"/>
      <c r="AA933" s="72"/>
      <c r="AB933" s="72"/>
      <c r="AC933" s="72"/>
      <c r="AD933" s="72"/>
      <c r="AE933" s="72"/>
      <c r="AF933" s="72"/>
      <c r="AG933" s="72"/>
      <c r="AH933" s="72"/>
      <c r="AI933" s="72"/>
      <c r="AJ933" s="72"/>
      <c r="AK933" s="72"/>
      <c r="AL933" s="72"/>
      <c r="AM933" s="72"/>
      <c r="AN933" s="72"/>
      <c r="AO933" s="72"/>
      <c r="AP933" s="72"/>
      <c r="AQ933" s="72"/>
      <c r="AR933" s="72"/>
      <c r="AS933" s="72"/>
      <c r="AT933" s="72"/>
    </row>
    <row r="934" spans="1:46" ht="30" customHeight="1" x14ac:dyDescent="0.2">
      <c r="A934" s="72"/>
      <c r="B934" s="72"/>
      <c r="C934" s="72"/>
      <c r="D934" s="220"/>
      <c r="E934" s="220"/>
      <c r="F934" s="221"/>
      <c r="G934" s="221"/>
      <c r="H934" s="220"/>
      <c r="I934" s="220"/>
      <c r="J934" s="221"/>
      <c r="K934" s="221"/>
      <c r="L934" s="221"/>
      <c r="M934" s="220"/>
      <c r="N934" s="220"/>
      <c r="O934" s="220"/>
      <c r="P934" s="220"/>
      <c r="Q934" s="222"/>
      <c r="R934" s="222"/>
      <c r="S934" s="222"/>
      <c r="T934" s="221"/>
      <c r="U934" s="221"/>
      <c r="V934" s="221"/>
      <c r="W934" s="221"/>
      <c r="X934" s="220"/>
      <c r="Y934" s="72"/>
      <c r="Z934" s="72"/>
      <c r="AA934" s="72"/>
      <c r="AB934" s="72"/>
      <c r="AC934" s="72"/>
      <c r="AD934" s="72"/>
      <c r="AE934" s="72"/>
      <c r="AF934" s="72"/>
      <c r="AG934" s="72"/>
      <c r="AH934" s="72"/>
      <c r="AI934" s="72"/>
      <c r="AJ934" s="72"/>
      <c r="AK934" s="72"/>
      <c r="AL934" s="72"/>
      <c r="AM934" s="72"/>
      <c r="AN934" s="72"/>
      <c r="AO934" s="72"/>
      <c r="AP934" s="72"/>
      <c r="AQ934" s="72"/>
      <c r="AR934" s="72"/>
      <c r="AS934" s="72"/>
      <c r="AT934" s="72"/>
    </row>
    <row r="935" spans="1:46" ht="30" customHeight="1" x14ac:dyDescent="0.2">
      <c r="A935" s="72"/>
      <c r="B935" s="72"/>
      <c r="C935" s="72"/>
      <c r="D935" s="220"/>
      <c r="E935" s="220"/>
      <c r="F935" s="221"/>
      <c r="G935" s="221"/>
      <c r="H935" s="220"/>
      <c r="I935" s="220"/>
      <c r="J935" s="221"/>
      <c r="K935" s="221"/>
      <c r="L935" s="221"/>
      <c r="M935" s="220"/>
      <c r="N935" s="220"/>
      <c r="O935" s="220"/>
      <c r="P935" s="220"/>
      <c r="Q935" s="222"/>
      <c r="R935" s="222"/>
      <c r="S935" s="222"/>
      <c r="T935" s="221"/>
      <c r="U935" s="221"/>
      <c r="V935" s="221"/>
      <c r="W935" s="221"/>
      <c r="X935" s="220"/>
      <c r="Y935" s="72"/>
      <c r="Z935" s="72"/>
      <c r="AA935" s="72"/>
      <c r="AB935" s="72"/>
      <c r="AC935" s="72"/>
      <c r="AD935" s="72"/>
      <c r="AE935" s="72"/>
      <c r="AF935" s="72"/>
      <c r="AG935" s="72"/>
      <c r="AH935" s="72"/>
      <c r="AI935" s="72"/>
      <c r="AJ935" s="72"/>
      <c r="AK935" s="72"/>
      <c r="AL935" s="72"/>
      <c r="AM935" s="72"/>
      <c r="AN935" s="72"/>
      <c r="AO935" s="72"/>
      <c r="AP935" s="72"/>
      <c r="AQ935" s="72"/>
      <c r="AR935" s="72"/>
      <c r="AS935" s="72"/>
      <c r="AT935" s="72"/>
    </row>
    <row r="936" spans="1:46" ht="30" customHeight="1" x14ac:dyDescent="0.2">
      <c r="A936" s="72"/>
      <c r="B936" s="72"/>
      <c r="C936" s="72"/>
      <c r="D936" s="220"/>
      <c r="E936" s="220"/>
      <c r="F936" s="221"/>
      <c r="G936" s="221"/>
      <c r="H936" s="220"/>
      <c r="I936" s="220"/>
      <c r="J936" s="221"/>
      <c r="K936" s="221"/>
      <c r="L936" s="221"/>
      <c r="M936" s="220"/>
      <c r="N936" s="220"/>
      <c r="O936" s="220"/>
      <c r="P936" s="220"/>
      <c r="Q936" s="222"/>
      <c r="R936" s="222"/>
      <c r="S936" s="222"/>
      <c r="T936" s="221"/>
      <c r="U936" s="221"/>
      <c r="V936" s="221"/>
      <c r="W936" s="221"/>
      <c r="X936" s="220"/>
      <c r="Y936" s="72"/>
      <c r="Z936" s="72"/>
      <c r="AA936" s="72"/>
      <c r="AB936" s="72"/>
      <c r="AC936" s="72"/>
      <c r="AD936" s="72"/>
      <c r="AE936" s="72"/>
      <c r="AF936" s="72"/>
      <c r="AG936" s="72"/>
      <c r="AH936" s="72"/>
      <c r="AI936" s="72"/>
      <c r="AJ936" s="72"/>
      <c r="AK936" s="72"/>
      <c r="AL936" s="72"/>
      <c r="AM936" s="72"/>
      <c r="AN936" s="72"/>
      <c r="AO936" s="72"/>
      <c r="AP936" s="72"/>
      <c r="AQ936" s="72"/>
      <c r="AR936" s="72"/>
      <c r="AS936" s="72"/>
      <c r="AT936" s="72"/>
    </row>
    <row r="937" spans="1:46" ht="30" customHeight="1" x14ac:dyDescent="0.2">
      <c r="A937" s="72"/>
      <c r="B937" s="72"/>
      <c r="C937" s="72"/>
      <c r="D937" s="220"/>
      <c r="E937" s="220"/>
      <c r="F937" s="221"/>
      <c r="G937" s="221"/>
      <c r="H937" s="220"/>
      <c r="I937" s="220"/>
      <c r="J937" s="221"/>
      <c r="K937" s="221"/>
      <c r="L937" s="221"/>
      <c r="M937" s="220"/>
      <c r="N937" s="220"/>
      <c r="O937" s="220"/>
      <c r="P937" s="220"/>
      <c r="Q937" s="222"/>
      <c r="R937" s="222"/>
      <c r="S937" s="222"/>
      <c r="T937" s="221"/>
      <c r="U937" s="221"/>
      <c r="V937" s="221"/>
      <c r="W937" s="221"/>
      <c r="X937" s="220"/>
      <c r="Y937" s="72"/>
      <c r="Z937" s="72"/>
      <c r="AA937" s="72"/>
      <c r="AB937" s="72"/>
      <c r="AC937" s="72"/>
      <c r="AD937" s="72"/>
      <c r="AE937" s="72"/>
      <c r="AF937" s="72"/>
      <c r="AG937" s="72"/>
      <c r="AH937" s="72"/>
      <c r="AI937" s="72"/>
      <c r="AJ937" s="72"/>
      <c r="AK937" s="72"/>
      <c r="AL937" s="72"/>
      <c r="AM937" s="72"/>
      <c r="AN937" s="72"/>
      <c r="AO937" s="72"/>
      <c r="AP937" s="72"/>
      <c r="AQ937" s="72"/>
      <c r="AR937" s="72"/>
      <c r="AS937" s="72"/>
      <c r="AT937" s="72"/>
    </row>
    <row r="938" spans="1:46" ht="30" customHeight="1" x14ac:dyDescent="0.2">
      <c r="A938" s="72"/>
      <c r="B938" s="72"/>
      <c r="C938" s="72"/>
      <c r="D938" s="220"/>
      <c r="E938" s="220"/>
      <c r="F938" s="221"/>
      <c r="G938" s="221"/>
      <c r="H938" s="220"/>
      <c r="I938" s="220"/>
      <c r="J938" s="221"/>
      <c r="K938" s="221"/>
      <c r="L938" s="221"/>
      <c r="M938" s="220"/>
      <c r="N938" s="220"/>
      <c r="O938" s="220"/>
      <c r="P938" s="220"/>
      <c r="Q938" s="222"/>
      <c r="R938" s="222"/>
      <c r="S938" s="222"/>
      <c r="T938" s="221"/>
      <c r="U938" s="221"/>
      <c r="V938" s="221"/>
      <c r="W938" s="221"/>
      <c r="X938" s="220"/>
      <c r="Y938" s="72"/>
      <c r="Z938" s="72"/>
      <c r="AA938" s="72"/>
      <c r="AB938" s="72"/>
      <c r="AC938" s="72"/>
      <c r="AD938" s="72"/>
      <c r="AE938" s="72"/>
      <c r="AF938" s="72"/>
      <c r="AG938" s="72"/>
      <c r="AH938" s="72"/>
      <c r="AI938" s="72"/>
      <c r="AJ938" s="72"/>
      <c r="AK938" s="72"/>
      <c r="AL938" s="72"/>
      <c r="AM938" s="72"/>
      <c r="AN938" s="72"/>
      <c r="AO938" s="72"/>
      <c r="AP938" s="72"/>
      <c r="AQ938" s="72"/>
      <c r="AR938" s="72"/>
      <c r="AS938" s="72"/>
      <c r="AT938" s="72"/>
    </row>
    <row r="939" spans="1:46" ht="30" customHeight="1" x14ac:dyDescent="0.2">
      <c r="A939" s="72"/>
      <c r="B939" s="72"/>
      <c r="C939" s="72"/>
      <c r="D939" s="220"/>
      <c r="E939" s="220"/>
      <c r="F939" s="221"/>
      <c r="G939" s="221"/>
      <c r="H939" s="220"/>
      <c r="I939" s="220"/>
      <c r="J939" s="221"/>
      <c r="K939" s="221"/>
      <c r="L939" s="221"/>
      <c r="M939" s="220"/>
      <c r="N939" s="220"/>
      <c r="O939" s="220"/>
      <c r="P939" s="220"/>
      <c r="Q939" s="222"/>
      <c r="R939" s="222"/>
      <c r="S939" s="222"/>
      <c r="T939" s="221"/>
      <c r="U939" s="221"/>
      <c r="V939" s="221"/>
      <c r="W939" s="221"/>
      <c r="X939" s="220"/>
      <c r="Y939" s="72"/>
      <c r="Z939" s="72"/>
      <c r="AA939" s="72"/>
      <c r="AB939" s="72"/>
      <c r="AC939" s="72"/>
      <c r="AD939" s="72"/>
      <c r="AE939" s="72"/>
      <c r="AF939" s="72"/>
      <c r="AG939" s="72"/>
      <c r="AH939" s="72"/>
      <c r="AI939" s="72"/>
      <c r="AJ939" s="72"/>
      <c r="AK939" s="72"/>
      <c r="AL939" s="72"/>
      <c r="AM939" s="72"/>
      <c r="AN939" s="72"/>
      <c r="AO939" s="72"/>
      <c r="AP939" s="72"/>
      <c r="AQ939" s="72"/>
      <c r="AR939" s="72"/>
      <c r="AS939" s="72"/>
      <c r="AT939" s="72"/>
    </row>
    <row r="940" spans="1:46" ht="30" customHeight="1" x14ac:dyDescent="0.2">
      <c r="A940" s="72"/>
      <c r="B940" s="72"/>
      <c r="C940" s="72"/>
      <c r="D940" s="220"/>
      <c r="E940" s="220"/>
      <c r="F940" s="221"/>
      <c r="G940" s="221"/>
      <c r="H940" s="220"/>
      <c r="I940" s="220"/>
      <c r="J940" s="221"/>
      <c r="K940" s="221"/>
      <c r="L940" s="221"/>
      <c r="M940" s="220"/>
      <c r="N940" s="220"/>
      <c r="O940" s="220"/>
      <c r="P940" s="220"/>
      <c r="Q940" s="222"/>
      <c r="R940" s="222"/>
      <c r="S940" s="222"/>
      <c r="T940" s="221"/>
      <c r="U940" s="221"/>
      <c r="V940" s="221"/>
      <c r="W940" s="221"/>
      <c r="X940" s="220"/>
      <c r="Y940" s="72"/>
      <c r="Z940" s="72"/>
      <c r="AA940" s="72"/>
      <c r="AB940" s="72"/>
      <c r="AC940" s="72"/>
      <c r="AD940" s="72"/>
      <c r="AE940" s="72"/>
      <c r="AF940" s="72"/>
      <c r="AG940" s="72"/>
      <c r="AH940" s="72"/>
      <c r="AI940" s="72"/>
      <c r="AJ940" s="72"/>
      <c r="AK940" s="72"/>
      <c r="AL940" s="72"/>
      <c r="AM940" s="72"/>
      <c r="AN940" s="72"/>
      <c r="AO940" s="72"/>
      <c r="AP940" s="72"/>
      <c r="AQ940" s="72"/>
      <c r="AR940" s="72"/>
      <c r="AS940" s="72"/>
      <c r="AT940" s="72"/>
    </row>
    <row r="941" spans="1:46" ht="30" customHeight="1" x14ac:dyDescent="0.2">
      <c r="A941" s="72"/>
      <c r="B941" s="72"/>
      <c r="C941" s="72"/>
      <c r="D941" s="220"/>
      <c r="E941" s="220"/>
      <c r="F941" s="221"/>
      <c r="G941" s="221"/>
      <c r="H941" s="220"/>
      <c r="I941" s="220"/>
      <c r="J941" s="221"/>
      <c r="K941" s="221"/>
      <c r="L941" s="221"/>
      <c r="M941" s="220"/>
      <c r="N941" s="220"/>
      <c r="O941" s="220"/>
      <c r="P941" s="220"/>
      <c r="Q941" s="222"/>
      <c r="R941" s="222"/>
      <c r="S941" s="222"/>
      <c r="T941" s="221"/>
      <c r="U941" s="221"/>
      <c r="V941" s="221"/>
      <c r="W941" s="221"/>
      <c r="X941" s="220"/>
      <c r="Y941" s="72"/>
      <c r="Z941" s="72"/>
      <c r="AA941" s="72"/>
      <c r="AB941" s="72"/>
      <c r="AC941" s="72"/>
      <c r="AD941" s="72"/>
      <c r="AE941" s="72"/>
      <c r="AF941" s="72"/>
      <c r="AG941" s="72"/>
      <c r="AH941" s="72"/>
      <c r="AI941" s="72"/>
      <c r="AJ941" s="72"/>
      <c r="AK941" s="72"/>
      <c r="AL941" s="72"/>
      <c r="AM941" s="72"/>
      <c r="AN941" s="72"/>
      <c r="AO941" s="72"/>
      <c r="AP941" s="72"/>
      <c r="AQ941" s="72"/>
      <c r="AR941" s="72"/>
      <c r="AS941" s="72"/>
      <c r="AT941" s="72"/>
    </row>
    <row r="942" spans="1:46" ht="30" customHeight="1" x14ac:dyDescent="0.2">
      <c r="A942" s="72"/>
      <c r="B942" s="72"/>
      <c r="C942" s="72"/>
      <c r="D942" s="220"/>
      <c r="E942" s="220"/>
      <c r="F942" s="221"/>
      <c r="G942" s="221"/>
      <c r="H942" s="220"/>
      <c r="I942" s="220"/>
      <c r="J942" s="221"/>
      <c r="K942" s="221"/>
      <c r="L942" s="221"/>
      <c r="M942" s="220"/>
      <c r="N942" s="220"/>
      <c r="O942" s="220"/>
      <c r="P942" s="220"/>
      <c r="Q942" s="222"/>
      <c r="R942" s="222"/>
      <c r="S942" s="222"/>
      <c r="T942" s="221"/>
      <c r="U942" s="221"/>
      <c r="V942" s="221"/>
      <c r="W942" s="221"/>
      <c r="X942" s="220"/>
      <c r="Y942" s="72"/>
      <c r="Z942" s="72"/>
      <c r="AA942" s="72"/>
      <c r="AB942" s="72"/>
      <c r="AC942" s="72"/>
      <c r="AD942" s="72"/>
      <c r="AE942" s="72"/>
      <c r="AF942" s="72"/>
      <c r="AG942" s="72"/>
      <c r="AH942" s="72"/>
      <c r="AI942" s="72"/>
      <c r="AJ942" s="72"/>
      <c r="AK942" s="72"/>
      <c r="AL942" s="72"/>
      <c r="AM942" s="72"/>
      <c r="AN942" s="72"/>
      <c r="AO942" s="72"/>
      <c r="AP942" s="72"/>
      <c r="AQ942" s="72"/>
      <c r="AR942" s="72"/>
      <c r="AS942" s="72"/>
      <c r="AT942" s="72"/>
    </row>
    <row r="943" spans="1:46" ht="30" customHeight="1" x14ac:dyDescent="0.2">
      <c r="A943" s="72"/>
      <c r="B943" s="72"/>
      <c r="C943" s="72"/>
      <c r="D943" s="220"/>
      <c r="E943" s="220"/>
      <c r="F943" s="221"/>
      <c r="G943" s="221"/>
      <c r="H943" s="220"/>
      <c r="I943" s="220"/>
      <c r="J943" s="221"/>
      <c r="K943" s="221"/>
      <c r="L943" s="221"/>
      <c r="M943" s="220"/>
      <c r="N943" s="220"/>
      <c r="O943" s="220"/>
      <c r="P943" s="220"/>
      <c r="Q943" s="222"/>
      <c r="R943" s="222"/>
      <c r="S943" s="222"/>
      <c r="T943" s="221"/>
      <c r="U943" s="221"/>
      <c r="V943" s="221"/>
      <c r="W943" s="221"/>
      <c r="X943" s="220"/>
      <c r="Y943" s="72"/>
      <c r="Z943" s="72"/>
      <c r="AA943" s="72"/>
      <c r="AB943" s="72"/>
      <c r="AC943" s="72"/>
      <c r="AD943" s="72"/>
      <c r="AE943" s="72"/>
      <c r="AF943" s="72"/>
      <c r="AG943" s="72"/>
      <c r="AH943" s="72"/>
      <c r="AI943" s="72"/>
      <c r="AJ943" s="72"/>
      <c r="AK943" s="72"/>
      <c r="AL943" s="72"/>
      <c r="AM943" s="72"/>
      <c r="AN943" s="72"/>
      <c r="AO943" s="72"/>
      <c r="AP943" s="72"/>
      <c r="AQ943" s="72"/>
      <c r="AR943" s="72"/>
      <c r="AS943" s="72"/>
      <c r="AT943" s="72"/>
    </row>
    <row r="944" spans="1:46" ht="30" customHeight="1" x14ac:dyDescent="0.2">
      <c r="A944" s="72"/>
      <c r="B944" s="72"/>
      <c r="C944" s="72"/>
      <c r="D944" s="220"/>
      <c r="E944" s="220"/>
      <c r="F944" s="221"/>
      <c r="G944" s="221"/>
      <c r="H944" s="220"/>
      <c r="I944" s="220"/>
      <c r="J944" s="221"/>
      <c r="K944" s="221"/>
      <c r="L944" s="221"/>
      <c r="M944" s="220"/>
      <c r="N944" s="220"/>
      <c r="O944" s="220"/>
      <c r="P944" s="220"/>
      <c r="Q944" s="222"/>
      <c r="R944" s="222"/>
      <c r="S944" s="222"/>
      <c r="T944" s="221"/>
      <c r="U944" s="221"/>
      <c r="V944" s="221"/>
      <c r="W944" s="221"/>
      <c r="X944" s="220"/>
      <c r="Y944" s="72"/>
      <c r="Z944" s="72"/>
      <c r="AA944" s="72"/>
      <c r="AB944" s="72"/>
      <c r="AC944" s="72"/>
      <c r="AD944" s="72"/>
      <c r="AE944" s="72"/>
      <c r="AF944" s="72"/>
      <c r="AG944" s="72"/>
      <c r="AH944" s="72"/>
      <c r="AI944" s="72"/>
      <c r="AJ944" s="72"/>
      <c r="AK944" s="72"/>
      <c r="AL944" s="72"/>
      <c r="AM944" s="72"/>
      <c r="AN944" s="72"/>
      <c r="AO944" s="72"/>
      <c r="AP944" s="72"/>
      <c r="AQ944" s="72"/>
      <c r="AR944" s="72"/>
      <c r="AS944" s="72"/>
      <c r="AT944" s="72"/>
    </row>
    <row r="945" spans="1:46" ht="30" customHeight="1" x14ac:dyDescent="0.2">
      <c r="A945" s="72"/>
      <c r="B945" s="72"/>
      <c r="C945" s="72"/>
      <c r="D945" s="220"/>
      <c r="E945" s="220"/>
      <c r="F945" s="221"/>
      <c r="G945" s="221"/>
      <c r="H945" s="220"/>
      <c r="I945" s="220"/>
      <c r="J945" s="221"/>
      <c r="K945" s="221"/>
      <c r="L945" s="221"/>
      <c r="M945" s="220"/>
      <c r="N945" s="220"/>
      <c r="O945" s="220"/>
      <c r="P945" s="220"/>
      <c r="Q945" s="222"/>
      <c r="R945" s="222"/>
      <c r="S945" s="222"/>
      <c r="T945" s="221"/>
      <c r="U945" s="221"/>
      <c r="V945" s="221"/>
      <c r="W945" s="221"/>
      <c r="X945" s="220"/>
      <c r="Y945" s="72"/>
      <c r="Z945" s="72"/>
      <c r="AA945" s="72"/>
      <c r="AB945" s="72"/>
      <c r="AC945" s="72"/>
      <c r="AD945" s="72"/>
      <c r="AE945" s="72"/>
      <c r="AF945" s="72"/>
      <c r="AG945" s="72"/>
      <c r="AH945" s="72"/>
      <c r="AI945" s="72"/>
      <c r="AJ945" s="72"/>
      <c r="AK945" s="72"/>
      <c r="AL945" s="72"/>
      <c r="AM945" s="72"/>
      <c r="AN945" s="72"/>
      <c r="AO945" s="72"/>
      <c r="AP945" s="72"/>
      <c r="AQ945" s="72"/>
      <c r="AR945" s="72"/>
      <c r="AS945" s="72"/>
      <c r="AT945" s="72"/>
    </row>
    <row r="946" spans="1:46" ht="30" customHeight="1" x14ac:dyDescent="0.2">
      <c r="A946" s="72"/>
      <c r="B946" s="72"/>
      <c r="C946" s="72"/>
      <c r="D946" s="220"/>
      <c r="E946" s="220"/>
      <c r="F946" s="221"/>
      <c r="G946" s="221"/>
      <c r="H946" s="220"/>
      <c r="I946" s="220"/>
      <c r="J946" s="221"/>
      <c r="K946" s="221"/>
      <c r="L946" s="221"/>
      <c r="M946" s="220"/>
      <c r="N946" s="220"/>
      <c r="O946" s="220"/>
      <c r="P946" s="220"/>
      <c r="Q946" s="222"/>
      <c r="R946" s="222"/>
      <c r="S946" s="222"/>
      <c r="T946" s="221"/>
      <c r="U946" s="221"/>
      <c r="V946" s="221"/>
      <c r="W946" s="221"/>
      <c r="X946" s="220"/>
      <c r="Y946" s="72"/>
      <c r="Z946" s="72"/>
      <c r="AA946" s="72"/>
      <c r="AB946" s="72"/>
      <c r="AC946" s="72"/>
      <c r="AD946" s="72"/>
      <c r="AE946" s="72"/>
      <c r="AF946" s="72"/>
      <c r="AG946" s="72"/>
      <c r="AH946" s="72"/>
      <c r="AI946" s="72"/>
      <c r="AJ946" s="72"/>
      <c r="AK946" s="72"/>
      <c r="AL946" s="72"/>
      <c r="AM946" s="72"/>
      <c r="AN946" s="72"/>
      <c r="AO946" s="72"/>
      <c r="AP946" s="72"/>
      <c r="AQ946" s="72"/>
      <c r="AR946" s="72"/>
      <c r="AS946" s="72"/>
      <c r="AT946" s="72"/>
    </row>
    <row r="947" spans="1:46" ht="30" customHeight="1" x14ac:dyDescent="0.2">
      <c r="A947" s="72"/>
      <c r="B947" s="72"/>
      <c r="C947" s="72"/>
      <c r="D947" s="220"/>
      <c r="E947" s="220"/>
      <c r="F947" s="221"/>
      <c r="G947" s="221"/>
      <c r="H947" s="220"/>
      <c r="I947" s="220"/>
      <c r="J947" s="221"/>
      <c r="K947" s="221"/>
      <c r="L947" s="221"/>
      <c r="M947" s="220"/>
      <c r="N947" s="220"/>
      <c r="O947" s="220"/>
      <c r="P947" s="220"/>
      <c r="Q947" s="222"/>
      <c r="R947" s="222"/>
      <c r="S947" s="222"/>
      <c r="T947" s="221"/>
      <c r="U947" s="221"/>
      <c r="V947" s="221"/>
      <c r="W947" s="221"/>
      <c r="X947" s="220"/>
      <c r="Y947" s="72"/>
      <c r="Z947" s="72"/>
      <c r="AA947" s="72"/>
      <c r="AB947" s="72"/>
      <c r="AC947" s="72"/>
      <c r="AD947" s="72"/>
      <c r="AE947" s="72"/>
      <c r="AF947" s="72"/>
      <c r="AG947" s="72"/>
      <c r="AH947" s="72"/>
      <c r="AI947" s="72"/>
      <c r="AJ947" s="72"/>
      <c r="AK947" s="72"/>
      <c r="AL947" s="72"/>
      <c r="AM947" s="72"/>
      <c r="AN947" s="72"/>
      <c r="AO947" s="72"/>
      <c r="AP947" s="72"/>
      <c r="AQ947" s="72"/>
      <c r="AR947" s="72"/>
      <c r="AS947" s="72"/>
      <c r="AT947" s="72"/>
    </row>
    <row r="948" spans="1:46" ht="30" customHeight="1" x14ac:dyDescent="0.2">
      <c r="A948" s="72"/>
      <c r="B948" s="72"/>
      <c r="C948" s="72"/>
      <c r="D948" s="220"/>
      <c r="E948" s="220"/>
      <c r="F948" s="221"/>
      <c r="G948" s="221"/>
      <c r="H948" s="220"/>
      <c r="I948" s="220"/>
      <c r="J948" s="221"/>
      <c r="K948" s="221"/>
      <c r="L948" s="221"/>
      <c r="M948" s="220"/>
      <c r="N948" s="220"/>
      <c r="O948" s="220"/>
      <c r="P948" s="220"/>
      <c r="Q948" s="222"/>
      <c r="R948" s="222"/>
      <c r="S948" s="222"/>
      <c r="T948" s="221"/>
      <c r="U948" s="221"/>
      <c r="V948" s="221"/>
      <c r="W948" s="221"/>
      <c r="X948" s="220"/>
      <c r="Y948" s="72"/>
      <c r="Z948" s="72"/>
      <c r="AA948" s="72"/>
      <c r="AB948" s="72"/>
      <c r="AC948" s="72"/>
      <c r="AD948" s="72"/>
      <c r="AE948" s="72"/>
      <c r="AF948" s="72"/>
      <c r="AG948" s="72"/>
      <c r="AH948" s="72"/>
      <c r="AI948" s="72"/>
      <c r="AJ948" s="72"/>
      <c r="AK948" s="72"/>
      <c r="AL948" s="72"/>
      <c r="AM948" s="72"/>
      <c r="AN948" s="72"/>
      <c r="AO948" s="72"/>
      <c r="AP948" s="72"/>
      <c r="AQ948" s="72"/>
      <c r="AR948" s="72"/>
      <c r="AS948" s="72"/>
      <c r="AT948" s="72"/>
    </row>
    <row r="949" spans="1:46" ht="30" customHeight="1" x14ac:dyDescent="0.2">
      <c r="A949" s="72"/>
      <c r="B949" s="72"/>
      <c r="C949" s="72"/>
      <c r="D949" s="220"/>
      <c r="E949" s="220"/>
      <c r="F949" s="221"/>
      <c r="G949" s="221"/>
      <c r="H949" s="220"/>
      <c r="I949" s="220"/>
      <c r="J949" s="221"/>
      <c r="K949" s="221"/>
      <c r="L949" s="221"/>
      <c r="M949" s="220"/>
      <c r="N949" s="220"/>
      <c r="O949" s="220"/>
      <c r="P949" s="220"/>
      <c r="Q949" s="222"/>
      <c r="R949" s="222"/>
      <c r="S949" s="222"/>
      <c r="T949" s="221"/>
      <c r="U949" s="221"/>
      <c r="V949" s="221"/>
      <c r="W949" s="221"/>
      <c r="X949" s="220"/>
      <c r="Y949" s="72"/>
      <c r="Z949" s="72"/>
      <c r="AA949" s="72"/>
      <c r="AB949" s="72"/>
      <c r="AC949" s="72"/>
      <c r="AD949" s="72"/>
      <c r="AE949" s="72"/>
      <c r="AF949" s="72"/>
      <c r="AG949" s="72"/>
      <c r="AH949" s="72"/>
      <c r="AI949" s="72"/>
      <c r="AJ949" s="72"/>
      <c r="AK949" s="72"/>
      <c r="AL949" s="72"/>
      <c r="AM949" s="72"/>
      <c r="AN949" s="72"/>
      <c r="AO949" s="72"/>
      <c r="AP949" s="72"/>
      <c r="AQ949" s="72"/>
      <c r="AR949" s="72"/>
      <c r="AS949" s="72"/>
      <c r="AT949" s="72"/>
    </row>
    <row r="950" spans="1:46" ht="30" customHeight="1" x14ac:dyDescent="0.2">
      <c r="A950" s="72"/>
      <c r="B950" s="72"/>
      <c r="C950" s="72"/>
      <c r="D950" s="220"/>
      <c r="E950" s="220"/>
      <c r="F950" s="221"/>
      <c r="G950" s="221"/>
      <c r="H950" s="220"/>
      <c r="I950" s="220"/>
      <c r="J950" s="221"/>
      <c r="K950" s="221"/>
      <c r="L950" s="221"/>
      <c r="M950" s="220"/>
      <c r="N950" s="220"/>
      <c r="O950" s="220"/>
      <c r="P950" s="220"/>
      <c r="Q950" s="222"/>
      <c r="R950" s="222"/>
      <c r="S950" s="222"/>
      <c r="T950" s="221"/>
      <c r="U950" s="221"/>
      <c r="V950" s="221"/>
      <c r="W950" s="221"/>
      <c r="X950" s="220"/>
      <c r="Y950" s="72"/>
      <c r="Z950" s="72"/>
      <c r="AA950" s="72"/>
      <c r="AB950" s="72"/>
      <c r="AC950" s="72"/>
      <c r="AD950" s="72"/>
      <c r="AE950" s="72"/>
      <c r="AF950" s="72"/>
      <c r="AG950" s="72"/>
      <c r="AH950" s="72"/>
      <c r="AI950" s="72"/>
      <c r="AJ950" s="72"/>
      <c r="AK950" s="72"/>
      <c r="AL950" s="72"/>
      <c r="AM950" s="72"/>
      <c r="AN950" s="72"/>
      <c r="AO950" s="72"/>
      <c r="AP950" s="72"/>
      <c r="AQ950" s="72"/>
      <c r="AR950" s="72"/>
      <c r="AS950" s="72"/>
      <c r="AT950" s="72"/>
    </row>
    <row r="951" spans="1:46" ht="30" customHeight="1" x14ac:dyDescent="0.2">
      <c r="A951" s="72"/>
      <c r="B951" s="72"/>
      <c r="C951" s="72"/>
      <c r="D951" s="220"/>
      <c r="E951" s="220"/>
      <c r="F951" s="221"/>
      <c r="G951" s="221"/>
      <c r="H951" s="220"/>
      <c r="I951" s="220"/>
      <c r="J951" s="221"/>
      <c r="K951" s="221"/>
      <c r="L951" s="221"/>
      <c r="M951" s="220"/>
      <c r="N951" s="220"/>
      <c r="O951" s="220"/>
      <c r="P951" s="220"/>
      <c r="Q951" s="222"/>
      <c r="R951" s="222"/>
      <c r="S951" s="222"/>
      <c r="T951" s="221"/>
      <c r="U951" s="221"/>
      <c r="V951" s="221"/>
      <c r="W951" s="221"/>
      <c r="X951" s="220"/>
      <c r="Y951" s="72"/>
      <c r="Z951" s="72"/>
      <c r="AA951" s="72"/>
      <c r="AB951" s="72"/>
      <c r="AC951" s="72"/>
      <c r="AD951" s="72"/>
      <c r="AE951" s="72"/>
      <c r="AF951" s="72"/>
      <c r="AG951" s="72"/>
      <c r="AH951" s="72"/>
      <c r="AI951" s="72"/>
      <c r="AJ951" s="72"/>
      <c r="AK951" s="72"/>
      <c r="AL951" s="72"/>
      <c r="AM951" s="72"/>
      <c r="AN951" s="72"/>
      <c r="AO951" s="72"/>
      <c r="AP951" s="72"/>
      <c r="AQ951" s="72"/>
      <c r="AR951" s="72"/>
      <c r="AS951" s="72"/>
      <c r="AT951" s="72"/>
    </row>
    <row r="952" spans="1:46" ht="30" customHeight="1" x14ac:dyDescent="0.2">
      <c r="A952" s="72"/>
      <c r="B952" s="72"/>
      <c r="C952" s="72"/>
      <c r="D952" s="220"/>
      <c r="E952" s="220"/>
      <c r="F952" s="221"/>
      <c r="G952" s="221"/>
      <c r="H952" s="220"/>
      <c r="I952" s="220"/>
      <c r="J952" s="221"/>
      <c r="K952" s="221"/>
      <c r="L952" s="221"/>
      <c r="M952" s="220"/>
      <c r="N952" s="220"/>
      <c r="O952" s="220"/>
      <c r="P952" s="220"/>
      <c r="Q952" s="222"/>
      <c r="R952" s="222"/>
      <c r="S952" s="222"/>
      <c r="T952" s="221"/>
      <c r="U952" s="221"/>
      <c r="V952" s="221"/>
      <c r="W952" s="221"/>
      <c r="X952" s="220"/>
      <c r="Y952" s="72"/>
      <c r="Z952" s="72"/>
      <c r="AA952" s="72"/>
      <c r="AB952" s="72"/>
      <c r="AC952" s="72"/>
      <c r="AD952" s="72"/>
      <c r="AE952" s="72"/>
      <c r="AF952" s="72"/>
      <c r="AG952" s="72"/>
      <c r="AH952" s="72"/>
      <c r="AI952" s="72"/>
      <c r="AJ952" s="72"/>
      <c r="AK952" s="72"/>
      <c r="AL952" s="72"/>
      <c r="AM952" s="72"/>
      <c r="AN952" s="72"/>
      <c r="AO952" s="72"/>
      <c r="AP952" s="72"/>
      <c r="AQ952" s="72"/>
      <c r="AR952" s="72"/>
      <c r="AS952" s="72"/>
      <c r="AT952" s="72"/>
    </row>
    <row r="953" spans="1:46" ht="30" customHeight="1" x14ac:dyDescent="0.2">
      <c r="A953" s="72"/>
      <c r="B953" s="72"/>
      <c r="C953" s="72"/>
      <c r="D953" s="220"/>
      <c r="E953" s="220"/>
      <c r="F953" s="221"/>
      <c r="G953" s="221"/>
      <c r="H953" s="220"/>
      <c r="I953" s="220"/>
      <c r="J953" s="221"/>
      <c r="K953" s="221"/>
      <c r="L953" s="221"/>
      <c r="M953" s="220"/>
      <c r="N953" s="220"/>
      <c r="O953" s="220"/>
      <c r="P953" s="220"/>
      <c r="Q953" s="222"/>
      <c r="R953" s="222"/>
      <c r="S953" s="222"/>
      <c r="T953" s="221"/>
      <c r="U953" s="221"/>
      <c r="V953" s="221"/>
      <c r="W953" s="221"/>
      <c r="X953" s="220"/>
      <c r="Y953" s="72"/>
      <c r="Z953" s="72"/>
      <c r="AA953" s="72"/>
      <c r="AB953" s="72"/>
      <c r="AC953" s="72"/>
      <c r="AD953" s="72"/>
      <c r="AE953" s="72"/>
      <c r="AF953" s="72"/>
      <c r="AG953" s="72"/>
      <c r="AH953" s="72"/>
      <c r="AI953" s="72"/>
      <c r="AJ953" s="72"/>
      <c r="AK953" s="72"/>
      <c r="AL953" s="72"/>
      <c r="AM953" s="72"/>
      <c r="AN953" s="72"/>
      <c r="AO953" s="72"/>
      <c r="AP953" s="72"/>
      <c r="AQ953" s="72"/>
      <c r="AR953" s="72"/>
      <c r="AS953" s="72"/>
      <c r="AT953" s="72"/>
    </row>
    <row r="954" spans="1:46" ht="30" customHeight="1" x14ac:dyDescent="0.2">
      <c r="A954" s="72"/>
      <c r="B954" s="72"/>
      <c r="C954" s="72"/>
      <c r="D954" s="220"/>
      <c r="E954" s="220"/>
      <c r="F954" s="221"/>
      <c r="G954" s="221"/>
      <c r="H954" s="220"/>
      <c r="I954" s="220"/>
      <c r="J954" s="221"/>
      <c r="K954" s="221"/>
      <c r="L954" s="221"/>
      <c r="M954" s="220"/>
      <c r="N954" s="220"/>
      <c r="O954" s="220"/>
      <c r="P954" s="220"/>
      <c r="Q954" s="222"/>
      <c r="R954" s="222"/>
      <c r="S954" s="222"/>
      <c r="T954" s="221"/>
      <c r="U954" s="221"/>
      <c r="V954" s="221"/>
      <c r="W954" s="221"/>
      <c r="X954" s="220"/>
      <c r="Y954" s="72"/>
      <c r="Z954" s="72"/>
      <c r="AA954" s="72"/>
      <c r="AB954" s="72"/>
      <c r="AC954" s="72"/>
      <c r="AD954" s="72"/>
      <c r="AE954" s="72"/>
      <c r="AF954" s="72"/>
      <c r="AG954" s="72"/>
      <c r="AH954" s="72"/>
      <c r="AI954" s="72"/>
      <c r="AJ954" s="72"/>
      <c r="AK954" s="72"/>
      <c r="AL954" s="72"/>
      <c r="AM954" s="72"/>
      <c r="AN954" s="72"/>
      <c r="AO954" s="72"/>
      <c r="AP954" s="72"/>
      <c r="AQ954" s="72"/>
      <c r="AR954" s="72"/>
      <c r="AS954" s="72"/>
      <c r="AT954" s="72"/>
    </row>
    <row r="955" spans="1:46" ht="30" customHeight="1" x14ac:dyDescent="0.2">
      <c r="A955" s="72"/>
      <c r="B955" s="72"/>
      <c r="C955" s="72"/>
      <c r="D955" s="220"/>
      <c r="E955" s="220"/>
      <c r="F955" s="221"/>
      <c r="G955" s="221"/>
      <c r="H955" s="220"/>
      <c r="I955" s="220"/>
      <c r="J955" s="221"/>
      <c r="K955" s="221"/>
      <c r="L955" s="221"/>
      <c r="M955" s="220"/>
      <c r="N955" s="220"/>
      <c r="O955" s="220"/>
      <c r="P955" s="220"/>
      <c r="Q955" s="222"/>
      <c r="R955" s="222"/>
      <c r="S955" s="222"/>
      <c r="T955" s="221"/>
      <c r="U955" s="221"/>
      <c r="V955" s="221"/>
      <c r="W955" s="221"/>
      <c r="X955" s="220"/>
      <c r="Y955" s="72"/>
      <c r="Z955" s="72"/>
      <c r="AA955" s="72"/>
      <c r="AB955" s="72"/>
      <c r="AC955" s="72"/>
      <c r="AD955" s="72"/>
      <c r="AE955" s="72"/>
      <c r="AF955" s="72"/>
      <c r="AG955" s="72"/>
      <c r="AH955" s="72"/>
      <c r="AI955" s="72"/>
      <c r="AJ955" s="72"/>
      <c r="AK955" s="72"/>
      <c r="AL955" s="72"/>
      <c r="AM955" s="72"/>
      <c r="AN955" s="72"/>
      <c r="AO955" s="72"/>
      <c r="AP955" s="72"/>
      <c r="AQ955" s="72"/>
      <c r="AR955" s="72"/>
      <c r="AS955" s="72"/>
      <c r="AT955" s="72"/>
    </row>
    <row r="956" spans="1:46" ht="30" customHeight="1" x14ac:dyDescent="0.2">
      <c r="A956" s="72"/>
      <c r="B956" s="72"/>
      <c r="C956" s="72"/>
      <c r="D956" s="220"/>
      <c r="E956" s="220"/>
      <c r="F956" s="221"/>
      <c r="G956" s="221"/>
      <c r="H956" s="220"/>
      <c r="I956" s="220"/>
      <c r="J956" s="221"/>
      <c r="K956" s="221"/>
      <c r="L956" s="221"/>
      <c r="M956" s="220"/>
      <c r="N956" s="220"/>
      <c r="O956" s="220"/>
      <c r="P956" s="220"/>
      <c r="Q956" s="222"/>
      <c r="R956" s="222"/>
      <c r="S956" s="222"/>
      <c r="T956" s="221"/>
      <c r="U956" s="221"/>
      <c r="V956" s="221"/>
      <c r="W956" s="221"/>
      <c r="X956" s="220"/>
      <c r="Y956" s="72"/>
      <c r="Z956" s="72"/>
      <c r="AA956" s="72"/>
      <c r="AB956" s="72"/>
      <c r="AC956" s="72"/>
      <c r="AD956" s="72"/>
      <c r="AE956" s="72"/>
      <c r="AF956" s="72"/>
      <c r="AG956" s="72"/>
      <c r="AH956" s="72"/>
      <c r="AI956" s="72"/>
      <c r="AJ956" s="72"/>
      <c r="AK956" s="72"/>
      <c r="AL956" s="72"/>
      <c r="AM956" s="72"/>
      <c r="AN956" s="72"/>
      <c r="AO956" s="72"/>
      <c r="AP956" s="72"/>
      <c r="AQ956" s="72"/>
      <c r="AR956" s="72"/>
      <c r="AS956" s="72"/>
      <c r="AT956" s="72"/>
    </row>
    <row r="957" spans="1:46" ht="30" customHeight="1" x14ac:dyDescent="0.2">
      <c r="A957" s="72"/>
      <c r="B957" s="72"/>
      <c r="C957" s="72"/>
      <c r="D957" s="220"/>
      <c r="E957" s="220"/>
      <c r="F957" s="221"/>
      <c r="G957" s="221"/>
      <c r="H957" s="220"/>
      <c r="I957" s="220"/>
      <c r="J957" s="221"/>
      <c r="K957" s="221"/>
      <c r="L957" s="221"/>
      <c r="M957" s="220"/>
      <c r="N957" s="220"/>
      <c r="O957" s="220"/>
      <c r="P957" s="220"/>
      <c r="Q957" s="222"/>
      <c r="R957" s="222"/>
      <c r="S957" s="222"/>
      <c r="T957" s="221"/>
      <c r="U957" s="221"/>
      <c r="V957" s="221"/>
      <c r="W957" s="221"/>
      <c r="X957" s="220"/>
      <c r="Y957" s="72"/>
      <c r="Z957" s="72"/>
      <c r="AA957" s="72"/>
      <c r="AB957" s="72"/>
      <c r="AC957" s="72"/>
      <c r="AD957" s="72"/>
      <c r="AE957" s="72"/>
      <c r="AF957" s="72"/>
      <c r="AG957" s="72"/>
      <c r="AH957" s="72"/>
      <c r="AI957" s="72"/>
      <c r="AJ957" s="72"/>
      <c r="AK957" s="72"/>
      <c r="AL957" s="72"/>
      <c r="AM957" s="72"/>
      <c r="AN957" s="72"/>
      <c r="AO957" s="72"/>
      <c r="AP957" s="72"/>
      <c r="AQ957" s="72"/>
      <c r="AR957" s="72"/>
      <c r="AS957" s="72"/>
      <c r="AT957" s="72"/>
    </row>
    <row r="958" spans="1:46" ht="30" customHeight="1" x14ac:dyDescent="0.2">
      <c r="A958" s="72"/>
      <c r="B958" s="72"/>
      <c r="C958" s="72"/>
      <c r="D958" s="220"/>
      <c r="E958" s="220"/>
      <c r="F958" s="221"/>
      <c r="G958" s="221"/>
      <c r="H958" s="220"/>
      <c r="I958" s="220"/>
      <c r="J958" s="221"/>
      <c r="K958" s="221"/>
      <c r="L958" s="221"/>
      <c r="M958" s="220"/>
      <c r="N958" s="220"/>
      <c r="O958" s="220"/>
      <c r="P958" s="220"/>
      <c r="Q958" s="222"/>
      <c r="R958" s="222"/>
      <c r="S958" s="222"/>
      <c r="T958" s="221"/>
      <c r="U958" s="221"/>
      <c r="V958" s="221"/>
      <c r="W958" s="221"/>
      <c r="X958" s="220"/>
      <c r="Y958" s="72"/>
      <c r="Z958" s="72"/>
      <c r="AA958" s="72"/>
      <c r="AB958" s="72"/>
      <c r="AC958" s="72"/>
      <c r="AD958" s="72"/>
      <c r="AE958" s="72"/>
      <c r="AF958" s="72"/>
      <c r="AG958" s="72"/>
      <c r="AH958" s="72"/>
      <c r="AI958" s="72"/>
      <c r="AJ958" s="72"/>
      <c r="AK958" s="72"/>
      <c r="AL958" s="72"/>
      <c r="AM958" s="72"/>
      <c r="AN958" s="72"/>
      <c r="AO958" s="72"/>
      <c r="AP958" s="72"/>
      <c r="AQ958" s="72"/>
      <c r="AR958" s="72"/>
      <c r="AS958" s="72"/>
      <c r="AT958" s="72"/>
    </row>
    <row r="959" spans="1:46" ht="30" customHeight="1" x14ac:dyDescent="0.2">
      <c r="A959" s="72"/>
      <c r="B959" s="72"/>
      <c r="C959" s="72"/>
      <c r="D959" s="220"/>
      <c r="E959" s="220"/>
      <c r="F959" s="221"/>
      <c r="G959" s="221"/>
      <c r="H959" s="220"/>
      <c r="I959" s="220"/>
      <c r="J959" s="221"/>
      <c r="K959" s="221"/>
      <c r="L959" s="221"/>
      <c r="M959" s="220"/>
      <c r="N959" s="220"/>
      <c r="O959" s="220"/>
      <c r="P959" s="220"/>
      <c r="Q959" s="222"/>
      <c r="R959" s="222"/>
      <c r="S959" s="222"/>
      <c r="T959" s="221"/>
      <c r="U959" s="221"/>
      <c r="V959" s="221"/>
      <c r="W959" s="221"/>
      <c r="X959" s="220"/>
      <c r="Y959" s="72"/>
      <c r="Z959" s="72"/>
      <c r="AA959" s="72"/>
      <c r="AB959" s="72"/>
      <c r="AC959" s="72"/>
      <c r="AD959" s="72"/>
      <c r="AE959" s="72"/>
      <c r="AF959" s="72"/>
      <c r="AG959" s="72"/>
      <c r="AH959" s="72"/>
      <c r="AI959" s="72"/>
      <c r="AJ959" s="72"/>
      <c r="AK959" s="72"/>
      <c r="AL959" s="72"/>
      <c r="AM959" s="72"/>
      <c r="AN959" s="72"/>
      <c r="AO959" s="72"/>
      <c r="AP959" s="72"/>
      <c r="AQ959" s="72"/>
      <c r="AR959" s="72"/>
      <c r="AS959" s="72"/>
      <c r="AT959" s="72"/>
    </row>
    <row r="960" spans="1:46" ht="30" customHeight="1" x14ac:dyDescent="0.2">
      <c r="A960" s="72"/>
      <c r="B960" s="72"/>
      <c r="C960" s="72"/>
      <c r="D960" s="220"/>
      <c r="E960" s="220"/>
      <c r="F960" s="221"/>
      <c r="G960" s="221"/>
      <c r="H960" s="220"/>
      <c r="I960" s="220"/>
      <c r="J960" s="221"/>
      <c r="K960" s="221"/>
      <c r="L960" s="221"/>
      <c r="M960" s="220"/>
      <c r="N960" s="220"/>
      <c r="O960" s="220"/>
      <c r="P960" s="220"/>
      <c r="Q960" s="222"/>
      <c r="R960" s="222"/>
      <c r="S960" s="222"/>
      <c r="T960" s="221"/>
      <c r="U960" s="221"/>
      <c r="V960" s="221"/>
      <c r="W960" s="221"/>
      <c r="X960" s="220"/>
      <c r="Y960" s="72"/>
      <c r="Z960" s="72"/>
      <c r="AA960" s="72"/>
      <c r="AB960" s="72"/>
      <c r="AC960" s="72"/>
      <c r="AD960" s="72"/>
      <c r="AE960" s="72"/>
      <c r="AF960" s="72"/>
      <c r="AG960" s="72"/>
      <c r="AH960" s="72"/>
      <c r="AI960" s="72"/>
      <c r="AJ960" s="72"/>
      <c r="AK960" s="72"/>
      <c r="AL960" s="72"/>
      <c r="AM960" s="72"/>
      <c r="AN960" s="72"/>
      <c r="AO960" s="72"/>
      <c r="AP960" s="72"/>
      <c r="AQ960" s="72"/>
      <c r="AR960" s="72"/>
      <c r="AS960" s="72"/>
      <c r="AT960" s="72"/>
    </row>
    <row r="961" spans="1:46" ht="30" customHeight="1" x14ac:dyDescent="0.2">
      <c r="A961" s="72"/>
      <c r="B961" s="72"/>
      <c r="C961" s="72"/>
      <c r="D961" s="220"/>
      <c r="E961" s="220"/>
      <c r="F961" s="221"/>
      <c r="G961" s="221"/>
      <c r="H961" s="220"/>
      <c r="I961" s="220"/>
      <c r="J961" s="221"/>
      <c r="K961" s="221"/>
      <c r="L961" s="221"/>
      <c r="M961" s="220"/>
      <c r="N961" s="220"/>
      <c r="O961" s="220"/>
      <c r="P961" s="220"/>
      <c r="Q961" s="222"/>
      <c r="R961" s="222"/>
      <c r="S961" s="222"/>
      <c r="T961" s="221"/>
      <c r="U961" s="221"/>
      <c r="V961" s="221"/>
      <c r="W961" s="221"/>
      <c r="X961" s="220"/>
      <c r="Y961" s="72"/>
      <c r="Z961" s="72"/>
      <c r="AA961" s="72"/>
      <c r="AB961" s="72"/>
      <c r="AC961" s="72"/>
      <c r="AD961" s="72"/>
      <c r="AE961" s="72"/>
      <c r="AF961" s="72"/>
      <c r="AG961" s="72"/>
      <c r="AH961" s="72"/>
      <c r="AI961" s="72"/>
      <c r="AJ961" s="72"/>
      <c r="AK961" s="72"/>
      <c r="AL961" s="72"/>
      <c r="AM961" s="72"/>
      <c r="AN961" s="72"/>
      <c r="AO961" s="72"/>
      <c r="AP961" s="72"/>
      <c r="AQ961" s="72"/>
      <c r="AR961" s="72"/>
      <c r="AS961" s="72"/>
      <c r="AT961" s="72"/>
    </row>
    <row r="962" spans="1:46" ht="30" customHeight="1" x14ac:dyDescent="0.2">
      <c r="A962" s="72"/>
      <c r="B962" s="72"/>
      <c r="C962" s="72"/>
      <c r="D962" s="220"/>
      <c r="E962" s="220"/>
      <c r="F962" s="221"/>
      <c r="G962" s="221"/>
      <c r="H962" s="220"/>
      <c r="I962" s="220"/>
      <c r="J962" s="221"/>
      <c r="K962" s="221"/>
      <c r="L962" s="221"/>
      <c r="M962" s="220"/>
      <c r="N962" s="220"/>
      <c r="O962" s="220"/>
      <c r="P962" s="220"/>
      <c r="Q962" s="222"/>
      <c r="R962" s="222"/>
      <c r="S962" s="222"/>
      <c r="T962" s="221"/>
      <c r="U962" s="221"/>
      <c r="V962" s="221"/>
      <c r="W962" s="221"/>
      <c r="X962" s="220"/>
      <c r="Y962" s="72"/>
      <c r="Z962" s="72"/>
      <c r="AA962" s="72"/>
      <c r="AB962" s="72"/>
      <c r="AC962" s="72"/>
      <c r="AD962" s="72"/>
      <c r="AE962" s="72"/>
      <c r="AF962" s="72"/>
      <c r="AG962" s="72"/>
      <c r="AH962" s="72"/>
      <c r="AI962" s="72"/>
      <c r="AJ962" s="72"/>
      <c r="AK962" s="72"/>
      <c r="AL962" s="72"/>
      <c r="AM962" s="72"/>
      <c r="AN962" s="72"/>
      <c r="AO962" s="72"/>
      <c r="AP962" s="72"/>
      <c r="AQ962" s="72"/>
      <c r="AR962" s="72"/>
      <c r="AS962" s="72"/>
      <c r="AT962" s="72"/>
    </row>
    <row r="963" spans="1:46" ht="30" customHeight="1" x14ac:dyDescent="0.2">
      <c r="A963" s="72"/>
      <c r="B963" s="72"/>
      <c r="C963" s="72"/>
      <c r="D963" s="220"/>
      <c r="E963" s="220"/>
      <c r="F963" s="221"/>
      <c r="G963" s="221"/>
      <c r="H963" s="220"/>
      <c r="I963" s="220"/>
      <c r="J963" s="221"/>
      <c r="K963" s="221"/>
      <c r="L963" s="221"/>
      <c r="M963" s="220"/>
      <c r="N963" s="220"/>
      <c r="O963" s="220"/>
      <c r="P963" s="220"/>
      <c r="Q963" s="222"/>
      <c r="R963" s="222"/>
      <c r="S963" s="222"/>
      <c r="T963" s="221"/>
      <c r="U963" s="221"/>
      <c r="V963" s="221"/>
      <c r="W963" s="221"/>
      <c r="X963" s="220"/>
      <c r="Y963" s="72"/>
      <c r="Z963" s="72"/>
      <c r="AA963" s="72"/>
      <c r="AB963" s="72"/>
      <c r="AC963" s="72"/>
      <c r="AD963" s="72"/>
      <c r="AE963" s="72"/>
      <c r="AF963" s="72"/>
      <c r="AG963" s="72"/>
      <c r="AH963" s="72"/>
      <c r="AI963" s="72"/>
      <c r="AJ963" s="72"/>
      <c r="AK963" s="72"/>
      <c r="AL963" s="72"/>
      <c r="AM963" s="72"/>
      <c r="AN963" s="72"/>
      <c r="AO963" s="72"/>
      <c r="AP963" s="72"/>
      <c r="AQ963" s="72"/>
      <c r="AR963" s="72"/>
      <c r="AS963" s="72"/>
      <c r="AT963" s="72"/>
    </row>
    <row r="964" spans="1:46" ht="30" customHeight="1" x14ac:dyDescent="0.2">
      <c r="A964" s="72"/>
      <c r="B964" s="72"/>
      <c r="C964" s="72"/>
      <c r="D964" s="220"/>
      <c r="E964" s="220"/>
      <c r="F964" s="221"/>
      <c r="G964" s="221"/>
      <c r="H964" s="220"/>
      <c r="I964" s="220"/>
      <c r="J964" s="221"/>
      <c r="K964" s="221"/>
      <c r="L964" s="221"/>
      <c r="M964" s="220"/>
      <c r="N964" s="220"/>
      <c r="O964" s="220"/>
      <c r="P964" s="220"/>
      <c r="Q964" s="222"/>
      <c r="R964" s="222"/>
      <c r="S964" s="222"/>
      <c r="T964" s="221"/>
      <c r="U964" s="221"/>
      <c r="V964" s="221"/>
      <c r="W964" s="221"/>
      <c r="X964" s="220"/>
      <c r="Y964" s="72"/>
      <c r="Z964" s="72"/>
      <c r="AA964" s="72"/>
      <c r="AB964" s="72"/>
      <c r="AC964" s="72"/>
      <c r="AD964" s="72"/>
      <c r="AE964" s="72"/>
      <c r="AF964" s="72"/>
      <c r="AG964" s="72"/>
      <c r="AH964" s="72"/>
      <c r="AI964" s="72"/>
      <c r="AJ964" s="72"/>
      <c r="AK964" s="72"/>
      <c r="AL964" s="72"/>
      <c r="AM964" s="72"/>
      <c r="AN964" s="72"/>
      <c r="AO964" s="72"/>
      <c r="AP964" s="72"/>
      <c r="AQ964" s="72"/>
      <c r="AR964" s="72"/>
      <c r="AS964" s="72"/>
      <c r="AT964" s="72"/>
    </row>
    <row r="965" spans="1:46" ht="30" customHeight="1" x14ac:dyDescent="0.2">
      <c r="A965" s="72"/>
      <c r="B965" s="72"/>
      <c r="C965" s="72"/>
      <c r="D965" s="220"/>
      <c r="E965" s="220"/>
      <c r="F965" s="221"/>
      <c r="G965" s="221"/>
      <c r="H965" s="220"/>
      <c r="I965" s="220"/>
      <c r="J965" s="221"/>
      <c r="K965" s="221"/>
      <c r="L965" s="221"/>
      <c r="M965" s="220"/>
      <c r="N965" s="220"/>
      <c r="O965" s="220"/>
      <c r="P965" s="220"/>
      <c r="Q965" s="222"/>
      <c r="R965" s="222"/>
      <c r="S965" s="222"/>
      <c r="T965" s="221"/>
      <c r="U965" s="221"/>
      <c r="V965" s="221"/>
      <c r="W965" s="221"/>
      <c r="X965" s="220"/>
      <c r="Y965" s="72"/>
      <c r="Z965" s="72"/>
      <c r="AA965" s="72"/>
      <c r="AB965" s="72"/>
      <c r="AC965" s="72"/>
      <c r="AD965" s="72"/>
      <c r="AE965" s="72"/>
      <c r="AF965" s="72"/>
      <c r="AG965" s="72"/>
      <c r="AH965" s="72"/>
      <c r="AI965" s="72"/>
      <c r="AJ965" s="72"/>
      <c r="AK965" s="72"/>
      <c r="AL965" s="72"/>
      <c r="AM965" s="72"/>
      <c r="AN965" s="72"/>
      <c r="AO965" s="72"/>
      <c r="AP965" s="72"/>
      <c r="AQ965" s="72"/>
      <c r="AR965" s="72"/>
      <c r="AS965" s="72"/>
      <c r="AT965" s="72"/>
    </row>
    <row r="966" spans="1:46" ht="30" customHeight="1" x14ac:dyDescent="0.2">
      <c r="A966" s="72"/>
      <c r="B966" s="72"/>
      <c r="C966" s="72"/>
      <c r="D966" s="220"/>
      <c r="E966" s="220"/>
      <c r="F966" s="221"/>
      <c r="G966" s="221"/>
      <c r="H966" s="220"/>
      <c r="I966" s="220"/>
      <c r="J966" s="221"/>
      <c r="K966" s="221"/>
      <c r="L966" s="221"/>
      <c r="M966" s="220"/>
      <c r="N966" s="220"/>
      <c r="O966" s="220"/>
      <c r="P966" s="220"/>
      <c r="Q966" s="222"/>
      <c r="R966" s="222"/>
      <c r="S966" s="222"/>
      <c r="T966" s="221"/>
      <c r="U966" s="221"/>
      <c r="V966" s="221"/>
      <c r="W966" s="221"/>
      <c r="X966" s="220"/>
      <c r="Y966" s="72"/>
      <c r="Z966" s="72"/>
      <c r="AA966" s="72"/>
      <c r="AB966" s="72"/>
      <c r="AC966" s="72"/>
      <c r="AD966" s="72"/>
      <c r="AE966" s="72"/>
      <c r="AF966" s="72"/>
      <c r="AG966" s="72"/>
      <c r="AH966" s="72"/>
      <c r="AI966" s="72"/>
      <c r="AJ966" s="72"/>
      <c r="AK966" s="72"/>
      <c r="AL966" s="72"/>
      <c r="AM966" s="72"/>
      <c r="AN966" s="72"/>
      <c r="AO966" s="72"/>
      <c r="AP966" s="72"/>
      <c r="AQ966" s="72"/>
      <c r="AR966" s="72"/>
      <c r="AS966" s="72"/>
      <c r="AT966" s="72"/>
    </row>
    <row r="967" spans="1:46" ht="30" customHeight="1" x14ac:dyDescent="0.2">
      <c r="A967" s="72"/>
      <c r="B967" s="72"/>
      <c r="C967" s="72"/>
      <c r="D967" s="220"/>
      <c r="E967" s="220"/>
      <c r="F967" s="221"/>
      <c r="G967" s="221"/>
      <c r="H967" s="220"/>
      <c r="I967" s="220"/>
      <c r="J967" s="221"/>
      <c r="K967" s="221"/>
      <c r="L967" s="221"/>
      <c r="M967" s="220"/>
      <c r="N967" s="220"/>
      <c r="O967" s="220"/>
      <c r="P967" s="220"/>
      <c r="Q967" s="222"/>
      <c r="R967" s="222"/>
      <c r="S967" s="222"/>
      <c r="T967" s="221"/>
      <c r="U967" s="221"/>
      <c r="V967" s="221"/>
      <c r="W967" s="221"/>
      <c r="X967" s="220"/>
      <c r="Y967" s="72"/>
      <c r="Z967" s="72"/>
      <c r="AA967" s="72"/>
      <c r="AB967" s="72"/>
      <c r="AC967" s="72"/>
      <c r="AD967" s="72"/>
      <c r="AE967" s="72"/>
      <c r="AF967" s="72"/>
      <c r="AG967" s="72"/>
      <c r="AH967" s="72"/>
      <c r="AI967" s="72"/>
      <c r="AJ967" s="72"/>
      <c r="AK967" s="72"/>
      <c r="AL967" s="72"/>
      <c r="AM967" s="72"/>
      <c r="AN967" s="72"/>
      <c r="AO967" s="72"/>
      <c r="AP967" s="72"/>
      <c r="AQ967" s="72"/>
      <c r="AR967" s="72"/>
      <c r="AS967" s="72"/>
      <c r="AT967" s="72"/>
    </row>
    <row r="968" spans="1:46" ht="30" customHeight="1" x14ac:dyDescent="0.2">
      <c r="A968" s="72"/>
      <c r="B968" s="72"/>
      <c r="C968" s="72"/>
      <c r="D968" s="220"/>
      <c r="E968" s="220"/>
      <c r="F968" s="221"/>
      <c r="G968" s="221"/>
      <c r="H968" s="220"/>
      <c r="I968" s="220"/>
      <c r="J968" s="221"/>
      <c r="K968" s="221"/>
      <c r="L968" s="221"/>
      <c r="M968" s="220"/>
      <c r="N968" s="220"/>
      <c r="O968" s="220"/>
      <c r="P968" s="220"/>
      <c r="Q968" s="222"/>
      <c r="R968" s="222"/>
      <c r="S968" s="222"/>
      <c r="T968" s="221"/>
      <c r="U968" s="221"/>
      <c r="V968" s="221"/>
      <c r="W968" s="221"/>
      <c r="X968" s="220"/>
      <c r="Y968" s="72"/>
      <c r="Z968" s="72"/>
      <c r="AA968" s="72"/>
      <c r="AB968" s="72"/>
      <c r="AC968" s="72"/>
      <c r="AD968" s="72"/>
      <c r="AE968" s="72"/>
      <c r="AF968" s="72"/>
      <c r="AG968" s="72"/>
      <c r="AH968" s="72"/>
      <c r="AI968" s="72"/>
      <c r="AJ968" s="72"/>
      <c r="AK968" s="72"/>
      <c r="AL968" s="72"/>
      <c r="AM968" s="72"/>
      <c r="AN968" s="72"/>
      <c r="AO968" s="72"/>
      <c r="AP968" s="72"/>
      <c r="AQ968" s="72"/>
      <c r="AR968" s="72"/>
      <c r="AS968" s="72"/>
      <c r="AT968" s="72"/>
    </row>
    <row r="969" spans="1:46" ht="30" customHeight="1" x14ac:dyDescent="0.2">
      <c r="A969" s="72"/>
      <c r="B969" s="72"/>
      <c r="C969" s="72"/>
      <c r="D969" s="220"/>
      <c r="E969" s="220"/>
      <c r="F969" s="221"/>
      <c r="G969" s="221"/>
      <c r="H969" s="220"/>
      <c r="I969" s="220"/>
      <c r="J969" s="221"/>
      <c r="K969" s="221"/>
      <c r="L969" s="221"/>
      <c r="M969" s="220"/>
      <c r="N969" s="220"/>
      <c r="O969" s="220"/>
      <c r="P969" s="220"/>
      <c r="Q969" s="222"/>
      <c r="R969" s="222"/>
      <c r="S969" s="222"/>
      <c r="T969" s="221"/>
      <c r="U969" s="221"/>
      <c r="V969" s="221"/>
      <c r="W969" s="221"/>
      <c r="X969" s="220"/>
      <c r="Y969" s="72"/>
      <c r="Z969" s="72"/>
      <c r="AA969" s="72"/>
      <c r="AB969" s="72"/>
      <c r="AC969" s="72"/>
      <c r="AD969" s="72"/>
      <c r="AE969" s="72"/>
      <c r="AF969" s="72"/>
      <c r="AG969" s="72"/>
      <c r="AH969" s="72"/>
      <c r="AI969" s="72"/>
      <c r="AJ969" s="72"/>
      <c r="AK969" s="72"/>
      <c r="AL969" s="72"/>
      <c r="AM969" s="72"/>
      <c r="AN969" s="72"/>
      <c r="AO969" s="72"/>
      <c r="AP969" s="72"/>
      <c r="AQ969" s="72"/>
      <c r="AR969" s="72"/>
      <c r="AS969" s="72"/>
      <c r="AT969" s="72"/>
    </row>
    <row r="970" spans="1:46" ht="30" customHeight="1" x14ac:dyDescent="0.2">
      <c r="A970" s="72"/>
      <c r="B970" s="72"/>
      <c r="C970" s="72"/>
      <c r="D970" s="220"/>
      <c r="E970" s="220"/>
      <c r="F970" s="221"/>
      <c r="G970" s="221"/>
      <c r="H970" s="220"/>
      <c r="I970" s="220"/>
      <c r="J970" s="221"/>
      <c r="K970" s="221"/>
      <c r="L970" s="221"/>
      <c r="M970" s="220"/>
      <c r="N970" s="220"/>
      <c r="O970" s="220"/>
      <c r="P970" s="220"/>
      <c r="Q970" s="222"/>
      <c r="R970" s="222"/>
      <c r="S970" s="222"/>
      <c r="T970" s="221"/>
      <c r="U970" s="221"/>
      <c r="V970" s="221"/>
      <c r="W970" s="221"/>
      <c r="X970" s="220"/>
      <c r="Y970" s="72"/>
      <c r="Z970" s="72"/>
      <c r="AA970" s="72"/>
      <c r="AB970" s="72"/>
      <c r="AC970" s="72"/>
      <c r="AD970" s="72"/>
      <c r="AE970" s="72"/>
      <c r="AF970" s="72"/>
      <c r="AG970" s="72"/>
      <c r="AH970" s="72"/>
      <c r="AI970" s="72"/>
      <c r="AJ970" s="72"/>
      <c r="AK970" s="72"/>
      <c r="AL970" s="72"/>
      <c r="AM970" s="72"/>
      <c r="AN970" s="72"/>
      <c r="AO970" s="72"/>
      <c r="AP970" s="72"/>
      <c r="AQ970" s="72"/>
      <c r="AR970" s="72"/>
      <c r="AS970" s="72"/>
      <c r="AT970" s="72"/>
    </row>
    <row r="971" spans="1:46" ht="30" customHeight="1" x14ac:dyDescent="0.2">
      <c r="A971" s="72"/>
      <c r="B971" s="72"/>
      <c r="C971" s="72"/>
      <c r="D971" s="220"/>
      <c r="E971" s="220"/>
      <c r="F971" s="221"/>
      <c r="G971" s="221"/>
      <c r="H971" s="220"/>
      <c r="I971" s="220"/>
      <c r="J971" s="221"/>
      <c r="K971" s="221"/>
      <c r="L971" s="221"/>
      <c r="M971" s="220"/>
      <c r="N971" s="220"/>
      <c r="O971" s="220"/>
      <c r="P971" s="220"/>
      <c r="Q971" s="222"/>
      <c r="R971" s="222"/>
      <c r="S971" s="222"/>
      <c r="T971" s="221"/>
      <c r="U971" s="221"/>
      <c r="V971" s="221"/>
      <c r="W971" s="221"/>
      <c r="X971" s="220"/>
      <c r="Y971" s="72"/>
      <c r="Z971" s="72"/>
      <c r="AA971" s="72"/>
      <c r="AB971" s="72"/>
      <c r="AC971" s="72"/>
      <c r="AD971" s="72"/>
      <c r="AE971" s="72"/>
      <c r="AF971" s="72"/>
      <c r="AG971" s="72"/>
      <c r="AH971" s="72"/>
      <c r="AI971" s="72"/>
      <c r="AJ971" s="72"/>
      <c r="AK971" s="72"/>
      <c r="AL971" s="72"/>
      <c r="AM971" s="72"/>
      <c r="AN971" s="72"/>
      <c r="AO971" s="72"/>
      <c r="AP971" s="72"/>
      <c r="AQ971" s="72"/>
      <c r="AR971" s="72"/>
      <c r="AS971" s="72"/>
      <c r="AT971" s="72"/>
    </row>
    <row r="972" spans="1:46" ht="30" customHeight="1" x14ac:dyDescent="0.2">
      <c r="A972" s="72"/>
      <c r="B972" s="72"/>
      <c r="C972" s="72"/>
      <c r="D972" s="220"/>
      <c r="E972" s="220"/>
      <c r="F972" s="221"/>
      <c r="G972" s="221"/>
      <c r="H972" s="220"/>
      <c r="I972" s="220"/>
      <c r="J972" s="221"/>
      <c r="K972" s="221"/>
      <c r="L972" s="221"/>
      <c r="M972" s="220"/>
      <c r="N972" s="220"/>
      <c r="O972" s="220"/>
      <c r="P972" s="220"/>
      <c r="Q972" s="222"/>
      <c r="R972" s="222"/>
      <c r="S972" s="222"/>
      <c r="T972" s="221"/>
      <c r="U972" s="221"/>
      <c r="V972" s="221"/>
      <c r="W972" s="221"/>
      <c r="X972" s="220"/>
      <c r="Y972" s="72"/>
      <c r="Z972" s="72"/>
      <c r="AA972" s="72"/>
      <c r="AB972" s="72"/>
      <c r="AC972" s="72"/>
      <c r="AD972" s="72"/>
      <c r="AE972" s="72"/>
      <c r="AF972" s="72"/>
      <c r="AG972" s="72"/>
      <c r="AH972" s="72"/>
      <c r="AI972" s="72"/>
      <c r="AJ972" s="72"/>
      <c r="AK972" s="72"/>
      <c r="AL972" s="72"/>
      <c r="AM972" s="72"/>
      <c r="AN972" s="72"/>
      <c r="AO972" s="72"/>
      <c r="AP972" s="72"/>
      <c r="AQ972" s="72"/>
      <c r="AR972" s="72"/>
      <c r="AS972" s="72"/>
      <c r="AT972" s="72"/>
    </row>
    <row r="973" spans="1:46" ht="30" customHeight="1" x14ac:dyDescent="0.2">
      <c r="A973" s="72"/>
      <c r="B973" s="72"/>
      <c r="C973" s="72"/>
      <c r="D973" s="220"/>
      <c r="E973" s="220"/>
      <c r="F973" s="221"/>
      <c r="G973" s="221"/>
      <c r="H973" s="220"/>
      <c r="I973" s="220"/>
      <c r="J973" s="221"/>
      <c r="K973" s="221"/>
      <c r="L973" s="221"/>
      <c r="M973" s="220"/>
      <c r="N973" s="220"/>
      <c r="O973" s="220"/>
      <c r="P973" s="220"/>
      <c r="Q973" s="222"/>
      <c r="R973" s="222"/>
      <c r="S973" s="222"/>
      <c r="T973" s="221"/>
      <c r="U973" s="221"/>
      <c r="V973" s="221"/>
      <c r="W973" s="221"/>
      <c r="X973" s="220"/>
      <c r="Y973" s="72"/>
      <c r="Z973" s="72"/>
      <c r="AA973" s="72"/>
      <c r="AB973" s="72"/>
      <c r="AC973" s="72"/>
      <c r="AD973" s="72"/>
      <c r="AE973" s="72"/>
      <c r="AF973" s="72"/>
      <c r="AG973" s="72"/>
      <c r="AH973" s="72"/>
      <c r="AI973" s="72"/>
      <c r="AJ973" s="72"/>
      <c r="AK973" s="72"/>
      <c r="AL973" s="72"/>
      <c r="AM973" s="72"/>
      <c r="AN973" s="72"/>
      <c r="AO973" s="72"/>
      <c r="AP973" s="72"/>
      <c r="AQ973" s="72"/>
      <c r="AR973" s="72"/>
      <c r="AS973" s="72"/>
      <c r="AT973" s="72"/>
    </row>
    <row r="974" spans="1:46" ht="30" customHeight="1" x14ac:dyDescent="0.2">
      <c r="A974" s="72"/>
      <c r="B974" s="72"/>
      <c r="C974" s="72"/>
      <c r="D974" s="220"/>
      <c r="E974" s="220"/>
      <c r="F974" s="221"/>
      <c r="G974" s="221"/>
      <c r="H974" s="220"/>
      <c r="I974" s="220"/>
      <c r="J974" s="221"/>
      <c r="K974" s="221"/>
      <c r="L974" s="221"/>
      <c r="M974" s="220"/>
      <c r="N974" s="220"/>
      <c r="O974" s="220"/>
      <c r="P974" s="220"/>
      <c r="Q974" s="222"/>
      <c r="R974" s="222"/>
      <c r="S974" s="222"/>
      <c r="T974" s="221"/>
      <c r="U974" s="221"/>
      <c r="V974" s="221"/>
      <c r="W974" s="221"/>
      <c r="X974" s="220"/>
      <c r="Y974" s="72"/>
      <c r="Z974" s="72"/>
      <c r="AA974" s="72"/>
      <c r="AB974" s="72"/>
      <c r="AC974" s="72"/>
      <c r="AD974" s="72"/>
      <c r="AE974" s="72"/>
      <c r="AF974" s="72"/>
      <c r="AG974" s="72"/>
      <c r="AH974" s="72"/>
      <c r="AI974" s="72"/>
      <c r="AJ974" s="72"/>
      <c r="AK974" s="72"/>
      <c r="AL974" s="72"/>
      <c r="AM974" s="72"/>
      <c r="AN974" s="72"/>
      <c r="AO974" s="72"/>
      <c r="AP974" s="72"/>
      <c r="AQ974" s="72"/>
      <c r="AR974" s="72"/>
      <c r="AS974" s="72"/>
      <c r="AT974" s="72"/>
    </row>
    <row r="975" spans="1:46" ht="30" customHeight="1" x14ac:dyDescent="0.2">
      <c r="A975" s="72"/>
      <c r="B975" s="72"/>
      <c r="C975" s="72"/>
      <c r="D975" s="220"/>
      <c r="E975" s="220"/>
      <c r="F975" s="221"/>
      <c r="G975" s="221"/>
      <c r="H975" s="220"/>
      <c r="I975" s="220"/>
      <c r="J975" s="221"/>
      <c r="K975" s="221"/>
      <c r="L975" s="221"/>
      <c r="M975" s="220"/>
      <c r="N975" s="220"/>
      <c r="O975" s="220"/>
      <c r="P975" s="220"/>
      <c r="Q975" s="222"/>
      <c r="R975" s="222"/>
      <c r="S975" s="222"/>
      <c r="T975" s="221"/>
      <c r="U975" s="221"/>
      <c r="V975" s="221"/>
      <c r="W975" s="221"/>
      <c r="X975" s="220"/>
      <c r="Y975" s="72"/>
      <c r="Z975" s="72"/>
      <c r="AA975" s="72"/>
      <c r="AB975" s="72"/>
      <c r="AC975" s="72"/>
      <c r="AD975" s="72"/>
      <c r="AE975" s="72"/>
      <c r="AF975" s="72"/>
      <c r="AG975" s="72"/>
      <c r="AH975" s="72"/>
      <c r="AI975" s="72"/>
      <c r="AJ975" s="72"/>
      <c r="AK975" s="72"/>
      <c r="AL975" s="72"/>
      <c r="AM975" s="72"/>
      <c r="AN975" s="72"/>
      <c r="AO975" s="72"/>
      <c r="AP975" s="72"/>
      <c r="AQ975" s="72"/>
      <c r="AR975" s="72"/>
      <c r="AS975" s="72"/>
      <c r="AT975" s="72"/>
    </row>
    <row r="976" spans="1:46" ht="30" customHeight="1" x14ac:dyDescent="0.2">
      <c r="A976" s="72"/>
      <c r="B976" s="72"/>
      <c r="C976" s="72"/>
      <c r="D976" s="220"/>
      <c r="E976" s="220"/>
      <c r="F976" s="221"/>
      <c r="G976" s="221"/>
      <c r="H976" s="220"/>
      <c r="I976" s="220"/>
      <c r="J976" s="221"/>
      <c r="K976" s="221"/>
      <c r="L976" s="221"/>
      <c r="M976" s="220"/>
      <c r="N976" s="220"/>
      <c r="O976" s="220"/>
      <c r="P976" s="220"/>
      <c r="Q976" s="222"/>
      <c r="R976" s="222"/>
      <c r="S976" s="222"/>
      <c r="T976" s="221"/>
      <c r="U976" s="221"/>
      <c r="V976" s="221"/>
      <c r="W976" s="221"/>
      <c r="X976" s="220"/>
      <c r="Y976" s="72"/>
      <c r="Z976" s="72"/>
      <c r="AA976" s="72"/>
      <c r="AB976" s="72"/>
      <c r="AC976" s="72"/>
      <c r="AD976" s="72"/>
      <c r="AE976" s="72"/>
      <c r="AF976" s="72"/>
      <c r="AG976" s="72"/>
      <c r="AH976" s="72"/>
      <c r="AI976" s="72"/>
      <c r="AJ976" s="72"/>
      <c r="AK976" s="72"/>
      <c r="AL976" s="72"/>
      <c r="AM976" s="72"/>
      <c r="AN976" s="72"/>
      <c r="AO976" s="72"/>
      <c r="AP976" s="72"/>
      <c r="AQ976" s="72"/>
      <c r="AR976" s="72"/>
      <c r="AS976" s="72"/>
      <c r="AT976" s="72"/>
    </row>
    <row r="977" spans="1:46" ht="30" customHeight="1" x14ac:dyDescent="0.2">
      <c r="A977" s="72"/>
      <c r="B977" s="72"/>
      <c r="C977" s="72"/>
      <c r="D977" s="220"/>
      <c r="E977" s="220"/>
      <c r="F977" s="221"/>
      <c r="G977" s="221"/>
      <c r="H977" s="220"/>
      <c r="I977" s="220"/>
      <c r="J977" s="221"/>
      <c r="K977" s="221"/>
      <c r="L977" s="221"/>
      <c r="M977" s="220"/>
      <c r="N977" s="220"/>
      <c r="O977" s="220"/>
      <c r="P977" s="220"/>
      <c r="Q977" s="222"/>
      <c r="R977" s="222"/>
      <c r="S977" s="222"/>
      <c r="T977" s="221"/>
      <c r="U977" s="221"/>
      <c r="V977" s="221"/>
      <c r="W977" s="221"/>
      <c r="X977" s="220"/>
      <c r="Y977" s="72"/>
      <c r="Z977" s="72"/>
      <c r="AA977" s="72"/>
      <c r="AB977" s="72"/>
      <c r="AC977" s="72"/>
      <c r="AD977" s="72"/>
      <c r="AE977" s="72"/>
      <c r="AF977" s="72"/>
      <c r="AG977" s="72"/>
      <c r="AH977" s="72"/>
      <c r="AI977" s="72"/>
      <c r="AJ977" s="72"/>
      <c r="AK977" s="72"/>
      <c r="AL977" s="72"/>
      <c r="AM977" s="72"/>
      <c r="AN977" s="72"/>
      <c r="AO977" s="72"/>
      <c r="AP977" s="72"/>
      <c r="AQ977" s="72"/>
      <c r="AR977" s="72"/>
      <c r="AS977" s="72"/>
      <c r="AT977" s="72"/>
    </row>
    <row r="978" spans="1:46" ht="30" customHeight="1" x14ac:dyDescent="0.2">
      <c r="A978" s="72"/>
      <c r="B978" s="72"/>
      <c r="C978" s="72"/>
      <c r="D978" s="220"/>
      <c r="E978" s="220"/>
      <c r="F978" s="221"/>
      <c r="G978" s="221"/>
      <c r="H978" s="220"/>
      <c r="I978" s="220"/>
      <c r="J978" s="221"/>
      <c r="K978" s="221"/>
      <c r="L978" s="221"/>
      <c r="M978" s="220"/>
      <c r="N978" s="220"/>
      <c r="O978" s="220"/>
      <c r="P978" s="220"/>
      <c r="Q978" s="222"/>
      <c r="R978" s="222"/>
      <c r="S978" s="222"/>
      <c r="T978" s="221"/>
      <c r="U978" s="221"/>
      <c r="V978" s="221"/>
      <c r="W978" s="221"/>
      <c r="X978" s="220"/>
      <c r="Y978" s="72"/>
      <c r="Z978" s="72"/>
      <c r="AA978" s="72"/>
      <c r="AB978" s="72"/>
      <c r="AC978" s="72"/>
      <c r="AD978" s="72"/>
      <c r="AE978" s="72"/>
      <c r="AF978" s="72"/>
      <c r="AG978" s="72"/>
      <c r="AH978" s="72"/>
      <c r="AI978" s="72"/>
      <c r="AJ978" s="72"/>
      <c r="AK978" s="72"/>
      <c r="AL978" s="72"/>
      <c r="AM978" s="72"/>
      <c r="AN978" s="72"/>
      <c r="AO978" s="72"/>
      <c r="AP978" s="72"/>
      <c r="AQ978" s="72"/>
      <c r="AR978" s="72"/>
      <c r="AS978" s="72"/>
      <c r="AT978" s="72"/>
    </row>
    <row r="979" spans="1:46" ht="30" customHeight="1" x14ac:dyDescent="0.2">
      <c r="A979" s="72"/>
      <c r="B979" s="72"/>
      <c r="C979" s="72"/>
      <c r="D979" s="220"/>
      <c r="E979" s="220"/>
      <c r="F979" s="221"/>
      <c r="G979" s="221"/>
      <c r="H979" s="220"/>
      <c r="I979" s="220"/>
      <c r="J979" s="221"/>
      <c r="K979" s="221"/>
      <c r="L979" s="221"/>
      <c r="M979" s="220"/>
      <c r="N979" s="220"/>
      <c r="O979" s="220"/>
      <c r="P979" s="220"/>
      <c r="Q979" s="222"/>
      <c r="R979" s="222"/>
      <c r="S979" s="222"/>
      <c r="T979" s="221"/>
      <c r="U979" s="221"/>
      <c r="V979" s="221"/>
      <c r="W979" s="221"/>
      <c r="X979" s="220"/>
      <c r="Y979" s="72"/>
      <c r="Z979" s="72"/>
      <c r="AA979" s="72"/>
      <c r="AB979" s="72"/>
      <c r="AC979" s="72"/>
      <c r="AD979" s="72"/>
      <c r="AE979" s="72"/>
      <c r="AF979" s="72"/>
      <c r="AG979" s="72"/>
      <c r="AH979" s="72"/>
      <c r="AI979" s="72"/>
      <c r="AJ979" s="72"/>
      <c r="AK979" s="72"/>
      <c r="AL979" s="72"/>
      <c r="AM979" s="72"/>
      <c r="AN979" s="72"/>
      <c r="AO979" s="72"/>
      <c r="AP979" s="72"/>
      <c r="AQ979" s="72"/>
      <c r="AR979" s="72"/>
      <c r="AS979" s="72"/>
      <c r="AT979" s="72"/>
    </row>
    <row r="980" spans="1:46" ht="30" customHeight="1" x14ac:dyDescent="0.2">
      <c r="A980" s="72"/>
      <c r="B980" s="72"/>
      <c r="C980" s="72"/>
      <c r="D980" s="220"/>
      <c r="E980" s="220"/>
      <c r="F980" s="221"/>
      <c r="G980" s="221"/>
      <c r="H980" s="220"/>
      <c r="I980" s="220"/>
      <c r="J980" s="221"/>
      <c r="K980" s="221"/>
      <c r="L980" s="221"/>
      <c r="M980" s="220"/>
      <c r="N980" s="220"/>
      <c r="O980" s="220"/>
      <c r="P980" s="220"/>
      <c r="Q980" s="222"/>
      <c r="R980" s="222"/>
      <c r="S980" s="222"/>
      <c r="T980" s="221"/>
      <c r="U980" s="221"/>
      <c r="V980" s="221"/>
      <c r="W980" s="221"/>
      <c r="X980" s="220"/>
      <c r="Y980" s="72"/>
      <c r="Z980" s="72"/>
      <c r="AA980" s="72"/>
      <c r="AB980" s="72"/>
      <c r="AC980" s="72"/>
      <c r="AD980" s="72"/>
      <c r="AE980" s="72"/>
      <c r="AF980" s="72"/>
      <c r="AG980" s="72"/>
      <c r="AH980" s="72"/>
      <c r="AI980" s="72"/>
      <c r="AJ980" s="72"/>
      <c r="AK980" s="72"/>
      <c r="AL980" s="72"/>
      <c r="AM980" s="72"/>
      <c r="AN980" s="72"/>
      <c r="AO980" s="72"/>
      <c r="AP980" s="72"/>
      <c r="AQ980" s="72"/>
      <c r="AR980" s="72"/>
      <c r="AS980" s="72"/>
      <c r="AT980" s="72"/>
    </row>
    <row r="981" spans="1:46" ht="30" customHeight="1" x14ac:dyDescent="0.2">
      <c r="A981" s="72"/>
      <c r="B981" s="72"/>
      <c r="C981" s="72"/>
      <c r="D981" s="220"/>
      <c r="E981" s="220"/>
      <c r="F981" s="221"/>
      <c r="G981" s="221"/>
      <c r="H981" s="220"/>
      <c r="I981" s="220"/>
      <c r="J981" s="221"/>
      <c r="K981" s="221"/>
      <c r="L981" s="221"/>
      <c r="M981" s="220"/>
      <c r="N981" s="220"/>
      <c r="O981" s="220"/>
      <c r="P981" s="220"/>
      <c r="Q981" s="222"/>
      <c r="R981" s="222"/>
      <c r="S981" s="222"/>
      <c r="T981" s="221"/>
      <c r="U981" s="221"/>
      <c r="V981" s="221"/>
      <c r="W981" s="221"/>
      <c r="X981" s="220"/>
      <c r="Y981" s="72"/>
      <c r="Z981" s="72"/>
      <c r="AA981" s="72"/>
      <c r="AB981" s="72"/>
      <c r="AC981" s="72"/>
      <c r="AD981" s="72"/>
      <c r="AE981" s="72"/>
      <c r="AF981" s="72"/>
      <c r="AG981" s="72"/>
      <c r="AH981" s="72"/>
      <c r="AI981" s="72"/>
      <c r="AJ981" s="72"/>
      <c r="AK981" s="72"/>
      <c r="AL981" s="72"/>
      <c r="AM981" s="72"/>
      <c r="AN981" s="72"/>
      <c r="AO981" s="72"/>
      <c r="AP981" s="72"/>
      <c r="AQ981" s="72"/>
      <c r="AR981" s="72"/>
      <c r="AS981" s="72"/>
      <c r="AT981" s="72"/>
    </row>
    <row r="982" spans="1:46" ht="30" customHeight="1" x14ac:dyDescent="0.2">
      <c r="A982" s="72"/>
      <c r="B982" s="72"/>
      <c r="C982" s="72"/>
      <c r="D982" s="220"/>
      <c r="E982" s="220"/>
      <c r="F982" s="221"/>
      <c r="G982" s="221"/>
      <c r="H982" s="220"/>
      <c r="I982" s="220"/>
      <c r="J982" s="221"/>
      <c r="K982" s="221"/>
      <c r="L982" s="221"/>
      <c r="M982" s="220"/>
      <c r="N982" s="220"/>
      <c r="O982" s="220"/>
      <c r="P982" s="220"/>
      <c r="Q982" s="222"/>
      <c r="R982" s="222"/>
      <c r="S982" s="222"/>
      <c r="T982" s="221"/>
      <c r="U982" s="221"/>
      <c r="V982" s="221"/>
      <c r="W982" s="221"/>
      <c r="X982" s="220"/>
      <c r="Y982" s="72"/>
      <c r="Z982" s="72"/>
      <c r="AA982" s="72"/>
      <c r="AB982" s="72"/>
      <c r="AC982" s="72"/>
      <c r="AD982" s="72"/>
      <c r="AE982" s="72"/>
      <c r="AF982" s="72"/>
      <c r="AG982" s="72"/>
      <c r="AH982" s="72"/>
      <c r="AI982" s="72"/>
      <c r="AJ982" s="72"/>
      <c r="AK982" s="72"/>
      <c r="AL982" s="72"/>
      <c r="AM982" s="72"/>
      <c r="AN982" s="72"/>
      <c r="AO982" s="72"/>
      <c r="AP982" s="72"/>
      <c r="AQ982" s="72"/>
      <c r="AR982" s="72"/>
      <c r="AS982" s="72"/>
      <c r="AT982" s="72"/>
    </row>
    <row r="983" spans="1:46" ht="30" customHeight="1" x14ac:dyDescent="0.2">
      <c r="A983" s="72"/>
      <c r="B983" s="72"/>
      <c r="C983" s="72"/>
      <c r="D983" s="220"/>
      <c r="E983" s="220"/>
      <c r="F983" s="221"/>
      <c r="G983" s="221"/>
      <c r="H983" s="220"/>
      <c r="I983" s="220"/>
      <c r="J983" s="221"/>
      <c r="K983" s="221"/>
      <c r="L983" s="221"/>
      <c r="M983" s="220"/>
      <c r="N983" s="220"/>
      <c r="O983" s="220"/>
      <c r="P983" s="220"/>
      <c r="Q983" s="222"/>
      <c r="R983" s="222"/>
      <c r="S983" s="222"/>
      <c r="T983" s="221"/>
      <c r="U983" s="221"/>
      <c r="V983" s="221"/>
      <c r="W983" s="221"/>
      <c r="X983" s="220"/>
      <c r="Y983" s="72"/>
      <c r="Z983" s="72"/>
      <c r="AA983" s="72"/>
      <c r="AB983" s="72"/>
      <c r="AC983" s="72"/>
      <c r="AD983" s="72"/>
      <c r="AE983" s="72"/>
      <c r="AF983" s="72"/>
      <c r="AG983" s="72"/>
      <c r="AH983" s="72"/>
      <c r="AI983" s="72"/>
      <c r="AJ983" s="72"/>
      <c r="AK983" s="72"/>
      <c r="AL983" s="72"/>
      <c r="AM983" s="72"/>
      <c r="AN983" s="72"/>
      <c r="AO983" s="72"/>
      <c r="AP983" s="72"/>
      <c r="AQ983" s="72"/>
      <c r="AR983" s="72"/>
      <c r="AS983" s="72"/>
      <c r="AT983" s="72"/>
    </row>
    <row r="984" spans="1:46" ht="30" customHeight="1" x14ac:dyDescent="0.2">
      <c r="A984" s="72"/>
      <c r="B984" s="72"/>
      <c r="C984" s="72"/>
      <c r="D984" s="220"/>
      <c r="E984" s="220"/>
      <c r="F984" s="221"/>
      <c r="G984" s="221"/>
      <c r="H984" s="220"/>
      <c r="I984" s="220"/>
      <c r="J984" s="221"/>
      <c r="K984" s="221"/>
      <c r="L984" s="221"/>
      <c r="M984" s="220"/>
      <c r="N984" s="220"/>
      <c r="O984" s="220"/>
      <c r="P984" s="220"/>
      <c r="Q984" s="222"/>
      <c r="R984" s="222"/>
      <c r="S984" s="222"/>
      <c r="T984" s="221"/>
      <c r="U984" s="221"/>
      <c r="V984" s="221"/>
      <c r="W984" s="221"/>
      <c r="X984" s="220"/>
      <c r="Y984" s="72"/>
      <c r="Z984" s="72"/>
      <c r="AA984" s="72"/>
      <c r="AB984" s="72"/>
      <c r="AC984" s="72"/>
      <c r="AD984" s="72"/>
      <c r="AE984" s="72"/>
      <c r="AF984" s="72"/>
      <c r="AG984" s="72"/>
      <c r="AH984" s="72"/>
      <c r="AI984" s="72"/>
      <c r="AJ984" s="72"/>
      <c r="AK984" s="72"/>
      <c r="AL984" s="72"/>
      <c r="AM984" s="72"/>
      <c r="AN984" s="72"/>
      <c r="AO984" s="72"/>
      <c r="AP984" s="72"/>
      <c r="AQ984" s="72"/>
      <c r="AR984" s="72"/>
      <c r="AS984" s="72"/>
      <c r="AT984" s="72"/>
    </row>
    <row r="985" spans="1:46" ht="30" customHeight="1" x14ac:dyDescent="0.2">
      <c r="A985" s="72"/>
      <c r="B985" s="72"/>
      <c r="C985" s="72"/>
      <c r="D985" s="220"/>
      <c r="E985" s="220"/>
      <c r="F985" s="221"/>
      <c r="G985" s="221"/>
      <c r="H985" s="220"/>
      <c r="I985" s="220"/>
      <c r="J985" s="221"/>
      <c r="K985" s="221"/>
      <c r="L985" s="221"/>
      <c r="M985" s="220"/>
      <c r="N985" s="220"/>
      <c r="O985" s="220"/>
      <c r="P985" s="220"/>
      <c r="Q985" s="222"/>
      <c r="R985" s="222"/>
      <c r="S985" s="222"/>
      <c r="T985" s="221"/>
      <c r="U985" s="221"/>
      <c r="V985" s="221"/>
      <c r="W985" s="221"/>
      <c r="X985" s="220"/>
      <c r="Y985" s="72"/>
      <c r="Z985" s="72"/>
      <c r="AA985" s="72"/>
      <c r="AB985" s="72"/>
      <c r="AC985" s="72"/>
      <c r="AD985" s="72"/>
      <c r="AE985" s="72"/>
      <c r="AF985" s="72"/>
      <c r="AG985" s="72"/>
      <c r="AH985" s="72"/>
      <c r="AI985" s="72"/>
      <c r="AJ985" s="72"/>
      <c r="AK985" s="72"/>
      <c r="AL985" s="72"/>
      <c r="AM985" s="72"/>
      <c r="AN985" s="72"/>
      <c r="AO985" s="72"/>
      <c r="AP985" s="72"/>
      <c r="AQ985" s="72"/>
      <c r="AR985" s="72"/>
      <c r="AS985" s="72"/>
      <c r="AT985" s="72"/>
    </row>
    <row r="986" spans="1:46" ht="30" customHeight="1" x14ac:dyDescent="0.2">
      <c r="A986" s="72"/>
      <c r="B986" s="72"/>
      <c r="C986" s="72"/>
      <c r="D986" s="220"/>
      <c r="E986" s="220"/>
      <c r="F986" s="221"/>
      <c r="G986" s="221"/>
      <c r="H986" s="220"/>
      <c r="I986" s="220"/>
      <c r="J986" s="221"/>
      <c r="K986" s="221"/>
      <c r="L986" s="221"/>
      <c r="M986" s="220"/>
      <c r="N986" s="220"/>
      <c r="O986" s="220"/>
      <c r="P986" s="220"/>
      <c r="Q986" s="222"/>
      <c r="R986" s="222"/>
      <c r="S986" s="222"/>
      <c r="T986" s="221"/>
      <c r="U986" s="221"/>
      <c r="V986" s="221"/>
      <c r="W986" s="221"/>
      <c r="X986" s="220"/>
      <c r="Y986" s="72"/>
      <c r="Z986" s="72"/>
      <c r="AA986" s="72"/>
      <c r="AB986" s="72"/>
      <c r="AC986" s="72"/>
      <c r="AD986" s="72"/>
      <c r="AE986" s="72"/>
      <c r="AF986" s="72"/>
      <c r="AG986" s="72"/>
      <c r="AH986" s="72"/>
      <c r="AI986" s="72"/>
      <c r="AJ986" s="72"/>
      <c r="AK986" s="72"/>
      <c r="AL986" s="72"/>
      <c r="AM986" s="72"/>
      <c r="AN986" s="72"/>
      <c r="AO986" s="72"/>
      <c r="AP986" s="72"/>
      <c r="AQ986" s="72"/>
      <c r="AR986" s="72"/>
      <c r="AS986" s="72"/>
      <c r="AT986" s="72"/>
    </row>
    <row r="987" spans="1:46" ht="30" customHeight="1" x14ac:dyDescent="0.2">
      <c r="A987" s="72"/>
      <c r="B987" s="72"/>
      <c r="C987" s="72"/>
      <c r="D987" s="220"/>
      <c r="E987" s="220"/>
      <c r="F987" s="221"/>
      <c r="G987" s="221"/>
      <c r="H987" s="220"/>
      <c r="I987" s="220"/>
      <c r="J987" s="221"/>
      <c r="K987" s="221"/>
      <c r="L987" s="221"/>
      <c r="M987" s="220"/>
      <c r="N987" s="220"/>
      <c r="O987" s="220"/>
      <c r="P987" s="220"/>
      <c r="Q987" s="222"/>
      <c r="R987" s="222"/>
      <c r="S987" s="222"/>
      <c r="T987" s="221"/>
      <c r="U987" s="221"/>
      <c r="V987" s="221"/>
      <c r="W987" s="221"/>
      <c r="X987" s="220"/>
      <c r="Y987" s="72"/>
      <c r="Z987" s="72"/>
      <c r="AA987" s="72"/>
      <c r="AB987" s="72"/>
      <c r="AC987" s="72"/>
      <c r="AD987" s="72"/>
      <c r="AE987" s="72"/>
      <c r="AF987" s="72"/>
      <c r="AG987" s="72"/>
      <c r="AH987" s="72"/>
      <c r="AI987" s="72"/>
      <c r="AJ987" s="72"/>
      <c r="AK987" s="72"/>
      <c r="AL987" s="72"/>
      <c r="AM987" s="72"/>
      <c r="AN987" s="72"/>
      <c r="AO987" s="72"/>
      <c r="AP987" s="72"/>
      <c r="AQ987" s="72"/>
      <c r="AR987" s="72"/>
      <c r="AS987" s="72"/>
      <c r="AT987" s="72"/>
    </row>
    <row r="988" spans="1:46" ht="30" customHeight="1" x14ac:dyDescent="0.2">
      <c r="A988" s="72"/>
      <c r="B988" s="72"/>
      <c r="C988" s="72"/>
      <c r="D988" s="220"/>
      <c r="E988" s="220"/>
      <c r="F988" s="221"/>
      <c r="G988" s="221"/>
      <c r="H988" s="220"/>
      <c r="I988" s="220"/>
      <c r="J988" s="221"/>
      <c r="K988" s="221"/>
      <c r="L988" s="221"/>
      <c r="M988" s="220"/>
      <c r="N988" s="220"/>
      <c r="O988" s="220"/>
      <c r="P988" s="220"/>
      <c r="Q988" s="222"/>
      <c r="R988" s="222"/>
      <c r="S988" s="222"/>
      <c r="T988" s="221"/>
      <c r="U988" s="221"/>
      <c r="V988" s="221"/>
      <c r="W988" s="221"/>
      <c r="X988" s="220"/>
      <c r="Y988" s="72"/>
      <c r="Z988" s="72"/>
      <c r="AA988" s="72"/>
      <c r="AB988" s="72"/>
      <c r="AC988" s="72"/>
      <c r="AD988" s="72"/>
      <c r="AE988" s="72"/>
      <c r="AF988" s="72"/>
      <c r="AG988" s="72"/>
      <c r="AH988" s="72"/>
      <c r="AI988" s="72"/>
      <c r="AJ988" s="72"/>
      <c r="AK988" s="72"/>
      <c r="AL988" s="72"/>
      <c r="AM988" s="72"/>
      <c r="AN988" s="72"/>
      <c r="AO988" s="72"/>
      <c r="AP988" s="72"/>
      <c r="AQ988" s="72"/>
      <c r="AR988" s="72"/>
      <c r="AS988" s="72"/>
      <c r="AT988" s="72"/>
    </row>
    <row r="989" spans="1:46" ht="30" customHeight="1" x14ac:dyDescent="0.2">
      <c r="A989" s="72"/>
      <c r="B989" s="72"/>
      <c r="C989" s="72"/>
      <c r="D989" s="220"/>
      <c r="E989" s="220"/>
      <c r="F989" s="221"/>
      <c r="G989" s="221"/>
      <c r="H989" s="220"/>
      <c r="I989" s="220"/>
      <c r="J989" s="221"/>
      <c r="K989" s="221"/>
      <c r="L989" s="221"/>
      <c r="M989" s="220"/>
      <c r="N989" s="220"/>
      <c r="O989" s="220"/>
      <c r="P989" s="220"/>
      <c r="Q989" s="222"/>
      <c r="R989" s="222"/>
      <c r="S989" s="222"/>
      <c r="T989" s="221"/>
      <c r="U989" s="221"/>
      <c r="V989" s="221"/>
      <c r="W989" s="221"/>
      <c r="X989" s="220"/>
      <c r="Y989" s="72"/>
      <c r="Z989" s="72"/>
      <c r="AA989" s="72"/>
      <c r="AB989" s="72"/>
      <c r="AC989" s="72"/>
      <c r="AD989" s="72"/>
      <c r="AE989" s="72"/>
      <c r="AF989" s="72"/>
      <c r="AG989" s="72"/>
      <c r="AH989" s="72"/>
      <c r="AI989" s="72"/>
      <c r="AJ989" s="72"/>
      <c r="AK989" s="72"/>
      <c r="AL989" s="72"/>
      <c r="AM989" s="72"/>
      <c r="AN989" s="72"/>
      <c r="AO989" s="72"/>
      <c r="AP989" s="72"/>
      <c r="AQ989" s="72"/>
      <c r="AR989" s="72"/>
      <c r="AS989" s="72"/>
      <c r="AT989" s="72"/>
    </row>
    <row r="990" spans="1:46" ht="30" customHeight="1" x14ac:dyDescent="0.2">
      <c r="A990" s="72"/>
      <c r="B990" s="72"/>
      <c r="C990" s="72"/>
      <c r="D990" s="220"/>
      <c r="E990" s="220"/>
      <c r="F990" s="221"/>
      <c r="G990" s="221"/>
      <c r="H990" s="220"/>
      <c r="I990" s="220"/>
      <c r="J990" s="221"/>
      <c r="K990" s="221"/>
      <c r="L990" s="221"/>
      <c r="M990" s="220"/>
      <c r="N990" s="220"/>
      <c r="O990" s="220"/>
      <c r="P990" s="220"/>
      <c r="Q990" s="222"/>
      <c r="R990" s="222"/>
      <c r="S990" s="222"/>
      <c r="T990" s="221"/>
      <c r="U990" s="221"/>
      <c r="V990" s="221"/>
      <c r="W990" s="221"/>
      <c r="X990" s="220"/>
      <c r="Y990" s="72"/>
      <c r="Z990" s="72"/>
      <c r="AA990" s="72"/>
      <c r="AB990" s="72"/>
      <c r="AC990" s="72"/>
      <c r="AD990" s="72"/>
      <c r="AE990" s="72"/>
      <c r="AF990" s="72"/>
      <c r="AG990" s="72"/>
      <c r="AH990" s="72"/>
      <c r="AI990" s="72"/>
      <c r="AJ990" s="72"/>
      <c r="AK990" s="72"/>
      <c r="AL990" s="72"/>
      <c r="AM990" s="72"/>
      <c r="AN990" s="72"/>
      <c r="AO990" s="72"/>
      <c r="AP990" s="72"/>
      <c r="AQ990" s="72"/>
      <c r="AR990" s="72"/>
      <c r="AS990" s="72"/>
      <c r="AT990" s="72"/>
    </row>
    <row r="991" spans="1:46" ht="30" customHeight="1" x14ac:dyDescent="0.2">
      <c r="A991" s="72"/>
      <c r="B991" s="72"/>
      <c r="C991" s="72"/>
      <c r="D991" s="220"/>
      <c r="E991" s="220"/>
      <c r="F991" s="221"/>
      <c r="G991" s="221"/>
      <c r="H991" s="220"/>
      <c r="I991" s="220"/>
      <c r="J991" s="221"/>
      <c r="K991" s="221"/>
      <c r="L991" s="221"/>
      <c r="M991" s="220"/>
      <c r="N991" s="220"/>
      <c r="O991" s="220"/>
      <c r="P991" s="220"/>
      <c r="Q991" s="222"/>
      <c r="R991" s="222"/>
      <c r="S991" s="222"/>
      <c r="T991" s="221"/>
      <c r="U991" s="221"/>
      <c r="V991" s="221"/>
      <c r="W991" s="221"/>
      <c r="X991" s="220"/>
      <c r="Y991" s="72"/>
      <c r="Z991" s="72"/>
      <c r="AA991" s="72"/>
      <c r="AB991" s="72"/>
      <c r="AC991" s="72"/>
      <c r="AD991" s="72"/>
      <c r="AE991" s="72"/>
      <c r="AF991" s="72"/>
      <c r="AG991" s="72"/>
      <c r="AH991" s="72"/>
      <c r="AI991" s="72"/>
      <c r="AJ991" s="72"/>
      <c r="AK991" s="72"/>
      <c r="AL991" s="72"/>
      <c r="AM991" s="72"/>
      <c r="AN991" s="72"/>
      <c r="AO991" s="72"/>
      <c r="AP991" s="72"/>
      <c r="AQ991" s="72"/>
      <c r="AR991" s="72"/>
      <c r="AS991" s="72"/>
      <c r="AT991" s="72"/>
    </row>
    <row r="992" spans="1:46" ht="30" customHeight="1" x14ac:dyDescent="0.2">
      <c r="A992" s="72"/>
      <c r="B992" s="72"/>
      <c r="C992" s="72"/>
      <c r="D992" s="220"/>
      <c r="E992" s="220"/>
      <c r="F992" s="221"/>
      <c r="G992" s="221"/>
      <c r="H992" s="220"/>
      <c r="I992" s="220"/>
      <c r="J992" s="221"/>
      <c r="K992" s="221"/>
      <c r="L992" s="221"/>
      <c r="M992" s="220"/>
      <c r="N992" s="220"/>
      <c r="O992" s="220"/>
      <c r="P992" s="220"/>
      <c r="Q992" s="222"/>
      <c r="R992" s="222"/>
      <c r="S992" s="222"/>
      <c r="T992" s="221"/>
      <c r="U992" s="221"/>
      <c r="V992" s="221"/>
      <c r="W992" s="221"/>
      <c r="X992" s="220"/>
      <c r="Y992" s="72"/>
      <c r="Z992" s="72"/>
      <c r="AA992" s="72"/>
      <c r="AB992" s="72"/>
      <c r="AC992" s="72"/>
      <c r="AD992" s="72"/>
      <c r="AE992" s="72"/>
      <c r="AF992" s="72"/>
      <c r="AG992" s="72"/>
      <c r="AH992" s="72"/>
      <c r="AI992" s="72"/>
      <c r="AJ992" s="72"/>
      <c r="AK992" s="72"/>
      <c r="AL992" s="72"/>
      <c r="AM992" s="72"/>
      <c r="AN992" s="72"/>
      <c r="AO992" s="72"/>
      <c r="AP992" s="72"/>
      <c r="AQ992" s="72"/>
      <c r="AR992" s="72"/>
      <c r="AS992" s="72"/>
      <c r="AT992" s="72"/>
    </row>
    <row r="993" spans="1:46" ht="30" customHeight="1" x14ac:dyDescent="0.2">
      <c r="A993" s="72"/>
      <c r="B993" s="72"/>
      <c r="C993" s="72"/>
      <c r="D993" s="220"/>
      <c r="E993" s="220"/>
      <c r="F993" s="221"/>
      <c r="G993" s="221"/>
      <c r="H993" s="220"/>
      <c r="I993" s="220"/>
      <c r="J993" s="221"/>
      <c r="K993" s="221"/>
      <c r="L993" s="221"/>
      <c r="M993" s="220"/>
      <c r="N993" s="220"/>
      <c r="O993" s="220"/>
      <c r="P993" s="220"/>
      <c r="Q993" s="222"/>
      <c r="R993" s="222"/>
      <c r="S993" s="222"/>
      <c r="T993" s="221"/>
      <c r="U993" s="221"/>
      <c r="V993" s="221"/>
      <c r="W993" s="221"/>
      <c r="X993" s="220"/>
      <c r="Y993" s="72"/>
      <c r="Z993" s="72"/>
      <c r="AA993" s="72"/>
      <c r="AB993" s="72"/>
      <c r="AC993" s="72"/>
      <c r="AD993" s="72"/>
      <c r="AE993" s="72"/>
      <c r="AF993" s="72"/>
      <c r="AG993" s="72"/>
      <c r="AH993" s="72"/>
      <c r="AI993" s="72"/>
      <c r="AJ993" s="72"/>
      <c r="AK993" s="72"/>
      <c r="AL993" s="72"/>
      <c r="AM993" s="72"/>
      <c r="AN993" s="72"/>
      <c r="AO993" s="72"/>
      <c r="AP993" s="72"/>
      <c r="AQ993" s="72"/>
      <c r="AR993" s="72"/>
      <c r="AS993" s="72"/>
      <c r="AT993" s="72"/>
    </row>
    <row r="994" spans="1:46" ht="30" customHeight="1" x14ac:dyDescent="0.2">
      <c r="A994" s="72"/>
      <c r="B994" s="72"/>
      <c r="C994" s="72"/>
      <c r="D994" s="220"/>
      <c r="E994" s="220"/>
      <c r="F994" s="221"/>
      <c r="G994" s="221"/>
      <c r="H994" s="220"/>
      <c r="I994" s="220"/>
      <c r="J994" s="221"/>
      <c r="K994" s="221"/>
      <c r="L994" s="221"/>
      <c r="M994" s="220"/>
      <c r="N994" s="220"/>
      <c r="O994" s="220"/>
      <c r="P994" s="220"/>
      <c r="Q994" s="222"/>
      <c r="R994" s="222"/>
      <c r="S994" s="222"/>
      <c r="T994" s="221"/>
      <c r="U994" s="221"/>
      <c r="V994" s="221"/>
      <c r="W994" s="221"/>
      <c r="X994" s="220"/>
      <c r="Y994" s="72"/>
      <c r="Z994" s="72"/>
      <c r="AA994" s="72"/>
      <c r="AB994" s="72"/>
      <c r="AC994" s="72"/>
      <c r="AD994" s="72"/>
      <c r="AE994" s="72"/>
      <c r="AF994" s="72"/>
      <c r="AG994" s="72"/>
      <c r="AH994" s="72"/>
      <c r="AI994" s="72"/>
      <c r="AJ994" s="72"/>
      <c r="AK994" s="72"/>
      <c r="AL994" s="72"/>
      <c r="AM994" s="72"/>
      <c r="AN994" s="72"/>
      <c r="AO994" s="72"/>
      <c r="AP994" s="72"/>
      <c r="AQ994" s="72"/>
      <c r="AR994" s="72"/>
      <c r="AS994" s="72"/>
      <c r="AT994" s="72"/>
    </row>
    <row r="995" spans="1:46" ht="30" customHeight="1" x14ac:dyDescent="0.2">
      <c r="A995" s="72"/>
      <c r="B995" s="72"/>
      <c r="C995" s="72"/>
      <c r="D995" s="220"/>
      <c r="E995" s="220"/>
      <c r="F995" s="221"/>
      <c r="G995" s="221"/>
      <c r="H995" s="220"/>
      <c r="I995" s="220"/>
      <c r="J995" s="221"/>
      <c r="K995" s="221"/>
      <c r="L995" s="221"/>
      <c r="M995" s="220"/>
      <c r="N995" s="220"/>
      <c r="O995" s="220"/>
      <c r="P995" s="220"/>
      <c r="Q995" s="222"/>
      <c r="R995" s="222"/>
      <c r="S995" s="222"/>
      <c r="T995" s="221"/>
      <c r="U995" s="221"/>
      <c r="V995" s="221"/>
      <c r="W995" s="221"/>
      <c r="X995" s="220"/>
      <c r="Y995" s="72"/>
      <c r="Z995" s="72"/>
      <c r="AA995" s="72"/>
      <c r="AB995" s="72"/>
      <c r="AC995" s="72"/>
      <c r="AD995" s="72"/>
      <c r="AE995" s="72"/>
      <c r="AF995" s="72"/>
      <c r="AG995" s="72"/>
      <c r="AH995" s="72"/>
      <c r="AI995" s="72"/>
      <c r="AJ995" s="72"/>
      <c r="AK995" s="72"/>
      <c r="AL995" s="72"/>
      <c r="AM995" s="72"/>
      <c r="AN995" s="72"/>
      <c r="AO995" s="72"/>
      <c r="AP995" s="72"/>
      <c r="AQ995" s="72"/>
      <c r="AR995" s="72"/>
      <c r="AS995" s="72"/>
      <c r="AT995" s="72"/>
    </row>
    <row r="996" spans="1:46" ht="30" customHeight="1" x14ac:dyDescent="0.2">
      <c r="A996" s="72"/>
      <c r="B996" s="72"/>
      <c r="C996" s="72"/>
      <c r="D996" s="220"/>
      <c r="E996" s="220"/>
      <c r="F996" s="221"/>
      <c r="G996" s="221"/>
      <c r="H996" s="220"/>
      <c r="I996" s="220"/>
      <c r="J996" s="221"/>
      <c r="K996" s="221"/>
      <c r="L996" s="221"/>
      <c r="M996" s="220"/>
      <c r="N996" s="220"/>
      <c r="O996" s="220"/>
      <c r="P996" s="220"/>
      <c r="Q996" s="222"/>
      <c r="R996" s="222"/>
      <c r="S996" s="222"/>
      <c r="T996" s="221"/>
      <c r="U996" s="221"/>
      <c r="V996" s="221"/>
      <c r="W996" s="221"/>
      <c r="X996" s="220"/>
      <c r="Y996" s="72"/>
      <c r="Z996" s="72"/>
      <c r="AA996" s="72"/>
      <c r="AB996" s="72"/>
      <c r="AC996" s="72"/>
      <c r="AD996" s="72"/>
      <c r="AE996" s="72"/>
      <c r="AF996" s="72"/>
      <c r="AG996" s="72"/>
      <c r="AH996" s="72"/>
      <c r="AI996" s="72"/>
      <c r="AJ996" s="72"/>
      <c r="AK996" s="72"/>
      <c r="AL996" s="72"/>
      <c r="AM996" s="72"/>
      <c r="AN996" s="72"/>
      <c r="AO996" s="72"/>
      <c r="AP996" s="72"/>
      <c r="AQ996" s="72"/>
      <c r="AR996" s="72"/>
      <c r="AS996" s="72"/>
      <c r="AT996" s="72"/>
    </row>
    <row r="997" spans="1:46" ht="30" customHeight="1" x14ac:dyDescent="0.2">
      <c r="A997" s="72"/>
      <c r="B997" s="72"/>
      <c r="C997" s="72"/>
      <c r="D997" s="220"/>
      <c r="E997" s="220"/>
      <c r="F997" s="221"/>
      <c r="G997" s="221"/>
      <c r="H997" s="220"/>
      <c r="I997" s="220"/>
      <c r="J997" s="221"/>
      <c r="K997" s="221"/>
      <c r="L997" s="221"/>
      <c r="M997" s="220"/>
      <c r="N997" s="220"/>
      <c r="O997" s="220"/>
      <c r="P997" s="220"/>
      <c r="Q997" s="222"/>
      <c r="R997" s="222"/>
      <c r="S997" s="222"/>
      <c r="T997" s="221"/>
      <c r="U997" s="221"/>
      <c r="V997" s="221"/>
      <c r="W997" s="221"/>
      <c r="X997" s="220"/>
      <c r="Y997" s="72"/>
      <c r="Z997" s="72"/>
      <c r="AA997" s="72"/>
      <c r="AB997" s="72"/>
      <c r="AC997" s="72"/>
      <c r="AD997" s="72"/>
      <c r="AE997" s="72"/>
      <c r="AF997" s="72"/>
      <c r="AG997" s="72"/>
      <c r="AH997" s="72"/>
      <c r="AI997" s="72"/>
      <c r="AJ997" s="72"/>
      <c r="AK997" s="72"/>
      <c r="AL997" s="72"/>
      <c r="AM997" s="72"/>
      <c r="AN997" s="72"/>
      <c r="AO997" s="72"/>
      <c r="AP997" s="72"/>
      <c r="AQ997" s="72"/>
      <c r="AR997" s="72"/>
      <c r="AS997" s="72"/>
      <c r="AT997" s="72"/>
    </row>
    <row r="998" spans="1:46" ht="30" customHeight="1" x14ac:dyDescent="0.2">
      <c r="A998" s="72"/>
      <c r="B998" s="72"/>
      <c r="C998" s="72"/>
      <c r="D998" s="220"/>
      <c r="E998" s="220"/>
      <c r="F998" s="221"/>
      <c r="G998" s="221"/>
      <c r="H998" s="220"/>
      <c r="I998" s="220"/>
      <c r="J998" s="221"/>
      <c r="K998" s="221"/>
      <c r="L998" s="221"/>
      <c r="M998" s="220"/>
      <c r="N998" s="220"/>
      <c r="O998" s="220"/>
      <c r="P998" s="220"/>
      <c r="Q998" s="222"/>
      <c r="R998" s="222"/>
      <c r="S998" s="222"/>
      <c r="T998" s="221"/>
      <c r="U998" s="221"/>
      <c r="V998" s="221"/>
      <c r="W998" s="221"/>
      <c r="X998" s="220"/>
      <c r="Y998" s="72"/>
      <c r="Z998" s="72"/>
      <c r="AA998" s="72"/>
      <c r="AB998" s="72"/>
      <c r="AC998" s="72"/>
      <c r="AD998" s="72"/>
      <c r="AE998" s="72"/>
      <c r="AF998" s="72"/>
      <c r="AG998" s="72"/>
      <c r="AH998" s="72"/>
      <c r="AI998" s="72"/>
      <c r="AJ998" s="72"/>
      <c r="AK998" s="72"/>
      <c r="AL998" s="72"/>
      <c r="AM998" s="72"/>
      <c r="AN998" s="72"/>
      <c r="AO998" s="72"/>
      <c r="AP998" s="72"/>
      <c r="AQ998" s="72"/>
      <c r="AR998" s="72"/>
      <c r="AS998" s="72"/>
      <c r="AT998" s="72"/>
    </row>
    <row r="999" spans="1:46" ht="30" customHeight="1" x14ac:dyDescent="0.2">
      <c r="A999" s="72"/>
      <c r="B999" s="72"/>
      <c r="C999" s="72"/>
      <c r="D999" s="220"/>
      <c r="E999" s="220"/>
      <c r="F999" s="221"/>
      <c r="G999" s="221"/>
      <c r="H999" s="220"/>
      <c r="I999" s="220"/>
      <c r="J999" s="221"/>
      <c r="K999" s="221"/>
      <c r="L999" s="221"/>
      <c r="M999" s="220"/>
      <c r="N999" s="220"/>
      <c r="O999" s="220"/>
      <c r="P999" s="220"/>
      <c r="Q999" s="222"/>
      <c r="R999" s="222"/>
      <c r="S999" s="222"/>
      <c r="T999" s="221"/>
      <c r="U999" s="221"/>
      <c r="V999" s="221"/>
      <c r="W999" s="221"/>
      <c r="X999" s="220"/>
      <c r="Y999" s="72"/>
      <c r="Z999" s="72"/>
      <c r="AA999" s="72"/>
      <c r="AB999" s="72"/>
      <c r="AC999" s="72"/>
      <c r="AD999" s="72"/>
      <c r="AE999" s="72"/>
      <c r="AF999" s="72"/>
      <c r="AG999" s="72"/>
      <c r="AH999" s="72"/>
      <c r="AI999" s="72"/>
      <c r="AJ999" s="72"/>
      <c r="AK999" s="72"/>
      <c r="AL999" s="72"/>
      <c r="AM999" s="72"/>
      <c r="AN999" s="72"/>
      <c r="AO999" s="72"/>
      <c r="AP999" s="72"/>
      <c r="AQ999" s="72"/>
      <c r="AR999" s="72"/>
      <c r="AS999" s="72"/>
      <c r="AT999" s="72"/>
    </row>
    <row r="1000" spans="1:46" ht="30" customHeight="1" x14ac:dyDescent="0.2">
      <c r="A1000" s="72"/>
      <c r="B1000" s="72"/>
      <c r="C1000" s="72"/>
      <c r="D1000" s="220"/>
      <c r="E1000" s="220"/>
      <c r="F1000" s="221"/>
      <c r="G1000" s="221"/>
      <c r="H1000" s="220"/>
      <c r="I1000" s="220"/>
      <c r="J1000" s="221"/>
      <c r="K1000" s="221"/>
      <c r="L1000" s="221"/>
      <c r="M1000" s="220"/>
      <c r="N1000" s="220"/>
      <c r="O1000" s="220"/>
      <c r="P1000" s="220"/>
      <c r="Q1000" s="222"/>
      <c r="R1000" s="222"/>
      <c r="S1000" s="222"/>
      <c r="T1000" s="221"/>
      <c r="U1000" s="221"/>
      <c r="V1000" s="221"/>
      <c r="W1000" s="221"/>
      <c r="X1000" s="220"/>
      <c r="Y1000" s="72"/>
      <c r="Z1000" s="72"/>
      <c r="AA1000" s="72"/>
      <c r="AB1000" s="72"/>
      <c r="AC1000" s="72"/>
      <c r="AD1000" s="72"/>
      <c r="AE1000" s="72"/>
      <c r="AF1000" s="72"/>
      <c r="AG1000" s="72"/>
      <c r="AH1000" s="72"/>
      <c r="AI1000" s="72"/>
      <c r="AJ1000" s="72"/>
      <c r="AK1000" s="72"/>
      <c r="AL1000" s="72"/>
      <c r="AM1000" s="72"/>
      <c r="AN1000" s="72"/>
      <c r="AO1000" s="72"/>
      <c r="AP1000" s="72"/>
      <c r="AQ1000" s="72"/>
      <c r="AR1000" s="72"/>
      <c r="AS1000" s="72"/>
      <c r="AT1000" s="72"/>
    </row>
  </sheetData>
  <autoFilter ref="Z1:Z263" xr:uid="{00000000-0009-0000-0000-000006000000}"/>
  <mergeCells count="11">
    <mergeCell ref="U5:U6"/>
    <mergeCell ref="V5:V6"/>
    <mergeCell ref="W5:W6"/>
    <mergeCell ref="X5:X6"/>
    <mergeCell ref="D2:F2"/>
    <mergeCell ref="D3:F3"/>
    <mergeCell ref="E5:H5"/>
    <mergeCell ref="I5:I6"/>
    <mergeCell ref="J5:K5"/>
    <mergeCell ref="L5:P5"/>
    <mergeCell ref="Q5:S5"/>
  </mergeCells>
  <conditionalFormatting sqref="I1:I1000">
    <cfRule type="containsText" dxfId="27" priority="1" operator="containsText" text="Same broad">
      <formula>NOT(ISERROR(SEARCH(("Same broad"),(I1))))</formula>
    </cfRule>
    <cfRule type="containsText" dxfId="26" priority="2" operator="containsText" text="Like-for-like">
      <formula>NOT(ISERROR(SEARCH(("Like-for-like"),(I1))))</formula>
    </cfRule>
    <cfRule type="containsText" dxfId="25" priority="3" operator="containsText" text="Irreplaceable">
      <formula>NOT(ISERROR(SEARCH(("Irreplaceable"),(I1))))</formula>
    </cfRule>
    <cfRule type="containsText" dxfId="24" priority="4" operator="containsText" text="Error">
      <formula>NOT(ISERROR(SEARCH(("Error"),(I1))))</formula>
    </cfRule>
  </conditionalFormatting>
  <conditionalFormatting sqref="J1:J1000">
    <cfRule type="containsText" dxfId="23" priority="5" operator="containsText" text="Acceptable">
      <formula>NOT(ISERROR(SEARCH(("Acceptable"),(J1))))</formula>
    </cfRule>
  </conditionalFormatting>
  <conditionalFormatting sqref="J7:J1000">
    <cfRule type="containsText" dxfId="22" priority="6" operator="containsText" text="Error">
      <formula>NOT(ISERROR(SEARCH(("Error"),(J7))))</formula>
    </cfRule>
    <cfRule type="containsText" dxfId="21" priority="7" stopIfTrue="1" operator="containsText" text="Trading Down">
      <formula>NOT(ISERROR(SEARCH(("Trading Down"),(J7))))</formula>
    </cfRule>
  </conditionalFormatting>
  <conditionalFormatting sqref="K1:K1000">
    <cfRule type="containsText" dxfId="20" priority="8" stopIfTrue="1" operator="containsText" text="Unacceptable">
      <formula>NOT(ISERROR(SEARCH(("Unacceptable"),(K1))))</formula>
    </cfRule>
    <cfRule type="containsText" dxfId="19" priority="9" operator="containsText" text="Acceptable">
      <formula>NOT(ISERROR(SEARCH(("Acceptable"),(K1))))</formula>
    </cfRule>
    <cfRule type="containsText" dxfId="18" priority="10" operator="containsText" text="Error">
      <formula>NOT(ISERROR(SEARCH(("Error"),(K1))))</formula>
    </cfRule>
  </conditionalFormatting>
  <pageMargins left="0.7" right="0.7" top="0.75" bottom="0.75" header="0" footer="0"/>
  <pageSetup paperSize="9" orientation="portrait"/>
  <drawing r:id="rId1"/>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'Z3 CONDITION VALUE'!$A$3:$A$5</xm:f>
          </x14:formula1>
          <xm:sqref>O7:O112</xm:sqref>
        </x14:dataValidation>
        <x14:dataValidation type="list" allowBlank="1" showErrorMessage="1" xr:uid="{00000000-0002-0000-0600-000001000000}">
          <x14:formula1>
            <xm:f>'Z1 HAB CLASS'!$D$21:$D$35</xm:f>
          </x14:formula1>
          <xm:sqref>H7:H254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4.5" defaultRowHeight="15" customHeight="1" x14ac:dyDescent="0.2"/>
  <cols>
    <col min="1" max="2" width="2.5" customWidth="1"/>
    <col min="3" max="3" width="2.33203125" customWidth="1"/>
    <col min="4" max="4" width="17" customWidth="1"/>
    <col min="5" max="5" width="39.83203125" customWidth="1"/>
    <col min="6" max="10" width="19.83203125" customWidth="1"/>
    <col min="11" max="11" width="65.5" customWidth="1"/>
    <col min="12" max="12" width="15.5" customWidth="1"/>
    <col min="13" max="13" width="9.1640625" customWidth="1"/>
    <col min="14" max="14" width="13.1640625" customWidth="1"/>
    <col min="15" max="15" width="13.83203125" customWidth="1"/>
    <col min="16" max="16" width="13.6640625" customWidth="1"/>
    <col min="17" max="17" width="12.5" customWidth="1"/>
    <col min="18" max="18" width="13.5" customWidth="1"/>
    <col min="19" max="19" width="12.5" customWidth="1"/>
    <col min="20" max="20" width="103.1640625" customWidth="1"/>
    <col min="21" max="23" width="9.1640625" customWidth="1"/>
    <col min="24" max="24" width="2.6640625" hidden="1" customWidth="1"/>
    <col min="25" max="26" width="9.1640625" customWidth="1"/>
  </cols>
  <sheetData>
    <row r="1" spans="1:26" x14ac:dyDescent="0.2">
      <c r="A1" s="1"/>
      <c r="B1" s="1"/>
      <c r="C1" s="1"/>
      <c r="D1" s="2"/>
      <c r="E1" s="2"/>
      <c r="F1" s="2"/>
      <c r="G1" s="2"/>
      <c r="H1" s="2"/>
      <c r="I1" s="2"/>
      <c r="J1" s="2"/>
      <c r="K1" s="23"/>
      <c r="L1" s="2"/>
      <c r="M1" s="1"/>
      <c r="N1" s="24"/>
      <c r="O1" s="24"/>
      <c r="P1" s="24"/>
      <c r="Q1" s="24"/>
      <c r="R1" s="24"/>
      <c r="S1" s="24"/>
      <c r="T1" s="25"/>
      <c r="U1" s="1"/>
      <c r="V1" s="1"/>
      <c r="W1" s="1"/>
      <c r="X1" s="1">
        <v>1</v>
      </c>
      <c r="Y1" s="1"/>
      <c r="Z1" s="1"/>
    </row>
    <row r="2" spans="1:26" x14ac:dyDescent="0.2">
      <c r="A2" s="1"/>
      <c r="B2" s="1"/>
      <c r="C2" s="1"/>
      <c r="D2" s="669" t="s">
        <v>7</v>
      </c>
      <c r="E2" s="617"/>
      <c r="F2" s="2"/>
      <c r="G2" s="2"/>
      <c r="H2" s="2"/>
      <c r="I2" s="2"/>
      <c r="J2" s="2"/>
      <c r="K2" s="23"/>
      <c r="L2" s="2"/>
      <c r="M2" s="1"/>
      <c r="N2" s="24"/>
      <c r="O2" s="24"/>
      <c r="P2" s="24"/>
      <c r="Q2" s="24"/>
      <c r="R2" s="24"/>
      <c r="S2" s="24"/>
      <c r="T2" s="25"/>
      <c r="U2" s="1"/>
      <c r="V2" s="1"/>
      <c r="W2" s="1"/>
      <c r="X2" s="1">
        <v>1</v>
      </c>
      <c r="Y2" s="1"/>
      <c r="Z2" s="1"/>
    </row>
    <row r="3" spans="1:26" x14ac:dyDescent="0.2">
      <c r="A3" s="1"/>
      <c r="B3" s="1"/>
      <c r="C3" s="1"/>
      <c r="D3" s="693" t="s">
        <v>11</v>
      </c>
      <c r="E3" s="662"/>
      <c r="F3" s="2"/>
      <c r="G3" s="2"/>
      <c r="H3" s="2"/>
      <c r="I3" s="2"/>
      <c r="J3" s="2"/>
      <c r="K3" s="23"/>
      <c r="L3" s="2"/>
      <c r="M3" s="1"/>
      <c r="N3" s="24"/>
      <c r="O3" s="24"/>
      <c r="P3" s="24"/>
      <c r="Q3" s="24"/>
      <c r="R3" s="24"/>
      <c r="S3" s="24"/>
      <c r="T3" s="25"/>
      <c r="U3" s="1"/>
      <c r="V3" s="1"/>
      <c r="W3" s="1"/>
      <c r="X3" s="1">
        <v>1</v>
      </c>
      <c r="Y3" s="1"/>
      <c r="Z3" s="1"/>
    </row>
    <row r="4" spans="1:26" x14ac:dyDescent="0.2">
      <c r="A4" s="1"/>
      <c r="B4" s="1"/>
      <c r="C4" s="1"/>
      <c r="D4" s="2"/>
      <c r="E4" s="2"/>
      <c r="F4" s="2"/>
      <c r="G4" s="2"/>
      <c r="H4" s="2"/>
      <c r="I4" s="2"/>
      <c r="J4" s="2"/>
      <c r="K4" s="23"/>
      <c r="L4" s="2"/>
      <c r="M4" s="1"/>
      <c r="N4" s="24"/>
      <c r="O4" s="24"/>
      <c r="P4" s="24"/>
      <c r="Q4" s="24"/>
      <c r="R4" s="24"/>
      <c r="S4" s="24"/>
      <c r="T4" s="25"/>
      <c r="U4" s="1"/>
      <c r="V4" s="1"/>
      <c r="W4" s="1"/>
      <c r="X4" s="1">
        <v>1</v>
      </c>
      <c r="Y4" s="1"/>
      <c r="Z4" s="1"/>
    </row>
    <row r="5" spans="1:26" x14ac:dyDescent="0.2">
      <c r="A5" s="1"/>
      <c r="B5" s="1"/>
      <c r="C5" s="1"/>
      <c r="D5" s="2"/>
      <c r="E5" s="2"/>
      <c r="F5" s="2"/>
      <c r="G5" s="2"/>
      <c r="H5" s="2"/>
      <c r="I5" s="2"/>
      <c r="J5" s="2"/>
      <c r="K5" s="23"/>
      <c r="L5" s="2"/>
      <c r="M5" s="1"/>
      <c r="N5" s="24"/>
      <c r="O5" s="24"/>
      <c r="P5" s="24"/>
      <c r="Q5" s="24"/>
      <c r="R5" s="24"/>
      <c r="S5" s="24"/>
      <c r="T5" s="25"/>
      <c r="U5" s="1"/>
      <c r="V5" s="1"/>
      <c r="W5" s="1"/>
      <c r="X5" s="1">
        <v>1</v>
      </c>
      <c r="Y5" s="1"/>
      <c r="Z5" s="1"/>
    </row>
    <row r="6" spans="1:26" ht="32" x14ac:dyDescent="0.2">
      <c r="A6" s="1"/>
      <c r="B6" s="1"/>
      <c r="C6" s="1"/>
      <c r="D6" s="223"/>
      <c r="E6" s="694" t="s">
        <v>27</v>
      </c>
      <c r="F6" s="619"/>
      <c r="G6" s="695" t="s">
        <v>28</v>
      </c>
      <c r="H6" s="619"/>
      <c r="I6" s="695" t="s">
        <v>29</v>
      </c>
      <c r="J6" s="619"/>
      <c r="K6" s="691" t="s">
        <v>86</v>
      </c>
      <c r="L6" s="224" t="s">
        <v>87</v>
      </c>
      <c r="M6" s="25"/>
      <c r="N6" s="692" t="s">
        <v>32</v>
      </c>
      <c r="O6" s="668"/>
      <c r="P6" s="668"/>
      <c r="Q6" s="668"/>
      <c r="R6" s="668"/>
      <c r="S6" s="619"/>
      <c r="T6" s="691" t="s">
        <v>33</v>
      </c>
      <c r="U6" s="1"/>
      <c r="V6" s="1"/>
      <c r="W6" s="1"/>
      <c r="X6" s="1">
        <f t="shared" ref="X6:X256" si="0">IF(F6="",0,1)</f>
        <v>0</v>
      </c>
      <c r="Y6" s="1"/>
      <c r="Z6" s="1"/>
    </row>
    <row r="7" spans="1:26" ht="45" customHeight="1" x14ac:dyDescent="0.2">
      <c r="A7" s="1"/>
      <c r="B7" s="1"/>
      <c r="C7" s="1"/>
      <c r="D7" s="225" t="s">
        <v>34</v>
      </c>
      <c r="E7" s="226" t="s">
        <v>88</v>
      </c>
      <c r="F7" s="227" t="s">
        <v>36</v>
      </c>
      <c r="G7" s="228" t="s">
        <v>28</v>
      </c>
      <c r="H7" s="227" t="s">
        <v>37</v>
      </c>
      <c r="I7" s="228" t="s">
        <v>29</v>
      </c>
      <c r="J7" s="227" t="s">
        <v>37</v>
      </c>
      <c r="K7" s="666"/>
      <c r="L7" s="229" t="s">
        <v>89</v>
      </c>
      <c r="M7" s="25"/>
      <c r="N7" s="230" t="s">
        <v>90</v>
      </c>
      <c r="O7" s="231" t="s">
        <v>91</v>
      </c>
      <c r="P7" s="231" t="s">
        <v>92</v>
      </c>
      <c r="Q7" s="231" t="s">
        <v>93</v>
      </c>
      <c r="R7" s="231" t="s">
        <v>77</v>
      </c>
      <c r="S7" s="232" t="s">
        <v>94</v>
      </c>
      <c r="T7" s="666"/>
      <c r="U7" s="1"/>
      <c r="V7" s="1"/>
      <c r="W7" s="1"/>
      <c r="X7" s="1">
        <f t="shared" si="0"/>
        <v>1</v>
      </c>
      <c r="Y7" s="1"/>
      <c r="Z7" s="1"/>
    </row>
    <row r="8" spans="1:26" ht="16" x14ac:dyDescent="0.2">
      <c r="A8" s="1"/>
      <c r="B8" s="1"/>
      <c r="C8" s="1"/>
      <c r="D8" s="233">
        <v>1</v>
      </c>
      <c r="E8" s="234"/>
      <c r="F8" s="235"/>
      <c r="G8" s="135" t="str">
        <f>IFERROR(VLOOKUP(E8,'Z1 HAB CLASS'!$D$4:$E$45,2,FALSE)," ")</f>
        <v xml:space="preserve"> </v>
      </c>
      <c r="H8" s="137" t="str">
        <f>IFERROR(VLOOKUP(G8,'Z1 HAB CLASS'!$L$3:$N$9,2,FALSE)," ")</f>
        <v xml:space="preserve"> </v>
      </c>
      <c r="I8" s="161"/>
      <c r="J8" s="137" t="str">
        <f>IFERROR(VLOOKUP(I8,'Z3 CONDITION VALUE'!$A$3:$B$5,2,FALSE)," ")</f>
        <v xml:space="preserve"> </v>
      </c>
      <c r="K8" s="236" t="str">
        <f>IFERROR(VLOOKUP(G8,'Z1 HAB CLASS'!$L$4:$N$9,3,FALSE)," ")</f>
        <v xml:space="preserve"> </v>
      </c>
      <c r="L8" s="43" t="str">
        <f t="shared" ref="L8:L255" si="1">IFERROR(F8*H8*J8," ")</f>
        <v xml:space="preserve"> </v>
      </c>
      <c r="M8" s="1"/>
      <c r="N8" s="44"/>
      <c r="O8" s="45"/>
      <c r="P8" s="46" t="str">
        <f t="shared" ref="P8:P255" si="2">IFERROR(N8*H8*J8," ")</f>
        <v xml:space="preserve"> </v>
      </c>
      <c r="Q8" s="46" t="str">
        <f t="shared" ref="Q8:Q255" si="3">IFERROR(O8*H8*J8, " ")</f>
        <v xml:space="preserve"> </v>
      </c>
      <c r="R8" s="46" t="str">
        <f t="shared" ref="R8:R255" si="4">IF(E8="","",IF(F8&lt;N8+O8, "Errors in Areas",F8-(N8+O8)))</f>
        <v/>
      </c>
      <c r="S8" s="47" t="str">
        <f t="shared" ref="S8:S255" si="5">IFERROR(R8*H8*J8," ")</f>
        <v xml:space="preserve"> </v>
      </c>
      <c r="T8" s="48"/>
      <c r="U8" s="1"/>
      <c r="V8" s="1"/>
      <c r="W8" s="1"/>
      <c r="X8" s="1">
        <f t="shared" si="0"/>
        <v>0</v>
      </c>
      <c r="Y8" s="1"/>
      <c r="Z8" s="1"/>
    </row>
    <row r="9" spans="1:26" ht="16" x14ac:dyDescent="0.2">
      <c r="A9" s="1"/>
      <c r="B9" s="1"/>
      <c r="C9" s="1"/>
      <c r="D9" s="237">
        <v>2</v>
      </c>
      <c r="E9" s="238"/>
      <c r="F9" s="50"/>
      <c r="G9" s="39" t="str">
        <f>IFERROR(VLOOKUP(E9,'Z1 HAB CLASS'!$D$4:$E$45,2,FALSE)," ")</f>
        <v xml:space="preserve"> </v>
      </c>
      <c r="H9" s="40" t="str">
        <f>IFERROR(VLOOKUP(G9,'Z1 HAB CLASS'!$L$3:$N$9,2,FALSE)," ")</f>
        <v xml:space="preserve"> </v>
      </c>
      <c r="I9" s="41"/>
      <c r="J9" s="40" t="str">
        <f>IFERROR(VLOOKUP(I9,'Z3 CONDITION VALUE'!$A$3:$B$5,2,FALSE)," ")</f>
        <v xml:space="preserve"> </v>
      </c>
      <c r="K9" s="42" t="str">
        <f>IFERROR(VLOOKUP(G9,'Z1 HAB CLASS'!$L$4:$N$9,3,FALSE)," ")</f>
        <v xml:space="preserve"> </v>
      </c>
      <c r="L9" s="43" t="str">
        <f t="shared" si="1"/>
        <v xml:space="preserve"> </v>
      </c>
      <c r="M9" s="1"/>
      <c r="N9" s="51"/>
      <c r="O9" s="52"/>
      <c r="P9" s="53" t="str">
        <f t="shared" si="2"/>
        <v xml:space="preserve"> </v>
      </c>
      <c r="Q9" s="53" t="str">
        <f t="shared" si="3"/>
        <v xml:space="preserve"> </v>
      </c>
      <c r="R9" s="53" t="str">
        <f t="shared" si="4"/>
        <v/>
      </c>
      <c r="S9" s="54" t="str">
        <f t="shared" si="5"/>
        <v xml:space="preserve"> </v>
      </c>
      <c r="T9" s="55"/>
      <c r="U9" s="1"/>
      <c r="V9" s="1"/>
      <c r="W9" s="1"/>
      <c r="X9" s="1">
        <f t="shared" si="0"/>
        <v>0</v>
      </c>
      <c r="Y9" s="1"/>
      <c r="Z9" s="1"/>
    </row>
    <row r="10" spans="1:26" ht="16" x14ac:dyDescent="0.2">
      <c r="A10" s="1"/>
      <c r="B10" s="1"/>
      <c r="C10" s="1"/>
      <c r="D10" s="237">
        <v>3</v>
      </c>
      <c r="E10" s="238"/>
      <c r="F10" s="50"/>
      <c r="G10" s="39" t="str">
        <f>IFERROR(VLOOKUP(E10,'Z1 HAB CLASS'!$D$4:$E$45,2,FALSE)," ")</f>
        <v xml:space="preserve"> </v>
      </c>
      <c r="H10" s="40" t="str">
        <f>IFERROR(VLOOKUP(G10,'Z1 HAB CLASS'!$L$3:$N$9,2,FALSE)," ")</f>
        <v xml:space="preserve"> </v>
      </c>
      <c r="I10" s="41"/>
      <c r="J10" s="40" t="str">
        <f>IFERROR(VLOOKUP(I10,'Z3 CONDITION VALUE'!$A$3:$B$5,2,FALSE)," ")</f>
        <v xml:space="preserve"> </v>
      </c>
      <c r="K10" s="42" t="str">
        <f>IFERROR(VLOOKUP(G10,'Z1 HAB CLASS'!$L$4:$N$9,3,FALSE)," ")</f>
        <v xml:space="preserve"> </v>
      </c>
      <c r="L10" s="43" t="str">
        <f t="shared" si="1"/>
        <v xml:space="preserve"> </v>
      </c>
      <c r="M10" s="1"/>
      <c r="N10" s="51"/>
      <c r="O10" s="52"/>
      <c r="P10" s="53" t="str">
        <f t="shared" si="2"/>
        <v xml:space="preserve"> </v>
      </c>
      <c r="Q10" s="53" t="str">
        <f t="shared" si="3"/>
        <v xml:space="preserve"> </v>
      </c>
      <c r="R10" s="53" t="str">
        <f t="shared" si="4"/>
        <v/>
      </c>
      <c r="S10" s="54" t="str">
        <f t="shared" si="5"/>
        <v xml:space="preserve"> </v>
      </c>
      <c r="T10" s="55"/>
      <c r="U10" s="1"/>
      <c r="V10" s="1"/>
      <c r="W10" s="1"/>
      <c r="X10" s="1">
        <f t="shared" si="0"/>
        <v>0</v>
      </c>
      <c r="Y10" s="1"/>
      <c r="Z10" s="1"/>
    </row>
    <row r="11" spans="1:26" ht="16" x14ac:dyDescent="0.2">
      <c r="A11" s="1"/>
      <c r="B11" s="1"/>
      <c r="C11" s="1"/>
      <c r="D11" s="237">
        <v>4</v>
      </c>
      <c r="E11" s="238"/>
      <c r="F11" s="50"/>
      <c r="G11" s="39" t="str">
        <f>IFERROR(VLOOKUP(E11,'Z1 HAB CLASS'!$D$4:$E$45,2,FALSE)," ")</f>
        <v xml:space="preserve"> </v>
      </c>
      <c r="H11" s="40" t="str">
        <f>IFERROR(VLOOKUP(G11,'Z1 HAB CLASS'!$L$3:$N$9,2,FALSE)," ")</f>
        <v xml:space="preserve"> </v>
      </c>
      <c r="I11" s="41"/>
      <c r="J11" s="40" t="str">
        <f>IFERROR(VLOOKUP(I11,'Z3 CONDITION VALUE'!$A$3:$B$5,2,FALSE)," ")</f>
        <v xml:space="preserve"> </v>
      </c>
      <c r="K11" s="42" t="str">
        <f>IFERROR(VLOOKUP(G11,'Z1 HAB CLASS'!$L$4:$N$9,3,FALSE)," ")</f>
        <v xml:space="preserve"> </v>
      </c>
      <c r="L11" s="43" t="str">
        <f t="shared" si="1"/>
        <v xml:space="preserve"> </v>
      </c>
      <c r="M11" s="1"/>
      <c r="N11" s="51"/>
      <c r="O11" s="52"/>
      <c r="P11" s="53" t="str">
        <f t="shared" si="2"/>
        <v xml:space="preserve"> </v>
      </c>
      <c r="Q11" s="53" t="str">
        <f t="shared" si="3"/>
        <v xml:space="preserve"> </v>
      </c>
      <c r="R11" s="53" t="str">
        <f t="shared" si="4"/>
        <v/>
      </c>
      <c r="S11" s="54" t="str">
        <f t="shared" si="5"/>
        <v xml:space="preserve"> </v>
      </c>
      <c r="T11" s="55"/>
      <c r="U11" s="1"/>
      <c r="V11" s="1"/>
      <c r="W11" s="1"/>
      <c r="X11" s="1">
        <f t="shared" si="0"/>
        <v>0</v>
      </c>
      <c r="Y11" s="1"/>
      <c r="Z11" s="1"/>
    </row>
    <row r="12" spans="1:26" ht="16" x14ac:dyDescent="0.2">
      <c r="A12" s="1"/>
      <c r="B12" s="1"/>
      <c r="C12" s="1"/>
      <c r="D12" s="237">
        <v>5</v>
      </c>
      <c r="E12" s="238"/>
      <c r="F12" s="50"/>
      <c r="G12" s="39" t="str">
        <f>IFERROR(VLOOKUP(E12,'Z1 HAB CLASS'!$D$4:$E$45,2,FALSE)," ")</f>
        <v xml:space="preserve"> </v>
      </c>
      <c r="H12" s="40" t="str">
        <f>IFERROR(VLOOKUP(G12,'Z1 HAB CLASS'!$L$3:$N$9,2,FALSE)," ")</f>
        <v xml:space="preserve"> </v>
      </c>
      <c r="I12" s="41"/>
      <c r="J12" s="40" t="str">
        <f>IFERROR(VLOOKUP(I12,'Z3 CONDITION VALUE'!$A$3:$B$5,2,FALSE)," ")</f>
        <v xml:space="preserve"> </v>
      </c>
      <c r="K12" s="42" t="str">
        <f>IFERROR(VLOOKUP(G12,'Z1 HAB CLASS'!$L$4:$N$9,3,FALSE)," ")</f>
        <v xml:space="preserve"> </v>
      </c>
      <c r="L12" s="43" t="str">
        <f t="shared" si="1"/>
        <v xml:space="preserve"> </v>
      </c>
      <c r="M12" s="1"/>
      <c r="N12" s="51"/>
      <c r="O12" s="52"/>
      <c r="P12" s="53" t="str">
        <f t="shared" si="2"/>
        <v xml:space="preserve"> </v>
      </c>
      <c r="Q12" s="53" t="str">
        <f t="shared" si="3"/>
        <v xml:space="preserve"> </v>
      </c>
      <c r="R12" s="53" t="str">
        <f t="shared" si="4"/>
        <v/>
      </c>
      <c r="S12" s="54" t="str">
        <f t="shared" si="5"/>
        <v xml:space="preserve"> </v>
      </c>
      <c r="T12" s="55"/>
      <c r="U12" s="1"/>
      <c r="V12" s="1"/>
      <c r="W12" s="1"/>
      <c r="X12" s="1">
        <f t="shared" si="0"/>
        <v>0</v>
      </c>
      <c r="Y12" s="1"/>
      <c r="Z12" s="1"/>
    </row>
    <row r="13" spans="1:26" ht="16" x14ac:dyDescent="0.2">
      <c r="A13" s="1"/>
      <c r="B13" s="1"/>
      <c r="C13" s="1"/>
      <c r="D13" s="237">
        <v>6</v>
      </c>
      <c r="E13" s="238"/>
      <c r="F13" s="50"/>
      <c r="G13" s="39" t="str">
        <f>IFERROR(VLOOKUP(E13,'Z1 HAB CLASS'!$D$4:$E$45,2,FALSE)," ")</f>
        <v xml:space="preserve"> </v>
      </c>
      <c r="H13" s="40" t="str">
        <f>IFERROR(VLOOKUP(G13,'Z1 HAB CLASS'!$L$3:$N$9,2,FALSE)," ")</f>
        <v xml:space="preserve"> </v>
      </c>
      <c r="I13" s="41"/>
      <c r="J13" s="40" t="str">
        <f>IFERROR(VLOOKUP(I13,'Z3 CONDITION VALUE'!$A$3:$B$5,2,FALSE)," ")</f>
        <v xml:space="preserve"> </v>
      </c>
      <c r="K13" s="42" t="str">
        <f>IFERROR(VLOOKUP(G13,'Z1 HAB CLASS'!$L$4:$N$9,3,FALSE)," ")</f>
        <v xml:space="preserve"> </v>
      </c>
      <c r="L13" s="43" t="str">
        <f t="shared" si="1"/>
        <v xml:space="preserve"> </v>
      </c>
      <c r="M13" s="1"/>
      <c r="N13" s="51"/>
      <c r="O13" s="52"/>
      <c r="P13" s="53" t="str">
        <f t="shared" si="2"/>
        <v xml:space="preserve"> </v>
      </c>
      <c r="Q13" s="53" t="str">
        <f t="shared" si="3"/>
        <v xml:space="preserve"> </v>
      </c>
      <c r="R13" s="53" t="str">
        <f t="shared" si="4"/>
        <v/>
      </c>
      <c r="S13" s="54" t="str">
        <f t="shared" si="5"/>
        <v xml:space="preserve"> </v>
      </c>
      <c r="T13" s="55"/>
      <c r="U13" s="1"/>
      <c r="V13" s="1"/>
      <c r="W13" s="1"/>
      <c r="X13" s="1">
        <f t="shared" si="0"/>
        <v>0</v>
      </c>
      <c r="Y13" s="1"/>
      <c r="Z13" s="1"/>
    </row>
    <row r="14" spans="1:26" ht="16" x14ac:dyDescent="0.2">
      <c r="A14" s="1"/>
      <c r="B14" s="1"/>
      <c r="C14" s="1"/>
      <c r="D14" s="237">
        <v>7</v>
      </c>
      <c r="E14" s="238"/>
      <c r="F14" s="50"/>
      <c r="G14" s="39" t="str">
        <f>IFERROR(VLOOKUP(E14,'Z1 HAB CLASS'!$D$4:$E$45,2,FALSE)," ")</f>
        <v xml:space="preserve"> </v>
      </c>
      <c r="H14" s="40" t="str">
        <f>IFERROR(VLOOKUP(G14,'Z1 HAB CLASS'!$L$3:$N$9,2,FALSE)," ")</f>
        <v xml:space="preserve"> </v>
      </c>
      <c r="I14" s="41"/>
      <c r="J14" s="40" t="str">
        <f>IFERROR(VLOOKUP(I14,'Z3 CONDITION VALUE'!$A$3:$B$5,2,FALSE)," ")</f>
        <v xml:space="preserve"> </v>
      </c>
      <c r="K14" s="42" t="str">
        <f>IFERROR(VLOOKUP(G14,'Z1 HAB CLASS'!$L$4:$N$9,3,FALSE)," ")</f>
        <v xml:space="preserve"> </v>
      </c>
      <c r="L14" s="43" t="str">
        <f t="shared" si="1"/>
        <v xml:space="preserve"> </v>
      </c>
      <c r="M14" s="1"/>
      <c r="N14" s="51"/>
      <c r="O14" s="52"/>
      <c r="P14" s="53" t="str">
        <f t="shared" si="2"/>
        <v xml:space="preserve"> </v>
      </c>
      <c r="Q14" s="53" t="str">
        <f t="shared" si="3"/>
        <v xml:space="preserve"> </v>
      </c>
      <c r="R14" s="53" t="str">
        <f t="shared" si="4"/>
        <v/>
      </c>
      <c r="S14" s="54" t="str">
        <f t="shared" si="5"/>
        <v xml:space="preserve"> </v>
      </c>
      <c r="T14" s="55"/>
      <c r="U14" s="1"/>
      <c r="V14" s="1"/>
      <c r="W14" s="1"/>
      <c r="X14" s="1">
        <f t="shared" si="0"/>
        <v>0</v>
      </c>
      <c r="Y14" s="1"/>
      <c r="Z14" s="1"/>
    </row>
    <row r="15" spans="1:26" ht="16" x14ac:dyDescent="0.2">
      <c r="A15" s="1"/>
      <c r="B15" s="1"/>
      <c r="C15" s="1"/>
      <c r="D15" s="237">
        <v>8</v>
      </c>
      <c r="E15" s="238"/>
      <c r="F15" s="50"/>
      <c r="G15" s="39" t="str">
        <f>IFERROR(VLOOKUP(E15,'Z1 HAB CLASS'!$D$4:$E$45,2,FALSE)," ")</f>
        <v xml:space="preserve"> </v>
      </c>
      <c r="H15" s="40" t="str">
        <f>IFERROR(VLOOKUP(G15,'Z1 HAB CLASS'!$L$3:$N$9,2,FALSE)," ")</f>
        <v xml:space="preserve"> </v>
      </c>
      <c r="I15" s="41"/>
      <c r="J15" s="40" t="str">
        <f>IFERROR(VLOOKUP(I15,'Z3 CONDITION VALUE'!$A$3:$B$5,2,FALSE)," ")</f>
        <v xml:space="preserve"> </v>
      </c>
      <c r="K15" s="42" t="str">
        <f>IFERROR(VLOOKUP(G15,'Z1 HAB CLASS'!$L$4:$N$9,3,FALSE)," ")</f>
        <v xml:space="preserve"> </v>
      </c>
      <c r="L15" s="43" t="str">
        <f t="shared" si="1"/>
        <v xml:space="preserve"> </v>
      </c>
      <c r="M15" s="1"/>
      <c r="N15" s="51"/>
      <c r="O15" s="52"/>
      <c r="P15" s="53" t="str">
        <f t="shared" si="2"/>
        <v xml:space="preserve"> </v>
      </c>
      <c r="Q15" s="53" t="str">
        <f t="shared" si="3"/>
        <v xml:space="preserve"> </v>
      </c>
      <c r="R15" s="53" t="str">
        <f t="shared" si="4"/>
        <v/>
      </c>
      <c r="S15" s="54" t="str">
        <f t="shared" si="5"/>
        <v xml:space="preserve"> </v>
      </c>
      <c r="T15" s="55"/>
      <c r="U15" s="1"/>
      <c r="V15" s="1"/>
      <c r="W15" s="1"/>
      <c r="X15" s="1">
        <f t="shared" si="0"/>
        <v>0</v>
      </c>
      <c r="Y15" s="1"/>
      <c r="Z15" s="1"/>
    </row>
    <row r="16" spans="1:26" ht="16" x14ac:dyDescent="0.2">
      <c r="A16" s="1"/>
      <c r="B16" s="1"/>
      <c r="C16" s="1"/>
      <c r="D16" s="237">
        <v>9</v>
      </c>
      <c r="E16" s="238"/>
      <c r="F16" s="50"/>
      <c r="G16" s="39" t="str">
        <f>IFERROR(VLOOKUP(E16,'Z1 HAB CLASS'!$D$4:$E$45,2,FALSE)," ")</f>
        <v xml:space="preserve"> </v>
      </c>
      <c r="H16" s="40" t="str">
        <f>IFERROR(VLOOKUP(G16,'Z1 HAB CLASS'!$L$3:$N$9,2,FALSE)," ")</f>
        <v xml:space="preserve"> </v>
      </c>
      <c r="I16" s="41"/>
      <c r="J16" s="40" t="str">
        <f>IFERROR(VLOOKUP(I16,'Z3 CONDITION VALUE'!$A$3:$B$5,2,FALSE)," ")</f>
        <v xml:space="preserve"> </v>
      </c>
      <c r="K16" s="42" t="str">
        <f>IFERROR(VLOOKUP(G16,'Z1 HAB CLASS'!$L$4:$N$9,3,FALSE)," ")</f>
        <v xml:space="preserve"> </v>
      </c>
      <c r="L16" s="43" t="str">
        <f t="shared" si="1"/>
        <v xml:space="preserve"> </v>
      </c>
      <c r="M16" s="1"/>
      <c r="N16" s="51"/>
      <c r="O16" s="52"/>
      <c r="P16" s="53" t="str">
        <f t="shared" si="2"/>
        <v xml:space="preserve"> </v>
      </c>
      <c r="Q16" s="53" t="str">
        <f t="shared" si="3"/>
        <v xml:space="preserve"> </v>
      </c>
      <c r="R16" s="53" t="str">
        <f t="shared" si="4"/>
        <v/>
      </c>
      <c r="S16" s="54" t="str">
        <f t="shared" si="5"/>
        <v xml:space="preserve"> </v>
      </c>
      <c r="T16" s="55"/>
      <c r="U16" s="1"/>
      <c r="V16" s="1"/>
      <c r="W16" s="1"/>
      <c r="X16" s="1">
        <f t="shared" si="0"/>
        <v>0</v>
      </c>
      <c r="Y16" s="1"/>
      <c r="Z16" s="1"/>
    </row>
    <row r="17" spans="1:26" ht="16" x14ac:dyDescent="0.2">
      <c r="A17" s="1"/>
      <c r="B17" s="1"/>
      <c r="C17" s="1"/>
      <c r="D17" s="237">
        <v>10</v>
      </c>
      <c r="E17" s="238"/>
      <c r="F17" s="50"/>
      <c r="G17" s="39" t="str">
        <f>IFERROR(VLOOKUP(E17,'Z1 HAB CLASS'!$D$4:$E$45,2,FALSE)," ")</f>
        <v xml:space="preserve"> </v>
      </c>
      <c r="H17" s="40" t="str">
        <f>IFERROR(VLOOKUP(G17,'Z1 HAB CLASS'!$L$3:$N$9,2,FALSE)," ")</f>
        <v xml:space="preserve"> </v>
      </c>
      <c r="I17" s="41"/>
      <c r="J17" s="40" t="str">
        <f>IFERROR(VLOOKUP(I17,'Z3 CONDITION VALUE'!$A$3:$B$5,2,FALSE)," ")</f>
        <v xml:space="preserve"> </v>
      </c>
      <c r="K17" s="42" t="str">
        <f>IFERROR(VLOOKUP(G17,'Z1 HAB CLASS'!$L$4:$N$9,3,FALSE)," ")</f>
        <v xml:space="preserve"> </v>
      </c>
      <c r="L17" s="43" t="str">
        <f t="shared" si="1"/>
        <v xml:space="preserve"> </v>
      </c>
      <c r="M17" s="1"/>
      <c r="N17" s="51"/>
      <c r="O17" s="52"/>
      <c r="P17" s="53" t="str">
        <f t="shared" si="2"/>
        <v xml:space="preserve"> </v>
      </c>
      <c r="Q17" s="53" t="str">
        <f t="shared" si="3"/>
        <v xml:space="preserve"> </v>
      </c>
      <c r="R17" s="53" t="str">
        <f t="shared" si="4"/>
        <v/>
      </c>
      <c r="S17" s="54" t="str">
        <f t="shared" si="5"/>
        <v xml:space="preserve"> </v>
      </c>
      <c r="T17" s="55"/>
      <c r="U17" s="1"/>
      <c r="V17" s="1"/>
      <c r="W17" s="1"/>
      <c r="X17" s="1">
        <f t="shared" si="0"/>
        <v>0</v>
      </c>
      <c r="Y17" s="1"/>
      <c r="Z17" s="1"/>
    </row>
    <row r="18" spans="1:26" ht="16" x14ac:dyDescent="0.2">
      <c r="A18" s="1"/>
      <c r="B18" s="1"/>
      <c r="C18" s="1"/>
      <c r="D18" s="237">
        <v>11</v>
      </c>
      <c r="E18" s="238"/>
      <c r="F18" s="50"/>
      <c r="G18" s="39" t="str">
        <f>IFERROR(VLOOKUP(E18,'Z1 HAB CLASS'!$D$4:$E$45,2,FALSE)," ")</f>
        <v xml:space="preserve"> </v>
      </c>
      <c r="H18" s="40" t="str">
        <f>IFERROR(VLOOKUP(G18,'Z1 HAB CLASS'!$L$3:$N$9,2,FALSE)," ")</f>
        <v xml:space="preserve"> </v>
      </c>
      <c r="I18" s="41"/>
      <c r="J18" s="40" t="str">
        <f>IFERROR(VLOOKUP(I18,'Z3 CONDITION VALUE'!$A$3:$B$5,2,FALSE)," ")</f>
        <v xml:space="preserve"> </v>
      </c>
      <c r="K18" s="42" t="str">
        <f>IFERROR(VLOOKUP(G18,'Z1 HAB CLASS'!$L$4:$N$9,3,FALSE)," ")</f>
        <v xml:space="preserve"> </v>
      </c>
      <c r="L18" s="43" t="str">
        <f t="shared" si="1"/>
        <v xml:space="preserve"> </v>
      </c>
      <c r="M18" s="1"/>
      <c r="N18" s="51"/>
      <c r="O18" s="52"/>
      <c r="P18" s="53" t="str">
        <f t="shared" si="2"/>
        <v xml:space="preserve"> </v>
      </c>
      <c r="Q18" s="53" t="str">
        <f t="shared" si="3"/>
        <v xml:space="preserve"> </v>
      </c>
      <c r="R18" s="53" t="str">
        <f t="shared" si="4"/>
        <v/>
      </c>
      <c r="S18" s="54" t="str">
        <f t="shared" si="5"/>
        <v xml:space="preserve"> </v>
      </c>
      <c r="T18" s="55"/>
      <c r="U18" s="1"/>
      <c r="V18" s="1"/>
      <c r="W18" s="1"/>
      <c r="X18" s="1">
        <f t="shared" si="0"/>
        <v>0</v>
      </c>
      <c r="Y18" s="1"/>
      <c r="Z18" s="1"/>
    </row>
    <row r="19" spans="1:26" ht="16" x14ac:dyDescent="0.2">
      <c r="A19" s="1"/>
      <c r="B19" s="1"/>
      <c r="C19" s="1"/>
      <c r="D19" s="237">
        <v>12</v>
      </c>
      <c r="E19" s="238"/>
      <c r="F19" s="50"/>
      <c r="G19" s="39" t="str">
        <f>IFERROR(VLOOKUP(E19,'Z1 HAB CLASS'!$D$4:$E$45,2,FALSE)," ")</f>
        <v xml:space="preserve"> </v>
      </c>
      <c r="H19" s="40" t="str">
        <f>IFERROR(VLOOKUP(G19,'Z1 HAB CLASS'!$L$3:$N$9,2,FALSE)," ")</f>
        <v xml:space="preserve"> </v>
      </c>
      <c r="I19" s="41"/>
      <c r="J19" s="40" t="str">
        <f>IFERROR(VLOOKUP(I19,'Z3 CONDITION VALUE'!$A$3:$B$5,2,FALSE)," ")</f>
        <v xml:space="preserve"> </v>
      </c>
      <c r="K19" s="42" t="str">
        <f>IFERROR(VLOOKUP(G19,'Z1 HAB CLASS'!$L$4:$N$9,3,FALSE)," ")</f>
        <v xml:space="preserve"> </v>
      </c>
      <c r="L19" s="43" t="str">
        <f t="shared" si="1"/>
        <v xml:space="preserve"> </v>
      </c>
      <c r="M19" s="1"/>
      <c r="N19" s="51"/>
      <c r="O19" s="52"/>
      <c r="P19" s="53" t="str">
        <f t="shared" si="2"/>
        <v xml:space="preserve"> </v>
      </c>
      <c r="Q19" s="53" t="str">
        <f t="shared" si="3"/>
        <v xml:space="preserve"> </v>
      </c>
      <c r="R19" s="53" t="str">
        <f t="shared" si="4"/>
        <v/>
      </c>
      <c r="S19" s="54" t="str">
        <f t="shared" si="5"/>
        <v xml:space="preserve"> </v>
      </c>
      <c r="T19" s="55"/>
      <c r="U19" s="1"/>
      <c r="V19" s="1"/>
      <c r="W19" s="1"/>
      <c r="X19" s="1">
        <f t="shared" si="0"/>
        <v>0</v>
      </c>
      <c r="Y19" s="1"/>
      <c r="Z19" s="1"/>
    </row>
    <row r="20" spans="1:26" ht="16" x14ac:dyDescent="0.2">
      <c r="A20" s="1"/>
      <c r="B20" s="1"/>
      <c r="C20" s="1"/>
      <c r="D20" s="237">
        <v>13</v>
      </c>
      <c r="E20" s="238"/>
      <c r="F20" s="50"/>
      <c r="G20" s="39" t="str">
        <f>IFERROR(VLOOKUP(E20,'Z1 HAB CLASS'!$D$4:$E$45,2,FALSE)," ")</f>
        <v xml:space="preserve"> </v>
      </c>
      <c r="H20" s="40" t="str">
        <f>IFERROR(VLOOKUP(G20,'Z1 HAB CLASS'!$L$3:$N$9,2,FALSE)," ")</f>
        <v xml:space="preserve"> </v>
      </c>
      <c r="I20" s="41"/>
      <c r="J20" s="40" t="str">
        <f>IFERROR(VLOOKUP(I20,'Z3 CONDITION VALUE'!$A$3:$B$5,2,FALSE)," ")</f>
        <v xml:space="preserve"> </v>
      </c>
      <c r="K20" s="42" t="str">
        <f>IFERROR(VLOOKUP(G20,'Z1 HAB CLASS'!$L$4:$N$9,3,FALSE)," ")</f>
        <v xml:space="preserve"> </v>
      </c>
      <c r="L20" s="43" t="str">
        <f t="shared" si="1"/>
        <v xml:space="preserve"> </v>
      </c>
      <c r="M20" s="1"/>
      <c r="N20" s="51"/>
      <c r="O20" s="52"/>
      <c r="P20" s="53" t="str">
        <f t="shared" si="2"/>
        <v xml:space="preserve"> </v>
      </c>
      <c r="Q20" s="53" t="str">
        <f t="shared" si="3"/>
        <v xml:space="preserve"> </v>
      </c>
      <c r="R20" s="53" t="str">
        <f t="shared" si="4"/>
        <v/>
      </c>
      <c r="S20" s="54" t="str">
        <f t="shared" si="5"/>
        <v xml:space="preserve"> </v>
      </c>
      <c r="T20" s="55"/>
      <c r="U20" s="1"/>
      <c r="V20" s="1"/>
      <c r="W20" s="1"/>
      <c r="X20" s="1">
        <f t="shared" si="0"/>
        <v>0</v>
      </c>
      <c r="Y20" s="1"/>
      <c r="Z20" s="1"/>
    </row>
    <row r="21" spans="1:26" ht="15.75" customHeight="1" x14ac:dyDescent="0.2">
      <c r="A21" s="1"/>
      <c r="B21" s="1"/>
      <c r="C21" s="1"/>
      <c r="D21" s="237">
        <v>14</v>
      </c>
      <c r="E21" s="238"/>
      <c r="F21" s="50"/>
      <c r="G21" s="39" t="str">
        <f>IFERROR(VLOOKUP(E21,'Z1 HAB CLASS'!$D$4:$E$45,2,FALSE)," ")</f>
        <v xml:space="preserve"> </v>
      </c>
      <c r="H21" s="40" t="str">
        <f>IFERROR(VLOOKUP(G21,'Z1 HAB CLASS'!$L$3:$N$9,2,FALSE)," ")</f>
        <v xml:space="preserve"> </v>
      </c>
      <c r="I21" s="41"/>
      <c r="J21" s="40" t="str">
        <f>IFERROR(VLOOKUP(I21,'Z3 CONDITION VALUE'!$A$3:$B$5,2,FALSE)," ")</f>
        <v xml:space="preserve"> </v>
      </c>
      <c r="K21" s="42" t="str">
        <f>IFERROR(VLOOKUP(G21,'Z1 HAB CLASS'!$L$4:$N$9,3,FALSE)," ")</f>
        <v xml:space="preserve"> </v>
      </c>
      <c r="L21" s="43" t="str">
        <f t="shared" si="1"/>
        <v xml:space="preserve"> </v>
      </c>
      <c r="M21" s="1"/>
      <c r="N21" s="51"/>
      <c r="O21" s="52"/>
      <c r="P21" s="53" t="str">
        <f t="shared" si="2"/>
        <v xml:space="preserve"> </v>
      </c>
      <c r="Q21" s="53" t="str">
        <f t="shared" si="3"/>
        <v xml:space="preserve"> </v>
      </c>
      <c r="R21" s="53" t="str">
        <f t="shared" si="4"/>
        <v/>
      </c>
      <c r="S21" s="54" t="str">
        <f t="shared" si="5"/>
        <v xml:space="preserve"> </v>
      </c>
      <c r="T21" s="55"/>
      <c r="U21" s="1"/>
      <c r="V21" s="1"/>
      <c r="W21" s="1"/>
      <c r="X21" s="1">
        <f t="shared" si="0"/>
        <v>0</v>
      </c>
      <c r="Y21" s="1"/>
      <c r="Z21" s="1"/>
    </row>
    <row r="22" spans="1:26" ht="15.75" customHeight="1" x14ac:dyDescent="0.2">
      <c r="A22" s="1"/>
      <c r="B22" s="1"/>
      <c r="C22" s="1"/>
      <c r="D22" s="237">
        <v>15</v>
      </c>
      <c r="E22" s="238"/>
      <c r="F22" s="50"/>
      <c r="G22" s="39" t="str">
        <f>IFERROR(VLOOKUP(E22,'Z1 HAB CLASS'!$D$4:$E$45,2,FALSE)," ")</f>
        <v xml:space="preserve"> </v>
      </c>
      <c r="H22" s="40" t="str">
        <f>IFERROR(VLOOKUP(G22,'Z1 HAB CLASS'!$L$3:$N$9,2,FALSE)," ")</f>
        <v xml:space="preserve"> </v>
      </c>
      <c r="I22" s="41"/>
      <c r="J22" s="40" t="str">
        <f>IFERROR(VLOOKUP(I22,'Z3 CONDITION VALUE'!$A$3:$B$5,2,FALSE)," ")</f>
        <v xml:space="preserve"> </v>
      </c>
      <c r="K22" s="42" t="str">
        <f>IFERROR(VLOOKUP(G22,'Z1 HAB CLASS'!$L$4:$N$9,3,FALSE)," ")</f>
        <v xml:space="preserve"> </v>
      </c>
      <c r="L22" s="43" t="str">
        <f t="shared" si="1"/>
        <v xml:space="preserve"> </v>
      </c>
      <c r="M22" s="1"/>
      <c r="N22" s="51"/>
      <c r="O22" s="52"/>
      <c r="P22" s="53" t="str">
        <f t="shared" si="2"/>
        <v xml:space="preserve"> </v>
      </c>
      <c r="Q22" s="53" t="str">
        <f t="shared" si="3"/>
        <v xml:space="preserve"> </v>
      </c>
      <c r="R22" s="53" t="str">
        <f t="shared" si="4"/>
        <v/>
      </c>
      <c r="S22" s="54" t="str">
        <f t="shared" si="5"/>
        <v xml:space="preserve"> </v>
      </c>
      <c r="T22" s="55"/>
      <c r="U22" s="1"/>
      <c r="V22" s="1"/>
      <c r="W22" s="1"/>
      <c r="X22" s="1">
        <f t="shared" si="0"/>
        <v>0</v>
      </c>
      <c r="Y22" s="1"/>
      <c r="Z22" s="1"/>
    </row>
    <row r="23" spans="1:26" ht="15.75" customHeight="1" x14ac:dyDescent="0.2">
      <c r="A23" s="1"/>
      <c r="B23" s="1"/>
      <c r="C23" s="1"/>
      <c r="D23" s="237">
        <v>16</v>
      </c>
      <c r="E23" s="238"/>
      <c r="F23" s="50"/>
      <c r="G23" s="39" t="str">
        <f>IFERROR(VLOOKUP(E23,'Z1 HAB CLASS'!$D$4:$E$45,2,FALSE)," ")</f>
        <v xml:space="preserve"> </v>
      </c>
      <c r="H23" s="40" t="str">
        <f>IFERROR(VLOOKUP(G23,'Z1 HAB CLASS'!$L$3:$N$9,2,FALSE)," ")</f>
        <v xml:space="preserve"> </v>
      </c>
      <c r="I23" s="41"/>
      <c r="J23" s="40" t="str">
        <f>IFERROR(VLOOKUP(I23,'Z3 CONDITION VALUE'!$A$3:$B$5,2,FALSE)," ")</f>
        <v xml:space="preserve"> </v>
      </c>
      <c r="K23" s="42" t="str">
        <f>IFERROR(VLOOKUP(G23,'Z1 HAB CLASS'!$L$4:$N$9,3,FALSE)," ")</f>
        <v xml:space="preserve"> </v>
      </c>
      <c r="L23" s="43" t="str">
        <f t="shared" si="1"/>
        <v xml:space="preserve"> </v>
      </c>
      <c r="M23" s="1"/>
      <c r="N23" s="51"/>
      <c r="O23" s="52"/>
      <c r="P23" s="53" t="str">
        <f t="shared" si="2"/>
        <v xml:space="preserve"> </v>
      </c>
      <c r="Q23" s="53" t="str">
        <f t="shared" si="3"/>
        <v xml:space="preserve"> </v>
      </c>
      <c r="R23" s="53" t="str">
        <f t="shared" si="4"/>
        <v/>
      </c>
      <c r="S23" s="54" t="str">
        <f t="shared" si="5"/>
        <v xml:space="preserve"> </v>
      </c>
      <c r="T23" s="55"/>
      <c r="U23" s="1"/>
      <c r="V23" s="1"/>
      <c r="W23" s="1"/>
      <c r="X23" s="1">
        <f t="shared" si="0"/>
        <v>0</v>
      </c>
      <c r="Y23" s="1"/>
      <c r="Z23" s="1"/>
    </row>
    <row r="24" spans="1:26" ht="15.75" customHeight="1" x14ac:dyDescent="0.2">
      <c r="A24" s="1"/>
      <c r="B24" s="1"/>
      <c r="C24" s="1"/>
      <c r="D24" s="237">
        <v>17</v>
      </c>
      <c r="E24" s="238"/>
      <c r="F24" s="50"/>
      <c r="G24" s="39" t="str">
        <f>IFERROR(VLOOKUP(E24,'Z1 HAB CLASS'!$D$4:$E$45,2,FALSE)," ")</f>
        <v xml:space="preserve"> </v>
      </c>
      <c r="H24" s="40" t="str">
        <f>IFERROR(VLOOKUP(G24,'Z1 HAB CLASS'!$L$3:$N$9,2,FALSE)," ")</f>
        <v xml:space="preserve"> </v>
      </c>
      <c r="I24" s="41"/>
      <c r="J24" s="40" t="str">
        <f>IFERROR(VLOOKUP(I24,'Z3 CONDITION VALUE'!$A$3:$B$5,2,FALSE)," ")</f>
        <v xml:space="preserve"> </v>
      </c>
      <c r="K24" s="42" t="str">
        <f>IFERROR(VLOOKUP(G24,'Z1 HAB CLASS'!$L$4:$N$9,3,FALSE)," ")</f>
        <v xml:space="preserve"> </v>
      </c>
      <c r="L24" s="43" t="str">
        <f t="shared" si="1"/>
        <v xml:space="preserve"> </v>
      </c>
      <c r="M24" s="1"/>
      <c r="N24" s="51"/>
      <c r="O24" s="52"/>
      <c r="P24" s="53" t="str">
        <f t="shared" si="2"/>
        <v xml:space="preserve"> </v>
      </c>
      <c r="Q24" s="53" t="str">
        <f t="shared" si="3"/>
        <v xml:space="preserve"> </v>
      </c>
      <c r="R24" s="53" t="str">
        <f t="shared" si="4"/>
        <v/>
      </c>
      <c r="S24" s="54" t="str">
        <f t="shared" si="5"/>
        <v xml:space="preserve"> </v>
      </c>
      <c r="T24" s="55"/>
      <c r="U24" s="1"/>
      <c r="V24" s="1"/>
      <c r="W24" s="1"/>
      <c r="X24" s="1">
        <f t="shared" si="0"/>
        <v>0</v>
      </c>
      <c r="Y24" s="1"/>
      <c r="Z24" s="1"/>
    </row>
    <row r="25" spans="1:26" ht="15.75" customHeight="1" x14ac:dyDescent="0.2">
      <c r="A25" s="1"/>
      <c r="B25" s="1"/>
      <c r="C25" s="1"/>
      <c r="D25" s="237">
        <v>18</v>
      </c>
      <c r="E25" s="238"/>
      <c r="F25" s="50"/>
      <c r="G25" s="39" t="str">
        <f>IFERROR(VLOOKUP(E25,'Z1 HAB CLASS'!$D$4:$E$45,2,FALSE)," ")</f>
        <v xml:space="preserve"> </v>
      </c>
      <c r="H25" s="40" t="str">
        <f>IFERROR(VLOOKUP(G25,'Z1 HAB CLASS'!$L$3:$N$9,2,FALSE)," ")</f>
        <v xml:space="preserve"> </v>
      </c>
      <c r="I25" s="41"/>
      <c r="J25" s="40" t="str">
        <f>IFERROR(VLOOKUP(I25,'Z3 CONDITION VALUE'!$A$3:$B$5,2,FALSE)," ")</f>
        <v xml:space="preserve"> </v>
      </c>
      <c r="K25" s="42" t="str">
        <f>IFERROR(VLOOKUP(G25,'Z1 HAB CLASS'!$L$4:$N$9,3,FALSE)," ")</f>
        <v xml:space="preserve"> </v>
      </c>
      <c r="L25" s="43" t="str">
        <f t="shared" si="1"/>
        <v xml:space="preserve"> </v>
      </c>
      <c r="M25" s="1"/>
      <c r="N25" s="51"/>
      <c r="O25" s="52"/>
      <c r="P25" s="53" t="str">
        <f t="shared" si="2"/>
        <v xml:space="preserve"> </v>
      </c>
      <c r="Q25" s="53" t="str">
        <f t="shared" si="3"/>
        <v xml:space="preserve"> </v>
      </c>
      <c r="R25" s="53" t="str">
        <f t="shared" si="4"/>
        <v/>
      </c>
      <c r="S25" s="54" t="str">
        <f t="shared" si="5"/>
        <v xml:space="preserve"> </v>
      </c>
      <c r="T25" s="55"/>
      <c r="U25" s="1"/>
      <c r="V25" s="1"/>
      <c r="W25" s="1"/>
      <c r="X25" s="1">
        <f t="shared" si="0"/>
        <v>0</v>
      </c>
      <c r="Y25" s="1"/>
      <c r="Z25" s="1"/>
    </row>
    <row r="26" spans="1:26" ht="15.75" customHeight="1" x14ac:dyDescent="0.2">
      <c r="A26" s="1"/>
      <c r="B26" s="1"/>
      <c r="C26" s="1"/>
      <c r="D26" s="237">
        <v>19</v>
      </c>
      <c r="E26" s="238"/>
      <c r="F26" s="50"/>
      <c r="G26" s="39" t="str">
        <f>IFERROR(VLOOKUP(E26,'Z1 HAB CLASS'!$D$4:$E$45,2,FALSE)," ")</f>
        <v xml:space="preserve"> </v>
      </c>
      <c r="H26" s="40" t="str">
        <f>IFERROR(VLOOKUP(G26,'Z1 HAB CLASS'!$L$3:$N$9,2,FALSE)," ")</f>
        <v xml:space="preserve"> </v>
      </c>
      <c r="I26" s="41"/>
      <c r="J26" s="40" t="str">
        <f>IFERROR(VLOOKUP(I26,'Z3 CONDITION VALUE'!$A$3:$B$5,2,FALSE)," ")</f>
        <v xml:space="preserve"> </v>
      </c>
      <c r="K26" s="42" t="str">
        <f>IFERROR(VLOOKUP(G26,'Z1 HAB CLASS'!$L$4:$N$9,3,FALSE)," ")</f>
        <v xml:space="preserve"> </v>
      </c>
      <c r="L26" s="43" t="str">
        <f t="shared" si="1"/>
        <v xml:space="preserve"> </v>
      </c>
      <c r="M26" s="1"/>
      <c r="N26" s="51"/>
      <c r="O26" s="52"/>
      <c r="P26" s="53" t="str">
        <f t="shared" si="2"/>
        <v xml:space="preserve"> </v>
      </c>
      <c r="Q26" s="53" t="str">
        <f t="shared" si="3"/>
        <v xml:space="preserve"> </v>
      </c>
      <c r="R26" s="53" t="str">
        <f t="shared" si="4"/>
        <v/>
      </c>
      <c r="S26" s="54" t="str">
        <f t="shared" si="5"/>
        <v xml:space="preserve"> </v>
      </c>
      <c r="T26" s="55"/>
      <c r="U26" s="1"/>
      <c r="V26" s="1"/>
      <c r="W26" s="1"/>
      <c r="X26" s="1">
        <f t="shared" si="0"/>
        <v>0</v>
      </c>
      <c r="Y26" s="1"/>
      <c r="Z26" s="1"/>
    </row>
    <row r="27" spans="1:26" ht="15.75" customHeight="1" x14ac:dyDescent="0.2">
      <c r="A27" s="1"/>
      <c r="B27" s="1"/>
      <c r="C27" s="1"/>
      <c r="D27" s="237">
        <v>20</v>
      </c>
      <c r="E27" s="238"/>
      <c r="F27" s="50"/>
      <c r="G27" s="39" t="str">
        <f>IFERROR(VLOOKUP(E27,'Z1 HAB CLASS'!$D$4:$E$45,2,FALSE)," ")</f>
        <v xml:space="preserve"> </v>
      </c>
      <c r="H27" s="40" t="str">
        <f>IFERROR(VLOOKUP(G27,'Z1 HAB CLASS'!$L$3:$N$9,2,FALSE)," ")</f>
        <v xml:space="preserve"> </v>
      </c>
      <c r="I27" s="41"/>
      <c r="J27" s="40" t="str">
        <f>IFERROR(VLOOKUP(I27,'Z3 CONDITION VALUE'!$A$3:$B$5,2,FALSE)," ")</f>
        <v xml:space="preserve"> </v>
      </c>
      <c r="K27" s="42" t="str">
        <f>IFERROR(VLOOKUP(G27,'Z1 HAB CLASS'!$L$4:$N$9,3,FALSE)," ")</f>
        <v xml:space="preserve"> </v>
      </c>
      <c r="L27" s="43" t="str">
        <f t="shared" si="1"/>
        <v xml:space="preserve"> </v>
      </c>
      <c r="M27" s="1"/>
      <c r="N27" s="51"/>
      <c r="O27" s="52"/>
      <c r="P27" s="53" t="str">
        <f t="shared" si="2"/>
        <v xml:space="preserve"> </v>
      </c>
      <c r="Q27" s="53" t="str">
        <f t="shared" si="3"/>
        <v xml:space="preserve"> </v>
      </c>
      <c r="R27" s="53" t="str">
        <f t="shared" si="4"/>
        <v/>
      </c>
      <c r="S27" s="54" t="str">
        <f t="shared" si="5"/>
        <v xml:space="preserve"> </v>
      </c>
      <c r="T27" s="55"/>
      <c r="U27" s="1"/>
      <c r="V27" s="1"/>
      <c r="W27" s="1"/>
      <c r="X27" s="1">
        <f t="shared" si="0"/>
        <v>0</v>
      </c>
      <c r="Y27" s="1"/>
      <c r="Z27" s="1"/>
    </row>
    <row r="28" spans="1:26" ht="15.75" customHeight="1" x14ac:dyDescent="0.2">
      <c r="A28" s="1"/>
      <c r="B28" s="1"/>
      <c r="C28" s="1"/>
      <c r="D28" s="237">
        <v>21</v>
      </c>
      <c r="E28" s="238"/>
      <c r="F28" s="50"/>
      <c r="G28" s="39" t="str">
        <f>IFERROR(VLOOKUP(E28,'Z1 HAB CLASS'!$D$4:$E$45,2,FALSE)," ")</f>
        <v xml:space="preserve"> </v>
      </c>
      <c r="H28" s="40" t="str">
        <f>IFERROR(VLOOKUP(G28,'Z1 HAB CLASS'!$L$3:$N$9,2,FALSE)," ")</f>
        <v xml:space="preserve"> </v>
      </c>
      <c r="I28" s="41"/>
      <c r="J28" s="40" t="str">
        <f>IFERROR(VLOOKUP(I28,'Z3 CONDITION VALUE'!$A$3:$B$5,2,FALSE)," ")</f>
        <v xml:space="preserve"> </v>
      </c>
      <c r="K28" s="42" t="str">
        <f>IFERROR(VLOOKUP(G28,'Z1 HAB CLASS'!$L$4:$N$9,3,FALSE)," ")</f>
        <v xml:space="preserve"> </v>
      </c>
      <c r="L28" s="43" t="str">
        <f t="shared" si="1"/>
        <v xml:space="preserve"> </v>
      </c>
      <c r="M28" s="1"/>
      <c r="N28" s="51"/>
      <c r="O28" s="52"/>
      <c r="P28" s="53" t="str">
        <f t="shared" si="2"/>
        <v xml:space="preserve"> </v>
      </c>
      <c r="Q28" s="53" t="str">
        <f t="shared" si="3"/>
        <v xml:space="preserve"> </v>
      </c>
      <c r="R28" s="53" t="str">
        <f t="shared" si="4"/>
        <v/>
      </c>
      <c r="S28" s="54" t="str">
        <f t="shared" si="5"/>
        <v xml:space="preserve"> </v>
      </c>
      <c r="T28" s="55"/>
      <c r="U28" s="1"/>
      <c r="V28" s="1"/>
      <c r="W28" s="1"/>
      <c r="X28" s="1">
        <f t="shared" si="0"/>
        <v>0</v>
      </c>
      <c r="Y28" s="1"/>
      <c r="Z28" s="1"/>
    </row>
    <row r="29" spans="1:26" ht="15.75" customHeight="1" x14ac:dyDescent="0.2">
      <c r="A29" s="1"/>
      <c r="B29" s="1"/>
      <c r="C29" s="1"/>
      <c r="D29" s="237">
        <v>22</v>
      </c>
      <c r="E29" s="238"/>
      <c r="F29" s="50"/>
      <c r="G29" s="39" t="str">
        <f>IFERROR(VLOOKUP(E29,'Z1 HAB CLASS'!$D$4:$E$45,2,FALSE)," ")</f>
        <v xml:space="preserve"> </v>
      </c>
      <c r="H29" s="40" t="str">
        <f>IFERROR(VLOOKUP(G29,'Z1 HAB CLASS'!$L$3:$N$9,2,FALSE)," ")</f>
        <v xml:space="preserve"> </v>
      </c>
      <c r="I29" s="41"/>
      <c r="J29" s="40" t="str">
        <f>IFERROR(VLOOKUP(I29,'Z3 CONDITION VALUE'!$A$3:$B$5,2,FALSE)," ")</f>
        <v xml:space="preserve"> </v>
      </c>
      <c r="K29" s="42" t="str">
        <f>IFERROR(VLOOKUP(G29,'Z1 HAB CLASS'!$L$4:$N$9,3,FALSE)," ")</f>
        <v xml:space="preserve"> </v>
      </c>
      <c r="L29" s="43" t="str">
        <f t="shared" si="1"/>
        <v xml:space="preserve"> </v>
      </c>
      <c r="M29" s="1"/>
      <c r="N29" s="51"/>
      <c r="O29" s="52"/>
      <c r="P29" s="53" t="str">
        <f t="shared" si="2"/>
        <v xml:space="preserve"> </v>
      </c>
      <c r="Q29" s="53" t="str">
        <f t="shared" si="3"/>
        <v xml:space="preserve"> </v>
      </c>
      <c r="R29" s="53" t="str">
        <f t="shared" si="4"/>
        <v/>
      </c>
      <c r="S29" s="54" t="str">
        <f t="shared" si="5"/>
        <v xml:space="preserve"> </v>
      </c>
      <c r="T29" s="55"/>
      <c r="U29" s="1"/>
      <c r="V29" s="1"/>
      <c r="W29" s="1"/>
      <c r="X29" s="1">
        <f t="shared" si="0"/>
        <v>0</v>
      </c>
      <c r="Y29" s="1"/>
      <c r="Z29" s="1"/>
    </row>
    <row r="30" spans="1:26" ht="15.75" customHeight="1" x14ac:dyDescent="0.2">
      <c r="A30" s="1"/>
      <c r="B30" s="1"/>
      <c r="C30" s="1"/>
      <c r="D30" s="237">
        <v>23</v>
      </c>
      <c r="E30" s="238"/>
      <c r="F30" s="50"/>
      <c r="G30" s="39" t="str">
        <f>IFERROR(VLOOKUP(E30,'Z1 HAB CLASS'!$D$4:$E$45,2,FALSE)," ")</f>
        <v xml:space="preserve"> </v>
      </c>
      <c r="H30" s="40" t="str">
        <f>IFERROR(VLOOKUP(G30,'Z1 HAB CLASS'!$L$3:$N$9,2,FALSE)," ")</f>
        <v xml:space="preserve"> </v>
      </c>
      <c r="I30" s="41"/>
      <c r="J30" s="40" t="str">
        <f>IFERROR(VLOOKUP(I30,'Z3 CONDITION VALUE'!$A$3:$B$5,2,FALSE)," ")</f>
        <v xml:space="preserve"> </v>
      </c>
      <c r="K30" s="42" t="str">
        <f>IFERROR(VLOOKUP(G30,'Z1 HAB CLASS'!$L$4:$N$9,3,FALSE)," ")</f>
        <v xml:space="preserve"> </v>
      </c>
      <c r="L30" s="43" t="str">
        <f t="shared" si="1"/>
        <v xml:space="preserve"> </v>
      </c>
      <c r="M30" s="1"/>
      <c r="N30" s="51"/>
      <c r="O30" s="52"/>
      <c r="P30" s="53" t="str">
        <f t="shared" si="2"/>
        <v xml:space="preserve"> </v>
      </c>
      <c r="Q30" s="53" t="str">
        <f t="shared" si="3"/>
        <v xml:space="preserve"> </v>
      </c>
      <c r="R30" s="53" t="str">
        <f t="shared" si="4"/>
        <v/>
      </c>
      <c r="S30" s="54" t="str">
        <f t="shared" si="5"/>
        <v xml:space="preserve"> </v>
      </c>
      <c r="T30" s="55"/>
      <c r="U30" s="1"/>
      <c r="V30" s="1"/>
      <c r="W30" s="1"/>
      <c r="X30" s="1">
        <f t="shared" si="0"/>
        <v>0</v>
      </c>
      <c r="Y30" s="1"/>
      <c r="Z30" s="1"/>
    </row>
    <row r="31" spans="1:26" ht="15.75" customHeight="1" x14ac:dyDescent="0.2">
      <c r="A31" s="1"/>
      <c r="B31" s="1"/>
      <c r="C31" s="1"/>
      <c r="D31" s="237">
        <v>24</v>
      </c>
      <c r="E31" s="238"/>
      <c r="F31" s="50"/>
      <c r="G31" s="39" t="str">
        <f>IFERROR(VLOOKUP(E31,'Z1 HAB CLASS'!$D$4:$E$45,2,FALSE)," ")</f>
        <v xml:space="preserve"> </v>
      </c>
      <c r="H31" s="40" t="str">
        <f>IFERROR(VLOOKUP(G31,'Z1 HAB CLASS'!$L$3:$N$9,2,FALSE)," ")</f>
        <v xml:space="preserve"> </v>
      </c>
      <c r="I31" s="41"/>
      <c r="J31" s="40" t="str">
        <f>IFERROR(VLOOKUP(I31,'Z3 CONDITION VALUE'!$A$3:$B$5,2,FALSE)," ")</f>
        <v xml:space="preserve"> </v>
      </c>
      <c r="K31" s="42" t="str">
        <f>IFERROR(VLOOKUP(G31,'Z1 HAB CLASS'!$L$4:$N$9,3,FALSE)," ")</f>
        <v xml:space="preserve"> </v>
      </c>
      <c r="L31" s="43" t="str">
        <f t="shared" si="1"/>
        <v xml:space="preserve"> </v>
      </c>
      <c r="M31" s="1"/>
      <c r="N31" s="51"/>
      <c r="O31" s="52"/>
      <c r="P31" s="53" t="str">
        <f t="shared" si="2"/>
        <v xml:space="preserve"> </v>
      </c>
      <c r="Q31" s="53" t="str">
        <f t="shared" si="3"/>
        <v xml:space="preserve"> </v>
      </c>
      <c r="R31" s="53" t="str">
        <f t="shared" si="4"/>
        <v/>
      </c>
      <c r="S31" s="54" t="str">
        <f t="shared" si="5"/>
        <v xml:space="preserve"> </v>
      </c>
      <c r="T31" s="55"/>
      <c r="U31" s="1"/>
      <c r="V31" s="1"/>
      <c r="W31" s="1"/>
      <c r="X31" s="1">
        <f t="shared" si="0"/>
        <v>0</v>
      </c>
      <c r="Y31" s="1"/>
      <c r="Z31" s="1"/>
    </row>
    <row r="32" spans="1:26" ht="15.75" customHeight="1" x14ac:dyDescent="0.2">
      <c r="A32" s="1"/>
      <c r="B32" s="1"/>
      <c r="C32" s="1"/>
      <c r="D32" s="237">
        <v>25</v>
      </c>
      <c r="E32" s="238"/>
      <c r="F32" s="50"/>
      <c r="G32" s="39" t="str">
        <f>IFERROR(VLOOKUP(E32,'Z1 HAB CLASS'!$D$4:$E$45,2,FALSE)," ")</f>
        <v xml:space="preserve"> </v>
      </c>
      <c r="H32" s="40" t="str">
        <f>IFERROR(VLOOKUP(G32,'Z1 HAB CLASS'!$L$3:$N$9,2,FALSE)," ")</f>
        <v xml:space="preserve"> </v>
      </c>
      <c r="I32" s="41"/>
      <c r="J32" s="40" t="str">
        <f>IFERROR(VLOOKUP(I32,'Z3 CONDITION VALUE'!$A$3:$B$5,2,FALSE)," ")</f>
        <v xml:space="preserve"> </v>
      </c>
      <c r="K32" s="42" t="str">
        <f>IFERROR(VLOOKUP(G32,'Z1 HAB CLASS'!$L$4:$N$9,3,FALSE)," ")</f>
        <v xml:space="preserve"> </v>
      </c>
      <c r="L32" s="43" t="str">
        <f t="shared" si="1"/>
        <v xml:space="preserve"> </v>
      </c>
      <c r="M32" s="1"/>
      <c r="N32" s="51"/>
      <c r="O32" s="52"/>
      <c r="P32" s="53" t="str">
        <f t="shared" si="2"/>
        <v xml:space="preserve"> </v>
      </c>
      <c r="Q32" s="53" t="str">
        <f t="shared" si="3"/>
        <v xml:space="preserve"> </v>
      </c>
      <c r="R32" s="53" t="str">
        <f t="shared" si="4"/>
        <v/>
      </c>
      <c r="S32" s="54" t="str">
        <f t="shared" si="5"/>
        <v xml:space="preserve"> </v>
      </c>
      <c r="T32" s="55"/>
      <c r="U32" s="1"/>
      <c r="V32" s="1"/>
      <c r="W32" s="1"/>
      <c r="X32" s="1">
        <f t="shared" si="0"/>
        <v>0</v>
      </c>
      <c r="Y32" s="1"/>
      <c r="Z32" s="1"/>
    </row>
    <row r="33" spans="1:26" ht="15.75" customHeight="1" x14ac:dyDescent="0.2">
      <c r="A33" s="1"/>
      <c r="B33" s="1"/>
      <c r="C33" s="1"/>
      <c r="D33" s="237">
        <v>26</v>
      </c>
      <c r="E33" s="238"/>
      <c r="F33" s="50"/>
      <c r="G33" s="39" t="str">
        <f>IFERROR(VLOOKUP(E33,'Z1 HAB CLASS'!$D$4:$E$45,2,FALSE)," ")</f>
        <v xml:space="preserve"> </v>
      </c>
      <c r="H33" s="40" t="str">
        <f>IFERROR(VLOOKUP(G33,'Z1 HAB CLASS'!$L$3:$N$9,2,FALSE)," ")</f>
        <v xml:space="preserve"> </v>
      </c>
      <c r="I33" s="41"/>
      <c r="J33" s="40" t="str">
        <f>IFERROR(VLOOKUP(I33,'Z3 CONDITION VALUE'!$A$3:$B$5,2,FALSE)," ")</f>
        <v xml:space="preserve"> </v>
      </c>
      <c r="K33" s="42" t="str">
        <f>IFERROR(VLOOKUP(G33,'Z1 HAB CLASS'!$L$4:$N$9,3,FALSE)," ")</f>
        <v xml:space="preserve"> </v>
      </c>
      <c r="L33" s="43" t="str">
        <f t="shared" si="1"/>
        <v xml:space="preserve"> </v>
      </c>
      <c r="M33" s="1"/>
      <c r="N33" s="51"/>
      <c r="O33" s="52"/>
      <c r="P33" s="53" t="str">
        <f t="shared" si="2"/>
        <v xml:space="preserve"> </v>
      </c>
      <c r="Q33" s="53" t="str">
        <f t="shared" si="3"/>
        <v xml:space="preserve"> </v>
      </c>
      <c r="R33" s="53" t="str">
        <f t="shared" si="4"/>
        <v/>
      </c>
      <c r="S33" s="54" t="str">
        <f t="shared" si="5"/>
        <v xml:space="preserve"> </v>
      </c>
      <c r="T33" s="55"/>
      <c r="U33" s="1"/>
      <c r="V33" s="1"/>
      <c r="W33" s="1"/>
      <c r="X33" s="1">
        <f t="shared" si="0"/>
        <v>0</v>
      </c>
      <c r="Y33" s="1"/>
      <c r="Z33" s="1"/>
    </row>
    <row r="34" spans="1:26" ht="15.75" customHeight="1" x14ac:dyDescent="0.2">
      <c r="A34" s="1"/>
      <c r="B34" s="1"/>
      <c r="C34" s="1"/>
      <c r="D34" s="237">
        <v>27</v>
      </c>
      <c r="E34" s="238"/>
      <c r="F34" s="50"/>
      <c r="G34" s="39" t="str">
        <f>IFERROR(VLOOKUP(E34,'Z1 HAB CLASS'!$D$4:$E$45,2,FALSE)," ")</f>
        <v xml:space="preserve"> </v>
      </c>
      <c r="H34" s="40" t="str">
        <f>IFERROR(VLOOKUP(G34,'Z1 HAB CLASS'!$L$3:$N$9,2,FALSE)," ")</f>
        <v xml:space="preserve"> </v>
      </c>
      <c r="I34" s="41"/>
      <c r="J34" s="40" t="str">
        <f>IFERROR(VLOOKUP(I34,'Z3 CONDITION VALUE'!$A$3:$B$5,2,FALSE)," ")</f>
        <v xml:space="preserve"> </v>
      </c>
      <c r="K34" s="42" t="str">
        <f>IFERROR(VLOOKUP(G34,'Z1 HAB CLASS'!$L$4:$N$9,3,FALSE)," ")</f>
        <v xml:space="preserve"> </v>
      </c>
      <c r="L34" s="43" t="str">
        <f t="shared" si="1"/>
        <v xml:space="preserve"> </v>
      </c>
      <c r="M34" s="1"/>
      <c r="N34" s="51"/>
      <c r="O34" s="52"/>
      <c r="P34" s="53" t="str">
        <f t="shared" si="2"/>
        <v xml:space="preserve"> </v>
      </c>
      <c r="Q34" s="53" t="str">
        <f t="shared" si="3"/>
        <v xml:space="preserve"> </v>
      </c>
      <c r="R34" s="53" t="str">
        <f t="shared" si="4"/>
        <v/>
      </c>
      <c r="S34" s="54" t="str">
        <f t="shared" si="5"/>
        <v xml:space="preserve"> </v>
      </c>
      <c r="T34" s="55"/>
      <c r="U34" s="1"/>
      <c r="V34" s="1"/>
      <c r="W34" s="1"/>
      <c r="X34" s="1">
        <f t="shared" si="0"/>
        <v>0</v>
      </c>
      <c r="Y34" s="1"/>
      <c r="Z34" s="1"/>
    </row>
    <row r="35" spans="1:26" ht="15.75" customHeight="1" x14ac:dyDescent="0.2">
      <c r="A35" s="1"/>
      <c r="B35" s="1"/>
      <c r="C35" s="1"/>
      <c r="D35" s="237">
        <v>28</v>
      </c>
      <c r="E35" s="238"/>
      <c r="F35" s="50"/>
      <c r="G35" s="39" t="str">
        <f>IFERROR(VLOOKUP(E35,'Z1 HAB CLASS'!$D$4:$E$45,2,FALSE)," ")</f>
        <v xml:space="preserve"> </v>
      </c>
      <c r="H35" s="40" t="str">
        <f>IFERROR(VLOOKUP(G35,'Z1 HAB CLASS'!$L$3:$N$9,2,FALSE)," ")</f>
        <v xml:space="preserve"> </v>
      </c>
      <c r="I35" s="41"/>
      <c r="J35" s="40" t="str">
        <f>IFERROR(VLOOKUP(I35,'Z3 CONDITION VALUE'!$A$3:$B$5,2,FALSE)," ")</f>
        <v xml:space="preserve"> </v>
      </c>
      <c r="K35" s="42" t="str">
        <f>IFERROR(VLOOKUP(G35,'Z1 HAB CLASS'!$L$4:$N$9,3,FALSE)," ")</f>
        <v xml:space="preserve"> </v>
      </c>
      <c r="L35" s="43" t="str">
        <f t="shared" si="1"/>
        <v xml:space="preserve"> </v>
      </c>
      <c r="M35" s="1"/>
      <c r="N35" s="51"/>
      <c r="O35" s="52"/>
      <c r="P35" s="53" t="str">
        <f t="shared" si="2"/>
        <v xml:space="preserve"> </v>
      </c>
      <c r="Q35" s="53" t="str">
        <f t="shared" si="3"/>
        <v xml:space="preserve"> </v>
      </c>
      <c r="R35" s="53" t="str">
        <f t="shared" si="4"/>
        <v/>
      </c>
      <c r="S35" s="54" t="str">
        <f t="shared" si="5"/>
        <v xml:space="preserve"> </v>
      </c>
      <c r="T35" s="55"/>
      <c r="U35" s="1"/>
      <c r="V35" s="1"/>
      <c r="W35" s="1"/>
      <c r="X35" s="1">
        <f t="shared" si="0"/>
        <v>0</v>
      </c>
      <c r="Y35" s="1"/>
      <c r="Z35" s="1"/>
    </row>
    <row r="36" spans="1:26" ht="15.75" customHeight="1" x14ac:dyDescent="0.2">
      <c r="A36" s="1"/>
      <c r="B36" s="1"/>
      <c r="C36" s="1"/>
      <c r="D36" s="237">
        <v>29</v>
      </c>
      <c r="E36" s="238"/>
      <c r="F36" s="50"/>
      <c r="G36" s="39" t="str">
        <f>IFERROR(VLOOKUP(E36,'Z1 HAB CLASS'!$D$4:$E$45,2,FALSE)," ")</f>
        <v xml:space="preserve"> </v>
      </c>
      <c r="H36" s="40" t="str">
        <f>IFERROR(VLOOKUP(G36,'Z1 HAB CLASS'!$L$3:$N$9,2,FALSE)," ")</f>
        <v xml:space="preserve"> </v>
      </c>
      <c r="I36" s="41"/>
      <c r="J36" s="40" t="str">
        <f>IFERROR(VLOOKUP(I36,'Z3 CONDITION VALUE'!$A$3:$B$5,2,FALSE)," ")</f>
        <v xml:space="preserve"> </v>
      </c>
      <c r="K36" s="42" t="str">
        <f>IFERROR(VLOOKUP(G36,'Z1 HAB CLASS'!$L$4:$N$9,3,FALSE)," ")</f>
        <v xml:space="preserve"> </v>
      </c>
      <c r="L36" s="43" t="str">
        <f t="shared" si="1"/>
        <v xml:space="preserve"> </v>
      </c>
      <c r="M36" s="1"/>
      <c r="N36" s="51"/>
      <c r="O36" s="52"/>
      <c r="P36" s="53" t="str">
        <f t="shared" si="2"/>
        <v xml:space="preserve"> </v>
      </c>
      <c r="Q36" s="53" t="str">
        <f t="shared" si="3"/>
        <v xml:space="preserve"> </v>
      </c>
      <c r="R36" s="53" t="str">
        <f t="shared" si="4"/>
        <v/>
      </c>
      <c r="S36" s="54" t="str">
        <f t="shared" si="5"/>
        <v xml:space="preserve"> </v>
      </c>
      <c r="T36" s="55"/>
      <c r="U36" s="1"/>
      <c r="V36" s="1"/>
      <c r="W36" s="1"/>
      <c r="X36" s="1">
        <f t="shared" si="0"/>
        <v>0</v>
      </c>
      <c r="Y36" s="1"/>
      <c r="Z36" s="1"/>
    </row>
    <row r="37" spans="1:26" ht="15.75" customHeight="1" x14ac:dyDescent="0.2">
      <c r="A37" s="1"/>
      <c r="B37" s="1"/>
      <c r="C37" s="1"/>
      <c r="D37" s="237">
        <v>30</v>
      </c>
      <c r="E37" s="238"/>
      <c r="F37" s="50"/>
      <c r="G37" s="39" t="str">
        <f>IFERROR(VLOOKUP(E37,'Z1 HAB CLASS'!$D$4:$E$45,2,FALSE)," ")</f>
        <v xml:space="preserve"> </v>
      </c>
      <c r="H37" s="40" t="str">
        <f>IFERROR(VLOOKUP(G37,'Z1 HAB CLASS'!$L$3:$N$9,2,FALSE)," ")</f>
        <v xml:space="preserve"> </v>
      </c>
      <c r="I37" s="41"/>
      <c r="J37" s="40" t="str">
        <f>IFERROR(VLOOKUP(I37,'Z3 CONDITION VALUE'!$A$3:$B$5,2,FALSE)," ")</f>
        <v xml:space="preserve"> </v>
      </c>
      <c r="K37" s="42" t="str">
        <f>IFERROR(VLOOKUP(G37,'Z1 HAB CLASS'!$L$4:$N$9,3,FALSE)," ")</f>
        <v xml:space="preserve"> </v>
      </c>
      <c r="L37" s="43" t="str">
        <f t="shared" si="1"/>
        <v xml:space="preserve"> </v>
      </c>
      <c r="M37" s="1"/>
      <c r="N37" s="51"/>
      <c r="O37" s="52"/>
      <c r="P37" s="53" t="str">
        <f t="shared" si="2"/>
        <v xml:space="preserve"> </v>
      </c>
      <c r="Q37" s="53" t="str">
        <f t="shared" si="3"/>
        <v xml:space="preserve"> </v>
      </c>
      <c r="R37" s="53" t="str">
        <f t="shared" si="4"/>
        <v/>
      </c>
      <c r="S37" s="54" t="str">
        <f t="shared" si="5"/>
        <v xml:space="preserve"> </v>
      </c>
      <c r="T37" s="55"/>
      <c r="U37" s="1"/>
      <c r="V37" s="1"/>
      <c r="W37" s="1"/>
      <c r="X37" s="1">
        <f t="shared" si="0"/>
        <v>0</v>
      </c>
      <c r="Y37" s="1"/>
      <c r="Z37" s="1"/>
    </row>
    <row r="38" spans="1:26" ht="15.75" customHeight="1" x14ac:dyDescent="0.2">
      <c r="A38" s="1"/>
      <c r="B38" s="1"/>
      <c r="C38" s="1"/>
      <c r="D38" s="237">
        <v>31</v>
      </c>
      <c r="E38" s="238"/>
      <c r="F38" s="50"/>
      <c r="G38" s="39" t="str">
        <f>IFERROR(VLOOKUP(E38,'Z1 HAB CLASS'!$D$4:$E$45,2,FALSE)," ")</f>
        <v xml:space="preserve"> </v>
      </c>
      <c r="H38" s="40" t="str">
        <f>IFERROR(VLOOKUP(G38,'Z1 HAB CLASS'!$L$3:$N$9,2,FALSE)," ")</f>
        <v xml:space="preserve"> </v>
      </c>
      <c r="I38" s="41"/>
      <c r="J38" s="40" t="str">
        <f>IFERROR(VLOOKUP(I38,'Z3 CONDITION VALUE'!$A$3:$B$5,2,FALSE)," ")</f>
        <v xml:space="preserve"> </v>
      </c>
      <c r="K38" s="42" t="str">
        <f>IFERROR(VLOOKUP(G38,'Z1 HAB CLASS'!$L$4:$N$9,3,FALSE)," ")</f>
        <v xml:space="preserve"> </v>
      </c>
      <c r="L38" s="43" t="str">
        <f t="shared" si="1"/>
        <v xml:space="preserve"> </v>
      </c>
      <c r="M38" s="1"/>
      <c r="N38" s="51"/>
      <c r="O38" s="52"/>
      <c r="P38" s="53" t="str">
        <f t="shared" si="2"/>
        <v xml:space="preserve"> </v>
      </c>
      <c r="Q38" s="53" t="str">
        <f t="shared" si="3"/>
        <v xml:space="preserve"> </v>
      </c>
      <c r="R38" s="53" t="str">
        <f t="shared" si="4"/>
        <v/>
      </c>
      <c r="S38" s="54" t="str">
        <f t="shared" si="5"/>
        <v xml:space="preserve"> </v>
      </c>
      <c r="T38" s="55"/>
      <c r="U38" s="1"/>
      <c r="V38" s="1"/>
      <c r="W38" s="1"/>
      <c r="X38" s="1">
        <f t="shared" si="0"/>
        <v>0</v>
      </c>
      <c r="Y38" s="1"/>
      <c r="Z38" s="1"/>
    </row>
    <row r="39" spans="1:26" ht="15.75" customHeight="1" x14ac:dyDescent="0.2">
      <c r="A39" s="1"/>
      <c r="B39" s="1"/>
      <c r="C39" s="1"/>
      <c r="D39" s="237">
        <v>32</v>
      </c>
      <c r="E39" s="238"/>
      <c r="F39" s="50"/>
      <c r="G39" s="39" t="str">
        <f>IFERROR(VLOOKUP(E39,'Z1 HAB CLASS'!$D$4:$E$45,2,FALSE)," ")</f>
        <v xml:space="preserve"> </v>
      </c>
      <c r="H39" s="40" t="str">
        <f>IFERROR(VLOOKUP(G39,'Z1 HAB CLASS'!$L$3:$N$9,2,FALSE)," ")</f>
        <v xml:space="preserve"> </v>
      </c>
      <c r="I39" s="41"/>
      <c r="J39" s="40" t="str">
        <f>IFERROR(VLOOKUP(I39,'Z3 CONDITION VALUE'!$A$3:$B$5,2,FALSE)," ")</f>
        <v xml:space="preserve"> </v>
      </c>
      <c r="K39" s="42" t="str">
        <f>IFERROR(VLOOKUP(G39,'Z1 HAB CLASS'!$L$4:$N$9,3,FALSE)," ")</f>
        <v xml:space="preserve"> </v>
      </c>
      <c r="L39" s="43" t="str">
        <f t="shared" si="1"/>
        <v xml:space="preserve"> </v>
      </c>
      <c r="M39" s="1"/>
      <c r="N39" s="51"/>
      <c r="O39" s="52"/>
      <c r="P39" s="53" t="str">
        <f t="shared" si="2"/>
        <v xml:space="preserve"> </v>
      </c>
      <c r="Q39" s="53" t="str">
        <f t="shared" si="3"/>
        <v xml:space="preserve"> </v>
      </c>
      <c r="R39" s="53" t="str">
        <f t="shared" si="4"/>
        <v/>
      </c>
      <c r="S39" s="54" t="str">
        <f t="shared" si="5"/>
        <v xml:space="preserve"> </v>
      </c>
      <c r="T39" s="55"/>
      <c r="U39" s="1"/>
      <c r="V39" s="1"/>
      <c r="W39" s="1"/>
      <c r="X39" s="1">
        <f t="shared" si="0"/>
        <v>0</v>
      </c>
      <c r="Y39" s="1"/>
      <c r="Z39" s="1"/>
    </row>
    <row r="40" spans="1:26" ht="15.75" customHeight="1" x14ac:dyDescent="0.2">
      <c r="A40" s="1"/>
      <c r="B40" s="1"/>
      <c r="C40" s="1"/>
      <c r="D40" s="237">
        <v>33</v>
      </c>
      <c r="E40" s="238"/>
      <c r="F40" s="50"/>
      <c r="G40" s="39" t="str">
        <f>IFERROR(VLOOKUP(E40,'Z1 HAB CLASS'!$D$4:$E$45,2,FALSE)," ")</f>
        <v xml:space="preserve"> </v>
      </c>
      <c r="H40" s="40" t="str">
        <f>IFERROR(VLOOKUP(G40,'Z1 HAB CLASS'!$L$3:$N$9,2,FALSE)," ")</f>
        <v xml:space="preserve"> </v>
      </c>
      <c r="I40" s="41"/>
      <c r="J40" s="40" t="str">
        <f>IFERROR(VLOOKUP(I40,'Z3 CONDITION VALUE'!$A$3:$B$5,2,FALSE)," ")</f>
        <v xml:space="preserve"> </v>
      </c>
      <c r="K40" s="42" t="str">
        <f>IFERROR(VLOOKUP(G40,'Z1 HAB CLASS'!$L$4:$N$9,3,FALSE)," ")</f>
        <v xml:space="preserve"> </v>
      </c>
      <c r="L40" s="43" t="str">
        <f t="shared" si="1"/>
        <v xml:space="preserve"> </v>
      </c>
      <c r="M40" s="1"/>
      <c r="N40" s="51"/>
      <c r="O40" s="52"/>
      <c r="P40" s="53" t="str">
        <f t="shared" si="2"/>
        <v xml:space="preserve"> </v>
      </c>
      <c r="Q40" s="53" t="str">
        <f t="shared" si="3"/>
        <v xml:space="preserve"> </v>
      </c>
      <c r="R40" s="53" t="str">
        <f t="shared" si="4"/>
        <v/>
      </c>
      <c r="S40" s="54" t="str">
        <f t="shared" si="5"/>
        <v xml:space="preserve"> </v>
      </c>
      <c r="T40" s="55"/>
      <c r="U40" s="1"/>
      <c r="V40" s="1"/>
      <c r="W40" s="1"/>
      <c r="X40" s="1">
        <f t="shared" si="0"/>
        <v>0</v>
      </c>
      <c r="Y40" s="1"/>
      <c r="Z40" s="1"/>
    </row>
    <row r="41" spans="1:26" ht="15.75" customHeight="1" x14ac:dyDescent="0.2">
      <c r="A41" s="1"/>
      <c r="B41" s="1"/>
      <c r="C41" s="1"/>
      <c r="D41" s="237">
        <v>34</v>
      </c>
      <c r="E41" s="238"/>
      <c r="F41" s="50"/>
      <c r="G41" s="39" t="str">
        <f>IFERROR(VLOOKUP(E41,'Z1 HAB CLASS'!$D$4:$E$45,2,FALSE)," ")</f>
        <v xml:space="preserve"> </v>
      </c>
      <c r="H41" s="40" t="str">
        <f>IFERROR(VLOOKUP(G41,'Z1 HAB CLASS'!$L$3:$N$9,2,FALSE)," ")</f>
        <v xml:space="preserve"> </v>
      </c>
      <c r="I41" s="41"/>
      <c r="J41" s="40" t="str">
        <f>IFERROR(VLOOKUP(I41,'Z3 CONDITION VALUE'!$A$3:$B$5,2,FALSE)," ")</f>
        <v xml:space="preserve"> </v>
      </c>
      <c r="K41" s="42" t="str">
        <f>IFERROR(VLOOKUP(G41,'Z1 HAB CLASS'!$L$4:$N$9,3,FALSE)," ")</f>
        <v xml:space="preserve"> </v>
      </c>
      <c r="L41" s="43" t="str">
        <f t="shared" si="1"/>
        <v xml:space="preserve"> </v>
      </c>
      <c r="M41" s="1"/>
      <c r="N41" s="51"/>
      <c r="O41" s="52"/>
      <c r="P41" s="53" t="str">
        <f t="shared" si="2"/>
        <v xml:space="preserve"> </v>
      </c>
      <c r="Q41" s="53" t="str">
        <f t="shared" si="3"/>
        <v xml:space="preserve"> </v>
      </c>
      <c r="R41" s="53" t="str">
        <f t="shared" si="4"/>
        <v/>
      </c>
      <c r="S41" s="54" t="str">
        <f t="shared" si="5"/>
        <v xml:space="preserve"> </v>
      </c>
      <c r="T41" s="55"/>
      <c r="U41" s="1"/>
      <c r="V41" s="1"/>
      <c r="W41" s="1"/>
      <c r="X41" s="1">
        <f t="shared" si="0"/>
        <v>0</v>
      </c>
      <c r="Y41" s="1"/>
      <c r="Z41" s="1"/>
    </row>
    <row r="42" spans="1:26" ht="15.75" customHeight="1" x14ac:dyDescent="0.2">
      <c r="A42" s="1"/>
      <c r="B42" s="1"/>
      <c r="C42" s="1"/>
      <c r="D42" s="237">
        <v>35</v>
      </c>
      <c r="E42" s="238"/>
      <c r="F42" s="50"/>
      <c r="G42" s="39" t="str">
        <f>IFERROR(VLOOKUP(E42,'Z1 HAB CLASS'!$D$4:$E$45,2,FALSE)," ")</f>
        <v xml:space="preserve"> </v>
      </c>
      <c r="H42" s="40" t="str">
        <f>IFERROR(VLOOKUP(G42,'Z1 HAB CLASS'!$L$3:$N$9,2,FALSE)," ")</f>
        <v xml:space="preserve"> </v>
      </c>
      <c r="I42" s="41"/>
      <c r="J42" s="40" t="str">
        <f>IFERROR(VLOOKUP(I42,'Z3 CONDITION VALUE'!$A$3:$B$5,2,FALSE)," ")</f>
        <v xml:space="preserve"> </v>
      </c>
      <c r="K42" s="42" t="str">
        <f>IFERROR(VLOOKUP(G42,'Z1 HAB CLASS'!$L$4:$N$9,3,FALSE)," ")</f>
        <v xml:space="preserve"> </v>
      </c>
      <c r="L42" s="43" t="str">
        <f t="shared" si="1"/>
        <v xml:space="preserve"> </v>
      </c>
      <c r="M42" s="1"/>
      <c r="N42" s="51"/>
      <c r="O42" s="52"/>
      <c r="P42" s="53" t="str">
        <f t="shared" si="2"/>
        <v xml:space="preserve"> </v>
      </c>
      <c r="Q42" s="53" t="str">
        <f t="shared" si="3"/>
        <v xml:space="preserve"> </v>
      </c>
      <c r="R42" s="53" t="str">
        <f t="shared" si="4"/>
        <v/>
      </c>
      <c r="S42" s="54" t="str">
        <f t="shared" si="5"/>
        <v xml:space="preserve"> </v>
      </c>
      <c r="T42" s="55"/>
      <c r="U42" s="1"/>
      <c r="V42" s="1"/>
      <c r="W42" s="1"/>
      <c r="X42" s="1">
        <f t="shared" si="0"/>
        <v>0</v>
      </c>
      <c r="Y42" s="1"/>
      <c r="Z42" s="1"/>
    </row>
    <row r="43" spans="1:26" ht="15.75" customHeight="1" x14ac:dyDescent="0.2">
      <c r="A43" s="1"/>
      <c r="B43" s="1"/>
      <c r="C43" s="1"/>
      <c r="D43" s="237">
        <v>36</v>
      </c>
      <c r="E43" s="238"/>
      <c r="F43" s="50"/>
      <c r="G43" s="39" t="str">
        <f>IFERROR(VLOOKUP(E43,'Z1 HAB CLASS'!$D$4:$E$45,2,FALSE)," ")</f>
        <v xml:space="preserve"> </v>
      </c>
      <c r="H43" s="40" t="str">
        <f>IFERROR(VLOOKUP(G43,'Z1 HAB CLASS'!$L$3:$N$9,2,FALSE)," ")</f>
        <v xml:space="preserve"> </v>
      </c>
      <c r="I43" s="41"/>
      <c r="J43" s="40" t="str">
        <f>IFERROR(VLOOKUP(I43,'Z3 CONDITION VALUE'!$A$3:$B$5,2,FALSE)," ")</f>
        <v xml:space="preserve"> </v>
      </c>
      <c r="K43" s="42" t="str">
        <f>IFERROR(VLOOKUP(G43,'Z1 HAB CLASS'!$L$4:$N$9,3,FALSE)," ")</f>
        <v xml:space="preserve"> </v>
      </c>
      <c r="L43" s="43" t="str">
        <f t="shared" si="1"/>
        <v xml:space="preserve"> </v>
      </c>
      <c r="M43" s="1"/>
      <c r="N43" s="51"/>
      <c r="O43" s="52"/>
      <c r="P43" s="53" t="str">
        <f t="shared" si="2"/>
        <v xml:space="preserve"> </v>
      </c>
      <c r="Q43" s="53" t="str">
        <f t="shared" si="3"/>
        <v xml:space="preserve"> </v>
      </c>
      <c r="R43" s="53" t="str">
        <f t="shared" si="4"/>
        <v/>
      </c>
      <c r="S43" s="54" t="str">
        <f t="shared" si="5"/>
        <v xml:space="preserve"> </v>
      </c>
      <c r="T43" s="55"/>
      <c r="U43" s="1"/>
      <c r="V43" s="1"/>
      <c r="W43" s="1"/>
      <c r="X43" s="1">
        <f t="shared" si="0"/>
        <v>0</v>
      </c>
      <c r="Y43" s="1"/>
      <c r="Z43" s="1"/>
    </row>
    <row r="44" spans="1:26" ht="15.75" customHeight="1" x14ac:dyDescent="0.2">
      <c r="A44" s="1"/>
      <c r="B44" s="1"/>
      <c r="C44" s="1"/>
      <c r="D44" s="237">
        <v>37</v>
      </c>
      <c r="E44" s="238"/>
      <c r="F44" s="50"/>
      <c r="G44" s="39" t="str">
        <f>IFERROR(VLOOKUP(E44,'Z1 HAB CLASS'!$D$4:$E$45,2,FALSE)," ")</f>
        <v xml:space="preserve"> </v>
      </c>
      <c r="H44" s="40" t="str">
        <f>IFERROR(VLOOKUP(G44,'Z1 HAB CLASS'!$L$3:$N$9,2,FALSE)," ")</f>
        <v xml:space="preserve"> </v>
      </c>
      <c r="I44" s="41"/>
      <c r="J44" s="40" t="str">
        <f>IFERROR(VLOOKUP(I44,'Z3 CONDITION VALUE'!$A$3:$B$5,2,FALSE)," ")</f>
        <v xml:space="preserve"> </v>
      </c>
      <c r="K44" s="42" t="str">
        <f>IFERROR(VLOOKUP(G44,'Z1 HAB CLASS'!$L$4:$N$9,3,FALSE)," ")</f>
        <v xml:space="preserve"> </v>
      </c>
      <c r="L44" s="43" t="str">
        <f t="shared" si="1"/>
        <v xml:space="preserve"> </v>
      </c>
      <c r="M44" s="1"/>
      <c r="N44" s="51"/>
      <c r="O44" s="52"/>
      <c r="P44" s="53" t="str">
        <f t="shared" si="2"/>
        <v xml:space="preserve"> </v>
      </c>
      <c r="Q44" s="53" t="str">
        <f t="shared" si="3"/>
        <v xml:space="preserve"> </v>
      </c>
      <c r="R44" s="53" t="str">
        <f t="shared" si="4"/>
        <v/>
      </c>
      <c r="S44" s="54" t="str">
        <f t="shared" si="5"/>
        <v xml:space="preserve"> </v>
      </c>
      <c r="T44" s="55"/>
      <c r="U44" s="1"/>
      <c r="V44" s="1"/>
      <c r="W44" s="1"/>
      <c r="X44" s="1">
        <f t="shared" si="0"/>
        <v>0</v>
      </c>
      <c r="Y44" s="1"/>
      <c r="Z44" s="1"/>
    </row>
    <row r="45" spans="1:26" ht="15.75" customHeight="1" x14ac:dyDescent="0.2">
      <c r="A45" s="1"/>
      <c r="B45" s="1"/>
      <c r="C45" s="1"/>
      <c r="D45" s="237">
        <v>38</v>
      </c>
      <c r="E45" s="238"/>
      <c r="F45" s="50"/>
      <c r="G45" s="39" t="str">
        <f>IFERROR(VLOOKUP(E45,'Z1 HAB CLASS'!$D$4:$E$45,2,FALSE)," ")</f>
        <v xml:space="preserve"> </v>
      </c>
      <c r="H45" s="40" t="str">
        <f>IFERROR(VLOOKUP(G45,'Z1 HAB CLASS'!$L$3:$N$9,2,FALSE)," ")</f>
        <v xml:space="preserve"> </v>
      </c>
      <c r="I45" s="41"/>
      <c r="J45" s="40" t="str">
        <f>IFERROR(VLOOKUP(I45,'Z3 CONDITION VALUE'!$A$3:$B$5,2,FALSE)," ")</f>
        <v xml:space="preserve"> </v>
      </c>
      <c r="K45" s="42" t="str">
        <f>IFERROR(VLOOKUP(G45,'Z1 HAB CLASS'!$L$4:$N$9,3,FALSE)," ")</f>
        <v xml:space="preserve"> </v>
      </c>
      <c r="L45" s="43" t="str">
        <f t="shared" si="1"/>
        <v xml:space="preserve"> </v>
      </c>
      <c r="M45" s="1"/>
      <c r="N45" s="51"/>
      <c r="O45" s="52"/>
      <c r="P45" s="53" t="str">
        <f t="shared" si="2"/>
        <v xml:space="preserve"> </v>
      </c>
      <c r="Q45" s="53" t="str">
        <f t="shared" si="3"/>
        <v xml:space="preserve"> </v>
      </c>
      <c r="R45" s="53" t="str">
        <f t="shared" si="4"/>
        <v/>
      </c>
      <c r="S45" s="54" t="str">
        <f t="shared" si="5"/>
        <v xml:space="preserve"> </v>
      </c>
      <c r="T45" s="55"/>
      <c r="U45" s="1"/>
      <c r="V45" s="1"/>
      <c r="W45" s="1"/>
      <c r="X45" s="1">
        <f t="shared" si="0"/>
        <v>0</v>
      </c>
      <c r="Y45" s="1"/>
      <c r="Z45" s="1"/>
    </row>
    <row r="46" spans="1:26" ht="15.75" customHeight="1" x14ac:dyDescent="0.2">
      <c r="A46" s="1"/>
      <c r="B46" s="1"/>
      <c r="C46" s="1"/>
      <c r="D46" s="237">
        <v>39</v>
      </c>
      <c r="E46" s="238"/>
      <c r="F46" s="50"/>
      <c r="G46" s="39" t="str">
        <f>IFERROR(VLOOKUP(E46,'Z1 HAB CLASS'!$D$4:$E$45,2,FALSE)," ")</f>
        <v xml:space="preserve"> </v>
      </c>
      <c r="H46" s="40" t="str">
        <f>IFERROR(VLOOKUP(G46,'Z1 HAB CLASS'!$L$3:$N$9,2,FALSE)," ")</f>
        <v xml:space="preserve"> </v>
      </c>
      <c r="I46" s="41"/>
      <c r="J46" s="40" t="str">
        <f>IFERROR(VLOOKUP(I46,'Z3 CONDITION VALUE'!$A$3:$B$5,2,FALSE)," ")</f>
        <v xml:space="preserve"> </v>
      </c>
      <c r="K46" s="42" t="str">
        <f>IFERROR(VLOOKUP(G46,'Z1 HAB CLASS'!$L$4:$N$9,3,FALSE)," ")</f>
        <v xml:space="preserve"> </v>
      </c>
      <c r="L46" s="43" t="str">
        <f t="shared" si="1"/>
        <v xml:space="preserve"> </v>
      </c>
      <c r="M46" s="1"/>
      <c r="N46" s="51"/>
      <c r="O46" s="52"/>
      <c r="P46" s="53" t="str">
        <f t="shared" si="2"/>
        <v xml:space="preserve"> </v>
      </c>
      <c r="Q46" s="53" t="str">
        <f t="shared" si="3"/>
        <v xml:space="preserve"> </v>
      </c>
      <c r="R46" s="53" t="str">
        <f t="shared" si="4"/>
        <v/>
      </c>
      <c r="S46" s="54" t="str">
        <f t="shared" si="5"/>
        <v xml:space="preserve"> </v>
      </c>
      <c r="T46" s="55"/>
      <c r="U46" s="1"/>
      <c r="V46" s="1"/>
      <c r="W46" s="1"/>
      <c r="X46" s="1">
        <f t="shared" si="0"/>
        <v>0</v>
      </c>
      <c r="Y46" s="1"/>
      <c r="Z46" s="1"/>
    </row>
    <row r="47" spans="1:26" ht="15.75" customHeight="1" x14ac:dyDescent="0.2">
      <c r="A47" s="1"/>
      <c r="B47" s="1"/>
      <c r="C47" s="1"/>
      <c r="D47" s="237">
        <v>40</v>
      </c>
      <c r="E47" s="238"/>
      <c r="F47" s="50"/>
      <c r="G47" s="39" t="str">
        <f>IFERROR(VLOOKUP(E47,'Z1 HAB CLASS'!$D$4:$E$45,2,FALSE)," ")</f>
        <v xml:space="preserve"> </v>
      </c>
      <c r="H47" s="40" t="str">
        <f>IFERROR(VLOOKUP(G47,'Z1 HAB CLASS'!$L$3:$N$9,2,FALSE)," ")</f>
        <v xml:space="preserve"> </v>
      </c>
      <c r="I47" s="41"/>
      <c r="J47" s="40" t="str">
        <f>IFERROR(VLOOKUP(I47,'Z3 CONDITION VALUE'!$A$3:$B$5,2,FALSE)," ")</f>
        <v xml:space="preserve"> </v>
      </c>
      <c r="K47" s="42" t="str">
        <f>IFERROR(VLOOKUP(G47,'Z1 HAB CLASS'!$L$4:$N$9,3,FALSE)," ")</f>
        <v xml:space="preserve"> </v>
      </c>
      <c r="L47" s="43" t="str">
        <f t="shared" si="1"/>
        <v xml:space="preserve"> </v>
      </c>
      <c r="M47" s="1"/>
      <c r="N47" s="51"/>
      <c r="O47" s="52"/>
      <c r="P47" s="53" t="str">
        <f t="shared" si="2"/>
        <v xml:space="preserve"> </v>
      </c>
      <c r="Q47" s="53" t="str">
        <f t="shared" si="3"/>
        <v xml:space="preserve"> </v>
      </c>
      <c r="R47" s="53" t="str">
        <f t="shared" si="4"/>
        <v/>
      </c>
      <c r="S47" s="54" t="str">
        <f t="shared" si="5"/>
        <v xml:space="preserve"> </v>
      </c>
      <c r="T47" s="55"/>
      <c r="U47" s="1"/>
      <c r="V47" s="1"/>
      <c r="W47" s="1"/>
      <c r="X47" s="1">
        <f t="shared" si="0"/>
        <v>0</v>
      </c>
      <c r="Y47" s="1"/>
      <c r="Z47" s="1"/>
    </row>
    <row r="48" spans="1:26" ht="15.75" customHeight="1" x14ac:dyDescent="0.2">
      <c r="A48" s="1"/>
      <c r="B48" s="1"/>
      <c r="C48" s="1"/>
      <c r="D48" s="237">
        <v>41</v>
      </c>
      <c r="E48" s="238"/>
      <c r="F48" s="50"/>
      <c r="G48" s="39" t="str">
        <f>IFERROR(VLOOKUP(E48,'Z1 HAB CLASS'!$D$4:$E$45,2,FALSE)," ")</f>
        <v xml:space="preserve"> </v>
      </c>
      <c r="H48" s="40" t="str">
        <f>IFERROR(VLOOKUP(G48,'Z1 HAB CLASS'!$L$3:$N$9,2,FALSE)," ")</f>
        <v xml:space="preserve"> </v>
      </c>
      <c r="I48" s="41"/>
      <c r="J48" s="40" t="str">
        <f>IFERROR(VLOOKUP(I48,'Z3 CONDITION VALUE'!$A$3:$B$5,2,FALSE)," ")</f>
        <v xml:space="preserve"> </v>
      </c>
      <c r="K48" s="42" t="str">
        <f>IFERROR(VLOOKUP(G48,'Z1 HAB CLASS'!$L$4:$N$9,3,FALSE)," ")</f>
        <v xml:space="preserve"> </v>
      </c>
      <c r="L48" s="43" t="str">
        <f t="shared" si="1"/>
        <v xml:space="preserve"> </v>
      </c>
      <c r="M48" s="1"/>
      <c r="N48" s="51"/>
      <c r="O48" s="52"/>
      <c r="P48" s="53" t="str">
        <f t="shared" si="2"/>
        <v xml:space="preserve"> </v>
      </c>
      <c r="Q48" s="53" t="str">
        <f t="shared" si="3"/>
        <v xml:space="preserve"> </v>
      </c>
      <c r="R48" s="53" t="str">
        <f t="shared" si="4"/>
        <v/>
      </c>
      <c r="S48" s="54" t="str">
        <f t="shared" si="5"/>
        <v xml:space="preserve"> </v>
      </c>
      <c r="T48" s="55"/>
      <c r="U48" s="1"/>
      <c r="V48" s="1"/>
      <c r="W48" s="1"/>
      <c r="X48" s="1">
        <f t="shared" si="0"/>
        <v>0</v>
      </c>
      <c r="Y48" s="1"/>
      <c r="Z48" s="1"/>
    </row>
    <row r="49" spans="1:26" ht="15.75" customHeight="1" x14ac:dyDescent="0.2">
      <c r="A49" s="1"/>
      <c r="B49" s="1"/>
      <c r="C49" s="1"/>
      <c r="D49" s="237">
        <v>42</v>
      </c>
      <c r="E49" s="238"/>
      <c r="F49" s="50"/>
      <c r="G49" s="39" t="str">
        <f>IFERROR(VLOOKUP(E49,'Z1 HAB CLASS'!$D$4:$E$45,2,FALSE)," ")</f>
        <v xml:space="preserve"> </v>
      </c>
      <c r="H49" s="40" t="str">
        <f>IFERROR(VLOOKUP(G49,'Z1 HAB CLASS'!$L$3:$N$9,2,FALSE)," ")</f>
        <v xml:space="preserve"> </v>
      </c>
      <c r="I49" s="41"/>
      <c r="J49" s="40" t="str">
        <f>IFERROR(VLOOKUP(I49,'Z3 CONDITION VALUE'!$A$3:$B$5,2,FALSE)," ")</f>
        <v xml:space="preserve"> </v>
      </c>
      <c r="K49" s="42" t="str">
        <f>IFERROR(VLOOKUP(G49,'Z1 HAB CLASS'!$L$4:$N$9,3,FALSE)," ")</f>
        <v xml:space="preserve"> </v>
      </c>
      <c r="L49" s="43" t="str">
        <f t="shared" si="1"/>
        <v xml:space="preserve"> </v>
      </c>
      <c r="M49" s="1"/>
      <c r="N49" s="51"/>
      <c r="O49" s="52"/>
      <c r="P49" s="53" t="str">
        <f t="shared" si="2"/>
        <v xml:space="preserve"> </v>
      </c>
      <c r="Q49" s="53" t="str">
        <f t="shared" si="3"/>
        <v xml:space="preserve"> </v>
      </c>
      <c r="R49" s="53" t="str">
        <f t="shared" si="4"/>
        <v/>
      </c>
      <c r="S49" s="54" t="str">
        <f t="shared" si="5"/>
        <v xml:space="preserve"> </v>
      </c>
      <c r="T49" s="55"/>
      <c r="U49" s="1"/>
      <c r="V49" s="1"/>
      <c r="W49" s="1"/>
      <c r="X49" s="1">
        <f t="shared" si="0"/>
        <v>0</v>
      </c>
      <c r="Y49" s="1"/>
      <c r="Z49" s="1"/>
    </row>
    <row r="50" spans="1:26" ht="15.75" customHeight="1" x14ac:dyDescent="0.2">
      <c r="A50" s="1"/>
      <c r="B50" s="1"/>
      <c r="C50" s="1"/>
      <c r="D50" s="237">
        <v>43</v>
      </c>
      <c r="E50" s="238"/>
      <c r="F50" s="50"/>
      <c r="G50" s="39" t="str">
        <f>IFERROR(VLOOKUP(E50,'Z1 HAB CLASS'!$D$4:$E$45,2,FALSE)," ")</f>
        <v xml:space="preserve"> </v>
      </c>
      <c r="H50" s="40" t="str">
        <f>IFERROR(VLOOKUP(G50,'Z1 HAB CLASS'!$L$3:$N$9,2,FALSE)," ")</f>
        <v xml:space="preserve"> </v>
      </c>
      <c r="I50" s="41"/>
      <c r="J50" s="40" t="str">
        <f>IFERROR(VLOOKUP(I50,'Z3 CONDITION VALUE'!$A$3:$B$5,2,FALSE)," ")</f>
        <v xml:space="preserve"> </v>
      </c>
      <c r="K50" s="42" t="str">
        <f>IFERROR(VLOOKUP(G50,'Z1 HAB CLASS'!$L$4:$N$9,3,FALSE)," ")</f>
        <v xml:space="preserve"> </v>
      </c>
      <c r="L50" s="43" t="str">
        <f t="shared" si="1"/>
        <v xml:space="preserve"> </v>
      </c>
      <c r="M50" s="1"/>
      <c r="N50" s="51"/>
      <c r="O50" s="52"/>
      <c r="P50" s="53" t="str">
        <f t="shared" si="2"/>
        <v xml:space="preserve"> </v>
      </c>
      <c r="Q50" s="53" t="str">
        <f t="shared" si="3"/>
        <v xml:space="preserve"> </v>
      </c>
      <c r="R50" s="53" t="str">
        <f t="shared" si="4"/>
        <v/>
      </c>
      <c r="S50" s="54" t="str">
        <f t="shared" si="5"/>
        <v xml:space="preserve"> </v>
      </c>
      <c r="T50" s="55"/>
      <c r="U50" s="1"/>
      <c r="V50" s="1"/>
      <c r="W50" s="1"/>
      <c r="X50" s="1">
        <f t="shared" si="0"/>
        <v>0</v>
      </c>
      <c r="Y50" s="1"/>
      <c r="Z50" s="1"/>
    </row>
    <row r="51" spans="1:26" ht="15.75" customHeight="1" x14ac:dyDescent="0.2">
      <c r="A51" s="1"/>
      <c r="B51" s="1"/>
      <c r="C51" s="1"/>
      <c r="D51" s="237">
        <v>44</v>
      </c>
      <c r="E51" s="238"/>
      <c r="F51" s="50"/>
      <c r="G51" s="39" t="str">
        <f>IFERROR(VLOOKUP(E51,'Z1 HAB CLASS'!$D$4:$E$45,2,FALSE)," ")</f>
        <v xml:space="preserve"> </v>
      </c>
      <c r="H51" s="40" t="str">
        <f>IFERROR(VLOOKUP(G51,'Z1 HAB CLASS'!$L$3:$N$9,2,FALSE)," ")</f>
        <v xml:space="preserve"> </v>
      </c>
      <c r="I51" s="41"/>
      <c r="J51" s="40" t="str">
        <f>IFERROR(VLOOKUP(I51,'Z3 CONDITION VALUE'!$A$3:$B$5,2,FALSE)," ")</f>
        <v xml:space="preserve"> </v>
      </c>
      <c r="K51" s="42" t="str">
        <f>IFERROR(VLOOKUP(G51,'Z1 HAB CLASS'!$L$4:$N$9,3,FALSE)," ")</f>
        <v xml:space="preserve"> </v>
      </c>
      <c r="L51" s="43" t="str">
        <f t="shared" si="1"/>
        <v xml:space="preserve"> </v>
      </c>
      <c r="M51" s="1"/>
      <c r="N51" s="51"/>
      <c r="O51" s="52"/>
      <c r="P51" s="53" t="str">
        <f t="shared" si="2"/>
        <v xml:space="preserve"> </v>
      </c>
      <c r="Q51" s="53" t="str">
        <f t="shared" si="3"/>
        <v xml:space="preserve"> </v>
      </c>
      <c r="R51" s="53" t="str">
        <f t="shared" si="4"/>
        <v/>
      </c>
      <c r="S51" s="54" t="str">
        <f t="shared" si="5"/>
        <v xml:space="preserve"> </v>
      </c>
      <c r="T51" s="55"/>
      <c r="U51" s="1"/>
      <c r="V51" s="1"/>
      <c r="W51" s="1"/>
      <c r="X51" s="1">
        <f t="shared" si="0"/>
        <v>0</v>
      </c>
      <c r="Y51" s="1"/>
      <c r="Z51" s="1"/>
    </row>
    <row r="52" spans="1:26" ht="15.75" customHeight="1" x14ac:dyDescent="0.2">
      <c r="A52" s="1"/>
      <c r="B52" s="1"/>
      <c r="C52" s="1"/>
      <c r="D52" s="237">
        <v>45</v>
      </c>
      <c r="E52" s="238"/>
      <c r="F52" s="50"/>
      <c r="G52" s="39" t="str">
        <f>IFERROR(VLOOKUP(E52,'Z1 HAB CLASS'!$D$4:$E$45,2,FALSE)," ")</f>
        <v xml:space="preserve"> </v>
      </c>
      <c r="H52" s="40" t="str">
        <f>IFERROR(VLOOKUP(G52,'Z1 HAB CLASS'!$L$3:$N$9,2,FALSE)," ")</f>
        <v xml:space="preserve"> </v>
      </c>
      <c r="I52" s="41"/>
      <c r="J52" s="40" t="str">
        <f>IFERROR(VLOOKUP(I52,'Z3 CONDITION VALUE'!$A$3:$B$5,2,FALSE)," ")</f>
        <v xml:space="preserve"> </v>
      </c>
      <c r="K52" s="42" t="str">
        <f>IFERROR(VLOOKUP(G52,'Z1 HAB CLASS'!$L$4:$N$9,3,FALSE)," ")</f>
        <v xml:space="preserve"> </v>
      </c>
      <c r="L52" s="43" t="str">
        <f t="shared" si="1"/>
        <v xml:space="preserve"> </v>
      </c>
      <c r="M52" s="1"/>
      <c r="N52" s="51"/>
      <c r="O52" s="52"/>
      <c r="P52" s="53" t="str">
        <f t="shared" si="2"/>
        <v xml:space="preserve"> </v>
      </c>
      <c r="Q52" s="53" t="str">
        <f t="shared" si="3"/>
        <v xml:space="preserve"> </v>
      </c>
      <c r="R52" s="53" t="str">
        <f t="shared" si="4"/>
        <v/>
      </c>
      <c r="S52" s="54" t="str">
        <f t="shared" si="5"/>
        <v xml:space="preserve"> </v>
      </c>
      <c r="T52" s="55"/>
      <c r="U52" s="1"/>
      <c r="V52" s="1"/>
      <c r="W52" s="1"/>
      <c r="X52" s="1">
        <f t="shared" si="0"/>
        <v>0</v>
      </c>
      <c r="Y52" s="1"/>
      <c r="Z52" s="1"/>
    </row>
    <row r="53" spans="1:26" ht="15.75" customHeight="1" x14ac:dyDescent="0.2">
      <c r="A53" s="1"/>
      <c r="B53" s="1"/>
      <c r="C53" s="1"/>
      <c r="D53" s="237">
        <v>46</v>
      </c>
      <c r="E53" s="238"/>
      <c r="F53" s="50"/>
      <c r="G53" s="39" t="str">
        <f>IFERROR(VLOOKUP(E53,'Z1 HAB CLASS'!$D$4:$E$45,2,FALSE)," ")</f>
        <v xml:space="preserve"> </v>
      </c>
      <c r="H53" s="40" t="str">
        <f>IFERROR(VLOOKUP(G53,'Z1 HAB CLASS'!$L$3:$N$9,2,FALSE)," ")</f>
        <v xml:space="preserve"> </v>
      </c>
      <c r="I53" s="41"/>
      <c r="J53" s="40" t="str">
        <f>IFERROR(VLOOKUP(I53,'Z3 CONDITION VALUE'!$A$3:$B$5,2,FALSE)," ")</f>
        <v xml:space="preserve"> </v>
      </c>
      <c r="K53" s="42" t="str">
        <f>IFERROR(VLOOKUP(G53,'Z1 HAB CLASS'!$L$4:$N$9,3,FALSE)," ")</f>
        <v xml:space="preserve"> </v>
      </c>
      <c r="L53" s="43" t="str">
        <f t="shared" si="1"/>
        <v xml:space="preserve"> </v>
      </c>
      <c r="M53" s="1"/>
      <c r="N53" s="51"/>
      <c r="O53" s="52"/>
      <c r="P53" s="53" t="str">
        <f t="shared" si="2"/>
        <v xml:space="preserve"> </v>
      </c>
      <c r="Q53" s="53" t="str">
        <f t="shared" si="3"/>
        <v xml:space="preserve"> </v>
      </c>
      <c r="R53" s="53" t="str">
        <f t="shared" si="4"/>
        <v/>
      </c>
      <c r="S53" s="54" t="str">
        <f t="shared" si="5"/>
        <v xml:space="preserve"> </v>
      </c>
      <c r="T53" s="55"/>
      <c r="U53" s="1"/>
      <c r="V53" s="1"/>
      <c r="W53" s="1"/>
      <c r="X53" s="1">
        <f t="shared" si="0"/>
        <v>0</v>
      </c>
      <c r="Y53" s="1"/>
      <c r="Z53" s="1"/>
    </row>
    <row r="54" spans="1:26" ht="15.75" customHeight="1" x14ac:dyDescent="0.2">
      <c r="A54" s="1"/>
      <c r="B54" s="1"/>
      <c r="C54" s="1"/>
      <c r="D54" s="237">
        <v>47</v>
      </c>
      <c r="E54" s="238"/>
      <c r="F54" s="50"/>
      <c r="G54" s="39" t="str">
        <f>IFERROR(VLOOKUP(E54,'Z1 HAB CLASS'!$D$4:$E$45,2,FALSE)," ")</f>
        <v xml:space="preserve"> </v>
      </c>
      <c r="H54" s="40" t="str">
        <f>IFERROR(VLOOKUP(G54,'Z1 HAB CLASS'!$L$3:$N$9,2,FALSE)," ")</f>
        <v xml:space="preserve"> </v>
      </c>
      <c r="I54" s="41"/>
      <c r="J54" s="40" t="str">
        <f>IFERROR(VLOOKUP(I54,'Z3 CONDITION VALUE'!$A$3:$B$5,2,FALSE)," ")</f>
        <v xml:space="preserve"> </v>
      </c>
      <c r="K54" s="42" t="str">
        <f>IFERROR(VLOOKUP(G54,'Z1 HAB CLASS'!$L$4:$N$9,3,FALSE)," ")</f>
        <v xml:space="preserve"> </v>
      </c>
      <c r="L54" s="43" t="str">
        <f t="shared" si="1"/>
        <v xml:space="preserve"> </v>
      </c>
      <c r="M54" s="1"/>
      <c r="N54" s="51"/>
      <c r="O54" s="52"/>
      <c r="P54" s="53" t="str">
        <f t="shared" si="2"/>
        <v xml:space="preserve"> </v>
      </c>
      <c r="Q54" s="53" t="str">
        <f t="shared" si="3"/>
        <v xml:space="preserve"> </v>
      </c>
      <c r="R54" s="53" t="str">
        <f t="shared" si="4"/>
        <v/>
      </c>
      <c r="S54" s="54" t="str">
        <f t="shared" si="5"/>
        <v xml:space="preserve"> </v>
      </c>
      <c r="T54" s="55"/>
      <c r="U54" s="1"/>
      <c r="V54" s="1"/>
      <c r="W54" s="1"/>
      <c r="X54" s="1">
        <f t="shared" si="0"/>
        <v>0</v>
      </c>
      <c r="Y54" s="1"/>
      <c r="Z54" s="1"/>
    </row>
    <row r="55" spans="1:26" ht="15.75" customHeight="1" x14ac:dyDescent="0.2">
      <c r="A55" s="1"/>
      <c r="B55" s="1"/>
      <c r="C55" s="1"/>
      <c r="D55" s="237">
        <v>48</v>
      </c>
      <c r="E55" s="238"/>
      <c r="F55" s="50"/>
      <c r="G55" s="39" t="str">
        <f>IFERROR(VLOOKUP(E55,'Z1 HAB CLASS'!$D$4:$E$45,2,FALSE)," ")</f>
        <v xml:space="preserve"> </v>
      </c>
      <c r="H55" s="40" t="str">
        <f>IFERROR(VLOOKUP(G55,'Z1 HAB CLASS'!$L$3:$N$9,2,FALSE)," ")</f>
        <v xml:space="preserve"> </v>
      </c>
      <c r="I55" s="41"/>
      <c r="J55" s="40" t="str">
        <f>IFERROR(VLOOKUP(I55,'Z3 CONDITION VALUE'!$A$3:$B$5,2,FALSE)," ")</f>
        <v xml:space="preserve"> </v>
      </c>
      <c r="K55" s="42" t="str">
        <f>IFERROR(VLOOKUP(G55,'Z1 HAB CLASS'!$L$4:$N$9,3,FALSE)," ")</f>
        <v xml:space="preserve"> </v>
      </c>
      <c r="L55" s="43" t="str">
        <f t="shared" si="1"/>
        <v xml:space="preserve"> </v>
      </c>
      <c r="M55" s="1"/>
      <c r="N55" s="51"/>
      <c r="O55" s="52"/>
      <c r="P55" s="53" t="str">
        <f t="shared" si="2"/>
        <v xml:space="preserve"> </v>
      </c>
      <c r="Q55" s="53" t="str">
        <f t="shared" si="3"/>
        <v xml:space="preserve"> </v>
      </c>
      <c r="R55" s="53" t="str">
        <f t="shared" si="4"/>
        <v/>
      </c>
      <c r="S55" s="54" t="str">
        <f t="shared" si="5"/>
        <v xml:space="preserve"> </v>
      </c>
      <c r="T55" s="55"/>
      <c r="U55" s="1"/>
      <c r="V55" s="1"/>
      <c r="W55" s="1"/>
      <c r="X55" s="1">
        <f t="shared" si="0"/>
        <v>0</v>
      </c>
      <c r="Y55" s="1"/>
      <c r="Z55" s="1"/>
    </row>
    <row r="56" spans="1:26" ht="15.75" customHeight="1" x14ac:dyDescent="0.2">
      <c r="A56" s="1"/>
      <c r="B56" s="1"/>
      <c r="C56" s="1"/>
      <c r="D56" s="237">
        <v>49</v>
      </c>
      <c r="E56" s="238"/>
      <c r="F56" s="50"/>
      <c r="G56" s="39" t="str">
        <f>IFERROR(VLOOKUP(E56,'Z1 HAB CLASS'!$D$4:$E$45,2,FALSE)," ")</f>
        <v xml:space="preserve"> </v>
      </c>
      <c r="H56" s="40" t="str">
        <f>IFERROR(VLOOKUP(G56,'Z1 HAB CLASS'!$L$3:$N$9,2,FALSE)," ")</f>
        <v xml:space="preserve"> </v>
      </c>
      <c r="I56" s="41"/>
      <c r="J56" s="40" t="str">
        <f>IFERROR(VLOOKUP(I56,'Z3 CONDITION VALUE'!$A$3:$B$5,2,FALSE)," ")</f>
        <v xml:space="preserve"> </v>
      </c>
      <c r="K56" s="42" t="str">
        <f>IFERROR(VLOOKUP(G56,'Z1 HAB CLASS'!$L$4:$N$9,3,FALSE)," ")</f>
        <v xml:space="preserve"> </v>
      </c>
      <c r="L56" s="43" t="str">
        <f t="shared" si="1"/>
        <v xml:space="preserve"> </v>
      </c>
      <c r="M56" s="1"/>
      <c r="N56" s="51"/>
      <c r="O56" s="52"/>
      <c r="P56" s="53" t="str">
        <f t="shared" si="2"/>
        <v xml:space="preserve"> </v>
      </c>
      <c r="Q56" s="53" t="str">
        <f t="shared" si="3"/>
        <v xml:space="preserve"> </v>
      </c>
      <c r="R56" s="53" t="str">
        <f t="shared" si="4"/>
        <v/>
      </c>
      <c r="S56" s="54" t="str">
        <f t="shared" si="5"/>
        <v xml:space="preserve"> </v>
      </c>
      <c r="T56" s="55"/>
      <c r="U56" s="1"/>
      <c r="V56" s="1"/>
      <c r="W56" s="1"/>
      <c r="X56" s="1">
        <f t="shared" si="0"/>
        <v>0</v>
      </c>
      <c r="Y56" s="1"/>
      <c r="Z56" s="1"/>
    </row>
    <row r="57" spans="1:26" ht="15.75" customHeight="1" x14ac:dyDescent="0.2">
      <c r="A57" s="1"/>
      <c r="B57" s="1"/>
      <c r="C57" s="1"/>
      <c r="D57" s="237">
        <v>50</v>
      </c>
      <c r="E57" s="238"/>
      <c r="F57" s="50"/>
      <c r="G57" s="39" t="str">
        <f>IFERROR(VLOOKUP(E57,'Z1 HAB CLASS'!$D$4:$E$45,2,FALSE)," ")</f>
        <v xml:space="preserve"> </v>
      </c>
      <c r="H57" s="40" t="str">
        <f>IFERROR(VLOOKUP(G57,'Z1 HAB CLASS'!$L$3:$N$9,2,FALSE)," ")</f>
        <v xml:space="preserve"> </v>
      </c>
      <c r="I57" s="41"/>
      <c r="J57" s="40" t="str">
        <f>IFERROR(VLOOKUP(I57,'Z3 CONDITION VALUE'!$A$3:$B$5,2,FALSE)," ")</f>
        <v xml:space="preserve"> </v>
      </c>
      <c r="K57" s="42" t="str">
        <f>IFERROR(VLOOKUP(G57,'Z1 HAB CLASS'!$L$4:$N$9,3,FALSE)," ")</f>
        <v xml:space="preserve"> </v>
      </c>
      <c r="L57" s="43" t="str">
        <f t="shared" si="1"/>
        <v xml:space="preserve"> </v>
      </c>
      <c r="M57" s="1"/>
      <c r="N57" s="51"/>
      <c r="O57" s="52"/>
      <c r="P57" s="53" t="str">
        <f t="shared" si="2"/>
        <v xml:space="preserve"> </v>
      </c>
      <c r="Q57" s="53" t="str">
        <f t="shared" si="3"/>
        <v xml:space="preserve"> </v>
      </c>
      <c r="R57" s="53" t="str">
        <f t="shared" si="4"/>
        <v/>
      </c>
      <c r="S57" s="54" t="str">
        <f t="shared" si="5"/>
        <v xml:space="preserve"> </v>
      </c>
      <c r="T57" s="55"/>
      <c r="U57" s="1"/>
      <c r="V57" s="1"/>
      <c r="W57" s="1"/>
      <c r="X57" s="1">
        <f t="shared" si="0"/>
        <v>0</v>
      </c>
      <c r="Y57" s="1"/>
      <c r="Z57" s="1"/>
    </row>
    <row r="58" spans="1:26" ht="15.75" customHeight="1" x14ac:dyDescent="0.2">
      <c r="A58" s="1"/>
      <c r="B58" s="1"/>
      <c r="C58" s="1"/>
      <c r="D58" s="237">
        <v>51</v>
      </c>
      <c r="E58" s="238"/>
      <c r="F58" s="50"/>
      <c r="G58" s="39" t="str">
        <f>IFERROR(VLOOKUP(E58,'Z1 HAB CLASS'!$D$4:$E$45,2,FALSE)," ")</f>
        <v xml:space="preserve"> </v>
      </c>
      <c r="H58" s="40" t="str">
        <f>IFERROR(VLOOKUP(G58,'Z1 HAB CLASS'!$L$3:$N$9,2,FALSE)," ")</f>
        <v xml:space="preserve"> </v>
      </c>
      <c r="I58" s="41"/>
      <c r="J58" s="40" t="str">
        <f>IFERROR(VLOOKUP(I58,'Z3 CONDITION VALUE'!$A$3:$B$5,2,FALSE)," ")</f>
        <v xml:space="preserve"> </v>
      </c>
      <c r="K58" s="42" t="str">
        <f>IFERROR(VLOOKUP(G58,'Z1 HAB CLASS'!$L$4:$N$9,3,FALSE)," ")</f>
        <v xml:space="preserve"> </v>
      </c>
      <c r="L58" s="43" t="str">
        <f t="shared" si="1"/>
        <v xml:space="preserve"> </v>
      </c>
      <c r="M58" s="1"/>
      <c r="N58" s="51"/>
      <c r="O58" s="52"/>
      <c r="P58" s="53" t="str">
        <f t="shared" si="2"/>
        <v xml:space="preserve"> </v>
      </c>
      <c r="Q58" s="53" t="str">
        <f t="shared" si="3"/>
        <v xml:space="preserve"> </v>
      </c>
      <c r="R58" s="53" t="str">
        <f t="shared" si="4"/>
        <v/>
      </c>
      <c r="S58" s="54" t="str">
        <f t="shared" si="5"/>
        <v xml:space="preserve"> </v>
      </c>
      <c r="T58" s="55"/>
      <c r="U58" s="1"/>
      <c r="V58" s="1"/>
      <c r="W58" s="1"/>
      <c r="X58" s="1">
        <f t="shared" si="0"/>
        <v>0</v>
      </c>
      <c r="Y58" s="1"/>
      <c r="Z58" s="1"/>
    </row>
    <row r="59" spans="1:26" ht="15.75" customHeight="1" x14ac:dyDescent="0.2">
      <c r="A59" s="1"/>
      <c r="B59" s="1"/>
      <c r="C59" s="1"/>
      <c r="D59" s="237">
        <v>52</v>
      </c>
      <c r="E59" s="238"/>
      <c r="F59" s="50"/>
      <c r="G59" s="39" t="str">
        <f>IFERROR(VLOOKUP(E59,'Z1 HAB CLASS'!$D$4:$E$45,2,FALSE)," ")</f>
        <v xml:space="preserve"> </v>
      </c>
      <c r="H59" s="40" t="str">
        <f>IFERROR(VLOOKUP(G59,'Z1 HAB CLASS'!$L$3:$N$9,2,FALSE)," ")</f>
        <v xml:space="preserve"> </v>
      </c>
      <c r="I59" s="41"/>
      <c r="J59" s="40" t="str">
        <f>IFERROR(VLOOKUP(I59,'Z3 CONDITION VALUE'!$A$3:$B$5,2,FALSE)," ")</f>
        <v xml:space="preserve"> </v>
      </c>
      <c r="K59" s="42" t="str">
        <f>IFERROR(VLOOKUP(G59,'Z1 HAB CLASS'!$L$4:$N$9,3,FALSE)," ")</f>
        <v xml:space="preserve"> </v>
      </c>
      <c r="L59" s="43" t="str">
        <f t="shared" si="1"/>
        <v xml:space="preserve"> </v>
      </c>
      <c r="M59" s="1"/>
      <c r="N59" s="51"/>
      <c r="O59" s="52"/>
      <c r="P59" s="53" t="str">
        <f t="shared" si="2"/>
        <v xml:space="preserve"> </v>
      </c>
      <c r="Q59" s="53" t="str">
        <f t="shared" si="3"/>
        <v xml:space="preserve"> </v>
      </c>
      <c r="R59" s="53" t="str">
        <f t="shared" si="4"/>
        <v/>
      </c>
      <c r="S59" s="54" t="str">
        <f t="shared" si="5"/>
        <v xml:space="preserve"> </v>
      </c>
      <c r="T59" s="55"/>
      <c r="U59" s="1"/>
      <c r="V59" s="1"/>
      <c r="W59" s="1"/>
      <c r="X59" s="1">
        <f t="shared" si="0"/>
        <v>0</v>
      </c>
      <c r="Y59" s="1"/>
      <c r="Z59" s="1"/>
    </row>
    <row r="60" spans="1:26" ht="15.75" customHeight="1" x14ac:dyDescent="0.2">
      <c r="A60" s="1"/>
      <c r="B60" s="1"/>
      <c r="C60" s="1"/>
      <c r="D60" s="237">
        <v>53</v>
      </c>
      <c r="E60" s="238"/>
      <c r="F60" s="50"/>
      <c r="G60" s="39" t="str">
        <f>IFERROR(VLOOKUP(E60,'Z1 HAB CLASS'!$D$4:$E$45,2,FALSE)," ")</f>
        <v xml:space="preserve"> </v>
      </c>
      <c r="H60" s="40" t="str">
        <f>IFERROR(VLOOKUP(G60,'Z1 HAB CLASS'!$L$3:$N$9,2,FALSE)," ")</f>
        <v xml:space="preserve"> </v>
      </c>
      <c r="I60" s="41"/>
      <c r="J60" s="40" t="str">
        <f>IFERROR(VLOOKUP(I60,'Z3 CONDITION VALUE'!$A$3:$B$5,2,FALSE)," ")</f>
        <v xml:space="preserve"> </v>
      </c>
      <c r="K60" s="42" t="str">
        <f>IFERROR(VLOOKUP(G60,'Z1 HAB CLASS'!$L$4:$N$9,3,FALSE)," ")</f>
        <v xml:space="preserve"> </v>
      </c>
      <c r="L60" s="43" t="str">
        <f t="shared" si="1"/>
        <v xml:space="preserve"> </v>
      </c>
      <c r="M60" s="1"/>
      <c r="N60" s="51"/>
      <c r="O60" s="52"/>
      <c r="P60" s="53" t="str">
        <f t="shared" si="2"/>
        <v xml:space="preserve"> </v>
      </c>
      <c r="Q60" s="53" t="str">
        <f t="shared" si="3"/>
        <v xml:space="preserve"> </v>
      </c>
      <c r="R60" s="53" t="str">
        <f t="shared" si="4"/>
        <v/>
      </c>
      <c r="S60" s="54" t="str">
        <f t="shared" si="5"/>
        <v xml:space="preserve"> </v>
      </c>
      <c r="T60" s="55"/>
      <c r="U60" s="1"/>
      <c r="V60" s="1"/>
      <c r="W60" s="1"/>
      <c r="X60" s="1">
        <f t="shared" si="0"/>
        <v>0</v>
      </c>
      <c r="Y60" s="1"/>
      <c r="Z60" s="1"/>
    </row>
    <row r="61" spans="1:26" ht="15.75" customHeight="1" x14ac:dyDescent="0.2">
      <c r="A61" s="1"/>
      <c r="B61" s="1"/>
      <c r="C61" s="1"/>
      <c r="D61" s="237">
        <v>54</v>
      </c>
      <c r="E61" s="238"/>
      <c r="F61" s="50"/>
      <c r="G61" s="39" t="str">
        <f>IFERROR(VLOOKUP(E61,'Z1 HAB CLASS'!$D$4:$E$45,2,FALSE)," ")</f>
        <v xml:space="preserve"> </v>
      </c>
      <c r="H61" s="40" t="str">
        <f>IFERROR(VLOOKUP(G61,'Z1 HAB CLASS'!$L$3:$N$9,2,FALSE)," ")</f>
        <v xml:space="preserve"> </v>
      </c>
      <c r="I61" s="41"/>
      <c r="J61" s="40" t="str">
        <f>IFERROR(VLOOKUP(I61,'Z3 CONDITION VALUE'!$A$3:$B$5,2,FALSE)," ")</f>
        <v xml:space="preserve"> </v>
      </c>
      <c r="K61" s="42" t="str">
        <f>IFERROR(VLOOKUP(G61,'Z1 HAB CLASS'!$L$4:$N$9,3,FALSE)," ")</f>
        <v xml:space="preserve"> </v>
      </c>
      <c r="L61" s="43" t="str">
        <f t="shared" si="1"/>
        <v xml:space="preserve"> </v>
      </c>
      <c r="M61" s="1"/>
      <c r="N61" s="51"/>
      <c r="O61" s="52"/>
      <c r="P61" s="53" t="str">
        <f t="shared" si="2"/>
        <v xml:space="preserve"> </v>
      </c>
      <c r="Q61" s="53" t="str">
        <f t="shared" si="3"/>
        <v xml:space="preserve"> </v>
      </c>
      <c r="R61" s="53" t="str">
        <f t="shared" si="4"/>
        <v/>
      </c>
      <c r="S61" s="54" t="str">
        <f t="shared" si="5"/>
        <v xml:space="preserve"> </v>
      </c>
      <c r="T61" s="55"/>
      <c r="U61" s="1"/>
      <c r="V61" s="1"/>
      <c r="W61" s="1"/>
      <c r="X61" s="1">
        <f t="shared" si="0"/>
        <v>0</v>
      </c>
      <c r="Y61" s="1"/>
      <c r="Z61" s="1"/>
    </row>
    <row r="62" spans="1:26" ht="15.75" customHeight="1" x14ac:dyDescent="0.2">
      <c r="A62" s="1"/>
      <c r="B62" s="1"/>
      <c r="C62" s="1"/>
      <c r="D62" s="237">
        <v>55</v>
      </c>
      <c r="E62" s="238"/>
      <c r="F62" s="50"/>
      <c r="G62" s="39" t="str">
        <f>IFERROR(VLOOKUP(E62,'Z1 HAB CLASS'!$D$4:$E$45,2,FALSE)," ")</f>
        <v xml:space="preserve"> </v>
      </c>
      <c r="H62" s="40" t="str">
        <f>IFERROR(VLOOKUP(G62,'Z1 HAB CLASS'!$L$3:$N$9,2,FALSE)," ")</f>
        <v xml:space="preserve"> </v>
      </c>
      <c r="I62" s="41"/>
      <c r="J62" s="40" t="str">
        <f>IFERROR(VLOOKUP(I62,'Z3 CONDITION VALUE'!$A$3:$B$5,2,FALSE)," ")</f>
        <v xml:space="preserve"> </v>
      </c>
      <c r="K62" s="42" t="str">
        <f>IFERROR(VLOOKUP(G62,'Z1 HAB CLASS'!$L$4:$N$9,3,FALSE)," ")</f>
        <v xml:space="preserve"> </v>
      </c>
      <c r="L62" s="43" t="str">
        <f t="shared" si="1"/>
        <v xml:space="preserve"> </v>
      </c>
      <c r="M62" s="1"/>
      <c r="N62" s="51"/>
      <c r="O62" s="52"/>
      <c r="P62" s="53" t="str">
        <f t="shared" si="2"/>
        <v xml:space="preserve"> </v>
      </c>
      <c r="Q62" s="53" t="str">
        <f t="shared" si="3"/>
        <v xml:space="preserve"> </v>
      </c>
      <c r="R62" s="53" t="str">
        <f t="shared" si="4"/>
        <v/>
      </c>
      <c r="S62" s="54" t="str">
        <f t="shared" si="5"/>
        <v xml:space="preserve"> </v>
      </c>
      <c r="T62" s="55"/>
      <c r="U62" s="1"/>
      <c r="V62" s="1"/>
      <c r="W62" s="1"/>
      <c r="X62" s="1">
        <f t="shared" si="0"/>
        <v>0</v>
      </c>
      <c r="Y62" s="1"/>
      <c r="Z62" s="1"/>
    </row>
    <row r="63" spans="1:26" ht="15.75" customHeight="1" x14ac:dyDescent="0.2">
      <c r="A63" s="1"/>
      <c r="B63" s="1"/>
      <c r="C63" s="1"/>
      <c r="D63" s="237">
        <v>56</v>
      </c>
      <c r="E63" s="238"/>
      <c r="F63" s="50"/>
      <c r="G63" s="39" t="str">
        <f>IFERROR(VLOOKUP(E63,'Z1 HAB CLASS'!$D$4:$E$45,2,FALSE)," ")</f>
        <v xml:space="preserve"> </v>
      </c>
      <c r="H63" s="40" t="str">
        <f>IFERROR(VLOOKUP(G63,'Z1 HAB CLASS'!$L$3:$N$9,2,FALSE)," ")</f>
        <v xml:space="preserve"> </v>
      </c>
      <c r="I63" s="41"/>
      <c r="J63" s="40" t="str">
        <f>IFERROR(VLOOKUP(I63,'Z3 CONDITION VALUE'!$A$3:$B$5,2,FALSE)," ")</f>
        <v xml:space="preserve"> </v>
      </c>
      <c r="K63" s="42" t="str">
        <f>IFERROR(VLOOKUP(G63,'Z1 HAB CLASS'!$L$4:$N$9,3,FALSE)," ")</f>
        <v xml:space="preserve"> </v>
      </c>
      <c r="L63" s="43" t="str">
        <f t="shared" si="1"/>
        <v xml:space="preserve"> </v>
      </c>
      <c r="M63" s="1"/>
      <c r="N63" s="51"/>
      <c r="O63" s="52"/>
      <c r="P63" s="53" t="str">
        <f t="shared" si="2"/>
        <v xml:space="preserve"> </v>
      </c>
      <c r="Q63" s="53" t="str">
        <f t="shared" si="3"/>
        <v xml:space="preserve"> </v>
      </c>
      <c r="R63" s="53" t="str">
        <f t="shared" si="4"/>
        <v/>
      </c>
      <c r="S63" s="54" t="str">
        <f t="shared" si="5"/>
        <v xml:space="preserve"> </v>
      </c>
      <c r="T63" s="55"/>
      <c r="U63" s="1"/>
      <c r="V63" s="1"/>
      <c r="W63" s="1"/>
      <c r="X63" s="1">
        <f t="shared" si="0"/>
        <v>0</v>
      </c>
      <c r="Y63" s="1"/>
      <c r="Z63" s="1"/>
    </row>
    <row r="64" spans="1:26" ht="15.75" customHeight="1" x14ac:dyDescent="0.2">
      <c r="A64" s="1"/>
      <c r="B64" s="1"/>
      <c r="C64" s="1"/>
      <c r="D64" s="237">
        <v>57</v>
      </c>
      <c r="E64" s="238"/>
      <c r="F64" s="50"/>
      <c r="G64" s="39" t="str">
        <f>IFERROR(VLOOKUP(E64,'Z1 HAB CLASS'!$D$4:$E$45,2,FALSE)," ")</f>
        <v xml:space="preserve"> </v>
      </c>
      <c r="H64" s="40" t="str">
        <f>IFERROR(VLOOKUP(G64,'Z1 HAB CLASS'!$L$3:$N$9,2,FALSE)," ")</f>
        <v xml:space="preserve"> </v>
      </c>
      <c r="I64" s="41"/>
      <c r="J64" s="40" t="str">
        <f>IFERROR(VLOOKUP(I64,'Z3 CONDITION VALUE'!$A$3:$B$5,2,FALSE)," ")</f>
        <v xml:space="preserve"> </v>
      </c>
      <c r="K64" s="42" t="str">
        <f>IFERROR(VLOOKUP(G64,'Z1 HAB CLASS'!$L$4:$N$9,3,FALSE)," ")</f>
        <v xml:space="preserve"> </v>
      </c>
      <c r="L64" s="43" t="str">
        <f t="shared" si="1"/>
        <v xml:space="preserve"> </v>
      </c>
      <c r="M64" s="1"/>
      <c r="N64" s="51"/>
      <c r="O64" s="52"/>
      <c r="P64" s="53" t="str">
        <f t="shared" si="2"/>
        <v xml:space="preserve"> </v>
      </c>
      <c r="Q64" s="53" t="str">
        <f t="shared" si="3"/>
        <v xml:space="preserve"> </v>
      </c>
      <c r="R64" s="53" t="str">
        <f t="shared" si="4"/>
        <v/>
      </c>
      <c r="S64" s="54" t="str">
        <f t="shared" si="5"/>
        <v xml:space="preserve"> </v>
      </c>
      <c r="T64" s="55"/>
      <c r="U64" s="1"/>
      <c r="V64" s="1"/>
      <c r="W64" s="1"/>
      <c r="X64" s="1">
        <f t="shared" si="0"/>
        <v>0</v>
      </c>
      <c r="Y64" s="1"/>
      <c r="Z64" s="1"/>
    </row>
    <row r="65" spans="1:26" ht="15.75" customHeight="1" x14ac:dyDescent="0.2">
      <c r="A65" s="1"/>
      <c r="B65" s="1"/>
      <c r="C65" s="1"/>
      <c r="D65" s="237">
        <v>58</v>
      </c>
      <c r="E65" s="238"/>
      <c r="F65" s="50"/>
      <c r="G65" s="39" t="str">
        <f>IFERROR(VLOOKUP(E65,'Z1 HAB CLASS'!$D$4:$E$45,2,FALSE)," ")</f>
        <v xml:space="preserve"> </v>
      </c>
      <c r="H65" s="40" t="str">
        <f>IFERROR(VLOOKUP(G65,'Z1 HAB CLASS'!$L$3:$N$9,2,FALSE)," ")</f>
        <v xml:space="preserve"> </v>
      </c>
      <c r="I65" s="41"/>
      <c r="J65" s="40" t="str">
        <f>IFERROR(VLOOKUP(I65,'Z3 CONDITION VALUE'!$A$3:$B$5,2,FALSE)," ")</f>
        <v xml:space="preserve"> </v>
      </c>
      <c r="K65" s="42" t="str">
        <f>IFERROR(VLOOKUP(G65,'Z1 HAB CLASS'!$L$4:$N$9,3,FALSE)," ")</f>
        <v xml:space="preserve"> </v>
      </c>
      <c r="L65" s="43" t="str">
        <f t="shared" si="1"/>
        <v xml:space="preserve"> </v>
      </c>
      <c r="M65" s="1"/>
      <c r="N65" s="51"/>
      <c r="O65" s="52"/>
      <c r="P65" s="53" t="str">
        <f t="shared" si="2"/>
        <v xml:space="preserve"> </v>
      </c>
      <c r="Q65" s="53" t="str">
        <f t="shared" si="3"/>
        <v xml:space="preserve"> </v>
      </c>
      <c r="R65" s="53" t="str">
        <f t="shared" si="4"/>
        <v/>
      </c>
      <c r="S65" s="54" t="str">
        <f t="shared" si="5"/>
        <v xml:space="preserve"> </v>
      </c>
      <c r="T65" s="55"/>
      <c r="U65" s="1"/>
      <c r="V65" s="1"/>
      <c r="W65" s="1"/>
      <c r="X65" s="1">
        <f t="shared" si="0"/>
        <v>0</v>
      </c>
      <c r="Y65" s="1"/>
      <c r="Z65" s="1"/>
    </row>
    <row r="66" spans="1:26" ht="15.75" customHeight="1" x14ac:dyDescent="0.2">
      <c r="A66" s="1"/>
      <c r="B66" s="1"/>
      <c r="C66" s="1"/>
      <c r="D66" s="237">
        <v>59</v>
      </c>
      <c r="E66" s="238"/>
      <c r="F66" s="50"/>
      <c r="G66" s="39" t="str">
        <f>IFERROR(VLOOKUP(E66,'Z1 HAB CLASS'!$D$4:$E$45,2,FALSE)," ")</f>
        <v xml:space="preserve"> </v>
      </c>
      <c r="H66" s="40" t="str">
        <f>IFERROR(VLOOKUP(G66,'Z1 HAB CLASS'!$L$3:$N$9,2,FALSE)," ")</f>
        <v xml:space="preserve"> </v>
      </c>
      <c r="I66" s="41"/>
      <c r="J66" s="40" t="str">
        <f>IFERROR(VLOOKUP(I66,'Z3 CONDITION VALUE'!$A$3:$B$5,2,FALSE)," ")</f>
        <v xml:space="preserve"> </v>
      </c>
      <c r="K66" s="42" t="str">
        <f>IFERROR(VLOOKUP(G66,'Z1 HAB CLASS'!$L$4:$N$9,3,FALSE)," ")</f>
        <v xml:space="preserve"> </v>
      </c>
      <c r="L66" s="43" t="str">
        <f t="shared" si="1"/>
        <v xml:space="preserve"> </v>
      </c>
      <c r="M66" s="1"/>
      <c r="N66" s="51"/>
      <c r="O66" s="52"/>
      <c r="P66" s="53" t="str">
        <f t="shared" si="2"/>
        <v xml:space="preserve"> </v>
      </c>
      <c r="Q66" s="53" t="str">
        <f t="shared" si="3"/>
        <v xml:space="preserve"> </v>
      </c>
      <c r="R66" s="53" t="str">
        <f t="shared" si="4"/>
        <v/>
      </c>
      <c r="S66" s="54" t="str">
        <f t="shared" si="5"/>
        <v xml:space="preserve"> </v>
      </c>
      <c r="T66" s="55"/>
      <c r="U66" s="1"/>
      <c r="V66" s="1"/>
      <c r="W66" s="1"/>
      <c r="X66" s="1">
        <f t="shared" si="0"/>
        <v>0</v>
      </c>
      <c r="Y66" s="1"/>
      <c r="Z66" s="1"/>
    </row>
    <row r="67" spans="1:26" ht="15.75" customHeight="1" x14ac:dyDescent="0.2">
      <c r="A67" s="1"/>
      <c r="B67" s="1"/>
      <c r="C67" s="1"/>
      <c r="D67" s="237">
        <v>60</v>
      </c>
      <c r="E67" s="238"/>
      <c r="F67" s="50"/>
      <c r="G67" s="39" t="str">
        <f>IFERROR(VLOOKUP(E67,'Z1 HAB CLASS'!$D$4:$E$45,2,FALSE)," ")</f>
        <v xml:space="preserve"> </v>
      </c>
      <c r="H67" s="40" t="str">
        <f>IFERROR(VLOOKUP(G67,'Z1 HAB CLASS'!$L$3:$N$9,2,FALSE)," ")</f>
        <v xml:space="preserve"> </v>
      </c>
      <c r="I67" s="41"/>
      <c r="J67" s="40" t="str">
        <f>IFERROR(VLOOKUP(I67,'Z3 CONDITION VALUE'!$A$3:$B$5,2,FALSE)," ")</f>
        <v xml:space="preserve"> </v>
      </c>
      <c r="K67" s="42" t="str">
        <f>IFERROR(VLOOKUP(G67,'Z1 HAB CLASS'!$L$4:$N$9,3,FALSE)," ")</f>
        <v xml:space="preserve"> </v>
      </c>
      <c r="L67" s="43" t="str">
        <f t="shared" si="1"/>
        <v xml:space="preserve"> </v>
      </c>
      <c r="M67" s="1"/>
      <c r="N67" s="51"/>
      <c r="O67" s="52"/>
      <c r="P67" s="53" t="str">
        <f t="shared" si="2"/>
        <v xml:space="preserve"> </v>
      </c>
      <c r="Q67" s="53" t="str">
        <f t="shared" si="3"/>
        <v xml:space="preserve"> </v>
      </c>
      <c r="R67" s="53" t="str">
        <f t="shared" si="4"/>
        <v/>
      </c>
      <c r="S67" s="54" t="str">
        <f t="shared" si="5"/>
        <v xml:space="preserve"> </v>
      </c>
      <c r="T67" s="55"/>
      <c r="U67" s="1"/>
      <c r="V67" s="1"/>
      <c r="W67" s="1"/>
      <c r="X67" s="1">
        <f t="shared" si="0"/>
        <v>0</v>
      </c>
      <c r="Y67" s="1"/>
      <c r="Z67" s="1"/>
    </row>
    <row r="68" spans="1:26" ht="15.75" customHeight="1" x14ac:dyDescent="0.2">
      <c r="A68" s="1"/>
      <c r="B68" s="1"/>
      <c r="C68" s="1"/>
      <c r="D68" s="237">
        <v>61</v>
      </c>
      <c r="E68" s="238"/>
      <c r="F68" s="50"/>
      <c r="G68" s="39" t="str">
        <f>IFERROR(VLOOKUP(E68,'Z1 HAB CLASS'!$D$4:$E$45,2,FALSE)," ")</f>
        <v xml:space="preserve"> </v>
      </c>
      <c r="H68" s="40" t="str">
        <f>IFERROR(VLOOKUP(G68,'Z1 HAB CLASS'!$L$3:$N$9,2,FALSE)," ")</f>
        <v xml:space="preserve"> </v>
      </c>
      <c r="I68" s="41"/>
      <c r="J68" s="40" t="str">
        <f>IFERROR(VLOOKUP(I68,'Z3 CONDITION VALUE'!$A$3:$B$5,2,FALSE)," ")</f>
        <v xml:space="preserve"> </v>
      </c>
      <c r="K68" s="42" t="str">
        <f>IFERROR(VLOOKUP(G68,'Z1 HAB CLASS'!$L$4:$N$9,3,FALSE)," ")</f>
        <v xml:space="preserve"> </v>
      </c>
      <c r="L68" s="43" t="str">
        <f t="shared" si="1"/>
        <v xml:space="preserve"> </v>
      </c>
      <c r="M68" s="1"/>
      <c r="N68" s="51"/>
      <c r="O68" s="52"/>
      <c r="P68" s="53" t="str">
        <f t="shared" si="2"/>
        <v xml:space="preserve"> </v>
      </c>
      <c r="Q68" s="53" t="str">
        <f t="shared" si="3"/>
        <v xml:space="preserve"> </v>
      </c>
      <c r="R68" s="53" t="str">
        <f t="shared" si="4"/>
        <v/>
      </c>
      <c r="S68" s="54" t="str">
        <f t="shared" si="5"/>
        <v xml:space="preserve"> </v>
      </c>
      <c r="T68" s="55"/>
      <c r="U68" s="1"/>
      <c r="V68" s="1"/>
      <c r="W68" s="1"/>
      <c r="X68" s="1">
        <f t="shared" si="0"/>
        <v>0</v>
      </c>
      <c r="Y68" s="1"/>
      <c r="Z68" s="1"/>
    </row>
    <row r="69" spans="1:26" ht="15.75" customHeight="1" x14ac:dyDescent="0.2">
      <c r="A69" s="1"/>
      <c r="B69" s="1"/>
      <c r="C69" s="1"/>
      <c r="D69" s="237">
        <v>62</v>
      </c>
      <c r="E69" s="238"/>
      <c r="F69" s="50"/>
      <c r="G69" s="39" t="str">
        <f>IFERROR(VLOOKUP(E69,'Z1 HAB CLASS'!$D$4:$E$45,2,FALSE)," ")</f>
        <v xml:space="preserve"> </v>
      </c>
      <c r="H69" s="40" t="str">
        <f>IFERROR(VLOOKUP(G69,'Z1 HAB CLASS'!$L$3:$N$9,2,FALSE)," ")</f>
        <v xml:space="preserve"> </v>
      </c>
      <c r="I69" s="41"/>
      <c r="J69" s="40" t="str">
        <f>IFERROR(VLOOKUP(I69,'Z3 CONDITION VALUE'!$A$3:$B$5,2,FALSE)," ")</f>
        <v xml:space="preserve"> </v>
      </c>
      <c r="K69" s="42" t="str">
        <f>IFERROR(VLOOKUP(G69,'Z1 HAB CLASS'!$L$4:$N$9,3,FALSE)," ")</f>
        <v xml:space="preserve"> </v>
      </c>
      <c r="L69" s="43" t="str">
        <f t="shared" si="1"/>
        <v xml:space="preserve"> </v>
      </c>
      <c r="M69" s="1"/>
      <c r="N69" s="51"/>
      <c r="O69" s="52"/>
      <c r="P69" s="53" t="str">
        <f t="shared" si="2"/>
        <v xml:space="preserve"> </v>
      </c>
      <c r="Q69" s="53" t="str">
        <f t="shared" si="3"/>
        <v xml:space="preserve"> </v>
      </c>
      <c r="R69" s="53" t="str">
        <f t="shared" si="4"/>
        <v/>
      </c>
      <c r="S69" s="54" t="str">
        <f t="shared" si="5"/>
        <v xml:space="preserve"> </v>
      </c>
      <c r="T69" s="55"/>
      <c r="U69" s="1"/>
      <c r="V69" s="1"/>
      <c r="W69" s="1"/>
      <c r="X69" s="1">
        <f t="shared" si="0"/>
        <v>0</v>
      </c>
      <c r="Y69" s="1"/>
      <c r="Z69" s="1"/>
    </row>
    <row r="70" spans="1:26" ht="15.75" customHeight="1" x14ac:dyDescent="0.2">
      <c r="A70" s="1"/>
      <c r="B70" s="1"/>
      <c r="C70" s="1"/>
      <c r="D70" s="237">
        <v>63</v>
      </c>
      <c r="E70" s="238"/>
      <c r="F70" s="50"/>
      <c r="G70" s="39" t="str">
        <f>IFERROR(VLOOKUP(E70,'Z1 HAB CLASS'!$D$4:$E$45,2,FALSE)," ")</f>
        <v xml:space="preserve"> </v>
      </c>
      <c r="H70" s="40" t="str">
        <f>IFERROR(VLOOKUP(G70,'Z1 HAB CLASS'!$L$3:$N$9,2,FALSE)," ")</f>
        <v xml:space="preserve"> </v>
      </c>
      <c r="I70" s="41"/>
      <c r="J70" s="40" t="str">
        <f>IFERROR(VLOOKUP(I70,'Z3 CONDITION VALUE'!$A$3:$B$5,2,FALSE)," ")</f>
        <v xml:space="preserve"> </v>
      </c>
      <c r="K70" s="42" t="str">
        <f>IFERROR(VLOOKUP(G70,'Z1 HAB CLASS'!$L$4:$N$9,3,FALSE)," ")</f>
        <v xml:space="preserve"> </v>
      </c>
      <c r="L70" s="43" t="str">
        <f t="shared" si="1"/>
        <v xml:space="preserve"> </v>
      </c>
      <c r="M70" s="1"/>
      <c r="N70" s="51"/>
      <c r="O70" s="52"/>
      <c r="P70" s="53" t="str">
        <f t="shared" si="2"/>
        <v xml:space="preserve"> </v>
      </c>
      <c r="Q70" s="53" t="str">
        <f t="shared" si="3"/>
        <v xml:space="preserve"> </v>
      </c>
      <c r="R70" s="53" t="str">
        <f t="shared" si="4"/>
        <v/>
      </c>
      <c r="S70" s="54" t="str">
        <f t="shared" si="5"/>
        <v xml:space="preserve"> </v>
      </c>
      <c r="T70" s="55"/>
      <c r="U70" s="1"/>
      <c r="V70" s="1"/>
      <c r="W70" s="1"/>
      <c r="X70" s="1">
        <f t="shared" si="0"/>
        <v>0</v>
      </c>
      <c r="Y70" s="1"/>
      <c r="Z70" s="1"/>
    </row>
    <row r="71" spans="1:26" ht="15.75" customHeight="1" x14ac:dyDescent="0.2">
      <c r="A71" s="1"/>
      <c r="B71" s="1"/>
      <c r="C71" s="1"/>
      <c r="D71" s="237">
        <v>64</v>
      </c>
      <c r="E71" s="238"/>
      <c r="F71" s="50"/>
      <c r="G71" s="39" t="str">
        <f>IFERROR(VLOOKUP(E71,'Z1 HAB CLASS'!$D$4:$E$45,2,FALSE)," ")</f>
        <v xml:space="preserve"> </v>
      </c>
      <c r="H71" s="40" t="str">
        <f>IFERROR(VLOOKUP(G71,'Z1 HAB CLASS'!$L$3:$N$9,2,FALSE)," ")</f>
        <v xml:space="preserve"> </v>
      </c>
      <c r="I71" s="41"/>
      <c r="J71" s="40" t="str">
        <f>IFERROR(VLOOKUP(I71,'Z3 CONDITION VALUE'!$A$3:$B$5,2,FALSE)," ")</f>
        <v xml:space="preserve"> </v>
      </c>
      <c r="K71" s="42" t="str">
        <f>IFERROR(VLOOKUP(G71,'Z1 HAB CLASS'!$L$4:$N$9,3,FALSE)," ")</f>
        <v xml:space="preserve"> </v>
      </c>
      <c r="L71" s="43" t="str">
        <f t="shared" si="1"/>
        <v xml:space="preserve"> </v>
      </c>
      <c r="M71" s="1"/>
      <c r="N71" s="51"/>
      <c r="O71" s="52"/>
      <c r="P71" s="53" t="str">
        <f t="shared" si="2"/>
        <v xml:space="preserve"> </v>
      </c>
      <c r="Q71" s="53" t="str">
        <f t="shared" si="3"/>
        <v xml:space="preserve"> </v>
      </c>
      <c r="R71" s="53" t="str">
        <f t="shared" si="4"/>
        <v/>
      </c>
      <c r="S71" s="54" t="str">
        <f t="shared" si="5"/>
        <v xml:space="preserve"> </v>
      </c>
      <c r="T71" s="55"/>
      <c r="U71" s="1"/>
      <c r="V71" s="1"/>
      <c r="W71" s="1"/>
      <c r="X71" s="1">
        <f t="shared" si="0"/>
        <v>0</v>
      </c>
      <c r="Y71" s="1"/>
      <c r="Z71" s="1"/>
    </row>
    <row r="72" spans="1:26" ht="15.75" customHeight="1" x14ac:dyDescent="0.2">
      <c r="A72" s="1"/>
      <c r="B72" s="1"/>
      <c r="C72" s="1"/>
      <c r="D72" s="237">
        <v>65</v>
      </c>
      <c r="E72" s="238"/>
      <c r="F72" s="50"/>
      <c r="G72" s="39" t="str">
        <f>IFERROR(VLOOKUP(E72,'Z1 HAB CLASS'!$D$4:$E$45,2,FALSE)," ")</f>
        <v xml:space="preserve"> </v>
      </c>
      <c r="H72" s="40" t="str">
        <f>IFERROR(VLOOKUP(G72,'Z1 HAB CLASS'!$L$3:$N$9,2,FALSE)," ")</f>
        <v xml:space="preserve"> </v>
      </c>
      <c r="I72" s="41"/>
      <c r="J72" s="40" t="str">
        <f>IFERROR(VLOOKUP(I72,'Z3 CONDITION VALUE'!$A$3:$B$5,2,FALSE)," ")</f>
        <v xml:space="preserve"> </v>
      </c>
      <c r="K72" s="42" t="str">
        <f>IFERROR(VLOOKUP(G72,'Z1 HAB CLASS'!$L$4:$N$9,3,FALSE)," ")</f>
        <v xml:space="preserve"> </v>
      </c>
      <c r="L72" s="43" t="str">
        <f t="shared" si="1"/>
        <v xml:space="preserve"> </v>
      </c>
      <c r="M72" s="1"/>
      <c r="N72" s="51"/>
      <c r="O72" s="52"/>
      <c r="P72" s="53" t="str">
        <f t="shared" si="2"/>
        <v xml:space="preserve"> </v>
      </c>
      <c r="Q72" s="53" t="str">
        <f t="shared" si="3"/>
        <v xml:space="preserve"> </v>
      </c>
      <c r="R72" s="53" t="str">
        <f t="shared" si="4"/>
        <v/>
      </c>
      <c r="S72" s="54" t="str">
        <f t="shared" si="5"/>
        <v xml:space="preserve"> </v>
      </c>
      <c r="T72" s="55"/>
      <c r="U72" s="1"/>
      <c r="V72" s="1"/>
      <c r="W72" s="1"/>
      <c r="X72" s="1">
        <f t="shared" si="0"/>
        <v>0</v>
      </c>
      <c r="Y72" s="1"/>
      <c r="Z72" s="1"/>
    </row>
    <row r="73" spans="1:26" ht="15.75" customHeight="1" x14ac:dyDescent="0.2">
      <c r="A73" s="1"/>
      <c r="B73" s="1"/>
      <c r="C73" s="1"/>
      <c r="D73" s="237">
        <v>66</v>
      </c>
      <c r="E73" s="238"/>
      <c r="F73" s="50"/>
      <c r="G73" s="39" t="str">
        <f>IFERROR(VLOOKUP(E73,'Z1 HAB CLASS'!$D$4:$E$45,2,FALSE)," ")</f>
        <v xml:space="preserve"> </v>
      </c>
      <c r="H73" s="40" t="str">
        <f>IFERROR(VLOOKUP(G73,'Z1 HAB CLASS'!$L$3:$N$9,2,FALSE)," ")</f>
        <v xml:space="preserve"> </v>
      </c>
      <c r="I73" s="41"/>
      <c r="J73" s="40" t="str">
        <f>IFERROR(VLOOKUP(I73,'Z3 CONDITION VALUE'!$A$3:$B$5,2,FALSE)," ")</f>
        <v xml:space="preserve"> </v>
      </c>
      <c r="K73" s="42" t="str">
        <f>IFERROR(VLOOKUP(G73,'Z1 HAB CLASS'!$L$4:$N$9,3,FALSE)," ")</f>
        <v xml:space="preserve"> </v>
      </c>
      <c r="L73" s="43" t="str">
        <f t="shared" si="1"/>
        <v xml:space="preserve"> </v>
      </c>
      <c r="M73" s="1"/>
      <c r="N73" s="51"/>
      <c r="O73" s="52"/>
      <c r="P73" s="53" t="str">
        <f t="shared" si="2"/>
        <v xml:space="preserve"> </v>
      </c>
      <c r="Q73" s="53" t="str">
        <f t="shared" si="3"/>
        <v xml:space="preserve"> </v>
      </c>
      <c r="R73" s="53" t="str">
        <f t="shared" si="4"/>
        <v/>
      </c>
      <c r="S73" s="54" t="str">
        <f t="shared" si="5"/>
        <v xml:space="preserve"> </v>
      </c>
      <c r="T73" s="55"/>
      <c r="U73" s="1"/>
      <c r="V73" s="1"/>
      <c r="W73" s="1"/>
      <c r="X73" s="1">
        <f t="shared" si="0"/>
        <v>0</v>
      </c>
      <c r="Y73" s="1"/>
      <c r="Z73" s="1"/>
    </row>
    <row r="74" spans="1:26" ht="15.75" customHeight="1" x14ac:dyDescent="0.2">
      <c r="A74" s="1"/>
      <c r="B74" s="1"/>
      <c r="C74" s="1"/>
      <c r="D74" s="237">
        <v>67</v>
      </c>
      <c r="E74" s="238"/>
      <c r="F74" s="50"/>
      <c r="G74" s="39" t="str">
        <f>IFERROR(VLOOKUP(E74,'Z1 HAB CLASS'!$D$4:$E$45,2,FALSE)," ")</f>
        <v xml:space="preserve"> </v>
      </c>
      <c r="H74" s="40" t="str">
        <f>IFERROR(VLOOKUP(G74,'Z1 HAB CLASS'!$L$3:$N$9,2,FALSE)," ")</f>
        <v xml:space="preserve"> </v>
      </c>
      <c r="I74" s="41"/>
      <c r="J74" s="40" t="str">
        <f>IFERROR(VLOOKUP(I74,'Z3 CONDITION VALUE'!$A$3:$B$5,2,FALSE)," ")</f>
        <v xml:space="preserve"> </v>
      </c>
      <c r="K74" s="42" t="str">
        <f>IFERROR(VLOOKUP(G74,'Z1 HAB CLASS'!$L$4:$N$9,3,FALSE)," ")</f>
        <v xml:space="preserve"> </v>
      </c>
      <c r="L74" s="43" t="str">
        <f t="shared" si="1"/>
        <v xml:space="preserve"> </v>
      </c>
      <c r="M74" s="1"/>
      <c r="N74" s="51"/>
      <c r="O74" s="52"/>
      <c r="P74" s="53" t="str">
        <f t="shared" si="2"/>
        <v xml:space="preserve"> </v>
      </c>
      <c r="Q74" s="53" t="str">
        <f t="shared" si="3"/>
        <v xml:space="preserve"> </v>
      </c>
      <c r="R74" s="53" t="str">
        <f t="shared" si="4"/>
        <v/>
      </c>
      <c r="S74" s="54" t="str">
        <f t="shared" si="5"/>
        <v xml:space="preserve"> </v>
      </c>
      <c r="T74" s="55"/>
      <c r="U74" s="1"/>
      <c r="V74" s="1"/>
      <c r="W74" s="1"/>
      <c r="X74" s="1">
        <f t="shared" si="0"/>
        <v>0</v>
      </c>
      <c r="Y74" s="1"/>
      <c r="Z74" s="1"/>
    </row>
    <row r="75" spans="1:26" ht="15.75" customHeight="1" x14ac:dyDescent="0.2">
      <c r="A75" s="1"/>
      <c r="B75" s="1"/>
      <c r="C75" s="1"/>
      <c r="D75" s="237">
        <v>68</v>
      </c>
      <c r="E75" s="238"/>
      <c r="F75" s="50"/>
      <c r="G75" s="39" t="str">
        <f>IFERROR(VLOOKUP(E75,'Z1 HAB CLASS'!$D$4:$E$45,2,FALSE)," ")</f>
        <v xml:space="preserve"> </v>
      </c>
      <c r="H75" s="40" t="str">
        <f>IFERROR(VLOOKUP(G75,'Z1 HAB CLASS'!$L$3:$N$9,2,FALSE)," ")</f>
        <v xml:space="preserve"> </v>
      </c>
      <c r="I75" s="41"/>
      <c r="J75" s="40" t="str">
        <f>IFERROR(VLOOKUP(I75,'Z3 CONDITION VALUE'!$A$3:$B$5,2,FALSE)," ")</f>
        <v xml:space="preserve"> </v>
      </c>
      <c r="K75" s="42" t="str">
        <f>IFERROR(VLOOKUP(G75,'Z1 HAB CLASS'!$L$4:$N$9,3,FALSE)," ")</f>
        <v xml:space="preserve"> </v>
      </c>
      <c r="L75" s="43" t="str">
        <f t="shared" si="1"/>
        <v xml:space="preserve"> </v>
      </c>
      <c r="M75" s="1"/>
      <c r="N75" s="51"/>
      <c r="O75" s="52"/>
      <c r="P75" s="53" t="str">
        <f t="shared" si="2"/>
        <v xml:space="preserve"> </v>
      </c>
      <c r="Q75" s="53" t="str">
        <f t="shared" si="3"/>
        <v xml:space="preserve"> </v>
      </c>
      <c r="R75" s="53" t="str">
        <f t="shared" si="4"/>
        <v/>
      </c>
      <c r="S75" s="54" t="str">
        <f t="shared" si="5"/>
        <v xml:space="preserve"> </v>
      </c>
      <c r="T75" s="55"/>
      <c r="U75" s="1"/>
      <c r="V75" s="1"/>
      <c r="W75" s="1"/>
      <c r="X75" s="1">
        <f t="shared" si="0"/>
        <v>0</v>
      </c>
      <c r="Y75" s="1"/>
      <c r="Z75" s="1"/>
    </row>
    <row r="76" spans="1:26" ht="15.75" customHeight="1" x14ac:dyDescent="0.2">
      <c r="A76" s="1"/>
      <c r="B76" s="1"/>
      <c r="C76" s="1"/>
      <c r="D76" s="237">
        <v>69</v>
      </c>
      <c r="E76" s="238"/>
      <c r="F76" s="50"/>
      <c r="G76" s="39" t="str">
        <f>IFERROR(VLOOKUP(E76,'Z1 HAB CLASS'!$D$4:$E$45,2,FALSE)," ")</f>
        <v xml:space="preserve"> </v>
      </c>
      <c r="H76" s="40" t="str">
        <f>IFERROR(VLOOKUP(G76,'Z1 HAB CLASS'!$L$3:$N$9,2,FALSE)," ")</f>
        <v xml:space="preserve"> </v>
      </c>
      <c r="I76" s="41"/>
      <c r="J76" s="40" t="str">
        <f>IFERROR(VLOOKUP(I76,'Z3 CONDITION VALUE'!$A$3:$B$5,2,FALSE)," ")</f>
        <v xml:space="preserve"> </v>
      </c>
      <c r="K76" s="42" t="str">
        <f>IFERROR(VLOOKUP(G76,'Z1 HAB CLASS'!$L$4:$N$9,3,FALSE)," ")</f>
        <v xml:space="preserve"> </v>
      </c>
      <c r="L76" s="43" t="str">
        <f t="shared" si="1"/>
        <v xml:space="preserve"> </v>
      </c>
      <c r="M76" s="1"/>
      <c r="N76" s="51"/>
      <c r="O76" s="52"/>
      <c r="P76" s="53" t="str">
        <f t="shared" si="2"/>
        <v xml:space="preserve"> </v>
      </c>
      <c r="Q76" s="53" t="str">
        <f t="shared" si="3"/>
        <v xml:space="preserve"> </v>
      </c>
      <c r="R76" s="53" t="str">
        <f t="shared" si="4"/>
        <v/>
      </c>
      <c r="S76" s="54" t="str">
        <f t="shared" si="5"/>
        <v xml:space="preserve"> </v>
      </c>
      <c r="T76" s="55"/>
      <c r="U76" s="1"/>
      <c r="V76" s="1"/>
      <c r="W76" s="1"/>
      <c r="X76" s="1">
        <f t="shared" si="0"/>
        <v>0</v>
      </c>
      <c r="Y76" s="1"/>
      <c r="Z76" s="1"/>
    </row>
    <row r="77" spans="1:26" ht="15.75" customHeight="1" x14ac:dyDescent="0.2">
      <c r="A77" s="1"/>
      <c r="B77" s="1"/>
      <c r="C77" s="1"/>
      <c r="D77" s="237">
        <v>70</v>
      </c>
      <c r="E77" s="238"/>
      <c r="F77" s="50"/>
      <c r="G77" s="39" t="str">
        <f>IFERROR(VLOOKUP(E77,'Z1 HAB CLASS'!$D$4:$E$45,2,FALSE)," ")</f>
        <v xml:space="preserve"> </v>
      </c>
      <c r="H77" s="40" t="str">
        <f>IFERROR(VLOOKUP(G77,'Z1 HAB CLASS'!$L$3:$N$9,2,FALSE)," ")</f>
        <v xml:space="preserve"> </v>
      </c>
      <c r="I77" s="41"/>
      <c r="J77" s="40" t="str">
        <f>IFERROR(VLOOKUP(I77,'Z3 CONDITION VALUE'!$A$3:$B$5,2,FALSE)," ")</f>
        <v xml:space="preserve"> </v>
      </c>
      <c r="K77" s="42" t="str">
        <f>IFERROR(VLOOKUP(G77,'Z1 HAB CLASS'!$L$4:$N$9,3,FALSE)," ")</f>
        <v xml:space="preserve"> </v>
      </c>
      <c r="L77" s="43" t="str">
        <f t="shared" si="1"/>
        <v xml:space="preserve"> </v>
      </c>
      <c r="M77" s="1"/>
      <c r="N77" s="51"/>
      <c r="O77" s="52"/>
      <c r="P77" s="53" t="str">
        <f t="shared" si="2"/>
        <v xml:space="preserve"> </v>
      </c>
      <c r="Q77" s="53" t="str">
        <f t="shared" si="3"/>
        <v xml:space="preserve"> </v>
      </c>
      <c r="R77" s="53" t="str">
        <f t="shared" si="4"/>
        <v/>
      </c>
      <c r="S77" s="54" t="str">
        <f t="shared" si="5"/>
        <v xml:space="preserve"> </v>
      </c>
      <c r="T77" s="55"/>
      <c r="U77" s="1"/>
      <c r="V77" s="1"/>
      <c r="W77" s="1"/>
      <c r="X77" s="1">
        <f t="shared" si="0"/>
        <v>0</v>
      </c>
      <c r="Y77" s="1"/>
      <c r="Z77" s="1"/>
    </row>
    <row r="78" spans="1:26" ht="15.75" customHeight="1" x14ac:dyDescent="0.2">
      <c r="A78" s="1"/>
      <c r="B78" s="1"/>
      <c r="C78" s="1"/>
      <c r="D78" s="237">
        <v>71</v>
      </c>
      <c r="E78" s="238"/>
      <c r="F78" s="50"/>
      <c r="G78" s="39" t="str">
        <f>IFERROR(VLOOKUP(E78,'Z1 HAB CLASS'!$D$4:$E$45,2,FALSE)," ")</f>
        <v xml:space="preserve"> </v>
      </c>
      <c r="H78" s="40" t="str">
        <f>IFERROR(VLOOKUP(G78,'Z1 HAB CLASS'!$L$3:$N$9,2,FALSE)," ")</f>
        <v xml:space="preserve"> </v>
      </c>
      <c r="I78" s="41"/>
      <c r="J78" s="40" t="str">
        <f>IFERROR(VLOOKUP(I78,'Z3 CONDITION VALUE'!$A$3:$B$5,2,FALSE)," ")</f>
        <v xml:space="preserve"> </v>
      </c>
      <c r="K78" s="42" t="str">
        <f>IFERROR(VLOOKUP(G78,'Z1 HAB CLASS'!$L$4:$N$9,3,FALSE)," ")</f>
        <v xml:space="preserve"> </v>
      </c>
      <c r="L78" s="43" t="str">
        <f t="shared" si="1"/>
        <v xml:space="preserve"> </v>
      </c>
      <c r="M78" s="1"/>
      <c r="N78" s="51"/>
      <c r="O78" s="52"/>
      <c r="P78" s="53" t="str">
        <f t="shared" si="2"/>
        <v xml:space="preserve"> </v>
      </c>
      <c r="Q78" s="53" t="str">
        <f t="shared" si="3"/>
        <v xml:space="preserve"> </v>
      </c>
      <c r="R78" s="53" t="str">
        <f t="shared" si="4"/>
        <v/>
      </c>
      <c r="S78" s="54" t="str">
        <f t="shared" si="5"/>
        <v xml:space="preserve"> </v>
      </c>
      <c r="T78" s="55"/>
      <c r="U78" s="1"/>
      <c r="V78" s="1"/>
      <c r="W78" s="1"/>
      <c r="X78" s="1">
        <f t="shared" si="0"/>
        <v>0</v>
      </c>
      <c r="Y78" s="1"/>
      <c r="Z78" s="1"/>
    </row>
    <row r="79" spans="1:26" ht="15.75" customHeight="1" x14ac:dyDescent="0.2">
      <c r="A79" s="1"/>
      <c r="B79" s="1"/>
      <c r="C79" s="1"/>
      <c r="D79" s="237">
        <v>72</v>
      </c>
      <c r="E79" s="238"/>
      <c r="F79" s="50"/>
      <c r="G79" s="39" t="str">
        <f>IFERROR(VLOOKUP(E79,'Z1 HAB CLASS'!$D$4:$E$45,2,FALSE)," ")</f>
        <v xml:space="preserve"> </v>
      </c>
      <c r="H79" s="40" t="str">
        <f>IFERROR(VLOOKUP(G79,'Z1 HAB CLASS'!$L$3:$N$9,2,FALSE)," ")</f>
        <v xml:space="preserve"> </v>
      </c>
      <c r="I79" s="41"/>
      <c r="J79" s="40" t="str">
        <f>IFERROR(VLOOKUP(I79,'Z3 CONDITION VALUE'!$A$3:$B$5,2,FALSE)," ")</f>
        <v xml:space="preserve"> </v>
      </c>
      <c r="K79" s="42" t="str">
        <f>IFERROR(VLOOKUP(G79,'Z1 HAB CLASS'!$L$4:$N$9,3,FALSE)," ")</f>
        <v xml:space="preserve"> </v>
      </c>
      <c r="L79" s="43" t="str">
        <f t="shared" si="1"/>
        <v xml:space="preserve"> </v>
      </c>
      <c r="M79" s="1"/>
      <c r="N79" s="51"/>
      <c r="O79" s="52"/>
      <c r="P79" s="53" t="str">
        <f t="shared" si="2"/>
        <v xml:space="preserve"> </v>
      </c>
      <c r="Q79" s="53" t="str">
        <f t="shared" si="3"/>
        <v xml:space="preserve"> </v>
      </c>
      <c r="R79" s="53" t="str">
        <f t="shared" si="4"/>
        <v/>
      </c>
      <c r="S79" s="54" t="str">
        <f t="shared" si="5"/>
        <v xml:space="preserve"> </v>
      </c>
      <c r="T79" s="55"/>
      <c r="U79" s="1"/>
      <c r="V79" s="1"/>
      <c r="W79" s="1"/>
      <c r="X79" s="1">
        <f t="shared" si="0"/>
        <v>0</v>
      </c>
      <c r="Y79" s="1"/>
      <c r="Z79" s="1"/>
    </row>
    <row r="80" spans="1:26" ht="15.75" customHeight="1" x14ac:dyDescent="0.2">
      <c r="A80" s="1"/>
      <c r="B80" s="1"/>
      <c r="C80" s="1"/>
      <c r="D80" s="237">
        <v>73</v>
      </c>
      <c r="E80" s="238"/>
      <c r="F80" s="50"/>
      <c r="G80" s="39" t="str">
        <f>IFERROR(VLOOKUP(E80,'Z1 HAB CLASS'!$D$4:$E$45,2,FALSE)," ")</f>
        <v xml:space="preserve"> </v>
      </c>
      <c r="H80" s="40" t="str">
        <f>IFERROR(VLOOKUP(G80,'Z1 HAB CLASS'!$L$3:$N$9,2,FALSE)," ")</f>
        <v xml:space="preserve"> </v>
      </c>
      <c r="I80" s="41"/>
      <c r="J80" s="40" t="str">
        <f>IFERROR(VLOOKUP(I80,'Z3 CONDITION VALUE'!$A$3:$B$5,2,FALSE)," ")</f>
        <v xml:space="preserve"> </v>
      </c>
      <c r="K80" s="42" t="str">
        <f>IFERROR(VLOOKUP(G80,'Z1 HAB CLASS'!$L$4:$N$9,3,FALSE)," ")</f>
        <v xml:space="preserve"> </v>
      </c>
      <c r="L80" s="43" t="str">
        <f t="shared" si="1"/>
        <v xml:space="preserve"> </v>
      </c>
      <c r="M80" s="1"/>
      <c r="N80" s="51"/>
      <c r="O80" s="52"/>
      <c r="P80" s="53" t="str">
        <f t="shared" si="2"/>
        <v xml:space="preserve"> </v>
      </c>
      <c r="Q80" s="53" t="str">
        <f t="shared" si="3"/>
        <v xml:space="preserve"> </v>
      </c>
      <c r="R80" s="53" t="str">
        <f t="shared" si="4"/>
        <v/>
      </c>
      <c r="S80" s="54" t="str">
        <f t="shared" si="5"/>
        <v xml:space="preserve"> </v>
      </c>
      <c r="T80" s="55"/>
      <c r="U80" s="1"/>
      <c r="V80" s="1"/>
      <c r="W80" s="1"/>
      <c r="X80" s="1">
        <f t="shared" si="0"/>
        <v>0</v>
      </c>
      <c r="Y80" s="1"/>
      <c r="Z80" s="1"/>
    </row>
    <row r="81" spans="1:26" ht="15.75" customHeight="1" x14ac:dyDescent="0.2">
      <c r="A81" s="1"/>
      <c r="B81" s="1"/>
      <c r="C81" s="1"/>
      <c r="D81" s="237">
        <v>74</v>
      </c>
      <c r="E81" s="238"/>
      <c r="F81" s="50"/>
      <c r="G81" s="39" t="str">
        <f>IFERROR(VLOOKUP(E81,'Z1 HAB CLASS'!$D$4:$E$45,2,FALSE)," ")</f>
        <v xml:space="preserve"> </v>
      </c>
      <c r="H81" s="40" t="str">
        <f>IFERROR(VLOOKUP(G81,'Z1 HAB CLASS'!$L$3:$N$9,2,FALSE)," ")</f>
        <v xml:space="preserve"> </v>
      </c>
      <c r="I81" s="41"/>
      <c r="J81" s="40" t="str">
        <f>IFERROR(VLOOKUP(I81,'Z3 CONDITION VALUE'!$A$3:$B$5,2,FALSE)," ")</f>
        <v xml:space="preserve"> </v>
      </c>
      <c r="K81" s="42" t="str">
        <f>IFERROR(VLOOKUP(G81,'Z1 HAB CLASS'!$L$4:$N$9,3,FALSE)," ")</f>
        <v xml:space="preserve"> </v>
      </c>
      <c r="L81" s="43" t="str">
        <f t="shared" si="1"/>
        <v xml:space="preserve"> </v>
      </c>
      <c r="M81" s="1"/>
      <c r="N81" s="51"/>
      <c r="O81" s="52"/>
      <c r="P81" s="53" t="str">
        <f t="shared" si="2"/>
        <v xml:space="preserve"> </v>
      </c>
      <c r="Q81" s="53" t="str">
        <f t="shared" si="3"/>
        <v xml:space="preserve"> </v>
      </c>
      <c r="R81" s="53" t="str">
        <f t="shared" si="4"/>
        <v/>
      </c>
      <c r="S81" s="54" t="str">
        <f t="shared" si="5"/>
        <v xml:space="preserve"> </v>
      </c>
      <c r="T81" s="55"/>
      <c r="U81" s="1"/>
      <c r="V81" s="1"/>
      <c r="W81" s="1"/>
      <c r="X81" s="1">
        <f t="shared" si="0"/>
        <v>0</v>
      </c>
      <c r="Y81" s="1"/>
      <c r="Z81" s="1"/>
    </row>
    <row r="82" spans="1:26" ht="15.75" customHeight="1" x14ac:dyDescent="0.2">
      <c r="A82" s="1"/>
      <c r="B82" s="1"/>
      <c r="C82" s="1"/>
      <c r="D82" s="237">
        <v>75</v>
      </c>
      <c r="E82" s="238"/>
      <c r="F82" s="50"/>
      <c r="G82" s="39" t="str">
        <f>IFERROR(VLOOKUP(E82,'Z1 HAB CLASS'!$D$4:$E$45,2,FALSE)," ")</f>
        <v xml:space="preserve"> </v>
      </c>
      <c r="H82" s="40" t="str">
        <f>IFERROR(VLOOKUP(G82,'Z1 HAB CLASS'!$L$3:$N$9,2,FALSE)," ")</f>
        <v xml:space="preserve"> </v>
      </c>
      <c r="I82" s="41"/>
      <c r="J82" s="40" t="str">
        <f>IFERROR(VLOOKUP(I82,'Z3 CONDITION VALUE'!$A$3:$B$5,2,FALSE)," ")</f>
        <v xml:space="preserve"> </v>
      </c>
      <c r="K82" s="42" t="str">
        <f>IFERROR(VLOOKUP(G82,'Z1 HAB CLASS'!$L$4:$N$9,3,FALSE)," ")</f>
        <v xml:space="preserve"> </v>
      </c>
      <c r="L82" s="43" t="str">
        <f t="shared" si="1"/>
        <v xml:space="preserve"> </v>
      </c>
      <c r="M82" s="1"/>
      <c r="N82" s="51"/>
      <c r="O82" s="52"/>
      <c r="P82" s="53" t="str">
        <f t="shared" si="2"/>
        <v xml:space="preserve"> </v>
      </c>
      <c r="Q82" s="53" t="str">
        <f t="shared" si="3"/>
        <v xml:space="preserve"> </v>
      </c>
      <c r="R82" s="53" t="str">
        <f t="shared" si="4"/>
        <v/>
      </c>
      <c r="S82" s="54" t="str">
        <f t="shared" si="5"/>
        <v xml:space="preserve"> </v>
      </c>
      <c r="T82" s="55"/>
      <c r="U82" s="1"/>
      <c r="V82" s="1"/>
      <c r="W82" s="1"/>
      <c r="X82" s="1">
        <f t="shared" si="0"/>
        <v>0</v>
      </c>
      <c r="Y82" s="1"/>
      <c r="Z82" s="1"/>
    </row>
    <row r="83" spans="1:26" ht="15.75" customHeight="1" x14ac:dyDescent="0.2">
      <c r="A83" s="1"/>
      <c r="B83" s="1"/>
      <c r="C83" s="1"/>
      <c r="D83" s="237">
        <v>76</v>
      </c>
      <c r="E83" s="238"/>
      <c r="F83" s="50"/>
      <c r="G83" s="39" t="str">
        <f>IFERROR(VLOOKUP(E83,'Z1 HAB CLASS'!$D$4:$E$45,2,FALSE)," ")</f>
        <v xml:space="preserve"> </v>
      </c>
      <c r="H83" s="40" t="str">
        <f>IFERROR(VLOOKUP(G83,'Z1 HAB CLASS'!$L$3:$N$9,2,FALSE)," ")</f>
        <v xml:space="preserve"> </v>
      </c>
      <c r="I83" s="41"/>
      <c r="J83" s="40" t="str">
        <f>IFERROR(VLOOKUP(I83,'Z3 CONDITION VALUE'!$A$3:$B$5,2,FALSE)," ")</f>
        <v xml:space="preserve"> </v>
      </c>
      <c r="K83" s="42" t="str">
        <f>IFERROR(VLOOKUP(G83,'Z1 HAB CLASS'!$L$4:$N$9,3,FALSE)," ")</f>
        <v xml:space="preserve"> </v>
      </c>
      <c r="L83" s="43" t="str">
        <f t="shared" si="1"/>
        <v xml:space="preserve"> </v>
      </c>
      <c r="M83" s="1"/>
      <c r="N83" s="51"/>
      <c r="O83" s="52"/>
      <c r="P83" s="53" t="str">
        <f t="shared" si="2"/>
        <v xml:space="preserve"> </v>
      </c>
      <c r="Q83" s="53" t="str">
        <f t="shared" si="3"/>
        <v xml:space="preserve"> </v>
      </c>
      <c r="R83" s="53" t="str">
        <f t="shared" si="4"/>
        <v/>
      </c>
      <c r="S83" s="54" t="str">
        <f t="shared" si="5"/>
        <v xml:space="preserve"> </v>
      </c>
      <c r="T83" s="55"/>
      <c r="U83" s="1"/>
      <c r="V83" s="1"/>
      <c r="W83" s="1"/>
      <c r="X83" s="1">
        <f t="shared" si="0"/>
        <v>0</v>
      </c>
      <c r="Y83" s="1"/>
      <c r="Z83" s="1"/>
    </row>
    <row r="84" spans="1:26" ht="15.75" customHeight="1" x14ac:dyDescent="0.2">
      <c r="A84" s="1"/>
      <c r="B84" s="1"/>
      <c r="C84" s="1"/>
      <c r="D84" s="237">
        <v>77</v>
      </c>
      <c r="E84" s="238"/>
      <c r="F84" s="50"/>
      <c r="G84" s="39" t="str">
        <f>IFERROR(VLOOKUP(E84,'Z1 HAB CLASS'!$D$4:$E$45,2,FALSE)," ")</f>
        <v xml:space="preserve"> </v>
      </c>
      <c r="H84" s="40" t="str">
        <f>IFERROR(VLOOKUP(G84,'Z1 HAB CLASS'!$L$3:$N$9,2,FALSE)," ")</f>
        <v xml:space="preserve"> </v>
      </c>
      <c r="I84" s="41"/>
      <c r="J84" s="40" t="str">
        <f>IFERROR(VLOOKUP(I84,'Z3 CONDITION VALUE'!$A$3:$B$5,2,FALSE)," ")</f>
        <v xml:space="preserve"> </v>
      </c>
      <c r="K84" s="42" t="str">
        <f>IFERROR(VLOOKUP(G84,'Z1 HAB CLASS'!$L$4:$N$9,3,FALSE)," ")</f>
        <v xml:space="preserve"> </v>
      </c>
      <c r="L84" s="43" t="str">
        <f t="shared" si="1"/>
        <v xml:space="preserve"> </v>
      </c>
      <c r="M84" s="1"/>
      <c r="N84" s="51"/>
      <c r="O84" s="52"/>
      <c r="P84" s="53" t="str">
        <f t="shared" si="2"/>
        <v xml:space="preserve"> </v>
      </c>
      <c r="Q84" s="53" t="str">
        <f t="shared" si="3"/>
        <v xml:space="preserve"> </v>
      </c>
      <c r="R84" s="53" t="str">
        <f t="shared" si="4"/>
        <v/>
      </c>
      <c r="S84" s="54" t="str">
        <f t="shared" si="5"/>
        <v xml:space="preserve"> </v>
      </c>
      <c r="T84" s="55"/>
      <c r="U84" s="1"/>
      <c r="V84" s="1"/>
      <c r="W84" s="1"/>
      <c r="X84" s="1">
        <f t="shared" si="0"/>
        <v>0</v>
      </c>
      <c r="Y84" s="1"/>
      <c r="Z84" s="1"/>
    </row>
    <row r="85" spans="1:26" ht="15.75" customHeight="1" x14ac:dyDescent="0.2">
      <c r="A85" s="1"/>
      <c r="B85" s="1"/>
      <c r="C85" s="1"/>
      <c r="D85" s="237">
        <v>78</v>
      </c>
      <c r="E85" s="238"/>
      <c r="F85" s="50"/>
      <c r="G85" s="39" t="str">
        <f>IFERROR(VLOOKUP(E85,'Z1 HAB CLASS'!$D$4:$E$45,2,FALSE)," ")</f>
        <v xml:space="preserve"> </v>
      </c>
      <c r="H85" s="40" t="str">
        <f>IFERROR(VLOOKUP(G85,'Z1 HAB CLASS'!$L$3:$N$9,2,FALSE)," ")</f>
        <v xml:space="preserve"> </v>
      </c>
      <c r="I85" s="41"/>
      <c r="J85" s="40" t="str">
        <f>IFERROR(VLOOKUP(I85,'Z3 CONDITION VALUE'!$A$3:$B$5,2,FALSE)," ")</f>
        <v xml:space="preserve"> </v>
      </c>
      <c r="K85" s="42" t="str">
        <f>IFERROR(VLOOKUP(G85,'Z1 HAB CLASS'!$L$4:$N$9,3,FALSE)," ")</f>
        <v xml:space="preserve"> </v>
      </c>
      <c r="L85" s="43" t="str">
        <f t="shared" si="1"/>
        <v xml:space="preserve"> </v>
      </c>
      <c r="M85" s="1"/>
      <c r="N85" s="51"/>
      <c r="O85" s="52"/>
      <c r="P85" s="53" t="str">
        <f t="shared" si="2"/>
        <v xml:space="preserve"> </v>
      </c>
      <c r="Q85" s="53" t="str">
        <f t="shared" si="3"/>
        <v xml:space="preserve"> </v>
      </c>
      <c r="R85" s="53" t="str">
        <f t="shared" si="4"/>
        <v/>
      </c>
      <c r="S85" s="54" t="str">
        <f t="shared" si="5"/>
        <v xml:space="preserve"> </v>
      </c>
      <c r="T85" s="55"/>
      <c r="U85" s="1"/>
      <c r="V85" s="1"/>
      <c r="W85" s="1"/>
      <c r="X85" s="1">
        <f t="shared" si="0"/>
        <v>0</v>
      </c>
      <c r="Y85" s="1"/>
      <c r="Z85" s="1"/>
    </row>
    <row r="86" spans="1:26" ht="15.75" customHeight="1" x14ac:dyDescent="0.2">
      <c r="A86" s="1"/>
      <c r="B86" s="1"/>
      <c r="C86" s="1"/>
      <c r="D86" s="237">
        <v>79</v>
      </c>
      <c r="E86" s="238"/>
      <c r="F86" s="50"/>
      <c r="G86" s="39" t="str">
        <f>IFERROR(VLOOKUP(E86,'Z1 HAB CLASS'!$D$4:$E$45,2,FALSE)," ")</f>
        <v xml:space="preserve"> </v>
      </c>
      <c r="H86" s="40" t="str">
        <f>IFERROR(VLOOKUP(G86,'Z1 HAB CLASS'!$L$3:$N$9,2,FALSE)," ")</f>
        <v xml:space="preserve"> </v>
      </c>
      <c r="I86" s="41"/>
      <c r="J86" s="40" t="str">
        <f>IFERROR(VLOOKUP(I86,'Z3 CONDITION VALUE'!$A$3:$B$5,2,FALSE)," ")</f>
        <v xml:space="preserve"> </v>
      </c>
      <c r="K86" s="42" t="str">
        <f>IFERROR(VLOOKUP(G86,'Z1 HAB CLASS'!$L$4:$N$9,3,FALSE)," ")</f>
        <v xml:space="preserve"> </v>
      </c>
      <c r="L86" s="43" t="str">
        <f t="shared" si="1"/>
        <v xml:space="preserve"> </v>
      </c>
      <c r="M86" s="1"/>
      <c r="N86" s="51"/>
      <c r="O86" s="52"/>
      <c r="P86" s="53" t="str">
        <f t="shared" si="2"/>
        <v xml:space="preserve"> </v>
      </c>
      <c r="Q86" s="53" t="str">
        <f t="shared" si="3"/>
        <v xml:space="preserve"> </v>
      </c>
      <c r="R86" s="53" t="str">
        <f t="shared" si="4"/>
        <v/>
      </c>
      <c r="S86" s="54" t="str">
        <f t="shared" si="5"/>
        <v xml:space="preserve"> </v>
      </c>
      <c r="T86" s="55"/>
      <c r="U86" s="1"/>
      <c r="V86" s="1"/>
      <c r="W86" s="1"/>
      <c r="X86" s="1">
        <f t="shared" si="0"/>
        <v>0</v>
      </c>
      <c r="Y86" s="1"/>
      <c r="Z86" s="1"/>
    </row>
    <row r="87" spans="1:26" ht="15.75" customHeight="1" x14ac:dyDescent="0.2">
      <c r="A87" s="1"/>
      <c r="B87" s="1"/>
      <c r="C87" s="1"/>
      <c r="D87" s="237">
        <v>80</v>
      </c>
      <c r="E87" s="238"/>
      <c r="F87" s="50"/>
      <c r="G87" s="39" t="str">
        <f>IFERROR(VLOOKUP(E87,'Z1 HAB CLASS'!$D$4:$E$45,2,FALSE)," ")</f>
        <v xml:space="preserve"> </v>
      </c>
      <c r="H87" s="40" t="str">
        <f>IFERROR(VLOOKUP(G87,'Z1 HAB CLASS'!$L$3:$N$9,2,FALSE)," ")</f>
        <v xml:space="preserve"> </v>
      </c>
      <c r="I87" s="41"/>
      <c r="J87" s="40" t="str">
        <f>IFERROR(VLOOKUP(I87,'Z3 CONDITION VALUE'!$A$3:$B$5,2,FALSE)," ")</f>
        <v xml:space="preserve"> </v>
      </c>
      <c r="K87" s="42" t="str">
        <f>IFERROR(VLOOKUP(G87,'Z1 HAB CLASS'!$L$4:$N$9,3,FALSE)," ")</f>
        <v xml:space="preserve"> </v>
      </c>
      <c r="L87" s="43" t="str">
        <f t="shared" si="1"/>
        <v xml:space="preserve"> </v>
      </c>
      <c r="M87" s="1"/>
      <c r="N87" s="51"/>
      <c r="O87" s="52"/>
      <c r="P87" s="53" t="str">
        <f t="shared" si="2"/>
        <v xml:space="preserve"> </v>
      </c>
      <c r="Q87" s="53" t="str">
        <f t="shared" si="3"/>
        <v xml:space="preserve"> </v>
      </c>
      <c r="R87" s="53" t="str">
        <f t="shared" si="4"/>
        <v/>
      </c>
      <c r="S87" s="54" t="str">
        <f t="shared" si="5"/>
        <v xml:space="preserve"> </v>
      </c>
      <c r="T87" s="55"/>
      <c r="U87" s="1"/>
      <c r="V87" s="1"/>
      <c r="W87" s="1"/>
      <c r="X87" s="1">
        <f t="shared" si="0"/>
        <v>0</v>
      </c>
      <c r="Y87" s="1"/>
      <c r="Z87" s="1"/>
    </row>
    <row r="88" spans="1:26" ht="15.75" customHeight="1" x14ac:dyDescent="0.2">
      <c r="A88" s="1"/>
      <c r="B88" s="1"/>
      <c r="C88" s="1"/>
      <c r="D88" s="237">
        <v>81</v>
      </c>
      <c r="E88" s="238"/>
      <c r="F88" s="50"/>
      <c r="G88" s="39" t="str">
        <f>IFERROR(VLOOKUP(E88,'Z1 HAB CLASS'!$D$4:$E$45,2,FALSE)," ")</f>
        <v xml:space="preserve"> </v>
      </c>
      <c r="H88" s="40" t="str">
        <f>IFERROR(VLOOKUP(G88,'Z1 HAB CLASS'!$L$3:$N$9,2,FALSE)," ")</f>
        <v xml:space="preserve"> </v>
      </c>
      <c r="I88" s="41"/>
      <c r="J88" s="40" t="str">
        <f>IFERROR(VLOOKUP(I88,'Z3 CONDITION VALUE'!$A$3:$B$5,2,FALSE)," ")</f>
        <v xml:space="preserve"> </v>
      </c>
      <c r="K88" s="42" t="str">
        <f>IFERROR(VLOOKUP(G88,'Z1 HAB CLASS'!$L$4:$N$9,3,FALSE)," ")</f>
        <v xml:space="preserve"> </v>
      </c>
      <c r="L88" s="43" t="str">
        <f t="shared" si="1"/>
        <v xml:space="preserve"> </v>
      </c>
      <c r="M88" s="1"/>
      <c r="N88" s="51"/>
      <c r="O88" s="52"/>
      <c r="P88" s="53" t="str">
        <f t="shared" si="2"/>
        <v xml:space="preserve"> </v>
      </c>
      <c r="Q88" s="53" t="str">
        <f t="shared" si="3"/>
        <v xml:space="preserve"> </v>
      </c>
      <c r="R88" s="53" t="str">
        <f t="shared" si="4"/>
        <v/>
      </c>
      <c r="S88" s="54" t="str">
        <f t="shared" si="5"/>
        <v xml:space="preserve"> </v>
      </c>
      <c r="T88" s="55"/>
      <c r="U88" s="1"/>
      <c r="V88" s="1"/>
      <c r="W88" s="1"/>
      <c r="X88" s="1">
        <f t="shared" si="0"/>
        <v>0</v>
      </c>
      <c r="Y88" s="1"/>
      <c r="Z88" s="1"/>
    </row>
    <row r="89" spans="1:26" ht="15.75" customHeight="1" x14ac:dyDescent="0.2">
      <c r="A89" s="1"/>
      <c r="B89" s="1"/>
      <c r="C89" s="1"/>
      <c r="D89" s="237">
        <v>82</v>
      </c>
      <c r="E89" s="238"/>
      <c r="F89" s="50"/>
      <c r="G89" s="39" t="str">
        <f>IFERROR(VLOOKUP(E89,'Z1 HAB CLASS'!$D$4:$E$45,2,FALSE)," ")</f>
        <v xml:space="preserve"> </v>
      </c>
      <c r="H89" s="40" t="str">
        <f>IFERROR(VLOOKUP(G89,'Z1 HAB CLASS'!$L$3:$N$9,2,FALSE)," ")</f>
        <v xml:space="preserve"> </v>
      </c>
      <c r="I89" s="41"/>
      <c r="J89" s="40" t="str">
        <f>IFERROR(VLOOKUP(I89,'Z3 CONDITION VALUE'!$A$3:$B$5,2,FALSE)," ")</f>
        <v xml:space="preserve"> </v>
      </c>
      <c r="K89" s="42" t="str">
        <f>IFERROR(VLOOKUP(G89,'Z1 HAB CLASS'!$L$4:$N$9,3,FALSE)," ")</f>
        <v xml:space="preserve"> </v>
      </c>
      <c r="L89" s="43" t="str">
        <f t="shared" si="1"/>
        <v xml:space="preserve"> </v>
      </c>
      <c r="M89" s="1"/>
      <c r="N89" s="51"/>
      <c r="O89" s="52"/>
      <c r="P89" s="53" t="str">
        <f t="shared" si="2"/>
        <v xml:space="preserve"> </v>
      </c>
      <c r="Q89" s="53" t="str">
        <f t="shared" si="3"/>
        <v xml:space="preserve"> </v>
      </c>
      <c r="R89" s="53" t="str">
        <f t="shared" si="4"/>
        <v/>
      </c>
      <c r="S89" s="54" t="str">
        <f t="shared" si="5"/>
        <v xml:space="preserve"> </v>
      </c>
      <c r="T89" s="55"/>
      <c r="U89" s="1"/>
      <c r="V89" s="1"/>
      <c r="W89" s="1"/>
      <c r="X89" s="1">
        <f t="shared" si="0"/>
        <v>0</v>
      </c>
      <c r="Y89" s="1"/>
      <c r="Z89" s="1"/>
    </row>
    <row r="90" spans="1:26" ht="15.75" customHeight="1" x14ac:dyDescent="0.2">
      <c r="A90" s="1"/>
      <c r="B90" s="1"/>
      <c r="C90" s="1"/>
      <c r="D90" s="237">
        <v>83</v>
      </c>
      <c r="E90" s="238"/>
      <c r="F90" s="50"/>
      <c r="G90" s="39" t="str">
        <f>IFERROR(VLOOKUP(E90,'Z1 HAB CLASS'!$D$4:$E$45,2,FALSE)," ")</f>
        <v xml:space="preserve"> </v>
      </c>
      <c r="H90" s="40" t="str">
        <f>IFERROR(VLOOKUP(G90,'Z1 HAB CLASS'!$L$3:$N$9,2,FALSE)," ")</f>
        <v xml:space="preserve"> </v>
      </c>
      <c r="I90" s="41"/>
      <c r="J90" s="40" t="str">
        <f>IFERROR(VLOOKUP(I90,'Z3 CONDITION VALUE'!$A$3:$B$5,2,FALSE)," ")</f>
        <v xml:space="preserve"> </v>
      </c>
      <c r="K90" s="42" t="str">
        <f>IFERROR(VLOOKUP(G90,'Z1 HAB CLASS'!$L$4:$N$9,3,FALSE)," ")</f>
        <v xml:space="preserve"> </v>
      </c>
      <c r="L90" s="43" t="str">
        <f t="shared" si="1"/>
        <v xml:space="preserve"> </v>
      </c>
      <c r="M90" s="1"/>
      <c r="N90" s="51"/>
      <c r="O90" s="52"/>
      <c r="P90" s="53" t="str">
        <f t="shared" si="2"/>
        <v xml:space="preserve"> </v>
      </c>
      <c r="Q90" s="53" t="str">
        <f t="shared" si="3"/>
        <v xml:space="preserve"> </v>
      </c>
      <c r="R90" s="53" t="str">
        <f t="shared" si="4"/>
        <v/>
      </c>
      <c r="S90" s="54" t="str">
        <f t="shared" si="5"/>
        <v xml:space="preserve"> </v>
      </c>
      <c r="T90" s="55"/>
      <c r="U90" s="1"/>
      <c r="V90" s="1"/>
      <c r="W90" s="1"/>
      <c r="X90" s="1">
        <f t="shared" si="0"/>
        <v>0</v>
      </c>
      <c r="Y90" s="1"/>
      <c r="Z90" s="1"/>
    </row>
    <row r="91" spans="1:26" ht="15.75" customHeight="1" x14ac:dyDescent="0.2">
      <c r="A91" s="1"/>
      <c r="B91" s="1"/>
      <c r="C91" s="1"/>
      <c r="D91" s="237">
        <v>84</v>
      </c>
      <c r="E91" s="238"/>
      <c r="F91" s="50"/>
      <c r="G91" s="39" t="str">
        <f>IFERROR(VLOOKUP(E91,'Z1 HAB CLASS'!$D$4:$E$45,2,FALSE)," ")</f>
        <v xml:space="preserve"> </v>
      </c>
      <c r="H91" s="40" t="str">
        <f>IFERROR(VLOOKUP(G91,'Z1 HAB CLASS'!$L$3:$N$9,2,FALSE)," ")</f>
        <v xml:space="preserve"> </v>
      </c>
      <c r="I91" s="41"/>
      <c r="J91" s="40" t="str">
        <f>IFERROR(VLOOKUP(I91,'Z3 CONDITION VALUE'!$A$3:$B$5,2,FALSE)," ")</f>
        <v xml:space="preserve"> </v>
      </c>
      <c r="K91" s="42" t="str">
        <f>IFERROR(VLOOKUP(G91,'Z1 HAB CLASS'!$L$4:$N$9,3,FALSE)," ")</f>
        <v xml:space="preserve"> </v>
      </c>
      <c r="L91" s="43" t="str">
        <f t="shared" si="1"/>
        <v xml:space="preserve"> </v>
      </c>
      <c r="M91" s="1"/>
      <c r="N91" s="51"/>
      <c r="O91" s="52"/>
      <c r="P91" s="53" t="str">
        <f t="shared" si="2"/>
        <v xml:space="preserve"> </v>
      </c>
      <c r="Q91" s="53" t="str">
        <f t="shared" si="3"/>
        <v xml:space="preserve"> </v>
      </c>
      <c r="R91" s="53" t="str">
        <f t="shared" si="4"/>
        <v/>
      </c>
      <c r="S91" s="54" t="str">
        <f t="shared" si="5"/>
        <v xml:space="preserve"> </v>
      </c>
      <c r="T91" s="55"/>
      <c r="U91" s="1"/>
      <c r="V91" s="1"/>
      <c r="W91" s="1"/>
      <c r="X91" s="1">
        <f t="shared" si="0"/>
        <v>0</v>
      </c>
      <c r="Y91" s="1"/>
      <c r="Z91" s="1"/>
    </row>
    <row r="92" spans="1:26" ht="15.75" customHeight="1" x14ac:dyDescent="0.2">
      <c r="A92" s="1"/>
      <c r="B92" s="1"/>
      <c r="C92" s="1"/>
      <c r="D92" s="237">
        <v>85</v>
      </c>
      <c r="E92" s="238"/>
      <c r="F92" s="50"/>
      <c r="G92" s="39" t="str">
        <f>IFERROR(VLOOKUP(E92,'Z1 HAB CLASS'!$D$4:$E$45,2,FALSE)," ")</f>
        <v xml:space="preserve"> </v>
      </c>
      <c r="H92" s="40" t="str">
        <f>IFERROR(VLOOKUP(G92,'Z1 HAB CLASS'!$L$3:$N$9,2,FALSE)," ")</f>
        <v xml:space="preserve"> </v>
      </c>
      <c r="I92" s="41"/>
      <c r="J92" s="40" t="str">
        <f>IFERROR(VLOOKUP(I92,'Z3 CONDITION VALUE'!$A$3:$B$5,2,FALSE)," ")</f>
        <v xml:space="preserve"> </v>
      </c>
      <c r="K92" s="42" t="str">
        <f>IFERROR(VLOOKUP(G92,'Z1 HAB CLASS'!$L$4:$N$9,3,FALSE)," ")</f>
        <v xml:space="preserve"> </v>
      </c>
      <c r="L92" s="43" t="str">
        <f t="shared" si="1"/>
        <v xml:space="preserve"> </v>
      </c>
      <c r="M92" s="1"/>
      <c r="N92" s="51"/>
      <c r="O92" s="52"/>
      <c r="P92" s="53" t="str">
        <f t="shared" si="2"/>
        <v xml:space="preserve"> </v>
      </c>
      <c r="Q92" s="53" t="str">
        <f t="shared" si="3"/>
        <v xml:space="preserve"> </v>
      </c>
      <c r="R92" s="53" t="str">
        <f t="shared" si="4"/>
        <v/>
      </c>
      <c r="S92" s="54" t="str">
        <f t="shared" si="5"/>
        <v xml:space="preserve"> </v>
      </c>
      <c r="T92" s="55"/>
      <c r="U92" s="1"/>
      <c r="V92" s="1"/>
      <c r="W92" s="1"/>
      <c r="X92" s="1">
        <f t="shared" si="0"/>
        <v>0</v>
      </c>
      <c r="Y92" s="1"/>
      <c r="Z92" s="1"/>
    </row>
    <row r="93" spans="1:26" ht="15.75" customHeight="1" x14ac:dyDescent="0.2">
      <c r="A93" s="1"/>
      <c r="B93" s="1"/>
      <c r="C93" s="1"/>
      <c r="D93" s="237">
        <v>86</v>
      </c>
      <c r="E93" s="238"/>
      <c r="F93" s="50"/>
      <c r="G93" s="39" t="str">
        <f>IFERROR(VLOOKUP(E93,'Z1 HAB CLASS'!$D$4:$E$45,2,FALSE)," ")</f>
        <v xml:space="preserve"> </v>
      </c>
      <c r="H93" s="40" t="str">
        <f>IFERROR(VLOOKUP(G93,'Z1 HAB CLASS'!$L$3:$N$9,2,FALSE)," ")</f>
        <v xml:space="preserve"> </v>
      </c>
      <c r="I93" s="41"/>
      <c r="J93" s="40" t="str">
        <f>IFERROR(VLOOKUP(I93,'Z3 CONDITION VALUE'!$A$3:$B$5,2,FALSE)," ")</f>
        <v xml:space="preserve"> </v>
      </c>
      <c r="K93" s="42" t="str">
        <f>IFERROR(VLOOKUP(G93,'Z1 HAB CLASS'!$L$4:$N$9,3,FALSE)," ")</f>
        <v xml:space="preserve"> </v>
      </c>
      <c r="L93" s="43" t="str">
        <f t="shared" si="1"/>
        <v xml:space="preserve"> </v>
      </c>
      <c r="M93" s="1"/>
      <c r="N93" s="51"/>
      <c r="O93" s="52"/>
      <c r="P93" s="53" t="str">
        <f t="shared" si="2"/>
        <v xml:space="preserve"> </v>
      </c>
      <c r="Q93" s="53" t="str">
        <f t="shared" si="3"/>
        <v xml:space="preserve"> </v>
      </c>
      <c r="R93" s="53" t="str">
        <f t="shared" si="4"/>
        <v/>
      </c>
      <c r="S93" s="54" t="str">
        <f t="shared" si="5"/>
        <v xml:space="preserve"> </v>
      </c>
      <c r="T93" s="55"/>
      <c r="U93" s="1"/>
      <c r="V93" s="1"/>
      <c r="W93" s="1"/>
      <c r="X93" s="1">
        <f t="shared" si="0"/>
        <v>0</v>
      </c>
      <c r="Y93" s="1"/>
      <c r="Z93" s="1"/>
    </row>
    <row r="94" spans="1:26" ht="15.75" customHeight="1" x14ac:dyDescent="0.2">
      <c r="A94" s="1"/>
      <c r="B94" s="1"/>
      <c r="C94" s="1"/>
      <c r="D94" s="237">
        <v>87</v>
      </c>
      <c r="E94" s="238"/>
      <c r="F94" s="50"/>
      <c r="G94" s="39" t="str">
        <f>IFERROR(VLOOKUP(E94,'Z1 HAB CLASS'!$D$4:$E$45,2,FALSE)," ")</f>
        <v xml:space="preserve"> </v>
      </c>
      <c r="H94" s="40" t="str">
        <f>IFERROR(VLOOKUP(G94,'Z1 HAB CLASS'!$L$3:$N$9,2,FALSE)," ")</f>
        <v xml:space="preserve"> </v>
      </c>
      <c r="I94" s="41"/>
      <c r="J94" s="40" t="str">
        <f>IFERROR(VLOOKUP(I94,'Z3 CONDITION VALUE'!$A$3:$B$5,2,FALSE)," ")</f>
        <v xml:space="preserve"> </v>
      </c>
      <c r="K94" s="42" t="str">
        <f>IFERROR(VLOOKUP(G94,'Z1 HAB CLASS'!$L$4:$N$9,3,FALSE)," ")</f>
        <v xml:space="preserve"> </v>
      </c>
      <c r="L94" s="43" t="str">
        <f t="shared" si="1"/>
        <v xml:space="preserve"> </v>
      </c>
      <c r="M94" s="1"/>
      <c r="N94" s="51"/>
      <c r="O94" s="52"/>
      <c r="P94" s="53" t="str">
        <f t="shared" si="2"/>
        <v xml:space="preserve"> </v>
      </c>
      <c r="Q94" s="53" t="str">
        <f t="shared" si="3"/>
        <v xml:space="preserve"> </v>
      </c>
      <c r="R94" s="53" t="str">
        <f t="shared" si="4"/>
        <v/>
      </c>
      <c r="S94" s="54" t="str">
        <f t="shared" si="5"/>
        <v xml:space="preserve"> </v>
      </c>
      <c r="T94" s="55"/>
      <c r="U94" s="1"/>
      <c r="V94" s="1"/>
      <c r="W94" s="1"/>
      <c r="X94" s="1">
        <f t="shared" si="0"/>
        <v>0</v>
      </c>
      <c r="Y94" s="1"/>
      <c r="Z94" s="1"/>
    </row>
    <row r="95" spans="1:26" ht="15.75" customHeight="1" x14ac:dyDescent="0.2">
      <c r="A95" s="1"/>
      <c r="B95" s="1"/>
      <c r="C95" s="1"/>
      <c r="D95" s="237">
        <v>88</v>
      </c>
      <c r="E95" s="238"/>
      <c r="F95" s="50"/>
      <c r="G95" s="39" t="str">
        <f>IFERROR(VLOOKUP(E95,'Z1 HAB CLASS'!$D$4:$E$45,2,FALSE)," ")</f>
        <v xml:space="preserve"> </v>
      </c>
      <c r="H95" s="40" t="str">
        <f>IFERROR(VLOOKUP(G95,'Z1 HAB CLASS'!$L$3:$N$9,2,FALSE)," ")</f>
        <v xml:space="preserve"> </v>
      </c>
      <c r="I95" s="41"/>
      <c r="J95" s="40" t="str">
        <f>IFERROR(VLOOKUP(I95,'Z3 CONDITION VALUE'!$A$3:$B$5,2,FALSE)," ")</f>
        <v xml:space="preserve"> </v>
      </c>
      <c r="K95" s="42" t="str">
        <f>IFERROR(VLOOKUP(G95,'Z1 HAB CLASS'!$L$4:$N$9,3,FALSE)," ")</f>
        <v xml:space="preserve"> </v>
      </c>
      <c r="L95" s="43" t="str">
        <f t="shared" si="1"/>
        <v xml:space="preserve"> </v>
      </c>
      <c r="M95" s="1"/>
      <c r="N95" s="51"/>
      <c r="O95" s="52"/>
      <c r="P95" s="53" t="str">
        <f t="shared" si="2"/>
        <v xml:space="preserve"> </v>
      </c>
      <c r="Q95" s="53" t="str">
        <f t="shared" si="3"/>
        <v xml:space="preserve"> </v>
      </c>
      <c r="R95" s="53" t="str">
        <f t="shared" si="4"/>
        <v/>
      </c>
      <c r="S95" s="54" t="str">
        <f t="shared" si="5"/>
        <v xml:space="preserve"> </v>
      </c>
      <c r="T95" s="55"/>
      <c r="U95" s="1"/>
      <c r="V95" s="1"/>
      <c r="W95" s="1"/>
      <c r="X95" s="1">
        <f t="shared" si="0"/>
        <v>0</v>
      </c>
      <c r="Y95" s="1"/>
      <c r="Z95" s="1"/>
    </row>
    <row r="96" spans="1:26" ht="15.75" customHeight="1" x14ac:dyDescent="0.2">
      <c r="A96" s="1"/>
      <c r="B96" s="1"/>
      <c r="C96" s="1"/>
      <c r="D96" s="237">
        <v>89</v>
      </c>
      <c r="E96" s="238"/>
      <c r="F96" s="50"/>
      <c r="G96" s="39" t="str">
        <f>IFERROR(VLOOKUP(E96,'Z1 HAB CLASS'!$D$4:$E$45,2,FALSE)," ")</f>
        <v xml:space="preserve"> </v>
      </c>
      <c r="H96" s="40" t="str">
        <f>IFERROR(VLOOKUP(G96,'Z1 HAB CLASS'!$L$3:$N$9,2,FALSE)," ")</f>
        <v xml:space="preserve"> </v>
      </c>
      <c r="I96" s="41"/>
      <c r="J96" s="40" t="str">
        <f>IFERROR(VLOOKUP(I96,'Z3 CONDITION VALUE'!$A$3:$B$5,2,FALSE)," ")</f>
        <v xml:space="preserve"> </v>
      </c>
      <c r="K96" s="42" t="str">
        <f>IFERROR(VLOOKUP(G96,'Z1 HAB CLASS'!$L$4:$N$9,3,FALSE)," ")</f>
        <v xml:space="preserve"> </v>
      </c>
      <c r="L96" s="43" t="str">
        <f t="shared" si="1"/>
        <v xml:space="preserve"> </v>
      </c>
      <c r="M96" s="1"/>
      <c r="N96" s="51"/>
      <c r="O96" s="52"/>
      <c r="P96" s="53" t="str">
        <f t="shared" si="2"/>
        <v xml:space="preserve"> </v>
      </c>
      <c r="Q96" s="53" t="str">
        <f t="shared" si="3"/>
        <v xml:space="preserve"> </v>
      </c>
      <c r="R96" s="53" t="str">
        <f t="shared" si="4"/>
        <v/>
      </c>
      <c r="S96" s="54" t="str">
        <f t="shared" si="5"/>
        <v xml:space="preserve"> </v>
      </c>
      <c r="T96" s="55"/>
      <c r="U96" s="1"/>
      <c r="V96" s="1"/>
      <c r="W96" s="1"/>
      <c r="X96" s="1">
        <f t="shared" si="0"/>
        <v>0</v>
      </c>
      <c r="Y96" s="1"/>
      <c r="Z96" s="1"/>
    </row>
    <row r="97" spans="1:26" ht="15.75" customHeight="1" x14ac:dyDescent="0.2">
      <c r="A97" s="1"/>
      <c r="B97" s="1"/>
      <c r="C97" s="1"/>
      <c r="D97" s="237">
        <v>90</v>
      </c>
      <c r="E97" s="238"/>
      <c r="F97" s="50"/>
      <c r="G97" s="39" t="str">
        <f>IFERROR(VLOOKUP(E97,'Z1 HAB CLASS'!$D$4:$E$45,2,FALSE)," ")</f>
        <v xml:space="preserve"> </v>
      </c>
      <c r="H97" s="40" t="str">
        <f>IFERROR(VLOOKUP(G97,'Z1 HAB CLASS'!$L$3:$N$9,2,FALSE)," ")</f>
        <v xml:space="preserve"> </v>
      </c>
      <c r="I97" s="41"/>
      <c r="J97" s="40" t="str">
        <f>IFERROR(VLOOKUP(I97,'Z3 CONDITION VALUE'!$A$3:$B$5,2,FALSE)," ")</f>
        <v xml:space="preserve"> </v>
      </c>
      <c r="K97" s="42" t="str">
        <f>IFERROR(VLOOKUP(G97,'Z1 HAB CLASS'!$L$4:$N$9,3,FALSE)," ")</f>
        <v xml:space="preserve"> </v>
      </c>
      <c r="L97" s="43" t="str">
        <f t="shared" si="1"/>
        <v xml:space="preserve"> </v>
      </c>
      <c r="M97" s="1"/>
      <c r="N97" s="51"/>
      <c r="O97" s="52"/>
      <c r="P97" s="53" t="str">
        <f t="shared" si="2"/>
        <v xml:space="preserve"> </v>
      </c>
      <c r="Q97" s="53" t="str">
        <f t="shared" si="3"/>
        <v xml:space="preserve"> </v>
      </c>
      <c r="R97" s="53" t="str">
        <f t="shared" si="4"/>
        <v/>
      </c>
      <c r="S97" s="54" t="str">
        <f t="shared" si="5"/>
        <v xml:space="preserve"> </v>
      </c>
      <c r="T97" s="55"/>
      <c r="U97" s="1"/>
      <c r="V97" s="1"/>
      <c r="W97" s="1"/>
      <c r="X97" s="1">
        <f t="shared" si="0"/>
        <v>0</v>
      </c>
      <c r="Y97" s="1"/>
      <c r="Z97" s="1"/>
    </row>
    <row r="98" spans="1:26" ht="15.75" customHeight="1" x14ac:dyDescent="0.2">
      <c r="A98" s="1"/>
      <c r="B98" s="1"/>
      <c r="C98" s="1"/>
      <c r="D98" s="237">
        <v>91</v>
      </c>
      <c r="E98" s="238"/>
      <c r="F98" s="50"/>
      <c r="G98" s="39" t="str">
        <f>IFERROR(VLOOKUP(E98,'Z1 HAB CLASS'!$D$4:$E$45,2,FALSE)," ")</f>
        <v xml:space="preserve"> </v>
      </c>
      <c r="H98" s="40" t="str">
        <f>IFERROR(VLOOKUP(G98,'Z1 HAB CLASS'!$L$3:$N$9,2,FALSE)," ")</f>
        <v xml:space="preserve"> </v>
      </c>
      <c r="I98" s="41"/>
      <c r="J98" s="40" t="str">
        <f>IFERROR(VLOOKUP(I98,'Z3 CONDITION VALUE'!$A$3:$B$5,2,FALSE)," ")</f>
        <v xml:space="preserve"> </v>
      </c>
      <c r="K98" s="42" t="str">
        <f>IFERROR(VLOOKUP(G98,'Z1 HAB CLASS'!$L$4:$N$9,3,FALSE)," ")</f>
        <v xml:space="preserve"> </v>
      </c>
      <c r="L98" s="43" t="str">
        <f t="shared" si="1"/>
        <v xml:space="preserve"> </v>
      </c>
      <c r="M98" s="1"/>
      <c r="N98" s="51"/>
      <c r="O98" s="52"/>
      <c r="P98" s="53" t="str">
        <f t="shared" si="2"/>
        <v xml:space="preserve"> </v>
      </c>
      <c r="Q98" s="53" t="str">
        <f t="shared" si="3"/>
        <v xml:space="preserve"> </v>
      </c>
      <c r="R98" s="53" t="str">
        <f t="shared" si="4"/>
        <v/>
      </c>
      <c r="S98" s="54" t="str">
        <f t="shared" si="5"/>
        <v xml:space="preserve"> </v>
      </c>
      <c r="T98" s="55"/>
      <c r="U98" s="1"/>
      <c r="V98" s="1"/>
      <c r="W98" s="1"/>
      <c r="X98" s="1">
        <f t="shared" si="0"/>
        <v>0</v>
      </c>
      <c r="Y98" s="1"/>
      <c r="Z98" s="1"/>
    </row>
    <row r="99" spans="1:26" ht="15.75" customHeight="1" x14ac:dyDescent="0.2">
      <c r="A99" s="1"/>
      <c r="B99" s="1"/>
      <c r="C99" s="1"/>
      <c r="D99" s="237">
        <v>92</v>
      </c>
      <c r="E99" s="238"/>
      <c r="F99" s="50"/>
      <c r="G99" s="39" t="str">
        <f>IFERROR(VLOOKUP(E99,'Z1 HAB CLASS'!$D$4:$E$45,2,FALSE)," ")</f>
        <v xml:space="preserve"> </v>
      </c>
      <c r="H99" s="40" t="str">
        <f>IFERROR(VLOOKUP(G99,'Z1 HAB CLASS'!$L$3:$N$9,2,FALSE)," ")</f>
        <v xml:space="preserve"> </v>
      </c>
      <c r="I99" s="41"/>
      <c r="J99" s="40" t="str">
        <f>IFERROR(VLOOKUP(I99,'Z3 CONDITION VALUE'!$A$3:$B$5,2,FALSE)," ")</f>
        <v xml:space="preserve"> </v>
      </c>
      <c r="K99" s="42" t="str">
        <f>IFERROR(VLOOKUP(G99,'Z1 HAB CLASS'!$L$4:$N$9,3,FALSE)," ")</f>
        <v xml:space="preserve"> </v>
      </c>
      <c r="L99" s="43" t="str">
        <f t="shared" si="1"/>
        <v xml:space="preserve"> </v>
      </c>
      <c r="M99" s="1"/>
      <c r="N99" s="51"/>
      <c r="O99" s="52"/>
      <c r="P99" s="53" t="str">
        <f t="shared" si="2"/>
        <v xml:space="preserve"> </v>
      </c>
      <c r="Q99" s="53" t="str">
        <f t="shared" si="3"/>
        <v xml:space="preserve"> </v>
      </c>
      <c r="R99" s="53" t="str">
        <f t="shared" si="4"/>
        <v/>
      </c>
      <c r="S99" s="54" t="str">
        <f t="shared" si="5"/>
        <v xml:space="preserve"> </v>
      </c>
      <c r="T99" s="55"/>
      <c r="U99" s="1"/>
      <c r="V99" s="1"/>
      <c r="W99" s="1"/>
      <c r="X99" s="1">
        <f t="shared" si="0"/>
        <v>0</v>
      </c>
      <c r="Y99" s="1"/>
      <c r="Z99" s="1"/>
    </row>
    <row r="100" spans="1:26" ht="15.75" customHeight="1" x14ac:dyDescent="0.2">
      <c r="A100" s="1"/>
      <c r="B100" s="1"/>
      <c r="C100" s="1"/>
      <c r="D100" s="237">
        <v>93</v>
      </c>
      <c r="E100" s="238"/>
      <c r="F100" s="5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42" t="str">
        <f>IFERROR(VLOOKUP(G100,'Z1 HAB CLASS'!$L$4:$N$9,3,FALSE)," ")</f>
        <v xml:space="preserve"> </v>
      </c>
      <c r="L100" s="43" t="str">
        <f t="shared" si="1"/>
        <v xml:space="preserve"> </v>
      </c>
      <c r="M100" s="1"/>
      <c r="N100" s="51"/>
      <c r="O100" s="52"/>
      <c r="P100" s="53" t="str">
        <f t="shared" si="2"/>
        <v xml:space="preserve"> </v>
      </c>
      <c r="Q100" s="53" t="str">
        <f t="shared" si="3"/>
        <v xml:space="preserve"> </v>
      </c>
      <c r="R100" s="53" t="str">
        <f t="shared" si="4"/>
        <v/>
      </c>
      <c r="S100" s="54" t="str">
        <f t="shared" si="5"/>
        <v xml:space="preserve"> </v>
      </c>
      <c r="T100" s="55"/>
      <c r="U100" s="1"/>
      <c r="V100" s="1"/>
      <c r="W100" s="1"/>
      <c r="X100" s="1">
        <f t="shared" si="0"/>
        <v>0</v>
      </c>
      <c r="Y100" s="1"/>
      <c r="Z100" s="1"/>
    </row>
    <row r="101" spans="1:26" ht="15.75" customHeight="1" x14ac:dyDescent="0.2">
      <c r="A101" s="1"/>
      <c r="B101" s="1"/>
      <c r="C101" s="1"/>
      <c r="D101" s="237">
        <v>94</v>
      </c>
      <c r="E101" s="238"/>
      <c r="F101" s="5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42" t="str">
        <f>IFERROR(VLOOKUP(G101,'Z1 HAB CLASS'!$L$4:$N$9,3,FALSE)," ")</f>
        <v xml:space="preserve"> </v>
      </c>
      <c r="L101" s="43" t="str">
        <f t="shared" si="1"/>
        <v xml:space="preserve"> </v>
      </c>
      <c r="M101" s="1"/>
      <c r="N101" s="51"/>
      <c r="O101" s="52"/>
      <c r="P101" s="53" t="str">
        <f t="shared" si="2"/>
        <v xml:space="preserve"> </v>
      </c>
      <c r="Q101" s="53" t="str">
        <f t="shared" si="3"/>
        <v xml:space="preserve"> </v>
      </c>
      <c r="R101" s="53" t="str">
        <f t="shared" si="4"/>
        <v/>
      </c>
      <c r="S101" s="54" t="str">
        <f t="shared" si="5"/>
        <v xml:space="preserve"> </v>
      </c>
      <c r="T101" s="55"/>
      <c r="U101" s="1"/>
      <c r="V101" s="1"/>
      <c r="W101" s="1"/>
      <c r="X101" s="1">
        <f t="shared" si="0"/>
        <v>0</v>
      </c>
      <c r="Y101" s="1"/>
      <c r="Z101" s="1"/>
    </row>
    <row r="102" spans="1:26" ht="15.75" customHeight="1" x14ac:dyDescent="0.2">
      <c r="A102" s="1"/>
      <c r="B102" s="1"/>
      <c r="C102" s="1"/>
      <c r="D102" s="237">
        <v>95</v>
      </c>
      <c r="E102" s="238"/>
      <c r="F102" s="5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42" t="str">
        <f>IFERROR(VLOOKUP(G102,'Z1 HAB CLASS'!$L$4:$N$9,3,FALSE)," ")</f>
        <v xml:space="preserve"> </v>
      </c>
      <c r="L102" s="43" t="str">
        <f t="shared" si="1"/>
        <v xml:space="preserve"> </v>
      </c>
      <c r="M102" s="1"/>
      <c r="N102" s="51"/>
      <c r="O102" s="52"/>
      <c r="P102" s="53" t="str">
        <f t="shared" si="2"/>
        <v xml:space="preserve"> </v>
      </c>
      <c r="Q102" s="53" t="str">
        <f t="shared" si="3"/>
        <v xml:space="preserve"> </v>
      </c>
      <c r="R102" s="53" t="str">
        <f t="shared" si="4"/>
        <v/>
      </c>
      <c r="S102" s="54" t="str">
        <f t="shared" si="5"/>
        <v xml:space="preserve"> </v>
      </c>
      <c r="T102" s="55"/>
      <c r="U102" s="1"/>
      <c r="V102" s="1"/>
      <c r="W102" s="1"/>
      <c r="X102" s="1">
        <f t="shared" si="0"/>
        <v>0</v>
      </c>
      <c r="Y102" s="1"/>
      <c r="Z102" s="1"/>
    </row>
    <row r="103" spans="1:26" ht="15.75" customHeight="1" x14ac:dyDescent="0.2">
      <c r="A103" s="1"/>
      <c r="B103" s="1"/>
      <c r="C103" s="1"/>
      <c r="D103" s="237">
        <v>96</v>
      </c>
      <c r="E103" s="238"/>
      <c r="F103" s="5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42" t="str">
        <f>IFERROR(VLOOKUP(G103,'Z1 HAB CLASS'!$L$4:$N$9,3,FALSE)," ")</f>
        <v xml:space="preserve"> </v>
      </c>
      <c r="L103" s="43" t="str">
        <f t="shared" si="1"/>
        <v xml:space="preserve"> </v>
      </c>
      <c r="M103" s="1"/>
      <c r="N103" s="51"/>
      <c r="O103" s="52"/>
      <c r="P103" s="53" t="str">
        <f t="shared" si="2"/>
        <v xml:space="preserve"> </v>
      </c>
      <c r="Q103" s="53" t="str">
        <f t="shared" si="3"/>
        <v xml:space="preserve"> </v>
      </c>
      <c r="R103" s="53" t="str">
        <f t="shared" si="4"/>
        <v/>
      </c>
      <c r="S103" s="54" t="str">
        <f t="shared" si="5"/>
        <v xml:space="preserve"> </v>
      </c>
      <c r="T103" s="55"/>
      <c r="U103" s="1"/>
      <c r="V103" s="1"/>
      <c r="W103" s="1"/>
      <c r="X103" s="1">
        <f t="shared" si="0"/>
        <v>0</v>
      </c>
      <c r="Y103" s="1"/>
      <c r="Z103" s="1"/>
    </row>
    <row r="104" spans="1:26" ht="15.75" customHeight="1" x14ac:dyDescent="0.2">
      <c r="A104" s="1"/>
      <c r="B104" s="1"/>
      <c r="C104" s="1"/>
      <c r="D104" s="237">
        <v>97</v>
      </c>
      <c r="E104" s="238"/>
      <c r="F104" s="5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42" t="str">
        <f>IFERROR(VLOOKUP(G104,'Z1 HAB CLASS'!$L$4:$N$9,3,FALSE)," ")</f>
        <v xml:space="preserve"> </v>
      </c>
      <c r="L104" s="43" t="str">
        <f t="shared" si="1"/>
        <v xml:space="preserve"> </v>
      </c>
      <c r="M104" s="1"/>
      <c r="N104" s="51"/>
      <c r="O104" s="52"/>
      <c r="P104" s="53" t="str">
        <f t="shared" si="2"/>
        <v xml:space="preserve"> </v>
      </c>
      <c r="Q104" s="53" t="str">
        <f t="shared" si="3"/>
        <v xml:space="preserve"> </v>
      </c>
      <c r="R104" s="53" t="str">
        <f t="shared" si="4"/>
        <v/>
      </c>
      <c r="S104" s="54" t="str">
        <f t="shared" si="5"/>
        <v xml:space="preserve"> </v>
      </c>
      <c r="T104" s="55"/>
      <c r="U104" s="1"/>
      <c r="V104" s="1"/>
      <c r="W104" s="1"/>
      <c r="X104" s="1">
        <f t="shared" si="0"/>
        <v>0</v>
      </c>
      <c r="Y104" s="1"/>
      <c r="Z104" s="1"/>
    </row>
    <row r="105" spans="1:26" ht="15.75" customHeight="1" x14ac:dyDescent="0.2">
      <c r="A105" s="1"/>
      <c r="B105" s="1"/>
      <c r="C105" s="1"/>
      <c r="D105" s="237">
        <v>98</v>
      </c>
      <c r="E105" s="238"/>
      <c r="F105" s="5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42" t="str">
        <f>IFERROR(VLOOKUP(G105,'Z1 HAB CLASS'!$L$4:$N$9,3,FALSE)," ")</f>
        <v xml:space="preserve"> </v>
      </c>
      <c r="L105" s="43" t="str">
        <f t="shared" si="1"/>
        <v xml:space="preserve"> </v>
      </c>
      <c r="M105" s="1"/>
      <c r="N105" s="51"/>
      <c r="O105" s="52"/>
      <c r="P105" s="53" t="str">
        <f t="shared" si="2"/>
        <v xml:space="preserve"> </v>
      </c>
      <c r="Q105" s="53" t="str">
        <f t="shared" si="3"/>
        <v xml:space="preserve"> </v>
      </c>
      <c r="R105" s="53" t="str">
        <f t="shared" si="4"/>
        <v/>
      </c>
      <c r="S105" s="54" t="str">
        <f t="shared" si="5"/>
        <v xml:space="preserve"> </v>
      </c>
      <c r="T105" s="55"/>
      <c r="U105" s="1"/>
      <c r="V105" s="1"/>
      <c r="W105" s="1"/>
      <c r="X105" s="1">
        <f t="shared" si="0"/>
        <v>0</v>
      </c>
      <c r="Y105" s="1"/>
      <c r="Z105" s="1"/>
    </row>
    <row r="106" spans="1:26" ht="15.75" customHeight="1" x14ac:dyDescent="0.2">
      <c r="A106" s="1"/>
      <c r="B106" s="1"/>
      <c r="C106" s="1"/>
      <c r="D106" s="237">
        <v>99</v>
      </c>
      <c r="E106" s="238"/>
      <c r="F106" s="5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42" t="str">
        <f>IFERROR(VLOOKUP(G106,'Z1 HAB CLASS'!$L$4:$N$9,3,FALSE)," ")</f>
        <v xml:space="preserve"> </v>
      </c>
      <c r="L106" s="43" t="str">
        <f t="shared" si="1"/>
        <v xml:space="preserve"> </v>
      </c>
      <c r="M106" s="1"/>
      <c r="N106" s="51"/>
      <c r="O106" s="52"/>
      <c r="P106" s="53" t="str">
        <f t="shared" si="2"/>
        <v xml:space="preserve"> </v>
      </c>
      <c r="Q106" s="53" t="str">
        <f t="shared" si="3"/>
        <v xml:space="preserve"> </v>
      </c>
      <c r="R106" s="53" t="str">
        <f t="shared" si="4"/>
        <v/>
      </c>
      <c r="S106" s="54" t="str">
        <f t="shared" si="5"/>
        <v xml:space="preserve"> </v>
      </c>
      <c r="T106" s="55"/>
      <c r="U106" s="1"/>
      <c r="V106" s="1"/>
      <c r="W106" s="1"/>
      <c r="X106" s="1">
        <f t="shared" si="0"/>
        <v>0</v>
      </c>
      <c r="Y106" s="1"/>
      <c r="Z106" s="1"/>
    </row>
    <row r="107" spans="1:26" ht="15.75" customHeight="1" x14ac:dyDescent="0.2">
      <c r="A107" s="1"/>
      <c r="B107" s="1"/>
      <c r="C107" s="1"/>
      <c r="D107" s="237">
        <v>100</v>
      </c>
      <c r="E107" s="238"/>
      <c r="F107" s="5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42" t="str">
        <f>IFERROR(VLOOKUP(G107,'Z1 HAB CLASS'!$L$4:$N$9,3,FALSE)," ")</f>
        <v xml:space="preserve"> </v>
      </c>
      <c r="L107" s="43" t="str">
        <f t="shared" si="1"/>
        <v xml:space="preserve"> </v>
      </c>
      <c r="M107" s="1"/>
      <c r="N107" s="51"/>
      <c r="O107" s="52"/>
      <c r="P107" s="53" t="str">
        <f t="shared" si="2"/>
        <v xml:space="preserve"> </v>
      </c>
      <c r="Q107" s="53" t="str">
        <f t="shared" si="3"/>
        <v xml:space="preserve"> </v>
      </c>
      <c r="R107" s="53" t="str">
        <f t="shared" si="4"/>
        <v/>
      </c>
      <c r="S107" s="54" t="str">
        <f t="shared" si="5"/>
        <v xml:space="preserve"> </v>
      </c>
      <c r="T107" s="55"/>
      <c r="U107" s="1"/>
      <c r="V107" s="1"/>
      <c r="W107" s="1"/>
      <c r="X107" s="1">
        <f t="shared" si="0"/>
        <v>0</v>
      </c>
      <c r="Y107" s="1"/>
      <c r="Z107" s="1"/>
    </row>
    <row r="108" spans="1:26" ht="15.75" customHeight="1" x14ac:dyDescent="0.2">
      <c r="A108" s="1"/>
      <c r="B108" s="1"/>
      <c r="C108" s="1"/>
      <c r="D108" s="237">
        <v>101</v>
      </c>
      <c r="E108" s="238"/>
      <c r="F108" s="5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42" t="str">
        <f>IFERROR(VLOOKUP(G108,'Z1 HAB CLASS'!$L$4:$N$9,3,FALSE)," ")</f>
        <v xml:space="preserve"> </v>
      </c>
      <c r="L108" s="43" t="str">
        <f t="shared" si="1"/>
        <v xml:space="preserve"> </v>
      </c>
      <c r="M108" s="1"/>
      <c r="N108" s="51"/>
      <c r="O108" s="52"/>
      <c r="P108" s="53" t="str">
        <f t="shared" si="2"/>
        <v xml:space="preserve"> </v>
      </c>
      <c r="Q108" s="53" t="str">
        <f t="shared" si="3"/>
        <v xml:space="preserve"> </v>
      </c>
      <c r="R108" s="53" t="str">
        <f t="shared" si="4"/>
        <v/>
      </c>
      <c r="S108" s="54" t="str">
        <f t="shared" si="5"/>
        <v xml:space="preserve"> </v>
      </c>
      <c r="T108" s="55"/>
      <c r="U108" s="1"/>
      <c r="V108" s="1"/>
      <c r="W108" s="1"/>
      <c r="X108" s="1">
        <f t="shared" si="0"/>
        <v>0</v>
      </c>
      <c r="Y108" s="1"/>
      <c r="Z108" s="1"/>
    </row>
    <row r="109" spans="1:26" ht="15.75" customHeight="1" x14ac:dyDescent="0.2">
      <c r="A109" s="1"/>
      <c r="B109" s="1"/>
      <c r="C109" s="1"/>
      <c r="D109" s="237">
        <v>102</v>
      </c>
      <c r="E109" s="238"/>
      <c r="F109" s="5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42" t="str">
        <f>IFERROR(VLOOKUP(G109,'Z1 HAB CLASS'!$L$4:$N$9,3,FALSE)," ")</f>
        <v xml:space="preserve"> </v>
      </c>
      <c r="L109" s="43" t="str">
        <f t="shared" si="1"/>
        <v xml:space="preserve"> </v>
      </c>
      <c r="M109" s="1"/>
      <c r="N109" s="51"/>
      <c r="O109" s="52"/>
      <c r="P109" s="53" t="str">
        <f t="shared" si="2"/>
        <v xml:space="preserve"> </v>
      </c>
      <c r="Q109" s="53" t="str">
        <f t="shared" si="3"/>
        <v xml:space="preserve"> </v>
      </c>
      <c r="R109" s="53" t="str">
        <f t="shared" si="4"/>
        <v/>
      </c>
      <c r="S109" s="54" t="str">
        <f t="shared" si="5"/>
        <v xml:space="preserve"> </v>
      </c>
      <c r="T109" s="55"/>
      <c r="U109" s="1"/>
      <c r="V109" s="1"/>
      <c r="W109" s="1"/>
      <c r="X109" s="1">
        <f t="shared" si="0"/>
        <v>0</v>
      </c>
      <c r="Y109" s="1"/>
      <c r="Z109" s="1"/>
    </row>
    <row r="110" spans="1:26" ht="15.75" customHeight="1" x14ac:dyDescent="0.2">
      <c r="A110" s="1"/>
      <c r="B110" s="1"/>
      <c r="C110" s="1"/>
      <c r="D110" s="237">
        <v>103</v>
      </c>
      <c r="E110" s="238"/>
      <c r="F110" s="5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42" t="str">
        <f>IFERROR(VLOOKUP(G110,'Z1 HAB CLASS'!$L$4:$N$9,3,FALSE)," ")</f>
        <v xml:space="preserve"> </v>
      </c>
      <c r="L110" s="43" t="str">
        <f t="shared" si="1"/>
        <v xml:space="preserve"> </v>
      </c>
      <c r="M110" s="1"/>
      <c r="N110" s="51"/>
      <c r="O110" s="52"/>
      <c r="P110" s="53" t="str">
        <f t="shared" si="2"/>
        <v xml:space="preserve"> </v>
      </c>
      <c r="Q110" s="53" t="str">
        <f t="shared" si="3"/>
        <v xml:space="preserve"> </v>
      </c>
      <c r="R110" s="53" t="str">
        <f t="shared" si="4"/>
        <v/>
      </c>
      <c r="S110" s="54" t="str">
        <f t="shared" si="5"/>
        <v xml:space="preserve"> </v>
      </c>
      <c r="T110" s="55"/>
      <c r="U110" s="1"/>
      <c r="V110" s="1"/>
      <c r="W110" s="1"/>
      <c r="X110" s="1">
        <f t="shared" si="0"/>
        <v>0</v>
      </c>
      <c r="Y110" s="1"/>
      <c r="Z110" s="1"/>
    </row>
    <row r="111" spans="1:26" ht="15.75" customHeight="1" x14ac:dyDescent="0.2">
      <c r="A111" s="1"/>
      <c r="B111" s="1"/>
      <c r="C111" s="1"/>
      <c r="D111" s="237">
        <v>104</v>
      </c>
      <c r="E111" s="238"/>
      <c r="F111" s="5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42" t="str">
        <f>IFERROR(VLOOKUP(G111,'Z1 HAB CLASS'!$L$4:$N$9,3,FALSE)," ")</f>
        <v xml:space="preserve"> </v>
      </c>
      <c r="L111" s="43" t="str">
        <f t="shared" si="1"/>
        <v xml:space="preserve"> </v>
      </c>
      <c r="M111" s="1"/>
      <c r="N111" s="51"/>
      <c r="O111" s="52"/>
      <c r="P111" s="53" t="str">
        <f t="shared" si="2"/>
        <v xml:space="preserve"> </v>
      </c>
      <c r="Q111" s="53" t="str">
        <f t="shared" si="3"/>
        <v xml:space="preserve"> </v>
      </c>
      <c r="R111" s="53" t="str">
        <f t="shared" si="4"/>
        <v/>
      </c>
      <c r="S111" s="54" t="str">
        <f t="shared" si="5"/>
        <v xml:space="preserve"> </v>
      </c>
      <c r="T111" s="55"/>
      <c r="U111" s="1"/>
      <c r="V111" s="1"/>
      <c r="W111" s="1"/>
      <c r="X111" s="1">
        <f t="shared" si="0"/>
        <v>0</v>
      </c>
      <c r="Y111" s="1"/>
      <c r="Z111" s="1"/>
    </row>
    <row r="112" spans="1:26" ht="15.75" customHeight="1" x14ac:dyDescent="0.2">
      <c r="A112" s="1"/>
      <c r="B112" s="1"/>
      <c r="C112" s="1"/>
      <c r="D112" s="237">
        <v>105</v>
      </c>
      <c r="E112" s="238"/>
      <c r="F112" s="5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42" t="str">
        <f>IFERROR(VLOOKUP(G112,'Z1 HAB CLASS'!$L$4:$N$9,3,FALSE)," ")</f>
        <v xml:space="preserve"> </v>
      </c>
      <c r="L112" s="43" t="str">
        <f t="shared" si="1"/>
        <v xml:space="preserve"> </v>
      </c>
      <c r="M112" s="1"/>
      <c r="N112" s="51"/>
      <c r="O112" s="52"/>
      <c r="P112" s="53" t="str">
        <f t="shared" si="2"/>
        <v xml:space="preserve"> </v>
      </c>
      <c r="Q112" s="53" t="str">
        <f t="shared" si="3"/>
        <v xml:space="preserve"> </v>
      </c>
      <c r="R112" s="53" t="str">
        <f t="shared" si="4"/>
        <v/>
      </c>
      <c r="S112" s="54" t="str">
        <f t="shared" si="5"/>
        <v xml:space="preserve"> </v>
      </c>
      <c r="T112" s="55"/>
      <c r="U112" s="1"/>
      <c r="V112" s="1"/>
      <c r="W112" s="1"/>
      <c r="X112" s="1">
        <f t="shared" si="0"/>
        <v>0</v>
      </c>
      <c r="Y112" s="1"/>
      <c r="Z112" s="1"/>
    </row>
    <row r="113" spans="1:26" ht="15.75" customHeight="1" x14ac:dyDescent="0.2">
      <c r="A113" s="1"/>
      <c r="B113" s="1"/>
      <c r="C113" s="1"/>
      <c r="D113" s="237">
        <v>106</v>
      </c>
      <c r="E113" s="238"/>
      <c r="F113" s="5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42" t="str">
        <f>IFERROR(VLOOKUP(G113,'Z1 HAB CLASS'!$L$4:$N$9,3,FALSE)," ")</f>
        <v xml:space="preserve"> </v>
      </c>
      <c r="L113" s="43" t="str">
        <f t="shared" si="1"/>
        <v xml:space="preserve"> </v>
      </c>
      <c r="M113" s="1"/>
      <c r="N113" s="51"/>
      <c r="O113" s="52"/>
      <c r="P113" s="53" t="str">
        <f t="shared" si="2"/>
        <v xml:space="preserve"> </v>
      </c>
      <c r="Q113" s="53" t="str">
        <f t="shared" si="3"/>
        <v xml:space="preserve"> </v>
      </c>
      <c r="R113" s="53" t="str">
        <f t="shared" si="4"/>
        <v/>
      </c>
      <c r="S113" s="54" t="str">
        <f t="shared" si="5"/>
        <v xml:space="preserve"> </v>
      </c>
      <c r="T113" s="55"/>
      <c r="U113" s="1"/>
      <c r="V113" s="1"/>
      <c r="W113" s="1"/>
      <c r="X113" s="1">
        <f t="shared" si="0"/>
        <v>0</v>
      </c>
      <c r="Y113" s="1"/>
      <c r="Z113" s="1"/>
    </row>
    <row r="114" spans="1:26" ht="15.75" customHeight="1" x14ac:dyDescent="0.2">
      <c r="A114" s="1"/>
      <c r="B114" s="1"/>
      <c r="C114" s="1"/>
      <c r="D114" s="237">
        <v>107</v>
      </c>
      <c r="E114" s="238"/>
      <c r="F114" s="5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42" t="str">
        <f>IFERROR(VLOOKUP(G114,'Z1 HAB CLASS'!$L$4:$N$9,3,FALSE)," ")</f>
        <v xml:space="preserve"> </v>
      </c>
      <c r="L114" s="43" t="str">
        <f t="shared" si="1"/>
        <v xml:space="preserve"> </v>
      </c>
      <c r="M114" s="1"/>
      <c r="N114" s="51"/>
      <c r="O114" s="52"/>
      <c r="P114" s="53" t="str">
        <f t="shared" si="2"/>
        <v xml:space="preserve"> </v>
      </c>
      <c r="Q114" s="53" t="str">
        <f t="shared" si="3"/>
        <v xml:space="preserve"> </v>
      </c>
      <c r="R114" s="53" t="str">
        <f t="shared" si="4"/>
        <v/>
      </c>
      <c r="S114" s="54" t="str">
        <f t="shared" si="5"/>
        <v xml:space="preserve"> </v>
      </c>
      <c r="T114" s="55"/>
      <c r="U114" s="1"/>
      <c r="V114" s="1"/>
      <c r="W114" s="1"/>
      <c r="X114" s="1">
        <f t="shared" si="0"/>
        <v>0</v>
      </c>
      <c r="Y114" s="1"/>
      <c r="Z114" s="1"/>
    </row>
    <row r="115" spans="1:26" ht="15.75" customHeight="1" x14ac:dyDescent="0.2">
      <c r="A115" s="1"/>
      <c r="B115" s="1"/>
      <c r="C115" s="1"/>
      <c r="D115" s="237">
        <v>108</v>
      </c>
      <c r="E115" s="238"/>
      <c r="F115" s="5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42" t="str">
        <f>IFERROR(VLOOKUP(G115,'Z1 HAB CLASS'!$L$4:$N$9,3,FALSE)," ")</f>
        <v xml:space="preserve"> </v>
      </c>
      <c r="L115" s="43" t="str">
        <f t="shared" si="1"/>
        <v xml:space="preserve"> </v>
      </c>
      <c r="M115" s="1"/>
      <c r="N115" s="51"/>
      <c r="O115" s="52"/>
      <c r="P115" s="53" t="str">
        <f t="shared" si="2"/>
        <v xml:space="preserve"> </v>
      </c>
      <c r="Q115" s="53" t="str">
        <f t="shared" si="3"/>
        <v xml:space="preserve"> </v>
      </c>
      <c r="R115" s="53" t="str">
        <f t="shared" si="4"/>
        <v/>
      </c>
      <c r="S115" s="54" t="str">
        <f t="shared" si="5"/>
        <v xml:space="preserve"> </v>
      </c>
      <c r="T115" s="55"/>
      <c r="U115" s="1"/>
      <c r="V115" s="1"/>
      <c r="W115" s="1"/>
      <c r="X115" s="1">
        <f t="shared" si="0"/>
        <v>0</v>
      </c>
      <c r="Y115" s="1"/>
      <c r="Z115" s="1"/>
    </row>
    <row r="116" spans="1:26" ht="15.75" customHeight="1" x14ac:dyDescent="0.2">
      <c r="A116" s="1"/>
      <c r="B116" s="1"/>
      <c r="C116" s="1"/>
      <c r="D116" s="237">
        <v>109</v>
      </c>
      <c r="E116" s="238"/>
      <c r="F116" s="5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42" t="str">
        <f>IFERROR(VLOOKUP(G116,'Z1 HAB CLASS'!$L$4:$N$9,3,FALSE)," ")</f>
        <v xml:space="preserve"> </v>
      </c>
      <c r="L116" s="43" t="str">
        <f t="shared" si="1"/>
        <v xml:space="preserve"> </v>
      </c>
      <c r="M116" s="1"/>
      <c r="N116" s="51"/>
      <c r="O116" s="52"/>
      <c r="P116" s="53" t="str">
        <f t="shared" si="2"/>
        <v xml:space="preserve"> </v>
      </c>
      <c r="Q116" s="53" t="str">
        <f t="shared" si="3"/>
        <v xml:space="preserve"> </v>
      </c>
      <c r="R116" s="53" t="str">
        <f t="shared" si="4"/>
        <v/>
      </c>
      <c r="S116" s="54" t="str">
        <f t="shared" si="5"/>
        <v xml:space="preserve"> </v>
      </c>
      <c r="T116" s="55"/>
      <c r="U116" s="1"/>
      <c r="V116" s="1"/>
      <c r="W116" s="1"/>
      <c r="X116" s="1">
        <f t="shared" si="0"/>
        <v>0</v>
      </c>
      <c r="Y116" s="1"/>
      <c r="Z116" s="1"/>
    </row>
    <row r="117" spans="1:26" ht="15.75" customHeight="1" x14ac:dyDescent="0.2">
      <c r="A117" s="1"/>
      <c r="B117" s="1"/>
      <c r="C117" s="1"/>
      <c r="D117" s="237">
        <v>110</v>
      </c>
      <c r="E117" s="238"/>
      <c r="F117" s="5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42" t="str">
        <f>IFERROR(VLOOKUP(G117,'Z1 HAB CLASS'!$L$4:$N$9,3,FALSE)," ")</f>
        <v xml:space="preserve"> </v>
      </c>
      <c r="L117" s="43" t="str">
        <f t="shared" si="1"/>
        <v xml:space="preserve"> </v>
      </c>
      <c r="M117" s="1"/>
      <c r="N117" s="51"/>
      <c r="O117" s="52"/>
      <c r="P117" s="53" t="str">
        <f t="shared" si="2"/>
        <v xml:space="preserve"> </v>
      </c>
      <c r="Q117" s="53" t="str">
        <f t="shared" si="3"/>
        <v xml:space="preserve"> </v>
      </c>
      <c r="R117" s="53" t="str">
        <f t="shared" si="4"/>
        <v/>
      </c>
      <c r="S117" s="54" t="str">
        <f t="shared" si="5"/>
        <v xml:space="preserve"> </v>
      </c>
      <c r="T117" s="55"/>
      <c r="U117" s="1"/>
      <c r="V117" s="1"/>
      <c r="W117" s="1"/>
      <c r="X117" s="1">
        <f t="shared" si="0"/>
        <v>0</v>
      </c>
      <c r="Y117" s="1"/>
      <c r="Z117" s="1"/>
    </row>
    <row r="118" spans="1:26" ht="15.75" customHeight="1" x14ac:dyDescent="0.2">
      <c r="A118" s="1"/>
      <c r="B118" s="1"/>
      <c r="C118" s="1"/>
      <c r="D118" s="237">
        <v>111</v>
      </c>
      <c r="E118" s="238"/>
      <c r="F118" s="5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42" t="str">
        <f>IFERROR(VLOOKUP(G118,'Z1 HAB CLASS'!$L$4:$N$9,3,FALSE)," ")</f>
        <v xml:space="preserve"> </v>
      </c>
      <c r="L118" s="43" t="str">
        <f t="shared" si="1"/>
        <v xml:space="preserve"> </v>
      </c>
      <c r="M118" s="1"/>
      <c r="N118" s="51"/>
      <c r="O118" s="52"/>
      <c r="P118" s="53" t="str">
        <f t="shared" si="2"/>
        <v xml:space="preserve"> </v>
      </c>
      <c r="Q118" s="53" t="str">
        <f t="shared" si="3"/>
        <v xml:space="preserve"> </v>
      </c>
      <c r="R118" s="53" t="str">
        <f t="shared" si="4"/>
        <v/>
      </c>
      <c r="S118" s="54" t="str">
        <f t="shared" si="5"/>
        <v xml:space="preserve"> </v>
      </c>
      <c r="T118" s="55"/>
      <c r="U118" s="1"/>
      <c r="V118" s="1"/>
      <c r="W118" s="1"/>
      <c r="X118" s="1">
        <f t="shared" si="0"/>
        <v>0</v>
      </c>
      <c r="Y118" s="1"/>
      <c r="Z118" s="1"/>
    </row>
    <row r="119" spans="1:26" ht="15.75" customHeight="1" x14ac:dyDescent="0.2">
      <c r="A119" s="1"/>
      <c r="B119" s="1"/>
      <c r="C119" s="1"/>
      <c r="D119" s="237">
        <v>112</v>
      </c>
      <c r="E119" s="238"/>
      <c r="F119" s="5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42" t="str">
        <f>IFERROR(VLOOKUP(G119,'Z1 HAB CLASS'!$L$4:$N$9,3,FALSE)," ")</f>
        <v xml:space="preserve"> </v>
      </c>
      <c r="L119" s="43" t="str">
        <f t="shared" si="1"/>
        <v xml:space="preserve"> </v>
      </c>
      <c r="M119" s="1"/>
      <c r="N119" s="51"/>
      <c r="O119" s="52"/>
      <c r="P119" s="53" t="str">
        <f t="shared" si="2"/>
        <v xml:space="preserve"> </v>
      </c>
      <c r="Q119" s="53" t="str">
        <f t="shared" si="3"/>
        <v xml:space="preserve"> </v>
      </c>
      <c r="R119" s="53" t="str">
        <f t="shared" si="4"/>
        <v/>
      </c>
      <c r="S119" s="54" t="str">
        <f t="shared" si="5"/>
        <v xml:space="preserve"> </v>
      </c>
      <c r="T119" s="55"/>
      <c r="U119" s="1"/>
      <c r="V119" s="1"/>
      <c r="W119" s="1"/>
      <c r="X119" s="1">
        <f t="shared" si="0"/>
        <v>0</v>
      </c>
      <c r="Y119" s="1"/>
      <c r="Z119" s="1"/>
    </row>
    <row r="120" spans="1:26" ht="15.75" customHeight="1" x14ac:dyDescent="0.2">
      <c r="A120" s="1"/>
      <c r="B120" s="1"/>
      <c r="C120" s="1"/>
      <c r="D120" s="237">
        <v>113</v>
      </c>
      <c r="E120" s="238"/>
      <c r="F120" s="5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42" t="str">
        <f>IFERROR(VLOOKUP(G120,'Z1 HAB CLASS'!$L$4:$N$9,3,FALSE)," ")</f>
        <v xml:space="preserve"> </v>
      </c>
      <c r="L120" s="43" t="str">
        <f t="shared" si="1"/>
        <v xml:space="preserve"> </v>
      </c>
      <c r="M120" s="1"/>
      <c r="N120" s="51"/>
      <c r="O120" s="52"/>
      <c r="P120" s="53" t="str">
        <f t="shared" si="2"/>
        <v xml:space="preserve"> </v>
      </c>
      <c r="Q120" s="53" t="str">
        <f t="shared" si="3"/>
        <v xml:space="preserve"> </v>
      </c>
      <c r="R120" s="53" t="str">
        <f t="shared" si="4"/>
        <v/>
      </c>
      <c r="S120" s="54" t="str">
        <f t="shared" si="5"/>
        <v xml:space="preserve"> </v>
      </c>
      <c r="T120" s="55"/>
      <c r="U120" s="1"/>
      <c r="V120" s="1"/>
      <c r="W120" s="1"/>
      <c r="X120" s="1">
        <f t="shared" si="0"/>
        <v>0</v>
      </c>
      <c r="Y120" s="1"/>
      <c r="Z120" s="1"/>
    </row>
    <row r="121" spans="1:26" ht="15.75" customHeight="1" x14ac:dyDescent="0.2">
      <c r="A121" s="1"/>
      <c r="B121" s="1"/>
      <c r="C121" s="1"/>
      <c r="D121" s="237">
        <v>114</v>
      </c>
      <c r="E121" s="238"/>
      <c r="F121" s="5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42" t="str">
        <f>IFERROR(VLOOKUP(G121,'Z1 HAB CLASS'!$L$4:$N$9,3,FALSE)," ")</f>
        <v xml:space="preserve"> </v>
      </c>
      <c r="L121" s="43" t="str">
        <f t="shared" si="1"/>
        <v xml:space="preserve"> </v>
      </c>
      <c r="M121" s="1"/>
      <c r="N121" s="51"/>
      <c r="O121" s="52"/>
      <c r="P121" s="53" t="str">
        <f t="shared" si="2"/>
        <v xml:space="preserve"> </v>
      </c>
      <c r="Q121" s="53" t="str">
        <f t="shared" si="3"/>
        <v xml:space="preserve"> </v>
      </c>
      <c r="R121" s="53" t="str">
        <f t="shared" si="4"/>
        <v/>
      </c>
      <c r="S121" s="54" t="str">
        <f t="shared" si="5"/>
        <v xml:space="preserve"> </v>
      </c>
      <c r="T121" s="55"/>
      <c r="U121" s="1"/>
      <c r="V121" s="1"/>
      <c r="W121" s="1"/>
      <c r="X121" s="1">
        <f t="shared" si="0"/>
        <v>0</v>
      </c>
      <c r="Y121" s="1"/>
      <c r="Z121" s="1"/>
    </row>
    <row r="122" spans="1:26" ht="15.75" customHeight="1" x14ac:dyDescent="0.2">
      <c r="A122" s="1"/>
      <c r="B122" s="1"/>
      <c r="C122" s="1"/>
      <c r="D122" s="237">
        <v>115</v>
      </c>
      <c r="E122" s="238"/>
      <c r="F122" s="5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42" t="str">
        <f>IFERROR(VLOOKUP(G122,'Z1 HAB CLASS'!$L$4:$N$9,3,FALSE)," ")</f>
        <v xml:space="preserve"> </v>
      </c>
      <c r="L122" s="43" t="str">
        <f t="shared" si="1"/>
        <v xml:space="preserve"> </v>
      </c>
      <c r="M122" s="1"/>
      <c r="N122" s="51"/>
      <c r="O122" s="52"/>
      <c r="P122" s="53" t="str">
        <f t="shared" si="2"/>
        <v xml:space="preserve"> </v>
      </c>
      <c r="Q122" s="53" t="str">
        <f t="shared" si="3"/>
        <v xml:space="preserve"> </v>
      </c>
      <c r="R122" s="53" t="str">
        <f t="shared" si="4"/>
        <v/>
      </c>
      <c r="S122" s="54" t="str">
        <f t="shared" si="5"/>
        <v xml:space="preserve"> </v>
      </c>
      <c r="T122" s="55"/>
      <c r="U122" s="1"/>
      <c r="V122" s="1"/>
      <c r="W122" s="1"/>
      <c r="X122" s="1">
        <f t="shared" si="0"/>
        <v>0</v>
      </c>
      <c r="Y122" s="1"/>
      <c r="Z122" s="1"/>
    </row>
    <row r="123" spans="1:26" ht="15.75" customHeight="1" x14ac:dyDescent="0.2">
      <c r="A123" s="1"/>
      <c r="B123" s="1"/>
      <c r="C123" s="1"/>
      <c r="D123" s="237">
        <v>116</v>
      </c>
      <c r="E123" s="238"/>
      <c r="F123" s="5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42" t="str">
        <f>IFERROR(VLOOKUP(G123,'Z1 HAB CLASS'!$L$4:$N$9,3,FALSE)," ")</f>
        <v xml:space="preserve"> </v>
      </c>
      <c r="L123" s="43" t="str">
        <f t="shared" si="1"/>
        <v xml:space="preserve"> </v>
      </c>
      <c r="M123" s="1"/>
      <c r="N123" s="51"/>
      <c r="O123" s="52"/>
      <c r="P123" s="53" t="str">
        <f t="shared" si="2"/>
        <v xml:space="preserve"> </v>
      </c>
      <c r="Q123" s="53" t="str">
        <f t="shared" si="3"/>
        <v xml:space="preserve"> </v>
      </c>
      <c r="R123" s="53" t="str">
        <f t="shared" si="4"/>
        <v/>
      </c>
      <c r="S123" s="54" t="str">
        <f t="shared" si="5"/>
        <v xml:space="preserve"> </v>
      </c>
      <c r="T123" s="55"/>
      <c r="U123" s="1"/>
      <c r="V123" s="1"/>
      <c r="W123" s="1"/>
      <c r="X123" s="1">
        <f t="shared" si="0"/>
        <v>0</v>
      </c>
      <c r="Y123" s="1"/>
      <c r="Z123" s="1"/>
    </row>
    <row r="124" spans="1:26" ht="15.75" customHeight="1" x14ac:dyDescent="0.2">
      <c r="A124" s="1"/>
      <c r="B124" s="1"/>
      <c r="C124" s="1"/>
      <c r="D124" s="237">
        <v>117</v>
      </c>
      <c r="E124" s="238"/>
      <c r="F124" s="5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42" t="str">
        <f>IFERROR(VLOOKUP(G124,'Z1 HAB CLASS'!$L$4:$N$9,3,FALSE)," ")</f>
        <v xml:space="preserve"> </v>
      </c>
      <c r="L124" s="43" t="str">
        <f t="shared" si="1"/>
        <v xml:space="preserve"> </v>
      </c>
      <c r="M124" s="1"/>
      <c r="N124" s="51"/>
      <c r="O124" s="52"/>
      <c r="P124" s="53" t="str">
        <f t="shared" si="2"/>
        <v xml:space="preserve"> </v>
      </c>
      <c r="Q124" s="53" t="str">
        <f t="shared" si="3"/>
        <v xml:space="preserve"> </v>
      </c>
      <c r="R124" s="53" t="str">
        <f t="shared" si="4"/>
        <v/>
      </c>
      <c r="S124" s="54" t="str">
        <f t="shared" si="5"/>
        <v xml:space="preserve"> </v>
      </c>
      <c r="T124" s="55"/>
      <c r="U124" s="1"/>
      <c r="V124" s="1"/>
      <c r="W124" s="1"/>
      <c r="X124" s="1">
        <f t="shared" si="0"/>
        <v>0</v>
      </c>
      <c r="Y124" s="1"/>
      <c r="Z124" s="1"/>
    </row>
    <row r="125" spans="1:26" ht="15.75" customHeight="1" x14ac:dyDescent="0.2">
      <c r="A125" s="1"/>
      <c r="B125" s="1"/>
      <c r="C125" s="1"/>
      <c r="D125" s="237">
        <v>118</v>
      </c>
      <c r="E125" s="238"/>
      <c r="F125" s="5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42" t="str">
        <f>IFERROR(VLOOKUP(G125,'Z1 HAB CLASS'!$L$4:$N$9,3,FALSE)," ")</f>
        <v xml:space="preserve"> </v>
      </c>
      <c r="L125" s="43" t="str">
        <f t="shared" si="1"/>
        <v xml:space="preserve"> </v>
      </c>
      <c r="M125" s="1"/>
      <c r="N125" s="51"/>
      <c r="O125" s="52"/>
      <c r="P125" s="53" t="str">
        <f t="shared" si="2"/>
        <v xml:space="preserve"> </v>
      </c>
      <c r="Q125" s="53" t="str">
        <f t="shared" si="3"/>
        <v xml:space="preserve"> </v>
      </c>
      <c r="R125" s="53" t="str">
        <f t="shared" si="4"/>
        <v/>
      </c>
      <c r="S125" s="54" t="str">
        <f t="shared" si="5"/>
        <v xml:space="preserve"> </v>
      </c>
      <c r="T125" s="55"/>
      <c r="U125" s="1"/>
      <c r="V125" s="1"/>
      <c r="W125" s="1"/>
      <c r="X125" s="1">
        <f t="shared" si="0"/>
        <v>0</v>
      </c>
      <c r="Y125" s="1"/>
      <c r="Z125" s="1"/>
    </row>
    <row r="126" spans="1:26" ht="15.75" customHeight="1" x14ac:dyDescent="0.2">
      <c r="A126" s="1"/>
      <c r="B126" s="1"/>
      <c r="C126" s="1"/>
      <c r="D126" s="237">
        <v>119</v>
      </c>
      <c r="E126" s="238"/>
      <c r="F126" s="5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42" t="str">
        <f>IFERROR(VLOOKUP(G126,'Z1 HAB CLASS'!$L$4:$N$9,3,FALSE)," ")</f>
        <v xml:space="preserve"> </v>
      </c>
      <c r="L126" s="43" t="str">
        <f t="shared" si="1"/>
        <v xml:space="preserve"> </v>
      </c>
      <c r="M126" s="1"/>
      <c r="N126" s="51"/>
      <c r="O126" s="52"/>
      <c r="P126" s="53" t="str">
        <f t="shared" si="2"/>
        <v xml:space="preserve"> </v>
      </c>
      <c r="Q126" s="53" t="str">
        <f t="shared" si="3"/>
        <v xml:space="preserve"> </v>
      </c>
      <c r="R126" s="53" t="str">
        <f t="shared" si="4"/>
        <v/>
      </c>
      <c r="S126" s="54" t="str">
        <f t="shared" si="5"/>
        <v xml:space="preserve"> </v>
      </c>
      <c r="T126" s="55"/>
      <c r="U126" s="1"/>
      <c r="V126" s="1"/>
      <c r="W126" s="1"/>
      <c r="X126" s="1">
        <f t="shared" si="0"/>
        <v>0</v>
      </c>
      <c r="Y126" s="1"/>
      <c r="Z126" s="1"/>
    </row>
    <row r="127" spans="1:26" ht="15.75" customHeight="1" x14ac:dyDescent="0.2">
      <c r="A127" s="1"/>
      <c r="B127" s="1"/>
      <c r="C127" s="1"/>
      <c r="D127" s="237">
        <v>120</v>
      </c>
      <c r="E127" s="238"/>
      <c r="F127" s="5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42" t="str">
        <f>IFERROR(VLOOKUP(G127,'Z1 HAB CLASS'!$L$4:$N$9,3,FALSE)," ")</f>
        <v xml:space="preserve"> </v>
      </c>
      <c r="L127" s="43" t="str">
        <f t="shared" si="1"/>
        <v xml:space="preserve"> </v>
      </c>
      <c r="M127" s="1"/>
      <c r="N127" s="51"/>
      <c r="O127" s="52"/>
      <c r="P127" s="53" t="str">
        <f t="shared" si="2"/>
        <v xml:space="preserve"> </v>
      </c>
      <c r="Q127" s="53" t="str">
        <f t="shared" si="3"/>
        <v xml:space="preserve"> </v>
      </c>
      <c r="R127" s="53" t="str">
        <f t="shared" si="4"/>
        <v/>
      </c>
      <c r="S127" s="54" t="str">
        <f t="shared" si="5"/>
        <v xml:space="preserve"> </v>
      </c>
      <c r="T127" s="55"/>
      <c r="U127" s="1"/>
      <c r="V127" s="1"/>
      <c r="W127" s="1"/>
      <c r="X127" s="1">
        <f t="shared" si="0"/>
        <v>0</v>
      </c>
      <c r="Y127" s="1"/>
      <c r="Z127" s="1"/>
    </row>
    <row r="128" spans="1:26" ht="15.75" customHeight="1" x14ac:dyDescent="0.2">
      <c r="A128" s="1"/>
      <c r="B128" s="1"/>
      <c r="C128" s="1"/>
      <c r="D128" s="237">
        <v>121</v>
      </c>
      <c r="E128" s="238"/>
      <c r="F128" s="5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42" t="str">
        <f>IFERROR(VLOOKUP(G128,'Z1 HAB CLASS'!$L$4:$N$9,3,FALSE)," ")</f>
        <v xml:space="preserve"> </v>
      </c>
      <c r="L128" s="43" t="str">
        <f t="shared" si="1"/>
        <v xml:space="preserve"> </v>
      </c>
      <c r="M128" s="1"/>
      <c r="N128" s="51"/>
      <c r="O128" s="52"/>
      <c r="P128" s="53" t="str">
        <f t="shared" si="2"/>
        <v xml:space="preserve"> </v>
      </c>
      <c r="Q128" s="53" t="str">
        <f t="shared" si="3"/>
        <v xml:space="preserve"> </v>
      </c>
      <c r="R128" s="53" t="str">
        <f t="shared" si="4"/>
        <v/>
      </c>
      <c r="S128" s="54" t="str">
        <f t="shared" si="5"/>
        <v xml:space="preserve"> </v>
      </c>
      <c r="T128" s="55"/>
      <c r="U128" s="1"/>
      <c r="V128" s="1"/>
      <c r="W128" s="1"/>
      <c r="X128" s="1">
        <f t="shared" si="0"/>
        <v>0</v>
      </c>
      <c r="Y128" s="1"/>
      <c r="Z128" s="1"/>
    </row>
    <row r="129" spans="1:26" ht="15.75" customHeight="1" x14ac:dyDescent="0.2">
      <c r="A129" s="1"/>
      <c r="B129" s="1"/>
      <c r="C129" s="1"/>
      <c r="D129" s="237">
        <v>122</v>
      </c>
      <c r="E129" s="238"/>
      <c r="F129" s="5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42" t="str">
        <f>IFERROR(VLOOKUP(G129,'Z1 HAB CLASS'!$L$4:$N$9,3,FALSE)," ")</f>
        <v xml:space="preserve"> </v>
      </c>
      <c r="L129" s="43" t="str">
        <f t="shared" si="1"/>
        <v xml:space="preserve"> </v>
      </c>
      <c r="M129" s="1"/>
      <c r="N129" s="51"/>
      <c r="O129" s="52"/>
      <c r="P129" s="53" t="str">
        <f t="shared" si="2"/>
        <v xml:space="preserve"> </v>
      </c>
      <c r="Q129" s="53" t="str">
        <f t="shared" si="3"/>
        <v xml:space="preserve"> </v>
      </c>
      <c r="R129" s="53" t="str">
        <f t="shared" si="4"/>
        <v/>
      </c>
      <c r="S129" s="54" t="str">
        <f t="shared" si="5"/>
        <v xml:space="preserve"> </v>
      </c>
      <c r="T129" s="55"/>
      <c r="U129" s="1"/>
      <c r="V129" s="1"/>
      <c r="W129" s="1"/>
      <c r="X129" s="1">
        <f t="shared" si="0"/>
        <v>0</v>
      </c>
      <c r="Y129" s="1"/>
      <c r="Z129" s="1"/>
    </row>
    <row r="130" spans="1:26" ht="15.75" customHeight="1" x14ac:dyDescent="0.2">
      <c r="A130" s="1"/>
      <c r="B130" s="1"/>
      <c r="C130" s="1"/>
      <c r="D130" s="237">
        <v>123</v>
      </c>
      <c r="E130" s="238"/>
      <c r="F130" s="5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42" t="str">
        <f>IFERROR(VLOOKUP(G130,'Z1 HAB CLASS'!$L$4:$N$9,3,FALSE)," ")</f>
        <v xml:space="preserve"> </v>
      </c>
      <c r="L130" s="43" t="str">
        <f t="shared" si="1"/>
        <v xml:space="preserve"> </v>
      </c>
      <c r="M130" s="1"/>
      <c r="N130" s="51"/>
      <c r="O130" s="52"/>
      <c r="P130" s="53" t="str">
        <f t="shared" si="2"/>
        <v xml:space="preserve"> </v>
      </c>
      <c r="Q130" s="53" t="str">
        <f t="shared" si="3"/>
        <v xml:space="preserve"> </v>
      </c>
      <c r="R130" s="53" t="str">
        <f t="shared" si="4"/>
        <v/>
      </c>
      <c r="S130" s="54" t="str">
        <f t="shared" si="5"/>
        <v xml:space="preserve"> </v>
      </c>
      <c r="T130" s="55"/>
      <c r="U130" s="1"/>
      <c r="V130" s="1"/>
      <c r="W130" s="1"/>
      <c r="X130" s="1">
        <f t="shared" si="0"/>
        <v>0</v>
      </c>
      <c r="Y130" s="1"/>
      <c r="Z130" s="1"/>
    </row>
    <row r="131" spans="1:26" ht="15.75" customHeight="1" x14ac:dyDescent="0.2">
      <c r="A131" s="1"/>
      <c r="B131" s="1"/>
      <c r="C131" s="1"/>
      <c r="D131" s="237">
        <v>124</v>
      </c>
      <c r="E131" s="238"/>
      <c r="F131" s="5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42" t="str">
        <f>IFERROR(VLOOKUP(G131,'Z1 HAB CLASS'!$L$4:$N$9,3,FALSE)," ")</f>
        <v xml:space="preserve"> </v>
      </c>
      <c r="L131" s="43" t="str">
        <f t="shared" si="1"/>
        <v xml:space="preserve"> </v>
      </c>
      <c r="M131" s="1"/>
      <c r="N131" s="51"/>
      <c r="O131" s="52"/>
      <c r="P131" s="53" t="str">
        <f t="shared" si="2"/>
        <v xml:space="preserve"> </v>
      </c>
      <c r="Q131" s="53" t="str">
        <f t="shared" si="3"/>
        <v xml:space="preserve"> </v>
      </c>
      <c r="R131" s="53" t="str">
        <f t="shared" si="4"/>
        <v/>
      </c>
      <c r="S131" s="54" t="str">
        <f t="shared" si="5"/>
        <v xml:space="preserve"> </v>
      </c>
      <c r="T131" s="55"/>
      <c r="U131" s="1"/>
      <c r="V131" s="1"/>
      <c r="W131" s="1"/>
      <c r="X131" s="1">
        <f t="shared" si="0"/>
        <v>0</v>
      </c>
      <c r="Y131" s="1"/>
      <c r="Z131" s="1"/>
    </row>
    <row r="132" spans="1:26" ht="15.75" customHeight="1" x14ac:dyDescent="0.2">
      <c r="A132" s="1"/>
      <c r="B132" s="1"/>
      <c r="C132" s="1"/>
      <c r="D132" s="237">
        <v>125</v>
      </c>
      <c r="E132" s="238"/>
      <c r="F132" s="5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42" t="str">
        <f>IFERROR(VLOOKUP(G132,'Z1 HAB CLASS'!$L$4:$N$9,3,FALSE)," ")</f>
        <v xml:space="preserve"> </v>
      </c>
      <c r="L132" s="43" t="str">
        <f t="shared" si="1"/>
        <v xml:space="preserve"> </v>
      </c>
      <c r="M132" s="1"/>
      <c r="N132" s="51"/>
      <c r="O132" s="52"/>
      <c r="P132" s="53" t="str">
        <f t="shared" si="2"/>
        <v xml:space="preserve"> </v>
      </c>
      <c r="Q132" s="53" t="str">
        <f t="shared" si="3"/>
        <v xml:space="preserve"> </v>
      </c>
      <c r="R132" s="53" t="str">
        <f t="shared" si="4"/>
        <v/>
      </c>
      <c r="S132" s="54" t="str">
        <f t="shared" si="5"/>
        <v xml:space="preserve"> </v>
      </c>
      <c r="T132" s="55"/>
      <c r="U132" s="1"/>
      <c r="V132" s="1"/>
      <c r="W132" s="1"/>
      <c r="X132" s="1">
        <f t="shared" si="0"/>
        <v>0</v>
      </c>
      <c r="Y132" s="1"/>
      <c r="Z132" s="1"/>
    </row>
    <row r="133" spans="1:26" ht="15.75" customHeight="1" x14ac:dyDescent="0.2">
      <c r="A133" s="1"/>
      <c r="B133" s="1"/>
      <c r="C133" s="1"/>
      <c r="D133" s="237">
        <v>126</v>
      </c>
      <c r="E133" s="238"/>
      <c r="F133" s="5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42" t="str">
        <f>IFERROR(VLOOKUP(G133,'Z1 HAB CLASS'!$L$4:$N$9,3,FALSE)," ")</f>
        <v xml:space="preserve"> </v>
      </c>
      <c r="L133" s="43" t="str">
        <f t="shared" si="1"/>
        <v xml:space="preserve"> </v>
      </c>
      <c r="M133" s="1"/>
      <c r="N133" s="51"/>
      <c r="O133" s="52"/>
      <c r="P133" s="53" t="str">
        <f t="shared" si="2"/>
        <v xml:space="preserve"> </v>
      </c>
      <c r="Q133" s="53" t="str">
        <f t="shared" si="3"/>
        <v xml:space="preserve"> </v>
      </c>
      <c r="R133" s="53" t="str">
        <f t="shared" si="4"/>
        <v/>
      </c>
      <c r="S133" s="54" t="str">
        <f t="shared" si="5"/>
        <v xml:space="preserve"> </v>
      </c>
      <c r="T133" s="55"/>
      <c r="U133" s="1"/>
      <c r="V133" s="1"/>
      <c r="W133" s="1"/>
      <c r="X133" s="1">
        <f t="shared" si="0"/>
        <v>0</v>
      </c>
      <c r="Y133" s="1"/>
      <c r="Z133" s="1"/>
    </row>
    <row r="134" spans="1:26" ht="15.75" customHeight="1" x14ac:dyDescent="0.2">
      <c r="A134" s="1"/>
      <c r="B134" s="1"/>
      <c r="C134" s="1"/>
      <c r="D134" s="237">
        <v>127</v>
      </c>
      <c r="E134" s="238"/>
      <c r="F134" s="5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42" t="str">
        <f>IFERROR(VLOOKUP(G134,'Z1 HAB CLASS'!$L$4:$N$9,3,FALSE)," ")</f>
        <v xml:space="preserve"> </v>
      </c>
      <c r="L134" s="43" t="str">
        <f t="shared" si="1"/>
        <v xml:space="preserve"> </v>
      </c>
      <c r="M134" s="1"/>
      <c r="N134" s="51"/>
      <c r="O134" s="52"/>
      <c r="P134" s="53" t="str">
        <f t="shared" si="2"/>
        <v xml:space="preserve"> </v>
      </c>
      <c r="Q134" s="53" t="str">
        <f t="shared" si="3"/>
        <v xml:space="preserve"> </v>
      </c>
      <c r="R134" s="53" t="str">
        <f t="shared" si="4"/>
        <v/>
      </c>
      <c r="S134" s="54" t="str">
        <f t="shared" si="5"/>
        <v xml:space="preserve"> </v>
      </c>
      <c r="T134" s="55"/>
      <c r="U134" s="1"/>
      <c r="V134" s="1"/>
      <c r="W134" s="1"/>
      <c r="X134" s="1">
        <f t="shared" si="0"/>
        <v>0</v>
      </c>
      <c r="Y134" s="1"/>
      <c r="Z134" s="1"/>
    </row>
    <row r="135" spans="1:26" ht="15.75" customHeight="1" x14ac:dyDescent="0.2">
      <c r="A135" s="1"/>
      <c r="B135" s="1"/>
      <c r="C135" s="1"/>
      <c r="D135" s="237">
        <v>128</v>
      </c>
      <c r="E135" s="238"/>
      <c r="F135" s="5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42" t="str">
        <f>IFERROR(VLOOKUP(G135,'Z1 HAB CLASS'!$L$4:$N$9,3,FALSE)," ")</f>
        <v xml:space="preserve"> </v>
      </c>
      <c r="L135" s="43" t="str">
        <f t="shared" si="1"/>
        <v xml:space="preserve"> </v>
      </c>
      <c r="M135" s="1"/>
      <c r="N135" s="51"/>
      <c r="O135" s="52"/>
      <c r="P135" s="53" t="str">
        <f t="shared" si="2"/>
        <v xml:space="preserve"> </v>
      </c>
      <c r="Q135" s="53" t="str">
        <f t="shared" si="3"/>
        <v xml:space="preserve"> </v>
      </c>
      <c r="R135" s="53" t="str">
        <f t="shared" si="4"/>
        <v/>
      </c>
      <c r="S135" s="54" t="str">
        <f t="shared" si="5"/>
        <v xml:space="preserve"> </v>
      </c>
      <c r="T135" s="55"/>
      <c r="U135" s="1"/>
      <c r="V135" s="1"/>
      <c r="W135" s="1"/>
      <c r="X135" s="1">
        <f t="shared" si="0"/>
        <v>0</v>
      </c>
      <c r="Y135" s="1"/>
      <c r="Z135" s="1"/>
    </row>
    <row r="136" spans="1:26" ht="15.75" customHeight="1" x14ac:dyDescent="0.2">
      <c r="A136" s="1"/>
      <c r="B136" s="1"/>
      <c r="C136" s="1"/>
      <c r="D136" s="237">
        <v>129</v>
      </c>
      <c r="E136" s="238"/>
      <c r="F136" s="5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42" t="str">
        <f>IFERROR(VLOOKUP(G136,'Z1 HAB CLASS'!$L$4:$N$9,3,FALSE)," ")</f>
        <v xml:space="preserve"> </v>
      </c>
      <c r="L136" s="43" t="str">
        <f t="shared" si="1"/>
        <v xml:space="preserve"> </v>
      </c>
      <c r="M136" s="1"/>
      <c r="N136" s="51"/>
      <c r="O136" s="52"/>
      <c r="P136" s="53" t="str">
        <f t="shared" si="2"/>
        <v xml:space="preserve"> </v>
      </c>
      <c r="Q136" s="53" t="str">
        <f t="shared" si="3"/>
        <v xml:space="preserve"> </v>
      </c>
      <c r="R136" s="53" t="str">
        <f t="shared" si="4"/>
        <v/>
      </c>
      <c r="S136" s="54" t="str">
        <f t="shared" si="5"/>
        <v xml:space="preserve"> </v>
      </c>
      <c r="T136" s="55"/>
      <c r="U136" s="1"/>
      <c r="V136" s="1"/>
      <c r="W136" s="1"/>
      <c r="X136" s="1">
        <f t="shared" si="0"/>
        <v>0</v>
      </c>
      <c r="Y136" s="1"/>
      <c r="Z136" s="1"/>
    </row>
    <row r="137" spans="1:26" ht="15.75" customHeight="1" x14ac:dyDescent="0.2">
      <c r="A137" s="1"/>
      <c r="B137" s="1"/>
      <c r="C137" s="1"/>
      <c r="D137" s="237">
        <v>130</v>
      </c>
      <c r="E137" s="238"/>
      <c r="F137" s="5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42" t="str">
        <f>IFERROR(VLOOKUP(G137,'Z1 HAB CLASS'!$L$4:$N$9,3,FALSE)," ")</f>
        <v xml:space="preserve"> </v>
      </c>
      <c r="L137" s="43" t="str">
        <f t="shared" si="1"/>
        <v xml:space="preserve"> </v>
      </c>
      <c r="M137" s="1"/>
      <c r="N137" s="51"/>
      <c r="O137" s="52"/>
      <c r="P137" s="53" t="str">
        <f t="shared" si="2"/>
        <v xml:space="preserve"> </v>
      </c>
      <c r="Q137" s="53" t="str">
        <f t="shared" si="3"/>
        <v xml:space="preserve"> </v>
      </c>
      <c r="R137" s="53" t="str">
        <f t="shared" si="4"/>
        <v/>
      </c>
      <c r="S137" s="54" t="str">
        <f t="shared" si="5"/>
        <v xml:space="preserve"> </v>
      </c>
      <c r="T137" s="55"/>
      <c r="U137" s="1"/>
      <c r="V137" s="1"/>
      <c r="W137" s="1"/>
      <c r="X137" s="1">
        <f t="shared" si="0"/>
        <v>0</v>
      </c>
      <c r="Y137" s="1"/>
      <c r="Z137" s="1"/>
    </row>
    <row r="138" spans="1:26" ht="15.75" customHeight="1" x14ac:dyDescent="0.2">
      <c r="A138" s="1"/>
      <c r="B138" s="1"/>
      <c r="C138" s="1"/>
      <c r="D138" s="237">
        <v>131</v>
      </c>
      <c r="E138" s="238"/>
      <c r="F138" s="5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42" t="str">
        <f>IFERROR(VLOOKUP(G138,'Z1 HAB CLASS'!$L$4:$N$9,3,FALSE)," ")</f>
        <v xml:space="preserve"> </v>
      </c>
      <c r="L138" s="43" t="str">
        <f t="shared" si="1"/>
        <v xml:space="preserve"> </v>
      </c>
      <c r="M138" s="1"/>
      <c r="N138" s="51"/>
      <c r="O138" s="52"/>
      <c r="P138" s="53" t="str">
        <f t="shared" si="2"/>
        <v xml:space="preserve"> </v>
      </c>
      <c r="Q138" s="53" t="str">
        <f t="shared" si="3"/>
        <v xml:space="preserve"> </v>
      </c>
      <c r="R138" s="53" t="str">
        <f t="shared" si="4"/>
        <v/>
      </c>
      <c r="S138" s="54" t="str">
        <f t="shared" si="5"/>
        <v xml:space="preserve"> </v>
      </c>
      <c r="T138" s="55"/>
      <c r="U138" s="1"/>
      <c r="V138" s="1"/>
      <c r="W138" s="1"/>
      <c r="X138" s="1">
        <f t="shared" si="0"/>
        <v>0</v>
      </c>
      <c r="Y138" s="1"/>
      <c r="Z138" s="1"/>
    </row>
    <row r="139" spans="1:26" ht="15.75" customHeight="1" x14ac:dyDescent="0.2">
      <c r="A139" s="1"/>
      <c r="B139" s="1"/>
      <c r="C139" s="1"/>
      <c r="D139" s="237">
        <v>132</v>
      </c>
      <c r="E139" s="238"/>
      <c r="F139" s="5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42" t="str">
        <f>IFERROR(VLOOKUP(G139,'Z1 HAB CLASS'!$L$4:$N$9,3,FALSE)," ")</f>
        <v xml:space="preserve"> </v>
      </c>
      <c r="L139" s="43" t="str">
        <f t="shared" si="1"/>
        <v xml:space="preserve"> </v>
      </c>
      <c r="M139" s="1"/>
      <c r="N139" s="51"/>
      <c r="O139" s="52"/>
      <c r="P139" s="53" t="str">
        <f t="shared" si="2"/>
        <v xml:space="preserve"> </v>
      </c>
      <c r="Q139" s="53" t="str">
        <f t="shared" si="3"/>
        <v xml:space="preserve"> </v>
      </c>
      <c r="R139" s="53" t="str">
        <f t="shared" si="4"/>
        <v/>
      </c>
      <c r="S139" s="54" t="str">
        <f t="shared" si="5"/>
        <v xml:space="preserve"> </v>
      </c>
      <c r="T139" s="55"/>
      <c r="U139" s="1"/>
      <c r="V139" s="1"/>
      <c r="W139" s="1"/>
      <c r="X139" s="1">
        <f t="shared" si="0"/>
        <v>0</v>
      </c>
      <c r="Y139" s="1"/>
      <c r="Z139" s="1"/>
    </row>
    <row r="140" spans="1:26" ht="15.75" customHeight="1" x14ac:dyDescent="0.2">
      <c r="A140" s="1"/>
      <c r="B140" s="1"/>
      <c r="C140" s="1"/>
      <c r="D140" s="237">
        <v>133</v>
      </c>
      <c r="E140" s="238"/>
      <c r="F140" s="5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42" t="str">
        <f>IFERROR(VLOOKUP(G140,'Z1 HAB CLASS'!$L$4:$N$9,3,FALSE)," ")</f>
        <v xml:space="preserve"> </v>
      </c>
      <c r="L140" s="43" t="str">
        <f t="shared" si="1"/>
        <v xml:space="preserve"> </v>
      </c>
      <c r="M140" s="1"/>
      <c r="N140" s="51"/>
      <c r="O140" s="52"/>
      <c r="P140" s="53" t="str">
        <f t="shared" si="2"/>
        <v xml:space="preserve"> </v>
      </c>
      <c r="Q140" s="53" t="str">
        <f t="shared" si="3"/>
        <v xml:space="preserve"> </v>
      </c>
      <c r="R140" s="53" t="str">
        <f t="shared" si="4"/>
        <v/>
      </c>
      <c r="S140" s="54" t="str">
        <f t="shared" si="5"/>
        <v xml:space="preserve"> </v>
      </c>
      <c r="T140" s="55"/>
      <c r="U140" s="1"/>
      <c r="V140" s="1"/>
      <c r="W140" s="1"/>
      <c r="X140" s="1">
        <f t="shared" si="0"/>
        <v>0</v>
      </c>
      <c r="Y140" s="1"/>
      <c r="Z140" s="1"/>
    </row>
    <row r="141" spans="1:26" ht="15.75" customHeight="1" x14ac:dyDescent="0.2">
      <c r="A141" s="1"/>
      <c r="B141" s="1"/>
      <c r="C141" s="1"/>
      <c r="D141" s="237">
        <v>134</v>
      </c>
      <c r="E141" s="238"/>
      <c r="F141" s="5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42" t="str">
        <f>IFERROR(VLOOKUP(G141,'Z1 HAB CLASS'!$L$4:$N$9,3,FALSE)," ")</f>
        <v xml:space="preserve"> </v>
      </c>
      <c r="L141" s="43" t="str">
        <f t="shared" si="1"/>
        <v xml:space="preserve"> </v>
      </c>
      <c r="M141" s="1"/>
      <c r="N141" s="51"/>
      <c r="O141" s="52"/>
      <c r="P141" s="53" t="str">
        <f t="shared" si="2"/>
        <v xml:space="preserve"> </v>
      </c>
      <c r="Q141" s="53" t="str">
        <f t="shared" si="3"/>
        <v xml:space="preserve"> </v>
      </c>
      <c r="R141" s="53" t="str">
        <f t="shared" si="4"/>
        <v/>
      </c>
      <c r="S141" s="54" t="str">
        <f t="shared" si="5"/>
        <v xml:space="preserve"> </v>
      </c>
      <c r="T141" s="55"/>
      <c r="U141" s="1"/>
      <c r="V141" s="1"/>
      <c r="W141" s="1"/>
      <c r="X141" s="1">
        <f t="shared" si="0"/>
        <v>0</v>
      </c>
      <c r="Y141" s="1"/>
      <c r="Z141" s="1"/>
    </row>
    <row r="142" spans="1:26" ht="15.75" customHeight="1" x14ac:dyDescent="0.2">
      <c r="A142" s="1"/>
      <c r="B142" s="1"/>
      <c r="C142" s="1"/>
      <c r="D142" s="237">
        <v>135</v>
      </c>
      <c r="E142" s="238"/>
      <c r="F142" s="5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42" t="str">
        <f>IFERROR(VLOOKUP(G142,'Z1 HAB CLASS'!$L$4:$N$9,3,FALSE)," ")</f>
        <v xml:space="preserve"> </v>
      </c>
      <c r="L142" s="43" t="str">
        <f t="shared" si="1"/>
        <v xml:space="preserve"> </v>
      </c>
      <c r="M142" s="1"/>
      <c r="N142" s="51"/>
      <c r="O142" s="52"/>
      <c r="P142" s="53" t="str">
        <f t="shared" si="2"/>
        <v xml:space="preserve"> </v>
      </c>
      <c r="Q142" s="53" t="str">
        <f t="shared" si="3"/>
        <v xml:space="preserve"> </v>
      </c>
      <c r="R142" s="53" t="str">
        <f t="shared" si="4"/>
        <v/>
      </c>
      <c r="S142" s="54" t="str">
        <f t="shared" si="5"/>
        <v xml:space="preserve"> </v>
      </c>
      <c r="T142" s="55"/>
      <c r="U142" s="1"/>
      <c r="V142" s="1"/>
      <c r="W142" s="1"/>
      <c r="X142" s="1">
        <f t="shared" si="0"/>
        <v>0</v>
      </c>
      <c r="Y142" s="1"/>
      <c r="Z142" s="1"/>
    </row>
    <row r="143" spans="1:26" ht="15.75" customHeight="1" x14ac:dyDescent="0.2">
      <c r="A143" s="1"/>
      <c r="B143" s="1"/>
      <c r="C143" s="1"/>
      <c r="D143" s="237">
        <v>136</v>
      </c>
      <c r="E143" s="238"/>
      <c r="F143" s="5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42" t="str">
        <f>IFERROR(VLOOKUP(G143,'Z1 HAB CLASS'!$L$4:$N$9,3,FALSE)," ")</f>
        <v xml:space="preserve"> </v>
      </c>
      <c r="L143" s="43" t="str">
        <f t="shared" si="1"/>
        <v xml:space="preserve"> </v>
      </c>
      <c r="M143" s="1"/>
      <c r="N143" s="51"/>
      <c r="O143" s="52"/>
      <c r="P143" s="53" t="str">
        <f t="shared" si="2"/>
        <v xml:space="preserve"> </v>
      </c>
      <c r="Q143" s="53" t="str">
        <f t="shared" si="3"/>
        <v xml:space="preserve"> </v>
      </c>
      <c r="R143" s="53" t="str">
        <f t="shared" si="4"/>
        <v/>
      </c>
      <c r="S143" s="54" t="str">
        <f t="shared" si="5"/>
        <v xml:space="preserve"> </v>
      </c>
      <c r="T143" s="55"/>
      <c r="U143" s="1"/>
      <c r="V143" s="1"/>
      <c r="W143" s="1"/>
      <c r="X143" s="1">
        <f t="shared" si="0"/>
        <v>0</v>
      </c>
      <c r="Y143" s="1"/>
      <c r="Z143" s="1"/>
    </row>
    <row r="144" spans="1:26" ht="15.75" customHeight="1" x14ac:dyDescent="0.2">
      <c r="A144" s="1"/>
      <c r="B144" s="1"/>
      <c r="C144" s="1"/>
      <c r="D144" s="237">
        <v>137</v>
      </c>
      <c r="E144" s="238"/>
      <c r="F144" s="5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42" t="str">
        <f>IFERROR(VLOOKUP(G144,'Z1 HAB CLASS'!$L$4:$N$9,3,FALSE)," ")</f>
        <v xml:space="preserve"> </v>
      </c>
      <c r="L144" s="43" t="str">
        <f t="shared" si="1"/>
        <v xml:space="preserve"> </v>
      </c>
      <c r="M144" s="1"/>
      <c r="N144" s="51"/>
      <c r="O144" s="52"/>
      <c r="P144" s="53" t="str">
        <f t="shared" si="2"/>
        <v xml:space="preserve"> </v>
      </c>
      <c r="Q144" s="53" t="str">
        <f t="shared" si="3"/>
        <v xml:space="preserve"> </v>
      </c>
      <c r="R144" s="53" t="str">
        <f t="shared" si="4"/>
        <v/>
      </c>
      <c r="S144" s="54" t="str">
        <f t="shared" si="5"/>
        <v xml:space="preserve"> </v>
      </c>
      <c r="T144" s="55"/>
      <c r="U144" s="1"/>
      <c r="V144" s="1"/>
      <c r="W144" s="1"/>
      <c r="X144" s="1">
        <f t="shared" si="0"/>
        <v>0</v>
      </c>
      <c r="Y144" s="1"/>
      <c r="Z144" s="1"/>
    </row>
    <row r="145" spans="1:26" ht="15.75" customHeight="1" x14ac:dyDescent="0.2">
      <c r="A145" s="1"/>
      <c r="B145" s="1"/>
      <c r="C145" s="1"/>
      <c r="D145" s="237">
        <v>138</v>
      </c>
      <c r="E145" s="238"/>
      <c r="F145" s="5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42" t="str">
        <f>IFERROR(VLOOKUP(G145,'Z1 HAB CLASS'!$L$4:$N$9,3,FALSE)," ")</f>
        <v xml:space="preserve"> </v>
      </c>
      <c r="L145" s="43" t="str">
        <f t="shared" si="1"/>
        <v xml:space="preserve"> </v>
      </c>
      <c r="M145" s="1"/>
      <c r="N145" s="51"/>
      <c r="O145" s="52"/>
      <c r="P145" s="53" t="str">
        <f t="shared" si="2"/>
        <v xml:space="preserve"> </v>
      </c>
      <c r="Q145" s="53" t="str">
        <f t="shared" si="3"/>
        <v xml:space="preserve"> </v>
      </c>
      <c r="R145" s="53" t="str">
        <f t="shared" si="4"/>
        <v/>
      </c>
      <c r="S145" s="54" t="str">
        <f t="shared" si="5"/>
        <v xml:space="preserve"> </v>
      </c>
      <c r="T145" s="55"/>
      <c r="U145" s="1"/>
      <c r="V145" s="1"/>
      <c r="W145" s="1"/>
      <c r="X145" s="1">
        <f t="shared" si="0"/>
        <v>0</v>
      </c>
      <c r="Y145" s="1"/>
      <c r="Z145" s="1"/>
    </row>
    <row r="146" spans="1:26" ht="15.75" customHeight="1" x14ac:dyDescent="0.2">
      <c r="A146" s="1"/>
      <c r="B146" s="1"/>
      <c r="C146" s="1"/>
      <c r="D146" s="237">
        <v>139</v>
      </c>
      <c r="E146" s="238"/>
      <c r="F146" s="5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42" t="str">
        <f>IFERROR(VLOOKUP(G146,'Z1 HAB CLASS'!$L$4:$N$9,3,FALSE)," ")</f>
        <v xml:space="preserve"> </v>
      </c>
      <c r="L146" s="43" t="str">
        <f t="shared" si="1"/>
        <v xml:space="preserve"> </v>
      </c>
      <c r="M146" s="1"/>
      <c r="N146" s="51"/>
      <c r="O146" s="52"/>
      <c r="P146" s="53" t="str">
        <f t="shared" si="2"/>
        <v xml:space="preserve"> </v>
      </c>
      <c r="Q146" s="53" t="str">
        <f t="shared" si="3"/>
        <v xml:space="preserve"> </v>
      </c>
      <c r="R146" s="53" t="str">
        <f t="shared" si="4"/>
        <v/>
      </c>
      <c r="S146" s="54" t="str">
        <f t="shared" si="5"/>
        <v xml:space="preserve"> </v>
      </c>
      <c r="T146" s="55"/>
      <c r="U146" s="1"/>
      <c r="V146" s="1"/>
      <c r="W146" s="1"/>
      <c r="X146" s="1">
        <f t="shared" si="0"/>
        <v>0</v>
      </c>
      <c r="Y146" s="1"/>
      <c r="Z146" s="1"/>
    </row>
    <row r="147" spans="1:26" ht="15.75" customHeight="1" x14ac:dyDescent="0.2">
      <c r="A147" s="1"/>
      <c r="B147" s="1"/>
      <c r="C147" s="1"/>
      <c r="D147" s="237">
        <v>140</v>
      </c>
      <c r="E147" s="238"/>
      <c r="F147" s="5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42" t="str">
        <f>IFERROR(VLOOKUP(G147,'Z1 HAB CLASS'!$L$4:$N$9,3,FALSE)," ")</f>
        <v xml:space="preserve"> </v>
      </c>
      <c r="L147" s="43" t="str">
        <f t="shared" si="1"/>
        <v xml:space="preserve"> </v>
      </c>
      <c r="M147" s="1"/>
      <c r="N147" s="51"/>
      <c r="O147" s="52"/>
      <c r="P147" s="53" t="str">
        <f t="shared" si="2"/>
        <v xml:space="preserve"> </v>
      </c>
      <c r="Q147" s="53" t="str">
        <f t="shared" si="3"/>
        <v xml:space="preserve"> </v>
      </c>
      <c r="R147" s="53" t="str">
        <f t="shared" si="4"/>
        <v/>
      </c>
      <c r="S147" s="54" t="str">
        <f t="shared" si="5"/>
        <v xml:space="preserve"> </v>
      </c>
      <c r="T147" s="55"/>
      <c r="U147" s="1"/>
      <c r="V147" s="1"/>
      <c r="W147" s="1"/>
      <c r="X147" s="1">
        <f t="shared" si="0"/>
        <v>0</v>
      </c>
      <c r="Y147" s="1"/>
      <c r="Z147" s="1"/>
    </row>
    <row r="148" spans="1:26" ht="15.75" customHeight="1" x14ac:dyDescent="0.2">
      <c r="A148" s="1"/>
      <c r="B148" s="1"/>
      <c r="C148" s="1"/>
      <c r="D148" s="237">
        <v>141</v>
      </c>
      <c r="E148" s="238"/>
      <c r="F148" s="5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42" t="str">
        <f>IFERROR(VLOOKUP(G148,'Z1 HAB CLASS'!$L$4:$N$9,3,FALSE)," ")</f>
        <v xml:space="preserve"> </v>
      </c>
      <c r="L148" s="43" t="str">
        <f t="shared" si="1"/>
        <v xml:space="preserve"> </v>
      </c>
      <c r="M148" s="1"/>
      <c r="N148" s="51"/>
      <c r="O148" s="52"/>
      <c r="P148" s="53" t="str">
        <f t="shared" si="2"/>
        <v xml:space="preserve"> </v>
      </c>
      <c r="Q148" s="53" t="str">
        <f t="shared" si="3"/>
        <v xml:space="preserve"> </v>
      </c>
      <c r="R148" s="53" t="str">
        <f t="shared" si="4"/>
        <v/>
      </c>
      <c r="S148" s="54" t="str">
        <f t="shared" si="5"/>
        <v xml:space="preserve"> </v>
      </c>
      <c r="T148" s="55"/>
      <c r="U148" s="1"/>
      <c r="V148" s="1"/>
      <c r="W148" s="1"/>
      <c r="X148" s="1">
        <f t="shared" si="0"/>
        <v>0</v>
      </c>
      <c r="Y148" s="1"/>
      <c r="Z148" s="1"/>
    </row>
    <row r="149" spans="1:26" ht="15.75" customHeight="1" x14ac:dyDescent="0.2">
      <c r="A149" s="1"/>
      <c r="B149" s="1"/>
      <c r="C149" s="1"/>
      <c r="D149" s="237">
        <v>142</v>
      </c>
      <c r="E149" s="238"/>
      <c r="F149" s="5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42" t="str">
        <f>IFERROR(VLOOKUP(G149,'Z1 HAB CLASS'!$L$4:$N$9,3,FALSE)," ")</f>
        <v xml:space="preserve"> </v>
      </c>
      <c r="L149" s="43" t="str">
        <f t="shared" si="1"/>
        <v xml:space="preserve"> </v>
      </c>
      <c r="M149" s="1"/>
      <c r="N149" s="51"/>
      <c r="O149" s="52"/>
      <c r="P149" s="53" t="str">
        <f t="shared" si="2"/>
        <v xml:space="preserve"> </v>
      </c>
      <c r="Q149" s="53" t="str">
        <f t="shared" si="3"/>
        <v xml:space="preserve"> </v>
      </c>
      <c r="R149" s="53" t="str">
        <f t="shared" si="4"/>
        <v/>
      </c>
      <c r="S149" s="54" t="str">
        <f t="shared" si="5"/>
        <v xml:space="preserve"> </v>
      </c>
      <c r="T149" s="55"/>
      <c r="U149" s="1"/>
      <c r="V149" s="1"/>
      <c r="W149" s="1"/>
      <c r="X149" s="1">
        <f t="shared" si="0"/>
        <v>0</v>
      </c>
      <c r="Y149" s="1"/>
      <c r="Z149" s="1"/>
    </row>
    <row r="150" spans="1:26" ht="15.75" customHeight="1" x14ac:dyDescent="0.2">
      <c r="A150" s="1"/>
      <c r="B150" s="1"/>
      <c r="C150" s="1"/>
      <c r="D150" s="237">
        <v>143</v>
      </c>
      <c r="E150" s="238"/>
      <c r="F150" s="5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42" t="str">
        <f>IFERROR(VLOOKUP(G150,'Z1 HAB CLASS'!$L$4:$N$9,3,FALSE)," ")</f>
        <v xml:space="preserve"> </v>
      </c>
      <c r="L150" s="43" t="str">
        <f t="shared" si="1"/>
        <v xml:space="preserve"> </v>
      </c>
      <c r="M150" s="1"/>
      <c r="N150" s="51"/>
      <c r="O150" s="52"/>
      <c r="P150" s="53" t="str">
        <f t="shared" si="2"/>
        <v xml:space="preserve"> </v>
      </c>
      <c r="Q150" s="53" t="str">
        <f t="shared" si="3"/>
        <v xml:space="preserve"> </v>
      </c>
      <c r="R150" s="53" t="str">
        <f t="shared" si="4"/>
        <v/>
      </c>
      <c r="S150" s="54" t="str">
        <f t="shared" si="5"/>
        <v xml:space="preserve"> </v>
      </c>
      <c r="T150" s="55"/>
      <c r="U150" s="1"/>
      <c r="V150" s="1"/>
      <c r="W150" s="1"/>
      <c r="X150" s="1">
        <f t="shared" si="0"/>
        <v>0</v>
      </c>
      <c r="Y150" s="1"/>
      <c r="Z150" s="1"/>
    </row>
    <row r="151" spans="1:26" ht="15.75" customHeight="1" x14ac:dyDescent="0.2">
      <c r="A151" s="1"/>
      <c r="B151" s="1"/>
      <c r="C151" s="1"/>
      <c r="D151" s="237">
        <v>144</v>
      </c>
      <c r="E151" s="238"/>
      <c r="F151" s="5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42" t="str">
        <f>IFERROR(VLOOKUP(G151,'Z1 HAB CLASS'!$L$4:$N$9,3,FALSE)," ")</f>
        <v xml:space="preserve"> </v>
      </c>
      <c r="L151" s="43" t="str">
        <f t="shared" si="1"/>
        <v xml:space="preserve"> </v>
      </c>
      <c r="M151" s="1"/>
      <c r="N151" s="51"/>
      <c r="O151" s="52"/>
      <c r="P151" s="53" t="str">
        <f t="shared" si="2"/>
        <v xml:space="preserve"> </v>
      </c>
      <c r="Q151" s="53" t="str">
        <f t="shared" si="3"/>
        <v xml:space="preserve"> </v>
      </c>
      <c r="R151" s="53" t="str">
        <f t="shared" si="4"/>
        <v/>
      </c>
      <c r="S151" s="54" t="str">
        <f t="shared" si="5"/>
        <v xml:space="preserve"> </v>
      </c>
      <c r="T151" s="55"/>
      <c r="U151" s="1"/>
      <c r="V151" s="1"/>
      <c r="W151" s="1"/>
      <c r="X151" s="1">
        <f t="shared" si="0"/>
        <v>0</v>
      </c>
      <c r="Y151" s="1"/>
      <c r="Z151" s="1"/>
    </row>
    <row r="152" spans="1:26" ht="15.75" customHeight="1" x14ac:dyDescent="0.2">
      <c r="A152" s="1"/>
      <c r="B152" s="1"/>
      <c r="C152" s="1"/>
      <c r="D152" s="237">
        <v>145</v>
      </c>
      <c r="E152" s="238"/>
      <c r="F152" s="5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42" t="str">
        <f>IFERROR(VLOOKUP(G152,'Z1 HAB CLASS'!$L$4:$N$9,3,FALSE)," ")</f>
        <v xml:space="preserve"> </v>
      </c>
      <c r="L152" s="43" t="str">
        <f t="shared" si="1"/>
        <v xml:space="preserve"> </v>
      </c>
      <c r="M152" s="1"/>
      <c r="N152" s="51"/>
      <c r="O152" s="52"/>
      <c r="P152" s="53" t="str">
        <f t="shared" si="2"/>
        <v xml:space="preserve"> </v>
      </c>
      <c r="Q152" s="53" t="str">
        <f t="shared" si="3"/>
        <v xml:space="preserve"> </v>
      </c>
      <c r="R152" s="53" t="str">
        <f t="shared" si="4"/>
        <v/>
      </c>
      <c r="S152" s="54" t="str">
        <f t="shared" si="5"/>
        <v xml:space="preserve"> </v>
      </c>
      <c r="T152" s="55"/>
      <c r="U152" s="1"/>
      <c r="V152" s="1"/>
      <c r="W152" s="1"/>
      <c r="X152" s="1">
        <f t="shared" si="0"/>
        <v>0</v>
      </c>
      <c r="Y152" s="1"/>
      <c r="Z152" s="1"/>
    </row>
    <row r="153" spans="1:26" ht="15.75" customHeight="1" x14ac:dyDescent="0.2">
      <c r="A153" s="1"/>
      <c r="B153" s="1"/>
      <c r="C153" s="1"/>
      <c r="D153" s="237">
        <v>146</v>
      </c>
      <c r="E153" s="238"/>
      <c r="F153" s="5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42" t="str">
        <f>IFERROR(VLOOKUP(G153,'Z1 HAB CLASS'!$L$4:$N$9,3,FALSE)," ")</f>
        <v xml:space="preserve"> </v>
      </c>
      <c r="L153" s="43" t="str">
        <f t="shared" si="1"/>
        <v xml:space="preserve"> </v>
      </c>
      <c r="M153" s="1"/>
      <c r="N153" s="51"/>
      <c r="O153" s="52"/>
      <c r="P153" s="53" t="str">
        <f t="shared" si="2"/>
        <v xml:space="preserve"> </v>
      </c>
      <c r="Q153" s="53" t="str">
        <f t="shared" si="3"/>
        <v xml:space="preserve"> </v>
      </c>
      <c r="R153" s="53" t="str">
        <f t="shared" si="4"/>
        <v/>
      </c>
      <c r="S153" s="54" t="str">
        <f t="shared" si="5"/>
        <v xml:space="preserve"> </v>
      </c>
      <c r="T153" s="55"/>
      <c r="U153" s="1"/>
      <c r="V153" s="1"/>
      <c r="W153" s="1"/>
      <c r="X153" s="1">
        <f t="shared" si="0"/>
        <v>0</v>
      </c>
      <c r="Y153" s="1"/>
      <c r="Z153" s="1"/>
    </row>
    <row r="154" spans="1:26" ht="15.75" customHeight="1" x14ac:dyDescent="0.2">
      <c r="A154" s="1"/>
      <c r="B154" s="1"/>
      <c r="C154" s="1"/>
      <c r="D154" s="237">
        <v>147</v>
      </c>
      <c r="E154" s="238"/>
      <c r="F154" s="5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42" t="str">
        <f>IFERROR(VLOOKUP(G154,'Z1 HAB CLASS'!$L$4:$N$9,3,FALSE)," ")</f>
        <v xml:space="preserve"> </v>
      </c>
      <c r="L154" s="43" t="str">
        <f t="shared" si="1"/>
        <v xml:space="preserve"> </v>
      </c>
      <c r="M154" s="1"/>
      <c r="N154" s="51"/>
      <c r="O154" s="52"/>
      <c r="P154" s="53" t="str">
        <f t="shared" si="2"/>
        <v xml:space="preserve"> </v>
      </c>
      <c r="Q154" s="53" t="str">
        <f t="shared" si="3"/>
        <v xml:space="preserve"> </v>
      </c>
      <c r="R154" s="53" t="str">
        <f t="shared" si="4"/>
        <v/>
      </c>
      <c r="S154" s="54" t="str">
        <f t="shared" si="5"/>
        <v xml:space="preserve"> </v>
      </c>
      <c r="T154" s="55"/>
      <c r="U154" s="1"/>
      <c r="V154" s="1"/>
      <c r="W154" s="1"/>
      <c r="X154" s="1">
        <f t="shared" si="0"/>
        <v>0</v>
      </c>
      <c r="Y154" s="1"/>
      <c r="Z154" s="1"/>
    </row>
    <row r="155" spans="1:26" ht="15.75" customHeight="1" x14ac:dyDescent="0.2">
      <c r="A155" s="1"/>
      <c r="B155" s="1"/>
      <c r="C155" s="1"/>
      <c r="D155" s="237">
        <v>148</v>
      </c>
      <c r="E155" s="238"/>
      <c r="F155" s="5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42" t="str">
        <f>IFERROR(VLOOKUP(G155,'Z1 HAB CLASS'!$L$4:$N$9,3,FALSE)," ")</f>
        <v xml:space="preserve"> </v>
      </c>
      <c r="L155" s="43" t="str">
        <f t="shared" si="1"/>
        <v xml:space="preserve"> </v>
      </c>
      <c r="M155" s="1"/>
      <c r="N155" s="51"/>
      <c r="O155" s="52"/>
      <c r="P155" s="53" t="str">
        <f t="shared" si="2"/>
        <v xml:space="preserve"> </v>
      </c>
      <c r="Q155" s="53" t="str">
        <f t="shared" si="3"/>
        <v xml:space="preserve"> </v>
      </c>
      <c r="R155" s="53" t="str">
        <f t="shared" si="4"/>
        <v/>
      </c>
      <c r="S155" s="54" t="str">
        <f t="shared" si="5"/>
        <v xml:space="preserve"> </v>
      </c>
      <c r="T155" s="55"/>
      <c r="U155" s="1"/>
      <c r="V155" s="1"/>
      <c r="W155" s="1"/>
      <c r="X155" s="1">
        <f t="shared" si="0"/>
        <v>0</v>
      </c>
      <c r="Y155" s="1"/>
      <c r="Z155" s="1"/>
    </row>
    <row r="156" spans="1:26" ht="15.75" customHeight="1" x14ac:dyDescent="0.2">
      <c r="A156" s="1"/>
      <c r="B156" s="1"/>
      <c r="C156" s="1"/>
      <c r="D156" s="237">
        <v>149</v>
      </c>
      <c r="E156" s="238"/>
      <c r="F156" s="5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42" t="str">
        <f>IFERROR(VLOOKUP(G156,'Z1 HAB CLASS'!$L$4:$N$9,3,FALSE)," ")</f>
        <v xml:space="preserve"> </v>
      </c>
      <c r="L156" s="43" t="str">
        <f t="shared" si="1"/>
        <v xml:space="preserve"> </v>
      </c>
      <c r="M156" s="1"/>
      <c r="N156" s="51"/>
      <c r="O156" s="52"/>
      <c r="P156" s="53" t="str">
        <f t="shared" si="2"/>
        <v xml:space="preserve"> </v>
      </c>
      <c r="Q156" s="53" t="str">
        <f t="shared" si="3"/>
        <v xml:space="preserve"> </v>
      </c>
      <c r="R156" s="53" t="str">
        <f t="shared" si="4"/>
        <v/>
      </c>
      <c r="S156" s="54" t="str">
        <f t="shared" si="5"/>
        <v xml:space="preserve"> </v>
      </c>
      <c r="T156" s="55"/>
      <c r="U156" s="1"/>
      <c r="V156" s="1"/>
      <c r="W156" s="1"/>
      <c r="X156" s="1">
        <f t="shared" si="0"/>
        <v>0</v>
      </c>
      <c r="Y156" s="1"/>
      <c r="Z156" s="1"/>
    </row>
    <row r="157" spans="1:26" ht="15.75" customHeight="1" x14ac:dyDescent="0.2">
      <c r="A157" s="1"/>
      <c r="B157" s="1"/>
      <c r="C157" s="1"/>
      <c r="D157" s="237">
        <v>150</v>
      </c>
      <c r="E157" s="238"/>
      <c r="F157" s="5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42" t="str">
        <f>IFERROR(VLOOKUP(G157,'Z1 HAB CLASS'!$L$4:$N$9,3,FALSE)," ")</f>
        <v xml:space="preserve"> </v>
      </c>
      <c r="L157" s="43" t="str">
        <f t="shared" si="1"/>
        <v xml:space="preserve"> </v>
      </c>
      <c r="M157" s="1"/>
      <c r="N157" s="51"/>
      <c r="O157" s="52"/>
      <c r="P157" s="53" t="str">
        <f t="shared" si="2"/>
        <v xml:space="preserve"> </v>
      </c>
      <c r="Q157" s="53" t="str">
        <f t="shared" si="3"/>
        <v xml:space="preserve"> </v>
      </c>
      <c r="R157" s="53" t="str">
        <f t="shared" si="4"/>
        <v/>
      </c>
      <c r="S157" s="54" t="str">
        <f t="shared" si="5"/>
        <v xml:space="preserve"> </v>
      </c>
      <c r="T157" s="55"/>
      <c r="U157" s="1"/>
      <c r="V157" s="1"/>
      <c r="W157" s="1"/>
      <c r="X157" s="1">
        <f t="shared" si="0"/>
        <v>0</v>
      </c>
      <c r="Y157" s="1"/>
      <c r="Z157" s="1"/>
    </row>
    <row r="158" spans="1:26" ht="15.75" customHeight="1" x14ac:dyDescent="0.2">
      <c r="A158" s="1"/>
      <c r="B158" s="1"/>
      <c r="C158" s="1"/>
      <c r="D158" s="237">
        <v>151</v>
      </c>
      <c r="E158" s="238"/>
      <c r="F158" s="5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42" t="str">
        <f>IFERROR(VLOOKUP(G158,'Z1 HAB CLASS'!$L$4:$N$9,3,FALSE)," ")</f>
        <v xml:space="preserve"> </v>
      </c>
      <c r="L158" s="43" t="str">
        <f t="shared" si="1"/>
        <v xml:space="preserve"> </v>
      </c>
      <c r="M158" s="1"/>
      <c r="N158" s="51"/>
      <c r="O158" s="52"/>
      <c r="P158" s="53" t="str">
        <f t="shared" si="2"/>
        <v xml:space="preserve"> </v>
      </c>
      <c r="Q158" s="53" t="str">
        <f t="shared" si="3"/>
        <v xml:space="preserve"> </v>
      </c>
      <c r="R158" s="53" t="str">
        <f t="shared" si="4"/>
        <v/>
      </c>
      <c r="S158" s="54" t="str">
        <f t="shared" si="5"/>
        <v xml:space="preserve"> </v>
      </c>
      <c r="T158" s="55"/>
      <c r="U158" s="1"/>
      <c r="V158" s="1"/>
      <c r="W158" s="1"/>
      <c r="X158" s="1">
        <f t="shared" si="0"/>
        <v>0</v>
      </c>
      <c r="Y158" s="1"/>
      <c r="Z158" s="1"/>
    </row>
    <row r="159" spans="1:26" ht="15.75" customHeight="1" x14ac:dyDescent="0.2">
      <c r="A159" s="1"/>
      <c r="B159" s="1"/>
      <c r="C159" s="1"/>
      <c r="D159" s="237">
        <v>152</v>
      </c>
      <c r="E159" s="238"/>
      <c r="F159" s="5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42" t="str">
        <f>IFERROR(VLOOKUP(G159,'Z1 HAB CLASS'!$L$4:$N$9,3,FALSE)," ")</f>
        <v xml:space="preserve"> </v>
      </c>
      <c r="L159" s="43" t="str">
        <f t="shared" si="1"/>
        <v xml:space="preserve"> </v>
      </c>
      <c r="M159" s="1"/>
      <c r="N159" s="51"/>
      <c r="O159" s="52"/>
      <c r="P159" s="53" t="str">
        <f t="shared" si="2"/>
        <v xml:space="preserve"> </v>
      </c>
      <c r="Q159" s="53" t="str">
        <f t="shared" si="3"/>
        <v xml:space="preserve"> </v>
      </c>
      <c r="R159" s="53" t="str">
        <f t="shared" si="4"/>
        <v/>
      </c>
      <c r="S159" s="54" t="str">
        <f t="shared" si="5"/>
        <v xml:space="preserve"> </v>
      </c>
      <c r="T159" s="55"/>
      <c r="U159" s="1"/>
      <c r="V159" s="1"/>
      <c r="W159" s="1"/>
      <c r="X159" s="1">
        <f t="shared" si="0"/>
        <v>0</v>
      </c>
      <c r="Y159" s="1"/>
      <c r="Z159" s="1"/>
    </row>
    <row r="160" spans="1:26" ht="15.75" customHeight="1" x14ac:dyDescent="0.2">
      <c r="A160" s="1"/>
      <c r="B160" s="1"/>
      <c r="C160" s="1"/>
      <c r="D160" s="237">
        <v>153</v>
      </c>
      <c r="E160" s="238"/>
      <c r="F160" s="5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42" t="str">
        <f>IFERROR(VLOOKUP(G160,'Z1 HAB CLASS'!$L$4:$N$9,3,FALSE)," ")</f>
        <v xml:space="preserve"> </v>
      </c>
      <c r="L160" s="43" t="str">
        <f t="shared" si="1"/>
        <v xml:space="preserve"> </v>
      </c>
      <c r="M160" s="1"/>
      <c r="N160" s="51"/>
      <c r="O160" s="52"/>
      <c r="P160" s="53" t="str">
        <f t="shared" si="2"/>
        <v xml:space="preserve"> </v>
      </c>
      <c r="Q160" s="53" t="str">
        <f t="shared" si="3"/>
        <v xml:space="preserve"> </v>
      </c>
      <c r="R160" s="53" t="str">
        <f t="shared" si="4"/>
        <v/>
      </c>
      <c r="S160" s="54" t="str">
        <f t="shared" si="5"/>
        <v xml:space="preserve"> </v>
      </c>
      <c r="T160" s="55"/>
      <c r="U160" s="1"/>
      <c r="V160" s="1"/>
      <c r="W160" s="1"/>
      <c r="X160" s="1">
        <f t="shared" si="0"/>
        <v>0</v>
      </c>
      <c r="Y160" s="1"/>
      <c r="Z160" s="1"/>
    </row>
    <row r="161" spans="1:26" ht="15.75" customHeight="1" x14ac:dyDescent="0.2">
      <c r="A161" s="1"/>
      <c r="B161" s="1"/>
      <c r="C161" s="1"/>
      <c r="D161" s="237">
        <v>154</v>
      </c>
      <c r="E161" s="238"/>
      <c r="F161" s="5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42" t="str">
        <f>IFERROR(VLOOKUP(G161,'Z1 HAB CLASS'!$L$4:$N$9,3,FALSE)," ")</f>
        <v xml:space="preserve"> </v>
      </c>
      <c r="L161" s="43" t="str">
        <f t="shared" si="1"/>
        <v xml:space="preserve"> </v>
      </c>
      <c r="M161" s="1"/>
      <c r="N161" s="51"/>
      <c r="O161" s="52"/>
      <c r="P161" s="53" t="str">
        <f t="shared" si="2"/>
        <v xml:space="preserve"> </v>
      </c>
      <c r="Q161" s="53" t="str">
        <f t="shared" si="3"/>
        <v xml:space="preserve"> </v>
      </c>
      <c r="R161" s="53" t="str">
        <f t="shared" si="4"/>
        <v/>
      </c>
      <c r="S161" s="54" t="str">
        <f t="shared" si="5"/>
        <v xml:space="preserve"> </v>
      </c>
      <c r="T161" s="55"/>
      <c r="U161" s="1"/>
      <c r="V161" s="1"/>
      <c r="W161" s="1"/>
      <c r="X161" s="1">
        <f t="shared" si="0"/>
        <v>0</v>
      </c>
      <c r="Y161" s="1"/>
      <c r="Z161" s="1"/>
    </row>
    <row r="162" spans="1:26" ht="15.75" customHeight="1" x14ac:dyDescent="0.2">
      <c r="A162" s="1"/>
      <c r="B162" s="1"/>
      <c r="C162" s="1"/>
      <c r="D162" s="237">
        <v>155</v>
      </c>
      <c r="E162" s="238"/>
      <c r="F162" s="5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42" t="str">
        <f>IFERROR(VLOOKUP(G162,'Z1 HAB CLASS'!$L$4:$N$9,3,FALSE)," ")</f>
        <v xml:space="preserve"> </v>
      </c>
      <c r="L162" s="43" t="str">
        <f t="shared" si="1"/>
        <v xml:space="preserve"> </v>
      </c>
      <c r="M162" s="1"/>
      <c r="N162" s="51"/>
      <c r="O162" s="52"/>
      <c r="P162" s="53" t="str">
        <f t="shared" si="2"/>
        <v xml:space="preserve"> </v>
      </c>
      <c r="Q162" s="53" t="str">
        <f t="shared" si="3"/>
        <v xml:space="preserve"> </v>
      </c>
      <c r="R162" s="53" t="str">
        <f t="shared" si="4"/>
        <v/>
      </c>
      <c r="S162" s="54" t="str">
        <f t="shared" si="5"/>
        <v xml:space="preserve"> </v>
      </c>
      <c r="T162" s="55"/>
      <c r="U162" s="1"/>
      <c r="V162" s="1"/>
      <c r="W162" s="1"/>
      <c r="X162" s="1">
        <f t="shared" si="0"/>
        <v>0</v>
      </c>
      <c r="Y162" s="1"/>
      <c r="Z162" s="1"/>
    </row>
    <row r="163" spans="1:26" ht="15.75" customHeight="1" x14ac:dyDescent="0.2">
      <c r="A163" s="1"/>
      <c r="B163" s="1"/>
      <c r="C163" s="1"/>
      <c r="D163" s="237">
        <v>156</v>
      </c>
      <c r="E163" s="238"/>
      <c r="F163" s="5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42" t="str">
        <f>IFERROR(VLOOKUP(G163,'Z1 HAB CLASS'!$L$4:$N$9,3,FALSE)," ")</f>
        <v xml:space="preserve"> </v>
      </c>
      <c r="L163" s="43" t="str">
        <f t="shared" si="1"/>
        <v xml:space="preserve"> </v>
      </c>
      <c r="M163" s="1"/>
      <c r="N163" s="51"/>
      <c r="O163" s="52"/>
      <c r="P163" s="53" t="str">
        <f t="shared" si="2"/>
        <v xml:space="preserve"> </v>
      </c>
      <c r="Q163" s="53" t="str">
        <f t="shared" si="3"/>
        <v xml:space="preserve"> </v>
      </c>
      <c r="R163" s="53" t="str">
        <f t="shared" si="4"/>
        <v/>
      </c>
      <c r="S163" s="54" t="str">
        <f t="shared" si="5"/>
        <v xml:space="preserve"> </v>
      </c>
      <c r="T163" s="55"/>
      <c r="U163" s="1"/>
      <c r="V163" s="1"/>
      <c r="W163" s="1"/>
      <c r="X163" s="1">
        <f t="shared" si="0"/>
        <v>0</v>
      </c>
      <c r="Y163" s="1"/>
      <c r="Z163" s="1"/>
    </row>
    <row r="164" spans="1:26" ht="15.75" customHeight="1" x14ac:dyDescent="0.2">
      <c r="A164" s="1"/>
      <c r="B164" s="1"/>
      <c r="C164" s="1"/>
      <c r="D164" s="237">
        <v>157</v>
      </c>
      <c r="E164" s="238"/>
      <c r="F164" s="5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42" t="str">
        <f>IFERROR(VLOOKUP(G164,'Z1 HAB CLASS'!$L$4:$N$9,3,FALSE)," ")</f>
        <v xml:space="preserve"> </v>
      </c>
      <c r="L164" s="43" t="str">
        <f t="shared" si="1"/>
        <v xml:space="preserve"> </v>
      </c>
      <c r="M164" s="1"/>
      <c r="N164" s="51"/>
      <c r="O164" s="52"/>
      <c r="P164" s="53" t="str">
        <f t="shared" si="2"/>
        <v xml:space="preserve"> </v>
      </c>
      <c r="Q164" s="53" t="str">
        <f t="shared" si="3"/>
        <v xml:space="preserve"> </v>
      </c>
      <c r="R164" s="53" t="str">
        <f t="shared" si="4"/>
        <v/>
      </c>
      <c r="S164" s="54" t="str">
        <f t="shared" si="5"/>
        <v xml:space="preserve"> </v>
      </c>
      <c r="T164" s="55"/>
      <c r="U164" s="1"/>
      <c r="V164" s="1"/>
      <c r="W164" s="1"/>
      <c r="X164" s="1">
        <f t="shared" si="0"/>
        <v>0</v>
      </c>
      <c r="Y164" s="1"/>
      <c r="Z164" s="1"/>
    </row>
    <row r="165" spans="1:26" ht="15.75" customHeight="1" x14ac:dyDescent="0.2">
      <c r="A165" s="1"/>
      <c r="B165" s="1"/>
      <c r="C165" s="1"/>
      <c r="D165" s="237">
        <v>158</v>
      </c>
      <c r="E165" s="238"/>
      <c r="F165" s="5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42" t="str">
        <f>IFERROR(VLOOKUP(G165,'Z1 HAB CLASS'!$L$4:$N$9,3,FALSE)," ")</f>
        <v xml:space="preserve"> </v>
      </c>
      <c r="L165" s="43" t="str">
        <f t="shared" si="1"/>
        <v xml:space="preserve"> </v>
      </c>
      <c r="M165" s="1"/>
      <c r="N165" s="51"/>
      <c r="O165" s="52"/>
      <c r="P165" s="53" t="str">
        <f t="shared" si="2"/>
        <v xml:space="preserve"> </v>
      </c>
      <c r="Q165" s="53" t="str">
        <f t="shared" si="3"/>
        <v xml:space="preserve"> </v>
      </c>
      <c r="R165" s="53" t="str">
        <f t="shared" si="4"/>
        <v/>
      </c>
      <c r="S165" s="54" t="str">
        <f t="shared" si="5"/>
        <v xml:space="preserve"> </v>
      </c>
      <c r="T165" s="55"/>
      <c r="U165" s="1"/>
      <c r="V165" s="1"/>
      <c r="W165" s="1"/>
      <c r="X165" s="1">
        <f t="shared" si="0"/>
        <v>0</v>
      </c>
      <c r="Y165" s="1"/>
      <c r="Z165" s="1"/>
    </row>
    <row r="166" spans="1:26" ht="15.75" customHeight="1" x14ac:dyDescent="0.2">
      <c r="A166" s="1"/>
      <c r="B166" s="1"/>
      <c r="C166" s="1"/>
      <c r="D166" s="237">
        <v>159</v>
      </c>
      <c r="E166" s="238"/>
      <c r="F166" s="5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42" t="str">
        <f>IFERROR(VLOOKUP(G166,'Z1 HAB CLASS'!$L$4:$N$9,3,FALSE)," ")</f>
        <v xml:space="preserve"> </v>
      </c>
      <c r="L166" s="43" t="str">
        <f t="shared" si="1"/>
        <v xml:space="preserve"> </v>
      </c>
      <c r="M166" s="1"/>
      <c r="N166" s="51"/>
      <c r="O166" s="52"/>
      <c r="P166" s="53" t="str">
        <f t="shared" si="2"/>
        <v xml:space="preserve"> </v>
      </c>
      <c r="Q166" s="53" t="str">
        <f t="shared" si="3"/>
        <v xml:space="preserve"> </v>
      </c>
      <c r="R166" s="53" t="str">
        <f t="shared" si="4"/>
        <v/>
      </c>
      <c r="S166" s="54" t="str">
        <f t="shared" si="5"/>
        <v xml:space="preserve"> </v>
      </c>
      <c r="T166" s="55"/>
      <c r="U166" s="1"/>
      <c r="V166" s="1"/>
      <c r="W166" s="1"/>
      <c r="X166" s="1">
        <f t="shared" si="0"/>
        <v>0</v>
      </c>
      <c r="Y166" s="1"/>
      <c r="Z166" s="1"/>
    </row>
    <row r="167" spans="1:26" ht="15.75" customHeight="1" x14ac:dyDescent="0.2">
      <c r="A167" s="1"/>
      <c r="B167" s="1"/>
      <c r="C167" s="1"/>
      <c r="D167" s="237">
        <v>160</v>
      </c>
      <c r="E167" s="238"/>
      <c r="F167" s="5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42" t="str">
        <f>IFERROR(VLOOKUP(G167,'Z1 HAB CLASS'!$L$4:$N$9,3,FALSE)," ")</f>
        <v xml:space="preserve"> </v>
      </c>
      <c r="L167" s="43" t="str">
        <f t="shared" si="1"/>
        <v xml:space="preserve"> </v>
      </c>
      <c r="M167" s="1"/>
      <c r="N167" s="51"/>
      <c r="O167" s="52"/>
      <c r="P167" s="53" t="str">
        <f t="shared" si="2"/>
        <v xml:space="preserve"> </v>
      </c>
      <c r="Q167" s="53" t="str">
        <f t="shared" si="3"/>
        <v xml:space="preserve"> </v>
      </c>
      <c r="R167" s="53" t="str">
        <f t="shared" si="4"/>
        <v/>
      </c>
      <c r="S167" s="54" t="str">
        <f t="shared" si="5"/>
        <v xml:space="preserve"> </v>
      </c>
      <c r="T167" s="55"/>
      <c r="U167" s="1"/>
      <c r="V167" s="1"/>
      <c r="W167" s="1"/>
      <c r="X167" s="1">
        <f t="shared" si="0"/>
        <v>0</v>
      </c>
      <c r="Y167" s="1"/>
      <c r="Z167" s="1"/>
    </row>
    <row r="168" spans="1:26" ht="15.75" customHeight="1" x14ac:dyDescent="0.2">
      <c r="A168" s="1"/>
      <c r="B168" s="1"/>
      <c r="C168" s="1"/>
      <c r="D168" s="237">
        <v>161</v>
      </c>
      <c r="E168" s="238"/>
      <c r="F168" s="5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42" t="str">
        <f>IFERROR(VLOOKUP(G168,'Z1 HAB CLASS'!$L$4:$N$9,3,FALSE)," ")</f>
        <v xml:space="preserve"> </v>
      </c>
      <c r="L168" s="43" t="str">
        <f t="shared" si="1"/>
        <v xml:space="preserve"> </v>
      </c>
      <c r="M168" s="1"/>
      <c r="N168" s="51"/>
      <c r="O168" s="52"/>
      <c r="P168" s="53" t="str">
        <f t="shared" si="2"/>
        <v xml:space="preserve"> </v>
      </c>
      <c r="Q168" s="53" t="str">
        <f t="shared" si="3"/>
        <v xml:space="preserve"> </v>
      </c>
      <c r="R168" s="53" t="str">
        <f t="shared" si="4"/>
        <v/>
      </c>
      <c r="S168" s="54" t="str">
        <f t="shared" si="5"/>
        <v xml:space="preserve"> </v>
      </c>
      <c r="T168" s="55"/>
      <c r="U168" s="1"/>
      <c r="V168" s="1"/>
      <c r="W168" s="1"/>
      <c r="X168" s="1">
        <f t="shared" si="0"/>
        <v>0</v>
      </c>
      <c r="Y168" s="1"/>
      <c r="Z168" s="1"/>
    </row>
    <row r="169" spans="1:26" ht="15.75" customHeight="1" x14ac:dyDescent="0.2">
      <c r="A169" s="1"/>
      <c r="B169" s="1"/>
      <c r="C169" s="1"/>
      <c r="D169" s="237">
        <v>162</v>
      </c>
      <c r="E169" s="238"/>
      <c r="F169" s="5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42" t="str">
        <f>IFERROR(VLOOKUP(G169,'Z1 HAB CLASS'!$L$4:$N$9,3,FALSE)," ")</f>
        <v xml:space="preserve"> </v>
      </c>
      <c r="L169" s="43" t="str">
        <f t="shared" si="1"/>
        <v xml:space="preserve"> </v>
      </c>
      <c r="M169" s="1"/>
      <c r="N169" s="51"/>
      <c r="O169" s="52"/>
      <c r="P169" s="53" t="str">
        <f t="shared" si="2"/>
        <v xml:space="preserve"> </v>
      </c>
      <c r="Q169" s="53" t="str">
        <f t="shared" si="3"/>
        <v xml:space="preserve"> </v>
      </c>
      <c r="R169" s="53" t="str">
        <f t="shared" si="4"/>
        <v/>
      </c>
      <c r="S169" s="54" t="str">
        <f t="shared" si="5"/>
        <v xml:space="preserve"> </v>
      </c>
      <c r="T169" s="55"/>
      <c r="U169" s="1"/>
      <c r="V169" s="1"/>
      <c r="W169" s="1"/>
      <c r="X169" s="1">
        <f t="shared" si="0"/>
        <v>0</v>
      </c>
      <c r="Y169" s="1"/>
      <c r="Z169" s="1"/>
    </row>
    <row r="170" spans="1:26" ht="15.75" customHeight="1" x14ac:dyDescent="0.2">
      <c r="A170" s="1"/>
      <c r="B170" s="1"/>
      <c r="C170" s="1"/>
      <c r="D170" s="237">
        <v>163</v>
      </c>
      <c r="E170" s="238"/>
      <c r="F170" s="5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42" t="str">
        <f>IFERROR(VLOOKUP(G170,'Z1 HAB CLASS'!$L$4:$N$9,3,FALSE)," ")</f>
        <v xml:space="preserve"> </v>
      </c>
      <c r="L170" s="43" t="str">
        <f t="shared" si="1"/>
        <v xml:space="preserve"> </v>
      </c>
      <c r="M170" s="1"/>
      <c r="N170" s="51"/>
      <c r="O170" s="52"/>
      <c r="P170" s="53" t="str">
        <f t="shared" si="2"/>
        <v xml:space="preserve"> </v>
      </c>
      <c r="Q170" s="53" t="str">
        <f t="shared" si="3"/>
        <v xml:space="preserve"> </v>
      </c>
      <c r="R170" s="53" t="str">
        <f t="shared" si="4"/>
        <v/>
      </c>
      <c r="S170" s="54" t="str">
        <f t="shared" si="5"/>
        <v xml:space="preserve"> </v>
      </c>
      <c r="T170" s="55"/>
      <c r="U170" s="1"/>
      <c r="V170" s="1"/>
      <c r="W170" s="1"/>
      <c r="X170" s="1">
        <f t="shared" si="0"/>
        <v>0</v>
      </c>
      <c r="Y170" s="1"/>
      <c r="Z170" s="1"/>
    </row>
    <row r="171" spans="1:26" ht="15.75" customHeight="1" x14ac:dyDescent="0.2">
      <c r="A171" s="1"/>
      <c r="B171" s="1"/>
      <c r="C171" s="1"/>
      <c r="D171" s="237">
        <v>164</v>
      </c>
      <c r="E171" s="238"/>
      <c r="F171" s="5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42" t="str">
        <f>IFERROR(VLOOKUP(G171,'Z1 HAB CLASS'!$L$4:$N$9,3,FALSE)," ")</f>
        <v xml:space="preserve"> </v>
      </c>
      <c r="L171" s="43" t="str">
        <f t="shared" si="1"/>
        <v xml:space="preserve"> </v>
      </c>
      <c r="M171" s="1"/>
      <c r="N171" s="51"/>
      <c r="O171" s="52"/>
      <c r="P171" s="53" t="str">
        <f t="shared" si="2"/>
        <v xml:space="preserve"> </v>
      </c>
      <c r="Q171" s="53" t="str">
        <f t="shared" si="3"/>
        <v xml:space="preserve"> </v>
      </c>
      <c r="R171" s="53" t="str">
        <f t="shared" si="4"/>
        <v/>
      </c>
      <c r="S171" s="54" t="str">
        <f t="shared" si="5"/>
        <v xml:space="preserve"> </v>
      </c>
      <c r="T171" s="55"/>
      <c r="U171" s="1"/>
      <c r="V171" s="1"/>
      <c r="W171" s="1"/>
      <c r="X171" s="1">
        <f t="shared" si="0"/>
        <v>0</v>
      </c>
      <c r="Y171" s="1"/>
      <c r="Z171" s="1"/>
    </row>
    <row r="172" spans="1:26" ht="15.75" customHeight="1" x14ac:dyDescent="0.2">
      <c r="A172" s="1"/>
      <c r="B172" s="1"/>
      <c r="C172" s="1"/>
      <c r="D172" s="237">
        <v>165</v>
      </c>
      <c r="E172" s="238"/>
      <c r="F172" s="5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42" t="str">
        <f>IFERROR(VLOOKUP(G172,'Z1 HAB CLASS'!$L$4:$N$9,3,FALSE)," ")</f>
        <v xml:space="preserve"> </v>
      </c>
      <c r="L172" s="43" t="str">
        <f t="shared" si="1"/>
        <v xml:space="preserve"> </v>
      </c>
      <c r="M172" s="1"/>
      <c r="N172" s="51"/>
      <c r="O172" s="52"/>
      <c r="P172" s="53" t="str">
        <f t="shared" si="2"/>
        <v xml:space="preserve"> </v>
      </c>
      <c r="Q172" s="53" t="str">
        <f t="shared" si="3"/>
        <v xml:space="preserve"> </v>
      </c>
      <c r="R172" s="53" t="str">
        <f t="shared" si="4"/>
        <v/>
      </c>
      <c r="S172" s="54" t="str">
        <f t="shared" si="5"/>
        <v xml:space="preserve"> </v>
      </c>
      <c r="T172" s="55"/>
      <c r="U172" s="1"/>
      <c r="V172" s="1"/>
      <c r="W172" s="1"/>
      <c r="X172" s="1">
        <f t="shared" si="0"/>
        <v>0</v>
      </c>
      <c r="Y172" s="1"/>
      <c r="Z172" s="1"/>
    </row>
    <row r="173" spans="1:26" ht="15.75" customHeight="1" x14ac:dyDescent="0.2">
      <c r="A173" s="1"/>
      <c r="B173" s="1"/>
      <c r="C173" s="1"/>
      <c r="D173" s="237">
        <v>166</v>
      </c>
      <c r="E173" s="238"/>
      <c r="F173" s="5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42" t="str">
        <f>IFERROR(VLOOKUP(G173,'Z1 HAB CLASS'!$L$4:$N$9,3,FALSE)," ")</f>
        <v xml:space="preserve"> </v>
      </c>
      <c r="L173" s="43" t="str">
        <f t="shared" si="1"/>
        <v xml:space="preserve"> </v>
      </c>
      <c r="M173" s="1"/>
      <c r="N173" s="51"/>
      <c r="O173" s="52"/>
      <c r="P173" s="53" t="str">
        <f t="shared" si="2"/>
        <v xml:space="preserve"> </v>
      </c>
      <c r="Q173" s="53" t="str">
        <f t="shared" si="3"/>
        <v xml:space="preserve"> </v>
      </c>
      <c r="R173" s="53" t="str">
        <f t="shared" si="4"/>
        <v/>
      </c>
      <c r="S173" s="54" t="str">
        <f t="shared" si="5"/>
        <v xml:space="preserve"> </v>
      </c>
      <c r="T173" s="55"/>
      <c r="U173" s="1"/>
      <c r="V173" s="1"/>
      <c r="W173" s="1"/>
      <c r="X173" s="1">
        <f t="shared" si="0"/>
        <v>0</v>
      </c>
      <c r="Y173" s="1"/>
      <c r="Z173" s="1"/>
    </row>
    <row r="174" spans="1:26" ht="15.75" customHeight="1" x14ac:dyDescent="0.2">
      <c r="A174" s="1"/>
      <c r="B174" s="1"/>
      <c r="C174" s="1"/>
      <c r="D174" s="237">
        <v>167</v>
      </c>
      <c r="E174" s="238"/>
      <c r="F174" s="5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42" t="str">
        <f>IFERROR(VLOOKUP(G174,'Z1 HAB CLASS'!$L$4:$N$9,3,FALSE)," ")</f>
        <v xml:space="preserve"> </v>
      </c>
      <c r="L174" s="43" t="str">
        <f t="shared" si="1"/>
        <v xml:space="preserve"> </v>
      </c>
      <c r="M174" s="1"/>
      <c r="N174" s="51"/>
      <c r="O174" s="52"/>
      <c r="P174" s="53" t="str">
        <f t="shared" si="2"/>
        <v xml:space="preserve"> </v>
      </c>
      <c r="Q174" s="53" t="str">
        <f t="shared" si="3"/>
        <v xml:space="preserve"> </v>
      </c>
      <c r="R174" s="53" t="str">
        <f t="shared" si="4"/>
        <v/>
      </c>
      <c r="S174" s="54" t="str">
        <f t="shared" si="5"/>
        <v xml:space="preserve"> </v>
      </c>
      <c r="T174" s="55"/>
      <c r="U174" s="1"/>
      <c r="V174" s="1"/>
      <c r="W174" s="1"/>
      <c r="X174" s="1">
        <f t="shared" si="0"/>
        <v>0</v>
      </c>
      <c r="Y174" s="1"/>
      <c r="Z174" s="1"/>
    </row>
    <row r="175" spans="1:26" ht="15.75" customHeight="1" x14ac:dyDescent="0.2">
      <c r="A175" s="1"/>
      <c r="B175" s="1"/>
      <c r="C175" s="1"/>
      <c r="D175" s="237">
        <v>168</v>
      </c>
      <c r="E175" s="238"/>
      <c r="F175" s="5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42" t="str">
        <f>IFERROR(VLOOKUP(G175,'Z1 HAB CLASS'!$L$4:$N$9,3,FALSE)," ")</f>
        <v xml:space="preserve"> </v>
      </c>
      <c r="L175" s="43" t="str">
        <f t="shared" si="1"/>
        <v xml:space="preserve"> </v>
      </c>
      <c r="M175" s="1"/>
      <c r="N175" s="51"/>
      <c r="O175" s="52"/>
      <c r="P175" s="53" t="str">
        <f t="shared" si="2"/>
        <v xml:space="preserve"> </v>
      </c>
      <c r="Q175" s="53" t="str">
        <f t="shared" si="3"/>
        <v xml:space="preserve"> </v>
      </c>
      <c r="R175" s="53" t="str">
        <f t="shared" si="4"/>
        <v/>
      </c>
      <c r="S175" s="54" t="str">
        <f t="shared" si="5"/>
        <v xml:space="preserve"> </v>
      </c>
      <c r="T175" s="55"/>
      <c r="U175" s="1"/>
      <c r="V175" s="1"/>
      <c r="W175" s="1"/>
      <c r="X175" s="1">
        <f t="shared" si="0"/>
        <v>0</v>
      </c>
      <c r="Y175" s="1"/>
      <c r="Z175" s="1"/>
    </row>
    <row r="176" spans="1:26" ht="15.75" customHeight="1" x14ac:dyDescent="0.2">
      <c r="A176" s="1"/>
      <c r="B176" s="1"/>
      <c r="C176" s="1"/>
      <c r="D176" s="237">
        <v>169</v>
      </c>
      <c r="E176" s="238"/>
      <c r="F176" s="5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42" t="str">
        <f>IFERROR(VLOOKUP(G176,'Z1 HAB CLASS'!$L$4:$N$9,3,FALSE)," ")</f>
        <v xml:space="preserve"> </v>
      </c>
      <c r="L176" s="43" t="str">
        <f t="shared" si="1"/>
        <v xml:space="preserve"> </v>
      </c>
      <c r="M176" s="1"/>
      <c r="N176" s="51"/>
      <c r="O176" s="52"/>
      <c r="P176" s="53" t="str">
        <f t="shared" si="2"/>
        <v xml:space="preserve"> </v>
      </c>
      <c r="Q176" s="53" t="str">
        <f t="shared" si="3"/>
        <v xml:space="preserve"> </v>
      </c>
      <c r="R176" s="53" t="str">
        <f t="shared" si="4"/>
        <v/>
      </c>
      <c r="S176" s="54" t="str">
        <f t="shared" si="5"/>
        <v xml:space="preserve"> </v>
      </c>
      <c r="T176" s="55"/>
      <c r="U176" s="1"/>
      <c r="V176" s="1"/>
      <c r="W176" s="1"/>
      <c r="X176" s="1">
        <f t="shared" si="0"/>
        <v>0</v>
      </c>
      <c r="Y176" s="1"/>
      <c r="Z176" s="1"/>
    </row>
    <row r="177" spans="1:26" ht="15.75" customHeight="1" x14ac:dyDescent="0.2">
      <c r="A177" s="1"/>
      <c r="B177" s="1"/>
      <c r="C177" s="1"/>
      <c r="D177" s="237">
        <v>170</v>
      </c>
      <c r="E177" s="238"/>
      <c r="F177" s="5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42" t="str">
        <f>IFERROR(VLOOKUP(G177,'Z1 HAB CLASS'!$L$4:$N$9,3,FALSE)," ")</f>
        <v xml:space="preserve"> </v>
      </c>
      <c r="L177" s="43" t="str">
        <f t="shared" si="1"/>
        <v xml:space="preserve"> </v>
      </c>
      <c r="M177" s="1"/>
      <c r="N177" s="51"/>
      <c r="O177" s="52"/>
      <c r="P177" s="53" t="str">
        <f t="shared" si="2"/>
        <v xml:space="preserve"> </v>
      </c>
      <c r="Q177" s="53" t="str">
        <f t="shared" si="3"/>
        <v xml:space="preserve"> </v>
      </c>
      <c r="R177" s="53" t="str">
        <f t="shared" si="4"/>
        <v/>
      </c>
      <c r="S177" s="54" t="str">
        <f t="shared" si="5"/>
        <v xml:space="preserve"> </v>
      </c>
      <c r="T177" s="55"/>
      <c r="U177" s="1"/>
      <c r="V177" s="1"/>
      <c r="W177" s="1"/>
      <c r="X177" s="1">
        <f t="shared" si="0"/>
        <v>0</v>
      </c>
      <c r="Y177" s="1"/>
      <c r="Z177" s="1"/>
    </row>
    <row r="178" spans="1:26" ht="15.75" customHeight="1" x14ac:dyDescent="0.2">
      <c r="A178" s="1"/>
      <c r="B178" s="1"/>
      <c r="C178" s="1"/>
      <c r="D178" s="237">
        <v>171</v>
      </c>
      <c r="E178" s="238"/>
      <c r="F178" s="5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42" t="str">
        <f>IFERROR(VLOOKUP(G178,'Z1 HAB CLASS'!$L$4:$N$9,3,FALSE)," ")</f>
        <v xml:space="preserve"> </v>
      </c>
      <c r="L178" s="43" t="str">
        <f t="shared" si="1"/>
        <v xml:space="preserve"> </v>
      </c>
      <c r="M178" s="1"/>
      <c r="N178" s="51"/>
      <c r="O178" s="52"/>
      <c r="P178" s="53" t="str">
        <f t="shared" si="2"/>
        <v xml:space="preserve"> </v>
      </c>
      <c r="Q178" s="53" t="str">
        <f t="shared" si="3"/>
        <v xml:space="preserve"> </v>
      </c>
      <c r="R178" s="53" t="str">
        <f t="shared" si="4"/>
        <v/>
      </c>
      <c r="S178" s="54" t="str">
        <f t="shared" si="5"/>
        <v xml:space="preserve"> </v>
      </c>
      <c r="T178" s="55"/>
      <c r="U178" s="1"/>
      <c r="V178" s="1"/>
      <c r="W178" s="1"/>
      <c r="X178" s="1">
        <f t="shared" si="0"/>
        <v>0</v>
      </c>
      <c r="Y178" s="1"/>
      <c r="Z178" s="1"/>
    </row>
    <row r="179" spans="1:26" ht="15.75" customHeight="1" x14ac:dyDescent="0.2">
      <c r="A179" s="1"/>
      <c r="B179" s="1"/>
      <c r="C179" s="1"/>
      <c r="D179" s="237">
        <v>172</v>
      </c>
      <c r="E179" s="238"/>
      <c r="F179" s="5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42" t="str">
        <f>IFERROR(VLOOKUP(G179,'Z1 HAB CLASS'!$L$4:$N$9,3,FALSE)," ")</f>
        <v xml:space="preserve"> </v>
      </c>
      <c r="L179" s="43" t="str">
        <f t="shared" si="1"/>
        <v xml:space="preserve"> </v>
      </c>
      <c r="M179" s="1"/>
      <c r="N179" s="51"/>
      <c r="O179" s="52"/>
      <c r="P179" s="53" t="str">
        <f t="shared" si="2"/>
        <v xml:space="preserve"> </v>
      </c>
      <c r="Q179" s="53" t="str">
        <f t="shared" si="3"/>
        <v xml:space="preserve"> </v>
      </c>
      <c r="R179" s="53" t="str">
        <f t="shared" si="4"/>
        <v/>
      </c>
      <c r="S179" s="54" t="str">
        <f t="shared" si="5"/>
        <v xml:space="preserve"> </v>
      </c>
      <c r="T179" s="55"/>
      <c r="U179" s="1"/>
      <c r="V179" s="1"/>
      <c r="W179" s="1"/>
      <c r="X179" s="1">
        <f t="shared" si="0"/>
        <v>0</v>
      </c>
      <c r="Y179" s="1"/>
      <c r="Z179" s="1"/>
    </row>
    <row r="180" spans="1:26" ht="15.75" customHeight="1" x14ac:dyDescent="0.2">
      <c r="A180" s="1"/>
      <c r="B180" s="1"/>
      <c r="C180" s="1"/>
      <c r="D180" s="237">
        <v>173</v>
      </c>
      <c r="E180" s="238"/>
      <c r="F180" s="5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42" t="str">
        <f>IFERROR(VLOOKUP(G180,'Z1 HAB CLASS'!$L$4:$N$9,3,FALSE)," ")</f>
        <v xml:space="preserve"> </v>
      </c>
      <c r="L180" s="43" t="str">
        <f t="shared" si="1"/>
        <v xml:space="preserve"> </v>
      </c>
      <c r="M180" s="1"/>
      <c r="N180" s="51"/>
      <c r="O180" s="52"/>
      <c r="P180" s="53" t="str">
        <f t="shared" si="2"/>
        <v xml:space="preserve"> </v>
      </c>
      <c r="Q180" s="53" t="str">
        <f t="shared" si="3"/>
        <v xml:space="preserve"> </v>
      </c>
      <c r="R180" s="53" t="str">
        <f t="shared" si="4"/>
        <v/>
      </c>
      <c r="S180" s="54" t="str">
        <f t="shared" si="5"/>
        <v xml:space="preserve"> </v>
      </c>
      <c r="T180" s="55"/>
      <c r="U180" s="1"/>
      <c r="V180" s="1"/>
      <c r="W180" s="1"/>
      <c r="X180" s="1">
        <f t="shared" si="0"/>
        <v>0</v>
      </c>
      <c r="Y180" s="1"/>
      <c r="Z180" s="1"/>
    </row>
    <row r="181" spans="1:26" ht="15.75" customHeight="1" x14ac:dyDescent="0.2">
      <c r="A181" s="1"/>
      <c r="B181" s="1"/>
      <c r="C181" s="1"/>
      <c r="D181" s="237">
        <v>174</v>
      </c>
      <c r="E181" s="238"/>
      <c r="F181" s="5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42" t="str">
        <f>IFERROR(VLOOKUP(G181,'Z1 HAB CLASS'!$L$4:$N$9,3,FALSE)," ")</f>
        <v xml:space="preserve"> </v>
      </c>
      <c r="L181" s="43" t="str">
        <f t="shared" si="1"/>
        <v xml:space="preserve"> </v>
      </c>
      <c r="M181" s="1"/>
      <c r="N181" s="51"/>
      <c r="O181" s="52"/>
      <c r="P181" s="53" t="str">
        <f t="shared" si="2"/>
        <v xml:space="preserve"> </v>
      </c>
      <c r="Q181" s="53" t="str">
        <f t="shared" si="3"/>
        <v xml:space="preserve"> </v>
      </c>
      <c r="R181" s="53" t="str">
        <f t="shared" si="4"/>
        <v/>
      </c>
      <c r="S181" s="54" t="str">
        <f t="shared" si="5"/>
        <v xml:space="preserve"> </v>
      </c>
      <c r="T181" s="55"/>
      <c r="U181" s="1"/>
      <c r="V181" s="1"/>
      <c r="W181" s="1"/>
      <c r="X181" s="1">
        <f t="shared" si="0"/>
        <v>0</v>
      </c>
      <c r="Y181" s="1"/>
      <c r="Z181" s="1"/>
    </row>
    <row r="182" spans="1:26" ht="15.75" customHeight="1" x14ac:dyDescent="0.2">
      <c r="A182" s="1"/>
      <c r="B182" s="1"/>
      <c r="C182" s="1"/>
      <c r="D182" s="237">
        <v>175</v>
      </c>
      <c r="E182" s="238"/>
      <c r="F182" s="5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42" t="str">
        <f>IFERROR(VLOOKUP(G182,'Z1 HAB CLASS'!$L$4:$N$9,3,FALSE)," ")</f>
        <v xml:space="preserve"> </v>
      </c>
      <c r="L182" s="43" t="str">
        <f t="shared" si="1"/>
        <v xml:space="preserve"> </v>
      </c>
      <c r="M182" s="1"/>
      <c r="N182" s="51"/>
      <c r="O182" s="52"/>
      <c r="P182" s="53" t="str">
        <f t="shared" si="2"/>
        <v xml:space="preserve"> </v>
      </c>
      <c r="Q182" s="53" t="str">
        <f t="shared" si="3"/>
        <v xml:space="preserve"> </v>
      </c>
      <c r="R182" s="53" t="str">
        <f t="shared" si="4"/>
        <v/>
      </c>
      <c r="S182" s="54" t="str">
        <f t="shared" si="5"/>
        <v xml:space="preserve"> </v>
      </c>
      <c r="T182" s="55"/>
      <c r="U182" s="1"/>
      <c r="V182" s="1"/>
      <c r="W182" s="1"/>
      <c r="X182" s="1">
        <f t="shared" si="0"/>
        <v>0</v>
      </c>
      <c r="Y182" s="1"/>
      <c r="Z182" s="1"/>
    </row>
    <row r="183" spans="1:26" ht="15.75" customHeight="1" x14ac:dyDescent="0.2">
      <c r="A183" s="1"/>
      <c r="B183" s="1"/>
      <c r="C183" s="1"/>
      <c r="D183" s="237">
        <v>176</v>
      </c>
      <c r="E183" s="238"/>
      <c r="F183" s="5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42" t="str">
        <f>IFERROR(VLOOKUP(G183,'Z1 HAB CLASS'!$L$4:$N$9,3,FALSE)," ")</f>
        <v xml:space="preserve"> </v>
      </c>
      <c r="L183" s="43" t="str">
        <f t="shared" si="1"/>
        <v xml:space="preserve"> </v>
      </c>
      <c r="M183" s="1"/>
      <c r="N183" s="51"/>
      <c r="O183" s="52"/>
      <c r="P183" s="53" t="str">
        <f t="shared" si="2"/>
        <v xml:space="preserve"> </v>
      </c>
      <c r="Q183" s="53" t="str">
        <f t="shared" si="3"/>
        <v xml:space="preserve"> </v>
      </c>
      <c r="R183" s="53" t="str">
        <f t="shared" si="4"/>
        <v/>
      </c>
      <c r="S183" s="54" t="str">
        <f t="shared" si="5"/>
        <v xml:space="preserve"> </v>
      </c>
      <c r="T183" s="55"/>
      <c r="U183" s="1"/>
      <c r="V183" s="1"/>
      <c r="W183" s="1"/>
      <c r="X183" s="1">
        <f t="shared" si="0"/>
        <v>0</v>
      </c>
      <c r="Y183" s="1"/>
      <c r="Z183" s="1"/>
    </row>
    <row r="184" spans="1:26" ht="15.75" customHeight="1" x14ac:dyDescent="0.2">
      <c r="A184" s="1"/>
      <c r="B184" s="1"/>
      <c r="C184" s="1"/>
      <c r="D184" s="237">
        <v>177</v>
      </c>
      <c r="E184" s="238"/>
      <c r="F184" s="5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42" t="str">
        <f>IFERROR(VLOOKUP(G184,'Z1 HAB CLASS'!$L$4:$N$9,3,FALSE)," ")</f>
        <v xml:space="preserve"> </v>
      </c>
      <c r="L184" s="43" t="str">
        <f t="shared" si="1"/>
        <v xml:space="preserve"> </v>
      </c>
      <c r="M184" s="1"/>
      <c r="N184" s="51"/>
      <c r="O184" s="52"/>
      <c r="P184" s="53" t="str">
        <f t="shared" si="2"/>
        <v xml:space="preserve"> </v>
      </c>
      <c r="Q184" s="53" t="str">
        <f t="shared" si="3"/>
        <v xml:space="preserve"> </v>
      </c>
      <c r="R184" s="53" t="str">
        <f t="shared" si="4"/>
        <v/>
      </c>
      <c r="S184" s="54" t="str">
        <f t="shared" si="5"/>
        <v xml:space="preserve"> </v>
      </c>
      <c r="T184" s="55"/>
      <c r="U184" s="1"/>
      <c r="V184" s="1"/>
      <c r="W184" s="1"/>
      <c r="X184" s="1">
        <f t="shared" si="0"/>
        <v>0</v>
      </c>
      <c r="Y184" s="1"/>
      <c r="Z184" s="1"/>
    </row>
    <row r="185" spans="1:26" ht="15.75" customHeight="1" x14ac:dyDescent="0.2">
      <c r="A185" s="1"/>
      <c r="B185" s="1"/>
      <c r="C185" s="1"/>
      <c r="D185" s="237">
        <v>178</v>
      </c>
      <c r="E185" s="238"/>
      <c r="F185" s="5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42" t="str">
        <f>IFERROR(VLOOKUP(G185,'Z1 HAB CLASS'!$L$4:$N$9,3,FALSE)," ")</f>
        <v xml:space="preserve"> </v>
      </c>
      <c r="L185" s="43" t="str">
        <f t="shared" si="1"/>
        <v xml:space="preserve"> </v>
      </c>
      <c r="M185" s="1"/>
      <c r="N185" s="51"/>
      <c r="O185" s="52"/>
      <c r="P185" s="53" t="str">
        <f t="shared" si="2"/>
        <v xml:space="preserve"> </v>
      </c>
      <c r="Q185" s="53" t="str">
        <f t="shared" si="3"/>
        <v xml:space="preserve"> </v>
      </c>
      <c r="R185" s="53" t="str">
        <f t="shared" si="4"/>
        <v/>
      </c>
      <c r="S185" s="54" t="str">
        <f t="shared" si="5"/>
        <v xml:space="preserve"> </v>
      </c>
      <c r="T185" s="55"/>
      <c r="U185" s="1"/>
      <c r="V185" s="1"/>
      <c r="W185" s="1"/>
      <c r="X185" s="1">
        <f t="shared" si="0"/>
        <v>0</v>
      </c>
      <c r="Y185" s="1"/>
      <c r="Z185" s="1"/>
    </row>
    <row r="186" spans="1:26" ht="15.75" customHeight="1" x14ac:dyDescent="0.2">
      <c r="A186" s="1"/>
      <c r="B186" s="1"/>
      <c r="C186" s="1"/>
      <c r="D186" s="237">
        <v>179</v>
      </c>
      <c r="E186" s="238"/>
      <c r="F186" s="5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42" t="str">
        <f>IFERROR(VLOOKUP(G186,'Z1 HAB CLASS'!$L$4:$N$9,3,FALSE)," ")</f>
        <v xml:space="preserve"> </v>
      </c>
      <c r="L186" s="43" t="str">
        <f t="shared" si="1"/>
        <v xml:space="preserve"> </v>
      </c>
      <c r="M186" s="1"/>
      <c r="N186" s="51"/>
      <c r="O186" s="52"/>
      <c r="P186" s="53" t="str">
        <f t="shared" si="2"/>
        <v xml:space="preserve"> </v>
      </c>
      <c r="Q186" s="53" t="str">
        <f t="shared" si="3"/>
        <v xml:space="preserve"> </v>
      </c>
      <c r="R186" s="53" t="str">
        <f t="shared" si="4"/>
        <v/>
      </c>
      <c r="S186" s="54" t="str">
        <f t="shared" si="5"/>
        <v xml:space="preserve"> </v>
      </c>
      <c r="T186" s="55"/>
      <c r="U186" s="1"/>
      <c r="V186" s="1"/>
      <c r="W186" s="1"/>
      <c r="X186" s="1">
        <f t="shared" si="0"/>
        <v>0</v>
      </c>
      <c r="Y186" s="1"/>
      <c r="Z186" s="1"/>
    </row>
    <row r="187" spans="1:26" ht="15.75" customHeight="1" x14ac:dyDescent="0.2">
      <c r="A187" s="1"/>
      <c r="B187" s="1"/>
      <c r="C187" s="1"/>
      <c r="D187" s="237">
        <v>180</v>
      </c>
      <c r="E187" s="238"/>
      <c r="F187" s="5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42" t="str">
        <f>IFERROR(VLOOKUP(G187,'Z1 HAB CLASS'!$L$4:$N$9,3,FALSE)," ")</f>
        <v xml:space="preserve"> </v>
      </c>
      <c r="L187" s="43" t="str">
        <f t="shared" si="1"/>
        <v xml:space="preserve"> </v>
      </c>
      <c r="M187" s="1"/>
      <c r="N187" s="51"/>
      <c r="O187" s="52"/>
      <c r="P187" s="53" t="str">
        <f t="shared" si="2"/>
        <v xml:space="preserve"> </v>
      </c>
      <c r="Q187" s="53" t="str">
        <f t="shared" si="3"/>
        <v xml:space="preserve"> </v>
      </c>
      <c r="R187" s="53" t="str">
        <f t="shared" si="4"/>
        <v/>
      </c>
      <c r="S187" s="54" t="str">
        <f t="shared" si="5"/>
        <v xml:space="preserve"> </v>
      </c>
      <c r="T187" s="55"/>
      <c r="U187" s="1"/>
      <c r="V187" s="1"/>
      <c r="W187" s="1"/>
      <c r="X187" s="1">
        <f t="shared" si="0"/>
        <v>0</v>
      </c>
      <c r="Y187" s="1"/>
      <c r="Z187" s="1"/>
    </row>
    <row r="188" spans="1:26" ht="15.75" customHeight="1" x14ac:dyDescent="0.2">
      <c r="A188" s="1"/>
      <c r="B188" s="1"/>
      <c r="C188" s="1"/>
      <c r="D188" s="237">
        <v>181</v>
      </c>
      <c r="E188" s="238"/>
      <c r="F188" s="5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42" t="str">
        <f>IFERROR(VLOOKUP(G188,'Z1 HAB CLASS'!$L$4:$N$9,3,FALSE)," ")</f>
        <v xml:space="preserve"> </v>
      </c>
      <c r="L188" s="43" t="str">
        <f t="shared" si="1"/>
        <v xml:space="preserve"> </v>
      </c>
      <c r="M188" s="1"/>
      <c r="N188" s="51"/>
      <c r="O188" s="52"/>
      <c r="P188" s="53" t="str">
        <f t="shared" si="2"/>
        <v xml:space="preserve"> </v>
      </c>
      <c r="Q188" s="53" t="str">
        <f t="shared" si="3"/>
        <v xml:space="preserve"> </v>
      </c>
      <c r="R188" s="53" t="str">
        <f t="shared" si="4"/>
        <v/>
      </c>
      <c r="S188" s="54" t="str">
        <f t="shared" si="5"/>
        <v xml:space="preserve"> </v>
      </c>
      <c r="T188" s="55"/>
      <c r="U188" s="1"/>
      <c r="V188" s="1"/>
      <c r="W188" s="1"/>
      <c r="X188" s="1">
        <f t="shared" si="0"/>
        <v>0</v>
      </c>
      <c r="Y188" s="1"/>
      <c r="Z188" s="1"/>
    </row>
    <row r="189" spans="1:26" ht="15.75" customHeight="1" x14ac:dyDescent="0.2">
      <c r="A189" s="1"/>
      <c r="B189" s="1"/>
      <c r="C189" s="1"/>
      <c r="D189" s="237">
        <v>182</v>
      </c>
      <c r="E189" s="238"/>
      <c r="F189" s="5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42" t="str">
        <f>IFERROR(VLOOKUP(G189,'Z1 HAB CLASS'!$L$4:$N$9,3,FALSE)," ")</f>
        <v xml:space="preserve"> </v>
      </c>
      <c r="L189" s="43" t="str">
        <f t="shared" si="1"/>
        <v xml:space="preserve"> </v>
      </c>
      <c r="M189" s="1"/>
      <c r="N189" s="51"/>
      <c r="O189" s="52"/>
      <c r="P189" s="53" t="str">
        <f t="shared" si="2"/>
        <v xml:space="preserve"> </v>
      </c>
      <c r="Q189" s="53" t="str">
        <f t="shared" si="3"/>
        <v xml:space="preserve"> </v>
      </c>
      <c r="R189" s="53" t="str">
        <f t="shared" si="4"/>
        <v/>
      </c>
      <c r="S189" s="54" t="str">
        <f t="shared" si="5"/>
        <v xml:space="preserve"> </v>
      </c>
      <c r="T189" s="55"/>
      <c r="U189" s="1"/>
      <c r="V189" s="1"/>
      <c r="W189" s="1"/>
      <c r="X189" s="1">
        <f t="shared" si="0"/>
        <v>0</v>
      </c>
      <c r="Y189" s="1"/>
      <c r="Z189" s="1"/>
    </row>
    <row r="190" spans="1:26" ht="15.75" customHeight="1" x14ac:dyDescent="0.2">
      <c r="A190" s="1"/>
      <c r="B190" s="1"/>
      <c r="C190" s="1"/>
      <c r="D190" s="237">
        <v>183</v>
      </c>
      <c r="E190" s="238"/>
      <c r="F190" s="5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42" t="str">
        <f>IFERROR(VLOOKUP(G190,'Z1 HAB CLASS'!$L$4:$N$9,3,FALSE)," ")</f>
        <v xml:space="preserve"> </v>
      </c>
      <c r="L190" s="43" t="str">
        <f t="shared" si="1"/>
        <v xml:space="preserve"> </v>
      </c>
      <c r="M190" s="1"/>
      <c r="N190" s="51"/>
      <c r="O190" s="52"/>
      <c r="P190" s="53" t="str">
        <f t="shared" si="2"/>
        <v xml:space="preserve"> </v>
      </c>
      <c r="Q190" s="53" t="str">
        <f t="shared" si="3"/>
        <v xml:space="preserve"> </v>
      </c>
      <c r="R190" s="53" t="str">
        <f t="shared" si="4"/>
        <v/>
      </c>
      <c r="S190" s="54" t="str">
        <f t="shared" si="5"/>
        <v xml:space="preserve"> </v>
      </c>
      <c r="T190" s="55"/>
      <c r="U190" s="1"/>
      <c r="V190" s="1"/>
      <c r="W190" s="1"/>
      <c r="X190" s="1">
        <f t="shared" si="0"/>
        <v>0</v>
      </c>
      <c r="Y190" s="1"/>
      <c r="Z190" s="1"/>
    </row>
    <row r="191" spans="1:26" ht="15.75" customHeight="1" x14ac:dyDescent="0.2">
      <c r="A191" s="1"/>
      <c r="B191" s="1"/>
      <c r="C191" s="1"/>
      <c r="D191" s="237">
        <v>184</v>
      </c>
      <c r="E191" s="238"/>
      <c r="F191" s="5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42" t="str">
        <f>IFERROR(VLOOKUP(G191,'Z1 HAB CLASS'!$L$4:$N$9,3,FALSE)," ")</f>
        <v xml:space="preserve"> </v>
      </c>
      <c r="L191" s="43" t="str">
        <f t="shared" si="1"/>
        <v xml:space="preserve"> </v>
      </c>
      <c r="M191" s="1"/>
      <c r="N191" s="51"/>
      <c r="O191" s="52"/>
      <c r="P191" s="53" t="str">
        <f t="shared" si="2"/>
        <v xml:space="preserve"> </v>
      </c>
      <c r="Q191" s="53" t="str">
        <f t="shared" si="3"/>
        <v xml:space="preserve"> </v>
      </c>
      <c r="R191" s="53" t="str">
        <f t="shared" si="4"/>
        <v/>
      </c>
      <c r="S191" s="54" t="str">
        <f t="shared" si="5"/>
        <v xml:space="preserve"> </v>
      </c>
      <c r="T191" s="55"/>
      <c r="U191" s="1"/>
      <c r="V191" s="1"/>
      <c r="W191" s="1"/>
      <c r="X191" s="1">
        <f t="shared" si="0"/>
        <v>0</v>
      </c>
      <c r="Y191" s="1"/>
      <c r="Z191" s="1"/>
    </row>
    <row r="192" spans="1:26" ht="15.75" customHeight="1" x14ac:dyDescent="0.2">
      <c r="A192" s="1"/>
      <c r="B192" s="1"/>
      <c r="C192" s="1"/>
      <c r="D192" s="237">
        <v>185</v>
      </c>
      <c r="E192" s="238"/>
      <c r="F192" s="5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42" t="str">
        <f>IFERROR(VLOOKUP(G192,'Z1 HAB CLASS'!$L$4:$N$9,3,FALSE)," ")</f>
        <v xml:space="preserve"> </v>
      </c>
      <c r="L192" s="43" t="str">
        <f t="shared" si="1"/>
        <v xml:space="preserve"> </v>
      </c>
      <c r="M192" s="1"/>
      <c r="N192" s="51"/>
      <c r="O192" s="52"/>
      <c r="P192" s="53" t="str">
        <f t="shared" si="2"/>
        <v xml:space="preserve"> </v>
      </c>
      <c r="Q192" s="53" t="str">
        <f t="shared" si="3"/>
        <v xml:space="preserve"> </v>
      </c>
      <c r="R192" s="53" t="str">
        <f t="shared" si="4"/>
        <v/>
      </c>
      <c r="S192" s="54" t="str">
        <f t="shared" si="5"/>
        <v xml:space="preserve"> </v>
      </c>
      <c r="T192" s="55"/>
      <c r="U192" s="1"/>
      <c r="V192" s="1"/>
      <c r="W192" s="1"/>
      <c r="X192" s="1">
        <f t="shared" si="0"/>
        <v>0</v>
      </c>
      <c r="Y192" s="1"/>
      <c r="Z192" s="1"/>
    </row>
    <row r="193" spans="1:26" ht="15.75" customHeight="1" x14ac:dyDescent="0.2">
      <c r="A193" s="1"/>
      <c r="B193" s="1"/>
      <c r="C193" s="1"/>
      <c r="D193" s="237">
        <v>186</v>
      </c>
      <c r="E193" s="238"/>
      <c r="F193" s="5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42" t="str">
        <f>IFERROR(VLOOKUP(G193,'Z1 HAB CLASS'!$L$4:$N$9,3,FALSE)," ")</f>
        <v xml:space="preserve"> </v>
      </c>
      <c r="L193" s="43" t="str">
        <f t="shared" si="1"/>
        <v xml:space="preserve"> </v>
      </c>
      <c r="M193" s="1"/>
      <c r="N193" s="51"/>
      <c r="O193" s="52"/>
      <c r="P193" s="53" t="str">
        <f t="shared" si="2"/>
        <v xml:space="preserve"> </v>
      </c>
      <c r="Q193" s="53" t="str">
        <f t="shared" si="3"/>
        <v xml:space="preserve"> </v>
      </c>
      <c r="R193" s="53" t="str">
        <f t="shared" si="4"/>
        <v/>
      </c>
      <c r="S193" s="54" t="str">
        <f t="shared" si="5"/>
        <v xml:space="preserve"> </v>
      </c>
      <c r="T193" s="55"/>
      <c r="U193" s="1"/>
      <c r="V193" s="1"/>
      <c r="W193" s="1"/>
      <c r="X193" s="1">
        <f t="shared" si="0"/>
        <v>0</v>
      </c>
      <c r="Y193" s="1"/>
      <c r="Z193" s="1"/>
    </row>
    <row r="194" spans="1:26" ht="15.75" customHeight="1" x14ac:dyDescent="0.2">
      <c r="A194" s="1"/>
      <c r="B194" s="1"/>
      <c r="C194" s="1"/>
      <c r="D194" s="237">
        <v>187</v>
      </c>
      <c r="E194" s="238"/>
      <c r="F194" s="5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42" t="str">
        <f>IFERROR(VLOOKUP(G194,'Z1 HAB CLASS'!$L$4:$N$9,3,FALSE)," ")</f>
        <v xml:space="preserve"> </v>
      </c>
      <c r="L194" s="43" t="str">
        <f t="shared" si="1"/>
        <v xml:space="preserve"> </v>
      </c>
      <c r="M194" s="1"/>
      <c r="N194" s="51"/>
      <c r="O194" s="52"/>
      <c r="P194" s="53" t="str">
        <f t="shared" si="2"/>
        <v xml:space="preserve"> </v>
      </c>
      <c r="Q194" s="53" t="str">
        <f t="shared" si="3"/>
        <v xml:space="preserve"> </v>
      </c>
      <c r="R194" s="53" t="str">
        <f t="shared" si="4"/>
        <v/>
      </c>
      <c r="S194" s="54" t="str">
        <f t="shared" si="5"/>
        <v xml:space="preserve"> </v>
      </c>
      <c r="T194" s="55"/>
      <c r="U194" s="1"/>
      <c r="V194" s="1"/>
      <c r="W194" s="1"/>
      <c r="X194" s="1">
        <f t="shared" si="0"/>
        <v>0</v>
      </c>
      <c r="Y194" s="1"/>
      <c r="Z194" s="1"/>
    </row>
    <row r="195" spans="1:26" ht="15.75" customHeight="1" x14ac:dyDescent="0.2">
      <c r="A195" s="1"/>
      <c r="B195" s="1"/>
      <c r="C195" s="1"/>
      <c r="D195" s="237">
        <v>188</v>
      </c>
      <c r="E195" s="238"/>
      <c r="F195" s="5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42" t="str">
        <f>IFERROR(VLOOKUP(G195,'Z1 HAB CLASS'!$L$4:$N$9,3,FALSE)," ")</f>
        <v xml:space="preserve"> </v>
      </c>
      <c r="L195" s="43" t="str">
        <f t="shared" si="1"/>
        <v xml:space="preserve"> </v>
      </c>
      <c r="M195" s="1"/>
      <c r="N195" s="51"/>
      <c r="O195" s="52"/>
      <c r="P195" s="53" t="str">
        <f t="shared" si="2"/>
        <v xml:space="preserve"> </v>
      </c>
      <c r="Q195" s="53" t="str">
        <f t="shared" si="3"/>
        <v xml:space="preserve"> </v>
      </c>
      <c r="R195" s="53" t="str">
        <f t="shared" si="4"/>
        <v/>
      </c>
      <c r="S195" s="54" t="str">
        <f t="shared" si="5"/>
        <v xml:space="preserve"> </v>
      </c>
      <c r="T195" s="55"/>
      <c r="U195" s="1"/>
      <c r="V195" s="1"/>
      <c r="W195" s="1"/>
      <c r="X195" s="1">
        <f t="shared" si="0"/>
        <v>0</v>
      </c>
      <c r="Y195" s="1"/>
      <c r="Z195" s="1"/>
    </row>
    <row r="196" spans="1:26" ht="15.75" customHeight="1" x14ac:dyDescent="0.2">
      <c r="A196" s="1"/>
      <c r="B196" s="1"/>
      <c r="C196" s="1"/>
      <c r="D196" s="237">
        <v>189</v>
      </c>
      <c r="E196" s="238"/>
      <c r="F196" s="5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42" t="str">
        <f>IFERROR(VLOOKUP(G196,'Z1 HAB CLASS'!$L$4:$N$9,3,FALSE)," ")</f>
        <v xml:space="preserve"> </v>
      </c>
      <c r="L196" s="43" t="str">
        <f t="shared" si="1"/>
        <v xml:space="preserve"> </v>
      </c>
      <c r="M196" s="1"/>
      <c r="N196" s="51"/>
      <c r="O196" s="52"/>
      <c r="P196" s="53" t="str">
        <f t="shared" si="2"/>
        <v xml:space="preserve"> </v>
      </c>
      <c r="Q196" s="53" t="str">
        <f t="shared" si="3"/>
        <v xml:space="preserve"> </v>
      </c>
      <c r="R196" s="53" t="str">
        <f t="shared" si="4"/>
        <v/>
      </c>
      <c r="S196" s="54" t="str">
        <f t="shared" si="5"/>
        <v xml:space="preserve"> </v>
      </c>
      <c r="T196" s="55"/>
      <c r="U196" s="1"/>
      <c r="V196" s="1"/>
      <c r="W196" s="1"/>
      <c r="X196" s="1">
        <f t="shared" si="0"/>
        <v>0</v>
      </c>
      <c r="Y196" s="1"/>
      <c r="Z196" s="1"/>
    </row>
    <row r="197" spans="1:26" ht="15.75" customHeight="1" x14ac:dyDescent="0.2">
      <c r="A197" s="1"/>
      <c r="B197" s="1"/>
      <c r="C197" s="1"/>
      <c r="D197" s="237">
        <v>190</v>
      </c>
      <c r="E197" s="238"/>
      <c r="F197" s="5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42" t="str">
        <f>IFERROR(VLOOKUP(G197,'Z1 HAB CLASS'!$L$4:$N$9,3,FALSE)," ")</f>
        <v xml:space="preserve"> </v>
      </c>
      <c r="L197" s="43" t="str">
        <f t="shared" si="1"/>
        <v xml:space="preserve"> </v>
      </c>
      <c r="M197" s="1"/>
      <c r="N197" s="51"/>
      <c r="O197" s="52"/>
      <c r="P197" s="53" t="str">
        <f t="shared" si="2"/>
        <v xml:space="preserve"> </v>
      </c>
      <c r="Q197" s="53" t="str">
        <f t="shared" si="3"/>
        <v xml:space="preserve"> </v>
      </c>
      <c r="R197" s="53" t="str">
        <f t="shared" si="4"/>
        <v/>
      </c>
      <c r="S197" s="54" t="str">
        <f t="shared" si="5"/>
        <v xml:space="preserve"> </v>
      </c>
      <c r="T197" s="55"/>
      <c r="U197" s="1"/>
      <c r="V197" s="1"/>
      <c r="W197" s="1"/>
      <c r="X197" s="1">
        <f t="shared" si="0"/>
        <v>0</v>
      </c>
      <c r="Y197" s="1"/>
      <c r="Z197" s="1"/>
    </row>
    <row r="198" spans="1:26" ht="15.75" customHeight="1" x14ac:dyDescent="0.2">
      <c r="A198" s="1"/>
      <c r="B198" s="1"/>
      <c r="C198" s="1"/>
      <c r="D198" s="237">
        <v>191</v>
      </c>
      <c r="E198" s="238"/>
      <c r="F198" s="5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42" t="str">
        <f>IFERROR(VLOOKUP(G198,'Z1 HAB CLASS'!$L$4:$N$9,3,FALSE)," ")</f>
        <v xml:space="preserve"> </v>
      </c>
      <c r="L198" s="43" t="str">
        <f t="shared" si="1"/>
        <v xml:space="preserve"> </v>
      </c>
      <c r="M198" s="1"/>
      <c r="N198" s="51"/>
      <c r="O198" s="52"/>
      <c r="P198" s="53" t="str">
        <f t="shared" si="2"/>
        <v xml:space="preserve"> </v>
      </c>
      <c r="Q198" s="53" t="str">
        <f t="shared" si="3"/>
        <v xml:space="preserve"> </v>
      </c>
      <c r="R198" s="53" t="str">
        <f t="shared" si="4"/>
        <v/>
      </c>
      <c r="S198" s="54" t="str">
        <f t="shared" si="5"/>
        <v xml:space="preserve"> </v>
      </c>
      <c r="T198" s="55"/>
      <c r="U198" s="1"/>
      <c r="V198" s="1"/>
      <c r="W198" s="1"/>
      <c r="X198" s="1">
        <f t="shared" si="0"/>
        <v>0</v>
      </c>
      <c r="Y198" s="1"/>
      <c r="Z198" s="1"/>
    </row>
    <row r="199" spans="1:26" ht="15.75" customHeight="1" x14ac:dyDescent="0.2">
      <c r="A199" s="1"/>
      <c r="B199" s="1"/>
      <c r="C199" s="1"/>
      <c r="D199" s="237">
        <v>192</v>
      </c>
      <c r="E199" s="238"/>
      <c r="F199" s="5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42" t="str">
        <f>IFERROR(VLOOKUP(G199,'Z1 HAB CLASS'!$L$4:$N$9,3,FALSE)," ")</f>
        <v xml:space="preserve"> </v>
      </c>
      <c r="L199" s="43" t="str">
        <f t="shared" si="1"/>
        <v xml:space="preserve"> </v>
      </c>
      <c r="M199" s="1"/>
      <c r="N199" s="51"/>
      <c r="O199" s="52"/>
      <c r="P199" s="53" t="str">
        <f t="shared" si="2"/>
        <v xml:space="preserve"> </v>
      </c>
      <c r="Q199" s="53" t="str">
        <f t="shared" si="3"/>
        <v xml:space="preserve"> </v>
      </c>
      <c r="R199" s="53" t="str">
        <f t="shared" si="4"/>
        <v/>
      </c>
      <c r="S199" s="54" t="str">
        <f t="shared" si="5"/>
        <v xml:space="preserve"> </v>
      </c>
      <c r="T199" s="55"/>
      <c r="U199" s="1"/>
      <c r="V199" s="1"/>
      <c r="W199" s="1"/>
      <c r="X199" s="1">
        <f t="shared" si="0"/>
        <v>0</v>
      </c>
      <c r="Y199" s="1"/>
      <c r="Z199" s="1"/>
    </row>
    <row r="200" spans="1:26" ht="15.75" customHeight="1" x14ac:dyDescent="0.2">
      <c r="A200" s="1"/>
      <c r="B200" s="1"/>
      <c r="C200" s="1"/>
      <c r="D200" s="237">
        <v>193</v>
      </c>
      <c r="E200" s="238"/>
      <c r="F200" s="5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42" t="str">
        <f>IFERROR(VLOOKUP(G200,'Z1 HAB CLASS'!$L$4:$N$9,3,FALSE)," ")</f>
        <v xml:space="preserve"> </v>
      </c>
      <c r="L200" s="43" t="str">
        <f t="shared" si="1"/>
        <v xml:space="preserve"> </v>
      </c>
      <c r="M200" s="1"/>
      <c r="N200" s="51"/>
      <c r="O200" s="52"/>
      <c r="P200" s="53" t="str">
        <f t="shared" si="2"/>
        <v xml:space="preserve"> </v>
      </c>
      <c r="Q200" s="53" t="str">
        <f t="shared" si="3"/>
        <v xml:space="preserve"> </v>
      </c>
      <c r="R200" s="53" t="str">
        <f t="shared" si="4"/>
        <v/>
      </c>
      <c r="S200" s="54" t="str">
        <f t="shared" si="5"/>
        <v xml:space="preserve"> </v>
      </c>
      <c r="T200" s="55"/>
      <c r="U200" s="1"/>
      <c r="V200" s="1"/>
      <c r="W200" s="1"/>
      <c r="X200" s="1">
        <f t="shared" si="0"/>
        <v>0</v>
      </c>
      <c r="Y200" s="1"/>
      <c r="Z200" s="1"/>
    </row>
    <row r="201" spans="1:26" ht="15.75" customHeight="1" x14ac:dyDescent="0.2">
      <c r="A201" s="1"/>
      <c r="B201" s="1"/>
      <c r="C201" s="1"/>
      <c r="D201" s="237">
        <v>194</v>
      </c>
      <c r="E201" s="238"/>
      <c r="F201" s="5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42" t="str">
        <f>IFERROR(VLOOKUP(G201,'Z1 HAB CLASS'!$L$4:$N$9,3,FALSE)," ")</f>
        <v xml:space="preserve"> </v>
      </c>
      <c r="L201" s="43" t="str">
        <f t="shared" si="1"/>
        <v xml:space="preserve"> </v>
      </c>
      <c r="M201" s="1"/>
      <c r="N201" s="51"/>
      <c r="O201" s="52"/>
      <c r="P201" s="53" t="str">
        <f t="shared" si="2"/>
        <v xml:space="preserve"> </v>
      </c>
      <c r="Q201" s="53" t="str">
        <f t="shared" si="3"/>
        <v xml:space="preserve"> </v>
      </c>
      <c r="R201" s="53" t="str">
        <f t="shared" si="4"/>
        <v/>
      </c>
      <c r="S201" s="54" t="str">
        <f t="shared" si="5"/>
        <v xml:space="preserve"> </v>
      </c>
      <c r="T201" s="55"/>
      <c r="U201" s="1"/>
      <c r="V201" s="1"/>
      <c r="W201" s="1"/>
      <c r="X201" s="1">
        <f t="shared" si="0"/>
        <v>0</v>
      </c>
      <c r="Y201" s="1"/>
      <c r="Z201" s="1"/>
    </row>
    <row r="202" spans="1:26" ht="15.75" customHeight="1" x14ac:dyDescent="0.2">
      <c r="A202" s="1"/>
      <c r="B202" s="1"/>
      <c r="C202" s="1"/>
      <c r="D202" s="237">
        <v>195</v>
      </c>
      <c r="E202" s="238"/>
      <c r="F202" s="5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42" t="str">
        <f>IFERROR(VLOOKUP(G202,'Z1 HAB CLASS'!$L$4:$N$9,3,FALSE)," ")</f>
        <v xml:space="preserve"> </v>
      </c>
      <c r="L202" s="43" t="str">
        <f t="shared" si="1"/>
        <v xml:space="preserve"> </v>
      </c>
      <c r="M202" s="1"/>
      <c r="N202" s="51"/>
      <c r="O202" s="52"/>
      <c r="P202" s="53" t="str">
        <f t="shared" si="2"/>
        <v xml:space="preserve"> </v>
      </c>
      <c r="Q202" s="53" t="str">
        <f t="shared" si="3"/>
        <v xml:space="preserve"> </v>
      </c>
      <c r="R202" s="53" t="str">
        <f t="shared" si="4"/>
        <v/>
      </c>
      <c r="S202" s="54" t="str">
        <f t="shared" si="5"/>
        <v xml:space="preserve"> </v>
      </c>
      <c r="T202" s="55"/>
      <c r="U202" s="1"/>
      <c r="V202" s="1"/>
      <c r="W202" s="1"/>
      <c r="X202" s="1">
        <f t="shared" si="0"/>
        <v>0</v>
      </c>
      <c r="Y202" s="1"/>
      <c r="Z202" s="1"/>
    </row>
    <row r="203" spans="1:26" ht="15.75" customHeight="1" x14ac:dyDescent="0.2">
      <c r="A203" s="1"/>
      <c r="B203" s="1"/>
      <c r="C203" s="1"/>
      <c r="D203" s="237">
        <v>196</v>
      </c>
      <c r="E203" s="238"/>
      <c r="F203" s="5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42" t="str">
        <f>IFERROR(VLOOKUP(G203,'Z1 HAB CLASS'!$L$4:$N$9,3,FALSE)," ")</f>
        <v xml:space="preserve"> </v>
      </c>
      <c r="L203" s="43" t="str">
        <f t="shared" si="1"/>
        <v xml:space="preserve"> </v>
      </c>
      <c r="M203" s="1"/>
      <c r="N203" s="51"/>
      <c r="O203" s="52"/>
      <c r="P203" s="53" t="str">
        <f t="shared" si="2"/>
        <v xml:space="preserve"> </v>
      </c>
      <c r="Q203" s="53" t="str">
        <f t="shared" si="3"/>
        <v xml:space="preserve"> </v>
      </c>
      <c r="R203" s="53" t="str">
        <f t="shared" si="4"/>
        <v/>
      </c>
      <c r="S203" s="54" t="str">
        <f t="shared" si="5"/>
        <v xml:space="preserve"> </v>
      </c>
      <c r="T203" s="55"/>
      <c r="U203" s="1"/>
      <c r="V203" s="1"/>
      <c r="W203" s="1"/>
      <c r="X203" s="1">
        <f t="shared" si="0"/>
        <v>0</v>
      </c>
      <c r="Y203" s="1"/>
      <c r="Z203" s="1"/>
    </row>
    <row r="204" spans="1:26" ht="15.75" customHeight="1" x14ac:dyDescent="0.2">
      <c r="A204" s="1"/>
      <c r="B204" s="1"/>
      <c r="C204" s="1"/>
      <c r="D204" s="237">
        <v>197</v>
      </c>
      <c r="E204" s="238"/>
      <c r="F204" s="5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42" t="str">
        <f>IFERROR(VLOOKUP(G204,'Z1 HAB CLASS'!$L$4:$N$9,3,FALSE)," ")</f>
        <v xml:space="preserve"> </v>
      </c>
      <c r="L204" s="43" t="str">
        <f t="shared" si="1"/>
        <v xml:space="preserve"> </v>
      </c>
      <c r="M204" s="1"/>
      <c r="N204" s="51"/>
      <c r="O204" s="52"/>
      <c r="P204" s="53" t="str">
        <f t="shared" si="2"/>
        <v xml:space="preserve"> </v>
      </c>
      <c r="Q204" s="53" t="str">
        <f t="shared" si="3"/>
        <v xml:space="preserve"> </v>
      </c>
      <c r="R204" s="53" t="str">
        <f t="shared" si="4"/>
        <v/>
      </c>
      <c r="S204" s="54" t="str">
        <f t="shared" si="5"/>
        <v xml:space="preserve"> </v>
      </c>
      <c r="T204" s="55"/>
      <c r="U204" s="1"/>
      <c r="V204" s="1"/>
      <c r="W204" s="1"/>
      <c r="X204" s="1">
        <f t="shared" si="0"/>
        <v>0</v>
      </c>
      <c r="Y204" s="1"/>
      <c r="Z204" s="1"/>
    </row>
    <row r="205" spans="1:26" ht="15.75" customHeight="1" x14ac:dyDescent="0.2">
      <c r="A205" s="1"/>
      <c r="B205" s="1"/>
      <c r="C205" s="1"/>
      <c r="D205" s="237">
        <v>198</v>
      </c>
      <c r="E205" s="238"/>
      <c r="F205" s="5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42" t="str">
        <f>IFERROR(VLOOKUP(G205,'Z1 HAB CLASS'!$L$4:$N$9,3,FALSE)," ")</f>
        <v xml:space="preserve"> </v>
      </c>
      <c r="L205" s="43" t="str">
        <f t="shared" si="1"/>
        <v xml:space="preserve"> </v>
      </c>
      <c r="M205" s="1"/>
      <c r="N205" s="51"/>
      <c r="O205" s="52"/>
      <c r="P205" s="53" t="str">
        <f t="shared" si="2"/>
        <v xml:space="preserve"> </v>
      </c>
      <c r="Q205" s="53" t="str">
        <f t="shared" si="3"/>
        <v xml:space="preserve"> </v>
      </c>
      <c r="R205" s="53" t="str">
        <f t="shared" si="4"/>
        <v/>
      </c>
      <c r="S205" s="54" t="str">
        <f t="shared" si="5"/>
        <v xml:space="preserve"> </v>
      </c>
      <c r="T205" s="55"/>
      <c r="U205" s="1"/>
      <c r="V205" s="1"/>
      <c r="W205" s="1"/>
      <c r="X205" s="1">
        <f t="shared" si="0"/>
        <v>0</v>
      </c>
      <c r="Y205" s="1"/>
      <c r="Z205" s="1"/>
    </row>
    <row r="206" spans="1:26" ht="15.75" customHeight="1" x14ac:dyDescent="0.2">
      <c r="A206" s="1"/>
      <c r="B206" s="1"/>
      <c r="C206" s="1"/>
      <c r="D206" s="237">
        <v>199</v>
      </c>
      <c r="E206" s="238"/>
      <c r="F206" s="5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42" t="str">
        <f>IFERROR(VLOOKUP(G206,'Z1 HAB CLASS'!$L$4:$N$9,3,FALSE)," ")</f>
        <v xml:space="preserve"> </v>
      </c>
      <c r="L206" s="43" t="str">
        <f t="shared" si="1"/>
        <v xml:space="preserve"> </v>
      </c>
      <c r="M206" s="1"/>
      <c r="N206" s="51"/>
      <c r="O206" s="52"/>
      <c r="P206" s="53" t="str">
        <f t="shared" si="2"/>
        <v xml:space="preserve"> </v>
      </c>
      <c r="Q206" s="53" t="str">
        <f t="shared" si="3"/>
        <v xml:space="preserve"> </v>
      </c>
      <c r="R206" s="53" t="str">
        <f t="shared" si="4"/>
        <v/>
      </c>
      <c r="S206" s="54" t="str">
        <f t="shared" si="5"/>
        <v xml:space="preserve"> </v>
      </c>
      <c r="T206" s="55"/>
      <c r="U206" s="1"/>
      <c r="V206" s="1"/>
      <c r="W206" s="1"/>
      <c r="X206" s="1">
        <f t="shared" si="0"/>
        <v>0</v>
      </c>
      <c r="Y206" s="1"/>
      <c r="Z206" s="1"/>
    </row>
    <row r="207" spans="1:26" ht="15.75" customHeight="1" x14ac:dyDescent="0.2">
      <c r="A207" s="1"/>
      <c r="B207" s="1"/>
      <c r="C207" s="1"/>
      <c r="D207" s="237">
        <v>200</v>
      </c>
      <c r="E207" s="238"/>
      <c r="F207" s="5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42" t="str">
        <f>IFERROR(VLOOKUP(G207,'Z1 HAB CLASS'!$L$4:$N$9,3,FALSE)," ")</f>
        <v xml:space="preserve"> </v>
      </c>
      <c r="L207" s="43" t="str">
        <f t="shared" si="1"/>
        <v xml:space="preserve"> </v>
      </c>
      <c r="M207" s="1"/>
      <c r="N207" s="51"/>
      <c r="O207" s="52"/>
      <c r="P207" s="53" t="str">
        <f t="shared" si="2"/>
        <v xml:space="preserve"> </v>
      </c>
      <c r="Q207" s="53" t="str">
        <f t="shared" si="3"/>
        <v xml:space="preserve"> </v>
      </c>
      <c r="R207" s="53" t="str">
        <f t="shared" si="4"/>
        <v/>
      </c>
      <c r="S207" s="54" t="str">
        <f t="shared" si="5"/>
        <v xml:space="preserve"> </v>
      </c>
      <c r="T207" s="55"/>
      <c r="U207" s="1"/>
      <c r="V207" s="1"/>
      <c r="W207" s="1"/>
      <c r="X207" s="1">
        <f t="shared" si="0"/>
        <v>0</v>
      </c>
      <c r="Y207" s="1"/>
      <c r="Z207" s="1"/>
    </row>
    <row r="208" spans="1:26" ht="15.75" customHeight="1" x14ac:dyDescent="0.2">
      <c r="A208" s="1"/>
      <c r="B208" s="1"/>
      <c r="C208" s="1"/>
      <c r="D208" s="237">
        <v>201</v>
      </c>
      <c r="E208" s="238"/>
      <c r="F208" s="5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42" t="str">
        <f>IFERROR(VLOOKUP(G208,'Z1 HAB CLASS'!$L$4:$N$9,3,FALSE)," ")</f>
        <v xml:space="preserve"> </v>
      </c>
      <c r="L208" s="43" t="str">
        <f t="shared" si="1"/>
        <v xml:space="preserve"> </v>
      </c>
      <c r="M208" s="1"/>
      <c r="N208" s="51"/>
      <c r="O208" s="52"/>
      <c r="P208" s="53" t="str">
        <f t="shared" si="2"/>
        <v xml:space="preserve"> </v>
      </c>
      <c r="Q208" s="53" t="str">
        <f t="shared" si="3"/>
        <v xml:space="preserve"> </v>
      </c>
      <c r="R208" s="53" t="str">
        <f t="shared" si="4"/>
        <v/>
      </c>
      <c r="S208" s="54" t="str">
        <f t="shared" si="5"/>
        <v xml:space="preserve"> </v>
      </c>
      <c r="T208" s="55"/>
      <c r="U208" s="1"/>
      <c r="V208" s="1"/>
      <c r="W208" s="1"/>
      <c r="X208" s="1">
        <f t="shared" si="0"/>
        <v>0</v>
      </c>
      <c r="Y208" s="1"/>
      <c r="Z208" s="1"/>
    </row>
    <row r="209" spans="1:26" ht="15.75" customHeight="1" x14ac:dyDescent="0.2">
      <c r="A209" s="1"/>
      <c r="B209" s="1"/>
      <c r="C209" s="1"/>
      <c r="D209" s="237">
        <v>202</v>
      </c>
      <c r="E209" s="238"/>
      <c r="F209" s="5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42" t="str">
        <f>IFERROR(VLOOKUP(G209,'Z1 HAB CLASS'!$L$4:$N$9,3,FALSE)," ")</f>
        <v xml:space="preserve"> </v>
      </c>
      <c r="L209" s="43" t="str">
        <f t="shared" si="1"/>
        <v xml:space="preserve"> </v>
      </c>
      <c r="M209" s="1"/>
      <c r="N209" s="51"/>
      <c r="O209" s="52"/>
      <c r="P209" s="53" t="str">
        <f t="shared" si="2"/>
        <v xml:space="preserve"> </v>
      </c>
      <c r="Q209" s="53" t="str">
        <f t="shared" si="3"/>
        <v xml:space="preserve"> </v>
      </c>
      <c r="R209" s="53" t="str">
        <f t="shared" si="4"/>
        <v/>
      </c>
      <c r="S209" s="54" t="str">
        <f t="shared" si="5"/>
        <v xml:space="preserve"> </v>
      </c>
      <c r="T209" s="55"/>
      <c r="U209" s="1"/>
      <c r="V209" s="1"/>
      <c r="W209" s="1"/>
      <c r="X209" s="1">
        <f t="shared" si="0"/>
        <v>0</v>
      </c>
      <c r="Y209" s="1"/>
      <c r="Z209" s="1"/>
    </row>
    <row r="210" spans="1:26" ht="15.75" customHeight="1" x14ac:dyDescent="0.2">
      <c r="A210" s="1"/>
      <c r="B210" s="1"/>
      <c r="C210" s="1"/>
      <c r="D210" s="237">
        <v>203</v>
      </c>
      <c r="E210" s="238"/>
      <c r="F210" s="5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42" t="str">
        <f>IFERROR(VLOOKUP(G210,'Z1 HAB CLASS'!$L$4:$N$9,3,FALSE)," ")</f>
        <v xml:space="preserve"> </v>
      </c>
      <c r="L210" s="43" t="str">
        <f t="shared" si="1"/>
        <v xml:space="preserve"> </v>
      </c>
      <c r="M210" s="1"/>
      <c r="N210" s="51"/>
      <c r="O210" s="52"/>
      <c r="P210" s="53" t="str">
        <f t="shared" si="2"/>
        <v xml:space="preserve"> </v>
      </c>
      <c r="Q210" s="53" t="str">
        <f t="shared" si="3"/>
        <v xml:space="preserve"> </v>
      </c>
      <c r="R210" s="53" t="str">
        <f t="shared" si="4"/>
        <v/>
      </c>
      <c r="S210" s="54" t="str">
        <f t="shared" si="5"/>
        <v xml:space="preserve"> </v>
      </c>
      <c r="T210" s="55"/>
      <c r="U210" s="1"/>
      <c r="V210" s="1"/>
      <c r="W210" s="1"/>
      <c r="X210" s="1">
        <f t="shared" si="0"/>
        <v>0</v>
      </c>
      <c r="Y210" s="1"/>
      <c r="Z210" s="1"/>
    </row>
    <row r="211" spans="1:26" ht="15.75" customHeight="1" x14ac:dyDescent="0.2">
      <c r="A211" s="1"/>
      <c r="B211" s="1"/>
      <c r="C211" s="1"/>
      <c r="D211" s="237">
        <v>204</v>
      </c>
      <c r="E211" s="238"/>
      <c r="F211" s="5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42" t="str">
        <f>IFERROR(VLOOKUP(G211,'Z1 HAB CLASS'!$L$4:$N$9,3,FALSE)," ")</f>
        <v xml:space="preserve"> </v>
      </c>
      <c r="L211" s="43" t="str">
        <f t="shared" si="1"/>
        <v xml:space="preserve"> </v>
      </c>
      <c r="M211" s="1"/>
      <c r="N211" s="51"/>
      <c r="O211" s="52"/>
      <c r="P211" s="53" t="str">
        <f t="shared" si="2"/>
        <v xml:space="preserve"> </v>
      </c>
      <c r="Q211" s="53" t="str">
        <f t="shared" si="3"/>
        <v xml:space="preserve"> </v>
      </c>
      <c r="R211" s="53" t="str">
        <f t="shared" si="4"/>
        <v/>
      </c>
      <c r="S211" s="54" t="str">
        <f t="shared" si="5"/>
        <v xml:space="preserve"> </v>
      </c>
      <c r="T211" s="55"/>
      <c r="U211" s="1"/>
      <c r="V211" s="1"/>
      <c r="W211" s="1"/>
      <c r="X211" s="1">
        <f t="shared" si="0"/>
        <v>0</v>
      </c>
      <c r="Y211" s="1"/>
      <c r="Z211" s="1"/>
    </row>
    <row r="212" spans="1:26" ht="15.75" customHeight="1" x14ac:dyDescent="0.2">
      <c r="A212" s="1"/>
      <c r="B212" s="1"/>
      <c r="C212" s="1"/>
      <c r="D212" s="237">
        <v>205</v>
      </c>
      <c r="E212" s="238"/>
      <c r="F212" s="5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42" t="str">
        <f>IFERROR(VLOOKUP(G212,'Z1 HAB CLASS'!$L$4:$N$9,3,FALSE)," ")</f>
        <v xml:space="preserve"> </v>
      </c>
      <c r="L212" s="43" t="str">
        <f t="shared" si="1"/>
        <v xml:space="preserve"> </v>
      </c>
      <c r="M212" s="1"/>
      <c r="N212" s="51"/>
      <c r="O212" s="52"/>
      <c r="P212" s="53" t="str">
        <f t="shared" si="2"/>
        <v xml:space="preserve"> </v>
      </c>
      <c r="Q212" s="53" t="str">
        <f t="shared" si="3"/>
        <v xml:space="preserve"> </v>
      </c>
      <c r="R212" s="53" t="str">
        <f t="shared" si="4"/>
        <v/>
      </c>
      <c r="S212" s="54" t="str">
        <f t="shared" si="5"/>
        <v xml:space="preserve"> </v>
      </c>
      <c r="T212" s="55"/>
      <c r="U212" s="1"/>
      <c r="V212" s="1"/>
      <c r="W212" s="1"/>
      <c r="X212" s="1">
        <f t="shared" si="0"/>
        <v>0</v>
      </c>
      <c r="Y212" s="1"/>
      <c r="Z212" s="1"/>
    </row>
    <row r="213" spans="1:26" ht="15.75" customHeight="1" x14ac:dyDescent="0.2">
      <c r="A213" s="1"/>
      <c r="B213" s="1"/>
      <c r="C213" s="1"/>
      <c r="D213" s="237">
        <v>206</v>
      </c>
      <c r="E213" s="238"/>
      <c r="F213" s="5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42" t="str">
        <f>IFERROR(VLOOKUP(G213,'Z1 HAB CLASS'!$L$4:$N$9,3,FALSE)," ")</f>
        <v xml:space="preserve"> </v>
      </c>
      <c r="L213" s="43" t="str">
        <f t="shared" si="1"/>
        <v xml:space="preserve"> </v>
      </c>
      <c r="M213" s="1"/>
      <c r="N213" s="51"/>
      <c r="O213" s="52"/>
      <c r="P213" s="53" t="str">
        <f t="shared" si="2"/>
        <v xml:space="preserve"> </v>
      </c>
      <c r="Q213" s="53" t="str">
        <f t="shared" si="3"/>
        <v xml:space="preserve"> </v>
      </c>
      <c r="R213" s="53" t="str">
        <f t="shared" si="4"/>
        <v/>
      </c>
      <c r="S213" s="54" t="str">
        <f t="shared" si="5"/>
        <v xml:space="preserve"> </v>
      </c>
      <c r="T213" s="55"/>
      <c r="U213" s="1"/>
      <c r="V213" s="1"/>
      <c r="W213" s="1"/>
      <c r="X213" s="1">
        <f t="shared" si="0"/>
        <v>0</v>
      </c>
      <c r="Y213" s="1"/>
      <c r="Z213" s="1"/>
    </row>
    <row r="214" spans="1:26" ht="15.75" customHeight="1" x14ac:dyDescent="0.2">
      <c r="A214" s="1"/>
      <c r="B214" s="1"/>
      <c r="C214" s="1"/>
      <c r="D214" s="237">
        <v>207</v>
      </c>
      <c r="E214" s="238"/>
      <c r="F214" s="5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42" t="str">
        <f>IFERROR(VLOOKUP(G214,'Z1 HAB CLASS'!$L$4:$N$9,3,FALSE)," ")</f>
        <v xml:space="preserve"> </v>
      </c>
      <c r="L214" s="43" t="str">
        <f t="shared" si="1"/>
        <v xml:space="preserve"> </v>
      </c>
      <c r="M214" s="1"/>
      <c r="N214" s="51"/>
      <c r="O214" s="52"/>
      <c r="P214" s="53" t="str">
        <f t="shared" si="2"/>
        <v xml:space="preserve"> </v>
      </c>
      <c r="Q214" s="53" t="str">
        <f t="shared" si="3"/>
        <v xml:space="preserve"> </v>
      </c>
      <c r="R214" s="53" t="str">
        <f t="shared" si="4"/>
        <v/>
      </c>
      <c r="S214" s="54" t="str">
        <f t="shared" si="5"/>
        <v xml:space="preserve"> </v>
      </c>
      <c r="T214" s="55"/>
      <c r="U214" s="1"/>
      <c r="V214" s="1"/>
      <c r="W214" s="1"/>
      <c r="X214" s="1">
        <f t="shared" si="0"/>
        <v>0</v>
      </c>
      <c r="Y214" s="1"/>
      <c r="Z214" s="1"/>
    </row>
    <row r="215" spans="1:26" ht="15.75" customHeight="1" x14ac:dyDescent="0.2">
      <c r="A215" s="1"/>
      <c r="B215" s="1"/>
      <c r="C215" s="1"/>
      <c r="D215" s="237">
        <v>208</v>
      </c>
      <c r="E215" s="238"/>
      <c r="F215" s="5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42" t="str">
        <f>IFERROR(VLOOKUP(G215,'Z1 HAB CLASS'!$L$4:$N$9,3,FALSE)," ")</f>
        <v xml:space="preserve"> </v>
      </c>
      <c r="L215" s="43" t="str">
        <f t="shared" si="1"/>
        <v xml:space="preserve"> </v>
      </c>
      <c r="M215" s="1"/>
      <c r="N215" s="51"/>
      <c r="O215" s="52"/>
      <c r="P215" s="53" t="str">
        <f t="shared" si="2"/>
        <v xml:space="preserve"> </v>
      </c>
      <c r="Q215" s="53" t="str">
        <f t="shared" si="3"/>
        <v xml:space="preserve"> </v>
      </c>
      <c r="R215" s="53" t="str">
        <f t="shared" si="4"/>
        <v/>
      </c>
      <c r="S215" s="54" t="str">
        <f t="shared" si="5"/>
        <v xml:space="preserve"> </v>
      </c>
      <c r="T215" s="55"/>
      <c r="U215" s="1"/>
      <c r="V215" s="1"/>
      <c r="W215" s="1"/>
      <c r="X215" s="1">
        <f t="shared" si="0"/>
        <v>0</v>
      </c>
      <c r="Y215" s="1"/>
      <c r="Z215" s="1"/>
    </row>
    <row r="216" spans="1:26" ht="15.75" customHeight="1" x14ac:dyDescent="0.2">
      <c r="A216" s="1"/>
      <c r="B216" s="1"/>
      <c r="C216" s="1"/>
      <c r="D216" s="237">
        <v>209</v>
      </c>
      <c r="E216" s="238"/>
      <c r="F216" s="5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42" t="str">
        <f>IFERROR(VLOOKUP(G216,'Z1 HAB CLASS'!$L$4:$N$9,3,FALSE)," ")</f>
        <v xml:space="preserve"> </v>
      </c>
      <c r="L216" s="43" t="str">
        <f t="shared" si="1"/>
        <v xml:space="preserve"> </v>
      </c>
      <c r="M216" s="1"/>
      <c r="N216" s="51"/>
      <c r="O216" s="52"/>
      <c r="P216" s="53" t="str">
        <f t="shared" si="2"/>
        <v xml:space="preserve"> </v>
      </c>
      <c r="Q216" s="53" t="str">
        <f t="shared" si="3"/>
        <v xml:space="preserve"> </v>
      </c>
      <c r="R216" s="53" t="str">
        <f t="shared" si="4"/>
        <v/>
      </c>
      <c r="S216" s="54" t="str">
        <f t="shared" si="5"/>
        <v xml:space="preserve"> </v>
      </c>
      <c r="T216" s="55"/>
      <c r="U216" s="1"/>
      <c r="V216" s="1"/>
      <c r="W216" s="1"/>
      <c r="X216" s="1">
        <f t="shared" si="0"/>
        <v>0</v>
      </c>
      <c r="Y216" s="1"/>
      <c r="Z216" s="1"/>
    </row>
    <row r="217" spans="1:26" ht="15.75" customHeight="1" x14ac:dyDescent="0.2">
      <c r="A217" s="1"/>
      <c r="B217" s="1"/>
      <c r="C217" s="1"/>
      <c r="D217" s="237">
        <v>210</v>
      </c>
      <c r="E217" s="238"/>
      <c r="F217" s="5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42" t="str">
        <f>IFERROR(VLOOKUP(G217,'Z1 HAB CLASS'!$L$4:$N$9,3,FALSE)," ")</f>
        <v xml:space="preserve"> </v>
      </c>
      <c r="L217" s="43" t="str">
        <f t="shared" si="1"/>
        <v xml:space="preserve"> </v>
      </c>
      <c r="M217" s="1"/>
      <c r="N217" s="51"/>
      <c r="O217" s="52"/>
      <c r="P217" s="53" t="str">
        <f t="shared" si="2"/>
        <v xml:space="preserve"> </v>
      </c>
      <c r="Q217" s="53" t="str">
        <f t="shared" si="3"/>
        <v xml:space="preserve"> </v>
      </c>
      <c r="R217" s="53" t="str">
        <f t="shared" si="4"/>
        <v/>
      </c>
      <c r="S217" s="54" t="str">
        <f t="shared" si="5"/>
        <v xml:space="preserve"> </v>
      </c>
      <c r="T217" s="55"/>
      <c r="U217" s="1"/>
      <c r="V217" s="1"/>
      <c r="W217" s="1"/>
      <c r="X217" s="1">
        <f t="shared" si="0"/>
        <v>0</v>
      </c>
      <c r="Y217" s="1"/>
      <c r="Z217" s="1"/>
    </row>
    <row r="218" spans="1:26" ht="15.75" customHeight="1" x14ac:dyDescent="0.2">
      <c r="A218" s="1"/>
      <c r="B218" s="1"/>
      <c r="C218" s="1"/>
      <c r="D218" s="237">
        <v>211</v>
      </c>
      <c r="E218" s="238"/>
      <c r="F218" s="5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42" t="str">
        <f>IFERROR(VLOOKUP(G218,'Z1 HAB CLASS'!$L$4:$N$9,3,FALSE)," ")</f>
        <v xml:space="preserve"> </v>
      </c>
      <c r="L218" s="43" t="str">
        <f t="shared" si="1"/>
        <v xml:space="preserve"> </v>
      </c>
      <c r="M218" s="1"/>
      <c r="N218" s="51"/>
      <c r="O218" s="52"/>
      <c r="P218" s="53" t="str">
        <f t="shared" si="2"/>
        <v xml:space="preserve"> </v>
      </c>
      <c r="Q218" s="53" t="str">
        <f t="shared" si="3"/>
        <v xml:space="preserve"> </v>
      </c>
      <c r="R218" s="53" t="str">
        <f t="shared" si="4"/>
        <v/>
      </c>
      <c r="S218" s="54" t="str">
        <f t="shared" si="5"/>
        <v xml:space="preserve"> </v>
      </c>
      <c r="T218" s="55"/>
      <c r="U218" s="1"/>
      <c r="V218" s="1"/>
      <c r="W218" s="1"/>
      <c r="X218" s="1">
        <f t="shared" si="0"/>
        <v>0</v>
      </c>
      <c r="Y218" s="1"/>
      <c r="Z218" s="1"/>
    </row>
    <row r="219" spans="1:26" ht="15.75" customHeight="1" x14ac:dyDescent="0.2">
      <c r="A219" s="1"/>
      <c r="B219" s="1"/>
      <c r="C219" s="1"/>
      <c r="D219" s="237">
        <v>212</v>
      </c>
      <c r="E219" s="238"/>
      <c r="F219" s="5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42" t="str">
        <f>IFERROR(VLOOKUP(G219,'Z1 HAB CLASS'!$L$4:$N$9,3,FALSE)," ")</f>
        <v xml:space="preserve"> </v>
      </c>
      <c r="L219" s="43" t="str">
        <f t="shared" si="1"/>
        <v xml:space="preserve"> </v>
      </c>
      <c r="M219" s="1"/>
      <c r="N219" s="51"/>
      <c r="O219" s="52"/>
      <c r="P219" s="53" t="str">
        <f t="shared" si="2"/>
        <v xml:space="preserve"> </v>
      </c>
      <c r="Q219" s="53" t="str">
        <f t="shared" si="3"/>
        <v xml:space="preserve"> </v>
      </c>
      <c r="R219" s="53" t="str">
        <f t="shared" si="4"/>
        <v/>
      </c>
      <c r="S219" s="54" t="str">
        <f t="shared" si="5"/>
        <v xml:space="preserve"> </v>
      </c>
      <c r="T219" s="55"/>
      <c r="U219" s="1"/>
      <c r="V219" s="1"/>
      <c r="W219" s="1"/>
      <c r="X219" s="1">
        <f t="shared" si="0"/>
        <v>0</v>
      </c>
      <c r="Y219" s="1"/>
      <c r="Z219" s="1"/>
    </row>
    <row r="220" spans="1:26" ht="15.75" customHeight="1" x14ac:dyDescent="0.2">
      <c r="A220" s="1"/>
      <c r="B220" s="1"/>
      <c r="C220" s="1"/>
      <c r="D220" s="237">
        <v>213</v>
      </c>
      <c r="E220" s="238"/>
      <c r="F220" s="5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42" t="str">
        <f>IFERROR(VLOOKUP(G220,'Z1 HAB CLASS'!$L$4:$N$9,3,FALSE)," ")</f>
        <v xml:space="preserve"> </v>
      </c>
      <c r="L220" s="43" t="str">
        <f t="shared" si="1"/>
        <v xml:space="preserve"> </v>
      </c>
      <c r="M220" s="1"/>
      <c r="N220" s="51"/>
      <c r="O220" s="52"/>
      <c r="P220" s="53" t="str">
        <f t="shared" si="2"/>
        <v xml:space="preserve"> </v>
      </c>
      <c r="Q220" s="53" t="str">
        <f t="shared" si="3"/>
        <v xml:space="preserve"> </v>
      </c>
      <c r="R220" s="53" t="str">
        <f t="shared" si="4"/>
        <v/>
      </c>
      <c r="S220" s="54" t="str">
        <f t="shared" si="5"/>
        <v xml:space="preserve"> </v>
      </c>
      <c r="T220" s="55"/>
      <c r="U220" s="1"/>
      <c r="V220" s="1"/>
      <c r="W220" s="1"/>
      <c r="X220" s="1">
        <f t="shared" si="0"/>
        <v>0</v>
      </c>
      <c r="Y220" s="1"/>
      <c r="Z220" s="1"/>
    </row>
    <row r="221" spans="1:26" ht="15.75" customHeight="1" x14ac:dyDescent="0.2">
      <c r="A221" s="1"/>
      <c r="B221" s="1"/>
      <c r="C221" s="1"/>
      <c r="D221" s="237">
        <v>214</v>
      </c>
      <c r="E221" s="238"/>
      <c r="F221" s="5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42" t="str">
        <f>IFERROR(VLOOKUP(G221,'Z1 HAB CLASS'!$L$4:$N$9,3,FALSE)," ")</f>
        <v xml:space="preserve"> </v>
      </c>
      <c r="L221" s="43" t="str">
        <f t="shared" si="1"/>
        <v xml:space="preserve"> </v>
      </c>
      <c r="M221" s="1"/>
      <c r="N221" s="51"/>
      <c r="O221" s="52"/>
      <c r="P221" s="53" t="str">
        <f t="shared" si="2"/>
        <v xml:space="preserve"> </v>
      </c>
      <c r="Q221" s="53" t="str">
        <f t="shared" si="3"/>
        <v xml:space="preserve"> </v>
      </c>
      <c r="R221" s="53" t="str">
        <f t="shared" si="4"/>
        <v/>
      </c>
      <c r="S221" s="54" t="str">
        <f t="shared" si="5"/>
        <v xml:space="preserve"> </v>
      </c>
      <c r="T221" s="55"/>
      <c r="U221" s="1"/>
      <c r="V221" s="1"/>
      <c r="W221" s="1"/>
      <c r="X221" s="1">
        <f t="shared" si="0"/>
        <v>0</v>
      </c>
      <c r="Y221" s="1"/>
      <c r="Z221" s="1"/>
    </row>
    <row r="222" spans="1:26" ht="15.75" customHeight="1" x14ac:dyDescent="0.2">
      <c r="A222" s="1"/>
      <c r="B222" s="1"/>
      <c r="C222" s="1"/>
      <c r="D222" s="237">
        <v>215</v>
      </c>
      <c r="E222" s="238"/>
      <c r="F222" s="5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42" t="str">
        <f>IFERROR(VLOOKUP(G222,'Z1 HAB CLASS'!$L$4:$N$9,3,FALSE)," ")</f>
        <v xml:space="preserve"> </v>
      </c>
      <c r="L222" s="43" t="str">
        <f t="shared" si="1"/>
        <v xml:space="preserve"> </v>
      </c>
      <c r="M222" s="1"/>
      <c r="N222" s="51"/>
      <c r="O222" s="52"/>
      <c r="P222" s="53" t="str">
        <f t="shared" si="2"/>
        <v xml:space="preserve"> </v>
      </c>
      <c r="Q222" s="53" t="str">
        <f t="shared" si="3"/>
        <v xml:space="preserve"> </v>
      </c>
      <c r="R222" s="53" t="str">
        <f t="shared" si="4"/>
        <v/>
      </c>
      <c r="S222" s="54" t="str">
        <f t="shared" si="5"/>
        <v xml:space="preserve"> </v>
      </c>
      <c r="T222" s="55"/>
      <c r="U222" s="1"/>
      <c r="V222" s="1"/>
      <c r="W222" s="1"/>
      <c r="X222" s="1">
        <f t="shared" si="0"/>
        <v>0</v>
      </c>
      <c r="Y222" s="1"/>
      <c r="Z222" s="1"/>
    </row>
    <row r="223" spans="1:26" ht="15.75" customHeight="1" x14ac:dyDescent="0.2">
      <c r="A223" s="1"/>
      <c r="B223" s="1"/>
      <c r="C223" s="1"/>
      <c r="D223" s="237">
        <v>216</v>
      </c>
      <c r="E223" s="238"/>
      <c r="F223" s="5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42" t="str">
        <f>IFERROR(VLOOKUP(G223,'Z1 HAB CLASS'!$L$4:$N$9,3,FALSE)," ")</f>
        <v xml:space="preserve"> </v>
      </c>
      <c r="L223" s="43" t="str">
        <f t="shared" si="1"/>
        <v xml:space="preserve"> </v>
      </c>
      <c r="M223" s="1"/>
      <c r="N223" s="51"/>
      <c r="O223" s="52"/>
      <c r="P223" s="53" t="str">
        <f t="shared" si="2"/>
        <v xml:space="preserve"> </v>
      </c>
      <c r="Q223" s="53" t="str">
        <f t="shared" si="3"/>
        <v xml:space="preserve"> </v>
      </c>
      <c r="R223" s="53" t="str">
        <f t="shared" si="4"/>
        <v/>
      </c>
      <c r="S223" s="54" t="str">
        <f t="shared" si="5"/>
        <v xml:space="preserve"> </v>
      </c>
      <c r="T223" s="55"/>
      <c r="U223" s="1"/>
      <c r="V223" s="1"/>
      <c r="W223" s="1"/>
      <c r="X223" s="1">
        <f t="shared" si="0"/>
        <v>0</v>
      </c>
      <c r="Y223" s="1"/>
      <c r="Z223" s="1"/>
    </row>
    <row r="224" spans="1:26" ht="15.75" customHeight="1" x14ac:dyDescent="0.2">
      <c r="A224" s="1"/>
      <c r="B224" s="1"/>
      <c r="C224" s="1"/>
      <c r="D224" s="237">
        <v>217</v>
      </c>
      <c r="E224" s="238"/>
      <c r="F224" s="5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42" t="str">
        <f>IFERROR(VLOOKUP(G224,'Z1 HAB CLASS'!$L$4:$N$9,3,FALSE)," ")</f>
        <v xml:space="preserve"> </v>
      </c>
      <c r="L224" s="43" t="str">
        <f t="shared" si="1"/>
        <v xml:space="preserve"> </v>
      </c>
      <c r="M224" s="1"/>
      <c r="N224" s="51"/>
      <c r="O224" s="52"/>
      <c r="P224" s="53" t="str">
        <f t="shared" si="2"/>
        <v xml:space="preserve"> </v>
      </c>
      <c r="Q224" s="53" t="str">
        <f t="shared" si="3"/>
        <v xml:space="preserve"> </v>
      </c>
      <c r="R224" s="53" t="str">
        <f t="shared" si="4"/>
        <v/>
      </c>
      <c r="S224" s="54" t="str">
        <f t="shared" si="5"/>
        <v xml:space="preserve"> </v>
      </c>
      <c r="T224" s="55"/>
      <c r="U224" s="1"/>
      <c r="V224" s="1"/>
      <c r="W224" s="1"/>
      <c r="X224" s="1">
        <f t="shared" si="0"/>
        <v>0</v>
      </c>
      <c r="Y224" s="1"/>
      <c r="Z224" s="1"/>
    </row>
    <row r="225" spans="1:26" ht="15.75" customHeight="1" x14ac:dyDescent="0.2">
      <c r="A225" s="1"/>
      <c r="B225" s="1"/>
      <c r="C225" s="1"/>
      <c r="D225" s="237">
        <v>218</v>
      </c>
      <c r="E225" s="238"/>
      <c r="F225" s="5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42" t="str">
        <f>IFERROR(VLOOKUP(G225,'Z1 HAB CLASS'!$L$4:$N$9,3,FALSE)," ")</f>
        <v xml:space="preserve"> </v>
      </c>
      <c r="L225" s="43" t="str">
        <f t="shared" si="1"/>
        <v xml:space="preserve"> </v>
      </c>
      <c r="M225" s="1"/>
      <c r="N225" s="51"/>
      <c r="O225" s="52"/>
      <c r="P225" s="53" t="str">
        <f t="shared" si="2"/>
        <v xml:space="preserve"> </v>
      </c>
      <c r="Q225" s="53" t="str">
        <f t="shared" si="3"/>
        <v xml:space="preserve"> </v>
      </c>
      <c r="R225" s="53" t="str">
        <f t="shared" si="4"/>
        <v/>
      </c>
      <c r="S225" s="54" t="str">
        <f t="shared" si="5"/>
        <v xml:space="preserve"> </v>
      </c>
      <c r="T225" s="55"/>
      <c r="U225" s="1"/>
      <c r="V225" s="1"/>
      <c r="W225" s="1"/>
      <c r="X225" s="1">
        <f t="shared" si="0"/>
        <v>0</v>
      </c>
      <c r="Y225" s="1"/>
      <c r="Z225" s="1"/>
    </row>
    <row r="226" spans="1:26" ht="15.75" customHeight="1" x14ac:dyDescent="0.2">
      <c r="A226" s="1"/>
      <c r="B226" s="1"/>
      <c r="C226" s="1"/>
      <c r="D226" s="237">
        <v>219</v>
      </c>
      <c r="E226" s="238"/>
      <c r="F226" s="5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42" t="str">
        <f>IFERROR(VLOOKUP(G226,'Z1 HAB CLASS'!$L$4:$N$9,3,FALSE)," ")</f>
        <v xml:space="preserve"> </v>
      </c>
      <c r="L226" s="43" t="str">
        <f t="shared" si="1"/>
        <v xml:space="preserve"> </v>
      </c>
      <c r="M226" s="1"/>
      <c r="N226" s="51"/>
      <c r="O226" s="52"/>
      <c r="P226" s="53" t="str">
        <f t="shared" si="2"/>
        <v xml:space="preserve"> </v>
      </c>
      <c r="Q226" s="53" t="str">
        <f t="shared" si="3"/>
        <v xml:space="preserve"> </v>
      </c>
      <c r="R226" s="53" t="str">
        <f t="shared" si="4"/>
        <v/>
      </c>
      <c r="S226" s="54" t="str">
        <f t="shared" si="5"/>
        <v xml:space="preserve"> </v>
      </c>
      <c r="T226" s="55"/>
      <c r="U226" s="1"/>
      <c r="V226" s="1"/>
      <c r="W226" s="1"/>
      <c r="X226" s="1">
        <f t="shared" si="0"/>
        <v>0</v>
      </c>
      <c r="Y226" s="1"/>
      <c r="Z226" s="1"/>
    </row>
    <row r="227" spans="1:26" ht="15.75" customHeight="1" x14ac:dyDescent="0.2">
      <c r="A227" s="1"/>
      <c r="B227" s="1"/>
      <c r="C227" s="1"/>
      <c r="D227" s="237">
        <v>220</v>
      </c>
      <c r="E227" s="238"/>
      <c r="F227" s="5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42" t="str">
        <f>IFERROR(VLOOKUP(G227,'Z1 HAB CLASS'!$L$4:$N$9,3,FALSE)," ")</f>
        <v xml:space="preserve"> </v>
      </c>
      <c r="L227" s="43" t="str">
        <f t="shared" si="1"/>
        <v xml:space="preserve"> </v>
      </c>
      <c r="M227" s="1"/>
      <c r="N227" s="51"/>
      <c r="O227" s="52"/>
      <c r="P227" s="53" t="str">
        <f t="shared" si="2"/>
        <v xml:space="preserve"> </v>
      </c>
      <c r="Q227" s="53" t="str">
        <f t="shared" si="3"/>
        <v xml:space="preserve"> </v>
      </c>
      <c r="R227" s="53" t="str">
        <f t="shared" si="4"/>
        <v/>
      </c>
      <c r="S227" s="54" t="str">
        <f t="shared" si="5"/>
        <v xml:space="preserve"> </v>
      </c>
      <c r="T227" s="55"/>
      <c r="U227" s="1"/>
      <c r="V227" s="1"/>
      <c r="W227" s="1"/>
      <c r="X227" s="1">
        <f t="shared" si="0"/>
        <v>0</v>
      </c>
      <c r="Y227" s="1"/>
      <c r="Z227" s="1"/>
    </row>
    <row r="228" spans="1:26" ht="15.75" customHeight="1" x14ac:dyDescent="0.2">
      <c r="A228" s="1"/>
      <c r="B228" s="1"/>
      <c r="C228" s="1"/>
      <c r="D228" s="237">
        <v>221</v>
      </c>
      <c r="E228" s="238"/>
      <c r="F228" s="5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42" t="str">
        <f>IFERROR(VLOOKUP(G228,'Z1 HAB CLASS'!$L$4:$N$9,3,FALSE)," ")</f>
        <v xml:space="preserve"> </v>
      </c>
      <c r="L228" s="43" t="str">
        <f t="shared" si="1"/>
        <v xml:space="preserve"> </v>
      </c>
      <c r="M228" s="1"/>
      <c r="N228" s="51"/>
      <c r="O228" s="52"/>
      <c r="P228" s="53" t="str">
        <f t="shared" si="2"/>
        <v xml:space="preserve"> </v>
      </c>
      <c r="Q228" s="53" t="str">
        <f t="shared" si="3"/>
        <v xml:space="preserve"> </v>
      </c>
      <c r="R228" s="53" t="str">
        <f t="shared" si="4"/>
        <v/>
      </c>
      <c r="S228" s="54" t="str">
        <f t="shared" si="5"/>
        <v xml:space="preserve"> </v>
      </c>
      <c r="T228" s="55"/>
      <c r="U228" s="1"/>
      <c r="V228" s="1"/>
      <c r="W228" s="1"/>
      <c r="X228" s="1">
        <f t="shared" si="0"/>
        <v>0</v>
      </c>
      <c r="Y228" s="1"/>
      <c r="Z228" s="1"/>
    </row>
    <row r="229" spans="1:26" ht="15.75" customHeight="1" x14ac:dyDescent="0.2">
      <c r="A229" s="1"/>
      <c r="B229" s="1"/>
      <c r="C229" s="1"/>
      <c r="D229" s="237">
        <v>222</v>
      </c>
      <c r="E229" s="238"/>
      <c r="F229" s="5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42" t="str">
        <f>IFERROR(VLOOKUP(G229,'Z1 HAB CLASS'!$L$4:$N$9,3,FALSE)," ")</f>
        <v xml:space="preserve"> </v>
      </c>
      <c r="L229" s="43" t="str">
        <f t="shared" si="1"/>
        <v xml:space="preserve"> </v>
      </c>
      <c r="M229" s="1"/>
      <c r="N229" s="51"/>
      <c r="O229" s="52"/>
      <c r="P229" s="53" t="str">
        <f t="shared" si="2"/>
        <v xml:space="preserve"> </v>
      </c>
      <c r="Q229" s="53" t="str">
        <f t="shared" si="3"/>
        <v xml:space="preserve"> </v>
      </c>
      <c r="R229" s="53" t="str">
        <f t="shared" si="4"/>
        <v/>
      </c>
      <c r="S229" s="54" t="str">
        <f t="shared" si="5"/>
        <v xml:space="preserve"> </v>
      </c>
      <c r="T229" s="55"/>
      <c r="U229" s="1"/>
      <c r="V229" s="1"/>
      <c r="W229" s="1"/>
      <c r="X229" s="1">
        <f t="shared" si="0"/>
        <v>0</v>
      </c>
      <c r="Y229" s="1"/>
      <c r="Z229" s="1"/>
    </row>
    <row r="230" spans="1:26" ht="15.75" customHeight="1" x14ac:dyDescent="0.2">
      <c r="A230" s="1"/>
      <c r="B230" s="1"/>
      <c r="C230" s="1"/>
      <c r="D230" s="237">
        <v>223</v>
      </c>
      <c r="E230" s="238"/>
      <c r="F230" s="5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42" t="str">
        <f>IFERROR(VLOOKUP(G230,'Z1 HAB CLASS'!$L$4:$N$9,3,FALSE)," ")</f>
        <v xml:space="preserve"> </v>
      </c>
      <c r="L230" s="43" t="str">
        <f t="shared" si="1"/>
        <v xml:space="preserve"> </v>
      </c>
      <c r="M230" s="1"/>
      <c r="N230" s="51"/>
      <c r="O230" s="52"/>
      <c r="P230" s="53" t="str">
        <f t="shared" si="2"/>
        <v xml:space="preserve"> </v>
      </c>
      <c r="Q230" s="53" t="str">
        <f t="shared" si="3"/>
        <v xml:space="preserve"> </v>
      </c>
      <c r="R230" s="53" t="str">
        <f t="shared" si="4"/>
        <v/>
      </c>
      <c r="S230" s="54" t="str">
        <f t="shared" si="5"/>
        <v xml:space="preserve"> </v>
      </c>
      <c r="T230" s="55"/>
      <c r="U230" s="1"/>
      <c r="V230" s="1"/>
      <c r="W230" s="1"/>
      <c r="X230" s="1">
        <f t="shared" si="0"/>
        <v>0</v>
      </c>
      <c r="Y230" s="1"/>
      <c r="Z230" s="1"/>
    </row>
    <row r="231" spans="1:26" ht="15.75" customHeight="1" x14ac:dyDescent="0.2">
      <c r="A231" s="1"/>
      <c r="B231" s="1"/>
      <c r="C231" s="1"/>
      <c r="D231" s="237">
        <v>224</v>
      </c>
      <c r="E231" s="238"/>
      <c r="F231" s="5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42" t="str">
        <f>IFERROR(VLOOKUP(G231,'Z1 HAB CLASS'!$L$4:$N$9,3,FALSE)," ")</f>
        <v xml:space="preserve"> </v>
      </c>
      <c r="L231" s="43" t="str">
        <f t="shared" si="1"/>
        <v xml:space="preserve"> </v>
      </c>
      <c r="M231" s="1"/>
      <c r="N231" s="51"/>
      <c r="O231" s="52"/>
      <c r="P231" s="53" t="str">
        <f t="shared" si="2"/>
        <v xml:space="preserve"> </v>
      </c>
      <c r="Q231" s="53" t="str">
        <f t="shared" si="3"/>
        <v xml:space="preserve"> </v>
      </c>
      <c r="R231" s="53" t="str">
        <f t="shared" si="4"/>
        <v/>
      </c>
      <c r="S231" s="54" t="str">
        <f t="shared" si="5"/>
        <v xml:space="preserve"> </v>
      </c>
      <c r="T231" s="55"/>
      <c r="U231" s="1"/>
      <c r="V231" s="1"/>
      <c r="W231" s="1"/>
      <c r="X231" s="1">
        <f t="shared" si="0"/>
        <v>0</v>
      </c>
      <c r="Y231" s="1"/>
      <c r="Z231" s="1"/>
    </row>
    <row r="232" spans="1:26" ht="15.75" customHeight="1" x14ac:dyDescent="0.2">
      <c r="A232" s="1"/>
      <c r="B232" s="1"/>
      <c r="C232" s="1"/>
      <c r="D232" s="237">
        <v>225</v>
      </c>
      <c r="E232" s="238"/>
      <c r="F232" s="5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42" t="str">
        <f>IFERROR(VLOOKUP(G232,'Z1 HAB CLASS'!$L$4:$N$9,3,FALSE)," ")</f>
        <v xml:space="preserve"> </v>
      </c>
      <c r="L232" s="43" t="str">
        <f t="shared" si="1"/>
        <v xml:space="preserve"> </v>
      </c>
      <c r="M232" s="1"/>
      <c r="N232" s="51"/>
      <c r="O232" s="52"/>
      <c r="P232" s="53" t="str">
        <f t="shared" si="2"/>
        <v xml:space="preserve"> </v>
      </c>
      <c r="Q232" s="53" t="str">
        <f t="shared" si="3"/>
        <v xml:space="preserve"> </v>
      </c>
      <c r="R232" s="53" t="str">
        <f t="shared" si="4"/>
        <v/>
      </c>
      <c r="S232" s="54" t="str">
        <f t="shared" si="5"/>
        <v xml:space="preserve"> </v>
      </c>
      <c r="T232" s="55"/>
      <c r="U232" s="1"/>
      <c r="V232" s="1"/>
      <c r="W232" s="1"/>
      <c r="X232" s="1">
        <f t="shared" si="0"/>
        <v>0</v>
      </c>
      <c r="Y232" s="1"/>
      <c r="Z232" s="1"/>
    </row>
    <row r="233" spans="1:26" ht="15.75" customHeight="1" x14ac:dyDescent="0.2">
      <c r="A233" s="1"/>
      <c r="B233" s="1"/>
      <c r="C233" s="1"/>
      <c r="D233" s="237">
        <v>226</v>
      </c>
      <c r="E233" s="238"/>
      <c r="F233" s="5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42" t="str">
        <f>IFERROR(VLOOKUP(G233,'Z1 HAB CLASS'!$L$4:$N$9,3,FALSE)," ")</f>
        <v xml:space="preserve"> </v>
      </c>
      <c r="L233" s="43" t="str">
        <f t="shared" si="1"/>
        <v xml:space="preserve"> </v>
      </c>
      <c r="M233" s="1"/>
      <c r="N233" s="51"/>
      <c r="O233" s="52"/>
      <c r="P233" s="53" t="str">
        <f t="shared" si="2"/>
        <v xml:space="preserve"> </v>
      </c>
      <c r="Q233" s="53" t="str">
        <f t="shared" si="3"/>
        <v xml:space="preserve"> </v>
      </c>
      <c r="R233" s="53" t="str">
        <f t="shared" si="4"/>
        <v/>
      </c>
      <c r="S233" s="54" t="str">
        <f t="shared" si="5"/>
        <v xml:space="preserve"> </v>
      </c>
      <c r="T233" s="55"/>
      <c r="U233" s="1"/>
      <c r="V233" s="1"/>
      <c r="W233" s="1"/>
      <c r="X233" s="1">
        <f t="shared" si="0"/>
        <v>0</v>
      </c>
      <c r="Y233" s="1"/>
      <c r="Z233" s="1"/>
    </row>
    <row r="234" spans="1:26" ht="15.75" customHeight="1" x14ac:dyDescent="0.2">
      <c r="A234" s="1"/>
      <c r="B234" s="1"/>
      <c r="C234" s="1"/>
      <c r="D234" s="237">
        <v>227</v>
      </c>
      <c r="E234" s="238"/>
      <c r="F234" s="5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42" t="str">
        <f>IFERROR(VLOOKUP(G234,'Z1 HAB CLASS'!$L$4:$N$9,3,FALSE)," ")</f>
        <v xml:space="preserve"> </v>
      </c>
      <c r="L234" s="43" t="str">
        <f t="shared" si="1"/>
        <v xml:space="preserve"> </v>
      </c>
      <c r="M234" s="1"/>
      <c r="N234" s="51"/>
      <c r="O234" s="52"/>
      <c r="P234" s="53" t="str">
        <f t="shared" si="2"/>
        <v xml:space="preserve"> </v>
      </c>
      <c r="Q234" s="53" t="str">
        <f t="shared" si="3"/>
        <v xml:space="preserve"> </v>
      </c>
      <c r="R234" s="53" t="str">
        <f t="shared" si="4"/>
        <v/>
      </c>
      <c r="S234" s="54" t="str">
        <f t="shared" si="5"/>
        <v xml:space="preserve"> </v>
      </c>
      <c r="T234" s="55"/>
      <c r="U234" s="1"/>
      <c r="V234" s="1"/>
      <c r="W234" s="1"/>
      <c r="X234" s="1">
        <f t="shared" si="0"/>
        <v>0</v>
      </c>
      <c r="Y234" s="1"/>
      <c r="Z234" s="1"/>
    </row>
    <row r="235" spans="1:26" ht="15.75" customHeight="1" x14ac:dyDescent="0.2">
      <c r="A235" s="1"/>
      <c r="B235" s="1"/>
      <c r="C235" s="1"/>
      <c r="D235" s="237">
        <v>228</v>
      </c>
      <c r="E235" s="238"/>
      <c r="F235" s="5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42" t="str">
        <f>IFERROR(VLOOKUP(G235,'Z1 HAB CLASS'!$L$4:$N$9,3,FALSE)," ")</f>
        <v xml:space="preserve"> </v>
      </c>
      <c r="L235" s="43" t="str">
        <f t="shared" si="1"/>
        <v xml:space="preserve"> </v>
      </c>
      <c r="M235" s="1"/>
      <c r="N235" s="51"/>
      <c r="O235" s="52"/>
      <c r="P235" s="53" t="str">
        <f t="shared" si="2"/>
        <v xml:space="preserve"> </v>
      </c>
      <c r="Q235" s="53" t="str">
        <f t="shared" si="3"/>
        <v xml:space="preserve"> </v>
      </c>
      <c r="R235" s="53" t="str">
        <f t="shared" si="4"/>
        <v/>
      </c>
      <c r="S235" s="54" t="str">
        <f t="shared" si="5"/>
        <v xml:space="preserve"> </v>
      </c>
      <c r="T235" s="55"/>
      <c r="U235" s="1"/>
      <c r="V235" s="1"/>
      <c r="W235" s="1"/>
      <c r="X235" s="1">
        <f t="shared" si="0"/>
        <v>0</v>
      </c>
      <c r="Y235" s="1"/>
      <c r="Z235" s="1"/>
    </row>
    <row r="236" spans="1:26" ht="15.75" customHeight="1" x14ac:dyDescent="0.2">
      <c r="A236" s="1"/>
      <c r="B236" s="1"/>
      <c r="C236" s="1"/>
      <c r="D236" s="237">
        <v>229</v>
      </c>
      <c r="E236" s="238"/>
      <c r="F236" s="5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42" t="str">
        <f>IFERROR(VLOOKUP(G236,'Z1 HAB CLASS'!$L$4:$N$9,3,FALSE)," ")</f>
        <v xml:space="preserve"> </v>
      </c>
      <c r="L236" s="43" t="str">
        <f t="shared" si="1"/>
        <v xml:space="preserve"> </v>
      </c>
      <c r="M236" s="1"/>
      <c r="N236" s="51"/>
      <c r="O236" s="52"/>
      <c r="P236" s="53" t="str">
        <f t="shared" si="2"/>
        <v xml:space="preserve"> </v>
      </c>
      <c r="Q236" s="53" t="str">
        <f t="shared" si="3"/>
        <v xml:space="preserve"> </v>
      </c>
      <c r="R236" s="53" t="str">
        <f t="shared" si="4"/>
        <v/>
      </c>
      <c r="S236" s="54" t="str">
        <f t="shared" si="5"/>
        <v xml:space="preserve"> </v>
      </c>
      <c r="T236" s="55"/>
      <c r="U236" s="1"/>
      <c r="V236" s="1"/>
      <c r="W236" s="1"/>
      <c r="X236" s="1">
        <f t="shared" si="0"/>
        <v>0</v>
      </c>
      <c r="Y236" s="1"/>
      <c r="Z236" s="1"/>
    </row>
    <row r="237" spans="1:26" ht="15.75" customHeight="1" x14ac:dyDescent="0.2">
      <c r="A237" s="1"/>
      <c r="B237" s="1"/>
      <c r="C237" s="1"/>
      <c r="D237" s="237">
        <v>230</v>
      </c>
      <c r="E237" s="238"/>
      <c r="F237" s="5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42" t="str">
        <f>IFERROR(VLOOKUP(G237,'Z1 HAB CLASS'!$L$4:$N$9,3,FALSE)," ")</f>
        <v xml:space="preserve"> </v>
      </c>
      <c r="L237" s="43" t="str">
        <f t="shared" si="1"/>
        <v xml:space="preserve"> </v>
      </c>
      <c r="M237" s="1"/>
      <c r="N237" s="51"/>
      <c r="O237" s="52"/>
      <c r="P237" s="53" t="str">
        <f t="shared" si="2"/>
        <v xml:space="preserve"> </v>
      </c>
      <c r="Q237" s="53" t="str">
        <f t="shared" si="3"/>
        <v xml:space="preserve"> </v>
      </c>
      <c r="R237" s="53" t="str">
        <f t="shared" si="4"/>
        <v/>
      </c>
      <c r="S237" s="54" t="str">
        <f t="shared" si="5"/>
        <v xml:space="preserve"> </v>
      </c>
      <c r="T237" s="55"/>
      <c r="U237" s="1"/>
      <c r="V237" s="1"/>
      <c r="W237" s="1"/>
      <c r="X237" s="1">
        <f t="shared" si="0"/>
        <v>0</v>
      </c>
      <c r="Y237" s="1"/>
      <c r="Z237" s="1"/>
    </row>
    <row r="238" spans="1:26" ht="15.75" customHeight="1" x14ac:dyDescent="0.2">
      <c r="A238" s="1"/>
      <c r="B238" s="1"/>
      <c r="C238" s="1"/>
      <c r="D238" s="237">
        <v>231</v>
      </c>
      <c r="E238" s="238"/>
      <c r="F238" s="5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42" t="str">
        <f>IFERROR(VLOOKUP(G238,'Z1 HAB CLASS'!$L$4:$N$9,3,FALSE)," ")</f>
        <v xml:space="preserve"> </v>
      </c>
      <c r="L238" s="43" t="str">
        <f t="shared" si="1"/>
        <v xml:space="preserve"> </v>
      </c>
      <c r="M238" s="1"/>
      <c r="N238" s="51"/>
      <c r="O238" s="52"/>
      <c r="P238" s="53" t="str">
        <f t="shared" si="2"/>
        <v xml:space="preserve"> </v>
      </c>
      <c r="Q238" s="53" t="str">
        <f t="shared" si="3"/>
        <v xml:space="preserve"> </v>
      </c>
      <c r="R238" s="53" t="str">
        <f t="shared" si="4"/>
        <v/>
      </c>
      <c r="S238" s="54" t="str">
        <f t="shared" si="5"/>
        <v xml:space="preserve"> </v>
      </c>
      <c r="T238" s="55"/>
      <c r="U238" s="1"/>
      <c r="V238" s="1"/>
      <c r="W238" s="1"/>
      <c r="X238" s="1">
        <f t="shared" si="0"/>
        <v>0</v>
      </c>
      <c r="Y238" s="1"/>
      <c r="Z238" s="1"/>
    </row>
    <row r="239" spans="1:26" ht="15.75" customHeight="1" x14ac:dyDescent="0.2">
      <c r="A239" s="1"/>
      <c r="B239" s="1"/>
      <c r="C239" s="1"/>
      <c r="D239" s="237">
        <v>232</v>
      </c>
      <c r="E239" s="238"/>
      <c r="F239" s="5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42" t="str">
        <f>IFERROR(VLOOKUP(G239,'Z1 HAB CLASS'!$L$4:$N$9,3,FALSE)," ")</f>
        <v xml:space="preserve"> </v>
      </c>
      <c r="L239" s="43" t="str">
        <f t="shared" si="1"/>
        <v xml:space="preserve"> </v>
      </c>
      <c r="M239" s="1"/>
      <c r="N239" s="51"/>
      <c r="O239" s="52"/>
      <c r="P239" s="53" t="str">
        <f t="shared" si="2"/>
        <v xml:space="preserve"> </v>
      </c>
      <c r="Q239" s="53" t="str">
        <f t="shared" si="3"/>
        <v xml:space="preserve"> </v>
      </c>
      <c r="R239" s="53" t="str">
        <f t="shared" si="4"/>
        <v/>
      </c>
      <c r="S239" s="54" t="str">
        <f t="shared" si="5"/>
        <v xml:space="preserve"> </v>
      </c>
      <c r="T239" s="55"/>
      <c r="U239" s="1"/>
      <c r="V239" s="1"/>
      <c r="W239" s="1"/>
      <c r="X239" s="1">
        <f t="shared" si="0"/>
        <v>0</v>
      </c>
      <c r="Y239" s="1"/>
      <c r="Z239" s="1"/>
    </row>
    <row r="240" spans="1:26" ht="15.75" customHeight="1" x14ac:dyDescent="0.2">
      <c r="A240" s="1"/>
      <c r="B240" s="1"/>
      <c r="C240" s="1"/>
      <c r="D240" s="237">
        <v>233</v>
      </c>
      <c r="E240" s="238"/>
      <c r="F240" s="5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42" t="str">
        <f>IFERROR(VLOOKUP(G240,'Z1 HAB CLASS'!$L$4:$N$9,3,FALSE)," ")</f>
        <v xml:space="preserve"> </v>
      </c>
      <c r="L240" s="43" t="str">
        <f t="shared" si="1"/>
        <v xml:space="preserve"> </v>
      </c>
      <c r="M240" s="1"/>
      <c r="N240" s="51"/>
      <c r="O240" s="52"/>
      <c r="P240" s="53" t="str">
        <f t="shared" si="2"/>
        <v xml:space="preserve"> </v>
      </c>
      <c r="Q240" s="53" t="str">
        <f t="shared" si="3"/>
        <v xml:space="preserve"> </v>
      </c>
      <c r="R240" s="53" t="str">
        <f t="shared" si="4"/>
        <v/>
      </c>
      <c r="S240" s="54" t="str">
        <f t="shared" si="5"/>
        <v xml:space="preserve"> </v>
      </c>
      <c r="T240" s="55"/>
      <c r="U240" s="1"/>
      <c r="V240" s="1"/>
      <c r="W240" s="1"/>
      <c r="X240" s="1">
        <f t="shared" si="0"/>
        <v>0</v>
      </c>
      <c r="Y240" s="1"/>
      <c r="Z240" s="1"/>
    </row>
    <row r="241" spans="1:26" ht="15.75" customHeight="1" x14ac:dyDescent="0.2">
      <c r="A241" s="1"/>
      <c r="B241" s="1"/>
      <c r="C241" s="1"/>
      <c r="D241" s="237">
        <v>234</v>
      </c>
      <c r="E241" s="238"/>
      <c r="F241" s="5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42" t="str">
        <f>IFERROR(VLOOKUP(G241,'Z1 HAB CLASS'!$L$4:$N$9,3,FALSE)," ")</f>
        <v xml:space="preserve"> </v>
      </c>
      <c r="L241" s="43" t="str">
        <f t="shared" si="1"/>
        <v xml:space="preserve"> </v>
      </c>
      <c r="M241" s="1"/>
      <c r="N241" s="51"/>
      <c r="O241" s="52"/>
      <c r="P241" s="53" t="str">
        <f t="shared" si="2"/>
        <v xml:space="preserve"> </v>
      </c>
      <c r="Q241" s="53" t="str">
        <f t="shared" si="3"/>
        <v xml:space="preserve"> </v>
      </c>
      <c r="R241" s="53" t="str">
        <f t="shared" si="4"/>
        <v/>
      </c>
      <c r="S241" s="54" t="str">
        <f t="shared" si="5"/>
        <v xml:space="preserve"> </v>
      </c>
      <c r="T241" s="55"/>
      <c r="U241" s="1"/>
      <c r="V241" s="1"/>
      <c r="W241" s="1"/>
      <c r="X241" s="1">
        <f t="shared" si="0"/>
        <v>0</v>
      </c>
      <c r="Y241" s="1"/>
      <c r="Z241" s="1"/>
    </row>
    <row r="242" spans="1:26" ht="15.75" customHeight="1" x14ac:dyDescent="0.2">
      <c r="A242" s="1"/>
      <c r="B242" s="1"/>
      <c r="C242" s="1"/>
      <c r="D242" s="237">
        <v>235</v>
      </c>
      <c r="E242" s="238"/>
      <c r="F242" s="5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42" t="str">
        <f>IFERROR(VLOOKUP(G242,'Z1 HAB CLASS'!$L$4:$N$9,3,FALSE)," ")</f>
        <v xml:space="preserve"> </v>
      </c>
      <c r="L242" s="43" t="str">
        <f t="shared" si="1"/>
        <v xml:space="preserve"> </v>
      </c>
      <c r="M242" s="1"/>
      <c r="N242" s="51"/>
      <c r="O242" s="52"/>
      <c r="P242" s="53" t="str">
        <f t="shared" si="2"/>
        <v xml:space="preserve"> </v>
      </c>
      <c r="Q242" s="53" t="str">
        <f t="shared" si="3"/>
        <v xml:space="preserve"> </v>
      </c>
      <c r="R242" s="53" t="str">
        <f t="shared" si="4"/>
        <v/>
      </c>
      <c r="S242" s="54" t="str">
        <f t="shared" si="5"/>
        <v xml:space="preserve"> </v>
      </c>
      <c r="T242" s="55"/>
      <c r="U242" s="1"/>
      <c r="V242" s="1"/>
      <c r="W242" s="1"/>
      <c r="X242" s="1">
        <f t="shared" si="0"/>
        <v>0</v>
      </c>
      <c r="Y242" s="1"/>
      <c r="Z242" s="1"/>
    </row>
    <row r="243" spans="1:26" ht="15.75" customHeight="1" x14ac:dyDescent="0.2">
      <c r="A243" s="1"/>
      <c r="B243" s="1"/>
      <c r="C243" s="1"/>
      <c r="D243" s="237">
        <v>236</v>
      </c>
      <c r="E243" s="238"/>
      <c r="F243" s="5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42" t="str">
        <f>IFERROR(VLOOKUP(G243,'Z1 HAB CLASS'!$L$4:$N$9,3,FALSE)," ")</f>
        <v xml:space="preserve"> </v>
      </c>
      <c r="L243" s="43" t="str">
        <f t="shared" si="1"/>
        <v xml:space="preserve"> </v>
      </c>
      <c r="M243" s="1"/>
      <c r="N243" s="51"/>
      <c r="O243" s="52"/>
      <c r="P243" s="53" t="str">
        <f t="shared" si="2"/>
        <v xml:space="preserve"> </v>
      </c>
      <c r="Q243" s="53" t="str">
        <f t="shared" si="3"/>
        <v xml:space="preserve"> </v>
      </c>
      <c r="R243" s="53" t="str">
        <f t="shared" si="4"/>
        <v/>
      </c>
      <c r="S243" s="54" t="str">
        <f t="shared" si="5"/>
        <v xml:space="preserve"> </v>
      </c>
      <c r="T243" s="55"/>
      <c r="U243" s="1"/>
      <c r="V243" s="1"/>
      <c r="W243" s="1"/>
      <c r="X243" s="1">
        <f t="shared" si="0"/>
        <v>0</v>
      </c>
      <c r="Y243" s="1"/>
      <c r="Z243" s="1"/>
    </row>
    <row r="244" spans="1:26" ht="15.75" customHeight="1" x14ac:dyDescent="0.2">
      <c r="A244" s="1"/>
      <c r="B244" s="1"/>
      <c r="C244" s="1"/>
      <c r="D244" s="237">
        <v>237</v>
      </c>
      <c r="E244" s="238"/>
      <c r="F244" s="5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42" t="str">
        <f>IFERROR(VLOOKUP(G244,'Z1 HAB CLASS'!$L$4:$N$9,3,FALSE)," ")</f>
        <v xml:space="preserve"> </v>
      </c>
      <c r="L244" s="43" t="str">
        <f t="shared" si="1"/>
        <v xml:space="preserve"> </v>
      </c>
      <c r="M244" s="1"/>
      <c r="N244" s="51"/>
      <c r="O244" s="52"/>
      <c r="P244" s="53" t="str">
        <f t="shared" si="2"/>
        <v xml:space="preserve"> </v>
      </c>
      <c r="Q244" s="53" t="str">
        <f t="shared" si="3"/>
        <v xml:space="preserve"> </v>
      </c>
      <c r="R244" s="53" t="str">
        <f t="shared" si="4"/>
        <v/>
      </c>
      <c r="S244" s="54" t="str">
        <f t="shared" si="5"/>
        <v xml:space="preserve"> </v>
      </c>
      <c r="T244" s="55"/>
      <c r="U244" s="1"/>
      <c r="V244" s="1"/>
      <c r="W244" s="1"/>
      <c r="X244" s="1">
        <f t="shared" si="0"/>
        <v>0</v>
      </c>
      <c r="Y244" s="1"/>
      <c r="Z244" s="1"/>
    </row>
    <row r="245" spans="1:26" ht="15.75" customHeight="1" x14ac:dyDescent="0.2">
      <c r="A245" s="1"/>
      <c r="B245" s="1"/>
      <c r="C245" s="1"/>
      <c r="D245" s="237">
        <v>238</v>
      </c>
      <c r="E245" s="238"/>
      <c r="F245" s="5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42" t="str">
        <f>IFERROR(VLOOKUP(G245,'Z1 HAB CLASS'!$L$4:$N$9,3,FALSE)," ")</f>
        <v xml:space="preserve"> </v>
      </c>
      <c r="L245" s="43" t="str">
        <f t="shared" si="1"/>
        <v xml:space="preserve"> </v>
      </c>
      <c r="M245" s="1"/>
      <c r="N245" s="51"/>
      <c r="O245" s="52"/>
      <c r="P245" s="53" t="str">
        <f t="shared" si="2"/>
        <v xml:space="preserve"> </v>
      </c>
      <c r="Q245" s="53" t="str">
        <f t="shared" si="3"/>
        <v xml:space="preserve"> </v>
      </c>
      <c r="R245" s="53" t="str">
        <f t="shared" si="4"/>
        <v/>
      </c>
      <c r="S245" s="54" t="str">
        <f t="shared" si="5"/>
        <v xml:space="preserve"> </v>
      </c>
      <c r="T245" s="55"/>
      <c r="U245" s="1"/>
      <c r="V245" s="1"/>
      <c r="W245" s="1"/>
      <c r="X245" s="1">
        <f t="shared" si="0"/>
        <v>0</v>
      </c>
      <c r="Y245" s="1"/>
      <c r="Z245" s="1"/>
    </row>
    <row r="246" spans="1:26" ht="15.75" customHeight="1" x14ac:dyDescent="0.2">
      <c r="A246" s="1"/>
      <c r="B246" s="1"/>
      <c r="C246" s="1"/>
      <c r="D246" s="237">
        <v>239</v>
      </c>
      <c r="E246" s="238"/>
      <c r="F246" s="5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42" t="str">
        <f>IFERROR(VLOOKUP(G246,'Z1 HAB CLASS'!$L$4:$N$9,3,FALSE)," ")</f>
        <v xml:space="preserve"> </v>
      </c>
      <c r="L246" s="43" t="str">
        <f t="shared" si="1"/>
        <v xml:space="preserve"> </v>
      </c>
      <c r="M246" s="1"/>
      <c r="N246" s="51"/>
      <c r="O246" s="52"/>
      <c r="P246" s="53" t="str">
        <f t="shared" si="2"/>
        <v xml:space="preserve"> </v>
      </c>
      <c r="Q246" s="53" t="str">
        <f t="shared" si="3"/>
        <v xml:space="preserve"> </v>
      </c>
      <c r="R246" s="53" t="str">
        <f t="shared" si="4"/>
        <v/>
      </c>
      <c r="S246" s="54" t="str">
        <f t="shared" si="5"/>
        <v xml:space="preserve"> </v>
      </c>
      <c r="T246" s="55"/>
      <c r="U246" s="1"/>
      <c r="V246" s="1"/>
      <c r="W246" s="1"/>
      <c r="X246" s="1">
        <f t="shared" si="0"/>
        <v>0</v>
      </c>
      <c r="Y246" s="1"/>
      <c r="Z246" s="1"/>
    </row>
    <row r="247" spans="1:26" ht="15.75" customHeight="1" x14ac:dyDescent="0.2">
      <c r="A247" s="1"/>
      <c r="B247" s="1"/>
      <c r="C247" s="1"/>
      <c r="D247" s="237">
        <v>240</v>
      </c>
      <c r="E247" s="238"/>
      <c r="F247" s="5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42" t="str">
        <f>IFERROR(VLOOKUP(G247,'Z1 HAB CLASS'!$L$4:$N$9,3,FALSE)," ")</f>
        <v xml:space="preserve"> </v>
      </c>
      <c r="L247" s="43" t="str">
        <f t="shared" si="1"/>
        <v xml:space="preserve"> </v>
      </c>
      <c r="M247" s="1"/>
      <c r="N247" s="51"/>
      <c r="O247" s="52"/>
      <c r="P247" s="53" t="str">
        <f t="shared" si="2"/>
        <v xml:space="preserve"> </v>
      </c>
      <c r="Q247" s="53" t="str">
        <f t="shared" si="3"/>
        <v xml:space="preserve"> </v>
      </c>
      <c r="R247" s="53" t="str">
        <f t="shared" si="4"/>
        <v/>
      </c>
      <c r="S247" s="54" t="str">
        <f t="shared" si="5"/>
        <v xml:space="preserve"> </v>
      </c>
      <c r="T247" s="55"/>
      <c r="U247" s="1"/>
      <c r="V247" s="1"/>
      <c r="W247" s="1"/>
      <c r="X247" s="1">
        <f t="shared" si="0"/>
        <v>0</v>
      </c>
      <c r="Y247" s="1"/>
      <c r="Z247" s="1"/>
    </row>
    <row r="248" spans="1:26" ht="15.75" customHeight="1" x14ac:dyDescent="0.2">
      <c r="A248" s="1"/>
      <c r="B248" s="1"/>
      <c r="C248" s="1"/>
      <c r="D248" s="237">
        <v>241</v>
      </c>
      <c r="E248" s="238"/>
      <c r="F248" s="5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42" t="str">
        <f>IFERROR(VLOOKUP(G248,'Z1 HAB CLASS'!$L$4:$N$9,3,FALSE)," ")</f>
        <v xml:space="preserve"> </v>
      </c>
      <c r="L248" s="43" t="str">
        <f t="shared" si="1"/>
        <v xml:space="preserve"> </v>
      </c>
      <c r="M248" s="1"/>
      <c r="N248" s="51"/>
      <c r="O248" s="52"/>
      <c r="P248" s="53" t="str">
        <f t="shared" si="2"/>
        <v xml:space="preserve"> </v>
      </c>
      <c r="Q248" s="53" t="str">
        <f t="shared" si="3"/>
        <v xml:space="preserve"> </v>
      </c>
      <c r="R248" s="53" t="str">
        <f t="shared" si="4"/>
        <v/>
      </c>
      <c r="S248" s="54" t="str">
        <f t="shared" si="5"/>
        <v xml:space="preserve"> </v>
      </c>
      <c r="T248" s="55"/>
      <c r="U248" s="1"/>
      <c r="V248" s="1"/>
      <c r="W248" s="1"/>
      <c r="X248" s="1">
        <f t="shared" si="0"/>
        <v>0</v>
      </c>
      <c r="Y248" s="1"/>
      <c r="Z248" s="1"/>
    </row>
    <row r="249" spans="1:26" ht="15.75" customHeight="1" x14ac:dyDescent="0.2">
      <c r="A249" s="1"/>
      <c r="B249" s="1"/>
      <c r="C249" s="1"/>
      <c r="D249" s="237">
        <v>242</v>
      </c>
      <c r="E249" s="238"/>
      <c r="F249" s="5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42" t="str">
        <f>IFERROR(VLOOKUP(G249,'Z1 HAB CLASS'!$L$4:$N$9,3,FALSE)," ")</f>
        <v xml:space="preserve"> </v>
      </c>
      <c r="L249" s="43" t="str">
        <f t="shared" si="1"/>
        <v xml:space="preserve"> </v>
      </c>
      <c r="M249" s="1"/>
      <c r="N249" s="51"/>
      <c r="O249" s="52"/>
      <c r="P249" s="53" t="str">
        <f t="shared" si="2"/>
        <v xml:space="preserve"> </v>
      </c>
      <c r="Q249" s="53" t="str">
        <f t="shared" si="3"/>
        <v xml:space="preserve"> </v>
      </c>
      <c r="R249" s="53" t="str">
        <f t="shared" si="4"/>
        <v/>
      </c>
      <c r="S249" s="54" t="str">
        <f t="shared" si="5"/>
        <v xml:space="preserve"> </v>
      </c>
      <c r="T249" s="55"/>
      <c r="U249" s="1"/>
      <c r="V249" s="1"/>
      <c r="W249" s="1"/>
      <c r="X249" s="1">
        <f t="shared" si="0"/>
        <v>0</v>
      </c>
      <c r="Y249" s="1"/>
      <c r="Z249" s="1"/>
    </row>
    <row r="250" spans="1:26" ht="15.75" customHeight="1" x14ac:dyDescent="0.2">
      <c r="A250" s="1"/>
      <c r="B250" s="1"/>
      <c r="C250" s="1"/>
      <c r="D250" s="237">
        <v>243</v>
      </c>
      <c r="E250" s="238"/>
      <c r="F250" s="5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42" t="str">
        <f>IFERROR(VLOOKUP(G250,'Z1 HAB CLASS'!$L$4:$N$9,3,FALSE)," ")</f>
        <v xml:space="preserve"> </v>
      </c>
      <c r="L250" s="43" t="str">
        <f t="shared" si="1"/>
        <v xml:space="preserve"> </v>
      </c>
      <c r="M250" s="1"/>
      <c r="N250" s="51"/>
      <c r="O250" s="52"/>
      <c r="P250" s="53" t="str">
        <f t="shared" si="2"/>
        <v xml:space="preserve"> </v>
      </c>
      <c r="Q250" s="53" t="str">
        <f t="shared" si="3"/>
        <v xml:space="preserve"> </v>
      </c>
      <c r="R250" s="53" t="str">
        <f t="shared" si="4"/>
        <v/>
      </c>
      <c r="S250" s="54" t="str">
        <f t="shared" si="5"/>
        <v xml:space="preserve"> </v>
      </c>
      <c r="T250" s="55"/>
      <c r="U250" s="1"/>
      <c r="V250" s="1"/>
      <c r="W250" s="1"/>
      <c r="X250" s="1">
        <f t="shared" si="0"/>
        <v>0</v>
      </c>
      <c r="Y250" s="1"/>
      <c r="Z250" s="1"/>
    </row>
    <row r="251" spans="1:26" ht="15.75" customHeight="1" x14ac:dyDescent="0.2">
      <c r="A251" s="1"/>
      <c r="B251" s="1"/>
      <c r="C251" s="1"/>
      <c r="D251" s="237">
        <v>244</v>
      </c>
      <c r="E251" s="238"/>
      <c r="F251" s="5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42" t="str">
        <f>IFERROR(VLOOKUP(G251,'Z1 HAB CLASS'!$L$4:$N$9,3,FALSE)," ")</f>
        <v xml:space="preserve"> </v>
      </c>
      <c r="L251" s="43" t="str">
        <f t="shared" si="1"/>
        <v xml:space="preserve"> </v>
      </c>
      <c r="M251" s="1"/>
      <c r="N251" s="51"/>
      <c r="O251" s="52"/>
      <c r="P251" s="53" t="str">
        <f t="shared" si="2"/>
        <v xml:space="preserve"> </v>
      </c>
      <c r="Q251" s="53" t="str">
        <f t="shared" si="3"/>
        <v xml:space="preserve"> </v>
      </c>
      <c r="R251" s="53" t="str">
        <f t="shared" si="4"/>
        <v/>
      </c>
      <c r="S251" s="54" t="str">
        <f t="shared" si="5"/>
        <v xml:space="preserve"> </v>
      </c>
      <c r="T251" s="55"/>
      <c r="U251" s="1"/>
      <c r="V251" s="1"/>
      <c r="W251" s="1"/>
      <c r="X251" s="1">
        <f t="shared" si="0"/>
        <v>0</v>
      </c>
      <c r="Y251" s="1"/>
      <c r="Z251" s="1"/>
    </row>
    <row r="252" spans="1:26" ht="15.75" customHeight="1" x14ac:dyDescent="0.2">
      <c r="A252" s="1"/>
      <c r="B252" s="1"/>
      <c r="C252" s="1"/>
      <c r="D252" s="237">
        <v>245</v>
      </c>
      <c r="E252" s="238"/>
      <c r="F252" s="5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42" t="str">
        <f>IFERROR(VLOOKUP(G252,'Z1 HAB CLASS'!$L$4:$N$9,3,FALSE)," ")</f>
        <v xml:space="preserve"> </v>
      </c>
      <c r="L252" s="43" t="str">
        <f t="shared" si="1"/>
        <v xml:space="preserve"> </v>
      </c>
      <c r="M252" s="1"/>
      <c r="N252" s="51"/>
      <c r="O252" s="52"/>
      <c r="P252" s="53" t="str">
        <f t="shared" si="2"/>
        <v xml:space="preserve"> </v>
      </c>
      <c r="Q252" s="53" t="str">
        <f t="shared" si="3"/>
        <v xml:space="preserve"> </v>
      </c>
      <c r="R252" s="53" t="str">
        <f t="shared" si="4"/>
        <v/>
      </c>
      <c r="S252" s="54" t="str">
        <f t="shared" si="5"/>
        <v xml:space="preserve"> </v>
      </c>
      <c r="T252" s="55"/>
      <c r="U252" s="1"/>
      <c r="V252" s="1"/>
      <c r="W252" s="1"/>
      <c r="X252" s="1">
        <f t="shared" si="0"/>
        <v>0</v>
      </c>
      <c r="Y252" s="1"/>
      <c r="Z252" s="1"/>
    </row>
    <row r="253" spans="1:26" ht="15.75" customHeight="1" x14ac:dyDescent="0.2">
      <c r="A253" s="1"/>
      <c r="B253" s="1"/>
      <c r="C253" s="1"/>
      <c r="D253" s="237">
        <v>246</v>
      </c>
      <c r="E253" s="238"/>
      <c r="F253" s="5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42" t="str">
        <f>IFERROR(VLOOKUP(G253,'Z1 HAB CLASS'!$L$4:$N$9,3,FALSE)," ")</f>
        <v xml:space="preserve"> </v>
      </c>
      <c r="L253" s="43" t="str">
        <f t="shared" si="1"/>
        <v xml:space="preserve"> </v>
      </c>
      <c r="M253" s="1"/>
      <c r="N253" s="51"/>
      <c r="O253" s="52"/>
      <c r="P253" s="53" t="str">
        <f t="shared" si="2"/>
        <v xml:space="preserve"> </v>
      </c>
      <c r="Q253" s="53" t="str">
        <f t="shared" si="3"/>
        <v xml:space="preserve"> </v>
      </c>
      <c r="R253" s="53" t="str">
        <f t="shared" si="4"/>
        <v/>
      </c>
      <c r="S253" s="54" t="str">
        <f t="shared" si="5"/>
        <v xml:space="preserve"> </v>
      </c>
      <c r="T253" s="55"/>
      <c r="U253" s="1"/>
      <c r="V253" s="1"/>
      <c r="W253" s="1"/>
      <c r="X253" s="1">
        <f t="shared" si="0"/>
        <v>0</v>
      </c>
      <c r="Y253" s="1"/>
      <c r="Z253" s="1"/>
    </row>
    <row r="254" spans="1:26" ht="15.75" customHeight="1" x14ac:dyDescent="0.2">
      <c r="A254" s="1"/>
      <c r="B254" s="1"/>
      <c r="C254" s="1"/>
      <c r="D254" s="237">
        <v>247</v>
      </c>
      <c r="E254" s="238"/>
      <c r="F254" s="50"/>
      <c r="G254" s="39" t="str">
        <f>IFERROR(VLOOKUP(E254,'Z1 HAB CLASS'!$D$4:$E$45,2,FALSE)," ")</f>
        <v xml:space="preserve"> </v>
      </c>
      <c r="H254" s="40" t="str">
        <f>IFERROR(VLOOKUP(G254,'Z1 HAB CLASS'!$L$3:$N$9,2,FALSE)," ")</f>
        <v xml:space="preserve"> </v>
      </c>
      <c r="I254" s="41"/>
      <c r="J254" s="40" t="str">
        <f>IFERROR(VLOOKUP(I254,'Z3 CONDITION VALUE'!$A$3:$B$5,2,FALSE)," ")</f>
        <v xml:space="preserve"> </v>
      </c>
      <c r="K254" s="42" t="str">
        <f>IFERROR(VLOOKUP(G254,'Z1 HAB CLASS'!$L$4:$N$9,3,FALSE)," ")</f>
        <v xml:space="preserve"> </v>
      </c>
      <c r="L254" s="43" t="str">
        <f t="shared" si="1"/>
        <v xml:space="preserve"> </v>
      </c>
      <c r="M254" s="1"/>
      <c r="N254" s="51"/>
      <c r="O254" s="52"/>
      <c r="P254" s="53" t="str">
        <f t="shared" si="2"/>
        <v xml:space="preserve"> </v>
      </c>
      <c r="Q254" s="53" t="str">
        <f t="shared" si="3"/>
        <v xml:space="preserve"> </v>
      </c>
      <c r="R254" s="53" t="str">
        <f t="shared" si="4"/>
        <v/>
      </c>
      <c r="S254" s="54" t="str">
        <f t="shared" si="5"/>
        <v xml:space="preserve"> </v>
      </c>
      <c r="T254" s="55"/>
      <c r="U254" s="1"/>
      <c r="V254" s="1"/>
      <c r="W254" s="1"/>
      <c r="X254" s="1">
        <f t="shared" si="0"/>
        <v>0</v>
      </c>
      <c r="Y254" s="1"/>
      <c r="Z254" s="1"/>
    </row>
    <row r="255" spans="1:26" ht="15.75" customHeight="1" x14ac:dyDescent="0.2">
      <c r="A255" s="1"/>
      <c r="B255" s="1"/>
      <c r="C255" s="1"/>
      <c r="D255" s="239">
        <v>248</v>
      </c>
      <c r="E255" s="240"/>
      <c r="F255" s="57"/>
      <c r="G255" s="144" t="str">
        <f>IFERROR(VLOOKUP(E255,'Z1 HAB CLASS'!$D$4:$E$45,2,FALSE)," ")</f>
        <v xml:space="preserve"> </v>
      </c>
      <c r="H255" s="145" t="str">
        <f>IFERROR(VLOOKUP(G255,'Z1 HAB CLASS'!$L$3:$N$9,2,FALSE)," ")</f>
        <v xml:space="preserve"> </v>
      </c>
      <c r="I255" s="146"/>
      <c r="J255" s="145" t="str">
        <f>IFERROR(VLOOKUP(I255,'Z3 CONDITION VALUE'!$A$3:$B$5,2,FALSE)," ")</f>
        <v xml:space="preserve"> </v>
      </c>
      <c r="K255" s="241" t="str">
        <f>IFERROR(VLOOKUP(G255,'Z1 HAB CLASS'!$L$4:$N$9,3,FALSE)," ")</f>
        <v xml:space="preserve"> </v>
      </c>
      <c r="L255" s="43" t="str">
        <f t="shared" si="1"/>
        <v xml:space="preserve"> </v>
      </c>
      <c r="M255" s="1"/>
      <c r="N255" s="58"/>
      <c r="O255" s="59"/>
      <c r="P255" s="53" t="str">
        <f t="shared" si="2"/>
        <v xml:space="preserve"> </v>
      </c>
      <c r="Q255" s="53" t="str">
        <f t="shared" si="3"/>
        <v xml:space="preserve"> </v>
      </c>
      <c r="R255" s="53" t="str">
        <f t="shared" si="4"/>
        <v/>
      </c>
      <c r="S255" s="54" t="str">
        <f t="shared" si="5"/>
        <v xml:space="preserve"> </v>
      </c>
      <c r="T255" s="60"/>
      <c r="U255" s="1"/>
      <c r="V255" s="1"/>
      <c r="W255" s="1"/>
      <c r="X255" s="1">
        <f t="shared" si="0"/>
        <v>0</v>
      </c>
      <c r="Y255" s="1"/>
      <c r="Z255" s="1"/>
    </row>
    <row r="256" spans="1:26" ht="15.75" customHeight="1" x14ac:dyDescent="0.2">
      <c r="A256" s="1"/>
      <c r="B256" s="1"/>
      <c r="C256" s="1"/>
      <c r="D256" s="2"/>
      <c r="E256" s="2"/>
      <c r="F256" s="242">
        <f>SUM(F8:F254)</f>
        <v>0</v>
      </c>
      <c r="G256" s="2"/>
      <c r="H256" s="2"/>
      <c r="I256" s="2"/>
      <c r="J256" s="2"/>
      <c r="K256" s="23"/>
      <c r="L256" s="62">
        <f>SUMIF(L8:L255,"&lt;&gt;#N/A")</f>
        <v>0</v>
      </c>
      <c r="M256" s="1"/>
      <c r="N256" s="63">
        <f t="shared" ref="N256:S256" si="6">SUMIF(N8:N255,"&lt;&gt;#N/A")</f>
        <v>0</v>
      </c>
      <c r="O256" s="64">
        <f t="shared" si="6"/>
        <v>0</v>
      </c>
      <c r="P256" s="64">
        <f t="shared" si="6"/>
        <v>0</v>
      </c>
      <c r="Q256" s="64">
        <f t="shared" si="6"/>
        <v>0</v>
      </c>
      <c r="R256" s="64">
        <f t="shared" si="6"/>
        <v>0</v>
      </c>
      <c r="S256" s="65">
        <f t="shared" si="6"/>
        <v>0</v>
      </c>
      <c r="T256" s="66"/>
      <c r="U256" s="1"/>
      <c r="V256" s="1"/>
      <c r="W256" s="1"/>
      <c r="X256" s="1">
        <f t="shared" si="0"/>
        <v>1</v>
      </c>
      <c r="Y256" s="1"/>
      <c r="Z256" s="1"/>
    </row>
    <row r="257" spans="1:26" ht="15.75" customHeight="1" x14ac:dyDescent="0.2">
      <c r="A257" s="1"/>
      <c r="B257" s="1"/>
      <c r="C257" s="1"/>
      <c r="D257" s="2"/>
      <c r="E257" s="2"/>
      <c r="F257" s="2"/>
      <c r="G257" s="2"/>
      <c r="H257" s="2"/>
      <c r="I257" s="2"/>
      <c r="J257" s="2"/>
      <c r="K257" s="23"/>
      <c r="L257" s="2"/>
      <c r="M257" s="1"/>
      <c r="N257" s="24"/>
      <c r="O257" s="24"/>
      <c r="P257" s="24"/>
      <c r="Q257" s="24"/>
      <c r="R257" s="24"/>
      <c r="S257" s="24"/>
      <c r="T257" s="25"/>
      <c r="U257" s="1"/>
      <c r="V257" s="1"/>
      <c r="W257" s="1"/>
      <c r="X257" s="1"/>
      <c r="Y257" s="1"/>
      <c r="Z257" s="1"/>
    </row>
    <row r="258" spans="1:26" ht="15.75" customHeight="1" x14ac:dyDescent="0.2">
      <c r="A258" s="1"/>
      <c r="B258" s="1"/>
      <c r="C258" s="1"/>
      <c r="D258" s="2"/>
      <c r="E258" s="2"/>
      <c r="F258" s="2"/>
      <c r="G258" s="2"/>
      <c r="H258" s="2"/>
      <c r="I258" s="2"/>
      <c r="J258" s="2"/>
      <c r="K258" s="23"/>
      <c r="L258" s="2"/>
      <c r="M258" s="1"/>
      <c r="N258" s="24"/>
      <c r="O258" s="24"/>
      <c r="P258" s="24"/>
      <c r="Q258" s="24"/>
      <c r="R258" s="24"/>
      <c r="S258" s="24"/>
      <c r="T258" s="25"/>
      <c r="U258" s="1"/>
      <c r="V258" s="1"/>
      <c r="W258" s="1"/>
      <c r="X258" s="1"/>
      <c r="Y258" s="1"/>
      <c r="Z258" s="1"/>
    </row>
    <row r="259" spans="1:26" ht="15.75" customHeight="1" x14ac:dyDescent="0.2">
      <c r="A259" s="1"/>
      <c r="B259" s="1"/>
      <c r="C259" s="1"/>
      <c r="D259" s="2"/>
      <c r="E259" s="2"/>
      <c r="F259" s="2"/>
      <c r="G259" s="2"/>
      <c r="H259" s="2"/>
      <c r="I259" s="2"/>
      <c r="J259" s="2"/>
      <c r="K259" s="23"/>
      <c r="L259" s="2"/>
      <c r="M259" s="1"/>
      <c r="N259" s="24"/>
      <c r="O259" s="24"/>
      <c r="P259" s="24"/>
      <c r="Q259" s="24"/>
      <c r="R259" s="24"/>
      <c r="S259" s="24"/>
      <c r="T259" s="25"/>
      <c r="U259" s="1"/>
      <c r="V259" s="1"/>
      <c r="W259" s="1"/>
      <c r="X259" s="1"/>
      <c r="Y259" s="1"/>
      <c r="Z259" s="1"/>
    </row>
    <row r="260" spans="1:26" ht="15.75" customHeight="1" x14ac:dyDescent="0.2">
      <c r="A260" s="1"/>
      <c r="B260" s="1"/>
      <c r="C260" s="1"/>
      <c r="D260" s="2"/>
      <c r="E260" s="2"/>
      <c r="F260" s="2"/>
      <c r="G260" s="2"/>
      <c r="H260" s="2"/>
      <c r="I260" s="2"/>
      <c r="J260" s="2"/>
      <c r="K260" s="23"/>
      <c r="L260" s="2"/>
      <c r="M260" s="1"/>
      <c r="N260" s="24"/>
      <c r="O260" s="24"/>
      <c r="P260" s="24"/>
      <c r="Q260" s="24"/>
      <c r="R260" s="24"/>
      <c r="S260" s="24"/>
      <c r="T260" s="25"/>
      <c r="U260" s="1"/>
      <c r="V260" s="1"/>
      <c r="W260" s="1"/>
      <c r="X260" s="1"/>
      <c r="Y260" s="1"/>
      <c r="Z260" s="1"/>
    </row>
    <row r="261" spans="1:26" ht="15.75" customHeight="1" x14ac:dyDescent="0.2">
      <c r="A261" s="1"/>
      <c r="B261" s="1"/>
      <c r="C261" s="1"/>
      <c r="D261" s="2"/>
      <c r="E261" s="2"/>
      <c r="F261" s="2"/>
      <c r="G261" s="2"/>
      <c r="H261" s="2"/>
      <c r="I261" s="2"/>
      <c r="J261" s="2"/>
      <c r="K261" s="23"/>
      <c r="L261" s="2"/>
      <c r="M261" s="1"/>
      <c r="N261" s="24"/>
      <c r="O261" s="24"/>
      <c r="P261" s="24"/>
      <c r="Q261" s="24"/>
      <c r="R261" s="24"/>
      <c r="S261" s="24"/>
      <c r="T261" s="25"/>
      <c r="U261" s="1"/>
      <c r="V261" s="1"/>
      <c r="W261" s="1"/>
      <c r="X261" s="1"/>
      <c r="Y261" s="1"/>
      <c r="Z261" s="1"/>
    </row>
    <row r="262" spans="1:26" ht="15.75" customHeight="1" x14ac:dyDescent="0.2">
      <c r="A262" s="1"/>
      <c r="B262" s="1"/>
      <c r="C262" s="1"/>
      <c r="D262" s="2"/>
      <c r="E262" s="2"/>
      <c r="F262" s="2"/>
      <c r="G262" s="2"/>
      <c r="H262" s="2"/>
      <c r="I262" s="2"/>
      <c r="J262" s="2"/>
      <c r="K262" s="23"/>
      <c r="L262" s="2"/>
      <c r="M262" s="1"/>
      <c r="N262" s="24"/>
      <c r="O262" s="24"/>
      <c r="P262" s="24"/>
      <c r="Q262" s="24"/>
      <c r="R262" s="24"/>
      <c r="S262" s="24"/>
      <c r="T262" s="25"/>
      <c r="U262" s="1"/>
      <c r="V262" s="1"/>
      <c r="W262" s="1"/>
      <c r="X262" s="1"/>
      <c r="Y262" s="1"/>
      <c r="Z262" s="1"/>
    </row>
    <row r="263" spans="1:26" ht="15.75" customHeight="1" x14ac:dyDescent="0.2">
      <c r="A263" s="1"/>
      <c r="B263" s="1"/>
      <c r="C263" s="1"/>
      <c r="D263" s="2"/>
      <c r="E263" s="2"/>
      <c r="F263" s="2"/>
      <c r="G263" s="2"/>
      <c r="H263" s="2"/>
      <c r="I263" s="2"/>
      <c r="J263" s="2"/>
      <c r="K263" s="23"/>
      <c r="L263" s="2"/>
      <c r="M263" s="1"/>
      <c r="N263" s="24"/>
      <c r="O263" s="24"/>
      <c r="P263" s="24"/>
      <c r="Q263" s="24"/>
      <c r="R263" s="24"/>
      <c r="S263" s="24"/>
      <c r="T263" s="25"/>
      <c r="U263" s="1"/>
      <c r="V263" s="1"/>
      <c r="W263" s="1"/>
      <c r="X263" s="1"/>
      <c r="Y263" s="1"/>
      <c r="Z263" s="1"/>
    </row>
    <row r="264" spans="1:26" ht="15.75" customHeight="1" x14ac:dyDescent="0.2">
      <c r="A264" s="1"/>
      <c r="B264" s="1"/>
      <c r="C264" s="1"/>
      <c r="D264" s="2"/>
      <c r="E264" s="2"/>
      <c r="F264" s="2"/>
      <c r="G264" s="2"/>
      <c r="H264" s="2"/>
      <c r="I264" s="2"/>
      <c r="J264" s="2"/>
      <c r="K264" s="23"/>
      <c r="L264" s="2"/>
      <c r="M264" s="1"/>
      <c r="N264" s="24"/>
      <c r="O264" s="24"/>
      <c r="P264" s="24"/>
      <c r="Q264" s="24"/>
      <c r="R264" s="24"/>
      <c r="S264" s="24"/>
      <c r="T264" s="25"/>
      <c r="U264" s="1"/>
      <c r="V264" s="1"/>
      <c r="W264" s="1"/>
      <c r="X264" s="1"/>
      <c r="Y264" s="1"/>
      <c r="Z264" s="1"/>
    </row>
    <row r="265" spans="1:26" ht="15.75" customHeight="1" x14ac:dyDescent="0.2">
      <c r="A265" s="1"/>
      <c r="B265" s="1"/>
      <c r="C265" s="1"/>
      <c r="D265" s="2"/>
      <c r="E265" s="2"/>
      <c r="F265" s="2"/>
      <c r="G265" s="2"/>
      <c r="H265" s="2"/>
      <c r="I265" s="2"/>
      <c r="J265" s="2"/>
      <c r="K265" s="23"/>
      <c r="L265" s="2"/>
      <c r="M265" s="1"/>
      <c r="N265" s="24"/>
      <c r="O265" s="24"/>
      <c r="P265" s="24"/>
      <c r="Q265" s="24"/>
      <c r="R265" s="24"/>
      <c r="S265" s="24"/>
      <c r="T265" s="25"/>
      <c r="U265" s="1"/>
      <c r="V265" s="1"/>
      <c r="W265" s="1"/>
      <c r="X265" s="1"/>
      <c r="Y265" s="1"/>
      <c r="Z265" s="1"/>
    </row>
    <row r="266" spans="1:26" ht="15.75" customHeight="1" x14ac:dyDescent="0.2">
      <c r="A266" s="1"/>
      <c r="B266" s="1"/>
      <c r="C266" s="1"/>
      <c r="D266" s="2"/>
      <c r="E266" s="2"/>
      <c r="F266" s="2"/>
      <c r="G266" s="2"/>
      <c r="H266" s="2"/>
      <c r="I266" s="2"/>
      <c r="J266" s="2"/>
      <c r="K266" s="23"/>
      <c r="L266" s="2"/>
      <c r="M266" s="1"/>
      <c r="N266" s="24"/>
      <c r="O266" s="24"/>
      <c r="P266" s="24"/>
      <c r="Q266" s="24"/>
      <c r="R266" s="24"/>
      <c r="S266" s="24"/>
      <c r="T266" s="25"/>
      <c r="U266" s="1"/>
      <c r="V266" s="1"/>
      <c r="W266" s="1"/>
      <c r="X266" s="1"/>
      <c r="Y266" s="1"/>
      <c r="Z266" s="1"/>
    </row>
    <row r="267" spans="1:26" ht="15.75" customHeight="1" x14ac:dyDescent="0.2">
      <c r="A267" s="1"/>
      <c r="B267" s="1"/>
      <c r="C267" s="1"/>
      <c r="D267" s="2"/>
      <c r="E267" s="2"/>
      <c r="F267" s="2"/>
      <c r="G267" s="2"/>
      <c r="H267" s="2"/>
      <c r="I267" s="2"/>
      <c r="J267" s="2"/>
      <c r="K267" s="23"/>
      <c r="L267" s="2"/>
      <c r="M267" s="1"/>
      <c r="N267" s="24"/>
      <c r="O267" s="24"/>
      <c r="P267" s="24"/>
      <c r="Q267" s="24"/>
      <c r="R267" s="24"/>
      <c r="S267" s="24"/>
      <c r="T267" s="25"/>
      <c r="U267" s="1"/>
      <c r="V267" s="1"/>
      <c r="W267" s="1"/>
      <c r="X267" s="1"/>
      <c r="Y267" s="1"/>
      <c r="Z267" s="1"/>
    </row>
    <row r="268" spans="1:26" ht="15.75" customHeight="1" x14ac:dyDescent="0.2">
      <c r="A268" s="1"/>
      <c r="B268" s="1"/>
      <c r="C268" s="1"/>
      <c r="D268" s="2"/>
      <c r="E268" s="2"/>
      <c r="F268" s="2"/>
      <c r="G268" s="2"/>
      <c r="H268" s="2"/>
      <c r="I268" s="2"/>
      <c r="J268" s="2"/>
      <c r="K268" s="23"/>
      <c r="L268" s="2"/>
      <c r="M268" s="1"/>
      <c r="N268" s="24"/>
      <c r="O268" s="24"/>
      <c r="P268" s="24"/>
      <c r="Q268" s="24"/>
      <c r="R268" s="24"/>
      <c r="S268" s="24"/>
      <c r="T268" s="25"/>
      <c r="U268" s="1"/>
      <c r="V268" s="1"/>
      <c r="W268" s="1"/>
      <c r="X268" s="1"/>
      <c r="Y268" s="1"/>
      <c r="Z268" s="1"/>
    </row>
    <row r="269" spans="1:26" ht="15.75" customHeight="1" x14ac:dyDescent="0.2">
      <c r="A269" s="1"/>
      <c r="B269" s="1"/>
      <c r="C269" s="1"/>
      <c r="D269" s="2"/>
      <c r="E269" s="2"/>
      <c r="F269" s="2"/>
      <c r="G269" s="2"/>
      <c r="H269" s="2"/>
      <c r="I269" s="2"/>
      <c r="J269" s="2"/>
      <c r="K269" s="23"/>
      <c r="L269" s="2"/>
      <c r="M269" s="1"/>
      <c r="N269" s="24"/>
      <c r="O269" s="24"/>
      <c r="P269" s="24"/>
      <c r="Q269" s="24"/>
      <c r="R269" s="24"/>
      <c r="S269" s="24"/>
      <c r="T269" s="25"/>
      <c r="U269" s="1"/>
      <c r="V269" s="1"/>
      <c r="W269" s="1"/>
      <c r="X269" s="1"/>
      <c r="Y269" s="1"/>
      <c r="Z269" s="1"/>
    </row>
    <row r="270" spans="1:26" ht="15.75" customHeight="1" x14ac:dyDescent="0.2">
      <c r="A270" s="1"/>
      <c r="B270" s="1"/>
      <c r="C270" s="1"/>
      <c r="D270" s="2"/>
      <c r="E270" s="2"/>
      <c r="F270" s="2"/>
      <c r="G270" s="2"/>
      <c r="H270" s="2"/>
      <c r="I270" s="2"/>
      <c r="J270" s="2"/>
      <c r="K270" s="23"/>
      <c r="L270" s="2"/>
      <c r="M270" s="1"/>
      <c r="N270" s="24"/>
      <c r="O270" s="24"/>
      <c r="P270" s="24"/>
      <c r="Q270" s="24"/>
      <c r="R270" s="24"/>
      <c r="S270" s="24"/>
      <c r="T270" s="25"/>
      <c r="U270" s="1"/>
      <c r="V270" s="1"/>
      <c r="W270" s="1"/>
      <c r="X270" s="1"/>
      <c r="Y270" s="1"/>
      <c r="Z270" s="1"/>
    </row>
    <row r="271" spans="1:26" ht="15.75" customHeight="1" x14ac:dyDescent="0.2">
      <c r="A271" s="1"/>
      <c r="B271" s="1"/>
      <c r="C271" s="1"/>
      <c r="D271" s="2"/>
      <c r="E271" s="2"/>
      <c r="F271" s="2"/>
      <c r="G271" s="2"/>
      <c r="H271" s="2"/>
      <c r="I271" s="2"/>
      <c r="J271" s="2"/>
      <c r="K271" s="23"/>
      <c r="L271" s="2"/>
      <c r="M271" s="1"/>
      <c r="N271" s="24"/>
      <c r="O271" s="24"/>
      <c r="P271" s="24"/>
      <c r="Q271" s="24"/>
      <c r="R271" s="24"/>
      <c r="S271" s="24"/>
      <c r="T271" s="25"/>
      <c r="U271" s="1"/>
      <c r="V271" s="1"/>
      <c r="W271" s="1"/>
      <c r="X271" s="1"/>
      <c r="Y271" s="1"/>
      <c r="Z271" s="1"/>
    </row>
    <row r="272" spans="1:26" ht="15.75" customHeight="1" x14ac:dyDescent="0.2">
      <c r="A272" s="1"/>
      <c r="B272" s="1"/>
      <c r="C272" s="1"/>
      <c r="D272" s="2"/>
      <c r="E272" s="2"/>
      <c r="F272" s="2"/>
      <c r="G272" s="2"/>
      <c r="H272" s="2"/>
      <c r="I272" s="2"/>
      <c r="J272" s="2"/>
      <c r="K272" s="23"/>
      <c r="L272" s="2"/>
      <c r="M272" s="1"/>
      <c r="N272" s="24"/>
      <c r="O272" s="24"/>
      <c r="P272" s="24"/>
      <c r="Q272" s="24"/>
      <c r="R272" s="24"/>
      <c r="S272" s="24"/>
      <c r="T272" s="25"/>
      <c r="U272" s="1"/>
      <c r="V272" s="1"/>
      <c r="W272" s="1"/>
      <c r="X272" s="1"/>
      <c r="Y272" s="1"/>
      <c r="Z272" s="1"/>
    </row>
    <row r="273" spans="1:26" ht="15.75" customHeight="1" x14ac:dyDescent="0.2">
      <c r="A273" s="1"/>
      <c r="B273" s="1"/>
      <c r="C273" s="1"/>
      <c r="D273" s="2"/>
      <c r="E273" s="2"/>
      <c r="F273" s="2"/>
      <c r="G273" s="2"/>
      <c r="H273" s="2"/>
      <c r="I273" s="2"/>
      <c r="J273" s="2"/>
      <c r="K273" s="23"/>
      <c r="L273" s="2"/>
      <c r="M273" s="1"/>
      <c r="N273" s="24"/>
      <c r="O273" s="24"/>
      <c r="P273" s="24"/>
      <c r="Q273" s="24"/>
      <c r="R273" s="24"/>
      <c r="S273" s="24"/>
      <c r="T273" s="25"/>
      <c r="U273" s="1"/>
      <c r="V273" s="1"/>
      <c r="W273" s="1"/>
      <c r="X273" s="1"/>
      <c r="Y273" s="1"/>
      <c r="Z273" s="1"/>
    </row>
    <row r="274" spans="1:26" ht="15.75" customHeight="1" x14ac:dyDescent="0.2">
      <c r="A274" s="1"/>
      <c r="B274" s="1"/>
      <c r="C274" s="1"/>
      <c r="D274" s="2"/>
      <c r="E274" s="2"/>
      <c r="F274" s="2"/>
      <c r="G274" s="2"/>
      <c r="H274" s="2"/>
      <c r="I274" s="2"/>
      <c r="J274" s="2"/>
      <c r="K274" s="23"/>
      <c r="L274" s="2"/>
      <c r="M274" s="1"/>
      <c r="N274" s="24"/>
      <c r="O274" s="24"/>
      <c r="P274" s="24"/>
      <c r="Q274" s="24"/>
      <c r="R274" s="24"/>
      <c r="S274" s="24"/>
      <c r="T274" s="25"/>
      <c r="U274" s="1"/>
      <c r="V274" s="1"/>
      <c r="W274" s="1"/>
      <c r="X274" s="1"/>
      <c r="Y274" s="1"/>
      <c r="Z274" s="1"/>
    </row>
    <row r="275" spans="1:26" ht="15.75" customHeight="1" x14ac:dyDescent="0.2">
      <c r="A275" s="1"/>
      <c r="B275" s="1"/>
      <c r="C275" s="1"/>
      <c r="D275" s="2"/>
      <c r="E275" s="2"/>
      <c r="F275" s="2"/>
      <c r="G275" s="2"/>
      <c r="H275" s="2"/>
      <c r="I275" s="2"/>
      <c r="J275" s="2"/>
      <c r="K275" s="23"/>
      <c r="L275" s="2"/>
      <c r="M275" s="1"/>
      <c r="N275" s="24"/>
      <c r="O275" s="24"/>
      <c r="P275" s="24"/>
      <c r="Q275" s="24"/>
      <c r="R275" s="24"/>
      <c r="S275" s="24"/>
      <c r="T275" s="25"/>
      <c r="U275" s="1"/>
      <c r="V275" s="1"/>
      <c r="W275" s="1"/>
      <c r="X275" s="1"/>
      <c r="Y275" s="1"/>
      <c r="Z275" s="1"/>
    </row>
    <row r="276" spans="1:26" ht="15.75" customHeight="1" x14ac:dyDescent="0.2">
      <c r="A276" s="1"/>
      <c r="B276" s="1"/>
      <c r="C276" s="1"/>
      <c r="D276" s="2"/>
      <c r="E276" s="2"/>
      <c r="F276" s="2"/>
      <c r="G276" s="2"/>
      <c r="H276" s="2"/>
      <c r="I276" s="2"/>
      <c r="J276" s="2"/>
      <c r="K276" s="23"/>
      <c r="L276" s="2"/>
      <c r="M276" s="1"/>
      <c r="N276" s="24"/>
      <c r="O276" s="24"/>
      <c r="P276" s="24"/>
      <c r="Q276" s="24"/>
      <c r="R276" s="24"/>
      <c r="S276" s="24"/>
      <c r="T276" s="25"/>
      <c r="U276" s="1"/>
      <c r="V276" s="1"/>
      <c r="W276" s="1"/>
      <c r="X276" s="1"/>
      <c r="Y276" s="1"/>
      <c r="Z276" s="1"/>
    </row>
    <row r="277" spans="1:26" ht="15.75" customHeight="1" x14ac:dyDescent="0.2">
      <c r="A277" s="1"/>
      <c r="B277" s="1"/>
      <c r="C277" s="1"/>
      <c r="D277" s="2"/>
      <c r="E277" s="2"/>
      <c r="F277" s="2"/>
      <c r="G277" s="2"/>
      <c r="H277" s="2"/>
      <c r="I277" s="2"/>
      <c r="J277" s="2"/>
      <c r="K277" s="23"/>
      <c r="L277" s="2"/>
      <c r="M277" s="1"/>
      <c r="N277" s="24"/>
      <c r="O277" s="24"/>
      <c r="P277" s="24"/>
      <c r="Q277" s="24"/>
      <c r="R277" s="24"/>
      <c r="S277" s="24"/>
      <c r="T277" s="25"/>
      <c r="U277" s="1"/>
      <c r="V277" s="1"/>
      <c r="W277" s="1"/>
      <c r="X277" s="1"/>
      <c r="Y277" s="1"/>
      <c r="Z277" s="1"/>
    </row>
    <row r="278" spans="1:26" ht="15.75" customHeight="1" x14ac:dyDescent="0.2">
      <c r="A278" s="1"/>
      <c r="B278" s="1"/>
      <c r="C278" s="1"/>
      <c r="D278" s="2"/>
      <c r="E278" s="2"/>
      <c r="F278" s="2"/>
      <c r="G278" s="2"/>
      <c r="H278" s="2"/>
      <c r="I278" s="2"/>
      <c r="J278" s="2"/>
      <c r="K278" s="23"/>
      <c r="L278" s="2"/>
      <c r="M278" s="1"/>
      <c r="N278" s="24"/>
      <c r="O278" s="24"/>
      <c r="P278" s="24"/>
      <c r="Q278" s="24"/>
      <c r="R278" s="24"/>
      <c r="S278" s="24"/>
      <c r="T278" s="25"/>
      <c r="U278" s="1"/>
      <c r="V278" s="1"/>
      <c r="W278" s="1"/>
      <c r="X278" s="1"/>
      <c r="Y278" s="1"/>
      <c r="Z278" s="1"/>
    </row>
    <row r="279" spans="1:26" ht="15.75" customHeight="1" x14ac:dyDescent="0.2">
      <c r="A279" s="1"/>
      <c r="B279" s="1"/>
      <c r="C279" s="1"/>
      <c r="D279" s="2"/>
      <c r="E279" s="2"/>
      <c r="F279" s="2"/>
      <c r="G279" s="2"/>
      <c r="H279" s="2"/>
      <c r="I279" s="2"/>
      <c r="J279" s="2"/>
      <c r="K279" s="23"/>
      <c r="L279" s="2"/>
      <c r="M279" s="1"/>
      <c r="N279" s="24"/>
      <c r="O279" s="24"/>
      <c r="P279" s="24"/>
      <c r="Q279" s="24"/>
      <c r="R279" s="24"/>
      <c r="S279" s="24"/>
      <c r="T279" s="25"/>
      <c r="U279" s="1"/>
      <c r="V279" s="1"/>
      <c r="W279" s="1"/>
      <c r="X279" s="1"/>
      <c r="Y279" s="1"/>
      <c r="Z279" s="1"/>
    </row>
    <row r="280" spans="1:26" ht="15.75" customHeight="1" x14ac:dyDescent="0.2">
      <c r="A280" s="1"/>
      <c r="B280" s="1"/>
      <c r="C280" s="1"/>
      <c r="D280" s="2"/>
      <c r="E280" s="2"/>
      <c r="F280" s="2"/>
      <c r="G280" s="2"/>
      <c r="H280" s="2"/>
      <c r="I280" s="2"/>
      <c r="J280" s="2"/>
      <c r="K280" s="23"/>
      <c r="L280" s="2"/>
      <c r="M280" s="1"/>
      <c r="N280" s="24"/>
      <c r="O280" s="24"/>
      <c r="P280" s="24"/>
      <c r="Q280" s="24"/>
      <c r="R280" s="24"/>
      <c r="S280" s="24"/>
      <c r="T280" s="25"/>
      <c r="U280" s="1"/>
      <c r="V280" s="1"/>
      <c r="W280" s="1"/>
      <c r="X280" s="1"/>
      <c r="Y280" s="1"/>
      <c r="Z280" s="1"/>
    </row>
    <row r="281" spans="1:26" ht="15.75" customHeight="1" x14ac:dyDescent="0.2">
      <c r="A281" s="1"/>
      <c r="B281" s="1"/>
      <c r="C281" s="1"/>
      <c r="D281" s="2"/>
      <c r="E281" s="2"/>
      <c r="F281" s="2"/>
      <c r="G281" s="2"/>
      <c r="H281" s="2"/>
      <c r="I281" s="2"/>
      <c r="J281" s="2"/>
      <c r="K281" s="23"/>
      <c r="L281" s="2"/>
      <c r="M281" s="1"/>
      <c r="N281" s="24"/>
      <c r="O281" s="24"/>
      <c r="P281" s="24"/>
      <c r="Q281" s="24"/>
      <c r="R281" s="24"/>
      <c r="S281" s="24"/>
      <c r="T281" s="25"/>
      <c r="U281" s="1"/>
      <c r="V281" s="1"/>
      <c r="W281" s="1"/>
      <c r="X281" s="1"/>
      <c r="Y281" s="1"/>
      <c r="Z281" s="1"/>
    </row>
    <row r="282" spans="1:26" ht="15.75" customHeight="1" x14ac:dyDescent="0.2">
      <c r="A282" s="1"/>
      <c r="B282" s="1"/>
      <c r="C282" s="1"/>
      <c r="D282" s="2"/>
      <c r="E282" s="2"/>
      <c r="F282" s="2"/>
      <c r="G282" s="2"/>
      <c r="H282" s="2"/>
      <c r="I282" s="2"/>
      <c r="J282" s="2"/>
      <c r="K282" s="23"/>
      <c r="L282" s="2"/>
      <c r="M282" s="1"/>
      <c r="N282" s="24"/>
      <c r="O282" s="24"/>
      <c r="P282" s="24"/>
      <c r="Q282" s="24"/>
      <c r="R282" s="24"/>
      <c r="S282" s="24"/>
      <c r="T282" s="25"/>
      <c r="U282" s="1"/>
      <c r="V282" s="1"/>
      <c r="W282" s="1"/>
      <c r="X282" s="1"/>
      <c r="Y282" s="1"/>
      <c r="Z282" s="1"/>
    </row>
    <row r="283" spans="1:26" ht="15.75" customHeight="1" x14ac:dyDescent="0.2">
      <c r="A283" s="1"/>
      <c r="B283" s="1"/>
      <c r="C283" s="1"/>
      <c r="D283" s="2"/>
      <c r="E283" s="2"/>
      <c r="F283" s="2"/>
      <c r="G283" s="2"/>
      <c r="H283" s="2"/>
      <c r="I283" s="2"/>
      <c r="J283" s="2"/>
      <c r="K283" s="23"/>
      <c r="L283" s="2"/>
      <c r="M283" s="1"/>
      <c r="N283" s="24"/>
      <c r="O283" s="24"/>
      <c r="P283" s="24"/>
      <c r="Q283" s="24"/>
      <c r="R283" s="24"/>
      <c r="S283" s="24"/>
      <c r="T283" s="25"/>
      <c r="U283" s="1"/>
      <c r="V283" s="1"/>
      <c r="W283" s="1"/>
      <c r="X283" s="1"/>
      <c r="Y283" s="1"/>
      <c r="Z283" s="1"/>
    </row>
    <row r="284" spans="1:26" ht="15.75" customHeight="1" x14ac:dyDescent="0.2">
      <c r="A284" s="1"/>
      <c r="B284" s="1"/>
      <c r="C284" s="1"/>
      <c r="D284" s="2"/>
      <c r="E284" s="2"/>
      <c r="F284" s="2"/>
      <c r="G284" s="2"/>
      <c r="H284" s="2"/>
      <c r="I284" s="2"/>
      <c r="J284" s="2"/>
      <c r="K284" s="23"/>
      <c r="L284" s="2"/>
      <c r="M284" s="1"/>
      <c r="N284" s="24"/>
      <c r="O284" s="24"/>
      <c r="P284" s="24"/>
      <c r="Q284" s="24"/>
      <c r="R284" s="24"/>
      <c r="S284" s="24"/>
      <c r="T284" s="25"/>
      <c r="U284" s="1"/>
      <c r="V284" s="1"/>
      <c r="W284" s="1"/>
      <c r="X284" s="1"/>
      <c r="Y284" s="1"/>
      <c r="Z284" s="1"/>
    </row>
    <row r="285" spans="1:26" ht="15.75" customHeight="1" x14ac:dyDescent="0.2">
      <c r="A285" s="1"/>
      <c r="B285" s="1"/>
      <c r="C285" s="1"/>
      <c r="D285" s="2"/>
      <c r="E285" s="2"/>
      <c r="F285" s="2"/>
      <c r="G285" s="2"/>
      <c r="H285" s="2"/>
      <c r="I285" s="2"/>
      <c r="J285" s="2"/>
      <c r="K285" s="23"/>
      <c r="L285" s="2"/>
      <c r="M285" s="1"/>
      <c r="N285" s="24"/>
      <c r="O285" s="24"/>
      <c r="P285" s="24"/>
      <c r="Q285" s="24"/>
      <c r="R285" s="24"/>
      <c r="S285" s="24"/>
      <c r="T285" s="25"/>
      <c r="U285" s="1"/>
      <c r="V285" s="1"/>
      <c r="W285" s="1"/>
      <c r="X285" s="1"/>
      <c r="Y285" s="1"/>
      <c r="Z285" s="1"/>
    </row>
    <row r="286" spans="1:26" ht="15.75" customHeight="1" x14ac:dyDescent="0.2">
      <c r="A286" s="1"/>
      <c r="B286" s="1"/>
      <c r="C286" s="1"/>
      <c r="D286" s="2"/>
      <c r="E286" s="2"/>
      <c r="F286" s="2"/>
      <c r="G286" s="2"/>
      <c r="H286" s="2"/>
      <c r="I286" s="2"/>
      <c r="J286" s="2"/>
      <c r="K286" s="23"/>
      <c r="L286" s="2"/>
      <c r="M286" s="1"/>
      <c r="N286" s="24"/>
      <c r="O286" s="24"/>
      <c r="P286" s="24"/>
      <c r="Q286" s="24"/>
      <c r="R286" s="24"/>
      <c r="S286" s="24"/>
      <c r="T286" s="25"/>
      <c r="U286" s="1"/>
      <c r="V286" s="1"/>
      <c r="W286" s="1"/>
      <c r="X286" s="1"/>
      <c r="Y286" s="1"/>
      <c r="Z286" s="1"/>
    </row>
    <row r="287" spans="1:26" ht="15.75" customHeight="1" x14ac:dyDescent="0.2">
      <c r="A287" s="1"/>
      <c r="B287" s="1"/>
      <c r="C287" s="1"/>
      <c r="D287" s="2"/>
      <c r="E287" s="2"/>
      <c r="F287" s="2"/>
      <c r="G287" s="2"/>
      <c r="H287" s="2"/>
      <c r="I287" s="2"/>
      <c r="J287" s="2"/>
      <c r="K287" s="23"/>
      <c r="L287" s="2"/>
      <c r="M287" s="1"/>
      <c r="N287" s="24"/>
      <c r="O287" s="24"/>
      <c r="P287" s="24"/>
      <c r="Q287" s="24"/>
      <c r="R287" s="24"/>
      <c r="S287" s="24"/>
      <c r="T287" s="25"/>
      <c r="U287" s="1"/>
      <c r="V287" s="1"/>
      <c r="W287" s="1"/>
      <c r="X287" s="1"/>
      <c r="Y287" s="1"/>
      <c r="Z287" s="1"/>
    </row>
    <row r="288" spans="1:26" ht="15.75" customHeight="1" x14ac:dyDescent="0.2">
      <c r="A288" s="1"/>
      <c r="B288" s="1"/>
      <c r="C288" s="1"/>
      <c r="D288" s="2"/>
      <c r="E288" s="2"/>
      <c r="F288" s="2"/>
      <c r="G288" s="2"/>
      <c r="H288" s="2"/>
      <c r="I288" s="2"/>
      <c r="J288" s="2"/>
      <c r="K288" s="23"/>
      <c r="L288" s="2"/>
      <c r="M288" s="1"/>
      <c r="N288" s="24"/>
      <c r="O288" s="24"/>
      <c r="P288" s="24"/>
      <c r="Q288" s="24"/>
      <c r="R288" s="24"/>
      <c r="S288" s="24"/>
      <c r="T288" s="25"/>
      <c r="U288" s="1"/>
      <c r="V288" s="1"/>
      <c r="W288" s="1"/>
      <c r="X288" s="1"/>
      <c r="Y288" s="1"/>
      <c r="Z288" s="1"/>
    </row>
    <row r="289" spans="1:26" ht="15.75" customHeight="1" x14ac:dyDescent="0.2">
      <c r="A289" s="1"/>
      <c r="B289" s="1"/>
      <c r="C289" s="1"/>
      <c r="D289" s="2"/>
      <c r="E289" s="2"/>
      <c r="F289" s="2"/>
      <c r="G289" s="2"/>
      <c r="H289" s="2"/>
      <c r="I289" s="2"/>
      <c r="J289" s="2"/>
      <c r="K289" s="23"/>
      <c r="L289" s="2"/>
      <c r="M289" s="1"/>
      <c r="N289" s="24"/>
      <c r="O289" s="24"/>
      <c r="P289" s="24"/>
      <c r="Q289" s="24"/>
      <c r="R289" s="24"/>
      <c r="S289" s="24"/>
      <c r="T289" s="25"/>
      <c r="U289" s="1"/>
      <c r="V289" s="1"/>
      <c r="W289" s="1"/>
      <c r="X289" s="1"/>
      <c r="Y289" s="1"/>
      <c r="Z289" s="1"/>
    </row>
    <row r="290" spans="1:26" ht="15.75" customHeight="1" x14ac:dyDescent="0.2">
      <c r="A290" s="1"/>
      <c r="B290" s="1"/>
      <c r="C290" s="1"/>
      <c r="D290" s="2"/>
      <c r="E290" s="2"/>
      <c r="F290" s="2"/>
      <c r="G290" s="2"/>
      <c r="H290" s="2"/>
      <c r="I290" s="2"/>
      <c r="J290" s="2"/>
      <c r="K290" s="23"/>
      <c r="L290" s="2"/>
      <c r="M290" s="1"/>
      <c r="N290" s="24"/>
      <c r="O290" s="24"/>
      <c r="P290" s="24"/>
      <c r="Q290" s="24"/>
      <c r="R290" s="24"/>
      <c r="S290" s="24"/>
      <c r="T290" s="25"/>
      <c r="U290" s="1"/>
      <c r="V290" s="1"/>
      <c r="W290" s="1"/>
      <c r="X290" s="1"/>
      <c r="Y290" s="1"/>
      <c r="Z290" s="1"/>
    </row>
    <row r="291" spans="1:26" ht="15.75" customHeight="1" x14ac:dyDescent="0.2">
      <c r="A291" s="1"/>
      <c r="B291" s="1"/>
      <c r="C291" s="1"/>
      <c r="D291" s="2"/>
      <c r="E291" s="2"/>
      <c r="F291" s="2"/>
      <c r="G291" s="2"/>
      <c r="H291" s="2"/>
      <c r="I291" s="2"/>
      <c r="J291" s="2"/>
      <c r="K291" s="23"/>
      <c r="L291" s="2"/>
      <c r="M291" s="1"/>
      <c r="N291" s="24"/>
      <c r="O291" s="24"/>
      <c r="P291" s="24"/>
      <c r="Q291" s="24"/>
      <c r="R291" s="24"/>
      <c r="S291" s="24"/>
      <c r="T291" s="25"/>
      <c r="U291" s="1"/>
      <c r="V291" s="1"/>
      <c r="W291" s="1"/>
      <c r="X291" s="1"/>
      <c r="Y291" s="1"/>
      <c r="Z291" s="1"/>
    </row>
    <row r="292" spans="1:26" ht="15.75" customHeight="1" x14ac:dyDescent="0.2">
      <c r="A292" s="1"/>
      <c r="B292" s="1"/>
      <c r="C292" s="1"/>
      <c r="D292" s="2"/>
      <c r="E292" s="2"/>
      <c r="F292" s="2"/>
      <c r="G292" s="2"/>
      <c r="H292" s="2"/>
      <c r="I292" s="2"/>
      <c r="J292" s="2"/>
      <c r="K292" s="23"/>
      <c r="L292" s="2"/>
      <c r="M292" s="1"/>
      <c r="N292" s="24"/>
      <c r="O292" s="24"/>
      <c r="P292" s="24"/>
      <c r="Q292" s="24"/>
      <c r="R292" s="24"/>
      <c r="S292" s="24"/>
      <c r="T292" s="25"/>
      <c r="U292" s="1"/>
      <c r="V292" s="1"/>
      <c r="W292" s="1"/>
      <c r="X292" s="1"/>
      <c r="Y292" s="1"/>
      <c r="Z292" s="1"/>
    </row>
    <row r="293" spans="1:26" ht="15.75" customHeight="1" x14ac:dyDescent="0.2">
      <c r="A293" s="1"/>
      <c r="B293" s="1"/>
      <c r="C293" s="1"/>
      <c r="D293" s="2"/>
      <c r="E293" s="2"/>
      <c r="F293" s="2"/>
      <c r="G293" s="2"/>
      <c r="H293" s="2"/>
      <c r="I293" s="2"/>
      <c r="J293" s="2"/>
      <c r="K293" s="23"/>
      <c r="L293" s="2"/>
      <c r="M293" s="1"/>
      <c r="N293" s="24"/>
      <c r="O293" s="24"/>
      <c r="P293" s="24"/>
      <c r="Q293" s="24"/>
      <c r="R293" s="24"/>
      <c r="S293" s="24"/>
      <c r="T293" s="25"/>
      <c r="U293" s="1"/>
      <c r="V293" s="1"/>
      <c r="W293" s="1"/>
      <c r="X293" s="1"/>
      <c r="Y293" s="1"/>
      <c r="Z293" s="1"/>
    </row>
    <row r="294" spans="1:26" ht="15.75" customHeight="1" x14ac:dyDescent="0.2">
      <c r="A294" s="1"/>
      <c r="B294" s="1"/>
      <c r="C294" s="1"/>
      <c r="D294" s="2"/>
      <c r="E294" s="2"/>
      <c r="F294" s="2"/>
      <c r="G294" s="2"/>
      <c r="H294" s="2"/>
      <c r="I294" s="2"/>
      <c r="J294" s="2"/>
      <c r="K294" s="23"/>
      <c r="L294" s="2"/>
      <c r="M294" s="1"/>
      <c r="N294" s="24"/>
      <c r="O294" s="24"/>
      <c r="P294" s="24"/>
      <c r="Q294" s="24"/>
      <c r="R294" s="24"/>
      <c r="S294" s="24"/>
      <c r="T294" s="25"/>
      <c r="U294" s="1"/>
      <c r="V294" s="1"/>
      <c r="W294" s="1"/>
      <c r="X294" s="1"/>
      <c r="Y294" s="1"/>
      <c r="Z294" s="1"/>
    </row>
    <row r="295" spans="1:26" ht="15.75" customHeight="1" x14ac:dyDescent="0.2">
      <c r="A295" s="1"/>
      <c r="B295" s="1"/>
      <c r="C295" s="1"/>
      <c r="D295" s="2"/>
      <c r="E295" s="2"/>
      <c r="F295" s="2"/>
      <c r="G295" s="2"/>
      <c r="H295" s="2"/>
      <c r="I295" s="2"/>
      <c r="J295" s="2"/>
      <c r="K295" s="23"/>
      <c r="L295" s="2"/>
      <c r="M295" s="1"/>
      <c r="N295" s="24"/>
      <c r="O295" s="24"/>
      <c r="P295" s="24"/>
      <c r="Q295" s="24"/>
      <c r="R295" s="24"/>
      <c r="S295" s="24"/>
      <c r="T295" s="25"/>
      <c r="U295" s="1"/>
      <c r="V295" s="1"/>
      <c r="W295" s="1"/>
      <c r="X295" s="1"/>
      <c r="Y295" s="1"/>
      <c r="Z295" s="1"/>
    </row>
    <row r="296" spans="1:26" ht="15.75" customHeight="1" x14ac:dyDescent="0.2">
      <c r="A296" s="1"/>
      <c r="B296" s="1"/>
      <c r="C296" s="1"/>
      <c r="D296" s="2"/>
      <c r="E296" s="2"/>
      <c r="F296" s="2"/>
      <c r="G296" s="2"/>
      <c r="H296" s="2"/>
      <c r="I296" s="2"/>
      <c r="J296" s="2"/>
      <c r="K296" s="23"/>
      <c r="L296" s="2"/>
      <c r="M296" s="1"/>
      <c r="N296" s="24"/>
      <c r="O296" s="24"/>
      <c r="P296" s="24"/>
      <c r="Q296" s="24"/>
      <c r="R296" s="24"/>
      <c r="S296" s="24"/>
      <c r="T296" s="25"/>
      <c r="U296" s="1"/>
      <c r="V296" s="1"/>
      <c r="W296" s="1"/>
      <c r="X296" s="1"/>
      <c r="Y296" s="1"/>
      <c r="Z296" s="1"/>
    </row>
    <row r="297" spans="1:26" ht="15.75" customHeight="1" x14ac:dyDescent="0.2">
      <c r="A297" s="1"/>
      <c r="B297" s="1"/>
      <c r="C297" s="1"/>
      <c r="D297" s="2"/>
      <c r="E297" s="2"/>
      <c r="F297" s="2"/>
      <c r="G297" s="2"/>
      <c r="H297" s="2"/>
      <c r="I297" s="2"/>
      <c r="J297" s="2"/>
      <c r="K297" s="23"/>
      <c r="L297" s="2"/>
      <c r="M297" s="1"/>
      <c r="N297" s="24"/>
      <c r="O297" s="24"/>
      <c r="P297" s="24"/>
      <c r="Q297" s="24"/>
      <c r="R297" s="24"/>
      <c r="S297" s="24"/>
      <c r="T297" s="25"/>
      <c r="U297" s="1"/>
      <c r="V297" s="1"/>
      <c r="W297" s="1"/>
      <c r="X297" s="1"/>
      <c r="Y297" s="1"/>
      <c r="Z297" s="1"/>
    </row>
    <row r="298" spans="1:26" ht="15.75" customHeight="1" x14ac:dyDescent="0.2">
      <c r="A298" s="1"/>
      <c r="B298" s="1"/>
      <c r="C298" s="1"/>
      <c r="D298" s="2"/>
      <c r="E298" s="2"/>
      <c r="F298" s="2"/>
      <c r="G298" s="2"/>
      <c r="H298" s="2"/>
      <c r="I298" s="2"/>
      <c r="J298" s="2"/>
      <c r="K298" s="23"/>
      <c r="L298" s="2"/>
      <c r="M298" s="1"/>
      <c r="N298" s="24"/>
      <c r="O298" s="24"/>
      <c r="P298" s="24"/>
      <c r="Q298" s="24"/>
      <c r="R298" s="24"/>
      <c r="S298" s="24"/>
      <c r="T298" s="25"/>
      <c r="U298" s="1"/>
      <c r="V298" s="1"/>
      <c r="W298" s="1"/>
      <c r="X298" s="1"/>
      <c r="Y298" s="1"/>
      <c r="Z298" s="1"/>
    </row>
    <row r="299" spans="1:26" ht="15.75" customHeight="1" x14ac:dyDescent="0.2">
      <c r="A299" s="1"/>
      <c r="B299" s="1"/>
      <c r="C299" s="1"/>
      <c r="D299" s="2"/>
      <c r="E299" s="2"/>
      <c r="F299" s="2"/>
      <c r="G299" s="2"/>
      <c r="H299" s="2"/>
      <c r="I299" s="2"/>
      <c r="J299" s="2"/>
      <c r="K299" s="23"/>
      <c r="L299" s="2"/>
      <c r="M299" s="1"/>
      <c r="N299" s="24"/>
      <c r="O299" s="24"/>
      <c r="P299" s="24"/>
      <c r="Q299" s="24"/>
      <c r="R299" s="24"/>
      <c r="S299" s="24"/>
      <c r="T299" s="25"/>
      <c r="U299" s="1"/>
      <c r="V299" s="1"/>
      <c r="W299" s="1"/>
      <c r="X299" s="1"/>
      <c r="Y299" s="1"/>
      <c r="Z299" s="1"/>
    </row>
    <row r="300" spans="1:26" ht="15.75" customHeight="1" x14ac:dyDescent="0.2">
      <c r="A300" s="1"/>
      <c r="B300" s="1"/>
      <c r="C300" s="1"/>
      <c r="D300" s="2"/>
      <c r="E300" s="2"/>
      <c r="F300" s="2"/>
      <c r="G300" s="2"/>
      <c r="H300" s="2"/>
      <c r="I300" s="2"/>
      <c r="J300" s="2"/>
      <c r="K300" s="23"/>
      <c r="L300" s="2"/>
      <c r="M300" s="1"/>
      <c r="N300" s="24"/>
      <c r="O300" s="24"/>
      <c r="P300" s="24"/>
      <c r="Q300" s="24"/>
      <c r="R300" s="24"/>
      <c r="S300" s="24"/>
      <c r="T300" s="25"/>
      <c r="U300" s="1"/>
      <c r="V300" s="1"/>
      <c r="W300" s="1"/>
      <c r="X300" s="1"/>
      <c r="Y300" s="1"/>
      <c r="Z300" s="1"/>
    </row>
    <row r="301" spans="1:26" ht="15.75" customHeight="1" x14ac:dyDescent="0.2">
      <c r="A301" s="1"/>
      <c r="B301" s="1"/>
      <c r="C301" s="1"/>
      <c r="D301" s="2"/>
      <c r="E301" s="2"/>
      <c r="F301" s="2"/>
      <c r="G301" s="2"/>
      <c r="H301" s="2"/>
      <c r="I301" s="2"/>
      <c r="J301" s="2"/>
      <c r="K301" s="23"/>
      <c r="L301" s="2"/>
      <c r="M301" s="1"/>
      <c r="N301" s="24"/>
      <c r="O301" s="24"/>
      <c r="P301" s="24"/>
      <c r="Q301" s="24"/>
      <c r="R301" s="24"/>
      <c r="S301" s="24"/>
      <c r="T301" s="25"/>
      <c r="U301" s="1"/>
      <c r="V301" s="1"/>
      <c r="W301" s="1"/>
      <c r="X301" s="1"/>
      <c r="Y301" s="1"/>
      <c r="Z301" s="1"/>
    </row>
    <row r="302" spans="1:26" ht="15.75" customHeight="1" x14ac:dyDescent="0.2">
      <c r="A302" s="1"/>
      <c r="B302" s="1"/>
      <c r="C302" s="1"/>
      <c r="D302" s="2"/>
      <c r="E302" s="2"/>
      <c r="F302" s="2"/>
      <c r="G302" s="2"/>
      <c r="H302" s="2"/>
      <c r="I302" s="2"/>
      <c r="J302" s="2"/>
      <c r="K302" s="23"/>
      <c r="L302" s="2"/>
      <c r="M302" s="1"/>
      <c r="N302" s="24"/>
      <c r="O302" s="24"/>
      <c r="P302" s="24"/>
      <c r="Q302" s="24"/>
      <c r="R302" s="24"/>
      <c r="S302" s="24"/>
      <c r="T302" s="25"/>
      <c r="U302" s="1"/>
      <c r="V302" s="1"/>
      <c r="W302" s="1"/>
      <c r="X302" s="1"/>
      <c r="Y302" s="1"/>
      <c r="Z302" s="1"/>
    </row>
    <row r="303" spans="1:26" ht="15.75" customHeight="1" x14ac:dyDescent="0.2">
      <c r="A303" s="1"/>
      <c r="B303" s="1"/>
      <c r="C303" s="1"/>
      <c r="D303" s="2"/>
      <c r="E303" s="2"/>
      <c r="F303" s="2"/>
      <c r="G303" s="2"/>
      <c r="H303" s="2"/>
      <c r="I303" s="2"/>
      <c r="J303" s="2"/>
      <c r="K303" s="23"/>
      <c r="L303" s="2"/>
      <c r="M303" s="1"/>
      <c r="N303" s="24"/>
      <c r="O303" s="24"/>
      <c r="P303" s="24"/>
      <c r="Q303" s="24"/>
      <c r="R303" s="24"/>
      <c r="S303" s="24"/>
      <c r="T303" s="25"/>
      <c r="U303" s="1"/>
      <c r="V303" s="1"/>
      <c r="W303" s="1"/>
      <c r="X303" s="1"/>
      <c r="Y303" s="1"/>
      <c r="Z303" s="1"/>
    </row>
    <row r="304" spans="1:26" ht="15.75" customHeight="1" x14ac:dyDescent="0.2">
      <c r="A304" s="1"/>
      <c r="B304" s="1"/>
      <c r="C304" s="1"/>
      <c r="D304" s="2"/>
      <c r="E304" s="2"/>
      <c r="F304" s="2"/>
      <c r="G304" s="2"/>
      <c r="H304" s="2"/>
      <c r="I304" s="2"/>
      <c r="J304" s="2"/>
      <c r="K304" s="23"/>
      <c r="L304" s="2"/>
      <c r="M304" s="1"/>
      <c r="N304" s="24"/>
      <c r="O304" s="24"/>
      <c r="P304" s="24"/>
      <c r="Q304" s="24"/>
      <c r="R304" s="24"/>
      <c r="S304" s="24"/>
      <c r="T304" s="25"/>
      <c r="U304" s="1"/>
      <c r="V304" s="1"/>
      <c r="W304" s="1"/>
      <c r="X304" s="1"/>
      <c r="Y304" s="1"/>
      <c r="Z304" s="1"/>
    </row>
    <row r="305" spans="1:26" ht="15.75" customHeight="1" x14ac:dyDescent="0.2">
      <c r="A305" s="1"/>
      <c r="B305" s="1"/>
      <c r="C305" s="1"/>
      <c r="D305" s="2"/>
      <c r="E305" s="2"/>
      <c r="F305" s="2"/>
      <c r="G305" s="2"/>
      <c r="H305" s="2"/>
      <c r="I305" s="2"/>
      <c r="J305" s="2"/>
      <c r="K305" s="23"/>
      <c r="L305" s="2"/>
      <c r="M305" s="1"/>
      <c r="N305" s="24"/>
      <c r="O305" s="24"/>
      <c r="P305" s="24"/>
      <c r="Q305" s="24"/>
      <c r="R305" s="24"/>
      <c r="S305" s="24"/>
      <c r="T305" s="25"/>
      <c r="U305" s="1"/>
      <c r="V305" s="1"/>
      <c r="W305" s="1"/>
      <c r="X305" s="1"/>
      <c r="Y305" s="1"/>
      <c r="Z305" s="1"/>
    </row>
    <row r="306" spans="1:26" ht="15.75" customHeight="1" x14ac:dyDescent="0.2">
      <c r="A306" s="1"/>
      <c r="B306" s="1"/>
      <c r="C306" s="1"/>
      <c r="D306" s="2"/>
      <c r="E306" s="2"/>
      <c r="F306" s="2"/>
      <c r="G306" s="2"/>
      <c r="H306" s="2"/>
      <c r="I306" s="2"/>
      <c r="J306" s="2"/>
      <c r="K306" s="23"/>
      <c r="L306" s="2"/>
      <c r="M306" s="1"/>
      <c r="N306" s="24"/>
      <c r="O306" s="24"/>
      <c r="P306" s="24"/>
      <c r="Q306" s="24"/>
      <c r="R306" s="24"/>
      <c r="S306" s="24"/>
      <c r="T306" s="25"/>
      <c r="U306" s="1"/>
      <c r="V306" s="1"/>
      <c r="W306" s="1"/>
      <c r="X306" s="1"/>
      <c r="Y306" s="1"/>
      <c r="Z306" s="1"/>
    </row>
    <row r="307" spans="1:26" ht="15.75" customHeight="1" x14ac:dyDescent="0.2">
      <c r="A307" s="1"/>
      <c r="B307" s="1"/>
      <c r="C307" s="1"/>
      <c r="D307" s="2"/>
      <c r="E307" s="2"/>
      <c r="F307" s="2"/>
      <c r="G307" s="2"/>
      <c r="H307" s="2"/>
      <c r="I307" s="2"/>
      <c r="J307" s="2"/>
      <c r="K307" s="23"/>
      <c r="L307" s="2"/>
      <c r="M307" s="1"/>
      <c r="N307" s="24"/>
      <c r="O307" s="24"/>
      <c r="P307" s="24"/>
      <c r="Q307" s="24"/>
      <c r="R307" s="24"/>
      <c r="S307" s="24"/>
      <c r="T307" s="25"/>
      <c r="U307" s="1"/>
      <c r="V307" s="1"/>
      <c r="W307" s="1"/>
      <c r="X307" s="1"/>
      <c r="Y307" s="1"/>
      <c r="Z307" s="1"/>
    </row>
    <row r="308" spans="1:26" ht="15.75" customHeight="1" x14ac:dyDescent="0.2">
      <c r="A308" s="1"/>
      <c r="B308" s="1"/>
      <c r="C308" s="1"/>
      <c r="D308" s="2"/>
      <c r="E308" s="2"/>
      <c r="F308" s="2"/>
      <c r="G308" s="2"/>
      <c r="H308" s="2"/>
      <c r="I308" s="2"/>
      <c r="J308" s="2"/>
      <c r="K308" s="23"/>
      <c r="L308" s="2"/>
      <c r="M308" s="1"/>
      <c r="N308" s="24"/>
      <c r="O308" s="24"/>
      <c r="P308" s="24"/>
      <c r="Q308" s="24"/>
      <c r="R308" s="24"/>
      <c r="S308" s="24"/>
      <c r="T308" s="25"/>
      <c r="U308" s="1"/>
      <c r="V308" s="1"/>
      <c r="W308" s="1"/>
      <c r="X308" s="1"/>
      <c r="Y308" s="1"/>
      <c r="Z308" s="1"/>
    </row>
    <row r="309" spans="1:26" ht="15.75" customHeight="1" x14ac:dyDescent="0.2">
      <c r="A309" s="1"/>
      <c r="B309" s="1"/>
      <c r="C309" s="1"/>
      <c r="D309" s="2"/>
      <c r="E309" s="2"/>
      <c r="F309" s="2"/>
      <c r="G309" s="2"/>
      <c r="H309" s="2"/>
      <c r="I309" s="2"/>
      <c r="J309" s="2"/>
      <c r="K309" s="23"/>
      <c r="L309" s="2"/>
      <c r="M309" s="1"/>
      <c r="N309" s="24"/>
      <c r="O309" s="24"/>
      <c r="P309" s="24"/>
      <c r="Q309" s="24"/>
      <c r="R309" s="24"/>
      <c r="S309" s="24"/>
      <c r="T309" s="25"/>
      <c r="U309" s="1"/>
      <c r="V309" s="1"/>
      <c r="W309" s="1"/>
      <c r="X309" s="1"/>
      <c r="Y309" s="1"/>
      <c r="Z309" s="1"/>
    </row>
    <row r="310" spans="1:26" ht="15.75" customHeight="1" x14ac:dyDescent="0.2">
      <c r="A310" s="1"/>
      <c r="B310" s="1"/>
      <c r="C310" s="1"/>
      <c r="D310" s="2"/>
      <c r="E310" s="2"/>
      <c r="F310" s="2"/>
      <c r="G310" s="2"/>
      <c r="H310" s="2"/>
      <c r="I310" s="2"/>
      <c r="J310" s="2"/>
      <c r="K310" s="23"/>
      <c r="L310" s="2"/>
      <c r="M310" s="1"/>
      <c r="N310" s="24"/>
      <c r="O310" s="24"/>
      <c r="P310" s="24"/>
      <c r="Q310" s="24"/>
      <c r="R310" s="24"/>
      <c r="S310" s="24"/>
      <c r="T310" s="25"/>
      <c r="U310" s="1"/>
      <c r="V310" s="1"/>
      <c r="W310" s="1"/>
      <c r="X310" s="1"/>
      <c r="Y310" s="1"/>
      <c r="Z310" s="1"/>
    </row>
    <row r="311" spans="1:26" ht="15.75" customHeight="1" x14ac:dyDescent="0.2">
      <c r="A311" s="1"/>
      <c r="B311" s="1"/>
      <c r="C311" s="1"/>
      <c r="D311" s="2"/>
      <c r="E311" s="2"/>
      <c r="F311" s="2"/>
      <c r="G311" s="2"/>
      <c r="H311" s="2"/>
      <c r="I311" s="2"/>
      <c r="J311" s="2"/>
      <c r="K311" s="23"/>
      <c r="L311" s="2"/>
      <c r="M311" s="1"/>
      <c r="N311" s="24"/>
      <c r="O311" s="24"/>
      <c r="P311" s="24"/>
      <c r="Q311" s="24"/>
      <c r="R311" s="24"/>
      <c r="S311" s="24"/>
      <c r="T311" s="25"/>
      <c r="U311" s="1"/>
      <c r="V311" s="1"/>
      <c r="W311" s="1"/>
      <c r="X311" s="1"/>
      <c r="Y311" s="1"/>
      <c r="Z311" s="1"/>
    </row>
    <row r="312" spans="1:26" ht="15.75" customHeight="1" x14ac:dyDescent="0.2">
      <c r="A312" s="1"/>
      <c r="B312" s="1"/>
      <c r="C312" s="1"/>
      <c r="D312" s="2"/>
      <c r="E312" s="2"/>
      <c r="F312" s="2"/>
      <c r="G312" s="2"/>
      <c r="H312" s="2"/>
      <c r="I312" s="2"/>
      <c r="J312" s="2"/>
      <c r="K312" s="23"/>
      <c r="L312" s="2"/>
      <c r="M312" s="1"/>
      <c r="N312" s="24"/>
      <c r="O312" s="24"/>
      <c r="P312" s="24"/>
      <c r="Q312" s="24"/>
      <c r="R312" s="24"/>
      <c r="S312" s="24"/>
      <c r="T312" s="25"/>
      <c r="U312" s="1"/>
      <c r="V312" s="1"/>
      <c r="W312" s="1"/>
      <c r="X312" s="1"/>
      <c r="Y312" s="1"/>
      <c r="Z312" s="1"/>
    </row>
    <row r="313" spans="1:26" ht="15.75" customHeight="1" x14ac:dyDescent="0.2">
      <c r="A313" s="1"/>
      <c r="B313" s="1"/>
      <c r="C313" s="1"/>
      <c r="D313" s="2"/>
      <c r="E313" s="2"/>
      <c r="F313" s="2"/>
      <c r="G313" s="2"/>
      <c r="H313" s="2"/>
      <c r="I313" s="2"/>
      <c r="J313" s="2"/>
      <c r="K313" s="23"/>
      <c r="L313" s="2"/>
      <c r="M313" s="1"/>
      <c r="N313" s="24"/>
      <c r="O313" s="24"/>
      <c r="P313" s="24"/>
      <c r="Q313" s="24"/>
      <c r="R313" s="24"/>
      <c r="S313" s="24"/>
      <c r="T313" s="25"/>
      <c r="U313" s="1"/>
      <c r="V313" s="1"/>
      <c r="W313" s="1"/>
      <c r="X313" s="1"/>
      <c r="Y313" s="1"/>
      <c r="Z313" s="1"/>
    </row>
    <row r="314" spans="1:26" ht="15.75" customHeight="1" x14ac:dyDescent="0.2">
      <c r="A314" s="1"/>
      <c r="B314" s="1"/>
      <c r="C314" s="1"/>
      <c r="D314" s="2"/>
      <c r="E314" s="2"/>
      <c r="F314" s="2"/>
      <c r="G314" s="2"/>
      <c r="H314" s="2"/>
      <c r="I314" s="2"/>
      <c r="J314" s="2"/>
      <c r="K314" s="23"/>
      <c r="L314" s="2"/>
      <c r="M314" s="1"/>
      <c r="N314" s="24"/>
      <c r="O314" s="24"/>
      <c r="P314" s="24"/>
      <c r="Q314" s="24"/>
      <c r="R314" s="24"/>
      <c r="S314" s="24"/>
      <c r="T314" s="25"/>
      <c r="U314" s="1"/>
      <c r="V314" s="1"/>
      <c r="W314" s="1"/>
      <c r="X314" s="1"/>
      <c r="Y314" s="1"/>
      <c r="Z314" s="1"/>
    </row>
    <row r="315" spans="1:26" ht="15.75" customHeight="1" x14ac:dyDescent="0.2">
      <c r="A315" s="1"/>
      <c r="B315" s="1"/>
      <c r="C315" s="1"/>
      <c r="D315" s="2"/>
      <c r="E315" s="2"/>
      <c r="F315" s="2"/>
      <c r="G315" s="2"/>
      <c r="H315" s="2"/>
      <c r="I315" s="2"/>
      <c r="J315" s="2"/>
      <c r="K315" s="23"/>
      <c r="L315" s="2"/>
      <c r="M315" s="1"/>
      <c r="N315" s="24"/>
      <c r="O315" s="24"/>
      <c r="P315" s="24"/>
      <c r="Q315" s="24"/>
      <c r="R315" s="24"/>
      <c r="S315" s="24"/>
      <c r="T315" s="25"/>
      <c r="U315" s="1"/>
      <c r="V315" s="1"/>
      <c r="W315" s="1"/>
      <c r="X315" s="1"/>
      <c r="Y315" s="1"/>
      <c r="Z315" s="1"/>
    </row>
    <row r="316" spans="1:26" ht="15.75" customHeight="1" x14ac:dyDescent="0.2">
      <c r="A316" s="1"/>
      <c r="B316" s="1"/>
      <c r="C316" s="1"/>
      <c r="D316" s="2"/>
      <c r="E316" s="2"/>
      <c r="F316" s="2"/>
      <c r="G316" s="2"/>
      <c r="H316" s="2"/>
      <c r="I316" s="2"/>
      <c r="J316" s="2"/>
      <c r="K316" s="23"/>
      <c r="L316" s="2"/>
      <c r="M316" s="1"/>
      <c r="N316" s="24"/>
      <c r="O316" s="24"/>
      <c r="P316" s="24"/>
      <c r="Q316" s="24"/>
      <c r="R316" s="24"/>
      <c r="S316" s="24"/>
      <c r="T316" s="25"/>
      <c r="U316" s="1"/>
      <c r="V316" s="1"/>
      <c r="W316" s="1"/>
      <c r="X316" s="1"/>
      <c r="Y316" s="1"/>
      <c r="Z316" s="1"/>
    </row>
    <row r="317" spans="1:26" ht="15.75" customHeight="1" x14ac:dyDescent="0.2">
      <c r="A317" s="1"/>
      <c r="B317" s="1"/>
      <c r="C317" s="1"/>
      <c r="D317" s="2"/>
      <c r="E317" s="2"/>
      <c r="F317" s="2"/>
      <c r="G317" s="2"/>
      <c r="H317" s="2"/>
      <c r="I317" s="2"/>
      <c r="J317" s="2"/>
      <c r="K317" s="23"/>
      <c r="L317" s="2"/>
      <c r="M317" s="1"/>
      <c r="N317" s="24"/>
      <c r="O317" s="24"/>
      <c r="P317" s="24"/>
      <c r="Q317" s="24"/>
      <c r="R317" s="24"/>
      <c r="S317" s="24"/>
      <c r="T317" s="25"/>
      <c r="U317" s="1"/>
      <c r="V317" s="1"/>
      <c r="W317" s="1"/>
      <c r="X317" s="1"/>
      <c r="Y317" s="1"/>
      <c r="Z317" s="1"/>
    </row>
    <row r="318" spans="1:26" ht="15.75" customHeight="1" x14ac:dyDescent="0.2">
      <c r="A318" s="1"/>
      <c r="B318" s="1"/>
      <c r="C318" s="1"/>
      <c r="D318" s="2"/>
      <c r="E318" s="2"/>
      <c r="F318" s="2"/>
      <c r="G318" s="2"/>
      <c r="H318" s="2"/>
      <c r="I318" s="2"/>
      <c r="J318" s="2"/>
      <c r="K318" s="23"/>
      <c r="L318" s="2"/>
      <c r="M318" s="1"/>
      <c r="N318" s="24"/>
      <c r="O318" s="24"/>
      <c r="P318" s="24"/>
      <c r="Q318" s="24"/>
      <c r="R318" s="24"/>
      <c r="S318" s="24"/>
      <c r="T318" s="25"/>
      <c r="U318" s="1"/>
      <c r="V318" s="1"/>
      <c r="W318" s="1"/>
      <c r="X318" s="1"/>
      <c r="Y318" s="1"/>
      <c r="Z318" s="1"/>
    </row>
    <row r="319" spans="1:26" ht="15.75" customHeight="1" x14ac:dyDescent="0.2">
      <c r="A319" s="1"/>
      <c r="B319" s="1"/>
      <c r="C319" s="1"/>
      <c r="D319" s="2"/>
      <c r="E319" s="2"/>
      <c r="F319" s="2"/>
      <c r="G319" s="2"/>
      <c r="H319" s="2"/>
      <c r="I319" s="2"/>
      <c r="J319" s="2"/>
      <c r="K319" s="23"/>
      <c r="L319" s="2"/>
      <c r="M319" s="1"/>
      <c r="N319" s="24"/>
      <c r="O319" s="24"/>
      <c r="P319" s="24"/>
      <c r="Q319" s="24"/>
      <c r="R319" s="24"/>
      <c r="S319" s="24"/>
      <c r="T319" s="25"/>
      <c r="U319" s="1"/>
      <c r="V319" s="1"/>
      <c r="W319" s="1"/>
      <c r="X319" s="1"/>
      <c r="Y319" s="1"/>
      <c r="Z319" s="1"/>
    </row>
    <row r="320" spans="1:26" ht="15.75" customHeight="1" x14ac:dyDescent="0.2">
      <c r="A320" s="1"/>
      <c r="B320" s="1"/>
      <c r="C320" s="1"/>
      <c r="D320" s="2"/>
      <c r="E320" s="2"/>
      <c r="F320" s="2"/>
      <c r="G320" s="2"/>
      <c r="H320" s="2"/>
      <c r="I320" s="2"/>
      <c r="J320" s="2"/>
      <c r="K320" s="23"/>
      <c r="L320" s="2"/>
      <c r="M320" s="1"/>
      <c r="N320" s="24"/>
      <c r="O320" s="24"/>
      <c r="P320" s="24"/>
      <c r="Q320" s="24"/>
      <c r="R320" s="24"/>
      <c r="S320" s="24"/>
      <c r="T320" s="25"/>
      <c r="U320" s="1"/>
      <c r="V320" s="1"/>
      <c r="W320" s="1"/>
      <c r="X320" s="1"/>
      <c r="Y320" s="1"/>
      <c r="Z320" s="1"/>
    </row>
    <row r="321" spans="1:26" ht="15.75" customHeight="1" x14ac:dyDescent="0.2">
      <c r="A321" s="1"/>
      <c r="B321" s="1"/>
      <c r="C321" s="1"/>
      <c r="D321" s="2"/>
      <c r="E321" s="2"/>
      <c r="F321" s="2"/>
      <c r="G321" s="2"/>
      <c r="H321" s="2"/>
      <c r="I321" s="2"/>
      <c r="J321" s="2"/>
      <c r="K321" s="23"/>
      <c r="L321" s="2"/>
      <c r="M321" s="1"/>
      <c r="N321" s="24"/>
      <c r="O321" s="24"/>
      <c r="P321" s="24"/>
      <c r="Q321" s="24"/>
      <c r="R321" s="24"/>
      <c r="S321" s="24"/>
      <c r="T321" s="25"/>
      <c r="U321" s="1"/>
      <c r="V321" s="1"/>
      <c r="W321" s="1"/>
      <c r="X321" s="1"/>
      <c r="Y321" s="1"/>
      <c r="Z321" s="1"/>
    </row>
    <row r="322" spans="1:26" ht="15.75" customHeight="1" x14ac:dyDescent="0.2">
      <c r="A322" s="1"/>
      <c r="B322" s="1"/>
      <c r="C322" s="1"/>
      <c r="D322" s="2"/>
      <c r="E322" s="2"/>
      <c r="F322" s="2"/>
      <c r="G322" s="2"/>
      <c r="H322" s="2"/>
      <c r="I322" s="2"/>
      <c r="J322" s="2"/>
      <c r="K322" s="23"/>
      <c r="L322" s="2"/>
      <c r="M322" s="1"/>
      <c r="N322" s="24"/>
      <c r="O322" s="24"/>
      <c r="P322" s="24"/>
      <c r="Q322" s="24"/>
      <c r="R322" s="24"/>
      <c r="S322" s="24"/>
      <c r="T322" s="25"/>
      <c r="U322" s="1"/>
      <c r="V322" s="1"/>
      <c r="W322" s="1"/>
      <c r="X322" s="1"/>
      <c r="Y322" s="1"/>
      <c r="Z322" s="1"/>
    </row>
    <row r="323" spans="1:26" ht="15.75" customHeight="1" x14ac:dyDescent="0.2">
      <c r="A323" s="1"/>
      <c r="B323" s="1"/>
      <c r="C323" s="1"/>
      <c r="D323" s="2"/>
      <c r="E323" s="2"/>
      <c r="F323" s="2"/>
      <c r="G323" s="2"/>
      <c r="H323" s="2"/>
      <c r="I323" s="2"/>
      <c r="J323" s="2"/>
      <c r="K323" s="23"/>
      <c r="L323" s="2"/>
      <c r="M323" s="1"/>
      <c r="N323" s="24"/>
      <c r="O323" s="24"/>
      <c r="P323" s="24"/>
      <c r="Q323" s="24"/>
      <c r="R323" s="24"/>
      <c r="S323" s="24"/>
      <c r="T323" s="25"/>
      <c r="U323" s="1"/>
      <c r="V323" s="1"/>
      <c r="W323" s="1"/>
      <c r="X323" s="1"/>
      <c r="Y323" s="1"/>
      <c r="Z323" s="1"/>
    </row>
    <row r="324" spans="1:26" ht="15.75" customHeight="1" x14ac:dyDescent="0.2">
      <c r="A324" s="1"/>
      <c r="B324" s="1"/>
      <c r="C324" s="1"/>
      <c r="D324" s="2"/>
      <c r="E324" s="2"/>
      <c r="F324" s="2"/>
      <c r="G324" s="2"/>
      <c r="H324" s="2"/>
      <c r="I324" s="2"/>
      <c r="J324" s="2"/>
      <c r="K324" s="23"/>
      <c r="L324" s="2"/>
      <c r="M324" s="1"/>
      <c r="N324" s="24"/>
      <c r="O324" s="24"/>
      <c r="P324" s="24"/>
      <c r="Q324" s="24"/>
      <c r="R324" s="24"/>
      <c r="S324" s="24"/>
      <c r="T324" s="25"/>
      <c r="U324" s="1"/>
      <c r="V324" s="1"/>
      <c r="W324" s="1"/>
      <c r="X324" s="1"/>
      <c r="Y324" s="1"/>
      <c r="Z324" s="1"/>
    </row>
    <row r="325" spans="1:26" ht="15.75" customHeight="1" x14ac:dyDescent="0.2">
      <c r="A325" s="1"/>
      <c r="B325" s="1"/>
      <c r="C325" s="1"/>
      <c r="D325" s="2"/>
      <c r="E325" s="2"/>
      <c r="F325" s="2"/>
      <c r="G325" s="2"/>
      <c r="H325" s="2"/>
      <c r="I325" s="2"/>
      <c r="J325" s="2"/>
      <c r="K325" s="23"/>
      <c r="L325" s="2"/>
      <c r="M325" s="1"/>
      <c r="N325" s="24"/>
      <c r="O325" s="24"/>
      <c r="P325" s="24"/>
      <c r="Q325" s="24"/>
      <c r="R325" s="24"/>
      <c r="S325" s="24"/>
      <c r="T325" s="25"/>
      <c r="U325" s="1"/>
      <c r="V325" s="1"/>
      <c r="W325" s="1"/>
      <c r="X325" s="1"/>
      <c r="Y325" s="1"/>
      <c r="Z325" s="1"/>
    </row>
    <row r="326" spans="1:26" ht="15.75" customHeight="1" x14ac:dyDescent="0.2">
      <c r="A326" s="1"/>
      <c r="B326" s="1"/>
      <c r="C326" s="1"/>
      <c r="D326" s="2"/>
      <c r="E326" s="2"/>
      <c r="F326" s="2"/>
      <c r="G326" s="2"/>
      <c r="H326" s="2"/>
      <c r="I326" s="2"/>
      <c r="J326" s="2"/>
      <c r="K326" s="23"/>
      <c r="L326" s="2"/>
      <c r="M326" s="1"/>
      <c r="N326" s="24"/>
      <c r="O326" s="24"/>
      <c r="P326" s="24"/>
      <c r="Q326" s="24"/>
      <c r="R326" s="24"/>
      <c r="S326" s="24"/>
      <c r="T326" s="25"/>
      <c r="U326" s="1"/>
      <c r="V326" s="1"/>
      <c r="W326" s="1"/>
      <c r="X326" s="1"/>
      <c r="Y326" s="1"/>
      <c r="Z326" s="1"/>
    </row>
    <row r="327" spans="1:26" ht="15.75" customHeight="1" x14ac:dyDescent="0.2">
      <c r="A327" s="1"/>
      <c r="B327" s="1"/>
      <c r="C327" s="1"/>
      <c r="D327" s="2"/>
      <c r="E327" s="2"/>
      <c r="F327" s="2"/>
      <c r="G327" s="2"/>
      <c r="H327" s="2"/>
      <c r="I327" s="2"/>
      <c r="J327" s="2"/>
      <c r="K327" s="23"/>
      <c r="L327" s="2"/>
      <c r="M327" s="1"/>
      <c r="N327" s="24"/>
      <c r="O327" s="24"/>
      <c r="P327" s="24"/>
      <c r="Q327" s="24"/>
      <c r="R327" s="24"/>
      <c r="S327" s="24"/>
      <c r="T327" s="25"/>
      <c r="U327" s="1"/>
      <c r="V327" s="1"/>
      <c r="W327" s="1"/>
      <c r="X327" s="1"/>
      <c r="Y327" s="1"/>
      <c r="Z327" s="1"/>
    </row>
    <row r="328" spans="1:26" ht="15.75" customHeight="1" x14ac:dyDescent="0.2">
      <c r="A328" s="1"/>
      <c r="B328" s="1"/>
      <c r="C328" s="1"/>
      <c r="D328" s="2"/>
      <c r="E328" s="2"/>
      <c r="F328" s="2"/>
      <c r="G328" s="2"/>
      <c r="H328" s="2"/>
      <c r="I328" s="2"/>
      <c r="J328" s="2"/>
      <c r="K328" s="23"/>
      <c r="L328" s="2"/>
      <c r="M328" s="1"/>
      <c r="N328" s="24"/>
      <c r="O328" s="24"/>
      <c r="P328" s="24"/>
      <c r="Q328" s="24"/>
      <c r="R328" s="24"/>
      <c r="S328" s="24"/>
      <c r="T328" s="25"/>
      <c r="U328" s="1"/>
      <c r="V328" s="1"/>
      <c r="W328" s="1"/>
      <c r="X328" s="1"/>
      <c r="Y328" s="1"/>
      <c r="Z328" s="1"/>
    </row>
    <row r="329" spans="1:26" ht="15.75" customHeight="1" x14ac:dyDescent="0.2">
      <c r="A329" s="1"/>
      <c r="B329" s="1"/>
      <c r="C329" s="1"/>
      <c r="D329" s="2"/>
      <c r="E329" s="2"/>
      <c r="F329" s="2"/>
      <c r="G329" s="2"/>
      <c r="H329" s="2"/>
      <c r="I329" s="2"/>
      <c r="J329" s="2"/>
      <c r="K329" s="23"/>
      <c r="L329" s="2"/>
      <c r="M329" s="1"/>
      <c r="N329" s="24"/>
      <c r="O329" s="24"/>
      <c r="P329" s="24"/>
      <c r="Q329" s="24"/>
      <c r="R329" s="24"/>
      <c r="S329" s="24"/>
      <c r="T329" s="25"/>
      <c r="U329" s="1"/>
      <c r="V329" s="1"/>
      <c r="W329" s="1"/>
      <c r="X329" s="1"/>
      <c r="Y329" s="1"/>
      <c r="Z329" s="1"/>
    </row>
    <row r="330" spans="1:26" ht="15.75" customHeight="1" x14ac:dyDescent="0.2">
      <c r="A330" s="1"/>
      <c r="B330" s="1"/>
      <c r="C330" s="1"/>
      <c r="D330" s="2"/>
      <c r="E330" s="2"/>
      <c r="F330" s="2"/>
      <c r="G330" s="2"/>
      <c r="H330" s="2"/>
      <c r="I330" s="2"/>
      <c r="J330" s="2"/>
      <c r="K330" s="23"/>
      <c r="L330" s="2"/>
      <c r="M330" s="1"/>
      <c r="N330" s="24"/>
      <c r="O330" s="24"/>
      <c r="P330" s="24"/>
      <c r="Q330" s="24"/>
      <c r="R330" s="24"/>
      <c r="S330" s="24"/>
      <c r="T330" s="25"/>
      <c r="U330" s="1"/>
      <c r="V330" s="1"/>
      <c r="W330" s="1"/>
      <c r="X330" s="1"/>
      <c r="Y330" s="1"/>
      <c r="Z330" s="1"/>
    </row>
    <row r="331" spans="1:26" ht="15.75" customHeight="1" x14ac:dyDescent="0.2">
      <c r="A331" s="1"/>
      <c r="B331" s="1"/>
      <c r="C331" s="1"/>
      <c r="D331" s="2"/>
      <c r="E331" s="2"/>
      <c r="F331" s="2"/>
      <c r="G331" s="2"/>
      <c r="H331" s="2"/>
      <c r="I331" s="2"/>
      <c r="J331" s="2"/>
      <c r="K331" s="23"/>
      <c r="L331" s="2"/>
      <c r="M331" s="1"/>
      <c r="N331" s="24"/>
      <c r="O331" s="24"/>
      <c r="P331" s="24"/>
      <c r="Q331" s="24"/>
      <c r="R331" s="24"/>
      <c r="S331" s="24"/>
      <c r="T331" s="25"/>
      <c r="U331" s="1"/>
      <c r="V331" s="1"/>
      <c r="W331" s="1"/>
      <c r="X331" s="1"/>
      <c r="Y331" s="1"/>
      <c r="Z331" s="1"/>
    </row>
    <row r="332" spans="1:26" ht="15.75" customHeight="1" x14ac:dyDescent="0.2">
      <c r="A332" s="1"/>
      <c r="B332" s="1"/>
      <c r="C332" s="1"/>
      <c r="D332" s="2"/>
      <c r="E332" s="2"/>
      <c r="F332" s="2"/>
      <c r="G332" s="2"/>
      <c r="H332" s="2"/>
      <c r="I332" s="2"/>
      <c r="J332" s="2"/>
      <c r="K332" s="23"/>
      <c r="L332" s="2"/>
      <c r="M332" s="1"/>
      <c r="N332" s="24"/>
      <c r="O332" s="24"/>
      <c r="P332" s="24"/>
      <c r="Q332" s="24"/>
      <c r="R332" s="24"/>
      <c r="S332" s="24"/>
      <c r="T332" s="25"/>
      <c r="U332" s="1"/>
      <c r="V332" s="1"/>
      <c r="W332" s="1"/>
      <c r="X332" s="1"/>
      <c r="Y332" s="1"/>
      <c r="Z332" s="1"/>
    </row>
    <row r="333" spans="1:26" ht="15.75" customHeight="1" x14ac:dyDescent="0.2">
      <c r="A333" s="1"/>
      <c r="B333" s="1"/>
      <c r="C333" s="1"/>
      <c r="D333" s="2"/>
      <c r="E333" s="2"/>
      <c r="F333" s="2"/>
      <c r="G333" s="2"/>
      <c r="H333" s="2"/>
      <c r="I333" s="2"/>
      <c r="J333" s="2"/>
      <c r="K333" s="23"/>
      <c r="L333" s="2"/>
      <c r="M333" s="1"/>
      <c r="N333" s="24"/>
      <c r="O333" s="24"/>
      <c r="P333" s="24"/>
      <c r="Q333" s="24"/>
      <c r="R333" s="24"/>
      <c r="S333" s="24"/>
      <c r="T333" s="25"/>
      <c r="U333" s="1"/>
      <c r="V333" s="1"/>
      <c r="W333" s="1"/>
      <c r="X333" s="1"/>
      <c r="Y333" s="1"/>
      <c r="Z333" s="1"/>
    </row>
    <row r="334" spans="1:26" ht="15.75" customHeight="1" x14ac:dyDescent="0.2">
      <c r="A334" s="1"/>
      <c r="B334" s="1"/>
      <c r="C334" s="1"/>
      <c r="D334" s="2"/>
      <c r="E334" s="2"/>
      <c r="F334" s="2"/>
      <c r="G334" s="2"/>
      <c r="H334" s="2"/>
      <c r="I334" s="2"/>
      <c r="J334" s="2"/>
      <c r="K334" s="23"/>
      <c r="L334" s="2"/>
      <c r="M334" s="1"/>
      <c r="N334" s="24"/>
      <c r="O334" s="24"/>
      <c r="P334" s="24"/>
      <c r="Q334" s="24"/>
      <c r="R334" s="24"/>
      <c r="S334" s="24"/>
      <c r="T334" s="25"/>
      <c r="U334" s="1"/>
      <c r="V334" s="1"/>
      <c r="W334" s="1"/>
      <c r="X334" s="1"/>
      <c r="Y334" s="1"/>
      <c r="Z334" s="1"/>
    </row>
    <row r="335" spans="1:26" ht="15.75" customHeight="1" x14ac:dyDescent="0.2">
      <c r="A335" s="1"/>
      <c r="B335" s="1"/>
      <c r="C335" s="1"/>
      <c r="D335" s="2"/>
      <c r="E335" s="2"/>
      <c r="F335" s="2"/>
      <c r="G335" s="2"/>
      <c r="H335" s="2"/>
      <c r="I335" s="2"/>
      <c r="J335" s="2"/>
      <c r="K335" s="23"/>
      <c r="L335" s="2"/>
      <c r="M335" s="1"/>
      <c r="N335" s="24"/>
      <c r="O335" s="24"/>
      <c r="P335" s="24"/>
      <c r="Q335" s="24"/>
      <c r="R335" s="24"/>
      <c r="S335" s="24"/>
      <c r="T335" s="25"/>
      <c r="U335" s="1"/>
      <c r="V335" s="1"/>
      <c r="W335" s="1"/>
      <c r="X335" s="1"/>
      <c r="Y335" s="1"/>
      <c r="Z335" s="1"/>
    </row>
    <row r="336" spans="1:26" ht="15.75" customHeight="1" x14ac:dyDescent="0.2">
      <c r="A336" s="1"/>
      <c r="B336" s="1"/>
      <c r="C336" s="1"/>
      <c r="D336" s="2"/>
      <c r="E336" s="2"/>
      <c r="F336" s="2"/>
      <c r="G336" s="2"/>
      <c r="H336" s="2"/>
      <c r="I336" s="2"/>
      <c r="J336" s="2"/>
      <c r="K336" s="23"/>
      <c r="L336" s="2"/>
      <c r="M336" s="1"/>
      <c r="N336" s="24"/>
      <c r="O336" s="24"/>
      <c r="P336" s="24"/>
      <c r="Q336" s="24"/>
      <c r="R336" s="24"/>
      <c r="S336" s="24"/>
      <c r="T336" s="25"/>
      <c r="U336" s="1"/>
      <c r="V336" s="1"/>
      <c r="W336" s="1"/>
      <c r="X336" s="1"/>
      <c r="Y336" s="1"/>
      <c r="Z336" s="1"/>
    </row>
    <row r="337" spans="1:26" ht="15.75" customHeight="1" x14ac:dyDescent="0.2">
      <c r="A337" s="1"/>
      <c r="B337" s="1"/>
      <c r="C337" s="1"/>
      <c r="D337" s="2"/>
      <c r="E337" s="2"/>
      <c r="F337" s="2"/>
      <c r="G337" s="2"/>
      <c r="H337" s="2"/>
      <c r="I337" s="2"/>
      <c r="J337" s="2"/>
      <c r="K337" s="23"/>
      <c r="L337" s="2"/>
      <c r="M337" s="1"/>
      <c r="N337" s="24"/>
      <c r="O337" s="24"/>
      <c r="P337" s="24"/>
      <c r="Q337" s="24"/>
      <c r="R337" s="24"/>
      <c r="S337" s="24"/>
      <c r="T337" s="25"/>
      <c r="U337" s="1"/>
      <c r="V337" s="1"/>
      <c r="W337" s="1"/>
      <c r="X337" s="1"/>
      <c r="Y337" s="1"/>
      <c r="Z337" s="1"/>
    </row>
    <row r="338" spans="1:26" ht="15.75" customHeight="1" x14ac:dyDescent="0.2">
      <c r="A338" s="1"/>
      <c r="B338" s="1"/>
      <c r="C338" s="1"/>
      <c r="D338" s="2"/>
      <c r="E338" s="2"/>
      <c r="F338" s="2"/>
      <c r="G338" s="2"/>
      <c r="H338" s="2"/>
      <c r="I338" s="2"/>
      <c r="J338" s="2"/>
      <c r="K338" s="23"/>
      <c r="L338" s="2"/>
      <c r="M338" s="1"/>
      <c r="N338" s="24"/>
      <c r="O338" s="24"/>
      <c r="P338" s="24"/>
      <c r="Q338" s="24"/>
      <c r="R338" s="24"/>
      <c r="S338" s="24"/>
      <c r="T338" s="25"/>
      <c r="U338" s="1"/>
      <c r="V338" s="1"/>
      <c r="W338" s="1"/>
      <c r="X338" s="1"/>
      <c r="Y338" s="1"/>
      <c r="Z338" s="1"/>
    </row>
    <row r="339" spans="1:26" ht="15.75" customHeight="1" x14ac:dyDescent="0.2">
      <c r="A339" s="1"/>
      <c r="B339" s="1"/>
      <c r="C339" s="1"/>
      <c r="D339" s="2"/>
      <c r="E339" s="2"/>
      <c r="F339" s="2"/>
      <c r="G339" s="2"/>
      <c r="H339" s="2"/>
      <c r="I339" s="2"/>
      <c r="J339" s="2"/>
      <c r="K339" s="23"/>
      <c r="L339" s="2"/>
      <c r="M339" s="1"/>
      <c r="N339" s="24"/>
      <c r="O339" s="24"/>
      <c r="P339" s="24"/>
      <c r="Q339" s="24"/>
      <c r="R339" s="24"/>
      <c r="S339" s="24"/>
      <c r="T339" s="25"/>
      <c r="U339" s="1"/>
      <c r="V339" s="1"/>
      <c r="W339" s="1"/>
      <c r="X339" s="1"/>
      <c r="Y339" s="1"/>
      <c r="Z339" s="1"/>
    </row>
    <row r="340" spans="1:26" ht="15.75" customHeight="1" x14ac:dyDescent="0.2">
      <c r="A340" s="1"/>
      <c r="B340" s="1"/>
      <c r="C340" s="1"/>
      <c r="D340" s="2"/>
      <c r="E340" s="2"/>
      <c r="F340" s="2"/>
      <c r="G340" s="2"/>
      <c r="H340" s="2"/>
      <c r="I340" s="2"/>
      <c r="J340" s="2"/>
      <c r="K340" s="23"/>
      <c r="L340" s="2"/>
      <c r="M340" s="1"/>
      <c r="N340" s="24"/>
      <c r="O340" s="24"/>
      <c r="P340" s="24"/>
      <c r="Q340" s="24"/>
      <c r="R340" s="24"/>
      <c r="S340" s="24"/>
      <c r="T340" s="25"/>
      <c r="U340" s="1"/>
      <c r="V340" s="1"/>
      <c r="W340" s="1"/>
      <c r="X340" s="1"/>
      <c r="Y340" s="1"/>
      <c r="Z340" s="1"/>
    </row>
    <row r="341" spans="1:26" ht="15.75" customHeight="1" x14ac:dyDescent="0.2">
      <c r="A341" s="1"/>
      <c r="B341" s="1"/>
      <c r="C341" s="1"/>
      <c r="D341" s="2"/>
      <c r="E341" s="2"/>
      <c r="F341" s="2"/>
      <c r="G341" s="2"/>
      <c r="H341" s="2"/>
      <c r="I341" s="2"/>
      <c r="J341" s="2"/>
      <c r="K341" s="23"/>
      <c r="L341" s="2"/>
      <c r="M341" s="1"/>
      <c r="N341" s="24"/>
      <c r="O341" s="24"/>
      <c r="P341" s="24"/>
      <c r="Q341" s="24"/>
      <c r="R341" s="24"/>
      <c r="S341" s="24"/>
      <c r="T341" s="25"/>
      <c r="U341" s="1"/>
      <c r="V341" s="1"/>
      <c r="W341" s="1"/>
      <c r="X341" s="1"/>
      <c r="Y341" s="1"/>
      <c r="Z341" s="1"/>
    </row>
    <row r="342" spans="1:26" ht="15.75" customHeight="1" x14ac:dyDescent="0.2">
      <c r="A342" s="1"/>
      <c r="B342" s="1"/>
      <c r="C342" s="1"/>
      <c r="D342" s="2"/>
      <c r="E342" s="2"/>
      <c r="F342" s="2"/>
      <c r="G342" s="2"/>
      <c r="H342" s="2"/>
      <c r="I342" s="2"/>
      <c r="J342" s="2"/>
      <c r="K342" s="23"/>
      <c r="L342" s="2"/>
      <c r="M342" s="1"/>
      <c r="N342" s="24"/>
      <c r="O342" s="24"/>
      <c r="P342" s="24"/>
      <c r="Q342" s="24"/>
      <c r="R342" s="24"/>
      <c r="S342" s="24"/>
      <c r="T342" s="25"/>
      <c r="U342" s="1"/>
      <c r="V342" s="1"/>
      <c r="W342" s="1"/>
      <c r="X342" s="1"/>
      <c r="Y342" s="1"/>
      <c r="Z342" s="1"/>
    </row>
    <row r="343" spans="1:26" ht="15.75" customHeight="1" x14ac:dyDescent="0.2">
      <c r="A343" s="1"/>
      <c r="B343" s="1"/>
      <c r="C343" s="1"/>
      <c r="D343" s="2"/>
      <c r="E343" s="2"/>
      <c r="F343" s="2"/>
      <c r="G343" s="2"/>
      <c r="H343" s="2"/>
      <c r="I343" s="2"/>
      <c r="J343" s="2"/>
      <c r="K343" s="23"/>
      <c r="L343" s="2"/>
      <c r="M343" s="1"/>
      <c r="N343" s="24"/>
      <c r="O343" s="24"/>
      <c r="P343" s="24"/>
      <c r="Q343" s="24"/>
      <c r="R343" s="24"/>
      <c r="S343" s="24"/>
      <c r="T343" s="25"/>
      <c r="U343" s="1"/>
      <c r="V343" s="1"/>
      <c r="W343" s="1"/>
      <c r="X343" s="1"/>
      <c r="Y343" s="1"/>
      <c r="Z343" s="1"/>
    </row>
    <row r="344" spans="1:26" ht="15.75" customHeight="1" x14ac:dyDescent="0.2">
      <c r="A344" s="1"/>
      <c r="B344" s="1"/>
      <c r="C344" s="1"/>
      <c r="D344" s="2"/>
      <c r="E344" s="2"/>
      <c r="F344" s="2"/>
      <c r="G344" s="2"/>
      <c r="H344" s="2"/>
      <c r="I344" s="2"/>
      <c r="J344" s="2"/>
      <c r="K344" s="23"/>
      <c r="L344" s="2"/>
      <c r="M344" s="1"/>
      <c r="N344" s="24"/>
      <c r="O344" s="24"/>
      <c r="P344" s="24"/>
      <c r="Q344" s="24"/>
      <c r="R344" s="24"/>
      <c r="S344" s="24"/>
      <c r="T344" s="25"/>
      <c r="U344" s="1"/>
      <c r="V344" s="1"/>
      <c r="W344" s="1"/>
      <c r="X344" s="1"/>
      <c r="Y344" s="1"/>
      <c r="Z344" s="1"/>
    </row>
    <row r="345" spans="1:26" ht="15.75" customHeight="1" x14ac:dyDescent="0.2">
      <c r="A345" s="1"/>
      <c r="B345" s="1"/>
      <c r="C345" s="1"/>
      <c r="D345" s="2"/>
      <c r="E345" s="2"/>
      <c r="F345" s="2"/>
      <c r="G345" s="2"/>
      <c r="H345" s="2"/>
      <c r="I345" s="2"/>
      <c r="J345" s="2"/>
      <c r="K345" s="23"/>
      <c r="L345" s="2"/>
      <c r="M345" s="1"/>
      <c r="N345" s="24"/>
      <c r="O345" s="24"/>
      <c r="P345" s="24"/>
      <c r="Q345" s="24"/>
      <c r="R345" s="24"/>
      <c r="S345" s="24"/>
      <c r="T345" s="25"/>
      <c r="U345" s="1"/>
      <c r="V345" s="1"/>
      <c r="W345" s="1"/>
      <c r="X345" s="1"/>
      <c r="Y345" s="1"/>
      <c r="Z345" s="1"/>
    </row>
    <row r="346" spans="1:26" ht="15.75" customHeight="1" x14ac:dyDescent="0.2">
      <c r="A346" s="1"/>
      <c r="B346" s="1"/>
      <c r="C346" s="1"/>
      <c r="D346" s="2"/>
      <c r="E346" s="2"/>
      <c r="F346" s="2"/>
      <c r="G346" s="2"/>
      <c r="H346" s="2"/>
      <c r="I346" s="2"/>
      <c r="J346" s="2"/>
      <c r="K346" s="23"/>
      <c r="L346" s="2"/>
      <c r="M346" s="1"/>
      <c r="N346" s="24"/>
      <c r="O346" s="24"/>
      <c r="P346" s="24"/>
      <c r="Q346" s="24"/>
      <c r="R346" s="24"/>
      <c r="S346" s="24"/>
      <c r="T346" s="25"/>
      <c r="U346" s="1"/>
      <c r="V346" s="1"/>
      <c r="W346" s="1"/>
      <c r="X346" s="1"/>
      <c r="Y346" s="1"/>
      <c r="Z346" s="1"/>
    </row>
    <row r="347" spans="1:26" ht="15.75" customHeight="1" x14ac:dyDescent="0.2">
      <c r="A347" s="1"/>
      <c r="B347" s="1"/>
      <c r="C347" s="1"/>
      <c r="D347" s="2"/>
      <c r="E347" s="2"/>
      <c r="F347" s="2"/>
      <c r="G347" s="2"/>
      <c r="H347" s="2"/>
      <c r="I347" s="2"/>
      <c r="J347" s="2"/>
      <c r="K347" s="23"/>
      <c r="L347" s="2"/>
      <c r="M347" s="1"/>
      <c r="N347" s="24"/>
      <c r="O347" s="24"/>
      <c r="P347" s="24"/>
      <c r="Q347" s="24"/>
      <c r="R347" s="24"/>
      <c r="S347" s="24"/>
      <c r="T347" s="25"/>
      <c r="U347" s="1"/>
      <c r="V347" s="1"/>
      <c r="W347" s="1"/>
      <c r="X347" s="1"/>
      <c r="Y347" s="1"/>
      <c r="Z347" s="1"/>
    </row>
    <row r="348" spans="1:26" ht="15.75" customHeight="1" x14ac:dyDescent="0.2">
      <c r="A348" s="1"/>
      <c r="B348" s="1"/>
      <c r="C348" s="1"/>
      <c r="D348" s="2"/>
      <c r="E348" s="2"/>
      <c r="F348" s="2"/>
      <c r="G348" s="2"/>
      <c r="H348" s="2"/>
      <c r="I348" s="2"/>
      <c r="J348" s="2"/>
      <c r="K348" s="23"/>
      <c r="L348" s="2"/>
      <c r="M348" s="1"/>
      <c r="N348" s="24"/>
      <c r="O348" s="24"/>
      <c r="P348" s="24"/>
      <c r="Q348" s="24"/>
      <c r="R348" s="24"/>
      <c r="S348" s="24"/>
      <c r="T348" s="25"/>
      <c r="U348" s="1"/>
      <c r="V348" s="1"/>
      <c r="W348" s="1"/>
      <c r="X348" s="1"/>
      <c r="Y348" s="1"/>
      <c r="Z348" s="1"/>
    </row>
    <row r="349" spans="1:26" ht="15.75" customHeight="1" x14ac:dyDescent="0.2">
      <c r="A349" s="1"/>
      <c r="B349" s="1"/>
      <c r="C349" s="1"/>
      <c r="D349" s="2"/>
      <c r="E349" s="2"/>
      <c r="F349" s="2"/>
      <c r="G349" s="2"/>
      <c r="H349" s="2"/>
      <c r="I349" s="2"/>
      <c r="J349" s="2"/>
      <c r="K349" s="23"/>
      <c r="L349" s="2"/>
      <c r="M349" s="1"/>
      <c r="N349" s="24"/>
      <c r="O349" s="24"/>
      <c r="P349" s="24"/>
      <c r="Q349" s="24"/>
      <c r="R349" s="24"/>
      <c r="S349" s="24"/>
      <c r="T349" s="25"/>
      <c r="U349" s="1"/>
      <c r="V349" s="1"/>
      <c r="W349" s="1"/>
      <c r="X349" s="1"/>
      <c r="Y349" s="1"/>
      <c r="Z349" s="1"/>
    </row>
    <row r="350" spans="1:26" ht="15.75" customHeight="1" x14ac:dyDescent="0.2">
      <c r="A350" s="1"/>
      <c r="B350" s="1"/>
      <c r="C350" s="1"/>
      <c r="D350" s="2"/>
      <c r="E350" s="2"/>
      <c r="F350" s="2"/>
      <c r="G350" s="2"/>
      <c r="H350" s="2"/>
      <c r="I350" s="2"/>
      <c r="J350" s="2"/>
      <c r="K350" s="23"/>
      <c r="L350" s="2"/>
      <c r="M350" s="1"/>
      <c r="N350" s="24"/>
      <c r="O350" s="24"/>
      <c r="P350" s="24"/>
      <c r="Q350" s="24"/>
      <c r="R350" s="24"/>
      <c r="S350" s="24"/>
      <c r="T350" s="25"/>
      <c r="U350" s="1"/>
      <c r="V350" s="1"/>
      <c r="W350" s="1"/>
      <c r="X350" s="1"/>
      <c r="Y350" s="1"/>
      <c r="Z350" s="1"/>
    </row>
    <row r="351" spans="1:26" ht="15.75" customHeight="1" x14ac:dyDescent="0.2">
      <c r="A351" s="1"/>
      <c r="B351" s="1"/>
      <c r="C351" s="1"/>
      <c r="D351" s="2"/>
      <c r="E351" s="2"/>
      <c r="F351" s="2"/>
      <c r="G351" s="2"/>
      <c r="H351" s="2"/>
      <c r="I351" s="2"/>
      <c r="J351" s="2"/>
      <c r="K351" s="23"/>
      <c r="L351" s="2"/>
      <c r="M351" s="1"/>
      <c r="N351" s="24"/>
      <c r="O351" s="24"/>
      <c r="P351" s="24"/>
      <c r="Q351" s="24"/>
      <c r="R351" s="24"/>
      <c r="S351" s="24"/>
      <c r="T351" s="25"/>
      <c r="U351" s="1"/>
      <c r="V351" s="1"/>
      <c r="W351" s="1"/>
      <c r="X351" s="1"/>
      <c r="Y351" s="1"/>
      <c r="Z351" s="1"/>
    </row>
    <row r="352" spans="1:26" ht="15.75" customHeight="1" x14ac:dyDescent="0.2">
      <c r="A352" s="1"/>
      <c r="B352" s="1"/>
      <c r="C352" s="1"/>
      <c r="D352" s="2"/>
      <c r="E352" s="2"/>
      <c r="F352" s="2"/>
      <c r="G352" s="2"/>
      <c r="H352" s="2"/>
      <c r="I352" s="2"/>
      <c r="J352" s="2"/>
      <c r="K352" s="23"/>
      <c r="L352" s="2"/>
      <c r="M352" s="1"/>
      <c r="N352" s="24"/>
      <c r="O352" s="24"/>
      <c r="P352" s="24"/>
      <c r="Q352" s="24"/>
      <c r="R352" s="24"/>
      <c r="S352" s="24"/>
      <c r="T352" s="25"/>
      <c r="U352" s="1"/>
      <c r="V352" s="1"/>
      <c r="W352" s="1"/>
      <c r="X352" s="1"/>
      <c r="Y352" s="1"/>
      <c r="Z352" s="1"/>
    </row>
    <row r="353" spans="1:26" ht="15.75" customHeight="1" x14ac:dyDescent="0.2">
      <c r="A353" s="1"/>
      <c r="B353" s="1"/>
      <c r="C353" s="1"/>
      <c r="D353" s="2"/>
      <c r="E353" s="2"/>
      <c r="F353" s="2"/>
      <c r="G353" s="2"/>
      <c r="H353" s="2"/>
      <c r="I353" s="2"/>
      <c r="J353" s="2"/>
      <c r="K353" s="23"/>
      <c r="L353" s="2"/>
      <c r="M353" s="1"/>
      <c r="N353" s="24"/>
      <c r="O353" s="24"/>
      <c r="P353" s="24"/>
      <c r="Q353" s="24"/>
      <c r="R353" s="24"/>
      <c r="S353" s="24"/>
      <c r="T353" s="25"/>
      <c r="U353" s="1"/>
      <c r="V353" s="1"/>
      <c r="W353" s="1"/>
      <c r="X353" s="1"/>
      <c r="Y353" s="1"/>
      <c r="Z353" s="1"/>
    </row>
    <row r="354" spans="1:26" ht="15.75" customHeight="1" x14ac:dyDescent="0.2">
      <c r="A354" s="1"/>
      <c r="B354" s="1"/>
      <c r="C354" s="1"/>
      <c r="D354" s="2"/>
      <c r="E354" s="2"/>
      <c r="F354" s="2"/>
      <c r="G354" s="2"/>
      <c r="H354" s="2"/>
      <c r="I354" s="2"/>
      <c r="J354" s="2"/>
      <c r="K354" s="23"/>
      <c r="L354" s="2"/>
      <c r="M354" s="1"/>
      <c r="N354" s="24"/>
      <c r="O354" s="24"/>
      <c r="P354" s="24"/>
      <c r="Q354" s="24"/>
      <c r="R354" s="24"/>
      <c r="S354" s="24"/>
      <c r="T354" s="25"/>
      <c r="U354" s="1"/>
      <c r="V354" s="1"/>
      <c r="W354" s="1"/>
      <c r="X354" s="1"/>
      <c r="Y354" s="1"/>
      <c r="Z354" s="1"/>
    </row>
    <row r="355" spans="1:26" ht="15.75" customHeight="1" x14ac:dyDescent="0.2">
      <c r="A355" s="1"/>
      <c r="B355" s="1"/>
      <c r="C355" s="1"/>
      <c r="D355" s="2"/>
      <c r="E355" s="2"/>
      <c r="F355" s="2"/>
      <c r="G355" s="2"/>
      <c r="H355" s="2"/>
      <c r="I355" s="2"/>
      <c r="J355" s="2"/>
      <c r="K355" s="23"/>
      <c r="L355" s="2"/>
      <c r="M355" s="1"/>
      <c r="N355" s="24"/>
      <c r="O355" s="24"/>
      <c r="P355" s="24"/>
      <c r="Q355" s="24"/>
      <c r="R355" s="24"/>
      <c r="S355" s="24"/>
      <c r="T355" s="25"/>
      <c r="U355" s="1"/>
      <c r="V355" s="1"/>
      <c r="W355" s="1"/>
      <c r="X355" s="1"/>
      <c r="Y355" s="1"/>
      <c r="Z355" s="1"/>
    </row>
    <row r="356" spans="1:26" ht="15.75" customHeight="1" x14ac:dyDescent="0.2">
      <c r="A356" s="1"/>
      <c r="B356" s="1"/>
      <c r="C356" s="1"/>
      <c r="D356" s="2"/>
      <c r="E356" s="2"/>
      <c r="F356" s="2"/>
      <c r="G356" s="2"/>
      <c r="H356" s="2"/>
      <c r="I356" s="2"/>
      <c r="J356" s="2"/>
      <c r="K356" s="23"/>
      <c r="L356" s="2"/>
      <c r="M356" s="1"/>
      <c r="N356" s="24"/>
      <c r="O356" s="24"/>
      <c r="P356" s="24"/>
      <c r="Q356" s="24"/>
      <c r="R356" s="24"/>
      <c r="S356" s="24"/>
      <c r="T356" s="25"/>
      <c r="U356" s="1"/>
      <c r="V356" s="1"/>
      <c r="W356" s="1"/>
      <c r="X356" s="1"/>
      <c r="Y356" s="1"/>
      <c r="Z356" s="1"/>
    </row>
    <row r="357" spans="1:26" ht="15.75" customHeight="1" x14ac:dyDescent="0.2">
      <c r="A357" s="1"/>
      <c r="B357" s="1"/>
      <c r="C357" s="1"/>
      <c r="D357" s="2"/>
      <c r="E357" s="2"/>
      <c r="F357" s="2"/>
      <c r="G357" s="2"/>
      <c r="H357" s="2"/>
      <c r="I357" s="2"/>
      <c r="J357" s="2"/>
      <c r="K357" s="23"/>
      <c r="L357" s="2"/>
      <c r="M357" s="1"/>
      <c r="N357" s="24"/>
      <c r="O357" s="24"/>
      <c r="P357" s="24"/>
      <c r="Q357" s="24"/>
      <c r="R357" s="24"/>
      <c r="S357" s="24"/>
      <c r="T357" s="25"/>
      <c r="U357" s="1"/>
      <c r="V357" s="1"/>
      <c r="W357" s="1"/>
      <c r="X357" s="1"/>
      <c r="Y357" s="1"/>
      <c r="Z357" s="1"/>
    </row>
    <row r="358" spans="1:26" ht="15.75" customHeight="1" x14ac:dyDescent="0.2">
      <c r="A358" s="1"/>
      <c r="B358" s="1"/>
      <c r="C358" s="1"/>
      <c r="D358" s="2"/>
      <c r="E358" s="2"/>
      <c r="F358" s="2"/>
      <c r="G358" s="2"/>
      <c r="H358" s="2"/>
      <c r="I358" s="2"/>
      <c r="J358" s="2"/>
      <c r="K358" s="23"/>
      <c r="L358" s="2"/>
      <c r="M358" s="1"/>
      <c r="N358" s="24"/>
      <c r="O358" s="24"/>
      <c r="P358" s="24"/>
      <c r="Q358" s="24"/>
      <c r="R358" s="24"/>
      <c r="S358" s="24"/>
      <c r="T358" s="25"/>
      <c r="U358" s="1"/>
      <c r="V358" s="1"/>
      <c r="W358" s="1"/>
      <c r="X358" s="1"/>
      <c r="Y358" s="1"/>
      <c r="Z358" s="1"/>
    </row>
    <row r="359" spans="1:26" ht="15.75" customHeight="1" x14ac:dyDescent="0.2">
      <c r="A359" s="1"/>
      <c r="B359" s="1"/>
      <c r="C359" s="1"/>
      <c r="D359" s="2"/>
      <c r="E359" s="2"/>
      <c r="F359" s="2"/>
      <c r="G359" s="2"/>
      <c r="H359" s="2"/>
      <c r="I359" s="2"/>
      <c r="J359" s="2"/>
      <c r="K359" s="23"/>
      <c r="L359" s="2"/>
      <c r="M359" s="1"/>
      <c r="N359" s="24"/>
      <c r="O359" s="24"/>
      <c r="P359" s="24"/>
      <c r="Q359" s="24"/>
      <c r="R359" s="24"/>
      <c r="S359" s="24"/>
      <c r="T359" s="25"/>
      <c r="U359" s="1"/>
      <c r="V359" s="1"/>
      <c r="W359" s="1"/>
      <c r="X359" s="1"/>
      <c r="Y359" s="1"/>
      <c r="Z359" s="1"/>
    </row>
    <row r="360" spans="1:26" ht="15.75" customHeight="1" x14ac:dyDescent="0.2">
      <c r="A360" s="1"/>
      <c r="B360" s="1"/>
      <c r="C360" s="1"/>
      <c r="D360" s="2"/>
      <c r="E360" s="2"/>
      <c r="F360" s="2"/>
      <c r="G360" s="2"/>
      <c r="H360" s="2"/>
      <c r="I360" s="2"/>
      <c r="J360" s="2"/>
      <c r="K360" s="23"/>
      <c r="L360" s="2"/>
      <c r="M360" s="1"/>
      <c r="N360" s="24"/>
      <c r="O360" s="24"/>
      <c r="P360" s="24"/>
      <c r="Q360" s="24"/>
      <c r="R360" s="24"/>
      <c r="S360" s="24"/>
      <c r="T360" s="25"/>
      <c r="U360" s="1"/>
      <c r="V360" s="1"/>
      <c r="W360" s="1"/>
      <c r="X360" s="1"/>
      <c r="Y360" s="1"/>
      <c r="Z360" s="1"/>
    </row>
    <row r="361" spans="1:26" ht="15.75" customHeight="1" x14ac:dyDescent="0.2">
      <c r="A361" s="1"/>
      <c r="B361" s="1"/>
      <c r="C361" s="1"/>
      <c r="D361" s="2"/>
      <c r="E361" s="2"/>
      <c r="F361" s="2"/>
      <c r="G361" s="2"/>
      <c r="H361" s="2"/>
      <c r="I361" s="2"/>
      <c r="J361" s="2"/>
      <c r="K361" s="23"/>
      <c r="L361" s="2"/>
      <c r="M361" s="1"/>
      <c r="N361" s="24"/>
      <c r="O361" s="24"/>
      <c r="P361" s="24"/>
      <c r="Q361" s="24"/>
      <c r="R361" s="24"/>
      <c r="S361" s="24"/>
      <c r="T361" s="25"/>
      <c r="U361" s="1"/>
      <c r="V361" s="1"/>
      <c r="W361" s="1"/>
      <c r="X361" s="1"/>
      <c r="Y361" s="1"/>
      <c r="Z361" s="1"/>
    </row>
    <row r="362" spans="1:26" ht="15.75" customHeight="1" x14ac:dyDescent="0.2">
      <c r="A362" s="1"/>
      <c r="B362" s="1"/>
      <c r="C362" s="1"/>
      <c r="D362" s="2"/>
      <c r="E362" s="2"/>
      <c r="F362" s="2"/>
      <c r="G362" s="2"/>
      <c r="H362" s="2"/>
      <c r="I362" s="2"/>
      <c r="J362" s="2"/>
      <c r="K362" s="23"/>
      <c r="L362" s="2"/>
      <c r="M362" s="1"/>
      <c r="N362" s="24"/>
      <c r="O362" s="24"/>
      <c r="P362" s="24"/>
      <c r="Q362" s="24"/>
      <c r="R362" s="24"/>
      <c r="S362" s="24"/>
      <c r="T362" s="25"/>
      <c r="U362" s="1"/>
      <c r="V362" s="1"/>
      <c r="W362" s="1"/>
      <c r="X362" s="1"/>
      <c r="Y362" s="1"/>
      <c r="Z362" s="1"/>
    </row>
    <row r="363" spans="1:26" ht="15.75" customHeight="1" x14ac:dyDescent="0.2">
      <c r="A363" s="1"/>
      <c r="B363" s="1"/>
      <c r="C363" s="1"/>
      <c r="D363" s="2"/>
      <c r="E363" s="2"/>
      <c r="F363" s="2"/>
      <c r="G363" s="2"/>
      <c r="H363" s="2"/>
      <c r="I363" s="2"/>
      <c r="J363" s="2"/>
      <c r="K363" s="23"/>
      <c r="L363" s="2"/>
      <c r="M363" s="1"/>
      <c r="N363" s="24"/>
      <c r="O363" s="24"/>
      <c r="P363" s="24"/>
      <c r="Q363" s="24"/>
      <c r="R363" s="24"/>
      <c r="S363" s="24"/>
      <c r="T363" s="25"/>
      <c r="U363" s="1"/>
      <c r="V363" s="1"/>
      <c r="W363" s="1"/>
      <c r="X363" s="1"/>
      <c r="Y363" s="1"/>
      <c r="Z363" s="1"/>
    </row>
    <row r="364" spans="1:26" ht="15.75" customHeight="1" x14ac:dyDescent="0.2">
      <c r="A364" s="1"/>
      <c r="B364" s="1"/>
      <c r="C364" s="1"/>
      <c r="D364" s="2"/>
      <c r="E364" s="2"/>
      <c r="F364" s="2"/>
      <c r="G364" s="2"/>
      <c r="H364" s="2"/>
      <c r="I364" s="2"/>
      <c r="J364" s="2"/>
      <c r="K364" s="23"/>
      <c r="L364" s="2"/>
      <c r="M364" s="1"/>
      <c r="N364" s="24"/>
      <c r="O364" s="24"/>
      <c r="P364" s="24"/>
      <c r="Q364" s="24"/>
      <c r="R364" s="24"/>
      <c r="S364" s="24"/>
      <c r="T364" s="25"/>
      <c r="U364" s="1"/>
      <c r="V364" s="1"/>
      <c r="W364" s="1"/>
      <c r="X364" s="1"/>
      <c r="Y364" s="1"/>
      <c r="Z364" s="1"/>
    </row>
    <row r="365" spans="1:26" ht="15.75" customHeight="1" x14ac:dyDescent="0.2">
      <c r="A365" s="1"/>
      <c r="B365" s="1"/>
      <c r="C365" s="1"/>
      <c r="D365" s="2"/>
      <c r="E365" s="2"/>
      <c r="F365" s="2"/>
      <c r="G365" s="2"/>
      <c r="H365" s="2"/>
      <c r="I365" s="2"/>
      <c r="J365" s="2"/>
      <c r="K365" s="23"/>
      <c r="L365" s="2"/>
      <c r="M365" s="1"/>
      <c r="N365" s="24"/>
      <c r="O365" s="24"/>
      <c r="P365" s="24"/>
      <c r="Q365" s="24"/>
      <c r="R365" s="24"/>
      <c r="S365" s="24"/>
      <c r="T365" s="25"/>
      <c r="U365" s="1"/>
      <c r="V365" s="1"/>
      <c r="W365" s="1"/>
      <c r="X365" s="1"/>
      <c r="Y365" s="1"/>
      <c r="Z365" s="1"/>
    </row>
    <row r="366" spans="1:26" ht="15.75" customHeight="1" x14ac:dyDescent="0.2">
      <c r="A366" s="1"/>
      <c r="B366" s="1"/>
      <c r="C366" s="1"/>
      <c r="D366" s="2"/>
      <c r="E366" s="2"/>
      <c r="F366" s="2"/>
      <c r="G366" s="2"/>
      <c r="H366" s="2"/>
      <c r="I366" s="2"/>
      <c r="J366" s="2"/>
      <c r="K366" s="23"/>
      <c r="L366" s="2"/>
      <c r="M366" s="1"/>
      <c r="N366" s="24"/>
      <c r="O366" s="24"/>
      <c r="P366" s="24"/>
      <c r="Q366" s="24"/>
      <c r="R366" s="24"/>
      <c r="S366" s="24"/>
      <c r="T366" s="25"/>
      <c r="U366" s="1"/>
      <c r="V366" s="1"/>
      <c r="W366" s="1"/>
      <c r="X366" s="1"/>
      <c r="Y366" s="1"/>
      <c r="Z366" s="1"/>
    </row>
    <row r="367" spans="1:26" ht="15.75" customHeight="1" x14ac:dyDescent="0.2">
      <c r="A367" s="1"/>
      <c r="B367" s="1"/>
      <c r="C367" s="1"/>
      <c r="D367" s="2"/>
      <c r="E367" s="2"/>
      <c r="F367" s="2"/>
      <c r="G367" s="2"/>
      <c r="H367" s="2"/>
      <c r="I367" s="2"/>
      <c r="J367" s="2"/>
      <c r="K367" s="23"/>
      <c r="L367" s="2"/>
      <c r="M367" s="1"/>
      <c r="N367" s="24"/>
      <c r="O367" s="24"/>
      <c r="P367" s="24"/>
      <c r="Q367" s="24"/>
      <c r="R367" s="24"/>
      <c r="S367" s="24"/>
      <c r="T367" s="25"/>
      <c r="U367" s="1"/>
      <c r="V367" s="1"/>
      <c r="W367" s="1"/>
      <c r="X367" s="1"/>
      <c r="Y367" s="1"/>
      <c r="Z367" s="1"/>
    </row>
    <row r="368" spans="1:26" ht="15.75" customHeight="1" x14ac:dyDescent="0.2">
      <c r="A368" s="1"/>
      <c r="B368" s="1"/>
      <c r="C368" s="1"/>
      <c r="D368" s="2"/>
      <c r="E368" s="2"/>
      <c r="F368" s="2"/>
      <c r="G368" s="2"/>
      <c r="H368" s="2"/>
      <c r="I368" s="2"/>
      <c r="J368" s="2"/>
      <c r="K368" s="23"/>
      <c r="L368" s="2"/>
      <c r="M368" s="1"/>
      <c r="N368" s="24"/>
      <c r="O368" s="24"/>
      <c r="P368" s="24"/>
      <c r="Q368" s="24"/>
      <c r="R368" s="24"/>
      <c r="S368" s="24"/>
      <c r="T368" s="25"/>
      <c r="U368" s="1"/>
      <c r="V368" s="1"/>
      <c r="W368" s="1"/>
      <c r="X368" s="1"/>
      <c r="Y368" s="1"/>
      <c r="Z368" s="1"/>
    </row>
    <row r="369" spans="1:26" ht="15.75" customHeight="1" x14ac:dyDescent="0.2">
      <c r="A369" s="1"/>
      <c r="B369" s="1"/>
      <c r="C369" s="1"/>
      <c r="D369" s="2"/>
      <c r="E369" s="2"/>
      <c r="F369" s="2"/>
      <c r="G369" s="2"/>
      <c r="H369" s="2"/>
      <c r="I369" s="2"/>
      <c r="J369" s="2"/>
      <c r="K369" s="23"/>
      <c r="L369" s="2"/>
      <c r="M369" s="1"/>
      <c r="N369" s="24"/>
      <c r="O369" s="24"/>
      <c r="P369" s="24"/>
      <c r="Q369" s="24"/>
      <c r="R369" s="24"/>
      <c r="S369" s="24"/>
      <c r="T369" s="25"/>
      <c r="U369" s="1"/>
      <c r="V369" s="1"/>
      <c r="W369" s="1"/>
      <c r="X369" s="1"/>
      <c r="Y369" s="1"/>
      <c r="Z369" s="1"/>
    </row>
    <row r="370" spans="1:26" ht="15.75" customHeight="1" x14ac:dyDescent="0.2">
      <c r="A370" s="1"/>
      <c r="B370" s="1"/>
      <c r="C370" s="1"/>
      <c r="D370" s="2"/>
      <c r="E370" s="2"/>
      <c r="F370" s="2"/>
      <c r="G370" s="2"/>
      <c r="H370" s="2"/>
      <c r="I370" s="2"/>
      <c r="J370" s="2"/>
      <c r="K370" s="23"/>
      <c r="L370" s="2"/>
      <c r="M370" s="1"/>
      <c r="N370" s="24"/>
      <c r="O370" s="24"/>
      <c r="P370" s="24"/>
      <c r="Q370" s="24"/>
      <c r="R370" s="24"/>
      <c r="S370" s="24"/>
      <c r="T370" s="25"/>
      <c r="U370" s="1"/>
      <c r="V370" s="1"/>
      <c r="W370" s="1"/>
      <c r="X370" s="1"/>
      <c r="Y370" s="1"/>
      <c r="Z370" s="1"/>
    </row>
    <row r="371" spans="1:26" ht="15.75" customHeight="1" x14ac:dyDescent="0.2">
      <c r="A371" s="1"/>
      <c r="B371" s="1"/>
      <c r="C371" s="1"/>
      <c r="D371" s="2"/>
      <c r="E371" s="2"/>
      <c r="F371" s="2"/>
      <c r="G371" s="2"/>
      <c r="H371" s="2"/>
      <c r="I371" s="2"/>
      <c r="J371" s="2"/>
      <c r="K371" s="23"/>
      <c r="L371" s="2"/>
      <c r="M371" s="1"/>
      <c r="N371" s="24"/>
      <c r="O371" s="24"/>
      <c r="P371" s="24"/>
      <c r="Q371" s="24"/>
      <c r="R371" s="24"/>
      <c r="S371" s="24"/>
      <c r="T371" s="25"/>
      <c r="U371" s="1"/>
      <c r="V371" s="1"/>
      <c r="W371" s="1"/>
      <c r="X371" s="1"/>
      <c r="Y371" s="1"/>
      <c r="Z371" s="1"/>
    </row>
    <row r="372" spans="1:26" ht="15.75" customHeight="1" x14ac:dyDescent="0.2">
      <c r="A372" s="1"/>
      <c r="B372" s="1"/>
      <c r="C372" s="1"/>
      <c r="D372" s="2"/>
      <c r="E372" s="2"/>
      <c r="F372" s="2"/>
      <c r="G372" s="2"/>
      <c r="H372" s="2"/>
      <c r="I372" s="2"/>
      <c r="J372" s="2"/>
      <c r="K372" s="23"/>
      <c r="L372" s="2"/>
      <c r="M372" s="1"/>
      <c r="N372" s="24"/>
      <c r="O372" s="24"/>
      <c r="P372" s="24"/>
      <c r="Q372" s="24"/>
      <c r="R372" s="24"/>
      <c r="S372" s="24"/>
      <c r="T372" s="25"/>
      <c r="U372" s="1"/>
      <c r="V372" s="1"/>
      <c r="W372" s="1"/>
      <c r="X372" s="1"/>
      <c r="Y372" s="1"/>
      <c r="Z372" s="1"/>
    </row>
    <row r="373" spans="1:26" ht="15.75" customHeight="1" x14ac:dyDescent="0.2">
      <c r="A373" s="1"/>
      <c r="B373" s="1"/>
      <c r="C373" s="1"/>
      <c r="D373" s="2"/>
      <c r="E373" s="2"/>
      <c r="F373" s="2"/>
      <c r="G373" s="2"/>
      <c r="H373" s="2"/>
      <c r="I373" s="2"/>
      <c r="J373" s="2"/>
      <c r="K373" s="23"/>
      <c r="L373" s="2"/>
      <c r="M373" s="1"/>
      <c r="N373" s="24"/>
      <c r="O373" s="24"/>
      <c r="P373" s="24"/>
      <c r="Q373" s="24"/>
      <c r="R373" s="24"/>
      <c r="S373" s="24"/>
      <c r="T373" s="25"/>
      <c r="U373" s="1"/>
      <c r="V373" s="1"/>
      <c r="W373" s="1"/>
      <c r="X373" s="1"/>
      <c r="Y373" s="1"/>
      <c r="Z373" s="1"/>
    </row>
    <row r="374" spans="1:26" ht="15.75" customHeight="1" x14ac:dyDescent="0.2">
      <c r="A374" s="1"/>
      <c r="B374" s="1"/>
      <c r="C374" s="1"/>
      <c r="D374" s="2"/>
      <c r="E374" s="2"/>
      <c r="F374" s="2"/>
      <c r="G374" s="2"/>
      <c r="H374" s="2"/>
      <c r="I374" s="2"/>
      <c r="J374" s="2"/>
      <c r="K374" s="23"/>
      <c r="L374" s="2"/>
      <c r="M374" s="1"/>
      <c r="N374" s="24"/>
      <c r="O374" s="24"/>
      <c r="P374" s="24"/>
      <c r="Q374" s="24"/>
      <c r="R374" s="24"/>
      <c r="S374" s="24"/>
      <c r="T374" s="25"/>
      <c r="U374" s="1"/>
      <c r="V374" s="1"/>
      <c r="W374" s="1"/>
      <c r="X374" s="1"/>
      <c r="Y374" s="1"/>
      <c r="Z374" s="1"/>
    </row>
    <row r="375" spans="1:26" ht="15.75" customHeight="1" x14ac:dyDescent="0.2">
      <c r="A375" s="1"/>
      <c r="B375" s="1"/>
      <c r="C375" s="1"/>
      <c r="D375" s="2"/>
      <c r="E375" s="2"/>
      <c r="F375" s="2"/>
      <c r="G375" s="2"/>
      <c r="H375" s="2"/>
      <c r="I375" s="2"/>
      <c r="J375" s="2"/>
      <c r="K375" s="23"/>
      <c r="L375" s="2"/>
      <c r="M375" s="1"/>
      <c r="N375" s="24"/>
      <c r="O375" s="24"/>
      <c r="P375" s="24"/>
      <c r="Q375" s="24"/>
      <c r="R375" s="24"/>
      <c r="S375" s="24"/>
      <c r="T375" s="25"/>
      <c r="U375" s="1"/>
      <c r="V375" s="1"/>
      <c r="W375" s="1"/>
      <c r="X375" s="1"/>
      <c r="Y375" s="1"/>
      <c r="Z375" s="1"/>
    </row>
    <row r="376" spans="1:26" ht="15.75" customHeight="1" x14ac:dyDescent="0.2">
      <c r="A376" s="1"/>
      <c r="B376" s="1"/>
      <c r="C376" s="1"/>
      <c r="D376" s="2"/>
      <c r="E376" s="2"/>
      <c r="F376" s="2"/>
      <c r="G376" s="2"/>
      <c r="H376" s="2"/>
      <c r="I376" s="2"/>
      <c r="J376" s="2"/>
      <c r="K376" s="23"/>
      <c r="L376" s="2"/>
      <c r="M376" s="1"/>
      <c r="N376" s="24"/>
      <c r="O376" s="24"/>
      <c r="P376" s="24"/>
      <c r="Q376" s="24"/>
      <c r="R376" s="24"/>
      <c r="S376" s="24"/>
      <c r="T376" s="25"/>
      <c r="U376" s="1"/>
      <c r="V376" s="1"/>
      <c r="W376" s="1"/>
      <c r="X376" s="1"/>
      <c r="Y376" s="1"/>
      <c r="Z376" s="1"/>
    </row>
    <row r="377" spans="1:26" ht="15.75" customHeight="1" x14ac:dyDescent="0.2">
      <c r="A377" s="1"/>
      <c r="B377" s="1"/>
      <c r="C377" s="1"/>
      <c r="D377" s="2"/>
      <c r="E377" s="2"/>
      <c r="F377" s="2"/>
      <c r="G377" s="2"/>
      <c r="H377" s="2"/>
      <c r="I377" s="2"/>
      <c r="J377" s="2"/>
      <c r="K377" s="23"/>
      <c r="L377" s="2"/>
      <c r="M377" s="1"/>
      <c r="N377" s="24"/>
      <c r="O377" s="24"/>
      <c r="P377" s="24"/>
      <c r="Q377" s="24"/>
      <c r="R377" s="24"/>
      <c r="S377" s="24"/>
      <c r="T377" s="25"/>
      <c r="U377" s="1"/>
      <c r="V377" s="1"/>
      <c r="W377" s="1"/>
      <c r="X377" s="1"/>
      <c r="Y377" s="1"/>
      <c r="Z377" s="1"/>
    </row>
    <row r="378" spans="1:26" ht="15.75" customHeight="1" x14ac:dyDescent="0.2">
      <c r="A378" s="1"/>
      <c r="B378" s="1"/>
      <c r="C378" s="1"/>
      <c r="D378" s="2"/>
      <c r="E378" s="2"/>
      <c r="F378" s="2"/>
      <c r="G378" s="2"/>
      <c r="H378" s="2"/>
      <c r="I378" s="2"/>
      <c r="J378" s="2"/>
      <c r="K378" s="23"/>
      <c r="L378" s="2"/>
      <c r="M378" s="1"/>
      <c r="N378" s="24"/>
      <c r="O378" s="24"/>
      <c r="P378" s="24"/>
      <c r="Q378" s="24"/>
      <c r="R378" s="24"/>
      <c r="S378" s="24"/>
      <c r="T378" s="25"/>
      <c r="U378" s="1"/>
      <c r="V378" s="1"/>
      <c r="W378" s="1"/>
      <c r="X378" s="1"/>
      <c r="Y378" s="1"/>
      <c r="Z378" s="1"/>
    </row>
    <row r="379" spans="1:26" ht="15.75" customHeight="1" x14ac:dyDescent="0.2">
      <c r="A379" s="1"/>
      <c r="B379" s="1"/>
      <c r="C379" s="1"/>
      <c r="D379" s="2"/>
      <c r="E379" s="2"/>
      <c r="F379" s="2"/>
      <c r="G379" s="2"/>
      <c r="H379" s="2"/>
      <c r="I379" s="2"/>
      <c r="J379" s="2"/>
      <c r="K379" s="23"/>
      <c r="L379" s="2"/>
      <c r="M379" s="1"/>
      <c r="N379" s="24"/>
      <c r="O379" s="24"/>
      <c r="P379" s="24"/>
      <c r="Q379" s="24"/>
      <c r="R379" s="24"/>
      <c r="S379" s="24"/>
      <c r="T379" s="25"/>
      <c r="U379" s="1"/>
      <c r="V379" s="1"/>
      <c r="W379" s="1"/>
      <c r="X379" s="1"/>
      <c r="Y379" s="1"/>
      <c r="Z379" s="1"/>
    </row>
    <row r="380" spans="1:26" ht="15.75" customHeight="1" x14ac:dyDescent="0.2">
      <c r="A380" s="1"/>
      <c r="B380" s="1"/>
      <c r="C380" s="1"/>
      <c r="D380" s="2"/>
      <c r="E380" s="2"/>
      <c r="F380" s="2"/>
      <c r="G380" s="2"/>
      <c r="H380" s="2"/>
      <c r="I380" s="2"/>
      <c r="J380" s="2"/>
      <c r="K380" s="23"/>
      <c r="L380" s="2"/>
      <c r="M380" s="1"/>
      <c r="N380" s="24"/>
      <c r="O380" s="24"/>
      <c r="P380" s="24"/>
      <c r="Q380" s="24"/>
      <c r="R380" s="24"/>
      <c r="S380" s="24"/>
      <c r="T380" s="25"/>
      <c r="U380" s="1"/>
      <c r="V380" s="1"/>
      <c r="W380" s="1"/>
      <c r="X380" s="1"/>
      <c r="Y380" s="1"/>
      <c r="Z380" s="1"/>
    </row>
    <row r="381" spans="1:26" ht="15.75" customHeight="1" x14ac:dyDescent="0.2">
      <c r="A381" s="1"/>
      <c r="B381" s="1"/>
      <c r="C381" s="1"/>
      <c r="D381" s="2"/>
      <c r="E381" s="2"/>
      <c r="F381" s="2"/>
      <c r="G381" s="2"/>
      <c r="H381" s="2"/>
      <c r="I381" s="2"/>
      <c r="J381" s="2"/>
      <c r="K381" s="23"/>
      <c r="L381" s="2"/>
      <c r="M381" s="1"/>
      <c r="N381" s="24"/>
      <c r="O381" s="24"/>
      <c r="P381" s="24"/>
      <c r="Q381" s="24"/>
      <c r="R381" s="24"/>
      <c r="S381" s="24"/>
      <c r="T381" s="25"/>
      <c r="U381" s="1"/>
      <c r="V381" s="1"/>
      <c r="W381" s="1"/>
      <c r="X381" s="1"/>
      <c r="Y381" s="1"/>
      <c r="Z381" s="1"/>
    </row>
    <row r="382" spans="1:26" ht="15.75" customHeight="1" x14ac:dyDescent="0.2">
      <c r="A382" s="1"/>
      <c r="B382" s="1"/>
      <c r="C382" s="1"/>
      <c r="D382" s="2"/>
      <c r="E382" s="2"/>
      <c r="F382" s="2"/>
      <c r="G382" s="2"/>
      <c r="H382" s="2"/>
      <c r="I382" s="2"/>
      <c r="J382" s="2"/>
      <c r="K382" s="23"/>
      <c r="L382" s="2"/>
      <c r="M382" s="1"/>
      <c r="N382" s="24"/>
      <c r="O382" s="24"/>
      <c r="P382" s="24"/>
      <c r="Q382" s="24"/>
      <c r="R382" s="24"/>
      <c r="S382" s="24"/>
      <c r="T382" s="25"/>
      <c r="U382" s="1"/>
      <c r="V382" s="1"/>
      <c r="W382" s="1"/>
      <c r="X382" s="1"/>
      <c r="Y382" s="1"/>
      <c r="Z382" s="1"/>
    </row>
    <row r="383" spans="1:26" ht="15.75" customHeight="1" x14ac:dyDescent="0.2">
      <c r="A383" s="1"/>
      <c r="B383" s="1"/>
      <c r="C383" s="1"/>
      <c r="D383" s="2"/>
      <c r="E383" s="2"/>
      <c r="F383" s="2"/>
      <c r="G383" s="2"/>
      <c r="H383" s="2"/>
      <c r="I383" s="2"/>
      <c r="J383" s="2"/>
      <c r="K383" s="23"/>
      <c r="L383" s="2"/>
      <c r="M383" s="1"/>
      <c r="N383" s="24"/>
      <c r="O383" s="24"/>
      <c r="P383" s="24"/>
      <c r="Q383" s="24"/>
      <c r="R383" s="24"/>
      <c r="S383" s="24"/>
      <c r="T383" s="25"/>
      <c r="U383" s="1"/>
      <c r="V383" s="1"/>
      <c r="W383" s="1"/>
      <c r="X383" s="1"/>
      <c r="Y383" s="1"/>
      <c r="Z383" s="1"/>
    </row>
    <row r="384" spans="1:26" ht="15.75" customHeight="1" x14ac:dyDescent="0.2">
      <c r="A384" s="1"/>
      <c r="B384" s="1"/>
      <c r="C384" s="1"/>
      <c r="D384" s="2"/>
      <c r="E384" s="2"/>
      <c r="F384" s="2"/>
      <c r="G384" s="2"/>
      <c r="H384" s="2"/>
      <c r="I384" s="2"/>
      <c r="J384" s="2"/>
      <c r="K384" s="23"/>
      <c r="L384" s="2"/>
      <c r="M384" s="1"/>
      <c r="N384" s="24"/>
      <c r="O384" s="24"/>
      <c r="P384" s="24"/>
      <c r="Q384" s="24"/>
      <c r="R384" s="24"/>
      <c r="S384" s="24"/>
      <c r="T384" s="25"/>
      <c r="U384" s="1"/>
      <c r="V384" s="1"/>
      <c r="W384" s="1"/>
      <c r="X384" s="1"/>
      <c r="Y384" s="1"/>
      <c r="Z384" s="1"/>
    </row>
    <row r="385" spans="1:26" ht="15.75" customHeight="1" x14ac:dyDescent="0.2">
      <c r="A385" s="1"/>
      <c r="B385" s="1"/>
      <c r="C385" s="1"/>
      <c r="D385" s="2"/>
      <c r="E385" s="2"/>
      <c r="F385" s="2"/>
      <c r="G385" s="2"/>
      <c r="H385" s="2"/>
      <c r="I385" s="2"/>
      <c r="J385" s="2"/>
      <c r="K385" s="23"/>
      <c r="L385" s="2"/>
      <c r="M385" s="1"/>
      <c r="N385" s="24"/>
      <c r="O385" s="24"/>
      <c r="P385" s="24"/>
      <c r="Q385" s="24"/>
      <c r="R385" s="24"/>
      <c r="S385" s="24"/>
      <c r="T385" s="25"/>
      <c r="U385" s="1"/>
      <c r="V385" s="1"/>
      <c r="W385" s="1"/>
      <c r="X385" s="1"/>
      <c r="Y385" s="1"/>
      <c r="Z385" s="1"/>
    </row>
    <row r="386" spans="1:26" ht="15.75" customHeight="1" x14ac:dyDescent="0.2">
      <c r="A386" s="1"/>
      <c r="B386" s="1"/>
      <c r="C386" s="1"/>
      <c r="D386" s="2"/>
      <c r="E386" s="2"/>
      <c r="F386" s="2"/>
      <c r="G386" s="2"/>
      <c r="H386" s="2"/>
      <c r="I386" s="2"/>
      <c r="J386" s="2"/>
      <c r="K386" s="23"/>
      <c r="L386" s="2"/>
      <c r="M386" s="1"/>
      <c r="N386" s="24"/>
      <c r="O386" s="24"/>
      <c r="P386" s="24"/>
      <c r="Q386" s="24"/>
      <c r="R386" s="24"/>
      <c r="S386" s="24"/>
      <c r="T386" s="25"/>
      <c r="U386" s="1"/>
      <c r="V386" s="1"/>
      <c r="W386" s="1"/>
      <c r="X386" s="1"/>
      <c r="Y386" s="1"/>
      <c r="Z386" s="1"/>
    </row>
    <row r="387" spans="1:26" ht="15.75" customHeight="1" x14ac:dyDescent="0.2">
      <c r="A387" s="1"/>
      <c r="B387" s="1"/>
      <c r="C387" s="1"/>
      <c r="D387" s="2"/>
      <c r="E387" s="2"/>
      <c r="F387" s="2"/>
      <c r="G387" s="2"/>
      <c r="H387" s="2"/>
      <c r="I387" s="2"/>
      <c r="J387" s="2"/>
      <c r="K387" s="23"/>
      <c r="L387" s="2"/>
      <c r="M387" s="1"/>
      <c r="N387" s="24"/>
      <c r="O387" s="24"/>
      <c r="P387" s="24"/>
      <c r="Q387" s="24"/>
      <c r="R387" s="24"/>
      <c r="S387" s="24"/>
      <c r="T387" s="25"/>
      <c r="U387" s="1"/>
      <c r="V387" s="1"/>
      <c r="W387" s="1"/>
      <c r="X387" s="1"/>
      <c r="Y387" s="1"/>
      <c r="Z387" s="1"/>
    </row>
    <row r="388" spans="1:26" ht="15.75" customHeight="1" x14ac:dyDescent="0.2">
      <c r="A388" s="1"/>
      <c r="B388" s="1"/>
      <c r="C388" s="1"/>
      <c r="D388" s="2"/>
      <c r="E388" s="2"/>
      <c r="F388" s="2"/>
      <c r="G388" s="2"/>
      <c r="H388" s="2"/>
      <c r="I388" s="2"/>
      <c r="J388" s="2"/>
      <c r="K388" s="23"/>
      <c r="L388" s="2"/>
      <c r="M388" s="1"/>
      <c r="N388" s="24"/>
      <c r="O388" s="24"/>
      <c r="P388" s="24"/>
      <c r="Q388" s="24"/>
      <c r="R388" s="24"/>
      <c r="S388" s="24"/>
      <c r="T388" s="25"/>
      <c r="U388" s="1"/>
      <c r="V388" s="1"/>
      <c r="W388" s="1"/>
      <c r="X388" s="1"/>
      <c r="Y388" s="1"/>
      <c r="Z388" s="1"/>
    </row>
    <row r="389" spans="1:26" ht="15.75" customHeight="1" x14ac:dyDescent="0.2">
      <c r="A389" s="1"/>
      <c r="B389" s="1"/>
      <c r="C389" s="1"/>
      <c r="D389" s="2"/>
      <c r="E389" s="2"/>
      <c r="F389" s="2"/>
      <c r="G389" s="2"/>
      <c r="H389" s="2"/>
      <c r="I389" s="2"/>
      <c r="J389" s="2"/>
      <c r="K389" s="23"/>
      <c r="L389" s="2"/>
      <c r="M389" s="1"/>
      <c r="N389" s="24"/>
      <c r="O389" s="24"/>
      <c r="P389" s="24"/>
      <c r="Q389" s="24"/>
      <c r="R389" s="24"/>
      <c r="S389" s="24"/>
      <c r="T389" s="25"/>
      <c r="U389" s="1"/>
      <c r="V389" s="1"/>
      <c r="W389" s="1"/>
      <c r="X389" s="1"/>
      <c r="Y389" s="1"/>
      <c r="Z389" s="1"/>
    </row>
    <row r="390" spans="1:26" ht="15.75" customHeight="1" x14ac:dyDescent="0.2">
      <c r="A390" s="1"/>
      <c r="B390" s="1"/>
      <c r="C390" s="1"/>
      <c r="D390" s="2"/>
      <c r="E390" s="2"/>
      <c r="F390" s="2"/>
      <c r="G390" s="2"/>
      <c r="H390" s="2"/>
      <c r="I390" s="2"/>
      <c r="J390" s="2"/>
      <c r="K390" s="23"/>
      <c r="L390" s="2"/>
      <c r="M390" s="1"/>
      <c r="N390" s="24"/>
      <c r="O390" s="24"/>
      <c r="P390" s="24"/>
      <c r="Q390" s="24"/>
      <c r="R390" s="24"/>
      <c r="S390" s="24"/>
      <c r="T390" s="25"/>
      <c r="U390" s="1"/>
      <c r="V390" s="1"/>
      <c r="W390" s="1"/>
      <c r="X390" s="1"/>
      <c r="Y390" s="1"/>
      <c r="Z390" s="1"/>
    </row>
    <row r="391" spans="1:26" ht="15.75" customHeight="1" x14ac:dyDescent="0.2">
      <c r="A391" s="1"/>
      <c r="B391" s="1"/>
      <c r="C391" s="1"/>
      <c r="D391" s="2"/>
      <c r="E391" s="2"/>
      <c r="F391" s="2"/>
      <c r="G391" s="2"/>
      <c r="H391" s="2"/>
      <c r="I391" s="2"/>
      <c r="J391" s="2"/>
      <c r="K391" s="23"/>
      <c r="L391" s="2"/>
      <c r="M391" s="1"/>
      <c r="N391" s="24"/>
      <c r="O391" s="24"/>
      <c r="P391" s="24"/>
      <c r="Q391" s="24"/>
      <c r="R391" s="24"/>
      <c r="S391" s="24"/>
      <c r="T391" s="25"/>
      <c r="U391" s="1"/>
      <c r="V391" s="1"/>
      <c r="W391" s="1"/>
      <c r="X391" s="1"/>
      <c r="Y391" s="1"/>
      <c r="Z391" s="1"/>
    </row>
    <row r="392" spans="1:26" ht="15.75" customHeight="1" x14ac:dyDescent="0.2">
      <c r="A392" s="1"/>
      <c r="B392" s="1"/>
      <c r="C392" s="1"/>
      <c r="D392" s="2"/>
      <c r="E392" s="2"/>
      <c r="F392" s="2"/>
      <c r="G392" s="2"/>
      <c r="H392" s="2"/>
      <c r="I392" s="2"/>
      <c r="J392" s="2"/>
      <c r="K392" s="23"/>
      <c r="L392" s="2"/>
      <c r="M392" s="1"/>
      <c r="N392" s="24"/>
      <c r="O392" s="24"/>
      <c r="P392" s="24"/>
      <c r="Q392" s="24"/>
      <c r="R392" s="24"/>
      <c r="S392" s="24"/>
      <c r="T392" s="25"/>
      <c r="U392" s="1"/>
      <c r="V392" s="1"/>
      <c r="W392" s="1"/>
      <c r="X392" s="1"/>
      <c r="Y392" s="1"/>
      <c r="Z392" s="1"/>
    </row>
    <row r="393" spans="1:26" ht="15.75" customHeight="1" x14ac:dyDescent="0.2">
      <c r="A393" s="1"/>
      <c r="B393" s="1"/>
      <c r="C393" s="1"/>
      <c r="D393" s="2"/>
      <c r="E393" s="2"/>
      <c r="F393" s="2"/>
      <c r="G393" s="2"/>
      <c r="H393" s="2"/>
      <c r="I393" s="2"/>
      <c r="J393" s="2"/>
      <c r="K393" s="23"/>
      <c r="L393" s="2"/>
      <c r="M393" s="1"/>
      <c r="N393" s="24"/>
      <c r="O393" s="24"/>
      <c r="P393" s="24"/>
      <c r="Q393" s="24"/>
      <c r="R393" s="24"/>
      <c r="S393" s="24"/>
      <c r="T393" s="25"/>
      <c r="U393" s="1"/>
      <c r="V393" s="1"/>
      <c r="W393" s="1"/>
      <c r="X393" s="1"/>
      <c r="Y393" s="1"/>
      <c r="Z393" s="1"/>
    </row>
    <row r="394" spans="1:26" ht="15.75" customHeight="1" x14ac:dyDescent="0.2">
      <c r="A394" s="1"/>
      <c r="B394" s="1"/>
      <c r="C394" s="1"/>
      <c r="D394" s="2"/>
      <c r="E394" s="2"/>
      <c r="F394" s="2"/>
      <c r="G394" s="2"/>
      <c r="H394" s="2"/>
      <c r="I394" s="2"/>
      <c r="J394" s="2"/>
      <c r="K394" s="23"/>
      <c r="L394" s="2"/>
      <c r="M394" s="1"/>
      <c r="N394" s="24"/>
      <c r="O394" s="24"/>
      <c r="P394" s="24"/>
      <c r="Q394" s="24"/>
      <c r="R394" s="24"/>
      <c r="S394" s="24"/>
      <c r="T394" s="25"/>
      <c r="U394" s="1"/>
      <c r="V394" s="1"/>
      <c r="W394" s="1"/>
      <c r="X394" s="1"/>
      <c r="Y394" s="1"/>
      <c r="Z394" s="1"/>
    </row>
    <row r="395" spans="1:26" ht="15.75" customHeight="1" x14ac:dyDescent="0.2">
      <c r="A395" s="1"/>
      <c r="B395" s="1"/>
      <c r="C395" s="1"/>
      <c r="D395" s="2"/>
      <c r="E395" s="2"/>
      <c r="F395" s="2"/>
      <c r="G395" s="2"/>
      <c r="H395" s="2"/>
      <c r="I395" s="2"/>
      <c r="J395" s="2"/>
      <c r="K395" s="23"/>
      <c r="L395" s="2"/>
      <c r="M395" s="1"/>
      <c r="N395" s="24"/>
      <c r="O395" s="24"/>
      <c r="P395" s="24"/>
      <c r="Q395" s="24"/>
      <c r="R395" s="24"/>
      <c r="S395" s="24"/>
      <c r="T395" s="25"/>
      <c r="U395" s="1"/>
      <c r="V395" s="1"/>
      <c r="W395" s="1"/>
      <c r="X395" s="1"/>
      <c r="Y395" s="1"/>
      <c r="Z395" s="1"/>
    </row>
    <row r="396" spans="1:26" ht="15.75" customHeight="1" x14ac:dyDescent="0.2">
      <c r="A396" s="1"/>
      <c r="B396" s="1"/>
      <c r="C396" s="1"/>
      <c r="D396" s="2"/>
      <c r="E396" s="2"/>
      <c r="F396" s="2"/>
      <c r="G396" s="2"/>
      <c r="H396" s="2"/>
      <c r="I396" s="2"/>
      <c r="J396" s="2"/>
      <c r="K396" s="23"/>
      <c r="L396" s="2"/>
      <c r="M396" s="1"/>
      <c r="N396" s="24"/>
      <c r="O396" s="24"/>
      <c r="P396" s="24"/>
      <c r="Q396" s="24"/>
      <c r="R396" s="24"/>
      <c r="S396" s="24"/>
      <c r="T396" s="25"/>
      <c r="U396" s="1"/>
      <c r="V396" s="1"/>
      <c r="W396" s="1"/>
      <c r="X396" s="1"/>
      <c r="Y396" s="1"/>
      <c r="Z396" s="1"/>
    </row>
    <row r="397" spans="1:26" ht="15.75" customHeight="1" x14ac:dyDescent="0.2">
      <c r="A397" s="1"/>
      <c r="B397" s="1"/>
      <c r="C397" s="1"/>
      <c r="D397" s="2"/>
      <c r="E397" s="2"/>
      <c r="F397" s="2"/>
      <c r="G397" s="2"/>
      <c r="H397" s="2"/>
      <c r="I397" s="2"/>
      <c r="J397" s="2"/>
      <c r="K397" s="23"/>
      <c r="L397" s="2"/>
      <c r="M397" s="1"/>
      <c r="N397" s="24"/>
      <c r="O397" s="24"/>
      <c r="P397" s="24"/>
      <c r="Q397" s="24"/>
      <c r="R397" s="24"/>
      <c r="S397" s="24"/>
      <c r="T397" s="25"/>
      <c r="U397" s="1"/>
      <c r="V397" s="1"/>
      <c r="W397" s="1"/>
      <c r="X397" s="1"/>
      <c r="Y397" s="1"/>
      <c r="Z397" s="1"/>
    </row>
    <row r="398" spans="1:26" ht="15.75" customHeight="1" x14ac:dyDescent="0.2">
      <c r="A398" s="1"/>
      <c r="B398" s="1"/>
      <c r="C398" s="1"/>
      <c r="D398" s="2"/>
      <c r="E398" s="2"/>
      <c r="F398" s="2"/>
      <c r="G398" s="2"/>
      <c r="H398" s="2"/>
      <c r="I398" s="2"/>
      <c r="J398" s="2"/>
      <c r="K398" s="23"/>
      <c r="L398" s="2"/>
      <c r="M398" s="1"/>
      <c r="N398" s="24"/>
      <c r="O398" s="24"/>
      <c r="P398" s="24"/>
      <c r="Q398" s="24"/>
      <c r="R398" s="24"/>
      <c r="S398" s="24"/>
      <c r="T398" s="25"/>
      <c r="U398" s="1"/>
      <c r="V398" s="1"/>
      <c r="W398" s="1"/>
      <c r="X398" s="1"/>
      <c r="Y398" s="1"/>
      <c r="Z398" s="1"/>
    </row>
    <row r="399" spans="1:26" ht="15.75" customHeight="1" x14ac:dyDescent="0.2">
      <c r="A399" s="1"/>
      <c r="B399" s="1"/>
      <c r="C399" s="1"/>
      <c r="D399" s="2"/>
      <c r="E399" s="2"/>
      <c r="F399" s="2"/>
      <c r="G399" s="2"/>
      <c r="H399" s="2"/>
      <c r="I399" s="2"/>
      <c r="J399" s="2"/>
      <c r="K399" s="23"/>
      <c r="L399" s="2"/>
      <c r="M399" s="1"/>
      <c r="N399" s="24"/>
      <c r="O399" s="24"/>
      <c r="P399" s="24"/>
      <c r="Q399" s="24"/>
      <c r="R399" s="24"/>
      <c r="S399" s="24"/>
      <c r="T399" s="25"/>
      <c r="U399" s="1"/>
      <c r="V399" s="1"/>
      <c r="W399" s="1"/>
      <c r="X399" s="1"/>
      <c r="Y399" s="1"/>
      <c r="Z399" s="1"/>
    </row>
    <row r="400" spans="1:26" ht="15.75" customHeight="1" x14ac:dyDescent="0.2">
      <c r="A400" s="1"/>
      <c r="B400" s="1"/>
      <c r="C400" s="1"/>
      <c r="D400" s="2"/>
      <c r="E400" s="2"/>
      <c r="F400" s="2"/>
      <c r="G400" s="2"/>
      <c r="H400" s="2"/>
      <c r="I400" s="2"/>
      <c r="J400" s="2"/>
      <c r="K400" s="23"/>
      <c r="L400" s="2"/>
      <c r="M400" s="1"/>
      <c r="N400" s="24"/>
      <c r="O400" s="24"/>
      <c r="P400" s="24"/>
      <c r="Q400" s="24"/>
      <c r="R400" s="24"/>
      <c r="S400" s="24"/>
      <c r="T400" s="25"/>
      <c r="U400" s="1"/>
      <c r="V400" s="1"/>
      <c r="W400" s="1"/>
      <c r="X400" s="1"/>
      <c r="Y400" s="1"/>
      <c r="Z400" s="1"/>
    </row>
    <row r="401" spans="1:26" ht="15.75" customHeight="1" x14ac:dyDescent="0.2">
      <c r="A401" s="1"/>
      <c r="B401" s="1"/>
      <c r="C401" s="1"/>
      <c r="D401" s="2"/>
      <c r="E401" s="2"/>
      <c r="F401" s="2"/>
      <c r="G401" s="2"/>
      <c r="H401" s="2"/>
      <c r="I401" s="2"/>
      <c r="J401" s="2"/>
      <c r="K401" s="23"/>
      <c r="L401" s="2"/>
      <c r="M401" s="1"/>
      <c r="N401" s="24"/>
      <c r="O401" s="24"/>
      <c r="P401" s="24"/>
      <c r="Q401" s="24"/>
      <c r="R401" s="24"/>
      <c r="S401" s="24"/>
      <c r="T401" s="25"/>
      <c r="U401" s="1"/>
      <c r="V401" s="1"/>
      <c r="W401" s="1"/>
      <c r="X401" s="1"/>
      <c r="Y401" s="1"/>
      <c r="Z401" s="1"/>
    </row>
    <row r="402" spans="1:26" ht="15.75" customHeight="1" x14ac:dyDescent="0.2">
      <c r="A402" s="1"/>
      <c r="B402" s="1"/>
      <c r="C402" s="1"/>
      <c r="D402" s="2"/>
      <c r="E402" s="2"/>
      <c r="F402" s="2"/>
      <c r="G402" s="2"/>
      <c r="H402" s="2"/>
      <c r="I402" s="2"/>
      <c r="J402" s="2"/>
      <c r="K402" s="23"/>
      <c r="L402" s="2"/>
      <c r="M402" s="1"/>
      <c r="N402" s="24"/>
      <c r="O402" s="24"/>
      <c r="P402" s="24"/>
      <c r="Q402" s="24"/>
      <c r="R402" s="24"/>
      <c r="S402" s="24"/>
      <c r="T402" s="25"/>
      <c r="U402" s="1"/>
      <c r="V402" s="1"/>
      <c r="W402" s="1"/>
      <c r="X402" s="1"/>
      <c r="Y402" s="1"/>
      <c r="Z402" s="1"/>
    </row>
    <row r="403" spans="1:26" ht="15.75" customHeight="1" x14ac:dyDescent="0.2">
      <c r="A403" s="1"/>
      <c r="B403" s="1"/>
      <c r="C403" s="1"/>
      <c r="D403" s="2"/>
      <c r="E403" s="2"/>
      <c r="F403" s="2"/>
      <c r="G403" s="2"/>
      <c r="H403" s="2"/>
      <c r="I403" s="2"/>
      <c r="J403" s="2"/>
      <c r="K403" s="23"/>
      <c r="L403" s="2"/>
      <c r="M403" s="1"/>
      <c r="N403" s="24"/>
      <c r="O403" s="24"/>
      <c r="P403" s="24"/>
      <c r="Q403" s="24"/>
      <c r="R403" s="24"/>
      <c r="S403" s="24"/>
      <c r="T403" s="25"/>
      <c r="U403" s="1"/>
      <c r="V403" s="1"/>
      <c r="W403" s="1"/>
      <c r="X403" s="1"/>
      <c r="Y403" s="1"/>
      <c r="Z403" s="1"/>
    </row>
    <row r="404" spans="1:26" ht="15.75" customHeight="1" x14ac:dyDescent="0.2">
      <c r="A404" s="1"/>
      <c r="B404" s="1"/>
      <c r="C404" s="1"/>
      <c r="D404" s="2"/>
      <c r="E404" s="2"/>
      <c r="F404" s="2"/>
      <c r="G404" s="2"/>
      <c r="H404" s="2"/>
      <c r="I404" s="2"/>
      <c r="J404" s="2"/>
      <c r="K404" s="23"/>
      <c r="L404" s="2"/>
      <c r="M404" s="1"/>
      <c r="N404" s="24"/>
      <c r="O404" s="24"/>
      <c r="P404" s="24"/>
      <c r="Q404" s="24"/>
      <c r="R404" s="24"/>
      <c r="S404" s="24"/>
      <c r="T404" s="25"/>
      <c r="U404" s="1"/>
      <c r="V404" s="1"/>
      <c r="W404" s="1"/>
      <c r="X404" s="1"/>
      <c r="Y404" s="1"/>
      <c r="Z404" s="1"/>
    </row>
    <row r="405" spans="1:26" ht="15.75" customHeight="1" x14ac:dyDescent="0.2">
      <c r="A405" s="1"/>
      <c r="B405" s="1"/>
      <c r="C405" s="1"/>
      <c r="D405" s="2"/>
      <c r="E405" s="2"/>
      <c r="F405" s="2"/>
      <c r="G405" s="2"/>
      <c r="H405" s="2"/>
      <c r="I405" s="2"/>
      <c r="J405" s="2"/>
      <c r="K405" s="23"/>
      <c r="L405" s="2"/>
      <c r="M405" s="1"/>
      <c r="N405" s="24"/>
      <c r="O405" s="24"/>
      <c r="P405" s="24"/>
      <c r="Q405" s="24"/>
      <c r="R405" s="24"/>
      <c r="S405" s="24"/>
      <c r="T405" s="25"/>
      <c r="U405" s="1"/>
      <c r="V405" s="1"/>
      <c r="W405" s="1"/>
      <c r="X405" s="1"/>
      <c r="Y405" s="1"/>
      <c r="Z405" s="1"/>
    </row>
    <row r="406" spans="1:26" ht="15.75" customHeight="1" x14ac:dyDescent="0.2">
      <c r="A406" s="1"/>
      <c r="B406" s="1"/>
      <c r="C406" s="1"/>
      <c r="D406" s="2"/>
      <c r="E406" s="2"/>
      <c r="F406" s="2"/>
      <c r="G406" s="2"/>
      <c r="H406" s="2"/>
      <c r="I406" s="2"/>
      <c r="J406" s="2"/>
      <c r="K406" s="23"/>
      <c r="L406" s="2"/>
      <c r="M406" s="1"/>
      <c r="N406" s="24"/>
      <c r="O406" s="24"/>
      <c r="P406" s="24"/>
      <c r="Q406" s="24"/>
      <c r="R406" s="24"/>
      <c r="S406" s="24"/>
      <c r="T406" s="25"/>
      <c r="U406" s="1"/>
      <c r="V406" s="1"/>
      <c r="W406" s="1"/>
      <c r="X406" s="1"/>
      <c r="Y406" s="1"/>
      <c r="Z406" s="1"/>
    </row>
    <row r="407" spans="1:26" ht="15.75" customHeight="1" x14ac:dyDescent="0.2">
      <c r="A407" s="1"/>
      <c r="B407" s="1"/>
      <c r="C407" s="1"/>
      <c r="D407" s="2"/>
      <c r="E407" s="2"/>
      <c r="F407" s="2"/>
      <c r="G407" s="2"/>
      <c r="H407" s="2"/>
      <c r="I407" s="2"/>
      <c r="J407" s="2"/>
      <c r="K407" s="23"/>
      <c r="L407" s="2"/>
      <c r="M407" s="1"/>
      <c r="N407" s="24"/>
      <c r="O407" s="24"/>
      <c r="P407" s="24"/>
      <c r="Q407" s="24"/>
      <c r="R407" s="24"/>
      <c r="S407" s="24"/>
      <c r="T407" s="25"/>
      <c r="U407" s="1"/>
      <c r="V407" s="1"/>
      <c r="W407" s="1"/>
      <c r="X407" s="1"/>
      <c r="Y407" s="1"/>
      <c r="Z407" s="1"/>
    </row>
    <row r="408" spans="1:26" ht="15.75" customHeight="1" x14ac:dyDescent="0.2">
      <c r="A408" s="1"/>
      <c r="B408" s="1"/>
      <c r="C408" s="1"/>
      <c r="D408" s="2"/>
      <c r="E408" s="2"/>
      <c r="F408" s="2"/>
      <c r="G408" s="2"/>
      <c r="H408" s="2"/>
      <c r="I408" s="2"/>
      <c r="J408" s="2"/>
      <c r="K408" s="23"/>
      <c r="L408" s="2"/>
      <c r="M408" s="1"/>
      <c r="N408" s="24"/>
      <c r="O408" s="24"/>
      <c r="P408" s="24"/>
      <c r="Q408" s="24"/>
      <c r="R408" s="24"/>
      <c r="S408" s="24"/>
      <c r="T408" s="25"/>
      <c r="U408" s="1"/>
      <c r="V408" s="1"/>
      <c r="W408" s="1"/>
      <c r="X408" s="1"/>
      <c r="Y408" s="1"/>
      <c r="Z408" s="1"/>
    </row>
    <row r="409" spans="1:26" ht="15.75" customHeight="1" x14ac:dyDescent="0.2">
      <c r="A409" s="1"/>
      <c r="B409" s="1"/>
      <c r="C409" s="1"/>
      <c r="D409" s="2"/>
      <c r="E409" s="2"/>
      <c r="F409" s="2"/>
      <c r="G409" s="2"/>
      <c r="H409" s="2"/>
      <c r="I409" s="2"/>
      <c r="J409" s="2"/>
      <c r="K409" s="23"/>
      <c r="L409" s="2"/>
      <c r="M409" s="1"/>
      <c r="N409" s="24"/>
      <c r="O409" s="24"/>
      <c r="P409" s="24"/>
      <c r="Q409" s="24"/>
      <c r="R409" s="24"/>
      <c r="S409" s="24"/>
      <c r="T409" s="25"/>
      <c r="U409" s="1"/>
      <c r="V409" s="1"/>
      <c r="W409" s="1"/>
      <c r="X409" s="1"/>
      <c r="Y409" s="1"/>
      <c r="Z409" s="1"/>
    </row>
    <row r="410" spans="1:26" ht="15.75" customHeight="1" x14ac:dyDescent="0.2">
      <c r="A410" s="1"/>
      <c r="B410" s="1"/>
      <c r="C410" s="1"/>
      <c r="D410" s="2"/>
      <c r="E410" s="2"/>
      <c r="F410" s="2"/>
      <c r="G410" s="2"/>
      <c r="H410" s="2"/>
      <c r="I410" s="2"/>
      <c r="J410" s="2"/>
      <c r="K410" s="23"/>
      <c r="L410" s="2"/>
      <c r="M410" s="1"/>
      <c r="N410" s="24"/>
      <c r="O410" s="24"/>
      <c r="P410" s="24"/>
      <c r="Q410" s="24"/>
      <c r="R410" s="24"/>
      <c r="S410" s="24"/>
      <c r="T410" s="25"/>
      <c r="U410" s="1"/>
      <c r="V410" s="1"/>
      <c r="W410" s="1"/>
      <c r="X410" s="1"/>
      <c r="Y410" s="1"/>
      <c r="Z410" s="1"/>
    </row>
    <row r="411" spans="1:26" ht="15.75" customHeight="1" x14ac:dyDescent="0.2">
      <c r="A411" s="1"/>
      <c r="B411" s="1"/>
      <c r="C411" s="1"/>
      <c r="D411" s="2"/>
      <c r="E411" s="2"/>
      <c r="F411" s="2"/>
      <c r="G411" s="2"/>
      <c r="H411" s="2"/>
      <c r="I411" s="2"/>
      <c r="J411" s="2"/>
      <c r="K411" s="23"/>
      <c r="L411" s="2"/>
      <c r="M411" s="1"/>
      <c r="N411" s="24"/>
      <c r="O411" s="24"/>
      <c r="P411" s="24"/>
      <c r="Q411" s="24"/>
      <c r="R411" s="24"/>
      <c r="S411" s="24"/>
      <c r="T411" s="25"/>
      <c r="U411" s="1"/>
      <c r="V411" s="1"/>
      <c r="W411" s="1"/>
      <c r="X411" s="1"/>
      <c r="Y411" s="1"/>
      <c r="Z411" s="1"/>
    </row>
    <row r="412" spans="1:26" ht="15.75" customHeight="1" x14ac:dyDescent="0.2">
      <c r="A412" s="1"/>
      <c r="B412" s="1"/>
      <c r="C412" s="1"/>
      <c r="D412" s="2"/>
      <c r="E412" s="2"/>
      <c r="F412" s="2"/>
      <c r="G412" s="2"/>
      <c r="H412" s="2"/>
      <c r="I412" s="2"/>
      <c r="J412" s="2"/>
      <c r="K412" s="23"/>
      <c r="L412" s="2"/>
      <c r="M412" s="1"/>
      <c r="N412" s="24"/>
      <c r="O412" s="24"/>
      <c r="P412" s="24"/>
      <c r="Q412" s="24"/>
      <c r="R412" s="24"/>
      <c r="S412" s="24"/>
      <c r="T412" s="25"/>
      <c r="U412" s="1"/>
      <c r="V412" s="1"/>
      <c r="W412" s="1"/>
      <c r="X412" s="1"/>
      <c r="Y412" s="1"/>
      <c r="Z412" s="1"/>
    </row>
    <row r="413" spans="1:26" ht="15.75" customHeight="1" x14ac:dyDescent="0.2">
      <c r="A413" s="1"/>
      <c r="B413" s="1"/>
      <c r="C413" s="1"/>
      <c r="D413" s="2"/>
      <c r="E413" s="2"/>
      <c r="F413" s="2"/>
      <c r="G413" s="2"/>
      <c r="H413" s="2"/>
      <c r="I413" s="2"/>
      <c r="J413" s="2"/>
      <c r="K413" s="23"/>
      <c r="L413" s="2"/>
      <c r="M413" s="1"/>
      <c r="N413" s="24"/>
      <c r="O413" s="24"/>
      <c r="P413" s="24"/>
      <c r="Q413" s="24"/>
      <c r="R413" s="24"/>
      <c r="S413" s="24"/>
      <c r="T413" s="25"/>
      <c r="U413" s="1"/>
      <c r="V413" s="1"/>
      <c r="W413" s="1"/>
      <c r="X413" s="1"/>
      <c r="Y413" s="1"/>
      <c r="Z413" s="1"/>
    </row>
    <row r="414" spans="1:26" ht="15.75" customHeight="1" x14ac:dyDescent="0.2">
      <c r="A414" s="1"/>
      <c r="B414" s="1"/>
      <c r="C414" s="1"/>
      <c r="D414" s="2"/>
      <c r="E414" s="2"/>
      <c r="F414" s="2"/>
      <c r="G414" s="2"/>
      <c r="H414" s="2"/>
      <c r="I414" s="2"/>
      <c r="J414" s="2"/>
      <c r="K414" s="23"/>
      <c r="L414" s="2"/>
      <c r="M414" s="1"/>
      <c r="N414" s="24"/>
      <c r="O414" s="24"/>
      <c r="P414" s="24"/>
      <c r="Q414" s="24"/>
      <c r="R414" s="24"/>
      <c r="S414" s="24"/>
      <c r="T414" s="25"/>
      <c r="U414" s="1"/>
      <c r="V414" s="1"/>
      <c r="W414" s="1"/>
      <c r="X414" s="1"/>
      <c r="Y414" s="1"/>
      <c r="Z414" s="1"/>
    </row>
    <row r="415" spans="1:26" ht="15.75" customHeight="1" x14ac:dyDescent="0.2">
      <c r="A415" s="1"/>
      <c r="B415" s="1"/>
      <c r="C415" s="1"/>
      <c r="D415" s="2"/>
      <c r="E415" s="2"/>
      <c r="F415" s="2"/>
      <c r="G415" s="2"/>
      <c r="H415" s="2"/>
      <c r="I415" s="2"/>
      <c r="J415" s="2"/>
      <c r="K415" s="23"/>
      <c r="L415" s="2"/>
      <c r="M415" s="1"/>
      <c r="N415" s="24"/>
      <c r="O415" s="24"/>
      <c r="P415" s="24"/>
      <c r="Q415" s="24"/>
      <c r="R415" s="24"/>
      <c r="S415" s="24"/>
      <c r="T415" s="25"/>
      <c r="U415" s="1"/>
      <c r="V415" s="1"/>
      <c r="W415" s="1"/>
      <c r="X415" s="1"/>
      <c r="Y415" s="1"/>
      <c r="Z415" s="1"/>
    </row>
    <row r="416" spans="1:26" ht="15.75" customHeight="1" x14ac:dyDescent="0.2">
      <c r="A416" s="1"/>
      <c r="B416" s="1"/>
      <c r="C416" s="1"/>
      <c r="D416" s="2"/>
      <c r="E416" s="2"/>
      <c r="F416" s="2"/>
      <c r="G416" s="2"/>
      <c r="H416" s="2"/>
      <c r="I416" s="2"/>
      <c r="J416" s="2"/>
      <c r="K416" s="23"/>
      <c r="L416" s="2"/>
      <c r="M416" s="1"/>
      <c r="N416" s="24"/>
      <c r="O416" s="24"/>
      <c r="P416" s="24"/>
      <c r="Q416" s="24"/>
      <c r="R416" s="24"/>
      <c r="S416" s="24"/>
      <c r="T416" s="25"/>
      <c r="U416" s="1"/>
      <c r="V416" s="1"/>
      <c r="W416" s="1"/>
      <c r="X416" s="1"/>
      <c r="Y416" s="1"/>
      <c r="Z416" s="1"/>
    </row>
    <row r="417" spans="1:26" ht="15.75" customHeight="1" x14ac:dyDescent="0.2">
      <c r="A417" s="1"/>
      <c r="B417" s="1"/>
      <c r="C417" s="1"/>
      <c r="D417" s="2"/>
      <c r="E417" s="2"/>
      <c r="F417" s="2"/>
      <c r="G417" s="2"/>
      <c r="H417" s="2"/>
      <c r="I417" s="2"/>
      <c r="J417" s="2"/>
      <c r="K417" s="23"/>
      <c r="L417" s="2"/>
      <c r="M417" s="1"/>
      <c r="N417" s="24"/>
      <c r="O417" s="24"/>
      <c r="P417" s="24"/>
      <c r="Q417" s="24"/>
      <c r="R417" s="24"/>
      <c r="S417" s="24"/>
      <c r="T417" s="25"/>
      <c r="U417" s="1"/>
      <c r="V417" s="1"/>
      <c r="W417" s="1"/>
      <c r="X417" s="1"/>
      <c r="Y417" s="1"/>
      <c r="Z417" s="1"/>
    </row>
    <row r="418" spans="1:26" ht="15.75" customHeight="1" x14ac:dyDescent="0.2">
      <c r="A418" s="1"/>
      <c r="B418" s="1"/>
      <c r="C418" s="1"/>
      <c r="D418" s="2"/>
      <c r="E418" s="2"/>
      <c r="F418" s="2"/>
      <c r="G418" s="2"/>
      <c r="H418" s="2"/>
      <c r="I418" s="2"/>
      <c r="J418" s="2"/>
      <c r="K418" s="23"/>
      <c r="L418" s="2"/>
      <c r="M418" s="1"/>
      <c r="N418" s="24"/>
      <c r="O418" s="24"/>
      <c r="P418" s="24"/>
      <c r="Q418" s="24"/>
      <c r="R418" s="24"/>
      <c r="S418" s="24"/>
      <c r="T418" s="25"/>
      <c r="U418" s="1"/>
      <c r="V418" s="1"/>
      <c r="W418" s="1"/>
      <c r="X418" s="1"/>
      <c r="Y418" s="1"/>
      <c r="Z418" s="1"/>
    </row>
    <row r="419" spans="1:26" ht="15.75" customHeight="1" x14ac:dyDescent="0.2">
      <c r="A419" s="1"/>
      <c r="B419" s="1"/>
      <c r="C419" s="1"/>
      <c r="D419" s="2"/>
      <c r="E419" s="2"/>
      <c r="F419" s="2"/>
      <c r="G419" s="2"/>
      <c r="H419" s="2"/>
      <c r="I419" s="2"/>
      <c r="J419" s="2"/>
      <c r="K419" s="23"/>
      <c r="L419" s="2"/>
      <c r="M419" s="1"/>
      <c r="N419" s="24"/>
      <c r="O419" s="24"/>
      <c r="P419" s="24"/>
      <c r="Q419" s="24"/>
      <c r="R419" s="24"/>
      <c r="S419" s="24"/>
      <c r="T419" s="25"/>
      <c r="U419" s="1"/>
      <c r="V419" s="1"/>
      <c r="W419" s="1"/>
      <c r="X419" s="1"/>
      <c r="Y419" s="1"/>
      <c r="Z419" s="1"/>
    </row>
    <row r="420" spans="1:26" ht="15.75" customHeight="1" x14ac:dyDescent="0.2">
      <c r="A420" s="1"/>
      <c r="B420" s="1"/>
      <c r="C420" s="1"/>
      <c r="D420" s="2"/>
      <c r="E420" s="2"/>
      <c r="F420" s="2"/>
      <c r="G420" s="2"/>
      <c r="H420" s="2"/>
      <c r="I420" s="2"/>
      <c r="J420" s="2"/>
      <c r="K420" s="23"/>
      <c r="L420" s="2"/>
      <c r="M420" s="1"/>
      <c r="N420" s="24"/>
      <c r="O420" s="24"/>
      <c r="P420" s="24"/>
      <c r="Q420" s="24"/>
      <c r="R420" s="24"/>
      <c r="S420" s="24"/>
      <c r="T420" s="25"/>
      <c r="U420" s="1"/>
      <c r="V420" s="1"/>
      <c r="W420" s="1"/>
      <c r="X420" s="1"/>
      <c r="Y420" s="1"/>
      <c r="Z420" s="1"/>
    </row>
    <row r="421" spans="1:26" ht="15.75" customHeight="1" x14ac:dyDescent="0.2">
      <c r="A421" s="1"/>
      <c r="B421" s="1"/>
      <c r="C421" s="1"/>
      <c r="D421" s="2"/>
      <c r="E421" s="2"/>
      <c r="F421" s="2"/>
      <c r="G421" s="2"/>
      <c r="H421" s="2"/>
      <c r="I421" s="2"/>
      <c r="J421" s="2"/>
      <c r="K421" s="23"/>
      <c r="L421" s="2"/>
      <c r="M421" s="1"/>
      <c r="N421" s="24"/>
      <c r="O421" s="24"/>
      <c r="P421" s="24"/>
      <c r="Q421" s="24"/>
      <c r="R421" s="24"/>
      <c r="S421" s="24"/>
      <c r="T421" s="25"/>
      <c r="U421" s="1"/>
      <c r="V421" s="1"/>
      <c r="W421" s="1"/>
      <c r="X421" s="1"/>
      <c r="Y421" s="1"/>
      <c r="Z421" s="1"/>
    </row>
    <row r="422" spans="1:26" ht="15.75" customHeight="1" x14ac:dyDescent="0.2">
      <c r="A422" s="1"/>
      <c r="B422" s="1"/>
      <c r="C422" s="1"/>
      <c r="D422" s="2"/>
      <c r="E422" s="2"/>
      <c r="F422" s="2"/>
      <c r="G422" s="2"/>
      <c r="H422" s="2"/>
      <c r="I422" s="2"/>
      <c r="J422" s="2"/>
      <c r="K422" s="23"/>
      <c r="L422" s="2"/>
      <c r="M422" s="1"/>
      <c r="N422" s="24"/>
      <c r="O422" s="24"/>
      <c r="P422" s="24"/>
      <c r="Q422" s="24"/>
      <c r="R422" s="24"/>
      <c r="S422" s="24"/>
      <c r="T422" s="25"/>
      <c r="U422" s="1"/>
      <c r="V422" s="1"/>
      <c r="W422" s="1"/>
      <c r="X422" s="1"/>
      <c r="Y422" s="1"/>
      <c r="Z422" s="1"/>
    </row>
    <row r="423" spans="1:26" ht="15.75" customHeight="1" x14ac:dyDescent="0.2">
      <c r="A423" s="1"/>
      <c r="B423" s="1"/>
      <c r="C423" s="1"/>
      <c r="D423" s="2"/>
      <c r="E423" s="2"/>
      <c r="F423" s="2"/>
      <c r="G423" s="2"/>
      <c r="H423" s="2"/>
      <c r="I423" s="2"/>
      <c r="J423" s="2"/>
      <c r="K423" s="23"/>
      <c r="L423" s="2"/>
      <c r="M423" s="1"/>
      <c r="N423" s="24"/>
      <c r="O423" s="24"/>
      <c r="P423" s="24"/>
      <c r="Q423" s="24"/>
      <c r="R423" s="24"/>
      <c r="S423" s="24"/>
      <c r="T423" s="25"/>
      <c r="U423" s="1"/>
      <c r="V423" s="1"/>
      <c r="W423" s="1"/>
      <c r="X423" s="1"/>
      <c r="Y423" s="1"/>
      <c r="Z423" s="1"/>
    </row>
    <row r="424" spans="1:26" ht="15.75" customHeight="1" x14ac:dyDescent="0.2">
      <c r="A424" s="1"/>
      <c r="B424" s="1"/>
      <c r="C424" s="1"/>
      <c r="D424" s="2"/>
      <c r="E424" s="2"/>
      <c r="F424" s="2"/>
      <c r="G424" s="2"/>
      <c r="H424" s="2"/>
      <c r="I424" s="2"/>
      <c r="J424" s="2"/>
      <c r="K424" s="23"/>
      <c r="L424" s="2"/>
      <c r="M424" s="1"/>
      <c r="N424" s="24"/>
      <c r="O424" s="24"/>
      <c r="P424" s="24"/>
      <c r="Q424" s="24"/>
      <c r="R424" s="24"/>
      <c r="S424" s="24"/>
      <c r="T424" s="25"/>
      <c r="U424" s="1"/>
      <c r="V424" s="1"/>
      <c r="W424" s="1"/>
      <c r="X424" s="1"/>
      <c r="Y424" s="1"/>
      <c r="Z424" s="1"/>
    </row>
    <row r="425" spans="1:26" ht="15.75" customHeight="1" x14ac:dyDescent="0.2">
      <c r="A425" s="1"/>
      <c r="B425" s="1"/>
      <c r="C425" s="1"/>
      <c r="D425" s="2"/>
      <c r="E425" s="2"/>
      <c r="F425" s="2"/>
      <c r="G425" s="2"/>
      <c r="H425" s="2"/>
      <c r="I425" s="2"/>
      <c r="J425" s="2"/>
      <c r="K425" s="23"/>
      <c r="L425" s="2"/>
      <c r="M425" s="1"/>
      <c r="N425" s="24"/>
      <c r="O425" s="24"/>
      <c r="P425" s="24"/>
      <c r="Q425" s="24"/>
      <c r="R425" s="24"/>
      <c r="S425" s="24"/>
      <c r="T425" s="25"/>
      <c r="U425" s="1"/>
      <c r="V425" s="1"/>
      <c r="W425" s="1"/>
      <c r="X425" s="1"/>
      <c r="Y425" s="1"/>
      <c r="Z425" s="1"/>
    </row>
    <row r="426" spans="1:26" ht="15.75" customHeight="1" x14ac:dyDescent="0.2">
      <c r="A426" s="1"/>
      <c r="B426" s="1"/>
      <c r="C426" s="1"/>
      <c r="D426" s="2"/>
      <c r="E426" s="2"/>
      <c r="F426" s="2"/>
      <c r="G426" s="2"/>
      <c r="H426" s="2"/>
      <c r="I426" s="2"/>
      <c r="J426" s="2"/>
      <c r="K426" s="23"/>
      <c r="L426" s="2"/>
      <c r="M426" s="1"/>
      <c r="N426" s="24"/>
      <c r="O426" s="24"/>
      <c r="P426" s="24"/>
      <c r="Q426" s="24"/>
      <c r="R426" s="24"/>
      <c r="S426" s="24"/>
      <c r="T426" s="25"/>
      <c r="U426" s="1"/>
      <c r="V426" s="1"/>
      <c r="W426" s="1"/>
      <c r="X426" s="1"/>
      <c r="Y426" s="1"/>
      <c r="Z426" s="1"/>
    </row>
    <row r="427" spans="1:26" ht="15.75" customHeight="1" x14ac:dyDescent="0.2">
      <c r="A427" s="1"/>
      <c r="B427" s="1"/>
      <c r="C427" s="1"/>
      <c r="D427" s="2"/>
      <c r="E427" s="2"/>
      <c r="F427" s="2"/>
      <c r="G427" s="2"/>
      <c r="H427" s="2"/>
      <c r="I427" s="2"/>
      <c r="J427" s="2"/>
      <c r="K427" s="23"/>
      <c r="L427" s="2"/>
      <c r="M427" s="1"/>
      <c r="N427" s="24"/>
      <c r="O427" s="24"/>
      <c r="P427" s="24"/>
      <c r="Q427" s="24"/>
      <c r="R427" s="24"/>
      <c r="S427" s="24"/>
      <c r="T427" s="25"/>
      <c r="U427" s="1"/>
      <c r="V427" s="1"/>
      <c r="W427" s="1"/>
      <c r="X427" s="1"/>
      <c r="Y427" s="1"/>
      <c r="Z427" s="1"/>
    </row>
    <row r="428" spans="1:26" ht="15.75" customHeight="1" x14ac:dyDescent="0.2">
      <c r="A428" s="1"/>
      <c r="B428" s="1"/>
      <c r="C428" s="1"/>
      <c r="D428" s="2"/>
      <c r="E428" s="2"/>
      <c r="F428" s="2"/>
      <c r="G428" s="2"/>
      <c r="H428" s="2"/>
      <c r="I428" s="2"/>
      <c r="J428" s="2"/>
      <c r="K428" s="23"/>
      <c r="L428" s="2"/>
      <c r="M428" s="1"/>
      <c r="N428" s="24"/>
      <c r="O428" s="24"/>
      <c r="P428" s="24"/>
      <c r="Q428" s="24"/>
      <c r="R428" s="24"/>
      <c r="S428" s="24"/>
      <c r="T428" s="25"/>
      <c r="U428" s="1"/>
      <c r="V428" s="1"/>
      <c r="W428" s="1"/>
      <c r="X428" s="1"/>
      <c r="Y428" s="1"/>
      <c r="Z428" s="1"/>
    </row>
    <row r="429" spans="1:26" ht="15.75" customHeight="1" x14ac:dyDescent="0.2">
      <c r="A429" s="1"/>
      <c r="B429" s="1"/>
      <c r="C429" s="1"/>
      <c r="D429" s="2"/>
      <c r="E429" s="2"/>
      <c r="F429" s="2"/>
      <c r="G429" s="2"/>
      <c r="H429" s="2"/>
      <c r="I429" s="2"/>
      <c r="J429" s="2"/>
      <c r="K429" s="23"/>
      <c r="L429" s="2"/>
      <c r="M429" s="1"/>
      <c r="N429" s="24"/>
      <c r="O429" s="24"/>
      <c r="P429" s="24"/>
      <c r="Q429" s="24"/>
      <c r="R429" s="24"/>
      <c r="S429" s="24"/>
      <c r="T429" s="25"/>
      <c r="U429" s="1"/>
      <c r="V429" s="1"/>
      <c r="W429" s="1"/>
      <c r="X429" s="1"/>
      <c r="Y429" s="1"/>
      <c r="Z429" s="1"/>
    </row>
    <row r="430" spans="1:26" ht="15.75" customHeight="1" x14ac:dyDescent="0.2">
      <c r="A430" s="1"/>
      <c r="B430" s="1"/>
      <c r="C430" s="1"/>
      <c r="D430" s="2"/>
      <c r="E430" s="2"/>
      <c r="F430" s="2"/>
      <c r="G430" s="2"/>
      <c r="H430" s="2"/>
      <c r="I430" s="2"/>
      <c r="J430" s="2"/>
      <c r="K430" s="23"/>
      <c r="L430" s="2"/>
      <c r="M430" s="1"/>
      <c r="N430" s="24"/>
      <c r="O430" s="24"/>
      <c r="P430" s="24"/>
      <c r="Q430" s="24"/>
      <c r="R430" s="24"/>
      <c r="S430" s="24"/>
      <c r="T430" s="25"/>
      <c r="U430" s="1"/>
      <c r="V430" s="1"/>
      <c r="W430" s="1"/>
      <c r="X430" s="1"/>
      <c r="Y430" s="1"/>
      <c r="Z430" s="1"/>
    </row>
    <row r="431" spans="1:26" ht="15.75" customHeight="1" x14ac:dyDescent="0.2">
      <c r="A431" s="1"/>
      <c r="B431" s="1"/>
      <c r="C431" s="1"/>
      <c r="D431" s="2"/>
      <c r="E431" s="2"/>
      <c r="F431" s="2"/>
      <c r="G431" s="2"/>
      <c r="H431" s="2"/>
      <c r="I431" s="2"/>
      <c r="J431" s="2"/>
      <c r="K431" s="23"/>
      <c r="L431" s="2"/>
      <c r="M431" s="1"/>
      <c r="N431" s="24"/>
      <c r="O431" s="24"/>
      <c r="P431" s="24"/>
      <c r="Q431" s="24"/>
      <c r="R431" s="24"/>
      <c r="S431" s="24"/>
      <c r="T431" s="25"/>
      <c r="U431" s="1"/>
      <c r="V431" s="1"/>
      <c r="W431" s="1"/>
      <c r="X431" s="1"/>
      <c r="Y431" s="1"/>
      <c r="Z431" s="1"/>
    </row>
    <row r="432" spans="1:26" ht="15.75" customHeight="1" x14ac:dyDescent="0.2">
      <c r="A432" s="1"/>
      <c r="B432" s="1"/>
      <c r="C432" s="1"/>
      <c r="D432" s="2"/>
      <c r="E432" s="2"/>
      <c r="F432" s="2"/>
      <c r="G432" s="2"/>
      <c r="H432" s="2"/>
      <c r="I432" s="2"/>
      <c r="J432" s="2"/>
      <c r="K432" s="23"/>
      <c r="L432" s="2"/>
      <c r="M432" s="1"/>
      <c r="N432" s="24"/>
      <c r="O432" s="24"/>
      <c r="P432" s="24"/>
      <c r="Q432" s="24"/>
      <c r="R432" s="24"/>
      <c r="S432" s="24"/>
      <c r="T432" s="25"/>
      <c r="U432" s="1"/>
      <c r="V432" s="1"/>
      <c r="W432" s="1"/>
      <c r="X432" s="1"/>
      <c r="Y432" s="1"/>
      <c r="Z432" s="1"/>
    </row>
    <row r="433" spans="1:26" ht="15.75" customHeight="1" x14ac:dyDescent="0.2">
      <c r="A433" s="1"/>
      <c r="B433" s="1"/>
      <c r="C433" s="1"/>
      <c r="D433" s="2"/>
      <c r="E433" s="2"/>
      <c r="F433" s="2"/>
      <c r="G433" s="2"/>
      <c r="H433" s="2"/>
      <c r="I433" s="2"/>
      <c r="J433" s="2"/>
      <c r="K433" s="23"/>
      <c r="L433" s="2"/>
      <c r="M433" s="1"/>
      <c r="N433" s="24"/>
      <c r="O433" s="24"/>
      <c r="P433" s="24"/>
      <c r="Q433" s="24"/>
      <c r="R433" s="24"/>
      <c r="S433" s="24"/>
      <c r="T433" s="25"/>
      <c r="U433" s="1"/>
      <c r="V433" s="1"/>
      <c r="W433" s="1"/>
      <c r="X433" s="1"/>
      <c r="Y433" s="1"/>
      <c r="Z433" s="1"/>
    </row>
    <row r="434" spans="1:26" ht="15.75" customHeight="1" x14ac:dyDescent="0.2">
      <c r="A434" s="1"/>
      <c r="B434" s="1"/>
      <c r="C434" s="1"/>
      <c r="D434" s="2"/>
      <c r="E434" s="2"/>
      <c r="F434" s="2"/>
      <c r="G434" s="2"/>
      <c r="H434" s="2"/>
      <c r="I434" s="2"/>
      <c r="J434" s="2"/>
      <c r="K434" s="23"/>
      <c r="L434" s="2"/>
      <c r="M434" s="1"/>
      <c r="N434" s="24"/>
      <c r="O434" s="24"/>
      <c r="P434" s="24"/>
      <c r="Q434" s="24"/>
      <c r="R434" s="24"/>
      <c r="S434" s="24"/>
      <c r="T434" s="25"/>
      <c r="U434" s="1"/>
      <c r="V434" s="1"/>
      <c r="W434" s="1"/>
      <c r="X434" s="1"/>
      <c r="Y434" s="1"/>
      <c r="Z434" s="1"/>
    </row>
    <row r="435" spans="1:26" ht="15.75" customHeight="1" x14ac:dyDescent="0.2">
      <c r="A435" s="1"/>
      <c r="B435" s="1"/>
      <c r="C435" s="1"/>
      <c r="D435" s="2"/>
      <c r="E435" s="2"/>
      <c r="F435" s="2"/>
      <c r="G435" s="2"/>
      <c r="H435" s="2"/>
      <c r="I435" s="2"/>
      <c r="J435" s="2"/>
      <c r="K435" s="23"/>
      <c r="L435" s="2"/>
      <c r="M435" s="1"/>
      <c r="N435" s="24"/>
      <c r="O435" s="24"/>
      <c r="P435" s="24"/>
      <c r="Q435" s="24"/>
      <c r="R435" s="24"/>
      <c r="S435" s="24"/>
      <c r="T435" s="25"/>
      <c r="U435" s="1"/>
      <c r="V435" s="1"/>
      <c r="W435" s="1"/>
      <c r="X435" s="1"/>
      <c r="Y435" s="1"/>
      <c r="Z435" s="1"/>
    </row>
    <row r="436" spans="1:26" ht="15.75" customHeight="1" x14ac:dyDescent="0.2">
      <c r="A436" s="1"/>
      <c r="B436" s="1"/>
      <c r="C436" s="1"/>
      <c r="D436" s="2"/>
      <c r="E436" s="2"/>
      <c r="F436" s="2"/>
      <c r="G436" s="2"/>
      <c r="H436" s="2"/>
      <c r="I436" s="2"/>
      <c r="J436" s="2"/>
      <c r="K436" s="23"/>
      <c r="L436" s="2"/>
      <c r="M436" s="1"/>
      <c r="N436" s="24"/>
      <c r="O436" s="24"/>
      <c r="P436" s="24"/>
      <c r="Q436" s="24"/>
      <c r="R436" s="24"/>
      <c r="S436" s="24"/>
      <c r="T436" s="25"/>
      <c r="U436" s="1"/>
      <c r="V436" s="1"/>
      <c r="W436" s="1"/>
      <c r="X436" s="1"/>
      <c r="Y436" s="1"/>
      <c r="Z436" s="1"/>
    </row>
    <row r="437" spans="1:26" ht="15.75" customHeight="1" x14ac:dyDescent="0.2">
      <c r="A437" s="1"/>
      <c r="B437" s="1"/>
      <c r="C437" s="1"/>
      <c r="D437" s="2"/>
      <c r="E437" s="2"/>
      <c r="F437" s="2"/>
      <c r="G437" s="2"/>
      <c r="H437" s="2"/>
      <c r="I437" s="2"/>
      <c r="J437" s="2"/>
      <c r="K437" s="23"/>
      <c r="L437" s="2"/>
      <c r="M437" s="1"/>
      <c r="N437" s="24"/>
      <c r="O437" s="24"/>
      <c r="P437" s="24"/>
      <c r="Q437" s="24"/>
      <c r="R437" s="24"/>
      <c r="S437" s="24"/>
      <c r="T437" s="25"/>
      <c r="U437" s="1"/>
      <c r="V437" s="1"/>
      <c r="W437" s="1"/>
      <c r="X437" s="1"/>
      <c r="Y437" s="1"/>
      <c r="Z437" s="1"/>
    </row>
    <row r="438" spans="1:26" ht="15.75" customHeight="1" x14ac:dyDescent="0.2">
      <c r="A438" s="1"/>
      <c r="B438" s="1"/>
      <c r="C438" s="1"/>
      <c r="D438" s="2"/>
      <c r="E438" s="2"/>
      <c r="F438" s="2"/>
      <c r="G438" s="2"/>
      <c r="H438" s="2"/>
      <c r="I438" s="2"/>
      <c r="J438" s="2"/>
      <c r="K438" s="23"/>
      <c r="L438" s="2"/>
      <c r="M438" s="1"/>
      <c r="N438" s="24"/>
      <c r="O438" s="24"/>
      <c r="P438" s="24"/>
      <c r="Q438" s="24"/>
      <c r="R438" s="24"/>
      <c r="S438" s="24"/>
      <c r="T438" s="25"/>
      <c r="U438" s="1"/>
      <c r="V438" s="1"/>
      <c r="W438" s="1"/>
      <c r="X438" s="1"/>
      <c r="Y438" s="1"/>
      <c r="Z438" s="1"/>
    </row>
    <row r="439" spans="1:26" ht="15.75" customHeight="1" x14ac:dyDescent="0.2">
      <c r="A439" s="1"/>
      <c r="B439" s="1"/>
      <c r="C439" s="1"/>
      <c r="D439" s="2"/>
      <c r="E439" s="2"/>
      <c r="F439" s="2"/>
      <c r="G439" s="2"/>
      <c r="H439" s="2"/>
      <c r="I439" s="2"/>
      <c r="J439" s="2"/>
      <c r="K439" s="23"/>
      <c r="L439" s="2"/>
      <c r="M439" s="1"/>
      <c r="N439" s="24"/>
      <c r="O439" s="24"/>
      <c r="P439" s="24"/>
      <c r="Q439" s="24"/>
      <c r="R439" s="24"/>
      <c r="S439" s="24"/>
      <c r="T439" s="25"/>
      <c r="U439" s="1"/>
      <c r="V439" s="1"/>
      <c r="W439" s="1"/>
      <c r="X439" s="1"/>
      <c r="Y439" s="1"/>
      <c r="Z439" s="1"/>
    </row>
    <row r="440" spans="1:26" ht="15.75" customHeight="1" x14ac:dyDescent="0.2">
      <c r="A440" s="1"/>
      <c r="B440" s="1"/>
      <c r="C440" s="1"/>
      <c r="D440" s="2"/>
      <c r="E440" s="2"/>
      <c r="F440" s="2"/>
      <c r="G440" s="2"/>
      <c r="H440" s="2"/>
      <c r="I440" s="2"/>
      <c r="J440" s="2"/>
      <c r="K440" s="23"/>
      <c r="L440" s="2"/>
      <c r="M440" s="1"/>
      <c r="N440" s="24"/>
      <c r="O440" s="24"/>
      <c r="P440" s="24"/>
      <c r="Q440" s="24"/>
      <c r="R440" s="24"/>
      <c r="S440" s="24"/>
      <c r="T440" s="25"/>
      <c r="U440" s="1"/>
      <c r="V440" s="1"/>
      <c r="W440" s="1"/>
      <c r="X440" s="1"/>
      <c r="Y440" s="1"/>
      <c r="Z440" s="1"/>
    </row>
    <row r="441" spans="1:26" ht="15.75" customHeight="1" x14ac:dyDescent="0.2">
      <c r="A441" s="1"/>
      <c r="B441" s="1"/>
      <c r="C441" s="1"/>
      <c r="D441" s="2"/>
      <c r="E441" s="2"/>
      <c r="F441" s="2"/>
      <c r="G441" s="2"/>
      <c r="H441" s="2"/>
      <c r="I441" s="2"/>
      <c r="J441" s="2"/>
      <c r="K441" s="23"/>
      <c r="L441" s="2"/>
      <c r="M441" s="1"/>
      <c r="N441" s="24"/>
      <c r="O441" s="24"/>
      <c r="P441" s="24"/>
      <c r="Q441" s="24"/>
      <c r="R441" s="24"/>
      <c r="S441" s="24"/>
      <c r="T441" s="25"/>
      <c r="U441" s="1"/>
      <c r="V441" s="1"/>
      <c r="W441" s="1"/>
      <c r="X441" s="1"/>
      <c r="Y441" s="1"/>
      <c r="Z441" s="1"/>
    </row>
    <row r="442" spans="1:26" ht="15.75" customHeight="1" x14ac:dyDescent="0.2">
      <c r="A442" s="1"/>
      <c r="B442" s="1"/>
      <c r="C442" s="1"/>
      <c r="D442" s="2"/>
      <c r="E442" s="2"/>
      <c r="F442" s="2"/>
      <c r="G442" s="2"/>
      <c r="H442" s="2"/>
      <c r="I442" s="2"/>
      <c r="J442" s="2"/>
      <c r="K442" s="23"/>
      <c r="L442" s="2"/>
      <c r="M442" s="1"/>
      <c r="N442" s="24"/>
      <c r="O442" s="24"/>
      <c r="P442" s="24"/>
      <c r="Q442" s="24"/>
      <c r="R442" s="24"/>
      <c r="S442" s="24"/>
      <c r="T442" s="25"/>
      <c r="U442" s="1"/>
      <c r="V442" s="1"/>
      <c r="W442" s="1"/>
      <c r="X442" s="1"/>
      <c r="Y442" s="1"/>
      <c r="Z442" s="1"/>
    </row>
    <row r="443" spans="1:26" ht="15.75" customHeight="1" x14ac:dyDescent="0.2">
      <c r="A443" s="1"/>
      <c r="B443" s="1"/>
      <c r="C443" s="1"/>
      <c r="D443" s="2"/>
      <c r="E443" s="2"/>
      <c r="F443" s="2"/>
      <c r="G443" s="2"/>
      <c r="H443" s="2"/>
      <c r="I443" s="2"/>
      <c r="J443" s="2"/>
      <c r="K443" s="23"/>
      <c r="L443" s="2"/>
      <c r="M443" s="1"/>
      <c r="N443" s="24"/>
      <c r="O443" s="24"/>
      <c r="P443" s="24"/>
      <c r="Q443" s="24"/>
      <c r="R443" s="24"/>
      <c r="S443" s="24"/>
      <c r="T443" s="25"/>
      <c r="U443" s="1"/>
      <c r="V443" s="1"/>
      <c r="W443" s="1"/>
      <c r="X443" s="1"/>
      <c r="Y443" s="1"/>
      <c r="Z443" s="1"/>
    </row>
    <row r="444" spans="1:26" ht="15.75" customHeight="1" x14ac:dyDescent="0.2">
      <c r="A444" s="1"/>
      <c r="B444" s="1"/>
      <c r="C444" s="1"/>
      <c r="D444" s="2"/>
      <c r="E444" s="2"/>
      <c r="F444" s="2"/>
      <c r="G444" s="2"/>
      <c r="H444" s="2"/>
      <c r="I444" s="2"/>
      <c r="J444" s="2"/>
      <c r="K444" s="23"/>
      <c r="L444" s="2"/>
      <c r="M444" s="1"/>
      <c r="N444" s="24"/>
      <c r="O444" s="24"/>
      <c r="P444" s="24"/>
      <c r="Q444" s="24"/>
      <c r="R444" s="24"/>
      <c r="S444" s="24"/>
      <c r="T444" s="25"/>
      <c r="U444" s="1"/>
      <c r="V444" s="1"/>
      <c r="W444" s="1"/>
      <c r="X444" s="1"/>
      <c r="Y444" s="1"/>
      <c r="Z444" s="1"/>
    </row>
    <row r="445" spans="1:26" ht="15.75" customHeight="1" x14ac:dyDescent="0.2">
      <c r="A445" s="1"/>
      <c r="B445" s="1"/>
      <c r="C445" s="1"/>
      <c r="D445" s="2"/>
      <c r="E445" s="2"/>
      <c r="F445" s="2"/>
      <c r="G445" s="2"/>
      <c r="H445" s="2"/>
      <c r="I445" s="2"/>
      <c r="J445" s="2"/>
      <c r="K445" s="23"/>
      <c r="L445" s="2"/>
      <c r="M445" s="1"/>
      <c r="N445" s="24"/>
      <c r="O445" s="24"/>
      <c r="P445" s="24"/>
      <c r="Q445" s="24"/>
      <c r="R445" s="24"/>
      <c r="S445" s="24"/>
      <c r="T445" s="25"/>
      <c r="U445" s="1"/>
      <c r="V445" s="1"/>
      <c r="W445" s="1"/>
      <c r="X445" s="1"/>
      <c r="Y445" s="1"/>
      <c r="Z445" s="1"/>
    </row>
    <row r="446" spans="1:26" ht="15.75" customHeight="1" x14ac:dyDescent="0.2">
      <c r="A446" s="1"/>
      <c r="B446" s="1"/>
      <c r="C446" s="1"/>
      <c r="D446" s="2"/>
      <c r="E446" s="2"/>
      <c r="F446" s="2"/>
      <c r="G446" s="2"/>
      <c r="H446" s="2"/>
      <c r="I446" s="2"/>
      <c r="J446" s="2"/>
      <c r="K446" s="23"/>
      <c r="L446" s="2"/>
      <c r="M446" s="1"/>
      <c r="N446" s="24"/>
      <c r="O446" s="24"/>
      <c r="P446" s="24"/>
      <c r="Q446" s="24"/>
      <c r="R446" s="24"/>
      <c r="S446" s="24"/>
      <c r="T446" s="25"/>
      <c r="U446" s="1"/>
      <c r="V446" s="1"/>
      <c r="W446" s="1"/>
      <c r="X446" s="1"/>
      <c r="Y446" s="1"/>
      <c r="Z446" s="1"/>
    </row>
    <row r="447" spans="1:26" ht="15.75" customHeight="1" x14ac:dyDescent="0.2">
      <c r="A447" s="1"/>
      <c r="B447" s="1"/>
      <c r="C447" s="1"/>
      <c r="D447" s="2"/>
      <c r="E447" s="2"/>
      <c r="F447" s="2"/>
      <c r="G447" s="2"/>
      <c r="H447" s="2"/>
      <c r="I447" s="2"/>
      <c r="J447" s="2"/>
      <c r="K447" s="23"/>
      <c r="L447" s="2"/>
      <c r="M447" s="1"/>
      <c r="N447" s="24"/>
      <c r="O447" s="24"/>
      <c r="P447" s="24"/>
      <c r="Q447" s="24"/>
      <c r="R447" s="24"/>
      <c r="S447" s="24"/>
      <c r="T447" s="25"/>
      <c r="U447" s="1"/>
      <c r="V447" s="1"/>
      <c r="W447" s="1"/>
      <c r="X447" s="1"/>
      <c r="Y447" s="1"/>
      <c r="Z447" s="1"/>
    </row>
    <row r="448" spans="1:26" ht="15.75" customHeight="1" x14ac:dyDescent="0.2">
      <c r="A448" s="1"/>
      <c r="B448" s="1"/>
      <c r="C448" s="1"/>
      <c r="D448" s="2"/>
      <c r="E448" s="2"/>
      <c r="F448" s="2"/>
      <c r="G448" s="2"/>
      <c r="H448" s="2"/>
      <c r="I448" s="2"/>
      <c r="J448" s="2"/>
      <c r="K448" s="23"/>
      <c r="L448" s="2"/>
      <c r="M448" s="1"/>
      <c r="N448" s="24"/>
      <c r="O448" s="24"/>
      <c r="P448" s="24"/>
      <c r="Q448" s="24"/>
      <c r="R448" s="24"/>
      <c r="S448" s="24"/>
      <c r="T448" s="25"/>
      <c r="U448" s="1"/>
      <c r="V448" s="1"/>
      <c r="W448" s="1"/>
      <c r="X448" s="1"/>
      <c r="Y448" s="1"/>
      <c r="Z448" s="1"/>
    </row>
    <row r="449" spans="1:26" ht="15.75" customHeight="1" x14ac:dyDescent="0.2">
      <c r="A449" s="1"/>
      <c r="B449" s="1"/>
      <c r="C449" s="1"/>
      <c r="D449" s="2"/>
      <c r="E449" s="2"/>
      <c r="F449" s="2"/>
      <c r="G449" s="2"/>
      <c r="H449" s="2"/>
      <c r="I449" s="2"/>
      <c r="J449" s="2"/>
      <c r="K449" s="23"/>
      <c r="L449" s="2"/>
      <c r="M449" s="1"/>
      <c r="N449" s="24"/>
      <c r="O449" s="24"/>
      <c r="P449" s="24"/>
      <c r="Q449" s="24"/>
      <c r="R449" s="24"/>
      <c r="S449" s="24"/>
      <c r="T449" s="25"/>
      <c r="U449" s="1"/>
      <c r="V449" s="1"/>
      <c r="W449" s="1"/>
      <c r="X449" s="1"/>
      <c r="Y449" s="1"/>
      <c r="Z449" s="1"/>
    </row>
    <row r="450" spans="1:26" ht="15.75" customHeight="1" x14ac:dyDescent="0.2">
      <c r="A450" s="1"/>
      <c r="B450" s="1"/>
      <c r="C450" s="1"/>
      <c r="D450" s="2"/>
      <c r="E450" s="2"/>
      <c r="F450" s="2"/>
      <c r="G450" s="2"/>
      <c r="H450" s="2"/>
      <c r="I450" s="2"/>
      <c r="J450" s="2"/>
      <c r="K450" s="23"/>
      <c r="L450" s="2"/>
      <c r="M450" s="1"/>
      <c r="N450" s="24"/>
      <c r="O450" s="24"/>
      <c r="P450" s="24"/>
      <c r="Q450" s="24"/>
      <c r="R450" s="24"/>
      <c r="S450" s="24"/>
      <c r="T450" s="25"/>
      <c r="U450" s="1"/>
      <c r="V450" s="1"/>
      <c r="W450" s="1"/>
      <c r="X450" s="1"/>
      <c r="Y450" s="1"/>
      <c r="Z450" s="1"/>
    </row>
    <row r="451" spans="1:26" ht="15.75" customHeight="1" x14ac:dyDescent="0.2">
      <c r="A451" s="1"/>
      <c r="B451" s="1"/>
      <c r="C451" s="1"/>
      <c r="D451" s="2"/>
      <c r="E451" s="2"/>
      <c r="F451" s="2"/>
      <c r="G451" s="2"/>
      <c r="H451" s="2"/>
      <c r="I451" s="2"/>
      <c r="J451" s="2"/>
      <c r="K451" s="23"/>
      <c r="L451" s="2"/>
      <c r="M451" s="1"/>
      <c r="N451" s="24"/>
      <c r="O451" s="24"/>
      <c r="P451" s="24"/>
      <c r="Q451" s="24"/>
      <c r="R451" s="24"/>
      <c r="S451" s="24"/>
      <c r="T451" s="25"/>
      <c r="U451" s="1"/>
      <c r="V451" s="1"/>
      <c r="W451" s="1"/>
      <c r="X451" s="1"/>
      <c r="Y451" s="1"/>
      <c r="Z451" s="1"/>
    </row>
    <row r="452" spans="1:26" ht="15.75" customHeight="1" x14ac:dyDescent="0.2">
      <c r="A452" s="1"/>
      <c r="B452" s="1"/>
      <c r="C452" s="1"/>
      <c r="D452" s="2"/>
      <c r="E452" s="2"/>
      <c r="F452" s="2"/>
      <c r="G452" s="2"/>
      <c r="H452" s="2"/>
      <c r="I452" s="2"/>
      <c r="J452" s="2"/>
      <c r="K452" s="23"/>
      <c r="L452" s="2"/>
      <c r="M452" s="1"/>
      <c r="N452" s="24"/>
      <c r="O452" s="24"/>
      <c r="P452" s="24"/>
      <c r="Q452" s="24"/>
      <c r="R452" s="24"/>
      <c r="S452" s="24"/>
      <c r="T452" s="25"/>
      <c r="U452" s="1"/>
      <c r="V452" s="1"/>
      <c r="W452" s="1"/>
      <c r="X452" s="1"/>
      <c r="Y452" s="1"/>
      <c r="Z452" s="1"/>
    </row>
    <row r="453" spans="1:26" ht="15.75" customHeight="1" x14ac:dyDescent="0.2">
      <c r="A453" s="1"/>
      <c r="B453" s="1"/>
      <c r="C453" s="1"/>
      <c r="D453" s="2"/>
      <c r="E453" s="2"/>
      <c r="F453" s="2"/>
      <c r="G453" s="2"/>
      <c r="H453" s="2"/>
      <c r="I453" s="2"/>
      <c r="J453" s="2"/>
      <c r="K453" s="23"/>
      <c r="L453" s="2"/>
      <c r="M453" s="1"/>
      <c r="N453" s="24"/>
      <c r="O453" s="24"/>
      <c r="P453" s="24"/>
      <c r="Q453" s="24"/>
      <c r="R453" s="24"/>
      <c r="S453" s="24"/>
      <c r="T453" s="25"/>
      <c r="U453" s="1"/>
      <c r="V453" s="1"/>
      <c r="W453" s="1"/>
      <c r="X453" s="1"/>
      <c r="Y453" s="1"/>
      <c r="Z453" s="1"/>
    </row>
    <row r="454" spans="1:26" ht="15.75" customHeight="1" x14ac:dyDescent="0.2">
      <c r="A454" s="1"/>
      <c r="B454" s="1"/>
      <c r="C454" s="1"/>
      <c r="D454" s="2"/>
      <c r="E454" s="2"/>
      <c r="F454" s="2"/>
      <c r="G454" s="2"/>
      <c r="H454" s="2"/>
      <c r="I454" s="2"/>
      <c r="J454" s="2"/>
      <c r="K454" s="23"/>
      <c r="L454" s="2"/>
      <c r="M454" s="1"/>
      <c r="N454" s="24"/>
      <c r="O454" s="24"/>
      <c r="P454" s="24"/>
      <c r="Q454" s="24"/>
      <c r="R454" s="24"/>
      <c r="S454" s="24"/>
      <c r="T454" s="25"/>
      <c r="U454" s="1"/>
      <c r="V454" s="1"/>
      <c r="W454" s="1"/>
      <c r="X454" s="1"/>
      <c r="Y454" s="1"/>
      <c r="Z454" s="1"/>
    </row>
    <row r="455" spans="1:26" ht="15.75" customHeight="1" x14ac:dyDescent="0.2">
      <c r="A455" s="1"/>
      <c r="B455" s="1"/>
      <c r="C455" s="1"/>
      <c r="D455" s="2"/>
      <c r="E455" s="2"/>
      <c r="F455" s="2"/>
      <c r="G455" s="2"/>
      <c r="H455" s="2"/>
      <c r="I455" s="2"/>
      <c r="J455" s="2"/>
      <c r="K455" s="23"/>
      <c r="L455" s="2"/>
      <c r="M455" s="1"/>
      <c r="N455" s="24"/>
      <c r="O455" s="24"/>
      <c r="P455" s="24"/>
      <c r="Q455" s="24"/>
      <c r="R455" s="24"/>
      <c r="S455" s="24"/>
      <c r="T455" s="25"/>
      <c r="U455" s="1"/>
      <c r="V455" s="1"/>
      <c r="W455" s="1"/>
      <c r="X455" s="1"/>
      <c r="Y455" s="1"/>
      <c r="Z455" s="1"/>
    </row>
    <row r="456" spans="1:26" ht="15.75" customHeight="1" x14ac:dyDescent="0.2">
      <c r="A456" s="1"/>
      <c r="B456" s="1"/>
      <c r="C456" s="1"/>
      <c r="D456" s="2"/>
      <c r="E456" s="2"/>
      <c r="F456" s="2"/>
      <c r="G456" s="2"/>
      <c r="H456" s="2"/>
      <c r="I456" s="2"/>
      <c r="J456" s="2"/>
      <c r="K456" s="23"/>
      <c r="L456" s="2"/>
      <c r="M456" s="1"/>
      <c r="N456" s="24"/>
      <c r="O456" s="24"/>
      <c r="P456" s="24"/>
      <c r="Q456" s="24"/>
      <c r="R456" s="24"/>
      <c r="S456" s="24"/>
      <c r="T456" s="25"/>
      <c r="U456" s="1"/>
      <c r="V456" s="1"/>
      <c r="W456" s="1"/>
      <c r="X456" s="1"/>
      <c r="Y456" s="1"/>
      <c r="Z456" s="1"/>
    </row>
    <row r="457" spans="1:26" ht="15.75" customHeight="1" x14ac:dyDescent="0.2">
      <c r="A457" s="1"/>
      <c r="B457" s="1"/>
      <c r="C457" s="1"/>
      <c r="D457" s="67"/>
      <c r="E457" s="67"/>
      <c r="F457" s="67"/>
      <c r="G457" s="67"/>
      <c r="H457" s="67"/>
      <c r="I457" s="67"/>
      <c r="J457" s="67"/>
      <c r="K457" s="68"/>
      <c r="L457" s="67"/>
      <c r="M457" s="1"/>
      <c r="N457" s="69"/>
      <c r="O457" s="69"/>
      <c r="P457" s="69"/>
      <c r="Q457" s="69"/>
      <c r="R457" s="69"/>
      <c r="S457" s="69"/>
      <c r="T457" s="66"/>
      <c r="U457" s="1"/>
      <c r="V457" s="1"/>
      <c r="W457" s="1"/>
      <c r="X457" s="1"/>
      <c r="Y457" s="1"/>
      <c r="Z457" s="1"/>
    </row>
    <row r="458" spans="1:26" ht="15.75" customHeight="1" x14ac:dyDescent="0.2">
      <c r="A458" s="1"/>
      <c r="B458" s="1"/>
      <c r="C458" s="1"/>
      <c r="D458" s="67"/>
      <c r="E458" s="67"/>
      <c r="F458" s="67"/>
      <c r="G458" s="67"/>
      <c r="H458" s="67"/>
      <c r="I458" s="67"/>
      <c r="J458" s="67"/>
      <c r="K458" s="68"/>
      <c r="L458" s="67"/>
      <c r="M458" s="1"/>
      <c r="N458" s="69"/>
      <c r="O458" s="69"/>
      <c r="P458" s="69"/>
      <c r="Q458" s="69"/>
      <c r="R458" s="69"/>
      <c r="S458" s="69"/>
      <c r="T458" s="66"/>
      <c r="U458" s="1"/>
      <c r="V458" s="1"/>
      <c r="W458" s="1"/>
      <c r="X458" s="1"/>
      <c r="Y458" s="1"/>
      <c r="Z458" s="1"/>
    </row>
    <row r="459" spans="1:26" ht="15.75" customHeight="1" x14ac:dyDescent="0.2">
      <c r="A459" s="1"/>
      <c r="B459" s="1"/>
      <c r="C459" s="1"/>
      <c r="D459" s="67"/>
      <c r="E459" s="67"/>
      <c r="F459" s="67"/>
      <c r="G459" s="67"/>
      <c r="H459" s="67"/>
      <c r="I459" s="67"/>
      <c r="J459" s="67"/>
      <c r="K459" s="68"/>
      <c r="L459" s="67"/>
      <c r="M459" s="1"/>
      <c r="N459" s="69"/>
      <c r="O459" s="69"/>
      <c r="P459" s="69"/>
      <c r="Q459" s="69"/>
      <c r="R459" s="69"/>
      <c r="S459" s="69"/>
      <c r="T459" s="66"/>
      <c r="U459" s="1"/>
      <c r="V459" s="1"/>
      <c r="W459" s="1"/>
      <c r="X459" s="1"/>
      <c r="Y459" s="1"/>
      <c r="Z459" s="1"/>
    </row>
    <row r="460" spans="1:26" ht="15.75" customHeight="1" x14ac:dyDescent="0.2">
      <c r="A460" s="1"/>
      <c r="B460" s="1"/>
      <c r="C460" s="1"/>
      <c r="D460" s="67"/>
      <c r="E460" s="67"/>
      <c r="F460" s="67"/>
      <c r="G460" s="67"/>
      <c r="H460" s="67"/>
      <c r="I460" s="67"/>
      <c r="J460" s="67"/>
      <c r="K460" s="68"/>
      <c r="L460" s="67"/>
      <c r="M460" s="1"/>
      <c r="N460" s="69"/>
      <c r="O460" s="69"/>
      <c r="P460" s="69"/>
      <c r="Q460" s="69"/>
      <c r="R460" s="69"/>
      <c r="S460" s="69"/>
      <c r="T460" s="66"/>
      <c r="U460" s="1"/>
      <c r="V460" s="1"/>
      <c r="W460" s="1"/>
      <c r="X460" s="1"/>
      <c r="Y460" s="1"/>
      <c r="Z460" s="1"/>
    </row>
    <row r="461" spans="1:26" ht="15.75" customHeight="1" x14ac:dyDescent="0.2">
      <c r="A461" s="1"/>
      <c r="B461" s="1"/>
      <c r="C461" s="1"/>
      <c r="D461" s="67"/>
      <c r="E461" s="67"/>
      <c r="F461" s="67"/>
      <c r="G461" s="67"/>
      <c r="H461" s="67"/>
      <c r="I461" s="67"/>
      <c r="J461" s="67"/>
      <c r="K461" s="68"/>
      <c r="L461" s="67"/>
      <c r="M461" s="1"/>
      <c r="N461" s="69"/>
      <c r="O461" s="69"/>
      <c r="P461" s="69"/>
      <c r="Q461" s="69"/>
      <c r="R461" s="69"/>
      <c r="S461" s="69"/>
      <c r="T461" s="66"/>
      <c r="U461" s="1"/>
      <c r="V461" s="1"/>
      <c r="W461" s="1"/>
      <c r="X461" s="1"/>
      <c r="Y461" s="1"/>
      <c r="Z461" s="1"/>
    </row>
    <row r="462" spans="1:26" ht="15.75" customHeight="1" x14ac:dyDescent="0.2">
      <c r="A462" s="1"/>
      <c r="B462" s="1"/>
      <c r="C462" s="1"/>
      <c r="D462" s="67"/>
      <c r="E462" s="67"/>
      <c r="F462" s="67"/>
      <c r="G462" s="67"/>
      <c r="H462" s="67"/>
      <c r="I462" s="67"/>
      <c r="J462" s="67"/>
      <c r="K462" s="68"/>
      <c r="L462" s="67"/>
      <c r="M462" s="1"/>
      <c r="N462" s="69"/>
      <c r="O462" s="69"/>
      <c r="P462" s="69"/>
      <c r="Q462" s="69"/>
      <c r="R462" s="69"/>
      <c r="S462" s="69"/>
      <c r="T462" s="66"/>
      <c r="U462" s="1"/>
      <c r="V462" s="1"/>
      <c r="W462" s="1"/>
      <c r="X462" s="1"/>
      <c r="Y462" s="1"/>
      <c r="Z462" s="1"/>
    </row>
    <row r="463" spans="1:26" ht="15.75" customHeight="1" x14ac:dyDescent="0.2">
      <c r="A463" s="1"/>
      <c r="B463" s="1"/>
      <c r="C463" s="1"/>
      <c r="D463" s="67"/>
      <c r="E463" s="67"/>
      <c r="F463" s="67"/>
      <c r="G463" s="67"/>
      <c r="H463" s="67"/>
      <c r="I463" s="67"/>
      <c r="J463" s="67"/>
      <c r="K463" s="68"/>
      <c r="L463" s="67"/>
      <c r="M463" s="1"/>
      <c r="N463" s="69"/>
      <c r="O463" s="69"/>
      <c r="P463" s="69"/>
      <c r="Q463" s="69"/>
      <c r="R463" s="69"/>
      <c r="S463" s="69"/>
      <c r="T463" s="66"/>
      <c r="U463" s="1"/>
      <c r="V463" s="1"/>
      <c r="W463" s="1"/>
      <c r="X463" s="1"/>
      <c r="Y463" s="1"/>
      <c r="Z463" s="1"/>
    </row>
    <row r="464" spans="1:26" ht="15.75" customHeight="1" x14ac:dyDescent="0.2">
      <c r="A464" s="1"/>
      <c r="B464" s="1"/>
      <c r="C464" s="1"/>
      <c r="D464" s="67"/>
      <c r="E464" s="67"/>
      <c r="F464" s="67"/>
      <c r="G464" s="67"/>
      <c r="H464" s="67"/>
      <c r="I464" s="67"/>
      <c r="J464" s="67"/>
      <c r="K464" s="68"/>
      <c r="L464" s="67"/>
      <c r="M464" s="1"/>
      <c r="N464" s="69"/>
      <c r="O464" s="69"/>
      <c r="P464" s="69"/>
      <c r="Q464" s="69"/>
      <c r="R464" s="69"/>
      <c r="S464" s="69"/>
      <c r="T464" s="66"/>
      <c r="U464" s="1"/>
      <c r="V464" s="1"/>
      <c r="W464" s="1"/>
      <c r="X464" s="1"/>
      <c r="Y464" s="1"/>
      <c r="Z464" s="1"/>
    </row>
    <row r="465" spans="1:26" ht="15.75" customHeight="1" x14ac:dyDescent="0.2">
      <c r="A465" s="1"/>
      <c r="B465" s="1"/>
      <c r="C465" s="1"/>
      <c r="D465" s="67"/>
      <c r="E465" s="67"/>
      <c r="F465" s="67"/>
      <c r="G465" s="67"/>
      <c r="H465" s="67"/>
      <c r="I465" s="67"/>
      <c r="J465" s="67"/>
      <c r="K465" s="68"/>
      <c r="L465" s="67"/>
      <c r="M465" s="1"/>
      <c r="N465" s="69"/>
      <c r="O465" s="69"/>
      <c r="P465" s="69"/>
      <c r="Q465" s="69"/>
      <c r="R465" s="69"/>
      <c r="S465" s="69"/>
      <c r="T465" s="66"/>
      <c r="U465" s="1"/>
      <c r="V465" s="1"/>
      <c r="W465" s="1"/>
      <c r="X465" s="1"/>
      <c r="Y465" s="1"/>
      <c r="Z465" s="1"/>
    </row>
    <row r="466" spans="1:26" ht="15.75" customHeight="1" x14ac:dyDescent="0.2">
      <c r="A466" s="1"/>
      <c r="B466" s="1"/>
      <c r="C466" s="1"/>
      <c r="D466" s="67"/>
      <c r="E466" s="67"/>
      <c r="F466" s="67"/>
      <c r="G466" s="67"/>
      <c r="H466" s="67"/>
      <c r="I466" s="67"/>
      <c r="J466" s="67"/>
      <c r="K466" s="68"/>
      <c r="L466" s="67"/>
      <c r="M466" s="1"/>
      <c r="N466" s="69"/>
      <c r="O466" s="69"/>
      <c r="P466" s="69"/>
      <c r="Q466" s="69"/>
      <c r="R466" s="69"/>
      <c r="S466" s="69"/>
      <c r="T466" s="66"/>
      <c r="U466" s="1"/>
      <c r="V466" s="1"/>
      <c r="W466" s="1"/>
      <c r="X466" s="1"/>
      <c r="Y466" s="1"/>
      <c r="Z466" s="1"/>
    </row>
    <row r="467" spans="1:26" ht="15.75" customHeight="1" x14ac:dyDescent="0.2">
      <c r="A467" s="1"/>
      <c r="B467" s="1"/>
      <c r="C467" s="1"/>
      <c r="D467" s="67"/>
      <c r="E467" s="67"/>
      <c r="F467" s="67"/>
      <c r="G467" s="67"/>
      <c r="H467" s="67"/>
      <c r="I467" s="67"/>
      <c r="J467" s="67"/>
      <c r="K467" s="68"/>
      <c r="L467" s="67"/>
      <c r="M467" s="1"/>
      <c r="N467" s="69"/>
      <c r="O467" s="69"/>
      <c r="P467" s="69"/>
      <c r="Q467" s="69"/>
      <c r="R467" s="69"/>
      <c r="S467" s="69"/>
      <c r="T467" s="66"/>
      <c r="U467" s="1"/>
      <c r="V467" s="1"/>
      <c r="W467" s="1"/>
      <c r="X467" s="1"/>
      <c r="Y467" s="1"/>
      <c r="Z467" s="1"/>
    </row>
    <row r="468" spans="1:26" ht="15.75" customHeight="1" x14ac:dyDescent="0.2">
      <c r="A468" s="1"/>
      <c r="B468" s="1"/>
      <c r="C468" s="1"/>
      <c r="D468" s="67"/>
      <c r="E468" s="67"/>
      <c r="F468" s="67"/>
      <c r="G468" s="67"/>
      <c r="H468" s="67"/>
      <c r="I468" s="67"/>
      <c r="J468" s="67"/>
      <c r="K468" s="68"/>
      <c r="L468" s="67"/>
      <c r="M468" s="1"/>
      <c r="N468" s="69"/>
      <c r="O468" s="69"/>
      <c r="P468" s="69"/>
      <c r="Q468" s="69"/>
      <c r="R468" s="69"/>
      <c r="S468" s="69"/>
      <c r="T468" s="66"/>
      <c r="U468" s="1"/>
      <c r="V468" s="1"/>
      <c r="W468" s="1"/>
      <c r="X468" s="1"/>
      <c r="Y468" s="1"/>
      <c r="Z468" s="1"/>
    </row>
    <row r="469" spans="1:26" ht="15.75" customHeight="1" x14ac:dyDescent="0.2">
      <c r="A469" s="1"/>
      <c r="B469" s="1"/>
      <c r="C469" s="1"/>
      <c r="D469" s="67"/>
      <c r="E469" s="67"/>
      <c r="F469" s="67"/>
      <c r="G469" s="67"/>
      <c r="H469" s="67"/>
      <c r="I469" s="67"/>
      <c r="J469" s="67"/>
      <c r="K469" s="68"/>
      <c r="L469" s="67"/>
      <c r="M469" s="1"/>
      <c r="N469" s="69"/>
      <c r="O469" s="69"/>
      <c r="P469" s="69"/>
      <c r="Q469" s="69"/>
      <c r="R469" s="69"/>
      <c r="S469" s="69"/>
      <c r="T469" s="66"/>
      <c r="U469" s="1"/>
      <c r="V469" s="1"/>
      <c r="W469" s="1"/>
      <c r="X469" s="1"/>
      <c r="Y469" s="1"/>
      <c r="Z469" s="1"/>
    </row>
    <row r="470" spans="1:26" ht="15.75" customHeight="1" x14ac:dyDescent="0.2">
      <c r="A470" s="1"/>
      <c r="B470" s="1"/>
      <c r="C470" s="1"/>
      <c r="D470" s="67"/>
      <c r="E470" s="67"/>
      <c r="F470" s="67"/>
      <c r="G470" s="67"/>
      <c r="H470" s="67"/>
      <c r="I470" s="67"/>
      <c r="J470" s="67"/>
      <c r="K470" s="68"/>
      <c r="L470" s="67"/>
      <c r="M470" s="1"/>
      <c r="N470" s="69"/>
      <c r="O470" s="69"/>
      <c r="P470" s="69"/>
      <c r="Q470" s="69"/>
      <c r="R470" s="69"/>
      <c r="S470" s="69"/>
      <c r="T470" s="66"/>
      <c r="U470" s="1"/>
      <c r="V470" s="1"/>
      <c r="W470" s="1"/>
      <c r="X470" s="1"/>
      <c r="Y470" s="1"/>
      <c r="Z470" s="1"/>
    </row>
    <row r="471" spans="1:26" ht="15.75" customHeight="1" x14ac:dyDescent="0.2">
      <c r="A471" s="1"/>
      <c r="B471" s="1"/>
      <c r="C471" s="1"/>
      <c r="D471" s="67"/>
      <c r="E471" s="67"/>
      <c r="F471" s="67"/>
      <c r="G471" s="67"/>
      <c r="H471" s="67"/>
      <c r="I471" s="67"/>
      <c r="J471" s="67"/>
      <c r="K471" s="68"/>
      <c r="L471" s="67"/>
      <c r="M471" s="1"/>
      <c r="N471" s="69"/>
      <c r="O471" s="69"/>
      <c r="P471" s="69"/>
      <c r="Q471" s="69"/>
      <c r="R471" s="69"/>
      <c r="S471" s="69"/>
      <c r="T471" s="66"/>
      <c r="U471" s="1"/>
      <c r="V471" s="1"/>
      <c r="W471" s="1"/>
      <c r="X471" s="1"/>
      <c r="Y471" s="1"/>
      <c r="Z471" s="1"/>
    </row>
    <row r="472" spans="1:26" ht="15.75" customHeight="1" x14ac:dyDescent="0.2">
      <c r="A472" s="1"/>
      <c r="B472" s="1"/>
      <c r="C472" s="1"/>
      <c r="D472" s="67"/>
      <c r="E472" s="67"/>
      <c r="F472" s="67"/>
      <c r="G472" s="67"/>
      <c r="H472" s="67"/>
      <c r="I472" s="67"/>
      <c r="J472" s="67"/>
      <c r="K472" s="68"/>
      <c r="L472" s="67"/>
      <c r="M472" s="1"/>
      <c r="N472" s="69"/>
      <c r="O472" s="69"/>
      <c r="P472" s="69"/>
      <c r="Q472" s="69"/>
      <c r="R472" s="69"/>
      <c r="S472" s="69"/>
      <c r="T472" s="66"/>
      <c r="U472" s="1"/>
      <c r="V472" s="1"/>
      <c r="W472" s="1"/>
      <c r="X472" s="1"/>
      <c r="Y472" s="1"/>
      <c r="Z472" s="1"/>
    </row>
    <row r="473" spans="1:26" ht="15.75" customHeight="1" x14ac:dyDescent="0.2">
      <c r="A473" s="1"/>
      <c r="B473" s="1"/>
      <c r="C473" s="1"/>
      <c r="D473" s="67"/>
      <c r="E473" s="67"/>
      <c r="F473" s="67"/>
      <c r="G473" s="67"/>
      <c r="H473" s="67"/>
      <c r="I473" s="67"/>
      <c r="J473" s="67"/>
      <c r="K473" s="68"/>
      <c r="L473" s="67"/>
      <c r="M473" s="1"/>
      <c r="N473" s="69"/>
      <c r="O473" s="69"/>
      <c r="P473" s="69"/>
      <c r="Q473" s="69"/>
      <c r="R473" s="69"/>
      <c r="S473" s="69"/>
      <c r="T473" s="66"/>
      <c r="U473" s="1"/>
      <c r="V473" s="1"/>
      <c r="W473" s="1"/>
      <c r="X473" s="1"/>
      <c r="Y473" s="1"/>
      <c r="Z473" s="1"/>
    </row>
    <row r="474" spans="1:26" ht="15.75" customHeight="1" x14ac:dyDescent="0.2">
      <c r="A474" s="1"/>
      <c r="B474" s="1"/>
      <c r="C474" s="1"/>
      <c r="D474" s="67"/>
      <c r="E474" s="67"/>
      <c r="F474" s="67"/>
      <c r="G474" s="67"/>
      <c r="H474" s="67"/>
      <c r="I474" s="67"/>
      <c r="J474" s="67"/>
      <c r="K474" s="68"/>
      <c r="L474" s="67"/>
      <c r="M474" s="1"/>
      <c r="N474" s="69"/>
      <c r="O474" s="69"/>
      <c r="P474" s="69"/>
      <c r="Q474" s="69"/>
      <c r="R474" s="69"/>
      <c r="S474" s="69"/>
      <c r="T474" s="66"/>
      <c r="U474" s="1"/>
      <c r="V474" s="1"/>
      <c r="W474" s="1"/>
      <c r="X474" s="1"/>
      <c r="Y474" s="1"/>
      <c r="Z474" s="1"/>
    </row>
    <row r="475" spans="1:26" ht="15.75" customHeight="1" x14ac:dyDescent="0.2">
      <c r="A475" s="1"/>
      <c r="B475" s="1"/>
      <c r="C475" s="1"/>
      <c r="D475" s="67"/>
      <c r="E475" s="67"/>
      <c r="F475" s="67"/>
      <c r="G475" s="67"/>
      <c r="H475" s="67"/>
      <c r="I475" s="67"/>
      <c r="J475" s="67"/>
      <c r="K475" s="68"/>
      <c r="L475" s="67"/>
      <c r="M475" s="1"/>
      <c r="N475" s="69"/>
      <c r="O475" s="69"/>
      <c r="P475" s="69"/>
      <c r="Q475" s="69"/>
      <c r="R475" s="69"/>
      <c r="S475" s="69"/>
      <c r="T475" s="66"/>
      <c r="U475" s="1"/>
      <c r="V475" s="1"/>
      <c r="W475" s="1"/>
      <c r="X475" s="1"/>
      <c r="Y475" s="1"/>
      <c r="Z475" s="1"/>
    </row>
    <row r="476" spans="1:26" ht="15.75" customHeight="1" x14ac:dyDescent="0.2">
      <c r="A476" s="1"/>
      <c r="B476" s="1"/>
      <c r="C476" s="1"/>
      <c r="D476" s="67"/>
      <c r="E476" s="67"/>
      <c r="F476" s="67"/>
      <c r="G476" s="67"/>
      <c r="H476" s="67"/>
      <c r="I476" s="67"/>
      <c r="J476" s="67"/>
      <c r="K476" s="68"/>
      <c r="L476" s="67"/>
      <c r="M476" s="1"/>
      <c r="N476" s="69"/>
      <c r="O476" s="69"/>
      <c r="P476" s="69"/>
      <c r="Q476" s="69"/>
      <c r="R476" s="69"/>
      <c r="S476" s="69"/>
      <c r="T476" s="66"/>
      <c r="U476" s="1"/>
      <c r="V476" s="1"/>
      <c r="W476" s="1"/>
      <c r="X476" s="1"/>
      <c r="Y476" s="1"/>
      <c r="Z476" s="1"/>
    </row>
    <row r="477" spans="1:26" ht="15.75" customHeight="1" x14ac:dyDescent="0.2">
      <c r="A477" s="1"/>
      <c r="B477" s="1"/>
      <c r="C477" s="1"/>
      <c r="D477" s="67"/>
      <c r="E477" s="67"/>
      <c r="F477" s="67"/>
      <c r="G477" s="67"/>
      <c r="H477" s="67"/>
      <c r="I477" s="67"/>
      <c r="J477" s="67"/>
      <c r="K477" s="68"/>
      <c r="L477" s="67"/>
      <c r="M477" s="1"/>
      <c r="N477" s="69"/>
      <c r="O477" s="69"/>
      <c r="P477" s="69"/>
      <c r="Q477" s="69"/>
      <c r="R477" s="69"/>
      <c r="S477" s="69"/>
      <c r="T477" s="66"/>
      <c r="U477" s="1"/>
      <c r="V477" s="1"/>
      <c r="W477" s="1"/>
      <c r="X477" s="1"/>
      <c r="Y477" s="1"/>
      <c r="Z477" s="1"/>
    </row>
    <row r="478" spans="1:26" ht="15.75" customHeight="1" x14ac:dyDescent="0.2">
      <c r="A478" s="1"/>
      <c r="B478" s="1"/>
      <c r="C478" s="1"/>
      <c r="D478" s="67"/>
      <c r="E478" s="67"/>
      <c r="F478" s="67"/>
      <c r="G478" s="67"/>
      <c r="H478" s="67"/>
      <c r="I478" s="67"/>
      <c r="J478" s="67"/>
      <c r="K478" s="68"/>
      <c r="L478" s="67"/>
      <c r="M478" s="1"/>
      <c r="N478" s="69"/>
      <c r="O478" s="69"/>
      <c r="P478" s="69"/>
      <c r="Q478" s="69"/>
      <c r="R478" s="69"/>
      <c r="S478" s="69"/>
      <c r="T478" s="66"/>
      <c r="U478" s="1"/>
      <c r="V478" s="1"/>
      <c r="W478" s="1"/>
      <c r="X478" s="1"/>
      <c r="Y478" s="1"/>
      <c r="Z478" s="1"/>
    </row>
    <row r="479" spans="1:26" ht="15.75" customHeight="1" x14ac:dyDescent="0.2">
      <c r="A479" s="1"/>
      <c r="B479" s="1"/>
      <c r="C479" s="1"/>
      <c r="D479" s="67"/>
      <c r="E479" s="67"/>
      <c r="F479" s="67"/>
      <c r="G479" s="67"/>
      <c r="H479" s="67"/>
      <c r="I479" s="67"/>
      <c r="J479" s="67"/>
      <c r="K479" s="68"/>
      <c r="L479" s="67"/>
      <c r="M479" s="1"/>
      <c r="N479" s="69"/>
      <c r="O479" s="69"/>
      <c r="P479" s="69"/>
      <c r="Q479" s="69"/>
      <c r="R479" s="69"/>
      <c r="S479" s="69"/>
      <c r="T479" s="66"/>
      <c r="U479" s="1"/>
      <c r="V479" s="1"/>
      <c r="W479" s="1"/>
      <c r="X479" s="1"/>
      <c r="Y479" s="1"/>
      <c r="Z479" s="1"/>
    </row>
    <row r="480" spans="1:26" ht="15.75" customHeight="1" x14ac:dyDescent="0.2">
      <c r="A480" s="1"/>
      <c r="B480" s="1"/>
      <c r="C480" s="1"/>
      <c r="D480" s="67"/>
      <c r="E480" s="67"/>
      <c r="F480" s="67"/>
      <c r="G480" s="67"/>
      <c r="H480" s="67"/>
      <c r="I480" s="67"/>
      <c r="J480" s="67"/>
      <c r="K480" s="68"/>
      <c r="L480" s="67"/>
      <c r="M480" s="1"/>
      <c r="N480" s="69"/>
      <c r="O480" s="69"/>
      <c r="P480" s="69"/>
      <c r="Q480" s="69"/>
      <c r="R480" s="69"/>
      <c r="S480" s="69"/>
      <c r="T480" s="66"/>
      <c r="U480" s="1"/>
      <c r="V480" s="1"/>
      <c r="W480" s="1"/>
      <c r="X480" s="1"/>
      <c r="Y480" s="1"/>
      <c r="Z480" s="1"/>
    </row>
    <row r="481" spans="1:26" ht="15.75" customHeight="1" x14ac:dyDescent="0.2">
      <c r="A481" s="1"/>
      <c r="B481" s="1"/>
      <c r="C481" s="1"/>
      <c r="D481" s="67"/>
      <c r="E481" s="67"/>
      <c r="F481" s="67"/>
      <c r="G481" s="67"/>
      <c r="H481" s="67"/>
      <c r="I481" s="67"/>
      <c r="J481" s="67"/>
      <c r="K481" s="68"/>
      <c r="L481" s="67"/>
      <c r="M481" s="1"/>
      <c r="N481" s="69"/>
      <c r="O481" s="69"/>
      <c r="P481" s="69"/>
      <c r="Q481" s="69"/>
      <c r="R481" s="69"/>
      <c r="S481" s="69"/>
      <c r="T481" s="66"/>
      <c r="U481" s="1"/>
      <c r="V481" s="1"/>
      <c r="W481" s="1"/>
      <c r="X481" s="1"/>
      <c r="Y481" s="1"/>
      <c r="Z481" s="1"/>
    </row>
    <row r="482" spans="1:26" ht="15.75" customHeight="1" x14ac:dyDescent="0.2">
      <c r="A482" s="1"/>
      <c r="B482" s="1"/>
      <c r="C482" s="1"/>
      <c r="D482" s="67"/>
      <c r="E482" s="67"/>
      <c r="F482" s="67"/>
      <c r="G482" s="67"/>
      <c r="H482" s="67"/>
      <c r="I482" s="67"/>
      <c r="J482" s="67"/>
      <c r="K482" s="68"/>
      <c r="L482" s="67"/>
      <c r="M482" s="1"/>
      <c r="N482" s="69"/>
      <c r="O482" s="69"/>
      <c r="P482" s="69"/>
      <c r="Q482" s="69"/>
      <c r="R482" s="69"/>
      <c r="S482" s="69"/>
      <c r="T482" s="66"/>
      <c r="U482" s="1"/>
      <c r="V482" s="1"/>
      <c r="W482" s="1"/>
      <c r="X482" s="1"/>
      <c r="Y482" s="1"/>
      <c r="Z482" s="1"/>
    </row>
    <row r="483" spans="1:26" ht="15.75" customHeight="1" x14ac:dyDescent="0.2">
      <c r="A483" s="1"/>
      <c r="B483" s="1"/>
      <c r="C483" s="1"/>
      <c r="D483" s="67"/>
      <c r="E483" s="67"/>
      <c r="F483" s="67"/>
      <c r="G483" s="67"/>
      <c r="H483" s="67"/>
      <c r="I483" s="67"/>
      <c r="J483" s="67"/>
      <c r="K483" s="68"/>
      <c r="L483" s="67"/>
      <c r="M483" s="1"/>
      <c r="N483" s="69"/>
      <c r="O483" s="69"/>
      <c r="P483" s="69"/>
      <c r="Q483" s="69"/>
      <c r="R483" s="69"/>
      <c r="S483" s="69"/>
      <c r="T483" s="66"/>
      <c r="U483" s="1"/>
      <c r="V483" s="1"/>
      <c r="W483" s="1"/>
      <c r="X483" s="1"/>
      <c r="Y483" s="1"/>
      <c r="Z483" s="1"/>
    </row>
    <row r="484" spans="1:26" ht="15.75" customHeight="1" x14ac:dyDescent="0.2">
      <c r="A484" s="1"/>
      <c r="B484" s="1"/>
      <c r="C484" s="1"/>
      <c r="D484" s="67"/>
      <c r="E484" s="67"/>
      <c r="F484" s="67"/>
      <c r="G484" s="67"/>
      <c r="H484" s="67"/>
      <c r="I484" s="67"/>
      <c r="J484" s="67"/>
      <c r="K484" s="68"/>
      <c r="L484" s="67"/>
      <c r="M484" s="1"/>
      <c r="N484" s="69"/>
      <c r="O484" s="69"/>
      <c r="P484" s="69"/>
      <c r="Q484" s="69"/>
      <c r="R484" s="69"/>
      <c r="S484" s="69"/>
      <c r="T484" s="66"/>
      <c r="U484" s="1"/>
      <c r="V484" s="1"/>
      <c r="W484" s="1"/>
      <c r="X484" s="1"/>
      <c r="Y484" s="1"/>
      <c r="Z484" s="1"/>
    </row>
    <row r="485" spans="1:26" ht="15.75" customHeight="1" x14ac:dyDescent="0.2">
      <c r="A485" s="1"/>
      <c r="B485" s="1"/>
      <c r="C485" s="1"/>
      <c r="D485" s="67"/>
      <c r="E485" s="67"/>
      <c r="F485" s="67"/>
      <c r="G485" s="67"/>
      <c r="H485" s="67"/>
      <c r="I485" s="67"/>
      <c r="J485" s="67"/>
      <c r="K485" s="68"/>
      <c r="L485" s="67"/>
      <c r="M485" s="1"/>
      <c r="N485" s="69"/>
      <c r="O485" s="69"/>
      <c r="P485" s="69"/>
      <c r="Q485" s="69"/>
      <c r="R485" s="69"/>
      <c r="S485" s="69"/>
      <c r="T485" s="66"/>
      <c r="U485" s="1"/>
      <c r="V485" s="1"/>
      <c r="W485" s="1"/>
      <c r="X485" s="1"/>
      <c r="Y485" s="1"/>
      <c r="Z485" s="1"/>
    </row>
    <row r="486" spans="1:26" ht="15.75" customHeight="1" x14ac:dyDescent="0.2">
      <c r="A486" s="1"/>
      <c r="B486" s="1"/>
      <c r="C486" s="1"/>
      <c r="D486" s="67"/>
      <c r="E486" s="67"/>
      <c r="F486" s="67"/>
      <c r="G486" s="67"/>
      <c r="H486" s="67"/>
      <c r="I486" s="67"/>
      <c r="J486" s="67"/>
      <c r="K486" s="68"/>
      <c r="L486" s="67"/>
      <c r="M486" s="1"/>
      <c r="N486" s="69"/>
      <c r="O486" s="69"/>
      <c r="P486" s="69"/>
      <c r="Q486" s="69"/>
      <c r="R486" s="69"/>
      <c r="S486" s="69"/>
      <c r="T486" s="66"/>
      <c r="U486" s="1"/>
      <c r="V486" s="1"/>
      <c r="W486" s="1"/>
      <c r="X486" s="1"/>
      <c r="Y486" s="1"/>
      <c r="Z486" s="1"/>
    </row>
    <row r="487" spans="1:26" ht="15.75" customHeight="1" x14ac:dyDescent="0.2">
      <c r="A487" s="1"/>
      <c r="B487" s="1"/>
      <c r="C487" s="1"/>
      <c r="D487" s="67"/>
      <c r="E487" s="67"/>
      <c r="F487" s="67"/>
      <c r="G487" s="67"/>
      <c r="H487" s="67"/>
      <c r="I487" s="67"/>
      <c r="J487" s="67"/>
      <c r="K487" s="68"/>
      <c r="L487" s="67"/>
      <c r="M487" s="1"/>
      <c r="N487" s="69"/>
      <c r="O487" s="69"/>
      <c r="P487" s="69"/>
      <c r="Q487" s="69"/>
      <c r="R487" s="69"/>
      <c r="S487" s="69"/>
      <c r="T487" s="66"/>
      <c r="U487" s="1"/>
      <c r="V487" s="1"/>
      <c r="W487" s="1"/>
      <c r="X487" s="1"/>
      <c r="Y487" s="1"/>
      <c r="Z487" s="1"/>
    </row>
    <row r="488" spans="1:26" ht="15.75" customHeight="1" x14ac:dyDescent="0.2">
      <c r="A488" s="1"/>
      <c r="B488" s="1"/>
      <c r="C488" s="1"/>
      <c r="D488" s="67"/>
      <c r="E488" s="67"/>
      <c r="F488" s="67"/>
      <c r="G488" s="67"/>
      <c r="H488" s="67"/>
      <c r="I488" s="67"/>
      <c r="J488" s="67"/>
      <c r="K488" s="68"/>
      <c r="L488" s="67"/>
      <c r="M488" s="1"/>
      <c r="N488" s="69"/>
      <c r="O488" s="69"/>
      <c r="P488" s="69"/>
      <c r="Q488" s="69"/>
      <c r="R488" s="69"/>
      <c r="S488" s="69"/>
      <c r="T488" s="66"/>
      <c r="U488" s="1"/>
      <c r="V488" s="1"/>
      <c r="W488" s="1"/>
      <c r="X488" s="1"/>
      <c r="Y488" s="1"/>
      <c r="Z488" s="1"/>
    </row>
    <row r="489" spans="1:26" ht="15.75" customHeight="1" x14ac:dyDescent="0.2">
      <c r="A489" s="1"/>
      <c r="B489" s="1"/>
      <c r="C489" s="1"/>
      <c r="D489" s="67"/>
      <c r="E489" s="67"/>
      <c r="F489" s="67"/>
      <c r="G489" s="67"/>
      <c r="H489" s="67"/>
      <c r="I489" s="67"/>
      <c r="J489" s="67"/>
      <c r="K489" s="68"/>
      <c r="L489" s="67"/>
      <c r="M489" s="1"/>
      <c r="N489" s="69"/>
      <c r="O489" s="69"/>
      <c r="P489" s="69"/>
      <c r="Q489" s="69"/>
      <c r="R489" s="69"/>
      <c r="S489" s="69"/>
      <c r="T489" s="66"/>
      <c r="U489" s="1"/>
      <c r="V489" s="1"/>
      <c r="W489" s="1"/>
      <c r="X489" s="1"/>
      <c r="Y489" s="1"/>
      <c r="Z489" s="1"/>
    </row>
    <row r="490" spans="1:26" ht="15.75" customHeight="1" x14ac:dyDescent="0.2">
      <c r="A490" s="1"/>
      <c r="B490" s="1"/>
      <c r="C490" s="1"/>
      <c r="D490" s="67"/>
      <c r="E490" s="67"/>
      <c r="F490" s="67"/>
      <c r="G490" s="67"/>
      <c r="H490" s="67"/>
      <c r="I490" s="67"/>
      <c r="J490" s="67"/>
      <c r="K490" s="68"/>
      <c r="L490" s="67"/>
      <c r="M490" s="1"/>
      <c r="N490" s="69"/>
      <c r="O490" s="69"/>
      <c r="P490" s="69"/>
      <c r="Q490" s="69"/>
      <c r="R490" s="69"/>
      <c r="S490" s="69"/>
      <c r="T490" s="66"/>
      <c r="U490" s="1"/>
      <c r="V490" s="1"/>
      <c r="W490" s="1"/>
      <c r="X490" s="1"/>
      <c r="Y490" s="1"/>
      <c r="Z490" s="1"/>
    </row>
    <row r="491" spans="1:26" ht="15.75" customHeight="1" x14ac:dyDescent="0.2">
      <c r="A491" s="1"/>
      <c r="B491" s="1"/>
      <c r="C491" s="1"/>
      <c r="D491" s="67"/>
      <c r="E491" s="67"/>
      <c r="F491" s="67"/>
      <c r="G491" s="67"/>
      <c r="H491" s="67"/>
      <c r="I491" s="67"/>
      <c r="J491" s="67"/>
      <c r="K491" s="68"/>
      <c r="L491" s="67"/>
      <c r="M491" s="1"/>
      <c r="N491" s="69"/>
      <c r="O491" s="69"/>
      <c r="P491" s="69"/>
      <c r="Q491" s="69"/>
      <c r="R491" s="69"/>
      <c r="S491" s="69"/>
      <c r="T491" s="66"/>
      <c r="U491" s="1"/>
      <c r="V491" s="1"/>
      <c r="W491" s="1"/>
      <c r="X491" s="1"/>
      <c r="Y491" s="1"/>
      <c r="Z491" s="1"/>
    </row>
    <row r="492" spans="1:26" ht="15.75" customHeight="1" x14ac:dyDescent="0.2">
      <c r="A492" s="1"/>
      <c r="B492" s="1"/>
      <c r="C492" s="1"/>
      <c r="D492" s="67"/>
      <c r="E492" s="67"/>
      <c r="F492" s="67"/>
      <c r="G492" s="67"/>
      <c r="H492" s="67"/>
      <c r="I492" s="67"/>
      <c r="J492" s="67"/>
      <c r="K492" s="68"/>
      <c r="L492" s="67"/>
      <c r="M492" s="1"/>
      <c r="N492" s="69"/>
      <c r="O492" s="69"/>
      <c r="P492" s="69"/>
      <c r="Q492" s="69"/>
      <c r="R492" s="69"/>
      <c r="S492" s="69"/>
      <c r="T492" s="66"/>
      <c r="U492" s="1"/>
      <c r="V492" s="1"/>
      <c r="W492" s="1"/>
      <c r="X492" s="1"/>
      <c r="Y492" s="1"/>
      <c r="Z492" s="1"/>
    </row>
    <row r="493" spans="1:26" ht="15.75" customHeight="1" x14ac:dyDescent="0.2">
      <c r="A493" s="1"/>
      <c r="B493" s="1"/>
      <c r="C493" s="1"/>
      <c r="D493" s="67"/>
      <c r="E493" s="67"/>
      <c r="F493" s="67"/>
      <c r="G493" s="67"/>
      <c r="H493" s="67"/>
      <c r="I493" s="67"/>
      <c r="J493" s="67"/>
      <c r="K493" s="68"/>
      <c r="L493" s="67"/>
      <c r="M493" s="1"/>
      <c r="N493" s="69"/>
      <c r="O493" s="69"/>
      <c r="P493" s="69"/>
      <c r="Q493" s="69"/>
      <c r="R493" s="69"/>
      <c r="S493" s="69"/>
      <c r="T493" s="66"/>
      <c r="U493" s="1"/>
      <c r="V493" s="1"/>
      <c r="W493" s="1"/>
      <c r="X493" s="1"/>
      <c r="Y493" s="1"/>
      <c r="Z493" s="1"/>
    </row>
    <row r="494" spans="1:26" ht="15.75" customHeight="1" x14ac:dyDescent="0.2">
      <c r="A494" s="1"/>
      <c r="B494" s="1"/>
      <c r="C494" s="1"/>
      <c r="D494" s="67"/>
      <c r="E494" s="67"/>
      <c r="F494" s="67"/>
      <c r="G494" s="67"/>
      <c r="H494" s="67"/>
      <c r="I494" s="67"/>
      <c r="J494" s="67"/>
      <c r="K494" s="68"/>
      <c r="L494" s="67"/>
      <c r="M494" s="1"/>
      <c r="N494" s="69"/>
      <c r="O494" s="69"/>
      <c r="P494" s="69"/>
      <c r="Q494" s="69"/>
      <c r="R494" s="69"/>
      <c r="S494" s="69"/>
      <c r="T494" s="66"/>
      <c r="U494" s="1"/>
      <c r="V494" s="1"/>
      <c r="W494" s="1"/>
      <c r="X494" s="1"/>
      <c r="Y494" s="1"/>
      <c r="Z494" s="1"/>
    </row>
    <row r="495" spans="1:26" ht="15.75" customHeight="1" x14ac:dyDescent="0.2">
      <c r="A495" s="1"/>
      <c r="B495" s="1"/>
      <c r="C495" s="1"/>
      <c r="D495" s="67"/>
      <c r="E495" s="67"/>
      <c r="F495" s="67"/>
      <c r="G495" s="67"/>
      <c r="H495" s="67"/>
      <c r="I495" s="67"/>
      <c r="J495" s="67"/>
      <c r="K495" s="68"/>
      <c r="L495" s="67"/>
      <c r="M495" s="1"/>
      <c r="N495" s="69"/>
      <c r="O495" s="69"/>
      <c r="P495" s="69"/>
      <c r="Q495" s="69"/>
      <c r="R495" s="69"/>
      <c r="S495" s="69"/>
      <c r="T495" s="66"/>
      <c r="U495" s="1"/>
      <c r="V495" s="1"/>
      <c r="W495" s="1"/>
      <c r="X495" s="1"/>
      <c r="Y495" s="1"/>
      <c r="Z495" s="1"/>
    </row>
    <row r="496" spans="1:26" ht="15.75" customHeight="1" x14ac:dyDescent="0.2">
      <c r="A496" s="1"/>
      <c r="B496" s="1"/>
      <c r="C496" s="1"/>
      <c r="D496" s="67"/>
      <c r="E496" s="67"/>
      <c r="F496" s="67"/>
      <c r="G496" s="67"/>
      <c r="H496" s="67"/>
      <c r="I496" s="67"/>
      <c r="J496" s="67"/>
      <c r="K496" s="68"/>
      <c r="L496" s="67"/>
      <c r="M496" s="1"/>
      <c r="N496" s="69"/>
      <c r="O496" s="69"/>
      <c r="P496" s="69"/>
      <c r="Q496" s="69"/>
      <c r="R496" s="69"/>
      <c r="S496" s="69"/>
      <c r="T496" s="66"/>
      <c r="U496" s="1"/>
      <c r="V496" s="1"/>
      <c r="W496" s="1"/>
      <c r="X496" s="1"/>
      <c r="Y496" s="1"/>
      <c r="Z496" s="1"/>
    </row>
    <row r="497" spans="1:26" ht="15.75" customHeight="1" x14ac:dyDescent="0.2">
      <c r="A497" s="1"/>
      <c r="B497" s="1"/>
      <c r="C497" s="1"/>
      <c r="D497" s="67"/>
      <c r="E497" s="67"/>
      <c r="F497" s="67"/>
      <c r="G497" s="67"/>
      <c r="H497" s="67"/>
      <c r="I497" s="67"/>
      <c r="J497" s="67"/>
      <c r="K497" s="68"/>
      <c r="L497" s="67"/>
      <c r="M497" s="1"/>
      <c r="N497" s="69"/>
      <c r="O497" s="69"/>
      <c r="P497" s="69"/>
      <c r="Q497" s="69"/>
      <c r="R497" s="69"/>
      <c r="S497" s="69"/>
      <c r="T497" s="66"/>
      <c r="U497" s="1"/>
      <c r="V497" s="1"/>
      <c r="W497" s="1"/>
      <c r="X497" s="1"/>
      <c r="Y497" s="1"/>
      <c r="Z497" s="1"/>
    </row>
    <row r="498" spans="1:26" ht="15.75" customHeight="1" x14ac:dyDescent="0.2">
      <c r="A498" s="1"/>
      <c r="B498" s="1"/>
      <c r="C498" s="1"/>
      <c r="D498" s="67"/>
      <c r="E498" s="67"/>
      <c r="F498" s="67"/>
      <c r="G498" s="67"/>
      <c r="H498" s="67"/>
      <c r="I498" s="67"/>
      <c r="J498" s="67"/>
      <c r="K498" s="68"/>
      <c r="L498" s="67"/>
      <c r="M498" s="1"/>
      <c r="N498" s="69"/>
      <c r="O498" s="69"/>
      <c r="P498" s="69"/>
      <c r="Q498" s="69"/>
      <c r="R498" s="69"/>
      <c r="S498" s="69"/>
      <c r="T498" s="66"/>
      <c r="U498" s="1"/>
      <c r="V498" s="1"/>
      <c r="W498" s="1"/>
      <c r="X498" s="1"/>
      <c r="Y498" s="1"/>
      <c r="Z498" s="1"/>
    </row>
    <row r="499" spans="1:26" ht="15.75" customHeight="1" x14ac:dyDescent="0.2">
      <c r="A499" s="1"/>
      <c r="B499" s="1"/>
      <c r="C499" s="1"/>
      <c r="D499" s="67"/>
      <c r="E499" s="67"/>
      <c r="F499" s="67"/>
      <c r="G499" s="67"/>
      <c r="H499" s="67"/>
      <c r="I499" s="67"/>
      <c r="J499" s="67"/>
      <c r="K499" s="68"/>
      <c r="L499" s="67"/>
      <c r="M499" s="1"/>
      <c r="N499" s="69"/>
      <c r="O499" s="69"/>
      <c r="P499" s="69"/>
      <c r="Q499" s="69"/>
      <c r="R499" s="69"/>
      <c r="S499" s="69"/>
      <c r="T499" s="66"/>
      <c r="U499" s="1"/>
      <c r="V499" s="1"/>
      <c r="W499" s="1"/>
      <c r="X499" s="1"/>
      <c r="Y499" s="1"/>
      <c r="Z499" s="1"/>
    </row>
    <row r="500" spans="1:26" ht="15.75" customHeight="1" x14ac:dyDescent="0.2">
      <c r="A500" s="1"/>
      <c r="B500" s="1"/>
      <c r="C500" s="1"/>
      <c r="D500" s="67"/>
      <c r="E500" s="67"/>
      <c r="F500" s="67"/>
      <c r="G500" s="67"/>
      <c r="H500" s="67"/>
      <c r="I500" s="67"/>
      <c r="J500" s="67"/>
      <c r="K500" s="68"/>
      <c r="L500" s="67"/>
      <c r="M500" s="1"/>
      <c r="N500" s="69"/>
      <c r="O500" s="69"/>
      <c r="P500" s="69"/>
      <c r="Q500" s="69"/>
      <c r="R500" s="69"/>
      <c r="S500" s="69"/>
      <c r="T500" s="66"/>
      <c r="U500" s="1"/>
      <c r="V500" s="1"/>
      <c r="W500" s="1"/>
      <c r="X500" s="1"/>
      <c r="Y500" s="1"/>
      <c r="Z500" s="1"/>
    </row>
    <row r="501" spans="1:26" ht="15.75" customHeight="1" x14ac:dyDescent="0.2">
      <c r="A501" s="1"/>
      <c r="B501" s="1"/>
      <c r="C501" s="1"/>
      <c r="D501" s="67"/>
      <c r="E501" s="67"/>
      <c r="F501" s="67"/>
      <c r="G501" s="67"/>
      <c r="H501" s="67"/>
      <c r="I501" s="67"/>
      <c r="J501" s="67"/>
      <c r="K501" s="68"/>
      <c r="L501" s="67"/>
      <c r="M501" s="1"/>
      <c r="N501" s="69"/>
      <c r="O501" s="69"/>
      <c r="P501" s="69"/>
      <c r="Q501" s="69"/>
      <c r="R501" s="69"/>
      <c r="S501" s="69"/>
      <c r="T501" s="66"/>
      <c r="U501" s="1"/>
      <c r="V501" s="1"/>
      <c r="W501" s="1"/>
      <c r="X501" s="1"/>
      <c r="Y501" s="1"/>
      <c r="Z501" s="1"/>
    </row>
    <row r="502" spans="1:26" ht="15.75" customHeight="1" x14ac:dyDescent="0.2">
      <c r="A502" s="1"/>
      <c r="B502" s="1"/>
      <c r="C502" s="1"/>
      <c r="D502" s="67"/>
      <c r="E502" s="67"/>
      <c r="F502" s="67"/>
      <c r="G502" s="67"/>
      <c r="H502" s="67"/>
      <c r="I502" s="67"/>
      <c r="J502" s="67"/>
      <c r="K502" s="68"/>
      <c r="L502" s="67"/>
      <c r="M502" s="1"/>
      <c r="N502" s="69"/>
      <c r="O502" s="69"/>
      <c r="P502" s="69"/>
      <c r="Q502" s="69"/>
      <c r="R502" s="69"/>
      <c r="S502" s="69"/>
      <c r="T502" s="66"/>
      <c r="U502" s="1"/>
      <c r="V502" s="1"/>
      <c r="W502" s="1"/>
      <c r="X502" s="1"/>
      <c r="Y502" s="1"/>
      <c r="Z502" s="1"/>
    </row>
    <row r="503" spans="1:26" ht="15.75" customHeight="1" x14ac:dyDescent="0.2">
      <c r="A503" s="1"/>
      <c r="B503" s="1"/>
      <c r="C503" s="1"/>
      <c r="D503" s="67"/>
      <c r="E503" s="67"/>
      <c r="F503" s="67"/>
      <c r="G503" s="67"/>
      <c r="H503" s="67"/>
      <c r="I503" s="67"/>
      <c r="J503" s="67"/>
      <c r="K503" s="68"/>
      <c r="L503" s="67"/>
      <c r="M503" s="1"/>
      <c r="N503" s="69"/>
      <c r="O503" s="69"/>
      <c r="P503" s="69"/>
      <c r="Q503" s="69"/>
      <c r="R503" s="69"/>
      <c r="S503" s="69"/>
      <c r="T503" s="66"/>
      <c r="U503" s="1"/>
      <c r="V503" s="1"/>
      <c r="W503" s="1"/>
      <c r="X503" s="1"/>
      <c r="Y503" s="1"/>
      <c r="Z503" s="1"/>
    </row>
    <row r="504" spans="1:26" ht="15.75" customHeight="1" x14ac:dyDescent="0.2">
      <c r="A504" s="1"/>
      <c r="B504" s="1"/>
      <c r="C504" s="1"/>
      <c r="D504" s="67"/>
      <c r="E504" s="67"/>
      <c r="F504" s="67"/>
      <c r="G504" s="67"/>
      <c r="H504" s="67"/>
      <c r="I504" s="67"/>
      <c r="J504" s="67"/>
      <c r="K504" s="68"/>
      <c r="L504" s="67"/>
      <c r="M504" s="1"/>
      <c r="N504" s="69"/>
      <c r="O504" s="69"/>
      <c r="P504" s="69"/>
      <c r="Q504" s="69"/>
      <c r="R504" s="69"/>
      <c r="S504" s="69"/>
      <c r="T504" s="66"/>
      <c r="U504" s="1"/>
      <c r="V504" s="1"/>
      <c r="W504" s="1"/>
      <c r="X504" s="1"/>
      <c r="Y504" s="1"/>
      <c r="Z504" s="1"/>
    </row>
    <row r="505" spans="1:26" ht="15.75" customHeight="1" x14ac:dyDescent="0.2">
      <c r="A505" s="1"/>
      <c r="B505" s="1"/>
      <c r="C505" s="1"/>
      <c r="D505" s="67"/>
      <c r="E505" s="67"/>
      <c r="F505" s="67"/>
      <c r="G505" s="67"/>
      <c r="H505" s="67"/>
      <c r="I505" s="67"/>
      <c r="J505" s="67"/>
      <c r="K505" s="68"/>
      <c r="L505" s="67"/>
      <c r="M505" s="1"/>
      <c r="N505" s="69"/>
      <c r="O505" s="69"/>
      <c r="P505" s="69"/>
      <c r="Q505" s="69"/>
      <c r="R505" s="69"/>
      <c r="S505" s="69"/>
      <c r="T505" s="66"/>
      <c r="U505" s="1"/>
      <c r="V505" s="1"/>
      <c r="W505" s="1"/>
      <c r="X505" s="1"/>
      <c r="Y505" s="1"/>
      <c r="Z505" s="1"/>
    </row>
    <row r="506" spans="1:26" ht="15.75" customHeight="1" x14ac:dyDescent="0.2">
      <c r="A506" s="1"/>
      <c r="B506" s="1"/>
      <c r="C506" s="1"/>
      <c r="D506" s="67"/>
      <c r="E506" s="67"/>
      <c r="F506" s="67"/>
      <c r="G506" s="67"/>
      <c r="H506" s="67"/>
      <c r="I506" s="67"/>
      <c r="J506" s="67"/>
      <c r="K506" s="68"/>
      <c r="L506" s="67"/>
      <c r="M506" s="1"/>
      <c r="N506" s="69"/>
      <c r="O506" s="69"/>
      <c r="P506" s="69"/>
      <c r="Q506" s="69"/>
      <c r="R506" s="69"/>
      <c r="S506" s="69"/>
      <c r="T506" s="66"/>
      <c r="U506" s="1"/>
      <c r="V506" s="1"/>
      <c r="W506" s="1"/>
      <c r="X506" s="1"/>
      <c r="Y506" s="1"/>
      <c r="Z506" s="1"/>
    </row>
    <row r="507" spans="1:26" ht="15.75" customHeight="1" x14ac:dyDescent="0.2">
      <c r="A507" s="1"/>
      <c r="B507" s="1"/>
      <c r="C507" s="1"/>
      <c r="D507" s="67"/>
      <c r="E507" s="67"/>
      <c r="F507" s="67"/>
      <c r="G507" s="67"/>
      <c r="H507" s="67"/>
      <c r="I507" s="67"/>
      <c r="J507" s="67"/>
      <c r="K507" s="68"/>
      <c r="L507" s="67"/>
      <c r="M507" s="1"/>
      <c r="N507" s="69"/>
      <c r="O507" s="69"/>
      <c r="P507" s="69"/>
      <c r="Q507" s="69"/>
      <c r="R507" s="69"/>
      <c r="S507" s="69"/>
      <c r="T507" s="66"/>
      <c r="U507" s="1"/>
      <c r="V507" s="1"/>
      <c r="W507" s="1"/>
      <c r="X507" s="1"/>
      <c r="Y507" s="1"/>
      <c r="Z507" s="1"/>
    </row>
    <row r="508" spans="1:26" ht="15.75" customHeight="1" x14ac:dyDescent="0.2">
      <c r="A508" s="1"/>
      <c r="B508" s="1"/>
      <c r="C508" s="1"/>
      <c r="D508" s="67"/>
      <c r="E508" s="67"/>
      <c r="F508" s="67"/>
      <c r="G508" s="67"/>
      <c r="H508" s="67"/>
      <c r="I508" s="67"/>
      <c r="J508" s="67"/>
      <c r="K508" s="68"/>
      <c r="L508" s="67"/>
      <c r="M508" s="1"/>
      <c r="N508" s="69"/>
      <c r="O508" s="69"/>
      <c r="P508" s="69"/>
      <c r="Q508" s="69"/>
      <c r="R508" s="69"/>
      <c r="S508" s="69"/>
      <c r="T508" s="66"/>
      <c r="U508" s="1"/>
      <c r="V508" s="1"/>
      <c r="W508" s="1"/>
      <c r="X508" s="1"/>
      <c r="Y508" s="1"/>
      <c r="Z508" s="1"/>
    </row>
    <row r="509" spans="1:26" ht="15.75" customHeight="1" x14ac:dyDescent="0.2">
      <c r="A509" s="1"/>
      <c r="B509" s="1"/>
      <c r="C509" s="1"/>
      <c r="D509" s="67"/>
      <c r="E509" s="67"/>
      <c r="F509" s="67"/>
      <c r="G509" s="67"/>
      <c r="H509" s="67"/>
      <c r="I509" s="67"/>
      <c r="J509" s="67"/>
      <c r="K509" s="68"/>
      <c r="L509" s="67"/>
      <c r="M509" s="1"/>
      <c r="N509" s="69"/>
      <c r="O509" s="69"/>
      <c r="P509" s="69"/>
      <c r="Q509" s="69"/>
      <c r="R509" s="69"/>
      <c r="S509" s="69"/>
      <c r="T509" s="66"/>
      <c r="U509" s="1"/>
      <c r="V509" s="1"/>
      <c r="W509" s="1"/>
      <c r="X509" s="1"/>
      <c r="Y509" s="1"/>
      <c r="Z509" s="1"/>
    </row>
    <row r="510" spans="1:26" ht="15.75" customHeight="1" x14ac:dyDescent="0.2">
      <c r="A510" s="1"/>
      <c r="B510" s="1"/>
      <c r="C510" s="1"/>
      <c r="D510" s="67"/>
      <c r="E510" s="67"/>
      <c r="F510" s="67"/>
      <c r="G510" s="67"/>
      <c r="H510" s="67"/>
      <c r="I510" s="67"/>
      <c r="J510" s="67"/>
      <c r="K510" s="68"/>
      <c r="L510" s="67"/>
      <c r="M510" s="1"/>
      <c r="N510" s="69"/>
      <c r="O510" s="69"/>
      <c r="P510" s="69"/>
      <c r="Q510" s="69"/>
      <c r="R510" s="69"/>
      <c r="S510" s="69"/>
      <c r="T510" s="66"/>
      <c r="U510" s="1"/>
      <c r="V510" s="1"/>
      <c r="W510" s="1"/>
      <c r="X510" s="1"/>
      <c r="Y510" s="1"/>
      <c r="Z510" s="1"/>
    </row>
    <row r="511" spans="1:26" ht="15.75" customHeight="1" x14ac:dyDescent="0.2">
      <c r="A511" s="1"/>
      <c r="B511" s="1"/>
      <c r="C511" s="1"/>
      <c r="D511" s="67"/>
      <c r="E511" s="67"/>
      <c r="F511" s="67"/>
      <c r="G511" s="67"/>
      <c r="H511" s="67"/>
      <c r="I511" s="67"/>
      <c r="J511" s="67"/>
      <c r="K511" s="68"/>
      <c r="L511" s="67"/>
      <c r="M511" s="1"/>
      <c r="N511" s="69"/>
      <c r="O511" s="69"/>
      <c r="P511" s="69"/>
      <c r="Q511" s="69"/>
      <c r="R511" s="69"/>
      <c r="S511" s="69"/>
      <c r="T511" s="66"/>
      <c r="U511" s="1"/>
      <c r="V511" s="1"/>
      <c r="W511" s="1"/>
      <c r="X511" s="1"/>
      <c r="Y511" s="1"/>
      <c r="Z511" s="1"/>
    </row>
    <row r="512" spans="1:26" ht="15.75" customHeight="1" x14ac:dyDescent="0.2">
      <c r="A512" s="1"/>
      <c r="B512" s="1"/>
      <c r="C512" s="1"/>
      <c r="D512" s="67"/>
      <c r="E512" s="67"/>
      <c r="F512" s="67"/>
      <c r="G512" s="67"/>
      <c r="H512" s="67"/>
      <c r="I512" s="67"/>
      <c r="J512" s="67"/>
      <c r="K512" s="68"/>
      <c r="L512" s="67"/>
      <c r="M512" s="1"/>
      <c r="N512" s="69"/>
      <c r="O512" s="69"/>
      <c r="P512" s="69"/>
      <c r="Q512" s="69"/>
      <c r="R512" s="69"/>
      <c r="S512" s="69"/>
      <c r="T512" s="66"/>
      <c r="U512" s="1"/>
      <c r="V512" s="1"/>
      <c r="W512" s="1"/>
      <c r="X512" s="1"/>
      <c r="Y512" s="1"/>
      <c r="Z512" s="1"/>
    </row>
    <row r="513" spans="1:26" ht="15.75" customHeight="1" x14ac:dyDescent="0.2">
      <c r="A513" s="1"/>
      <c r="B513" s="1"/>
      <c r="C513" s="1"/>
      <c r="D513" s="67"/>
      <c r="E513" s="67"/>
      <c r="F513" s="67"/>
      <c r="G513" s="67"/>
      <c r="H513" s="67"/>
      <c r="I513" s="67"/>
      <c r="J513" s="67"/>
      <c r="K513" s="68"/>
      <c r="L513" s="67"/>
      <c r="M513" s="1"/>
      <c r="N513" s="69"/>
      <c r="O513" s="69"/>
      <c r="P513" s="69"/>
      <c r="Q513" s="69"/>
      <c r="R513" s="69"/>
      <c r="S513" s="69"/>
      <c r="T513" s="66"/>
      <c r="U513" s="1"/>
      <c r="V513" s="1"/>
      <c r="W513" s="1"/>
      <c r="X513" s="1"/>
      <c r="Y513" s="1"/>
      <c r="Z513" s="1"/>
    </row>
    <row r="514" spans="1:26" ht="15.75" customHeight="1" x14ac:dyDescent="0.2">
      <c r="A514" s="1"/>
      <c r="B514" s="1"/>
      <c r="C514" s="1"/>
      <c r="D514" s="67"/>
      <c r="E514" s="67"/>
      <c r="F514" s="67"/>
      <c r="G514" s="67"/>
      <c r="H514" s="67"/>
      <c r="I514" s="67"/>
      <c r="J514" s="67"/>
      <c r="K514" s="68"/>
      <c r="L514" s="67"/>
      <c r="M514" s="1"/>
      <c r="N514" s="69"/>
      <c r="O514" s="69"/>
      <c r="P514" s="69"/>
      <c r="Q514" s="69"/>
      <c r="R514" s="69"/>
      <c r="S514" s="69"/>
      <c r="T514" s="66"/>
      <c r="U514" s="1"/>
      <c r="V514" s="1"/>
      <c r="W514" s="1"/>
      <c r="X514" s="1"/>
      <c r="Y514" s="1"/>
      <c r="Z514" s="1"/>
    </row>
    <row r="515" spans="1:26" ht="15.75" customHeight="1" x14ac:dyDescent="0.2">
      <c r="A515" s="1"/>
      <c r="B515" s="1"/>
      <c r="C515" s="1"/>
      <c r="D515" s="67"/>
      <c r="E515" s="67"/>
      <c r="F515" s="67"/>
      <c r="G515" s="67"/>
      <c r="H515" s="67"/>
      <c r="I515" s="67"/>
      <c r="J515" s="67"/>
      <c r="K515" s="68"/>
      <c r="L515" s="67"/>
      <c r="M515" s="1"/>
      <c r="N515" s="69"/>
      <c r="O515" s="69"/>
      <c r="P515" s="69"/>
      <c r="Q515" s="69"/>
      <c r="R515" s="69"/>
      <c r="S515" s="69"/>
      <c r="T515" s="66"/>
      <c r="U515" s="1"/>
      <c r="V515" s="1"/>
      <c r="W515" s="1"/>
      <c r="X515" s="1"/>
      <c r="Y515" s="1"/>
      <c r="Z515" s="1"/>
    </row>
    <row r="516" spans="1:26" ht="15.75" customHeight="1" x14ac:dyDescent="0.2">
      <c r="A516" s="1"/>
      <c r="B516" s="1"/>
      <c r="C516" s="1"/>
      <c r="D516" s="67"/>
      <c r="E516" s="67"/>
      <c r="F516" s="67"/>
      <c r="G516" s="67"/>
      <c r="H516" s="67"/>
      <c r="I516" s="67"/>
      <c r="J516" s="67"/>
      <c r="K516" s="68"/>
      <c r="L516" s="67"/>
      <c r="M516" s="1"/>
      <c r="N516" s="69"/>
      <c r="O516" s="69"/>
      <c r="P516" s="69"/>
      <c r="Q516" s="69"/>
      <c r="R516" s="69"/>
      <c r="S516" s="69"/>
      <c r="T516" s="66"/>
      <c r="U516" s="1"/>
      <c r="V516" s="1"/>
      <c r="W516" s="1"/>
      <c r="X516" s="1"/>
      <c r="Y516" s="1"/>
      <c r="Z516" s="1"/>
    </row>
    <row r="517" spans="1:26" ht="15.75" customHeight="1" x14ac:dyDescent="0.2">
      <c r="A517" s="1"/>
      <c r="B517" s="1"/>
      <c r="C517" s="1"/>
      <c r="D517" s="67"/>
      <c r="E517" s="67"/>
      <c r="F517" s="67"/>
      <c r="G517" s="67"/>
      <c r="H517" s="67"/>
      <c r="I517" s="67"/>
      <c r="J517" s="67"/>
      <c r="K517" s="68"/>
      <c r="L517" s="67"/>
      <c r="M517" s="1"/>
      <c r="N517" s="69"/>
      <c r="O517" s="69"/>
      <c r="P517" s="69"/>
      <c r="Q517" s="69"/>
      <c r="R517" s="69"/>
      <c r="S517" s="69"/>
      <c r="T517" s="66"/>
      <c r="U517" s="1"/>
      <c r="V517" s="1"/>
      <c r="W517" s="1"/>
      <c r="X517" s="1"/>
      <c r="Y517" s="1"/>
      <c r="Z517" s="1"/>
    </row>
    <row r="518" spans="1:26" ht="15.75" customHeight="1" x14ac:dyDescent="0.2">
      <c r="A518" s="1"/>
      <c r="B518" s="1"/>
      <c r="C518" s="1"/>
      <c r="D518" s="67"/>
      <c r="E518" s="67"/>
      <c r="F518" s="67"/>
      <c r="G518" s="67"/>
      <c r="H518" s="67"/>
      <c r="I518" s="67"/>
      <c r="J518" s="67"/>
      <c r="K518" s="68"/>
      <c r="L518" s="67"/>
      <c r="M518" s="1"/>
      <c r="N518" s="69"/>
      <c r="O518" s="69"/>
      <c r="P518" s="69"/>
      <c r="Q518" s="69"/>
      <c r="R518" s="69"/>
      <c r="S518" s="69"/>
      <c r="T518" s="66"/>
      <c r="U518" s="1"/>
      <c r="V518" s="1"/>
      <c r="W518" s="1"/>
      <c r="X518" s="1"/>
      <c r="Y518" s="1"/>
      <c r="Z518" s="1"/>
    </row>
    <row r="519" spans="1:26" ht="15.75" customHeight="1" x14ac:dyDescent="0.2">
      <c r="A519" s="1"/>
      <c r="B519" s="1"/>
      <c r="C519" s="1"/>
      <c r="D519" s="67"/>
      <c r="E519" s="67"/>
      <c r="F519" s="67"/>
      <c r="G519" s="67"/>
      <c r="H519" s="67"/>
      <c r="I519" s="67"/>
      <c r="J519" s="67"/>
      <c r="K519" s="68"/>
      <c r="L519" s="67"/>
      <c r="M519" s="1"/>
      <c r="N519" s="69"/>
      <c r="O519" s="69"/>
      <c r="P519" s="69"/>
      <c r="Q519" s="69"/>
      <c r="R519" s="69"/>
      <c r="S519" s="69"/>
      <c r="T519" s="66"/>
      <c r="U519" s="1"/>
      <c r="V519" s="1"/>
      <c r="W519" s="1"/>
      <c r="X519" s="1"/>
      <c r="Y519" s="1"/>
      <c r="Z519" s="1"/>
    </row>
    <row r="520" spans="1:26" ht="15.75" customHeight="1" x14ac:dyDescent="0.2">
      <c r="A520" s="1"/>
      <c r="B520" s="1"/>
      <c r="C520" s="1"/>
      <c r="D520" s="67"/>
      <c r="E520" s="67"/>
      <c r="F520" s="67"/>
      <c r="G520" s="67"/>
      <c r="H520" s="67"/>
      <c r="I520" s="67"/>
      <c r="J520" s="67"/>
      <c r="K520" s="68"/>
      <c r="L520" s="67"/>
      <c r="M520" s="1"/>
      <c r="N520" s="69"/>
      <c r="O520" s="69"/>
      <c r="P520" s="69"/>
      <c r="Q520" s="69"/>
      <c r="R520" s="69"/>
      <c r="S520" s="69"/>
      <c r="T520" s="66"/>
      <c r="U520" s="1"/>
      <c r="V520" s="1"/>
      <c r="W520" s="1"/>
      <c r="X520" s="1"/>
      <c r="Y520" s="1"/>
      <c r="Z520" s="1"/>
    </row>
    <row r="521" spans="1:26" ht="15.75" customHeight="1" x14ac:dyDescent="0.2">
      <c r="A521" s="1"/>
      <c r="B521" s="1"/>
      <c r="C521" s="1"/>
      <c r="D521" s="67"/>
      <c r="E521" s="67"/>
      <c r="F521" s="67"/>
      <c r="G521" s="67"/>
      <c r="H521" s="67"/>
      <c r="I521" s="67"/>
      <c r="J521" s="67"/>
      <c r="K521" s="68"/>
      <c r="L521" s="67"/>
      <c r="M521" s="1"/>
      <c r="N521" s="69"/>
      <c r="O521" s="69"/>
      <c r="P521" s="69"/>
      <c r="Q521" s="69"/>
      <c r="R521" s="69"/>
      <c r="S521" s="69"/>
      <c r="T521" s="66"/>
      <c r="U521" s="1"/>
      <c r="V521" s="1"/>
      <c r="W521" s="1"/>
      <c r="X521" s="1"/>
      <c r="Y521" s="1"/>
      <c r="Z521" s="1"/>
    </row>
    <row r="522" spans="1:26" ht="15.75" customHeight="1" x14ac:dyDescent="0.2">
      <c r="A522" s="1"/>
      <c r="B522" s="1"/>
      <c r="C522" s="1"/>
      <c r="D522" s="67"/>
      <c r="E522" s="67"/>
      <c r="F522" s="67"/>
      <c r="G522" s="67"/>
      <c r="H522" s="67"/>
      <c r="I522" s="67"/>
      <c r="J522" s="67"/>
      <c r="K522" s="68"/>
      <c r="L522" s="67"/>
      <c r="M522" s="1"/>
      <c r="N522" s="69"/>
      <c r="O522" s="69"/>
      <c r="P522" s="69"/>
      <c r="Q522" s="69"/>
      <c r="R522" s="69"/>
      <c r="S522" s="69"/>
      <c r="T522" s="66"/>
      <c r="U522" s="1"/>
      <c r="V522" s="1"/>
      <c r="W522" s="1"/>
      <c r="X522" s="1"/>
      <c r="Y522" s="1"/>
      <c r="Z522" s="1"/>
    </row>
    <row r="523" spans="1:26" ht="15.75" customHeight="1" x14ac:dyDescent="0.2">
      <c r="A523" s="1"/>
      <c r="B523" s="1"/>
      <c r="C523" s="1"/>
      <c r="D523" s="67"/>
      <c r="E523" s="67"/>
      <c r="F523" s="67"/>
      <c r="G523" s="67"/>
      <c r="H523" s="67"/>
      <c r="I523" s="67"/>
      <c r="J523" s="67"/>
      <c r="K523" s="68"/>
      <c r="L523" s="67"/>
      <c r="M523" s="1"/>
      <c r="N523" s="69"/>
      <c r="O523" s="69"/>
      <c r="P523" s="69"/>
      <c r="Q523" s="69"/>
      <c r="R523" s="69"/>
      <c r="S523" s="69"/>
      <c r="T523" s="66"/>
      <c r="U523" s="1"/>
      <c r="V523" s="1"/>
      <c r="W523" s="1"/>
      <c r="X523" s="1"/>
      <c r="Y523" s="1"/>
      <c r="Z523" s="1"/>
    </row>
    <row r="524" spans="1:26" ht="15.75" customHeight="1" x14ac:dyDescent="0.2">
      <c r="A524" s="1"/>
      <c r="B524" s="1"/>
      <c r="C524" s="1"/>
      <c r="D524" s="67"/>
      <c r="E524" s="67"/>
      <c r="F524" s="67"/>
      <c r="G524" s="67"/>
      <c r="H524" s="67"/>
      <c r="I524" s="67"/>
      <c r="J524" s="67"/>
      <c r="K524" s="68"/>
      <c r="L524" s="67"/>
      <c r="M524" s="1"/>
      <c r="N524" s="69"/>
      <c r="O524" s="69"/>
      <c r="P524" s="69"/>
      <c r="Q524" s="69"/>
      <c r="R524" s="69"/>
      <c r="S524" s="69"/>
      <c r="T524" s="66"/>
      <c r="U524" s="1"/>
      <c r="V524" s="1"/>
      <c r="W524" s="1"/>
      <c r="X524" s="1"/>
      <c r="Y524" s="1"/>
      <c r="Z524" s="1"/>
    </row>
    <row r="525" spans="1:26" ht="15.75" customHeight="1" x14ac:dyDescent="0.2">
      <c r="A525" s="1"/>
      <c r="B525" s="1"/>
      <c r="C525" s="1"/>
      <c r="D525" s="67"/>
      <c r="E525" s="67"/>
      <c r="F525" s="67"/>
      <c r="G525" s="67"/>
      <c r="H525" s="67"/>
      <c r="I525" s="67"/>
      <c r="J525" s="67"/>
      <c r="K525" s="68"/>
      <c r="L525" s="67"/>
      <c r="M525" s="1"/>
      <c r="N525" s="69"/>
      <c r="O525" s="69"/>
      <c r="P525" s="69"/>
      <c r="Q525" s="69"/>
      <c r="R525" s="69"/>
      <c r="S525" s="69"/>
      <c r="T525" s="66"/>
      <c r="U525" s="1"/>
      <c r="V525" s="1"/>
      <c r="W525" s="1"/>
      <c r="X525" s="1"/>
      <c r="Y525" s="1"/>
      <c r="Z525" s="1"/>
    </row>
    <row r="526" spans="1:26" ht="15.75" customHeight="1" x14ac:dyDescent="0.2">
      <c r="A526" s="1"/>
      <c r="B526" s="1"/>
      <c r="C526" s="1"/>
      <c r="D526" s="67"/>
      <c r="E526" s="67"/>
      <c r="F526" s="67"/>
      <c r="G526" s="67"/>
      <c r="H526" s="67"/>
      <c r="I526" s="67"/>
      <c r="J526" s="67"/>
      <c r="K526" s="68"/>
      <c r="L526" s="67"/>
      <c r="M526" s="1"/>
      <c r="N526" s="69"/>
      <c r="O526" s="69"/>
      <c r="P526" s="69"/>
      <c r="Q526" s="69"/>
      <c r="R526" s="69"/>
      <c r="S526" s="69"/>
      <c r="T526" s="66"/>
      <c r="U526" s="1"/>
      <c r="V526" s="1"/>
      <c r="W526" s="1"/>
      <c r="X526" s="1"/>
      <c r="Y526" s="1"/>
      <c r="Z526" s="1"/>
    </row>
    <row r="527" spans="1:26" ht="15.75" customHeight="1" x14ac:dyDescent="0.2">
      <c r="A527" s="1"/>
      <c r="B527" s="1"/>
      <c r="C527" s="1"/>
      <c r="D527" s="67"/>
      <c r="E527" s="67"/>
      <c r="F527" s="67"/>
      <c r="G527" s="67"/>
      <c r="H527" s="67"/>
      <c r="I527" s="67"/>
      <c r="J527" s="67"/>
      <c r="K527" s="68"/>
      <c r="L527" s="67"/>
      <c r="M527" s="1"/>
      <c r="N527" s="69"/>
      <c r="O527" s="69"/>
      <c r="P527" s="69"/>
      <c r="Q527" s="69"/>
      <c r="R527" s="69"/>
      <c r="S527" s="69"/>
      <c r="T527" s="66"/>
      <c r="U527" s="1"/>
      <c r="V527" s="1"/>
      <c r="W527" s="1"/>
      <c r="X527" s="1"/>
      <c r="Y527" s="1"/>
      <c r="Z527" s="1"/>
    </row>
    <row r="528" spans="1:26" ht="15.75" customHeight="1" x14ac:dyDescent="0.2">
      <c r="A528" s="1"/>
      <c r="B528" s="1"/>
      <c r="C528" s="1"/>
      <c r="D528" s="67"/>
      <c r="E528" s="67"/>
      <c r="F528" s="67"/>
      <c r="G528" s="67"/>
      <c r="H528" s="67"/>
      <c r="I528" s="67"/>
      <c r="J528" s="67"/>
      <c r="K528" s="68"/>
      <c r="L528" s="67"/>
      <c r="M528" s="1"/>
      <c r="N528" s="69"/>
      <c r="O528" s="69"/>
      <c r="P528" s="69"/>
      <c r="Q528" s="69"/>
      <c r="R528" s="69"/>
      <c r="S528" s="69"/>
      <c r="T528" s="66"/>
      <c r="U528" s="1"/>
      <c r="V528" s="1"/>
      <c r="W528" s="1"/>
      <c r="X528" s="1"/>
      <c r="Y528" s="1"/>
      <c r="Z528" s="1"/>
    </row>
    <row r="529" spans="1:26" ht="15.75" customHeight="1" x14ac:dyDescent="0.2">
      <c r="A529" s="1"/>
      <c r="B529" s="1"/>
      <c r="C529" s="1"/>
      <c r="D529" s="67"/>
      <c r="E529" s="67"/>
      <c r="F529" s="67"/>
      <c r="G529" s="67"/>
      <c r="H529" s="67"/>
      <c r="I529" s="67"/>
      <c r="J529" s="67"/>
      <c r="K529" s="68"/>
      <c r="L529" s="67"/>
      <c r="M529" s="1"/>
      <c r="N529" s="69"/>
      <c r="O529" s="69"/>
      <c r="P529" s="69"/>
      <c r="Q529" s="69"/>
      <c r="R529" s="69"/>
      <c r="S529" s="69"/>
      <c r="T529" s="66"/>
      <c r="U529" s="1"/>
      <c r="V529" s="1"/>
      <c r="W529" s="1"/>
      <c r="X529" s="1"/>
      <c r="Y529" s="1"/>
      <c r="Z529" s="1"/>
    </row>
    <row r="530" spans="1:26" ht="15.75" customHeight="1" x14ac:dyDescent="0.2">
      <c r="A530" s="1"/>
      <c r="B530" s="1"/>
      <c r="C530" s="1"/>
      <c r="D530" s="67"/>
      <c r="E530" s="67"/>
      <c r="F530" s="67"/>
      <c r="G530" s="67"/>
      <c r="H530" s="67"/>
      <c r="I530" s="67"/>
      <c r="J530" s="67"/>
      <c r="K530" s="68"/>
      <c r="L530" s="67"/>
      <c r="M530" s="1"/>
      <c r="N530" s="69"/>
      <c r="O530" s="69"/>
      <c r="P530" s="69"/>
      <c r="Q530" s="69"/>
      <c r="R530" s="69"/>
      <c r="S530" s="69"/>
      <c r="T530" s="66"/>
      <c r="U530" s="1"/>
      <c r="V530" s="1"/>
      <c r="W530" s="1"/>
      <c r="X530" s="1"/>
      <c r="Y530" s="1"/>
      <c r="Z530" s="1"/>
    </row>
    <row r="531" spans="1:26" ht="15.75" customHeight="1" x14ac:dyDescent="0.2">
      <c r="A531" s="1"/>
      <c r="B531" s="1"/>
      <c r="C531" s="1"/>
      <c r="D531" s="67"/>
      <c r="E531" s="67"/>
      <c r="F531" s="67"/>
      <c r="G531" s="67"/>
      <c r="H531" s="67"/>
      <c r="I531" s="67"/>
      <c r="J531" s="67"/>
      <c r="K531" s="68"/>
      <c r="L531" s="67"/>
      <c r="M531" s="1"/>
      <c r="N531" s="69"/>
      <c r="O531" s="69"/>
      <c r="P531" s="69"/>
      <c r="Q531" s="69"/>
      <c r="R531" s="69"/>
      <c r="S531" s="69"/>
      <c r="T531" s="66"/>
      <c r="U531" s="1"/>
      <c r="V531" s="1"/>
      <c r="W531" s="1"/>
      <c r="X531" s="1"/>
      <c r="Y531" s="1"/>
      <c r="Z531" s="1"/>
    </row>
    <row r="532" spans="1:26" ht="15.75" customHeight="1" x14ac:dyDescent="0.2">
      <c r="A532" s="1"/>
      <c r="B532" s="1"/>
      <c r="C532" s="1"/>
      <c r="D532" s="67"/>
      <c r="E532" s="67"/>
      <c r="F532" s="67"/>
      <c r="G532" s="67"/>
      <c r="H532" s="67"/>
      <c r="I532" s="67"/>
      <c r="J532" s="67"/>
      <c r="K532" s="68"/>
      <c r="L532" s="67"/>
      <c r="M532" s="1"/>
      <c r="N532" s="69"/>
      <c r="O532" s="69"/>
      <c r="P532" s="69"/>
      <c r="Q532" s="69"/>
      <c r="R532" s="69"/>
      <c r="S532" s="69"/>
      <c r="T532" s="66"/>
      <c r="U532" s="1"/>
      <c r="V532" s="1"/>
      <c r="W532" s="1"/>
      <c r="X532" s="1"/>
      <c r="Y532" s="1"/>
      <c r="Z532" s="1"/>
    </row>
    <row r="533" spans="1:26" ht="15.75" customHeight="1" x14ac:dyDescent="0.2">
      <c r="A533" s="1"/>
      <c r="B533" s="1"/>
      <c r="C533" s="1"/>
      <c r="D533" s="67"/>
      <c r="E533" s="67"/>
      <c r="F533" s="67"/>
      <c r="G533" s="67"/>
      <c r="H533" s="67"/>
      <c r="I533" s="67"/>
      <c r="J533" s="67"/>
      <c r="K533" s="68"/>
      <c r="L533" s="67"/>
      <c r="M533" s="1"/>
      <c r="N533" s="69"/>
      <c r="O533" s="69"/>
      <c r="P533" s="69"/>
      <c r="Q533" s="69"/>
      <c r="R533" s="69"/>
      <c r="S533" s="69"/>
      <c r="T533" s="66"/>
      <c r="U533" s="1"/>
      <c r="V533" s="1"/>
      <c r="W533" s="1"/>
      <c r="X533" s="1"/>
      <c r="Y533" s="1"/>
      <c r="Z533" s="1"/>
    </row>
    <row r="534" spans="1:26" ht="15.75" customHeight="1" x14ac:dyDescent="0.2">
      <c r="A534" s="1"/>
      <c r="B534" s="1"/>
      <c r="C534" s="1"/>
      <c r="D534" s="67"/>
      <c r="E534" s="67"/>
      <c r="F534" s="67"/>
      <c r="G534" s="67"/>
      <c r="H534" s="67"/>
      <c r="I534" s="67"/>
      <c r="J534" s="67"/>
      <c r="K534" s="68"/>
      <c r="L534" s="67"/>
      <c r="M534" s="1"/>
      <c r="N534" s="69"/>
      <c r="O534" s="69"/>
      <c r="P534" s="69"/>
      <c r="Q534" s="69"/>
      <c r="R534" s="69"/>
      <c r="S534" s="69"/>
      <c r="T534" s="66"/>
      <c r="U534" s="1"/>
      <c r="V534" s="1"/>
      <c r="W534" s="1"/>
      <c r="X534" s="1"/>
      <c r="Y534" s="1"/>
      <c r="Z534" s="1"/>
    </row>
    <row r="535" spans="1:26" ht="15.75" customHeight="1" x14ac:dyDescent="0.2">
      <c r="A535" s="1"/>
      <c r="B535" s="1"/>
      <c r="C535" s="1"/>
      <c r="D535" s="67"/>
      <c r="E535" s="67"/>
      <c r="F535" s="67"/>
      <c r="G535" s="67"/>
      <c r="H535" s="67"/>
      <c r="I535" s="67"/>
      <c r="J535" s="67"/>
      <c r="K535" s="68"/>
      <c r="L535" s="67"/>
      <c r="M535" s="1"/>
      <c r="N535" s="69"/>
      <c r="O535" s="69"/>
      <c r="P535" s="69"/>
      <c r="Q535" s="69"/>
      <c r="R535" s="69"/>
      <c r="S535" s="69"/>
      <c r="T535" s="66"/>
      <c r="U535" s="1"/>
      <c r="V535" s="1"/>
      <c r="W535" s="1"/>
      <c r="X535" s="1"/>
      <c r="Y535" s="1"/>
      <c r="Z535" s="1"/>
    </row>
    <row r="536" spans="1:26" ht="15.75" customHeight="1" x14ac:dyDescent="0.2">
      <c r="A536" s="1"/>
      <c r="B536" s="1"/>
      <c r="C536" s="1"/>
      <c r="D536" s="67"/>
      <c r="E536" s="67"/>
      <c r="F536" s="67"/>
      <c r="G536" s="67"/>
      <c r="H536" s="67"/>
      <c r="I536" s="67"/>
      <c r="J536" s="67"/>
      <c r="K536" s="68"/>
      <c r="L536" s="67"/>
      <c r="M536" s="1"/>
      <c r="N536" s="69"/>
      <c r="O536" s="69"/>
      <c r="P536" s="69"/>
      <c r="Q536" s="69"/>
      <c r="R536" s="69"/>
      <c r="S536" s="69"/>
      <c r="T536" s="66"/>
      <c r="U536" s="1"/>
      <c r="V536" s="1"/>
      <c r="W536" s="1"/>
      <c r="X536" s="1"/>
      <c r="Y536" s="1"/>
      <c r="Z536" s="1"/>
    </row>
    <row r="537" spans="1:26" ht="15.75" customHeight="1" x14ac:dyDescent="0.2">
      <c r="A537" s="1"/>
      <c r="B537" s="1"/>
      <c r="C537" s="1"/>
      <c r="D537" s="67"/>
      <c r="E537" s="67"/>
      <c r="F537" s="67"/>
      <c r="G537" s="67"/>
      <c r="H537" s="67"/>
      <c r="I537" s="67"/>
      <c r="J537" s="67"/>
      <c r="K537" s="68"/>
      <c r="L537" s="67"/>
      <c r="M537" s="1"/>
      <c r="N537" s="69"/>
      <c r="O537" s="69"/>
      <c r="P537" s="69"/>
      <c r="Q537" s="69"/>
      <c r="R537" s="69"/>
      <c r="S537" s="69"/>
      <c r="T537" s="66"/>
      <c r="U537" s="1"/>
      <c r="V537" s="1"/>
      <c r="W537" s="1"/>
      <c r="X537" s="1"/>
      <c r="Y537" s="1"/>
      <c r="Z537" s="1"/>
    </row>
    <row r="538" spans="1:26" ht="15.75" customHeight="1" x14ac:dyDescent="0.2">
      <c r="A538" s="1"/>
      <c r="B538" s="1"/>
      <c r="C538" s="1"/>
      <c r="D538" s="67"/>
      <c r="E538" s="67"/>
      <c r="F538" s="67"/>
      <c r="G538" s="67"/>
      <c r="H538" s="67"/>
      <c r="I538" s="67"/>
      <c r="J538" s="67"/>
      <c r="K538" s="68"/>
      <c r="L538" s="67"/>
      <c r="M538" s="1"/>
      <c r="N538" s="69"/>
      <c r="O538" s="69"/>
      <c r="P538" s="69"/>
      <c r="Q538" s="69"/>
      <c r="R538" s="69"/>
      <c r="S538" s="69"/>
      <c r="T538" s="66"/>
      <c r="U538" s="1"/>
      <c r="V538" s="1"/>
      <c r="W538" s="1"/>
      <c r="X538" s="1"/>
      <c r="Y538" s="1"/>
      <c r="Z538" s="1"/>
    </row>
    <row r="539" spans="1:26" ht="15.75" customHeight="1" x14ac:dyDescent="0.2">
      <c r="A539" s="1"/>
      <c r="B539" s="1"/>
      <c r="C539" s="1"/>
      <c r="D539" s="67"/>
      <c r="E539" s="67"/>
      <c r="F539" s="67"/>
      <c r="G539" s="67"/>
      <c r="H539" s="67"/>
      <c r="I539" s="67"/>
      <c r="J539" s="67"/>
      <c r="K539" s="68"/>
      <c r="L539" s="67"/>
      <c r="M539" s="1"/>
      <c r="N539" s="69"/>
      <c r="O539" s="69"/>
      <c r="P539" s="69"/>
      <c r="Q539" s="69"/>
      <c r="R539" s="69"/>
      <c r="S539" s="69"/>
      <c r="T539" s="66"/>
      <c r="U539" s="1"/>
      <c r="V539" s="1"/>
      <c r="W539" s="1"/>
      <c r="X539" s="1"/>
      <c r="Y539" s="1"/>
      <c r="Z539" s="1"/>
    </row>
    <row r="540" spans="1:26" ht="15.75" customHeight="1" x14ac:dyDescent="0.2">
      <c r="A540" s="1"/>
      <c r="B540" s="1"/>
      <c r="C540" s="1"/>
      <c r="D540" s="67"/>
      <c r="E540" s="67"/>
      <c r="F540" s="67"/>
      <c r="G540" s="67"/>
      <c r="H540" s="67"/>
      <c r="I540" s="67"/>
      <c r="J540" s="67"/>
      <c r="K540" s="68"/>
      <c r="L540" s="67"/>
      <c r="M540" s="1"/>
      <c r="N540" s="69"/>
      <c r="O540" s="69"/>
      <c r="P540" s="69"/>
      <c r="Q540" s="69"/>
      <c r="R540" s="69"/>
      <c r="S540" s="69"/>
      <c r="T540" s="66"/>
      <c r="U540" s="1"/>
      <c r="V540" s="1"/>
      <c r="W540" s="1"/>
      <c r="X540" s="1"/>
      <c r="Y540" s="1"/>
      <c r="Z540" s="1"/>
    </row>
    <row r="541" spans="1:26" ht="15.75" customHeight="1" x14ac:dyDescent="0.2">
      <c r="A541" s="1"/>
      <c r="B541" s="1"/>
      <c r="C541" s="1"/>
      <c r="D541" s="67"/>
      <c r="E541" s="67"/>
      <c r="F541" s="67"/>
      <c r="G541" s="67"/>
      <c r="H541" s="67"/>
      <c r="I541" s="67"/>
      <c r="J541" s="67"/>
      <c r="K541" s="68"/>
      <c r="L541" s="67"/>
      <c r="M541" s="1"/>
      <c r="N541" s="69"/>
      <c r="O541" s="69"/>
      <c r="P541" s="69"/>
      <c r="Q541" s="69"/>
      <c r="R541" s="69"/>
      <c r="S541" s="69"/>
      <c r="T541" s="66"/>
      <c r="U541" s="1"/>
      <c r="V541" s="1"/>
      <c r="W541" s="1"/>
      <c r="X541" s="1"/>
      <c r="Y541" s="1"/>
      <c r="Z541" s="1"/>
    </row>
    <row r="542" spans="1:26" ht="15.75" customHeight="1" x14ac:dyDescent="0.2">
      <c r="A542" s="1"/>
      <c r="B542" s="1"/>
      <c r="C542" s="1"/>
      <c r="D542" s="67"/>
      <c r="E542" s="67"/>
      <c r="F542" s="67"/>
      <c r="G542" s="67"/>
      <c r="H542" s="67"/>
      <c r="I542" s="67"/>
      <c r="J542" s="67"/>
      <c r="K542" s="68"/>
      <c r="L542" s="67"/>
      <c r="M542" s="1"/>
      <c r="N542" s="69"/>
      <c r="O542" s="69"/>
      <c r="P542" s="69"/>
      <c r="Q542" s="69"/>
      <c r="R542" s="69"/>
      <c r="S542" s="69"/>
      <c r="T542" s="66"/>
      <c r="U542" s="1"/>
      <c r="V542" s="1"/>
      <c r="W542" s="1"/>
      <c r="X542" s="1"/>
      <c r="Y542" s="1"/>
      <c r="Z542" s="1"/>
    </row>
    <row r="543" spans="1:26" ht="15.75" customHeight="1" x14ac:dyDescent="0.2">
      <c r="A543" s="1"/>
      <c r="B543" s="1"/>
      <c r="C543" s="1"/>
      <c r="D543" s="67"/>
      <c r="E543" s="67"/>
      <c r="F543" s="67"/>
      <c r="G543" s="67"/>
      <c r="H543" s="67"/>
      <c r="I543" s="67"/>
      <c r="J543" s="67"/>
      <c r="K543" s="68"/>
      <c r="L543" s="67"/>
      <c r="M543" s="1"/>
      <c r="N543" s="69"/>
      <c r="O543" s="69"/>
      <c r="P543" s="69"/>
      <c r="Q543" s="69"/>
      <c r="R543" s="69"/>
      <c r="S543" s="69"/>
      <c r="T543" s="66"/>
      <c r="U543" s="1"/>
      <c r="V543" s="1"/>
      <c r="W543" s="1"/>
      <c r="X543" s="1"/>
      <c r="Y543" s="1"/>
      <c r="Z543" s="1"/>
    </row>
    <row r="544" spans="1:26" ht="15.75" customHeight="1" x14ac:dyDescent="0.2">
      <c r="A544" s="1"/>
      <c r="B544" s="1"/>
      <c r="C544" s="1"/>
      <c r="D544" s="67"/>
      <c r="E544" s="67"/>
      <c r="F544" s="67"/>
      <c r="G544" s="67"/>
      <c r="H544" s="67"/>
      <c r="I544" s="67"/>
      <c r="J544" s="67"/>
      <c r="K544" s="68"/>
      <c r="L544" s="67"/>
      <c r="M544" s="1"/>
      <c r="N544" s="69"/>
      <c r="O544" s="69"/>
      <c r="P544" s="69"/>
      <c r="Q544" s="69"/>
      <c r="R544" s="69"/>
      <c r="S544" s="69"/>
      <c r="T544" s="66"/>
      <c r="U544" s="1"/>
      <c r="V544" s="1"/>
      <c r="W544" s="1"/>
      <c r="X544" s="1"/>
      <c r="Y544" s="1"/>
      <c r="Z544" s="1"/>
    </row>
    <row r="545" spans="1:26" ht="15.75" customHeight="1" x14ac:dyDescent="0.2">
      <c r="A545" s="1"/>
      <c r="B545" s="1"/>
      <c r="C545" s="1"/>
      <c r="D545" s="67"/>
      <c r="E545" s="67"/>
      <c r="F545" s="67"/>
      <c r="G545" s="67"/>
      <c r="H545" s="67"/>
      <c r="I545" s="67"/>
      <c r="J545" s="67"/>
      <c r="K545" s="68"/>
      <c r="L545" s="67"/>
      <c r="M545" s="1"/>
      <c r="N545" s="69"/>
      <c r="O545" s="69"/>
      <c r="P545" s="69"/>
      <c r="Q545" s="69"/>
      <c r="R545" s="69"/>
      <c r="S545" s="69"/>
      <c r="T545" s="66"/>
      <c r="U545" s="1"/>
      <c r="V545" s="1"/>
      <c r="W545" s="1"/>
      <c r="X545" s="1"/>
      <c r="Y545" s="1"/>
      <c r="Z545" s="1"/>
    </row>
    <row r="546" spans="1:26" ht="15.75" customHeight="1" x14ac:dyDescent="0.2">
      <c r="A546" s="1"/>
      <c r="B546" s="1"/>
      <c r="C546" s="1"/>
      <c r="D546" s="67"/>
      <c r="E546" s="67"/>
      <c r="F546" s="67"/>
      <c r="G546" s="67"/>
      <c r="H546" s="67"/>
      <c r="I546" s="67"/>
      <c r="J546" s="67"/>
      <c r="K546" s="68"/>
      <c r="L546" s="67"/>
      <c r="M546" s="1"/>
      <c r="N546" s="69"/>
      <c r="O546" s="69"/>
      <c r="P546" s="69"/>
      <c r="Q546" s="69"/>
      <c r="R546" s="69"/>
      <c r="S546" s="69"/>
      <c r="T546" s="66"/>
      <c r="U546" s="1"/>
      <c r="V546" s="1"/>
      <c r="W546" s="1"/>
      <c r="X546" s="1"/>
      <c r="Y546" s="1"/>
      <c r="Z546" s="1"/>
    </row>
    <row r="547" spans="1:26" ht="15.75" customHeight="1" x14ac:dyDescent="0.2">
      <c r="A547" s="1"/>
      <c r="B547" s="1"/>
      <c r="C547" s="1"/>
      <c r="D547" s="67"/>
      <c r="E547" s="67"/>
      <c r="F547" s="67"/>
      <c r="G547" s="67"/>
      <c r="H547" s="67"/>
      <c r="I547" s="67"/>
      <c r="J547" s="67"/>
      <c r="K547" s="68"/>
      <c r="L547" s="67"/>
      <c r="M547" s="1"/>
      <c r="N547" s="69"/>
      <c r="O547" s="69"/>
      <c r="P547" s="69"/>
      <c r="Q547" s="69"/>
      <c r="R547" s="69"/>
      <c r="S547" s="69"/>
      <c r="T547" s="66"/>
      <c r="U547" s="1"/>
      <c r="V547" s="1"/>
      <c r="W547" s="1"/>
      <c r="X547" s="1"/>
      <c r="Y547" s="1"/>
      <c r="Z547" s="1"/>
    </row>
    <row r="548" spans="1:26" ht="15.75" customHeight="1" x14ac:dyDescent="0.2">
      <c r="A548" s="1"/>
      <c r="B548" s="1"/>
      <c r="C548" s="1"/>
      <c r="D548" s="67"/>
      <c r="E548" s="67"/>
      <c r="F548" s="67"/>
      <c r="G548" s="67"/>
      <c r="H548" s="67"/>
      <c r="I548" s="67"/>
      <c r="J548" s="67"/>
      <c r="K548" s="68"/>
      <c r="L548" s="67"/>
      <c r="M548" s="1"/>
      <c r="N548" s="69"/>
      <c r="O548" s="69"/>
      <c r="P548" s="69"/>
      <c r="Q548" s="69"/>
      <c r="R548" s="69"/>
      <c r="S548" s="69"/>
      <c r="T548" s="66"/>
      <c r="U548" s="1"/>
      <c r="V548" s="1"/>
      <c r="W548" s="1"/>
      <c r="X548" s="1"/>
      <c r="Y548" s="1"/>
      <c r="Z548" s="1"/>
    </row>
    <row r="549" spans="1:26" ht="15.75" customHeight="1" x14ac:dyDescent="0.2">
      <c r="A549" s="1"/>
      <c r="B549" s="1"/>
      <c r="C549" s="1"/>
      <c r="D549" s="67"/>
      <c r="E549" s="67"/>
      <c r="F549" s="67"/>
      <c r="G549" s="67"/>
      <c r="H549" s="67"/>
      <c r="I549" s="67"/>
      <c r="J549" s="67"/>
      <c r="K549" s="68"/>
      <c r="L549" s="67"/>
      <c r="M549" s="1"/>
      <c r="N549" s="69"/>
      <c r="O549" s="69"/>
      <c r="P549" s="69"/>
      <c r="Q549" s="69"/>
      <c r="R549" s="69"/>
      <c r="S549" s="69"/>
      <c r="T549" s="66"/>
      <c r="U549" s="1"/>
      <c r="V549" s="1"/>
      <c r="W549" s="1"/>
      <c r="X549" s="1"/>
      <c r="Y549" s="1"/>
      <c r="Z549" s="1"/>
    </row>
    <row r="550" spans="1:26" ht="15.75" customHeight="1" x14ac:dyDescent="0.2">
      <c r="A550" s="1"/>
      <c r="B550" s="1"/>
      <c r="C550" s="1"/>
      <c r="D550" s="67"/>
      <c r="E550" s="67"/>
      <c r="F550" s="67"/>
      <c r="G550" s="67"/>
      <c r="H550" s="67"/>
      <c r="I550" s="67"/>
      <c r="J550" s="67"/>
      <c r="K550" s="68"/>
      <c r="L550" s="67"/>
      <c r="M550" s="1"/>
      <c r="N550" s="69"/>
      <c r="O550" s="69"/>
      <c r="P550" s="69"/>
      <c r="Q550" s="69"/>
      <c r="R550" s="69"/>
      <c r="S550" s="69"/>
      <c r="T550" s="66"/>
      <c r="U550" s="1"/>
      <c r="V550" s="1"/>
      <c r="W550" s="1"/>
      <c r="X550" s="1"/>
      <c r="Y550" s="1"/>
      <c r="Z550" s="1"/>
    </row>
    <row r="551" spans="1:26" ht="15.75" customHeight="1" x14ac:dyDescent="0.2">
      <c r="A551" s="1"/>
      <c r="B551" s="1"/>
      <c r="C551" s="1"/>
      <c r="D551" s="67"/>
      <c r="E551" s="67"/>
      <c r="F551" s="67"/>
      <c r="G551" s="67"/>
      <c r="H551" s="67"/>
      <c r="I551" s="67"/>
      <c r="J551" s="67"/>
      <c r="K551" s="68"/>
      <c r="L551" s="67"/>
      <c r="M551" s="1"/>
      <c r="N551" s="69"/>
      <c r="O551" s="69"/>
      <c r="P551" s="69"/>
      <c r="Q551" s="69"/>
      <c r="R551" s="69"/>
      <c r="S551" s="69"/>
      <c r="T551" s="66"/>
      <c r="U551" s="1"/>
      <c r="V551" s="1"/>
      <c r="W551" s="1"/>
      <c r="X551" s="1"/>
      <c r="Y551" s="1"/>
      <c r="Z551" s="1"/>
    </row>
    <row r="552" spans="1:26" ht="15.75" customHeight="1" x14ac:dyDescent="0.2">
      <c r="A552" s="1"/>
      <c r="B552" s="1"/>
      <c r="C552" s="1"/>
      <c r="D552" s="67"/>
      <c r="E552" s="67"/>
      <c r="F552" s="67"/>
      <c r="G552" s="67"/>
      <c r="H552" s="67"/>
      <c r="I552" s="67"/>
      <c r="J552" s="67"/>
      <c r="K552" s="68"/>
      <c r="L552" s="67"/>
      <c r="M552" s="1"/>
      <c r="N552" s="69"/>
      <c r="O552" s="69"/>
      <c r="P552" s="69"/>
      <c r="Q552" s="69"/>
      <c r="R552" s="69"/>
      <c r="S552" s="69"/>
      <c r="T552" s="66"/>
      <c r="U552" s="1"/>
      <c r="V552" s="1"/>
      <c r="W552" s="1"/>
      <c r="X552" s="1"/>
      <c r="Y552" s="1"/>
      <c r="Z552" s="1"/>
    </row>
    <row r="553" spans="1:26" ht="15.75" customHeight="1" x14ac:dyDescent="0.2">
      <c r="A553" s="1"/>
      <c r="B553" s="1"/>
      <c r="C553" s="1"/>
      <c r="D553" s="67"/>
      <c r="E553" s="67"/>
      <c r="F553" s="67"/>
      <c r="G553" s="67"/>
      <c r="H553" s="67"/>
      <c r="I553" s="67"/>
      <c r="J553" s="67"/>
      <c r="K553" s="68"/>
      <c r="L553" s="67"/>
      <c r="M553" s="1"/>
      <c r="N553" s="69"/>
      <c r="O553" s="69"/>
      <c r="P553" s="69"/>
      <c r="Q553" s="69"/>
      <c r="R553" s="69"/>
      <c r="S553" s="69"/>
      <c r="T553" s="66"/>
      <c r="U553" s="1"/>
      <c r="V553" s="1"/>
      <c r="W553" s="1"/>
      <c r="X553" s="1"/>
      <c r="Y553" s="1"/>
      <c r="Z553" s="1"/>
    </row>
    <row r="554" spans="1:26" ht="15.75" customHeight="1" x14ac:dyDescent="0.2">
      <c r="A554" s="1"/>
      <c r="B554" s="1"/>
      <c r="C554" s="1"/>
      <c r="D554" s="67"/>
      <c r="E554" s="67"/>
      <c r="F554" s="67"/>
      <c r="G554" s="67"/>
      <c r="H554" s="67"/>
      <c r="I554" s="67"/>
      <c r="J554" s="67"/>
      <c r="K554" s="68"/>
      <c r="L554" s="67"/>
      <c r="M554" s="1"/>
      <c r="N554" s="69"/>
      <c r="O554" s="69"/>
      <c r="P554" s="69"/>
      <c r="Q554" s="69"/>
      <c r="R554" s="69"/>
      <c r="S554" s="69"/>
      <c r="T554" s="66"/>
      <c r="U554" s="1"/>
      <c r="V554" s="1"/>
      <c r="W554" s="1"/>
      <c r="X554" s="1"/>
      <c r="Y554" s="1"/>
      <c r="Z554" s="1"/>
    </row>
    <row r="555" spans="1:26" ht="15.75" customHeight="1" x14ac:dyDescent="0.2">
      <c r="A555" s="1"/>
      <c r="B555" s="1"/>
      <c r="C555" s="1"/>
      <c r="D555" s="67"/>
      <c r="E555" s="67"/>
      <c r="F555" s="67"/>
      <c r="G555" s="67"/>
      <c r="H555" s="67"/>
      <c r="I555" s="67"/>
      <c r="J555" s="67"/>
      <c r="K555" s="68"/>
      <c r="L555" s="67"/>
      <c r="M555" s="1"/>
      <c r="N555" s="69"/>
      <c r="O555" s="69"/>
      <c r="P555" s="69"/>
      <c r="Q555" s="69"/>
      <c r="R555" s="69"/>
      <c r="S555" s="69"/>
      <c r="T555" s="66"/>
      <c r="U555" s="1"/>
      <c r="V555" s="1"/>
      <c r="W555" s="1"/>
      <c r="X555" s="1"/>
      <c r="Y555" s="1"/>
      <c r="Z555" s="1"/>
    </row>
    <row r="556" spans="1:26" ht="15.75" customHeight="1" x14ac:dyDescent="0.2">
      <c r="A556" s="1"/>
      <c r="B556" s="1"/>
      <c r="C556" s="1"/>
      <c r="D556" s="67"/>
      <c r="E556" s="67"/>
      <c r="F556" s="67"/>
      <c r="G556" s="67"/>
      <c r="H556" s="67"/>
      <c r="I556" s="67"/>
      <c r="J556" s="67"/>
      <c r="K556" s="68"/>
      <c r="L556" s="67"/>
      <c r="M556" s="1"/>
      <c r="N556" s="69"/>
      <c r="O556" s="69"/>
      <c r="P556" s="69"/>
      <c r="Q556" s="69"/>
      <c r="R556" s="69"/>
      <c r="S556" s="69"/>
      <c r="T556" s="66"/>
      <c r="U556" s="1"/>
      <c r="V556" s="1"/>
      <c r="W556" s="1"/>
      <c r="X556" s="1"/>
      <c r="Y556" s="1"/>
      <c r="Z556" s="1"/>
    </row>
    <row r="557" spans="1:26" ht="15.75" customHeight="1" x14ac:dyDescent="0.2">
      <c r="A557" s="1"/>
      <c r="B557" s="1"/>
      <c r="C557" s="1"/>
      <c r="D557" s="67"/>
      <c r="E557" s="67"/>
      <c r="F557" s="67"/>
      <c r="G557" s="67"/>
      <c r="H557" s="67"/>
      <c r="I557" s="67"/>
      <c r="J557" s="67"/>
      <c r="K557" s="68"/>
      <c r="L557" s="67"/>
      <c r="M557" s="1"/>
      <c r="N557" s="69"/>
      <c r="O557" s="69"/>
      <c r="P557" s="69"/>
      <c r="Q557" s="69"/>
      <c r="R557" s="69"/>
      <c r="S557" s="69"/>
      <c r="T557" s="66"/>
      <c r="U557" s="1"/>
      <c r="V557" s="1"/>
      <c r="W557" s="1"/>
      <c r="X557" s="1"/>
      <c r="Y557" s="1"/>
      <c r="Z557" s="1"/>
    </row>
    <row r="558" spans="1:26" ht="15.75" customHeight="1" x14ac:dyDescent="0.2">
      <c r="A558" s="1"/>
      <c r="B558" s="1"/>
      <c r="C558" s="1"/>
      <c r="D558" s="67"/>
      <c r="E558" s="67"/>
      <c r="F558" s="67"/>
      <c r="G558" s="67"/>
      <c r="H558" s="67"/>
      <c r="I558" s="67"/>
      <c r="J558" s="67"/>
      <c r="K558" s="68"/>
      <c r="L558" s="67"/>
      <c r="M558" s="1"/>
      <c r="N558" s="69"/>
      <c r="O558" s="69"/>
      <c r="P558" s="69"/>
      <c r="Q558" s="69"/>
      <c r="R558" s="69"/>
      <c r="S558" s="69"/>
      <c r="T558" s="66"/>
      <c r="U558" s="1"/>
      <c r="V558" s="1"/>
      <c r="W558" s="1"/>
      <c r="X558" s="1"/>
      <c r="Y558" s="1"/>
      <c r="Z558" s="1"/>
    </row>
    <row r="559" spans="1:26" ht="15.75" customHeight="1" x14ac:dyDescent="0.2">
      <c r="A559" s="1"/>
      <c r="B559" s="1"/>
      <c r="C559" s="1"/>
      <c r="D559" s="67"/>
      <c r="E559" s="67"/>
      <c r="F559" s="67"/>
      <c r="G559" s="67"/>
      <c r="H559" s="67"/>
      <c r="I559" s="67"/>
      <c r="J559" s="67"/>
      <c r="K559" s="68"/>
      <c r="L559" s="67"/>
      <c r="M559" s="1"/>
      <c r="N559" s="69"/>
      <c r="O559" s="69"/>
      <c r="P559" s="69"/>
      <c r="Q559" s="69"/>
      <c r="R559" s="69"/>
      <c r="S559" s="69"/>
      <c r="T559" s="66"/>
      <c r="U559" s="1"/>
      <c r="V559" s="1"/>
      <c r="W559" s="1"/>
      <c r="X559" s="1"/>
      <c r="Y559" s="1"/>
      <c r="Z559" s="1"/>
    </row>
    <row r="560" spans="1:26" ht="15.75" customHeight="1" x14ac:dyDescent="0.2">
      <c r="A560" s="1"/>
      <c r="B560" s="1"/>
      <c r="C560" s="1"/>
      <c r="D560" s="67"/>
      <c r="E560" s="67"/>
      <c r="F560" s="67"/>
      <c r="G560" s="67"/>
      <c r="H560" s="67"/>
      <c r="I560" s="67"/>
      <c r="J560" s="67"/>
      <c r="K560" s="68"/>
      <c r="L560" s="67"/>
      <c r="M560" s="1"/>
      <c r="N560" s="69"/>
      <c r="O560" s="69"/>
      <c r="P560" s="69"/>
      <c r="Q560" s="69"/>
      <c r="R560" s="69"/>
      <c r="S560" s="69"/>
      <c r="T560" s="66"/>
      <c r="U560" s="1"/>
      <c r="V560" s="1"/>
      <c r="W560" s="1"/>
      <c r="X560" s="1"/>
      <c r="Y560" s="1"/>
      <c r="Z560" s="1"/>
    </row>
    <row r="561" spans="1:26" ht="15.75" customHeight="1" x14ac:dyDescent="0.2">
      <c r="A561" s="1"/>
      <c r="B561" s="1"/>
      <c r="C561" s="1"/>
      <c r="D561" s="67"/>
      <c r="E561" s="67"/>
      <c r="F561" s="67"/>
      <c r="G561" s="67"/>
      <c r="H561" s="67"/>
      <c r="I561" s="67"/>
      <c r="J561" s="67"/>
      <c r="K561" s="68"/>
      <c r="L561" s="67"/>
      <c r="M561" s="1"/>
      <c r="N561" s="69"/>
      <c r="O561" s="69"/>
      <c r="P561" s="69"/>
      <c r="Q561" s="69"/>
      <c r="R561" s="69"/>
      <c r="S561" s="69"/>
      <c r="T561" s="66"/>
      <c r="U561" s="1"/>
      <c r="V561" s="1"/>
      <c r="W561" s="1"/>
      <c r="X561" s="1"/>
      <c r="Y561" s="1"/>
      <c r="Z561" s="1"/>
    </row>
    <row r="562" spans="1:26" ht="15.75" customHeight="1" x14ac:dyDescent="0.2">
      <c r="A562" s="1"/>
      <c r="B562" s="1"/>
      <c r="C562" s="1"/>
      <c r="D562" s="67"/>
      <c r="E562" s="67"/>
      <c r="F562" s="67"/>
      <c r="G562" s="67"/>
      <c r="H562" s="67"/>
      <c r="I562" s="67"/>
      <c r="J562" s="67"/>
      <c r="K562" s="68"/>
      <c r="L562" s="67"/>
      <c r="M562" s="1"/>
      <c r="N562" s="69"/>
      <c r="O562" s="69"/>
      <c r="P562" s="69"/>
      <c r="Q562" s="69"/>
      <c r="R562" s="69"/>
      <c r="S562" s="69"/>
      <c r="T562" s="66"/>
      <c r="U562" s="1"/>
      <c r="V562" s="1"/>
      <c r="W562" s="1"/>
      <c r="X562" s="1"/>
      <c r="Y562" s="1"/>
      <c r="Z562" s="1"/>
    </row>
    <row r="563" spans="1:26" ht="15.75" customHeight="1" x14ac:dyDescent="0.2">
      <c r="A563" s="1"/>
      <c r="B563" s="1"/>
      <c r="C563" s="1"/>
      <c r="D563" s="67"/>
      <c r="E563" s="67"/>
      <c r="F563" s="67"/>
      <c r="G563" s="67"/>
      <c r="H563" s="67"/>
      <c r="I563" s="67"/>
      <c r="J563" s="67"/>
      <c r="K563" s="68"/>
      <c r="L563" s="67"/>
      <c r="M563" s="1"/>
      <c r="N563" s="69"/>
      <c r="O563" s="69"/>
      <c r="P563" s="69"/>
      <c r="Q563" s="69"/>
      <c r="R563" s="69"/>
      <c r="S563" s="69"/>
      <c r="T563" s="66"/>
      <c r="U563" s="1"/>
      <c r="V563" s="1"/>
      <c r="W563" s="1"/>
      <c r="X563" s="1"/>
      <c r="Y563" s="1"/>
      <c r="Z563" s="1"/>
    </row>
    <row r="564" spans="1:26" ht="15.75" customHeight="1" x14ac:dyDescent="0.2">
      <c r="A564" s="1"/>
      <c r="B564" s="1"/>
      <c r="C564" s="1"/>
      <c r="D564" s="67"/>
      <c r="E564" s="67"/>
      <c r="F564" s="67"/>
      <c r="G564" s="67"/>
      <c r="H564" s="67"/>
      <c r="I564" s="67"/>
      <c r="J564" s="67"/>
      <c r="K564" s="68"/>
      <c r="L564" s="67"/>
      <c r="M564" s="1"/>
      <c r="N564" s="69"/>
      <c r="O564" s="69"/>
      <c r="P564" s="69"/>
      <c r="Q564" s="69"/>
      <c r="R564" s="69"/>
      <c r="S564" s="69"/>
      <c r="T564" s="66"/>
      <c r="U564" s="1"/>
      <c r="V564" s="1"/>
      <c r="W564" s="1"/>
      <c r="X564" s="1"/>
      <c r="Y564" s="1"/>
      <c r="Z564" s="1"/>
    </row>
    <row r="565" spans="1:26" ht="15.75" customHeight="1" x14ac:dyDescent="0.2">
      <c r="A565" s="1"/>
      <c r="B565" s="1"/>
      <c r="C565" s="1"/>
      <c r="D565" s="67"/>
      <c r="E565" s="67"/>
      <c r="F565" s="67"/>
      <c r="G565" s="67"/>
      <c r="H565" s="67"/>
      <c r="I565" s="67"/>
      <c r="J565" s="67"/>
      <c r="K565" s="68"/>
      <c r="L565" s="67"/>
      <c r="M565" s="1"/>
      <c r="N565" s="69"/>
      <c r="O565" s="69"/>
      <c r="P565" s="69"/>
      <c r="Q565" s="69"/>
      <c r="R565" s="69"/>
      <c r="S565" s="69"/>
      <c r="T565" s="66"/>
      <c r="U565" s="1"/>
      <c r="V565" s="1"/>
      <c r="W565" s="1"/>
      <c r="X565" s="1"/>
      <c r="Y565" s="1"/>
      <c r="Z565" s="1"/>
    </row>
    <row r="566" spans="1:26" ht="15.75" customHeight="1" x14ac:dyDescent="0.2">
      <c r="A566" s="1"/>
      <c r="B566" s="1"/>
      <c r="C566" s="1"/>
      <c r="D566" s="67"/>
      <c r="E566" s="67"/>
      <c r="F566" s="67"/>
      <c r="G566" s="67"/>
      <c r="H566" s="67"/>
      <c r="I566" s="67"/>
      <c r="J566" s="67"/>
      <c r="K566" s="68"/>
      <c r="L566" s="67"/>
      <c r="M566" s="1"/>
      <c r="N566" s="69"/>
      <c r="O566" s="69"/>
      <c r="P566" s="69"/>
      <c r="Q566" s="69"/>
      <c r="R566" s="69"/>
      <c r="S566" s="69"/>
      <c r="T566" s="66"/>
      <c r="U566" s="1"/>
      <c r="V566" s="1"/>
      <c r="W566" s="1"/>
      <c r="X566" s="1"/>
      <c r="Y566" s="1"/>
      <c r="Z566" s="1"/>
    </row>
    <row r="567" spans="1:26" ht="15.75" customHeight="1" x14ac:dyDescent="0.2">
      <c r="A567" s="1"/>
      <c r="B567" s="1"/>
      <c r="C567" s="1"/>
      <c r="D567" s="67"/>
      <c r="E567" s="67"/>
      <c r="F567" s="67"/>
      <c r="G567" s="67"/>
      <c r="H567" s="67"/>
      <c r="I567" s="67"/>
      <c r="J567" s="67"/>
      <c r="K567" s="68"/>
      <c r="L567" s="67"/>
      <c r="M567" s="1"/>
      <c r="N567" s="69"/>
      <c r="O567" s="69"/>
      <c r="P567" s="69"/>
      <c r="Q567" s="69"/>
      <c r="R567" s="69"/>
      <c r="S567" s="69"/>
      <c r="T567" s="66"/>
      <c r="U567" s="1"/>
      <c r="V567" s="1"/>
      <c r="W567" s="1"/>
      <c r="X567" s="1"/>
      <c r="Y567" s="1"/>
      <c r="Z567" s="1"/>
    </row>
    <row r="568" spans="1:26" ht="15.75" customHeight="1" x14ac:dyDescent="0.2">
      <c r="A568" s="1"/>
      <c r="B568" s="1"/>
      <c r="C568" s="1"/>
      <c r="D568" s="67"/>
      <c r="E568" s="67"/>
      <c r="F568" s="67"/>
      <c r="G568" s="67"/>
      <c r="H568" s="67"/>
      <c r="I568" s="67"/>
      <c r="J568" s="67"/>
      <c r="K568" s="68"/>
      <c r="L568" s="67"/>
      <c r="M568" s="1"/>
      <c r="N568" s="69"/>
      <c r="O568" s="69"/>
      <c r="P568" s="69"/>
      <c r="Q568" s="69"/>
      <c r="R568" s="69"/>
      <c r="S568" s="69"/>
      <c r="T568" s="66"/>
      <c r="U568" s="1"/>
      <c r="V568" s="1"/>
      <c r="W568" s="1"/>
      <c r="X568" s="1"/>
      <c r="Y568" s="1"/>
      <c r="Z568" s="1"/>
    </row>
    <row r="569" spans="1:26" ht="15.75" customHeight="1" x14ac:dyDescent="0.2">
      <c r="A569" s="1"/>
      <c r="B569" s="1"/>
      <c r="C569" s="1"/>
      <c r="D569" s="67"/>
      <c r="E569" s="67"/>
      <c r="F569" s="67"/>
      <c r="G569" s="67"/>
      <c r="H569" s="67"/>
      <c r="I569" s="67"/>
      <c r="J569" s="67"/>
      <c r="K569" s="68"/>
      <c r="L569" s="67"/>
      <c r="M569" s="1"/>
      <c r="N569" s="69"/>
      <c r="O569" s="69"/>
      <c r="P569" s="69"/>
      <c r="Q569" s="69"/>
      <c r="R569" s="69"/>
      <c r="S569" s="69"/>
      <c r="T569" s="66"/>
      <c r="U569" s="1"/>
      <c r="V569" s="1"/>
      <c r="W569" s="1"/>
      <c r="X569" s="1"/>
      <c r="Y569" s="1"/>
      <c r="Z569" s="1"/>
    </row>
    <row r="570" spans="1:26" ht="15.75" customHeight="1" x14ac:dyDescent="0.2">
      <c r="A570" s="1"/>
      <c r="B570" s="1"/>
      <c r="C570" s="1"/>
      <c r="D570" s="67"/>
      <c r="E570" s="67"/>
      <c r="F570" s="67"/>
      <c r="G570" s="67"/>
      <c r="H570" s="67"/>
      <c r="I570" s="67"/>
      <c r="J570" s="67"/>
      <c r="K570" s="68"/>
      <c r="L570" s="67"/>
      <c r="M570" s="1"/>
      <c r="N570" s="69"/>
      <c r="O570" s="69"/>
      <c r="P570" s="69"/>
      <c r="Q570" s="69"/>
      <c r="R570" s="69"/>
      <c r="S570" s="69"/>
      <c r="T570" s="66"/>
      <c r="U570" s="1"/>
      <c r="V570" s="1"/>
      <c r="W570" s="1"/>
      <c r="X570" s="1"/>
      <c r="Y570" s="1"/>
      <c r="Z570" s="1"/>
    </row>
    <row r="571" spans="1:26" ht="15.75" customHeight="1" x14ac:dyDescent="0.2">
      <c r="A571" s="1"/>
      <c r="B571" s="1"/>
      <c r="C571" s="1"/>
      <c r="D571" s="67"/>
      <c r="E571" s="67"/>
      <c r="F571" s="67"/>
      <c r="G571" s="67"/>
      <c r="H571" s="67"/>
      <c r="I571" s="67"/>
      <c r="J571" s="67"/>
      <c r="K571" s="68"/>
      <c r="L571" s="67"/>
      <c r="M571" s="1"/>
      <c r="N571" s="69"/>
      <c r="O571" s="69"/>
      <c r="P571" s="69"/>
      <c r="Q571" s="69"/>
      <c r="R571" s="69"/>
      <c r="S571" s="69"/>
      <c r="T571" s="66"/>
      <c r="U571" s="1"/>
      <c r="V571" s="1"/>
      <c r="W571" s="1"/>
      <c r="X571" s="1"/>
      <c r="Y571" s="1"/>
      <c r="Z571" s="1"/>
    </row>
    <row r="572" spans="1:26" ht="15.75" customHeight="1" x14ac:dyDescent="0.2">
      <c r="A572" s="1"/>
      <c r="B572" s="1"/>
      <c r="C572" s="1"/>
      <c r="D572" s="67"/>
      <c r="E572" s="67"/>
      <c r="F572" s="67"/>
      <c r="G572" s="67"/>
      <c r="H572" s="67"/>
      <c r="I572" s="67"/>
      <c r="J572" s="67"/>
      <c r="K572" s="68"/>
      <c r="L572" s="67"/>
      <c r="M572" s="1"/>
      <c r="N572" s="69"/>
      <c r="O572" s="69"/>
      <c r="P572" s="69"/>
      <c r="Q572" s="69"/>
      <c r="R572" s="69"/>
      <c r="S572" s="69"/>
      <c r="T572" s="66"/>
      <c r="U572" s="1"/>
      <c r="V572" s="1"/>
      <c r="W572" s="1"/>
      <c r="X572" s="1"/>
      <c r="Y572" s="1"/>
      <c r="Z572" s="1"/>
    </row>
    <row r="573" spans="1:26" ht="15.75" customHeight="1" x14ac:dyDescent="0.2">
      <c r="A573" s="1"/>
      <c r="B573" s="1"/>
      <c r="C573" s="1"/>
      <c r="D573" s="67"/>
      <c r="E573" s="67"/>
      <c r="F573" s="67"/>
      <c r="G573" s="67"/>
      <c r="H573" s="67"/>
      <c r="I573" s="67"/>
      <c r="J573" s="67"/>
      <c r="K573" s="68"/>
      <c r="L573" s="67"/>
      <c r="M573" s="1"/>
      <c r="N573" s="69"/>
      <c r="O573" s="69"/>
      <c r="P573" s="69"/>
      <c r="Q573" s="69"/>
      <c r="R573" s="69"/>
      <c r="S573" s="69"/>
      <c r="T573" s="66"/>
      <c r="U573" s="1"/>
      <c r="V573" s="1"/>
      <c r="W573" s="1"/>
      <c r="X573" s="1"/>
      <c r="Y573" s="1"/>
      <c r="Z573" s="1"/>
    </row>
    <row r="574" spans="1:26" ht="15.75" customHeight="1" x14ac:dyDescent="0.2">
      <c r="A574" s="1"/>
      <c r="B574" s="1"/>
      <c r="C574" s="1"/>
      <c r="D574" s="67"/>
      <c r="E574" s="67"/>
      <c r="F574" s="67"/>
      <c r="G574" s="67"/>
      <c r="H574" s="67"/>
      <c r="I574" s="67"/>
      <c r="J574" s="67"/>
      <c r="K574" s="68"/>
      <c r="L574" s="67"/>
      <c r="M574" s="1"/>
      <c r="N574" s="69"/>
      <c r="O574" s="69"/>
      <c r="P574" s="69"/>
      <c r="Q574" s="69"/>
      <c r="R574" s="69"/>
      <c r="S574" s="69"/>
      <c r="T574" s="66"/>
      <c r="U574" s="1"/>
      <c r="V574" s="1"/>
      <c r="W574" s="1"/>
      <c r="X574" s="1"/>
      <c r="Y574" s="1"/>
      <c r="Z574" s="1"/>
    </row>
    <row r="575" spans="1:26" ht="15.75" customHeight="1" x14ac:dyDescent="0.2">
      <c r="A575" s="1"/>
      <c r="B575" s="1"/>
      <c r="C575" s="1"/>
      <c r="D575" s="67"/>
      <c r="E575" s="67"/>
      <c r="F575" s="67"/>
      <c r="G575" s="67"/>
      <c r="H575" s="67"/>
      <c r="I575" s="67"/>
      <c r="J575" s="67"/>
      <c r="K575" s="68"/>
      <c r="L575" s="67"/>
      <c r="M575" s="1"/>
      <c r="N575" s="69"/>
      <c r="O575" s="69"/>
      <c r="P575" s="69"/>
      <c r="Q575" s="69"/>
      <c r="R575" s="69"/>
      <c r="S575" s="69"/>
      <c r="T575" s="66"/>
      <c r="U575" s="1"/>
      <c r="V575" s="1"/>
      <c r="W575" s="1"/>
      <c r="X575" s="1"/>
      <c r="Y575" s="1"/>
      <c r="Z575" s="1"/>
    </row>
    <row r="576" spans="1:26" ht="15.75" customHeight="1" x14ac:dyDescent="0.2">
      <c r="A576" s="1"/>
      <c r="B576" s="1"/>
      <c r="C576" s="1"/>
      <c r="D576" s="67"/>
      <c r="E576" s="67"/>
      <c r="F576" s="67"/>
      <c r="G576" s="67"/>
      <c r="H576" s="67"/>
      <c r="I576" s="67"/>
      <c r="J576" s="67"/>
      <c r="K576" s="68"/>
      <c r="L576" s="67"/>
      <c r="M576" s="1"/>
      <c r="N576" s="69"/>
      <c r="O576" s="69"/>
      <c r="P576" s="69"/>
      <c r="Q576" s="69"/>
      <c r="R576" s="69"/>
      <c r="S576" s="69"/>
      <c r="T576" s="66"/>
      <c r="U576" s="1"/>
      <c r="V576" s="1"/>
      <c r="W576" s="1"/>
      <c r="X576" s="1"/>
      <c r="Y576" s="1"/>
      <c r="Z576" s="1"/>
    </row>
    <row r="577" spans="1:26" ht="15.75" customHeight="1" x14ac:dyDescent="0.2">
      <c r="A577" s="1"/>
      <c r="B577" s="1"/>
      <c r="C577" s="1"/>
      <c r="D577" s="67"/>
      <c r="E577" s="67"/>
      <c r="F577" s="67"/>
      <c r="G577" s="67"/>
      <c r="H577" s="67"/>
      <c r="I577" s="67"/>
      <c r="J577" s="67"/>
      <c r="K577" s="68"/>
      <c r="L577" s="67"/>
      <c r="M577" s="1"/>
      <c r="N577" s="69"/>
      <c r="O577" s="69"/>
      <c r="P577" s="69"/>
      <c r="Q577" s="69"/>
      <c r="R577" s="69"/>
      <c r="S577" s="69"/>
      <c r="T577" s="66"/>
      <c r="U577" s="1"/>
      <c r="V577" s="1"/>
      <c r="W577" s="1"/>
      <c r="X577" s="1"/>
      <c r="Y577" s="1"/>
      <c r="Z577" s="1"/>
    </row>
    <row r="578" spans="1:26" ht="15.75" customHeight="1" x14ac:dyDescent="0.2">
      <c r="A578" s="1"/>
      <c r="B578" s="1"/>
      <c r="C578" s="1"/>
      <c r="D578" s="67"/>
      <c r="E578" s="67"/>
      <c r="F578" s="67"/>
      <c r="G578" s="67"/>
      <c r="H578" s="67"/>
      <c r="I578" s="67"/>
      <c r="J578" s="67"/>
      <c r="K578" s="68"/>
      <c r="L578" s="67"/>
      <c r="M578" s="1"/>
      <c r="N578" s="69"/>
      <c r="O578" s="69"/>
      <c r="P578" s="69"/>
      <c r="Q578" s="69"/>
      <c r="R578" s="69"/>
      <c r="S578" s="69"/>
      <c r="T578" s="66"/>
      <c r="U578" s="1"/>
      <c r="V578" s="1"/>
      <c r="W578" s="1"/>
      <c r="X578" s="1"/>
      <c r="Y578" s="1"/>
      <c r="Z578" s="1"/>
    </row>
    <row r="579" spans="1:26" ht="15.75" customHeight="1" x14ac:dyDescent="0.2">
      <c r="A579" s="1"/>
      <c r="B579" s="1"/>
      <c r="C579" s="1"/>
      <c r="D579" s="67"/>
      <c r="E579" s="67"/>
      <c r="F579" s="67"/>
      <c r="G579" s="67"/>
      <c r="H579" s="67"/>
      <c r="I579" s="67"/>
      <c r="J579" s="67"/>
      <c r="K579" s="68"/>
      <c r="L579" s="67"/>
      <c r="M579" s="1"/>
      <c r="N579" s="69"/>
      <c r="O579" s="69"/>
      <c r="P579" s="69"/>
      <c r="Q579" s="69"/>
      <c r="R579" s="69"/>
      <c r="S579" s="69"/>
      <c r="T579" s="66"/>
      <c r="U579" s="1"/>
      <c r="V579" s="1"/>
      <c r="W579" s="1"/>
      <c r="X579" s="1"/>
      <c r="Y579" s="1"/>
      <c r="Z579" s="1"/>
    </row>
    <row r="580" spans="1:26" ht="15.75" customHeight="1" x14ac:dyDescent="0.2">
      <c r="A580" s="1"/>
      <c r="B580" s="1"/>
      <c r="C580" s="1"/>
      <c r="D580" s="67"/>
      <c r="E580" s="67"/>
      <c r="F580" s="67"/>
      <c r="G580" s="67"/>
      <c r="H580" s="67"/>
      <c r="I580" s="67"/>
      <c r="J580" s="67"/>
      <c r="K580" s="68"/>
      <c r="L580" s="67"/>
      <c r="M580" s="1"/>
      <c r="N580" s="69"/>
      <c r="O580" s="69"/>
      <c r="P580" s="69"/>
      <c r="Q580" s="69"/>
      <c r="R580" s="69"/>
      <c r="S580" s="69"/>
      <c r="T580" s="66"/>
      <c r="U580" s="1"/>
      <c r="V580" s="1"/>
      <c r="W580" s="1"/>
      <c r="X580" s="1"/>
      <c r="Y580" s="1"/>
      <c r="Z580" s="1"/>
    </row>
    <row r="581" spans="1:26" ht="15.75" customHeight="1" x14ac:dyDescent="0.2">
      <c r="A581" s="1"/>
      <c r="B581" s="1"/>
      <c r="C581" s="1"/>
      <c r="D581" s="67"/>
      <c r="E581" s="67"/>
      <c r="F581" s="67"/>
      <c r="G581" s="67"/>
      <c r="H581" s="67"/>
      <c r="I581" s="67"/>
      <c r="J581" s="67"/>
      <c r="K581" s="68"/>
      <c r="L581" s="67"/>
      <c r="M581" s="1"/>
      <c r="N581" s="69"/>
      <c r="O581" s="69"/>
      <c r="P581" s="69"/>
      <c r="Q581" s="69"/>
      <c r="R581" s="69"/>
      <c r="S581" s="69"/>
      <c r="T581" s="66"/>
      <c r="U581" s="1"/>
      <c r="V581" s="1"/>
      <c r="W581" s="1"/>
      <c r="X581" s="1"/>
      <c r="Y581" s="1"/>
      <c r="Z581" s="1"/>
    </row>
    <row r="582" spans="1:26" ht="15.75" customHeight="1" x14ac:dyDescent="0.2">
      <c r="A582" s="1"/>
      <c r="B582" s="1"/>
      <c r="C582" s="1"/>
      <c r="D582" s="67"/>
      <c r="E582" s="67"/>
      <c r="F582" s="67"/>
      <c r="G582" s="67"/>
      <c r="H582" s="67"/>
      <c r="I582" s="67"/>
      <c r="J582" s="67"/>
      <c r="K582" s="68"/>
      <c r="L582" s="67"/>
      <c r="M582" s="1"/>
      <c r="N582" s="69"/>
      <c r="O582" s="69"/>
      <c r="P582" s="69"/>
      <c r="Q582" s="69"/>
      <c r="R582" s="69"/>
      <c r="S582" s="69"/>
      <c r="T582" s="66"/>
      <c r="U582" s="1"/>
      <c r="V582" s="1"/>
      <c r="W582" s="1"/>
      <c r="X582" s="1"/>
      <c r="Y582" s="1"/>
      <c r="Z582" s="1"/>
    </row>
    <row r="583" spans="1:26" ht="15.75" customHeight="1" x14ac:dyDescent="0.2">
      <c r="A583" s="1"/>
      <c r="B583" s="1"/>
      <c r="C583" s="1"/>
      <c r="D583" s="67"/>
      <c r="E583" s="67"/>
      <c r="F583" s="67"/>
      <c r="G583" s="67"/>
      <c r="H583" s="67"/>
      <c r="I583" s="67"/>
      <c r="J583" s="67"/>
      <c r="K583" s="68"/>
      <c r="L583" s="67"/>
      <c r="M583" s="1"/>
      <c r="N583" s="69"/>
      <c r="O583" s="69"/>
      <c r="P583" s="69"/>
      <c r="Q583" s="69"/>
      <c r="R583" s="69"/>
      <c r="S583" s="69"/>
      <c r="T583" s="66"/>
      <c r="U583" s="1"/>
      <c r="V583" s="1"/>
      <c r="W583" s="1"/>
      <c r="X583" s="1"/>
      <c r="Y583" s="1"/>
      <c r="Z583" s="1"/>
    </row>
    <row r="584" spans="1:26" ht="15.75" customHeight="1" x14ac:dyDescent="0.2">
      <c r="A584" s="1"/>
      <c r="B584" s="1"/>
      <c r="C584" s="1"/>
      <c r="D584" s="67"/>
      <c r="E584" s="67"/>
      <c r="F584" s="67"/>
      <c r="G584" s="67"/>
      <c r="H584" s="67"/>
      <c r="I584" s="67"/>
      <c r="J584" s="67"/>
      <c r="K584" s="68"/>
      <c r="L584" s="67"/>
      <c r="M584" s="1"/>
      <c r="N584" s="69"/>
      <c r="O584" s="69"/>
      <c r="P584" s="69"/>
      <c r="Q584" s="69"/>
      <c r="R584" s="69"/>
      <c r="S584" s="69"/>
      <c r="T584" s="66"/>
      <c r="U584" s="1"/>
      <c r="V584" s="1"/>
      <c r="W584" s="1"/>
      <c r="X584" s="1"/>
      <c r="Y584" s="1"/>
      <c r="Z584" s="1"/>
    </row>
    <row r="585" spans="1:26" ht="15.75" customHeight="1" x14ac:dyDescent="0.2">
      <c r="A585" s="1"/>
      <c r="B585" s="1"/>
      <c r="C585" s="1"/>
      <c r="D585" s="67"/>
      <c r="E585" s="67"/>
      <c r="F585" s="67"/>
      <c r="G585" s="67"/>
      <c r="H585" s="67"/>
      <c r="I585" s="67"/>
      <c r="J585" s="67"/>
      <c r="K585" s="68"/>
      <c r="L585" s="67"/>
      <c r="M585" s="1"/>
      <c r="N585" s="69"/>
      <c r="O585" s="69"/>
      <c r="P585" s="69"/>
      <c r="Q585" s="69"/>
      <c r="R585" s="69"/>
      <c r="S585" s="69"/>
      <c r="T585" s="66"/>
      <c r="U585" s="1"/>
      <c r="V585" s="1"/>
      <c r="W585" s="1"/>
      <c r="X585" s="1"/>
      <c r="Y585" s="1"/>
      <c r="Z585" s="1"/>
    </row>
    <row r="586" spans="1:26" ht="15.75" customHeight="1" x14ac:dyDescent="0.2">
      <c r="A586" s="1"/>
      <c r="B586" s="1"/>
      <c r="C586" s="1"/>
      <c r="D586" s="67"/>
      <c r="E586" s="67"/>
      <c r="F586" s="67"/>
      <c r="G586" s="67"/>
      <c r="H586" s="67"/>
      <c r="I586" s="67"/>
      <c r="J586" s="67"/>
      <c r="K586" s="68"/>
      <c r="L586" s="67"/>
      <c r="M586" s="1"/>
      <c r="N586" s="69"/>
      <c r="O586" s="69"/>
      <c r="P586" s="69"/>
      <c r="Q586" s="69"/>
      <c r="R586" s="69"/>
      <c r="S586" s="69"/>
      <c r="T586" s="66"/>
      <c r="U586" s="1"/>
      <c r="V586" s="1"/>
      <c r="W586" s="1"/>
      <c r="X586" s="1"/>
      <c r="Y586" s="1"/>
      <c r="Z586" s="1"/>
    </row>
    <row r="587" spans="1:26" ht="15.75" customHeight="1" x14ac:dyDescent="0.2">
      <c r="A587" s="1"/>
      <c r="B587" s="1"/>
      <c r="C587" s="1"/>
      <c r="D587" s="67"/>
      <c r="E587" s="67"/>
      <c r="F587" s="67"/>
      <c r="G587" s="67"/>
      <c r="H587" s="67"/>
      <c r="I587" s="67"/>
      <c r="J587" s="67"/>
      <c r="K587" s="68"/>
      <c r="L587" s="67"/>
      <c r="M587" s="1"/>
      <c r="N587" s="69"/>
      <c r="O587" s="69"/>
      <c r="P587" s="69"/>
      <c r="Q587" s="69"/>
      <c r="R587" s="69"/>
      <c r="S587" s="69"/>
      <c r="T587" s="66"/>
      <c r="U587" s="1"/>
      <c r="V587" s="1"/>
      <c r="W587" s="1"/>
      <c r="X587" s="1"/>
      <c r="Y587" s="1"/>
      <c r="Z587" s="1"/>
    </row>
    <row r="588" spans="1:26" ht="15.75" customHeight="1" x14ac:dyDescent="0.2">
      <c r="A588" s="1"/>
      <c r="B588" s="1"/>
      <c r="C588" s="1"/>
      <c r="D588" s="67"/>
      <c r="E588" s="67"/>
      <c r="F588" s="67"/>
      <c r="G588" s="67"/>
      <c r="H588" s="67"/>
      <c r="I588" s="67"/>
      <c r="J588" s="67"/>
      <c r="K588" s="68"/>
      <c r="L588" s="67"/>
      <c r="M588" s="1"/>
      <c r="N588" s="69"/>
      <c r="O588" s="69"/>
      <c r="P588" s="69"/>
      <c r="Q588" s="69"/>
      <c r="R588" s="69"/>
      <c r="S588" s="69"/>
      <c r="T588" s="66"/>
      <c r="U588" s="1"/>
      <c r="V588" s="1"/>
      <c r="W588" s="1"/>
      <c r="X588" s="1"/>
      <c r="Y588" s="1"/>
      <c r="Z588" s="1"/>
    </row>
    <row r="589" spans="1:26" ht="15.75" customHeight="1" x14ac:dyDescent="0.2">
      <c r="A589" s="1"/>
      <c r="B589" s="1"/>
      <c r="C589" s="1"/>
      <c r="D589" s="67"/>
      <c r="E589" s="67"/>
      <c r="F589" s="67"/>
      <c r="G589" s="67"/>
      <c r="H589" s="67"/>
      <c r="I589" s="67"/>
      <c r="J589" s="67"/>
      <c r="K589" s="68"/>
      <c r="L589" s="67"/>
      <c r="M589" s="1"/>
      <c r="N589" s="69"/>
      <c r="O589" s="69"/>
      <c r="P589" s="69"/>
      <c r="Q589" s="69"/>
      <c r="R589" s="69"/>
      <c r="S589" s="69"/>
      <c r="T589" s="66"/>
      <c r="U589" s="1"/>
      <c r="V589" s="1"/>
      <c r="W589" s="1"/>
      <c r="X589" s="1"/>
      <c r="Y589" s="1"/>
      <c r="Z589" s="1"/>
    </row>
    <row r="590" spans="1:26" ht="15.75" customHeight="1" x14ac:dyDescent="0.2">
      <c r="A590" s="1"/>
      <c r="B590" s="1"/>
      <c r="C590" s="1"/>
      <c r="D590" s="67"/>
      <c r="E590" s="67"/>
      <c r="F590" s="67"/>
      <c r="G590" s="67"/>
      <c r="H590" s="67"/>
      <c r="I590" s="67"/>
      <c r="J590" s="67"/>
      <c r="K590" s="68"/>
      <c r="L590" s="67"/>
      <c r="M590" s="1"/>
      <c r="N590" s="69"/>
      <c r="O590" s="69"/>
      <c r="P590" s="69"/>
      <c r="Q590" s="69"/>
      <c r="R590" s="69"/>
      <c r="S590" s="69"/>
      <c r="T590" s="66"/>
      <c r="U590" s="1"/>
      <c r="V590" s="1"/>
      <c r="W590" s="1"/>
      <c r="X590" s="1"/>
      <c r="Y590" s="1"/>
      <c r="Z590" s="1"/>
    </row>
    <row r="591" spans="1:26" ht="15.75" customHeight="1" x14ac:dyDescent="0.2">
      <c r="A591" s="1"/>
      <c r="B591" s="1"/>
      <c r="C591" s="1"/>
      <c r="D591" s="67"/>
      <c r="E591" s="67"/>
      <c r="F591" s="67"/>
      <c r="G591" s="67"/>
      <c r="H591" s="67"/>
      <c r="I591" s="67"/>
      <c r="J591" s="67"/>
      <c r="K591" s="68"/>
      <c r="L591" s="67"/>
      <c r="M591" s="1"/>
      <c r="N591" s="69"/>
      <c r="O591" s="69"/>
      <c r="P591" s="69"/>
      <c r="Q591" s="69"/>
      <c r="R591" s="69"/>
      <c r="S591" s="69"/>
      <c r="T591" s="66"/>
      <c r="U591" s="1"/>
      <c r="V591" s="1"/>
      <c r="W591" s="1"/>
      <c r="X591" s="1"/>
      <c r="Y591" s="1"/>
      <c r="Z591" s="1"/>
    </row>
    <row r="592" spans="1:26" ht="15.75" customHeight="1" x14ac:dyDescent="0.2">
      <c r="A592" s="1"/>
      <c r="B592" s="1"/>
      <c r="C592" s="1"/>
      <c r="D592" s="67"/>
      <c r="E592" s="67"/>
      <c r="F592" s="67"/>
      <c r="G592" s="67"/>
      <c r="H592" s="67"/>
      <c r="I592" s="67"/>
      <c r="J592" s="67"/>
      <c r="K592" s="68"/>
      <c r="L592" s="67"/>
      <c r="M592" s="1"/>
      <c r="N592" s="69"/>
      <c r="O592" s="69"/>
      <c r="P592" s="69"/>
      <c r="Q592" s="69"/>
      <c r="R592" s="69"/>
      <c r="S592" s="69"/>
      <c r="T592" s="66"/>
      <c r="U592" s="1"/>
      <c r="V592" s="1"/>
      <c r="W592" s="1"/>
      <c r="X592" s="1"/>
      <c r="Y592" s="1"/>
      <c r="Z592" s="1"/>
    </row>
    <row r="593" spans="1:26" ht="15.75" customHeight="1" x14ac:dyDescent="0.2">
      <c r="A593" s="1"/>
      <c r="B593" s="1"/>
      <c r="C593" s="1"/>
      <c r="D593" s="67"/>
      <c r="E593" s="67"/>
      <c r="F593" s="67"/>
      <c r="G593" s="67"/>
      <c r="H593" s="67"/>
      <c r="I593" s="67"/>
      <c r="J593" s="67"/>
      <c r="K593" s="68"/>
      <c r="L593" s="67"/>
      <c r="M593" s="1"/>
      <c r="N593" s="69"/>
      <c r="O593" s="69"/>
      <c r="P593" s="69"/>
      <c r="Q593" s="69"/>
      <c r="R593" s="69"/>
      <c r="S593" s="69"/>
      <c r="T593" s="66"/>
      <c r="U593" s="1"/>
      <c r="V593" s="1"/>
      <c r="W593" s="1"/>
      <c r="X593" s="1"/>
      <c r="Y593" s="1"/>
      <c r="Z593" s="1"/>
    </row>
    <row r="594" spans="1:26" ht="15.75" customHeight="1" x14ac:dyDescent="0.2">
      <c r="A594" s="1"/>
      <c r="B594" s="1"/>
      <c r="C594" s="1"/>
      <c r="D594" s="67"/>
      <c r="E594" s="67"/>
      <c r="F594" s="67"/>
      <c r="G594" s="67"/>
      <c r="H594" s="67"/>
      <c r="I594" s="67"/>
      <c r="J594" s="67"/>
      <c r="K594" s="68"/>
      <c r="L594" s="67"/>
      <c r="M594" s="1"/>
      <c r="N594" s="69"/>
      <c r="O594" s="69"/>
      <c r="P594" s="69"/>
      <c r="Q594" s="69"/>
      <c r="R594" s="69"/>
      <c r="S594" s="69"/>
      <c r="T594" s="66"/>
      <c r="U594" s="1"/>
      <c r="V594" s="1"/>
      <c r="W594" s="1"/>
      <c r="X594" s="1"/>
      <c r="Y594" s="1"/>
      <c r="Z594" s="1"/>
    </row>
    <row r="595" spans="1:26" ht="15.75" customHeight="1" x14ac:dyDescent="0.2">
      <c r="A595" s="1"/>
      <c r="B595" s="1"/>
      <c r="C595" s="1"/>
      <c r="D595" s="67"/>
      <c r="E595" s="67"/>
      <c r="F595" s="67"/>
      <c r="G595" s="67"/>
      <c r="H595" s="67"/>
      <c r="I595" s="67"/>
      <c r="J595" s="67"/>
      <c r="K595" s="68"/>
      <c r="L595" s="67"/>
      <c r="M595" s="1"/>
      <c r="N595" s="69"/>
      <c r="O595" s="69"/>
      <c r="P595" s="69"/>
      <c r="Q595" s="69"/>
      <c r="R595" s="69"/>
      <c r="S595" s="69"/>
      <c r="T595" s="66"/>
      <c r="U595" s="1"/>
      <c r="V595" s="1"/>
      <c r="W595" s="1"/>
      <c r="X595" s="1"/>
      <c r="Y595" s="1"/>
      <c r="Z595" s="1"/>
    </row>
    <row r="596" spans="1:26" ht="15.75" customHeight="1" x14ac:dyDescent="0.2">
      <c r="A596" s="1"/>
      <c r="B596" s="1"/>
      <c r="C596" s="1"/>
      <c r="D596" s="67"/>
      <c r="E596" s="67"/>
      <c r="F596" s="67"/>
      <c r="G596" s="67"/>
      <c r="H596" s="67"/>
      <c r="I596" s="67"/>
      <c r="J596" s="67"/>
      <c r="K596" s="68"/>
      <c r="L596" s="67"/>
      <c r="M596" s="1"/>
      <c r="N596" s="69"/>
      <c r="O596" s="69"/>
      <c r="P596" s="69"/>
      <c r="Q596" s="69"/>
      <c r="R596" s="69"/>
      <c r="S596" s="69"/>
      <c r="T596" s="66"/>
      <c r="U596" s="1"/>
      <c r="V596" s="1"/>
      <c r="W596" s="1"/>
      <c r="X596" s="1"/>
      <c r="Y596" s="1"/>
      <c r="Z596" s="1"/>
    </row>
    <row r="597" spans="1:26" ht="15.75" customHeight="1" x14ac:dyDescent="0.2">
      <c r="A597" s="1"/>
      <c r="B597" s="1"/>
      <c r="C597" s="1"/>
      <c r="D597" s="67"/>
      <c r="E597" s="67"/>
      <c r="F597" s="67"/>
      <c r="G597" s="67"/>
      <c r="H597" s="67"/>
      <c r="I597" s="67"/>
      <c r="J597" s="67"/>
      <c r="K597" s="68"/>
      <c r="L597" s="67"/>
      <c r="M597" s="1"/>
      <c r="N597" s="69"/>
      <c r="O597" s="69"/>
      <c r="P597" s="69"/>
      <c r="Q597" s="69"/>
      <c r="R597" s="69"/>
      <c r="S597" s="69"/>
      <c r="T597" s="66"/>
      <c r="U597" s="1"/>
      <c r="V597" s="1"/>
      <c r="W597" s="1"/>
      <c r="X597" s="1"/>
      <c r="Y597" s="1"/>
      <c r="Z597" s="1"/>
    </row>
    <row r="598" spans="1:26" ht="15.75" customHeight="1" x14ac:dyDescent="0.2">
      <c r="A598" s="1"/>
      <c r="B598" s="1"/>
      <c r="C598" s="1"/>
      <c r="D598" s="67"/>
      <c r="E598" s="67"/>
      <c r="F598" s="67"/>
      <c r="G598" s="67"/>
      <c r="H598" s="67"/>
      <c r="I598" s="67"/>
      <c r="J598" s="67"/>
      <c r="K598" s="68"/>
      <c r="L598" s="67"/>
      <c r="M598" s="1"/>
      <c r="N598" s="69"/>
      <c r="O598" s="69"/>
      <c r="P598" s="69"/>
      <c r="Q598" s="69"/>
      <c r="R598" s="69"/>
      <c r="S598" s="69"/>
      <c r="T598" s="66"/>
      <c r="U598" s="1"/>
      <c r="V598" s="1"/>
      <c r="W598" s="1"/>
      <c r="X598" s="1"/>
      <c r="Y598" s="1"/>
      <c r="Z598" s="1"/>
    </row>
    <row r="599" spans="1:26" ht="15.75" customHeight="1" x14ac:dyDescent="0.2">
      <c r="A599" s="1"/>
      <c r="B599" s="1"/>
      <c r="C599" s="1"/>
      <c r="D599" s="67"/>
      <c r="E599" s="67"/>
      <c r="F599" s="67"/>
      <c r="G599" s="67"/>
      <c r="H599" s="67"/>
      <c r="I599" s="67"/>
      <c r="J599" s="67"/>
      <c r="K599" s="68"/>
      <c r="L599" s="67"/>
      <c r="M599" s="1"/>
      <c r="N599" s="69"/>
      <c r="O599" s="69"/>
      <c r="P599" s="69"/>
      <c r="Q599" s="69"/>
      <c r="R599" s="69"/>
      <c r="S599" s="69"/>
      <c r="T599" s="66"/>
      <c r="U599" s="1"/>
      <c r="V599" s="1"/>
      <c r="W599" s="1"/>
      <c r="X599" s="1"/>
      <c r="Y599" s="1"/>
      <c r="Z599" s="1"/>
    </row>
    <row r="600" spans="1:26" ht="15.75" customHeight="1" x14ac:dyDescent="0.2">
      <c r="A600" s="1"/>
      <c r="B600" s="1"/>
      <c r="C600" s="1"/>
      <c r="D600" s="67"/>
      <c r="E600" s="67"/>
      <c r="F600" s="67"/>
      <c r="G600" s="67"/>
      <c r="H600" s="67"/>
      <c r="I600" s="67"/>
      <c r="J600" s="67"/>
      <c r="K600" s="68"/>
      <c r="L600" s="67"/>
      <c r="M600" s="1"/>
      <c r="N600" s="69"/>
      <c r="O600" s="69"/>
      <c r="P600" s="69"/>
      <c r="Q600" s="69"/>
      <c r="R600" s="69"/>
      <c r="S600" s="69"/>
      <c r="T600" s="66"/>
      <c r="U600" s="1"/>
      <c r="V600" s="1"/>
      <c r="W600" s="1"/>
      <c r="X600" s="1"/>
      <c r="Y600" s="1"/>
      <c r="Z600" s="1"/>
    </row>
    <row r="601" spans="1:26" ht="15.75" customHeight="1" x14ac:dyDescent="0.2">
      <c r="A601" s="1"/>
      <c r="B601" s="1"/>
      <c r="C601" s="1"/>
      <c r="D601" s="67"/>
      <c r="E601" s="67"/>
      <c r="F601" s="67"/>
      <c r="G601" s="67"/>
      <c r="H601" s="67"/>
      <c r="I601" s="67"/>
      <c r="J601" s="67"/>
      <c r="K601" s="68"/>
      <c r="L601" s="67"/>
      <c r="M601" s="1"/>
      <c r="N601" s="69"/>
      <c r="O601" s="69"/>
      <c r="P601" s="69"/>
      <c r="Q601" s="69"/>
      <c r="R601" s="69"/>
      <c r="S601" s="69"/>
      <c r="T601" s="66"/>
      <c r="U601" s="1"/>
      <c r="V601" s="1"/>
      <c r="W601" s="1"/>
      <c r="X601" s="1"/>
      <c r="Y601" s="1"/>
      <c r="Z601" s="1"/>
    </row>
    <row r="602" spans="1:26" ht="15.75" customHeight="1" x14ac:dyDescent="0.2">
      <c r="A602" s="1"/>
      <c r="B602" s="1"/>
      <c r="C602" s="1"/>
      <c r="D602" s="67"/>
      <c r="E602" s="67"/>
      <c r="F602" s="67"/>
      <c r="G602" s="67"/>
      <c r="H602" s="67"/>
      <c r="I602" s="67"/>
      <c r="J602" s="67"/>
      <c r="K602" s="68"/>
      <c r="L602" s="67"/>
      <c r="M602" s="1"/>
      <c r="N602" s="69"/>
      <c r="O602" s="69"/>
      <c r="P602" s="69"/>
      <c r="Q602" s="69"/>
      <c r="R602" s="69"/>
      <c r="S602" s="69"/>
      <c r="T602" s="66"/>
      <c r="U602" s="1"/>
      <c r="V602" s="1"/>
      <c r="W602" s="1"/>
      <c r="X602" s="1"/>
      <c r="Y602" s="1"/>
      <c r="Z602" s="1"/>
    </row>
    <row r="603" spans="1:26" ht="15.75" customHeight="1" x14ac:dyDescent="0.2">
      <c r="A603" s="1"/>
      <c r="B603" s="1"/>
      <c r="C603" s="1"/>
      <c r="D603" s="67"/>
      <c r="E603" s="67"/>
      <c r="F603" s="67"/>
      <c r="G603" s="67"/>
      <c r="H603" s="67"/>
      <c r="I603" s="67"/>
      <c r="J603" s="67"/>
      <c r="K603" s="68"/>
      <c r="L603" s="67"/>
      <c r="M603" s="1"/>
      <c r="N603" s="69"/>
      <c r="O603" s="69"/>
      <c r="P603" s="69"/>
      <c r="Q603" s="69"/>
      <c r="R603" s="69"/>
      <c r="S603" s="69"/>
      <c r="T603" s="66"/>
      <c r="U603" s="1"/>
      <c r="V603" s="1"/>
      <c r="W603" s="1"/>
      <c r="X603" s="1"/>
      <c r="Y603" s="1"/>
      <c r="Z603" s="1"/>
    </row>
    <row r="604" spans="1:26" ht="15.75" customHeight="1" x14ac:dyDescent="0.2">
      <c r="A604" s="1"/>
      <c r="B604" s="1"/>
      <c r="C604" s="1"/>
      <c r="D604" s="67"/>
      <c r="E604" s="67"/>
      <c r="F604" s="67"/>
      <c r="G604" s="67"/>
      <c r="H604" s="67"/>
      <c r="I604" s="67"/>
      <c r="J604" s="67"/>
      <c r="K604" s="68"/>
      <c r="L604" s="67"/>
      <c r="M604" s="1"/>
      <c r="N604" s="69"/>
      <c r="O604" s="69"/>
      <c r="P604" s="69"/>
      <c r="Q604" s="69"/>
      <c r="R604" s="69"/>
      <c r="S604" s="69"/>
      <c r="T604" s="66"/>
      <c r="U604" s="1"/>
      <c r="V604" s="1"/>
      <c r="W604" s="1"/>
      <c r="X604" s="1"/>
      <c r="Y604" s="1"/>
      <c r="Z604" s="1"/>
    </row>
    <row r="605" spans="1:26" ht="15.75" customHeight="1" x14ac:dyDescent="0.2">
      <c r="A605" s="1"/>
      <c r="B605" s="1"/>
      <c r="C605" s="1"/>
      <c r="D605" s="67"/>
      <c r="E605" s="67"/>
      <c r="F605" s="67"/>
      <c r="G605" s="67"/>
      <c r="H605" s="67"/>
      <c r="I605" s="67"/>
      <c r="J605" s="67"/>
      <c r="K605" s="68"/>
      <c r="L605" s="67"/>
      <c r="M605" s="1"/>
      <c r="N605" s="69"/>
      <c r="O605" s="69"/>
      <c r="P605" s="69"/>
      <c r="Q605" s="69"/>
      <c r="R605" s="69"/>
      <c r="S605" s="69"/>
      <c r="T605" s="66"/>
      <c r="U605" s="1"/>
      <c r="V605" s="1"/>
      <c r="W605" s="1"/>
      <c r="X605" s="1"/>
      <c r="Y605" s="1"/>
      <c r="Z605" s="1"/>
    </row>
    <row r="606" spans="1:26" ht="15.75" customHeight="1" x14ac:dyDescent="0.2">
      <c r="A606" s="1"/>
      <c r="B606" s="1"/>
      <c r="C606" s="1"/>
      <c r="D606" s="67"/>
      <c r="E606" s="67"/>
      <c r="F606" s="67"/>
      <c r="G606" s="67"/>
      <c r="H606" s="67"/>
      <c r="I606" s="67"/>
      <c r="J606" s="67"/>
      <c r="K606" s="68"/>
      <c r="L606" s="67"/>
      <c r="M606" s="1"/>
      <c r="N606" s="69"/>
      <c r="O606" s="69"/>
      <c r="P606" s="69"/>
      <c r="Q606" s="69"/>
      <c r="R606" s="69"/>
      <c r="S606" s="69"/>
      <c r="T606" s="66"/>
      <c r="U606" s="1"/>
      <c r="V606" s="1"/>
      <c r="W606" s="1"/>
      <c r="X606" s="1"/>
      <c r="Y606" s="1"/>
      <c r="Z606" s="1"/>
    </row>
    <row r="607" spans="1:26" ht="15.75" customHeight="1" x14ac:dyDescent="0.2">
      <c r="A607" s="1"/>
      <c r="B607" s="1"/>
      <c r="C607" s="1"/>
      <c r="D607" s="67"/>
      <c r="E607" s="67"/>
      <c r="F607" s="67"/>
      <c r="G607" s="67"/>
      <c r="H607" s="67"/>
      <c r="I607" s="67"/>
      <c r="J607" s="67"/>
      <c r="K607" s="68"/>
      <c r="L607" s="67"/>
      <c r="M607" s="1"/>
      <c r="N607" s="69"/>
      <c r="O607" s="69"/>
      <c r="P607" s="69"/>
      <c r="Q607" s="69"/>
      <c r="R607" s="69"/>
      <c r="S607" s="69"/>
      <c r="T607" s="66"/>
      <c r="U607" s="1"/>
      <c r="V607" s="1"/>
      <c r="W607" s="1"/>
      <c r="X607" s="1"/>
      <c r="Y607" s="1"/>
      <c r="Z607" s="1"/>
    </row>
    <row r="608" spans="1:26" ht="15.75" customHeight="1" x14ac:dyDescent="0.2">
      <c r="A608" s="1"/>
      <c r="B608" s="1"/>
      <c r="C608" s="1"/>
      <c r="D608" s="67"/>
      <c r="E608" s="67"/>
      <c r="F608" s="67"/>
      <c r="G608" s="67"/>
      <c r="H608" s="67"/>
      <c r="I608" s="67"/>
      <c r="J608" s="67"/>
      <c r="K608" s="68"/>
      <c r="L608" s="67"/>
      <c r="M608" s="1"/>
      <c r="N608" s="69"/>
      <c r="O608" s="69"/>
      <c r="P608" s="69"/>
      <c r="Q608" s="69"/>
      <c r="R608" s="69"/>
      <c r="S608" s="69"/>
      <c r="T608" s="66"/>
      <c r="U608" s="1"/>
      <c r="V608" s="1"/>
      <c r="W608" s="1"/>
      <c r="X608" s="1"/>
      <c r="Y608" s="1"/>
      <c r="Z608" s="1"/>
    </row>
    <row r="609" spans="1:26" ht="15.75" customHeight="1" x14ac:dyDescent="0.2">
      <c r="A609" s="1"/>
      <c r="B609" s="1"/>
      <c r="C609" s="1"/>
      <c r="D609" s="67"/>
      <c r="E609" s="67"/>
      <c r="F609" s="67"/>
      <c r="G609" s="67"/>
      <c r="H609" s="67"/>
      <c r="I609" s="67"/>
      <c r="J609" s="67"/>
      <c r="K609" s="68"/>
      <c r="L609" s="67"/>
      <c r="M609" s="1"/>
      <c r="N609" s="69"/>
      <c r="O609" s="69"/>
      <c r="P609" s="69"/>
      <c r="Q609" s="69"/>
      <c r="R609" s="69"/>
      <c r="S609" s="69"/>
      <c r="T609" s="66"/>
      <c r="U609" s="1"/>
      <c r="V609" s="1"/>
      <c r="W609" s="1"/>
      <c r="X609" s="1"/>
      <c r="Y609" s="1"/>
      <c r="Z609" s="1"/>
    </row>
    <row r="610" spans="1:26" ht="15.75" customHeight="1" x14ac:dyDescent="0.2">
      <c r="A610" s="1"/>
      <c r="B610" s="1"/>
      <c r="C610" s="1"/>
      <c r="D610" s="67"/>
      <c r="E610" s="67"/>
      <c r="F610" s="67"/>
      <c r="G610" s="67"/>
      <c r="H610" s="67"/>
      <c r="I610" s="67"/>
      <c r="J610" s="67"/>
      <c r="K610" s="68"/>
      <c r="L610" s="67"/>
      <c r="M610" s="1"/>
      <c r="N610" s="69"/>
      <c r="O610" s="69"/>
      <c r="P610" s="69"/>
      <c r="Q610" s="69"/>
      <c r="R610" s="69"/>
      <c r="S610" s="69"/>
      <c r="T610" s="66"/>
      <c r="U610" s="1"/>
      <c r="V610" s="1"/>
      <c r="W610" s="1"/>
      <c r="X610" s="1"/>
      <c r="Y610" s="1"/>
      <c r="Z610" s="1"/>
    </row>
    <row r="611" spans="1:26" ht="15.75" customHeight="1" x14ac:dyDescent="0.2">
      <c r="A611" s="1"/>
      <c r="B611" s="1"/>
      <c r="C611" s="1"/>
      <c r="D611" s="67"/>
      <c r="E611" s="67"/>
      <c r="F611" s="67"/>
      <c r="G611" s="67"/>
      <c r="H611" s="67"/>
      <c r="I611" s="67"/>
      <c r="J611" s="67"/>
      <c r="K611" s="68"/>
      <c r="L611" s="67"/>
      <c r="M611" s="1"/>
      <c r="N611" s="69"/>
      <c r="O611" s="69"/>
      <c r="P611" s="69"/>
      <c r="Q611" s="69"/>
      <c r="R611" s="69"/>
      <c r="S611" s="69"/>
      <c r="T611" s="66"/>
      <c r="U611" s="1"/>
      <c r="V611" s="1"/>
      <c r="W611" s="1"/>
      <c r="X611" s="1"/>
      <c r="Y611" s="1"/>
      <c r="Z611" s="1"/>
    </row>
    <row r="612" spans="1:26" ht="15.75" customHeight="1" x14ac:dyDescent="0.2">
      <c r="A612" s="1"/>
      <c r="B612" s="1"/>
      <c r="C612" s="1"/>
      <c r="D612" s="67"/>
      <c r="E612" s="67"/>
      <c r="F612" s="67"/>
      <c r="G612" s="67"/>
      <c r="H612" s="67"/>
      <c r="I612" s="67"/>
      <c r="J612" s="67"/>
      <c r="K612" s="68"/>
      <c r="L612" s="67"/>
      <c r="M612" s="1"/>
      <c r="N612" s="69"/>
      <c r="O612" s="69"/>
      <c r="P612" s="69"/>
      <c r="Q612" s="69"/>
      <c r="R612" s="69"/>
      <c r="S612" s="69"/>
      <c r="T612" s="66"/>
      <c r="U612" s="1"/>
      <c r="V612" s="1"/>
      <c r="W612" s="1"/>
      <c r="X612" s="1"/>
      <c r="Y612" s="1"/>
      <c r="Z612" s="1"/>
    </row>
    <row r="613" spans="1:26" ht="15.75" customHeight="1" x14ac:dyDescent="0.2">
      <c r="A613" s="1"/>
      <c r="B613" s="1"/>
      <c r="C613" s="1"/>
      <c r="D613" s="67"/>
      <c r="E613" s="67"/>
      <c r="F613" s="67"/>
      <c r="G613" s="67"/>
      <c r="H613" s="67"/>
      <c r="I613" s="67"/>
      <c r="J613" s="67"/>
      <c r="K613" s="68"/>
      <c r="L613" s="67"/>
      <c r="M613" s="1"/>
      <c r="N613" s="69"/>
      <c r="O613" s="69"/>
      <c r="P613" s="69"/>
      <c r="Q613" s="69"/>
      <c r="R613" s="69"/>
      <c r="S613" s="69"/>
      <c r="T613" s="66"/>
      <c r="U613" s="1"/>
      <c r="V613" s="1"/>
      <c r="W613" s="1"/>
      <c r="X613" s="1"/>
      <c r="Y613" s="1"/>
      <c r="Z613" s="1"/>
    </row>
    <row r="614" spans="1:26" ht="15.75" customHeight="1" x14ac:dyDescent="0.2">
      <c r="A614" s="1"/>
      <c r="B614" s="1"/>
      <c r="C614" s="1"/>
      <c r="D614" s="67"/>
      <c r="E614" s="67"/>
      <c r="F614" s="67"/>
      <c r="G614" s="67"/>
      <c r="H614" s="67"/>
      <c r="I614" s="67"/>
      <c r="J614" s="67"/>
      <c r="K614" s="68"/>
      <c r="L614" s="67"/>
      <c r="M614" s="1"/>
      <c r="N614" s="69"/>
      <c r="O614" s="69"/>
      <c r="P614" s="69"/>
      <c r="Q614" s="69"/>
      <c r="R614" s="69"/>
      <c r="S614" s="69"/>
      <c r="T614" s="66"/>
      <c r="U614" s="1"/>
      <c r="V614" s="1"/>
      <c r="W614" s="1"/>
      <c r="X614" s="1"/>
      <c r="Y614" s="1"/>
      <c r="Z614" s="1"/>
    </row>
    <row r="615" spans="1:26" ht="15.75" customHeight="1" x14ac:dyDescent="0.2">
      <c r="A615" s="1"/>
      <c r="B615" s="1"/>
      <c r="C615" s="1"/>
      <c r="D615" s="67"/>
      <c r="E615" s="67"/>
      <c r="F615" s="67"/>
      <c r="G615" s="67"/>
      <c r="H615" s="67"/>
      <c r="I615" s="67"/>
      <c r="J615" s="67"/>
      <c r="K615" s="68"/>
      <c r="L615" s="67"/>
      <c r="M615" s="1"/>
      <c r="N615" s="69"/>
      <c r="O615" s="69"/>
      <c r="P615" s="69"/>
      <c r="Q615" s="69"/>
      <c r="R615" s="69"/>
      <c r="S615" s="69"/>
      <c r="T615" s="66"/>
      <c r="U615" s="1"/>
      <c r="V615" s="1"/>
      <c r="W615" s="1"/>
      <c r="X615" s="1"/>
      <c r="Y615" s="1"/>
      <c r="Z615" s="1"/>
    </row>
    <row r="616" spans="1:26" ht="15.75" customHeight="1" x14ac:dyDescent="0.2">
      <c r="A616" s="1"/>
      <c r="B616" s="1"/>
      <c r="C616" s="1"/>
      <c r="D616" s="67"/>
      <c r="E616" s="67"/>
      <c r="F616" s="67"/>
      <c r="G616" s="67"/>
      <c r="H616" s="67"/>
      <c r="I616" s="67"/>
      <c r="J616" s="67"/>
      <c r="K616" s="68"/>
      <c r="L616" s="67"/>
      <c r="M616" s="1"/>
      <c r="N616" s="69"/>
      <c r="O616" s="69"/>
      <c r="P616" s="69"/>
      <c r="Q616" s="69"/>
      <c r="R616" s="69"/>
      <c r="S616" s="69"/>
      <c r="T616" s="66"/>
      <c r="U616" s="1"/>
      <c r="V616" s="1"/>
      <c r="W616" s="1"/>
      <c r="X616" s="1"/>
      <c r="Y616" s="1"/>
      <c r="Z616" s="1"/>
    </row>
    <row r="617" spans="1:26" ht="15.75" customHeight="1" x14ac:dyDescent="0.2">
      <c r="A617" s="1"/>
      <c r="B617" s="1"/>
      <c r="C617" s="1"/>
      <c r="D617" s="67"/>
      <c r="E617" s="67"/>
      <c r="F617" s="67"/>
      <c r="G617" s="67"/>
      <c r="H617" s="67"/>
      <c r="I617" s="67"/>
      <c r="J617" s="67"/>
      <c r="K617" s="68"/>
      <c r="L617" s="67"/>
      <c r="M617" s="1"/>
      <c r="N617" s="69"/>
      <c r="O617" s="69"/>
      <c r="P617" s="69"/>
      <c r="Q617" s="69"/>
      <c r="R617" s="69"/>
      <c r="S617" s="69"/>
      <c r="T617" s="66"/>
      <c r="U617" s="1"/>
      <c r="V617" s="1"/>
      <c r="W617" s="1"/>
      <c r="X617" s="1"/>
      <c r="Y617" s="1"/>
      <c r="Z617" s="1"/>
    </row>
    <row r="618" spans="1:26" ht="15.75" customHeight="1" x14ac:dyDescent="0.2">
      <c r="A618" s="1"/>
      <c r="B618" s="1"/>
      <c r="C618" s="1"/>
      <c r="D618" s="67"/>
      <c r="E618" s="67"/>
      <c r="F618" s="67"/>
      <c r="G618" s="67"/>
      <c r="H618" s="67"/>
      <c r="I618" s="67"/>
      <c r="J618" s="67"/>
      <c r="K618" s="68"/>
      <c r="L618" s="67"/>
      <c r="M618" s="1"/>
      <c r="N618" s="69"/>
      <c r="O618" s="69"/>
      <c r="P618" s="69"/>
      <c r="Q618" s="69"/>
      <c r="R618" s="69"/>
      <c r="S618" s="69"/>
      <c r="T618" s="66"/>
      <c r="U618" s="1"/>
      <c r="V618" s="1"/>
      <c r="W618" s="1"/>
      <c r="X618" s="1"/>
      <c r="Y618" s="1"/>
      <c r="Z618" s="1"/>
    </row>
    <row r="619" spans="1:26" ht="15.75" customHeight="1" x14ac:dyDescent="0.2">
      <c r="A619" s="1"/>
      <c r="B619" s="1"/>
      <c r="C619" s="1"/>
      <c r="D619" s="67"/>
      <c r="E619" s="67"/>
      <c r="F619" s="67"/>
      <c r="G619" s="67"/>
      <c r="H619" s="67"/>
      <c r="I619" s="67"/>
      <c r="J619" s="67"/>
      <c r="K619" s="68"/>
      <c r="L619" s="67"/>
      <c r="M619" s="1"/>
      <c r="N619" s="69"/>
      <c r="O619" s="69"/>
      <c r="P619" s="69"/>
      <c r="Q619" s="69"/>
      <c r="R619" s="69"/>
      <c r="S619" s="69"/>
      <c r="T619" s="66"/>
      <c r="U619" s="1"/>
      <c r="V619" s="1"/>
      <c r="W619" s="1"/>
      <c r="X619" s="1"/>
      <c r="Y619" s="1"/>
      <c r="Z619" s="1"/>
    </row>
    <row r="620" spans="1:26" ht="15.75" customHeight="1" x14ac:dyDescent="0.2">
      <c r="A620" s="1"/>
      <c r="B620" s="1"/>
      <c r="C620" s="1"/>
      <c r="D620" s="67"/>
      <c r="E620" s="67"/>
      <c r="F620" s="67"/>
      <c r="G620" s="67"/>
      <c r="H620" s="67"/>
      <c r="I620" s="67"/>
      <c r="J620" s="67"/>
      <c r="K620" s="68"/>
      <c r="L620" s="67"/>
      <c r="M620" s="1"/>
      <c r="N620" s="69"/>
      <c r="O620" s="69"/>
      <c r="P620" s="69"/>
      <c r="Q620" s="69"/>
      <c r="R620" s="69"/>
      <c r="S620" s="69"/>
      <c r="T620" s="66"/>
      <c r="U620" s="1"/>
      <c r="V620" s="1"/>
      <c r="W620" s="1"/>
      <c r="X620" s="1"/>
      <c r="Y620" s="1"/>
      <c r="Z620" s="1"/>
    </row>
    <row r="621" spans="1:26" ht="15.75" customHeight="1" x14ac:dyDescent="0.2">
      <c r="A621" s="1"/>
      <c r="B621" s="1"/>
      <c r="C621" s="1"/>
      <c r="D621" s="67"/>
      <c r="E621" s="67"/>
      <c r="F621" s="67"/>
      <c r="G621" s="67"/>
      <c r="H621" s="67"/>
      <c r="I621" s="67"/>
      <c r="J621" s="67"/>
      <c r="K621" s="68"/>
      <c r="L621" s="67"/>
      <c r="M621" s="1"/>
      <c r="N621" s="69"/>
      <c r="O621" s="69"/>
      <c r="P621" s="69"/>
      <c r="Q621" s="69"/>
      <c r="R621" s="69"/>
      <c r="S621" s="69"/>
      <c r="T621" s="66"/>
      <c r="U621" s="1"/>
      <c r="V621" s="1"/>
      <c r="W621" s="1"/>
      <c r="X621" s="1"/>
      <c r="Y621" s="1"/>
      <c r="Z621" s="1"/>
    </row>
    <row r="622" spans="1:26" ht="15.75" customHeight="1" x14ac:dyDescent="0.2">
      <c r="A622" s="1"/>
      <c r="B622" s="1"/>
      <c r="C622" s="1"/>
      <c r="D622" s="67"/>
      <c r="E622" s="67"/>
      <c r="F622" s="67"/>
      <c r="G622" s="67"/>
      <c r="H622" s="67"/>
      <c r="I622" s="67"/>
      <c r="J622" s="67"/>
      <c r="K622" s="68"/>
      <c r="L622" s="67"/>
      <c r="M622" s="1"/>
      <c r="N622" s="69"/>
      <c r="O622" s="69"/>
      <c r="P622" s="69"/>
      <c r="Q622" s="69"/>
      <c r="R622" s="69"/>
      <c r="S622" s="69"/>
      <c r="T622" s="66"/>
      <c r="U622" s="1"/>
      <c r="V622" s="1"/>
      <c r="W622" s="1"/>
      <c r="X622" s="1"/>
      <c r="Y622" s="1"/>
      <c r="Z622" s="1"/>
    </row>
    <row r="623" spans="1:26" ht="15.75" customHeight="1" x14ac:dyDescent="0.2">
      <c r="A623" s="1"/>
      <c r="B623" s="1"/>
      <c r="C623" s="1"/>
      <c r="D623" s="67"/>
      <c r="E623" s="67"/>
      <c r="F623" s="67"/>
      <c r="G623" s="67"/>
      <c r="H623" s="67"/>
      <c r="I623" s="67"/>
      <c r="J623" s="67"/>
      <c r="K623" s="68"/>
      <c r="L623" s="67"/>
      <c r="M623" s="1"/>
      <c r="N623" s="69"/>
      <c r="O623" s="69"/>
      <c r="P623" s="69"/>
      <c r="Q623" s="69"/>
      <c r="R623" s="69"/>
      <c r="S623" s="69"/>
      <c r="T623" s="66"/>
      <c r="U623" s="1"/>
      <c r="V623" s="1"/>
      <c r="W623" s="1"/>
      <c r="X623" s="1"/>
      <c r="Y623" s="1"/>
      <c r="Z623" s="1"/>
    </row>
    <row r="624" spans="1:26" ht="15.75" customHeight="1" x14ac:dyDescent="0.2">
      <c r="A624" s="1"/>
      <c r="B624" s="1"/>
      <c r="C624" s="1"/>
      <c r="D624" s="67"/>
      <c r="E624" s="67"/>
      <c r="F624" s="67"/>
      <c r="G624" s="67"/>
      <c r="H624" s="67"/>
      <c r="I624" s="67"/>
      <c r="J624" s="67"/>
      <c r="K624" s="68"/>
      <c r="L624" s="67"/>
      <c r="M624" s="1"/>
      <c r="N624" s="69"/>
      <c r="O624" s="69"/>
      <c r="P624" s="69"/>
      <c r="Q624" s="69"/>
      <c r="R624" s="69"/>
      <c r="S624" s="69"/>
      <c r="T624" s="66"/>
      <c r="U624" s="1"/>
      <c r="V624" s="1"/>
      <c r="W624" s="1"/>
      <c r="X624" s="1"/>
      <c r="Y624" s="1"/>
      <c r="Z624" s="1"/>
    </row>
    <row r="625" spans="1:26" ht="15.75" customHeight="1" x14ac:dyDescent="0.2">
      <c r="A625" s="1"/>
      <c r="B625" s="1"/>
      <c r="C625" s="1"/>
      <c r="D625" s="67"/>
      <c r="E625" s="67"/>
      <c r="F625" s="67"/>
      <c r="G625" s="67"/>
      <c r="H625" s="67"/>
      <c r="I625" s="67"/>
      <c r="J625" s="67"/>
      <c r="K625" s="68"/>
      <c r="L625" s="67"/>
      <c r="M625" s="1"/>
      <c r="N625" s="69"/>
      <c r="O625" s="69"/>
      <c r="P625" s="69"/>
      <c r="Q625" s="69"/>
      <c r="R625" s="69"/>
      <c r="S625" s="69"/>
      <c r="T625" s="66"/>
      <c r="U625" s="1"/>
      <c r="V625" s="1"/>
      <c r="W625" s="1"/>
      <c r="X625" s="1"/>
      <c r="Y625" s="1"/>
      <c r="Z625" s="1"/>
    </row>
    <row r="626" spans="1:26" ht="15.75" customHeight="1" x14ac:dyDescent="0.2">
      <c r="A626" s="1"/>
      <c r="B626" s="1"/>
      <c r="C626" s="1"/>
      <c r="D626" s="67"/>
      <c r="E626" s="67"/>
      <c r="F626" s="67"/>
      <c r="G626" s="67"/>
      <c r="H626" s="67"/>
      <c r="I626" s="67"/>
      <c r="J626" s="67"/>
      <c r="K626" s="68"/>
      <c r="L626" s="67"/>
      <c r="M626" s="1"/>
      <c r="N626" s="69"/>
      <c r="O626" s="69"/>
      <c r="P626" s="69"/>
      <c r="Q626" s="69"/>
      <c r="R626" s="69"/>
      <c r="S626" s="69"/>
      <c r="T626" s="66"/>
      <c r="U626" s="1"/>
      <c r="V626" s="1"/>
      <c r="W626" s="1"/>
      <c r="X626" s="1"/>
      <c r="Y626" s="1"/>
      <c r="Z626" s="1"/>
    </row>
    <row r="627" spans="1:26" ht="15.75" customHeight="1" x14ac:dyDescent="0.2">
      <c r="A627" s="1"/>
      <c r="B627" s="1"/>
      <c r="C627" s="1"/>
      <c r="D627" s="67"/>
      <c r="E627" s="67"/>
      <c r="F627" s="67"/>
      <c r="G627" s="67"/>
      <c r="H627" s="67"/>
      <c r="I627" s="67"/>
      <c r="J627" s="67"/>
      <c r="K627" s="68"/>
      <c r="L627" s="67"/>
      <c r="M627" s="1"/>
      <c r="N627" s="69"/>
      <c r="O627" s="69"/>
      <c r="P627" s="69"/>
      <c r="Q627" s="69"/>
      <c r="R627" s="69"/>
      <c r="S627" s="69"/>
      <c r="T627" s="66"/>
      <c r="U627" s="1"/>
      <c r="V627" s="1"/>
      <c r="W627" s="1"/>
      <c r="X627" s="1"/>
      <c r="Y627" s="1"/>
      <c r="Z627" s="1"/>
    </row>
    <row r="628" spans="1:26" ht="15.75" customHeight="1" x14ac:dyDescent="0.2">
      <c r="A628" s="1"/>
      <c r="B628" s="1"/>
      <c r="C628" s="1"/>
      <c r="D628" s="67"/>
      <c r="E628" s="67"/>
      <c r="F628" s="67"/>
      <c r="G628" s="67"/>
      <c r="H628" s="67"/>
      <c r="I628" s="67"/>
      <c r="J628" s="67"/>
      <c r="K628" s="68"/>
      <c r="L628" s="67"/>
      <c r="M628" s="1"/>
      <c r="N628" s="69"/>
      <c r="O628" s="69"/>
      <c r="P628" s="69"/>
      <c r="Q628" s="69"/>
      <c r="R628" s="69"/>
      <c r="S628" s="69"/>
      <c r="T628" s="66"/>
      <c r="U628" s="1"/>
      <c r="V628" s="1"/>
      <c r="W628" s="1"/>
      <c r="X628" s="1"/>
      <c r="Y628" s="1"/>
      <c r="Z628" s="1"/>
    </row>
    <row r="629" spans="1:26" ht="15.75" customHeight="1" x14ac:dyDescent="0.2">
      <c r="A629" s="1"/>
      <c r="B629" s="1"/>
      <c r="C629" s="1"/>
      <c r="D629" s="67"/>
      <c r="E629" s="67"/>
      <c r="F629" s="67"/>
      <c r="G629" s="67"/>
      <c r="H629" s="67"/>
      <c r="I629" s="67"/>
      <c r="J629" s="67"/>
      <c r="K629" s="68"/>
      <c r="L629" s="67"/>
      <c r="M629" s="1"/>
      <c r="N629" s="69"/>
      <c r="O629" s="69"/>
      <c r="P629" s="69"/>
      <c r="Q629" s="69"/>
      <c r="R629" s="69"/>
      <c r="S629" s="69"/>
      <c r="T629" s="66"/>
      <c r="U629" s="1"/>
      <c r="V629" s="1"/>
      <c r="W629" s="1"/>
      <c r="X629" s="1"/>
      <c r="Y629" s="1"/>
      <c r="Z629" s="1"/>
    </row>
    <row r="630" spans="1:26" ht="15.75" customHeight="1" x14ac:dyDescent="0.2">
      <c r="A630" s="1"/>
      <c r="B630" s="1"/>
      <c r="C630" s="1"/>
      <c r="D630" s="67"/>
      <c r="E630" s="67"/>
      <c r="F630" s="67"/>
      <c r="G630" s="67"/>
      <c r="H630" s="67"/>
      <c r="I630" s="67"/>
      <c r="J630" s="67"/>
      <c r="K630" s="68"/>
      <c r="L630" s="67"/>
      <c r="M630" s="1"/>
      <c r="N630" s="69"/>
      <c r="O630" s="69"/>
      <c r="P630" s="69"/>
      <c r="Q630" s="69"/>
      <c r="R630" s="69"/>
      <c r="S630" s="69"/>
      <c r="T630" s="66"/>
      <c r="U630" s="1"/>
      <c r="V630" s="1"/>
      <c r="W630" s="1"/>
      <c r="X630" s="1"/>
      <c r="Y630" s="1"/>
      <c r="Z630" s="1"/>
    </row>
    <row r="631" spans="1:26" ht="15.75" customHeight="1" x14ac:dyDescent="0.2">
      <c r="A631" s="1"/>
      <c r="B631" s="1"/>
      <c r="C631" s="1"/>
      <c r="D631" s="67"/>
      <c r="E631" s="67"/>
      <c r="F631" s="67"/>
      <c r="G631" s="67"/>
      <c r="H631" s="67"/>
      <c r="I631" s="67"/>
      <c r="J631" s="67"/>
      <c r="K631" s="68"/>
      <c r="L631" s="67"/>
      <c r="M631" s="1"/>
      <c r="N631" s="69"/>
      <c r="O631" s="69"/>
      <c r="P631" s="69"/>
      <c r="Q631" s="69"/>
      <c r="R631" s="69"/>
      <c r="S631" s="69"/>
      <c r="T631" s="66"/>
      <c r="U631" s="1"/>
      <c r="V631" s="1"/>
      <c r="W631" s="1"/>
      <c r="X631" s="1"/>
      <c r="Y631" s="1"/>
      <c r="Z631" s="1"/>
    </row>
    <row r="632" spans="1:26" ht="15.75" customHeight="1" x14ac:dyDescent="0.2">
      <c r="A632" s="1"/>
      <c r="B632" s="1"/>
      <c r="C632" s="1"/>
      <c r="D632" s="67"/>
      <c r="E632" s="67"/>
      <c r="F632" s="67"/>
      <c r="G632" s="67"/>
      <c r="H632" s="67"/>
      <c r="I632" s="67"/>
      <c r="J632" s="67"/>
      <c r="K632" s="68"/>
      <c r="L632" s="67"/>
      <c r="M632" s="1"/>
      <c r="N632" s="69"/>
      <c r="O632" s="69"/>
      <c r="P632" s="69"/>
      <c r="Q632" s="69"/>
      <c r="R632" s="69"/>
      <c r="S632" s="69"/>
      <c r="T632" s="66"/>
      <c r="U632" s="1"/>
      <c r="V632" s="1"/>
      <c r="W632" s="1"/>
      <c r="X632" s="1"/>
      <c r="Y632" s="1"/>
      <c r="Z632" s="1"/>
    </row>
    <row r="633" spans="1:26" ht="15.75" customHeight="1" x14ac:dyDescent="0.2">
      <c r="A633" s="1"/>
      <c r="B633" s="1"/>
      <c r="C633" s="1"/>
      <c r="D633" s="67"/>
      <c r="E633" s="67"/>
      <c r="F633" s="67"/>
      <c r="G633" s="67"/>
      <c r="H633" s="67"/>
      <c r="I633" s="67"/>
      <c r="J633" s="67"/>
      <c r="K633" s="68"/>
      <c r="L633" s="67"/>
      <c r="M633" s="1"/>
      <c r="N633" s="69"/>
      <c r="O633" s="69"/>
      <c r="P633" s="69"/>
      <c r="Q633" s="69"/>
      <c r="R633" s="69"/>
      <c r="S633" s="69"/>
      <c r="T633" s="66"/>
      <c r="U633" s="1"/>
      <c r="V633" s="1"/>
      <c r="W633" s="1"/>
      <c r="X633" s="1"/>
      <c r="Y633" s="1"/>
      <c r="Z633" s="1"/>
    </row>
    <row r="634" spans="1:26" ht="15.75" customHeight="1" x14ac:dyDescent="0.2">
      <c r="A634" s="1"/>
      <c r="B634" s="1"/>
      <c r="C634" s="1"/>
      <c r="D634" s="67"/>
      <c r="E634" s="67"/>
      <c r="F634" s="67"/>
      <c r="G634" s="67"/>
      <c r="H634" s="67"/>
      <c r="I634" s="67"/>
      <c r="J634" s="67"/>
      <c r="K634" s="68"/>
      <c r="L634" s="67"/>
      <c r="M634" s="1"/>
      <c r="N634" s="69"/>
      <c r="O634" s="69"/>
      <c r="P634" s="69"/>
      <c r="Q634" s="69"/>
      <c r="R634" s="69"/>
      <c r="S634" s="69"/>
      <c r="T634" s="66"/>
      <c r="U634" s="1"/>
      <c r="V634" s="1"/>
      <c r="W634" s="1"/>
      <c r="X634" s="1"/>
      <c r="Y634" s="1"/>
      <c r="Z634" s="1"/>
    </row>
    <row r="635" spans="1:26" ht="15.75" customHeight="1" x14ac:dyDescent="0.2">
      <c r="A635" s="1"/>
      <c r="B635" s="1"/>
      <c r="C635" s="1"/>
      <c r="D635" s="67"/>
      <c r="E635" s="67"/>
      <c r="F635" s="67"/>
      <c r="G635" s="67"/>
      <c r="H635" s="67"/>
      <c r="I635" s="67"/>
      <c r="J635" s="67"/>
      <c r="K635" s="68"/>
      <c r="L635" s="67"/>
      <c r="M635" s="1"/>
      <c r="N635" s="69"/>
      <c r="O635" s="69"/>
      <c r="P635" s="69"/>
      <c r="Q635" s="69"/>
      <c r="R635" s="69"/>
      <c r="S635" s="69"/>
      <c r="T635" s="66"/>
      <c r="U635" s="1"/>
      <c r="V635" s="1"/>
      <c r="W635" s="1"/>
      <c r="X635" s="1"/>
      <c r="Y635" s="1"/>
      <c r="Z635" s="1"/>
    </row>
    <row r="636" spans="1:26" ht="15.75" customHeight="1" x14ac:dyDescent="0.2">
      <c r="A636" s="1"/>
      <c r="B636" s="1"/>
      <c r="C636" s="1"/>
      <c r="D636" s="67"/>
      <c r="E636" s="67"/>
      <c r="F636" s="67"/>
      <c r="G636" s="67"/>
      <c r="H636" s="67"/>
      <c r="I636" s="67"/>
      <c r="J636" s="67"/>
      <c r="K636" s="68"/>
      <c r="L636" s="67"/>
      <c r="M636" s="1"/>
      <c r="N636" s="69"/>
      <c r="O636" s="69"/>
      <c r="P636" s="69"/>
      <c r="Q636" s="69"/>
      <c r="R636" s="69"/>
      <c r="S636" s="69"/>
      <c r="T636" s="66"/>
      <c r="U636" s="1"/>
      <c r="V636" s="1"/>
      <c r="W636" s="1"/>
      <c r="X636" s="1"/>
      <c r="Y636" s="1"/>
      <c r="Z636" s="1"/>
    </row>
    <row r="637" spans="1:26" ht="15.75" customHeight="1" x14ac:dyDescent="0.2">
      <c r="A637" s="1"/>
      <c r="B637" s="1"/>
      <c r="C637" s="1"/>
      <c r="D637" s="67"/>
      <c r="E637" s="67"/>
      <c r="F637" s="67"/>
      <c r="G637" s="67"/>
      <c r="H637" s="67"/>
      <c r="I637" s="67"/>
      <c r="J637" s="67"/>
      <c r="K637" s="68"/>
      <c r="L637" s="67"/>
      <c r="M637" s="1"/>
      <c r="N637" s="69"/>
      <c r="O637" s="69"/>
      <c r="P637" s="69"/>
      <c r="Q637" s="69"/>
      <c r="R637" s="69"/>
      <c r="S637" s="69"/>
      <c r="T637" s="66"/>
      <c r="U637" s="1"/>
      <c r="V637" s="1"/>
      <c r="W637" s="1"/>
      <c r="X637" s="1"/>
      <c r="Y637" s="1"/>
      <c r="Z637" s="1"/>
    </row>
    <row r="638" spans="1:26" ht="15.75" customHeight="1" x14ac:dyDescent="0.2">
      <c r="A638" s="1"/>
      <c r="B638" s="1"/>
      <c r="C638" s="1"/>
      <c r="D638" s="67"/>
      <c r="E638" s="67"/>
      <c r="F638" s="67"/>
      <c r="G638" s="67"/>
      <c r="H638" s="67"/>
      <c r="I638" s="67"/>
      <c r="J638" s="67"/>
      <c r="K638" s="68"/>
      <c r="L638" s="67"/>
      <c r="M638" s="1"/>
      <c r="N638" s="69"/>
      <c r="O638" s="69"/>
      <c r="P638" s="69"/>
      <c r="Q638" s="69"/>
      <c r="R638" s="69"/>
      <c r="S638" s="69"/>
      <c r="T638" s="66"/>
      <c r="U638" s="1"/>
      <c r="V638" s="1"/>
      <c r="W638" s="1"/>
      <c r="X638" s="1"/>
      <c r="Y638" s="1"/>
      <c r="Z638" s="1"/>
    </row>
    <row r="639" spans="1:26" ht="15.75" customHeight="1" x14ac:dyDescent="0.2">
      <c r="A639" s="1"/>
      <c r="B639" s="1"/>
      <c r="C639" s="1"/>
      <c r="D639" s="67"/>
      <c r="E639" s="67"/>
      <c r="F639" s="67"/>
      <c r="G639" s="67"/>
      <c r="H639" s="67"/>
      <c r="I639" s="67"/>
      <c r="J639" s="67"/>
      <c r="K639" s="68"/>
      <c r="L639" s="67"/>
      <c r="M639" s="1"/>
      <c r="N639" s="69"/>
      <c r="O639" s="69"/>
      <c r="P639" s="69"/>
      <c r="Q639" s="69"/>
      <c r="R639" s="69"/>
      <c r="S639" s="69"/>
      <c r="T639" s="66"/>
      <c r="U639" s="1"/>
      <c r="V639" s="1"/>
      <c r="W639" s="1"/>
      <c r="X639" s="1"/>
      <c r="Y639" s="1"/>
      <c r="Z639" s="1"/>
    </row>
    <row r="640" spans="1:26" ht="15.75" customHeight="1" x14ac:dyDescent="0.2">
      <c r="A640" s="1"/>
      <c r="B640" s="1"/>
      <c r="C640" s="1"/>
      <c r="D640" s="67"/>
      <c r="E640" s="67"/>
      <c r="F640" s="67"/>
      <c r="G640" s="67"/>
      <c r="H640" s="67"/>
      <c r="I640" s="67"/>
      <c r="J640" s="67"/>
      <c r="K640" s="68"/>
      <c r="L640" s="67"/>
      <c r="M640" s="1"/>
      <c r="N640" s="69"/>
      <c r="O640" s="69"/>
      <c r="P640" s="69"/>
      <c r="Q640" s="69"/>
      <c r="R640" s="69"/>
      <c r="S640" s="69"/>
      <c r="T640" s="66"/>
      <c r="U640" s="1"/>
      <c r="V640" s="1"/>
      <c r="W640" s="1"/>
      <c r="X640" s="1"/>
      <c r="Y640" s="1"/>
      <c r="Z640" s="1"/>
    </row>
    <row r="641" spans="1:26" ht="15.75" customHeight="1" x14ac:dyDescent="0.2">
      <c r="A641" s="1"/>
      <c r="B641" s="1"/>
      <c r="C641" s="1"/>
      <c r="D641" s="67"/>
      <c r="E641" s="67"/>
      <c r="F641" s="67"/>
      <c r="G641" s="67"/>
      <c r="H641" s="67"/>
      <c r="I641" s="67"/>
      <c r="J641" s="67"/>
      <c r="K641" s="68"/>
      <c r="L641" s="67"/>
      <c r="M641" s="1"/>
      <c r="N641" s="69"/>
      <c r="O641" s="69"/>
      <c r="P641" s="69"/>
      <c r="Q641" s="69"/>
      <c r="R641" s="69"/>
      <c r="S641" s="69"/>
      <c r="T641" s="66"/>
      <c r="U641" s="1"/>
      <c r="V641" s="1"/>
      <c r="W641" s="1"/>
      <c r="X641" s="1"/>
      <c r="Y641" s="1"/>
      <c r="Z641" s="1"/>
    </row>
    <row r="642" spans="1:26" ht="15.75" customHeight="1" x14ac:dyDescent="0.2">
      <c r="A642" s="1"/>
      <c r="B642" s="1"/>
      <c r="C642" s="1"/>
      <c r="D642" s="67"/>
      <c r="E642" s="67"/>
      <c r="F642" s="67"/>
      <c r="G642" s="67"/>
      <c r="H642" s="67"/>
      <c r="I642" s="67"/>
      <c r="J642" s="67"/>
      <c r="K642" s="68"/>
      <c r="L642" s="67"/>
      <c r="M642" s="1"/>
      <c r="N642" s="69"/>
      <c r="O642" s="69"/>
      <c r="P642" s="69"/>
      <c r="Q642" s="69"/>
      <c r="R642" s="69"/>
      <c r="S642" s="69"/>
      <c r="T642" s="66"/>
      <c r="U642" s="1"/>
      <c r="V642" s="1"/>
      <c r="W642" s="1"/>
      <c r="X642" s="1"/>
      <c r="Y642" s="1"/>
      <c r="Z642" s="1"/>
    </row>
    <row r="643" spans="1:26" ht="15.75" customHeight="1" x14ac:dyDescent="0.2">
      <c r="A643" s="1"/>
      <c r="B643" s="1"/>
      <c r="C643" s="1"/>
      <c r="D643" s="67"/>
      <c r="E643" s="67"/>
      <c r="F643" s="67"/>
      <c r="G643" s="67"/>
      <c r="H643" s="67"/>
      <c r="I643" s="67"/>
      <c r="J643" s="67"/>
      <c r="K643" s="68"/>
      <c r="L643" s="67"/>
      <c r="M643" s="1"/>
      <c r="N643" s="69"/>
      <c r="O643" s="69"/>
      <c r="P643" s="69"/>
      <c r="Q643" s="69"/>
      <c r="R643" s="69"/>
      <c r="S643" s="69"/>
      <c r="T643" s="66"/>
      <c r="U643" s="1"/>
      <c r="V643" s="1"/>
      <c r="W643" s="1"/>
      <c r="X643" s="1"/>
      <c r="Y643" s="1"/>
      <c r="Z643" s="1"/>
    </row>
    <row r="644" spans="1:26" ht="15.75" customHeight="1" x14ac:dyDescent="0.2">
      <c r="A644" s="1"/>
      <c r="B644" s="1"/>
      <c r="C644" s="1"/>
      <c r="D644" s="67"/>
      <c r="E644" s="67"/>
      <c r="F644" s="67"/>
      <c r="G644" s="67"/>
      <c r="H644" s="67"/>
      <c r="I644" s="67"/>
      <c r="J644" s="67"/>
      <c r="K644" s="68"/>
      <c r="L644" s="67"/>
      <c r="M644" s="1"/>
      <c r="N644" s="69"/>
      <c r="O644" s="69"/>
      <c r="P644" s="69"/>
      <c r="Q644" s="69"/>
      <c r="R644" s="69"/>
      <c r="S644" s="69"/>
      <c r="T644" s="66"/>
      <c r="U644" s="1"/>
      <c r="V644" s="1"/>
      <c r="W644" s="1"/>
      <c r="X644" s="1"/>
      <c r="Y644" s="1"/>
      <c r="Z644" s="1"/>
    </row>
    <row r="645" spans="1:26" ht="15.75" customHeight="1" x14ac:dyDescent="0.2">
      <c r="A645" s="1"/>
      <c r="B645" s="1"/>
      <c r="C645" s="1"/>
      <c r="D645" s="67"/>
      <c r="E645" s="67"/>
      <c r="F645" s="67"/>
      <c r="G645" s="67"/>
      <c r="H645" s="67"/>
      <c r="I645" s="67"/>
      <c r="J645" s="67"/>
      <c r="K645" s="68"/>
      <c r="L645" s="67"/>
      <c r="M645" s="1"/>
      <c r="N645" s="69"/>
      <c r="O645" s="69"/>
      <c r="P645" s="69"/>
      <c r="Q645" s="69"/>
      <c r="R645" s="69"/>
      <c r="S645" s="69"/>
      <c r="T645" s="66"/>
      <c r="U645" s="1"/>
      <c r="V645" s="1"/>
      <c r="W645" s="1"/>
      <c r="X645" s="1"/>
      <c r="Y645" s="1"/>
      <c r="Z645" s="1"/>
    </row>
    <row r="646" spans="1:26" ht="15.75" customHeight="1" x14ac:dyDescent="0.2">
      <c r="A646" s="1"/>
      <c r="B646" s="1"/>
      <c r="C646" s="1"/>
      <c r="D646" s="67"/>
      <c r="E646" s="67"/>
      <c r="F646" s="67"/>
      <c r="G646" s="67"/>
      <c r="H646" s="67"/>
      <c r="I646" s="67"/>
      <c r="J646" s="67"/>
      <c r="K646" s="68"/>
      <c r="L646" s="67"/>
      <c r="M646" s="1"/>
      <c r="N646" s="69"/>
      <c r="O646" s="69"/>
      <c r="P646" s="69"/>
      <c r="Q646" s="69"/>
      <c r="R646" s="69"/>
      <c r="S646" s="69"/>
      <c r="T646" s="66"/>
      <c r="U646" s="1"/>
      <c r="V646" s="1"/>
      <c r="W646" s="1"/>
      <c r="X646" s="1"/>
      <c r="Y646" s="1"/>
      <c r="Z646" s="1"/>
    </row>
    <row r="647" spans="1:26" ht="15.75" customHeight="1" x14ac:dyDescent="0.2">
      <c r="A647" s="1"/>
      <c r="B647" s="1"/>
      <c r="C647" s="1"/>
      <c r="D647" s="67"/>
      <c r="E647" s="67"/>
      <c r="F647" s="67"/>
      <c r="G647" s="67"/>
      <c r="H647" s="67"/>
      <c r="I647" s="67"/>
      <c r="J647" s="67"/>
      <c r="K647" s="68"/>
      <c r="L647" s="67"/>
      <c r="M647" s="1"/>
      <c r="N647" s="69"/>
      <c r="O647" s="69"/>
      <c r="P647" s="69"/>
      <c r="Q647" s="69"/>
      <c r="R647" s="69"/>
      <c r="S647" s="69"/>
      <c r="T647" s="66"/>
      <c r="U647" s="1"/>
      <c r="V647" s="1"/>
      <c r="W647" s="1"/>
      <c r="X647" s="1"/>
      <c r="Y647" s="1"/>
      <c r="Z647" s="1"/>
    </row>
    <row r="648" spans="1:26" ht="15.75" customHeight="1" x14ac:dyDescent="0.2">
      <c r="A648" s="1"/>
      <c r="B648" s="1"/>
      <c r="C648" s="1"/>
      <c r="D648" s="67"/>
      <c r="E648" s="67"/>
      <c r="F648" s="67"/>
      <c r="G648" s="67"/>
      <c r="H648" s="67"/>
      <c r="I648" s="67"/>
      <c r="J648" s="67"/>
      <c r="K648" s="68"/>
      <c r="L648" s="67"/>
      <c r="M648" s="1"/>
      <c r="N648" s="69"/>
      <c r="O648" s="69"/>
      <c r="P648" s="69"/>
      <c r="Q648" s="69"/>
      <c r="R648" s="69"/>
      <c r="S648" s="69"/>
      <c r="T648" s="66"/>
      <c r="U648" s="1"/>
      <c r="V648" s="1"/>
      <c r="W648" s="1"/>
      <c r="X648" s="1"/>
      <c r="Y648" s="1"/>
      <c r="Z648" s="1"/>
    </row>
    <row r="649" spans="1:26" ht="15.75" customHeight="1" x14ac:dyDescent="0.2">
      <c r="A649" s="1"/>
      <c r="B649" s="1"/>
      <c r="C649" s="1"/>
      <c r="D649" s="67"/>
      <c r="E649" s="67"/>
      <c r="F649" s="67"/>
      <c r="G649" s="67"/>
      <c r="H649" s="67"/>
      <c r="I649" s="67"/>
      <c r="J649" s="67"/>
      <c r="K649" s="68"/>
      <c r="L649" s="67"/>
      <c r="M649" s="1"/>
      <c r="N649" s="69"/>
      <c r="O649" s="69"/>
      <c r="P649" s="69"/>
      <c r="Q649" s="69"/>
      <c r="R649" s="69"/>
      <c r="S649" s="69"/>
      <c r="T649" s="66"/>
      <c r="U649" s="1"/>
      <c r="V649" s="1"/>
      <c r="W649" s="1"/>
      <c r="X649" s="1"/>
      <c r="Y649" s="1"/>
      <c r="Z649" s="1"/>
    </row>
    <row r="650" spans="1:26" ht="15.75" customHeight="1" x14ac:dyDescent="0.2">
      <c r="A650" s="1"/>
      <c r="B650" s="1"/>
      <c r="C650" s="1"/>
      <c r="D650" s="67"/>
      <c r="E650" s="67"/>
      <c r="F650" s="67"/>
      <c r="G650" s="67"/>
      <c r="H650" s="67"/>
      <c r="I650" s="67"/>
      <c r="J650" s="67"/>
      <c r="K650" s="68"/>
      <c r="L650" s="67"/>
      <c r="M650" s="1"/>
      <c r="N650" s="69"/>
      <c r="O650" s="69"/>
      <c r="P650" s="69"/>
      <c r="Q650" s="69"/>
      <c r="R650" s="69"/>
      <c r="S650" s="69"/>
      <c r="T650" s="66"/>
      <c r="U650" s="1"/>
      <c r="V650" s="1"/>
      <c r="W650" s="1"/>
      <c r="X650" s="1"/>
      <c r="Y650" s="1"/>
      <c r="Z650" s="1"/>
    </row>
    <row r="651" spans="1:26" ht="15.75" customHeight="1" x14ac:dyDescent="0.2">
      <c r="A651" s="1"/>
      <c r="B651" s="1"/>
      <c r="C651" s="1"/>
      <c r="D651" s="67"/>
      <c r="E651" s="67"/>
      <c r="F651" s="67"/>
      <c r="G651" s="67"/>
      <c r="H651" s="67"/>
      <c r="I651" s="67"/>
      <c r="J651" s="67"/>
      <c r="K651" s="68"/>
      <c r="L651" s="67"/>
      <c r="M651" s="1"/>
      <c r="N651" s="69"/>
      <c r="O651" s="69"/>
      <c r="P651" s="69"/>
      <c r="Q651" s="69"/>
      <c r="R651" s="69"/>
      <c r="S651" s="69"/>
      <c r="T651" s="66"/>
      <c r="U651" s="1"/>
      <c r="V651" s="1"/>
      <c r="W651" s="1"/>
      <c r="X651" s="1"/>
      <c r="Y651" s="1"/>
      <c r="Z651" s="1"/>
    </row>
    <row r="652" spans="1:26" ht="15.75" customHeight="1" x14ac:dyDescent="0.2">
      <c r="A652" s="1"/>
      <c r="B652" s="1"/>
      <c r="C652" s="1"/>
      <c r="D652" s="67"/>
      <c r="E652" s="67"/>
      <c r="F652" s="67"/>
      <c r="G652" s="67"/>
      <c r="H652" s="67"/>
      <c r="I652" s="67"/>
      <c r="J652" s="67"/>
      <c r="K652" s="68"/>
      <c r="L652" s="67"/>
      <c r="M652" s="1"/>
      <c r="N652" s="69"/>
      <c r="O652" s="69"/>
      <c r="P652" s="69"/>
      <c r="Q652" s="69"/>
      <c r="R652" s="69"/>
      <c r="S652" s="69"/>
      <c r="T652" s="66"/>
      <c r="U652" s="1"/>
      <c r="V652" s="1"/>
      <c r="W652" s="1"/>
      <c r="X652" s="1"/>
      <c r="Y652" s="1"/>
      <c r="Z652" s="1"/>
    </row>
    <row r="653" spans="1:26" ht="15.75" customHeight="1" x14ac:dyDescent="0.2">
      <c r="A653" s="1"/>
      <c r="B653" s="1"/>
      <c r="C653" s="1"/>
      <c r="D653" s="67"/>
      <c r="E653" s="67"/>
      <c r="F653" s="67"/>
      <c r="G653" s="67"/>
      <c r="H653" s="67"/>
      <c r="I653" s="67"/>
      <c r="J653" s="67"/>
      <c r="K653" s="68"/>
      <c r="L653" s="67"/>
      <c r="M653" s="1"/>
      <c r="N653" s="69"/>
      <c r="O653" s="69"/>
      <c r="P653" s="69"/>
      <c r="Q653" s="69"/>
      <c r="R653" s="69"/>
      <c r="S653" s="69"/>
      <c r="T653" s="66"/>
      <c r="U653" s="1"/>
      <c r="V653" s="1"/>
      <c r="W653" s="1"/>
      <c r="X653" s="1"/>
      <c r="Y653" s="1"/>
      <c r="Z653" s="1"/>
    </row>
    <row r="654" spans="1:26" ht="15.75" customHeight="1" x14ac:dyDescent="0.2">
      <c r="A654" s="1"/>
      <c r="B654" s="1"/>
      <c r="C654" s="1"/>
      <c r="D654" s="67"/>
      <c r="E654" s="67"/>
      <c r="F654" s="67"/>
      <c r="G654" s="67"/>
      <c r="H654" s="67"/>
      <c r="I654" s="67"/>
      <c r="J654" s="67"/>
      <c r="K654" s="68"/>
      <c r="L654" s="67"/>
      <c r="M654" s="1"/>
      <c r="N654" s="69"/>
      <c r="O654" s="69"/>
      <c r="P654" s="69"/>
      <c r="Q654" s="69"/>
      <c r="R654" s="69"/>
      <c r="S654" s="69"/>
      <c r="T654" s="66"/>
      <c r="U654" s="1"/>
      <c r="V654" s="1"/>
      <c r="W654" s="1"/>
      <c r="X654" s="1"/>
      <c r="Y654" s="1"/>
      <c r="Z654" s="1"/>
    </row>
    <row r="655" spans="1:26" ht="15.75" customHeight="1" x14ac:dyDescent="0.2">
      <c r="A655" s="1"/>
      <c r="B655" s="1"/>
      <c r="C655" s="1"/>
      <c r="D655" s="67"/>
      <c r="E655" s="67"/>
      <c r="F655" s="67"/>
      <c r="G655" s="67"/>
      <c r="H655" s="67"/>
      <c r="I655" s="67"/>
      <c r="J655" s="67"/>
      <c r="K655" s="68"/>
      <c r="L655" s="67"/>
      <c r="M655" s="1"/>
      <c r="N655" s="69"/>
      <c r="O655" s="69"/>
      <c r="P655" s="69"/>
      <c r="Q655" s="69"/>
      <c r="R655" s="69"/>
      <c r="S655" s="69"/>
      <c r="T655" s="66"/>
      <c r="U655" s="1"/>
      <c r="V655" s="1"/>
      <c r="W655" s="1"/>
      <c r="X655" s="1"/>
      <c r="Y655" s="1"/>
      <c r="Z655" s="1"/>
    </row>
    <row r="656" spans="1:26" ht="15.75" customHeight="1" x14ac:dyDescent="0.2">
      <c r="A656" s="1"/>
      <c r="B656" s="1"/>
      <c r="C656" s="1"/>
      <c r="D656" s="67"/>
      <c r="E656" s="67"/>
      <c r="F656" s="67"/>
      <c r="G656" s="67"/>
      <c r="H656" s="67"/>
      <c r="I656" s="67"/>
      <c r="J656" s="67"/>
      <c r="K656" s="68"/>
      <c r="L656" s="67"/>
      <c r="M656" s="1"/>
      <c r="N656" s="69"/>
      <c r="O656" s="69"/>
      <c r="P656" s="69"/>
      <c r="Q656" s="69"/>
      <c r="R656" s="69"/>
      <c r="S656" s="69"/>
      <c r="T656" s="66"/>
      <c r="U656" s="1"/>
      <c r="V656" s="1"/>
      <c r="W656" s="1"/>
      <c r="X656" s="1"/>
      <c r="Y656" s="1"/>
      <c r="Z656" s="1"/>
    </row>
    <row r="657" spans="1:26" ht="15.75" customHeight="1" x14ac:dyDescent="0.2">
      <c r="A657" s="1"/>
      <c r="B657" s="1"/>
      <c r="C657" s="1"/>
      <c r="D657" s="67"/>
      <c r="E657" s="67"/>
      <c r="F657" s="67"/>
      <c r="G657" s="67"/>
      <c r="H657" s="67"/>
      <c r="I657" s="67"/>
      <c r="J657" s="67"/>
      <c r="K657" s="68"/>
      <c r="L657" s="67"/>
      <c r="M657" s="1"/>
      <c r="N657" s="69"/>
      <c r="O657" s="69"/>
      <c r="P657" s="69"/>
      <c r="Q657" s="69"/>
      <c r="R657" s="69"/>
      <c r="S657" s="69"/>
      <c r="T657" s="66"/>
      <c r="U657" s="1"/>
      <c r="V657" s="1"/>
      <c r="W657" s="1"/>
      <c r="X657" s="1"/>
      <c r="Y657" s="1"/>
      <c r="Z657" s="1"/>
    </row>
    <row r="658" spans="1:26" ht="15.75" customHeight="1" x14ac:dyDescent="0.2">
      <c r="A658" s="1"/>
      <c r="B658" s="1"/>
      <c r="C658" s="1"/>
      <c r="D658" s="67"/>
      <c r="E658" s="67"/>
      <c r="F658" s="67"/>
      <c r="G658" s="67"/>
      <c r="H658" s="67"/>
      <c r="I658" s="67"/>
      <c r="J658" s="67"/>
      <c r="K658" s="68"/>
      <c r="L658" s="67"/>
      <c r="M658" s="1"/>
      <c r="N658" s="69"/>
      <c r="O658" s="69"/>
      <c r="P658" s="69"/>
      <c r="Q658" s="69"/>
      <c r="R658" s="69"/>
      <c r="S658" s="69"/>
      <c r="T658" s="66"/>
      <c r="U658" s="1"/>
      <c r="V658" s="1"/>
      <c r="W658" s="1"/>
      <c r="X658" s="1"/>
      <c r="Y658" s="1"/>
      <c r="Z658" s="1"/>
    </row>
    <row r="659" spans="1:26" ht="15.75" customHeight="1" x14ac:dyDescent="0.2">
      <c r="A659" s="1"/>
      <c r="B659" s="1"/>
      <c r="C659" s="1"/>
      <c r="D659" s="67"/>
      <c r="E659" s="67"/>
      <c r="F659" s="67"/>
      <c r="G659" s="67"/>
      <c r="H659" s="67"/>
      <c r="I659" s="67"/>
      <c r="J659" s="67"/>
      <c r="K659" s="68"/>
      <c r="L659" s="67"/>
      <c r="M659" s="1"/>
      <c r="N659" s="69"/>
      <c r="O659" s="69"/>
      <c r="P659" s="69"/>
      <c r="Q659" s="69"/>
      <c r="R659" s="69"/>
      <c r="S659" s="69"/>
      <c r="T659" s="66"/>
      <c r="U659" s="1"/>
      <c r="V659" s="1"/>
      <c r="W659" s="1"/>
      <c r="X659" s="1"/>
      <c r="Y659" s="1"/>
      <c r="Z659" s="1"/>
    </row>
    <row r="660" spans="1:26" ht="15.75" customHeight="1" x14ac:dyDescent="0.2">
      <c r="A660" s="1"/>
      <c r="B660" s="1"/>
      <c r="C660" s="1"/>
      <c r="D660" s="67"/>
      <c r="E660" s="67"/>
      <c r="F660" s="67"/>
      <c r="G660" s="67"/>
      <c r="H660" s="67"/>
      <c r="I660" s="67"/>
      <c r="J660" s="67"/>
      <c r="K660" s="68"/>
      <c r="L660" s="67"/>
      <c r="M660" s="1"/>
      <c r="N660" s="69"/>
      <c r="O660" s="69"/>
      <c r="P660" s="69"/>
      <c r="Q660" s="69"/>
      <c r="R660" s="69"/>
      <c r="S660" s="69"/>
      <c r="T660" s="66"/>
      <c r="U660" s="1"/>
      <c r="V660" s="1"/>
      <c r="W660" s="1"/>
      <c r="X660" s="1"/>
      <c r="Y660" s="1"/>
      <c r="Z660" s="1"/>
    </row>
    <row r="661" spans="1:26" ht="15.75" customHeight="1" x14ac:dyDescent="0.2">
      <c r="A661" s="1"/>
      <c r="B661" s="1"/>
      <c r="C661" s="1"/>
      <c r="D661" s="67"/>
      <c r="E661" s="67"/>
      <c r="F661" s="67"/>
      <c r="G661" s="67"/>
      <c r="H661" s="67"/>
      <c r="I661" s="67"/>
      <c r="J661" s="67"/>
      <c r="K661" s="68"/>
      <c r="L661" s="67"/>
      <c r="M661" s="1"/>
      <c r="N661" s="69"/>
      <c r="O661" s="69"/>
      <c r="P661" s="69"/>
      <c r="Q661" s="69"/>
      <c r="R661" s="69"/>
      <c r="S661" s="69"/>
      <c r="T661" s="66"/>
      <c r="U661" s="1"/>
      <c r="V661" s="1"/>
      <c r="W661" s="1"/>
      <c r="X661" s="1"/>
      <c r="Y661" s="1"/>
      <c r="Z661" s="1"/>
    </row>
    <row r="662" spans="1:26" ht="15.75" customHeight="1" x14ac:dyDescent="0.2">
      <c r="A662" s="1"/>
      <c r="B662" s="1"/>
      <c r="C662" s="1"/>
      <c r="D662" s="67"/>
      <c r="E662" s="67"/>
      <c r="F662" s="67"/>
      <c r="G662" s="67"/>
      <c r="H662" s="67"/>
      <c r="I662" s="67"/>
      <c r="J662" s="67"/>
      <c r="K662" s="68"/>
      <c r="L662" s="67"/>
      <c r="M662" s="1"/>
      <c r="N662" s="69"/>
      <c r="O662" s="69"/>
      <c r="P662" s="69"/>
      <c r="Q662" s="69"/>
      <c r="R662" s="69"/>
      <c r="S662" s="69"/>
      <c r="T662" s="66"/>
      <c r="U662" s="1"/>
      <c r="V662" s="1"/>
      <c r="W662" s="1"/>
      <c r="X662" s="1"/>
      <c r="Y662" s="1"/>
      <c r="Z662" s="1"/>
    </row>
    <row r="663" spans="1:26" ht="15.75" customHeight="1" x14ac:dyDescent="0.2">
      <c r="A663" s="1"/>
      <c r="B663" s="1"/>
      <c r="C663" s="1"/>
      <c r="D663" s="67"/>
      <c r="E663" s="67"/>
      <c r="F663" s="67"/>
      <c r="G663" s="67"/>
      <c r="H663" s="67"/>
      <c r="I663" s="67"/>
      <c r="J663" s="67"/>
      <c r="K663" s="68"/>
      <c r="L663" s="67"/>
      <c r="M663" s="1"/>
      <c r="N663" s="69"/>
      <c r="O663" s="69"/>
      <c r="P663" s="69"/>
      <c r="Q663" s="69"/>
      <c r="R663" s="69"/>
      <c r="S663" s="69"/>
      <c r="T663" s="66"/>
      <c r="U663" s="1"/>
      <c r="V663" s="1"/>
      <c r="W663" s="1"/>
      <c r="X663" s="1"/>
      <c r="Y663" s="1"/>
      <c r="Z663" s="1"/>
    </row>
    <row r="664" spans="1:26" ht="15.75" customHeight="1" x14ac:dyDescent="0.2">
      <c r="A664" s="1"/>
      <c r="B664" s="1"/>
      <c r="C664" s="1"/>
      <c r="D664" s="67"/>
      <c r="E664" s="67"/>
      <c r="F664" s="67"/>
      <c r="G664" s="67"/>
      <c r="H664" s="67"/>
      <c r="I664" s="67"/>
      <c r="J664" s="67"/>
      <c r="K664" s="68"/>
      <c r="L664" s="67"/>
      <c r="M664" s="1"/>
      <c r="N664" s="69"/>
      <c r="O664" s="69"/>
      <c r="P664" s="69"/>
      <c r="Q664" s="69"/>
      <c r="R664" s="69"/>
      <c r="S664" s="69"/>
      <c r="T664" s="66"/>
      <c r="U664" s="1"/>
      <c r="V664" s="1"/>
      <c r="W664" s="1"/>
      <c r="X664" s="1"/>
      <c r="Y664" s="1"/>
      <c r="Z664" s="1"/>
    </row>
    <row r="665" spans="1:26" ht="15.75" customHeight="1" x14ac:dyDescent="0.2">
      <c r="A665" s="1"/>
      <c r="B665" s="1"/>
      <c r="C665" s="1"/>
      <c r="D665" s="67"/>
      <c r="E665" s="67"/>
      <c r="F665" s="67"/>
      <c r="G665" s="67"/>
      <c r="H665" s="67"/>
      <c r="I665" s="67"/>
      <c r="J665" s="67"/>
      <c r="K665" s="68"/>
      <c r="L665" s="67"/>
      <c r="M665" s="1"/>
      <c r="N665" s="69"/>
      <c r="O665" s="69"/>
      <c r="P665" s="69"/>
      <c r="Q665" s="69"/>
      <c r="R665" s="69"/>
      <c r="S665" s="69"/>
      <c r="T665" s="66"/>
      <c r="U665" s="1"/>
      <c r="V665" s="1"/>
      <c r="W665" s="1"/>
      <c r="X665" s="1"/>
      <c r="Y665" s="1"/>
      <c r="Z665" s="1"/>
    </row>
    <row r="666" spans="1:26" ht="15.75" customHeight="1" x14ac:dyDescent="0.2">
      <c r="A666" s="1"/>
      <c r="B666" s="1"/>
      <c r="C666" s="1"/>
      <c r="D666" s="67"/>
      <c r="E666" s="67"/>
      <c r="F666" s="67"/>
      <c r="G666" s="67"/>
      <c r="H666" s="67"/>
      <c r="I666" s="67"/>
      <c r="J666" s="67"/>
      <c r="K666" s="68"/>
      <c r="L666" s="67"/>
      <c r="M666" s="1"/>
      <c r="N666" s="69"/>
      <c r="O666" s="69"/>
      <c r="P666" s="69"/>
      <c r="Q666" s="69"/>
      <c r="R666" s="69"/>
      <c r="S666" s="69"/>
      <c r="T666" s="66"/>
      <c r="U666" s="1"/>
      <c r="V666" s="1"/>
      <c r="W666" s="1"/>
      <c r="X666" s="1"/>
      <c r="Y666" s="1"/>
      <c r="Z666" s="1"/>
    </row>
    <row r="667" spans="1:26" ht="15.75" customHeight="1" x14ac:dyDescent="0.2">
      <c r="A667" s="1"/>
      <c r="B667" s="1"/>
      <c r="C667" s="1"/>
      <c r="D667" s="67"/>
      <c r="E667" s="67"/>
      <c r="F667" s="67"/>
      <c r="G667" s="67"/>
      <c r="H667" s="67"/>
      <c r="I667" s="67"/>
      <c r="J667" s="67"/>
      <c r="K667" s="68"/>
      <c r="L667" s="67"/>
      <c r="M667" s="1"/>
      <c r="N667" s="69"/>
      <c r="O667" s="69"/>
      <c r="P667" s="69"/>
      <c r="Q667" s="69"/>
      <c r="R667" s="69"/>
      <c r="S667" s="69"/>
      <c r="T667" s="66"/>
      <c r="U667" s="1"/>
      <c r="V667" s="1"/>
      <c r="W667" s="1"/>
      <c r="X667" s="1"/>
      <c r="Y667" s="1"/>
      <c r="Z667" s="1"/>
    </row>
    <row r="668" spans="1:26" ht="15.75" customHeight="1" x14ac:dyDescent="0.2">
      <c r="A668" s="1"/>
      <c r="B668" s="1"/>
      <c r="C668" s="1"/>
      <c r="D668" s="67"/>
      <c r="E668" s="67"/>
      <c r="F668" s="67"/>
      <c r="G668" s="67"/>
      <c r="H668" s="67"/>
      <c r="I668" s="67"/>
      <c r="J668" s="67"/>
      <c r="K668" s="68"/>
      <c r="L668" s="67"/>
      <c r="M668" s="1"/>
      <c r="N668" s="69"/>
      <c r="O668" s="69"/>
      <c r="P668" s="69"/>
      <c r="Q668" s="69"/>
      <c r="R668" s="69"/>
      <c r="S668" s="69"/>
      <c r="T668" s="66"/>
      <c r="U668" s="1"/>
      <c r="V668" s="1"/>
      <c r="W668" s="1"/>
      <c r="X668" s="1"/>
      <c r="Y668" s="1"/>
      <c r="Z668" s="1"/>
    </row>
    <row r="669" spans="1:26" ht="15.75" customHeight="1" x14ac:dyDescent="0.2">
      <c r="A669" s="1"/>
      <c r="B669" s="1"/>
      <c r="C669" s="1"/>
      <c r="D669" s="67"/>
      <c r="E669" s="67"/>
      <c r="F669" s="67"/>
      <c r="G669" s="67"/>
      <c r="H669" s="67"/>
      <c r="I669" s="67"/>
      <c r="J669" s="67"/>
      <c r="K669" s="68"/>
      <c r="L669" s="67"/>
      <c r="M669" s="1"/>
      <c r="N669" s="69"/>
      <c r="O669" s="69"/>
      <c r="P669" s="69"/>
      <c r="Q669" s="69"/>
      <c r="R669" s="69"/>
      <c r="S669" s="69"/>
      <c r="T669" s="66"/>
      <c r="U669" s="1"/>
      <c r="V669" s="1"/>
      <c r="W669" s="1"/>
      <c r="X669" s="1"/>
      <c r="Y669" s="1"/>
      <c r="Z669" s="1"/>
    </row>
    <row r="670" spans="1:26" ht="15.75" customHeight="1" x14ac:dyDescent="0.2">
      <c r="A670" s="1"/>
      <c r="B670" s="1"/>
      <c r="C670" s="1"/>
      <c r="D670" s="67"/>
      <c r="E670" s="67"/>
      <c r="F670" s="67"/>
      <c r="G670" s="67"/>
      <c r="H670" s="67"/>
      <c r="I670" s="67"/>
      <c r="J670" s="67"/>
      <c r="K670" s="68"/>
      <c r="L670" s="67"/>
      <c r="M670" s="1"/>
      <c r="N670" s="69"/>
      <c r="O670" s="69"/>
      <c r="P670" s="69"/>
      <c r="Q670" s="69"/>
      <c r="R670" s="69"/>
      <c r="S670" s="69"/>
      <c r="T670" s="66"/>
      <c r="U670" s="1"/>
      <c r="V670" s="1"/>
      <c r="W670" s="1"/>
      <c r="X670" s="1"/>
      <c r="Y670" s="1"/>
      <c r="Z670" s="1"/>
    </row>
    <row r="671" spans="1:26" ht="15.75" customHeight="1" x14ac:dyDescent="0.2">
      <c r="A671" s="1"/>
      <c r="B671" s="1"/>
      <c r="C671" s="1"/>
      <c r="D671" s="67"/>
      <c r="E671" s="67"/>
      <c r="F671" s="67"/>
      <c r="G671" s="67"/>
      <c r="H671" s="67"/>
      <c r="I671" s="67"/>
      <c r="J671" s="67"/>
      <c r="K671" s="68"/>
      <c r="L671" s="67"/>
      <c r="M671" s="1"/>
      <c r="N671" s="69"/>
      <c r="O671" s="69"/>
      <c r="P671" s="69"/>
      <c r="Q671" s="69"/>
      <c r="R671" s="69"/>
      <c r="S671" s="69"/>
      <c r="T671" s="66"/>
      <c r="U671" s="1"/>
      <c r="V671" s="1"/>
      <c r="W671" s="1"/>
      <c r="X671" s="1"/>
      <c r="Y671" s="1"/>
      <c r="Z671" s="1"/>
    </row>
    <row r="672" spans="1:26" ht="15.75" customHeight="1" x14ac:dyDescent="0.2">
      <c r="A672" s="1"/>
      <c r="B672" s="1"/>
      <c r="C672" s="1"/>
      <c r="D672" s="67"/>
      <c r="E672" s="67"/>
      <c r="F672" s="67"/>
      <c r="G672" s="67"/>
      <c r="H672" s="67"/>
      <c r="I672" s="67"/>
      <c r="J672" s="67"/>
      <c r="K672" s="68"/>
      <c r="L672" s="67"/>
      <c r="M672" s="1"/>
      <c r="N672" s="69"/>
      <c r="O672" s="69"/>
      <c r="P672" s="69"/>
      <c r="Q672" s="69"/>
      <c r="R672" s="69"/>
      <c r="S672" s="69"/>
      <c r="T672" s="66"/>
      <c r="U672" s="1"/>
      <c r="V672" s="1"/>
      <c r="W672" s="1"/>
      <c r="X672" s="1"/>
      <c r="Y672" s="1"/>
      <c r="Z672" s="1"/>
    </row>
    <row r="673" spans="1:26" ht="15.75" customHeight="1" x14ac:dyDescent="0.2">
      <c r="A673" s="1"/>
      <c r="B673" s="1"/>
      <c r="C673" s="1"/>
      <c r="D673" s="67"/>
      <c r="E673" s="67"/>
      <c r="F673" s="67"/>
      <c r="G673" s="67"/>
      <c r="H673" s="67"/>
      <c r="I673" s="67"/>
      <c r="J673" s="67"/>
      <c r="K673" s="68"/>
      <c r="L673" s="67"/>
      <c r="M673" s="1"/>
      <c r="N673" s="69"/>
      <c r="O673" s="69"/>
      <c r="P673" s="69"/>
      <c r="Q673" s="69"/>
      <c r="R673" s="69"/>
      <c r="S673" s="69"/>
      <c r="T673" s="66"/>
      <c r="U673" s="1"/>
      <c r="V673" s="1"/>
      <c r="W673" s="1"/>
      <c r="X673" s="1"/>
      <c r="Y673" s="1"/>
      <c r="Z673" s="1"/>
    </row>
    <row r="674" spans="1:26" ht="15.75" customHeight="1" x14ac:dyDescent="0.2">
      <c r="A674" s="1"/>
      <c r="B674" s="1"/>
      <c r="C674" s="1"/>
      <c r="D674" s="67"/>
      <c r="E674" s="67"/>
      <c r="F674" s="67"/>
      <c r="G674" s="67"/>
      <c r="H674" s="67"/>
      <c r="I674" s="67"/>
      <c r="J674" s="67"/>
      <c r="K674" s="68"/>
      <c r="L674" s="67"/>
      <c r="M674" s="1"/>
      <c r="N674" s="69"/>
      <c r="O674" s="69"/>
      <c r="P674" s="69"/>
      <c r="Q674" s="69"/>
      <c r="R674" s="69"/>
      <c r="S674" s="69"/>
      <c r="T674" s="66"/>
      <c r="U674" s="1"/>
      <c r="V674" s="1"/>
      <c r="W674" s="1"/>
      <c r="X674" s="1"/>
      <c r="Y674" s="1"/>
      <c r="Z674" s="1"/>
    </row>
    <row r="675" spans="1:26" ht="15.75" customHeight="1" x14ac:dyDescent="0.2">
      <c r="A675" s="1"/>
      <c r="B675" s="1"/>
      <c r="C675" s="1"/>
      <c r="D675" s="67"/>
      <c r="E675" s="67"/>
      <c r="F675" s="67"/>
      <c r="G675" s="67"/>
      <c r="H675" s="67"/>
      <c r="I675" s="67"/>
      <c r="J675" s="67"/>
      <c r="K675" s="68"/>
      <c r="L675" s="67"/>
      <c r="M675" s="1"/>
      <c r="N675" s="69"/>
      <c r="O675" s="69"/>
      <c r="P675" s="69"/>
      <c r="Q675" s="69"/>
      <c r="R675" s="69"/>
      <c r="S675" s="69"/>
      <c r="T675" s="66"/>
      <c r="U675" s="1"/>
      <c r="V675" s="1"/>
      <c r="W675" s="1"/>
      <c r="X675" s="1"/>
      <c r="Y675" s="1"/>
      <c r="Z675" s="1"/>
    </row>
    <row r="676" spans="1:26" ht="15.75" customHeight="1" x14ac:dyDescent="0.2">
      <c r="A676" s="1"/>
      <c r="B676" s="1"/>
      <c r="C676" s="1"/>
      <c r="D676" s="67"/>
      <c r="E676" s="67"/>
      <c r="F676" s="67"/>
      <c r="G676" s="67"/>
      <c r="H676" s="67"/>
      <c r="I676" s="67"/>
      <c r="J676" s="67"/>
      <c r="K676" s="68"/>
      <c r="L676" s="67"/>
      <c r="M676" s="1"/>
      <c r="N676" s="69"/>
      <c r="O676" s="69"/>
      <c r="P676" s="69"/>
      <c r="Q676" s="69"/>
      <c r="R676" s="69"/>
      <c r="S676" s="69"/>
      <c r="T676" s="66"/>
      <c r="U676" s="1"/>
      <c r="V676" s="1"/>
      <c r="W676" s="1"/>
      <c r="X676" s="1"/>
      <c r="Y676" s="1"/>
      <c r="Z676" s="1"/>
    </row>
    <row r="677" spans="1:26" ht="15.75" customHeight="1" x14ac:dyDescent="0.2">
      <c r="A677" s="1"/>
      <c r="B677" s="1"/>
      <c r="C677" s="1"/>
      <c r="D677" s="67"/>
      <c r="E677" s="67"/>
      <c r="F677" s="67"/>
      <c r="G677" s="67"/>
      <c r="H677" s="67"/>
      <c r="I677" s="67"/>
      <c r="J677" s="67"/>
      <c r="K677" s="68"/>
      <c r="L677" s="67"/>
      <c r="M677" s="1"/>
      <c r="N677" s="69"/>
      <c r="O677" s="69"/>
      <c r="P677" s="69"/>
      <c r="Q677" s="69"/>
      <c r="R677" s="69"/>
      <c r="S677" s="69"/>
      <c r="T677" s="66"/>
      <c r="U677" s="1"/>
      <c r="V677" s="1"/>
      <c r="W677" s="1"/>
      <c r="X677" s="1"/>
      <c r="Y677" s="1"/>
      <c r="Z677" s="1"/>
    </row>
    <row r="678" spans="1:26" ht="15.75" customHeight="1" x14ac:dyDescent="0.2">
      <c r="A678" s="1"/>
      <c r="B678" s="1"/>
      <c r="C678" s="1"/>
      <c r="D678" s="67"/>
      <c r="E678" s="67"/>
      <c r="F678" s="67"/>
      <c r="G678" s="67"/>
      <c r="H678" s="67"/>
      <c r="I678" s="67"/>
      <c r="J678" s="67"/>
      <c r="K678" s="68"/>
      <c r="L678" s="67"/>
      <c r="M678" s="1"/>
      <c r="N678" s="69"/>
      <c r="O678" s="69"/>
      <c r="P678" s="69"/>
      <c r="Q678" s="69"/>
      <c r="R678" s="69"/>
      <c r="S678" s="69"/>
      <c r="T678" s="66"/>
      <c r="U678" s="1"/>
      <c r="V678" s="1"/>
      <c r="W678" s="1"/>
      <c r="X678" s="1"/>
      <c r="Y678" s="1"/>
      <c r="Z678" s="1"/>
    </row>
    <row r="679" spans="1:26" ht="15.75" customHeight="1" x14ac:dyDescent="0.2">
      <c r="A679" s="1"/>
      <c r="B679" s="1"/>
      <c r="C679" s="1"/>
      <c r="D679" s="67"/>
      <c r="E679" s="67"/>
      <c r="F679" s="67"/>
      <c r="G679" s="67"/>
      <c r="H679" s="67"/>
      <c r="I679" s="67"/>
      <c r="J679" s="67"/>
      <c r="K679" s="68"/>
      <c r="L679" s="67"/>
      <c r="M679" s="1"/>
      <c r="N679" s="69"/>
      <c r="O679" s="69"/>
      <c r="P679" s="69"/>
      <c r="Q679" s="69"/>
      <c r="R679" s="69"/>
      <c r="S679" s="69"/>
      <c r="T679" s="66"/>
      <c r="U679" s="1"/>
      <c r="V679" s="1"/>
      <c r="W679" s="1"/>
      <c r="X679" s="1"/>
      <c r="Y679" s="1"/>
      <c r="Z679" s="1"/>
    </row>
    <row r="680" spans="1:26" ht="15.75" customHeight="1" x14ac:dyDescent="0.2">
      <c r="A680" s="1"/>
      <c r="B680" s="1"/>
      <c r="C680" s="1"/>
      <c r="D680" s="67"/>
      <c r="E680" s="67"/>
      <c r="F680" s="67"/>
      <c r="G680" s="67"/>
      <c r="H680" s="67"/>
      <c r="I680" s="67"/>
      <c r="J680" s="67"/>
      <c r="K680" s="68"/>
      <c r="L680" s="67"/>
      <c r="M680" s="1"/>
      <c r="N680" s="69"/>
      <c r="O680" s="69"/>
      <c r="P680" s="69"/>
      <c r="Q680" s="69"/>
      <c r="R680" s="69"/>
      <c r="S680" s="69"/>
      <c r="T680" s="66"/>
      <c r="U680" s="1"/>
      <c r="V680" s="1"/>
      <c r="W680" s="1"/>
      <c r="X680" s="1"/>
      <c r="Y680" s="1"/>
      <c r="Z680" s="1"/>
    </row>
    <row r="681" spans="1:26" ht="15.75" customHeight="1" x14ac:dyDescent="0.2">
      <c r="A681" s="1"/>
      <c r="B681" s="1"/>
      <c r="C681" s="1"/>
      <c r="D681" s="67"/>
      <c r="E681" s="67"/>
      <c r="F681" s="67"/>
      <c r="G681" s="67"/>
      <c r="H681" s="67"/>
      <c r="I681" s="67"/>
      <c r="J681" s="67"/>
      <c r="K681" s="68"/>
      <c r="L681" s="67"/>
      <c r="M681" s="1"/>
      <c r="N681" s="69"/>
      <c r="O681" s="69"/>
      <c r="P681" s="69"/>
      <c r="Q681" s="69"/>
      <c r="R681" s="69"/>
      <c r="S681" s="69"/>
      <c r="T681" s="66"/>
      <c r="U681" s="1"/>
      <c r="V681" s="1"/>
      <c r="W681" s="1"/>
      <c r="X681" s="1"/>
      <c r="Y681" s="1"/>
      <c r="Z681" s="1"/>
    </row>
    <row r="682" spans="1:26" ht="15.75" customHeight="1" x14ac:dyDescent="0.2">
      <c r="A682" s="1"/>
      <c r="B682" s="1"/>
      <c r="C682" s="1"/>
      <c r="D682" s="67"/>
      <c r="E682" s="67"/>
      <c r="F682" s="67"/>
      <c r="G682" s="67"/>
      <c r="H682" s="67"/>
      <c r="I682" s="67"/>
      <c r="J682" s="67"/>
      <c r="K682" s="68"/>
      <c r="L682" s="67"/>
      <c r="M682" s="1"/>
      <c r="N682" s="69"/>
      <c r="O682" s="69"/>
      <c r="P682" s="69"/>
      <c r="Q682" s="69"/>
      <c r="R682" s="69"/>
      <c r="S682" s="69"/>
      <c r="T682" s="66"/>
      <c r="U682" s="1"/>
      <c r="V682" s="1"/>
      <c r="W682" s="1"/>
      <c r="X682" s="1"/>
      <c r="Y682" s="1"/>
      <c r="Z682" s="1"/>
    </row>
    <row r="683" spans="1:26" ht="15.75" customHeight="1" x14ac:dyDescent="0.2">
      <c r="A683" s="1"/>
      <c r="B683" s="1"/>
      <c r="C683" s="1"/>
      <c r="D683" s="67"/>
      <c r="E683" s="67"/>
      <c r="F683" s="67"/>
      <c r="G683" s="67"/>
      <c r="H683" s="67"/>
      <c r="I683" s="67"/>
      <c r="J683" s="67"/>
      <c r="K683" s="68"/>
      <c r="L683" s="67"/>
      <c r="M683" s="1"/>
      <c r="N683" s="69"/>
      <c r="O683" s="69"/>
      <c r="P683" s="69"/>
      <c r="Q683" s="69"/>
      <c r="R683" s="69"/>
      <c r="S683" s="69"/>
      <c r="T683" s="66"/>
      <c r="U683" s="1"/>
      <c r="V683" s="1"/>
      <c r="W683" s="1"/>
      <c r="X683" s="1"/>
      <c r="Y683" s="1"/>
      <c r="Z683" s="1"/>
    </row>
    <row r="684" spans="1:26" ht="15.75" customHeight="1" x14ac:dyDescent="0.2">
      <c r="A684" s="1"/>
      <c r="B684" s="1"/>
      <c r="C684" s="1"/>
      <c r="D684" s="67"/>
      <c r="E684" s="67"/>
      <c r="F684" s="67"/>
      <c r="G684" s="67"/>
      <c r="H684" s="67"/>
      <c r="I684" s="67"/>
      <c r="J684" s="67"/>
      <c r="K684" s="68"/>
      <c r="L684" s="67"/>
      <c r="M684" s="1"/>
      <c r="N684" s="69"/>
      <c r="O684" s="69"/>
      <c r="P684" s="69"/>
      <c r="Q684" s="69"/>
      <c r="R684" s="69"/>
      <c r="S684" s="69"/>
      <c r="T684" s="66"/>
      <c r="U684" s="1"/>
      <c r="V684" s="1"/>
      <c r="W684" s="1"/>
      <c r="X684" s="1"/>
      <c r="Y684" s="1"/>
      <c r="Z684" s="1"/>
    </row>
    <row r="685" spans="1:26" ht="15.75" customHeight="1" x14ac:dyDescent="0.2">
      <c r="A685" s="1"/>
      <c r="B685" s="1"/>
      <c r="C685" s="1"/>
      <c r="D685" s="67"/>
      <c r="E685" s="67"/>
      <c r="F685" s="67"/>
      <c r="G685" s="67"/>
      <c r="H685" s="67"/>
      <c r="I685" s="67"/>
      <c r="J685" s="67"/>
      <c r="K685" s="68"/>
      <c r="L685" s="67"/>
      <c r="M685" s="1"/>
      <c r="N685" s="69"/>
      <c r="O685" s="69"/>
      <c r="P685" s="69"/>
      <c r="Q685" s="69"/>
      <c r="R685" s="69"/>
      <c r="S685" s="69"/>
      <c r="T685" s="66"/>
      <c r="U685" s="1"/>
      <c r="V685" s="1"/>
      <c r="W685" s="1"/>
      <c r="X685" s="1"/>
      <c r="Y685" s="1"/>
      <c r="Z685" s="1"/>
    </row>
    <row r="686" spans="1:26" ht="15.75" customHeight="1" x14ac:dyDescent="0.2">
      <c r="A686" s="1"/>
      <c r="B686" s="1"/>
      <c r="C686" s="1"/>
      <c r="D686" s="67"/>
      <c r="E686" s="67"/>
      <c r="F686" s="67"/>
      <c r="G686" s="67"/>
      <c r="H686" s="67"/>
      <c r="I686" s="67"/>
      <c r="J686" s="67"/>
      <c r="K686" s="68"/>
      <c r="L686" s="67"/>
      <c r="M686" s="1"/>
      <c r="N686" s="69"/>
      <c r="O686" s="69"/>
      <c r="P686" s="69"/>
      <c r="Q686" s="69"/>
      <c r="R686" s="69"/>
      <c r="S686" s="69"/>
      <c r="T686" s="66"/>
      <c r="U686" s="1"/>
      <c r="V686" s="1"/>
      <c r="W686" s="1"/>
      <c r="X686" s="1"/>
      <c r="Y686" s="1"/>
      <c r="Z686" s="1"/>
    </row>
    <row r="687" spans="1:26" ht="15.75" customHeight="1" x14ac:dyDescent="0.2">
      <c r="A687" s="1"/>
      <c r="B687" s="1"/>
      <c r="C687" s="1"/>
      <c r="D687" s="67"/>
      <c r="E687" s="67"/>
      <c r="F687" s="67"/>
      <c r="G687" s="67"/>
      <c r="H687" s="67"/>
      <c r="I687" s="67"/>
      <c r="J687" s="67"/>
      <c r="K687" s="68"/>
      <c r="L687" s="67"/>
      <c r="M687" s="1"/>
      <c r="N687" s="69"/>
      <c r="O687" s="69"/>
      <c r="P687" s="69"/>
      <c r="Q687" s="69"/>
      <c r="R687" s="69"/>
      <c r="S687" s="69"/>
      <c r="T687" s="66"/>
      <c r="U687" s="1"/>
      <c r="V687" s="1"/>
      <c r="W687" s="1"/>
      <c r="X687" s="1"/>
      <c r="Y687" s="1"/>
      <c r="Z687" s="1"/>
    </row>
    <row r="688" spans="1:26" ht="15.75" customHeight="1" x14ac:dyDescent="0.2">
      <c r="A688" s="1"/>
      <c r="B688" s="1"/>
      <c r="C688" s="1"/>
      <c r="D688" s="67"/>
      <c r="E688" s="67"/>
      <c r="F688" s="67"/>
      <c r="G688" s="67"/>
      <c r="H688" s="67"/>
      <c r="I688" s="67"/>
      <c r="J688" s="67"/>
      <c r="K688" s="68"/>
      <c r="L688" s="67"/>
      <c r="M688" s="1"/>
      <c r="N688" s="69"/>
      <c r="O688" s="69"/>
      <c r="P688" s="69"/>
      <c r="Q688" s="69"/>
      <c r="R688" s="69"/>
      <c r="S688" s="69"/>
      <c r="T688" s="66"/>
      <c r="U688" s="1"/>
      <c r="V688" s="1"/>
      <c r="W688" s="1"/>
      <c r="X688" s="1"/>
      <c r="Y688" s="1"/>
      <c r="Z688" s="1"/>
    </row>
    <row r="689" spans="1:26" ht="15.75" customHeight="1" x14ac:dyDescent="0.2">
      <c r="A689" s="1"/>
      <c r="B689" s="1"/>
      <c r="C689" s="1"/>
      <c r="D689" s="67"/>
      <c r="E689" s="67"/>
      <c r="F689" s="67"/>
      <c r="G689" s="67"/>
      <c r="H689" s="67"/>
      <c r="I689" s="67"/>
      <c r="J689" s="67"/>
      <c r="K689" s="68"/>
      <c r="L689" s="67"/>
      <c r="M689" s="1"/>
      <c r="N689" s="69"/>
      <c r="O689" s="69"/>
      <c r="P689" s="69"/>
      <c r="Q689" s="69"/>
      <c r="R689" s="69"/>
      <c r="S689" s="69"/>
      <c r="T689" s="66"/>
      <c r="U689" s="1"/>
      <c r="V689" s="1"/>
      <c r="W689" s="1"/>
      <c r="X689" s="1"/>
      <c r="Y689" s="1"/>
      <c r="Z689" s="1"/>
    </row>
    <row r="690" spans="1:26" ht="15.75" customHeight="1" x14ac:dyDescent="0.2">
      <c r="A690" s="1"/>
      <c r="B690" s="1"/>
      <c r="C690" s="1"/>
      <c r="D690" s="67"/>
      <c r="E690" s="67"/>
      <c r="F690" s="67"/>
      <c r="G690" s="67"/>
      <c r="H690" s="67"/>
      <c r="I690" s="67"/>
      <c r="J690" s="67"/>
      <c r="K690" s="68"/>
      <c r="L690" s="67"/>
      <c r="M690" s="1"/>
      <c r="N690" s="69"/>
      <c r="O690" s="69"/>
      <c r="P690" s="69"/>
      <c r="Q690" s="69"/>
      <c r="R690" s="69"/>
      <c r="S690" s="69"/>
      <c r="T690" s="66"/>
      <c r="U690" s="1"/>
      <c r="V690" s="1"/>
      <c r="W690" s="1"/>
      <c r="X690" s="1"/>
      <c r="Y690" s="1"/>
      <c r="Z690" s="1"/>
    </row>
    <row r="691" spans="1:26" ht="15.75" customHeight="1" x14ac:dyDescent="0.2">
      <c r="A691" s="1"/>
      <c r="B691" s="1"/>
      <c r="C691" s="1"/>
      <c r="D691" s="67"/>
      <c r="E691" s="67"/>
      <c r="F691" s="67"/>
      <c r="G691" s="67"/>
      <c r="H691" s="67"/>
      <c r="I691" s="67"/>
      <c r="J691" s="67"/>
      <c r="K691" s="68"/>
      <c r="L691" s="67"/>
      <c r="M691" s="1"/>
      <c r="N691" s="69"/>
      <c r="O691" s="69"/>
      <c r="P691" s="69"/>
      <c r="Q691" s="69"/>
      <c r="R691" s="69"/>
      <c r="S691" s="69"/>
      <c r="T691" s="66"/>
      <c r="U691" s="1"/>
      <c r="V691" s="1"/>
      <c r="W691" s="1"/>
      <c r="X691" s="1"/>
      <c r="Y691" s="1"/>
      <c r="Z691" s="1"/>
    </row>
    <row r="692" spans="1:26" ht="15.75" customHeight="1" x14ac:dyDescent="0.2">
      <c r="A692" s="1"/>
      <c r="B692" s="1"/>
      <c r="C692" s="1"/>
      <c r="D692" s="67"/>
      <c r="E692" s="67"/>
      <c r="F692" s="67"/>
      <c r="G692" s="67"/>
      <c r="H692" s="67"/>
      <c r="I692" s="67"/>
      <c r="J692" s="67"/>
      <c r="K692" s="68"/>
      <c r="L692" s="67"/>
      <c r="M692" s="1"/>
      <c r="N692" s="69"/>
      <c r="O692" s="69"/>
      <c r="P692" s="69"/>
      <c r="Q692" s="69"/>
      <c r="R692" s="69"/>
      <c r="S692" s="69"/>
      <c r="T692" s="66"/>
      <c r="U692" s="1"/>
      <c r="V692" s="1"/>
      <c r="W692" s="1"/>
      <c r="X692" s="1"/>
      <c r="Y692" s="1"/>
      <c r="Z692" s="1"/>
    </row>
    <row r="693" spans="1:26" ht="15.75" customHeight="1" x14ac:dyDescent="0.2">
      <c r="A693" s="1"/>
      <c r="B693" s="1"/>
      <c r="C693" s="1"/>
      <c r="D693" s="67"/>
      <c r="E693" s="67"/>
      <c r="F693" s="67"/>
      <c r="G693" s="67"/>
      <c r="H693" s="67"/>
      <c r="I693" s="67"/>
      <c r="J693" s="67"/>
      <c r="K693" s="68"/>
      <c r="L693" s="67"/>
      <c r="M693" s="1"/>
      <c r="N693" s="69"/>
      <c r="O693" s="69"/>
      <c r="P693" s="69"/>
      <c r="Q693" s="69"/>
      <c r="R693" s="69"/>
      <c r="S693" s="69"/>
      <c r="T693" s="66"/>
      <c r="U693" s="1"/>
      <c r="V693" s="1"/>
      <c r="W693" s="1"/>
      <c r="X693" s="1"/>
      <c r="Y693" s="1"/>
      <c r="Z693" s="1"/>
    </row>
    <row r="694" spans="1:26" ht="15.75" customHeight="1" x14ac:dyDescent="0.2">
      <c r="A694" s="1"/>
      <c r="B694" s="1"/>
      <c r="C694" s="1"/>
      <c r="D694" s="67"/>
      <c r="E694" s="67"/>
      <c r="F694" s="67"/>
      <c r="G694" s="67"/>
      <c r="H694" s="67"/>
      <c r="I694" s="67"/>
      <c r="J694" s="67"/>
      <c r="K694" s="68"/>
      <c r="L694" s="67"/>
      <c r="M694" s="1"/>
      <c r="N694" s="69"/>
      <c r="O694" s="69"/>
      <c r="P694" s="69"/>
      <c r="Q694" s="69"/>
      <c r="R694" s="69"/>
      <c r="S694" s="69"/>
      <c r="T694" s="66"/>
      <c r="U694" s="1"/>
      <c r="V694" s="1"/>
      <c r="W694" s="1"/>
      <c r="X694" s="1"/>
      <c r="Y694" s="1"/>
      <c r="Z694" s="1"/>
    </row>
    <row r="695" spans="1:26" ht="15.75" customHeight="1" x14ac:dyDescent="0.2">
      <c r="A695" s="1"/>
      <c r="B695" s="1"/>
      <c r="C695" s="1"/>
      <c r="D695" s="67"/>
      <c r="E695" s="67"/>
      <c r="F695" s="67"/>
      <c r="G695" s="67"/>
      <c r="H695" s="67"/>
      <c r="I695" s="67"/>
      <c r="J695" s="67"/>
      <c r="K695" s="68"/>
      <c r="L695" s="67"/>
      <c r="M695" s="1"/>
      <c r="N695" s="69"/>
      <c r="O695" s="69"/>
      <c r="P695" s="69"/>
      <c r="Q695" s="69"/>
      <c r="R695" s="69"/>
      <c r="S695" s="69"/>
      <c r="T695" s="66"/>
      <c r="U695" s="1"/>
      <c r="V695" s="1"/>
      <c r="W695" s="1"/>
      <c r="X695" s="1"/>
      <c r="Y695" s="1"/>
      <c r="Z695" s="1"/>
    </row>
    <row r="696" spans="1:26" ht="15.75" customHeight="1" x14ac:dyDescent="0.2">
      <c r="A696" s="1"/>
      <c r="B696" s="1"/>
      <c r="C696" s="1"/>
      <c r="D696" s="67"/>
      <c r="E696" s="67"/>
      <c r="F696" s="67"/>
      <c r="G696" s="67"/>
      <c r="H696" s="67"/>
      <c r="I696" s="67"/>
      <c r="J696" s="67"/>
      <c r="K696" s="68"/>
      <c r="L696" s="67"/>
      <c r="M696" s="1"/>
      <c r="N696" s="69"/>
      <c r="O696" s="69"/>
      <c r="P696" s="69"/>
      <c r="Q696" s="69"/>
      <c r="R696" s="69"/>
      <c r="S696" s="69"/>
      <c r="T696" s="66"/>
      <c r="U696" s="1"/>
      <c r="V696" s="1"/>
      <c r="W696" s="1"/>
      <c r="X696" s="1"/>
      <c r="Y696" s="1"/>
      <c r="Z696" s="1"/>
    </row>
    <row r="697" spans="1:26" ht="15.75" customHeight="1" x14ac:dyDescent="0.2">
      <c r="A697" s="1"/>
      <c r="B697" s="1"/>
      <c r="C697" s="1"/>
      <c r="D697" s="67"/>
      <c r="E697" s="67"/>
      <c r="F697" s="67"/>
      <c r="G697" s="67"/>
      <c r="H697" s="67"/>
      <c r="I697" s="67"/>
      <c r="J697" s="67"/>
      <c r="K697" s="68"/>
      <c r="L697" s="67"/>
      <c r="M697" s="1"/>
      <c r="N697" s="69"/>
      <c r="O697" s="69"/>
      <c r="P697" s="69"/>
      <c r="Q697" s="69"/>
      <c r="R697" s="69"/>
      <c r="S697" s="69"/>
      <c r="T697" s="66"/>
      <c r="U697" s="1"/>
      <c r="V697" s="1"/>
      <c r="W697" s="1"/>
      <c r="X697" s="1"/>
      <c r="Y697" s="1"/>
      <c r="Z697" s="1"/>
    </row>
    <row r="698" spans="1:26" ht="15.75" customHeight="1" x14ac:dyDescent="0.2">
      <c r="A698" s="1"/>
      <c r="B698" s="1"/>
      <c r="C698" s="1"/>
      <c r="D698" s="67"/>
      <c r="E698" s="67"/>
      <c r="F698" s="67"/>
      <c r="G698" s="67"/>
      <c r="H698" s="67"/>
      <c r="I698" s="67"/>
      <c r="J698" s="67"/>
      <c r="K698" s="68"/>
      <c r="L698" s="67"/>
      <c r="M698" s="1"/>
      <c r="N698" s="69"/>
      <c r="O698" s="69"/>
      <c r="P698" s="69"/>
      <c r="Q698" s="69"/>
      <c r="R698" s="69"/>
      <c r="S698" s="69"/>
      <c r="T698" s="66"/>
      <c r="U698" s="1"/>
      <c r="V698" s="1"/>
      <c r="W698" s="1"/>
      <c r="X698" s="1"/>
      <c r="Y698" s="1"/>
      <c r="Z698" s="1"/>
    </row>
    <row r="699" spans="1:26" ht="15.75" customHeight="1" x14ac:dyDescent="0.2">
      <c r="A699" s="1"/>
      <c r="B699" s="1"/>
      <c r="C699" s="1"/>
      <c r="D699" s="67"/>
      <c r="E699" s="67"/>
      <c r="F699" s="67"/>
      <c r="G699" s="67"/>
      <c r="H699" s="67"/>
      <c r="I699" s="67"/>
      <c r="J699" s="67"/>
      <c r="K699" s="68"/>
      <c r="L699" s="67"/>
      <c r="M699" s="1"/>
      <c r="N699" s="69"/>
      <c r="O699" s="69"/>
      <c r="P699" s="69"/>
      <c r="Q699" s="69"/>
      <c r="R699" s="69"/>
      <c r="S699" s="69"/>
      <c r="T699" s="66"/>
      <c r="U699" s="1"/>
      <c r="V699" s="1"/>
      <c r="W699" s="1"/>
      <c r="X699" s="1"/>
      <c r="Y699" s="1"/>
      <c r="Z699" s="1"/>
    </row>
    <row r="700" spans="1:26" ht="15.75" customHeight="1" x14ac:dyDescent="0.2">
      <c r="A700" s="1"/>
      <c r="B700" s="1"/>
      <c r="C700" s="1"/>
      <c r="D700" s="67"/>
      <c r="E700" s="67"/>
      <c r="F700" s="67"/>
      <c r="G700" s="67"/>
      <c r="H700" s="67"/>
      <c r="I700" s="67"/>
      <c r="J700" s="67"/>
      <c r="K700" s="68"/>
      <c r="L700" s="67"/>
      <c r="M700" s="1"/>
      <c r="N700" s="69"/>
      <c r="O700" s="69"/>
      <c r="P700" s="69"/>
      <c r="Q700" s="69"/>
      <c r="R700" s="69"/>
      <c r="S700" s="69"/>
      <c r="T700" s="66"/>
      <c r="U700" s="1"/>
      <c r="V700" s="1"/>
      <c r="W700" s="1"/>
      <c r="X700" s="1"/>
      <c r="Y700" s="1"/>
      <c r="Z700" s="1"/>
    </row>
    <row r="701" spans="1:26" ht="15.75" customHeight="1" x14ac:dyDescent="0.2">
      <c r="A701" s="1"/>
      <c r="B701" s="1"/>
      <c r="C701" s="1"/>
      <c r="D701" s="67"/>
      <c r="E701" s="67"/>
      <c r="F701" s="67"/>
      <c r="G701" s="67"/>
      <c r="H701" s="67"/>
      <c r="I701" s="67"/>
      <c r="J701" s="67"/>
      <c r="K701" s="68"/>
      <c r="L701" s="67"/>
      <c r="M701" s="1"/>
      <c r="N701" s="69"/>
      <c r="O701" s="69"/>
      <c r="P701" s="69"/>
      <c r="Q701" s="69"/>
      <c r="R701" s="69"/>
      <c r="S701" s="69"/>
      <c r="T701" s="66"/>
      <c r="U701" s="1"/>
      <c r="V701" s="1"/>
      <c r="W701" s="1"/>
      <c r="X701" s="1"/>
      <c r="Y701" s="1"/>
      <c r="Z701" s="1"/>
    </row>
    <row r="702" spans="1:26" ht="15.75" customHeight="1" x14ac:dyDescent="0.2">
      <c r="A702" s="1"/>
      <c r="B702" s="1"/>
      <c r="C702" s="1"/>
      <c r="D702" s="67"/>
      <c r="E702" s="67"/>
      <c r="F702" s="67"/>
      <c r="G702" s="67"/>
      <c r="H702" s="67"/>
      <c r="I702" s="67"/>
      <c r="J702" s="67"/>
      <c r="K702" s="68"/>
      <c r="L702" s="67"/>
      <c r="M702" s="1"/>
      <c r="N702" s="69"/>
      <c r="O702" s="69"/>
      <c r="P702" s="69"/>
      <c r="Q702" s="69"/>
      <c r="R702" s="69"/>
      <c r="S702" s="69"/>
      <c r="T702" s="66"/>
      <c r="U702" s="1"/>
      <c r="V702" s="1"/>
      <c r="W702" s="1"/>
      <c r="X702" s="1"/>
      <c r="Y702" s="1"/>
      <c r="Z702" s="1"/>
    </row>
    <row r="703" spans="1:26" ht="15.75" customHeight="1" x14ac:dyDescent="0.2">
      <c r="A703" s="1"/>
      <c r="B703" s="1"/>
      <c r="C703" s="1"/>
      <c r="D703" s="67"/>
      <c r="E703" s="67"/>
      <c r="F703" s="67"/>
      <c r="G703" s="67"/>
      <c r="H703" s="67"/>
      <c r="I703" s="67"/>
      <c r="J703" s="67"/>
      <c r="K703" s="68"/>
      <c r="L703" s="67"/>
      <c r="M703" s="1"/>
      <c r="N703" s="69"/>
      <c r="O703" s="69"/>
      <c r="P703" s="69"/>
      <c r="Q703" s="69"/>
      <c r="R703" s="69"/>
      <c r="S703" s="69"/>
      <c r="T703" s="66"/>
      <c r="U703" s="1"/>
      <c r="V703" s="1"/>
      <c r="W703" s="1"/>
      <c r="X703" s="1"/>
      <c r="Y703" s="1"/>
      <c r="Z703" s="1"/>
    </row>
    <row r="704" spans="1:26" ht="15.75" customHeight="1" x14ac:dyDescent="0.2">
      <c r="A704" s="1"/>
      <c r="B704" s="1"/>
      <c r="C704" s="1"/>
      <c r="D704" s="67"/>
      <c r="E704" s="67"/>
      <c r="F704" s="67"/>
      <c r="G704" s="67"/>
      <c r="H704" s="67"/>
      <c r="I704" s="67"/>
      <c r="J704" s="67"/>
      <c r="K704" s="68"/>
      <c r="L704" s="67"/>
      <c r="M704" s="1"/>
      <c r="N704" s="69"/>
      <c r="O704" s="69"/>
      <c r="P704" s="69"/>
      <c r="Q704" s="69"/>
      <c r="R704" s="69"/>
      <c r="S704" s="69"/>
      <c r="T704" s="66"/>
      <c r="U704" s="1"/>
      <c r="V704" s="1"/>
      <c r="W704" s="1"/>
      <c r="X704" s="1"/>
      <c r="Y704" s="1"/>
      <c r="Z704" s="1"/>
    </row>
    <row r="705" spans="1:26" ht="15.75" customHeight="1" x14ac:dyDescent="0.2">
      <c r="A705" s="1"/>
      <c r="B705" s="1"/>
      <c r="C705" s="1"/>
      <c r="D705" s="67"/>
      <c r="E705" s="67"/>
      <c r="F705" s="67"/>
      <c r="G705" s="67"/>
      <c r="H705" s="67"/>
      <c r="I705" s="67"/>
      <c r="J705" s="67"/>
      <c r="K705" s="68"/>
      <c r="L705" s="67"/>
      <c r="M705" s="1"/>
      <c r="N705" s="69"/>
      <c r="O705" s="69"/>
      <c r="P705" s="69"/>
      <c r="Q705" s="69"/>
      <c r="R705" s="69"/>
      <c r="S705" s="69"/>
      <c r="T705" s="66"/>
      <c r="U705" s="1"/>
      <c r="V705" s="1"/>
      <c r="W705" s="1"/>
      <c r="X705" s="1"/>
      <c r="Y705" s="1"/>
      <c r="Z705" s="1"/>
    </row>
    <row r="706" spans="1:26" ht="15.75" customHeight="1" x14ac:dyDescent="0.2">
      <c r="A706" s="1"/>
      <c r="B706" s="1"/>
      <c r="C706" s="1"/>
      <c r="D706" s="67"/>
      <c r="E706" s="67"/>
      <c r="F706" s="67"/>
      <c r="G706" s="67"/>
      <c r="H706" s="67"/>
      <c r="I706" s="67"/>
      <c r="J706" s="67"/>
      <c r="K706" s="68"/>
      <c r="L706" s="67"/>
      <c r="M706" s="1"/>
      <c r="N706" s="69"/>
      <c r="O706" s="69"/>
      <c r="P706" s="69"/>
      <c r="Q706" s="69"/>
      <c r="R706" s="69"/>
      <c r="S706" s="69"/>
      <c r="T706" s="66"/>
      <c r="U706" s="1"/>
      <c r="V706" s="1"/>
      <c r="W706" s="1"/>
      <c r="X706" s="1"/>
      <c r="Y706" s="1"/>
      <c r="Z706" s="1"/>
    </row>
    <row r="707" spans="1:26" ht="15.75" customHeight="1" x14ac:dyDescent="0.2">
      <c r="A707" s="1"/>
      <c r="B707" s="1"/>
      <c r="C707" s="1"/>
      <c r="D707" s="67"/>
      <c r="E707" s="67"/>
      <c r="F707" s="67"/>
      <c r="G707" s="67"/>
      <c r="H707" s="67"/>
      <c r="I707" s="67"/>
      <c r="J707" s="67"/>
      <c r="K707" s="68"/>
      <c r="L707" s="67"/>
      <c r="M707" s="1"/>
      <c r="N707" s="69"/>
      <c r="O707" s="69"/>
      <c r="P707" s="69"/>
      <c r="Q707" s="69"/>
      <c r="R707" s="69"/>
      <c r="S707" s="69"/>
      <c r="T707" s="66"/>
      <c r="U707" s="1"/>
      <c r="V707" s="1"/>
      <c r="W707" s="1"/>
      <c r="X707" s="1"/>
      <c r="Y707" s="1"/>
      <c r="Z707" s="1"/>
    </row>
    <row r="708" spans="1:26" ht="15.75" customHeight="1" x14ac:dyDescent="0.2">
      <c r="A708" s="1"/>
      <c r="B708" s="1"/>
      <c r="C708" s="1"/>
      <c r="D708" s="67"/>
      <c r="E708" s="67"/>
      <c r="F708" s="67"/>
      <c r="G708" s="67"/>
      <c r="H708" s="67"/>
      <c r="I708" s="67"/>
      <c r="J708" s="67"/>
      <c r="K708" s="68"/>
      <c r="L708" s="67"/>
      <c r="M708" s="1"/>
      <c r="N708" s="69"/>
      <c r="O708" s="69"/>
      <c r="P708" s="69"/>
      <c r="Q708" s="69"/>
      <c r="R708" s="69"/>
      <c r="S708" s="69"/>
      <c r="T708" s="66"/>
      <c r="U708" s="1"/>
      <c r="V708" s="1"/>
      <c r="W708" s="1"/>
      <c r="X708" s="1"/>
      <c r="Y708" s="1"/>
      <c r="Z708" s="1"/>
    </row>
    <row r="709" spans="1:26" ht="15.75" customHeight="1" x14ac:dyDescent="0.2">
      <c r="A709" s="1"/>
      <c r="B709" s="1"/>
      <c r="C709" s="1"/>
      <c r="D709" s="67"/>
      <c r="E709" s="67"/>
      <c r="F709" s="67"/>
      <c r="G709" s="67"/>
      <c r="H709" s="67"/>
      <c r="I709" s="67"/>
      <c r="J709" s="67"/>
      <c r="K709" s="68"/>
      <c r="L709" s="67"/>
      <c r="M709" s="1"/>
      <c r="N709" s="69"/>
      <c r="O709" s="69"/>
      <c r="P709" s="69"/>
      <c r="Q709" s="69"/>
      <c r="R709" s="69"/>
      <c r="S709" s="69"/>
      <c r="T709" s="66"/>
      <c r="U709" s="1"/>
      <c r="V709" s="1"/>
      <c r="W709" s="1"/>
      <c r="X709" s="1"/>
      <c r="Y709" s="1"/>
      <c r="Z709" s="1"/>
    </row>
    <row r="710" spans="1:26" ht="15.75" customHeight="1" x14ac:dyDescent="0.2">
      <c r="A710" s="1"/>
      <c r="B710" s="1"/>
      <c r="C710" s="1"/>
      <c r="D710" s="67"/>
      <c r="E710" s="67"/>
      <c r="F710" s="67"/>
      <c r="G710" s="67"/>
      <c r="H710" s="67"/>
      <c r="I710" s="67"/>
      <c r="J710" s="67"/>
      <c r="K710" s="68"/>
      <c r="L710" s="67"/>
      <c r="M710" s="1"/>
      <c r="N710" s="69"/>
      <c r="O710" s="69"/>
      <c r="P710" s="69"/>
      <c r="Q710" s="69"/>
      <c r="R710" s="69"/>
      <c r="S710" s="69"/>
      <c r="T710" s="66"/>
      <c r="U710" s="1"/>
      <c r="V710" s="1"/>
      <c r="W710" s="1"/>
      <c r="X710" s="1"/>
      <c r="Y710" s="1"/>
      <c r="Z710" s="1"/>
    </row>
    <row r="711" spans="1:26" ht="15.75" customHeight="1" x14ac:dyDescent="0.2">
      <c r="A711" s="1"/>
      <c r="B711" s="1"/>
      <c r="C711" s="1"/>
      <c r="D711" s="67"/>
      <c r="E711" s="67"/>
      <c r="F711" s="67"/>
      <c r="G711" s="67"/>
      <c r="H711" s="67"/>
      <c r="I711" s="67"/>
      <c r="J711" s="67"/>
      <c r="K711" s="68"/>
      <c r="L711" s="67"/>
      <c r="M711" s="1"/>
      <c r="N711" s="69"/>
      <c r="O711" s="69"/>
      <c r="P711" s="69"/>
      <c r="Q711" s="69"/>
      <c r="R711" s="69"/>
      <c r="S711" s="69"/>
      <c r="T711" s="66"/>
      <c r="U711" s="1"/>
      <c r="V711" s="1"/>
      <c r="W711" s="1"/>
      <c r="X711" s="1"/>
      <c r="Y711" s="1"/>
      <c r="Z711" s="1"/>
    </row>
    <row r="712" spans="1:26" ht="15.75" customHeight="1" x14ac:dyDescent="0.2">
      <c r="A712" s="1"/>
      <c r="B712" s="1"/>
      <c r="C712" s="1"/>
      <c r="D712" s="67"/>
      <c r="E712" s="67"/>
      <c r="F712" s="67"/>
      <c r="G712" s="67"/>
      <c r="H712" s="67"/>
      <c r="I712" s="67"/>
      <c r="J712" s="67"/>
      <c r="K712" s="68"/>
      <c r="L712" s="67"/>
      <c r="M712" s="1"/>
      <c r="N712" s="69"/>
      <c r="O712" s="69"/>
      <c r="P712" s="69"/>
      <c r="Q712" s="69"/>
      <c r="R712" s="69"/>
      <c r="S712" s="69"/>
      <c r="T712" s="66"/>
      <c r="U712" s="1"/>
      <c r="V712" s="1"/>
      <c r="W712" s="1"/>
      <c r="X712" s="1"/>
      <c r="Y712" s="1"/>
      <c r="Z712" s="1"/>
    </row>
    <row r="713" spans="1:26" ht="15.75" customHeight="1" x14ac:dyDescent="0.2">
      <c r="A713" s="1"/>
      <c r="B713" s="1"/>
      <c r="C713" s="1"/>
      <c r="D713" s="67"/>
      <c r="E713" s="67"/>
      <c r="F713" s="67"/>
      <c r="G713" s="67"/>
      <c r="H713" s="67"/>
      <c r="I713" s="67"/>
      <c r="J713" s="67"/>
      <c r="K713" s="68"/>
      <c r="L713" s="67"/>
      <c r="M713" s="1"/>
      <c r="N713" s="69"/>
      <c r="O713" s="69"/>
      <c r="P713" s="69"/>
      <c r="Q713" s="69"/>
      <c r="R713" s="69"/>
      <c r="S713" s="69"/>
      <c r="T713" s="66"/>
      <c r="U713" s="1"/>
      <c r="V713" s="1"/>
      <c r="W713" s="1"/>
      <c r="X713" s="1"/>
      <c r="Y713" s="1"/>
      <c r="Z713" s="1"/>
    </row>
    <row r="714" spans="1:26" ht="15.75" customHeight="1" x14ac:dyDescent="0.2">
      <c r="A714" s="1"/>
      <c r="B714" s="1"/>
      <c r="C714" s="1"/>
      <c r="D714" s="67"/>
      <c r="E714" s="67"/>
      <c r="F714" s="67"/>
      <c r="G714" s="67"/>
      <c r="H714" s="67"/>
      <c r="I714" s="67"/>
      <c r="J714" s="67"/>
      <c r="K714" s="68"/>
      <c r="L714" s="67"/>
      <c r="M714" s="1"/>
      <c r="N714" s="69"/>
      <c r="O714" s="69"/>
      <c r="P714" s="69"/>
      <c r="Q714" s="69"/>
      <c r="R714" s="69"/>
      <c r="S714" s="69"/>
      <c r="T714" s="66"/>
      <c r="U714" s="1"/>
      <c r="V714" s="1"/>
      <c r="W714" s="1"/>
      <c r="X714" s="1"/>
      <c r="Y714" s="1"/>
      <c r="Z714" s="1"/>
    </row>
    <row r="715" spans="1:26" ht="15.75" customHeight="1" x14ac:dyDescent="0.2">
      <c r="A715" s="1"/>
      <c r="B715" s="1"/>
      <c r="C715" s="1"/>
      <c r="D715" s="67"/>
      <c r="E715" s="67"/>
      <c r="F715" s="67"/>
      <c r="G715" s="67"/>
      <c r="H715" s="67"/>
      <c r="I715" s="67"/>
      <c r="J715" s="67"/>
      <c r="K715" s="68"/>
      <c r="L715" s="67"/>
      <c r="M715" s="1"/>
      <c r="N715" s="69"/>
      <c r="O715" s="69"/>
      <c r="P715" s="69"/>
      <c r="Q715" s="69"/>
      <c r="R715" s="69"/>
      <c r="S715" s="69"/>
      <c r="T715" s="66"/>
      <c r="U715" s="1"/>
      <c r="V715" s="1"/>
      <c r="W715" s="1"/>
      <c r="X715" s="1"/>
      <c r="Y715" s="1"/>
      <c r="Z715" s="1"/>
    </row>
    <row r="716" spans="1:26" ht="15.75" customHeight="1" x14ac:dyDescent="0.2">
      <c r="A716" s="1"/>
      <c r="B716" s="1"/>
      <c r="C716" s="1"/>
      <c r="D716" s="67"/>
      <c r="E716" s="67"/>
      <c r="F716" s="67"/>
      <c r="G716" s="67"/>
      <c r="H716" s="67"/>
      <c r="I716" s="67"/>
      <c r="J716" s="67"/>
      <c r="K716" s="68"/>
      <c r="L716" s="67"/>
      <c r="M716" s="1"/>
      <c r="N716" s="69"/>
      <c r="O716" s="69"/>
      <c r="P716" s="69"/>
      <c r="Q716" s="69"/>
      <c r="R716" s="69"/>
      <c r="S716" s="69"/>
      <c r="T716" s="66"/>
      <c r="U716" s="1"/>
      <c r="V716" s="1"/>
      <c r="W716" s="1"/>
      <c r="X716" s="1"/>
      <c r="Y716" s="1"/>
      <c r="Z716" s="1"/>
    </row>
    <row r="717" spans="1:26" ht="15.75" customHeight="1" x14ac:dyDescent="0.2">
      <c r="A717" s="1"/>
      <c r="B717" s="1"/>
      <c r="C717" s="1"/>
      <c r="D717" s="67"/>
      <c r="E717" s="67"/>
      <c r="F717" s="67"/>
      <c r="G717" s="67"/>
      <c r="H717" s="67"/>
      <c r="I717" s="67"/>
      <c r="J717" s="67"/>
      <c r="K717" s="68"/>
      <c r="L717" s="67"/>
      <c r="M717" s="1"/>
      <c r="N717" s="69"/>
      <c r="O717" s="69"/>
      <c r="P717" s="69"/>
      <c r="Q717" s="69"/>
      <c r="R717" s="69"/>
      <c r="S717" s="69"/>
      <c r="T717" s="66"/>
      <c r="U717" s="1"/>
      <c r="V717" s="1"/>
      <c r="W717" s="1"/>
      <c r="X717" s="1"/>
      <c r="Y717" s="1"/>
      <c r="Z717" s="1"/>
    </row>
    <row r="718" spans="1:26" ht="15.75" customHeight="1" x14ac:dyDescent="0.2">
      <c r="A718" s="1"/>
      <c r="B718" s="1"/>
      <c r="C718" s="1"/>
      <c r="D718" s="67"/>
      <c r="E718" s="67"/>
      <c r="F718" s="67"/>
      <c r="G718" s="67"/>
      <c r="H718" s="67"/>
      <c r="I718" s="67"/>
      <c r="J718" s="67"/>
      <c r="K718" s="68"/>
      <c r="L718" s="67"/>
      <c r="M718" s="1"/>
      <c r="N718" s="69"/>
      <c r="O718" s="69"/>
      <c r="P718" s="69"/>
      <c r="Q718" s="69"/>
      <c r="R718" s="69"/>
      <c r="S718" s="69"/>
      <c r="T718" s="66"/>
      <c r="U718" s="1"/>
      <c r="V718" s="1"/>
      <c r="W718" s="1"/>
      <c r="X718" s="1"/>
      <c r="Y718" s="1"/>
      <c r="Z718" s="1"/>
    </row>
    <row r="719" spans="1:26" ht="15.75" customHeight="1" x14ac:dyDescent="0.2">
      <c r="A719" s="1"/>
      <c r="B719" s="1"/>
      <c r="C719" s="1"/>
      <c r="D719" s="67"/>
      <c r="E719" s="67"/>
      <c r="F719" s="67"/>
      <c r="G719" s="67"/>
      <c r="H719" s="67"/>
      <c r="I719" s="67"/>
      <c r="J719" s="67"/>
      <c r="K719" s="68"/>
      <c r="L719" s="67"/>
      <c r="M719" s="1"/>
      <c r="N719" s="69"/>
      <c r="O719" s="69"/>
      <c r="P719" s="69"/>
      <c r="Q719" s="69"/>
      <c r="R719" s="69"/>
      <c r="S719" s="69"/>
      <c r="T719" s="66"/>
      <c r="U719" s="1"/>
      <c r="V719" s="1"/>
      <c r="W719" s="1"/>
      <c r="X719" s="1"/>
      <c r="Y719" s="1"/>
      <c r="Z719" s="1"/>
    </row>
    <row r="720" spans="1:26" ht="15.75" customHeight="1" x14ac:dyDescent="0.2">
      <c r="A720" s="1"/>
      <c r="B720" s="1"/>
      <c r="C720" s="1"/>
      <c r="D720" s="67"/>
      <c r="E720" s="67"/>
      <c r="F720" s="67"/>
      <c r="G720" s="67"/>
      <c r="H720" s="67"/>
      <c r="I720" s="67"/>
      <c r="J720" s="67"/>
      <c r="K720" s="68"/>
      <c r="L720" s="67"/>
      <c r="M720" s="1"/>
      <c r="N720" s="69"/>
      <c r="O720" s="69"/>
      <c r="P720" s="69"/>
      <c r="Q720" s="69"/>
      <c r="R720" s="69"/>
      <c r="S720" s="69"/>
      <c r="T720" s="66"/>
      <c r="U720" s="1"/>
      <c r="V720" s="1"/>
      <c r="W720" s="1"/>
      <c r="X720" s="1"/>
      <c r="Y720" s="1"/>
      <c r="Z720" s="1"/>
    </row>
    <row r="721" spans="1:26" ht="15.75" customHeight="1" x14ac:dyDescent="0.2">
      <c r="A721" s="1"/>
      <c r="B721" s="1"/>
      <c r="C721" s="1"/>
      <c r="D721" s="67"/>
      <c r="E721" s="67"/>
      <c r="F721" s="67"/>
      <c r="G721" s="67"/>
      <c r="H721" s="67"/>
      <c r="I721" s="67"/>
      <c r="J721" s="67"/>
      <c r="K721" s="68"/>
      <c r="L721" s="67"/>
      <c r="M721" s="1"/>
      <c r="N721" s="69"/>
      <c r="O721" s="69"/>
      <c r="P721" s="69"/>
      <c r="Q721" s="69"/>
      <c r="R721" s="69"/>
      <c r="S721" s="69"/>
      <c r="T721" s="66"/>
      <c r="U721" s="1"/>
      <c r="V721" s="1"/>
      <c r="W721" s="1"/>
      <c r="X721" s="1"/>
      <c r="Y721" s="1"/>
      <c r="Z721" s="1"/>
    </row>
    <row r="722" spans="1:26" ht="15.75" customHeight="1" x14ac:dyDescent="0.2">
      <c r="A722" s="1"/>
      <c r="B722" s="1"/>
      <c r="C722" s="1"/>
      <c r="D722" s="67"/>
      <c r="E722" s="67"/>
      <c r="F722" s="67"/>
      <c r="G722" s="67"/>
      <c r="H722" s="67"/>
      <c r="I722" s="67"/>
      <c r="J722" s="67"/>
      <c r="K722" s="68"/>
      <c r="L722" s="67"/>
      <c r="M722" s="1"/>
      <c r="N722" s="69"/>
      <c r="O722" s="69"/>
      <c r="P722" s="69"/>
      <c r="Q722" s="69"/>
      <c r="R722" s="69"/>
      <c r="S722" s="69"/>
      <c r="T722" s="66"/>
      <c r="U722" s="1"/>
      <c r="V722" s="1"/>
      <c r="W722" s="1"/>
      <c r="X722" s="1"/>
      <c r="Y722" s="1"/>
      <c r="Z722" s="1"/>
    </row>
    <row r="723" spans="1:26" ht="15.75" customHeight="1" x14ac:dyDescent="0.2">
      <c r="A723" s="1"/>
      <c r="B723" s="1"/>
      <c r="C723" s="1"/>
      <c r="D723" s="67"/>
      <c r="E723" s="67"/>
      <c r="F723" s="67"/>
      <c r="G723" s="67"/>
      <c r="H723" s="67"/>
      <c r="I723" s="67"/>
      <c r="J723" s="67"/>
      <c r="K723" s="68"/>
      <c r="L723" s="67"/>
      <c r="M723" s="1"/>
      <c r="N723" s="69"/>
      <c r="O723" s="69"/>
      <c r="P723" s="69"/>
      <c r="Q723" s="69"/>
      <c r="R723" s="69"/>
      <c r="S723" s="69"/>
      <c r="T723" s="66"/>
      <c r="U723" s="1"/>
      <c r="V723" s="1"/>
      <c r="W723" s="1"/>
      <c r="X723" s="1"/>
      <c r="Y723" s="1"/>
      <c r="Z723" s="1"/>
    </row>
    <row r="724" spans="1:26" ht="15.75" customHeight="1" x14ac:dyDescent="0.2">
      <c r="A724" s="1"/>
      <c r="B724" s="1"/>
      <c r="C724" s="1"/>
      <c r="D724" s="67"/>
      <c r="E724" s="67"/>
      <c r="F724" s="67"/>
      <c r="G724" s="67"/>
      <c r="H724" s="67"/>
      <c r="I724" s="67"/>
      <c r="J724" s="67"/>
      <c r="K724" s="68"/>
      <c r="L724" s="67"/>
      <c r="M724" s="1"/>
      <c r="N724" s="69"/>
      <c r="O724" s="69"/>
      <c r="P724" s="69"/>
      <c r="Q724" s="69"/>
      <c r="R724" s="69"/>
      <c r="S724" s="69"/>
      <c r="T724" s="66"/>
      <c r="U724" s="1"/>
      <c r="V724" s="1"/>
      <c r="W724" s="1"/>
      <c r="X724" s="1"/>
      <c r="Y724" s="1"/>
      <c r="Z724" s="1"/>
    </row>
    <row r="725" spans="1:26" ht="15.75" customHeight="1" x14ac:dyDescent="0.2">
      <c r="A725" s="1"/>
      <c r="B725" s="1"/>
      <c r="C725" s="1"/>
      <c r="D725" s="67"/>
      <c r="E725" s="67"/>
      <c r="F725" s="67"/>
      <c r="G725" s="67"/>
      <c r="H725" s="67"/>
      <c r="I725" s="67"/>
      <c r="J725" s="67"/>
      <c r="K725" s="68"/>
      <c r="L725" s="67"/>
      <c r="M725" s="1"/>
      <c r="N725" s="69"/>
      <c r="O725" s="69"/>
      <c r="P725" s="69"/>
      <c r="Q725" s="69"/>
      <c r="R725" s="69"/>
      <c r="S725" s="69"/>
      <c r="T725" s="66"/>
      <c r="U725" s="1"/>
      <c r="V725" s="1"/>
      <c r="W725" s="1"/>
      <c r="X725" s="1"/>
      <c r="Y725" s="1"/>
      <c r="Z725" s="1"/>
    </row>
    <row r="726" spans="1:26" ht="15.75" customHeight="1" x14ac:dyDescent="0.2">
      <c r="A726" s="1"/>
      <c r="B726" s="1"/>
      <c r="C726" s="1"/>
      <c r="D726" s="67"/>
      <c r="E726" s="67"/>
      <c r="F726" s="67"/>
      <c r="G726" s="67"/>
      <c r="H726" s="67"/>
      <c r="I726" s="67"/>
      <c r="J726" s="67"/>
      <c r="K726" s="68"/>
      <c r="L726" s="67"/>
      <c r="M726" s="1"/>
      <c r="N726" s="69"/>
      <c r="O726" s="69"/>
      <c r="P726" s="69"/>
      <c r="Q726" s="69"/>
      <c r="R726" s="69"/>
      <c r="S726" s="69"/>
      <c r="T726" s="66"/>
      <c r="U726" s="1"/>
      <c r="V726" s="1"/>
      <c r="W726" s="1"/>
      <c r="X726" s="1"/>
      <c r="Y726" s="1"/>
      <c r="Z726" s="1"/>
    </row>
    <row r="727" spans="1:26" ht="15.75" customHeight="1" x14ac:dyDescent="0.2">
      <c r="A727" s="1"/>
      <c r="B727" s="1"/>
      <c r="C727" s="1"/>
      <c r="D727" s="67"/>
      <c r="E727" s="67"/>
      <c r="F727" s="67"/>
      <c r="G727" s="67"/>
      <c r="H727" s="67"/>
      <c r="I727" s="67"/>
      <c r="J727" s="67"/>
      <c r="K727" s="68"/>
      <c r="L727" s="67"/>
      <c r="M727" s="1"/>
      <c r="N727" s="69"/>
      <c r="O727" s="69"/>
      <c r="P727" s="69"/>
      <c r="Q727" s="69"/>
      <c r="R727" s="69"/>
      <c r="S727" s="69"/>
      <c r="T727" s="66"/>
      <c r="U727" s="1"/>
      <c r="V727" s="1"/>
      <c r="W727" s="1"/>
      <c r="X727" s="1"/>
      <c r="Y727" s="1"/>
      <c r="Z727" s="1"/>
    </row>
    <row r="728" spans="1:26" ht="15.75" customHeight="1" x14ac:dyDescent="0.2">
      <c r="A728" s="1"/>
      <c r="B728" s="1"/>
      <c r="C728" s="1"/>
      <c r="D728" s="67"/>
      <c r="E728" s="67"/>
      <c r="F728" s="67"/>
      <c r="G728" s="67"/>
      <c r="H728" s="67"/>
      <c r="I728" s="67"/>
      <c r="J728" s="67"/>
      <c r="K728" s="68"/>
      <c r="L728" s="67"/>
      <c r="M728" s="1"/>
      <c r="N728" s="69"/>
      <c r="O728" s="69"/>
      <c r="P728" s="69"/>
      <c r="Q728" s="69"/>
      <c r="R728" s="69"/>
      <c r="S728" s="69"/>
      <c r="T728" s="66"/>
      <c r="U728" s="1"/>
      <c r="V728" s="1"/>
      <c r="W728" s="1"/>
      <c r="X728" s="1"/>
      <c r="Y728" s="1"/>
      <c r="Z728" s="1"/>
    </row>
    <row r="729" spans="1:26" ht="15.75" customHeight="1" x14ac:dyDescent="0.2">
      <c r="A729" s="1"/>
      <c r="B729" s="1"/>
      <c r="C729" s="1"/>
      <c r="D729" s="67"/>
      <c r="E729" s="67"/>
      <c r="F729" s="67"/>
      <c r="G729" s="67"/>
      <c r="H729" s="67"/>
      <c r="I729" s="67"/>
      <c r="J729" s="67"/>
      <c r="K729" s="68"/>
      <c r="L729" s="67"/>
      <c r="M729" s="1"/>
      <c r="N729" s="69"/>
      <c r="O729" s="69"/>
      <c r="P729" s="69"/>
      <c r="Q729" s="69"/>
      <c r="R729" s="69"/>
      <c r="S729" s="69"/>
      <c r="T729" s="66"/>
      <c r="U729" s="1"/>
      <c r="V729" s="1"/>
      <c r="W729" s="1"/>
      <c r="X729" s="1"/>
      <c r="Y729" s="1"/>
      <c r="Z729" s="1"/>
    </row>
    <row r="730" spans="1:26" ht="15.75" customHeight="1" x14ac:dyDescent="0.2">
      <c r="A730" s="1"/>
      <c r="B730" s="1"/>
      <c r="C730" s="1"/>
      <c r="D730" s="67"/>
      <c r="E730" s="67"/>
      <c r="F730" s="67"/>
      <c r="G730" s="67"/>
      <c r="H730" s="67"/>
      <c r="I730" s="67"/>
      <c r="J730" s="67"/>
      <c r="K730" s="68"/>
      <c r="L730" s="67"/>
      <c r="M730" s="1"/>
      <c r="N730" s="69"/>
      <c r="O730" s="69"/>
      <c r="P730" s="69"/>
      <c r="Q730" s="69"/>
      <c r="R730" s="69"/>
      <c r="S730" s="69"/>
      <c r="T730" s="66"/>
      <c r="U730" s="1"/>
      <c r="V730" s="1"/>
      <c r="W730" s="1"/>
      <c r="X730" s="1"/>
      <c r="Y730" s="1"/>
      <c r="Z730" s="1"/>
    </row>
    <row r="731" spans="1:26" ht="15.75" customHeight="1" x14ac:dyDescent="0.2">
      <c r="A731" s="1"/>
      <c r="B731" s="1"/>
      <c r="C731" s="1"/>
      <c r="D731" s="67"/>
      <c r="E731" s="67"/>
      <c r="F731" s="67"/>
      <c r="G731" s="67"/>
      <c r="H731" s="67"/>
      <c r="I731" s="67"/>
      <c r="J731" s="67"/>
      <c r="K731" s="68"/>
      <c r="L731" s="67"/>
      <c r="M731" s="1"/>
      <c r="N731" s="69"/>
      <c r="O731" s="69"/>
      <c r="P731" s="69"/>
      <c r="Q731" s="69"/>
      <c r="R731" s="69"/>
      <c r="S731" s="69"/>
      <c r="T731" s="66"/>
      <c r="U731" s="1"/>
      <c r="V731" s="1"/>
      <c r="W731" s="1"/>
      <c r="X731" s="1"/>
      <c r="Y731" s="1"/>
      <c r="Z731" s="1"/>
    </row>
    <row r="732" spans="1:26" ht="15.75" customHeight="1" x14ac:dyDescent="0.2">
      <c r="A732" s="1"/>
      <c r="B732" s="1"/>
      <c r="C732" s="1"/>
      <c r="D732" s="67"/>
      <c r="E732" s="67"/>
      <c r="F732" s="67"/>
      <c r="G732" s="67"/>
      <c r="H732" s="67"/>
      <c r="I732" s="67"/>
      <c r="J732" s="67"/>
      <c r="K732" s="68"/>
      <c r="L732" s="67"/>
      <c r="M732" s="1"/>
      <c r="N732" s="69"/>
      <c r="O732" s="69"/>
      <c r="P732" s="69"/>
      <c r="Q732" s="69"/>
      <c r="R732" s="69"/>
      <c r="S732" s="69"/>
      <c r="T732" s="66"/>
      <c r="U732" s="1"/>
      <c r="V732" s="1"/>
      <c r="W732" s="1"/>
      <c r="X732" s="1"/>
      <c r="Y732" s="1"/>
      <c r="Z732" s="1"/>
    </row>
    <row r="733" spans="1:26" ht="15.75" customHeight="1" x14ac:dyDescent="0.2">
      <c r="A733" s="1"/>
      <c r="B733" s="1"/>
      <c r="C733" s="1"/>
      <c r="D733" s="67"/>
      <c r="E733" s="67"/>
      <c r="F733" s="67"/>
      <c r="G733" s="67"/>
      <c r="H733" s="67"/>
      <c r="I733" s="67"/>
      <c r="J733" s="67"/>
      <c r="K733" s="68"/>
      <c r="L733" s="67"/>
      <c r="M733" s="1"/>
      <c r="N733" s="69"/>
      <c r="O733" s="69"/>
      <c r="P733" s="69"/>
      <c r="Q733" s="69"/>
      <c r="R733" s="69"/>
      <c r="S733" s="69"/>
      <c r="T733" s="66"/>
      <c r="U733" s="1"/>
      <c r="V733" s="1"/>
      <c r="W733" s="1"/>
      <c r="X733" s="1"/>
      <c r="Y733" s="1"/>
      <c r="Z733" s="1"/>
    </row>
    <row r="734" spans="1:26" ht="15.75" customHeight="1" x14ac:dyDescent="0.2">
      <c r="A734" s="1"/>
      <c r="B734" s="1"/>
      <c r="C734" s="1"/>
      <c r="D734" s="67"/>
      <c r="E734" s="67"/>
      <c r="F734" s="67"/>
      <c r="G734" s="67"/>
      <c r="H734" s="67"/>
      <c r="I734" s="67"/>
      <c r="J734" s="67"/>
      <c r="K734" s="68"/>
      <c r="L734" s="67"/>
      <c r="M734" s="1"/>
      <c r="N734" s="69"/>
      <c r="O734" s="69"/>
      <c r="P734" s="69"/>
      <c r="Q734" s="69"/>
      <c r="R734" s="69"/>
      <c r="S734" s="69"/>
      <c r="T734" s="66"/>
      <c r="U734" s="1"/>
      <c r="V734" s="1"/>
      <c r="W734" s="1"/>
      <c r="X734" s="1"/>
      <c r="Y734" s="1"/>
      <c r="Z734" s="1"/>
    </row>
    <row r="735" spans="1:26" ht="15.75" customHeight="1" x14ac:dyDescent="0.2">
      <c r="A735" s="1"/>
      <c r="B735" s="1"/>
      <c r="C735" s="1"/>
      <c r="D735" s="67"/>
      <c r="E735" s="67"/>
      <c r="F735" s="67"/>
      <c r="G735" s="67"/>
      <c r="H735" s="67"/>
      <c r="I735" s="67"/>
      <c r="J735" s="67"/>
      <c r="K735" s="68"/>
      <c r="L735" s="67"/>
      <c r="M735" s="1"/>
      <c r="N735" s="69"/>
      <c r="O735" s="69"/>
      <c r="P735" s="69"/>
      <c r="Q735" s="69"/>
      <c r="R735" s="69"/>
      <c r="S735" s="69"/>
      <c r="T735" s="66"/>
      <c r="U735" s="1"/>
      <c r="V735" s="1"/>
      <c r="W735" s="1"/>
      <c r="X735" s="1"/>
      <c r="Y735" s="1"/>
      <c r="Z735" s="1"/>
    </row>
    <row r="736" spans="1:26" ht="15.75" customHeight="1" x14ac:dyDescent="0.2">
      <c r="A736" s="1"/>
      <c r="B736" s="1"/>
      <c r="C736" s="1"/>
      <c r="D736" s="67"/>
      <c r="E736" s="67"/>
      <c r="F736" s="67"/>
      <c r="G736" s="67"/>
      <c r="H736" s="67"/>
      <c r="I736" s="67"/>
      <c r="J736" s="67"/>
      <c r="K736" s="68"/>
      <c r="L736" s="67"/>
      <c r="M736" s="1"/>
      <c r="N736" s="69"/>
      <c r="O736" s="69"/>
      <c r="P736" s="69"/>
      <c r="Q736" s="69"/>
      <c r="R736" s="69"/>
      <c r="S736" s="69"/>
      <c r="T736" s="66"/>
      <c r="U736" s="1"/>
      <c r="V736" s="1"/>
      <c r="W736" s="1"/>
      <c r="X736" s="1"/>
      <c r="Y736" s="1"/>
      <c r="Z736" s="1"/>
    </row>
    <row r="737" spans="1:26" ht="15.75" customHeight="1" x14ac:dyDescent="0.2">
      <c r="A737" s="1"/>
      <c r="B737" s="1"/>
      <c r="C737" s="1"/>
      <c r="D737" s="67"/>
      <c r="E737" s="67"/>
      <c r="F737" s="67"/>
      <c r="G737" s="67"/>
      <c r="H737" s="67"/>
      <c r="I737" s="67"/>
      <c r="J737" s="67"/>
      <c r="K737" s="68"/>
      <c r="L737" s="67"/>
      <c r="M737" s="1"/>
      <c r="N737" s="69"/>
      <c r="O737" s="69"/>
      <c r="P737" s="69"/>
      <c r="Q737" s="69"/>
      <c r="R737" s="69"/>
      <c r="S737" s="69"/>
      <c r="T737" s="66"/>
      <c r="U737" s="1"/>
      <c r="V737" s="1"/>
      <c r="W737" s="1"/>
      <c r="X737" s="1"/>
      <c r="Y737" s="1"/>
      <c r="Z737" s="1"/>
    </row>
    <row r="738" spans="1:26" ht="15.75" customHeight="1" x14ac:dyDescent="0.2">
      <c r="A738" s="1"/>
      <c r="B738" s="1"/>
      <c r="C738" s="1"/>
      <c r="D738" s="67"/>
      <c r="E738" s="67"/>
      <c r="F738" s="67"/>
      <c r="G738" s="67"/>
      <c r="H738" s="67"/>
      <c r="I738" s="67"/>
      <c r="J738" s="67"/>
      <c r="K738" s="68"/>
      <c r="L738" s="67"/>
      <c r="M738" s="1"/>
      <c r="N738" s="69"/>
      <c r="O738" s="69"/>
      <c r="P738" s="69"/>
      <c r="Q738" s="69"/>
      <c r="R738" s="69"/>
      <c r="S738" s="69"/>
      <c r="T738" s="66"/>
      <c r="U738" s="1"/>
      <c r="V738" s="1"/>
      <c r="W738" s="1"/>
      <c r="X738" s="1"/>
      <c r="Y738" s="1"/>
      <c r="Z738" s="1"/>
    </row>
    <row r="739" spans="1:26" ht="15.75" customHeight="1" x14ac:dyDescent="0.2">
      <c r="A739" s="1"/>
      <c r="B739" s="1"/>
      <c r="C739" s="1"/>
      <c r="D739" s="67"/>
      <c r="E739" s="67"/>
      <c r="F739" s="67"/>
      <c r="G739" s="67"/>
      <c r="H739" s="67"/>
      <c r="I739" s="67"/>
      <c r="J739" s="67"/>
      <c r="K739" s="68"/>
      <c r="L739" s="67"/>
      <c r="M739" s="1"/>
      <c r="N739" s="69"/>
      <c r="O739" s="69"/>
      <c r="P739" s="69"/>
      <c r="Q739" s="69"/>
      <c r="R739" s="69"/>
      <c r="S739" s="69"/>
      <c r="T739" s="66"/>
      <c r="U739" s="1"/>
      <c r="V739" s="1"/>
      <c r="W739" s="1"/>
      <c r="X739" s="1"/>
      <c r="Y739" s="1"/>
      <c r="Z739" s="1"/>
    </row>
    <row r="740" spans="1:26" ht="15.75" customHeight="1" x14ac:dyDescent="0.2">
      <c r="A740" s="1"/>
      <c r="B740" s="1"/>
      <c r="C740" s="1"/>
      <c r="D740" s="67"/>
      <c r="E740" s="67"/>
      <c r="F740" s="67"/>
      <c r="G740" s="67"/>
      <c r="H740" s="67"/>
      <c r="I740" s="67"/>
      <c r="J740" s="67"/>
      <c r="K740" s="68"/>
      <c r="L740" s="67"/>
      <c r="M740" s="1"/>
      <c r="N740" s="69"/>
      <c r="O740" s="69"/>
      <c r="P740" s="69"/>
      <c r="Q740" s="69"/>
      <c r="R740" s="69"/>
      <c r="S740" s="69"/>
      <c r="T740" s="66"/>
      <c r="U740" s="1"/>
      <c r="V740" s="1"/>
      <c r="W740" s="1"/>
      <c r="X740" s="1"/>
      <c r="Y740" s="1"/>
      <c r="Z740" s="1"/>
    </row>
    <row r="741" spans="1:26" ht="15.75" customHeight="1" x14ac:dyDescent="0.2">
      <c r="A741" s="1"/>
      <c r="B741" s="1"/>
      <c r="C741" s="1"/>
      <c r="D741" s="67"/>
      <c r="E741" s="67"/>
      <c r="F741" s="67"/>
      <c r="G741" s="67"/>
      <c r="H741" s="67"/>
      <c r="I741" s="67"/>
      <c r="J741" s="67"/>
      <c r="K741" s="68"/>
      <c r="L741" s="67"/>
      <c r="M741" s="1"/>
      <c r="N741" s="69"/>
      <c r="O741" s="69"/>
      <c r="P741" s="69"/>
      <c r="Q741" s="69"/>
      <c r="R741" s="69"/>
      <c r="S741" s="69"/>
      <c r="T741" s="66"/>
      <c r="U741" s="1"/>
      <c r="V741" s="1"/>
      <c r="W741" s="1"/>
      <c r="X741" s="1"/>
      <c r="Y741" s="1"/>
      <c r="Z741" s="1"/>
    </row>
    <row r="742" spans="1:26" ht="15.75" customHeight="1" x14ac:dyDescent="0.2">
      <c r="A742" s="1"/>
      <c r="B742" s="1"/>
      <c r="C742" s="1"/>
      <c r="D742" s="67"/>
      <c r="E742" s="67"/>
      <c r="F742" s="67"/>
      <c r="G742" s="67"/>
      <c r="H742" s="67"/>
      <c r="I742" s="67"/>
      <c r="J742" s="67"/>
      <c r="K742" s="68"/>
      <c r="L742" s="67"/>
      <c r="M742" s="1"/>
      <c r="N742" s="69"/>
      <c r="O742" s="69"/>
      <c r="P742" s="69"/>
      <c r="Q742" s="69"/>
      <c r="R742" s="69"/>
      <c r="S742" s="69"/>
      <c r="T742" s="66"/>
      <c r="U742" s="1"/>
      <c r="V742" s="1"/>
      <c r="W742" s="1"/>
      <c r="X742" s="1"/>
      <c r="Y742" s="1"/>
      <c r="Z742" s="1"/>
    </row>
    <row r="743" spans="1:26" ht="15.75" customHeight="1" x14ac:dyDescent="0.2">
      <c r="A743" s="1"/>
      <c r="B743" s="1"/>
      <c r="C743" s="1"/>
      <c r="D743" s="67"/>
      <c r="E743" s="67"/>
      <c r="F743" s="67"/>
      <c r="G743" s="67"/>
      <c r="H743" s="67"/>
      <c r="I743" s="67"/>
      <c r="J743" s="67"/>
      <c r="K743" s="68"/>
      <c r="L743" s="67"/>
      <c r="M743" s="1"/>
      <c r="N743" s="69"/>
      <c r="O743" s="69"/>
      <c r="P743" s="69"/>
      <c r="Q743" s="69"/>
      <c r="R743" s="69"/>
      <c r="S743" s="69"/>
      <c r="T743" s="66"/>
      <c r="U743" s="1"/>
      <c r="V743" s="1"/>
      <c r="W743" s="1"/>
      <c r="X743" s="1"/>
      <c r="Y743" s="1"/>
      <c r="Z743" s="1"/>
    </row>
    <row r="744" spans="1:26" ht="15.75" customHeight="1" x14ac:dyDescent="0.2">
      <c r="A744" s="1"/>
      <c r="B744" s="1"/>
      <c r="C744" s="1"/>
      <c r="D744" s="67"/>
      <c r="E744" s="67"/>
      <c r="F744" s="67"/>
      <c r="G744" s="67"/>
      <c r="H744" s="67"/>
      <c r="I744" s="67"/>
      <c r="J744" s="67"/>
      <c r="K744" s="68"/>
      <c r="L744" s="67"/>
      <c r="M744" s="1"/>
      <c r="N744" s="69"/>
      <c r="O744" s="69"/>
      <c r="P744" s="69"/>
      <c r="Q744" s="69"/>
      <c r="R744" s="69"/>
      <c r="S744" s="69"/>
      <c r="T744" s="66"/>
      <c r="U744" s="1"/>
      <c r="V744" s="1"/>
      <c r="W744" s="1"/>
      <c r="X744" s="1"/>
      <c r="Y744" s="1"/>
      <c r="Z744" s="1"/>
    </row>
    <row r="745" spans="1:26" ht="15.75" customHeight="1" x14ac:dyDescent="0.2">
      <c r="A745" s="1"/>
      <c r="B745" s="1"/>
      <c r="C745" s="1"/>
      <c r="D745" s="67"/>
      <c r="E745" s="67"/>
      <c r="F745" s="67"/>
      <c r="G745" s="67"/>
      <c r="H745" s="67"/>
      <c r="I745" s="67"/>
      <c r="J745" s="67"/>
      <c r="K745" s="68"/>
      <c r="L745" s="67"/>
      <c r="M745" s="1"/>
      <c r="N745" s="69"/>
      <c r="O745" s="69"/>
      <c r="P745" s="69"/>
      <c r="Q745" s="69"/>
      <c r="R745" s="69"/>
      <c r="S745" s="69"/>
      <c r="T745" s="66"/>
      <c r="U745" s="1"/>
      <c r="V745" s="1"/>
      <c r="W745" s="1"/>
      <c r="X745" s="1"/>
      <c r="Y745" s="1"/>
      <c r="Z745" s="1"/>
    </row>
    <row r="746" spans="1:26" ht="15.75" customHeight="1" x14ac:dyDescent="0.2">
      <c r="A746" s="1"/>
      <c r="B746" s="1"/>
      <c r="C746" s="1"/>
      <c r="D746" s="67"/>
      <c r="E746" s="67"/>
      <c r="F746" s="67"/>
      <c r="G746" s="67"/>
      <c r="H746" s="67"/>
      <c r="I746" s="67"/>
      <c r="J746" s="67"/>
      <c r="K746" s="68"/>
      <c r="L746" s="67"/>
      <c r="M746" s="1"/>
      <c r="N746" s="69"/>
      <c r="O746" s="69"/>
      <c r="P746" s="69"/>
      <c r="Q746" s="69"/>
      <c r="R746" s="69"/>
      <c r="S746" s="69"/>
      <c r="T746" s="66"/>
      <c r="U746" s="1"/>
      <c r="V746" s="1"/>
      <c r="W746" s="1"/>
      <c r="X746" s="1"/>
      <c r="Y746" s="1"/>
      <c r="Z746" s="1"/>
    </row>
    <row r="747" spans="1:26" ht="15.75" customHeight="1" x14ac:dyDescent="0.2">
      <c r="A747" s="1"/>
      <c r="B747" s="1"/>
      <c r="C747" s="1"/>
      <c r="D747" s="67"/>
      <c r="E747" s="67"/>
      <c r="F747" s="67"/>
      <c r="G747" s="67"/>
      <c r="H747" s="67"/>
      <c r="I747" s="67"/>
      <c r="J747" s="67"/>
      <c r="K747" s="68"/>
      <c r="L747" s="67"/>
      <c r="M747" s="1"/>
      <c r="N747" s="69"/>
      <c r="O747" s="69"/>
      <c r="P747" s="69"/>
      <c r="Q747" s="69"/>
      <c r="R747" s="69"/>
      <c r="S747" s="69"/>
      <c r="T747" s="66"/>
      <c r="U747" s="1"/>
      <c r="V747" s="1"/>
      <c r="W747" s="1"/>
      <c r="X747" s="1"/>
      <c r="Y747" s="1"/>
      <c r="Z747" s="1"/>
    </row>
    <row r="748" spans="1:26" ht="15.75" customHeight="1" x14ac:dyDescent="0.2">
      <c r="A748" s="1"/>
      <c r="B748" s="1"/>
      <c r="C748" s="1"/>
      <c r="D748" s="67"/>
      <c r="E748" s="67"/>
      <c r="F748" s="67"/>
      <c r="G748" s="67"/>
      <c r="H748" s="67"/>
      <c r="I748" s="67"/>
      <c r="J748" s="67"/>
      <c r="K748" s="68"/>
      <c r="L748" s="67"/>
      <c r="M748" s="1"/>
      <c r="N748" s="69"/>
      <c r="O748" s="69"/>
      <c r="P748" s="69"/>
      <c r="Q748" s="69"/>
      <c r="R748" s="69"/>
      <c r="S748" s="69"/>
      <c r="T748" s="66"/>
      <c r="U748" s="1"/>
      <c r="V748" s="1"/>
      <c r="W748" s="1"/>
      <c r="X748" s="1"/>
      <c r="Y748" s="1"/>
      <c r="Z748" s="1"/>
    </row>
    <row r="749" spans="1:26" ht="15.75" customHeight="1" x14ac:dyDescent="0.2">
      <c r="A749" s="1"/>
      <c r="B749" s="1"/>
      <c r="C749" s="1"/>
      <c r="D749" s="67"/>
      <c r="E749" s="67"/>
      <c r="F749" s="67"/>
      <c r="G749" s="67"/>
      <c r="H749" s="67"/>
      <c r="I749" s="67"/>
      <c r="J749" s="67"/>
      <c r="K749" s="68"/>
      <c r="L749" s="67"/>
      <c r="M749" s="1"/>
      <c r="N749" s="69"/>
      <c r="O749" s="69"/>
      <c r="P749" s="69"/>
      <c r="Q749" s="69"/>
      <c r="R749" s="69"/>
      <c r="S749" s="69"/>
      <c r="T749" s="66"/>
      <c r="U749" s="1"/>
      <c r="V749" s="1"/>
      <c r="W749" s="1"/>
      <c r="X749" s="1"/>
      <c r="Y749" s="1"/>
      <c r="Z749" s="1"/>
    </row>
    <row r="750" spans="1:26" ht="15.75" customHeight="1" x14ac:dyDescent="0.2">
      <c r="A750" s="1"/>
      <c r="B750" s="1"/>
      <c r="C750" s="1"/>
      <c r="D750" s="67"/>
      <c r="E750" s="67"/>
      <c r="F750" s="67"/>
      <c r="G750" s="67"/>
      <c r="H750" s="67"/>
      <c r="I750" s="67"/>
      <c r="J750" s="67"/>
      <c r="K750" s="68"/>
      <c r="L750" s="67"/>
      <c r="M750" s="1"/>
      <c r="N750" s="69"/>
      <c r="O750" s="69"/>
      <c r="P750" s="69"/>
      <c r="Q750" s="69"/>
      <c r="R750" s="69"/>
      <c r="S750" s="69"/>
      <c r="T750" s="66"/>
      <c r="U750" s="1"/>
      <c r="V750" s="1"/>
      <c r="W750" s="1"/>
      <c r="X750" s="1"/>
      <c r="Y750" s="1"/>
      <c r="Z750" s="1"/>
    </row>
    <row r="751" spans="1:26" ht="15.75" customHeight="1" x14ac:dyDescent="0.2">
      <c r="A751" s="1"/>
      <c r="B751" s="1"/>
      <c r="C751" s="1"/>
      <c r="D751" s="67"/>
      <c r="E751" s="67"/>
      <c r="F751" s="67"/>
      <c r="G751" s="67"/>
      <c r="H751" s="67"/>
      <c r="I751" s="67"/>
      <c r="J751" s="67"/>
      <c r="K751" s="68"/>
      <c r="L751" s="67"/>
      <c r="M751" s="1"/>
      <c r="N751" s="69"/>
      <c r="O751" s="69"/>
      <c r="P751" s="69"/>
      <c r="Q751" s="69"/>
      <c r="R751" s="69"/>
      <c r="S751" s="69"/>
      <c r="T751" s="66"/>
      <c r="U751" s="1"/>
      <c r="V751" s="1"/>
      <c r="W751" s="1"/>
      <c r="X751" s="1"/>
      <c r="Y751" s="1"/>
      <c r="Z751" s="1"/>
    </row>
    <row r="752" spans="1:26" ht="15.75" customHeight="1" x14ac:dyDescent="0.2">
      <c r="A752" s="1"/>
      <c r="B752" s="1"/>
      <c r="C752" s="1"/>
      <c r="D752" s="67"/>
      <c r="E752" s="67"/>
      <c r="F752" s="67"/>
      <c r="G752" s="67"/>
      <c r="H752" s="67"/>
      <c r="I752" s="67"/>
      <c r="J752" s="67"/>
      <c r="K752" s="68"/>
      <c r="L752" s="67"/>
      <c r="M752" s="1"/>
      <c r="N752" s="69"/>
      <c r="O752" s="69"/>
      <c r="P752" s="69"/>
      <c r="Q752" s="69"/>
      <c r="R752" s="69"/>
      <c r="S752" s="69"/>
      <c r="T752" s="66"/>
      <c r="U752" s="1"/>
      <c r="V752" s="1"/>
      <c r="W752" s="1"/>
      <c r="X752" s="1"/>
      <c r="Y752" s="1"/>
      <c r="Z752" s="1"/>
    </row>
    <row r="753" spans="1:26" ht="15.75" customHeight="1" x14ac:dyDescent="0.2">
      <c r="A753" s="1"/>
      <c r="B753" s="1"/>
      <c r="C753" s="1"/>
      <c r="D753" s="67"/>
      <c r="E753" s="67"/>
      <c r="F753" s="67"/>
      <c r="G753" s="67"/>
      <c r="H753" s="67"/>
      <c r="I753" s="67"/>
      <c r="J753" s="67"/>
      <c r="K753" s="68"/>
      <c r="L753" s="67"/>
      <c r="M753" s="1"/>
      <c r="N753" s="69"/>
      <c r="O753" s="69"/>
      <c r="P753" s="69"/>
      <c r="Q753" s="69"/>
      <c r="R753" s="69"/>
      <c r="S753" s="69"/>
      <c r="T753" s="66"/>
      <c r="U753" s="1"/>
      <c r="V753" s="1"/>
      <c r="W753" s="1"/>
      <c r="X753" s="1"/>
      <c r="Y753" s="1"/>
      <c r="Z753" s="1"/>
    </row>
    <row r="754" spans="1:26" ht="15.75" customHeight="1" x14ac:dyDescent="0.2">
      <c r="A754" s="1"/>
      <c r="B754" s="1"/>
      <c r="C754" s="1"/>
      <c r="D754" s="67"/>
      <c r="E754" s="67"/>
      <c r="F754" s="67"/>
      <c r="G754" s="67"/>
      <c r="H754" s="67"/>
      <c r="I754" s="67"/>
      <c r="J754" s="67"/>
      <c r="K754" s="68"/>
      <c r="L754" s="67"/>
      <c r="M754" s="1"/>
      <c r="N754" s="69"/>
      <c r="O754" s="69"/>
      <c r="P754" s="69"/>
      <c r="Q754" s="69"/>
      <c r="R754" s="69"/>
      <c r="S754" s="69"/>
      <c r="T754" s="66"/>
      <c r="U754" s="1"/>
      <c r="V754" s="1"/>
      <c r="W754" s="1"/>
      <c r="X754" s="1"/>
      <c r="Y754" s="1"/>
      <c r="Z754" s="1"/>
    </row>
    <row r="755" spans="1:26" ht="15.75" customHeight="1" x14ac:dyDescent="0.2">
      <c r="A755" s="1"/>
      <c r="B755" s="1"/>
      <c r="C755" s="1"/>
      <c r="D755" s="67"/>
      <c r="E755" s="67"/>
      <c r="F755" s="67"/>
      <c r="G755" s="67"/>
      <c r="H755" s="67"/>
      <c r="I755" s="67"/>
      <c r="J755" s="67"/>
      <c r="K755" s="68"/>
      <c r="L755" s="67"/>
      <c r="M755" s="1"/>
      <c r="N755" s="69"/>
      <c r="O755" s="69"/>
      <c r="P755" s="69"/>
      <c r="Q755" s="69"/>
      <c r="R755" s="69"/>
      <c r="S755" s="69"/>
      <c r="T755" s="66"/>
      <c r="U755" s="1"/>
      <c r="V755" s="1"/>
      <c r="W755" s="1"/>
      <c r="X755" s="1"/>
      <c r="Y755" s="1"/>
      <c r="Z755" s="1"/>
    </row>
    <row r="756" spans="1:26" ht="15.75" customHeight="1" x14ac:dyDescent="0.2">
      <c r="A756" s="1"/>
      <c r="B756" s="1"/>
      <c r="C756" s="1"/>
      <c r="D756" s="67"/>
      <c r="E756" s="67"/>
      <c r="F756" s="67"/>
      <c r="G756" s="67"/>
      <c r="H756" s="67"/>
      <c r="I756" s="67"/>
      <c r="J756" s="67"/>
      <c r="K756" s="68"/>
      <c r="L756" s="67"/>
      <c r="M756" s="1"/>
      <c r="N756" s="69"/>
      <c r="O756" s="69"/>
      <c r="P756" s="69"/>
      <c r="Q756" s="69"/>
      <c r="R756" s="69"/>
      <c r="S756" s="69"/>
      <c r="T756" s="66"/>
      <c r="U756" s="1"/>
      <c r="V756" s="1"/>
      <c r="W756" s="1"/>
      <c r="X756" s="1"/>
      <c r="Y756" s="1"/>
      <c r="Z756" s="1"/>
    </row>
    <row r="757" spans="1:26" ht="15.75" customHeight="1" x14ac:dyDescent="0.2">
      <c r="A757" s="1"/>
      <c r="B757" s="1"/>
      <c r="C757" s="1"/>
      <c r="D757" s="67"/>
      <c r="E757" s="67"/>
      <c r="F757" s="67"/>
      <c r="G757" s="67"/>
      <c r="H757" s="67"/>
      <c r="I757" s="67"/>
      <c r="J757" s="67"/>
      <c r="K757" s="68"/>
      <c r="L757" s="67"/>
      <c r="M757" s="1"/>
      <c r="N757" s="69"/>
      <c r="O757" s="69"/>
      <c r="P757" s="69"/>
      <c r="Q757" s="69"/>
      <c r="R757" s="69"/>
      <c r="S757" s="69"/>
      <c r="T757" s="66"/>
      <c r="U757" s="1"/>
      <c r="V757" s="1"/>
      <c r="W757" s="1"/>
      <c r="X757" s="1"/>
      <c r="Y757" s="1"/>
      <c r="Z757" s="1"/>
    </row>
    <row r="758" spans="1:26" ht="15.75" customHeight="1" x14ac:dyDescent="0.2">
      <c r="A758" s="1"/>
      <c r="B758" s="1"/>
      <c r="C758" s="1"/>
      <c r="D758" s="67"/>
      <c r="E758" s="67"/>
      <c r="F758" s="67"/>
      <c r="G758" s="67"/>
      <c r="H758" s="67"/>
      <c r="I758" s="67"/>
      <c r="J758" s="67"/>
      <c r="K758" s="68"/>
      <c r="L758" s="67"/>
      <c r="M758" s="1"/>
      <c r="N758" s="69"/>
      <c r="O758" s="69"/>
      <c r="P758" s="69"/>
      <c r="Q758" s="69"/>
      <c r="R758" s="69"/>
      <c r="S758" s="69"/>
      <c r="T758" s="66"/>
      <c r="U758" s="1"/>
      <c r="V758" s="1"/>
      <c r="W758" s="1"/>
      <c r="X758" s="1"/>
      <c r="Y758" s="1"/>
      <c r="Z758" s="1"/>
    </row>
    <row r="759" spans="1:26" ht="15.75" customHeight="1" x14ac:dyDescent="0.2">
      <c r="A759" s="1"/>
      <c r="B759" s="1"/>
      <c r="C759" s="1"/>
      <c r="D759" s="67"/>
      <c r="E759" s="67"/>
      <c r="F759" s="67"/>
      <c r="G759" s="67"/>
      <c r="H759" s="67"/>
      <c r="I759" s="67"/>
      <c r="J759" s="67"/>
      <c r="K759" s="68"/>
      <c r="L759" s="67"/>
      <c r="M759" s="1"/>
      <c r="N759" s="69"/>
      <c r="O759" s="69"/>
      <c r="P759" s="69"/>
      <c r="Q759" s="69"/>
      <c r="R759" s="69"/>
      <c r="S759" s="69"/>
      <c r="T759" s="66"/>
      <c r="U759" s="1"/>
      <c r="V759" s="1"/>
      <c r="W759" s="1"/>
      <c r="X759" s="1"/>
      <c r="Y759" s="1"/>
      <c r="Z759" s="1"/>
    </row>
    <row r="760" spans="1:26" ht="15.75" customHeight="1" x14ac:dyDescent="0.2">
      <c r="A760" s="1"/>
      <c r="B760" s="1"/>
      <c r="C760" s="1"/>
      <c r="D760" s="67"/>
      <c r="E760" s="67"/>
      <c r="F760" s="67"/>
      <c r="G760" s="67"/>
      <c r="H760" s="67"/>
      <c r="I760" s="67"/>
      <c r="J760" s="67"/>
      <c r="K760" s="68"/>
      <c r="L760" s="67"/>
      <c r="M760" s="1"/>
      <c r="N760" s="69"/>
      <c r="O760" s="69"/>
      <c r="P760" s="69"/>
      <c r="Q760" s="69"/>
      <c r="R760" s="69"/>
      <c r="S760" s="69"/>
      <c r="T760" s="66"/>
      <c r="U760" s="1"/>
      <c r="V760" s="1"/>
      <c r="W760" s="1"/>
      <c r="X760" s="1"/>
      <c r="Y760" s="1"/>
      <c r="Z760" s="1"/>
    </row>
    <row r="761" spans="1:26" ht="15.75" customHeight="1" x14ac:dyDescent="0.2">
      <c r="A761" s="1"/>
      <c r="B761" s="1"/>
      <c r="C761" s="1"/>
      <c r="D761" s="67"/>
      <c r="E761" s="67"/>
      <c r="F761" s="67"/>
      <c r="G761" s="67"/>
      <c r="H761" s="67"/>
      <c r="I761" s="67"/>
      <c r="J761" s="67"/>
      <c r="K761" s="68"/>
      <c r="L761" s="67"/>
      <c r="M761" s="1"/>
      <c r="N761" s="69"/>
      <c r="O761" s="69"/>
      <c r="P761" s="69"/>
      <c r="Q761" s="69"/>
      <c r="R761" s="69"/>
      <c r="S761" s="69"/>
      <c r="T761" s="66"/>
      <c r="U761" s="1"/>
      <c r="V761" s="1"/>
      <c r="W761" s="1"/>
      <c r="X761" s="1"/>
      <c r="Y761" s="1"/>
      <c r="Z761" s="1"/>
    </row>
    <row r="762" spans="1:26" ht="15.75" customHeight="1" x14ac:dyDescent="0.2">
      <c r="A762" s="1"/>
      <c r="B762" s="1"/>
      <c r="C762" s="1"/>
      <c r="D762" s="67"/>
      <c r="E762" s="67"/>
      <c r="F762" s="67"/>
      <c r="G762" s="67"/>
      <c r="H762" s="67"/>
      <c r="I762" s="67"/>
      <c r="J762" s="67"/>
      <c r="K762" s="68"/>
      <c r="L762" s="67"/>
      <c r="M762" s="1"/>
      <c r="N762" s="69"/>
      <c r="O762" s="69"/>
      <c r="P762" s="69"/>
      <c r="Q762" s="69"/>
      <c r="R762" s="69"/>
      <c r="S762" s="69"/>
      <c r="T762" s="66"/>
      <c r="U762" s="1"/>
      <c r="V762" s="1"/>
      <c r="W762" s="1"/>
      <c r="X762" s="1"/>
      <c r="Y762" s="1"/>
      <c r="Z762" s="1"/>
    </row>
    <row r="763" spans="1:26" ht="15.75" customHeight="1" x14ac:dyDescent="0.2">
      <c r="A763" s="1"/>
      <c r="B763" s="1"/>
      <c r="C763" s="1"/>
      <c r="D763" s="67"/>
      <c r="E763" s="67"/>
      <c r="F763" s="67"/>
      <c r="G763" s="67"/>
      <c r="H763" s="67"/>
      <c r="I763" s="67"/>
      <c r="J763" s="67"/>
      <c r="K763" s="68"/>
      <c r="L763" s="67"/>
      <c r="M763" s="1"/>
      <c r="N763" s="69"/>
      <c r="O763" s="69"/>
      <c r="P763" s="69"/>
      <c r="Q763" s="69"/>
      <c r="R763" s="69"/>
      <c r="S763" s="69"/>
      <c r="T763" s="66"/>
      <c r="U763" s="1"/>
      <c r="V763" s="1"/>
      <c r="W763" s="1"/>
      <c r="X763" s="1"/>
      <c r="Y763" s="1"/>
      <c r="Z763" s="1"/>
    </row>
    <row r="764" spans="1:26" ht="15.75" customHeight="1" x14ac:dyDescent="0.2">
      <c r="A764" s="1"/>
      <c r="B764" s="1"/>
      <c r="C764" s="1"/>
      <c r="D764" s="67"/>
      <c r="E764" s="67"/>
      <c r="F764" s="67"/>
      <c r="G764" s="67"/>
      <c r="H764" s="67"/>
      <c r="I764" s="67"/>
      <c r="J764" s="67"/>
      <c r="K764" s="68"/>
      <c r="L764" s="67"/>
      <c r="M764" s="1"/>
      <c r="N764" s="69"/>
      <c r="O764" s="69"/>
      <c r="P764" s="69"/>
      <c r="Q764" s="69"/>
      <c r="R764" s="69"/>
      <c r="S764" s="69"/>
      <c r="T764" s="66"/>
      <c r="U764" s="1"/>
      <c r="V764" s="1"/>
      <c r="W764" s="1"/>
      <c r="X764" s="1"/>
      <c r="Y764" s="1"/>
      <c r="Z764" s="1"/>
    </row>
    <row r="765" spans="1:26" ht="15.75" customHeight="1" x14ac:dyDescent="0.2">
      <c r="A765" s="1"/>
      <c r="B765" s="1"/>
      <c r="C765" s="1"/>
      <c r="D765" s="67"/>
      <c r="E765" s="67"/>
      <c r="F765" s="67"/>
      <c r="G765" s="67"/>
      <c r="H765" s="67"/>
      <c r="I765" s="67"/>
      <c r="J765" s="67"/>
      <c r="K765" s="68"/>
      <c r="L765" s="67"/>
      <c r="M765" s="1"/>
      <c r="N765" s="69"/>
      <c r="O765" s="69"/>
      <c r="P765" s="69"/>
      <c r="Q765" s="69"/>
      <c r="R765" s="69"/>
      <c r="S765" s="69"/>
      <c r="T765" s="66"/>
      <c r="U765" s="1"/>
      <c r="V765" s="1"/>
      <c r="W765" s="1"/>
      <c r="X765" s="1"/>
      <c r="Y765" s="1"/>
      <c r="Z765" s="1"/>
    </row>
    <row r="766" spans="1:26" ht="15.75" customHeight="1" x14ac:dyDescent="0.2">
      <c r="A766" s="1"/>
      <c r="B766" s="1"/>
      <c r="C766" s="1"/>
      <c r="D766" s="67"/>
      <c r="E766" s="67"/>
      <c r="F766" s="67"/>
      <c r="G766" s="67"/>
      <c r="H766" s="67"/>
      <c r="I766" s="67"/>
      <c r="J766" s="67"/>
      <c r="K766" s="68"/>
      <c r="L766" s="67"/>
      <c r="M766" s="1"/>
      <c r="N766" s="69"/>
      <c r="O766" s="69"/>
      <c r="P766" s="69"/>
      <c r="Q766" s="69"/>
      <c r="R766" s="69"/>
      <c r="S766" s="69"/>
      <c r="T766" s="66"/>
      <c r="U766" s="1"/>
      <c r="V766" s="1"/>
      <c r="W766" s="1"/>
      <c r="X766" s="1"/>
      <c r="Y766" s="1"/>
      <c r="Z766" s="1"/>
    </row>
    <row r="767" spans="1:26" ht="15.75" customHeight="1" x14ac:dyDescent="0.2">
      <c r="A767" s="1"/>
      <c r="B767" s="1"/>
      <c r="C767" s="1"/>
      <c r="D767" s="67"/>
      <c r="E767" s="67"/>
      <c r="F767" s="67"/>
      <c r="G767" s="67"/>
      <c r="H767" s="67"/>
      <c r="I767" s="67"/>
      <c r="J767" s="67"/>
      <c r="K767" s="68"/>
      <c r="L767" s="67"/>
      <c r="M767" s="1"/>
      <c r="N767" s="69"/>
      <c r="O767" s="69"/>
      <c r="P767" s="69"/>
      <c r="Q767" s="69"/>
      <c r="R767" s="69"/>
      <c r="S767" s="69"/>
      <c r="T767" s="66"/>
      <c r="U767" s="1"/>
      <c r="V767" s="1"/>
      <c r="W767" s="1"/>
      <c r="X767" s="1"/>
      <c r="Y767" s="1"/>
      <c r="Z767" s="1"/>
    </row>
    <row r="768" spans="1:26" ht="15.75" customHeight="1" x14ac:dyDescent="0.2">
      <c r="A768" s="1"/>
      <c r="B768" s="1"/>
      <c r="C768" s="1"/>
      <c r="D768" s="67"/>
      <c r="E768" s="67"/>
      <c r="F768" s="67"/>
      <c r="G768" s="67"/>
      <c r="H768" s="67"/>
      <c r="I768" s="67"/>
      <c r="J768" s="67"/>
      <c r="K768" s="68"/>
      <c r="L768" s="67"/>
      <c r="M768" s="1"/>
      <c r="N768" s="69"/>
      <c r="O768" s="69"/>
      <c r="P768" s="69"/>
      <c r="Q768" s="69"/>
      <c r="R768" s="69"/>
      <c r="S768" s="69"/>
      <c r="T768" s="66"/>
      <c r="U768" s="1"/>
      <c r="V768" s="1"/>
      <c r="W768" s="1"/>
      <c r="X768" s="1"/>
      <c r="Y768" s="1"/>
      <c r="Z768" s="1"/>
    </row>
    <row r="769" spans="1:26" ht="15.75" customHeight="1" x14ac:dyDescent="0.2">
      <c r="A769" s="1"/>
      <c r="B769" s="1"/>
      <c r="C769" s="1"/>
      <c r="D769" s="67"/>
      <c r="E769" s="67"/>
      <c r="F769" s="67"/>
      <c r="G769" s="67"/>
      <c r="H769" s="67"/>
      <c r="I769" s="67"/>
      <c r="J769" s="67"/>
      <c r="K769" s="68"/>
      <c r="L769" s="67"/>
      <c r="M769" s="1"/>
      <c r="N769" s="69"/>
      <c r="O769" s="69"/>
      <c r="P769" s="69"/>
      <c r="Q769" s="69"/>
      <c r="R769" s="69"/>
      <c r="S769" s="69"/>
      <c r="T769" s="66"/>
      <c r="U769" s="1"/>
      <c r="V769" s="1"/>
      <c r="W769" s="1"/>
      <c r="X769" s="1"/>
      <c r="Y769" s="1"/>
      <c r="Z769" s="1"/>
    </row>
    <row r="770" spans="1:26" ht="15.75" customHeight="1" x14ac:dyDescent="0.2">
      <c r="A770" s="1"/>
      <c r="B770" s="1"/>
      <c r="C770" s="1"/>
      <c r="D770" s="67"/>
      <c r="E770" s="67"/>
      <c r="F770" s="67"/>
      <c r="G770" s="67"/>
      <c r="H770" s="67"/>
      <c r="I770" s="67"/>
      <c r="J770" s="67"/>
      <c r="K770" s="68"/>
      <c r="L770" s="67"/>
      <c r="M770" s="1"/>
      <c r="N770" s="69"/>
      <c r="O770" s="69"/>
      <c r="P770" s="69"/>
      <c r="Q770" s="69"/>
      <c r="R770" s="69"/>
      <c r="S770" s="69"/>
      <c r="T770" s="66"/>
      <c r="U770" s="1"/>
      <c r="V770" s="1"/>
      <c r="W770" s="1"/>
      <c r="X770" s="1"/>
      <c r="Y770" s="1"/>
      <c r="Z770" s="1"/>
    </row>
    <row r="771" spans="1:26" ht="15.75" customHeight="1" x14ac:dyDescent="0.2">
      <c r="A771" s="1"/>
      <c r="B771" s="1"/>
      <c r="C771" s="1"/>
      <c r="D771" s="67"/>
      <c r="E771" s="67"/>
      <c r="F771" s="67"/>
      <c r="G771" s="67"/>
      <c r="H771" s="67"/>
      <c r="I771" s="67"/>
      <c r="J771" s="67"/>
      <c r="K771" s="68"/>
      <c r="L771" s="67"/>
      <c r="M771" s="1"/>
      <c r="N771" s="69"/>
      <c r="O771" s="69"/>
      <c r="P771" s="69"/>
      <c r="Q771" s="69"/>
      <c r="R771" s="69"/>
      <c r="S771" s="69"/>
      <c r="T771" s="66"/>
      <c r="U771" s="1"/>
      <c r="V771" s="1"/>
      <c r="W771" s="1"/>
      <c r="X771" s="1"/>
      <c r="Y771" s="1"/>
      <c r="Z771" s="1"/>
    </row>
    <row r="772" spans="1:26" ht="15.75" customHeight="1" x14ac:dyDescent="0.2">
      <c r="A772" s="1"/>
      <c r="B772" s="1"/>
      <c r="C772" s="1"/>
      <c r="D772" s="67"/>
      <c r="E772" s="67"/>
      <c r="F772" s="67"/>
      <c r="G772" s="67"/>
      <c r="H772" s="67"/>
      <c r="I772" s="67"/>
      <c r="J772" s="67"/>
      <c r="K772" s="68"/>
      <c r="L772" s="67"/>
      <c r="M772" s="1"/>
      <c r="N772" s="69"/>
      <c r="O772" s="69"/>
      <c r="P772" s="69"/>
      <c r="Q772" s="69"/>
      <c r="R772" s="69"/>
      <c r="S772" s="69"/>
      <c r="T772" s="66"/>
      <c r="U772" s="1"/>
      <c r="V772" s="1"/>
      <c r="W772" s="1"/>
      <c r="X772" s="1"/>
      <c r="Y772" s="1"/>
      <c r="Z772" s="1"/>
    </row>
    <row r="773" spans="1:26" ht="15.75" customHeight="1" x14ac:dyDescent="0.2">
      <c r="A773" s="1"/>
      <c r="B773" s="1"/>
      <c r="C773" s="1"/>
      <c r="D773" s="67"/>
      <c r="E773" s="67"/>
      <c r="F773" s="67"/>
      <c r="G773" s="67"/>
      <c r="H773" s="67"/>
      <c r="I773" s="67"/>
      <c r="J773" s="67"/>
      <c r="K773" s="68"/>
      <c r="L773" s="67"/>
      <c r="M773" s="1"/>
      <c r="N773" s="69"/>
      <c r="O773" s="69"/>
      <c r="P773" s="69"/>
      <c r="Q773" s="69"/>
      <c r="R773" s="69"/>
      <c r="S773" s="69"/>
      <c r="T773" s="66"/>
      <c r="U773" s="1"/>
      <c r="V773" s="1"/>
      <c r="W773" s="1"/>
      <c r="X773" s="1"/>
      <c r="Y773" s="1"/>
      <c r="Z773" s="1"/>
    </row>
    <row r="774" spans="1:26" ht="15.75" customHeight="1" x14ac:dyDescent="0.2">
      <c r="A774" s="1"/>
      <c r="B774" s="1"/>
      <c r="C774" s="1"/>
      <c r="D774" s="67"/>
      <c r="E774" s="67"/>
      <c r="F774" s="67"/>
      <c r="G774" s="67"/>
      <c r="H774" s="67"/>
      <c r="I774" s="67"/>
      <c r="J774" s="67"/>
      <c r="K774" s="68"/>
      <c r="L774" s="67"/>
      <c r="M774" s="1"/>
      <c r="N774" s="69"/>
      <c r="O774" s="69"/>
      <c r="P774" s="69"/>
      <c r="Q774" s="69"/>
      <c r="R774" s="69"/>
      <c r="S774" s="69"/>
      <c r="T774" s="66"/>
      <c r="U774" s="1"/>
      <c r="V774" s="1"/>
      <c r="W774" s="1"/>
      <c r="X774" s="1"/>
      <c r="Y774" s="1"/>
      <c r="Z774" s="1"/>
    </row>
    <row r="775" spans="1:26" ht="15.75" customHeight="1" x14ac:dyDescent="0.2">
      <c r="A775" s="1"/>
      <c r="B775" s="1"/>
      <c r="C775" s="1"/>
      <c r="D775" s="67"/>
      <c r="E775" s="67"/>
      <c r="F775" s="67"/>
      <c r="G775" s="67"/>
      <c r="H775" s="67"/>
      <c r="I775" s="67"/>
      <c r="J775" s="67"/>
      <c r="K775" s="68"/>
      <c r="L775" s="67"/>
      <c r="M775" s="1"/>
      <c r="N775" s="69"/>
      <c r="O775" s="69"/>
      <c r="P775" s="69"/>
      <c r="Q775" s="69"/>
      <c r="R775" s="69"/>
      <c r="S775" s="69"/>
      <c r="T775" s="66"/>
      <c r="U775" s="1"/>
      <c r="V775" s="1"/>
      <c r="W775" s="1"/>
      <c r="X775" s="1"/>
      <c r="Y775" s="1"/>
      <c r="Z775" s="1"/>
    </row>
    <row r="776" spans="1:26" ht="15.75" customHeight="1" x14ac:dyDescent="0.2">
      <c r="A776" s="1"/>
      <c r="B776" s="1"/>
      <c r="C776" s="1"/>
      <c r="D776" s="67"/>
      <c r="E776" s="67"/>
      <c r="F776" s="67"/>
      <c r="G776" s="67"/>
      <c r="H776" s="67"/>
      <c r="I776" s="67"/>
      <c r="J776" s="67"/>
      <c r="K776" s="68"/>
      <c r="L776" s="67"/>
      <c r="M776" s="1"/>
      <c r="N776" s="69"/>
      <c r="O776" s="69"/>
      <c r="P776" s="69"/>
      <c r="Q776" s="69"/>
      <c r="R776" s="69"/>
      <c r="S776" s="69"/>
      <c r="T776" s="66"/>
      <c r="U776" s="1"/>
      <c r="V776" s="1"/>
      <c r="W776" s="1"/>
      <c r="X776" s="1"/>
      <c r="Y776" s="1"/>
      <c r="Z776" s="1"/>
    </row>
    <row r="777" spans="1:26" ht="15.75" customHeight="1" x14ac:dyDescent="0.2">
      <c r="A777" s="1"/>
      <c r="B777" s="1"/>
      <c r="C777" s="1"/>
      <c r="D777" s="67"/>
      <c r="E777" s="67"/>
      <c r="F777" s="67"/>
      <c r="G777" s="67"/>
      <c r="H777" s="67"/>
      <c r="I777" s="67"/>
      <c r="J777" s="67"/>
      <c r="K777" s="68"/>
      <c r="L777" s="67"/>
      <c r="M777" s="1"/>
      <c r="N777" s="69"/>
      <c r="O777" s="69"/>
      <c r="P777" s="69"/>
      <c r="Q777" s="69"/>
      <c r="R777" s="69"/>
      <c r="S777" s="69"/>
      <c r="T777" s="66"/>
      <c r="U777" s="1"/>
      <c r="V777" s="1"/>
      <c r="W777" s="1"/>
      <c r="X777" s="1"/>
      <c r="Y777" s="1"/>
      <c r="Z777" s="1"/>
    </row>
    <row r="778" spans="1:26" ht="15.75" customHeight="1" x14ac:dyDescent="0.2">
      <c r="A778" s="1"/>
      <c r="B778" s="1"/>
      <c r="C778" s="1"/>
      <c r="D778" s="67"/>
      <c r="E778" s="67"/>
      <c r="F778" s="67"/>
      <c r="G778" s="67"/>
      <c r="H778" s="67"/>
      <c r="I778" s="67"/>
      <c r="J778" s="67"/>
      <c r="K778" s="68"/>
      <c r="L778" s="67"/>
      <c r="M778" s="1"/>
      <c r="N778" s="69"/>
      <c r="O778" s="69"/>
      <c r="P778" s="69"/>
      <c r="Q778" s="69"/>
      <c r="R778" s="69"/>
      <c r="S778" s="69"/>
      <c r="T778" s="66"/>
      <c r="U778" s="1"/>
      <c r="V778" s="1"/>
      <c r="W778" s="1"/>
      <c r="X778" s="1"/>
      <c r="Y778" s="1"/>
      <c r="Z778" s="1"/>
    </row>
    <row r="779" spans="1:26" ht="15.75" customHeight="1" x14ac:dyDescent="0.2">
      <c r="A779" s="1"/>
      <c r="B779" s="1"/>
      <c r="C779" s="1"/>
      <c r="D779" s="67"/>
      <c r="E779" s="67"/>
      <c r="F779" s="67"/>
      <c r="G779" s="67"/>
      <c r="H779" s="67"/>
      <c r="I779" s="67"/>
      <c r="J779" s="67"/>
      <c r="K779" s="68"/>
      <c r="L779" s="67"/>
      <c r="M779" s="1"/>
      <c r="N779" s="69"/>
      <c r="O779" s="69"/>
      <c r="P779" s="69"/>
      <c r="Q779" s="69"/>
      <c r="R779" s="69"/>
      <c r="S779" s="69"/>
      <c r="T779" s="66"/>
      <c r="U779" s="1"/>
      <c r="V779" s="1"/>
      <c r="W779" s="1"/>
      <c r="X779" s="1"/>
      <c r="Y779" s="1"/>
      <c r="Z779" s="1"/>
    </row>
    <row r="780" spans="1:26" ht="15.75" customHeight="1" x14ac:dyDescent="0.2">
      <c r="A780" s="1"/>
      <c r="B780" s="1"/>
      <c r="C780" s="1"/>
      <c r="D780" s="67"/>
      <c r="E780" s="67"/>
      <c r="F780" s="67"/>
      <c r="G780" s="67"/>
      <c r="H780" s="67"/>
      <c r="I780" s="67"/>
      <c r="J780" s="67"/>
      <c r="K780" s="68"/>
      <c r="L780" s="67"/>
      <c r="M780" s="1"/>
      <c r="N780" s="69"/>
      <c r="O780" s="69"/>
      <c r="P780" s="69"/>
      <c r="Q780" s="69"/>
      <c r="R780" s="69"/>
      <c r="S780" s="69"/>
      <c r="T780" s="66"/>
      <c r="U780" s="1"/>
      <c r="V780" s="1"/>
      <c r="W780" s="1"/>
      <c r="X780" s="1"/>
      <c r="Y780" s="1"/>
      <c r="Z780" s="1"/>
    </row>
    <row r="781" spans="1:26" ht="15.75" customHeight="1" x14ac:dyDescent="0.2">
      <c r="A781" s="1"/>
      <c r="B781" s="1"/>
      <c r="C781" s="1"/>
      <c r="D781" s="67"/>
      <c r="E781" s="67"/>
      <c r="F781" s="67"/>
      <c r="G781" s="67"/>
      <c r="H781" s="67"/>
      <c r="I781" s="67"/>
      <c r="J781" s="67"/>
      <c r="K781" s="68"/>
      <c r="L781" s="67"/>
      <c r="M781" s="1"/>
      <c r="N781" s="69"/>
      <c r="O781" s="69"/>
      <c r="P781" s="69"/>
      <c r="Q781" s="69"/>
      <c r="R781" s="69"/>
      <c r="S781" s="69"/>
      <c r="T781" s="66"/>
      <c r="U781" s="1"/>
      <c r="V781" s="1"/>
      <c r="W781" s="1"/>
      <c r="X781" s="1"/>
      <c r="Y781" s="1"/>
      <c r="Z781" s="1"/>
    </row>
    <row r="782" spans="1:26" ht="15.75" customHeight="1" x14ac:dyDescent="0.2">
      <c r="A782" s="1"/>
      <c r="B782" s="1"/>
      <c r="C782" s="1"/>
      <c r="D782" s="67"/>
      <c r="E782" s="67"/>
      <c r="F782" s="67"/>
      <c r="G782" s="67"/>
      <c r="H782" s="67"/>
      <c r="I782" s="67"/>
      <c r="J782" s="67"/>
      <c r="K782" s="68"/>
      <c r="L782" s="67"/>
      <c r="M782" s="1"/>
      <c r="N782" s="69"/>
      <c r="O782" s="69"/>
      <c r="P782" s="69"/>
      <c r="Q782" s="69"/>
      <c r="R782" s="69"/>
      <c r="S782" s="69"/>
      <c r="T782" s="66"/>
      <c r="U782" s="1"/>
      <c r="V782" s="1"/>
      <c r="W782" s="1"/>
      <c r="X782" s="1"/>
      <c r="Y782" s="1"/>
      <c r="Z782" s="1"/>
    </row>
    <row r="783" spans="1:26" ht="15.75" customHeight="1" x14ac:dyDescent="0.2">
      <c r="A783" s="1"/>
      <c r="B783" s="1"/>
      <c r="C783" s="1"/>
      <c r="D783" s="67"/>
      <c r="E783" s="67"/>
      <c r="F783" s="67"/>
      <c r="G783" s="67"/>
      <c r="H783" s="67"/>
      <c r="I783" s="67"/>
      <c r="J783" s="67"/>
      <c r="K783" s="68"/>
      <c r="L783" s="67"/>
      <c r="M783" s="1"/>
      <c r="N783" s="69"/>
      <c r="O783" s="69"/>
      <c r="P783" s="69"/>
      <c r="Q783" s="69"/>
      <c r="R783" s="69"/>
      <c r="S783" s="69"/>
      <c r="T783" s="66"/>
      <c r="U783" s="1"/>
      <c r="V783" s="1"/>
      <c r="W783" s="1"/>
      <c r="X783" s="1"/>
      <c r="Y783" s="1"/>
      <c r="Z783" s="1"/>
    </row>
    <row r="784" spans="1:26" ht="15.75" customHeight="1" x14ac:dyDescent="0.2">
      <c r="A784" s="1"/>
      <c r="B784" s="1"/>
      <c r="C784" s="1"/>
      <c r="D784" s="67"/>
      <c r="E784" s="67"/>
      <c r="F784" s="67"/>
      <c r="G784" s="67"/>
      <c r="H784" s="67"/>
      <c r="I784" s="67"/>
      <c r="J784" s="67"/>
      <c r="K784" s="68"/>
      <c r="L784" s="67"/>
      <c r="M784" s="1"/>
      <c r="N784" s="69"/>
      <c r="O784" s="69"/>
      <c r="P784" s="69"/>
      <c r="Q784" s="69"/>
      <c r="R784" s="69"/>
      <c r="S784" s="69"/>
      <c r="T784" s="66"/>
      <c r="U784" s="1"/>
      <c r="V784" s="1"/>
      <c r="W784" s="1"/>
      <c r="X784" s="1"/>
      <c r="Y784" s="1"/>
      <c r="Z784" s="1"/>
    </row>
    <row r="785" spans="1:26" ht="15.75" customHeight="1" x14ac:dyDescent="0.2">
      <c r="A785" s="1"/>
      <c r="B785" s="1"/>
      <c r="C785" s="1"/>
      <c r="D785" s="67"/>
      <c r="E785" s="67"/>
      <c r="F785" s="67"/>
      <c r="G785" s="67"/>
      <c r="H785" s="67"/>
      <c r="I785" s="67"/>
      <c r="J785" s="67"/>
      <c r="K785" s="68"/>
      <c r="L785" s="67"/>
      <c r="M785" s="1"/>
      <c r="N785" s="69"/>
      <c r="O785" s="69"/>
      <c r="P785" s="69"/>
      <c r="Q785" s="69"/>
      <c r="R785" s="69"/>
      <c r="S785" s="69"/>
      <c r="T785" s="66"/>
      <c r="U785" s="1"/>
      <c r="V785" s="1"/>
      <c r="W785" s="1"/>
      <c r="X785" s="1"/>
      <c r="Y785" s="1"/>
      <c r="Z785" s="1"/>
    </row>
    <row r="786" spans="1:26" ht="15.75" customHeight="1" x14ac:dyDescent="0.2">
      <c r="A786" s="1"/>
      <c r="B786" s="1"/>
      <c r="C786" s="1"/>
      <c r="D786" s="67"/>
      <c r="E786" s="67"/>
      <c r="F786" s="67"/>
      <c r="G786" s="67"/>
      <c r="H786" s="67"/>
      <c r="I786" s="67"/>
      <c r="J786" s="67"/>
      <c r="K786" s="68"/>
      <c r="L786" s="67"/>
      <c r="M786" s="1"/>
      <c r="N786" s="69"/>
      <c r="O786" s="69"/>
      <c r="P786" s="69"/>
      <c r="Q786" s="69"/>
      <c r="R786" s="69"/>
      <c r="S786" s="69"/>
      <c r="T786" s="66"/>
      <c r="U786" s="1"/>
      <c r="V786" s="1"/>
      <c r="W786" s="1"/>
      <c r="X786" s="1"/>
      <c r="Y786" s="1"/>
      <c r="Z786" s="1"/>
    </row>
    <row r="787" spans="1:26" ht="15.75" customHeight="1" x14ac:dyDescent="0.2">
      <c r="A787" s="1"/>
      <c r="B787" s="1"/>
      <c r="C787" s="1"/>
      <c r="D787" s="67"/>
      <c r="E787" s="67"/>
      <c r="F787" s="67"/>
      <c r="G787" s="67"/>
      <c r="H787" s="67"/>
      <c r="I787" s="67"/>
      <c r="J787" s="67"/>
      <c r="K787" s="68"/>
      <c r="L787" s="67"/>
      <c r="M787" s="1"/>
      <c r="N787" s="69"/>
      <c r="O787" s="69"/>
      <c r="P787" s="69"/>
      <c r="Q787" s="69"/>
      <c r="R787" s="69"/>
      <c r="S787" s="69"/>
      <c r="T787" s="66"/>
      <c r="U787" s="1"/>
      <c r="V787" s="1"/>
      <c r="W787" s="1"/>
      <c r="X787" s="1"/>
      <c r="Y787" s="1"/>
      <c r="Z787" s="1"/>
    </row>
    <row r="788" spans="1:26" ht="15.75" customHeight="1" x14ac:dyDescent="0.2">
      <c r="A788" s="1"/>
      <c r="B788" s="1"/>
      <c r="C788" s="1"/>
      <c r="D788" s="67"/>
      <c r="E788" s="67"/>
      <c r="F788" s="67"/>
      <c r="G788" s="67"/>
      <c r="H788" s="67"/>
      <c r="I788" s="67"/>
      <c r="J788" s="67"/>
      <c r="K788" s="68"/>
      <c r="L788" s="67"/>
      <c r="M788" s="1"/>
      <c r="N788" s="69"/>
      <c r="O788" s="69"/>
      <c r="P788" s="69"/>
      <c r="Q788" s="69"/>
      <c r="R788" s="69"/>
      <c r="S788" s="69"/>
      <c r="T788" s="66"/>
      <c r="U788" s="1"/>
      <c r="V788" s="1"/>
      <c r="W788" s="1"/>
      <c r="X788" s="1"/>
      <c r="Y788" s="1"/>
      <c r="Z788" s="1"/>
    </row>
    <row r="789" spans="1:26" ht="15.75" customHeight="1" x14ac:dyDescent="0.2">
      <c r="A789" s="1"/>
      <c r="B789" s="1"/>
      <c r="C789" s="1"/>
      <c r="D789" s="67"/>
      <c r="E789" s="67"/>
      <c r="F789" s="67"/>
      <c r="G789" s="67"/>
      <c r="H789" s="67"/>
      <c r="I789" s="67"/>
      <c r="J789" s="67"/>
      <c r="K789" s="68"/>
      <c r="L789" s="67"/>
      <c r="M789" s="1"/>
      <c r="N789" s="69"/>
      <c r="O789" s="69"/>
      <c r="P789" s="69"/>
      <c r="Q789" s="69"/>
      <c r="R789" s="69"/>
      <c r="S789" s="69"/>
      <c r="T789" s="66"/>
      <c r="U789" s="1"/>
      <c r="V789" s="1"/>
      <c r="W789" s="1"/>
      <c r="X789" s="1"/>
      <c r="Y789" s="1"/>
      <c r="Z789" s="1"/>
    </row>
    <row r="790" spans="1:26" ht="15.75" customHeight="1" x14ac:dyDescent="0.2">
      <c r="A790" s="1"/>
      <c r="B790" s="1"/>
      <c r="C790" s="1"/>
      <c r="D790" s="67"/>
      <c r="E790" s="67"/>
      <c r="F790" s="67"/>
      <c r="G790" s="67"/>
      <c r="H790" s="67"/>
      <c r="I790" s="67"/>
      <c r="J790" s="67"/>
      <c r="K790" s="68"/>
      <c r="L790" s="67"/>
      <c r="M790" s="1"/>
      <c r="N790" s="69"/>
      <c r="O790" s="69"/>
      <c r="P790" s="69"/>
      <c r="Q790" s="69"/>
      <c r="R790" s="69"/>
      <c r="S790" s="69"/>
      <c r="T790" s="66"/>
      <c r="U790" s="1"/>
      <c r="V790" s="1"/>
      <c r="W790" s="1"/>
      <c r="X790" s="1"/>
      <c r="Y790" s="1"/>
      <c r="Z790" s="1"/>
    </row>
    <row r="791" spans="1:26" ht="15.75" customHeight="1" x14ac:dyDescent="0.2">
      <c r="A791" s="1"/>
      <c r="B791" s="1"/>
      <c r="C791" s="1"/>
      <c r="D791" s="67"/>
      <c r="E791" s="67"/>
      <c r="F791" s="67"/>
      <c r="G791" s="67"/>
      <c r="H791" s="67"/>
      <c r="I791" s="67"/>
      <c r="J791" s="67"/>
      <c r="K791" s="68"/>
      <c r="L791" s="67"/>
      <c r="M791" s="1"/>
      <c r="N791" s="69"/>
      <c r="O791" s="69"/>
      <c r="P791" s="69"/>
      <c r="Q791" s="69"/>
      <c r="R791" s="69"/>
      <c r="S791" s="69"/>
      <c r="T791" s="66"/>
      <c r="U791" s="1"/>
      <c r="V791" s="1"/>
      <c r="W791" s="1"/>
      <c r="X791" s="1"/>
      <c r="Y791" s="1"/>
      <c r="Z791" s="1"/>
    </row>
    <row r="792" spans="1:26" ht="15.75" customHeight="1" x14ac:dyDescent="0.2">
      <c r="A792" s="1"/>
      <c r="B792" s="1"/>
      <c r="C792" s="1"/>
      <c r="D792" s="67"/>
      <c r="E792" s="67"/>
      <c r="F792" s="67"/>
      <c r="G792" s="67"/>
      <c r="H792" s="67"/>
      <c r="I792" s="67"/>
      <c r="J792" s="67"/>
      <c r="K792" s="68"/>
      <c r="L792" s="67"/>
      <c r="M792" s="1"/>
      <c r="N792" s="69"/>
      <c r="O792" s="69"/>
      <c r="P792" s="69"/>
      <c r="Q792" s="69"/>
      <c r="R792" s="69"/>
      <c r="S792" s="69"/>
      <c r="T792" s="66"/>
      <c r="U792" s="1"/>
      <c r="V792" s="1"/>
      <c r="W792" s="1"/>
      <c r="X792" s="1"/>
      <c r="Y792" s="1"/>
      <c r="Z792" s="1"/>
    </row>
    <row r="793" spans="1:26" ht="15.75" customHeight="1" x14ac:dyDescent="0.2">
      <c r="A793" s="1"/>
      <c r="B793" s="1"/>
      <c r="C793" s="1"/>
      <c r="D793" s="67"/>
      <c r="E793" s="67"/>
      <c r="F793" s="67"/>
      <c r="G793" s="67"/>
      <c r="H793" s="67"/>
      <c r="I793" s="67"/>
      <c r="J793" s="67"/>
      <c r="K793" s="68"/>
      <c r="L793" s="67"/>
      <c r="M793" s="1"/>
      <c r="N793" s="69"/>
      <c r="O793" s="69"/>
      <c r="P793" s="69"/>
      <c r="Q793" s="69"/>
      <c r="R793" s="69"/>
      <c r="S793" s="69"/>
      <c r="T793" s="66"/>
      <c r="U793" s="1"/>
      <c r="V793" s="1"/>
      <c r="W793" s="1"/>
      <c r="X793" s="1"/>
      <c r="Y793" s="1"/>
      <c r="Z793" s="1"/>
    </row>
    <row r="794" spans="1:26" ht="15.75" customHeight="1" x14ac:dyDescent="0.2">
      <c r="A794" s="1"/>
      <c r="B794" s="1"/>
      <c r="C794" s="1"/>
      <c r="D794" s="67"/>
      <c r="E794" s="67"/>
      <c r="F794" s="67"/>
      <c r="G794" s="67"/>
      <c r="H794" s="67"/>
      <c r="I794" s="67"/>
      <c r="J794" s="67"/>
      <c r="K794" s="68"/>
      <c r="L794" s="67"/>
      <c r="M794" s="1"/>
      <c r="N794" s="69"/>
      <c r="O794" s="69"/>
      <c r="P794" s="69"/>
      <c r="Q794" s="69"/>
      <c r="R794" s="69"/>
      <c r="S794" s="69"/>
      <c r="T794" s="66"/>
      <c r="U794" s="1"/>
      <c r="V794" s="1"/>
      <c r="W794" s="1"/>
      <c r="X794" s="1"/>
      <c r="Y794" s="1"/>
      <c r="Z794" s="1"/>
    </row>
    <row r="795" spans="1:26" ht="15.75" customHeight="1" x14ac:dyDescent="0.2">
      <c r="A795" s="1"/>
      <c r="B795" s="1"/>
      <c r="C795" s="1"/>
      <c r="D795" s="67"/>
      <c r="E795" s="67"/>
      <c r="F795" s="67"/>
      <c r="G795" s="67"/>
      <c r="H795" s="67"/>
      <c r="I795" s="67"/>
      <c r="J795" s="67"/>
      <c r="K795" s="68"/>
      <c r="L795" s="67"/>
      <c r="M795" s="1"/>
      <c r="N795" s="69"/>
      <c r="O795" s="69"/>
      <c r="P795" s="69"/>
      <c r="Q795" s="69"/>
      <c r="R795" s="69"/>
      <c r="S795" s="69"/>
      <c r="T795" s="66"/>
      <c r="U795" s="1"/>
      <c r="V795" s="1"/>
      <c r="W795" s="1"/>
      <c r="X795" s="1"/>
      <c r="Y795" s="1"/>
      <c r="Z795" s="1"/>
    </row>
    <row r="796" spans="1:26" ht="15.75" customHeight="1" x14ac:dyDescent="0.2">
      <c r="A796" s="1"/>
      <c r="B796" s="1"/>
      <c r="C796" s="1"/>
      <c r="D796" s="67"/>
      <c r="E796" s="67"/>
      <c r="F796" s="67"/>
      <c r="G796" s="67"/>
      <c r="H796" s="67"/>
      <c r="I796" s="67"/>
      <c r="J796" s="67"/>
      <c r="K796" s="68"/>
      <c r="L796" s="67"/>
      <c r="M796" s="1"/>
      <c r="N796" s="69"/>
      <c r="O796" s="69"/>
      <c r="P796" s="69"/>
      <c r="Q796" s="69"/>
      <c r="R796" s="69"/>
      <c r="S796" s="69"/>
      <c r="T796" s="66"/>
      <c r="U796" s="1"/>
      <c r="V796" s="1"/>
      <c r="W796" s="1"/>
      <c r="X796" s="1"/>
      <c r="Y796" s="1"/>
      <c r="Z796" s="1"/>
    </row>
    <row r="797" spans="1:26" ht="15.75" customHeight="1" x14ac:dyDescent="0.2">
      <c r="A797" s="1"/>
      <c r="B797" s="1"/>
      <c r="C797" s="1"/>
      <c r="D797" s="67"/>
      <c r="E797" s="67"/>
      <c r="F797" s="67"/>
      <c r="G797" s="67"/>
      <c r="H797" s="67"/>
      <c r="I797" s="67"/>
      <c r="J797" s="67"/>
      <c r="K797" s="68"/>
      <c r="L797" s="67"/>
      <c r="M797" s="1"/>
      <c r="N797" s="69"/>
      <c r="O797" s="69"/>
      <c r="P797" s="69"/>
      <c r="Q797" s="69"/>
      <c r="R797" s="69"/>
      <c r="S797" s="69"/>
      <c r="T797" s="66"/>
      <c r="U797" s="1"/>
      <c r="V797" s="1"/>
      <c r="W797" s="1"/>
      <c r="X797" s="1"/>
      <c r="Y797" s="1"/>
      <c r="Z797" s="1"/>
    </row>
    <row r="798" spans="1:26" ht="15.75" customHeight="1" x14ac:dyDescent="0.2">
      <c r="A798" s="1"/>
      <c r="B798" s="1"/>
      <c r="C798" s="1"/>
      <c r="D798" s="67"/>
      <c r="E798" s="67"/>
      <c r="F798" s="67"/>
      <c r="G798" s="67"/>
      <c r="H798" s="67"/>
      <c r="I798" s="67"/>
      <c r="J798" s="67"/>
      <c r="K798" s="68"/>
      <c r="L798" s="67"/>
      <c r="M798" s="1"/>
      <c r="N798" s="69"/>
      <c r="O798" s="69"/>
      <c r="P798" s="69"/>
      <c r="Q798" s="69"/>
      <c r="R798" s="69"/>
      <c r="S798" s="69"/>
      <c r="T798" s="66"/>
      <c r="U798" s="1"/>
      <c r="V798" s="1"/>
      <c r="W798" s="1"/>
      <c r="X798" s="1"/>
      <c r="Y798" s="1"/>
      <c r="Z798" s="1"/>
    </row>
    <row r="799" spans="1:26" ht="15.75" customHeight="1" x14ac:dyDescent="0.2">
      <c r="A799" s="1"/>
      <c r="B799" s="1"/>
      <c r="C799" s="1"/>
      <c r="D799" s="67"/>
      <c r="E799" s="67"/>
      <c r="F799" s="67"/>
      <c r="G799" s="67"/>
      <c r="H799" s="67"/>
      <c r="I799" s="67"/>
      <c r="J799" s="67"/>
      <c r="K799" s="68"/>
      <c r="L799" s="67"/>
      <c r="M799" s="1"/>
      <c r="N799" s="69"/>
      <c r="O799" s="69"/>
      <c r="P799" s="69"/>
      <c r="Q799" s="69"/>
      <c r="R799" s="69"/>
      <c r="S799" s="69"/>
      <c r="T799" s="66"/>
      <c r="U799" s="1"/>
      <c r="V799" s="1"/>
      <c r="W799" s="1"/>
      <c r="X799" s="1"/>
      <c r="Y799" s="1"/>
      <c r="Z799" s="1"/>
    </row>
    <row r="800" spans="1:26" ht="15.75" customHeight="1" x14ac:dyDescent="0.2">
      <c r="A800" s="1"/>
      <c r="B800" s="1"/>
      <c r="C800" s="1"/>
      <c r="D800" s="67"/>
      <c r="E800" s="67"/>
      <c r="F800" s="67"/>
      <c r="G800" s="67"/>
      <c r="H800" s="67"/>
      <c r="I800" s="67"/>
      <c r="J800" s="67"/>
      <c r="K800" s="68"/>
      <c r="L800" s="67"/>
      <c r="M800" s="1"/>
      <c r="N800" s="69"/>
      <c r="O800" s="69"/>
      <c r="P800" s="69"/>
      <c r="Q800" s="69"/>
      <c r="R800" s="69"/>
      <c r="S800" s="69"/>
      <c r="T800" s="66"/>
      <c r="U800" s="1"/>
      <c r="V800" s="1"/>
      <c r="W800" s="1"/>
      <c r="X800" s="1"/>
      <c r="Y800" s="1"/>
      <c r="Z800" s="1"/>
    </row>
    <row r="801" spans="1:26" ht="15.75" customHeight="1" x14ac:dyDescent="0.2">
      <c r="A801" s="1"/>
      <c r="B801" s="1"/>
      <c r="C801" s="1"/>
      <c r="D801" s="67"/>
      <c r="E801" s="67"/>
      <c r="F801" s="67"/>
      <c r="G801" s="67"/>
      <c r="H801" s="67"/>
      <c r="I801" s="67"/>
      <c r="J801" s="67"/>
      <c r="K801" s="68"/>
      <c r="L801" s="67"/>
      <c r="M801" s="1"/>
      <c r="N801" s="69"/>
      <c r="O801" s="69"/>
      <c r="P801" s="69"/>
      <c r="Q801" s="69"/>
      <c r="R801" s="69"/>
      <c r="S801" s="69"/>
      <c r="T801" s="66"/>
      <c r="U801" s="1"/>
      <c r="V801" s="1"/>
      <c r="W801" s="1"/>
      <c r="X801" s="1"/>
      <c r="Y801" s="1"/>
      <c r="Z801" s="1"/>
    </row>
    <row r="802" spans="1:26" ht="15.75" customHeight="1" x14ac:dyDescent="0.2">
      <c r="A802" s="1"/>
      <c r="B802" s="1"/>
      <c r="C802" s="1"/>
      <c r="D802" s="67"/>
      <c r="E802" s="67"/>
      <c r="F802" s="67"/>
      <c r="G802" s="67"/>
      <c r="H802" s="67"/>
      <c r="I802" s="67"/>
      <c r="J802" s="67"/>
      <c r="K802" s="68"/>
      <c r="L802" s="67"/>
      <c r="M802" s="1"/>
      <c r="N802" s="69"/>
      <c r="O802" s="69"/>
      <c r="P802" s="69"/>
      <c r="Q802" s="69"/>
      <c r="R802" s="69"/>
      <c r="S802" s="69"/>
      <c r="T802" s="66"/>
      <c r="U802" s="1"/>
      <c r="V802" s="1"/>
      <c r="W802" s="1"/>
      <c r="X802" s="1"/>
      <c r="Y802" s="1"/>
      <c r="Z802" s="1"/>
    </row>
    <row r="803" spans="1:26" ht="15.75" customHeight="1" x14ac:dyDescent="0.2">
      <c r="A803" s="1"/>
      <c r="B803" s="1"/>
      <c r="C803" s="1"/>
      <c r="D803" s="67"/>
      <c r="E803" s="67"/>
      <c r="F803" s="67"/>
      <c r="G803" s="67"/>
      <c r="H803" s="67"/>
      <c r="I803" s="67"/>
      <c r="J803" s="67"/>
      <c r="K803" s="68"/>
      <c r="L803" s="67"/>
      <c r="M803" s="1"/>
      <c r="N803" s="69"/>
      <c r="O803" s="69"/>
      <c r="P803" s="69"/>
      <c r="Q803" s="69"/>
      <c r="R803" s="69"/>
      <c r="S803" s="69"/>
      <c r="T803" s="66"/>
      <c r="U803" s="1"/>
      <c r="V803" s="1"/>
      <c r="W803" s="1"/>
      <c r="X803" s="1"/>
      <c r="Y803" s="1"/>
      <c r="Z803" s="1"/>
    </row>
    <row r="804" spans="1:26" ht="15.75" customHeight="1" x14ac:dyDescent="0.2">
      <c r="A804" s="1"/>
      <c r="B804" s="1"/>
      <c r="C804" s="1"/>
      <c r="D804" s="67"/>
      <c r="E804" s="67"/>
      <c r="F804" s="67"/>
      <c r="G804" s="67"/>
      <c r="H804" s="67"/>
      <c r="I804" s="67"/>
      <c r="J804" s="67"/>
      <c r="K804" s="68"/>
      <c r="L804" s="67"/>
      <c r="M804" s="1"/>
      <c r="N804" s="69"/>
      <c r="O804" s="69"/>
      <c r="P804" s="69"/>
      <c r="Q804" s="69"/>
      <c r="R804" s="69"/>
      <c r="S804" s="69"/>
      <c r="T804" s="66"/>
      <c r="U804" s="1"/>
      <c r="V804" s="1"/>
      <c r="W804" s="1"/>
      <c r="X804" s="1"/>
      <c r="Y804" s="1"/>
      <c r="Z804" s="1"/>
    </row>
    <row r="805" spans="1:26" ht="15.75" customHeight="1" x14ac:dyDescent="0.2">
      <c r="A805" s="1"/>
      <c r="B805" s="1"/>
      <c r="C805" s="1"/>
      <c r="D805" s="67"/>
      <c r="E805" s="67"/>
      <c r="F805" s="67"/>
      <c r="G805" s="67"/>
      <c r="H805" s="67"/>
      <c r="I805" s="67"/>
      <c r="J805" s="67"/>
      <c r="K805" s="68"/>
      <c r="L805" s="67"/>
      <c r="M805" s="1"/>
      <c r="N805" s="69"/>
      <c r="O805" s="69"/>
      <c r="P805" s="69"/>
      <c r="Q805" s="69"/>
      <c r="R805" s="69"/>
      <c r="S805" s="69"/>
      <c r="T805" s="66"/>
      <c r="U805" s="1"/>
      <c r="V805" s="1"/>
      <c r="W805" s="1"/>
      <c r="X805" s="1"/>
      <c r="Y805" s="1"/>
      <c r="Z805" s="1"/>
    </row>
    <row r="806" spans="1:26" ht="15.75" customHeight="1" x14ac:dyDescent="0.2">
      <c r="A806" s="1"/>
      <c r="B806" s="1"/>
      <c r="C806" s="1"/>
      <c r="D806" s="67"/>
      <c r="E806" s="67"/>
      <c r="F806" s="67"/>
      <c r="G806" s="67"/>
      <c r="H806" s="67"/>
      <c r="I806" s="67"/>
      <c r="J806" s="67"/>
      <c r="K806" s="68"/>
      <c r="L806" s="67"/>
      <c r="M806" s="1"/>
      <c r="N806" s="69"/>
      <c r="O806" s="69"/>
      <c r="P806" s="69"/>
      <c r="Q806" s="69"/>
      <c r="R806" s="69"/>
      <c r="S806" s="69"/>
      <c r="T806" s="66"/>
      <c r="U806" s="1"/>
      <c r="V806" s="1"/>
      <c r="W806" s="1"/>
      <c r="X806" s="1"/>
      <c r="Y806" s="1"/>
      <c r="Z806" s="1"/>
    </row>
    <row r="807" spans="1:26" ht="15.75" customHeight="1" x14ac:dyDescent="0.2">
      <c r="A807" s="1"/>
      <c r="B807" s="1"/>
      <c r="C807" s="1"/>
      <c r="D807" s="67"/>
      <c r="E807" s="67"/>
      <c r="F807" s="67"/>
      <c r="G807" s="67"/>
      <c r="H807" s="67"/>
      <c r="I807" s="67"/>
      <c r="J807" s="67"/>
      <c r="K807" s="68"/>
      <c r="L807" s="67"/>
      <c r="M807" s="1"/>
      <c r="N807" s="69"/>
      <c r="O807" s="69"/>
      <c r="P807" s="69"/>
      <c r="Q807" s="69"/>
      <c r="R807" s="69"/>
      <c r="S807" s="69"/>
      <c r="T807" s="66"/>
      <c r="U807" s="1"/>
      <c r="V807" s="1"/>
      <c r="W807" s="1"/>
      <c r="X807" s="1"/>
      <c r="Y807" s="1"/>
      <c r="Z807" s="1"/>
    </row>
    <row r="808" spans="1:26" ht="15.75" customHeight="1" x14ac:dyDescent="0.2">
      <c r="A808" s="1"/>
      <c r="B808" s="1"/>
      <c r="C808" s="1"/>
      <c r="D808" s="67"/>
      <c r="E808" s="67"/>
      <c r="F808" s="67"/>
      <c r="G808" s="67"/>
      <c r="H808" s="67"/>
      <c r="I808" s="67"/>
      <c r="J808" s="67"/>
      <c r="K808" s="68"/>
      <c r="L808" s="67"/>
      <c r="M808" s="1"/>
      <c r="N808" s="69"/>
      <c r="O808" s="69"/>
      <c r="P808" s="69"/>
      <c r="Q808" s="69"/>
      <c r="R808" s="69"/>
      <c r="S808" s="69"/>
      <c r="T808" s="66"/>
      <c r="U808" s="1"/>
      <c r="V808" s="1"/>
      <c r="W808" s="1"/>
      <c r="X808" s="1"/>
      <c r="Y808" s="1"/>
      <c r="Z808" s="1"/>
    </row>
    <row r="809" spans="1:26" ht="15.75" customHeight="1" x14ac:dyDescent="0.2">
      <c r="A809" s="1"/>
      <c r="B809" s="1"/>
      <c r="C809" s="1"/>
      <c r="D809" s="67"/>
      <c r="E809" s="67"/>
      <c r="F809" s="67"/>
      <c r="G809" s="67"/>
      <c r="H809" s="67"/>
      <c r="I809" s="67"/>
      <c r="J809" s="67"/>
      <c r="K809" s="68"/>
      <c r="L809" s="67"/>
      <c r="M809" s="1"/>
      <c r="N809" s="69"/>
      <c r="O809" s="69"/>
      <c r="P809" s="69"/>
      <c r="Q809" s="69"/>
      <c r="R809" s="69"/>
      <c r="S809" s="69"/>
      <c r="T809" s="66"/>
      <c r="U809" s="1"/>
      <c r="V809" s="1"/>
      <c r="W809" s="1"/>
      <c r="X809" s="1"/>
      <c r="Y809" s="1"/>
      <c r="Z809" s="1"/>
    </row>
    <row r="810" spans="1:26" ht="15.75" customHeight="1" x14ac:dyDescent="0.2">
      <c r="A810" s="1"/>
      <c r="B810" s="1"/>
      <c r="C810" s="1"/>
      <c r="D810" s="67"/>
      <c r="E810" s="67"/>
      <c r="F810" s="67"/>
      <c r="G810" s="67"/>
      <c r="H810" s="67"/>
      <c r="I810" s="67"/>
      <c r="J810" s="67"/>
      <c r="K810" s="68"/>
      <c r="L810" s="67"/>
      <c r="M810" s="1"/>
      <c r="N810" s="69"/>
      <c r="O810" s="69"/>
      <c r="P810" s="69"/>
      <c r="Q810" s="69"/>
      <c r="R810" s="69"/>
      <c r="S810" s="69"/>
      <c r="T810" s="66"/>
      <c r="U810" s="1"/>
      <c r="V810" s="1"/>
      <c r="W810" s="1"/>
      <c r="X810" s="1"/>
      <c r="Y810" s="1"/>
      <c r="Z810" s="1"/>
    </row>
    <row r="811" spans="1:26" ht="15.75" customHeight="1" x14ac:dyDescent="0.2">
      <c r="A811" s="1"/>
      <c r="B811" s="1"/>
      <c r="C811" s="1"/>
      <c r="D811" s="67"/>
      <c r="E811" s="67"/>
      <c r="F811" s="67"/>
      <c r="G811" s="67"/>
      <c r="H811" s="67"/>
      <c r="I811" s="67"/>
      <c r="J811" s="67"/>
      <c r="K811" s="68"/>
      <c r="L811" s="67"/>
      <c r="M811" s="1"/>
      <c r="N811" s="69"/>
      <c r="O811" s="69"/>
      <c r="P811" s="69"/>
      <c r="Q811" s="69"/>
      <c r="R811" s="69"/>
      <c r="S811" s="69"/>
      <c r="T811" s="66"/>
      <c r="U811" s="1"/>
      <c r="V811" s="1"/>
      <c r="W811" s="1"/>
      <c r="X811" s="1"/>
      <c r="Y811" s="1"/>
      <c r="Z811" s="1"/>
    </row>
    <row r="812" spans="1:26" ht="15.75" customHeight="1" x14ac:dyDescent="0.2">
      <c r="A812" s="1"/>
      <c r="B812" s="1"/>
      <c r="C812" s="1"/>
      <c r="D812" s="67"/>
      <c r="E812" s="67"/>
      <c r="F812" s="67"/>
      <c r="G812" s="67"/>
      <c r="H812" s="67"/>
      <c r="I812" s="67"/>
      <c r="J812" s="67"/>
      <c r="K812" s="68"/>
      <c r="L812" s="67"/>
      <c r="M812" s="1"/>
      <c r="N812" s="69"/>
      <c r="O812" s="69"/>
      <c r="P812" s="69"/>
      <c r="Q812" s="69"/>
      <c r="R812" s="69"/>
      <c r="S812" s="69"/>
      <c r="T812" s="66"/>
      <c r="U812" s="1"/>
      <c r="V812" s="1"/>
      <c r="W812" s="1"/>
      <c r="X812" s="1"/>
      <c r="Y812" s="1"/>
      <c r="Z812" s="1"/>
    </row>
    <row r="813" spans="1:26" ht="15.75" customHeight="1" x14ac:dyDescent="0.2">
      <c r="A813" s="1"/>
      <c r="B813" s="1"/>
      <c r="C813" s="1"/>
      <c r="D813" s="67"/>
      <c r="E813" s="67"/>
      <c r="F813" s="67"/>
      <c r="G813" s="67"/>
      <c r="H813" s="67"/>
      <c r="I813" s="67"/>
      <c r="J813" s="67"/>
      <c r="K813" s="68"/>
      <c r="L813" s="67"/>
      <c r="M813" s="1"/>
      <c r="N813" s="69"/>
      <c r="O813" s="69"/>
      <c r="P813" s="69"/>
      <c r="Q813" s="69"/>
      <c r="R813" s="69"/>
      <c r="S813" s="69"/>
      <c r="T813" s="66"/>
      <c r="U813" s="1"/>
      <c r="V813" s="1"/>
      <c r="W813" s="1"/>
      <c r="X813" s="1"/>
      <c r="Y813" s="1"/>
      <c r="Z813" s="1"/>
    </row>
    <row r="814" spans="1:26" ht="15.75" customHeight="1" x14ac:dyDescent="0.2">
      <c r="A814" s="1"/>
      <c r="B814" s="1"/>
      <c r="C814" s="1"/>
      <c r="D814" s="67"/>
      <c r="E814" s="67"/>
      <c r="F814" s="67"/>
      <c r="G814" s="67"/>
      <c r="H814" s="67"/>
      <c r="I814" s="67"/>
      <c r="J814" s="67"/>
      <c r="K814" s="68"/>
      <c r="L814" s="67"/>
      <c r="M814" s="1"/>
      <c r="N814" s="69"/>
      <c r="O814" s="69"/>
      <c r="P814" s="69"/>
      <c r="Q814" s="69"/>
      <c r="R814" s="69"/>
      <c r="S814" s="69"/>
      <c r="T814" s="66"/>
      <c r="U814" s="1"/>
      <c r="V814" s="1"/>
      <c r="W814" s="1"/>
      <c r="X814" s="1"/>
      <c r="Y814" s="1"/>
      <c r="Z814" s="1"/>
    </row>
    <row r="815" spans="1:26" ht="15.75" customHeight="1" x14ac:dyDescent="0.2">
      <c r="A815" s="1"/>
      <c r="B815" s="1"/>
      <c r="C815" s="1"/>
      <c r="D815" s="67"/>
      <c r="E815" s="67"/>
      <c r="F815" s="67"/>
      <c r="G815" s="67"/>
      <c r="H815" s="67"/>
      <c r="I815" s="67"/>
      <c r="J815" s="67"/>
      <c r="K815" s="68"/>
      <c r="L815" s="67"/>
      <c r="M815" s="1"/>
      <c r="N815" s="69"/>
      <c r="O815" s="69"/>
      <c r="P815" s="69"/>
      <c r="Q815" s="69"/>
      <c r="R815" s="69"/>
      <c r="S815" s="69"/>
      <c r="T815" s="66"/>
      <c r="U815" s="1"/>
      <c r="V815" s="1"/>
      <c r="W815" s="1"/>
      <c r="X815" s="1"/>
      <c r="Y815" s="1"/>
      <c r="Z815" s="1"/>
    </row>
    <row r="816" spans="1:26" ht="15.75" customHeight="1" x14ac:dyDescent="0.2">
      <c r="A816" s="1"/>
      <c r="B816" s="1"/>
      <c r="C816" s="1"/>
      <c r="D816" s="67"/>
      <c r="E816" s="67"/>
      <c r="F816" s="67"/>
      <c r="G816" s="67"/>
      <c r="H816" s="67"/>
      <c r="I816" s="67"/>
      <c r="J816" s="67"/>
      <c r="K816" s="68"/>
      <c r="L816" s="67"/>
      <c r="M816" s="1"/>
      <c r="N816" s="69"/>
      <c r="O816" s="69"/>
      <c r="P816" s="69"/>
      <c r="Q816" s="69"/>
      <c r="R816" s="69"/>
      <c r="S816" s="69"/>
      <c r="T816" s="66"/>
      <c r="U816" s="1"/>
      <c r="V816" s="1"/>
      <c r="W816" s="1"/>
      <c r="X816" s="1"/>
      <c r="Y816" s="1"/>
      <c r="Z816" s="1"/>
    </row>
    <row r="817" spans="1:26" ht="15.75" customHeight="1" x14ac:dyDescent="0.2">
      <c r="A817" s="1"/>
      <c r="B817" s="1"/>
      <c r="C817" s="1"/>
      <c r="D817" s="67"/>
      <c r="E817" s="67"/>
      <c r="F817" s="67"/>
      <c r="G817" s="67"/>
      <c r="H817" s="67"/>
      <c r="I817" s="67"/>
      <c r="J817" s="67"/>
      <c r="K817" s="68"/>
      <c r="L817" s="67"/>
      <c r="M817" s="1"/>
      <c r="N817" s="69"/>
      <c r="O817" s="69"/>
      <c r="P817" s="69"/>
      <c r="Q817" s="69"/>
      <c r="R817" s="69"/>
      <c r="S817" s="69"/>
      <c r="T817" s="66"/>
      <c r="U817" s="1"/>
      <c r="V817" s="1"/>
      <c r="W817" s="1"/>
      <c r="X817" s="1"/>
      <c r="Y817" s="1"/>
      <c r="Z817" s="1"/>
    </row>
    <row r="818" spans="1:26" ht="15.75" customHeight="1" x14ac:dyDescent="0.2">
      <c r="A818" s="1"/>
      <c r="B818" s="1"/>
      <c r="C818" s="1"/>
      <c r="D818" s="67"/>
      <c r="E818" s="67"/>
      <c r="F818" s="67"/>
      <c r="G818" s="67"/>
      <c r="H818" s="67"/>
      <c r="I818" s="67"/>
      <c r="J818" s="67"/>
      <c r="K818" s="68"/>
      <c r="L818" s="67"/>
      <c r="M818" s="1"/>
      <c r="N818" s="69"/>
      <c r="O818" s="69"/>
      <c r="P818" s="69"/>
      <c r="Q818" s="69"/>
      <c r="R818" s="69"/>
      <c r="S818" s="69"/>
      <c r="T818" s="66"/>
      <c r="U818" s="1"/>
      <c r="V818" s="1"/>
      <c r="W818" s="1"/>
      <c r="X818" s="1"/>
      <c r="Y818" s="1"/>
      <c r="Z818" s="1"/>
    </row>
    <row r="819" spans="1:26" ht="15.75" customHeight="1" x14ac:dyDescent="0.2">
      <c r="A819" s="1"/>
      <c r="B819" s="1"/>
      <c r="C819" s="1"/>
      <c r="D819" s="67"/>
      <c r="E819" s="67"/>
      <c r="F819" s="67"/>
      <c r="G819" s="67"/>
      <c r="H819" s="67"/>
      <c r="I819" s="67"/>
      <c r="J819" s="67"/>
      <c r="K819" s="68"/>
      <c r="L819" s="67"/>
      <c r="M819" s="1"/>
      <c r="N819" s="69"/>
      <c r="O819" s="69"/>
      <c r="P819" s="69"/>
      <c r="Q819" s="69"/>
      <c r="R819" s="69"/>
      <c r="S819" s="69"/>
      <c r="T819" s="66"/>
      <c r="U819" s="1"/>
      <c r="V819" s="1"/>
      <c r="W819" s="1"/>
      <c r="X819" s="1"/>
      <c r="Y819" s="1"/>
      <c r="Z819" s="1"/>
    </row>
    <row r="820" spans="1:26" ht="15.75" customHeight="1" x14ac:dyDescent="0.2">
      <c r="A820" s="1"/>
      <c r="B820" s="1"/>
      <c r="C820" s="1"/>
      <c r="D820" s="67"/>
      <c r="E820" s="67"/>
      <c r="F820" s="67"/>
      <c r="G820" s="67"/>
      <c r="H820" s="67"/>
      <c r="I820" s="67"/>
      <c r="J820" s="67"/>
      <c r="K820" s="68"/>
      <c r="L820" s="67"/>
      <c r="M820" s="1"/>
      <c r="N820" s="69"/>
      <c r="O820" s="69"/>
      <c r="P820" s="69"/>
      <c r="Q820" s="69"/>
      <c r="R820" s="69"/>
      <c r="S820" s="69"/>
      <c r="T820" s="66"/>
      <c r="U820" s="1"/>
      <c r="V820" s="1"/>
      <c r="W820" s="1"/>
      <c r="X820" s="1"/>
      <c r="Y820" s="1"/>
      <c r="Z820" s="1"/>
    </row>
    <row r="821" spans="1:26" ht="15.75" customHeight="1" x14ac:dyDescent="0.2">
      <c r="A821" s="1"/>
      <c r="B821" s="1"/>
      <c r="C821" s="1"/>
      <c r="D821" s="67"/>
      <c r="E821" s="67"/>
      <c r="F821" s="67"/>
      <c r="G821" s="67"/>
      <c r="H821" s="67"/>
      <c r="I821" s="67"/>
      <c r="J821" s="67"/>
      <c r="K821" s="68"/>
      <c r="L821" s="67"/>
      <c r="M821" s="1"/>
      <c r="N821" s="69"/>
      <c r="O821" s="69"/>
      <c r="P821" s="69"/>
      <c r="Q821" s="69"/>
      <c r="R821" s="69"/>
      <c r="S821" s="69"/>
      <c r="T821" s="66"/>
      <c r="U821" s="1"/>
      <c r="V821" s="1"/>
      <c r="W821" s="1"/>
      <c r="X821" s="1"/>
      <c r="Y821" s="1"/>
      <c r="Z821" s="1"/>
    </row>
    <row r="822" spans="1:26" ht="15.75" customHeight="1" x14ac:dyDescent="0.2">
      <c r="A822" s="1"/>
      <c r="B822" s="1"/>
      <c r="C822" s="1"/>
      <c r="D822" s="67"/>
      <c r="E822" s="67"/>
      <c r="F822" s="67"/>
      <c r="G822" s="67"/>
      <c r="H822" s="67"/>
      <c r="I822" s="67"/>
      <c r="J822" s="67"/>
      <c r="K822" s="68"/>
      <c r="L822" s="67"/>
      <c r="M822" s="1"/>
      <c r="N822" s="69"/>
      <c r="O822" s="69"/>
      <c r="P822" s="69"/>
      <c r="Q822" s="69"/>
      <c r="R822" s="69"/>
      <c r="S822" s="69"/>
      <c r="T822" s="66"/>
      <c r="U822" s="1"/>
      <c r="V822" s="1"/>
      <c r="W822" s="1"/>
      <c r="X822" s="1"/>
      <c r="Y822" s="1"/>
      <c r="Z822" s="1"/>
    </row>
    <row r="823" spans="1:26" ht="15.75" customHeight="1" x14ac:dyDescent="0.2">
      <c r="A823" s="1"/>
      <c r="B823" s="1"/>
      <c r="C823" s="1"/>
      <c r="D823" s="67"/>
      <c r="E823" s="67"/>
      <c r="F823" s="67"/>
      <c r="G823" s="67"/>
      <c r="H823" s="67"/>
      <c r="I823" s="67"/>
      <c r="J823" s="67"/>
      <c r="K823" s="68"/>
      <c r="L823" s="67"/>
      <c r="M823" s="1"/>
      <c r="N823" s="69"/>
      <c r="O823" s="69"/>
      <c r="P823" s="69"/>
      <c r="Q823" s="69"/>
      <c r="R823" s="69"/>
      <c r="S823" s="69"/>
      <c r="T823" s="66"/>
      <c r="U823" s="1"/>
      <c r="V823" s="1"/>
      <c r="W823" s="1"/>
      <c r="X823" s="1"/>
      <c r="Y823" s="1"/>
      <c r="Z823" s="1"/>
    </row>
    <row r="824" spans="1:26" ht="15.75" customHeight="1" x14ac:dyDescent="0.2">
      <c r="A824" s="1"/>
      <c r="B824" s="1"/>
      <c r="C824" s="1"/>
      <c r="D824" s="67"/>
      <c r="E824" s="67"/>
      <c r="F824" s="67"/>
      <c r="G824" s="67"/>
      <c r="H824" s="67"/>
      <c r="I824" s="67"/>
      <c r="J824" s="67"/>
      <c r="K824" s="68"/>
      <c r="L824" s="67"/>
      <c r="M824" s="1"/>
      <c r="N824" s="69"/>
      <c r="O824" s="69"/>
      <c r="P824" s="69"/>
      <c r="Q824" s="69"/>
      <c r="R824" s="69"/>
      <c r="S824" s="69"/>
      <c r="T824" s="66"/>
      <c r="U824" s="1"/>
      <c r="V824" s="1"/>
      <c r="W824" s="1"/>
      <c r="X824" s="1"/>
      <c r="Y824" s="1"/>
      <c r="Z824" s="1"/>
    </row>
    <row r="825" spans="1:26" ht="15.75" customHeight="1" x14ac:dyDescent="0.2">
      <c r="A825" s="1"/>
      <c r="B825" s="1"/>
      <c r="C825" s="1"/>
      <c r="D825" s="67"/>
      <c r="E825" s="67"/>
      <c r="F825" s="67"/>
      <c r="G825" s="67"/>
      <c r="H825" s="67"/>
      <c r="I825" s="67"/>
      <c r="J825" s="67"/>
      <c r="K825" s="68"/>
      <c r="L825" s="67"/>
      <c r="M825" s="1"/>
      <c r="N825" s="69"/>
      <c r="O825" s="69"/>
      <c r="P825" s="69"/>
      <c r="Q825" s="69"/>
      <c r="R825" s="69"/>
      <c r="S825" s="69"/>
      <c r="T825" s="66"/>
      <c r="U825" s="1"/>
      <c r="V825" s="1"/>
      <c r="W825" s="1"/>
      <c r="X825" s="1"/>
      <c r="Y825" s="1"/>
      <c r="Z825" s="1"/>
    </row>
    <row r="826" spans="1:26" ht="15.75" customHeight="1" x14ac:dyDescent="0.2">
      <c r="A826" s="1"/>
      <c r="B826" s="1"/>
      <c r="C826" s="1"/>
      <c r="D826" s="67"/>
      <c r="E826" s="67"/>
      <c r="F826" s="67"/>
      <c r="G826" s="67"/>
      <c r="H826" s="67"/>
      <c r="I826" s="67"/>
      <c r="J826" s="67"/>
      <c r="K826" s="68"/>
      <c r="L826" s="67"/>
      <c r="M826" s="1"/>
      <c r="N826" s="69"/>
      <c r="O826" s="69"/>
      <c r="P826" s="69"/>
      <c r="Q826" s="69"/>
      <c r="R826" s="69"/>
      <c r="S826" s="69"/>
      <c r="T826" s="66"/>
      <c r="U826" s="1"/>
      <c r="V826" s="1"/>
      <c r="W826" s="1"/>
      <c r="X826" s="1"/>
      <c r="Y826" s="1"/>
      <c r="Z826" s="1"/>
    </row>
    <row r="827" spans="1:26" ht="15.75" customHeight="1" x14ac:dyDescent="0.2">
      <c r="A827" s="1"/>
      <c r="B827" s="1"/>
      <c r="C827" s="1"/>
      <c r="D827" s="67"/>
      <c r="E827" s="67"/>
      <c r="F827" s="67"/>
      <c r="G827" s="67"/>
      <c r="H827" s="67"/>
      <c r="I827" s="67"/>
      <c r="J827" s="67"/>
      <c r="K827" s="68"/>
      <c r="L827" s="67"/>
      <c r="M827" s="1"/>
      <c r="N827" s="69"/>
      <c r="O827" s="69"/>
      <c r="P827" s="69"/>
      <c r="Q827" s="69"/>
      <c r="R827" s="69"/>
      <c r="S827" s="69"/>
      <c r="T827" s="66"/>
      <c r="U827" s="1"/>
      <c r="V827" s="1"/>
      <c r="W827" s="1"/>
      <c r="X827" s="1"/>
      <c r="Y827" s="1"/>
      <c r="Z827" s="1"/>
    </row>
    <row r="828" spans="1:26" ht="15.75" customHeight="1" x14ac:dyDescent="0.2">
      <c r="A828" s="1"/>
      <c r="B828" s="1"/>
      <c r="C828" s="1"/>
      <c r="D828" s="67"/>
      <c r="E828" s="67"/>
      <c r="F828" s="67"/>
      <c r="G828" s="67"/>
      <c r="H828" s="67"/>
      <c r="I828" s="67"/>
      <c r="J828" s="67"/>
      <c r="K828" s="68"/>
      <c r="L828" s="67"/>
      <c r="M828" s="1"/>
      <c r="N828" s="69"/>
      <c r="O828" s="69"/>
      <c r="P828" s="69"/>
      <c r="Q828" s="69"/>
      <c r="R828" s="69"/>
      <c r="S828" s="69"/>
      <c r="T828" s="66"/>
      <c r="U828" s="1"/>
      <c r="V828" s="1"/>
      <c r="W828" s="1"/>
      <c r="X828" s="1"/>
      <c r="Y828" s="1"/>
      <c r="Z828" s="1"/>
    </row>
    <row r="829" spans="1:26" ht="15.75" customHeight="1" x14ac:dyDescent="0.2">
      <c r="A829" s="1"/>
      <c r="B829" s="1"/>
      <c r="C829" s="1"/>
      <c r="D829" s="67"/>
      <c r="E829" s="67"/>
      <c r="F829" s="67"/>
      <c r="G829" s="67"/>
      <c r="H829" s="67"/>
      <c r="I829" s="67"/>
      <c r="J829" s="67"/>
      <c r="K829" s="68"/>
      <c r="L829" s="67"/>
      <c r="M829" s="1"/>
      <c r="N829" s="69"/>
      <c r="O829" s="69"/>
      <c r="P829" s="69"/>
      <c r="Q829" s="69"/>
      <c r="R829" s="69"/>
      <c r="S829" s="69"/>
      <c r="T829" s="66"/>
      <c r="U829" s="1"/>
      <c r="V829" s="1"/>
      <c r="W829" s="1"/>
      <c r="X829" s="1"/>
      <c r="Y829" s="1"/>
      <c r="Z829" s="1"/>
    </row>
    <row r="830" spans="1:26" ht="15.75" customHeight="1" x14ac:dyDescent="0.2">
      <c r="A830" s="1"/>
      <c r="B830" s="1"/>
      <c r="C830" s="1"/>
      <c r="D830" s="67"/>
      <c r="E830" s="67"/>
      <c r="F830" s="67"/>
      <c r="G830" s="67"/>
      <c r="H830" s="67"/>
      <c r="I830" s="67"/>
      <c r="J830" s="67"/>
      <c r="K830" s="68"/>
      <c r="L830" s="67"/>
      <c r="M830" s="1"/>
      <c r="N830" s="69"/>
      <c r="O830" s="69"/>
      <c r="P830" s="69"/>
      <c r="Q830" s="69"/>
      <c r="R830" s="69"/>
      <c r="S830" s="69"/>
      <c r="T830" s="66"/>
      <c r="U830" s="1"/>
      <c r="V830" s="1"/>
      <c r="W830" s="1"/>
      <c r="X830" s="1"/>
      <c r="Y830" s="1"/>
      <c r="Z830" s="1"/>
    </row>
    <row r="831" spans="1:26" ht="15.75" customHeight="1" x14ac:dyDescent="0.2">
      <c r="A831" s="1"/>
      <c r="B831" s="1"/>
      <c r="C831" s="1"/>
      <c r="D831" s="67"/>
      <c r="E831" s="67"/>
      <c r="F831" s="67"/>
      <c r="G831" s="67"/>
      <c r="H831" s="67"/>
      <c r="I831" s="67"/>
      <c r="J831" s="67"/>
      <c r="K831" s="68"/>
      <c r="L831" s="67"/>
      <c r="M831" s="1"/>
      <c r="N831" s="69"/>
      <c r="O831" s="69"/>
      <c r="P831" s="69"/>
      <c r="Q831" s="69"/>
      <c r="R831" s="69"/>
      <c r="S831" s="69"/>
      <c r="T831" s="66"/>
      <c r="U831" s="1"/>
      <c r="V831" s="1"/>
      <c r="W831" s="1"/>
      <c r="X831" s="1"/>
      <c r="Y831" s="1"/>
      <c r="Z831" s="1"/>
    </row>
    <row r="832" spans="1:26" ht="15.75" customHeight="1" x14ac:dyDescent="0.2">
      <c r="A832" s="1"/>
      <c r="B832" s="1"/>
      <c r="C832" s="1"/>
      <c r="D832" s="67"/>
      <c r="E832" s="67"/>
      <c r="F832" s="67"/>
      <c r="G832" s="67"/>
      <c r="H832" s="67"/>
      <c r="I832" s="67"/>
      <c r="J832" s="67"/>
      <c r="K832" s="68"/>
      <c r="L832" s="67"/>
      <c r="M832" s="1"/>
      <c r="N832" s="69"/>
      <c r="O832" s="69"/>
      <c r="P832" s="69"/>
      <c r="Q832" s="69"/>
      <c r="R832" s="69"/>
      <c r="S832" s="69"/>
      <c r="T832" s="66"/>
      <c r="U832" s="1"/>
      <c r="V832" s="1"/>
      <c r="W832" s="1"/>
      <c r="X832" s="1"/>
      <c r="Y832" s="1"/>
      <c r="Z832" s="1"/>
    </row>
    <row r="833" spans="1:26" ht="15.75" customHeight="1" x14ac:dyDescent="0.2">
      <c r="A833" s="1"/>
      <c r="B833" s="1"/>
      <c r="C833" s="1"/>
      <c r="D833" s="67"/>
      <c r="E833" s="67"/>
      <c r="F833" s="67"/>
      <c r="G833" s="67"/>
      <c r="H833" s="67"/>
      <c r="I833" s="67"/>
      <c r="J833" s="67"/>
      <c r="K833" s="68"/>
      <c r="L833" s="67"/>
      <c r="M833" s="1"/>
      <c r="N833" s="69"/>
      <c r="O833" s="69"/>
      <c r="P833" s="69"/>
      <c r="Q833" s="69"/>
      <c r="R833" s="69"/>
      <c r="S833" s="69"/>
      <c r="T833" s="66"/>
      <c r="U833" s="1"/>
      <c r="V833" s="1"/>
      <c r="W833" s="1"/>
      <c r="X833" s="1"/>
      <c r="Y833" s="1"/>
      <c r="Z833" s="1"/>
    </row>
    <row r="834" spans="1:26" ht="15.75" customHeight="1" x14ac:dyDescent="0.2">
      <c r="A834" s="1"/>
      <c r="B834" s="1"/>
      <c r="C834" s="1"/>
      <c r="D834" s="67"/>
      <c r="E834" s="67"/>
      <c r="F834" s="67"/>
      <c r="G834" s="67"/>
      <c r="H834" s="67"/>
      <c r="I834" s="67"/>
      <c r="J834" s="67"/>
      <c r="K834" s="68"/>
      <c r="L834" s="67"/>
      <c r="M834" s="1"/>
      <c r="N834" s="69"/>
      <c r="O834" s="69"/>
      <c r="P834" s="69"/>
      <c r="Q834" s="69"/>
      <c r="R834" s="69"/>
      <c r="S834" s="69"/>
      <c r="T834" s="66"/>
      <c r="U834" s="1"/>
      <c r="V834" s="1"/>
      <c r="W834" s="1"/>
      <c r="X834" s="1"/>
      <c r="Y834" s="1"/>
      <c r="Z834" s="1"/>
    </row>
    <row r="835" spans="1:26" ht="15.75" customHeight="1" x14ac:dyDescent="0.2">
      <c r="A835" s="1"/>
      <c r="B835" s="1"/>
      <c r="C835" s="1"/>
      <c r="D835" s="67"/>
      <c r="E835" s="67"/>
      <c r="F835" s="67"/>
      <c r="G835" s="67"/>
      <c r="H835" s="67"/>
      <c r="I835" s="67"/>
      <c r="J835" s="67"/>
      <c r="K835" s="68"/>
      <c r="L835" s="67"/>
      <c r="M835" s="1"/>
      <c r="N835" s="69"/>
      <c r="O835" s="69"/>
      <c r="P835" s="69"/>
      <c r="Q835" s="69"/>
      <c r="R835" s="69"/>
      <c r="S835" s="69"/>
      <c r="T835" s="66"/>
      <c r="U835" s="1"/>
      <c r="V835" s="1"/>
      <c r="W835" s="1"/>
      <c r="X835" s="1"/>
      <c r="Y835" s="1"/>
      <c r="Z835" s="1"/>
    </row>
    <row r="836" spans="1:26" ht="15.75" customHeight="1" x14ac:dyDescent="0.2">
      <c r="A836" s="1"/>
      <c r="B836" s="1"/>
      <c r="C836" s="1"/>
      <c r="D836" s="67"/>
      <c r="E836" s="67"/>
      <c r="F836" s="67"/>
      <c r="G836" s="67"/>
      <c r="H836" s="67"/>
      <c r="I836" s="67"/>
      <c r="J836" s="67"/>
      <c r="K836" s="68"/>
      <c r="L836" s="67"/>
      <c r="M836" s="1"/>
      <c r="N836" s="69"/>
      <c r="O836" s="69"/>
      <c r="P836" s="69"/>
      <c r="Q836" s="69"/>
      <c r="R836" s="69"/>
      <c r="S836" s="69"/>
      <c r="T836" s="66"/>
      <c r="U836" s="1"/>
      <c r="V836" s="1"/>
      <c r="W836" s="1"/>
      <c r="X836" s="1"/>
      <c r="Y836" s="1"/>
      <c r="Z836" s="1"/>
    </row>
    <row r="837" spans="1:26" ht="15.75" customHeight="1" x14ac:dyDescent="0.2">
      <c r="A837" s="1"/>
      <c r="B837" s="1"/>
      <c r="C837" s="1"/>
      <c r="D837" s="67"/>
      <c r="E837" s="67"/>
      <c r="F837" s="67"/>
      <c r="G837" s="67"/>
      <c r="H837" s="67"/>
      <c r="I837" s="67"/>
      <c r="J837" s="67"/>
      <c r="K837" s="68"/>
      <c r="L837" s="67"/>
      <c r="M837" s="1"/>
      <c r="N837" s="69"/>
      <c r="O837" s="69"/>
      <c r="P837" s="69"/>
      <c r="Q837" s="69"/>
      <c r="R837" s="69"/>
      <c r="S837" s="69"/>
      <c r="T837" s="66"/>
      <c r="U837" s="1"/>
      <c r="V837" s="1"/>
      <c r="W837" s="1"/>
      <c r="X837" s="1"/>
      <c r="Y837" s="1"/>
      <c r="Z837" s="1"/>
    </row>
    <row r="838" spans="1:26" ht="15.75" customHeight="1" x14ac:dyDescent="0.2">
      <c r="A838" s="1"/>
      <c r="B838" s="1"/>
      <c r="C838" s="1"/>
      <c r="D838" s="67"/>
      <c r="E838" s="67"/>
      <c r="F838" s="67"/>
      <c r="G838" s="67"/>
      <c r="H838" s="67"/>
      <c r="I838" s="67"/>
      <c r="J838" s="67"/>
      <c r="K838" s="68"/>
      <c r="L838" s="67"/>
      <c r="M838" s="1"/>
      <c r="N838" s="69"/>
      <c r="O838" s="69"/>
      <c r="P838" s="69"/>
      <c r="Q838" s="69"/>
      <c r="R838" s="69"/>
      <c r="S838" s="69"/>
      <c r="T838" s="66"/>
      <c r="U838" s="1"/>
      <c r="V838" s="1"/>
      <c r="W838" s="1"/>
      <c r="X838" s="1"/>
      <c r="Y838" s="1"/>
      <c r="Z838" s="1"/>
    </row>
    <row r="839" spans="1:26" ht="15.75" customHeight="1" x14ac:dyDescent="0.2">
      <c r="A839" s="1"/>
      <c r="B839" s="1"/>
      <c r="C839" s="1"/>
      <c r="D839" s="67"/>
      <c r="E839" s="67"/>
      <c r="F839" s="67"/>
      <c r="G839" s="67"/>
      <c r="H839" s="67"/>
      <c r="I839" s="67"/>
      <c r="J839" s="67"/>
      <c r="K839" s="68"/>
      <c r="L839" s="67"/>
      <c r="M839" s="1"/>
      <c r="N839" s="69"/>
      <c r="O839" s="69"/>
      <c r="P839" s="69"/>
      <c r="Q839" s="69"/>
      <c r="R839" s="69"/>
      <c r="S839" s="69"/>
      <c r="T839" s="66"/>
      <c r="U839" s="1"/>
      <c r="V839" s="1"/>
      <c r="W839" s="1"/>
      <c r="X839" s="1"/>
      <c r="Y839" s="1"/>
      <c r="Z839" s="1"/>
    </row>
    <row r="840" spans="1:26" ht="15.75" customHeight="1" x14ac:dyDescent="0.2">
      <c r="A840" s="1"/>
      <c r="B840" s="1"/>
      <c r="C840" s="1"/>
      <c r="D840" s="67"/>
      <c r="E840" s="67"/>
      <c r="F840" s="67"/>
      <c r="G840" s="67"/>
      <c r="H840" s="67"/>
      <c r="I840" s="67"/>
      <c r="J840" s="67"/>
      <c r="K840" s="68"/>
      <c r="L840" s="67"/>
      <c r="M840" s="1"/>
      <c r="N840" s="69"/>
      <c r="O840" s="69"/>
      <c r="P840" s="69"/>
      <c r="Q840" s="69"/>
      <c r="R840" s="69"/>
      <c r="S840" s="69"/>
      <c r="T840" s="66"/>
      <c r="U840" s="1"/>
      <c r="V840" s="1"/>
      <c r="W840" s="1"/>
      <c r="X840" s="1"/>
      <c r="Y840" s="1"/>
      <c r="Z840" s="1"/>
    </row>
    <row r="841" spans="1:26" ht="15.75" customHeight="1" x14ac:dyDescent="0.2">
      <c r="A841" s="1"/>
      <c r="B841" s="1"/>
      <c r="C841" s="1"/>
      <c r="D841" s="67"/>
      <c r="E841" s="67"/>
      <c r="F841" s="67"/>
      <c r="G841" s="67"/>
      <c r="H841" s="67"/>
      <c r="I841" s="67"/>
      <c r="J841" s="67"/>
      <c r="K841" s="68"/>
      <c r="L841" s="67"/>
      <c r="M841" s="1"/>
      <c r="N841" s="69"/>
      <c r="O841" s="69"/>
      <c r="P841" s="69"/>
      <c r="Q841" s="69"/>
      <c r="R841" s="69"/>
      <c r="S841" s="69"/>
      <c r="T841" s="66"/>
      <c r="U841" s="1"/>
      <c r="V841" s="1"/>
      <c r="W841" s="1"/>
      <c r="X841" s="1"/>
      <c r="Y841" s="1"/>
      <c r="Z841" s="1"/>
    </row>
    <row r="842" spans="1:26" ht="15.75" customHeight="1" x14ac:dyDescent="0.2">
      <c r="A842" s="1"/>
      <c r="B842" s="1"/>
      <c r="C842" s="1"/>
      <c r="D842" s="67"/>
      <c r="E842" s="67"/>
      <c r="F842" s="67"/>
      <c r="G842" s="67"/>
      <c r="H842" s="67"/>
      <c r="I842" s="67"/>
      <c r="J842" s="67"/>
      <c r="K842" s="68"/>
      <c r="L842" s="67"/>
      <c r="M842" s="1"/>
      <c r="N842" s="69"/>
      <c r="O842" s="69"/>
      <c r="P842" s="69"/>
      <c r="Q842" s="69"/>
      <c r="R842" s="69"/>
      <c r="S842" s="69"/>
      <c r="T842" s="66"/>
      <c r="U842" s="1"/>
      <c r="V842" s="1"/>
      <c r="W842" s="1"/>
      <c r="X842" s="1"/>
      <c r="Y842" s="1"/>
      <c r="Z842" s="1"/>
    </row>
    <row r="843" spans="1:26" ht="15.75" customHeight="1" x14ac:dyDescent="0.2">
      <c r="A843" s="1"/>
      <c r="B843" s="1"/>
      <c r="C843" s="1"/>
      <c r="D843" s="67"/>
      <c r="E843" s="67"/>
      <c r="F843" s="67"/>
      <c r="G843" s="67"/>
      <c r="H843" s="67"/>
      <c r="I843" s="67"/>
      <c r="J843" s="67"/>
      <c r="K843" s="68"/>
      <c r="L843" s="67"/>
      <c r="M843" s="1"/>
      <c r="N843" s="69"/>
      <c r="O843" s="69"/>
      <c r="P843" s="69"/>
      <c r="Q843" s="69"/>
      <c r="R843" s="69"/>
      <c r="S843" s="69"/>
      <c r="T843" s="66"/>
      <c r="U843" s="1"/>
      <c r="V843" s="1"/>
      <c r="W843" s="1"/>
      <c r="X843" s="1"/>
      <c r="Y843" s="1"/>
      <c r="Z843" s="1"/>
    </row>
    <row r="844" spans="1:26" ht="15.75" customHeight="1" x14ac:dyDescent="0.2">
      <c r="A844" s="1"/>
      <c r="B844" s="1"/>
      <c r="C844" s="1"/>
      <c r="D844" s="67"/>
      <c r="E844" s="67"/>
      <c r="F844" s="67"/>
      <c r="G844" s="67"/>
      <c r="H844" s="67"/>
      <c r="I844" s="67"/>
      <c r="J844" s="67"/>
      <c r="K844" s="68"/>
      <c r="L844" s="67"/>
      <c r="M844" s="1"/>
      <c r="N844" s="69"/>
      <c r="O844" s="69"/>
      <c r="P844" s="69"/>
      <c r="Q844" s="69"/>
      <c r="R844" s="69"/>
      <c r="S844" s="69"/>
      <c r="T844" s="66"/>
      <c r="U844" s="1"/>
      <c r="V844" s="1"/>
      <c r="W844" s="1"/>
      <c r="X844" s="1"/>
      <c r="Y844" s="1"/>
      <c r="Z844" s="1"/>
    </row>
    <row r="845" spans="1:26" ht="15.75" customHeight="1" x14ac:dyDescent="0.2">
      <c r="A845" s="1"/>
      <c r="B845" s="1"/>
      <c r="C845" s="1"/>
      <c r="D845" s="67"/>
      <c r="E845" s="67"/>
      <c r="F845" s="67"/>
      <c r="G845" s="67"/>
      <c r="H845" s="67"/>
      <c r="I845" s="67"/>
      <c r="J845" s="67"/>
      <c r="K845" s="68"/>
      <c r="L845" s="67"/>
      <c r="M845" s="1"/>
      <c r="N845" s="69"/>
      <c r="O845" s="69"/>
      <c r="P845" s="69"/>
      <c r="Q845" s="69"/>
      <c r="R845" s="69"/>
      <c r="S845" s="69"/>
      <c r="T845" s="66"/>
      <c r="U845" s="1"/>
      <c r="V845" s="1"/>
      <c r="W845" s="1"/>
      <c r="X845" s="1"/>
      <c r="Y845" s="1"/>
      <c r="Z845" s="1"/>
    </row>
    <row r="846" spans="1:26" ht="15.75" customHeight="1" x14ac:dyDescent="0.2">
      <c r="A846" s="1"/>
      <c r="B846" s="1"/>
      <c r="C846" s="1"/>
      <c r="D846" s="67"/>
      <c r="E846" s="67"/>
      <c r="F846" s="67"/>
      <c r="G846" s="67"/>
      <c r="H846" s="67"/>
      <c r="I846" s="67"/>
      <c r="J846" s="67"/>
      <c r="K846" s="68"/>
      <c r="L846" s="67"/>
      <c r="M846" s="1"/>
      <c r="N846" s="69"/>
      <c r="O846" s="69"/>
      <c r="P846" s="69"/>
      <c r="Q846" s="69"/>
      <c r="R846" s="69"/>
      <c r="S846" s="69"/>
      <c r="T846" s="66"/>
      <c r="U846" s="1"/>
      <c r="V846" s="1"/>
      <c r="W846" s="1"/>
      <c r="X846" s="1"/>
      <c r="Y846" s="1"/>
      <c r="Z846" s="1"/>
    </row>
    <row r="847" spans="1:26" ht="15.75" customHeight="1" x14ac:dyDescent="0.2">
      <c r="A847" s="1"/>
      <c r="B847" s="1"/>
      <c r="C847" s="1"/>
      <c r="D847" s="67"/>
      <c r="E847" s="67"/>
      <c r="F847" s="67"/>
      <c r="G847" s="67"/>
      <c r="H847" s="67"/>
      <c r="I847" s="67"/>
      <c r="J847" s="67"/>
      <c r="K847" s="68"/>
      <c r="L847" s="67"/>
      <c r="M847" s="1"/>
      <c r="N847" s="69"/>
      <c r="O847" s="69"/>
      <c r="P847" s="69"/>
      <c r="Q847" s="69"/>
      <c r="R847" s="69"/>
      <c r="S847" s="69"/>
      <c r="T847" s="66"/>
      <c r="U847" s="1"/>
      <c r="V847" s="1"/>
      <c r="W847" s="1"/>
      <c r="X847" s="1"/>
      <c r="Y847" s="1"/>
      <c r="Z847" s="1"/>
    </row>
    <row r="848" spans="1:26" ht="15.75" customHeight="1" x14ac:dyDescent="0.2">
      <c r="A848" s="1"/>
      <c r="B848" s="1"/>
      <c r="C848" s="1"/>
      <c r="D848" s="67"/>
      <c r="E848" s="67"/>
      <c r="F848" s="67"/>
      <c r="G848" s="67"/>
      <c r="H848" s="67"/>
      <c r="I848" s="67"/>
      <c r="J848" s="67"/>
      <c r="K848" s="68"/>
      <c r="L848" s="67"/>
      <c r="M848" s="1"/>
      <c r="N848" s="69"/>
      <c r="O848" s="69"/>
      <c r="P848" s="69"/>
      <c r="Q848" s="69"/>
      <c r="R848" s="69"/>
      <c r="S848" s="69"/>
      <c r="T848" s="66"/>
      <c r="U848" s="1"/>
      <c r="V848" s="1"/>
      <c r="W848" s="1"/>
      <c r="X848" s="1"/>
      <c r="Y848" s="1"/>
      <c r="Z848" s="1"/>
    </row>
    <row r="849" spans="1:26" ht="15.75" customHeight="1" x14ac:dyDescent="0.2">
      <c r="A849" s="1"/>
      <c r="B849" s="1"/>
      <c r="C849" s="1"/>
      <c r="D849" s="67"/>
      <c r="E849" s="67"/>
      <c r="F849" s="67"/>
      <c r="G849" s="67"/>
      <c r="H849" s="67"/>
      <c r="I849" s="67"/>
      <c r="J849" s="67"/>
      <c r="K849" s="68"/>
      <c r="L849" s="67"/>
      <c r="M849" s="1"/>
      <c r="N849" s="69"/>
      <c r="O849" s="69"/>
      <c r="P849" s="69"/>
      <c r="Q849" s="69"/>
      <c r="R849" s="69"/>
      <c r="S849" s="69"/>
      <c r="T849" s="66"/>
      <c r="U849" s="1"/>
      <c r="V849" s="1"/>
      <c r="W849" s="1"/>
      <c r="X849" s="1"/>
      <c r="Y849" s="1"/>
      <c r="Z849" s="1"/>
    </row>
    <row r="850" spans="1:26" ht="15.75" customHeight="1" x14ac:dyDescent="0.2">
      <c r="A850" s="1"/>
      <c r="B850" s="1"/>
      <c r="C850" s="1"/>
      <c r="D850" s="67"/>
      <c r="E850" s="67"/>
      <c r="F850" s="67"/>
      <c r="G850" s="67"/>
      <c r="H850" s="67"/>
      <c r="I850" s="67"/>
      <c r="J850" s="67"/>
      <c r="K850" s="68"/>
      <c r="L850" s="67"/>
      <c r="M850" s="1"/>
      <c r="N850" s="69"/>
      <c r="O850" s="69"/>
      <c r="P850" s="69"/>
      <c r="Q850" s="69"/>
      <c r="R850" s="69"/>
      <c r="S850" s="69"/>
      <c r="T850" s="66"/>
      <c r="U850" s="1"/>
      <c r="V850" s="1"/>
      <c r="W850" s="1"/>
      <c r="X850" s="1"/>
      <c r="Y850" s="1"/>
      <c r="Z850" s="1"/>
    </row>
    <row r="851" spans="1:26" ht="15.75" customHeight="1" x14ac:dyDescent="0.2">
      <c r="A851" s="1"/>
      <c r="B851" s="1"/>
      <c r="C851" s="1"/>
      <c r="D851" s="67"/>
      <c r="E851" s="67"/>
      <c r="F851" s="67"/>
      <c r="G851" s="67"/>
      <c r="H851" s="67"/>
      <c r="I851" s="67"/>
      <c r="J851" s="67"/>
      <c r="K851" s="68"/>
      <c r="L851" s="67"/>
      <c r="M851" s="1"/>
      <c r="N851" s="69"/>
      <c r="O851" s="69"/>
      <c r="P851" s="69"/>
      <c r="Q851" s="69"/>
      <c r="R851" s="69"/>
      <c r="S851" s="69"/>
      <c r="T851" s="66"/>
      <c r="U851" s="1"/>
      <c r="V851" s="1"/>
      <c r="W851" s="1"/>
      <c r="X851" s="1"/>
      <c r="Y851" s="1"/>
      <c r="Z851" s="1"/>
    </row>
    <row r="852" spans="1:26" ht="15.75" customHeight="1" x14ac:dyDescent="0.2">
      <c r="A852" s="1"/>
      <c r="B852" s="1"/>
      <c r="C852" s="1"/>
      <c r="D852" s="67"/>
      <c r="E852" s="67"/>
      <c r="F852" s="67"/>
      <c r="G852" s="67"/>
      <c r="H852" s="67"/>
      <c r="I852" s="67"/>
      <c r="J852" s="67"/>
      <c r="K852" s="68"/>
      <c r="L852" s="67"/>
      <c r="M852" s="1"/>
      <c r="N852" s="69"/>
      <c r="O852" s="69"/>
      <c r="P852" s="69"/>
      <c r="Q852" s="69"/>
      <c r="R852" s="69"/>
      <c r="S852" s="69"/>
      <c r="T852" s="66"/>
      <c r="U852" s="1"/>
      <c r="V852" s="1"/>
      <c r="W852" s="1"/>
      <c r="X852" s="1"/>
      <c r="Y852" s="1"/>
      <c r="Z852" s="1"/>
    </row>
    <row r="853" spans="1:26" ht="15.75" customHeight="1" x14ac:dyDescent="0.2">
      <c r="A853" s="1"/>
      <c r="B853" s="1"/>
      <c r="C853" s="1"/>
      <c r="D853" s="67"/>
      <c r="E853" s="67"/>
      <c r="F853" s="67"/>
      <c r="G853" s="67"/>
      <c r="H853" s="67"/>
      <c r="I853" s="67"/>
      <c r="J853" s="67"/>
      <c r="K853" s="68"/>
      <c r="L853" s="67"/>
      <c r="M853" s="1"/>
      <c r="N853" s="69"/>
      <c r="O853" s="69"/>
      <c r="P853" s="69"/>
      <c r="Q853" s="69"/>
      <c r="R853" s="69"/>
      <c r="S853" s="69"/>
      <c r="T853" s="66"/>
      <c r="U853" s="1"/>
      <c r="V853" s="1"/>
      <c r="W853" s="1"/>
      <c r="X853" s="1"/>
      <c r="Y853" s="1"/>
      <c r="Z853" s="1"/>
    </row>
    <row r="854" spans="1:26" ht="15.75" customHeight="1" x14ac:dyDescent="0.2">
      <c r="A854" s="1"/>
      <c r="B854" s="1"/>
      <c r="C854" s="1"/>
      <c r="D854" s="67"/>
      <c r="E854" s="67"/>
      <c r="F854" s="67"/>
      <c r="G854" s="67"/>
      <c r="H854" s="67"/>
      <c r="I854" s="67"/>
      <c r="J854" s="67"/>
      <c r="K854" s="68"/>
      <c r="L854" s="67"/>
      <c r="M854" s="1"/>
      <c r="N854" s="69"/>
      <c r="O854" s="69"/>
      <c r="P854" s="69"/>
      <c r="Q854" s="69"/>
      <c r="R854" s="69"/>
      <c r="S854" s="69"/>
      <c r="T854" s="66"/>
      <c r="U854" s="1"/>
      <c r="V854" s="1"/>
      <c r="W854" s="1"/>
      <c r="X854" s="1"/>
      <c r="Y854" s="1"/>
      <c r="Z854" s="1"/>
    </row>
    <row r="855" spans="1:26" ht="15.75" customHeight="1" x14ac:dyDescent="0.2">
      <c r="A855" s="1"/>
      <c r="B855" s="1"/>
      <c r="C855" s="1"/>
      <c r="D855" s="67"/>
      <c r="E855" s="67"/>
      <c r="F855" s="67"/>
      <c r="G855" s="67"/>
      <c r="H855" s="67"/>
      <c r="I855" s="67"/>
      <c r="J855" s="67"/>
      <c r="K855" s="68"/>
      <c r="L855" s="67"/>
      <c r="M855" s="1"/>
      <c r="N855" s="69"/>
      <c r="O855" s="69"/>
      <c r="P855" s="69"/>
      <c r="Q855" s="69"/>
      <c r="R855" s="69"/>
      <c r="S855" s="69"/>
      <c r="T855" s="66"/>
      <c r="U855" s="1"/>
      <c r="V855" s="1"/>
      <c r="W855" s="1"/>
      <c r="X855" s="1"/>
      <c r="Y855" s="1"/>
      <c r="Z855" s="1"/>
    </row>
    <row r="856" spans="1:26" ht="15.75" customHeight="1" x14ac:dyDescent="0.2">
      <c r="A856" s="1"/>
      <c r="B856" s="1"/>
      <c r="C856" s="1"/>
      <c r="D856" s="67"/>
      <c r="E856" s="67"/>
      <c r="F856" s="67"/>
      <c r="G856" s="67"/>
      <c r="H856" s="67"/>
      <c r="I856" s="67"/>
      <c r="J856" s="67"/>
      <c r="K856" s="68"/>
      <c r="L856" s="67"/>
      <c r="M856" s="1"/>
      <c r="N856" s="69"/>
      <c r="O856" s="69"/>
      <c r="P856" s="69"/>
      <c r="Q856" s="69"/>
      <c r="R856" s="69"/>
      <c r="S856" s="69"/>
      <c r="T856" s="66"/>
      <c r="U856" s="1"/>
      <c r="V856" s="1"/>
      <c r="W856" s="1"/>
      <c r="X856" s="1"/>
      <c r="Y856" s="1"/>
      <c r="Z856" s="1"/>
    </row>
    <row r="857" spans="1:26" ht="15.75" customHeight="1" x14ac:dyDescent="0.2">
      <c r="A857" s="1"/>
      <c r="B857" s="1"/>
      <c r="C857" s="1"/>
      <c r="D857" s="67"/>
      <c r="E857" s="67"/>
      <c r="F857" s="67"/>
      <c r="G857" s="67"/>
      <c r="H857" s="67"/>
      <c r="I857" s="67"/>
      <c r="J857" s="67"/>
      <c r="K857" s="68"/>
      <c r="L857" s="67"/>
      <c r="M857" s="1"/>
      <c r="N857" s="69"/>
      <c r="O857" s="69"/>
      <c r="P857" s="69"/>
      <c r="Q857" s="69"/>
      <c r="R857" s="69"/>
      <c r="S857" s="69"/>
      <c r="T857" s="66"/>
      <c r="U857" s="1"/>
      <c r="V857" s="1"/>
      <c r="W857" s="1"/>
      <c r="X857" s="1"/>
      <c r="Y857" s="1"/>
      <c r="Z857" s="1"/>
    </row>
    <row r="858" spans="1:26" ht="15.75" customHeight="1" x14ac:dyDescent="0.2">
      <c r="A858" s="1"/>
      <c r="B858" s="1"/>
      <c r="C858" s="1"/>
      <c r="D858" s="67"/>
      <c r="E858" s="67"/>
      <c r="F858" s="67"/>
      <c r="G858" s="67"/>
      <c r="H858" s="67"/>
      <c r="I858" s="67"/>
      <c r="J858" s="67"/>
      <c r="K858" s="68"/>
      <c r="L858" s="67"/>
      <c r="M858" s="1"/>
      <c r="N858" s="69"/>
      <c r="O858" s="69"/>
      <c r="P858" s="69"/>
      <c r="Q858" s="69"/>
      <c r="R858" s="69"/>
      <c r="S858" s="69"/>
      <c r="T858" s="66"/>
      <c r="U858" s="1"/>
      <c r="V858" s="1"/>
      <c r="W858" s="1"/>
      <c r="X858" s="1"/>
      <c r="Y858" s="1"/>
      <c r="Z858" s="1"/>
    </row>
    <row r="859" spans="1:26" ht="15.75" customHeight="1" x14ac:dyDescent="0.2">
      <c r="A859" s="1"/>
      <c r="B859" s="1"/>
      <c r="C859" s="1"/>
      <c r="D859" s="67"/>
      <c r="E859" s="67"/>
      <c r="F859" s="67"/>
      <c r="G859" s="67"/>
      <c r="H859" s="67"/>
      <c r="I859" s="67"/>
      <c r="J859" s="67"/>
      <c r="K859" s="68"/>
      <c r="L859" s="67"/>
      <c r="M859" s="1"/>
      <c r="N859" s="69"/>
      <c r="O859" s="69"/>
      <c r="P859" s="69"/>
      <c r="Q859" s="69"/>
      <c r="R859" s="69"/>
      <c r="S859" s="69"/>
      <c r="T859" s="66"/>
      <c r="U859" s="1"/>
      <c r="V859" s="1"/>
      <c r="W859" s="1"/>
      <c r="X859" s="1"/>
      <c r="Y859" s="1"/>
      <c r="Z859" s="1"/>
    </row>
    <row r="860" spans="1:26" ht="15.75" customHeight="1" x14ac:dyDescent="0.2">
      <c r="A860" s="1"/>
      <c r="B860" s="1"/>
      <c r="C860" s="1"/>
      <c r="D860" s="67"/>
      <c r="E860" s="67"/>
      <c r="F860" s="67"/>
      <c r="G860" s="67"/>
      <c r="H860" s="67"/>
      <c r="I860" s="67"/>
      <c r="J860" s="67"/>
      <c r="K860" s="68"/>
      <c r="L860" s="67"/>
      <c r="M860" s="1"/>
      <c r="N860" s="69"/>
      <c r="O860" s="69"/>
      <c r="P860" s="69"/>
      <c r="Q860" s="69"/>
      <c r="R860" s="69"/>
      <c r="S860" s="69"/>
      <c r="T860" s="66"/>
      <c r="U860" s="1"/>
      <c r="V860" s="1"/>
      <c r="W860" s="1"/>
      <c r="X860" s="1"/>
      <c r="Y860" s="1"/>
      <c r="Z860" s="1"/>
    </row>
    <row r="861" spans="1:26" ht="15.75" customHeight="1" x14ac:dyDescent="0.2">
      <c r="A861" s="1"/>
      <c r="B861" s="1"/>
      <c r="C861" s="1"/>
      <c r="D861" s="67"/>
      <c r="E861" s="67"/>
      <c r="F861" s="67"/>
      <c r="G861" s="67"/>
      <c r="H861" s="67"/>
      <c r="I861" s="67"/>
      <c r="J861" s="67"/>
      <c r="K861" s="68"/>
      <c r="L861" s="67"/>
      <c r="M861" s="1"/>
      <c r="N861" s="69"/>
      <c r="O861" s="69"/>
      <c r="P861" s="69"/>
      <c r="Q861" s="69"/>
      <c r="R861" s="69"/>
      <c r="S861" s="69"/>
      <c r="T861" s="66"/>
      <c r="U861" s="1"/>
      <c r="V861" s="1"/>
      <c r="W861" s="1"/>
      <c r="X861" s="1"/>
      <c r="Y861" s="1"/>
      <c r="Z861" s="1"/>
    </row>
    <row r="862" spans="1:26" ht="15.75" customHeight="1" x14ac:dyDescent="0.2">
      <c r="A862" s="1"/>
      <c r="B862" s="1"/>
      <c r="C862" s="1"/>
      <c r="D862" s="67"/>
      <c r="E862" s="67"/>
      <c r="F862" s="67"/>
      <c r="G862" s="67"/>
      <c r="H862" s="67"/>
      <c r="I862" s="67"/>
      <c r="J862" s="67"/>
      <c r="K862" s="68"/>
      <c r="L862" s="67"/>
      <c r="M862" s="1"/>
      <c r="N862" s="69"/>
      <c r="O862" s="69"/>
      <c r="P862" s="69"/>
      <c r="Q862" s="69"/>
      <c r="R862" s="69"/>
      <c r="S862" s="69"/>
      <c r="T862" s="66"/>
      <c r="U862" s="1"/>
      <c r="V862" s="1"/>
      <c r="W862" s="1"/>
      <c r="X862" s="1"/>
      <c r="Y862" s="1"/>
      <c r="Z862" s="1"/>
    </row>
    <row r="863" spans="1:26" ht="15.75" customHeight="1" x14ac:dyDescent="0.2">
      <c r="A863" s="1"/>
      <c r="B863" s="1"/>
      <c r="C863" s="1"/>
      <c r="D863" s="67"/>
      <c r="E863" s="67"/>
      <c r="F863" s="67"/>
      <c r="G863" s="67"/>
      <c r="H863" s="67"/>
      <c r="I863" s="67"/>
      <c r="J863" s="67"/>
      <c r="K863" s="68"/>
      <c r="L863" s="67"/>
      <c r="M863" s="1"/>
      <c r="N863" s="69"/>
      <c r="O863" s="69"/>
      <c r="P863" s="69"/>
      <c r="Q863" s="69"/>
      <c r="R863" s="69"/>
      <c r="S863" s="69"/>
      <c r="T863" s="66"/>
      <c r="U863" s="1"/>
      <c r="V863" s="1"/>
      <c r="W863" s="1"/>
      <c r="X863" s="1"/>
      <c r="Y863" s="1"/>
      <c r="Z863" s="1"/>
    </row>
    <row r="864" spans="1:26" ht="15.75" customHeight="1" x14ac:dyDescent="0.2">
      <c r="A864" s="1"/>
      <c r="B864" s="1"/>
      <c r="C864" s="1"/>
      <c r="D864" s="67"/>
      <c r="E864" s="67"/>
      <c r="F864" s="67"/>
      <c r="G864" s="67"/>
      <c r="H864" s="67"/>
      <c r="I864" s="67"/>
      <c r="J864" s="67"/>
      <c r="K864" s="68"/>
      <c r="L864" s="67"/>
      <c r="M864" s="1"/>
      <c r="N864" s="69"/>
      <c r="O864" s="69"/>
      <c r="P864" s="69"/>
      <c r="Q864" s="69"/>
      <c r="R864" s="69"/>
      <c r="S864" s="69"/>
      <c r="T864" s="66"/>
      <c r="U864" s="1"/>
      <c r="V864" s="1"/>
      <c r="W864" s="1"/>
      <c r="X864" s="1"/>
      <c r="Y864" s="1"/>
      <c r="Z864" s="1"/>
    </row>
    <row r="865" spans="1:26" ht="15.75" customHeight="1" x14ac:dyDescent="0.2">
      <c r="A865" s="1"/>
      <c r="B865" s="1"/>
      <c r="C865" s="1"/>
      <c r="D865" s="67"/>
      <c r="E865" s="67"/>
      <c r="F865" s="67"/>
      <c r="G865" s="67"/>
      <c r="H865" s="67"/>
      <c r="I865" s="67"/>
      <c r="J865" s="67"/>
      <c r="K865" s="68"/>
      <c r="L865" s="67"/>
      <c r="M865" s="1"/>
      <c r="N865" s="69"/>
      <c r="O865" s="69"/>
      <c r="P865" s="69"/>
      <c r="Q865" s="69"/>
      <c r="R865" s="69"/>
      <c r="S865" s="69"/>
      <c r="T865" s="66"/>
      <c r="U865" s="1"/>
      <c r="V865" s="1"/>
      <c r="W865" s="1"/>
      <c r="X865" s="1"/>
      <c r="Y865" s="1"/>
      <c r="Z865" s="1"/>
    </row>
    <row r="866" spans="1:26" ht="15.75" customHeight="1" x14ac:dyDescent="0.2">
      <c r="A866" s="1"/>
      <c r="B866" s="1"/>
      <c r="C866" s="1"/>
      <c r="D866" s="67"/>
      <c r="E866" s="67"/>
      <c r="F866" s="67"/>
      <c r="G866" s="67"/>
      <c r="H866" s="67"/>
      <c r="I866" s="67"/>
      <c r="J866" s="67"/>
      <c r="K866" s="68"/>
      <c r="L866" s="67"/>
      <c r="M866" s="1"/>
      <c r="N866" s="69"/>
      <c r="O866" s="69"/>
      <c r="P866" s="69"/>
      <c r="Q866" s="69"/>
      <c r="R866" s="69"/>
      <c r="S866" s="69"/>
      <c r="T866" s="66"/>
      <c r="U866" s="1"/>
      <c r="V866" s="1"/>
      <c r="W866" s="1"/>
      <c r="X866" s="1"/>
      <c r="Y866" s="1"/>
      <c r="Z866" s="1"/>
    </row>
    <row r="867" spans="1:26" ht="15.75" customHeight="1" x14ac:dyDescent="0.2">
      <c r="A867" s="1"/>
      <c r="B867" s="1"/>
      <c r="C867" s="1"/>
      <c r="D867" s="67"/>
      <c r="E867" s="67"/>
      <c r="F867" s="67"/>
      <c r="G867" s="67"/>
      <c r="H867" s="67"/>
      <c r="I867" s="67"/>
      <c r="J867" s="67"/>
      <c r="K867" s="68"/>
      <c r="L867" s="67"/>
      <c r="M867" s="1"/>
      <c r="N867" s="69"/>
      <c r="O867" s="69"/>
      <c r="P867" s="69"/>
      <c r="Q867" s="69"/>
      <c r="R867" s="69"/>
      <c r="S867" s="69"/>
      <c r="T867" s="66"/>
      <c r="U867" s="1"/>
      <c r="V867" s="1"/>
      <c r="W867" s="1"/>
      <c r="X867" s="1"/>
      <c r="Y867" s="1"/>
      <c r="Z867" s="1"/>
    </row>
    <row r="868" spans="1:26" ht="15.75" customHeight="1" x14ac:dyDescent="0.2">
      <c r="A868" s="1"/>
      <c r="B868" s="1"/>
      <c r="C868" s="1"/>
      <c r="D868" s="67"/>
      <c r="E868" s="67"/>
      <c r="F868" s="67"/>
      <c r="G868" s="67"/>
      <c r="H868" s="67"/>
      <c r="I868" s="67"/>
      <c r="J868" s="67"/>
      <c r="K868" s="68"/>
      <c r="L868" s="67"/>
      <c r="M868" s="1"/>
      <c r="N868" s="69"/>
      <c r="O868" s="69"/>
      <c r="P868" s="69"/>
      <c r="Q868" s="69"/>
      <c r="R868" s="69"/>
      <c r="S868" s="69"/>
      <c r="T868" s="66"/>
      <c r="U868" s="1"/>
      <c r="V868" s="1"/>
      <c r="W868" s="1"/>
      <c r="X868" s="1"/>
      <c r="Y868" s="1"/>
      <c r="Z868" s="1"/>
    </row>
    <row r="869" spans="1:26" ht="15.75" customHeight="1" x14ac:dyDescent="0.2">
      <c r="A869" s="1"/>
      <c r="B869" s="1"/>
      <c r="C869" s="1"/>
      <c r="D869" s="67"/>
      <c r="E869" s="67"/>
      <c r="F869" s="67"/>
      <c r="G869" s="67"/>
      <c r="H869" s="67"/>
      <c r="I869" s="67"/>
      <c r="J869" s="67"/>
      <c r="K869" s="68"/>
      <c r="L869" s="67"/>
      <c r="M869" s="1"/>
      <c r="N869" s="69"/>
      <c r="O869" s="69"/>
      <c r="P869" s="69"/>
      <c r="Q869" s="69"/>
      <c r="R869" s="69"/>
      <c r="S869" s="69"/>
      <c r="T869" s="66"/>
      <c r="U869" s="1"/>
      <c r="V869" s="1"/>
      <c r="W869" s="1"/>
      <c r="X869" s="1"/>
      <c r="Y869" s="1"/>
      <c r="Z869" s="1"/>
    </row>
    <row r="870" spans="1:26" ht="15.75" customHeight="1" x14ac:dyDescent="0.2">
      <c r="A870" s="1"/>
      <c r="B870" s="1"/>
      <c r="C870" s="1"/>
      <c r="D870" s="67"/>
      <c r="E870" s="67"/>
      <c r="F870" s="67"/>
      <c r="G870" s="67"/>
      <c r="H870" s="67"/>
      <c r="I870" s="67"/>
      <c r="J870" s="67"/>
      <c r="K870" s="68"/>
      <c r="L870" s="67"/>
      <c r="M870" s="1"/>
      <c r="N870" s="69"/>
      <c r="O870" s="69"/>
      <c r="P870" s="69"/>
      <c r="Q870" s="69"/>
      <c r="R870" s="69"/>
      <c r="S870" s="69"/>
      <c r="T870" s="66"/>
      <c r="U870" s="1"/>
      <c r="V870" s="1"/>
      <c r="W870" s="1"/>
      <c r="X870" s="1"/>
      <c r="Y870" s="1"/>
      <c r="Z870" s="1"/>
    </row>
    <row r="871" spans="1:26" ht="15.75" customHeight="1" x14ac:dyDescent="0.2">
      <c r="A871" s="1"/>
      <c r="B871" s="1"/>
      <c r="C871" s="1"/>
      <c r="D871" s="67"/>
      <c r="E871" s="67"/>
      <c r="F871" s="67"/>
      <c r="G871" s="67"/>
      <c r="H871" s="67"/>
      <c r="I871" s="67"/>
      <c r="J871" s="67"/>
      <c r="K871" s="68"/>
      <c r="L871" s="67"/>
      <c r="M871" s="1"/>
      <c r="N871" s="69"/>
      <c r="O871" s="69"/>
      <c r="P871" s="69"/>
      <c r="Q871" s="69"/>
      <c r="R871" s="69"/>
      <c r="S871" s="69"/>
      <c r="T871" s="66"/>
      <c r="U871" s="1"/>
      <c r="V871" s="1"/>
      <c r="W871" s="1"/>
      <c r="X871" s="1"/>
      <c r="Y871" s="1"/>
      <c r="Z871" s="1"/>
    </row>
    <row r="872" spans="1:26" ht="15.75" customHeight="1" x14ac:dyDescent="0.2">
      <c r="A872" s="1"/>
      <c r="B872" s="1"/>
      <c r="C872" s="1"/>
      <c r="D872" s="67"/>
      <c r="E872" s="67"/>
      <c r="F872" s="67"/>
      <c r="G872" s="67"/>
      <c r="H872" s="67"/>
      <c r="I872" s="67"/>
      <c r="J872" s="67"/>
      <c r="K872" s="68"/>
      <c r="L872" s="67"/>
      <c r="M872" s="1"/>
      <c r="N872" s="69"/>
      <c r="O872" s="69"/>
      <c r="P872" s="69"/>
      <c r="Q872" s="69"/>
      <c r="R872" s="69"/>
      <c r="S872" s="69"/>
      <c r="T872" s="66"/>
      <c r="U872" s="1"/>
      <c r="V872" s="1"/>
      <c r="W872" s="1"/>
      <c r="X872" s="1"/>
      <c r="Y872" s="1"/>
      <c r="Z872" s="1"/>
    </row>
    <row r="873" spans="1:26" ht="15.75" customHeight="1" x14ac:dyDescent="0.2">
      <c r="A873" s="1"/>
      <c r="B873" s="1"/>
      <c r="C873" s="1"/>
      <c r="D873" s="67"/>
      <c r="E873" s="67"/>
      <c r="F873" s="67"/>
      <c r="G873" s="67"/>
      <c r="H873" s="67"/>
      <c r="I873" s="67"/>
      <c r="J873" s="67"/>
      <c r="K873" s="68"/>
      <c r="L873" s="67"/>
      <c r="M873" s="1"/>
      <c r="N873" s="69"/>
      <c r="O873" s="69"/>
      <c r="P873" s="69"/>
      <c r="Q873" s="69"/>
      <c r="R873" s="69"/>
      <c r="S873" s="69"/>
      <c r="T873" s="66"/>
      <c r="U873" s="1"/>
      <c r="V873" s="1"/>
      <c r="W873" s="1"/>
      <c r="X873" s="1"/>
      <c r="Y873" s="1"/>
      <c r="Z873" s="1"/>
    </row>
    <row r="874" spans="1:26" ht="15.75" customHeight="1" x14ac:dyDescent="0.2">
      <c r="A874" s="1"/>
      <c r="B874" s="1"/>
      <c r="C874" s="1"/>
      <c r="D874" s="67"/>
      <c r="E874" s="67"/>
      <c r="F874" s="67"/>
      <c r="G874" s="67"/>
      <c r="H874" s="67"/>
      <c r="I874" s="67"/>
      <c r="J874" s="67"/>
      <c r="K874" s="68"/>
      <c r="L874" s="67"/>
      <c r="M874" s="1"/>
      <c r="N874" s="69"/>
      <c r="O874" s="69"/>
      <c r="P874" s="69"/>
      <c r="Q874" s="69"/>
      <c r="R874" s="69"/>
      <c r="S874" s="69"/>
      <c r="T874" s="66"/>
      <c r="U874" s="1"/>
      <c r="V874" s="1"/>
      <c r="W874" s="1"/>
      <c r="X874" s="1"/>
      <c r="Y874" s="1"/>
      <c r="Z874" s="1"/>
    </row>
    <row r="875" spans="1:26" ht="15.75" customHeight="1" x14ac:dyDescent="0.2">
      <c r="A875" s="1"/>
      <c r="B875" s="1"/>
      <c r="C875" s="1"/>
      <c r="D875" s="67"/>
      <c r="E875" s="67"/>
      <c r="F875" s="67"/>
      <c r="G875" s="67"/>
      <c r="H875" s="67"/>
      <c r="I875" s="67"/>
      <c r="J875" s="67"/>
      <c r="K875" s="68"/>
      <c r="L875" s="67"/>
      <c r="M875" s="1"/>
      <c r="N875" s="69"/>
      <c r="O875" s="69"/>
      <c r="P875" s="69"/>
      <c r="Q875" s="69"/>
      <c r="R875" s="69"/>
      <c r="S875" s="69"/>
      <c r="T875" s="66"/>
      <c r="U875" s="1"/>
      <c r="V875" s="1"/>
      <c r="W875" s="1"/>
      <c r="X875" s="1"/>
      <c r="Y875" s="1"/>
      <c r="Z875" s="1"/>
    </row>
    <row r="876" spans="1:26" ht="15.75" customHeight="1" x14ac:dyDescent="0.2">
      <c r="A876" s="1"/>
      <c r="B876" s="1"/>
      <c r="C876" s="1"/>
      <c r="D876" s="67"/>
      <c r="E876" s="67"/>
      <c r="F876" s="67"/>
      <c r="G876" s="67"/>
      <c r="H876" s="67"/>
      <c r="I876" s="67"/>
      <c r="J876" s="67"/>
      <c r="K876" s="68"/>
      <c r="L876" s="67"/>
      <c r="M876" s="1"/>
      <c r="N876" s="69"/>
      <c r="O876" s="69"/>
      <c r="P876" s="69"/>
      <c r="Q876" s="69"/>
      <c r="R876" s="69"/>
      <c r="S876" s="69"/>
      <c r="T876" s="66"/>
      <c r="U876" s="1"/>
      <c r="V876" s="1"/>
      <c r="W876" s="1"/>
      <c r="X876" s="1"/>
      <c r="Y876" s="1"/>
      <c r="Z876" s="1"/>
    </row>
    <row r="877" spans="1:26" ht="15.75" customHeight="1" x14ac:dyDescent="0.2">
      <c r="A877" s="1"/>
      <c r="B877" s="1"/>
      <c r="C877" s="1"/>
      <c r="D877" s="67"/>
      <c r="E877" s="67"/>
      <c r="F877" s="67"/>
      <c r="G877" s="67"/>
      <c r="H877" s="67"/>
      <c r="I877" s="67"/>
      <c r="J877" s="67"/>
      <c r="K877" s="68"/>
      <c r="L877" s="67"/>
      <c r="M877" s="1"/>
      <c r="N877" s="69"/>
      <c r="O877" s="69"/>
      <c r="P877" s="69"/>
      <c r="Q877" s="69"/>
      <c r="R877" s="69"/>
      <c r="S877" s="69"/>
      <c r="T877" s="66"/>
      <c r="U877" s="1"/>
      <c r="V877" s="1"/>
      <c r="W877" s="1"/>
      <c r="X877" s="1"/>
      <c r="Y877" s="1"/>
      <c r="Z877" s="1"/>
    </row>
    <row r="878" spans="1:26" ht="15.75" customHeight="1" x14ac:dyDescent="0.2">
      <c r="A878" s="1"/>
      <c r="B878" s="1"/>
      <c r="C878" s="1"/>
      <c r="D878" s="67"/>
      <c r="E878" s="67"/>
      <c r="F878" s="67"/>
      <c r="G878" s="67"/>
      <c r="H878" s="67"/>
      <c r="I878" s="67"/>
      <c r="J878" s="67"/>
      <c r="K878" s="68"/>
      <c r="L878" s="67"/>
      <c r="M878" s="1"/>
      <c r="N878" s="69"/>
      <c r="O878" s="69"/>
      <c r="P878" s="69"/>
      <c r="Q878" s="69"/>
      <c r="R878" s="69"/>
      <c r="S878" s="69"/>
      <c r="T878" s="66"/>
      <c r="U878" s="1"/>
      <c r="V878" s="1"/>
      <c r="W878" s="1"/>
      <c r="X878" s="1"/>
      <c r="Y878" s="1"/>
      <c r="Z878" s="1"/>
    </row>
    <row r="879" spans="1:26" ht="15.75" customHeight="1" x14ac:dyDescent="0.2">
      <c r="A879" s="1"/>
      <c r="B879" s="1"/>
      <c r="C879" s="1"/>
      <c r="D879" s="67"/>
      <c r="E879" s="67"/>
      <c r="F879" s="67"/>
      <c r="G879" s="67"/>
      <c r="H879" s="67"/>
      <c r="I879" s="67"/>
      <c r="J879" s="67"/>
      <c r="K879" s="68"/>
      <c r="L879" s="67"/>
      <c r="M879" s="1"/>
      <c r="N879" s="69"/>
      <c r="O879" s="69"/>
      <c r="P879" s="69"/>
      <c r="Q879" s="69"/>
      <c r="R879" s="69"/>
      <c r="S879" s="69"/>
      <c r="T879" s="66"/>
      <c r="U879" s="1"/>
      <c r="V879" s="1"/>
      <c r="W879" s="1"/>
      <c r="X879" s="1"/>
      <c r="Y879" s="1"/>
      <c r="Z879" s="1"/>
    </row>
    <row r="880" spans="1:26" ht="15.75" customHeight="1" x14ac:dyDescent="0.2">
      <c r="A880" s="1"/>
      <c r="B880" s="1"/>
      <c r="C880" s="1"/>
      <c r="D880" s="67"/>
      <c r="E880" s="67"/>
      <c r="F880" s="67"/>
      <c r="G880" s="67"/>
      <c r="H880" s="67"/>
      <c r="I880" s="67"/>
      <c r="J880" s="67"/>
      <c r="K880" s="68"/>
      <c r="L880" s="67"/>
      <c r="M880" s="1"/>
      <c r="N880" s="69"/>
      <c r="O880" s="69"/>
      <c r="P880" s="69"/>
      <c r="Q880" s="69"/>
      <c r="R880" s="69"/>
      <c r="S880" s="69"/>
      <c r="T880" s="66"/>
      <c r="U880" s="1"/>
      <c r="V880" s="1"/>
      <c r="W880" s="1"/>
      <c r="X880" s="1"/>
      <c r="Y880" s="1"/>
      <c r="Z880" s="1"/>
    </row>
    <row r="881" spans="1:26" ht="15.75" customHeight="1" x14ac:dyDescent="0.2">
      <c r="A881" s="1"/>
      <c r="B881" s="1"/>
      <c r="C881" s="1"/>
      <c r="D881" s="67"/>
      <c r="E881" s="67"/>
      <c r="F881" s="67"/>
      <c r="G881" s="67"/>
      <c r="H881" s="67"/>
      <c r="I881" s="67"/>
      <c r="J881" s="67"/>
      <c r="K881" s="68"/>
      <c r="L881" s="67"/>
      <c r="M881" s="1"/>
      <c r="N881" s="69"/>
      <c r="O881" s="69"/>
      <c r="P881" s="69"/>
      <c r="Q881" s="69"/>
      <c r="R881" s="69"/>
      <c r="S881" s="69"/>
      <c r="T881" s="66"/>
      <c r="U881" s="1"/>
      <c r="V881" s="1"/>
      <c r="W881" s="1"/>
      <c r="X881" s="1"/>
      <c r="Y881" s="1"/>
      <c r="Z881" s="1"/>
    </row>
    <row r="882" spans="1:26" ht="15.75" customHeight="1" x14ac:dyDescent="0.2">
      <c r="A882" s="1"/>
      <c r="B882" s="1"/>
      <c r="C882" s="1"/>
      <c r="D882" s="67"/>
      <c r="E882" s="67"/>
      <c r="F882" s="67"/>
      <c r="G882" s="67"/>
      <c r="H882" s="67"/>
      <c r="I882" s="67"/>
      <c r="J882" s="67"/>
      <c r="K882" s="68"/>
      <c r="L882" s="67"/>
      <c r="M882" s="1"/>
      <c r="N882" s="69"/>
      <c r="O882" s="69"/>
      <c r="P882" s="69"/>
      <c r="Q882" s="69"/>
      <c r="R882" s="69"/>
      <c r="S882" s="69"/>
      <c r="T882" s="66"/>
      <c r="U882" s="1"/>
      <c r="V882" s="1"/>
      <c r="W882" s="1"/>
      <c r="X882" s="1"/>
      <c r="Y882" s="1"/>
      <c r="Z882" s="1"/>
    </row>
    <row r="883" spans="1:26" ht="15.75" customHeight="1" x14ac:dyDescent="0.2">
      <c r="A883" s="1"/>
      <c r="B883" s="1"/>
      <c r="C883" s="1"/>
      <c r="D883" s="67"/>
      <c r="E883" s="67"/>
      <c r="F883" s="67"/>
      <c r="G883" s="67"/>
      <c r="H883" s="67"/>
      <c r="I883" s="67"/>
      <c r="J883" s="67"/>
      <c r="K883" s="68"/>
      <c r="L883" s="67"/>
      <c r="M883" s="1"/>
      <c r="N883" s="69"/>
      <c r="O883" s="69"/>
      <c r="P883" s="69"/>
      <c r="Q883" s="69"/>
      <c r="R883" s="69"/>
      <c r="S883" s="69"/>
      <c r="T883" s="66"/>
      <c r="U883" s="1"/>
      <c r="V883" s="1"/>
      <c r="W883" s="1"/>
      <c r="X883" s="1"/>
      <c r="Y883" s="1"/>
      <c r="Z883" s="1"/>
    </row>
    <row r="884" spans="1:26" ht="15.75" customHeight="1" x14ac:dyDescent="0.2">
      <c r="A884" s="1"/>
      <c r="B884" s="1"/>
      <c r="C884" s="1"/>
      <c r="D884" s="67"/>
      <c r="E884" s="67"/>
      <c r="F884" s="67"/>
      <c r="G884" s="67"/>
      <c r="H884" s="67"/>
      <c r="I884" s="67"/>
      <c r="J884" s="67"/>
      <c r="K884" s="68"/>
      <c r="L884" s="67"/>
      <c r="M884" s="1"/>
      <c r="N884" s="69"/>
      <c r="O884" s="69"/>
      <c r="P884" s="69"/>
      <c r="Q884" s="69"/>
      <c r="R884" s="69"/>
      <c r="S884" s="69"/>
      <c r="T884" s="66"/>
      <c r="U884" s="1"/>
      <c r="V884" s="1"/>
      <c r="W884" s="1"/>
      <c r="X884" s="1"/>
      <c r="Y884" s="1"/>
      <c r="Z884" s="1"/>
    </row>
    <row r="885" spans="1:26" ht="15.75" customHeight="1" x14ac:dyDescent="0.2">
      <c r="A885" s="1"/>
      <c r="B885" s="1"/>
      <c r="C885" s="1"/>
      <c r="D885" s="67"/>
      <c r="E885" s="67"/>
      <c r="F885" s="67"/>
      <c r="G885" s="67"/>
      <c r="H885" s="67"/>
      <c r="I885" s="67"/>
      <c r="J885" s="67"/>
      <c r="K885" s="68"/>
      <c r="L885" s="67"/>
      <c r="M885" s="1"/>
      <c r="N885" s="69"/>
      <c r="O885" s="69"/>
      <c r="P885" s="69"/>
      <c r="Q885" s="69"/>
      <c r="R885" s="69"/>
      <c r="S885" s="69"/>
      <c r="T885" s="66"/>
      <c r="U885" s="1"/>
      <c r="V885" s="1"/>
      <c r="W885" s="1"/>
      <c r="X885" s="1"/>
      <c r="Y885" s="1"/>
      <c r="Z885" s="1"/>
    </row>
    <row r="886" spans="1:26" ht="15.75" customHeight="1" x14ac:dyDescent="0.2">
      <c r="A886" s="1"/>
      <c r="B886" s="1"/>
      <c r="C886" s="1"/>
      <c r="D886" s="67"/>
      <c r="E886" s="67"/>
      <c r="F886" s="67"/>
      <c r="G886" s="67"/>
      <c r="H886" s="67"/>
      <c r="I886" s="67"/>
      <c r="J886" s="67"/>
      <c r="K886" s="68"/>
      <c r="L886" s="67"/>
      <c r="M886" s="1"/>
      <c r="N886" s="69"/>
      <c r="O886" s="69"/>
      <c r="P886" s="69"/>
      <c r="Q886" s="69"/>
      <c r="R886" s="69"/>
      <c r="S886" s="69"/>
      <c r="T886" s="66"/>
      <c r="U886" s="1"/>
      <c r="V886" s="1"/>
      <c r="W886" s="1"/>
      <c r="X886" s="1"/>
      <c r="Y886" s="1"/>
      <c r="Z886" s="1"/>
    </row>
    <row r="887" spans="1:26" ht="15.75" customHeight="1" x14ac:dyDescent="0.2">
      <c r="A887" s="1"/>
      <c r="B887" s="1"/>
      <c r="C887" s="1"/>
      <c r="D887" s="67"/>
      <c r="E887" s="67"/>
      <c r="F887" s="67"/>
      <c r="G887" s="67"/>
      <c r="H887" s="67"/>
      <c r="I887" s="67"/>
      <c r="J887" s="67"/>
      <c r="K887" s="68"/>
      <c r="L887" s="67"/>
      <c r="M887" s="1"/>
      <c r="N887" s="69"/>
      <c r="O887" s="69"/>
      <c r="P887" s="69"/>
      <c r="Q887" s="69"/>
      <c r="R887" s="69"/>
      <c r="S887" s="69"/>
      <c r="T887" s="66"/>
      <c r="U887" s="1"/>
      <c r="V887" s="1"/>
      <c r="W887" s="1"/>
      <c r="X887" s="1"/>
      <c r="Y887" s="1"/>
      <c r="Z887" s="1"/>
    </row>
    <row r="888" spans="1:26" ht="15.75" customHeight="1" x14ac:dyDescent="0.2">
      <c r="A888" s="1"/>
      <c r="B888" s="1"/>
      <c r="C888" s="1"/>
      <c r="D888" s="67"/>
      <c r="E888" s="67"/>
      <c r="F888" s="67"/>
      <c r="G888" s="67"/>
      <c r="H888" s="67"/>
      <c r="I888" s="67"/>
      <c r="J888" s="67"/>
      <c r="K888" s="68"/>
      <c r="L888" s="67"/>
      <c r="M888" s="1"/>
      <c r="N888" s="69"/>
      <c r="O888" s="69"/>
      <c r="P888" s="69"/>
      <c r="Q888" s="69"/>
      <c r="R888" s="69"/>
      <c r="S888" s="69"/>
      <c r="T888" s="66"/>
      <c r="U888" s="1"/>
      <c r="V888" s="1"/>
      <c r="W888" s="1"/>
      <c r="X888" s="1"/>
      <c r="Y888" s="1"/>
      <c r="Z888" s="1"/>
    </row>
    <row r="889" spans="1:26" ht="15.75" customHeight="1" x14ac:dyDescent="0.2">
      <c r="A889" s="1"/>
      <c r="B889" s="1"/>
      <c r="C889" s="1"/>
      <c r="D889" s="67"/>
      <c r="E889" s="67"/>
      <c r="F889" s="67"/>
      <c r="G889" s="67"/>
      <c r="H889" s="67"/>
      <c r="I889" s="67"/>
      <c r="J889" s="67"/>
      <c r="K889" s="68"/>
      <c r="L889" s="67"/>
      <c r="M889" s="1"/>
      <c r="N889" s="69"/>
      <c r="O889" s="69"/>
      <c r="P889" s="69"/>
      <c r="Q889" s="69"/>
      <c r="R889" s="69"/>
      <c r="S889" s="69"/>
      <c r="T889" s="66"/>
      <c r="U889" s="1"/>
      <c r="V889" s="1"/>
      <c r="W889" s="1"/>
      <c r="X889" s="1"/>
      <c r="Y889" s="1"/>
      <c r="Z889" s="1"/>
    </row>
    <row r="890" spans="1:26" ht="15.75" customHeight="1" x14ac:dyDescent="0.2">
      <c r="A890" s="1"/>
      <c r="B890" s="1"/>
      <c r="C890" s="1"/>
      <c r="D890" s="67"/>
      <c r="E890" s="67"/>
      <c r="F890" s="67"/>
      <c r="G890" s="67"/>
      <c r="H890" s="67"/>
      <c r="I890" s="67"/>
      <c r="J890" s="67"/>
      <c r="K890" s="68"/>
      <c r="L890" s="67"/>
      <c r="M890" s="1"/>
      <c r="N890" s="69"/>
      <c r="O890" s="69"/>
      <c r="P890" s="69"/>
      <c r="Q890" s="69"/>
      <c r="R890" s="69"/>
      <c r="S890" s="69"/>
      <c r="T890" s="66"/>
      <c r="U890" s="1"/>
      <c r="V890" s="1"/>
      <c r="W890" s="1"/>
      <c r="X890" s="1"/>
      <c r="Y890" s="1"/>
      <c r="Z890" s="1"/>
    </row>
    <row r="891" spans="1:26" ht="15.75" customHeight="1" x14ac:dyDescent="0.2">
      <c r="A891" s="1"/>
      <c r="B891" s="1"/>
      <c r="C891" s="1"/>
      <c r="D891" s="67"/>
      <c r="E891" s="67"/>
      <c r="F891" s="67"/>
      <c r="G891" s="67"/>
      <c r="H891" s="67"/>
      <c r="I891" s="67"/>
      <c r="J891" s="67"/>
      <c r="K891" s="68"/>
      <c r="L891" s="67"/>
      <c r="M891" s="1"/>
      <c r="N891" s="69"/>
      <c r="O891" s="69"/>
      <c r="P891" s="69"/>
      <c r="Q891" s="69"/>
      <c r="R891" s="69"/>
      <c r="S891" s="69"/>
      <c r="T891" s="66"/>
      <c r="U891" s="1"/>
      <c r="V891" s="1"/>
      <c r="W891" s="1"/>
      <c r="X891" s="1"/>
      <c r="Y891" s="1"/>
      <c r="Z891" s="1"/>
    </row>
    <row r="892" spans="1:26" ht="15.75" customHeight="1" x14ac:dyDescent="0.2">
      <c r="A892" s="1"/>
      <c r="B892" s="1"/>
      <c r="C892" s="1"/>
      <c r="D892" s="67"/>
      <c r="E892" s="67"/>
      <c r="F892" s="67"/>
      <c r="G892" s="67"/>
      <c r="H892" s="67"/>
      <c r="I892" s="67"/>
      <c r="J892" s="67"/>
      <c r="K892" s="68"/>
      <c r="L892" s="67"/>
      <c r="M892" s="1"/>
      <c r="N892" s="69"/>
      <c r="O892" s="69"/>
      <c r="P892" s="69"/>
      <c r="Q892" s="69"/>
      <c r="R892" s="69"/>
      <c r="S892" s="69"/>
      <c r="T892" s="66"/>
      <c r="U892" s="1"/>
      <c r="V892" s="1"/>
      <c r="W892" s="1"/>
      <c r="X892" s="1"/>
      <c r="Y892" s="1"/>
      <c r="Z892" s="1"/>
    </row>
    <row r="893" spans="1:26" ht="15.75" customHeight="1" x14ac:dyDescent="0.2">
      <c r="A893" s="1"/>
      <c r="B893" s="1"/>
      <c r="C893" s="1"/>
      <c r="D893" s="67"/>
      <c r="E893" s="67"/>
      <c r="F893" s="67"/>
      <c r="G893" s="67"/>
      <c r="H893" s="67"/>
      <c r="I893" s="67"/>
      <c r="J893" s="67"/>
      <c r="K893" s="68"/>
      <c r="L893" s="67"/>
      <c r="M893" s="1"/>
      <c r="N893" s="69"/>
      <c r="O893" s="69"/>
      <c r="P893" s="69"/>
      <c r="Q893" s="69"/>
      <c r="R893" s="69"/>
      <c r="S893" s="69"/>
      <c r="T893" s="66"/>
      <c r="U893" s="1"/>
      <c r="V893" s="1"/>
      <c r="W893" s="1"/>
      <c r="X893" s="1"/>
      <c r="Y893" s="1"/>
      <c r="Z893" s="1"/>
    </row>
    <row r="894" spans="1:26" ht="15.75" customHeight="1" x14ac:dyDescent="0.2">
      <c r="A894" s="1"/>
      <c r="B894" s="1"/>
      <c r="C894" s="1"/>
      <c r="D894" s="67"/>
      <c r="E894" s="67"/>
      <c r="F894" s="67"/>
      <c r="G894" s="67"/>
      <c r="H894" s="67"/>
      <c r="I894" s="67"/>
      <c r="J894" s="67"/>
      <c r="K894" s="68"/>
      <c r="L894" s="67"/>
      <c r="M894" s="1"/>
      <c r="N894" s="69"/>
      <c r="O894" s="69"/>
      <c r="P894" s="69"/>
      <c r="Q894" s="69"/>
      <c r="R894" s="69"/>
      <c r="S894" s="69"/>
      <c r="T894" s="66"/>
      <c r="U894" s="1"/>
      <c r="V894" s="1"/>
      <c r="W894" s="1"/>
      <c r="X894" s="1"/>
      <c r="Y894" s="1"/>
      <c r="Z894" s="1"/>
    </row>
    <row r="895" spans="1:26" ht="15.75" customHeight="1" x14ac:dyDescent="0.2">
      <c r="A895" s="1"/>
      <c r="B895" s="1"/>
      <c r="C895" s="1"/>
      <c r="D895" s="67"/>
      <c r="E895" s="67"/>
      <c r="F895" s="67"/>
      <c r="G895" s="67"/>
      <c r="H895" s="67"/>
      <c r="I895" s="67"/>
      <c r="J895" s="67"/>
      <c r="K895" s="68"/>
      <c r="L895" s="67"/>
      <c r="M895" s="1"/>
      <c r="N895" s="69"/>
      <c r="O895" s="69"/>
      <c r="P895" s="69"/>
      <c r="Q895" s="69"/>
      <c r="R895" s="69"/>
      <c r="S895" s="69"/>
      <c r="T895" s="66"/>
      <c r="U895" s="1"/>
      <c r="V895" s="1"/>
      <c r="W895" s="1"/>
      <c r="X895" s="1"/>
      <c r="Y895" s="1"/>
      <c r="Z895" s="1"/>
    </row>
    <row r="896" spans="1:26" ht="15.75" customHeight="1" x14ac:dyDescent="0.2">
      <c r="A896" s="1"/>
      <c r="B896" s="1"/>
      <c r="C896" s="1"/>
      <c r="D896" s="67"/>
      <c r="E896" s="67"/>
      <c r="F896" s="67"/>
      <c r="G896" s="67"/>
      <c r="H896" s="67"/>
      <c r="I896" s="67"/>
      <c r="J896" s="67"/>
      <c r="K896" s="68"/>
      <c r="L896" s="67"/>
      <c r="M896" s="1"/>
      <c r="N896" s="69"/>
      <c r="O896" s="69"/>
      <c r="P896" s="69"/>
      <c r="Q896" s="69"/>
      <c r="R896" s="69"/>
      <c r="S896" s="69"/>
      <c r="T896" s="66"/>
      <c r="U896" s="1"/>
      <c r="V896" s="1"/>
      <c r="W896" s="1"/>
      <c r="X896" s="1"/>
      <c r="Y896" s="1"/>
      <c r="Z896" s="1"/>
    </row>
    <row r="897" spans="1:26" ht="15.75" customHeight="1" x14ac:dyDescent="0.2">
      <c r="A897" s="1"/>
      <c r="B897" s="1"/>
      <c r="C897" s="1"/>
      <c r="D897" s="67"/>
      <c r="E897" s="67"/>
      <c r="F897" s="67"/>
      <c r="G897" s="67"/>
      <c r="H897" s="67"/>
      <c r="I897" s="67"/>
      <c r="J897" s="67"/>
      <c r="K897" s="68"/>
      <c r="L897" s="67"/>
      <c r="M897" s="1"/>
      <c r="N897" s="69"/>
      <c r="O897" s="69"/>
      <c r="P897" s="69"/>
      <c r="Q897" s="69"/>
      <c r="R897" s="69"/>
      <c r="S897" s="69"/>
      <c r="T897" s="66"/>
      <c r="U897" s="1"/>
      <c r="V897" s="1"/>
      <c r="W897" s="1"/>
      <c r="X897" s="1"/>
      <c r="Y897" s="1"/>
      <c r="Z897" s="1"/>
    </row>
    <row r="898" spans="1:26" ht="15.75" customHeight="1" x14ac:dyDescent="0.2">
      <c r="A898" s="1"/>
      <c r="B898" s="1"/>
      <c r="C898" s="1"/>
      <c r="D898" s="67"/>
      <c r="E898" s="67"/>
      <c r="F898" s="67"/>
      <c r="G898" s="67"/>
      <c r="H898" s="67"/>
      <c r="I898" s="67"/>
      <c r="J898" s="67"/>
      <c r="K898" s="68"/>
      <c r="L898" s="67"/>
      <c r="M898" s="1"/>
      <c r="N898" s="69"/>
      <c r="O898" s="69"/>
      <c r="P898" s="69"/>
      <c r="Q898" s="69"/>
      <c r="R898" s="69"/>
      <c r="S898" s="69"/>
      <c r="T898" s="66"/>
      <c r="U898" s="1"/>
      <c r="V898" s="1"/>
      <c r="W898" s="1"/>
      <c r="X898" s="1"/>
      <c r="Y898" s="1"/>
      <c r="Z898" s="1"/>
    </row>
    <row r="899" spans="1:26" ht="15.75" customHeight="1" x14ac:dyDescent="0.2">
      <c r="A899" s="1"/>
      <c r="B899" s="1"/>
      <c r="C899" s="1"/>
      <c r="D899" s="67"/>
      <c r="E899" s="67"/>
      <c r="F899" s="67"/>
      <c r="G899" s="67"/>
      <c r="H899" s="67"/>
      <c r="I899" s="67"/>
      <c r="J899" s="67"/>
      <c r="K899" s="68"/>
      <c r="L899" s="67"/>
      <c r="M899" s="1"/>
      <c r="N899" s="69"/>
      <c r="O899" s="69"/>
      <c r="P899" s="69"/>
      <c r="Q899" s="69"/>
      <c r="R899" s="69"/>
      <c r="S899" s="69"/>
      <c r="T899" s="66"/>
      <c r="U899" s="1"/>
      <c r="V899" s="1"/>
      <c r="W899" s="1"/>
      <c r="X899" s="1"/>
      <c r="Y899" s="1"/>
      <c r="Z899" s="1"/>
    </row>
    <row r="900" spans="1:26" ht="15.75" customHeight="1" x14ac:dyDescent="0.2">
      <c r="A900" s="1"/>
      <c r="B900" s="1"/>
      <c r="C900" s="1"/>
      <c r="D900" s="67"/>
      <c r="E900" s="67"/>
      <c r="F900" s="67"/>
      <c r="G900" s="67"/>
      <c r="H900" s="67"/>
      <c r="I900" s="67"/>
      <c r="J900" s="67"/>
      <c r="K900" s="68"/>
      <c r="L900" s="67"/>
      <c r="M900" s="1"/>
      <c r="N900" s="69"/>
      <c r="O900" s="69"/>
      <c r="P900" s="69"/>
      <c r="Q900" s="69"/>
      <c r="R900" s="69"/>
      <c r="S900" s="69"/>
      <c r="T900" s="66"/>
      <c r="U900" s="1"/>
      <c r="V900" s="1"/>
      <c r="W900" s="1"/>
      <c r="X900" s="1"/>
      <c r="Y900" s="1"/>
      <c r="Z900" s="1"/>
    </row>
    <row r="901" spans="1:26" ht="15.75" customHeight="1" x14ac:dyDescent="0.2">
      <c r="A901" s="1"/>
      <c r="B901" s="1"/>
      <c r="C901" s="1"/>
      <c r="D901" s="67"/>
      <c r="E901" s="67"/>
      <c r="F901" s="67"/>
      <c r="G901" s="67"/>
      <c r="H901" s="67"/>
      <c r="I901" s="67"/>
      <c r="J901" s="67"/>
      <c r="K901" s="68"/>
      <c r="L901" s="67"/>
      <c r="M901" s="1"/>
      <c r="N901" s="69"/>
      <c r="O901" s="69"/>
      <c r="P901" s="69"/>
      <c r="Q901" s="69"/>
      <c r="R901" s="69"/>
      <c r="S901" s="69"/>
      <c r="T901" s="66"/>
      <c r="U901" s="1"/>
      <c r="V901" s="1"/>
      <c r="W901" s="1"/>
      <c r="X901" s="1"/>
      <c r="Y901" s="1"/>
      <c r="Z901" s="1"/>
    </row>
    <row r="902" spans="1:26" ht="15.75" customHeight="1" x14ac:dyDescent="0.2">
      <c r="A902" s="1"/>
      <c r="B902" s="1"/>
      <c r="C902" s="1"/>
      <c r="D902" s="67"/>
      <c r="E902" s="67"/>
      <c r="F902" s="67"/>
      <c r="G902" s="67"/>
      <c r="H902" s="67"/>
      <c r="I902" s="67"/>
      <c r="J902" s="67"/>
      <c r="K902" s="68"/>
      <c r="L902" s="67"/>
      <c r="M902" s="1"/>
      <c r="N902" s="69"/>
      <c r="O902" s="69"/>
      <c r="P902" s="69"/>
      <c r="Q902" s="69"/>
      <c r="R902" s="69"/>
      <c r="S902" s="69"/>
      <c r="T902" s="66"/>
      <c r="U902" s="1"/>
      <c r="V902" s="1"/>
      <c r="W902" s="1"/>
      <c r="X902" s="1"/>
      <c r="Y902" s="1"/>
      <c r="Z902" s="1"/>
    </row>
    <row r="903" spans="1:26" ht="15.75" customHeight="1" x14ac:dyDescent="0.2">
      <c r="A903" s="1"/>
      <c r="B903" s="1"/>
      <c r="C903" s="1"/>
      <c r="D903" s="67"/>
      <c r="E903" s="67"/>
      <c r="F903" s="67"/>
      <c r="G903" s="67"/>
      <c r="H903" s="67"/>
      <c r="I903" s="67"/>
      <c r="J903" s="67"/>
      <c r="K903" s="68"/>
      <c r="L903" s="67"/>
      <c r="M903" s="1"/>
      <c r="N903" s="69"/>
      <c r="O903" s="69"/>
      <c r="P903" s="69"/>
      <c r="Q903" s="69"/>
      <c r="R903" s="69"/>
      <c r="S903" s="69"/>
      <c r="T903" s="66"/>
      <c r="U903" s="1"/>
      <c r="V903" s="1"/>
      <c r="W903" s="1"/>
      <c r="X903" s="1"/>
      <c r="Y903" s="1"/>
      <c r="Z903" s="1"/>
    </row>
    <row r="904" spans="1:26" ht="15.75" customHeight="1" x14ac:dyDescent="0.2">
      <c r="A904" s="1"/>
      <c r="B904" s="1"/>
      <c r="C904" s="1"/>
      <c r="D904" s="67"/>
      <c r="E904" s="67"/>
      <c r="F904" s="67"/>
      <c r="G904" s="67"/>
      <c r="H904" s="67"/>
      <c r="I904" s="67"/>
      <c r="J904" s="67"/>
      <c r="K904" s="68"/>
      <c r="L904" s="67"/>
      <c r="M904" s="1"/>
      <c r="N904" s="69"/>
      <c r="O904" s="69"/>
      <c r="P904" s="69"/>
      <c r="Q904" s="69"/>
      <c r="R904" s="69"/>
      <c r="S904" s="69"/>
      <c r="T904" s="66"/>
      <c r="U904" s="1"/>
      <c r="V904" s="1"/>
      <c r="W904" s="1"/>
      <c r="X904" s="1"/>
      <c r="Y904" s="1"/>
      <c r="Z904" s="1"/>
    </row>
    <row r="905" spans="1:26" ht="15.75" customHeight="1" x14ac:dyDescent="0.2">
      <c r="A905" s="1"/>
      <c r="B905" s="1"/>
      <c r="C905" s="1"/>
      <c r="D905" s="67"/>
      <c r="E905" s="67"/>
      <c r="F905" s="67"/>
      <c r="G905" s="67"/>
      <c r="H905" s="67"/>
      <c r="I905" s="67"/>
      <c r="J905" s="67"/>
      <c r="K905" s="68"/>
      <c r="L905" s="67"/>
      <c r="M905" s="1"/>
      <c r="N905" s="69"/>
      <c r="O905" s="69"/>
      <c r="P905" s="69"/>
      <c r="Q905" s="69"/>
      <c r="R905" s="69"/>
      <c r="S905" s="69"/>
      <c r="T905" s="66"/>
      <c r="U905" s="1"/>
      <c r="V905" s="1"/>
      <c r="W905" s="1"/>
      <c r="X905" s="1"/>
      <c r="Y905" s="1"/>
      <c r="Z905" s="1"/>
    </row>
    <row r="906" spans="1:26" ht="15.75" customHeight="1" x14ac:dyDescent="0.2">
      <c r="A906" s="1"/>
      <c r="B906" s="1"/>
      <c r="C906" s="1"/>
      <c r="D906" s="67"/>
      <c r="E906" s="67"/>
      <c r="F906" s="67"/>
      <c r="G906" s="67"/>
      <c r="H906" s="67"/>
      <c r="I906" s="67"/>
      <c r="J906" s="67"/>
      <c r="K906" s="68"/>
      <c r="L906" s="67"/>
      <c r="M906" s="1"/>
      <c r="N906" s="69"/>
      <c r="O906" s="69"/>
      <c r="P906" s="69"/>
      <c r="Q906" s="69"/>
      <c r="R906" s="69"/>
      <c r="S906" s="69"/>
      <c r="T906" s="66"/>
      <c r="U906" s="1"/>
      <c r="V906" s="1"/>
      <c r="W906" s="1"/>
      <c r="X906" s="1"/>
      <c r="Y906" s="1"/>
      <c r="Z906" s="1"/>
    </row>
    <row r="907" spans="1:26" ht="15.75" customHeight="1" x14ac:dyDescent="0.2">
      <c r="A907" s="1"/>
      <c r="B907" s="1"/>
      <c r="C907" s="1"/>
      <c r="D907" s="67"/>
      <c r="E907" s="67"/>
      <c r="F907" s="67"/>
      <c r="G907" s="67"/>
      <c r="H907" s="67"/>
      <c r="I907" s="67"/>
      <c r="J907" s="67"/>
      <c r="K907" s="68"/>
      <c r="L907" s="67"/>
      <c r="M907" s="1"/>
      <c r="N907" s="69"/>
      <c r="O907" s="69"/>
      <c r="P907" s="69"/>
      <c r="Q907" s="69"/>
      <c r="R907" s="69"/>
      <c r="S907" s="69"/>
      <c r="T907" s="66"/>
      <c r="U907" s="1"/>
      <c r="V907" s="1"/>
      <c r="W907" s="1"/>
      <c r="X907" s="1"/>
      <c r="Y907" s="1"/>
      <c r="Z907" s="1"/>
    </row>
    <row r="908" spans="1:26" ht="15.75" customHeight="1" x14ac:dyDescent="0.2">
      <c r="A908" s="1"/>
      <c r="B908" s="1"/>
      <c r="C908" s="1"/>
      <c r="D908" s="67"/>
      <c r="E908" s="67"/>
      <c r="F908" s="67"/>
      <c r="G908" s="67"/>
      <c r="H908" s="67"/>
      <c r="I908" s="67"/>
      <c r="J908" s="67"/>
      <c r="K908" s="68"/>
      <c r="L908" s="67"/>
      <c r="M908" s="1"/>
      <c r="N908" s="69"/>
      <c r="O908" s="69"/>
      <c r="P908" s="69"/>
      <c r="Q908" s="69"/>
      <c r="R908" s="69"/>
      <c r="S908" s="69"/>
      <c r="T908" s="66"/>
      <c r="U908" s="1"/>
      <c r="V908" s="1"/>
      <c r="W908" s="1"/>
      <c r="X908" s="1"/>
      <c r="Y908" s="1"/>
      <c r="Z908" s="1"/>
    </row>
    <row r="909" spans="1:26" ht="15.75" customHeight="1" x14ac:dyDescent="0.2">
      <c r="A909" s="1"/>
      <c r="B909" s="1"/>
      <c r="C909" s="1"/>
      <c r="D909" s="67"/>
      <c r="E909" s="67"/>
      <c r="F909" s="67"/>
      <c r="G909" s="67"/>
      <c r="H909" s="67"/>
      <c r="I909" s="67"/>
      <c r="J909" s="67"/>
      <c r="K909" s="68"/>
      <c r="L909" s="67"/>
      <c r="M909" s="1"/>
      <c r="N909" s="69"/>
      <c r="O909" s="69"/>
      <c r="P909" s="69"/>
      <c r="Q909" s="69"/>
      <c r="R909" s="69"/>
      <c r="S909" s="69"/>
      <c r="T909" s="66"/>
      <c r="U909" s="1"/>
      <c r="V909" s="1"/>
      <c r="W909" s="1"/>
      <c r="X909" s="1"/>
      <c r="Y909" s="1"/>
      <c r="Z909" s="1"/>
    </row>
    <row r="910" spans="1:26" ht="15.75" customHeight="1" x14ac:dyDescent="0.2">
      <c r="A910" s="1"/>
      <c r="B910" s="1"/>
      <c r="C910" s="1"/>
      <c r="D910" s="67"/>
      <c r="E910" s="67"/>
      <c r="F910" s="67"/>
      <c r="G910" s="67"/>
      <c r="H910" s="67"/>
      <c r="I910" s="67"/>
      <c r="J910" s="67"/>
      <c r="K910" s="68"/>
      <c r="L910" s="67"/>
      <c r="M910" s="1"/>
      <c r="N910" s="69"/>
      <c r="O910" s="69"/>
      <c r="P910" s="69"/>
      <c r="Q910" s="69"/>
      <c r="R910" s="69"/>
      <c r="S910" s="69"/>
      <c r="T910" s="66"/>
      <c r="U910" s="1"/>
      <c r="V910" s="1"/>
      <c r="W910" s="1"/>
      <c r="X910" s="1"/>
      <c r="Y910" s="1"/>
      <c r="Z910" s="1"/>
    </row>
    <row r="911" spans="1:26" ht="15.75" customHeight="1" x14ac:dyDescent="0.2">
      <c r="A911" s="1"/>
      <c r="B911" s="1"/>
      <c r="C911" s="1"/>
      <c r="D911" s="67"/>
      <c r="E911" s="67"/>
      <c r="F911" s="67"/>
      <c r="G911" s="67"/>
      <c r="H911" s="67"/>
      <c r="I911" s="67"/>
      <c r="J911" s="67"/>
      <c r="K911" s="68"/>
      <c r="L911" s="67"/>
      <c r="M911" s="1"/>
      <c r="N911" s="69"/>
      <c r="O911" s="69"/>
      <c r="P911" s="69"/>
      <c r="Q911" s="69"/>
      <c r="R911" s="69"/>
      <c r="S911" s="69"/>
      <c r="T911" s="66"/>
      <c r="U911" s="1"/>
      <c r="V911" s="1"/>
      <c r="W911" s="1"/>
      <c r="X911" s="1"/>
      <c r="Y911" s="1"/>
      <c r="Z911" s="1"/>
    </row>
    <row r="912" spans="1:26" ht="15.75" customHeight="1" x14ac:dyDescent="0.2">
      <c r="A912" s="1"/>
      <c r="B912" s="1"/>
      <c r="C912" s="1"/>
      <c r="D912" s="67"/>
      <c r="E912" s="67"/>
      <c r="F912" s="67"/>
      <c r="G912" s="67"/>
      <c r="H912" s="67"/>
      <c r="I912" s="67"/>
      <c r="J912" s="67"/>
      <c r="K912" s="68"/>
      <c r="L912" s="67"/>
      <c r="M912" s="1"/>
      <c r="N912" s="69"/>
      <c r="O912" s="69"/>
      <c r="P912" s="69"/>
      <c r="Q912" s="69"/>
      <c r="R912" s="69"/>
      <c r="S912" s="69"/>
      <c r="T912" s="66"/>
      <c r="U912" s="1"/>
      <c r="V912" s="1"/>
      <c r="W912" s="1"/>
      <c r="X912" s="1"/>
      <c r="Y912" s="1"/>
      <c r="Z912" s="1"/>
    </row>
    <row r="913" spans="1:26" ht="15.75" customHeight="1" x14ac:dyDescent="0.2">
      <c r="A913" s="1"/>
      <c r="B913" s="1"/>
      <c r="C913" s="1"/>
      <c r="D913" s="67"/>
      <c r="E913" s="67"/>
      <c r="F913" s="67"/>
      <c r="G913" s="67"/>
      <c r="H913" s="67"/>
      <c r="I913" s="67"/>
      <c r="J913" s="67"/>
      <c r="K913" s="68"/>
      <c r="L913" s="67"/>
      <c r="M913" s="1"/>
      <c r="N913" s="69"/>
      <c r="O913" s="69"/>
      <c r="P913" s="69"/>
      <c r="Q913" s="69"/>
      <c r="R913" s="69"/>
      <c r="S913" s="69"/>
      <c r="T913" s="66"/>
      <c r="U913" s="1"/>
      <c r="V913" s="1"/>
      <c r="W913" s="1"/>
      <c r="X913" s="1"/>
      <c r="Y913" s="1"/>
      <c r="Z913" s="1"/>
    </row>
    <row r="914" spans="1:26" ht="15.75" customHeight="1" x14ac:dyDescent="0.2">
      <c r="A914" s="1"/>
      <c r="B914" s="1"/>
      <c r="C914" s="1"/>
      <c r="D914" s="67"/>
      <c r="E914" s="67"/>
      <c r="F914" s="67"/>
      <c r="G914" s="67"/>
      <c r="H914" s="67"/>
      <c r="I914" s="67"/>
      <c r="J914" s="67"/>
      <c r="K914" s="68"/>
      <c r="L914" s="67"/>
      <c r="M914" s="1"/>
      <c r="N914" s="69"/>
      <c r="O914" s="69"/>
      <c r="P914" s="69"/>
      <c r="Q914" s="69"/>
      <c r="R914" s="69"/>
      <c r="S914" s="69"/>
      <c r="T914" s="66"/>
      <c r="U914" s="1"/>
      <c r="V914" s="1"/>
      <c r="W914" s="1"/>
      <c r="X914" s="1"/>
      <c r="Y914" s="1"/>
      <c r="Z914" s="1"/>
    </row>
    <row r="915" spans="1:26" ht="15.75" customHeight="1" x14ac:dyDescent="0.2">
      <c r="A915" s="1"/>
      <c r="B915" s="1"/>
      <c r="C915" s="1"/>
      <c r="D915" s="67"/>
      <c r="E915" s="67"/>
      <c r="F915" s="67"/>
      <c r="G915" s="67"/>
      <c r="H915" s="67"/>
      <c r="I915" s="67"/>
      <c r="J915" s="67"/>
      <c r="K915" s="68"/>
      <c r="L915" s="67"/>
      <c r="M915" s="1"/>
      <c r="N915" s="69"/>
      <c r="O915" s="69"/>
      <c r="P915" s="69"/>
      <c r="Q915" s="69"/>
      <c r="R915" s="69"/>
      <c r="S915" s="69"/>
      <c r="T915" s="66"/>
      <c r="U915" s="1"/>
      <c r="V915" s="1"/>
      <c r="W915" s="1"/>
      <c r="X915" s="1"/>
      <c r="Y915" s="1"/>
      <c r="Z915" s="1"/>
    </row>
    <row r="916" spans="1:26" ht="15.75" customHeight="1" x14ac:dyDescent="0.2">
      <c r="A916" s="1"/>
      <c r="B916" s="1"/>
      <c r="C916" s="1"/>
      <c r="D916" s="67"/>
      <c r="E916" s="67"/>
      <c r="F916" s="67"/>
      <c r="G916" s="67"/>
      <c r="H916" s="67"/>
      <c r="I916" s="67"/>
      <c r="J916" s="67"/>
      <c r="K916" s="68"/>
      <c r="L916" s="67"/>
      <c r="M916" s="1"/>
      <c r="N916" s="69"/>
      <c r="O916" s="69"/>
      <c r="P916" s="69"/>
      <c r="Q916" s="69"/>
      <c r="R916" s="69"/>
      <c r="S916" s="69"/>
      <c r="T916" s="66"/>
      <c r="U916" s="1"/>
      <c r="V916" s="1"/>
      <c r="W916" s="1"/>
      <c r="X916" s="1"/>
      <c r="Y916" s="1"/>
      <c r="Z916" s="1"/>
    </row>
    <row r="917" spans="1:26" ht="15.75" customHeight="1" x14ac:dyDescent="0.2">
      <c r="A917" s="1"/>
      <c r="B917" s="1"/>
      <c r="C917" s="1"/>
      <c r="D917" s="67"/>
      <c r="E917" s="67"/>
      <c r="F917" s="67"/>
      <c r="G917" s="67"/>
      <c r="H917" s="67"/>
      <c r="I917" s="67"/>
      <c r="J917" s="67"/>
      <c r="K917" s="68"/>
      <c r="L917" s="67"/>
      <c r="M917" s="1"/>
      <c r="N917" s="69"/>
      <c r="O917" s="69"/>
      <c r="P917" s="69"/>
      <c r="Q917" s="69"/>
      <c r="R917" s="69"/>
      <c r="S917" s="69"/>
      <c r="T917" s="66"/>
      <c r="U917" s="1"/>
      <c r="V917" s="1"/>
      <c r="W917" s="1"/>
      <c r="X917" s="1"/>
      <c r="Y917" s="1"/>
      <c r="Z917" s="1"/>
    </row>
    <row r="918" spans="1:26" ht="15.75" customHeight="1" x14ac:dyDescent="0.2">
      <c r="A918" s="1"/>
      <c r="B918" s="1"/>
      <c r="C918" s="1"/>
      <c r="D918" s="67"/>
      <c r="E918" s="67"/>
      <c r="F918" s="67"/>
      <c r="G918" s="67"/>
      <c r="H918" s="67"/>
      <c r="I918" s="67"/>
      <c r="J918" s="67"/>
      <c r="K918" s="68"/>
      <c r="L918" s="67"/>
      <c r="M918" s="1"/>
      <c r="N918" s="69"/>
      <c r="O918" s="69"/>
      <c r="P918" s="69"/>
      <c r="Q918" s="69"/>
      <c r="R918" s="69"/>
      <c r="S918" s="69"/>
      <c r="T918" s="66"/>
      <c r="U918" s="1"/>
      <c r="V918" s="1"/>
      <c r="W918" s="1"/>
      <c r="X918" s="1"/>
      <c r="Y918" s="1"/>
      <c r="Z918" s="1"/>
    </row>
    <row r="919" spans="1:26" ht="15.75" customHeight="1" x14ac:dyDescent="0.2">
      <c r="A919" s="1"/>
      <c r="B919" s="1"/>
      <c r="C919" s="1"/>
      <c r="D919" s="67"/>
      <c r="E919" s="67"/>
      <c r="F919" s="67"/>
      <c r="G919" s="67"/>
      <c r="H919" s="67"/>
      <c r="I919" s="67"/>
      <c r="J919" s="67"/>
      <c r="K919" s="68"/>
      <c r="L919" s="67"/>
      <c r="M919" s="1"/>
      <c r="N919" s="69"/>
      <c r="O919" s="69"/>
      <c r="P919" s="69"/>
      <c r="Q919" s="69"/>
      <c r="R919" s="69"/>
      <c r="S919" s="69"/>
      <c r="T919" s="66"/>
      <c r="U919" s="1"/>
      <c r="V919" s="1"/>
      <c r="W919" s="1"/>
      <c r="X919" s="1"/>
      <c r="Y919" s="1"/>
      <c r="Z919" s="1"/>
    </row>
    <row r="920" spans="1:26" ht="15.75" customHeight="1" x14ac:dyDescent="0.2">
      <c r="A920" s="1"/>
      <c r="B920" s="1"/>
      <c r="C920" s="1"/>
      <c r="D920" s="67"/>
      <c r="E920" s="67"/>
      <c r="F920" s="67"/>
      <c r="G920" s="67"/>
      <c r="H920" s="67"/>
      <c r="I920" s="67"/>
      <c r="J920" s="67"/>
      <c r="K920" s="68"/>
      <c r="L920" s="67"/>
      <c r="M920" s="1"/>
      <c r="N920" s="69"/>
      <c r="O920" s="69"/>
      <c r="P920" s="69"/>
      <c r="Q920" s="69"/>
      <c r="R920" s="69"/>
      <c r="S920" s="69"/>
      <c r="T920" s="66"/>
      <c r="U920" s="1"/>
      <c r="V920" s="1"/>
      <c r="W920" s="1"/>
      <c r="X920" s="1"/>
      <c r="Y920" s="1"/>
      <c r="Z920" s="1"/>
    </row>
    <row r="921" spans="1:26" ht="15.75" customHeight="1" x14ac:dyDescent="0.2">
      <c r="A921" s="1"/>
      <c r="B921" s="1"/>
      <c r="C921" s="1"/>
      <c r="D921" s="67"/>
      <c r="E921" s="67"/>
      <c r="F921" s="67"/>
      <c r="G921" s="67"/>
      <c r="H921" s="67"/>
      <c r="I921" s="67"/>
      <c r="J921" s="67"/>
      <c r="K921" s="68"/>
      <c r="L921" s="67"/>
      <c r="M921" s="1"/>
      <c r="N921" s="69"/>
      <c r="O921" s="69"/>
      <c r="P921" s="69"/>
      <c r="Q921" s="69"/>
      <c r="R921" s="69"/>
      <c r="S921" s="69"/>
      <c r="T921" s="66"/>
      <c r="U921" s="1"/>
      <c r="V921" s="1"/>
      <c r="W921" s="1"/>
      <c r="X921" s="1"/>
      <c r="Y921" s="1"/>
      <c r="Z921" s="1"/>
    </row>
    <row r="922" spans="1:26" ht="15.75" customHeight="1" x14ac:dyDescent="0.2">
      <c r="A922" s="1"/>
      <c r="B922" s="1"/>
      <c r="C922" s="1"/>
      <c r="D922" s="67"/>
      <c r="E922" s="67"/>
      <c r="F922" s="67"/>
      <c r="G922" s="67"/>
      <c r="H922" s="67"/>
      <c r="I922" s="67"/>
      <c r="J922" s="67"/>
      <c r="K922" s="68"/>
      <c r="L922" s="67"/>
      <c r="M922" s="1"/>
      <c r="N922" s="69"/>
      <c r="O922" s="69"/>
      <c r="P922" s="69"/>
      <c r="Q922" s="69"/>
      <c r="R922" s="69"/>
      <c r="S922" s="69"/>
      <c r="T922" s="66"/>
      <c r="U922" s="1"/>
      <c r="V922" s="1"/>
      <c r="W922" s="1"/>
      <c r="X922" s="1"/>
      <c r="Y922" s="1"/>
      <c r="Z922" s="1"/>
    </row>
    <row r="923" spans="1:26" ht="15.75" customHeight="1" x14ac:dyDescent="0.2">
      <c r="A923" s="1"/>
      <c r="B923" s="1"/>
      <c r="C923" s="1"/>
      <c r="D923" s="67"/>
      <c r="E923" s="67"/>
      <c r="F923" s="67"/>
      <c r="G923" s="67"/>
      <c r="H923" s="67"/>
      <c r="I923" s="67"/>
      <c r="J923" s="67"/>
      <c r="K923" s="68"/>
      <c r="L923" s="67"/>
      <c r="M923" s="1"/>
      <c r="N923" s="69"/>
      <c r="O923" s="69"/>
      <c r="P923" s="69"/>
      <c r="Q923" s="69"/>
      <c r="R923" s="69"/>
      <c r="S923" s="69"/>
      <c r="T923" s="66"/>
      <c r="U923" s="1"/>
      <c r="V923" s="1"/>
      <c r="W923" s="1"/>
      <c r="X923" s="1"/>
      <c r="Y923" s="1"/>
      <c r="Z923" s="1"/>
    </row>
    <row r="924" spans="1:26" ht="15.75" customHeight="1" x14ac:dyDescent="0.2">
      <c r="A924" s="1"/>
      <c r="B924" s="1"/>
      <c r="C924" s="1"/>
      <c r="D924" s="67"/>
      <c r="E924" s="67"/>
      <c r="F924" s="67"/>
      <c r="G924" s="67"/>
      <c r="H924" s="67"/>
      <c r="I924" s="67"/>
      <c r="J924" s="67"/>
      <c r="K924" s="68"/>
      <c r="L924" s="67"/>
      <c r="M924" s="1"/>
      <c r="N924" s="69"/>
      <c r="O924" s="69"/>
      <c r="P924" s="69"/>
      <c r="Q924" s="69"/>
      <c r="R924" s="69"/>
      <c r="S924" s="69"/>
      <c r="T924" s="66"/>
      <c r="U924" s="1"/>
      <c r="V924" s="1"/>
      <c r="W924" s="1"/>
      <c r="X924" s="1"/>
      <c r="Y924" s="1"/>
      <c r="Z924" s="1"/>
    </row>
    <row r="925" spans="1:26" ht="15.75" customHeight="1" x14ac:dyDescent="0.2">
      <c r="A925" s="1"/>
      <c r="B925" s="1"/>
      <c r="C925" s="1"/>
      <c r="D925" s="67"/>
      <c r="E925" s="67"/>
      <c r="F925" s="67"/>
      <c r="G925" s="67"/>
      <c r="H925" s="67"/>
      <c r="I925" s="67"/>
      <c r="J925" s="67"/>
      <c r="K925" s="68"/>
      <c r="L925" s="67"/>
      <c r="M925" s="1"/>
      <c r="N925" s="69"/>
      <c r="O925" s="69"/>
      <c r="P925" s="69"/>
      <c r="Q925" s="69"/>
      <c r="R925" s="69"/>
      <c r="S925" s="69"/>
      <c r="T925" s="66"/>
      <c r="U925" s="1"/>
      <c r="V925" s="1"/>
      <c r="W925" s="1"/>
      <c r="X925" s="1"/>
      <c r="Y925" s="1"/>
      <c r="Z925" s="1"/>
    </row>
    <row r="926" spans="1:26" ht="15.75" customHeight="1" x14ac:dyDescent="0.2">
      <c r="A926" s="1"/>
      <c r="B926" s="1"/>
      <c r="C926" s="1"/>
      <c r="D926" s="67"/>
      <c r="E926" s="67"/>
      <c r="F926" s="67"/>
      <c r="G926" s="67"/>
      <c r="H926" s="67"/>
      <c r="I926" s="67"/>
      <c r="J926" s="67"/>
      <c r="K926" s="68"/>
      <c r="L926" s="67"/>
      <c r="M926" s="1"/>
      <c r="N926" s="69"/>
      <c r="O926" s="69"/>
      <c r="P926" s="69"/>
      <c r="Q926" s="69"/>
      <c r="R926" s="69"/>
      <c r="S926" s="69"/>
      <c r="T926" s="66"/>
      <c r="U926" s="1"/>
      <c r="V926" s="1"/>
      <c r="W926" s="1"/>
      <c r="X926" s="1"/>
      <c r="Y926" s="1"/>
      <c r="Z926" s="1"/>
    </row>
    <row r="927" spans="1:26" ht="15.75" customHeight="1" x14ac:dyDescent="0.2">
      <c r="A927" s="1"/>
      <c r="B927" s="1"/>
      <c r="C927" s="1"/>
      <c r="D927" s="67"/>
      <c r="E927" s="67"/>
      <c r="F927" s="67"/>
      <c r="G927" s="67"/>
      <c r="H927" s="67"/>
      <c r="I927" s="67"/>
      <c r="J927" s="67"/>
      <c r="K927" s="68"/>
      <c r="L927" s="67"/>
      <c r="M927" s="1"/>
      <c r="N927" s="69"/>
      <c r="O927" s="69"/>
      <c r="P927" s="69"/>
      <c r="Q927" s="69"/>
      <c r="R927" s="69"/>
      <c r="S927" s="69"/>
      <c r="T927" s="66"/>
      <c r="U927" s="1"/>
      <c r="V927" s="1"/>
      <c r="W927" s="1"/>
      <c r="X927" s="1"/>
      <c r="Y927" s="1"/>
      <c r="Z927" s="1"/>
    </row>
    <row r="928" spans="1:26" ht="15.75" customHeight="1" x14ac:dyDescent="0.2">
      <c r="A928" s="1"/>
      <c r="B928" s="1"/>
      <c r="C928" s="1"/>
      <c r="D928" s="67"/>
      <c r="E928" s="67"/>
      <c r="F928" s="67"/>
      <c r="G928" s="67"/>
      <c r="H928" s="67"/>
      <c r="I928" s="67"/>
      <c r="J928" s="67"/>
      <c r="K928" s="68"/>
      <c r="L928" s="67"/>
      <c r="M928" s="1"/>
      <c r="N928" s="69"/>
      <c r="O928" s="69"/>
      <c r="P928" s="69"/>
      <c r="Q928" s="69"/>
      <c r="R928" s="69"/>
      <c r="S928" s="69"/>
      <c r="T928" s="66"/>
      <c r="U928" s="1"/>
      <c r="V928" s="1"/>
      <c r="W928" s="1"/>
      <c r="X928" s="1"/>
      <c r="Y928" s="1"/>
      <c r="Z928" s="1"/>
    </row>
    <row r="929" spans="1:26" ht="15.75" customHeight="1" x14ac:dyDescent="0.2">
      <c r="A929" s="1"/>
      <c r="B929" s="1"/>
      <c r="C929" s="1"/>
      <c r="D929" s="67"/>
      <c r="E929" s="67"/>
      <c r="F929" s="67"/>
      <c r="G929" s="67"/>
      <c r="H929" s="67"/>
      <c r="I929" s="67"/>
      <c r="J929" s="67"/>
      <c r="K929" s="68"/>
      <c r="L929" s="67"/>
      <c r="M929" s="1"/>
      <c r="N929" s="69"/>
      <c r="O929" s="69"/>
      <c r="P929" s="69"/>
      <c r="Q929" s="69"/>
      <c r="R929" s="69"/>
      <c r="S929" s="69"/>
      <c r="T929" s="66"/>
      <c r="U929" s="1"/>
      <c r="V929" s="1"/>
      <c r="W929" s="1"/>
      <c r="X929" s="1"/>
      <c r="Y929" s="1"/>
      <c r="Z929" s="1"/>
    </row>
    <row r="930" spans="1:26" ht="15.75" customHeight="1" x14ac:dyDescent="0.2">
      <c r="A930" s="1"/>
      <c r="B930" s="1"/>
      <c r="C930" s="1"/>
      <c r="D930" s="67"/>
      <c r="E930" s="67"/>
      <c r="F930" s="67"/>
      <c r="G930" s="67"/>
      <c r="H930" s="67"/>
      <c r="I930" s="67"/>
      <c r="J930" s="67"/>
      <c r="K930" s="68"/>
      <c r="L930" s="67"/>
      <c r="M930" s="1"/>
      <c r="N930" s="69"/>
      <c r="O930" s="69"/>
      <c r="P930" s="69"/>
      <c r="Q930" s="69"/>
      <c r="R930" s="69"/>
      <c r="S930" s="69"/>
      <c r="T930" s="66"/>
      <c r="U930" s="1"/>
      <c r="V930" s="1"/>
      <c r="W930" s="1"/>
      <c r="X930" s="1"/>
      <c r="Y930" s="1"/>
      <c r="Z930" s="1"/>
    </row>
    <row r="931" spans="1:26" ht="15.75" customHeight="1" x14ac:dyDescent="0.2">
      <c r="A931" s="1"/>
      <c r="B931" s="1"/>
      <c r="C931" s="1"/>
      <c r="D931" s="67"/>
      <c r="E931" s="67"/>
      <c r="F931" s="67"/>
      <c r="G931" s="67"/>
      <c r="H931" s="67"/>
      <c r="I931" s="67"/>
      <c r="J931" s="67"/>
      <c r="K931" s="68"/>
      <c r="L931" s="67"/>
      <c r="M931" s="1"/>
      <c r="N931" s="69"/>
      <c r="O931" s="69"/>
      <c r="P931" s="69"/>
      <c r="Q931" s="69"/>
      <c r="R931" s="69"/>
      <c r="S931" s="69"/>
      <c r="T931" s="66"/>
      <c r="U931" s="1"/>
      <c r="V931" s="1"/>
      <c r="W931" s="1"/>
      <c r="X931" s="1"/>
      <c r="Y931" s="1"/>
      <c r="Z931" s="1"/>
    </row>
    <row r="932" spans="1:26" ht="15.75" customHeight="1" x14ac:dyDescent="0.2">
      <c r="A932" s="1"/>
      <c r="B932" s="1"/>
      <c r="C932" s="1"/>
      <c r="D932" s="67"/>
      <c r="E932" s="67"/>
      <c r="F932" s="67"/>
      <c r="G932" s="67"/>
      <c r="H932" s="67"/>
      <c r="I932" s="67"/>
      <c r="J932" s="67"/>
      <c r="K932" s="68"/>
      <c r="L932" s="67"/>
      <c r="M932" s="1"/>
      <c r="N932" s="69"/>
      <c r="O932" s="69"/>
      <c r="P932" s="69"/>
      <c r="Q932" s="69"/>
      <c r="R932" s="69"/>
      <c r="S932" s="69"/>
      <c r="T932" s="66"/>
      <c r="U932" s="1"/>
      <c r="V932" s="1"/>
      <c r="W932" s="1"/>
      <c r="X932" s="1"/>
      <c r="Y932" s="1"/>
      <c r="Z932" s="1"/>
    </row>
    <row r="933" spans="1:26" ht="15.75" customHeight="1" x14ac:dyDescent="0.2">
      <c r="A933" s="1"/>
      <c r="B933" s="1"/>
      <c r="C933" s="1"/>
      <c r="D933" s="67"/>
      <c r="E933" s="67"/>
      <c r="F933" s="67"/>
      <c r="G933" s="67"/>
      <c r="H933" s="67"/>
      <c r="I933" s="67"/>
      <c r="J933" s="67"/>
      <c r="K933" s="68"/>
      <c r="L933" s="67"/>
      <c r="M933" s="1"/>
      <c r="N933" s="69"/>
      <c r="O933" s="69"/>
      <c r="P933" s="69"/>
      <c r="Q933" s="69"/>
      <c r="R933" s="69"/>
      <c r="S933" s="69"/>
      <c r="T933" s="66"/>
      <c r="U933" s="1"/>
      <c r="V933" s="1"/>
      <c r="W933" s="1"/>
      <c r="X933" s="1"/>
      <c r="Y933" s="1"/>
      <c r="Z933" s="1"/>
    </row>
    <row r="934" spans="1:26" ht="15.75" customHeight="1" x14ac:dyDescent="0.2">
      <c r="A934" s="1"/>
      <c r="B934" s="1"/>
      <c r="C934" s="1"/>
      <c r="D934" s="67"/>
      <c r="E934" s="67"/>
      <c r="F934" s="67"/>
      <c r="G934" s="67"/>
      <c r="H934" s="67"/>
      <c r="I934" s="67"/>
      <c r="J934" s="67"/>
      <c r="K934" s="68"/>
      <c r="L934" s="67"/>
      <c r="M934" s="1"/>
      <c r="N934" s="69"/>
      <c r="O934" s="69"/>
      <c r="P934" s="69"/>
      <c r="Q934" s="69"/>
      <c r="R934" s="69"/>
      <c r="S934" s="69"/>
      <c r="T934" s="66"/>
      <c r="U934" s="1"/>
      <c r="V934" s="1"/>
      <c r="W934" s="1"/>
      <c r="X934" s="1"/>
      <c r="Y934" s="1"/>
      <c r="Z934" s="1"/>
    </row>
    <row r="935" spans="1:26" ht="15.75" customHeight="1" x14ac:dyDescent="0.2">
      <c r="A935" s="1"/>
      <c r="B935" s="1"/>
      <c r="C935" s="1"/>
      <c r="D935" s="67"/>
      <c r="E935" s="67"/>
      <c r="F935" s="67"/>
      <c r="G935" s="67"/>
      <c r="H935" s="67"/>
      <c r="I935" s="67"/>
      <c r="J935" s="67"/>
      <c r="K935" s="68"/>
      <c r="L935" s="67"/>
      <c r="M935" s="1"/>
      <c r="N935" s="69"/>
      <c r="O935" s="69"/>
      <c r="P935" s="69"/>
      <c r="Q935" s="69"/>
      <c r="R935" s="69"/>
      <c r="S935" s="69"/>
      <c r="T935" s="66"/>
      <c r="U935" s="1"/>
      <c r="V935" s="1"/>
      <c r="W935" s="1"/>
      <c r="X935" s="1"/>
      <c r="Y935" s="1"/>
      <c r="Z935" s="1"/>
    </row>
    <row r="936" spans="1:26" ht="15.75" customHeight="1" x14ac:dyDescent="0.2">
      <c r="A936" s="1"/>
      <c r="B936" s="1"/>
      <c r="C936" s="1"/>
      <c r="D936" s="67"/>
      <c r="E936" s="67"/>
      <c r="F936" s="67"/>
      <c r="G936" s="67"/>
      <c r="H936" s="67"/>
      <c r="I936" s="67"/>
      <c r="J936" s="67"/>
      <c r="K936" s="68"/>
      <c r="L936" s="67"/>
      <c r="M936" s="1"/>
      <c r="N936" s="69"/>
      <c r="O936" s="69"/>
      <c r="P936" s="69"/>
      <c r="Q936" s="69"/>
      <c r="R936" s="69"/>
      <c r="S936" s="69"/>
      <c r="T936" s="66"/>
      <c r="U936" s="1"/>
      <c r="V936" s="1"/>
      <c r="W936" s="1"/>
      <c r="X936" s="1"/>
      <c r="Y936" s="1"/>
      <c r="Z936" s="1"/>
    </row>
    <row r="937" spans="1:26" ht="15.75" customHeight="1" x14ac:dyDescent="0.2">
      <c r="A937" s="1"/>
      <c r="B937" s="1"/>
      <c r="C937" s="1"/>
      <c r="D937" s="67"/>
      <c r="E937" s="67"/>
      <c r="F937" s="67"/>
      <c r="G937" s="67"/>
      <c r="H937" s="67"/>
      <c r="I937" s="67"/>
      <c r="J937" s="67"/>
      <c r="K937" s="68"/>
      <c r="L937" s="67"/>
      <c r="M937" s="1"/>
      <c r="N937" s="69"/>
      <c r="O937" s="69"/>
      <c r="P937" s="69"/>
      <c r="Q937" s="69"/>
      <c r="R937" s="69"/>
      <c r="S937" s="69"/>
      <c r="T937" s="66"/>
      <c r="U937" s="1"/>
      <c r="V937" s="1"/>
      <c r="W937" s="1"/>
      <c r="X937" s="1"/>
      <c r="Y937" s="1"/>
      <c r="Z937" s="1"/>
    </row>
    <row r="938" spans="1:26" ht="15.75" customHeight="1" x14ac:dyDescent="0.2">
      <c r="A938" s="1"/>
      <c r="B938" s="1"/>
      <c r="C938" s="1"/>
      <c r="D938" s="67"/>
      <c r="E938" s="67"/>
      <c r="F938" s="67"/>
      <c r="G938" s="67"/>
      <c r="H938" s="67"/>
      <c r="I938" s="67"/>
      <c r="J938" s="67"/>
      <c r="K938" s="68"/>
      <c r="L938" s="67"/>
      <c r="M938" s="1"/>
      <c r="N938" s="69"/>
      <c r="O938" s="69"/>
      <c r="P938" s="69"/>
      <c r="Q938" s="69"/>
      <c r="R938" s="69"/>
      <c r="S938" s="69"/>
      <c r="T938" s="66"/>
      <c r="U938" s="1"/>
      <c r="V938" s="1"/>
      <c r="W938" s="1"/>
      <c r="X938" s="1"/>
      <c r="Y938" s="1"/>
      <c r="Z938" s="1"/>
    </row>
    <row r="939" spans="1:26" ht="15.75" customHeight="1" x14ac:dyDescent="0.2">
      <c r="A939" s="1"/>
      <c r="B939" s="1"/>
      <c r="C939" s="1"/>
      <c r="D939" s="67"/>
      <c r="E939" s="67"/>
      <c r="F939" s="67"/>
      <c r="G939" s="67"/>
      <c r="H939" s="67"/>
      <c r="I939" s="67"/>
      <c r="J939" s="67"/>
      <c r="K939" s="68"/>
      <c r="L939" s="67"/>
      <c r="M939" s="1"/>
      <c r="N939" s="69"/>
      <c r="O939" s="69"/>
      <c r="P939" s="69"/>
      <c r="Q939" s="69"/>
      <c r="R939" s="69"/>
      <c r="S939" s="69"/>
      <c r="T939" s="66"/>
      <c r="U939" s="1"/>
      <c r="V939" s="1"/>
      <c r="W939" s="1"/>
      <c r="X939" s="1"/>
      <c r="Y939" s="1"/>
      <c r="Z939" s="1"/>
    </row>
    <row r="940" spans="1:26" ht="15.75" customHeight="1" x14ac:dyDescent="0.2">
      <c r="A940" s="1"/>
      <c r="B940" s="1"/>
      <c r="C940" s="1"/>
      <c r="D940" s="67"/>
      <c r="E940" s="67"/>
      <c r="F940" s="67"/>
      <c r="G940" s="67"/>
      <c r="H940" s="67"/>
      <c r="I940" s="67"/>
      <c r="J940" s="67"/>
      <c r="K940" s="68"/>
      <c r="L940" s="67"/>
      <c r="M940" s="1"/>
      <c r="N940" s="69"/>
      <c r="O940" s="69"/>
      <c r="P940" s="69"/>
      <c r="Q940" s="69"/>
      <c r="R940" s="69"/>
      <c r="S940" s="69"/>
      <c r="T940" s="66"/>
      <c r="U940" s="1"/>
      <c r="V940" s="1"/>
      <c r="W940" s="1"/>
      <c r="X940" s="1"/>
      <c r="Y940" s="1"/>
      <c r="Z940" s="1"/>
    </row>
    <row r="941" spans="1:26" ht="15.75" customHeight="1" x14ac:dyDescent="0.2">
      <c r="A941" s="1"/>
      <c r="B941" s="1"/>
      <c r="C941" s="1"/>
      <c r="D941" s="67"/>
      <c r="E941" s="67"/>
      <c r="F941" s="67"/>
      <c r="G941" s="67"/>
      <c r="H941" s="67"/>
      <c r="I941" s="67"/>
      <c r="J941" s="67"/>
      <c r="K941" s="68"/>
      <c r="L941" s="67"/>
      <c r="M941" s="1"/>
      <c r="N941" s="69"/>
      <c r="O941" s="69"/>
      <c r="P941" s="69"/>
      <c r="Q941" s="69"/>
      <c r="R941" s="69"/>
      <c r="S941" s="69"/>
      <c r="T941" s="66"/>
      <c r="U941" s="1"/>
      <c r="V941" s="1"/>
      <c r="W941" s="1"/>
      <c r="X941" s="1"/>
      <c r="Y941" s="1"/>
      <c r="Z941" s="1"/>
    </row>
    <row r="942" spans="1:26" ht="15.75" customHeight="1" x14ac:dyDescent="0.2">
      <c r="A942" s="1"/>
      <c r="B942" s="1"/>
      <c r="C942" s="1"/>
      <c r="D942" s="67"/>
      <c r="E942" s="67"/>
      <c r="F942" s="67"/>
      <c r="G942" s="67"/>
      <c r="H942" s="67"/>
      <c r="I942" s="67"/>
      <c r="J942" s="67"/>
      <c r="K942" s="68"/>
      <c r="L942" s="67"/>
      <c r="M942" s="1"/>
      <c r="N942" s="69"/>
      <c r="O942" s="69"/>
      <c r="P942" s="69"/>
      <c r="Q942" s="69"/>
      <c r="R942" s="69"/>
      <c r="S942" s="69"/>
      <c r="T942" s="66"/>
      <c r="U942" s="1"/>
      <c r="V942" s="1"/>
      <c r="W942" s="1"/>
      <c r="X942" s="1"/>
      <c r="Y942" s="1"/>
      <c r="Z942" s="1"/>
    </row>
    <row r="943" spans="1:26" ht="15.75" customHeight="1" x14ac:dyDescent="0.2">
      <c r="A943" s="1"/>
      <c r="B943" s="1"/>
      <c r="C943" s="1"/>
      <c r="D943" s="67"/>
      <c r="E943" s="67"/>
      <c r="F943" s="67"/>
      <c r="G943" s="67"/>
      <c r="H943" s="67"/>
      <c r="I943" s="67"/>
      <c r="J943" s="67"/>
      <c r="K943" s="68"/>
      <c r="L943" s="67"/>
      <c r="M943" s="1"/>
      <c r="N943" s="69"/>
      <c r="O943" s="69"/>
      <c r="P943" s="69"/>
      <c r="Q943" s="69"/>
      <c r="R943" s="69"/>
      <c r="S943" s="69"/>
      <c r="T943" s="66"/>
      <c r="U943" s="1"/>
      <c r="V943" s="1"/>
      <c r="W943" s="1"/>
      <c r="X943" s="1"/>
      <c r="Y943" s="1"/>
      <c r="Z943" s="1"/>
    </row>
    <row r="944" spans="1:26" ht="15.75" customHeight="1" x14ac:dyDescent="0.2">
      <c r="A944" s="1"/>
      <c r="B944" s="1"/>
      <c r="C944" s="1"/>
      <c r="D944" s="67"/>
      <c r="E944" s="67"/>
      <c r="F944" s="67"/>
      <c r="G944" s="67"/>
      <c r="H944" s="67"/>
      <c r="I944" s="67"/>
      <c r="J944" s="67"/>
      <c r="K944" s="68"/>
      <c r="L944" s="67"/>
      <c r="M944" s="1"/>
      <c r="N944" s="69"/>
      <c r="O944" s="69"/>
      <c r="P944" s="69"/>
      <c r="Q944" s="69"/>
      <c r="R944" s="69"/>
      <c r="S944" s="69"/>
      <c r="T944" s="66"/>
      <c r="U944" s="1"/>
      <c r="V944" s="1"/>
      <c r="W944" s="1"/>
      <c r="X944" s="1"/>
      <c r="Y944" s="1"/>
      <c r="Z944" s="1"/>
    </row>
    <row r="945" spans="1:26" ht="15.75" customHeight="1" x14ac:dyDescent="0.2">
      <c r="A945" s="1"/>
      <c r="B945" s="1"/>
      <c r="C945" s="1"/>
      <c r="D945" s="67"/>
      <c r="E945" s="67"/>
      <c r="F945" s="67"/>
      <c r="G945" s="67"/>
      <c r="H945" s="67"/>
      <c r="I945" s="67"/>
      <c r="J945" s="67"/>
      <c r="K945" s="68"/>
      <c r="L945" s="67"/>
      <c r="M945" s="1"/>
      <c r="N945" s="69"/>
      <c r="O945" s="69"/>
      <c r="P945" s="69"/>
      <c r="Q945" s="69"/>
      <c r="R945" s="69"/>
      <c r="S945" s="69"/>
      <c r="T945" s="66"/>
      <c r="U945" s="1"/>
      <c r="V945" s="1"/>
      <c r="W945" s="1"/>
      <c r="X945" s="1"/>
      <c r="Y945" s="1"/>
      <c r="Z945" s="1"/>
    </row>
    <row r="946" spans="1:26" ht="15.75" customHeight="1" x14ac:dyDescent="0.2">
      <c r="A946" s="1"/>
      <c r="B946" s="1"/>
      <c r="C946" s="1"/>
      <c r="D946" s="67"/>
      <c r="E946" s="67"/>
      <c r="F946" s="67"/>
      <c r="G946" s="67"/>
      <c r="H946" s="67"/>
      <c r="I946" s="67"/>
      <c r="J946" s="67"/>
      <c r="K946" s="68"/>
      <c r="L946" s="67"/>
      <c r="M946" s="1"/>
      <c r="N946" s="69"/>
      <c r="O946" s="69"/>
      <c r="P946" s="69"/>
      <c r="Q946" s="69"/>
      <c r="R946" s="69"/>
      <c r="S946" s="69"/>
      <c r="T946" s="66"/>
      <c r="U946" s="1"/>
      <c r="V946" s="1"/>
      <c r="W946" s="1"/>
      <c r="X946" s="1"/>
      <c r="Y946" s="1"/>
      <c r="Z946" s="1"/>
    </row>
    <row r="947" spans="1:26" ht="15.75" customHeight="1" x14ac:dyDescent="0.2">
      <c r="A947" s="1"/>
      <c r="B947" s="1"/>
      <c r="C947" s="1"/>
      <c r="D947" s="67"/>
      <c r="E947" s="67"/>
      <c r="F947" s="67"/>
      <c r="G947" s="67"/>
      <c r="H947" s="67"/>
      <c r="I947" s="67"/>
      <c r="J947" s="67"/>
      <c r="K947" s="68"/>
      <c r="L947" s="67"/>
      <c r="M947" s="1"/>
      <c r="N947" s="69"/>
      <c r="O947" s="69"/>
      <c r="P947" s="69"/>
      <c r="Q947" s="69"/>
      <c r="R947" s="69"/>
      <c r="S947" s="69"/>
      <c r="T947" s="66"/>
      <c r="U947" s="1"/>
      <c r="V947" s="1"/>
      <c r="W947" s="1"/>
      <c r="X947" s="1"/>
      <c r="Y947" s="1"/>
      <c r="Z947" s="1"/>
    </row>
    <row r="948" spans="1:26" ht="15.75" customHeight="1" x14ac:dyDescent="0.2">
      <c r="A948" s="1"/>
      <c r="B948" s="1"/>
      <c r="C948" s="1"/>
      <c r="D948" s="67"/>
      <c r="E948" s="67"/>
      <c r="F948" s="67"/>
      <c r="G948" s="67"/>
      <c r="H948" s="67"/>
      <c r="I948" s="67"/>
      <c r="J948" s="67"/>
      <c r="K948" s="68"/>
      <c r="L948" s="67"/>
      <c r="M948" s="1"/>
      <c r="N948" s="69"/>
      <c r="O948" s="69"/>
      <c r="P948" s="69"/>
      <c r="Q948" s="69"/>
      <c r="R948" s="69"/>
      <c r="S948" s="69"/>
      <c r="T948" s="66"/>
      <c r="U948" s="1"/>
      <c r="V948" s="1"/>
      <c r="W948" s="1"/>
      <c r="X948" s="1"/>
      <c r="Y948" s="1"/>
      <c r="Z948" s="1"/>
    </row>
    <row r="949" spans="1:26" ht="15.75" customHeight="1" x14ac:dyDescent="0.2">
      <c r="A949" s="1"/>
      <c r="B949" s="1"/>
      <c r="C949" s="1"/>
      <c r="D949" s="67"/>
      <c r="E949" s="67"/>
      <c r="F949" s="67"/>
      <c r="G949" s="67"/>
      <c r="H949" s="67"/>
      <c r="I949" s="67"/>
      <c r="J949" s="67"/>
      <c r="K949" s="68"/>
      <c r="L949" s="67"/>
      <c r="M949" s="1"/>
      <c r="N949" s="69"/>
      <c r="O949" s="69"/>
      <c r="P949" s="69"/>
      <c r="Q949" s="69"/>
      <c r="R949" s="69"/>
      <c r="S949" s="69"/>
      <c r="T949" s="66"/>
      <c r="U949" s="1"/>
      <c r="V949" s="1"/>
      <c r="W949" s="1"/>
      <c r="X949" s="1"/>
      <c r="Y949" s="1"/>
      <c r="Z949" s="1"/>
    </row>
    <row r="950" spans="1:26" ht="15.75" customHeight="1" x14ac:dyDescent="0.2">
      <c r="A950" s="1"/>
      <c r="B950" s="1"/>
      <c r="C950" s="1"/>
      <c r="D950" s="67"/>
      <c r="E950" s="67"/>
      <c r="F950" s="67"/>
      <c r="G950" s="67"/>
      <c r="H950" s="67"/>
      <c r="I950" s="67"/>
      <c r="J950" s="67"/>
      <c r="K950" s="68"/>
      <c r="L950" s="67"/>
      <c r="M950" s="1"/>
      <c r="N950" s="69"/>
      <c r="O950" s="69"/>
      <c r="P950" s="69"/>
      <c r="Q950" s="69"/>
      <c r="R950" s="69"/>
      <c r="S950" s="69"/>
      <c r="T950" s="66"/>
      <c r="U950" s="1"/>
      <c r="V950" s="1"/>
      <c r="W950" s="1"/>
      <c r="X950" s="1"/>
      <c r="Y950" s="1"/>
      <c r="Z950" s="1"/>
    </row>
    <row r="951" spans="1:26" ht="15.75" customHeight="1" x14ac:dyDescent="0.2">
      <c r="A951" s="1"/>
      <c r="B951" s="1"/>
      <c r="C951" s="1"/>
      <c r="D951" s="67"/>
      <c r="E951" s="67"/>
      <c r="F951" s="67"/>
      <c r="G951" s="67"/>
      <c r="H951" s="67"/>
      <c r="I951" s="67"/>
      <c r="J951" s="67"/>
      <c r="K951" s="68"/>
      <c r="L951" s="67"/>
      <c r="M951" s="1"/>
      <c r="N951" s="69"/>
      <c r="O951" s="69"/>
      <c r="P951" s="69"/>
      <c r="Q951" s="69"/>
      <c r="R951" s="69"/>
      <c r="S951" s="69"/>
      <c r="T951" s="66"/>
      <c r="U951" s="1"/>
      <c r="V951" s="1"/>
      <c r="W951" s="1"/>
      <c r="X951" s="1"/>
      <c r="Y951" s="1"/>
      <c r="Z951" s="1"/>
    </row>
    <row r="952" spans="1:26" ht="15.75" customHeight="1" x14ac:dyDescent="0.2">
      <c r="A952" s="1"/>
      <c r="B952" s="1"/>
      <c r="C952" s="1"/>
      <c r="D952" s="67"/>
      <c r="E952" s="67"/>
      <c r="F952" s="67"/>
      <c r="G952" s="67"/>
      <c r="H952" s="67"/>
      <c r="I952" s="67"/>
      <c r="J952" s="67"/>
      <c r="K952" s="68"/>
      <c r="L952" s="67"/>
      <c r="M952" s="1"/>
      <c r="N952" s="69"/>
      <c r="O952" s="69"/>
      <c r="P952" s="69"/>
      <c r="Q952" s="69"/>
      <c r="R952" s="69"/>
      <c r="S952" s="69"/>
      <c r="T952" s="66"/>
      <c r="U952" s="1"/>
      <c r="V952" s="1"/>
      <c r="W952" s="1"/>
      <c r="X952" s="1"/>
      <c r="Y952" s="1"/>
      <c r="Z952" s="1"/>
    </row>
    <row r="953" spans="1:26" ht="15.75" customHeight="1" x14ac:dyDescent="0.2">
      <c r="A953" s="1"/>
      <c r="B953" s="1"/>
      <c r="C953" s="1"/>
      <c r="D953" s="67"/>
      <c r="E953" s="67"/>
      <c r="F953" s="67"/>
      <c r="G953" s="67"/>
      <c r="H953" s="67"/>
      <c r="I953" s="67"/>
      <c r="J953" s="67"/>
      <c r="K953" s="68"/>
      <c r="L953" s="67"/>
      <c r="M953" s="1"/>
      <c r="N953" s="69"/>
      <c r="O953" s="69"/>
      <c r="P953" s="69"/>
      <c r="Q953" s="69"/>
      <c r="R953" s="69"/>
      <c r="S953" s="69"/>
      <c r="T953" s="66"/>
      <c r="U953" s="1"/>
      <c r="V953" s="1"/>
      <c r="W953" s="1"/>
      <c r="X953" s="1"/>
      <c r="Y953" s="1"/>
      <c r="Z953" s="1"/>
    </row>
    <row r="954" spans="1:26" ht="15.75" customHeight="1" x14ac:dyDescent="0.2">
      <c r="A954" s="1"/>
      <c r="B954" s="1"/>
      <c r="C954" s="1"/>
      <c r="D954" s="67"/>
      <c r="E954" s="67"/>
      <c r="F954" s="67"/>
      <c r="G954" s="67"/>
      <c r="H954" s="67"/>
      <c r="I954" s="67"/>
      <c r="J954" s="67"/>
      <c r="K954" s="68"/>
      <c r="L954" s="67"/>
      <c r="M954" s="1"/>
      <c r="N954" s="69"/>
      <c r="O954" s="69"/>
      <c r="P954" s="69"/>
      <c r="Q954" s="69"/>
      <c r="R954" s="69"/>
      <c r="S954" s="69"/>
      <c r="T954" s="66"/>
      <c r="U954" s="1"/>
      <c r="V954" s="1"/>
      <c r="W954" s="1"/>
      <c r="X954" s="1"/>
      <c r="Y954" s="1"/>
      <c r="Z954" s="1"/>
    </row>
    <row r="955" spans="1:26" ht="15.75" customHeight="1" x14ac:dyDescent="0.2">
      <c r="A955" s="1"/>
      <c r="B955" s="1"/>
      <c r="C955" s="1"/>
      <c r="D955" s="67"/>
      <c r="E955" s="67"/>
      <c r="F955" s="67"/>
      <c r="G955" s="67"/>
      <c r="H955" s="67"/>
      <c r="I955" s="67"/>
      <c r="J955" s="67"/>
      <c r="K955" s="68"/>
      <c r="L955" s="67"/>
      <c r="M955" s="1"/>
      <c r="N955" s="69"/>
      <c r="O955" s="69"/>
      <c r="P955" s="69"/>
      <c r="Q955" s="69"/>
      <c r="R955" s="69"/>
      <c r="S955" s="69"/>
      <c r="T955" s="66"/>
      <c r="U955" s="1"/>
      <c r="V955" s="1"/>
      <c r="W955" s="1"/>
      <c r="X955" s="1"/>
      <c r="Y955" s="1"/>
      <c r="Z955" s="1"/>
    </row>
    <row r="956" spans="1:26" ht="15.75" customHeight="1" x14ac:dyDescent="0.2">
      <c r="A956" s="1"/>
      <c r="B956" s="1"/>
      <c r="C956" s="1"/>
      <c r="D956" s="67"/>
      <c r="E956" s="67"/>
      <c r="F956" s="67"/>
      <c r="G956" s="67"/>
      <c r="H956" s="67"/>
      <c r="I956" s="67"/>
      <c r="J956" s="67"/>
      <c r="K956" s="68"/>
      <c r="L956" s="67"/>
      <c r="M956" s="1"/>
      <c r="N956" s="69"/>
      <c r="O956" s="69"/>
      <c r="P956" s="69"/>
      <c r="Q956" s="69"/>
      <c r="R956" s="69"/>
      <c r="S956" s="69"/>
      <c r="T956" s="66"/>
      <c r="U956" s="1"/>
      <c r="V956" s="1"/>
      <c r="W956" s="1"/>
      <c r="X956" s="1"/>
      <c r="Y956" s="1"/>
      <c r="Z956" s="1"/>
    </row>
    <row r="957" spans="1:26" ht="15.75" customHeight="1" x14ac:dyDescent="0.2">
      <c r="A957" s="1"/>
      <c r="B957" s="1"/>
      <c r="C957" s="1"/>
      <c r="D957" s="67"/>
      <c r="E957" s="67"/>
      <c r="F957" s="67"/>
      <c r="G957" s="67"/>
      <c r="H957" s="67"/>
      <c r="I957" s="67"/>
      <c r="J957" s="67"/>
      <c r="K957" s="68"/>
      <c r="L957" s="67"/>
      <c r="M957" s="1"/>
      <c r="N957" s="69"/>
      <c r="O957" s="69"/>
      <c r="P957" s="69"/>
      <c r="Q957" s="69"/>
      <c r="R957" s="69"/>
      <c r="S957" s="69"/>
      <c r="T957" s="66"/>
      <c r="U957" s="1"/>
      <c r="V957" s="1"/>
      <c r="W957" s="1"/>
      <c r="X957" s="1"/>
      <c r="Y957" s="1"/>
      <c r="Z957" s="1"/>
    </row>
    <row r="958" spans="1:26" ht="15.75" customHeight="1" x14ac:dyDescent="0.2">
      <c r="A958" s="1"/>
      <c r="B958" s="1"/>
      <c r="C958" s="1"/>
      <c r="D958" s="67"/>
      <c r="E958" s="67"/>
      <c r="F958" s="67"/>
      <c r="G958" s="67"/>
      <c r="H958" s="67"/>
      <c r="I958" s="67"/>
      <c r="J958" s="67"/>
      <c r="K958" s="68"/>
      <c r="L958" s="67"/>
      <c r="M958" s="1"/>
      <c r="N958" s="69"/>
      <c r="O958" s="69"/>
      <c r="P958" s="69"/>
      <c r="Q958" s="69"/>
      <c r="R958" s="69"/>
      <c r="S958" s="69"/>
      <c r="T958" s="66"/>
      <c r="U958" s="1"/>
      <c r="V958" s="1"/>
      <c r="W958" s="1"/>
      <c r="X958" s="1"/>
      <c r="Y958" s="1"/>
      <c r="Z958" s="1"/>
    </row>
    <row r="959" spans="1:26" ht="15.75" customHeight="1" x14ac:dyDescent="0.2">
      <c r="A959" s="1"/>
      <c r="B959" s="1"/>
      <c r="C959" s="1"/>
      <c r="D959" s="67"/>
      <c r="E959" s="67"/>
      <c r="F959" s="67"/>
      <c r="G959" s="67"/>
      <c r="H959" s="67"/>
      <c r="I959" s="67"/>
      <c r="J959" s="67"/>
      <c r="K959" s="68"/>
      <c r="L959" s="67"/>
      <c r="M959" s="1"/>
      <c r="N959" s="69"/>
      <c r="O959" s="69"/>
      <c r="P959" s="69"/>
      <c r="Q959" s="69"/>
      <c r="R959" s="69"/>
      <c r="S959" s="69"/>
      <c r="T959" s="66"/>
      <c r="U959" s="1"/>
      <c r="V959" s="1"/>
      <c r="W959" s="1"/>
      <c r="X959" s="1"/>
      <c r="Y959" s="1"/>
      <c r="Z959" s="1"/>
    </row>
    <row r="960" spans="1:26" ht="15.75" customHeight="1" x14ac:dyDescent="0.2">
      <c r="A960" s="1"/>
      <c r="B960" s="1"/>
      <c r="C960" s="1"/>
      <c r="D960" s="67"/>
      <c r="E960" s="67"/>
      <c r="F960" s="67"/>
      <c r="G960" s="67"/>
      <c r="H960" s="67"/>
      <c r="I960" s="67"/>
      <c r="J960" s="67"/>
      <c r="K960" s="68"/>
      <c r="L960" s="67"/>
      <c r="M960" s="1"/>
      <c r="N960" s="69"/>
      <c r="O960" s="69"/>
      <c r="P960" s="69"/>
      <c r="Q960" s="69"/>
      <c r="R960" s="69"/>
      <c r="S960" s="69"/>
      <c r="T960" s="66"/>
      <c r="U960" s="1"/>
      <c r="V960" s="1"/>
      <c r="W960" s="1"/>
      <c r="X960" s="1"/>
      <c r="Y960" s="1"/>
      <c r="Z960" s="1"/>
    </row>
    <row r="961" spans="1:26" ht="15.75" customHeight="1" x14ac:dyDescent="0.2">
      <c r="A961" s="1"/>
      <c r="B961" s="1"/>
      <c r="C961" s="1"/>
      <c r="D961" s="67"/>
      <c r="E961" s="67"/>
      <c r="F961" s="67"/>
      <c r="G961" s="67"/>
      <c r="H961" s="67"/>
      <c r="I961" s="67"/>
      <c r="J961" s="67"/>
      <c r="K961" s="68"/>
      <c r="L961" s="67"/>
      <c r="M961" s="1"/>
      <c r="N961" s="69"/>
      <c r="O961" s="69"/>
      <c r="P961" s="69"/>
      <c r="Q961" s="69"/>
      <c r="R961" s="69"/>
      <c r="S961" s="69"/>
      <c r="T961" s="66"/>
      <c r="U961" s="1"/>
      <c r="V961" s="1"/>
      <c r="W961" s="1"/>
      <c r="X961" s="1"/>
      <c r="Y961" s="1"/>
      <c r="Z961" s="1"/>
    </row>
    <row r="962" spans="1:26" ht="15.75" customHeight="1" x14ac:dyDescent="0.2">
      <c r="A962" s="1"/>
      <c r="B962" s="1"/>
      <c r="C962" s="1"/>
      <c r="D962" s="67"/>
      <c r="E962" s="67"/>
      <c r="F962" s="67"/>
      <c r="G962" s="67"/>
      <c r="H962" s="67"/>
      <c r="I962" s="67"/>
      <c r="J962" s="67"/>
      <c r="K962" s="68"/>
      <c r="L962" s="67"/>
      <c r="M962" s="1"/>
      <c r="N962" s="69"/>
      <c r="O962" s="69"/>
      <c r="P962" s="69"/>
      <c r="Q962" s="69"/>
      <c r="R962" s="69"/>
      <c r="S962" s="69"/>
      <c r="T962" s="66"/>
      <c r="U962" s="1"/>
      <c r="V962" s="1"/>
      <c r="W962" s="1"/>
      <c r="X962" s="1"/>
      <c r="Y962" s="1"/>
      <c r="Z962" s="1"/>
    </row>
    <row r="963" spans="1:26" ht="15.75" customHeight="1" x14ac:dyDescent="0.2">
      <c r="A963" s="1"/>
      <c r="B963" s="1"/>
      <c r="C963" s="1"/>
      <c r="D963" s="67"/>
      <c r="E963" s="67"/>
      <c r="F963" s="67"/>
      <c r="G963" s="67"/>
      <c r="H963" s="67"/>
      <c r="I963" s="67"/>
      <c r="J963" s="67"/>
      <c r="K963" s="68"/>
      <c r="L963" s="67"/>
      <c r="M963" s="1"/>
      <c r="N963" s="69"/>
      <c r="O963" s="69"/>
      <c r="P963" s="69"/>
      <c r="Q963" s="69"/>
      <c r="R963" s="69"/>
      <c r="S963" s="69"/>
      <c r="T963" s="66"/>
      <c r="U963" s="1"/>
      <c r="V963" s="1"/>
      <c r="W963" s="1"/>
      <c r="X963" s="1"/>
      <c r="Y963" s="1"/>
      <c r="Z963" s="1"/>
    </row>
    <row r="964" spans="1:26" ht="15.75" customHeight="1" x14ac:dyDescent="0.2">
      <c r="A964" s="1"/>
      <c r="B964" s="1"/>
      <c r="C964" s="1"/>
      <c r="D964" s="67"/>
      <c r="E964" s="67"/>
      <c r="F964" s="67"/>
      <c r="G964" s="67"/>
      <c r="H964" s="67"/>
      <c r="I964" s="67"/>
      <c r="J964" s="67"/>
      <c r="K964" s="68"/>
      <c r="L964" s="67"/>
      <c r="M964" s="1"/>
      <c r="N964" s="69"/>
      <c r="O964" s="69"/>
      <c r="P964" s="69"/>
      <c r="Q964" s="69"/>
      <c r="R964" s="69"/>
      <c r="S964" s="69"/>
      <c r="T964" s="66"/>
      <c r="U964" s="1"/>
      <c r="V964" s="1"/>
      <c r="W964" s="1"/>
      <c r="X964" s="1"/>
      <c r="Y964" s="1"/>
      <c r="Z964" s="1"/>
    </row>
    <row r="965" spans="1:26" ht="15.75" customHeight="1" x14ac:dyDescent="0.2">
      <c r="A965" s="1"/>
      <c r="B965" s="1"/>
      <c r="C965" s="1"/>
      <c r="D965" s="67"/>
      <c r="E965" s="67"/>
      <c r="F965" s="67"/>
      <c r="G965" s="67"/>
      <c r="H965" s="67"/>
      <c r="I965" s="67"/>
      <c r="J965" s="67"/>
      <c r="K965" s="68"/>
      <c r="L965" s="67"/>
      <c r="M965" s="1"/>
      <c r="N965" s="69"/>
      <c r="O965" s="69"/>
      <c r="P965" s="69"/>
      <c r="Q965" s="69"/>
      <c r="R965" s="69"/>
      <c r="S965" s="69"/>
      <c r="T965" s="66"/>
      <c r="U965" s="1"/>
      <c r="V965" s="1"/>
      <c r="W965" s="1"/>
      <c r="X965" s="1"/>
      <c r="Y965" s="1"/>
      <c r="Z965" s="1"/>
    </row>
    <row r="966" spans="1:26" ht="15.75" customHeight="1" x14ac:dyDescent="0.2">
      <c r="A966" s="1"/>
      <c r="B966" s="1"/>
      <c r="C966" s="1"/>
      <c r="D966" s="67"/>
      <c r="E966" s="67"/>
      <c r="F966" s="67"/>
      <c r="G966" s="67"/>
      <c r="H966" s="67"/>
      <c r="I966" s="67"/>
      <c r="J966" s="67"/>
      <c r="K966" s="68"/>
      <c r="L966" s="67"/>
      <c r="M966" s="1"/>
      <c r="N966" s="69"/>
      <c r="O966" s="69"/>
      <c r="P966" s="69"/>
      <c r="Q966" s="69"/>
      <c r="R966" s="69"/>
      <c r="S966" s="69"/>
      <c r="T966" s="66"/>
      <c r="U966" s="1"/>
      <c r="V966" s="1"/>
      <c r="W966" s="1"/>
      <c r="X966" s="1"/>
      <c r="Y966" s="1"/>
      <c r="Z966" s="1"/>
    </row>
    <row r="967" spans="1:26" ht="15.75" customHeight="1" x14ac:dyDescent="0.2">
      <c r="A967" s="1"/>
      <c r="B967" s="1"/>
      <c r="C967" s="1"/>
      <c r="D967" s="67"/>
      <c r="E967" s="67"/>
      <c r="F967" s="67"/>
      <c r="G967" s="67"/>
      <c r="H967" s="67"/>
      <c r="I967" s="67"/>
      <c r="J967" s="67"/>
      <c r="K967" s="68"/>
      <c r="L967" s="67"/>
      <c r="M967" s="1"/>
      <c r="N967" s="69"/>
      <c r="O967" s="69"/>
      <c r="P967" s="69"/>
      <c r="Q967" s="69"/>
      <c r="R967" s="69"/>
      <c r="S967" s="69"/>
      <c r="T967" s="66"/>
      <c r="U967" s="1"/>
      <c r="V967" s="1"/>
      <c r="W967" s="1"/>
      <c r="X967" s="1"/>
      <c r="Y967" s="1"/>
      <c r="Z967" s="1"/>
    </row>
    <row r="968" spans="1:26" ht="15.75" customHeight="1" x14ac:dyDescent="0.2">
      <c r="A968" s="1"/>
      <c r="B968" s="1"/>
      <c r="C968" s="1"/>
      <c r="D968" s="67"/>
      <c r="E968" s="67"/>
      <c r="F968" s="67"/>
      <c r="G968" s="67"/>
      <c r="H968" s="67"/>
      <c r="I968" s="67"/>
      <c r="J968" s="67"/>
      <c r="K968" s="68"/>
      <c r="L968" s="67"/>
      <c r="M968" s="1"/>
      <c r="N968" s="69"/>
      <c r="O968" s="69"/>
      <c r="P968" s="69"/>
      <c r="Q968" s="69"/>
      <c r="R968" s="69"/>
      <c r="S968" s="69"/>
      <c r="T968" s="66"/>
      <c r="U968" s="1"/>
      <c r="V968" s="1"/>
      <c r="W968" s="1"/>
      <c r="X968" s="1"/>
      <c r="Y968" s="1"/>
      <c r="Z968" s="1"/>
    </row>
    <row r="969" spans="1:26" ht="15.75" customHeight="1" x14ac:dyDescent="0.2">
      <c r="A969" s="1"/>
      <c r="B969" s="1"/>
      <c r="C969" s="1"/>
      <c r="D969" s="67"/>
      <c r="E969" s="67"/>
      <c r="F969" s="67"/>
      <c r="G969" s="67"/>
      <c r="H969" s="67"/>
      <c r="I969" s="67"/>
      <c r="J969" s="67"/>
      <c r="K969" s="68"/>
      <c r="L969" s="67"/>
      <c r="M969" s="1"/>
      <c r="N969" s="69"/>
      <c r="O969" s="69"/>
      <c r="P969" s="69"/>
      <c r="Q969" s="69"/>
      <c r="R969" s="69"/>
      <c r="S969" s="69"/>
      <c r="T969" s="66"/>
      <c r="U969" s="1"/>
      <c r="V969" s="1"/>
      <c r="W969" s="1"/>
      <c r="X969" s="1"/>
      <c r="Y969" s="1"/>
      <c r="Z969" s="1"/>
    </row>
    <row r="970" spans="1:26" ht="15.75" customHeight="1" x14ac:dyDescent="0.2">
      <c r="A970" s="1"/>
      <c r="B970" s="1"/>
      <c r="C970" s="1"/>
      <c r="D970" s="67"/>
      <c r="E970" s="67"/>
      <c r="F970" s="67"/>
      <c r="G970" s="67"/>
      <c r="H970" s="67"/>
      <c r="I970" s="67"/>
      <c r="J970" s="67"/>
      <c r="K970" s="68"/>
      <c r="L970" s="67"/>
      <c r="M970" s="1"/>
      <c r="N970" s="69"/>
      <c r="O970" s="69"/>
      <c r="P970" s="69"/>
      <c r="Q970" s="69"/>
      <c r="R970" s="69"/>
      <c r="S970" s="69"/>
      <c r="T970" s="66"/>
      <c r="U970" s="1"/>
      <c r="V970" s="1"/>
      <c r="W970" s="1"/>
      <c r="X970" s="1"/>
      <c r="Y970" s="1"/>
      <c r="Z970" s="1"/>
    </row>
    <row r="971" spans="1:26" ht="15.75" customHeight="1" x14ac:dyDescent="0.2">
      <c r="A971" s="1"/>
      <c r="B971" s="1"/>
      <c r="C971" s="1"/>
      <c r="D971" s="67"/>
      <c r="E971" s="67"/>
      <c r="F971" s="67"/>
      <c r="G971" s="67"/>
      <c r="H971" s="67"/>
      <c r="I971" s="67"/>
      <c r="J971" s="67"/>
      <c r="K971" s="68"/>
      <c r="L971" s="67"/>
      <c r="M971" s="1"/>
      <c r="N971" s="69"/>
      <c r="O971" s="69"/>
      <c r="P971" s="69"/>
      <c r="Q971" s="69"/>
      <c r="R971" s="69"/>
      <c r="S971" s="69"/>
      <c r="T971" s="66"/>
      <c r="U971" s="1"/>
      <c r="V971" s="1"/>
      <c r="W971" s="1"/>
      <c r="X971" s="1"/>
      <c r="Y971" s="1"/>
      <c r="Z971" s="1"/>
    </row>
    <row r="972" spans="1:26" ht="15.75" customHeight="1" x14ac:dyDescent="0.2">
      <c r="A972" s="1"/>
      <c r="B972" s="1"/>
      <c r="C972" s="1"/>
      <c r="D972" s="67"/>
      <c r="E972" s="67"/>
      <c r="F972" s="67"/>
      <c r="G972" s="67"/>
      <c r="H972" s="67"/>
      <c r="I972" s="67"/>
      <c r="J972" s="67"/>
      <c r="K972" s="68"/>
      <c r="L972" s="67"/>
      <c r="M972" s="1"/>
      <c r="N972" s="69"/>
      <c r="O972" s="69"/>
      <c r="P972" s="69"/>
      <c r="Q972" s="69"/>
      <c r="R972" s="69"/>
      <c r="S972" s="69"/>
      <c r="T972" s="66"/>
      <c r="U972" s="1"/>
      <c r="V972" s="1"/>
      <c r="W972" s="1"/>
      <c r="X972" s="1"/>
      <c r="Y972" s="1"/>
      <c r="Z972" s="1"/>
    </row>
    <row r="973" spans="1:26" ht="15.75" customHeight="1" x14ac:dyDescent="0.2">
      <c r="A973" s="1"/>
      <c r="B973" s="1"/>
      <c r="C973" s="1"/>
      <c r="D973" s="67"/>
      <c r="E973" s="67"/>
      <c r="F973" s="67"/>
      <c r="G973" s="67"/>
      <c r="H973" s="67"/>
      <c r="I973" s="67"/>
      <c r="J973" s="67"/>
      <c r="K973" s="68"/>
      <c r="L973" s="67"/>
      <c r="M973" s="1"/>
      <c r="N973" s="69"/>
      <c r="O973" s="69"/>
      <c r="P973" s="69"/>
      <c r="Q973" s="69"/>
      <c r="R973" s="69"/>
      <c r="S973" s="69"/>
      <c r="T973" s="66"/>
      <c r="U973" s="1"/>
      <c r="V973" s="1"/>
      <c r="W973" s="1"/>
      <c r="X973" s="1"/>
      <c r="Y973" s="1"/>
      <c r="Z973" s="1"/>
    </row>
    <row r="974" spans="1:26" ht="15.75" customHeight="1" x14ac:dyDescent="0.2">
      <c r="A974" s="1"/>
      <c r="B974" s="1"/>
      <c r="C974" s="1"/>
      <c r="D974" s="67"/>
      <c r="E974" s="67"/>
      <c r="F974" s="67"/>
      <c r="G974" s="67"/>
      <c r="H974" s="67"/>
      <c r="I974" s="67"/>
      <c r="J974" s="67"/>
      <c r="K974" s="68"/>
      <c r="L974" s="67"/>
      <c r="M974" s="1"/>
      <c r="N974" s="69"/>
      <c r="O974" s="69"/>
      <c r="P974" s="69"/>
      <c r="Q974" s="69"/>
      <c r="R974" s="69"/>
      <c r="S974" s="69"/>
      <c r="T974" s="66"/>
      <c r="U974" s="1"/>
      <c r="V974" s="1"/>
      <c r="W974" s="1"/>
      <c r="X974" s="1"/>
      <c r="Y974" s="1"/>
      <c r="Z974" s="1"/>
    </row>
    <row r="975" spans="1:26" ht="15.75" customHeight="1" x14ac:dyDescent="0.2">
      <c r="A975" s="1"/>
      <c r="B975" s="1"/>
      <c r="C975" s="1"/>
      <c r="D975" s="67"/>
      <c r="E975" s="67"/>
      <c r="F975" s="67"/>
      <c r="G975" s="67"/>
      <c r="H975" s="67"/>
      <c r="I975" s="67"/>
      <c r="J975" s="67"/>
      <c r="K975" s="68"/>
      <c r="L975" s="67"/>
      <c r="M975" s="1"/>
      <c r="N975" s="69"/>
      <c r="O975" s="69"/>
      <c r="P975" s="69"/>
      <c r="Q975" s="69"/>
      <c r="R975" s="69"/>
      <c r="S975" s="69"/>
      <c r="T975" s="66"/>
      <c r="U975" s="1"/>
      <c r="V975" s="1"/>
      <c r="W975" s="1"/>
      <c r="X975" s="1"/>
      <c r="Y975" s="1"/>
      <c r="Z975" s="1"/>
    </row>
    <row r="976" spans="1:26" ht="15.75" customHeight="1" x14ac:dyDescent="0.2">
      <c r="A976" s="1"/>
      <c r="B976" s="1"/>
      <c r="C976" s="1"/>
      <c r="D976" s="67"/>
      <c r="E976" s="67"/>
      <c r="F976" s="67"/>
      <c r="G976" s="67"/>
      <c r="H976" s="67"/>
      <c r="I976" s="67"/>
      <c r="J976" s="67"/>
      <c r="K976" s="68"/>
      <c r="L976" s="67"/>
      <c r="M976" s="1"/>
      <c r="N976" s="69"/>
      <c r="O976" s="69"/>
      <c r="P976" s="69"/>
      <c r="Q976" s="69"/>
      <c r="R976" s="69"/>
      <c r="S976" s="69"/>
      <c r="T976" s="66"/>
      <c r="U976" s="1"/>
      <c r="V976" s="1"/>
      <c r="W976" s="1"/>
      <c r="X976" s="1"/>
      <c r="Y976" s="1"/>
      <c r="Z976" s="1"/>
    </row>
    <row r="977" spans="1:26" ht="15.75" customHeight="1" x14ac:dyDescent="0.2">
      <c r="A977" s="1"/>
      <c r="B977" s="1"/>
      <c r="C977" s="1"/>
      <c r="D977" s="67"/>
      <c r="E977" s="67"/>
      <c r="F977" s="67"/>
      <c r="G977" s="67"/>
      <c r="H977" s="67"/>
      <c r="I977" s="67"/>
      <c r="J977" s="67"/>
      <c r="K977" s="68"/>
      <c r="L977" s="67"/>
      <c r="M977" s="1"/>
      <c r="N977" s="69"/>
      <c r="O977" s="69"/>
      <c r="P977" s="69"/>
      <c r="Q977" s="69"/>
      <c r="R977" s="69"/>
      <c r="S977" s="69"/>
      <c r="T977" s="66"/>
      <c r="U977" s="1"/>
      <c r="V977" s="1"/>
      <c r="W977" s="1"/>
      <c r="X977" s="1"/>
      <c r="Y977" s="1"/>
      <c r="Z977" s="1"/>
    </row>
    <row r="978" spans="1:26" ht="15.75" customHeight="1" x14ac:dyDescent="0.2">
      <c r="A978" s="1"/>
      <c r="B978" s="1"/>
      <c r="C978" s="1"/>
      <c r="D978" s="67"/>
      <c r="E978" s="67"/>
      <c r="F978" s="67"/>
      <c r="G978" s="67"/>
      <c r="H978" s="67"/>
      <c r="I978" s="67"/>
      <c r="J978" s="67"/>
      <c r="K978" s="68"/>
      <c r="L978" s="67"/>
      <c r="M978" s="1"/>
      <c r="N978" s="69"/>
      <c r="O978" s="69"/>
      <c r="P978" s="69"/>
      <c r="Q978" s="69"/>
      <c r="R978" s="69"/>
      <c r="S978" s="69"/>
      <c r="T978" s="66"/>
      <c r="U978" s="1"/>
      <c r="V978" s="1"/>
      <c r="W978" s="1"/>
      <c r="X978" s="1"/>
      <c r="Y978" s="1"/>
      <c r="Z978" s="1"/>
    </row>
    <row r="979" spans="1:26" ht="15.75" customHeight="1" x14ac:dyDescent="0.2">
      <c r="A979" s="1"/>
      <c r="B979" s="1"/>
      <c r="C979" s="1"/>
      <c r="D979" s="67"/>
      <c r="E979" s="67"/>
      <c r="F979" s="67"/>
      <c r="G979" s="67"/>
      <c r="H979" s="67"/>
      <c r="I979" s="67"/>
      <c r="J979" s="67"/>
      <c r="K979" s="68"/>
      <c r="L979" s="67"/>
      <c r="M979" s="1"/>
      <c r="N979" s="69"/>
      <c r="O979" s="69"/>
      <c r="P979" s="69"/>
      <c r="Q979" s="69"/>
      <c r="R979" s="69"/>
      <c r="S979" s="69"/>
      <c r="T979" s="66"/>
      <c r="U979" s="1"/>
      <c r="V979" s="1"/>
      <c r="W979" s="1"/>
      <c r="X979" s="1"/>
      <c r="Y979" s="1"/>
      <c r="Z979" s="1"/>
    </row>
    <row r="980" spans="1:26" ht="15.75" customHeight="1" x14ac:dyDescent="0.2">
      <c r="A980" s="1"/>
      <c r="B980" s="1"/>
      <c r="C980" s="1"/>
      <c r="D980" s="67"/>
      <c r="E980" s="67"/>
      <c r="F980" s="67"/>
      <c r="G980" s="67"/>
      <c r="H980" s="67"/>
      <c r="I980" s="67"/>
      <c r="J980" s="67"/>
      <c r="K980" s="68"/>
      <c r="L980" s="67"/>
      <c r="M980" s="1"/>
      <c r="N980" s="69"/>
      <c r="O980" s="69"/>
      <c r="P980" s="69"/>
      <c r="Q980" s="69"/>
      <c r="R980" s="69"/>
      <c r="S980" s="69"/>
      <c r="T980" s="66"/>
      <c r="U980" s="1"/>
      <c r="V980" s="1"/>
      <c r="W980" s="1"/>
      <c r="X980" s="1"/>
      <c r="Y980" s="1"/>
      <c r="Z980" s="1"/>
    </row>
    <row r="981" spans="1:26" ht="15.75" customHeight="1" x14ac:dyDescent="0.2">
      <c r="A981" s="1"/>
      <c r="B981" s="1"/>
      <c r="C981" s="1"/>
      <c r="D981" s="67"/>
      <c r="E981" s="67"/>
      <c r="F981" s="67"/>
      <c r="G981" s="67"/>
      <c r="H981" s="67"/>
      <c r="I981" s="67"/>
      <c r="J981" s="67"/>
      <c r="K981" s="68"/>
      <c r="L981" s="67"/>
      <c r="M981" s="1"/>
      <c r="N981" s="69"/>
      <c r="O981" s="69"/>
      <c r="P981" s="69"/>
      <c r="Q981" s="69"/>
      <c r="R981" s="69"/>
      <c r="S981" s="69"/>
      <c r="T981" s="66"/>
      <c r="U981" s="1"/>
      <c r="V981" s="1"/>
      <c r="W981" s="1"/>
      <c r="X981" s="1"/>
      <c r="Y981" s="1"/>
      <c r="Z981" s="1"/>
    </row>
    <row r="982" spans="1:26" ht="15.75" customHeight="1" x14ac:dyDescent="0.2">
      <c r="A982" s="1"/>
      <c r="B982" s="1"/>
      <c r="C982" s="1"/>
      <c r="D982" s="67"/>
      <c r="E982" s="67"/>
      <c r="F982" s="67"/>
      <c r="G982" s="67"/>
      <c r="H982" s="67"/>
      <c r="I982" s="67"/>
      <c r="J982" s="67"/>
      <c r="K982" s="68"/>
      <c r="L982" s="67"/>
      <c r="M982" s="1"/>
      <c r="N982" s="69"/>
      <c r="O982" s="69"/>
      <c r="P982" s="69"/>
      <c r="Q982" s="69"/>
      <c r="R982" s="69"/>
      <c r="S982" s="69"/>
      <c r="T982" s="66"/>
      <c r="U982" s="1"/>
      <c r="V982" s="1"/>
      <c r="W982" s="1"/>
      <c r="X982" s="1"/>
      <c r="Y982" s="1"/>
      <c r="Z982" s="1"/>
    </row>
    <row r="983" spans="1:26" ht="15.75" customHeight="1" x14ac:dyDescent="0.2">
      <c r="A983" s="1"/>
      <c r="B983" s="1"/>
      <c r="C983" s="1"/>
      <c r="D983" s="67"/>
      <c r="E983" s="67"/>
      <c r="F983" s="67"/>
      <c r="G983" s="67"/>
      <c r="H983" s="67"/>
      <c r="I983" s="67"/>
      <c r="J983" s="67"/>
      <c r="K983" s="68"/>
      <c r="L983" s="67"/>
      <c r="M983" s="1"/>
      <c r="N983" s="69"/>
      <c r="O983" s="69"/>
      <c r="P983" s="69"/>
      <c r="Q983" s="69"/>
      <c r="R983" s="69"/>
      <c r="S983" s="69"/>
      <c r="T983" s="66"/>
      <c r="U983" s="1"/>
      <c r="V983" s="1"/>
      <c r="W983" s="1"/>
      <c r="X983" s="1"/>
      <c r="Y983" s="1"/>
      <c r="Z983" s="1"/>
    </row>
    <row r="984" spans="1:26" ht="15.75" customHeight="1" x14ac:dyDescent="0.2">
      <c r="A984" s="1"/>
      <c r="B984" s="1"/>
      <c r="C984" s="1"/>
      <c r="D984" s="67"/>
      <c r="E984" s="67"/>
      <c r="F984" s="67"/>
      <c r="G984" s="67"/>
      <c r="H984" s="67"/>
      <c r="I984" s="67"/>
      <c r="J984" s="67"/>
      <c r="K984" s="68"/>
      <c r="L984" s="67"/>
      <c r="M984" s="1"/>
      <c r="N984" s="69"/>
      <c r="O984" s="69"/>
      <c r="P984" s="69"/>
      <c r="Q984" s="69"/>
      <c r="R984" s="69"/>
      <c r="S984" s="69"/>
      <c r="T984" s="66"/>
      <c r="U984" s="1"/>
      <c r="V984" s="1"/>
      <c r="W984" s="1"/>
      <c r="X984" s="1"/>
      <c r="Y984" s="1"/>
      <c r="Z984" s="1"/>
    </row>
    <row r="985" spans="1:26" ht="15.75" customHeight="1" x14ac:dyDescent="0.2">
      <c r="A985" s="1"/>
      <c r="B985" s="1"/>
      <c r="C985" s="1"/>
      <c r="D985" s="67"/>
      <c r="E985" s="67"/>
      <c r="F985" s="67"/>
      <c r="G985" s="67"/>
      <c r="H985" s="67"/>
      <c r="I985" s="67"/>
      <c r="J985" s="67"/>
      <c r="K985" s="68"/>
      <c r="L985" s="67"/>
      <c r="M985" s="1"/>
      <c r="N985" s="69"/>
      <c r="O985" s="69"/>
      <c r="P985" s="69"/>
      <c r="Q985" s="69"/>
      <c r="R985" s="69"/>
      <c r="S985" s="69"/>
      <c r="T985" s="66"/>
      <c r="U985" s="1"/>
      <c r="V985" s="1"/>
      <c r="W985" s="1"/>
      <c r="X985" s="1"/>
      <c r="Y985" s="1"/>
      <c r="Z985" s="1"/>
    </row>
    <row r="986" spans="1:26" ht="15.75" customHeight="1" x14ac:dyDescent="0.2">
      <c r="A986" s="1"/>
      <c r="B986" s="1"/>
      <c r="C986" s="1"/>
      <c r="D986" s="67"/>
      <c r="E986" s="67"/>
      <c r="F986" s="67"/>
      <c r="G986" s="67"/>
      <c r="H986" s="67"/>
      <c r="I986" s="67"/>
      <c r="J986" s="67"/>
      <c r="K986" s="68"/>
      <c r="L986" s="67"/>
      <c r="M986" s="1"/>
      <c r="N986" s="69"/>
      <c r="O986" s="69"/>
      <c r="P986" s="69"/>
      <c r="Q986" s="69"/>
      <c r="R986" s="69"/>
      <c r="S986" s="69"/>
      <c r="T986" s="66"/>
      <c r="U986" s="1"/>
      <c r="V986" s="1"/>
      <c r="W986" s="1"/>
      <c r="X986" s="1"/>
      <c r="Y986" s="1"/>
      <c r="Z986" s="1"/>
    </row>
    <row r="987" spans="1:26" ht="15.75" customHeight="1" x14ac:dyDescent="0.2">
      <c r="A987" s="1"/>
      <c r="B987" s="1"/>
      <c r="C987" s="1"/>
      <c r="D987" s="67"/>
      <c r="E987" s="67"/>
      <c r="F987" s="67"/>
      <c r="G987" s="67"/>
      <c r="H987" s="67"/>
      <c r="I987" s="67"/>
      <c r="J987" s="67"/>
      <c r="K987" s="68"/>
      <c r="L987" s="67"/>
      <c r="M987" s="1"/>
      <c r="N987" s="69"/>
      <c r="O987" s="69"/>
      <c r="P987" s="69"/>
      <c r="Q987" s="69"/>
      <c r="R987" s="69"/>
      <c r="S987" s="69"/>
      <c r="T987" s="66"/>
      <c r="U987" s="1"/>
      <c r="V987" s="1"/>
      <c r="W987" s="1"/>
      <c r="X987" s="1"/>
      <c r="Y987" s="1"/>
      <c r="Z987" s="1"/>
    </row>
    <row r="988" spans="1:26" ht="15.75" customHeight="1" x14ac:dyDescent="0.2">
      <c r="A988" s="1"/>
      <c r="B988" s="1"/>
      <c r="C988" s="1"/>
      <c r="D988" s="67"/>
      <c r="E988" s="67"/>
      <c r="F988" s="67"/>
      <c r="G988" s="67"/>
      <c r="H988" s="67"/>
      <c r="I988" s="67"/>
      <c r="J988" s="67"/>
      <c r="K988" s="68"/>
      <c r="L988" s="67"/>
      <c r="M988" s="1"/>
      <c r="N988" s="69"/>
      <c r="O988" s="69"/>
      <c r="P988" s="69"/>
      <c r="Q988" s="69"/>
      <c r="R988" s="69"/>
      <c r="S988" s="69"/>
      <c r="T988" s="66"/>
      <c r="U988" s="1"/>
      <c r="V988" s="1"/>
      <c r="W988" s="1"/>
      <c r="X988" s="1"/>
      <c r="Y988" s="1"/>
      <c r="Z988" s="1"/>
    </row>
    <row r="989" spans="1:26" ht="15.75" customHeight="1" x14ac:dyDescent="0.2">
      <c r="A989" s="1"/>
      <c r="B989" s="1"/>
      <c r="C989" s="1"/>
      <c r="D989" s="67"/>
      <c r="E989" s="67"/>
      <c r="F989" s="67"/>
      <c r="G989" s="67"/>
      <c r="H989" s="67"/>
      <c r="I989" s="67"/>
      <c r="J989" s="67"/>
      <c r="K989" s="68"/>
      <c r="L989" s="67"/>
      <c r="M989" s="1"/>
      <c r="N989" s="69"/>
      <c r="O989" s="69"/>
      <c r="P989" s="69"/>
      <c r="Q989" s="69"/>
      <c r="R989" s="69"/>
      <c r="S989" s="69"/>
      <c r="T989" s="66"/>
      <c r="U989" s="1"/>
      <c r="V989" s="1"/>
      <c r="W989" s="1"/>
      <c r="X989" s="1"/>
      <c r="Y989" s="1"/>
      <c r="Z989" s="1"/>
    </row>
    <row r="990" spans="1:26" ht="15.75" customHeight="1" x14ac:dyDescent="0.2">
      <c r="A990" s="1"/>
      <c r="B990" s="1"/>
      <c r="C990" s="1"/>
      <c r="D990" s="67"/>
      <c r="E990" s="67"/>
      <c r="F990" s="67"/>
      <c r="G990" s="67"/>
      <c r="H990" s="67"/>
      <c r="I990" s="67"/>
      <c r="J990" s="67"/>
      <c r="K990" s="68"/>
      <c r="L990" s="67"/>
      <c r="M990" s="1"/>
      <c r="N990" s="69"/>
      <c r="O990" s="69"/>
      <c r="P990" s="69"/>
      <c r="Q990" s="69"/>
      <c r="R990" s="69"/>
      <c r="S990" s="69"/>
      <c r="T990" s="66"/>
      <c r="U990" s="1"/>
      <c r="V990" s="1"/>
      <c r="W990" s="1"/>
      <c r="X990" s="1"/>
      <c r="Y990" s="1"/>
      <c r="Z990" s="1"/>
    </row>
    <row r="991" spans="1:26" ht="15.75" customHeight="1" x14ac:dyDescent="0.2">
      <c r="A991" s="1"/>
      <c r="B991" s="1"/>
      <c r="C991" s="1"/>
      <c r="D991" s="67"/>
      <c r="E991" s="67"/>
      <c r="F991" s="67"/>
      <c r="G991" s="67"/>
      <c r="H991" s="67"/>
      <c r="I991" s="67"/>
      <c r="J991" s="67"/>
      <c r="K991" s="68"/>
      <c r="L991" s="67"/>
      <c r="M991" s="1"/>
      <c r="N991" s="69"/>
      <c r="O991" s="69"/>
      <c r="P991" s="69"/>
      <c r="Q991" s="69"/>
      <c r="R991" s="69"/>
      <c r="S991" s="69"/>
      <c r="T991" s="66"/>
      <c r="U991" s="1"/>
      <c r="V991" s="1"/>
      <c r="W991" s="1"/>
      <c r="X991" s="1"/>
      <c r="Y991" s="1"/>
      <c r="Z991" s="1"/>
    </row>
    <row r="992" spans="1:26" ht="15.75" customHeight="1" x14ac:dyDescent="0.2">
      <c r="A992" s="1"/>
      <c r="B992" s="1"/>
      <c r="C992" s="1"/>
      <c r="D992" s="67"/>
      <c r="E992" s="67"/>
      <c r="F992" s="67"/>
      <c r="G992" s="67"/>
      <c r="H992" s="67"/>
      <c r="I992" s="67"/>
      <c r="J992" s="67"/>
      <c r="K992" s="68"/>
      <c r="L992" s="67"/>
      <c r="M992" s="1"/>
      <c r="N992" s="69"/>
      <c r="O992" s="69"/>
      <c r="P992" s="69"/>
      <c r="Q992" s="69"/>
      <c r="R992" s="69"/>
      <c r="S992" s="69"/>
      <c r="T992" s="66"/>
      <c r="U992" s="1"/>
      <c r="V992" s="1"/>
      <c r="W992" s="1"/>
      <c r="X992" s="1"/>
      <c r="Y992" s="1"/>
      <c r="Z992" s="1"/>
    </row>
    <row r="993" spans="1:26" ht="15.75" customHeight="1" x14ac:dyDescent="0.2">
      <c r="A993" s="1"/>
      <c r="B993" s="1"/>
      <c r="C993" s="1"/>
      <c r="D993" s="67"/>
      <c r="E993" s="67"/>
      <c r="F993" s="67"/>
      <c r="G993" s="67"/>
      <c r="H993" s="67"/>
      <c r="I993" s="67"/>
      <c r="J993" s="67"/>
      <c r="K993" s="68"/>
      <c r="L993" s="67"/>
      <c r="M993" s="1"/>
      <c r="N993" s="69"/>
      <c r="O993" s="69"/>
      <c r="P993" s="69"/>
      <c r="Q993" s="69"/>
      <c r="R993" s="69"/>
      <c r="S993" s="69"/>
      <c r="T993" s="66"/>
      <c r="U993" s="1"/>
      <c r="V993" s="1"/>
      <c r="W993" s="1"/>
      <c r="X993" s="1"/>
      <c r="Y993" s="1"/>
      <c r="Z993" s="1"/>
    </row>
    <row r="994" spans="1:26" ht="15.75" customHeight="1" x14ac:dyDescent="0.2">
      <c r="A994" s="1"/>
      <c r="B994" s="1"/>
      <c r="C994" s="1"/>
      <c r="D994" s="67"/>
      <c r="E994" s="67"/>
      <c r="F994" s="67"/>
      <c r="G994" s="67"/>
      <c r="H994" s="67"/>
      <c r="I994" s="67"/>
      <c r="J994" s="67"/>
      <c r="K994" s="68"/>
      <c r="L994" s="67"/>
      <c r="M994" s="1"/>
      <c r="N994" s="69"/>
      <c r="O994" s="69"/>
      <c r="P994" s="69"/>
      <c r="Q994" s="69"/>
      <c r="R994" s="69"/>
      <c r="S994" s="69"/>
      <c r="T994" s="66"/>
      <c r="U994" s="1"/>
      <c r="V994" s="1"/>
      <c r="W994" s="1"/>
      <c r="X994" s="1"/>
      <c r="Y994" s="1"/>
      <c r="Z994" s="1"/>
    </row>
    <row r="995" spans="1:26" ht="15.75" customHeight="1" x14ac:dyDescent="0.2">
      <c r="A995" s="1"/>
      <c r="B995" s="1"/>
      <c r="C995" s="1"/>
      <c r="D995" s="67"/>
      <c r="E995" s="67"/>
      <c r="F995" s="67"/>
      <c r="G995" s="67"/>
      <c r="H995" s="67"/>
      <c r="I995" s="67"/>
      <c r="J995" s="67"/>
      <c r="K995" s="68"/>
      <c r="L995" s="67"/>
      <c r="M995" s="1"/>
      <c r="N995" s="69"/>
      <c r="O995" s="69"/>
      <c r="P995" s="69"/>
      <c r="Q995" s="69"/>
      <c r="R995" s="69"/>
      <c r="S995" s="69"/>
      <c r="T995" s="66"/>
      <c r="U995" s="1"/>
      <c r="V995" s="1"/>
      <c r="W995" s="1"/>
      <c r="X995" s="1"/>
      <c r="Y995" s="1"/>
      <c r="Z995" s="1"/>
    </row>
    <row r="996" spans="1:26" ht="15.75" customHeight="1" x14ac:dyDescent="0.2">
      <c r="A996" s="1"/>
      <c r="B996" s="1"/>
      <c r="C996" s="1"/>
      <c r="D996" s="67"/>
      <c r="E996" s="67"/>
      <c r="F996" s="67"/>
      <c r="G996" s="67"/>
      <c r="H996" s="67"/>
      <c r="I996" s="67"/>
      <c r="J996" s="67"/>
      <c r="K996" s="68"/>
      <c r="L996" s="67"/>
      <c r="M996" s="1"/>
      <c r="N996" s="69"/>
      <c r="O996" s="69"/>
      <c r="P996" s="69"/>
      <c r="Q996" s="69"/>
      <c r="R996" s="69"/>
      <c r="S996" s="69"/>
      <c r="T996" s="66"/>
      <c r="U996" s="1"/>
      <c r="V996" s="1"/>
      <c r="W996" s="1"/>
      <c r="X996" s="1"/>
      <c r="Y996" s="1"/>
      <c r="Z996" s="1"/>
    </row>
    <row r="997" spans="1:26" ht="15.75" customHeight="1" x14ac:dyDescent="0.2">
      <c r="A997" s="1"/>
      <c r="B997" s="1"/>
      <c r="C997" s="1"/>
      <c r="D997" s="67"/>
      <c r="E997" s="67"/>
      <c r="F997" s="67"/>
      <c r="G997" s="67"/>
      <c r="H997" s="67"/>
      <c r="I997" s="67"/>
      <c r="J997" s="67"/>
      <c r="K997" s="68"/>
      <c r="L997" s="67"/>
      <c r="M997" s="1"/>
      <c r="N997" s="69"/>
      <c r="O997" s="69"/>
      <c r="P997" s="69"/>
      <c r="Q997" s="69"/>
      <c r="R997" s="69"/>
      <c r="S997" s="69"/>
      <c r="T997" s="66"/>
      <c r="U997" s="1"/>
      <c r="V997" s="1"/>
      <c r="W997" s="1"/>
      <c r="X997" s="1"/>
      <c r="Y997" s="1"/>
      <c r="Z997" s="1"/>
    </row>
    <row r="998" spans="1:26" ht="15.75" customHeight="1" x14ac:dyDescent="0.2">
      <c r="A998" s="1"/>
      <c r="B998" s="1"/>
      <c r="C998" s="1"/>
      <c r="D998" s="67"/>
      <c r="E998" s="67"/>
      <c r="F998" s="67"/>
      <c r="G998" s="67"/>
      <c r="H998" s="67"/>
      <c r="I998" s="67"/>
      <c r="J998" s="67"/>
      <c r="K998" s="68"/>
      <c r="L998" s="67"/>
      <c r="M998" s="1"/>
      <c r="N998" s="69"/>
      <c r="O998" s="69"/>
      <c r="P998" s="69"/>
      <c r="Q998" s="69"/>
      <c r="R998" s="69"/>
      <c r="S998" s="69"/>
      <c r="T998" s="66"/>
      <c r="U998" s="1"/>
      <c r="V998" s="1"/>
      <c r="W998" s="1"/>
      <c r="X998" s="1"/>
      <c r="Y998" s="1"/>
      <c r="Z998" s="1"/>
    </row>
    <row r="999" spans="1:26" ht="15.75" customHeight="1" x14ac:dyDescent="0.2">
      <c r="A999" s="1"/>
      <c r="B999" s="1"/>
      <c r="C999" s="1"/>
      <c r="D999" s="67"/>
      <c r="E999" s="67"/>
      <c r="F999" s="67"/>
      <c r="G999" s="67"/>
      <c r="H999" s="67"/>
      <c r="I999" s="67"/>
      <c r="J999" s="67"/>
      <c r="K999" s="68"/>
      <c r="L999" s="67"/>
      <c r="M999" s="1"/>
      <c r="N999" s="69"/>
      <c r="O999" s="69"/>
      <c r="P999" s="69"/>
      <c r="Q999" s="69"/>
      <c r="R999" s="69"/>
      <c r="S999" s="69"/>
      <c r="T999" s="66"/>
      <c r="U999" s="1"/>
      <c r="V999" s="1"/>
      <c r="W999" s="1"/>
      <c r="X999" s="1"/>
      <c r="Y999" s="1"/>
      <c r="Z999" s="1"/>
    </row>
    <row r="1000" spans="1:26" ht="15.75" customHeight="1" x14ac:dyDescent="0.2">
      <c r="A1000" s="1"/>
      <c r="B1000" s="1"/>
      <c r="C1000" s="1"/>
      <c r="D1000" s="67"/>
      <c r="E1000" s="67"/>
      <c r="F1000" s="67"/>
      <c r="G1000" s="67"/>
      <c r="H1000" s="67"/>
      <c r="I1000" s="67"/>
      <c r="J1000" s="67"/>
      <c r="K1000" s="68"/>
      <c r="L1000" s="67"/>
      <c r="M1000" s="1"/>
      <c r="N1000" s="69"/>
      <c r="O1000" s="69"/>
      <c r="P1000" s="69"/>
      <c r="Q1000" s="69"/>
      <c r="R1000" s="69"/>
      <c r="S1000" s="69"/>
      <c r="T1000" s="66"/>
      <c r="U1000" s="1"/>
      <c r="V1000" s="1"/>
      <c r="W1000" s="1"/>
      <c r="X1000" s="1"/>
      <c r="Y1000" s="1"/>
      <c r="Z1000" s="1"/>
    </row>
  </sheetData>
  <autoFilter ref="X1:X263" xr:uid="{00000000-0009-0000-0000-000007000000}"/>
  <mergeCells count="8">
    <mergeCell ref="K6:K7"/>
    <mergeCell ref="N6:S6"/>
    <mergeCell ref="T6:T7"/>
    <mergeCell ref="D2:E2"/>
    <mergeCell ref="D3:E3"/>
    <mergeCell ref="E6:F6"/>
    <mergeCell ref="G6:H6"/>
    <mergeCell ref="I6:J6"/>
  </mergeCells>
  <conditionalFormatting sqref="K1:K1000">
    <cfRule type="containsText" dxfId="17" priority="1" operator="containsText" text="Compensation not required">
      <formula>NOT(ISERROR(SEARCH(("Compensation not required"),(K1))))</formula>
    </cfRule>
    <cfRule type="containsText" dxfId="16" priority="2" operator="containsText" text="Replace habitat with">
      <formula>NOT(ISERROR(SEARCH(("Replace habitat with"),(K1))))</formula>
    </cfRule>
    <cfRule type="containsText" dxfId="15" priority="3" operator="containsText" text="Same broad">
      <formula>NOT(ISERROR(SEARCH(("Same broad"),(K1))))</formula>
    </cfRule>
    <cfRule type="containsText" dxfId="14" priority="4" operator="containsText" text="Like-for-like">
      <formula>NOT(ISERROR(SEARCH(("Like-for-like"),(K1))))</formula>
    </cfRule>
    <cfRule type="containsText" dxfId="13" priority="5" operator="containsText" text="Irreplaceable">
      <formula>NOT(ISERROR(SEARCH(("Irreplaceable"),(K1))))</formula>
    </cfRule>
  </conditionalFormatting>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'Z1 HAB CLASS'!$D$36:$D$45</xm:f>
          </x14:formula1>
          <xm:sqref>E8:E255</xm:sqref>
        </x14:dataValidation>
        <x14:dataValidation type="list" allowBlank="1" showErrorMessage="1" xr:uid="{00000000-0002-0000-0700-000001000000}">
          <x14:formula1>
            <xm:f>'Z3 CONDITION VALUE'!$A$3:$A$5</xm:f>
          </x14:formula1>
          <xm:sqref>I8:I255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4.5" defaultRowHeight="15" customHeight="1" x14ac:dyDescent="0.2"/>
  <cols>
    <col min="1" max="1" width="2.5" customWidth="1"/>
    <col min="2" max="2" width="3.1640625" customWidth="1"/>
    <col min="3" max="3" width="3.33203125" customWidth="1"/>
    <col min="4" max="4" width="13.5" customWidth="1"/>
    <col min="5" max="5" width="38.5" customWidth="1"/>
    <col min="6" max="6" width="11.33203125" customWidth="1"/>
    <col min="7" max="7" width="13.5" customWidth="1"/>
    <col min="8" max="8" width="13.83203125" customWidth="1"/>
    <col min="9" max="9" width="15.5" customWidth="1"/>
    <col min="10" max="10" width="11.6640625" customWidth="1"/>
    <col min="11" max="11" width="29.1640625" customWidth="1"/>
    <col min="12" max="12" width="24.5" customWidth="1"/>
    <col min="13" max="13" width="13" customWidth="1"/>
    <col min="14" max="14" width="15.33203125" customWidth="1"/>
    <col min="15" max="15" width="95.83203125" customWidth="1"/>
    <col min="16" max="22" width="9.1640625" customWidth="1"/>
    <col min="23" max="23" width="2.6640625" hidden="1" customWidth="1"/>
    <col min="24" max="26" width="9.1640625" customWidth="1"/>
  </cols>
  <sheetData>
    <row r="1" spans="1:26" x14ac:dyDescent="0.2">
      <c r="A1" s="1"/>
      <c r="B1" s="1"/>
      <c r="C1" s="1"/>
      <c r="D1" s="1"/>
      <c r="E1" s="2"/>
      <c r="F1" s="2"/>
      <c r="G1" s="1"/>
      <c r="H1" s="1"/>
      <c r="I1" s="1"/>
      <c r="J1" s="1"/>
      <c r="K1" s="2"/>
      <c r="L1" s="2"/>
      <c r="M1" s="2"/>
      <c r="N1" s="2"/>
      <c r="O1" s="25"/>
      <c r="P1" s="1"/>
      <c r="Q1" s="1"/>
      <c r="R1" s="1"/>
      <c r="S1" s="1"/>
      <c r="T1" s="1"/>
      <c r="U1" s="1"/>
      <c r="V1" s="1"/>
      <c r="W1" s="1">
        <v>1</v>
      </c>
      <c r="X1" s="1"/>
      <c r="Y1" s="1"/>
      <c r="Z1" s="1"/>
    </row>
    <row r="2" spans="1:26" x14ac:dyDescent="0.2">
      <c r="A2" s="1"/>
      <c r="B2" s="1"/>
      <c r="C2" s="1"/>
      <c r="D2" s="677" t="s">
        <v>49</v>
      </c>
      <c r="E2" s="617"/>
      <c r="F2" s="2"/>
      <c r="G2" s="1"/>
      <c r="H2" s="1"/>
      <c r="I2" s="1"/>
      <c r="J2" s="1"/>
      <c r="K2" s="2"/>
      <c r="L2" s="2"/>
      <c r="M2" s="2"/>
      <c r="N2" s="2"/>
      <c r="O2" s="25"/>
      <c r="P2" s="1"/>
      <c r="Q2" s="1"/>
      <c r="R2" s="1"/>
      <c r="S2" s="1"/>
      <c r="T2" s="1"/>
      <c r="U2" s="1"/>
      <c r="V2" s="1"/>
      <c r="W2" s="1">
        <v>1</v>
      </c>
      <c r="X2" s="1"/>
      <c r="Y2" s="1"/>
      <c r="Z2" s="1"/>
    </row>
    <row r="3" spans="1:26" x14ac:dyDescent="0.2">
      <c r="A3" s="1"/>
      <c r="B3" s="1"/>
      <c r="C3" s="1"/>
      <c r="D3" s="693" t="s">
        <v>95</v>
      </c>
      <c r="E3" s="662"/>
      <c r="F3" s="2"/>
      <c r="G3" s="1"/>
      <c r="H3" s="1"/>
      <c r="I3" s="1"/>
      <c r="J3" s="1"/>
      <c r="K3" s="2"/>
      <c r="L3" s="2"/>
      <c r="M3" s="2"/>
      <c r="N3" s="2"/>
      <c r="O3" s="25"/>
      <c r="P3" s="1"/>
      <c r="Q3" s="1"/>
      <c r="R3" s="1"/>
      <c r="S3" s="1"/>
      <c r="T3" s="1"/>
      <c r="U3" s="1"/>
      <c r="V3" s="1"/>
      <c r="W3" s="1">
        <v>1</v>
      </c>
      <c r="X3" s="1"/>
      <c r="Y3" s="1"/>
      <c r="Z3" s="1"/>
    </row>
    <row r="4" spans="1:26" x14ac:dyDescent="0.2">
      <c r="A4" s="1"/>
      <c r="B4" s="1"/>
      <c r="C4" s="1"/>
      <c r="D4" s="1"/>
      <c r="E4" s="2"/>
      <c r="F4" s="2"/>
      <c r="G4" s="1"/>
      <c r="H4" s="1"/>
      <c r="I4" s="1"/>
      <c r="J4" s="1"/>
      <c r="K4" s="2"/>
      <c r="L4" s="2"/>
      <c r="M4" s="2"/>
      <c r="N4" s="2"/>
      <c r="O4" s="25"/>
      <c r="P4" s="1"/>
      <c r="Q4" s="1"/>
      <c r="R4" s="1"/>
      <c r="S4" s="1"/>
      <c r="T4" s="1"/>
      <c r="U4" s="1"/>
      <c r="V4" s="1"/>
      <c r="W4" s="1">
        <v>1</v>
      </c>
      <c r="X4" s="1"/>
      <c r="Y4" s="1"/>
      <c r="Z4" s="1"/>
    </row>
    <row r="5" spans="1:26" x14ac:dyDescent="0.2">
      <c r="A5" s="1"/>
      <c r="B5" s="1"/>
      <c r="C5" s="1"/>
      <c r="D5" s="243"/>
      <c r="E5" s="697" t="s">
        <v>27</v>
      </c>
      <c r="F5" s="619"/>
      <c r="G5" s="695" t="s">
        <v>28</v>
      </c>
      <c r="H5" s="619"/>
      <c r="I5" s="695" t="s">
        <v>29</v>
      </c>
      <c r="J5" s="619"/>
      <c r="K5" s="244" t="s">
        <v>54</v>
      </c>
      <c r="L5" s="696" t="s">
        <v>73</v>
      </c>
      <c r="M5" s="617"/>
      <c r="N5" s="691" t="s">
        <v>96</v>
      </c>
      <c r="O5" s="691" t="s">
        <v>33</v>
      </c>
      <c r="P5" s="1"/>
      <c r="Q5" s="1"/>
      <c r="R5" s="1"/>
      <c r="S5" s="1"/>
      <c r="T5" s="1"/>
      <c r="U5" s="1"/>
      <c r="V5" s="1"/>
      <c r="W5" s="1">
        <v>1</v>
      </c>
      <c r="X5" s="1"/>
      <c r="Y5" s="1"/>
      <c r="Z5" s="1"/>
    </row>
    <row r="6" spans="1:26" ht="32" x14ac:dyDescent="0.2">
      <c r="A6" s="1"/>
      <c r="B6" s="1"/>
      <c r="C6" s="1"/>
      <c r="D6" s="245" t="s">
        <v>34</v>
      </c>
      <c r="E6" s="246" t="s">
        <v>63</v>
      </c>
      <c r="F6" s="227" t="s">
        <v>64</v>
      </c>
      <c r="G6" s="228" t="s">
        <v>28</v>
      </c>
      <c r="H6" s="227" t="s">
        <v>37</v>
      </c>
      <c r="I6" s="228" t="s">
        <v>29</v>
      </c>
      <c r="J6" s="227" t="s">
        <v>37</v>
      </c>
      <c r="K6" s="228" t="s">
        <v>69</v>
      </c>
      <c r="L6" s="229" t="s">
        <v>73</v>
      </c>
      <c r="M6" s="247" t="s">
        <v>56</v>
      </c>
      <c r="N6" s="666"/>
      <c r="O6" s="666"/>
      <c r="P6" s="1"/>
      <c r="Q6" s="1"/>
      <c r="R6" s="1"/>
      <c r="S6" s="1"/>
      <c r="T6" s="1"/>
      <c r="U6" s="1"/>
      <c r="V6" s="1"/>
      <c r="W6" s="1">
        <f t="shared" ref="W6:W256" si="0">IF(F6="",0,1)</f>
        <v>1</v>
      </c>
      <c r="X6" s="1"/>
      <c r="Y6" s="1"/>
      <c r="Z6" s="1"/>
    </row>
    <row r="7" spans="1:26" ht="16" x14ac:dyDescent="0.2">
      <c r="A7" s="1"/>
      <c r="B7" s="1"/>
      <c r="C7" s="1"/>
      <c r="D7" s="248">
        <v>1</v>
      </c>
      <c r="E7" s="234"/>
      <c r="F7" s="235"/>
      <c r="G7" s="135" t="str">
        <f>IFERROR(VLOOKUP(E7,'Z1 HAB CLASS'!$D$4:$E$45,2,FALSE)," ")</f>
        <v xml:space="preserve"> </v>
      </c>
      <c r="H7" s="137" t="str">
        <f>IFERROR(VLOOKUP(G7,'Z1 HAB CLASS'!$L$3:$N$9,2,FALSE)," ")</f>
        <v xml:space="preserve"> </v>
      </c>
      <c r="I7" s="161"/>
      <c r="J7" s="137" t="str">
        <f>IFERROR(VLOOKUP(I7,'Z3 CONDITION VALUE'!$A$3:$B$5,2,FALSE)," ")</f>
        <v xml:space="preserve"> </v>
      </c>
      <c r="K7" s="135" t="str">
        <f t="array" ref="K7">IFERROR(INDEX('Z7 TARGET CREATION'!$C$3:$F$44,MATCH(E7,'Z7 TARGET CREATION'!$B$3:$B$44,0),MATCH(I7,'Z7 TARGET CREATION'!$C$2:$F$2,0)),"")</f>
        <v/>
      </c>
      <c r="L7" s="136" t="str">
        <f>IF(E7="","",VLOOKUP(E7,'Z7 TARGET CREATION'!$G$3:$I$44,3,FALSE))</f>
        <v/>
      </c>
      <c r="M7" s="137" t="str">
        <f>IF(E7="","",VLOOKUP(E7,'Z7 TARGET CREATION'!$G$3:$H$44,2, FALSE))</f>
        <v/>
      </c>
      <c r="N7" s="43" t="str">
        <f t="shared" ref="N7:N254" si="1">IF(E7="","",IF(K7="Not possible",0,F7*H7*J7*M7))</f>
        <v/>
      </c>
      <c r="O7" s="249"/>
      <c r="P7" s="1"/>
      <c r="Q7" s="1"/>
      <c r="R7" s="1"/>
      <c r="S7" s="1"/>
      <c r="T7" s="1"/>
      <c r="U7" s="1"/>
      <c r="V7" s="1"/>
      <c r="W7" s="1">
        <f t="shared" si="0"/>
        <v>0</v>
      </c>
      <c r="X7" s="1"/>
      <c r="Y7" s="1"/>
      <c r="Z7" s="1"/>
    </row>
    <row r="8" spans="1:26" ht="16" x14ac:dyDescent="0.2">
      <c r="A8" s="1"/>
      <c r="B8" s="1"/>
      <c r="C8" s="1"/>
      <c r="D8" s="250">
        <v>2</v>
      </c>
      <c r="E8" s="238"/>
      <c r="F8" s="50"/>
      <c r="G8" s="39" t="str">
        <f>IFERROR(VLOOKUP(E8,'Z1 HAB CLASS'!$D$4:$E$45,2,FALSE)," ")</f>
        <v xml:space="preserve"> </v>
      </c>
      <c r="H8" s="40" t="str">
        <f>IFERROR(VLOOKUP(G8,'Z1 HAB CLASS'!$L$3:$N$9,2,FALSE)," ")</f>
        <v xml:space="preserve"> </v>
      </c>
      <c r="I8" s="41"/>
      <c r="J8" s="40" t="str">
        <f>IFERROR(VLOOKUP(I8,'Z3 CONDITION VALUE'!$A$3:$B$5,2,FALSE)," ")</f>
        <v xml:space="preserve"> </v>
      </c>
      <c r="K8" s="39" t="str">
        <f t="array" ref="K8">IFERROR(INDEX('Z7 TARGET CREATION'!$C$3:$F$44,MATCH(E8,'Z7 TARGET CREATION'!$B$3:$B$44,0),MATCH(I8,'Z7 TARGET CREATION'!$C$2:$F$2,0)),"")</f>
        <v/>
      </c>
      <c r="L8" s="141" t="str">
        <f>IF(E8="","",VLOOKUP(E8,'Z7 TARGET CREATION'!$G$3:$I$44,3,FALSE))</f>
        <v/>
      </c>
      <c r="M8" s="40" t="str">
        <f>IF(E8="","",VLOOKUP(E8,'Z7 TARGET CREATION'!$G$3:$H$44,2, FALSE))</f>
        <v/>
      </c>
      <c r="N8" s="43" t="str">
        <f t="shared" si="1"/>
        <v/>
      </c>
      <c r="O8" s="142"/>
      <c r="P8" s="1"/>
      <c r="Q8" s="1"/>
      <c r="R8" s="1"/>
      <c r="S8" s="1"/>
      <c r="T8" s="1"/>
      <c r="U8" s="1"/>
      <c r="V8" s="1"/>
      <c r="W8" s="1">
        <f t="shared" si="0"/>
        <v>0</v>
      </c>
      <c r="X8" s="1"/>
      <c r="Y8" s="1"/>
      <c r="Z8" s="1"/>
    </row>
    <row r="9" spans="1:26" ht="16" x14ac:dyDescent="0.2">
      <c r="A9" s="1"/>
      <c r="B9" s="1"/>
      <c r="C9" s="1"/>
      <c r="D9" s="250">
        <v>3</v>
      </c>
      <c r="E9" s="238"/>
      <c r="F9" s="50"/>
      <c r="G9" s="39" t="str">
        <f>IFERROR(VLOOKUP(E9,'Z1 HAB CLASS'!$D$4:$E$45,2,FALSE)," ")</f>
        <v xml:space="preserve"> </v>
      </c>
      <c r="H9" s="40" t="str">
        <f>IFERROR(VLOOKUP(G9,'Z1 HAB CLASS'!$L$3:$N$9,2,FALSE)," ")</f>
        <v xml:space="preserve"> </v>
      </c>
      <c r="I9" s="41"/>
      <c r="J9" s="40" t="str">
        <f>IFERROR(VLOOKUP(I9,'Z3 CONDITION VALUE'!$A$3:$B$5,2,FALSE)," ")</f>
        <v xml:space="preserve"> </v>
      </c>
      <c r="K9" s="39" t="str">
        <f t="array" ref="K9">IFERROR(INDEX('Z7 TARGET CREATION'!$C$3:$F$44,MATCH(E9,'Z7 TARGET CREATION'!$B$3:$B$44,0),MATCH(I9,'Z7 TARGET CREATION'!$C$2:$F$2,0)),"")</f>
        <v/>
      </c>
      <c r="L9" s="141" t="str">
        <f>IF(E9="","",VLOOKUP(E9,'Z7 TARGET CREATION'!$G$3:$I$44,3,FALSE))</f>
        <v/>
      </c>
      <c r="M9" s="40" t="str">
        <f>IF(E9="","",VLOOKUP(E9,'Z7 TARGET CREATION'!$G$3:$H$44,2, FALSE))</f>
        <v/>
      </c>
      <c r="N9" s="43" t="str">
        <f t="shared" si="1"/>
        <v/>
      </c>
      <c r="O9" s="142"/>
      <c r="P9" s="1"/>
      <c r="Q9" s="1"/>
      <c r="R9" s="1"/>
      <c r="S9" s="1"/>
      <c r="T9" s="1"/>
      <c r="U9" s="1"/>
      <c r="V9" s="1"/>
      <c r="W9" s="1">
        <f t="shared" si="0"/>
        <v>0</v>
      </c>
      <c r="X9" s="1"/>
      <c r="Y9" s="1"/>
      <c r="Z9" s="1"/>
    </row>
    <row r="10" spans="1:26" ht="16" x14ac:dyDescent="0.2">
      <c r="A10" s="1"/>
      <c r="B10" s="1"/>
      <c r="C10" s="1"/>
      <c r="D10" s="250">
        <v>4</v>
      </c>
      <c r="E10" s="238"/>
      <c r="F10" s="50"/>
      <c r="G10" s="39" t="str">
        <f>IFERROR(VLOOKUP(E10,'Z1 HAB CLASS'!$D$4:$E$45,2,FALSE)," ")</f>
        <v xml:space="preserve"> </v>
      </c>
      <c r="H10" s="40" t="str">
        <f>IFERROR(VLOOKUP(G10,'Z1 HAB CLASS'!$L$3:$N$9,2,FALSE)," ")</f>
        <v xml:space="preserve"> </v>
      </c>
      <c r="I10" s="41"/>
      <c r="J10" s="40" t="str">
        <f>IFERROR(VLOOKUP(I10,'Z3 CONDITION VALUE'!$A$3:$B$5,2,FALSE)," ")</f>
        <v xml:space="preserve"> </v>
      </c>
      <c r="K10" s="39" t="str">
        <f t="array" ref="K10">IFERROR(INDEX('Z7 TARGET CREATION'!$C$3:$F$44,MATCH(E10,'Z7 TARGET CREATION'!$B$3:$B$44,0),MATCH(I10,'Z7 TARGET CREATION'!$C$2:$F$2,0)),"")</f>
        <v/>
      </c>
      <c r="L10" s="141" t="str">
        <f>IF(E10="","",VLOOKUP(E10,'Z7 TARGET CREATION'!$G$3:$I$44,3,FALSE))</f>
        <v/>
      </c>
      <c r="M10" s="40" t="str">
        <f>IF(E10="","",VLOOKUP(E10,'Z7 TARGET CREATION'!$G$3:$H$44,2, FALSE))</f>
        <v/>
      </c>
      <c r="N10" s="43" t="str">
        <f t="shared" si="1"/>
        <v/>
      </c>
      <c r="O10" s="142"/>
      <c r="P10" s="1"/>
      <c r="Q10" s="1"/>
      <c r="R10" s="1"/>
      <c r="S10" s="1"/>
      <c r="T10" s="1"/>
      <c r="U10" s="1"/>
      <c r="V10" s="1"/>
      <c r="W10" s="1">
        <f t="shared" si="0"/>
        <v>0</v>
      </c>
      <c r="X10" s="1"/>
      <c r="Y10" s="1"/>
      <c r="Z10" s="1"/>
    </row>
    <row r="11" spans="1:26" ht="16" x14ac:dyDescent="0.2">
      <c r="A11" s="1"/>
      <c r="B11" s="1"/>
      <c r="C11" s="1"/>
      <c r="D11" s="250">
        <v>5</v>
      </c>
      <c r="E11" s="238"/>
      <c r="F11" s="50"/>
      <c r="G11" s="39" t="str">
        <f>IFERROR(VLOOKUP(E11,'Z1 HAB CLASS'!$D$4:$E$45,2,FALSE)," ")</f>
        <v xml:space="preserve"> </v>
      </c>
      <c r="H11" s="40" t="str">
        <f>IFERROR(VLOOKUP(G11,'Z1 HAB CLASS'!$L$3:$N$9,2,FALSE)," ")</f>
        <v xml:space="preserve"> </v>
      </c>
      <c r="I11" s="41"/>
      <c r="J11" s="40" t="str">
        <f>IFERROR(VLOOKUP(I11,'Z3 CONDITION VALUE'!$A$3:$B$5,2,FALSE)," ")</f>
        <v xml:space="preserve"> </v>
      </c>
      <c r="K11" s="39" t="str">
        <f t="array" ref="K11">IFERROR(INDEX('Z7 TARGET CREATION'!$C$3:$F$44,MATCH(E11,'Z7 TARGET CREATION'!$B$3:$B$44,0),MATCH(I11,'Z7 TARGET CREATION'!$C$2:$F$2,0)),"")</f>
        <v/>
      </c>
      <c r="L11" s="141" t="str">
        <f>IF(E11="","",VLOOKUP(E11,'Z7 TARGET CREATION'!$G$3:$I$44,3,FALSE))</f>
        <v/>
      </c>
      <c r="M11" s="40" t="str">
        <f>IF(E11="","",VLOOKUP(E11,'Z7 TARGET CREATION'!$G$3:$H$44,2, FALSE))</f>
        <v/>
      </c>
      <c r="N11" s="43" t="str">
        <f t="shared" si="1"/>
        <v/>
      </c>
      <c r="O11" s="142"/>
      <c r="P11" s="1"/>
      <c r="Q11" s="1"/>
      <c r="R11" s="1"/>
      <c r="S11" s="1"/>
      <c r="T11" s="1"/>
      <c r="U11" s="1"/>
      <c r="V11" s="1"/>
      <c r="W11" s="1">
        <f t="shared" si="0"/>
        <v>0</v>
      </c>
      <c r="X11" s="1"/>
      <c r="Y11" s="1"/>
      <c r="Z11" s="1"/>
    </row>
    <row r="12" spans="1:26" ht="16" x14ac:dyDescent="0.2">
      <c r="A12" s="1"/>
      <c r="B12" s="1"/>
      <c r="C12" s="1"/>
      <c r="D12" s="250">
        <v>6</v>
      </c>
      <c r="E12" s="238"/>
      <c r="F12" s="50"/>
      <c r="G12" s="39" t="str">
        <f>IFERROR(VLOOKUP(E12,'Z1 HAB CLASS'!$D$4:$E$45,2,FALSE)," ")</f>
        <v xml:space="preserve"> </v>
      </c>
      <c r="H12" s="40" t="str">
        <f>IFERROR(VLOOKUP(G12,'Z1 HAB CLASS'!$L$3:$N$9,2,FALSE)," ")</f>
        <v xml:space="preserve"> </v>
      </c>
      <c r="I12" s="41"/>
      <c r="J12" s="40" t="str">
        <f>IFERROR(VLOOKUP(I12,'Z3 CONDITION VALUE'!$A$3:$B$5,2,FALSE)," ")</f>
        <v xml:space="preserve"> </v>
      </c>
      <c r="K12" s="39" t="str">
        <f t="array" ref="K12">IFERROR(INDEX('Z7 TARGET CREATION'!$C$3:$F$44,MATCH(E12,'Z7 TARGET CREATION'!$B$3:$B$44,0),MATCH(I12,'Z7 TARGET CREATION'!$C$2:$F$2,0)),"")</f>
        <v/>
      </c>
      <c r="L12" s="141" t="str">
        <f>IF(E12="","",VLOOKUP(E12,'Z7 TARGET CREATION'!$G$3:$I$44,3,FALSE))</f>
        <v/>
      </c>
      <c r="M12" s="40" t="str">
        <f>IF(E12="","",VLOOKUP(E12,'Z7 TARGET CREATION'!$G$3:$H$44,2, FALSE))</f>
        <v/>
      </c>
      <c r="N12" s="43" t="str">
        <f t="shared" si="1"/>
        <v/>
      </c>
      <c r="O12" s="142"/>
      <c r="P12" s="1"/>
      <c r="Q12" s="1"/>
      <c r="R12" s="1"/>
      <c r="S12" s="1"/>
      <c r="T12" s="1"/>
      <c r="U12" s="1"/>
      <c r="V12" s="1"/>
      <c r="W12" s="1">
        <f t="shared" si="0"/>
        <v>0</v>
      </c>
      <c r="X12" s="1"/>
      <c r="Y12" s="1"/>
      <c r="Z12" s="1"/>
    </row>
    <row r="13" spans="1:26" ht="16" x14ac:dyDescent="0.2">
      <c r="A13" s="1"/>
      <c r="B13" s="1"/>
      <c r="C13" s="1"/>
      <c r="D13" s="250">
        <v>7</v>
      </c>
      <c r="E13" s="238"/>
      <c r="F13" s="50"/>
      <c r="G13" s="39" t="str">
        <f>IFERROR(VLOOKUP(E13,'Z1 HAB CLASS'!$D$4:$E$45,2,FALSE)," ")</f>
        <v xml:space="preserve"> </v>
      </c>
      <c r="H13" s="40" t="str">
        <f>IFERROR(VLOOKUP(G13,'Z1 HAB CLASS'!$L$3:$N$9,2,FALSE)," ")</f>
        <v xml:space="preserve"> </v>
      </c>
      <c r="I13" s="41"/>
      <c r="J13" s="40" t="str">
        <f>IFERROR(VLOOKUP(I13,'Z3 CONDITION VALUE'!$A$3:$B$5,2,FALSE)," ")</f>
        <v xml:space="preserve"> </v>
      </c>
      <c r="K13" s="39" t="str">
        <f t="array" ref="K13">IFERROR(INDEX('Z7 TARGET CREATION'!$C$3:$F$44,MATCH(E13,'Z7 TARGET CREATION'!$B$3:$B$44,0),MATCH(I13,'Z7 TARGET CREATION'!$C$2:$F$2,0)),"")</f>
        <v/>
      </c>
      <c r="L13" s="141" t="str">
        <f>IF(E13="","",VLOOKUP(E13,'Z7 TARGET CREATION'!$G$3:$I$44,3,FALSE))</f>
        <v/>
      </c>
      <c r="M13" s="40" t="str">
        <f>IF(E13="","",VLOOKUP(E13,'Z7 TARGET CREATION'!$G$3:$H$44,2, FALSE))</f>
        <v/>
      </c>
      <c r="N13" s="43" t="str">
        <f t="shared" si="1"/>
        <v/>
      </c>
      <c r="O13" s="142"/>
      <c r="P13" s="1"/>
      <c r="Q13" s="1"/>
      <c r="R13" s="1"/>
      <c r="S13" s="1"/>
      <c r="T13" s="1"/>
      <c r="U13" s="1"/>
      <c r="V13" s="1"/>
      <c r="W13" s="1">
        <f t="shared" si="0"/>
        <v>0</v>
      </c>
      <c r="X13" s="1"/>
      <c r="Y13" s="1"/>
      <c r="Z13" s="1"/>
    </row>
    <row r="14" spans="1:26" ht="16" x14ac:dyDescent="0.2">
      <c r="A14" s="1"/>
      <c r="B14" s="1"/>
      <c r="C14" s="1"/>
      <c r="D14" s="250">
        <v>8</v>
      </c>
      <c r="E14" s="238"/>
      <c r="F14" s="50"/>
      <c r="G14" s="39" t="str">
        <f>IFERROR(VLOOKUP(E14,'Z1 HAB CLASS'!$D$4:$E$45,2,FALSE)," ")</f>
        <v xml:space="preserve"> </v>
      </c>
      <c r="H14" s="40" t="str">
        <f>IFERROR(VLOOKUP(G14,'Z1 HAB CLASS'!$L$3:$N$9,2,FALSE)," ")</f>
        <v xml:space="preserve"> </v>
      </c>
      <c r="I14" s="41"/>
      <c r="J14" s="40" t="str">
        <f>IFERROR(VLOOKUP(I14,'Z3 CONDITION VALUE'!$A$3:$B$5,2,FALSE)," ")</f>
        <v xml:space="preserve"> </v>
      </c>
      <c r="K14" s="39" t="str">
        <f t="array" ref="K14">IFERROR(INDEX('Z7 TARGET CREATION'!$C$3:$F$44,MATCH(E14,'Z7 TARGET CREATION'!$B$3:$B$44,0),MATCH(I14,'Z7 TARGET CREATION'!$C$2:$F$2,0)),"")</f>
        <v/>
      </c>
      <c r="L14" s="141" t="str">
        <f>IF(E14="","",VLOOKUP(E14,'Z7 TARGET CREATION'!$G$3:$I$44,3,FALSE))</f>
        <v/>
      </c>
      <c r="M14" s="40" t="str">
        <f>IF(E14="","",VLOOKUP(E14,'Z7 TARGET CREATION'!$G$3:$H$44,2, FALSE))</f>
        <v/>
      </c>
      <c r="N14" s="43" t="str">
        <f t="shared" si="1"/>
        <v/>
      </c>
      <c r="O14" s="142"/>
      <c r="P14" s="1"/>
      <c r="Q14" s="1"/>
      <c r="R14" s="1"/>
      <c r="S14" s="1"/>
      <c r="T14" s="1"/>
      <c r="U14" s="1"/>
      <c r="V14" s="1"/>
      <c r="W14" s="1">
        <f t="shared" si="0"/>
        <v>0</v>
      </c>
      <c r="X14" s="1"/>
      <c r="Y14" s="1"/>
      <c r="Z14" s="1"/>
    </row>
    <row r="15" spans="1:26" ht="16" x14ac:dyDescent="0.2">
      <c r="A15" s="1"/>
      <c r="B15" s="1"/>
      <c r="C15" s="1"/>
      <c r="D15" s="250">
        <v>9</v>
      </c>
      <c r="E15" s="238"/>
      <c r="F15" s="50"/>
      <c r="G15" s="39" t="str">
        <f>IFERROR(VLOOKUP(E15,'Z1 HAB CLASS'!$D$4:$E$45,2,FALSE)," ")</f>
        <v xml:space="preserve"> </v>
      </c>
      <c r="H15" s="40" t="str">
        <f>IFERROR(VLOOKUP(G15,'Z1 HAB CLASS'!$L$3:$N$9,2,FALSE)," ")</f>
        <v xml:space="preserve"> </v>
      </c>
      <c r="I15" s="41"/>
      <c r="J15" s="40" t="str">
        <f>IFERROR(VLOOKUP(I15,'Z3 CONDITION VALUE'!$A$3:$B$5,2,FALSE)," ")</f>
        <v xml:space="preserve"> </v>
      </c>
      <c r="K15" s="39" t="str">
        <f t="array" ref="K15">IFERROR(INDEX('Z7 TARGET CREATION'!$C$3:$F$44,MATCH(E15,'Z7 TARGET CREATION'!$B$3:$B$44,0),MATCH(I15,'Z7 TARGET CREATION'!$C$2:$F$2,0)),"")</f>
        <v/>
      </c>
      <c r="L15" s="141" t="str">
        <f>IF(E15="","",VLOOKUP(E15,'Z7 TARGET CREATION'!$G$3:$I$44,3,FALSE))</f>
        <v/>
      </c>
      <c r="M15" s="40" t="str">
        <f>IF(E15="","",VLOOKUP(E15,'Z7 TARGET CREATION'!$G$3:$H$44,2, FALSE))</f>
        <v/>
      </c>
      <c r="N15" s="43" t="str">
        <f t="shared" si="1"/>
        <v/>
      </c>
      <c r="O15" s="142"/>
      <c r="P15" s="1"/>
      <c r="Q15" s="1"/>
      <c r="R15" s="1"/>
      <c r="S15" s="1"/>
      <c r="T15" s="1"/>
      <c r="U15" s="1"/>
      <c r="V15" s="1"/>
      <c r="W15" s="1">
        <f t="shared" si="0"/>
        <v>0</v>
      </c>
      <c r="X15" s="1"/>
      <c r="Y15" s="1"/>
      <c r="Z15" s="1"/>
    </row>
    <row r="16" spans="1:26" ht="16" x14ac:dyDescent="0.2">
      <c r="A16" s="1"/>
      <c r="B16" s="1"/>
      <c r="C16" s="1"/>
      <c r="D16" s="250">
        <v>10</v>
      </c>
      <c r="E16" s="238"/>
      <c r="F16" s="50"/>
      <c r="G16" s="39" t="str">
        <f>IFERROR(VLOOKUP(E16,'Z1 HAB CLASS'!$D$4:$E$45,2,FALSE)," ")</f>
        <v xml:space="preserve"> </v>
      </c>
      <c r="H16" s="40" t="str">
        <f>IFERROR(VLOOKUP(G16,'Z1 HAB CLASS'!$L$3:$N$9,2,FALSE)," ")</f>
        <v xml:space="preserve"> </v>
      </c>
      <c r="I16" s="41"/>
      <c r="J16" s="40" t="str">
        <f>IFERROR(VLOOKUP(I16,'Z3 CONDITION VALUE'!$A$3:$B$5,2,FALSE)," ")</f>
        <v xml:space="preserve"> </v>
      </c>
      <c r="K16" s="39" t="str">
        <f t="array" ref="K16">IFERROR(INDEX('Z7 TARGET CREATION'!$C$3:$F$44,MATCH(E16,'Z7 TARGET CREATION'!$B$3:$B$44,0),MATCH(I16,'Z7 TARGET CREATION'!$C$2:$F$2,0)),"")</f>
        <v/>
      </c>
      <c r="L16" s="141" t="str">
        <f>IF(E16="","",VLOOKUP(E16,'Z7 TARGET CREATION'!$G$3:$I$44,3,FALSE))</f>
        <v/>
      </c>
      <c r="M16" s="40" t="str">
        <f>IF(E16="","",VLOOKUP(E16,'Z7 TARGET CREATION'!$G$3:$H$44,2, FALSE))</f>
        <v/>
      </c>
      <c r="N16" s="43" t="str">
        <f t="shared" si="1"/>
        <v/>
      </c>
      <c r="O16" s="142"/>
      <c r="P16" s="1"/>
      <c r="Q16" s="1"/>
      <c r="R16" s="1"/>
      <c r="S16" s="1"/>
      <c r="T16" s="1"/>
      <c r="U16" s="1"/>
      <c r="V16" s="1"/>
      <c r="W16" s="1">
        <f t="shared" si="0"/>
        <v>0</v>
      </c>
      <c r="X16" s="1"/>
      <c r="Y16" s="1"/>
      <c r="Z16" s="1"/>
    </row>
    <row r="17" spans="1:26" ht="16" x14ac:dyDescent="0.2">
      <c r="A17" s="1"/>
      <c r="B17" s="1"/>
      <c r="C17" s="1"/>
      <c r="D17" s="250">
        <v>11</v>
      </c>
      <c r="E17" s="238"/>
      <c r="F17" s="50"/>
      <c r="G17" s="39" t="str">
        <f>IFERROR(VLOOKUP(E17,'Z1 HAB CLASS'!$D$4:$E$45,2,FALSE)," ")</f>
        <v xml:space="preserve"> </v>
      </c>
      <c r="H17" s="40" t="str">
        <f>IFERROR(VLOOKUP(G17,'Z1 HAB CLASS'!$L$3:$N$9,2,FALSE)," ")</f>
        <v xml:space="preserve"> </v>
      </c>
      <c r="I17" s="41"/>
      <c r="J17" s="40" t="str">
        <f>IFERROR(VLOOKUP(I17,'Z3 CONDITION VALUE'!$A$3:$B$5,2,FALSE)," ")</f>
        <v xml:space="preserve"> </v>
      </c>
      <c r="K17" s="39" t="str">
        <f t="array" ref="K17">IFERROR(INDEX('Z7 TARGET CREATION'!$C$3:$F$44,MATCH(E17,'Z7 TARGET CREATION'!$B$3:$B$44,0),MATCH(I17,'Z7 TARGET CREATION'!$C$2:$F$2,0)),"")</f>
        <v/>
      </c>
      <c r="L17" s="141" t="str">
        <f>IF(E17="","",VLOOKUP(E17,'Z7 TARGET CREATION'!$G$3:$I$44,3,FALSE))</f>
        <v/>
      </c>
      <c r="M17" s="40" t="str">
        <f>IF(E17="","",VLOOKUP(E17,'Z7 TARGET CREATION'!$G$3:$H$44,2, FALSE))</f>
        <v/>
      </c>
      <c r="N17" s="43" t="str">
        <f t="shared" si="1"/>
        <v/>
      </c>
      <c r="O17" s="142"/>
      <c r="P17" s="1"/>
      <c r="Q17" s="1"/>
      <c r="R17" s="1"/>
      <c r="S17" s="1"/>
      <c r="T17" s="1"/>
      <c r="U17" s="1"/>
      <c r="V17" s="1"/>
      <c r="W17" s="1">
        <f t="shared" si="0"/>
        <v>0</v>
      </c>
      <c r="X17" s="1"/>
      <c r="Y17" s="1"/>
      <c r="Z17" s="1"/>
    </row>
    <row r="18" spans="1:26" ht="16" x14ac:dyDescent="0.2">
      <c r="A18" s="1"/>
      <c r="B18" s="1"/>
      <c r="C18" s="1"/>
      <c r="D18" s="250">
        <v>12</v>
      </c>
      <c r="E18" s="238"/>
      <c r="F18" s="50"/>
      <c r="G18" s="39" t="str">
        <f>IFERROR(VLOOKUP(E18,'Z1 HAB CLASS'!$D$4:$E$45,2,FALSE)," ")</f>
        <v xml:space="preserve"> </v>
      </c>
      <c r="H18" s="40" t="str">
        <f>IFERROR(VLOOKUP(G18,'Z1 HAB CLASS'!$L$3:$N$9,2,FALSE)," ")</f>
        <v xml:space="preserve"> </v>
      </c>
      <c r="I18" s="41"/>
      <c r="J18" s="40" t="str">
        <f>IFERROR(VLOOKUP(I18,'Z3 CONDITION VALUE'!$A$3:$B$5,2,FALSE)," ")</f>
        <v xml:space="preserve"> </v>
      </c>
      <c r="K18" s="39" t="str">
        <f t="array" ref="K18">IFERROR(INDEX('Z7 TARGET CREATION'!$C$3:$F$44,MATCH(E18,'Z7 TARGET CREATION'!$B$3:$B$44,0),MATCH(I18,'Z7 TARGET CREATION'!$C$2:$F$2,0)),"")</f>
        <v/>
      </c>
      <c r="L18" s="141" t="str">
        <f>IF(E18="","",VLOOKUP(E18,'Z7 TARGET CREATION'!$G$3:$I$44,3,FALSE))</f>
        <v/>
      </c>
      <c r="M18" s="40" t="str">
        <f>IF(E18="","",VLOOKUP(E18,'Z7 TARGET CREATION'!$G$3:$H$44,2, FALSE))</f>
        <v/>
      </c>
      <c r="N18" s="43" t="str">
        <f t="shared" si="1"/>
        <v/>
      </c>
      <c r="O18" s="142"/>
      <c r="P18" s="1"/>
      <c r="Q18" s="1"/>
      <c r="R18" s="1"/>
      <c r="S18" s="1"/>
      <c r="T18" s="1"/>
      <c r="U18" s="1"/>
      <c r="V18" s="1"/>
      <c r="W18" s="1">
        <f t="shared" si="0"/>
        <v>0</v>
      </c>
      <c r="X18" s="1"/>
      <c r="Y18" s="1"/>
      <c r="Z18" s="1"/>
    </row>
    <row r="19" spans="1:26" ht="16" x14ac:dyDescent="0.2">
      <c r="A19" s="1"/>
      <c r="B19" s="1"/>
      <c r="C19" s="1"/>
      <c r="D19" s="250">
        <v>13</v>
      </c>
      <c r="E19" s="238"/>
      <c r="F19" s="50"/>
      <c r="G19" s="39" t="str">
        <f>IFERROR(VLOOKUP(E19,'Z1 HAB CLASS'!$D$4:$E$45,2,FALSE)," ")</f>
        <v xml:space="preserve"> </v>
      </c>
      <c r="H19" s="40" t="str">
        <f>IFERROR(VLOOKUP(G19,'Z1 HAB CLASS'!$L$3:$N$9,2,FALSE)," ")</f>
        <v xml:space="preserve"> </v>
      </c>
      <c r="I19" s="41"/>
      <c r="J19" s="40" t="str">
        <f>IFERROR(VLOOKUP(I19,'Z3 CONDITION VALUE'!$A$3:$B$5,2,FALSE)," ")</f>
        <v xml:space="preserve"> </v>
      </c>
      <c r="K19" s="39" t="str">
        <f t="array" ref="K19">IFERROR(INDEX('Z7 TARGET CREATION'!$C$3:$F$44,MATCH(E19,'Z7 TARGET CREATION'!$B$3:$B$44,0),MATCH(I19,'Z7 TARGET CREATION'!$C$2:$F$2,0)),"")</f>
        <v/>
      </c>
      <c r="L19" s="141" t="str">
        <f>IF(E19="","",VLOOKUP(E19,'Z7 TARGET CREATION'!$G$3:$I$44,3,FALSE))</f>
        <v/>
      </c>
      <c r="M19" s="40" t="str">
        <f>IF(E19="","",VLOOKUP(E19,'Z7 TARGET CREATION'!$G$3:$H$44,2, FALSE))</f>
        <v/>
      </c>
      <c r="N19" s="43" t="str">
        <f t="shared" si="1"/>
        <v/>
      </c>
      <c r="O19" s="142"/>
      <c r="P19" s="1"/>
      <c r="Q19" s="1"/>
      <c r="R19" s="1"/>
      <c r="S19" s="1"/>
      <c r="T19" s="1"/>
      <c r="U19" s="1"/>
      <c r="V19" s="1"/>
      <c r="W19" s="1">
        <f t="shared" si="0"/>
        <v>0</v>
      </c>
      <c r="X19" s="1"/>
      <c r="Y19" s="1"/>
      <c r="Z19" s="1"/>
    </row>
    <row r="20" spans="1:26" ht="16" x14ac:dyDescent="0.2">
      <c r="A20" s="1"/>
      <c r="B20" s="1"/>
      <c r="C20" s="1"/>
      <c r="D20" s="250">
        <v>14</v>
      </c>
      <c r="E20" s="238"/>
      <c r="F20" s="50"/>
      <c r="G20" s="39" t="str">
        <f>IFERROR(VLOOKUP(E20,'Z1 HAB CLASS'!$D$4:$E$45,2,FALSE)," ")</f>
        <v xml:space="preserve"> </v>
      </c>
      <c r="H20" s="40" t="str">
        <f>IFERROR(VLOOKUP(G20,'Z1 HAB CLASS'!$L$3:$N$9,2,FALSE)," ")</f>
        <v xml:space="preserve"> </v>
      </c>
      <c r="I20" s="41"/>
      <c r="J20" s="40" t="str">
        <f>IFERROR(VLOOKUP(I20,'Z3 CONDITION VALUE'!$A$3:$B$5,2,FALSE)," ")</f>
        <v xml:space="preserve"> </v>
      </c>
      <c r="K20" s="39" t="str">
        <f t="array" ref="K20">IFERROR(INDEX('Z7 TARGET CREATION'!$C$3:$F$44,MATCH(E20,'Z7 TARGET CREATION'!$B$3:$B$44,0),MATCH(I20,'Z7 TARGET CREATION'!$C$2:$F$2,0)),"")</f>
        <v/>
      </c>
      <c r="L20" s="141" t="str">
        <f>IF(E20="","",VLOOKUP(E20,'Z7 TARGET CREATION'!$G$3:$I$44,3,FALSE))</f>
        <v/>
      </c>
      <c r="M20" s="40" t="str">
        <f>IF(E20="","",VLOOKUP(E20,'Z7 TARGET CREATION'!$G$3:$H$44,2, FALSE))</f>
        <v/>
      </c>
      <c r="N20" s="43" t="str">
        <f t="shared" si="1"/>
        <v/>
      </c>
      <c r="O20" s="142"/>
      <c r="P20" s="1"/>
      <c r="Q20" s="1"/>
      <c r="R20" s="1"/>
      <c r="S20" s="1"/>
      <c r="T20" s="1"/>
      <c r="U20" s="1"/>
      <c r="V20" s="1"/>
      <c r="W20" s="1">
        <f t="shared" si="0"/>
        <v>0</v>
      </c>
      <c r="X20" s="1"/>
      <c r="Y20" s="1"/>
      <c r="Z20" s="1"/>
    </row>
    <row r="21" spans="1:26" ht="15.75" customHeight="1" x14ac:dyDescent="0.2">
      <c r="A21" s="1"/>
      <c r="B21" s="1"/>
      <c r="C21" s="1"/>
      <c r="D21" s="250">
        <v>15</v>
      </c>
      <c r="E21" s="238"/>
      <c r="F21" s="50"/>
      <c r="G21" s="39" t="str">
        <f>IFERROR(VLOOKUP(E21,'Z1 HAB CLASS'!$D$4:$E$45,2,FALSE)," ")</f>
        <v xml:space="preserve"> </v>
      </c>
      <c r="H21" s="40" t="str">
        <f>IFERROR(VLOOKUP(G21,'Z1 HAB CLASS'!$L$3:$N$9,2,FALSE)," ")</f>
        <v xml:space="preserve"> </v>
      </c>
      <c r="I21" s="41"/>
      <c r="J21" s="40" t="str">
        <f>IFERROR(VLOOKUP(I21,'Z3 CONDITION VALUE'!$A$3:$B$5,2,FALSE)," ")</f>
        <v xml:space="preserve"> </v>
      </c>
      <c r="K21" s="39" t="str">
        <f t="array" ref="K21">IFERROR(INDEX('Z7 TARGET CREATION'!$C$3:$F$44,MATCH(E21,'Z7 TARGET CREATION'!$B$3:$B$44,0),MATCH(I21,'Z7 TARGET CREATION'!$C$2:$F$2,0)),"")</f>
        <v/>
      </c>
      <c r="L21" s="141" t="str">
        <f>IF(E21="","",VLOOKUP(E21,'Z7 TARGET CREATION'!$G$3:$I$44,3,FALSE))</f>
        <v/>
      </c>
      <c r="M21" s="40" t="str">
        <f>IF(E21="","",VLOOKUP(E21,'Z7 TARGET CREATION'!$G$3:$H$44,2, FALSE))</f>
        <v/>
      </c>
      <c r="N21" s="43" t="str">
        <f t="shared" si="1"/>
        <v/>
      </c>
      <c r="O21" s="142"/>
      <c r="P21" s="1"/>
      <c r="Q21" s="1"/>
      <c r="R21" s="1"/>
      <c r="S21" s="1"/>
      <c r="T21" s="1"/>
      <c r="U21" s="1"/>
      <c r="V21" s="1"/>
      <c r="W21" s="1">
        <f t="shared" si="0"/>
        <v>0</v>
      </c>
      <c r="X21" s="1"/>
      <c r="Y21" s="1"/>
      <c r="Z21" s="1"/>
    </row>
    <row r="22" spans="1:26" ht="15.75" customHeight="1" x14ac:dyDescent="0.2">
      <c r="A22" s="1"/>
      <c r="B22" s="1"/>
      <c r="C22" s="1"/>
      <c r="D22" s="250">
        <v>16</v>
      </c>
      <c r="E22" s="238"/>
      <c r="F22" s="50"/>
      <c r="G22" s="39" t="str">
        <f>IFERROR(VLOOKUP(E22,'Z1 HAB CLASS'!$D$4:$E$45,2,FALSE)," ")</f>
        <v xml:space="preserve"> </v>
      </c>
      <c r="H22" s="40" t="str">
        <f>IFERROR(VLOOKUP(G22,'Z1 HAB CLASS'!$L$3:$N$9,2,FALSE)," ")</f>
        <v xml:space="preserve"> </v>
      </c>
      <c r="I22" s="41"/>
      <c r="J22" s="40" t="str">
        <f>IFERROR(VLOOKUP(I22,'Z3 CONDITION VALUE'!$A$3:$B$5,2,FALSE)," ")</f>
        <v xml:space="preserve"> </v>
      </c>
      <c r="K22" s="39" t="str">
        <f t="array" ref="K22">IFERROR(INDEX('Z7 TARGET CREATION'!$C$3:$F$44,MATCH(E22,'Z7 TARGET CREATION'!$B$3:$B$44,0),MATCH(I22,'Z7 TARGET CREATION'!$C$2:$F$2,0)),"")</f>
        <v/>
      </c>
      <c r="L22" s="141" t="str">
        <f>IF(E22="","",VLOOKUP(E22,'Z7 TARGET CREATION'!$G$3:$I$44,3,FALSE))</f>
        <v/>
      </c>
      <c r="M22" s="40" t="str">
        <f>IF(E22="","",VLOOKUP(E22,'Z7 TARGET CREATION'!$G$3:$H$44,2, FALSE))</f>
        <v/>
      </c>
      <c r="N22" s="43" t="str">
        <f t="shared" si="1"/>
        <v/>
      </c>
      <c r="O22" s="142"/>
      <c r="P22" s="1"/>
      <c r="Q22" s="1"/>
      <c r="R22" s="1"/>
      <c r="S22" s="1"/>
      <c r="T22" s="1"/>
      <c r="U22" s="1"/>
      <c r="V22" s="1"/>
      <c r="W22" s="1">
        <f t="shared" si="0"/>
        <v>0</v>
      </c>
      <c r="X22" s="1"/>
      <c r="Y22" s="1"/>
      <c r="Z22" s="1"/>
    </row>
    <row r="23" spans="1:26" ht="15.75" customHeight="1" x14ac:dyDescent="0.2">
      <c r="A23" s="1"/>
      <c r="B23" s="1"/>
      <c r="C23" s="1"/>
      <c r="D23" s="250">
        <v>17</v>
      </c>
      <c r="E23" s="238"/>
      <c r="F23" s="50"/>
      <c r="G23" s="39" t="str">
        <f>IFERROR(VLOOKUP(E23,'Z1 HAB CLASS'!$D$4:$E$45,2,FALSE)," ")</f>
        <v xml:space="preserve"> </v>
      </c>
      <c r="H23" s="40" t="str">
        <f>IFERROR(VLOOKUP(G23,'Z1 HAB CLASS'!$L$3:$N$9,2,FALSE)," ")</f>
        <v xml:space="preserve"> </v>
      </c>
      <c r="I23" s="41"/>
      <c r="J23" s="40" t="str">
        <f>IFERROR(VLOOKUP(I23,'Z3 CONDITION VALUE'!$A$3:$B$5,2,FALSE)," ")</f>
        <v xml:space="preserve"> </v>
      </c>
      <c r="K23" s="39" t="str">
        <f t="array" ref="K23">IFERROR(INDEX('Z7 TARGET CREATION'!$C$3:$F$44,MATCH(E23,'Z7 TARGET CREATION'!$B$3:$B$44,0),MATCH(I23,'Z7 TARGET CREATION'!$C$2:$F$2,0)),"")</f>
        <v/>
      </c>
      <c r="L23" s="141" t="str">
        <f>IF(E23="","",VLOOKUP(E23,'Z7 TARGET CREATION'!$G$3:$I$44,3,FALSE))</f>
        <v/>
      </c>
      <c r="M23" s="40" t="str">
        <f>IF(E23="","",VLOOKUP(E23,'Z7 TARGET CREATION'!$G$3:$H$44,2, FALSE))</f>
        <v/>
      </c>
      <c r="N23" s="43" t="str">
        <f t="shared" si="1"/>
        <v/>
      </c>
      <c r="O23" s="142"/>
      <c r="P23" s="1"/>
      <c r="Q23" s="1"/>
      <c r="R23" s="1"/>
      <c r="S23" s="1"/>
      <c r="T23" s="1"/>
      <c r="U23" s="1"/>
      <c r="V23" s="1"/>
      <c r="W23" s="1">
        <f t="shared" si="0"/>
        <v>0</v>
      </c>
      <c r="X23" s="1"/>
      <c r="Y23" s="1"/>
      <c r="Z23" s="1"/>
    </row>
    <row r="24" spans="1:26" ht="15.75" customHeight="1" x14ac:dyDescent="0.2">
      <c r="A24" s="1"/>
      <c r="B24" s="1"/>
      <c r="C24" s="1"/>
      <c r="D24" s="250">
        <v>18</v>
      </c>
      <c r="E24" s="238"/>
      <c r="F24" s="50"/>
      <c r="G24" s="39" t="str">
        <f>IFERROR(VLOOKUP(E24,'Z1 HAB CLASS'!$D$4:$E$45,2,FALSE)," ")</f>
        <v xml:space="preserve"> </v>
      </c>
      <c r="H24" s="40" t="str">
        <f>IFERROR(VLOOKUP(G24,'Z1 HAB CLASS'!$L$3:$N$9,2,FALSE)," ")</f>
        <v xml:space="preserve"> </v>
      </c>
      <c r="I24" s="41"/>
      <c r="J24" s="40" t="str">
        <f>IFERROR(VLOOKUP(I24,'Z3 CONDITION VALUE'!$A$3:$B$5,2,FALSE)," ")</f>
        <v xml:space="preserve"> </v>
      </c>
      <c r="K24" s="39" t="str">
        <f t="array" ref="K24">IFERROR(INDEX('Z7 TARGET CREATION'!$C$3:$F$44,MATCH(E24,'Z7 TARGET CREATION'!$B$3:$B$44,0),MATCH(I24,'Z7 TARGET CREATION'!$C$2:$F$2,0)),"")</f>
        <v/>
      </c>
      <c r="L24" s="141" t="str">
        <f>IF(E24="","",VLOOKUP(E24,'Z7 TARGET CREATION'!$G$3:$I$44,3,FALSE))</f>
        <v/>
      </c>
      <c r="M24" s="40" t="str">
        <f>IF(E24="","",VLOOKUP(E24,'Z7 TARGET CREATION'!$G$3:$H$44,2, FALSE))</f>
        <v/>
      </c>
      <c r="N24" s="43" t="str">
        <f t="shared" si="1"/>
        <v/>
      </c>
      <c r="O24" s="142"/>
      <c r="P24" s="1"/>
      <c r="Q24" s="1"/>
      <c r="R24" s="1"/>
      <c r="S24" s="1"/>
      <c r="T24" s="1"/>
      <c r="U24" s="1"/>
      <c r="V24" s="1"/>
      <c r="W24" s="1">
        <f t="shared" si="0"/>
        <v>0</v>
      </c>
      <c r="X24" s="1"/>
      <c r="Y24" s="1"/>
      <c r="Z24" s="1"/>
    </row>
    <row r="25" spans="1:26" ht="15.75" customHeight="1" x14ac:dyDescent="0.2">
      <c r="A25" s="1"/>
      <c r="B25" s="1"/>
      <c r="C25" s="1"/>
      <c r="D25" s="250">
        <v>19</v>
      </c>
      <c r="E25" s="238"/>
      <c r="F25" s="50"/>
      <c r="G25" s="39" t="str">
        <f>IFERROR(VLOOKUP(E25,'Z1 HAB CLASS'!$D$4:$E$45,2,FALSE)," ")</f>
        <v xml:space="preserve"> </v>
      </c>
      <c r="H25" s="40" t="str">
        <f>IFERROR(VLOOKUP(G25,'Z1 HAB CLASS'!$L$3:$N$9,2,FALSE)," ")</f>
        <v xml:space="preserve"> </v>
      </c>
      <c r="I25" s="41"/>
      <c r="J25" s="40" t="str">
        <f>IFERROR(VLOOKUP(I25,'Z3 CONDITION VALUE'!$A$3:$B$5,2,FALSE)," ")</f>
        <v xml:space="preserve"> </v>
      </c>
      <c r="K25" s="39" t="str">
        <f t="array" ref="K25">IFERROR(INDEX('Z7 TARGET CREATION'!$C$3:$F$44,MATCH(E25,'Z7 TARGET CREATION'!$B$3:$B$44,0),MATCH(I25,'Z7 TARGET CREATION'!$C$2:$F$2,0)),"")</f>
        <v/>
      </c>
      <c r="L25" s="141" t="str">
        <f>IF(E25="","",VLOOKUP(E25,'Z7 TARGET CREATION'!$G$3:$I$44,3,FALSE))</f>
        <v/>
      </c>
      <c r="M25" s="40" t="str">
        <f>IF(E25="","",VLOOKUP(E25,'Z7 TARGET CREATION'!$G$3:$H$44,2, FALSE))</f>
        <v/>
      </c>
      <c r="N25" s="43" t="str">
        <f t="shared" si="1"/>
        <v/>
      </c>
      <c r="O25" s="142"/>
      <c r="P25" s="1"/>
      <c r="Q25" s="1"/>
      <c r="R25" s="1"/>
      <c r="S25" s="1"/>
      <c r="T25" s="1"/>
      <c r="U25" s="1"/>
      <c r="V25" s="1"/>
      <c r="W25" s="1">
        <f t="shared" si="0"/>
        <v>0</v>
      </c>
      <c r="X25" s="1"/>
      <c r="Y25" s="1"/>
      <c r="Z25" s="1"/>
    </row>
    <row r="26" spans="1:26" ht="15.75" customHeight="1" x14ac:dyDescent="0.2">
      <c r="A26" s="1"/>
      <c r="B26" s="1"/>
      <c r="C26" s="1"/>
      <c r="D26" s="250">
        <v>20</v>
      </c>
      <c r="E26" s="238"/>
      <c r="F26" s="50"/>
      <c r="G26" s="39" t="str">
        <f>IFERROR(VLOOKUP(E26,'Z1 HAB CLASS'!$D$4:$E$45,2,FALSE)," ")</f>
        <v xml:space="preserve"> </v>
      </c>
      <c r="H26" s="40" t="str">
        <f>IFERROR(VLOOKUP(G26,'Z1 HAB CLASS'!$L$3:$N$9,2,FALSE)," ")</f>
        <v xml:space="preserve"> </v>
      </c>
      <c r="I26" s="41"/>
      <c r="J26" s="40" t="str">
        <f>IFERROR(VLOOKUP(I26,'Z3 CONDITION VALUE'!$A$3:$B$5,2,FALSE)," ")</f>
        <v xml:space="preserve"> </v>
      </c>
      <c r="K26" s="39" t="str">
        <f t="array" ref="K26">IFERROR(INDEX('Z7 TARGET CREATION'!$C$3:$F$44,MATCH(E26,'Z7 TARGET CREATION'!$B$3:$B$44,0),MATCH(I26,'Z7 TARGET CREATION'!$C$2:$F$2,0)),"")</f>
        <v/>
      </c>
      <c r="L26" s="141" t="str">
        <f>IF(E26="","",VLOOKUP(E26,'Z7 TARGET CREATION'!$G$3:$I$44,3,FALSE))</f>
        <v/>
      </c>
      <c r="M26" s="40" t="str">
        <f>IF(E26="","",VLOOKUP(E26,'Z7 TARGET CREATION'!$G$3:$H$44,2, FALSE))</f>
        <v/>
      </c>
      <c r="N26" s="43" t="str">
        <f t="shared" si="1"/>
        <v/>
      </c>
      <c r="O26" s="142"/>
      <c r="P26" s="1"/>
      <c r="Q26" s="1"/>
      <c r="R26" s="1"/>
      <c r="S26" s="1"/>
      <c r="T26" s="1"/>
      <c r="U26" s="1"/>
      <c r="V26" s="1"/>
      <c r="W26" s="1">
        <f t="shared" si="0"/>
        <v>0</v>
      </c>
      <c r="X26" s="1"/>
      <c r="Y26" s="1"/>
      <c r="Z26" s="1"/>
    </row>
    <row r="27" spans="1:26" ht="15.75" customHeight="1" x14ac:dyDescent="0.2">
      <c r="A27" s="1"/>
      <c r="B27" s="1"/>
      <c r="C27" s="1"/>
      <c r="D27" s="250">
        <v>21</v>
      </c>
      <c r="E27" s="238"/>
      <c r="F27" s="50"/>
      <c r="G27" s="39" t="str">
        <f>IFERROR(VLOOKUP(E27,'Z1 HAB CLASS'!$D$4:$E$45,2,FALSE)," ")</f>
        <v xml:space="preserve"> </v>
      </c>
      <c r="H27" s="40" t="str">
        <f>IFERROR(VLOOKUP(G27,'Z1 HAB CLASS'!$L$3:$N$9,2,FALSE)," ")</f>
        <v xml:space="preserve"> </v>
      </c>
      <c r="I27" s="41"/>
      <c r="J27" s="40" t="str">
        <f>IFERROR(VLOOKUP(I27,'Z3 CONDITION VALUE'!$A$3:$B$5,2,FALSE)," ")</f>
        <v xml:space="preserve"> </v>
      </c>
      <c r="K27" s="39" t="str">
        <f t="array" ref="K27">IFERROR(INDEX('Z7 TARGET CREATION'!$C$3:$F$44,MATCH(E27,'Z7 TARGET CREATION'!$B$3:$B$44,0),MATCH(I27,'Z7 TARGET CREATION'!$C$2:$F$2,0)),"")</f>
        <v/>
      </c>
      <c r="L27" s="141" t="str">
        <f>IF(E27="","",VLOOKUP(E27,'Z7 TARGET CREATION'!$G$3:$I$44,3,FALSE))</f>
        <v/>
      </c>
      <c r="M27" s="40" t="str">
        <f>IF(E27="","",VLOOKUP(E27,'Z7 TARGET CREATION'!$G$3:$H$44,2, FALSE))</f>
        <v/>
      </c>
      <c r="N27" s="43" t="str">
        <f t="shared" si="1"/>
        <v/>
      </c>
      <c r="O27" s="142"/>
      <c r="P27" s="1"/>
      <c r="Q27" s="1"/>
      <c r="R27" s="1"/>
      <c r="S27" s="1"/>
      <c r="T27" s="1"/>
      <c r="U27" s="1"/>
      <c r="V27" s="1"/>
      <c r="W27" s="1">
        <f t="shared" si="0"/>
        <v>0</v>
      </c>
      <c r="X27" s="1"/>
      <c r="Y27" s="1"/>
      <c r="Z27" s="1"/>
    </row>
    <row r="28" spans="1:26" ht="15.75" customHeight="1" x14ac:dyDescent="0.2">
      <c r="A28" s="1"/>
      <c r="B28" s="1"/>
      <c r="C28" s="1"/>
      <c r="D28" s="250">
        <v>22</v>
      </c>
      <c r="E28" s="238"/>
      <c r="F28" s="50"/>
      <c r="G28" s="39" t="str">
        <f>IFERROR(VLOOKUP(E28,'Z1 HAB CLASS'!$D$4:$E$45,2,FALSE)," ")</f>
        <v xml:space="preserve"> </v>
      </c>
      <c r="H28" s="40" t="str">
        <f>IFERROR(VLOOKUP(G28,'Z1 HAB CLASS'!$L$3:$N$9,2,FALSE)," ")</f>
        <v xml:space="preserve"> </v>
      </c>
      <c r="I28" s="41"/>
      <c r="J28" s="40" t="str">
        <f>IFERROR(VLOOKUP(I28,'Z3 CONDITION VALUE'!$A$3:$B$5,2,FALSE)," ")</f>
        <v xml:space="preserve"> </v>
      </c>
      <c r="K28" s="39" t="str">
        <f t="array" ref="K28">IFERROR(INDEX('Z7 TARGET CREATION'!$C$3:$F$44,MATCH(E28,'Z7 TARGET CREATION'!$B$3:$B$44,0),MATCH(I28,'Z7 TARGET CREATION'!$C$2:$F$2,0)),"")</f>
        <v/>
      </c>
      <c r="L28" s="141" t="str">
        <f>IF(E28="","",VLOOKUP(E28,'Z7 TARGET CREATION'!$G$3:$I$44,3,FALSE))</f>
        <v/>
      </c>
      <c r="M28" s="40" t="str">
        <f>IF(E28="","",VLOOKUP(E28,'Z7 TARGET CREATION'!$G$3:$H$44,2, FALSE))</f>
        <v/>
      </c>
      <c r="N28" s="43" t="str">
        <f t="shared" si="1"/>
        <v/>
      </c>
      <c r="O28" s="142"/>
      <c r="P28" s="1"/>
      <c r="Q28" s="1"/>
      <c r="R28" s="1"/>
      <c r="S28" s="1"/>
      <c r="T28" s="1"/>
      <c r="U28" s="1"/>
      <c r="V28" s="1"/>
      <c r="W28" s="1">
        <f t="shared" si="0"/>
        <v>0</v>
      </c>
      <c r="X28" s="1"/>
      <c r="Y28" s="1"/>
      <c r="Z28" s="1"/>
    </row>
    <row r="29" spans="1:26" ht="15.75" customHeight="1" x14ac:dyDescent="0.2">
      <c r="A29" s="1"/>
      <c r="B29" s="1"/>
      <c r="C29" s="1"/>
      <c r="D29" s="250">
        <v>23</v>
      </c>
      <c r="E29" s="238"/>
      <c r="F29" s="50"/>
      <c r="G29" s="39" t="str">
        <f>IFERROR(VLOOKUP(E29,'Z1 HAB CLASS'!$D$4:$E$45,2,FALSE)," ")</f>
        <v xml:space="preserve"> </v>
      </c>
      <c r="H29" s="40" t="str">
        <f>IFERROR(VLOOKUP(G29,'Z1 HAB CLASS'!$L$3:$N$9,2,FALSE)," ")</f>
        <v xml:space="preserve"> </v>
      </c>
      <c r="I29" s="41"/>
      <c r="J29" s="40" t="str">
        <f>IFERROR(VLOOKUP(I29,'Z3 CONDITION VALUE'!$A$3:$B$5,2,FALSE)," ")</f>
        <v xml:space="preserve"> </v>
      </c>
      <c r="K29" s="39" t="str">
        <f t="array" ref="K29">IFERROR(INDEX('Z7 TARGET CREATION'!$C$3:$F$44,MATCH(E29,'Z7 TARGET CREATION'!$B$3:$B$44,0),MATCH(I29,'Z7 TARGET CREATION'!$C$2:$F$2,0)),"")</f>
        <v/>
      </c>
      <c r="L29" s="141" t="str">
        <f>IF(E29="","",VLOOKUP(E29,'Z7 TARGET CREATION'!$G$3:$I$44,3,FALSE))</f>
        <v/>
      </c>
      <c r="M29" s="40" t="str">
        <f>IF(E29="","",VLOOKUP(E29,'Z7 TARGET CREATION'!$G$3:$H$44,2, FALSE))</f>
        <v/>
      </c>
      <c r="N29" s="43" t="str">
        <f t="shared" si="1"/>
        <v/>
      </c>
      <c r="O29" s="142"/>
      <c r="P29" s="1"/>
      <c r="Q29" s="1"/>
      <c r="R29" s="1"/>
      <c r="S29" s="1"/>
      <c r="T29" s="1"/>
      <c r="U29" s="1"/>
      <c r="V29" s="1"/>
      <c r="W29" s="1">
        <f t="shared" si="0"/>
        <v>0</v>
      </c>
      <c r="X29" s="1"/>
      <c r="Y29" s="1"/>
      <c r="Z29" s="1"/>
    </row>
    <row r="30" spans="1:26" ht="15.75" customHeight="1" x14ac:dyDescent="0.2">
      <c r="A30" s="1"/>
      <c r="B30" s="1"/>
      <c r="C30" s="1"/>
      <c r="D30" s="250">
        <v>24</v>
      </c>
      <c r="E30" s="238"/>
      <c r="F30" s="50"/>
      <c r="G30" s="39" t="str">
        <f>IFERROR(VLOOKUP(E30,'Z1 HAB CLASS'!$D$4:$E$45,2,FALSE)," ")</f>
        <v xml:space="preserve"> </v>
      </c>
      <c r="H30" s="40" t="str">
        <f>IFERROR(VLOOKUP(G30,'Z1 HAB CLASS'!$L$3:$N$9,2,FALSE)," ")</f>
        <v xml:space="preserve"> </v>
      </c>
      <c r="I30" s="41"/>
      <c r="J30" s="40" t="str">
        <f>IFERROR(VLOOKUP(I30,'Z3 CONDITION VALUE'!$A$3:$B$5,2,FALSE)," ")</f>
        <v xml:space="preserve"> </v>
      </c>
      <c r="K30" s="39" t="str">
        <f t="array" ref="K30">IFERROR(INDEX('Z7 TARGET CREATION'!$C$3:$F$44,MATCH(E30,'Z7 TARGET CREATION'!$B$3:$B$44,0),MATCH(I30,'Z7 TARGET CREATION'!$C$2:$F$2,0)),"")</f>
        <v/>
      </c>
      <c r="L30" s="141" t="str">
        <f>IF(E30="","",VLOOKUP(E30,'Z7 TARGET CREATION'!$G$3:$I$44,3,FALSE))</f>
        <v/>
      </c>
      <c r="M30" s="40" t="str">
        <f>IF(E30="","",VLOOKUP(E30,'Z7 TARGET CREATION'!$G$3:$H$44,2, FALSE))</f>
        <v/>
      </c>
      <c r="N30" s="43" t="str">
        <f t="shared" si="1"/>
        <v/>
      </c>
      <c r="O30" s="142"/>
      <c r="P30" s="1"/>
      <c r="Q30" s="1"/>
      <c r="R30" s="1"/>
      <c r="S30" s="1"/>
      <c r="T30" s="1"/>
      <c r="U30" s="1"/>
      <c r="V30" s="1"/>
      <c r="W30" s="1">
        <f t="shared" si="0"/>
        <v>0</v>
      </c>
      <c r="X30" s="1"/>
      <c r="Y30" s="1"/>
      <c r="Z30" s="1"/>
    </row>
    <row r="31" spans="1:26" ht="15.75" customHeight="1" x14ac:dyDescent="0.2">
      <c r="A31" s="1"/>
      <c r="B31" s="1"/>
      <c r="C31" s="1"/>
      <c r="D31" s="250">
        <v>25</v>
      </c>
      <c r="E31" s="238"/>
      <c r="F31" s="50"/>
      <c r="G31" s="39" t="str">
        <f>IFERROR(VLOOKUP(E31,'Z1 HAB CLASS'!$D$4:$E$45,2,FALSE)," ")</f>
        <v xml:space="preserve"> </v>
      </c>
      <c r="H31" s="40" t="str">
        <f>IFERROR(VLOOKUP(G31,'Z1 HAB CLASS'!$L$3:$N$9,2,FALSE)," ")</f>
        <v xml:space="preserve"> </v>
      </c>
      <c r="I31" s="41"/>
      <c r="J31" s="40" t="str">
        <f>IFERROR(VLOOKUP(I31,'Z3 CONDITION VALUE'!$A$3:$B$5,2,FALSE)," ")</f>
        <v xml:space="preserve"> </v>
      </c>
      <c r="K31" s="39" t="str">
        <f t="array" ref="K31">IFERROR(INDEX('Z7 TARGET CREATION'!$C$3:$F$44,MATCH(E31,'Z7 TARGET CREATION'!$B$3:$B$44,0),MATCH(I31,'Z7 TARGET CREATION'!$C$2:$F$2,0)),"")</f>
        <v/>
      </c>
      <c r="L31" s="141" t="str">
        <f>IF(E31="","",VLOOKUP(E31,'Z7 TARGET CREATION'!$G$3:$I$44,3,FALSE))</f>
        <v/>
      </c>
      <c r="M31" s="40" t="str">
        <f>IF(E31="","",VLOOKUP(E31,'Z7 TARGET CREATION'!$G$3:$H$44,2, FALSE))</f>
        <v/>
      </c>
      <c r="N31" s="43" t="str">
        <f t="shared" si="1"/>
        <v/>
      </c>
      <c r="O31" s="142"/>
      <c r="P31" s="1"/>
      <c r="Q31" s="1"/>
      <c r="R31" s="1"/>
      <c r="S31" s="1"/>
      <c r="T31" s="1"/>
      <c r="U31" s="1"/>
      <c r="V31" s="1"/>
      <c r="W31" s="1">
        <f t="shared" si="0"/>
        <v>0</v>
      </c>
      <c r="X31" s="1"/>
      <c r="Y31" s="1"/>
      <c r="Z31" s="1"/>
    </row>
    <row r="32" spans="1:26" ht="15.75" customHeight="1" x14ac:dyDescent="0.2">
      <c r="A32" s="1"/>
      <c r="B32" s="1"/>
      <c r="C32" s="1"/>
      <c r="D32" s="250">
        <v>26</v>
      </c>
      <c r="E32" s="238"/>
      <c r="F32" s="50"/>
      <c r="G32" s="39" t="str">
        <f>IFERROR(VLOOKUP(E32,'Z1 HAB CLASS'!$D$4:$E$45,2,FALSE)," ")</f>
        <v xml:space="preserve"> </v>
      </c>
      <c r="H32" s="40" t="str">
        <f>IFERROR(VLOOKUP(G32,'Z1 HAB CLASS'!$L$3:$N$9,2,FALSE)," ")</f>
        <v xml:space="preserve"> </v>
      </c>
      <c r="I32" s="41"/>
      <c r="J32" s="40" t="str">
        <f>IFERROR(VLOOKUP(I32,'Z3 CONDITION VALUE'!$A$3:$B$5,2,FALSE)," ")</f>
        <v xml:space="preserve"> </v>
      </c>
      <c r="K32" s="39" t="str">
        <f t="array" ref="K32">IFERROR(INDEX('Z7 TARGET CREATION'!$C$3:$F$44,MATCH(E32,'Z7 TARGET CREATION'!$B$3:$B$44,0),MATCH(I32,'Z7 TARGET CREATION'!$C$2:$F$2,0)),"")</f>
        <v/>
      </c>
      <c r="L32" s="141" t="str">
        <f>IF(E32="","",VLOOKUP(E32,'Z7 TARGET CREATION'!$G$3:$I$44,3,FALSE))</f>
        <v/>
      </c>
      <c r="M32" s="40" t="str">
        <f>IF(E32="","",VLOOKUP(E32,'Z7 TARGET CREATION'!$G$3:$H$44,2, FALSE))</f>
        <v/>
      </c>
      <c r="N32" s="43" t="str">
        <f t="shared" si="1"/>
        <v/>
      </c>
      <c r="O32" s="142"/>
      <c r="P32" s="1"/>
      <c r="Q32" s="1"/>
      <c r="R32" s="1"/>
      <c r="S32" s="1"/>
      <c r="T32" s="1"/>
      <c r="U32" s="1"/>
      <c r="V32" s="1"/>
      <c r="W32" s="1">
        <f t="shared" si="0"/>
        <v>0</v>
      </c>
      <c r="X32" s="1"/>
      <c r="Y32" s="1"/>
      <c r="Z32" s="1"/>
    </row>
    <row r="33" spans="1:26" ht="15.75" customHeight="1" x14ac:dyDescent="0.2">
      <c r="A33" s="1"/>
      <c r="B33" s="1"/>
      <c r="C33" s="1"/>
      <c r="D33" s="250">
        <v>27</v>
      </c>
      <c r="E33" s="238"/>
      <c r="F33" s="50"/>
      <c r="G33" s="39" t="str">
        <f>IFERROR(VLOOKUP(E33,'Z1 HAB CLASS'!$D$4:$E$45,2,FALSE)," ")</f>
        <v xml:space="preserve"> </v>
      </c>
      <c r="H33" s="40" t="str">
        <f>IFERROR(VLOOKUP(G33,'Z1 HAB CLASS'!$L$3:$N$9,2,FALSE)," ")</f>
        <v xml:space="preserve"> </v>
      </c>
      <c r="I33" s="41"/>
      <c r="J33" s="40" t="str">
        <f>IFERROR(VLOOKUP(I33,'Z3 CONDITION VALUE'!$A$3:$B$5,2,FALSE)," ")</f>
        <v xml:space="preserve"> </v>
      </c>
      <c r="K33" s="39" t="str">
        <f t="array" ref="K33">IFERROR(INDEX('Z7 TARGET CREATION'!$C$3:$F$44,MATCH(E33,'Z7 TARGET CREATION'!$B$3:$B$44,0),MATCH(I33,'Z7 TARGET CREATION'!$C$2:$F$2,0)),"")</f>
        <v/>
      </c>
      <c r="L33" s="141" t="str">
        <f>IF(E33="","",VLOOKUP(E33,'Z7 TARGET CREATION'!$G$3:$I$44,3,FALSE))</f>
        <v/>
      </c>
      <c r="M33" s="40" t="str">
        <f>IF(E33="","",VLOOKUP(E33,'Z7 TARGET CREATION'!$G$3:$H$44,2, FALSE))</f>
        <v/>
      </c>
      <c r="N33" s="43" t="str">
        <f t="shared" si="1"/>
        <v/>
      </c>
      <c r="O33" s="142"/>
      <c r="P33" s="1"/>
      <c r="Q33" s="1"/>
      <c r="R33" s="1"/>
      <c r="S33" s="1"/>
      <c r="T33" s="1"/>
      <c r="U33" s="1"/>
      <c r="V33" s="1"/>
      <c r="W33" s="1">
        <f t="shared" si="0"/>
        <v>0</v>
      </c>
      <c r="X33" s="1"/>
      <c r="Y33" s="1"/>
      <c r="Z33" s="1"/>
    </row>
    <row r="34" spans="1:26" ht="15.75" customHeight="1" x14ac:dyDescent="0.2">
      <c r="A34" s="1"/>
      <c r="B34" s="1"/>
      <c r="C34" s="1"/>
      <c r="D34" s="250">
        <v>28</v>
      </c>
      <c r="E34" s="238"/>
      <c r="F34" s="50"/>
      <c r="G34" s="39" t="str">
        <f>IFERROR(VLOOKUP(E34,'Z1 HAB CLASS'!$D$4:$E$45,2,FALSE)," ")</f>
        <v xml:space="preserve"> </v>
      </c>
      <c r="H34" s="40" t="str">
        <f>IFERROR(VLOOKUP(G34,'Z1 HAB CLASS'!$L$3:$N$9,2,FALSE)," ")</f>
        <v xml:space="preserve"> </v>
      </c>
      <c r="I34" s="41"/>
      <c r="J34" s="40" t="str">
        <f>IFERROR(VLOOKUP(I34,'Z3 CONDITION VALUE'!$A$3:$B$5,2,FALSE)," ")</f>
        <v xml:space="preserve"> </v>
      </c>
      <c r="K34" s="39" t="str">
        <f t="array" ref="K34">IFERROR(INDEX('Z7 TARGET CREATION'!$C$3:$F$44,MATCH(E34,'Z7 TARGET CREATION'!$B$3:$B$44,0),MATCH(I34,'Z7 TARGET CREATION'!$C$2:$F$2,0)),"")</f>
        <v/>
      </c>
      <c r="L34" s="141" t="str">
        <f>IF(E34="","",VLOOKUP(E34,'Z7 TARGET CREATION'!$G$3:$I$44,3,FALSE))</f>
        <v/>
      </c>
      <c r="M34" s="40" t="str">
        <f>IF(E34="","",VLOOKUP(E34,'Z7 TARGET CREATION'!$G$3:$H$44,2, FALSE))</f>
        <v/>
      </c>
      <c r="N34" s="43" t="str">
        <f t="shared" si="1"/>
        <v/>
      </c>
      <c r="O34" s="142"/>
      <c r="P34" s="1"/>
      <c r="Q34" s="1"/>
      <c r="R34" s="1"/>
      <c r="S34" s="1"/>
      <c r="T34" s="1"/>
      <c r="U34" s="1"/>
      <c r="V34" s="1"/>
      <c r="W34" s="1">
        <f t="shared" si="0"/>
        <v>0</v>
      </c>
      <c r="X34" s="1"/>
      <c r="Y34" s="1"/>
      <c r="Z34" s="1"/>
    </row>
    <row r="35" spans="1:26" ht="15.75" customHeight="1" x14ac:dyDescent="0.2">
      <c r="A35" s="1"/>
      <c r="B35" s="1"/>
      <c r="C35" s="1"/>
      <c r="D35" s="250">
        <v>29</v>
      </c>
      <c r="E35" s="238"/>
      <c r="F35" s="50"/>
      <c r="G35" s="39" t="str">
        <f>IFERROR(VLOOKUP(E35,'Z1 HAB CLASS'!$D$4:$E$45,2,FALSE)," ")</f>
        <v xml:space="preserve"> </v>
      </c>
      <c r="H35" s="40" t="str">
        <f>IFERROR(VLOOKUP(G35,'Z1 HAB CLASS'!$L$3:$N$9,2,FALSE)," ")</f>
        <v xml:space="preserve"> </v>
      </c>
      <c r="I35" s="41"/>
      <c r="J35" s="40" t="str">
        <f>IFERROR(VLOOKUP(I35,'Z3 CONDITION VALUE'!$A$3:$B$5,2,FALSE)," ")</f>
        <v xml:space="preserve"> </v>
      </c>
      <c r="K35" s="39" t="str">
        <f t="array" ref="K35">IFERROR(INDEX('Z7 TARGET CREATION'!$C$3:$F$44,MATCH(E35,'Z7 TARGET CREATION'!$B$3:$B$44,0),MATCH(I35,'Z7 TARGET CREATION'!$C$2:$F$2,0)),"")</f>
        <v/>
      </c>
      <c r="L35" s="141" t="str">
        <f>IF(E35="","",VLOOKUP(E35,'Z7 TARGET CREATION'!$G$3:$I$44,3,FALSE))</f>
        <v/>
      </c>
      <c r="M35" s="40" t="str">
        <f>IF(E35="","",VLOOKUP(E35,'Z7 TARGET CREATION'!$G$3:$H$44,2, FALSE))</f>
        <v/>
      </c>
      <c r="N35" s="43" t="str">
        <f t="shared" si="1"/>
        <v/>
      </c>
      <c r="O35" s="142"/>
      <c r="P35" s="1"/>
      <c r="Q35" s="1"/>
      <c r="R35" s="1"/>
      <c r="S35" s="1"/>
      <c r="T35" s="1"/>
      <c r="U35" s="1"/>
      <c r="V35" s="1"/>
      <c r="W35" s="1">
        <f t="shared" si="0"/>
        <v>0</v>
      </c>
      <c r="X35" s="1"/>
      <c r="Y35" s="1"/>
      <c r="Z35" s="1"/>
    </row>
    <row r="36" spans="1:26" ht="15.75" customHeight="1" x14ac:dyDescent="0.2">
      <c r="A36" s="1"/>
      <c r="B36" s="1"/>
      <c r="C36" s="1"/>
      <c r="D36" s="250">
        <v>30</v>
      </c>
      <c r="E36" s="238"/>
      <c r="F36" s="50"/>
      <c r="G36" s="39" t="str">
        <f>IFERROR(VLOOKUP(E36,'Z1 HAB CLASS'!$D$4:$E$45,2,FALSE)," ")</f>
        <v xml:space="preserve"> </v>
      </c>
      <c r="H36" s="40" t="str">
        <f>IFERROR(VLOOKUP(G36,'Z1 HAB CLASS'!$L$3:$N$9,2,FALSE)," ")</f>
        <v xml:space="preserve"> </v>
      </c>
      <c r="I36" s="41"/>
      <c r="J36" s="40" t="str">
        <f>IFERROR(VLOOKUP(I36,'Z3 CONDITION VALUE'!$A$3:$B$5,2,FALSE)," ")</f>
        <v xml:space="preserve"> </v>
      </c>
      <c r="K36" s="39" t="str">
        <f t="array" ref="K36">IFERROR(INDEX('Z7 TARGET CREATION'!$C$3:$F$44,MATCH(E36,'Z7 TARGET CREATION'!$B$3:$B$44,0),MATCH(I36,'Z7 TARGET CREATION'!$C$2:$F$2,0)),"")</f>
        <v/>
      </c>
      <c r="L36" s="141" t="str">
        <f>IF(E36="","",VLOOKUP(E36,'Z7 TARGET CREATION'!$G$3:$I$44,3,FALSE))</f>
        <v/>
      </c>
      <c r="M36" s="40" t="str">
        <f>IF(E36="","",VLOOKUP(E36,'Z7 TARGET CREATION'!$G$3:$H$44,2, FALSE))</f>
        <v/>
      </c>
      <c r="N36" s="43" t="str">
        <f t="shared" si="1"/>
        <v/>
      </c>
      <c r="O36" s="142"/>
      <c r="P36" s="1"/>
      <c r="Q36" s="1"/>
      <c r="R36" s="1"/>
      <c r="S36" s="1"/>
      <c r="T36" s="1"/>
      <c r="U36" s="1"/>
      <c r="V36" s="1"/>
      <c r="W36" s="1">
        <f t="shared" si="0"/>
        <v>0</v>
      </c>
      <c r="X36" s="1"/>
      <c r="Y36" s="1"/>
      <c r="Z36" s="1"/>
    </row>
    <row r="37" spans="1:26" ht="15.75" customHeight="1" x14ac:dyDescent="0.2">
      <c r="A37" s="1"/>
      <c r="B37" s="1"/>
      <c r="C37" s="1"/>
      <c r="D37" s="250">
        <v>31</v>
      </c>
      <c r="E37" s="238"/>
      <c r="F37" s="50"/>
      <c r="G37" s="39" t="str">
        <f>IFERROR(VLOOKUP(E37,'Z1 HAB CLASS'!$D$4:$E$45,2,FALSE)," ")</f>
        <v xml:space="preserve"> </v>
      </c>
      <c r="H37" s="40" t="str">
        <f>IFERROR(VLOOKUP(G37,'Z1 HAB CLASS'!$L$3:$N$9,2,FALSE)," ")</f>
        <v xml:space="preserve"> </v>
      </c>
      <c r="I37" s="41"/>
      <c r="J37" s="40" t="str">
        <f>IFERROR(VLOOKUP(I37,'Z3 CONDITION VALUE'!$A$3:$B$5,2,FALSE)," ")</f>
        <v xml:space="preserve"> </v>
      </c>
      <c r="K37" s="39" t="str">
        <f t="array" ref="K37">IFERROR(INDEX('Z7 TARGET CREATION'!$C$3:$F$44,MATCH(E37,'Z7 TARGET CREATION'!$B$3:$B$44,0),MATCH(I37,'Z7 TARGET CREATION'!$C$2:$F$2,0)),"")</f>
        <v/>
      </c>
      <c r="L37" s="141" t="str">
        <f>IF(E37="","",VLOOKUP(E37,'Z7 TARGET CREATION'!$G$3:$I$44,3,FALSE))</f>
        <v/>
      </c>
      <c r="M37" s="40" t="str">
        <f>IF(E37="","",VLOOKUP(E37,'Z7 TARGET CREATION'!$G$3:$H$44,2, FALSE))</f>
        <v/>
      </c>
      <c r="N37" s="43" t="str">
        <f t="shared" si="1"/>
        <v/>
      </c>
      <c r="O37" s="142"/>
      <c r="P37" s="1"/>
      <c r="Q37" s="1"/>
      <c r="R37" s="1"/>
      <c r="S37" s="1"/>
      <c r="T37" s="1"/>
      <c r="U37" s="1"/>
      <c r="V37" s="1"/>
      <c r="W37" s="1">
        <f t="shared" si="0"/>
        <v>0</v>
      </c>
      <c r="X37" s="1"/>
      <c r="Y37" s="1"/>
      <c r="Z37" s="1"/>
    </row>
    <row r="38" spans="1:26" ht="15.75" customHeight="1" x14ac:dyDescent="0.2">
      <c r="A38" s="1"/>
      <c r="B38" s="1"/>
      <c r="C38" s="1"/>
      <c r="D38" s="250">
        <v>32</v>
      </c>
      <c r="E38" s="238"/>
      <c r="F38" s="50"/>
      <c r="G38" s="39" t="str">
        <f>IFERROR(VLOOKUP(E38,'Z1 HAB CLASS'!$D$4:$E$45,2,FALSE)," ")</f>
        <v xml:space="preserve"> </v>
      </c>
      <c r="H38" s="40" t="str">
        <f>IFERROR(VLOOKUP(G38,'Z1 HAB CLASS'!$L$3:$N$9,2,FALSE)," ")</f>
        <v xml:space="preserve"> </v>
      </c>
      <c r="I38" s="41"/>
      <c r="J38" s="40" t="str">
        <f>IFERROR(VLOOKUP(I38,'Z3 CONDITION VALUE'!$A$3:$B$5,2,FALSE)," ")</f>
        <v xml:space="preserve"> </v>
      </c>
      <c r="K38" s="39" t="str">
        <f t="array" ref="K38">IFERROR(INDEX('Z7 TARGET CREATION'!$C$3:$F$44,MATCH(E38,'Z7 TARGET CREATION'!$B$3:$B$44,0),MATCH(I38,'Z7 TARGET CREATION'!$C$2:$F$2,0)),"")</f>
        <v/>
      </c>
      <c r="L38" s="141" t="str">
        <f>IF(E38="","",VLOOKUP(E38,'Z7 TARGET CREATION'!$G$3:$I$44,3,FALSE))</f>
        <v/>
      </c>
      <c r="M38" s="40" t="str">
        <f>IF(E38="","",VLOOKUP(E38,'Z7 TARGET CREATION'!$G$3:$H$44,2, FALSE))</f>
        <v/>
      </c>
      <c r="N38" s="43" t="str">
        <f t="shared" si="1"/>
        <v/>
      </c>
      <c r="O38" s="142"/>
      <c r="P38" s="1"/>
      <c r="Q38" s="1"/>
      <c r="R38" s="1"/>
      <c r="S38" s="1"/>
      <c r="T38" s="1"/>
      <c r="U38" s="1"/>
      <c r="V38" s="1"/>
      <c r="W38" s="1">
        <f t="shared" si="0"/>
        <v>0</v>
      </c>
      <c r="X38" s="1"/>
      <c r="Y38" s="1"/>
      <c r="Z38" s="1"/>
    </row>
    <row r="39" spans="1:26" ht="15.75" customHeight="1" x14ac:dyDescent="0.2">
      <c r="A39" s="1"/>
      <c r="B39" s="1"/>
      <c r="C39" s="1"/>
      <c r="D39" s="250">
        <v>33</v>
      </c>
      <c r="E39" s="238"/>
      <c r="F39" s="50"/>
      <c r="G39" s="39" t="str">
        <f>IFERROR(VLOOKUP(E39,'Z1 HAB CLASS'!$D$4:$E$45,2,FALSE)," ")</f>
        <v xml:space="preserve"> </v>
      </c>
      <c r="H39" s="40" t="str">
        <f>IFERROR(VLOOKUP(G39,'Z1 HAB CLASS'!$L$3:$N$9,2,FALSE)," ")</f>
        <v xml:space="preserve"> </v>
      </c>
      <c r="I39" s="41"/>
      <c r="J39" s="40" t="str">
        <f>IFERROR(VLOOKUP(I39,'Z3 CONDITION VALUE'!$A$3:$B$5,2,FALSE)," ")</f>
        <v xml:space="preserve"> </v>
      </c>
      <c r="K39" s="39" t="str">
        <f t="array" ref="K39">IFERROR(INDEX('Z7 TARGET CREATION'!$C$3:$F$44,MATCH(E39,'Z7 TARGET CREATION'!$B$3:$B$44,0),MATCH(I39,'Z7 TARGET CREATION'!$C$2:$F$2,0)),"")</f>
        <v/>
      </c>
      <c r="L39" s="141" t="str">
        <f>IF(E39="","",VLOOKUP(E39,'Z7 TARGET CREATION'!$G$3:$I$44,3,FALSE))</f>
        <v/>
      </c>
      <c r="M39" s="40" t="str">
        <f>IF(E39="","",VLOOKUP(E39,'Z7 TARGET CREATION'!$G$3:$H$44,2, FALSE))</f>
        <v/>
      </c>
      <c r="N39" s="43" t="str">
        <f t="shared" si="1"/>
        <v/>
      </c>
      <c r="O39" s="142"/>
      <c r="P39" s="1"/>
      <c r="Q39" s="1"/>
      <c r="R39" s="1"/>
      <c r="S39" s="1"/>
      <c r="T39" s="1"/>
      <c r="U39" s="1"/>
      <c r="V39" s="1"/>
      <c r="W39" s="1">
        <f t="shared" si="0"/>
        <v>0</v>
      </c>
      <c r="X39" s="1"/>
      <c r="Y39" s="1"/>
      <c r="Z39" s="1"/>
    </row>
    <row r="40" spans="1:26" ht="15.75" customHeight="1" x14ac:dyDescent="0.2">
      <c r="A40" s="1"/>
      <c r="B40" s="1"/>
      <c r="C40" s="1"/>
      <c r="D40" s="250">
        <v>34</v>
      </c>
      <c r="E40" s="238"/>
      <c r="F40" s="50"/>
      <c r="G40" s="39" t="str">
        <f>IFERROR(VLOOKUP(E40,'Z1 HAB CLASS'!$D$4:$E$45,2,FALSE)," ")</f>
        <v xml:space="preserve"> </v>
      </c>
      <c r="H40" s="40" t="str">
        <f>IFERROR(VLOOKUP(G40,'Z1 HAB CLASS'!$L$3:$N$9,2,FALSE)," ")</f>
        <v xml:space="preserve"> </v>
      </c>
      <c r="I40" s="41"/>
      <c r="J40" s="40" t="str">
        <f>IFERROR(VLOOKUP(I40,'Z3 CONDITION VALUE'!$A$3:$B$5,2,FALSE)," ")</f>
        <v xml:space="preserve"> </v>
      </c>
      <c r="K40" s="39" t="str">
        <f t="array" ref="K40">IFERROR(INDEX('Z7 TARGET CREATION'!$C$3:$F$44,MATCH(E40,'Z7 TARGET CREATION'!$B$3:$B$44,0),MATCH(I40,'Z7 TARGET CREATION'!$C$2:$F$2,0)),"")</f>
        <v/>
      </c>
      <c r="L40" s="141" t="str">
        <f>IF(E40="","",VLOOKUP(E40,'Z7 TARGET CREATION'!$G$3:$I$44,3,FALSE))</f>
        <v/>
      </c>
      <c r="M40" s="40" t="str">
        <f>IF(E40="","",VLOOKUP(E40,'Z7 TARGET CREATION'!$G$3:$H$44,2, FALSE))</f>
        <v/>
      </c>
      <c r="N40" s="43" t="str">
        <f t="shared" si="1"/>
        <v/>
      </c>
      <c r="O40" s="142"/>
      <c r="P40" s="1"/>
      <c r="Q40" s="1"/>
      <c r="R40" s="1"/>
      <c r="S40" s="1"/>
      <c r="T40" s="1"/>
      <c r="U40" s="1"/>
      <c r="V40" s="1"/>
      <c r="W40" s="1">
        <f t="shared" si="0"/>
        <v>0</v>
      </c>
      <c r="X40" s="1"/>
      <c r="Y40" s="1"/>
      <c r="Z40" s="1"/>
    </row>
    <row r="41" spans="1:26" ht="15.75" customHeight="1" x14ac:dyDescent="0.2">
      <c r="A41" s="1"/>
      <c r="B41" s="1"/>
      <c r="C41" s="1"/>
      <c r="D41" s="250">
        <v>35</v>
      </c>
      <c r="E41" s="238"/>
      <c r="F41" s="50"/>
      <c r="G41" s="39" t="str">
        <f>IFERROR(VLOOKUP(E41,'Z1 HAB CLASS'!$D$4:$E$45,2,FALSE)," ")</f>
        <v xml:space="preserve"> </v>
      </c>
      <c r="H41" s="40" t="str">
        <f>IFERROR(VLOOKUP(G41,'Z1 HAB CLASS'!$L$3:$N$9,2,FALSE)," ")</f>
        <v xml:space="preserve"> </v>
      </c>
      <c r="I41" s="41"/>
      <c r="J41" s="40" t="str">
        <f>IFERROR(VLOOKUP(I41,'Z3 CONDITION VALUE'!$A$3:$B$5,2,FALSE)," ")</f>
        <v xml:space="preserve"> </v>
      </c>
      <c r="K41" s="39" t="str">
        <f t="array" ref="K41">IFERROR(INDEX('Z7 TARGET CREATION'!$C$3:$F$44,MATCH(E41,'Z7 TARGET CREATION'!$B$3:$B$44,0),MATCH(I41,'Z7 TARGET CREATION'!$C$2:$F$2,0)),"")</f>
        <v/>
      </c>
      <c r="L41" s="141" t="str">
        <f>IF(E41="","",VLOOKUP(E41,'Z7 TARGET CREATION'!$G$3:$I$44,3,FALSE))</f>
        <v/>
      </c>
      <c r="M41" s="40" t="str">
        <f>IF(E41="","",VLOOKUP(E41,'Z7 TARGET CREATION'!$G$3:$H$44,2, FALSE))</f>
        <v/>
      </c>
      <c r="N41" s="43" t="str">
        <f t="shared" si="1"/>
        <v/>
      </c>
      <c r="O41" s="142"/>
      <c r="P41" s="1"/>
      <c r="Q41" s="1"/>
      <c r="R41" s="1"/>
      <c r="S41" s="1"/>
      <c r="T41" s="1"/>
      <c r="U41" s="1"/>
      <c r="V41" s="1"/>
      <c r="W41" s="1">
        <f t="shared" si="0"/>
        <v>0</v>
      </c>
      <c r="X41" s="1"/>
      <c r="Y41" s="1"/>
      <c r="Z41" s="1"/>
    </row>
    <row r="42" spans="1:26" ht="15.75" customHeight="1" x14ac:dyDescent="0.2">
      <c r="A42" s="1"/>
      <c r="B42" s="1"/>
      <c r="C42" s="1"/>
      <c r="D42" s="250">
        <v>36</v>
      </c>
      <c r="E42" s="238"/>
      <c r="F42" s="50"/>
      <c r="G42" s="39" t="str">
        <f>IFERROR(VLOOKUP(E42,'Z1 HAB CLASS'!$D$4:$E$45,2,FALSE)," ")</f>
        <v xml:space="preserve"> </v>
      </c>
      <c r="H42" s="40" t="str">
        <f>IFERROR(VLOOKUP(G42,'Z1 HAB CLASS'!$L$3:$N$9,2,FALSE)," ")</f>
        <v xml:space="preserve"> </v>
      </c>
      <c r="I42" s="41"/>
      <c r="J42" s="40" t="str">
        <f>IFERROR(VLOOKUP(I42,'Z3 CONDITION VALUE'!$A$3:$B$5,2,FALSE)," ")</f>
        <v xml:space="preserve"> </v>
      </c>
      <c r="K42" s="39" t="str">
        <f t="array" ref="K42">IFERROR(INDEX('Z7 TARGET CREATION'!$C$3:$F$44,MATCH(E42,'Z7 TARGET CREATION'!$B$3:$B$44,0),MATCH(I42,'Z7 TARGET CREATION'!$C$2:$F$2,0)),"")</f>
        <v/>
      </c>
      <c r="L42" s="141" t="str">
        <f>IF(E42="","",VLOOKUP(E42,'Z7 TARGET CREATION'!$G$3:$I$44,3,FALSE))</f>
        <v/>
      </c>
      <c r="M42" s="40" t="str">
        <f>IF(E42="","",VLOOKUP(E42,'Z7 TARGET CREATION'!$G$3:$H$44,2, FALSE))</f>
        <v/>
      </c>
      <c r="N42" s="43" t="str">
        <f t="shared" si="1"/>
        <v/>
      </c>
      <c r="O42" s="142"/>
      <c r="P42" s="1"/>
      <c r="Q42" s="1"/>
      <c r="R42" s="1"/>
      <c r="S42" s="1"/>
      <c r="T42" s="1"/>
      <c r="U42" s="1"/>
      <c r="V42" s="1"/>
      <c r="W42" s="1">
        <f t="shared" si="0"/>
        <v>0</v>
      </c>
      <c r="X42" s="1"/>
      <c r="Y42" s="1"/>
      <c r="Z42" s="1"/>
    </row>
    <row r="43" spans="1:26" ht="15.75" customHeight="1" x14ac:dyDescent="0.2">
      <c r="A43" s="1"/>
      <c r="B43" s="1"/>
      <c r="C43" s="1"/>
      <c r="D43" s="250">
        <v>37</v>
      </c>
      <c r="E43" s="238"/>
      <c r="F43" s="50"/>
      <c r="G43" s="39" t="str">
        <f>IFERROR(VLOOKUP(E43,'Z1 HAB CLASS'!$D$4:$E$45,2,FALSE)," ")</f>
        <v xml:space="preserve"> </v>
      </c>
      <c r="H43" s="40" t="str">
        <f>IFERROR(VLOOKUP(G43,'Z1 HAB CLASS'!$L$3:$N$9,2,FALSE)," ")</f>
        <v xml:space="preserve"> </v>
      </c>
      <c r="I43" s="41"/>
      <c r="J43" s="40" t="str">
        <f>IFERROR(VLOOKUP(I43,'Z3 CONDITION VALUE'!$A$3:$B$5,2,FALSE)," ")</f>
        <v xml:space="preserve"> </v>
      </c>
      <c r="K43" s="39" t="str">
        <f t="array" ref="K43">IFERROR(INDEX('Z7 TARGET CREATION'!$C$3:$F$44,MATCH(E43,'Z7 TARGET CREATION'!$B$3:$B$44,0),MATCH(I43,'Z7 TARGET CREATION'!$C$2:$F$2,0)),"")</f>
        <v/>
      </c>
      <c r="L43" s="141" t="str">
        <f>IF(E43="","",VLOOKUP(E43,'Z7 TARGET CREATION'!$G$3:$I$44,3,FALSE))</f>
        <v/>
      </c>
      <c r="M43" s="40" t="str">
        <f>IF(E43="","",VLOOKUP(E43,'Z7 TARGET CREATION'!$G$3:$H$44,2, FALSE))</f>
        <v/>
      </c>
      <c r="N43" s="43" t="str">
        <f t="shared" si="1"/>
        <v/>
      </c>
      <c r="O43" s="142"/>
      <c r="P43" s="1"/>
      <c r="Q43" s="1"/>
      <c r="R43" s="1"/>
      <c r="S43" s="1"/>
      <c r="T43" s="1"/>
      <c r="U43" s="1"/>
      <c r="V43" s="1"/>
      <c r="W43" s="1">
        <f t="shared" si="0"/>
        <v>0</v>
      </c>
      <c r="X43" s="1"/>
      <c r="Y43" s="1"/>
      <c r="Z43" s="1"/>
    </row>
    <row r="44" spans="1:26" ht="15.75" customHeight="1" x14ac:dyDescent="0.2">
      <c r="A44" s="1"/>
      <c r="B44" s="1"/>
      <c r="C44" s="1"/>
      <c r="D44" s="250">
        <v>38</v>
      </c>
      <c r="E44" s="238"/>
      <c r="F44" s="50"/>
      <c r="G44" s="39" t="str">
        <f>IFERROR(VLOOKUP(E44,'Z1 HAB CLASS'!$D$4:$E$45,2,FALSE)," ")</f>
        <v xml:space="preserve"> </v>
      </c>
      <c r="H44" s="40" t="str">
        <f>IFERROR(VLOOKUP(G44,'Z1 HAB CLASS'!$L$3:$N$9,2,FALSE)," ")</f>
        <v xml:space="preserve"> </v>
      </c>
      <c r="I44" s="41"/>
      <c r="J44" s="40" t="str">
        <f>IFERROR(VLOOKUP(I44,'Z3 CONDITION VALUE'!$A$3:$B$5,2,FALSE)," ")</f>
        <v xml:space="preserve"> </v>
      </c>
      <c r="K44" s="39" t="str">
        <f t="array" ref="K44">IFERROR(INDEX('Z7 TARGET CREATION'!$C$3:$F$44,MATCH(E44,'Z7 TARGET CREATION'!$B$3:$B$44,0),MATCH(I44,'Z7 TARGET CREATION'!$C$2:$F$2,0)),"")</f>
        <v/>
      </c>
      <c r="L44" s="141" t="str">
        <f>IF(E44="","",VLOOKUP(E44,'Z7 TARGET CREATION'!$G$3:$I$44,3,FALSE))</f>
        <v/>
      </c>
      <c r="M44" s="40" t="str">
        <f>IF(E44="","",VLOOKUP(E44,'Z7 TARGET CREATION'!$G$3:$H$44,2, FALSE))</f>
        <v/>
      </c>
      <c r="N44" s="43" t="str">
        <f t="shared" si="1"/>
        <v/>
      </c>
      <c r="O44" s="142"/>
      <c r="P44" s="1"/>
      <c r="Q44" s="1"/>
      <c r="R44" s="1"/>
      <c r="S44" s="1"/>
      <c r="T44" s="1"/>
      <c r="U44" s="1"/>
      <c r="V44" s="1"/>
      <c r="W44" s="1">
        <f t="shared" si="0"/>
        <v>0</v>
      </c>
      <c r="X44" s="1"/>
      <c r="Y44" s="1"/>
      <c r="Z44" s="1"/>
    </row>
    <row r="45" spans="1:26" ht="15.75" customHeight="1" x14ac:dyDescent="0.2">
      <c r="A45" s="1"/>
      <c r="B45" s="1"/>
      <c r="C45" s="1"/>
      <c r="D45" s="250">
        <v>39</v>
      </c>
      <c r="E45" s="238"/>
      <c r="F45" s="50"/>
      <c r="G45" s="39" t="str">
        <f>IFERROR(VLOOKUP(E45,'Z1 HAB CLASS'!$D$4:$E$45,2,FALSE)," ")</f>
        <v xml:space="preserve"> </v>
      </c>
      <c r="H45" s="40" t="str">
        <f>IFERROR(VLOOKUP(G45,'Z1 HAB CLASS'!$L$3:$N$9,2,FALSE)," ")</f>
        <v xml:space="preserve"> </v>
      </c>
      <c r="I45" s="41"/>
      <c r="J45" s="40" t="str">
        <f>IFERROR(VLOOKUP(I45,'Z3 CONDITION VALUE'!$A$3:$B$5,2,FALSE)," ")</f>
        <v xml:space="preserve"> </v>
      </c>
      <c r="K45" s="39" t="str">
        <f t="array" ref="K45">IFERROR(INDEX('Z7 TARGET CREATION'!$C$3:$F$44,MATCH(E45,'Z7 TARGET CREATION'!$B$3:$B$44,0),MATCH(I45,'Z7 TARGET CREATION'!$C$2:$F$2,0)),"")</f>
        <v/>
      </c>
      <c r="L45" s="141" t="str">
        <f>IF(E45="","",VLOOKUP(E45,'Z7 TARGET CREATION'!$G$3:$I$44,3,FALSE))</f>
        <v/>
      </c>
      <c r="M45" s="40" t="str">
        <f>IF(E45="","",VLOOKUP(E45,'Z7 TARGET CREATION'!$G$3:$H$44,2, FALSE))</f>
        <v/>
      </c>
      <c r="N45" s="43" t="str">
        <f t="shared" si="1"/>
        <v/>
      </c>
      <c r="O45" s="142"/>
      <c r="P45" s="1"/>
      <c r="Q45" s="1"/>
      <c r="R45" s="1"/>
      <c r="S45" s="1"/>
      <c r="T45" s="1"/>
      <c r="U45" s="1"/>
      <c r="V45" s="1"/>
      <c r="W45" s="1">
        <f t="shared" si="0"/>
        <v>0</v>
      </c>
      <c r="X45" s="1"/>
      <c r="Y45" s="1"/>
      <c r="Z45" s="1"/>
    </row>
    <row r="46" spans="1:26" ht="15.75" customHeight="1" x14ac:dyDescent="0.2">
      <c r="A46" s="1"/>
      <c r="B46" s="1"/>
      <c r="C46" s="1"/>
      <c r="D46" s="250">
        <v>40</v>
      </c>
      <c r="E46" s="238"/>
      <c r="F46" s="50"/>
      <c r="G46" s="39" t="str">
        <f>IFERROR(VLOOKUP(E46,'Z1 HAB CLASS'!$D$4:$E$45,2,FALSE)," ")</f>
        <v xml:space="preserve"> </v>
      </c>
      <c r="H46" s="40" t="str">
        <f>IFERROR(VLOOKUP(G46,'Z1 HAB CLASS'!$L$3:$N$9,2,FALSE)," ")</f>
        <v xml:space="preserve"> </v>
      </c>
      <c r="I46" s="41"/>
      <c r="J46" s="40" t="str">
        <f>IFERROR(VLOOKUP(I46,'Z3 CONDITION VALUE'!$A$3:$B$5,2,FALSE)," ")</f>
        <v xml:space="preserve"> </v>
      </c>
      <c r="K46" s="39" t="str">
        <f t="array" ref="K46">IFERROR(INDEX('Z7 TARGET CREATION'!$C$3:$F$44,MATCH(E46,'Z7 TARGET CREATION'!$B$3:$B$44,0),MATCH(I46,'Z7 TARGET CREATION'!$C$2:$F$2,0)),"")</f>
        <v/>
      </c>
      <c r="L46" s="141" t="str">
        <f>IF(E46="","",VLOOKUP(E46,'Z7 TARGET CREATION'!$G$3:$I$44,3,FALSE))</f>
        <v/>
      </c>
      <c r="M46" s="40" t="str">
        <f>IF(E46="","",VLOOKUP(E46,'Z7 TARGET CREATION'!$G$3:$H$44,2, FALSE))</f>
        <v/>
      </c>
      <c r="N46" s="43" t="str">
        <f t="shared" si="1"/>
        <v/>
      </c>
      <c r="O46" s="142"/>
      <c r="P46" s="1"/>
      <c r="Q46" s="1"/>
      <c r="R46" s="1"/>
      <c r="S46" s="1"/>
      <c r="T46" s="1"/>
      <c r="U46" s="1"/>
      <c r="V46" s="1"/>
      <c r="W46" s="1">
        <f t="shared" si="0"/>
        <v>0</v>
      </c>
      <c r="X46" s="1"/>
      <c r="Y46" s="1"/>
      <c r="Z46" s="1"/>
    </row>
    <row r="47" spans="1:26" ht="15.75" customHeight="1" x14ac:dyDescent="0.2">
      <c r="A47" s="1"/>
      <c r="B47" s="1"/>
      <c r="C47" s="1"/>
      <c r="D47" s="250">
        <v>41</v>
      </c>
      <c r="E47" s="238"/>
      <c r="F47" s="50"/>
      <c r="G47" s="39" t="str">
        <f>IFERROR(VLOOKUP(E47,'Z1 HAB CLASS'!$D$4:$E$45,2,FALSE)," ")</f>
        <v xml:space="preserve"> </v>
      </c>
      <c r="H47" s="40" t="str">
        <f>IFERROR(VLOOKUP(G47,'Z1 HAB CLASS'!$L$3:$N$9,2,FALSE)," ")</f>
        <v xml:space="preserve"> </v>
      </c>
      <c r="I47" s="41"/>
      <c r="J47" s="40" t="str">
        <f>IFERROR(VLOOKUP(I47,'Z3 CONDITION VALUE'!$A$3:$B$5,2,FALSE)," ")</f>
        <v xml:space="preserve"> </v>
      </c>
      <c r="K47" s="39" t="str">
        <f t="array" ref="K47">IFERROR(INDEX('Z7 TARGET CREATION'!$C$3:$F$44,MATCH(E47,'Z7 TARGET CREATION'!$B$3:$B$44,0),MATCH(I47,'Z7 TARGET CREATION'!$C$2:$F$2,0)),"")</f>
        <v/>
      </c>
      <c r="L47" s="141" t="str">
        <f>IF(E47="","",VLOOKUP(E47,'Z7 TARGET CREATION'!$G$3:$I$44,3,FALSE))</f>
        <v/>
      </c>
      <c r="M47" s="40" t="str">
        <f>IF(E47="","",VLOOKUP(E47,'Z7 TARGET CREATION'!$G$3:$H$44,2, FALSE))</f>
        <v/>
      </c>
      <c r="N47" s="43" t="str">
        <f t="shared" si="1"/>
        <v/>
      </c>
      <c r="O47" s="142"/>
      <c r="P47" s="1"/>
      <c r="Q47" s="1"/>
      <c r="R47" s="1"/>
      <c r="S47" s="1"/>
      <c r="T47" s="1"/>
      <c r="U47" s="1"/>
      <c r="V47" s="1"/>
      <c r="W47" s="1">
        <f t="shared" si="0"/>
        <v>0</v>
      </c>
      <c r="X47" s="1"/>
      <c r="Y47" s="1"/>
      <c r="Z47" s="1"/>
    </row>
    <row r="48" spans="1:26" ht="15.75" customHeight="1" x14ac:dyDescent="0.2">
      <c r="A48" s="1"/>
      <c r="B48" s="1"/>
      <c r="C48" s="1"/>
      <c r="D48" s="250">
        <v>42</v>
      </c>
      <c r="E48" s="238"/>
      <c r="F48" s="50"/>
      <c r="G48" s="39" t="str">
        <f>IFERROR(VLOOKUP(E48,'Z1 HAB CLASS'!$D$4:$E$45,2,FALSE)," ")</f>
        <v xml:space="preserve"> </v>
      </c>
      <c r="H48" s="40" t="str">
        <f>IFERROR(VLOOKUP(G48,'Z1 HAB CLASS'!$L$3:$N$9,2,FALSE)," ")</f>
        <v xml:space="preserve"> </v>
      </c>
      <c r="I48" s="41"/>
      <c r="J48" s="40" t="str">
        <f>IFERROR(VLOOKUP(I48,'Z3 CONDITION VALUE'!$A$3:$B$5,2,FALSE)," ")</f>
        <v xml:space="preserve"> </v>
      </c>
      <c r="K48" s="39" t="str">
        <f t="array" ref="K48">IFERROR(INDEX('Z7 TARGET CREATION'!$C$3:$F$44,MATCH(E48,'Z7 TARGET CREATION'!$B$3:$B$44,0),MATCH(I48,'Z7 TARGET CREATION'!$C$2:$F$2,0)),"")</f>
        <v/>
      </c>
      <c r="L48" s="141" t="str">
        <f>IF(E48="","",VLOOKUP(E48,'Z7 TARGET CREATION'!$G$3:$I$44,3,FALSE))</f>
        <v/>
      </c>
      <c r="M48" s="40" t="str">
        <f>IF(E48="","",VLOOKUP(E48,'Z7 TARGET CREATION'!$G$3:$H$44,2, FALSE))</f>
        <v/>
      </c>
      <c r="N48" s="43" t="str">
        <f t="shared" si="1"/>
        <v/>
      </c>
      <c r="O48" s="142"/>
      <c r="P48" s="1"/>
      <c r="Q48" s="1"/>
      <c r="R48" s="1"/>
      <c r="S48" s="1"/>
      <c r="T48" s="1"/>
      <c r="U48" s="1"/>
      <c r="V48" s="1"/>
      <c r="W48" s="1">
        <f t="shared" si="0"/>
        <v>0</v>
      </c>
      <c r="X48" s="1"/>
      <c r="Y48" s="1"/>
      <c r="Z48" s="1"/>
    </row>
    <row r="49" spans="1:26" ht="15.75" customHeight="1" x14ac:dyDescent="0.2">
      <c r="A49" s="1"/>
      <c r="B49" s="1"/>
      <c r="C49" s="1"/>
      <c r="D49" s="250">
        <v>43</v>
      </c>
      <c r="E49" s="238"/>
      <c r="F49" s="50"/>
      <c r="G49" s="39" t="str">
        <f>IFERROR(VLOOKUP(E49,'Z1 HAB CLASS'!$D$4:$E$45,2,FALSE)," ")</f>
        <v xml:space="preserve"> </v>
      </c>
      <c r="H49" s="40" t="str">
        <f>IFERROR(VLOOKUP(G49,'Z1 HAB CLASS'!$L$3:$N$9,2,FALSE)," ")</f>
        <v xml:space="preserve"> </v>
      </c>
      <c r="I49" s="41"/>
      <c r="J49" s="40" t="str">
        <f>IFERROR(VLOOKUP(I49,'Z3 CONDITION VALUE'!$A$3:$B$5,2,FALSE)," ")</f>
        <v xml:space="preserve"> </v>
      </c>
      <c r="K49" s="39" t="str">
        <f t="array" ref="K49">IFERROR(INDEX('Z7 TARGET CREATION'!$C$3:$F$44,MATCH(E49,'Z7 TARGET CREATION'!$B$3:$B$44,0),MATCH(I49,'Z7 TARGET CREATION'!$C$2:$F$2,0)),"")</f>
        <v/>
      </c>
      <c r="L49" s="141" t="str">
        <f>IF(E49="","",VLOOKUP(E49,'Z7 TARGET CREATION'!$G$3:$I$44,3,FALSE))</f>
        <v/>
      </c>
      <c r="M49" s="40" t="str">
        <f>IF(E49="","",VLOOKUP(E49,'Z7 TARGET CREATION'!$G$3:$H$44,2, FALSE))</f>
        <v/>
      </c>
      <c r="N49" s="43" t="str">
        <f t="shared" si="1"/>
        <v/>
      </c>
      <c r="O49" s="142"/>
      <c r="P49" s="1"/>
      <c r="Q49" s="1"/>
      <c r="R49" s="1"/>
      <c r="S49" s="1"/>
      <c r="T49" s="1"/>
      <c r="U49" s="1"/>
      <c r="V49" s="1"/>
      <c r="W49" s="1">
        <f t="shared" si="0"/>
        <v>0</v>
      </c>
      <c r="X49" s="1"/>
      <c r="Y49" s="1"/>
      <c r="Z49" s="1"/>
    </row>
    <row r="50" spans="1:26" ht="15.75" customHeight="1" x14ac:dyDescent="0.2">
      <c r="A50" s="1"/>
      <c r="B50" s="1"/>
      <c r="C50" s="1"/>
      <c r="D50" s="250">
        <v>44</v>
      </c>
      <c r="E50" s="238"/>
      <c r="F50" s="50"/>
      <c r="G50" s="39" t="str">
        <f>IFERROR(VLOOKUP(E50,'Z1 HAB CLASS'!$D$4:$E$45,2,FALSE)," ")</f>
        <v xml:space="preserve"> </v>
      </c>
      <c r="H50" s="40" t="str">
        <f>IFERROR(VLOOKUP(G50,'Z1 HAB CLASS'!$L$3:$N$9,2,FALSE)," ")</f>
        <v xml:space="preserve"> </v>
      </c>
      <c r="I50" s="41"/>
      <c r="J50" s="40" t="str">
        <f>IFERROR(VLOOKUP(I50,'Z3 CONDITION VALUE'!$A$3:$B$5,2,FALSE)," ")</f>
        <v xml:space="preserve"> </v>
      </c>
      <c r="K50" s="39" t="str">
        <f t="array" ref="K50">IFERROR(INDEX('Z7 TARGET CREATION'!$C$3:$F$44,MATCH(E50,'Z7 TARGET CREATION'!$B$3:$B$44,0),MATCH(I50,'Z7 TARGET CREATION'!$C$2:$F$2,0)),"")</f>
        <v/>
      </c>
      <c r="L50" s="141" t="str">
        <f>IF(E50="","",VLOOKUP(E50,'Z7 TARGET CREATION'!$G$3:$I$44,3,FALSE))</f>
        <v/>
      </c>
      <c r="M50" s="40" t="str">
        <f>IF(E50="","",VLOOKUP(E50,'Z7 TARGET CREATION'!$G$3:$H$44,2, FALSE))</f>
        <v/>
      </c>
      <c r="N50" s="43" t="str">
        <f t="shared" si="1"/>
        <v/>
      </c>
      <c r="O50" s="142"/>
      <c r="P50" s="1"/>
      <c r="Q50" s="1"/>
      <c r="R50" s="1"/>
      <c r="S50" s="1"/>
      <c r="T50" s="1"/>
      <c r="U50" s="1"/>
      <c r="V50" s="1"/>
      <c r="W50" s="1">
        <f t="shared" si="0"/>
        <v>0</v>
      </c>
      <c r="X50" s="1"/>
      <c r="Y50" s="1"/>
      <c r="Z50" s="1"/>
    </row>
    <row r="51" spans="1:26" ht="15.75" customHeight="1" x14ac:dyDescent="0.2">
      <c r="A51" s="1"/>
      <c r="B51" s="1"/>
      <c r="C51" s="1"/>
      <c r="D51" s="250">
        <v>45</v>
      </c>
      <c r="E51" s="238"/>
      <c r="F51" s="50"/>
      <c r="G51" s="39" t="str">
        <f>IFERROR(VLOOKUP(E51,'Z1 HAB CLASS'!$D$4:$E$45,2,FALSE)," ")</f>
        <v xml:space="preserve"> </v>
      </c>
      <c r="H51" s="40" t="str">
        <f>IFERROR(VLOOKUP(G51,'Z1 HAB CLASS'!$L$3:$N$9,2,FALSE)," ")</f>
        <v xml:space="preserve"> </v>
      </c>
      <c r="I51" s="41"/>
      <c r="J51" s="40" t="str">
        <f>IFERROR(VLOOKUP(I51,'Z3 CONDITION VALUE'!$A$3:$B$5,2,FALSE)," ")</f>
        <v xml:space="preserve"> </v>
      </c>
      <c r="K51" s="39" t="str">
        <f t="array" ref="K51">IFERROR(INDEX('Z7 TARGET CREATION'!$C$3:$F$44,MATCH(E51,'Z7 TARGET CREATION'!$B$3:$B$44,0),MATCH(I51,'Z7 TARGET CREATION'!$C$2:$F$2,0)),"")</f>
        <v/>
      </c>
      <c r="L51" s="141" t="str">
        <f>IF(E51="","",VLOOKUP(E51,'Z7 TARGET CREATION'!$G$3:$I$44,3,FALSE))</f>
        <v/>
      </c>
      <c r="M51" s="40" t="str">
        <f>IF(E51="","",VLOOKUP(E51,'Z7 TARGET CREATION'!$G$3:$H$44,2, FALSE))</f>
        <v/>
      </c>
      <c r="N51" s="43" t="str">
        <f t="shared" si="1"/>
        <v/>
      </c>
      <c r="O51" s="142"/>
      <c r="P51" s="1"/>
      <c r="Q51" s="1"/>
      <c r="R51" s="1"/>
      <c r="S51" s="1"/>
      <c r="T51" s="1"/>
      <c r="U51" s="1"/>
      <c r="V51" s="1"/>
      <c r="W51" s="1">
        <f t="shared" si="0"/>
        <v>0</v>
      </c>
      <c r="X51" s="1"/>
      <c r="Y51" s="1"/>
      <c r="Z51" s="1"/>
    </row>
    <row r="52" spans="1:26" ht="15.75" customHeight="1" x14ac:dyDescent="0.2">
      <c r="A52" s="1"/>
      <c r="B52" s="1"/>
      <c r="C52" s="1"/>
      <c r="D52" s="250">
        <v>46</v>
      </c>
      <c r="E52" s="238"/>
      <c r="F52" s="50"/>
      <c r="G52" s="39" t="str">
        <f>IFERROR(VLOOKUP(E52,'Z1 HAB CLASS'!$D$4:$E$45,2,FALSE)," ")</f>
        <v xml:space="preserve"> </v>
      </c>
      <c r="H52" s="40" t="str">
        <f>IFERROR(VLOOKUP(G52,'Z1 HAB CLASS'!$L$3:$N$9,2,FALSE)," ")</f>
        <v xml:space="preserve"> </v>
      </c>
      <c r="I52" s="41"/>
      <c r="J52" s="40" t="str">
        <f>IFERROR(VLOOKUP(I52,'Z3 CONDITION VALUE'!$A$3:$B$5,2,FALSE)," ")</f>
        <v xml:space="preserve"> </v>
      </c>
      <c r="K52" s="39" t="str">
        <f t="array" ref="K52">IFERROR(INDEX('Z7 TARGET CREATION'!$C$3:$F$44,MATCH(E52,'Z7 TARGET CREATION'!$B$3:$B$44,0),MATCH(I52,'Z7 TARGET CREATION'!$C$2:$F$2,0)),"")</f>
        <v/>
      </c>
      <c r="L52" s="141" t="str">
        <f>IF(E52="","",VLOOKUP(E52,'Z7 TARGET CREATION'!$G$3:$I$44,3,FALSE))</f>
        <v/>
      </c>
      <c r="M52" s="40" t="str">
        <f>IF(E52="","",VLOOKUP(E52,'Z7 TARGET CREATION'!$G$3:$H$44,2, FALSE))</f>
        <v/>
      </c>
      <c r="N52" s="43" t="str">
        <f t="shared" si="1"/>
        <v/>
      </c>
      <c r="O52" s="142"/>
      <c r="P52" s="1"/>
      <c r="Q52" s="1"/>
      <c r="R52" s="1"/>
      <c r="S52" s="1"/>
      <c r="T52" s="1"/>
      <c r="U52" s="1"/>
      <c r="V52" s="1"/>
      <c r="W52" s="1">
        <f t="shared" si="0"/>
        <v>0</v>
      </c>
      <c r="X52" s="1"/>
      <c r="Y52" s="1"/>
      <c r="Z52" s="1"/>
    </row>
    <row r="53" spans="1:26" ht="15.75" customHeight="1" x14ac:dyDescent="0.2">
      <c r="A53" s="1"/>
      <c r="B53" s="1"/>
      <c r="C53" s="1"/>
      <c r="D53" s="250">
        <v>47</v>
      </c>
      <c r="E53" s="238"/>
      <c r="F53" s="50"/>
      <c r="G53" s="39" t="str">
        <f>IFERROR(VLOOKUP(E53,'Z1 HAB CLASS'!$D$4:$E$45,2,FALSE)," ")</f>
        <v xml:space="preserve"> </v>
      </c>
      <c r="H53" s="40" t="str">
        <f>IFERROR(VLOOKUP(G53,'Z1 HAB CLASS'!$L$3:$N$9,2,FALSE)," ")</f>
        <v xml:space="preserve"> </v>
      </c>
      <c r="I53" s="41"/>
      <c r="J53" s="40" t="str">
        <f>IFERROR(VLOOKUP(I53,'Z3 CONDITION VALUE'!$A$3:$B$5,2,FALSE)," ")</f>
        <v xml:space="preserve"> </v>
      </c>
      <c r="K53" s="39" t="str">
        <f t="array" ref="K53">IFERROR(INDEX('Z7 TARGET CREATION'!$C$3:$F$44,MATCH(E53,'Z7 TARGET CREATION'!$B$3:$B$44,0),MATCH(I53,'Z7 TARGET CREATION'!$C$2:$F$2,0)),"")</f>
        <v/>
      </c>
      <c r="L53" s="141" t="str">
        <f>IF(E53="","",VLOOKUP(E53,'Z7 TARGET CREATION'!$G$3:$I$44,3,FALSE))</f>
        <v/>
      </c>
      <c r="M53" s="40" t="str">
        <f>IF(E53="","",VLOOKUP(E53,'Z7 TARGET CREATION'!$G$3:$H$44,2, FALSE))</f>
        <v/>
      </c>
      <c r="N53" s="43" t="str">
        <f t="shared" si="1"/>
        <v/>
      </c>
      <c r="O53" s="142"/>
      <c r="P53" s="1"/>
      <c r="Q53" s="1"/>
      <c r="R53" s="1"/>
      <c r="S53" s="1"/>
      <c r="T53" s="1"/>
      <c r="U53" s="1"/>
      <c r="V53" s="1"/>
      <c r="W53" s="1">
        <f t="shared" si="0"/>
        <v>0</v>
      </c>
      <c r="X53" s="1"/>
      <c r="Y53" s="1"/>
      <c r="Z53" s="1"/>
    </row>
    <row r="54" spans="1:26" ht="15.75" customHeight="1" x14ac:dyDescent="0.2">
      <c r="A54" s="1"/>
      <c r="B54" s="1"/>
      <c r="C54" s="1"/>
      <c r="D54" s="250">
        <v>48</v>
      </c>
      <c r="E54" s="238"/>
      <c r="F54" s="50"/>
      <c r="G54" s="39" t="str">
        <f>IFERROR(VLOOKUP(E54,'Z1 HAB CLASS'!$D$4:$E$45,2,FALSE)," ")</f>
        <v xml:space="preserve"> </v>
      </c>
      <c r="H54" s="40" t="str">
        <f>IFERROR(VLOOKUP(G54,'Z1 HAB CLASS'!$L$3:$N$9,2,FALSE)," ")</f>
        <v xml:space="preserve"> </v>
      </c>
      <c r="I54" s="41"/>
      <c r="J54" s="40" t="str">
        <f>IFERROR(VLOOKUP(I54,'Z3 CONDITION VALUE'!$A$3:$B$5,2,FALSE)," ")</f>
        <v xml:space="preserve"> </v>
      </c>
      <c r="K54" s="39" t="str">
        <f t="array" ref="K54">IFERROR(INDEX('Z7 TARGET CREATION'!$C$3:$F$44,MATCH(E54,'Z7 TARGET CREATION'!$B$3:$B$44,0),MATCH(I54,'Z7 TARGET CREATION'!$C$2:$F$2,0)),"")</f>
        <v/>
      </c>
      <c r="L54" s="141" t="str">
        <f>IF(E54="","",VLOOKUP(E54,'Z7 TARGET CREATION'!$G$3:$I$44,3,FALSE))</f>
        <v/>
      </c>
      <c r="M54" s="40" t="str">
        <f>IF(E54="","",VLOOKUP(E54,'Z7 TARGET CREATION'!$G$3:$H$44,2, FALSE))</f>
        <v/>
      </c>
      <c r="N54" s="43" t="str">
        <f t="shared" si="1"/>
        <v/>
      </c>
      <c r="O54" s="142"/>
      <c r="P54" s="1"/>
      <c r="Q54" s="1"/>
      <c r="R54" s="1"/>
      <c r="S54" s="1"/>
      <c r="T54" s="1"/>
      <c r="U54" s="1"/>
      <c r="V54" s="1"/>
      <c r="W54" s="1">
        <f t="shared" si="0"/>
        <v>0</v>
      </c>
      <c r="X54" s="1"/>
      <c r="Y54" s="1"/>
      <c r="Z54" s="1"/>
    </row>
    <row r="55" spans="1:26" ht="15.75" customHeight="1" x14ac:dyDescent="0.2">
      <c r="A55" s="1"/>
      <c r="B55" s="1"/>
      <c r="C55" s="1"/>
      <c r="D55" s="250">
        <v>49</v>
      </c>
      <c r="E55" s="238"/>
      <c r="F55" s="50"/>
      <c r="G55" s="39" t="str">
        <f>IFERROR(VLOOKUP(E55,'Z1 HAB CLASS'!$D$4:$E$45,2,FALSE)," ")</f>
        <v xml:space="preserve"> </v>
      </c>
      <c r="H55" s="40" t="str">
        <f>IFERROR(VLOOKUP(G55,'Z1 HAB CLASS'!$L$3:$N$9,2,FALSE)," ")</f>
        <v xml:space="preserve"> </v>
      </c>
      <c r="I55" s="41"/>
      <c r="J55" s="40" t="str">
        <f>IFERROR(VLOOKUP(I55,'Z3 CONDITION VALUE'!$A$3:$B$5,2,FALSE)," ")</f>
        <v xml:space="preserve"> </v>
      </c>
      <c r="K55" s="39" t="str">
        <f t="array" ref="K55">IFERROR(INDEX('Z7 TARGET CREATION'!$C$3:$F$44,MATCH(E55,'Z7 TARGET CREATION'!$B$3:$B$44,0),MATCH(I55,'Z7 TARGET CREATION'!$C$2:$F$2,0)),"")</f>
        <v/>
      </c>
      <c r="L55" s="141" t="str">
        <f>IF(E55="","",VLOOKUP(E55,'Z7 TARGET CREATION'!$G$3:$I$44,3,FALSE))</f>
        <v/>
      </c>
      <c r="M55" s="40" t="str">
        <f>IF(E55="","",VLOOKUP(E55,'Z7 TARGET CREATION'!$G$3:$H$44,2, FALSE))</f>
        <v/>
      </c>
      <c r="N55" s="43" t="str">
        <f t="shared" si="1"/>
        <v/>
      </c>
      <c r="O55" s="142"/>
      <c r="P55" s="1"/>
      <c r="Q55" s="1"/>
      <c r="R55" s="1"/>
      <c r="S55" s="1"/>
      <c r="T55" s="1"/>
      <c r="U55" s="1"/>
      <c r="V55" s="1"/>
      <c r="W55" s="1">
        <f t="shared" si="0"/>
        <v>0</v>
      </c>
      <c r="X55" s="1"/>
      <c r="Y55" s="1"/>
      <c r="Z55" s="1"/>
    </row>
    <row r="56" spans="1:26" ht="15.75" customHeight="1" x14ac:dyDescent="0.2">
      <c r="A56" s="1"/>
      <c r="B56" s="1"/>
      <c r="C56" s="1"/>
      <c r="D56" s="250">
        <v>50</v>
      </c>
      <c r="E56" s="238"/>
      <c r="F56" s="50"/>
      <c r="G56" s="39" t="str">
        <f>IFERROR(VLOOKUP(E56,'Z1 HAB CLASS'!$D$4:$E$45,2,FALSE)," ")</f>
        <v xml:space="preserve"> </v>
      </c>
      <c r="H56" s="40" t="str">
        <f>IFERROR(VLOOKUP(G56,'Z1 HAB CLASS'!$L$3:$N$9,2,FALSE)," ")</f>
        <v xml:space="preserve"> </v>
      </c>
      <c r="I56" s="41"/>
      <c r="J56" s="40" t="str">
        <f>IFERROR(VLOOKUP(I56,'Z3 CONDITION VALUE'!$A$3:$B$5,2,FALSE)," ")</f>
        <v xml:space="preserve"> </v>
      </c>
      <c r="K56" s="39" t="str">
        <f t="array" ref="K56">IFERROR(INDEX('Z7 TARGET CREATION'!$C$3:$F$44,MATCH(E56,'Z7 TARGET CREATION'!$B$3:$B$44,0),MATCH(I56,'Z7 TARGET CREATION'!$C$2:$F$2,0)),"")</f>
        <v/>
      </c>
      <c r="L56" s="141" t="str">
        <f>IF(E56="","",VLOOKUP(E56,'Z7 TARGET CREATION'!$G$3:$I$44,3,FALSE))</f>
        <v/>
      </c>
      <c r="M56" s="40" t="str">
        <f>IF(E56="","",VLOOKUP(E56,'Z7 TARGET CREATION'!$G$3:$H$44,2, FALSE))</f>
        <v/>
      </c>
      <c r="N56" s="43" t="str">
        <f t="shared" si="1"/>
        <v/>
      </c>
      <c r="O56" s="142"/>
      <c r="P56" s="1"/>
      <c r="Q56" s="1"/>
      <c r="R56" s="1"/>
      <c r="S56" s="1"/>
      <c r="T56" s="1"/>
      <c r="U56" s="1"/>
      <c r="V56" s="1"/>
      <c r="W56" s="1">
        <f t="shared" si="0"/>
        <v>0</v>
      </c>
      <c r="X56" s="1"/>
      <c r="Y56" s="1"/>
      <c r="Z56" s="1"/>
    </row>
    <row r="57" spans="1:26" ht="15.75" customHeight="1" x14ac:dyDescent="0.2">
      <c r="A57" s="1"/>
      <c r="B57" s="1"/>
      <c r="C57" s="1"/>
      <c r="D57" s="250">
        <v>51</v>
      </c>
      <c r="E57" s="238"/>
      <c r="F57" s="50"/>
      <c r="G57" s="39" t="str">
        <f>IFERROR(VLOOKUP(E57,'Z1 HAB CLASS'!$D$4:$E$45,2,FALSE)," ")</f>
        <v xml:space="preserve"> </v>
      </c>
      <c r="H57" s="40" t="str">
        <f>IFERROR(VLOOKUP(G57,'Z1 HAB CLASS'!$L$3:$N$9,2,FALSE)," ")</f>
        <v xml:space="preserve"> </v>
      </c>
      <c r="I57" s="41"/>
      <c r="J57" s="40" t="str">
        <f>IFERROR(VLOOKUP(I57,'Z3 CONDITION VALUE'!$A$3:$B$5,2,FALSE)," ")</f>
        <v xml:space="preserve"> </v>
      </c>
      <c r="K57" s="39" t="str">
        <f t="array" ref="K57">IFERROR(INDEX('Z7 TARGET CREATION'!$C$3:$F$44,MATCH(E57,'Z7 TARGET CREATION'!$B$3:$B$44,0),MATCH(I57,'Z7 TARGET CREATION'!$C$2:$F$2,0)),"")</f>
        <v/>
      </c>
      <c r="L57" s="141" t="str">
        <f>IF(E57="","",VLOOKUP(E57,'Z7 TARGET CREATION'!$G$3:$I$44,3,FALSE))</f>
        <v/>
      </c>
      <c r="M57" s="40" t="str">
        <f>IF(E57="","",VLOOKUP(E57,'Z7 TARGET CREATION'!$G$3:$H$44,2, FALSE))</f>
        <v/>
      </c>
      <c r="N57" s="43" t="str">
        <f t="shared" si="1"/>
        <v/>
      </c>
      <c r="O57" s="142"/>
      <c r="P57" s="1"/>
      <c r="Q57" s="1"/>
      <c r="R57" s="1"/>
      <c r="S57" s="1"/>
      <c r="T57" s="1"/>
      <c r="U57" s="1"/>
      <c r="V57" s="1"/>
      <c r="W57" s="1">
        <f t="shared" si="0"/>
        <v>0</v>
      </c>
      <c r="X57" s="1"/>
      <c r="Y57" s="1"/>
      <c r="Z57" s="1"/>
    </row>
    <row r="58" spans="1:26" ht="15.75" customHeight="1" x14ac:dyDescent="0.2">
      <c r="A58" s="1"/>
      <c r="B58" s="1"/>
      <c r="C58" s="1"/>
      <c r="D58" s="250">
        <v>52</v>
      </c>
      <c r="E58" s="238"/>
      <c r="F58" s="50"/>
      <c r="G58" s="39" t="str">
        <f>IFERROR(VLOOKUP(E58,'Z1 HAB CLASS'!$D$4:$E$45,2,FALSE)," ")</f>
        <v xml:space="preserve"> </v>
      </c>
      <c r="H58" s="40" t="str">
        <f>IFERROR(VLOOKUP(G58,'Z1 HAB CLASS'!$L$3:$N$9,2,FALSE)," ")</f>
        <v xml:space="preserve"> </v>
      </c>
      <c r="I58" s="41"/>
      <c r="J58" s="40" t="str">
        <f>IFERROR(VLOOKUP(I58,'Z3 CONDITION VALUE'!$A$3:$B$5,2,FALSE)," ")</f>
        <v xml:space="preserve"> </v>
      </c>
      <c r="K58" s="39" t="str">
        <f t="array" ref="K58">IFERROR(INDEX('Z7 TARGET CREATION'!$C$3:$F$44,MATCH(E58,'Z7 TARGET CREATION'!$B$3:$B$44,0),MATCH(I58,'Z7 TARGET CREATION'!$C$2:$F$2,0)),"")</f>
        <v/>
      </c>
      <c r="L58" s="141" t="str">
        <f>IF(E58="","",VLOOKUP(E58,'Z7 TARGET CREATION'!$G$3:$I$44,3,FALSE))</f>
        <v/>
      </c>
      <c r="M58" s="40" t="str">
        <f>IF(E58="","",VLOOKUP(E58,'Z7 TARGET CREATION'!$G$3:$H$44,2, FALSE))</f>
        <v/>
      </c>
      <c r="N58" s="43" t="str">
        <f t="shared" si="1"/>
        <v/>
      </c>
      <c r="O58" s="142"/>
      <c r="P58" s="1"/>
      <c r="Q58" s="1"/>
      <c r="R58" s="1"/>
      <c r="S58" s="1"/>
      <c r="T58" s="1"/>
      <c r="U58" s="1"/>
      <c r="V58" s="1"/>
      <c r="W58" s="1">
        <f t="shared" si="0"/>
        <v>0</v>
      </c>
      <c r="X58" s="1"/>
      <c r="Y58" s="1"/>
      <c r="Z58" s="1"/>
    </row>
    <row r="59" spans="1:26" ht="15.75" customHeight="1" x14ac:dyDescent="0.2">
      <c r="A59" s="1"/>
      <c r="B59" s="1"/>
      <c r="C59" s="1"/>
      <c r="D59" s="250">
        <v>53</v>
      </c>
      <c r="E59" s="238"/>
      <c r="F59" s="50"/>
      <c r="G59" s="39" t="str">
        <f>IFERROR(VLOOKUP(E59,'Z1 HAB CLASS'!$D$4:$E$45,2,FALSE)," ")</f>
        <v xml:space="preserve"> </v>
      </c>
      <c r="H59" s="40" t="str">
        <f>IFERROR(VLOOKUP(G59,'Z1 HAB CLASS'!$L$3:$N$9,2,FALSE)," ")</f>
        <v xml:space="preserve"> </v>
      </c>
      <c r="I59" s="41"/>
      <c r="J59" s="40" t="str">
        <f>IFERROR(VLOOKUP(I59,'Z3 CONDITION VALUE'!$A$3:$B$5,2,FALSE)," ")</f>
        <v xml:space="preserve"> </v>
      </c>
      <c r="K59" s="39" t="str">
        <f t="array" ref="K59">IFERROR(INDEX('Z7 TARGET CREATION'!$C$3:$F$44,MATCH(E59,'Z7 TARGET CREATION'!$B$3:$B$44,0),MATCH(I59,'Z7 TARGET CREATION'!$C$2:$F$2,0)),"")</f>
        <v/>
      </c>
      <c r="L59" s="141" t="str">
        <f>IF(E59="","",VLOOKUP(E59,'Z7 TARGET CREATION'!$G$3:$I$44,3,FALSE))</f>
        <v/>
      </c>
      <c r="M59" s="40" t="str">
        <f>IF(E59="","",VLOOKUP(E59,'Z7 TARGET CREATION'!$G$3:$H$44,2, FALSE))</f>
        <v/>
      </c>
      <c r="N59" s="43" t="str">
        <f t="shared" si="1"/>
        <v/>
      </c>
      <c r="O59" s="142"/>
      <c r="P59" s="1"/>
      <c r="Q59" s="1"/>
      <c r="R59" s="1"/>
      <c r="S59" s="1"/>
      <c r="T59" s="1"/>
      <c r="U59" s="1"/>
      <c r="V59" s="1"/>
      <c r="W59" s="1">
        <f t="shared" si="0"/>
        <v>0</v>
      </c>
      <c r="X59" s="1"/>
      <c r="Y59" s="1"/>
      <c r="Z59" s="1"/>
    </row>
    <row r="60" spans="1:26" ht="15.75" customHeight="1" x14ac:dyDescent="0.2">
      <c r="A60" s="1"/>
      <c r="B60" s="1"/>
      <c r="C60" s="1"/>
      <c r="D60" s="250">
        <v>54</v>
      </c>
      <c r="E60" s="238"/>
      <c r="F60" s="50"/>
      <c r="G60" s="39" t="str">
        <f>IFERROR(VLOOKUP(E60,'Z1 HAB CLASS'!$D$4:$E$45,2,FALSE)," ")</f>
        <v xml:space="preserve"> </v>
      </c>
      <c r="H60" s="40" t="str">
        <f>IFERROR(VLOOKUP(G60,'Z1 HAB CLASS'!$L$3:$N$9,2,FALSE)," ")</f>
        <v xml:space="preserve"> </v>
      </c>
      <c r="I60" s="41"/>
      <c r="J60" s="40" t="str">
        <f>IFERROR(VLOOKUP(I60,'Z3 CONDITION VALUE'!$A$3:$B$5,2,FALSE)," ")</f>
        <v xml:space="preserve"> </v>
      </c>
      <c r="K60" s="39" t="str">
        <f t="array" ref="K60">IFERROR(INDEX('Z7 TARGET CREATION'!$C$3:$F$44,MATCH(E60,'Z7 TARGET CREATION'!$B$3:$B$44,0),MATCH(I60,'Z7 TARGET CREATION'!$C$2:$F$2,0)),"")</f>
        <v/>
      </c>
      <c r="L60" s="141" t="str">
        <f>IF(E60="","",VLOOKUP(E60,'Z7 TARGET CREATION'!$G$3:$I$44,3,FALSE))</f>
        <v/>
      </c>
      <c r="M60" s="40" t="str">
        <f>IF(E60="","",VLOOKUP(E60,'Z7 TARGET CREATION'!$G$3:$H$44,2, FALSE))</f>
        <v/>
      </c>
      <c r="N60" s="43" t="str">
        <f t="shared" si="1"/>
        <v/>
      </c>
      <c r="O60" s="142"/>
      <c r="P60" s="1"/>
      <c r="Q60" s="1"/>
      <c r="R60" s="1"/>
      <c r="S60" s="1"/>
      <c r="T60" s="1"/>
      <c r="U60" s="1"/>
      <c r="V60" s="1"/>
      <c r="W60" s="1">
        <f t="shared" si="0"/>
        <v>0</v>
      </c>
      <c r="X60" s="1"/>
      <c r="Y60" s="1"/>
      <c r="Z60" s="1"/>
    </row>
    <row r="61" spans="1:26" ht="15.75" customHeight="1" x14ac:dyDescent="0.2">
      <c r="A61" s="1"/>
      <c r="B61" s="1"/>
      <c r="C61" s="1"/>
      <c r="D61" s="250">
        <v>55</v>
      </c>
      <c r="E61" s="238"/>
      <c r="F61" s="50"/>
      <c r="G61" s="39" t="str">
        <f>IFERROR(VLOOKUP(E61,'Z1 HAB CLASS'!$D$4:$E$45,2,FALSE)," ")</f>
        <v xml:space="preserve"> </v>
      </c>
      <c r="H61" s="40" t="str">
        <f>IFERROR(VLOOKUP(G61,'Z1 HAB CLASS'!$L$3:$N$9,2,FALSE)," ")</f>
        <v xml:space="preserve"> </v>
      </c>
      <c r="I61" s="41"/>
      <c r="J61" s="40" t="str">
        <f>IFERROR(VLOOKUP(I61,'Z3 CONDITION VALUE'!$A$3:$B$5,2,FALSE)," ")</f>
        <v xml:space="preserve"> </v>
      </c>
      <c r="K61" s="39" t="str">
        <f t="array" ref="K61">IFERROR(INDEX('Z7 TARGET CREATION'!$C$3:$F$44,MATCH(E61,'Z7 TARGET CREATION'!$B$3:$B$44,0),MATCH(I61,'Z7 TARGET CREATION'!$C$2:$F$2,0)),"")</f>
        <v/>
      </c>
      <c r="L61" s="141" t="str">
        <f>IF(E61="","",VLOOKUP(E61,'Z7 TARGET CREATION'!$G$3:$I$44,3,FALSE))</f>
        <v/>
      </c>
      <c r="M61" s="40" t="str">
        <f>IF(E61="","",VLOOKUP(E61,'Z7 TARGET CREATION'!$G$3:$H$44,2, FALSE))</f>
        <v/>
      </c>
      <c r="N61" s="43" t="str">
        <f t="shared" si="1"/>
        <v/>
      </c>
      <c r="O61" s="142"/>
      <c r="P61" s="1"/>
      <c r="Q61" s="1"/>
      <c r="R61" s="1"/>
      <c r="S61" s="1"/>
      <c r="T61" s="1"/>
      <c r="U61" s="1"/>
      <c r="V61" s="1"/>
      <c r="W61" s="1">
        <f t="shared" si="0"/>
        <v>0</v>
      </c>
      <c r="X61" s="1"/>
      <c r="Y61" s="1"/>
      <c r="Z61" s="1"/>
    </row>
    <row r="62" spans="1:26" ht="15.75" customHeight="1" x14ac:dyDescent="0.2">
      <c r="A62" s="1"/>
      <c r="B62" s="1"/>
      <c r="C62" s="1"/>
      <c r="D62" s="250">
        <v>56</v>
      </c>
      <c r="E62" s="238"/>
      <c r="F62" s="50"/>
      <c r="G62" s="39" t="str">
        <f>IFERROR(VLOOKUP(E62,'Z1 HAB CLASS'!$D$4:$E$45,2,FALSE)," ")</f>
        <v xml:space="preserve"> </v>
      </c>
      <c r="H62" s="40" t="str">
        <f>IFERROR(VLOOKUP(G62,'Z1 HAB CLASS'!$L$3:$N$9,2,FALSE)," ")</f>
        <v xml:space="preserve"> </v>
      </c>
      <c r="I62" s="41"/>
      <c r="J62" s="40" t="str">
        <f>IFERROR(VLOOKUP(I62,'Z3 CONDITION VALUE'!$A$3:$B$5,2,FALSE)," ")</f>
        <v xml:space="preserve"> </v>
      </c>
      <c r="K62" s="39" t="str">
        <f t="array" ref="K62">IFERROR(INDEX('Z7 TARGET CREATION'!$C$3:$F$44,MATCH(E62,'Z7 TARGET CREATION'!$B$3:$B$44,0),MATCH(I62,'Z7 TARGET CREATION'!$C$2:$F$2,0)),"")</f>
        <v/>
      </c>
      <c r="L62" s="141" t="str">
        <f>IF(E62="","",VLOOKUP(E62,'Z7 TARGET CREATION'!$G$3:$I$44,3,FALSE))</f>
        <v/>
      </c>
      <c r="M62" s="40" t="str">
        <f>IF(E62="","",VLOOKUP(E62,'Z7 TARGET CREATION'!$G$3:$H$44,2, FALSE))</f>
        <v/>
      </c>
      <c r="N62" s="43" t="str">
        <f t="shared" si="1"/>
        <v/>
      </c>
      <c r="O62" s="142"/>
      <c r="P62" s="1"/>
      <c r="Q62" s="1"/>
      <c r="R62" s="1"/>
      <c r="S62" s="1"/>
      <c r="T62" s="1"/>
      <c r="U62" s="1"/>
      <c r="V62" s="1"/>
      <c r="W62" s="1">
        <f t="shared" si="0"/>
        <v>0</v>
      </c>
      <c r="X62" s="1"/>
      <c r="Y62" s="1"/>
      <c r="Z62" s="1"/>
    </row>
    <row r="63" spans="1:26" ht="15.75" customHeight="1" x14ac:dyDescent="0.2">
      <c r="A63" s="1"/>
      <c r="B63" s="1"/>
      <c r="C63" s="1"/>
      <c r="D63" s="250">
        <v>57</v>
      </c>
      <c r="E63" s="238"/>
      <c r="F63" s="50"/>
      <c r="G63" s="39" t="str">
        <f>IFERROR(VLOOKUP(E63,'Z1 HAB CLASS'!$D$4:$E$45,2,FALSE)," ")</f>
        <v xml:space="preserve"> </v>
      </c>
      <c r="H63" s="40" t="str">
        <f>IFERROR(VLOOKUP(G63,'Z1 HAB CLASS'!$L$3:$N$9,2,FALSE)," ")</f>
        <v xml:space="preserve"> </v>
      </c>
      <c r="I63" s="41"/>
      <c r="J63" s="40" t="str">
        <f>IFERROR(VLOOKUP(I63,'Z3 CONDITION VALUE'!$A$3:$B$5,2,FALSE)," ")</f>
        <v xml:space="preserve"> </v>
      </c>
      <c r="K63" s="39" t="str">
        <f t="array" ref="K63">IFERROR(INDEX('Z7 TARGET CREATION'!$C$3:$F$44,MATCH(E63,'Z7 TARGET CREATION'!$B$3:$B$44,0),MATCH(I63,'Z7 TARGET CREATION'!$C$2:$F$2,0)),"")</f>
        <v/>
      </c>
      <c r="L63" s="141" t="str">
        <f>IF(E63="","",VLOOKUP(E63,'Z7 TARGET CREATION'!$G$3:$I$44,3,FALSE))</f>
        <v/>
      </c>
      <c r="M63" s="40" t="str">
        <f>IF(E63="","",VLOOKUP(E63,'Z7 TARGET CREATION'!$G$3:$H$44,2, FALSE))</f>
        <v/>
      </c>
      <c r="N63" s="43" t="str">
        <f t="shared" si="1"/>
        <v/>
      </c>
      <c r="O63" s="142"/>
      <c r="P63" s="1"/>
      <c r="Q63" s="1"/>
      <c r="R63" s="1"/>
      <c r="S63" s="1"/>
      <c r="T63" s="1"/>
      <c r="U63" s="1"/>
      <c r="V63" s="1"/>
      <c r="W63" s="1">
        <f t="shared" si="0"/>
        <v>0</v>
      </c>
      <c r="X63" s="1"/>
      <c r="Y63" s="1"/>
      <c r="Z63" s="1"/>
    </row>
    <row r="64" spans="1:26" ht="15.75" customHeight="1" x14ac:dyDescent="0.2">
      <c r="A64" s="1"/>
      <c r="B64" s="1"/>
      <c r="C64" s="1"/>
      <c r="D64" s="250">
        <v>58</v>
      </c>
      <c r="E64" s="238"/>
      <c r="F64" s="50"/>
      <c r="G64" s="39" t="str">
        <f>IFERROR(VLOOKUP(E64,'Z1 HAB CLASS'!$D$4:$E$45,2,FALSE)," ")</f>
        <v xml:space="preserve"> </v>
      </c>
      <c r="H64" s="40" t="str">
        <f>IFERROR(VLOOKUP(G64,'Z1 HAB CLASS'!$L$3:$N$9,2,FALSE)," ")</f>
        <v xml:space="preserve"> </v>
      </c>
      <c r="I64" s="41"/>
      <c r="J64" s="40" t="str">
        <f>IFERROR(VLOOKUP(I64,'Z3 CONDITION VALUE'!$A$3:$B$5,2,FALSE)," ")</f>
        <v xml:space="preserve"> </v>
      </c>
      <c r="K64" s="39" t="str">
        <f t="array" ref="K64">IFERROR(INDEX('Z7 TARGET CREATION'!$C$3:$F$44,MATCH(E64,'Z7 TARGET CREATION'!$B$3:$B$44,0),MATCH(I64,'Z7 TARGET CREATION'!$C$2:$F$2,0)),"")</f>
        <v/>
      </c>
      <c r="L64" s="141" t="str">
        <f>IF(E64="","",VLOOKUP(E64,'Z7 TARGET CREATION'!$G$3:$I$44,3,FALSE))</f>
        <v/>
      </c>
      <c r="M64" s="40" t="str">
        <f>IF(E64="","",VLOOKUP(E64,'Z7 TARGET CREATION'!$G$3:$H$44,2, FALSE))</f>
        <v/>
      </c>
      <c r="N64" s="43" t="str">
        <f t="shared" si="1"/>
        <v/>
      </c>
      <c r="O64" s="142"/>
      <c r="P64" s="1"/>
      <c r="Q64" s="1"/>
      <c r="R64" s="1"/>
      <c r="S64" s="1"/>
      <c r="T64" s="1"/>
      <c r="U64" s="1"/>
      <c r="V64" s="1"/>
      <c r="W64" s="1">
        <f t="shared" si="0"/>
        <v>0</v>
      </c>
      <c r="X64" s="1"/>
      <c r="Y64" s="1"/>
      <c r="Z64" s="1"/>
    </row>
    <row r="65" spans="1:26" ht="15.75" customHeight="1" x14ac:dyDescent="0.2">
      <c r="A65" s="1"/>
      <c r="B65" s="1"/>
      <c r="C65" s="1"/>
      <c r="D65" s="250">
        <v>59</v>
      </c>
      <c r="E65" s="238"/>
      <c r="F65" s="50"/>
      <c r="G65" s="39" t="str">
        <f>IFERROR(VLOOKUP(E65,'Z1 HAB CLASS'!$D$4:$E$45,2,FALSE)," ")</f>
        <v xml:space="preserve"> </v>
      </c>
      <c r="H65" s="40" t="str">
        <f>IFERROR(VLOOKUP(G65,'Z1 HAB CLASS'!$L$3:$N$9,2,FALSE)," ")</f>
        <v xml:space="preserve"> </v>
      </c>
      <c r="I65" s="41"/>
      <c r="J65" s="40" t="str">
        <f>IFERROR(VLOOKUP(I65,'Z3 CONDITION VALUE'!$A$3:$B$5,2,FALSE)," ")</f>
        <v xml:space="preserve"> </v>
      </c>
      <c r="K65" s="39" t="str">
        <f t="array" ref="K65">IFERROR(INDEX('Z7 TARGET CREATION'!$C$3:$F$44,MATCH(E65,'Z7 TARGET CREATION'!$B$3:$B$44,0),MATCH(I65,'Z7 TARGET CREATION'!$C$2:$F$2,0)),"")</f>
        <v/>
      </c>
      <c r="L65" s="141" t="str">
        <f>IF(E65="","",VLOOKUP(E65,'Z7 TARGET CREATION'!$G$3:$I$44,3,FALSE))</f>
        <v/>
      </c>
      <c r="M65" s="40" t="str">
        <f>IF(E65="","",VLOOKUP(E65,'Z7 TARGET CREATION'!$G$3:$H$44,2, FALSE))</f>
        <v/>
      </c>
      <c r="N65" s="43" t="str">
        <f t="shared" si="1"/>
        <v/>
      </c>
      <c r="O65" s="142"/>
      <c r="P65" s="1"/>
      <c r="Q65" s="1"/>
      <c r="R65" s="1"/>
      <c r="S65" s="1"/>
      <c r="T65" s="1"/>
      <c r="U65" s="1"/>
      <c r="V65" s="1"/>
      <c r="W65" s="1">
        <f t="shared" si="0"/>
        <v>0</v>
      </c>
      <c r="X65" s="1"/>
      <c r="Y65" s="1"/>
      <c r="Z65" s="1"/>
    </row>
    <row r="66" spans="1:26" ht="15.75" customHeight="1" x14ac:dyDescent="0.2">
      <c r="A66" s="1"/>
      <c r="B66" s="1"/>
      <c r="C66" s="1"/>
      <c r="D66" s="250">
        <v>60</v>
      </c>
      <c r="E66" s="238"/>
      <c r="F66" s="50"/>
      <c r="G66" s="39" t="str">
        <f>IFERROR(VLOOKUP(E66,'Z1 HAB CLASS'!$D$4:$E$45,2,FALSE)," ")</f>
        <v xml:space="preserve"> </v>
      </c>
      <c r="H66" s="40" t="str">
        <f>IFERROR(VLOOKUP(G66,'Z1 HAB CLASS'!$L$3:$N$9,2,FALSE)," ")</f>
        <v xml:space="preserve"> </v>
      </c>
      <c r="I66" s="41"/>
      <c r="J66" s="40" t="str">
        <f>IFERROR(VLOOKUP(I66,'Z3 CONDITION VALUE'!$A$3:$B$5,2,FALSE)," ")</f>
        <v xml:space="preserve"> </v>
      </c>
      <c r="K66" s="39" t="str">
        <f t="array" ref="K66">IFERROR(INDEX('Z7 TARGET CREATION'!$C$3:$F$44,MATCH(E66,'Z7 TARGET CREATION'!$B$3:$B$44,0),MATCH(I66,'Z7 TARGET CREATION'!$C$2:$F$2,0)),"")</f>
        <v/>
      </c>
      <c r="L66" s="141" t="str">
        <f>IF(E66="","",VLOOKUP(E66,'Z7 TARGET CREATION'!$G$3:$I$44,3,FALSE))</f>
        <v/>
      </c>
      <c r="M66" s="40" t="str">
        <f>IF(E66="","",VLOOKUP(E66,'Z7 TARGET CREATION'!$G$3:$H$44,2, FALSE))</f>
        <v/>
      </c>
      <c r="N66" s="43" t="str">
        <f t="shared" si="1"/>
        <v/>
      </c>
      <c r="O66" s="142"/>
      <c r="P66" s="1"/>
      <c r="Q66" s="1"/>
      <c r="R66" s="1"/>
      <c r="S66" s="1"/>
      <c r="T66" s="1"/>
      <c r="U66" s="1"/>
      <c r="V66" s="1"/>
      <c r="W66" s="1">
        <f t="shared" si="0"/>
        <v>0</v>
      </c>
      <c r="X66" s="1"/>
      <c r="Y66" s="1"/>
      <c r="Z66" s="1"/>
    </row>
    <row r="67" spans="1:26" ht="15.75" customHeight="1" x14ac:dyDescent="0.2">
      <c r="A67" s="1"/>
      <c r="B67" s="1"/>
      <c r="C67" s="1"/>
      <c r="D67" s="250">
        <v>61</v>
      </c>
      <c r="E67" s="238"/>
      <c r="F67" s="50"/>
      <c r="G67" s="39" t="str">
        <f>IFERROR(VLOOKUP(E67,'Z1 HAB CLASS'!$D$4:$E$45,2,FALSE)," ")</f>
        <v xml:space="preserve"> </v>
      </c>
      <c r="H67" s="40" t="str">
        <f>IFERROR(VLOOKUP(G67,'Z1 HAB CLASS'!$L$3:$N$9,2,FALSE)," ")</f>
        <v xml:space="preserve"> </v>
      </c>
      <c r="I67" s="41"/>
      <c r="J67" s="40" t="str">
        <f>IFERROR(VLOOKUP(I67,'Z3 CONDITION VALUE'!$A$3:$B$5,2,FALSE)," ")</f>
        <v xml:space="preserve"> </v>
      </c>
      <c r="K67" s="39" t="str">
        <f t="array" ref="K67">IFERROR(INDEX('Z7 TARGET CREATION'!$C$3:$F$44,MATCH(E67,'Z7 TARGET CREATION'!$B$3:$B$44,0),MATCH(I67,'Z7 TARGET CREATION'!$C$2:$F$2,0)),"")</f>
        <v/>
      </c>
      <c r="L67" s="141" t="str">
        <f>IF(E67="","",VLOOKUP(E67,'Z7 TARGET CREATION'!$G$3:$I$44,3,FALSE))</f>
        <v/>
      </c>
      <c r="M67" s="40" t="str">
        <f>IF(E67="","",VLOOKUP(E67,'Z7 TARGET CREATION'!$G$3:$H$44,2, FALSE))</f>
        <v/>
      </c>
      <c r="N67" s="43" t="str">
        <f t="shared" si="1"/>
        <v/>
      </c>
      <c r="O67" s="142"/>
      <c r="P67" s="1"/>
      <c r="Q67" s="1"/>
      <c r="R67" s="1"/>
      <c r="S67" s="1"/>
      <c r="T67" s="1"/>
      <c r="U67" s="1"/>
      <c r="V67" s="1"/>
      <c r="W67" s="1">
        <f t="shared" si="0"/>
        <v>0</v>
      </c>
      <c r="X67" s="1"/>
      <c r="Y67" s="1"/>
      <c r="Z67" s="1"/>
    </row>
    <row r="68" spans="1:26" ht="15.75" customHeight="1" x14ac:dyDescent="0.2">
      <c r="A68" s="1"/>
      <c r="B68" s="1"/>
      <c r="C68" s="1"/>
      <c r="D68" s="250">
        <v>62</v>
      </c>
      <c r="E68" s="238"/>
      <c r="F68" s="50"/>
      <c r="G68" s="39" t="str">
        <f>IFERROR(VLOOKUP(E68,'Z1 HAB CLASS'!$D$4:$E$45,2,FALSE)," ")</f>
        <v xml:space="preserve"> </v>
      </c>
      <c r="H68" s="40" t="str">
        <f>IFERROR(VLOOKUP(G68,'Z1 HAB CLASS'!$L$3:$N$9,2,FALSE)," ")</f>
        <v xml:space="preserve"> </v>
      </c>
      <c r="I68" s="41"/>
      <c r="J68" s="40" t="str">
        <f>IFERROR(VLOOKUP(I68,'Z3 CONDITION VALUE'!$A$3:$B$5,2,FALSE)," ")</f>
        <v xml:space="preserve"> </v>
      </c>
      <c r="K68" s="39" t="str">
        <f t="array" ref="K68">IFERROR(INDEX('Z7 TARGET CREATION'!$C$3:$F$44,MATCH(E68,'Z7 TARGET CREATION'!$B$3:$B$44,0),MATCH(I68,'Z7 TARGET CREATION'!$C$2:$F$2,0)),"")</f>
        <v/>
      </c>
      <c r="L68" s="141" t="str">
        <f>IF(E68="","",VLOOKUP(E68,'Z7 TARGET CREATION'!$G$3:$I$44,3,FALSE))</f>
        <v/>
      </c>
      <c r="M68" s="40" t="str">
        <f>IF(E68="","",VLOOKUP(E68,'Z7 TARGET CREATION'!$G$3:$H$44,2, FALSE))</f>
        <v/>
      </c>
      <c r="N68" s="43" t="str">
        <f t="shared" si="1"/>
        <v/>
      </c>
      <c r="O68" s="142"/>
      <c r="P68" s="1"/>
      <c r="Q68" s="1"/>
      <c r="R68" s="1"/>
      <c r="S68" s="1"/>
      <c r="T68" s="1"/>
      <c r="U68" s="1"/>
      <c r="V68" s="1"/>
      <c r="W68" s="1">
        <f t="shared" si="0"/>
        <v>0</v>
      </c>
      <c r="X68" s="1"/>
      <c r="Y68" s="1"/>
      <c r="Z68" s="1"/>
    </row>
    <row r="69" spans="1:26" ht="15.75" customHeight="1" x14ac:dyDescent="0.2">
      <c r="A69" s="1"/>
      <c r="B69" s="1"/>
      <c r="C69" s="1"/>
      <c r="D69" s="250">
        <v>63</v>
      </c>
      <c r="E69" s="238"/>
      <c r="F69" s="50"/>
      <c r="G69" s="39" t="str">
        <f>IFERROR(VLOOKUP(E69,'Z1 HAB CLASS'!$D$4:$E$45,2,FALSE)," ")</f>
        <v xml:space="preserve"> </v>
      </c>
      <c r="H69" s="40" t="str">
        <f>IFERROR(VLOOKUP(G69,'Z1 HAB CLASS'!$L$3:$N$9,2,FALSE)," ")</f>
        <v xml:space="preserve"> </v>
      </c>
      <c r="I69" s="41"/>
      <c r="J69" s="40" t="str">
        <f>IFERROR(VLOOKUP(I69,'Z3 CONDITION VALUE'!$A$3:$B$5,2,FALSE)," ")</f>
        <v xml:space="preserve"> </v>
      </c>
      <c r="K69" s="39" t="str">
        <f t="array" ref="K69">IFERROR(INDEX('Z7 TARGET CREATION'!$C$3:$F$44,MATCH(E69,'Z7 TARGET CREATION'!$B$3:$B$44,0),MATCH(I69,'Z7 TARGET CREATION'!$C$2:$F$2,0)),"")</f>
        <v/>
      </c>
      <c r="L69" s="141" t="str">
        <f>IF(E69="","",VLOOKUP(E69,'Z7 TARGET CREATION'!$G$3:$I$44,3,FALSE))</f>
        <v/>
      </c>
      <c r="M69" s="40" t="str">
        <f>IF(E69="","",VLOOKUP(E69,'Z7 TARGET CREATION'!$G$3:$H$44,2, FALSE))</f>
        <v/>
      </c>
      <c r="N69" s="43" t="str">
        <f t="shared" si="1"/>
        <v/>
      </c>
      <c r="O69" s="142"/>
      <c r="P69" s="1"/>
      <c r="Q69" s="1"/>
      <c r="R69" s="1"/>
      <c r="S69" s="1"/>
      <c r="T69" s="1"/>
      <c r="U69" s="1"/>
      <c r="V69" s="1"/>
      <c r="W69" s="1">
        <f t="shared" si="0"/>
        <v>0</v>
      </c>
      <c r="X69" s="1"/>
      <c r="Y69" s="1"/>
      <c r="Z69" s="1"/>
    </row>
    <row r="70" spans="1:26" ht="15.75" customHeight="1" x14ac:dyDescent="0.2">
      <c r="A70" s="1"/>
      <c r="B70" s="1"/>
      <c r="C70" s="1"/>
      <c r="D70" s="250">
        <v>64</v>
      </c>
      <c r="E70" s="238"/>
      <c r="F70" s="50"/>
      <c r="G70" s="39" t="str">
        <f>IFERROR(VLOOKUP(E70,'Z1 HAB CLASS'!$D$4:$E$45,2,FALSE)," ")</f>
        <v xml:space="preserve"> </v>
      </c>
      <c r="H70" s="40" t="str">
        <f>IFERROR(VLOOKUP(G70,'Z1 HAB CLASS'!$L$3:$N$9,2,FALSE)," ")</f>
        <v xml:space="preserve"> </v>
      </c>
      <c r="I70" s="41"/>
      <c r="J70" s="40" t="str">
        <f>IFERROR(VLOOKUP(I70,'Z3 CONDITION VALUE'!$A$3:$B$5,2,FALSE)," ")</f>
        <v xml:space="preserve"> </v>
      </c>
      <c r="K70" s="39" t="str">
        <f t="array" ref="K70">IFERROR(INDEX('Z7 TARGET CREATION'!$C$3:$F$44,MATCH(E70,'Z7 TARGET CREATION'!$B$3:$B$44,0),MATCH(I70,'Z7 TARGET CREATION'!$C$2:$F$2,0)),"")</f>
        <v/>
      </c>
      <c r="L70" s="141" t="str">
        <f>IF(E70="","",VLOOKUP(E70,'Z7 TARGET CREATION'!$G$3:$I$44,3,FALSE))</f>
        <v/>
      </c>
      <c r="M70" s="40" t="str">
        <f>IF(E70="","",VLOOKUP(E70,'Z7 TARGET CREATION'!$G$3:$H$44,2, FALSE))</f>
        <v/>
      </c>
      <c r="N70" s="43" t="str">
        <f t="shared" si="1"/>
        <v/>
      </c>
      <c r="O70" s="142"/>
      <c r="P70" s="1"/>
      <c r="Q70" s="1"/>
      <c r="R70" s="1"/>
      <c r="S70" s="1"/>
      <c r="T70" s="1"/>
      <c r="U70" s="1"/>
      <c r="V70" s="1"/>
      <c r="W70" s="1">
        <f t="shared" si="0"/>
        <v>0</v>
      </c>
      <c r="X70" s="1"/>
      <c r="Y70" s="1"/>
      <c r="Z70" s="1"/>
    </row>
    <row r="71" spans="1:26" ht="15.75" customHeight="1" x14ac:dyDescent="0.2">
      <c r="A71" s="1"/>
      <c r="B71" s="1"/>
      <c r="C71" s="1"/>
      <c r="D71" s="250">
        <v>65</v>
      </c>
      <c r="E71" s="238"/>
      <c r="F71" s="50"/>
      <c r="G71" s="39" t="str">
        <f>IFERROR(VLOOKUP(E71,'Z1 HAB CLASS'!$D$4:$E$45,2,FALSE)," ")</f>
        <v xml:space="preserve"> </v>
      </c>
      <c r="H71" s="40" t="str">
        <f>IFERROR(VLOOKUP(G71,'Z1 HAB CLASS'!$L$3:$N$9,2,FALSE)," ")</f>
        <v xml:space="preserve"> </v>
      </c>
      <c r="I71" s="41"/>
      <c r="J71" s="40" t="str">
        <f>IFERROR(VLOOKUP(I71,'Z3 CONDITION VALUE'!$A$3:$B$5,2,FALSE)," ")</f>
        <v xml:space="preserve"> </v>
      </c>
      <c r="K71" s="39" t="str">
        <f t="array" ref="K71">IFERROR(INDEX('Z7 TARGET CREATION'!$C$3:$F$44,MATCH(E71,'Z7 TARGET CREATION'!$B$3:$B$44,0),MATCH(I71,'Z7 TARGET CREATION'!$C$2:$F$2,0)),"")</f>
        <v/>
      </c>
      <c r="L71" s="141" t="str">
        <f>IF(E71="","",VLOOKUP(E71,'Z7 TARGET CREATION'!$G$3:$I$44,3,FALSE))</f>
        <v/>
      </c>
      <c r="M71" s="40" t="str">
        <f>IF(E71="","",VLOOKUP(E71,'Z7 TARGET CREATION'!$G$3:$H$44,2, FALSE))</f>
        <v/>
      </c>
      <c r="N71" s="43" t="str">
        <f t="shared" si="1"/>
        <v/>
      </c>
      <c r="O71" s="142"/>
      <c r="P71" s="1"/>
      <c r="Q71" s="1"/>
      <c r="R71" s="1"/>
      <c r="S71" s="1"/>
      <c r="T71" s="1"/>
      <c r="U71" s="1"/>
      <c r="V71" s="1"/>
      <c r="W71" s="1">
        <f t="shared" si="0"/>
        <v>0</v>
      </c>
      <c r="X71" s="1"/>
      <c r="Y71" s="1"/>
      <c r="Z71" s="1"/>
    </row>
    <row r="72" spans="1:26" ht="15.75" customHeight="1" x14ac:dyDescent="0.2">
      <c r="A72" s="1"/>
      <c r="B72" s="1"/>
      <c r="C72" s="1"/>
      <c r="D72" s="250">
        <v>66</v>
      </c>
      <c r="E72" s="238"/>
      <c r="F72" s="50"/>
      <c r="G72" s="39" t="str">
        <f>IFERROR(VLOOKUP(E72,'Z1 HAB CLASS'!$D$4:$E$45,2,FALSE)," ")</f>
        <v xml:space="preserve"> </v>
      </c>
      <c r="H72" s="40" t="str">
        <f>IFERROR(VLOOKUP(G72,'Z1 HAB CLASS'!$L$3:$N$9,2,FALSE)," ")</f>
        <v xml:space="preserve"> </v>
      </c>
      <c r="I72" s="41"/>
      <c r="J72" s="40" t="str">
        <f>IFERROR(VLOOKUP(I72,'Z3 CONDITION VALUE'!$A$3:$B$5,2,FALSE)," ")</f>
        <v xml:space="preserve"> </v>
      </c>
      <c r="K72" s="39" t="str">
        <f t="array" ref="K72">IFERROR(INDEX('Z7 TARGET CREATION'!$C$3:$F$44,MATCH(E72,'Z7 TARGET CREATION'!$B$3:$B$44,0),MATCH(I72,'Z7 TARGET CREATION'!$C$2:$F$2,0)),"")</f>
        <v/>
      </c>
      <c r="L72" s="141" t="str">
        <f>IF(E72="","",VLOOKUP(E72,'Z7 TARGET CREATION'!$G$3:$I$44,3,FALSE))</f>
        <v/>
      </c>
      <c r="M72" s="40" t="str">
        <f>IF(E72="","",VLOOKUP(E72,'Z7 TARGET CREATION'!$G$3:$H$44,2, FALSE))</f>
        <v/>
      </c>
      <c r="N72" s="43" t="str">
        <f t="shared" si="1"/>
        <v/>
      </c>
      <c r="O72" s="142"/>
      <c r="P72" s="1"/>
      <c r="Q72" s="1"/>
      <c r="R72" s="1"/>
      <c r="S72" s="1"/>
      <c r="T72" s="1"/>
      <c r="U72" s="1"/>
      <c r="V72" s="1"/>
      <c r="W72" s="1">
        <f t="shared" si="0"/>
        <v>0</v>
      </c>
      <c r="X72" s="1"/>
      <c r="Y72" s="1"/>
      <c r="Z72" s="1"/>
    </row>
    <row r="73" spans="1:26" ht="15.75" customHeight="1" x14ac:dyDescent="0.2">
      <c r="A73" s="1"/>
      <c r="B73" s="1"/>
      <c r="C73" s="1"/>
      <c r="D73" s="250">
        <v>67</v>
      </c>
      <c r="E73" s="238"/>
      <c r="F73" s="50"/>
      <c r="G73" s="39" t="str">
        <f>IFERROR(VLOOKUP(E73,'Z1 HAB CLASS'!$D$4:$E$45,2,FALSE)," ")</f>
        <v xml:space="preserve"> </v>
      </c>
      <c r="H73" s="40" t="str">
        <f>IFERROR(VLOOKUP(G73,'Z1 HAB CLASS'!$L$3:$N$9,2,FALSE)," ")</f>
        <v xml:space="preserve"> </v>
      </c>
      <c r="I73" s="41"/>
      <c r="J73" s="40" t="str">
        <f>IFERROR(VLOOKUP(I73,'Z3 CONDITION VALUE'!$A$3:$B$5,2,FALSE)," ")</f>
        <v xml:space="preserve"> </v>
      </c>
      <c r="K73" s="39" t="str">
        <f t="array" ref="K73">IFERROR(INDEX('Z7 TARGET CREATION'!$C$3:$F$44,MATCH(E73,'Z7 TARGET CREATION'!$B$3:$B$44,0),MATCH(I73,'Z7 TARGET CREATION'!$C$2:$F$2,0)),"")</f>
        <v/>
      </c>
      <c r="L73" s="141" t="str">
        <f>IF(E73="","",VLOOKUP(E73,'Z7 TARGET CREATION'!$G$3:$I$44,3,FALSE))</f>
        <v/>
      </c>
      <c r="M73" s="40" t="str">
        <f>IF(E73="","",VLOOKUP(E73,'Z7 TARGET CREATION'!$G$3:$H$44,2, FALSE))</f>
        <v/>
      </c>
      <c r="N73" s="43" t="str">
        <f t="shared" si="1"/>
        <v/>
      </c>
      <c r="O73" s="142"/>
      <c r="P73" s="1"/>
      <c r="Q73" s="1"/>
      <c r="R73" s="1"/>
      <c r="S73" s="1"/>
      <c r="T73" s="1"/>
      <c r="U73" s="1"/>
      <c r="V73" s="1"/>
      <c r="W73" s="1">
        <f t="shared" si="0"/>
        <v>0</v>
      </c>
      <c r="X73" s="1"/>
      <c r="Y73" s="1"/>
      <c r="Z73" s="1"/>
    </row>
    <row r="74" spans="1:26" ht="15.75" customHeight="1" x14ac:dyDescent="0.2">
      <c r="A74" s="1"/>
      <c r="B74" s="1"/>
      <c r="C74" s="1"/>
      <c r="D74" s="250">
        <v>68</v>
      </c>
      <c r="E74" s="238"/>
      <c r="F74" s="50"/>
      <c r="G74" s="39" t="str">
        <f>IFERROR(VLOOKUP(E74,'Z1 HAB CLASS'!$D$4:$E$45,2,FALSE)," ")</f>
        <v xml:space="preserve"> </v>
      </c>
      <c r="H74" s="40" t="str">
        <f>IFERROR(VLOOKUP(G74,'Z1 HAB CLASS'!$L$3:$N$9,2,FALSE)," ")</f>
        <v xml:space="preserve"> </v>
      </c>
      <c r="I74" s="41"/>
      <c r="J74" s="40" t="str">
        <f>IFERROR(VLOOKUP(I74,'Z3 CONDITION VALUE'!$A$3:$B$5,2,FALSE)," ")</f>
        <v xml:space="preserve"> </v>
      </c>
      <c r="K74" s="39" t="str">
        <f t="array" ref="K74">IFERROR(INDEX('Z7 TARGET CREATION'!$C$3:$F$44,MATCH(E74,'Z7 TARGET CREATION'!$B$3:$B$44,0),MATCH(I74,'Z7 TARGET CREATION'!$C$2:$F$2,0)),"")</f>
        <v/>
      </c>
      <c r="L74" s="141" t="str">
        <f>IF(E74="","",VLOOKUP(E74,'Z7 TARGET CREATION'!$G$3:$I$44,3,FALSE))</f>
        <v/>
      </c>
      <c r="M74" s="40" t="str">
        <f>IF(E74="","",VLOOKUP(E74,'Z7 TARGET CREATION'!$G$3:$H$44,2, FALSE))</f>
        <v/>
      </c>
      <c r="N74" s="43" t="str">
        <f t="shared" si="1"/>
        <v/>
      </c>
      <c r="O74" s="142"/>
      <c r="P74" s="1"/>
      <c r="Q74" s="1"/>
      <c r="R74" s="1"/>
      <c r="S74" s="1"/>
      <c r="T74" s="1"/>
      <c r="U74" s="1"/>
      <c r="V74" s="1"/>
      <c r="W74" s="1">
        <f t="shared" si="0"/>
        <v>0</v>
      </c>
      <c r="X74" s="1"/>
      <c r="Y74" s="1"/>
      <c r="Z74" s="1"/>
    </row>
    <row r="75" spans="1:26" ht="15.75" customHeight="1" x14ac:dyDescent="0.2">
      <c r="A75" s="1"/>
      <c r="B75" s="1"/>
      <c r="C75" s="1"/>
      <c r="D75" s="250">
        <v>69</v>
      </c>
      <c r="E75" s="238"/>
      <c r="F75" s="50"/>
      <c r="G75" s="39" t="str">
        <f>IFERROR(VLOOKUP(E75,'Z1 HAB CLASS'!$D$4:$E$45,2,FALSE)," ")</f>
        <v xml:space="preserve"> </v>
      </c>
      <c r="H75" s="40" t="str">
        <f>IFERROR(VLOOKUP(G75,'Z1 HAB CLASS'!$L$3:$N$9,2,FALSE)," ")</f>
        <v xml:space="preserve"> </v>
      </c>
      <c r="I75" s="41"/>
      <c r="J75" s="40" t="str">
        <f>IFERROR(VLOOKUP(I75,'Z3 CONDITION VALUE'!$A$3:$B$5,2,FALSE)," ")</f>
        <v xml:space="preserve"> </v>
      </c>
      <c r="K75" s="39" t="str">
        <f t="array" ref="K75">IFERROR(INDEX('Z7 TARGET CREATION'!$C$3:$F$44,MATCH(E75,'Z7 TARGET CREATION'!$B$3:$B$44,0),MATCH(I75,'Z7 TARGET CREATION'!$C$2:$F$2,0)),"")</f>
        <v/>
      </c>
      <c r="L75" s="141" t="str">
        <f>IF(E75="","",VLOOKUP(E75,'Z7 TARGET CREATION'!$G$3:$I$44,3,FALSE))</f>
        <v/>
      </c>
      <c r="M75" s="40" t="str">
        <f>IF(E75="","",VLOOKUP(E75,'Z7 TARGET CREATION'!$G$3:$H$44,2, FALSE))</f>
        <v/>
      </c>
      <c r="N75" s="43" t="str">
        <f t="shared" si="1"/>
        <v/>
      </c>
      <c r="O75" s="142"/>
      <c r="P75" s="1"/>
      <c r="Q75" s="1"/>
      <c r="R75" s="1"/>
      <c r="S75" s="1"/>
      <c r="T75" s="1"/>
      <c r="U75" s="1"/>
      <c r="V75" s="1"/>
      <c r="W75" s="1">
        <f t="shared" si="0"/>
        <v>0</v>
      </c>
      <c r="X75" s="1"/>
      <c r="Y75" s="1"/>
      <c r="Z75" s="1"/>
    </row>
    <row r="76" spans="1:26" ht="15.75" customHeight="1" x14ac:dyDescent="0.2">
      <c r="A76" s="1"/>
      <c r="B76" s="1"/>
      <c r="C76" s="1"/>
      <c r="D76" s="250">
        <v>70</v>
      </c>
      <c r="E76" s="238"/>
      <c r="F76" s="50"/>
      <c r="G76" s="39" t="str">
        <f>IFERROR(VLOOKUP(E76,'Z1 HAB CLASS'!$D$4:$E$45,2,FALSE)," ")</f>
        <v xml:space="preserve"> </v>
      </c>
      <c r="H76" s="40" t="str">
        <f>IFERROR(VLOOKUP(G76,'Z1 HAB CLASS'!$L$3:$N$9,2,FALSE)," ")</f>
        <v xml:space="preserve"> </v>
      </c>
      <c r="I76" s="41"/>
      <c r="J76" s="40" t="str">
        <f>IFERROR(VLOOKUP(I76,'Z3 CONDITION VALUE'!$A$3:$B$5,2,FALSE)," ")</f>
        <v xml:space="preserve"> </v>
      </c>
      <c r="K76" s="39" t="str">
        <f t="array" ref="K76">IFERROR(INDEX('Z7 TARGET CREATION'!$C$3:$F$44,MATCH(E76,'Z7 TARGET CREATION'!$B$3:$B$44,0),MATCH(I76,'Z7 TARGET CREATION'!$C$2:$F$2,0)),"")</f>
        <v/>
      </c>
      <c r="L76" s="141" t="str">
        <f>IF(E76="","",VLOOKUP(E76,'Z7 TARGET CREATION'!$G$3:$I$44,3,FALSE))</f>
        <v/>
      </c>
      <c r="M76" s="40" t="str">
        <f>IF(E76="","",VLOOKUP(E76,'Z7 TARGET CREATION'!$G$3:$H$44,2, FALSE))</f>
        <v/>
      </c>
      <c r="N76" s="43" t="str">
        <f t="shared" si="1"/>
        <v/>
      </c>
      <c r="O76" s="142"/>
      <c r="P76" s="1"/>
      <c r="Q76" s="1"/>
      <c r="R76" s="1"/>
      <c r="S76" s="1"/>
      <c r="T76" s="1"/>
      <c r="U76" s="1"/>
      <c r="V76" s="1"/>
      <c r="W76" s="1">
        <f t="shared" si="0"/>
        <v>0</v>
      </c>
      <c r="X76" s="1"/>
      <c r="Y76" s="1"/>
      <c r="Z76" s="1"/>
    </row>
    <row r="77" spans="1:26" ht="15.75" customHeight="1" x14ac:dyDescent="0.2">
      <c r="A77" s="1"/>
      <c r="B77" s="1"/>
      <c r="C77" s="1"/>
      <c r="D77" s="250">
        <v>71</v>
      </c>
      <c r="E77" s="238"/>
      <c r="F77" s="50"/>
      <c r="G77" s="39" t="str">
        <f>IFERROR(VLOOKUP(E77,'Z1 HAB CLASS'!$D$4:$E$45,2,FALSE)," ")</f>
        <v xml:space="preserve"> </v>
      </c>
      <c r="H77" s="40" t="str">
        <f>IFERROR(VLOOKUP(G77,'Z1 HAB CLASS'!$L$3:$N$9,2,FALSE)," ")</f>
        <v xml:space="preserve"> </v>
      </c>
      <c r="I77" s="41"/>
      <c r="J77" s="40" t="str">
        <f>IFERROR(VLOOKUP(I77,'Z3 CONDITION VALUE'!$A$3:$B$5,2,FALSE)," ")</f>
        <v xml:space="preserve"> </v>
      </c>
      <c r="K77" s="39" t="str">
        <f t="array" ref="K77">IFERROR(INDEX('Z7 TARGET CREATION'!$C$3:$F$44,MATCH(E77,'Z7 TARGET CREATION'!$B$3:$B$44,0),MATCH(I77,'Z7 TARGET CREATION'!$C$2:$F$2,0)),"")</f>
        <v/>
      </c>
      <c r="L77" s="141" t="str">
        <f>IF(E77="","",VLOOKUP(E77,'Z7 TARGET CREATION'!$G$3:$I$44,3,FALSE))</f>
        <v/>
      </c>
      <c r="M77" s="40" t="str">
        <f>IF(E77="","",VLOOKUP(E77,'Z7 TARGET CREATION'!$G$3:$H$44,2, FALSE))</f>
        <v/>
      </c>
      <c r="N77" s="43" t="str">
        <f t="shared" si="1"/>
        <v/>
      </c>
      <c r="O77" s="142"/>
      <c r="P77" s="1"/>
      <c r="Q77" s="1"/>
      <c r="R77" s="1"/>
      <c r="S77" s="1"/>
      <c r="T77" s="1"/>
      <c r="U77" s="1"/>
      <c r="V77" s="1"/>
      <c r="W77" s="1">
        <f t="shared" si="0"/>
        <v>0</v>
      </c>
      <c r="X77" s="1"/>
      <c r="Y77" s="1"/>
      <c r="Z77" s="1"/>
    </row>
    <row r="78" spans="1:26" ht="15.75" customHeight="1" x14ac:dyDescent="0.2">
      <c r="A78" s="1"/>
      <c r="B78" s="1"/>
      <c r="C78" s="1"/>
      <c r="D78" s="250">
        <v>72</v>
      </c>
      <c r="E78" s="238"/>
      <c r="F78" s="50"/>
      <c r="G78" s="39" t="str">
        <f>IFERROR(VLOOKUP(E78,'Z1 HAB CLASS'!$D$4:$E$45,2,FALSE)," ")</f>
        <v xml:space="preserve"> </v>
      </c>
      <c r="H78" s="40" t="str">
        <f>IFERROR(VLOOKUP(G78,'Z1 HAB CLASS'!$L$3:$N$9,2,FALSE)," ")</f>
        <v xml:space="preserve"> </v>
      </c>
      <c r="I78" s="41"/>
      <c r="J78" s="40" t="str">
        <f>IFERROR(VLOOKUP(I78,'Z3 CONDITION VALUE'!$A$3:$B$5,2,FALSE)," ")</f>
        <v xml:space="preserve"> </v>
      </c>
      <c r="K78" s="39" t="str">
        <f t="array" ref="K78">IFERROR(INDEX('Z7 TARGET CREATION'!$C$3:$F$44,MATCH(E78,'Z7 TARGET CREATION'!$B$3:$B$44,0),MATCH(I78,'Z7 TARGET CREATION'!$C$2:$F$2,0)),"")</f>
        <v/>
      </c>
      <c r="L78" s="141" t="str">
        <f>IF(E78="","",VLOOKUP(E78,'Z7 TARGET CREATION'!$G$3:$I$44,3,FALSE))</f>
        <v/>
      </c>
      <c r="M78" s="40" t="str">
        <f>IF(E78="","",VLOOKUP(E78,'Z7 TARGET CREATION'!$G$3:$H$44,2, FALSE))</f>
        <v/>
      </c>
      <c r="N78" s="43" t="str">
        <f t="shared" si="1"/>
        <v/>
      </c>
      <c r="O78" s="142"/>
      <c r="P78" s="1"/>
      <c r="Q78" s="1"/>
      <c r="R78" s="1"/>
      <c r="S78" s="1"/>
      <c r="T78" s="1"/>
      <c r="U78" s="1"/>
      <c r="V78" s="1"/>
      <c r="W78" s="1">
        <f t="shared" si="0"/>
        <v>0</v>
      </c>
      <c r="X78" s="1"/>
      <c r="Y78" s="1"/>
      <c r="Z78" s="1"/>
    </row>
    <row r="79" spans="1:26" ht="15.75" customHeight="1" x14ac:dyDescent="0.2">
      <c r="A79" s="1"/>
      <c r="B79" s="1"/>
      <c r="C79" s="1"/>
      <c r="D79" s="250">
        <v>73</v>
      </c>
      <c r="E79" s="238"/>
      <c r="F79" s="50"/>
      <c r="G79" s="39" t="str">
        <f>IFERROR(VLOOKUP(E79,'Z1 HAB CLASS'!$D$4:$E$45,2,FALSE)," ")</f>
        <v xml:space="preserve"> </v>
      </c>
      <c r="H79" s="40" t="str">
        <f>IFERROR(VLOOKUP(G79,'Z1 HAB CLASS'!$L$3:$N$9,2,FALSE)," ")</f>
        <v xml:space="preserve"> </v>
      </c>
      <c r="I79" s="41"/>
      <c r="J79" s="40" t="str">
        <f>IFERROR(VLOOKUP(I79,'Z3 CONDITION VALUE'!$A$3:$B$5,2,FALSE)," ")</f>
        <v xml:space="preserve"> </v>
      </c>
      <c r="K79" s="39" t="str">
        <f t="array" ref="K79">IFERROR(INDEX('Z7 TARGET CREATION'!$C$3:$F$44,MATCH(E79,'Z7 TARGET CREATION'!$B$3:$B$44,0),MATCH(I79,'Z7 TARGET CREATION'!$C$2:$F$2,0)),"")</f>
        <v/>
      </c>
      <c r="L79" s="141" t="str">
        <f>IF(E79="","",VLOOKUP(E79,'Z7 TARGET CREATION'!$G$3:$I$44,3,FALSE))</f>
        <v/>
      </c>
      <c r="M79" s="40" t="str">
        <f>IF(E79="","",VLOOKUP(E79,'Z7 TARGET CREATION'!$G$3:$H$44,2, FALSE))</f>
        <v/>
      </c>
      <c r="N79" s="43" t="str">
        <f t="shared" si="1"/>
        <v/>
      </c>
      <c r="O79" s="142"/>
      <c r="P79" s="1"/>
      <c r="Q79" s="1"/>
      <c r="R79" s="1"/>
      <c r="S79" s="1"/>
      <c r="T79" s="1"/>
      <c r="U79" s="1"/>
      <c r="V79" s="1"/>
      <c r="W79" s="1">
        <f t="shared" si="0"/>
        <v>0</v>
      </c>
      <c r="X79" s="1"/>
      <c r="Y79" s="1"/>
      <c r="Z79" s="1"/>
    </row>
    <row r="80" spans="1:26" ht="15.75" customHeight="1" x14ac:dyDescent="0.2">
      <c r="A80" s="1"/>
      <c r="B80" s="1"/>
      <c r="C80" s="1"/>
      <c r="D80" s="250">
        <v>74</v>
      </c>
      <c r="E80" s="238"/>
      <c r="F80" s="50"/>
      <c r="G80" s="39" t="str">
        <f>IFERROR(VLOOKUP(E80,'Z1 HAB CLASS'!$D$4:$E$45,2,FALSE)," ")</f>
        <v xml:space="preserve"> </v>
      </c>
      <c r="H80" s="40" t="str">
        <f>IFERROR(VLOOKUP(G80,'Z1 HAB CLASS'!$L$3:$N$9,2,FALSE)," ")</f>
        <v xml:space="preserve"> </v>
      </c>
      <c r="I80" s="41"/>
      <c r="J80" s="40" t="str">
        <f>IFERROR(VLOOKUP(I80,'Z3 CONDITION VALUE'!$A$3:$B$5,2,FALSE)," ")</f>
        <v xml:space="preserve"> </v>
      </c>
      <c r="K80" s="39" t="str">
        <f t="array" ref="K80">IFERROR(INDEX('Z7 TARGET CREATION'!$C$3:$F$44,MATCH(E80,'Z7 TARGET CREATION'!$B$3:$B$44,0),MATCH(I80,'Z7 TARGET CREATION'!$C$2:$F$2,0)),"")</f>
        <v/>
      </c>
      <c r="L80" s="141" t="str">
        <f>IF(E80="","",VLOOKUP(E80,'Z7 TARGET CREATION'!$G$3:$I$44,3,FALSE))</f>
        <v/>
      </c>
      <c r="M80" s="40" t="str">
        <f>IF(E80="","",VLOOKUP(E80,'Z7 TARGET CREATION'!$G$3:$H$44,2, FALSE))</f>
        <v/>
      </c>
      <c r="N80" s="43" t="str">
        <f t="shared" si="1"/>
        <v/>
      </c>
      <c r="O80" s="142"/>
      <c r="P80" s="1"/>
      <c r="Q80" s="1"/>
      <c r="R80" s="1"/>
      <c r="S80" s="1"/>
      <c r="T80" s="1"/>
      <c r="U80" s="1"/>
      <c r="V80" s="1"/>
      <c r="W80" s="1">
        <f t="shared" si="0"/>
        <v>0</v>
      </c>
      <c r="X80" s="1"/>
      <c r="Y80" s="1"/>
      <c r="Z80" s="1"/>
    </row>
    <row r="81" spans="1:26" ht="15.75" customHeight="1" x14ac:dyDescent="0.2">
      <c r="A81" s="1"/>
      <c r="B81" s="1"/>
      <c r="C81" s="1"/>
      <c r="D81" s="250">
        <v>75</v>
      </c>
      <c r="E81" s="238"/>
      <c r="F81" s="50"/>
      <c r="G81" s="39" t="str">
        <f>IFERROR(VLOOKUP(E81,'Z1 HAB CLASS'!$D$4:$E$45,2,FALSE)," ")</f>
        <v xml:space="preserve"> </v>
      </c>
      <c r="H81" s="40" t="str">
        <f>IFERROR(VLOOKUP(G81,'Z1 HAB CLASS'!$L$3:$N$9,2,FALSE)," ")</f>
        <v xml:space="preserve"> </v>
      </c>
      <c r="I81" s="41"/>
      <c r="J81" s="40" t="str">
        <f>IFERROR(VLOOKUP(I81,'Z3 CONDITION VALUE'!$A$3:$B$5,2,FALSE)," ")</f>
        <v xml:space="preserve"> </v>
      </c>
      <c r="K81" s="39" t="str">
        <f t="array" ref="K81">IFERROR(INDEX('Z7 TARGET CREATION'!$C$3:$F$44,MATCH(E81,'Z7 TARGET CREATION'!$B$3:$B$44,0),MATCH(I81,'Z7 TARGET CREATION'!$C$2:$F$2,0)),"")</f>
        <v/>
      </c>
      <c r="L81" s="141" t="str">
        <f>IF(E81="","",VLOOKUP(E81,'Z7 TARGET CREATION'!$G$3:$I$44,3,FALSE))</f>
        <v/>
      </c>
      <c r="M81" s="40" t="str">
        <f>IF(E81="","",VLOOKUP(E81,'Z7 TARGET CREATION'!$G$3:$H$44,2, FALSE))</f>
        <v/>
      </c>
      <c r="N81" s="43" t="str">
        <f t="shared" si="1"/>
        <v/>
      </c>
      <c r="O81" s="142"/>
      <c r="P81" s="1"/>
      <c r="Q81" s="1"/>
      <c r="R81" s="1"/>
      <c r="S81" s="1"/>
      <c r="T81" s="1"/>
      <c r="U81" s="1"/>
      <c r="V81" s="1"/>
      <c r="W81" s="1">
        <f t="shared" si="0"/>
        <v>0</v>
      </c>
      <c r="X81" s="1"/>
      <c r="Y81" s="1"/>
      <c r="Z81" s="1"/>
    </row>
    <row r="82" spans="1:26" ht="15.75" customHeight="1" x14ac:dyDescent="0.2">
      <c r="A82" s="1"/>
      <c r="B82" s="1"/>
      <c r="C82" s="1"/>
      <c r="D82" s="250">
        <v>76</v>
      </c>
      <c r="E82" s="238"/>
      <c r="F82" s="50"/>
      <c r="G82" s="39" t="str">
        <f>IFERROR(VLOOKUP(E82,'Z1 HAB CLASS'!$D$4:$E$45,2,FALSE)," ")</f>
        <v xml:space="preserve"> </v>
      </c>
      <c r="H82" s="40" t="str">
        <f>IFERROR(VLOOKUP(G82,'Z1 HAB CLASS'!$L$3:$N$9,2,FALSE)," ")</f>
        <v xml:space="preserve"> </v>
      </c>
      <c r="I82" s="41"/>
      <c r="J82" s="40" t="str">
        <f>IFERROR(VLOOKUP(I82,'Z3 CONDITION VALUE'!$A$3:$B$5,2,FALSE)," ")</f>
        <v xml:space="preserve"> </v>
      </c>
      <c r="K82" s="39" t="str">
        <f t="array" ref="K82">IFERROR(INDEX('Z7 TARGET CREATION'!$C$3:$F$44,MATCH(E82,'Z7 TARGET CREATION'!$B$3:$B$44,0),MATCH(I82,'Z7 TARGET CREATION'!$C$2:$F$2,0)),"")</f>
        <v/>
      </c>
      <c r="L82" s="141" t="str">
        <f>IF(E82="","",VLOOKUP(E82,'Z7 TARGET CREATION'!$G$3:$I$44,3,FALSE))</f>
        <v/>
      </c>
      <c r="M82" s="40" t="str">
        <f>IF(E82="","",VLOOKUP(E82,'Z7 TARGET CREATION'!$G$3:$H$44,2, FALSE))</f>
        <v/>
      </c>
      <c r="N82" s="43" t="str">
        <f t="shared" si="1"/>
        <v/>
      </c>
      <c r="O82" s="142"/>
      <c r="P82" s="1"/>
      <c r="Q82" s="1"/>
      <c r="R82" s="1"/>
      <c r="S82" s="1"/>
      <c r="T82" s="1"/>
      <c r="U82" s="1"/>
      <c r="V82" s="1"/>
      <c r="W82" s="1">
        <f t="shared" si="0"/>
        <v>0</v>
      </c>
      <c r="X82" s="1"/>
      <c r="Y82" s="1"/>
      <c r="Z82" s="1"/>
    </row>
    <row r="83" spans="1:26" ht="15.75" customHeight="1" x14ac:dyDescent="0.2">
      <c r="A83" s="1"/>
      <c r="B83" s="1"/>
      <c r="C83" s="1"/>
      <c r="D83" s="250">
        <v>77</v>
      </c>
      <c r="E83" s="238"/>
      <c r="F83" s="50"/>
      <c r="G83" s="39" t="str">
        <f>IFERROR(VLOOKUP(E83,'Z1 HAB CLASS'!$D$4:$E$45,2,FALSE)," ")</f>
        <v xml:space="preserve"> </v>
      </c>
      <c r="H83" s="40" t="str">
        <f>IFERROR(VLOOKUP(G83,'Z1 HAB CLASS'!$L$3:$N$9,2,FALSE)," ")</f>
        <v xml:space="preserve"> </v>
      </c>
      <c r="I83" s="41"/>
      <c r="J83" s="40" t="str">
        <f>IFERROR(VLOOKUP(I83,'Z3 CONDITION VALUE'!$A$3:$B$5,2,FALSE)," ")</f>
        <v xml:space="preserve"> </v>
      </c>
      <c r="K83" s="39" t="str">
        <f t="array" ref="K83">IFERROR(INDEX('Z7 TARGET CREATION'!$C$3:$F$44,MATCH(E83,'Z7 TARGET CREATION'!$B$3:$B$44,0),MATCH(I83,'Z7 TARGET CREATION'!$C$2:$F$2,0)),"")</f>
        <v/>
      </c>
      <c r="L83" s="141" t="str">
        <f>IF(E83="","",VLOOKUP(E83,'Z7 TARGET CREATION'!$G$3:$I$44,3,FALSE))</f>
        <v/>
      </c>
      <c r="M83" s="40" t="str">
        <f>IF(E83="","",VLOOKUP(E83,'Z7 TARGET CREATION'!$G$3:$H$44,2, FALSE))</f>
        <v/>
      </c>
      <c r="N83" s="43" t="str">
        <f t="shared" si="1"/>
        <v/>
      </c>
      <c r="O83" s="142"/>
      <c r="P83" s="1"/>
      <c r="Q83" s="1"/>
      <c r="R83" s="1"/>
      <c r="S83" s="1"/>
      <c r="T83" s="1"/>
      <c r="U83" s="1"/>
      <c r="V83" s="1"/>
      <c r="W83" s="1">
        <f t="shared" si="0"/>
        <v>0</v>
      </c>
      <c r="X83" s="1"/>
      <c r="Y83" s="1"/>
      <c r="Z83" s="1"/>
    </row>
    <row r="84" spans="1:26" ht="15.75" customHeight="1" x14ac:dyDescent="0.2">
      <c r="A84" s="1"/>
      <c r="B84" s="1"/>
      <c r="C84" s="1"/>
      <c r="D84" s="250">
        <v>78</v>
      </c>
      <c r="E84" s="238"/>
      <c r="F84" s="50"/>
      <c r="G84" s="39" t="str">
        <f>IFERROR(VLOOKUP(E84,'Z1 HAB CLASS'!$D$4:$E$45,2,FALSE)," ")</f>
        <v xml:space="preserve"> </v>
      </c>
      <c r="H84" s="40" t="str">
        <f>IFERROR(VLOOKUP(G84,'Z1 HAB CLASS'!$L$3:$N$9,2,FALSE)," ")</f>
        <v xml:space="preserve"> </v>
      </c>
      <c r="I84" s="41"/>
      <c r="J84" s="40" t="str">
        <f>IFERROR(VLOOKUP(I84,'Z3 CONDITION VALUE'!$A$3:$B$5,2,FALSE)," ")</f>
        <v xml:space="preserve"> </v>
      </c>
      <c r="K84" s="39" t="str">
        <f t="array" ref="K84">IFERROR(INDEX('Z7 TARGET CREATION'!$C$3:$F$44,MATCH(E84,'Z7 TARGET CREATION'!$B$3:$B$44,0),MATCH(I84,'Z7 TARGET CREATION'!$C$2:$F$2,0)),"")</f>
        <v/>
      </c>
      <c r="L84" s="141" t="str">
        <f>IF(E84="","",VLOOKUP(E84,'Z7 TARGET CREATION'!$G$3:$I$44,3,FALSE))</f>
        <v/>
      </c>
      <c r="M84" s="40" t="str">
        <f>IF(E84="","",VLOOKUP(E84,'Z7 TARGET CREATION'!$G$3:$H$44,2, FALSE))</f>
        <v/>
      </c>
      <c r="N84" s="43" t="str">
        <f t="shared" si="1"/>
        <v/>
      </c>
      <c r="O84" s="142"/>
      <c r="P84" s="1"/>
      <c r="Q84" s="1"/>
      <c r="R84" s="1"/>
      <c r="S84" s="1"/>
      <c r="T84" s="1"/>
      <c r="U84" s="1"/>
      <c r="V84" s="1"/>
      <c r="W84" s="1">
        <f t="shared" si="0"/>
        <v>0</v>
      </c>
      <c r="X84" s="1"/>
      <c r="Y84" s="1"/>
      <c r="Z84" s="1"/>
    </row>
    <row r="85" spans="1:26" ht="15.75" customHeight="1" x14ac:dyDescent="0.2">
      <c r="A85" s="1"/>
      <c r="B85" s="1"/>
      <c r="C85" s="1"/>
      <c r="D85" s="250">
        <v>79</v>
      </c>
      <c r="E85" s="238"/>
      <c r="F85" s="50"/>
      <c r="G85" s="39" t="str">
        <f>IFERROR(VLOOKUP(E85,'Z1 HAB CLASS'!$D$4:$E$45,2,FALSE)," ")</f>
        <v xml:space="preserve"> </v>
      </c>
      <c r="H85" s="40" t="str">
        <f>IFERROR(VLOOKUP(G85,'Z1 HAB CLASS'!$L$3:$N$9,2,FALSE)," ")</f>
        <v xml:space="preserve"> </v>
      </c>
      <c r="I85" s="41"/>
      <c r="J85" s="40" t="str">
        <f>IFERROR(VLOOKUP(I85,'Z3 CONDITION VALUE'!$A$3:$B$5,2,FALSE)," ")</f>
        <v xml:space="preserve"> </v>
      </c>
      <c r="K85" s="39" t="str">
        <f t="array" ref="K85">IFERROR(INDEX('Z7 TARGET CREATION'!$C$3:$F$44,MATCH(E85,'Z7 TARGET CREATION'!$B$3:$B$44,0),MATCH(I85,'Z7 TARGET CREATION'!$C$2:$F$2,0)),"")</f>
        <v/>
      </c>
      <c r="L85" s="141" t="str">
        <f>IF(E85="","",VLOOKUP(E85,'Z7 TARGET CREATION'!$G$3:$I$44,3,FALSE))</f>
        <v/>
      </c>
      <c r="M85" s="40" t="str">
        <f>IF(E85="","",VLOOKUP(E85,'Z7 TARGET CREATION'!$G$3:$H$44,2, FALSE))</f>
        <v/>
      </c>
      <c r="N85" s="43" t="str">
        <f t="shared" si="1"/>
        <v/>
      </c>
      <c r="O85" s="142"/>
      <c r="P85" s="1"/>
      <c r="Q85" s="1"/>
      <c r="R85" s="1"/>
      <c r="S85" s="1"/>
      <c r="T85" s="1"/>
      <c r="U85" s="1"/>
      <c r="V85" s="1"/>
      <c r="W85" s="1">
        <f t="shared" si="0"/>
        <v>0</v>
      </c>
      <c r="X85" s="1"/>
      <c r="Y85" s="1"/>
      <c r="Z85" s="1"/>
    </row>
    <row r="86" spans="1:26" ht="15.75" customHeight="1" x14ac:dyDescent="0.2">
      <c r="A86" s="1"/>
      <c r="B86" s="1"/>
      <c r="C86" s="1"/>
      <c r="D86" s="250">
        <v>80</v>
      </c>
      <c r="E86" s="238"/>
      <c r="F86" s="50"/>
      <c r="G86" s="39" t="str">
        <f>IFERROR(VLOOKUP(E86,'Z1 HAB CLASS'!$D$4:$E$45,2,FALSE)," ")</f>
        <v xml:space="preserve"> </v>
      </c>
      <c r="H86" s="40" t="str">
        <f>IFERROR(VLOOKUP(G86,'Z1 HAB CLASS'!$L$3:$N$9,2,FALSE)," ")</f>
        <v xml:space="preserve"> </v>
      </c>
      <c r="I86" s="41"/>
      <c r="J86" s="40" t="str">
        <f>IFERROR(VLOOKUP(I86,'Z3 CONDITION VALUE'!$A$3:$B$5,2,FALSE)," ")</f>
        <v xml:space="preserve"> </v>
      </c>
      <c r="K86" s="39" t="str">
        <f t="array" ref="K86">IFERROR(INDEX('Z7 TARGET CREATION'!$C$3:$F$44,MATCH(E86,'Z7 TARGET CREATION'!$B$3:$B$44,0),MATCH(I86,'Z7 TARGET CREATION'!$C$2:$F$2,0)),"")</f>
        <v/>
      </c>
      <c r="L86" s="141" t="str">
        <f>IF(E86="","",VLOOKUP(E86,'Z7 TARGET CREATION'!$G$3:$I$44,3,FALSE))</f>
        <v/>
      </c>
      <c r="M86" s="40" t="str">
        <f>IF(E86="","",VLOOKUP(E86,'Z7 TARGET CREATION'!$G$3:$H$44,2, FALSE))</f>
        <v/>
      </c>
      <c r="N86" s="43" t="str">
        <f t="shared" si="1"/>
        <v/>
      </c>
      <c r="O86" s="142"/>
      <c r="P86" s="1"/>
      <c r="Q86" s="1"/>
      <c r="R86" s="1"/>
      <c r="S86" s="1"/>
      <c r="T86" s="1"/>
      <c r="U86" s="1"/>
      <c r="V86" s="1"/>
      <c r="W86" s="1">
        <f t="shared" si="0"/>
        <v>0</v>
      </c>
      <c r="X86" s="1"/>
      <c r="Y86" s="1"/>
      <c r="Z86" s="1"/>
    </row>
    <row r="87" spans="1:26" ht="15.75" customHeight="1" x14ac:dyDescent="0.2">
      <c r="A87" s="1"/>
      <c r="B87" s="1"/>
      <c r="C87" s="1"/>
      <c r="D87" s="250">
        <v>81</v>
      </c>
      <c r="E87" s="238"/>
      <c r="F87" s="50"/>
      <c r="G87" s="39" t="str">
        <f>IFERROR(VLOOKUP(E87,'Z1 HAB CLASS'!$D$4:$E$45,2,FALSE)," ")</f>
        <v xml:space="preserve"> </v>
      </c>
      <c r="H87" s="40" t="str">
        <f>IFERROR(VLOOKUP(G87,'Z1 HAB CLASS'!$L$3:$N$9,2,FALSE)," ")</f>
        <v xml:space="preserve"> </v>
      </c>
      <c r="I87" s="41"/>
      <c r="J87" s="40" t="str">
        <f>IFERROR(VLOOKUP(I87,'Z3 CONDITION VALUE'!$A$3:$B$5,2,FALSE)," ")</f>
        <v xml:space="preserve"> </v>
      </c>
      <c r="K87" s="39" t="str">
        <f t="array" ref="K87">IFERROR(INDEX('Z7 TARGET CREATION'!$C$3:$F$44,MATCH(E87,'Z7 TARGET CREATION'!$B$3:$B$44,0),MATCH(I87,'Z7 TARGET CREATION'!$C$2:$F$2,0)),"")</f>
        <v/>
      </c>
      <c r="L87" s="141" t="str">
        <f>IF(E87="","",VLOOKUP(E87,'Z7 TARGET CREATION'!$G$3:$I$44,3,FALSE))</f>
        <v/>
      </c>
      <c r="M87" s="40" t="str">
        <f>IF(E87="","",VLOOKUP(E87,'Z7 TARGET CREATION'!$G$3:$H$44,2, FALSE))</f>
        <v/>
      </c>
      <c r="N87" s="43" t="str">
        <f t="shared" si="1"/>
        <v/>
      </c>
      <c r="O87" s="142"/>
      <c r="P87" s="1"/>
      <c r="Q87" s="1"/>
      <c r="R87" s="1"/>
      <c r="S87" s="1"/>
      <c r="T87" s="1"/>
      <c r="U87" s="1"/>
      <c r="V87" s="1"/>
      <c r="W87" s="1">
        <f t="shared" si="0"/>
        <v>0</v>
      </c>
      <c r="X87" s="1"/>
      <c r="Y87" s="1"/>
      <c r="Z87" s="1"/>
    </row>
    <row r="88" spans="1:26" ht="15.75" customHeight="1" x14ac:dyDescent="0.2">
      <c r="A88" s="1"/>
      <c r="B88" s="1"/>
      <c r="C88" s="1"/>
      <c r="D88" s="250">
        <v>82</v>
      </c>
      <c r="E88" s="238"/>
      <c r="F88" s="50"/>
      <c r="G88" s="39" t="str">
        <f>IFERROR(VLOOKUP(E88,'Z1 HAB CLASS'!$D$4:$E$45,2,FALSE)," ")</f>
        <v xml:space="preserve"> </v>
      </c>
      <c r="H88" s="40" t="str">
        <f>IFERROR(VLOOKUP(G88,'Z1 HAB CLASS'!$L$3:$N$9,2,FALSE)," ")</f>
        <v xml:space="preserve"> </v>
      </c>
      <c r="I88" s="41"/>
      <c r="J88" s="40" t="str">
        <f>IFERROR(VLOOKUP(I88,'Z3 CONDITION VALUE'!$A$3:$B$5,2,FALSE)," ")</f>
        <v xml:space="preserve"> </v>
      </c>
      <c r="K88" s="39" t="str">
        <f t="array" ref="K88">IFERROR(INDEX('Z7 TARGET CREATION'!$C$3:$F$44,MATCH(E88,'Z7 TARGET CREATION'!$B$3:$B$44,0),MATCH(I88,'Z7 TARGET CREATION'!$C$2:$F$2,0)),"")</f>
        <v/>
      </c>
      <c r="L88" s="141" t="str">
        <f>IF(E88="","",VLOOKUP(E88,'Z7 TARGET CREATION'!$G$3:$I$44,3,FALSE))</f>
        <v/>
      </c>
      <c r="M88" s="40" t="str">
        <f>IF(E88="","",VLOOKUP(E88,'Z7 TARGET CREATION'!$G$3:$H$44,2, FALSE))</f>
        <v/>
      </c>
      <c r="N88" s="43" t="str">
        <f t="shared" si="1"/>
        <v/>
      </c>
      <c r="O88" s="142"/>
      <c r="P88" s="1"/>
      <c r="Q88" s="1"/>
      <c r="R88" s="1"/>
      <c r="S88" s="1"/>
      <c r="T88" s="1"/>
      <c r="U88" s="1"/>
      <c r="V88" s="1"/>
      <c r="W88" s="1">
        <f t="shared" si="0"/>
        <v>0</v>
      </c>
      <c r="X88" s="1"/>
      <c r="Y88" s="1"/>
      <c r="Z88" s="1"/>
    </row>
    <row r="89" spans="1:26" ht="15.75" customHeight="1" x14ac:dyDescent="0.2">
      <c r="A89" s="1"/>
      <c r="B89" s="1"/>
      <c r="C89" s="1"/>
      <c r="D89" s="250">
        <v>83</v>
      </c>
      <c r="E89" s="238"/>
      <c r="F89" s="50"/>
      <c r="G89" s="39" t="str">
        <f>IFERROR(VLOOKUP(E89,'Z1 HAB CLASS'!$D$4:$E$45,2,FALSE)," ")</f>
        <v xml:space="preserve"> </v>
      </c>
      <c r="H89" s="40" t="str">
        <f>IFERROR(VLOOKUP(G89,'Z1 HAB CLASS'!$L$3:$N$9,2,FALSE)," ")</f>
        <v xml:space="preserve"> </v>
      </c>
      <c r="I89" s="41"/>
      <c r="J89" s="40" t="str">
        <f>IFERROR(VLOOKUP(I89,'Z3 CONDITION VALUE'!$A$3:$B$5,2,FALSE)," ")</f>
        <v xml:space="preserve"> </v>
      </c>
      <c r="K89" s="39" t="str">
        <f t="array" ref="K89">IFERROR(INDEX('Z7 TARGET CREATION'!$C$3:$F$44,MATCH(E89,'Z7 TARGET CREATION'!$B$3:$B$44,0),MATCH(I89,'Z7 TARGET CREATION'!$C$2:$F$2,0)),"")</f>
        <v/>
      </c>
      <c r="L89" s="141" t="str">
        <f>IF(E89="","",VLOOKUP(E89,'Z7 TARGET CREATION'!$G$3:$I$44,3,FALSE))</f>
        <v/>
      </c>
      <c r="M89" s="40" t="str">
        <f>IF(E89="","",VLOOKUP(E89,'Z7 TARGET CREATION'!$G$3:$H$44,2, FALSE))</f>
        <v/>
      </c>
      <c r="N89" s="43" t="str">
        <f t="shared" si="1"/>
        <v/>
      </c>
      <c r="O89" s="142"/>
      <c r="P89" s="1"/>
      <c r="Q89" s="1"/>
      <c r="R89" s="1"/>
      <c r="S89" s="1"/>
      <c r="T89" s="1"/>
      <c r="U89" s="1"/>
      <c r="V89" s="1"/>
      <c r="W89" s="1">
        <f t="shared" si="0"/>
        <v>0</v>
      </c>
      <c r="X89" s="1"/>
      <c r="Y89" s="1"/>
      <c r="Z89" s="1"/>
    </row>
    <row r="90" spans="1:26" ht="15.75" customHeight="1" x14ac:dyDescent="0.2">
      <c r="A90" s="1"/>
      <c r="B90" s="1"/>
      <c r="C90" s="1"/>
      <c r="D90" s="250">
        <v>84</v>
      </c>
      <c r="E90" s="238"/>
      <c r="F90" s="50"/>
      <c r="G90" s="39" t="str">
        <f>IFERROR(VLOOKUP(E90,'Z1 HAB CLASS'!$D$4:$E$45,2,FALSE)," ")</f>
        <v xml:space="preserve"> </v>
      </c>
      <c r="H90" s="40" t="str">
        <f>IFERROR(VLOOKUP(G90,'Z1 HAB CLASS'!$L$3:$N$9,2,FALSE)," ")</f>
        <v xml:space="preserve"> </v>
      </c>
      <c r="I90" s="41"/>
      <c r="J90" s="40" t="str">
        <f>IFERROR(VLOOKUP(I90,'Z3 CONDITION VALUE'!$A$3:$B$5,2,FALSE)," ")</f>
        <v xml:space="preserve"> </v>
      </c>
      <c r="K90" s="39" t="str">
        <f t="array" ref="K90">IFERROR(INDEX('Z7 TARGET CREATION'!$C$3:$F$44,MATCH(E90,'Z7 TARGET CREATION'!$B$3:$B$44,0),MATCH(I90,'Z7 TARGET CREATION'!$C$2:$F$2,0)),"")</f>
        <v/>
      </c>
      <c r="L90" s="141" t="str">
        <f>IF(E90="","",VLOOKUP(E90,'Z7 TARGET CREATION'!$G$3:$I$44,3,FALSE))</f>
        <v/>
      </c>
      <c r="M90" s="40" t="str">
        <f>IF(E90="","",VLOOKUP(E90,'Z7 TARGET CREATION'!$G$3:$H$44,2, FALSE))</f>
        <v/>
      </c>
      <c r="N90" s="43" t="str">
        <f t="shared" si="1"/>
        <v/>
      </c>
      <c r="O90" s="142"/>
      <c r="P90" s="1"/>
      <c r="Q90" s="1"/>
      <c r="R90" s="1"/>
      <c r="S90" s="1"/>
      <c r="T90" s="1"/>
      <c r="U90" s="1"/>
      <c r="V90" s="1"/>
      <c r="W90" s="1">
        <f t="shared" si="0"/>
        <v>0</v>
      </c>
      <c r="X90" s="1"/>
      <c r="Y90" s="1"/>
      <c r="Z90" s="1"/>
    </row>
    <row r="91" spans="1:26" ht="15.75" customHeight="1" x14ac:dyDescent="0.2">
      <c r="A91" s="1"/>
      <c r="B91" s="1"/>
      <c r="C91" s="1"/>
      <c r="D91" s="250">
        <v>85</v>
      </c>
      <c r="E91" s="238"/>
      <c r="F91" s="50"/>
      <c r="G91" s="39" t="str">
        <f>IFERROR(VLOOKUP(E91,'Z1 HAB CLASS'!$D$4:$E$45,2,FALSE)," ")</f>
        <v xml:space="preserve"> </v>
      </c>
      <c r="H91" s="40" t="str">
        <f>IFERROR(VLOOKUP(G91,'Z1 HAB CLASS'!$L$3:$N$9,2,FALSE)," ")</f>
        <v xml:space="preserve"> </v>
      </c>
      <c r="I91" s="41"/>
      <c r="J91" s="40" t="str">
        <f>IFERROR(VLOOKUP(I91,'Z3 CONDITION VALUE'!$A$3:$B$5,2,FALSE)," ")</f>
        <v xml:space="preserve"> </v>
      </c>
      <c r="K91" s="39" t="str">
        <f t="array" ref="K91">IFERROR(INDEX('Z7 TARGET CREATION'!$C$3:$F$44,MATCH(E91,'Z7 TARGET CREATION'!$B$3:$B$44,0),MATCH(I91,'Z7 TARGET CREATION'!$C$2:$F$2,0)),"")</f>
        <v/>
      </c>
      <c r="L91" s="141" t="str">
        <f>IF(E91="","",VLOOKUP(E91,'Z7 TARGET CREATION'!$G$3:$I$44,3,FALSE))</f>
        <v/>
      </c>
      <c r="M91" s="40" t="str">
        <f>IF(E91="","",VLOOKUP(E91,'Z7 TARGET CREATION'!$G$3:$H$44,2, FALSE))</f>
        <v/>
      </c>
      <c r="N91" s="43" t="str">
        <f t="shared" si="1"/>
        <v/>
      </c>
      <c r="O91" s="142"/>
      <c r="P91" s="1"/>
      <c r="Q91" s="1"/>
      <c r="R91" s="1"/>
      <c r="S91" s="1"/>
      <c r="T91" s="1"/>
      <c r="U91" s="1"/>
      <c r="V91" s="1"/>
      <c r="W91" s="1">
        <f t="shared" si="0"/>
        <v>0</v>
      </c>
      <c r="X91" s="1"/>
      <c r="Y91" s="1"/>
      <c r="Z91" s="1"/>
    </row>
    <row r="92" spans="1:26" ht="15.75" customHeight="1" x14ac:dyDescent="0.2">
      <c r="A92" s="1"/>
      <c r="B92" s="1"/>
      <c r="C92" s="1"/>
      <c r="D92" s="250">
        <v>86</v>
      </c>
      <c r="E92" s="238"/>
      <c r="F92" s="50"/>
      <c r="G92" s="39" t="str">
        <f>IFERROR(VLOOKUP(E92,'Z1 HAB CLASS'!$D$4:$E$45,2,FALSE)," ")</f>
        <v xml:space="preserve"> </v>
      </c>
      <c r="H92" s="40" t="str">
        <f>IFERROR(VLOOKUP(G92,'Z1 HAB CLASS'!$L$3:$N$9,2,FALSE)," ")</f>
        <v xml:space="preserve"> </v>
      </c>
      <c r="I92" s="41"/>
      <c r="J92" s="40" t="str">
        <f>IFERROR(VLOOKUP(I92,'Z3 CONDITION VALUE'!$A$3:$B$5,2,FALSE)," ")</f>
        <v xml:space="preserve"> </v>
      </c>
      <c r="K92" s="39" t="str">
        <f t="array" ref="K92">IFERROR(INDEX('Z7 TARGET CREATION'!$C$3:$F$44,MATCH(E92,'Z7 TARGET CREATION'!$B$3:$B$44,0),MATCH(I92,'Z7 TARGET CREATION'!$C$2:$F$2,0)),"")</f>
        <v/>
      </c>
      <c r="L92" s="141" t="str">
        <f>IF(E92="","",VLOOKUP(E92,'Z7 TARGET CREATION'!$G$3:$I$44,3,FALSE))</f>
        <v/>
      </c>
      <c r="M92" s="40" t="str">
        <f>IF(E92="","",VLOOKUP(E92,'Z7 TARGET CREATION'!$G$3:$H$44,2, FALSE))</f>
        <v/>
      </c>
      <c r="N92" s="43" t="str">
        <f t="shared" si="1"/>
        <v/>
      </c>
      <c r="O92" s="142"/>
      <c r="P92" s="1"/>
      <c r="Q92" s="1"/>
      <c r="R92" s="1"/>
      <c r="S92" s="1"/>
      <c r="T92" s="1"/>
      <c r="U92" s="1"/>
      <c r="V92" s="1"/>
      <c r="W92" s="1">
        <f t="shared" si="0"/>
        <v>0</v>
      </c>
      <c r="X92" s="1"/>
      <c r="Y92" s="1"/>
      <c r="Z92" s="1"/>
    </row>
    <row r="93" spans="1:26" ht="15.75" customHeight="1" x14ac:dyDescent="0.2">
      <c r="A93" s="1"/>
      <c r="B93" s="1"/>
      <c r="C93" s="1"/>
      <c r="D93" s="250">
        <v>87</v>
      </c>
      <c r="E93" s="238"/>
      <c r="F93" s="50"/>
      <c r="G93" s="39" t="str">
        <f>IFERROR(VLOOKUP(E93,'Z1 HAB CLASS'!$D$4:$E$45,2,FALSE)," ")</f>
        <v xml:space="preserve"> </v>
      </c>
      <c r="H93" s="40" t="str">
        <f>IFERROR(VLOOKUP(G93,'Z1 HAB CLASS'!$L$3:$N$9,2,FALSE)," ")</f>
        <v xml:space="preserve"> </v>
      </c>
      <c r="I93" s="41"/>
      <c r="J93" s="40" t="str">
        <f>IFERROR(VLOOKUP(I93,'Z3 CONDITION VALUE'!$A$3:$B$5,2,FALSE)," ")</f>
        <v xml:space="preserve"> </v>
      </c>
      <c r="K93" s="39" t="str">
        <f t="array" ref="K93">IFERROR(INDEX('Z7 TARGET CREATION'!$C$3:$F$44,MATCH(E93,'Z7 TARGET CREATION'!$B$3:$B$44,0),MATCH(I93,'Z7 TARGET CREATION'!$C$2:$F$2,0)),"")</f>
        <v/>
      </c>
      <c r="L93" s="141" t="str">
        <f>IF(E93="","",VLOOKUP(E93,'Z7 TARGET CREATION'!$G$3:$I$44,3,FALSE))</f>
        <v/>
      </c>
      <c r="M93" s="40" t="str">
        <f>IF(E93="","",VLOOKUP(E93,'Z7 TARGET CREATION'!$G$3:$H$44,2, FALSE))</f>
        <v/>
      </c>
      <c r="N93" s="43" t="str">
        <f t="shared" si="1"/>
        <v/>
      </c>
      <c r="O93" s="142"/>
      <c r="P93" s="1"/>
      <c r="Q93" s="1"/>
      <c r="R93" s="1"/>
      <c r="S93" s="1"/>
      <c r="T93" s="1"/>
      <c r="U93" s="1"/>
      <c r="V93" s="1"/>
      <c r="W93" s="1">
        <f t="shared" si="0"/>
        <v>0</v>
      </c>
      <c r="X93" s="1"/>
      <c r="Y93" s="1"/>
      <c r="Z93" s="1"/>
    </row>
    <row r="94" spans="1:26" ht="15.75" customHeight="1" x14ac:dyDescent="0.2">
      <c r="A94" s="1"/>
      <c r="B94" s="1"/>
      <c r="C94" s="1"/>
      <c r="D94" s="250">
        <v>88</v>
      </c>
      <c r="E94" s="238"/>
      <c r="F94" s="50"/>
      <c r="G94" s="39" t="str">
        <f>IFERROR(VLOOKUP(E94,'Z1 HAB CLASS'!$D$4:$E$45,2,FALSE)," ")</f>
        <v xml:space="preserve"> </v>
      </c>
      <c r="H94" s="40" t="str">
        <f>IFERROR(VLOOKUP(G94,'Z1 HAB CLASS'!$L$3:$N$9,2,FALSE)," ")</f>
        <v xml:space="preserve"> </v>
      </c>
      <c r="I94" s="41"/>
      <c r="J94" s="40" t="str">
        <f>IFERROR(VLOOKUP(I94,'Z3 CONDITION VALUE'!$A$3:$B$5,2,FALSE)," ")</f>
        <v xml:space="preserve"> </v>
      </c>
      <c r="K94" s="39" t="str">
        <f t="array" ref="K94">IFERROR(INDEX('Z7 TARGET CREATION'!$C$3:$F$44,MATCH(E94,'Z7 TARGET CREATION'!$B$3:$B$44,0),MATCH(I94,'Z7 TARGET CREATION'!$C$2:$F$2,0)),"")</f>
        <v/>
      </c>
      <c r="L94" s="141" t="str">
        <f>IF(E94="","",VLOOKUP(E94,'Z7 TARGET CREATION'!$G$3:$I$44,3,FALSE))</f>
        <v/>
      </c>
      <c r="M94" s="40" t="str">
        <f>IF(E94="","",VLOOKUP(E94,'Z7 TARGET CREATION'!$G$3:$H$44,2, FALSE))</f>
        <v/>
      </c>
      <c r="N94" s="43" t="str">
        <f t="shared" si="1"/>
        <v/>
      </c>
      <c r="O94" s="142"/>
      <c r="P94" s="1"/>
      <c r="Q94" s="1"/>
      <c r="R94" s="1"/>
      <c r="S94" s="1"/>
      <c r="T94" s="1"/>
      <c r="U94" s="1"/>
      <c r="V94" s="1"/>
      <c r="W94" s="1">
        <f t="shared" si="0"/>
        <v>0</v>
      </c>
      <c r="X94" s="1"/>
      <c r="Y94" s="1"/>
      <c r="Z94" s="1"/>
    </row>
    <row r="95" spans="1:26" ht="15.75" customHeight="1" x14ac:dyDescent="0.2">
      <c r="A95" s="1"/>
      <c r="B95" s="1"/>
      <c r="C95" s="1"/>
      <c r="D95" s="250">
        <v>89</v>
      </c>
      <c r="E95" s="238"/>
      <c r="F95" s="50"/>
      <c r="G95" s="39" t="str">
        <f>IFERROR(VLOOKUP(E95,'Z1 HAB CLASS'!$D$4:$E$45,2,FALSE)," ")</f>
        <v xml:space="preserve"> </v>
      </c>
      <c r="H95" s="40" t="str">
        <f>IFERROR(VLOOKUP(G95,'Z1 HAB CLASS'!$L$3:$N$9,2,FALSE)," ")</f>
        <v xml:space="preserve"> </v>
      </c>
      <c r="I95" s="41"/>
      <c r="J95" s="40" t="str">
        <f>IFERROR(VLOOKUP(I95,'Z3 CONDITION VALUE'!$A$3:$B$5,2,FALSE)," ")</f>
        <v xml:space="preserve"> </v>
      </c>
      <c r="K95" s="39" t="str">
        <f t="array" ref="K95">IFERROR(INDEX('Z7 TARGET CREATION'!$C$3:$F$44,MATCH(E95,'Z7 TARGET CREATION'!$B$3:$B$44,0),MATCH(I95,'Z7 TARGET CREATION'!$C$2:$F$2,0)),"")</f>
        <v/>
      </c>
      <c r="L95" s="141" t="str">
        <f>IF(E95="","",VLOOKUP(E95,'Z7 TARGET CREATION'!$G$3:$I$44,3,FALSE))</f>
        <v/>
      </c>
      <c r="M95" s="40" t="str">
        <f>IF(E95="","",VLOOKUP(E95,'Z7 TARGET CREATION'!$G$3:$H$44,2, FALSE))</f>
        <v/>
      </c>
      <c r="N95" s="43" t="str">
        <f t="shared" si="1"/>
        <v/>
      </c>
      <c r="O95" s="142"/>
      <c r="P95" s="1"/>
      <c r="Q95" s="1"/>
      <c r="R95" s="1"/>
      <c r="S95" s="1"/>
      <c r="T95" s="1"/>
      <c r="U95" s="1"/>
      <c r="V95" s="1"/>
      <c r="W95" s="1">
        <f t="shared" si="0"/>
        <v>0</v>
      </c>
      <c r="X95" s="1"/>
      <c r="Y95" s="1"/>
      <c r="Z95" s="1"/>
    </row>
    <row r="96" spans="1:26" ht="15.75" customHeight="1" x14ac:dyDescent="0.2">
      <c r="A96" s="1"/>
      <c r="B96" s="1"/>
      <c r="C96" s="1"/>
      <c r="D96" s="250">
        <v>90</v>
      </c>
      <c r="E96" s="238"/>
      <c r="F96" s="50"/>
      <c r="G96" s="39" t="str">
        <f>IFERROR(VLOOKUP(E96,'Z1 HAB CLASS'!$D$4:$E$45,2,FALSE)," ")</f>
        <v xml:space="preserve"> </v>
      </c>
      <c r="H96" s="40" t="str">
        <f>IFERROR(VLOOKUP(G96,'Z1 HAB CLASS'!$L$3:$N$9,2,FALSE)," ")</f>
        <v xml:space="preserve"> </v>
      </c>
      <c r="I96" s="41"/>
      <c r="J96" s="40" t="str">
        <f>IFERROR(VLOOKUP(I96,'Z3 CONDITION VALUE'!$A$3:$B$5,2,FALSE)," ")</f>
        <v xml:space="preserve"> </v>
      </c>
      <c r="K96" s="39" t="str">
        <f t="array" ref="K96">IFERROR(INDEX('Z7 TARGET CREATION'!$C$3:$F$44,MATCH(E96,'Z7 TARGET CREATION'!$B$3:$B$44,0),MATCH(I96,'Z7 TARGET CREATION'!$C$2:$F$2,0)),"")</f>
        <v/>
      </c>
      <c r="L96" s="141" t="str">
        <f>IF(E96="","",VLOOKUP(E96,'Z7 TARGET CREATION'!$G$3:$I$44,3,FALSE))</f>
        <v/>
      </c>
      <c r="M96" s="40" t="str">
        <f>IF(E96="","",VLOOKUP(E96,'Z7 TARGET CREATION'!$G$3:$H$44,2, FALSE))</f>
        <v/>
      </c>
      <c r="N96" s="43" t="str">
        <f t="shared" si="1"/>
        <v/>
      </c>
      <c r="O96" s="142"/>
      <c r="P96" s="1"/>
      <c r="Q96" s="1"/>
      <c r="R96" s="1"/>
      <c r="S96" s="1"/>
      <c r="T96" s="1"/>
      <c r="U96" s="1"/>
      <c r="V96" s="1"/>
      <c r="W96" s="1">
        <f t="shared" si="0"/>
        <v>0</v>
      </c>
      <c r="X96" s="1"/>
      <c r="Y96" s="1"/>
      <c r="Z96" s="1"/>
    </row>
    <row r="97" spans="1:26" ht="15.75" customHeight="1" x14ac:dyDescent="0.2">
      <c r="A97" s="1"/>
      <c r="B97" s="1"/>
      <c r="C97" s="1"/>
      <c r="D97" s="250">
        <v>91</v>
      </c>
      <c r="E97" s="238"/>
      <c r="F97" s="50"/>
      <c r="G97" s="39" t="str">
        <f>IFERROR(VLOOKUP(E97,'Z1 HAB CLASS'!$D$4:$E$45,2,FALSE)," ")</f>
        <v xml:space="preserve"> </v>
      </c>
      <c r="H97" s="40" t="str">
        <f>IFERROR(VLOOKUP(G97,'Z1 HAB CLASS'!$L$3:$N$9,2,FALSE)," ")</f>
        <v xml:space="preserve"> </v>
      </c>
      <c r="I97" s="41"/>
      <c r="J97" s="40" t="str">
        <f>IFERROR(VLOOKUP(I97,'Z3 CONDITION VALUE'!$A$3:$B$5,2,FALSE)," ")</f>
        <v xml:space="preserve"> </v>
      </c>
      <c r="K97" s="39" t="str">
        <f t="array" ref="K97">IFERROR(INDEX('Z7 TARGET CREATION'!$C$3:$F$44,MATCH(E97,'Z7 TARGET CREATION'!$B$3:$B$44,0),MATCH(I97,'Z7 TARGET CREATION'!$C$2:$F$2,0)),"")</f>
        <v/>
      </c>
      <c r="L97" s="141" t="str">
        <f>IF(E97="","",VLOOKUP(E97,'Z7 TARGET CREATION'!$G$3:$I$44,3,FALSE))</f>
        <v/>
      </c>
      <c r="M97" s="40" t="str">
        <f>IF(E97="","",VLOOKUP(E97,'Z7 TARGET CREATION'!$G$3:$H$44,2, FALSE))</f>
        <v/>
      </c>
      <c r="N97" s="43" t="str">
        <f t="shared" si="1"/>
        <v/>
      </c>
      <c r="O97" s="142"/>
      <c r="P97" s="1"/>
      <c r="Q97" s="1"/>
      <c r="R97" s="1"/>
      <c r="S97" s="1"/>
      <c r="T97" s="1"/>
      <c r="U97" s="1"/>
      <c r="V97" s="1"/>
      <c r="W97" s="1">
        <f t="shared" si="0"/>
        <v>0</v>
      </c>
      <c r="X97" s="1"/>
      <c r="Y97" s="1"/>
      <c r="Z97" s="1"/>
    </row>
    <row r="98" spans="1:26" ht="15.75" customHeight="1" x14ac:dyDescent="0.2">
      <c r="A98" s="1"/>
      <c r="B98" s="1"/>
      <c r="C98" s="1"/>
      <c r="D98" s="250">
        <v>92</v>
      </c>
      <c r="E98" s="238"/>
      <c r="F98" s="50"/>
      <c r="G98" s="39" t="str">
        <f>IFERROR(VLOOKUP(E98,'Z1 HAB CLASS'!$D$4:$E$45,2,FALSE)," ")</f>
        <v xml:space="preserve"> </v>
      </c>
      <c r="H98" s="40" t="str">
        <f>IFERROR(VLOOKUP(G98,'Z1 HAB CLASS'!$L$3:$N$9,2,FALSE)," ")</f>
        <v xml:space="preserve"> </v>
      </c>
      <c r="I98" s="41"/>
      <c r="J98" s="40" t="str">
        <f>IFERROR(VLOOKUP(I98,'Z3 CONDITION VALUE'!$A$3:$B$5,2,FALSE)," ")</f>
        <v xml:space="preserve"> </v>
      </c>
      <c r="K98" s="39" t="str">
        <f t="array" ref="K98">IFERROR(INDEX('Z7 TARGET CREATION'!$C$3:$F$44,MATCH(E98,'Z7 TARGET CREATION'!$B$3:$B$44,0),MATCH(I98,'Z7 TARGET CREATION'!$C$2:$F$2,0)),"")</f>
        <v/>
      </c>
      <c r="L98" s="141" t="str">
        <f>IF(E98="","",VLOOKUP(E98,'Z7 TARGET CREATION'!$G$3:$I$44,3,FALSE))</f>
        <v/>
      </c>
      <c r="M98" s="40" t="str">
        <f>IF(E98="","",VLOOKUP(E98,'Z7 TARGET CREATION'!$G$3:$H$44,2, FALSE))</f>
        <v/>
      </c>
      <c r="N98" s="43" t="str">
        <f t="shared" si="1"/>
        <v/>
      </c>
      <c r="O98" s="142"/>
      <c r="P98" s="1"/>
      <c r="Q98" s="1"/>
      <c r="R98" s="1"/>
      <c r="S98" s="1"/>
      <c r="T98" s="1"/>
      <c r="U98" s="1"/>
      <c r="V98" s="1"/>
      <c r="W98" s="1">
        <f t="shared" si="0"/>
        <v>0</v>
      </c>
      <c r="X98" s="1"/>
      <c r="Y98" s="1"/>
      <c r="Z98" s="1"/>
    </row>
    <row r="99" spans="1:26" ht="15.75" customHeight="1" x14ac:dyDescent="0.2">
      <c r="A99" s="1"/>
      <c r="B99" s="1"/>
      <c r="C99" s="1"/>
      <c r="D99" s="250">
        <v>93</v>
      </c>
      <c r="E99" s="238"/>
      <c r="F99" s="50"/>
      <c r="G99" s="39" t="str">
        <f>IFERROR(VLOOKUP(E99,'Z1 HAB CLASS'!$D$4:$E$45,2,FALSE)," ")</f>
        <v xml:space="preserve"> </v>
      </c>
      <c r="H99" s="40" t="str">
        <f>IFERROR(VLOOKUP(G99,'Z1 HAB CLASS'!$L$3:$N$9,2,FALSE)," ")</f>
        <v xml:space="preserve"> </v>
      </c>
      <c r="I99" s="41"/>
      <c r="J99" s="40" t="str">
        <f>IFERROR(VLOOKUP(I99,'Z3 CONDITION VALUE'!$A$3:$B$5,2,FALSE)," ")</f>
        <v xml:space="preserve"> </v>
      </c>
      <c r="K99" s="39" t="str">
        <f t="array" ref="K99">IFERROR(INDEX('Z7 TARGET CREATION'!$C$3:$F$44,MATCH(E99,'Z7 TARGET CREATION'!$B$3:$B$44,0),MATCH(I99,'Z7 TARGET CREATION'!$C$2:$F$2,0)),"")</f>
        <v/>
      </c>
      <c r="L99" s="141" t="str">
        <f>IF(E99="","",VLOOKUP(E99,'Z7 TARGET CREATION'!$G$3:$I$44,3,FALSE))</f>
        <v/>
      </c>
      <c r="M99" s="40" t="str">
        <f>IF(E99="","",VLOOKUP(E99,'Z7 TARGET CREATION'!$G$3:$H$44,2, FALSE))</f>
        <v/>
      </c>
      <c r="N99" s="43" t="str">
        <f t="shared" si="1"/>
        <v/>
      </c>
      <c r="O99" s="142"/>
      <c r="P99" s="1"/>
      <c r="Q99" s="1"/>
      <c r="R99" s="1"/>
      <c r="S99" s="1"/>
      <c r="T99" s="1"/>
      <c r="U99" s="1"/>
      <c r="V99" s="1"/>
      <c r="W99" s="1">
        <f t="shared" si="0"/>
        <v>0</v>
      </c>
      <c r="X99" s="1"/>
      <c r="Y99" s="1"/>
      <c r="Z99" s="1"/>
    </row>
    <row r="100" spans="1:26" ht="15.75" customHeight="1" x14ac:dyDescent="0.2">
      <c r="A100" s="1"/>
      <c r="B100" s="1"/>
      <c r="C100" s="1"/>
      <c r="D100" s="250">
        <v>94</v>
      </c>
      <c r="E100" s="238"/>
      <c r="F100" s="50"/>
      <c r="G100" s="39" t="str">
        <f>IFERROR(VLOOKUP(E100,'Z1 HAB CLASS'!$D$4:$E$45,2,FALSE)," ")</f>
        <v xml:space="preserve"> </v>
      </c>
      <c r="H100" s="40" t="str">
        <f>IFERROR(VLOOKUP(G100,'Z1 HAB CLASS'!$L$3:$N$9,2,FALSE)," ")</f>
        <v xml:space="preserve"> </v>
      </c>
      <c r="I100" s="41"/>
      <c r="J100" s="40" t="str">
        <f>IFERROR(VLOOKUP(I100,'Z3 CONDITION VALUE'!$A$3:$B$5,2,FALSE)," ")</f>
        <v xml:space="preserve"> </v>
      </c>
      <c r="K100" s="39" t="str">
        <f t="array" ref="K100">IFERROR(INDEX('Z7 TARGET CREATION'!$C$3:$F$44,MATCH(E100,'Z7 TARGET CREATION'!$B$3:$B$44,0),MATCH(I100,'Z7 TARGET CREATION'!$C$2:$F$2,0)),"")</f>
        <v/>
      </c>
      <c r="L100" s="141" t="str">
        <f>IF(E100="","",VLOOKUP(E100,'Z7 TARGET CREATION'!$G$3:$I$44,3,FALSE))</f>
        <v/>
      </c>
      <c r="M100" s="40" t="str">
        <f>IF(E100="","",VLOOKUP(E100,'Z7 TARGET CREATION'!$G$3:$H$44,2, FALSE))</f>
        <v/>
      </c>
      <c r="N100" s="43" t="str">
        <f t="shared" si="1"/>
        <v/>
      </c>
      <c r="O100" s="142"/>
      <c r="P100" s="1"/>
      <c r="Q100" s="1"/>
      <c r="R100" s="1"/>
      <c r="S100" s="1"/>
      <c r="T100" s="1"/>
      <c r="U100" s="1"/>
      <c r="V100" s="1"/>
      <c r="W100" s="1">
        <f t="shared" si="0"/>
        <v>0</v>
      </c>
      <c r="X100" s="1"/>
      <c r="Y100" s="1"/>
      <c r="Z100" s="1"/>
    </row>
    <row r="101" spans="1:26" ht="15.75" customHeight="1" x14ac:dyDescent="0.2">
      <c r="A101" s="1"/>
      <c r="B101" s="1"/>
      <c r="C101" s="1"/>
      <c r="D101" s="250">
        <v>95</v>
      </c>
      <c r="E101" s="238"/>
      <c r="F101" s="50"/>
      <c r="G101" s="39" t="str">
        <f>IFERROR(VLOOKUP(E101,'Z1 HAB CLASS'!$D$4:$E$45,2,FALSE)," ")</f>
        <v xml:space="preserve"> </v>
      </c>
      <c r="H101" s="40" t="str">
        <f>IFERROR(VLOOKUP(G101,'Z1 HAB CLASS'!$L$3:$N$9,2,FALSE)," ")</f>
        <v xml:space="preserve"> </v>
      </c>
      <c r="I101" s="41"/>
      <c r="J101" s="40" t="str">
        <f>IFERROR(VLOOKUP(I101,'Z3 CONDITION VALUE'!$A$3:$B$5,2,FALSE)," ")</f>
        <v xml:space="preserve"> </v>
      </c>
      <c r="K101" s="39" t="str">
        <f t="array" ref="K101">IFERROR(INDEX('Z7 TARGET CREATION'!$C$3:$F$44,MATCH(E101,'Z7 TARGET CREATION'!$B$3:$B$44,0),MATCH(I101,'Z7 TARGET CREATION'!$C$2:$F$2,0)),"")</f>
        <v/>
      </c>
      <c r="L101" s="141" t="str">
        <f>IF(E101="","",VLOOKUP(E101,'Z7 TARGET CREATION'!$G$3:$I$44,3,FALSE))</f>
        <v/>
      </c>
      <c r="M101" s="40" t="str">
        <f>IF(E101="","",VLOOKUP(E101,'Z7 TARGET CREATION'!$G$3:$H$44,2, FALSE))</f>
        <v/>
      </c>
      <c r="N101" s="43" t="str">
        <f t="shared" si="1"/>
        <v/>
      </c>
      <c r="O101" s="142"/>
      <c r="P101" s="1"/>
      <c r="Q101" s="1"/>
      <c r="R101" s="1"/>
      <c r="S101" s="1"/>
      <c r="T101" s="1"/>
      <c r="U101" s="1"/>
      <c r="V101" s="1"/>
      <c r="W101" s="1">
        <f t="shared" si="0"/>
        <v>0</v>
      </c>
      <c r="X101" s="1"/>
      <c r="Y101" s="1"/>
      <c r="Z101" s="1"/>
    </row>
    <row r="102" spans="1:26" ht="15.75" customHeight="1" x14ac:dyDescent="0.2">
      <c r="A102" s="1"/>
      <c r="B102" s="1"/>
      <c r="C102" s="1"/>
      <c r="D102" s="250">
        <v>96</v>
      </c>
      <c r="E102" s="238"/>
      <c r="F102" s="50"/>
      <c r="G102" s="39" t="str">
        <f>IFERROR(VLOOKUP(E102,'Z1 HAB CLASS'!$D$4:$E$45,2,FALSE)," ")</f>
        <v xml:space="preserve"> </v>
      </c>
      <c r="H102" s="40" t="str">
        <f>IFERROR(VLOOKUP(G102,'Z1 HAB CLASS'!$L$3:$N$9,2,FALSE)," ")</f>
        <v xml:space="preserve"> </v>
      </c>
      <c r="I102" s="41"/>
      <c r="J102" s="40" t="str">
        <f>IFERROR(VLOOKUP(I102,'Z3 CONDITION VALUE'!$A$3:$B$5,2,FALSE)," ")</f>
        <v xml:space="preserve"> </v>
      </c>
      <c r="K102" s="39" t="str">
        <f t="array" ref="K102">IFERROR(INDEX('Z7 TARGET CREATION'!$C$3:$F$44,MATCH(E102,'Z7 TARGET CREATION'!$B$3:$B$44,0),MATCH(I102,'Z7 TARGET CREATION'!$C$2:$F$2,0)),"")</f>
        <v/>
      </c>
      <c r="L102" s="141" t="str">
        <f>IF(E102="","",VLOOKUP(E102,'Z7 TARGET CREATION'!$G$3:$I$44,3,FALSE))</f>
        <v/>
      </c>
      <c r="M102" s="40" t="str">
        <f>IF(E102="","",VLOOKUP(E102,'Z7 TARGET CREATION'!$G$3:$H$44,2, FALSE))</f>
        <v/>
      </c>
      <c r="N102" s="43" t="str">
        <f t="shared" si="1"/>
        <v/>
      </c>
      <c r="O102" s="142"/>
      <c r="P102" s="1"/>
      <c r="Q102" s="1"/>
      <c r="R102" s="1"/>
      <c r="S102" s="1"/>
      <c r="T102" s="1"/>
      <c r="U102" s="1"/>
      <c r="V102" s="1"/>
      <c r="W102" s="1">
        <f t="shared" si="0"/>
        <v>0</v>
      </c>
      <c r="X102" s="1"/>
      <c r="Y102" s="1"/>
      <c r="Z102" s="1"/>
    </row>
    <row r="103" spans="1:26" ht="15.75" customHeight="1" x14ac:dyDescent="0.2">
      <c r="A103" s="1"/>
      <c r="B103" s="1"/>
      <c r="C103" s="1"/>
      <c r="D103" s="250">
        <v>97</v>
      </c>
      <c r="E103" s="238"/>
      <c r="F103" s="50"/>
      <c r="G103" s="39" t="str">
        <f>IFERROR(VLOOKUP(E103,'Z1 HAB CLASS'!$D$4:$E$45,2,FALSE)," ")</f>
        <v xml:space="preserve"> </v>
      </c>
      <c r="H103" s="40" t="str">
        <f>IFERROR(VLOOKUP(G103,'Z1 HAB CLASS'!$L$3:$N$9,2,FALSE)," ")</f>
        <v xml:space="preserve"> </v>
      </c>
      <c r="I103" s="41"/>
      <c r="J103" s="40" t="str">
        <f>IFERROR(VLOOKUP(I103,'Z3 CONDITION VALUE'!$A$3:$B$5,2,FALSE)," ")</f>
        <v xml:space="preserve"> </v>
      </c>
      <c r="K103" s="39" t="str">
        <f t="array" ref="K103">IFERROR(INDEX('Z7 TARGET CREATION'!$C$3:$F$44,MATCH(E103,'Z7 TARGET CREATION'!$B$3:$B$44,0),MATCH(I103,'Z7 TARGET CREATION'!$C$2:$F$2,0)),"")</f>
        <v/>
      </c>
      <c r="L103" s="141" t="str">
        <f>IF(E103="","",VLOOKUP(E103,'Z7 TARGET CREATION'!$G$3:$I$44,3,FALSE))</f>
        <v/>
      </c>
      <c r="M103" s="40" t="str">
        <f>IF(E103="","",VLOOKUP(E103,'Z7 TARGET CREATION'!$G$3:$H$44,2, FALSE))</f>
        <v/>
      </c>
      <c r="N103" s="43" t="str">
        <f t="shared" si="1"/>
        <v/>
      </c>
      <c r="O103" s="142"/>
      <c r="P103" s="1"/>
      <c r="Q103" s="1"/>
      <c r="R103" s="1"/>
      <c r="S103" s="1"/>
      <c r="T103" s="1"/>
      <c r="U103" s="1"/>
      <c r="V103" s="1"/>
      <c r="W103" s="1">
        <f t="shared" si="0"/>
        <v>0</v>
      </c>
      <c r="X103" s="1"/>
      <c r="Y103" s="1"/>
      <c r="Z103" s="1"/>
    </row>
    <row r="104" spans="1:26" ht="15.75" customHeight="1" x14ac:dyDescent="0.2">
      <c r="A104" s="1"/>
      <c r="B104" s="1"/>
      <c r="C104" s="1"/>
      <c r="D104" s="250">
        <v>98</v>
      </c>
      <c r="E104" s="238"/>
      <c r="F104" s="50"/>
      <c r="G104" s="39" t="str">
        <f>IFERROR(VLOOKUP(E104,'Z1 HAB CLASS'!$D$4:$E$45,2,FALSE)," ")</f>
        <v xml:space="preserve"> </v>
      </c>
      <c r="H104" s="40" t="str">
        <f>IFERROR(VLOOKUP(G104,'Z1 HAB CLASS'!$L$3:$N$9,2,FALSE)," ")</f>
        <v xml:space="preserve"> </v>
      </c>
      <c r="I104" s="41"/>
      <c r="J104" s="40" t="str">
        <f>IFERROR(VLOOKUP(I104,'Z3 CONDITION VALUE'!$A$3:$B$5,2,FALSE)," ")</f>
        <v xml:space="preserve"> </v>
      </c>
      <c r="K104" s="39" t="str">
        <f t="array" ref="K104">IFERROR(INDEX('Z7 TARGET CREATION'!$C$3:$F$44,MATCH(E104,'Z7 TARGET CREATION'!$B$3:$B$44,0),MATCH(I104,'Z7 TARGET CREATION'!$C$2:$F$2,0)),"")</f>
        <v/>
      </c>
      <c r="L104" s="141" t="str">
        <f>IF(E104="","",VLOOKUP(E104,'Z7 TARGET CREATION'!$G$3:$I$44,3,FALSE))</f>
        <v/>
      </c>
      <c r="M104" s="40" t="str">
        <f>IF(E104="","",VLOOKUP(E104,'Z7 TARGET CREATION'!$G$3:$H$44,2, FALSE))</f>
        <v/>
      </c>
      <c r="N104" s="43" t="str">
        <f t="shared" si="1"/>
        <v/>
      </c>
      <c r="O104" s="142"/>
      <c r="P104" s="1"/>
      <c r="Q104" s="1"/>
      <c r="R104" s="1"/>
      <c r="S104" s="1"/>
      <c r="T104" s="1"/>
      <c r="U104" s="1"/>
      <c r="V104" s="1"/>
      <c r="W104" s="1">
        <f t="shared" si="0"/>
        <v>0</v>
      </c>
      <c r="X104" s="1"/>
      <c r="Y104" s="1"/>
      <c r="Z104" s="1"/>
    </row>
    <row r="105" spans="1:26" ht="15.75" customHeight="1" x14ac:dyDescent="0.2">
      <c r="A105" s="1"/>
      <c r="B105" s="1"/>
      <c r="C105" s="1"/>
      <c r="D105" s="250">
        <v>99</v>
      </c>
      <c r="E105" s="238"/>
      <c r="F105" s="50"/>
      <c r="G105" s="39" t="str">
        <f>IFERROR(VLOOKUP(E105,'Z1 HAB CLASS'!$D$4:$E$45,2,FALSE)," ")</f>
        <v xml:space="preserve"> </v>
      </c>
      <c r="H105" s="40" t="str">
        <f>IFERROR(VLOOKUP(G105,'Z1 HAB CLASS'!$L$3:$N$9,2,FALSE)," ")</f>
        <v xml:space="preserve"> </v>
      </c>
      <c r="I105" s="41"/>
      <c r="J105" s="40" t="str">
        <f>IFERROR(VLOOKUP(I105,'Z3 CONDITION VALUE'!$A$3:$B$5,2,FALSE)," ")</f>
        <v xml:space="preserve"> </v>
      </c>
      <c r="K105" s="39" t="str">
        <f t="array" ref="K105">IFERROR(INDEX('Z7 TARGET CREATION'!$C$3:$F$44,MATCH(E105,'Z7 TARGET CREATION'!$B$3:$B$44,0),MATCH(I105,'Z7 TARGET CREATION'!$C$2:$F$2,0)),"")</f>
        <v/>
      </c>
      <c r="L105" s="141" t="str">
        <f>IF(E105="","",VLOOKUP(E105,'Z7 TARGET CREATION'!$G$3:$I$44,3,FALSE))</f>
        <v/>
      </c>
      <c r="M105" s="40" t="str">
        <f>IF(E105="","",VLOOKUP(E105,'Z7 TARGET CREATION'!$G$3:$H$44,2, FALSE))</f>
        <v/>
      </c>
      <c r="N105" s="43" t="str">
        <f t="shared" si="1"/>
        <v/>
      </c>
      <c r="O105" s="142"/>
      <c r="P105" s="1"/>
      <c r="Q105" s="1"/>
      <c r="R105" s="1"/>
      <c r="S105" s="1"/>
      <c r="T105" s="1"/>
      <c r="U105" s="1"/>
      <c r="V105" s="1"/>
      <c r="W105" s="1">
        <f t="shared" si="0"/>
        <v>0</v>
      </c>
      <c r="X105" s="1"/>
      <c r="Y105" s="1"/>
      <c r="Z105" s="1"/>
    </row>
    <row r="106" spans="1:26" ht="15.75" customHeight="1" x14ac:dyDescent="0.2">
      <c r="A106" s="1"/>
      <c r="B106" s="1"/>
      <c r="C106" s="1"/>
      <c r="D106" s="250">
        <v>100</v>
      </c>
      <c r="E106" s="238"/>
      <c r="F106" s="50"/>
      <c r="G106" s="39" t="str">
        <f>IFERROR(VLOOKUP(E106,'Z1 HAB CLASS'!$D$4:$E$45,2,FALSE)," ")</f>
        <v xml:space="preserve"> </v>
      </c>
      <c r="H106" s="40" t="str">
        <f>IFERROR(VLOOKUP(G106,'Z1 HAB CLASS'!$L$3:$N$9,2,FALSE)," ")</f>
        <v xml:space="preserve"> </v>
      </c>
      <c r="I106" s="41"/>
      <c r="J106" s="40" t="str">
        <f>IFERROR(VLOOKUP(I106,'Z3 CONDITION VALUE'!$A$3:$B$5,2,FALSE)," ")</f>
        <v xml:space="preserve"> </v>
      </c>
      <c r="K106" s="39" t="str">
        <f t="array" ref="K106">IFERROR(INDEX('Z7 TARGET CREATION'!$C$3:$F$44,MATCH(E106,'Z7 TARGET CREATION'!$B$3:$B$44,0),MATCH(I106,'Z7 TARGET CREATION'!$C$2:$F$2,0)),"")</f>
        <v/>
      </c>
      <c r="L106" s="141" t="str">
        <f>IF(E106="","",VLOOKUP(E106,'Z7 TARGET CREATION'!$G$3:$I$44,3,FALSE))</f>
        <v/>
      </c>
      <c r="M106" s="40" t="str">
        <f>IF(E106="","",VLOOKUP(E106,'Z7 TARGET CREATION'!$G$3:$H$44,2, FALSE))</f>
        <v/>
      </c>
      <c r="N106" s="43" t="str">
        <f t="shared" si="1"/>
        <v/>
      </c>
      <c r="O106" s="142"/>
      <c r="P106" s="1"/>
      <c r="Q106" s="1"/>
      <c r="R106" s="1"/>
      <c r="S106" s="1"/>
      <c r="T106" s="1"/>
      <c r="U106" s="1"/>
      <c r="V106" s="1"/>
      <c r="W106" s="1">
        <f t="shared" si="0"/>
        <v>0</v>
      </c>
      <c r="X106" s="1"/>
      <c r="Y106" s="1"/>
      <c r="Z106" s="1"/>
    </row>
    <row r="107" spans="1:26" ht="15.75" customHeight="1" x14ac:dyDescent="0.2">
      <c r="A107" s="1"/>
      <c r="B107" s="1"/>
      <c r="C107" s="1"/>
      <c r="D107" s="250">
        <v>101</v>
      </c>
      <c r="E107" s="238"/>
      <c r="F107" s="50"/>
      <c r="G107" s="39" t="str">
        <f>IFERROR(VLOOKUP(E107,'Z1 HAB CLASS'!$D$4:$E$45,2,FALSE)," ")</f>
        <v xml:space="preserve"> </v>
      </c>
      <c r="H107" s="40" t="str">
        <f>IFERROR(VLOOKUP(G107,'Z1 HAB CLASS'!$L$3:$N$9,2,FALSE)," ")</f>
        <v xml:space="preserve"> </v>
      </c>
      <c r="I107" s="41"/>
      <c r="J107" s="40" t="str">
        <f>IFERROR(VLOOKUP(I107,'Z3 CONDITION VALUE'!$A$3:$B$5,2,FALSE)," ")</f>
        <v xml:space="preserve"> </v>
      </c>
      <c r="K107" s="39" t="str">
        <f t="array" ref="K107">IFERROR(INDEX('Z7 TARGET CREATION'!$C$3:$F$44,MATCH(E107,'Z7 TARGET CREATION'!$B$3:$B$44,0),MATCH(I107,'Z7 TARGET CREATION'!$C$2:$F$2,0)),"")</f>
        <v/>
      </c>
      <c r="L107" s="141" t="str">
        <f>IF(E107="","",VLOOKUP(E107,'Z7 TARGET CREATION'!$G$3:$I$44,3,FALSE))</f>
        <v/>
      </c>
      <c r="M107" s="40" t="str">
        <f>IF(E107="","",VLOOKUP(E107,'Z7 TARGET CREATION'!$G$3:$H$44,2, FALSE))</f>
        <v/>
      </c>
      <c r="N107" s="43" t="str">
        <f t="shared" si="1"/>
        <v/>
      </c>
      <c r="O107" s="142"/>
      <c r="P107" s="1"/>
      <c r="Q107" s="1"/>
      <c r="R107" s="1"/>
      <c r="S107" s="1"/>
      <c r="T107" s="1"/>
      <c r="U107" s="1"/>
      <c r="V107" s="1"/>
      <c r="W107" s="1">
        <f t="shared" si="0"/>
        <v>0</v>
      </c>
      <c r="X107" s="1"/>
      <c r="Y107" s="1"/>
      <c r="Z107" s="1"/>
    </row>
    <row r="108" spans="1:26" ht="15.75" customHeight="1" x14ac:dyDescent="0.2">
      <c r="A108" s="1"/>
      <c r="B108" s="1"/>
      <c r="C108" s="1"/>
      <c r="D108" s="250">
        <v>102</v>
      </c>
      <c r="E108" s="238"/>
      <c r="F108" s="50"/>
      <c r="G108" s="39" t="str">
        <f>IFERROR(VLOOKUP(E108,'Z1 HAB CLASS'!$D$4:$E$45,2,FALSE)," ")</f>
        <v xml:space="preserve"> </v>
      </c>
      <c r="H108" s="40" t="str">
        <f>IFERROR(VLOOKUP(G108,'Z1 HAB CLASS'!$L$3:$N$9,2,FALSE)," ")</f>
        <v xml:space="preserve"> </v>
      </c>
      <c r="I108" s="41"/>
      <c r="J108" s="40" t="str">
        <f>IFERROR(VLOOKUP(I108,'Z3 CONDITION VALUE'!$A$3:$B$5,2,FALSE)," ")</f>
        <v xml:space="preserve"> </v>
      </c>
      <c r="K108" s="39" t="str">
        <f t="array" ref="K108">IFERROR(INDEX('Z7 TARGET CREATION'!$C$3:$F$44,MATCH(E108,'Z7 TARGET CREATION'!$B$3:$B$44,0),MATCH(I108,'Z7 TARGET CREATION'!$C$2:$F$2,0)),"")</f>
        <v/>
      </c>
      <c r="L108" s="141" t="str">
        <f>IF(E108="","",VLOOKUP(E108,'Z7 TARGET CREATION'!$G$3:$I$44,3,FALSE))</f>
        <v/>
      </c>
      <c r="M108" s="40" t="str">
        <f>IF(E108="","",VLOOKUP(E108,'Z7 TARGET CREATION'!$G$3:$H$44,2, FALSE))</f>
        <v/>
      </c>
      <c r="N108" s="43" t="str">
        <f t="shared" si="1"/>
        <v/>
      </c>
      <c r="O108" s="142"/>
      <c r="P108" s="1"/>
      <c r="Q108" s="1"/>
      <c r="R108" s="1"/>
      <c r="S108" s="1"/>
      <c r="T108" s="1"/>
      <c r="U108" s="1"/>
      <c r="V108" s="1"/>
      <c r="W108" s="1">
        <f t="shared" si="0"/>
        <v>0</v>
      </c>
      <c r="X108" s="1"/>
      <c r="Y108" s="1"/>
      <c r="Z108" s="1"/>
    </row>
    <row r="109" spans="1:26" ht="15.75" customHeight="1" x14ac:dyDescent="0.2">
      <c r="A109" s="1"/>
      <c r="B109" s="1"/>
      <c r="C109" s="1"/>
      <c r="D109" s="250">
        <v>103</v>
      </c>
      <c r="E109" s="238"/>
      <c r="F109" s="50"/>
      <c r="G109" s="39" t="str">
        <f>IFERROR(VLOOKUP(E109,'Z1 HAB CLASS'!$D$4:$E$45,2,FALSE)," ")</f>
        <v xml:space="preserve"> </v>
      </c>
      <c r="H109" s="40" t="str">
        <f>IFERROR(VLOOKUP(G109,'Z1 HAB CLASS'!$L$3:$N$9,2,FALSE)," ")</f>
        <v xml:space="preserve"> </v>
      </c>
      <c r="I109" s="41"/>
      <c r="J109" s="40" t="str">
        <f>IFERROR(VLOOKUP(I109,'Z3 CONDITION VALUE'!$A$3:$B$5,2,FALSE)," ")</f>
        <v xml:space="preserve"> </v>
      </c>
      <c r="K109" s="39" t="str">
        <f t="array" ref="K109">IFERROR(INDEX('Z7 TARGET CREATION'!$C$3:$F$44,MATCH(E109,'Z7 TARGET CREATION'!$B$3:$B$44,0),MATCH(I109,'Z7 TARGET CREATION'!$C$2:$F$2,0)),"")</f>
        <v/>
      </c>
      <c r="L109" s="141" t="str">
        <f>IF(E109="","",VLOOKUP(E109,'Z7 TARGET CREATION'!$G$3:$I$44,3,FALSE))</f>
        <v/>
      </c>
      <c r="M109" s="40" t="str">
        <f>IF(E109="","",VLOOKUP(E109,'Z7 TARGET CREATION'!$G$3:$H$44,2, FALSE))</f>
        <v/>
      </c>
      <c r="N109" s="43" t="str">
        <f t="shared" si="1"/>
        <v/>
      </c>
      <c r="O109" s="142"/>
      <c r="P109" s="1"/>
      <c r="Q109" s="1"/>
      <c r="R109" s="1"/>
      <c r="S109" s="1"/>
      <c r="T109" s="1"/>
      <c r="U109" s="1"/>
      <c r="V109" s="1"/>
      <c r="W109" s="1">
        <f t="shared" si="0"/>
        <v>0</v>
      </c>
      <c r="X109" s="1"/>
      <c r="Y109" s="1"/>
      <c r="Z109" s="1"/>
    </row>
    <row r="110" spans="1:26" ht="15.75" customHeight="1" x14ac:dyDescent="0.2">
      <c r="A110" s="1"/>
      <c r="B110" s="1"/>
      <c r="C110" s="1"/>
      <c r="D110" s="250">
        <v>104</v>
      </c>
      <c r="E110" s="238"/>
      <c r="F110" s="50"/>
      <c r="G110" s="39" t="str">
        <f>IFERROR(VLOOKUP(E110,'Z1 HAB CLASS'!$D$4:$E$45,2,FALSE)," ")</f>
        <v xml:space="preserve"> </v>
      </c>
      <c r="H110" s="40" t="str">
        <f>IFERROR(VLOOKUP(G110,'Z1 HAB CLASS'!$L$3:$N$9,2,FALSE)," ")</f>
        <v xml:space="preserve"> </v>
      </c>
      <c r="I110" s="41"/>
      <c r="J110" s="40" t="str">
        <f>IFERROR(VLOOKUP(I110,'Z3 CONDITION VALUE'!$A$3:$B$5,2,FALSE)," ")</f>
        <v xml:space="preserve"> </v>
      </c>
      <c r="K110" s="39" t="str">
        <f t="array" ref="K110">IFERROR(INDEX('Z7 TARGET CREATION'!$C$3:$F$44,MATCH(E110,'Z7 TARGET CREATION'!$B$3:$B$44,0),MATCH(I110,'Z7 TARGET CREATION'!$C$2:$F$2,0)),"")</f>
        <v/>
      </c>
      <c r="L110" s="141" t="str">
        <f>IF(E110="","",VLOOKUP(E110,'Z7 TARGET CREATION'!$G$3:$I$44,3,FALSE))</f>
        <v/>
      </c>
      <c r="M110" s="40" t="str">
        <f>IF(E110="","",VLOOKUP(E110,'Z7 TARGET CREATION'!$G$3:$H$44,2, FALSE))</f>
        <v/>
      </c>
      <c r="N110" s="43" t="str">
        <f t="shared" si="1"/>
        <v/>
      </c>
      <c r="O110" s="142"/>
      <c r="P110" s="1"/>
      <c r="Q110" s="1"/>
      <c r="R110" s="1"/>
      <c r="S110" s="1"/>
      <c r="T110" s="1"/>
      <c r="U110" s="1"/>
      <c r="V110" s="1"/>
      <c r="W110" s="1">
        <f t="shared" si="0"/>
        <v>0</v>
      </c>
      <c r="X110" s="1"/>
      <c r="Y110" s="1"/>
      <c r="Z110" s="1"/>
    </row>
    <row r="111" spans="1:26" ht="15.75" customHeight="1" x14ac:dyDescent="0.2">
      <c r="A111" s="1"/>
      <c r="B111" s="1"/>
      <c r="C111" s="1"/>
      <c r="D111" s="250">
        <v>105</v>
      </c>
      <c r="E111" s="238"/>
      <c r="F111" s="50"/>
      <c r="G111" s="39" t="str">
        <f>IFERROR(VLOOKUP(E111,'Z1 HAB CLASS'!$D$4:$E$45,2,FALSE)," ")</f>
        <v xml:space="preserve"> </v>
      </c>
      <c r="H111" s="40" t="str">
        <f>IFERROR(VLOOKUP(G111,'Z1 HAB CLASS'!$L$3:$N$9,2,FALSE)," ")</f>
        <v xml:space="preserve"> </v>
      </c>
      <c r="I111" s="41"/>
      <c r="J111" s="40" t="str">
        <f>IFERROR(VLOOKUP(I111,'Z3 CONDITION VALUE'!$A$3:$B$5,2,FALSE)," ")</f>
        <v xml:space="preserve"> </v>
      </c>
      <c r="K111" s="39" t="str">
        <f t="array" ref="K111">IFERROR(INDEX('Z7 TARGET CREATION'!$C$3:$F$44,MATCH(E111,'Z7 TARGET CREATION'!$B$3:$B$44,0),MATCH(I111,'Z7 TARGET CREATION'!$C$2:$F$2,0)),"")</f>
        <v/>
      </c>
      <c r="L111" s="141" t="str">
        <f>IF(E111="","",VLOOKUP(E111,'Z7 TARGET CREATION'!$G$3:$I$44,3,FALSE))</f>
        <v/>
      </c>
      <c r="M111" s="40" t="str">
        <f>IF(E111="","",VLOOKUP(E111,'Z7 TARGET CREATION'!$G$3:$H$44,2, FALSE))</f>
        <v/>
      </c>
      <c r="N111" s="43" t="str">
        <f t="shared" si="1"/>
        <v/>
      </c>
      <c r="O111" s="142"/>
      <c r="P111" s="1"/>
      <c r="Q111" s="1"/>
      <c r="R111" s="1"/>
      <c r="S111" s="1"/>
      <c r="T111" s="1"/>
      <c r="U111" s="1"/>
      <c r="V111" s="1"/>
      <c r="W111" s="1">
        <f t="shared" si="0"/>
        <v>0</v>
      </c>
      <c r="X111" s="1"/>
      <c r="Y111" s="1"/>
      <c r="Z111" s="1"/>
    </row>
    <row r="112" spans="1:26" ht="15.75" customHeight="1" x14ac:dyDescent="0.2">
      <c r="A112" s="1"/>
      <c r="B112" s="1"/>
      <c r="C112" s="1"/>
      <c r="D112" s="250">
        <v>106</v>
      </c>
      <c r="E112" s="238"/>
      <c r="F112" s="50"/>
      <c r="G112" s="39" t="str">
        <f>IFERROR(VLOOKUP(E112,'Z1 HAB CLASS'!$D$4:$E$45,2,FALSE)," ")</f>
        <v xml:space="preserve"> </v>
      </c>
      <c r="H112" s="40" t="str">
        <f>IFERROR(VLOOKUP(G112,'Z1 HAB CLASS'!$L$3:$N$9,2,FALSE)," ")</f>
        <v xml:space="preserve"> </v>
      </c>
      <c r="I112" s="41"/>
      <c r="J112" s="40" t="str">
        <f>IFERROR(VLOOKUP(I112,'Z3 CONDITION VALUE'!$A$3:$B$5,2,FALSE)," ")</f>
        <v xml:space="preserve"> </v>
      </c>
      <c r="K112" s="39" t="str">
        <f t="array" ref="K112">IFERROR(INDEX('Z7 TARGET CREATION'!$C$3:$F$44,MATCH(E112,'Z7 TARGET CREATION'!$B$3:$B$44,0),MATCH(I112,'Z7 TARGET CREATION'!$C$2:$F$2,0)),"")</f>
        <v/>
      </c>
      <c r="L112" s="141" t="str">
        <f>IF(E112="","",VLOOKUP(E112,'Z7 TARGET CREATION'!$G$3:$I$44,3,FALSE))</f>
        <v/>
      </c>
      <c r="M112" s="40" t="str">
        <f>IF(E112="","",VLOOKUP(E112,'Z7 TARGET CREATION'!$G$3:$H$44,2, FALSE))</f>
        <v/>
      </c>
      <c r="N112" s="43" t="str">
        <f t="shared" si="1"/>
        <v/>
      </c>
      <c r="O112" s="142"/>
      <c r="P112" s="1"/>
      <c r="Q112" s="1"/>
      <c r="R112" s="1"/>
      <c r="S112" s="1"/>
      <c r="T112" s="1"/>
      <c r="U112" s="1"/>
      <c r="V112" s="1"/>
      <c r="W112" s="1">
        <f t="shared" si="0"/>
        <v>0</v>
      </c>
      <c r="X112" s="1"/>
      <c r="Y112" s="1"/>
      <c r="Z112" s="1"/>
    </row>
    <row r="113" spans="1:26" ht="15.75" customHeight="1" x14ac:dyDescent="0.2">
      <c r="A113" s="1"/>
      <c r="B113" s="1"/>
      <c r="C113" s="1"/>
      <c r="D113" s="250">
        <v>107</v>
      </c>
      <c r="E113" s="238"/>
      <c r="F113" s="50"/>
      <c r="G113" s="39" t="str">
        <f>IFERROR(VLOOKUP(E113,'Z1 HAB CLASS'!$D$4:$E$45,2,FALSE)," ")</f>
        <v xml:space="preserve"> </v>
      </c>
      <c r="H113" s="40" t="str">
        <f>IFERROR(VLOOKUP(G113,'Z1 HAB CLASS'!$L$3:$N$9,2,FALSE)," ")</f>
        <v xml:space="preserve"> </v>
      </c>
      <c r="I113" s="41"/>
      <c r="J113" s="40" t="str">
        <f>IFERROR(VLOOKUP(I113,'Z3 CONDITION VALUE'!$A$3:$B$5,2,FALSE)," ")</f>
        <v xml:space="preserve"> </v>
      </c>
      <c r="K113" s="39" t="str">
        <f t="array" ref="K113">IFERROR(INDEX('Z7 TARGET CREATION'!$C$3:$F$44,MATCH(E113,'Z7 TARGET CREATION'!$B$3:$B$44,0),MATCH(I113,'Z7 TARGET CREATION'!$C$2:$F$2,0)),"")</f>
        <v/>
      </c>
      <c r="L113" s="141" t="str">
        <f>IF(E113="","",VLOOKUP(E113,'Z7 TARGET CREATION'!$G$3:$I$44,3,FALSE))</f>
        <v/>
      </c>
      <c r="M113" s="40" t="str">
        <f>IF(E113="","",VLOOKUP(E113,'Z7 TARGET CREATION'!$G$3:$H$44,2, FALSE))</f>
        <v/>
      </c>
      <c r="N113" s="43" t="str">
        <f t="shared" si="1"/>
        <v/>
      </c>
      <c r="O113" s="142"/>
      <c r="P113" s="1"/>
      <c r="Q113" s="1"/>
      <c r="R113" s="1"/>
      <c r="S113" s="1"/>
      <c r="T113" s="1"/>
      <c r="U113" s="1"/>
      <c r="V113" s="1"/>
      <c r="W113" s="1">
        <f t="shared" si="0"/>
        <v>0</v>
      </c>
      <c r="X113" s="1"/>
      <c r="Y113" s="1"/>
      <c r="Z113" s="1"/>
    </row>
    <row r="114" spans="1:26" ht="15.75" customHeight="1" x14ac:dyDescent="0.2">
      <c r="A114" s="1"/>
      <c r="B114" s="1"/>
      <c r="C114" s="1"/>
      <c r="D114" s="250">
        <v>108</v>
      </c>
      <c r="E114" s="238"/>
      <c r="F114" s="50"/>
      <c r="G114" s="39" t="str">
        <f>IFERROR(VLOOKUP(E114,'Z1 HAB CLASS'!$D$4:$E$45,2,FALSE)," ")</f>
        <v xml:space="preserve"> </v>
      </c>
      <c r="H114" s="40" t="str">
        <f>IFERROR(VLOOKUP(G114,'Z1 HAB CLASS'!$L$3:$N$9,2,FALSE)," ")</f>
        <v xml:space="preserve"> </v>
      </c>
      <c r="I114" s="41"/>
      <c r="J114" s="40" t="str">
        <f>IFERROR(VLOOKUP(I114,'Z3 CONDITION VALUE'!$A$3:$B$5,2,FALSE)," ")</f>
        <v xml:space="preserve"> </v>
      </c>
      <c r="K114" s="39" t="str">
        <f t="array" ref="K114">IFERROR(INDEX('Z7 TARGET CREATION'!$C$3:$F$44,MATCH(E114,'Z7 TARGET CREATION'!$B$3:$B$44,0),MATCH(I114,'Z7 TARGET CREATION'!$C$2:$F$2,0)),"")</f>
        <v/>
      </c>
      <c r="L114" s="141" t="str">
        <f>IF(E114="","",VLOOKUP(E114,'Z7 TARGET CREATION'!$G$3:$I$44,3,FALSE))</f>
        <v/>
      </c>
      <c r="M114" s="40" t="str">
        <f>IF(E114="","",VLOOKUP(E114,'Z7 TARGET CREATION'!$G$3:$H$44,2, FALSE))</f>
        <v/>
      </c>
      <c r="N114" s="43" t="str">
        <f t="shared" si="1"/>
        <v/>
      </c>
      <c r="O114" s="142"/>
      <c r="P114" s="1"/>
      <c r="Q114" s="1"/>
      <c r="R114" s="1"/>
      <c r="S114" s="1"/>
      <c r="T114" s="1"/>
      <c r="U114" s="1"/>
      <c r="V114" s="1"/>
      <c r="W114" s="1">
        <f t="shared" si="0"/>
        <v>0</v>
      </c>
      <c r="X114" s="1"/>
      <c r="Y114" s="1"/>
      <c r="Z114" s="1"/>
    </row>
    <row r="115" spans="1:26" ht="15.75" customHeight="1" x14ac:dyDescent="0.2">
      <c r="A115" s="1"/>
      <c r="B115" s="1"/>
      <c r="C115" s="1"/>
      <c r="D115" s="250">
        <v>109</v>
      </c>
      <c r="E115" s="238"/>
      <c r="F115" s="50"/>
      <c r="G115" s="39" t="str">
        <f>IFERROR(VLOOKUP(E115,'Z1 HAB CLASS'!$D$4:$E$45,2,FALSE)," ")</f>
        <v xml:space="preserve"> </v>
      </c>
      <c r="H115" s="40" t="str">
        <f>IFERROR(VLOOKUP(G115,'Z1 HAB CLASS'!$L$3:$N$9,2,FALSE)," ")</f>
        <v xml:space="preserve"> </v>
      </c>
      <c r="I115" s="41"/>
      <c r="J115" s="40" t="str">
        <f>IFERROR(VLOOKUP(I115,'Z3 CONDITION VALUE'!$A$3:$B$5,2,FALSE)," ")</f>
        <v xml:space="preserve"> </v>
      </c>
      <c r="K115" s="39" t="str">
        <f t="array" ref="K115">IFERROR(INDEX('Z7 TARGET CREATION'!$C$3:$F$44,MATCH(E115,'Z7 TARGET CREATION'!$B$3:$B$44,0),MATCH(I115,'Z7 TARGET CREATION'!$C$2:$F$2,0)),"")</f>
        <v/>
      </c>
      <c r="L115" s="141" t="str">
        <f>IF(E115="","",VLOOKUP(E115,'Z7 TARGET CREATION'!$G$3:$I$44,3,FALSE))</f>
        <v/>
      </c>
      <c r="M115" s="40" t="str">
        <f>IF(E115="","",VLOOKUP(E115,'Z7 TARGET CREATION'!$G$3:$H$44,2, FALSE))</f>
        <v/>
      </c>
      <c r="N115" s="43" t="str">
        <f t="shared" si="1"/>
        <v/>
      </c>
      <c r="O115" s="142"/>
      <c r="P115" s="1"/>
      <c r="Q115" s="1"/>
      <c r="R115" s="1"/>
      <c r="S115" s="1"/>
      <c r="T115" s="1"/>
      <c r="U115" s="1"/>
      <c r="V115" s="1"/>
      <c r="W115" s="1">
        <f t="shared" si="0"/>
        <v>0</v>
      </c>
      <c r="X115" s="1"/>
      <c r="Y115" s="1"/>
      <c r="Z115" s="1"/>
    </row>
    <row r="116" spans="1:26" ht="15.75" customHeight="1" x14ac:dyDescent="0.2">
      <c r="A116" s="1"/>
      <c r="B116" s="1"/>
      <c r="C116" s="1"/>
      <c r="D116" s="250">
        <v>110</v>
      </c>
      <c r="E116" s="238"/>
      <c r="F116" s="50"/>
      <c r="G116" s="39" t="str">
        <f>IFERROR(VLOOKUP(E116,'Z1 HAB CLASS'!$D$4:$E$45,2,FALSE)," ")</f>
        <v xml:space="preserve"> </v>
      </c>
      <c r="H116" s="40" t="str">
        <f>IFERROR(VLOOKUP(G116,'Z1 HAB CLASS'!$L$3:$N$9,2,FALSE)," ")</f>
        <v xml:space="preserve"> </v>
      </c>
      <c r="I116" s="41"/>
      <c r="J116" s="40" t="str">
        <f>IFERROR(VLOOKUP(I116,'Z3 CONDITION VALUE'!$A$3:$B$5,2,FALSE)," ")</f>
        <v xml:space="preserve"> </v>
      </c>
      <c r="K116" s="39" t="str">
        <f t="array" ref="K116">IFERROR(INDEX('Z7 TARGET CREATION'!$C$3:$F$44,MATCH(E116,'Z7 TARGET CREATION'!$B$3:$B$44,0),MATCH(I116,'Z7 TARGET CREATION'!$C$2:$F$2,0)),"")</f>
        <v/>
      </c>
      <c r="L116" s="141" t="str">
        <f>IF(E116="","",VLOOKUP(E116,'Z7 TARGET CREATION'!$G$3:$I$44,3,FALSE))</f>
        <v/>
      </c>
      <c r="M116" s="40" t="str">
        <f>IF(E116="","",VLOOKUP(E116,'Z7 TARGET CREATION'!$G$3:$H$44,2, FALSE))</f>
        <v/>
      </c>
      <c r="N116" s="43" t="str">
        <f t="shared" si="1"/>
        <v/>
      </c>
      <c r="O116" s="142"/>
      <c r="P116" s="1"/>
      <c r="Q116" s="1"/>
      <c r="R116" s="1"/>
      <c r="S116" s="1"/>
      <c r="T116" s="1"/>
      <c r="U116" s="1"/>
      <c r="V116" s="1"/>
      <c r="W116" s="1">
        <f t="shared" si="0"/>
        <v>0</v>
      </c>
      <c r="X116" s="1"/>
      <c r="Y116" s="1"/>
      <c r="Z116" s="1"/>
    </row>
    <row r="117" spans="1:26" ht="15.75" customHeight="1" x14ac:dyDescent="0.2">
      <c r="A117" s="1"/>
      <c r="B117" s="1"/>
      <c r="C117" s="1"/>
      <c r="D117" s="250">
        <v>111</v>
      </c>
      <c r="E117" s="238"/>
      <c r="F117" s="50"/>
      <c r="G117" s="39" t="str">
        <f>IFERROR(VLOOKUP(E117,'Z1 HAB CLASS'!$D$4:$E$45,2,FALSE)," ")</f>
        <v xml:space="preserve"> </v>
      </c>
      <c r="H117" s="40" t="str">
        <f>IFERROR(VLOOKUP(G117,'Z1 HAB CLASS'!$L$3:$N$9,2,FALSE)," ")</f>
        <v xml:space="preserve"> </v>
      </c>
      <c r="I117" s="41"/>
      <c r="J117" s="40" t="str">
        <f>IFERROR(VLOOKUP(I117,'Z3 CONDITION VALUE'!$A$3:$B$5,2,FALSE)," ")</f>
        <v xml:space="preserve"> </v>
      </c>
      <c r="K117" s="39" t="str">
        <f t="array" ref="K117">IFERROR(INDEX('Z7 TARGET CREATION'!$C$3:$F$44,MATCH(E117,'Z7 TARGET CREATION'!$B$3:$B$44,0),MATCH(I117,'Z7 TARGET CREATION'!$C$2:$F$2,0)),"")</f>
        <v/>
      </c>
      <c r="L117" s="141" t="str">
        <f>IF(E117="","",VLOOKUP(E117,'Z7 TARGET CREATION'!$G$3:$I$44,3,FALSE))</f>
        <v/>
      </c>
      <c r="M117" s="40" t="str">
        <f>IF(E117="","",VLOOKUP(E117,'Z7 TARGET CREATION'!$G$3:$H$44,2, FALSE))</f>
        <v/>
      </c>
      <c r="N117" s="43" t="str">
        <f t="shared" si="1"/>
        <v/>
      </c>
      <c r="O117" s="142"/>
      <c r="P117" s="1"/>
      <c r="Q117" s="1"/>
      <c r="R117" s="1"/>
      <c r="S117" s="1"/>
      <c r="T117" s="1"/>
      <c r="U117" s="1"/>
      <c r="V117" s="1"/>
      <c r="W117" s="1">
        <f t="shared" si="0"/>
        <v>0</v>
      </c>
      <c r="X117" s="1"/>
      <c r="Y117" s="1"/>
      <c r="Z117" s="1"/>
    </row>
    <row r="118" spans="1:26" ht="15.75" customHeight="1" x14ac:dyDescent="0.2">
      <c r="A118" s="1"/>
      <c r="B118" s="1"/>
      <c r="C118" s="1"/>
      <c r="D118" s="250">
        <v>112</v>
      </c>
      <c r="E118" s="238"/>
      <c r="F118" s="50"/>
      <c r="G118" s="39" t="str">
        <f>IFERROR(VLOOKUP(E118,'Z1 HAB CLASS'!$D$4:$E$45,2,FALSE)," ")</f>
        <v xml:space="preserve"> </v>
      </c>
      <c r="H118" s="40" t="str">
        <f>IFERROR(VLOOKUP(G118,'Z1 HAB CLASS'!$L$3:$N$9,2,FALSE)," ")</f>
        <v xml:space="preserve"> </v>
      </c>
      <c r="I118" s="41"/>
      <c r="J118" s="40" t="str">
        <f>IFERROR(VLOOKUP(I118,'Z3 CONDITION VALUE'!$A$3:$B$5,2,FALSE)," ")</f>
        <v xml:space="preserve"> </v>
      </c>
      <c r="K118" s="39" t="str">
        <f t="array" ref="K118">IFERROR(INDEX('Z7 TARGET CREATION'!$C$3:$F$44,MATCH(E118,'Z7 TARGET CREATION'!$B$3:$B$44,0),MATCH(I118,'Z7 TARGET CREATION'!$C$2:$F$2,0)),"")</f>
        <v/>
      </c>
      <c r="L118" s="141" t="str">
        <f>IF(E118="","",VLOOKUP(E118,'Z7 TARGET CREATION'!$G$3:$I$44,3,FALSE))</f>
        <v/>
      </c>
      <c r="M118" s="40" t="str">
        <f>IF(E118="","",VLOOKUP(E118,'Z7 TARGET CREATION'!$G$3:$H$44,2, FALSE))</f>
        <v/>
      </c>
      <c r="N118" s="43" t="str">
        <f t="shared" si="1"/>
        <v/>
      </c>
      <c r="O118" s="142"/>
      <c r="P118" s="1"/>
      <c r="Q118" s="1"/>
      <c r="R118" s="1"/>
      <c r="S118" s="1"/>
      <c r="T118" s="1"/>
      <c r="U118" s="1"/>
      <c r="V118" s="1"/>
      <c r="W118" s="1">
        <f t="shared" si="0"/>
        <v>0</v>
      </c>
      <c r="X118" s="1"/>
      <c r="Y118" s="1"/>
      <c r="Z118" s="1"/>
    </row>
    <row r="119" spans="1:26" ht="15.75" customHeight="1" x14ac:dyDescent="0.2">
      <c r="A119" s="1"/>
      <c r="B119" s="1"/>
      <c r="C119" s="1"/>
      <c r="D119" s="250">
        <v>113</v>
      </c>
      <c r="E119" s="238"/>
      <c r="F119" s="50"/>
      <c r="G119" s="39" t="str">
        <f>IFERROR(VLOOKUP(E119,'Z1 HAB CLASS'!$D$4:$E$45,2,FALSE)," ")</f>
        <v xml:space="preserve"> </v>
      </c>
      <c r="H119" s="40" t="str">
        <f>IFERROR(VLOOKUP(G119,'Z1 HAB CLASS'!$L$3:$N$9,2,FALSE)," ")</f>
        <v xml:space="preserve"> </v>
      </c>
      <c r="I119" s="41"/>
      <c r="J119" s="40" t="str">
        <f>IFERROR(VLOOKUP(I119,'Z3 CONDITION VALUE'!$A$3:$B$5,2,FALSE)," ")</f>
        <v xml:space="preserve"> </v>
      </c>
      <c r="K119" s="39" t="str">
        <f t="array" ref="K119">IFERROR(INDEX('Z7 TARGET CREATION'!$C$3:$F$44,MATCH(E119,'Z7 TARGET CREATION'!$B$3:$B$44,0),MATCH(I119,'Z7 TARGET CREATION'!$C$2:$F$2,0)),"")</f>
        <v/>
      </c>
      <c r="L119" s="141" t="str">
        <f>IF(E119="","",VLOOKUP(E119,'Z7 TARGET CREATION'!$G$3:$I$44,3,FALSE))</f>
        <v/>
      </c>
      <c r="M119" s="40" t="str">
        <f>IF(E119="","",VLOOKUP(E119,'Z7 TARGET CREATION'!$G$3:$H$44,2, FALSE))</f>
        <v/>
      </c>
      <c r="N119" s="43" t="str">
        <f t="shared" si="1"/>
        <v/>
      </c>
      <c r="O119" s="142"/>
      <c r="P119" s="1"/>
      <c r="Q119" s="1"/>
      <c r="R119" s="1"/>
      <c r="S119" s="1"/>
      <c r="T119" s="1"/>
      <c r="U119" s="1"/>
      <c r="V119" s="1"/>
      <c r="W119" s="1">
        <f t="shared" si="0"/>
        <v>0</v>
      </c>
      <c r="X119" s="1"/>
      <c r="Y119" s="1"/>
      <c r="Z119" s="1"/>
    </row>
    <row r="120" spans="1:26" ht="15.75" customHeight="1" x14ac:dyDescent="0.2">
      <c r="A120" s="1"/>
      <c r="B120" s="1"/>
      <c r="C120" s="1"/>
      <c r="D120" s="250">
        <v>114</v>
      </c>
      <c r="E120" s="238"/>
      <c r="F120" s="50"/>
      <c r="G120" s="39" t="str">
        <f>IFERROR(VLOOKUP(E120,'Z1 HAB CLASS'!$D$4:$E$45,2,FALSE)," ")</f>
        <v xml:space="preserve"> </v>
      </c>
      <c r="H120" s="40" t="str">
        <f>IFERROR(VLOOKUP(G120,'Z1 HAB CLASS'!$L$3:$N$9,2,FALSE)," ")</f>
        <v xml:space="preserve"> </v>
      </c>
      <c r="I120" s="41"/>
      <c r="J120" s="40" t="str">
        <f>IFERROR(VLOOKUP(I120,'Z3 CONDITION VALUE'!$A$3:$B$5,2,FALSE)," ")</f>
        <v xml:space="preserve"> </v>
      </c>
      <c r="K120" s="39" t="str">
        <f t="array" ref="K120">IFERROR(INDEX('Z7 TARGET CREATION'!$C$3:$F$44,MATCH(E120,'Z7 TARGET CREATION'!$B$3:$B$44,0),MATCH(I120,'Z7 TARGET CREATION'!$C$2:$F$2,0)),"")</f>
        <v/>
      </c>
      <c r="L120" s="141" t="str">
        <f>IF(E120="","",VLOOKUP(E120,'Z7 TARGET CREATION'!$G$3:$I$44,3,FALSE))</f>
        <v/>
      </c>
      <c r="M120" s="40" t="str">
        <f>IF(E120="","",VLOOKUP(E120,'Z7 TARGET CREATION'!$G$3:$H$44,2, FALSE))</f>
        <v/>
      </c>
      <c r="N120" s="43" t="str">
        <f t="shared" si="1"/>
        <v/>
      </c>
      <c r="O120" s="142"/>
      <c r="P120" s="1"/>
      <c r="Q120" s="1"/>
      <c r="R120" s="1"/>
      <c r="S120" s="1"/>
      <c r="T120" s="1"/>
      <c r="U120" s="1"/>
      <c r="V120" s="1"/>
      <c r="W120" s="1">
        <f t="shared" si="0"/>
        <v>0</v>
      </c>
      <c r="X120" s="1"/>
      <c r="Y120" s="1"/>
      <c r="Z120" s="1"/>
    </row>
    <row r="121" spans="1:26" ht="15.75" customHeight="1" x14ac:dyDescent="0.2">
      <c r="A121" s="1"/>
      <c r="B121" s="1"/>
      <c r="C121" s="1"/>
      <c r="D121" s="250">
        <v>115</v>
      </c>
      <c r="E121" s="238"/>
      <c r="F121" s="50"/>
      <c r="G121" s="39" t="str">
        <f>IFERROR(VLOOKUP(E121,'Z1 HAB CLASS'!$D$4:$E$45,2,FALSE)," ")</f>
        <v xml:space="preserve"> </v>
      </c>
      <c r="H121" s="40" t="str">
        <f>IFERROR(VLOOKUP(G121,'Z1 HAB CLASS'!$L$3:$N$9,2,FALSE)," ")</f>
        <v xml:space="preserve"> </v>
      </c>
      <c r="I121" s="41"/>
      <c r="J121" s="40" t="str">
        <f>IFERROR(VLOOKUP(I121,'Z3 CONDITION VALUE'!$A$3:$B$5,2,FALSE)," ")</f>
        <v xml:space="preserve"> </v>
      </c>
      <c r="K121" s="39" t="str">
        <f t="array" ref="K121">IFERROR(INDEX('Z7 TARGET CREATION'!$C$3:$F$44,MATCH(E121,'Z7 TARGET CREATION'!$B$3:$B$44,0),MATCH(I121,'Z7 TARGET CREATION'!$C$2:$F$2,0)),"")</f>
        <v/>
      </c>
      <c r="L121" s="141" t="str">
        <f>IF(E121="","",VLOOKUP(E121,'Z7 TARGET CREATION'!$G$3:$I$44,3,FALSE))</f>
        <v/>
      </c>
      <c r="M121" s="40" t="str">
        <f>IF(E121="","",VLOOKUP(E121,'Z7 TARGET CREATION'!$G$3:$H$44,2, FALSE))</f>
        <v/>
      </c>
      <c r="N121" s="43" t="str">
        <f t="shared" si="1"/>
        <v/>
      </c>
      <c r="O121" s="142"/>
      <c r="P121" s="1"/>
      <c r="Q121" s="1"/>
      <c r="R121" s="1"/>
      <c r="S121" s="1"/>
      <c r="T121" s="1"/>
      <c r="U121" s="1"/>
      <c r="V121" s="1"/>
      <c r="W121" s="1">
        <f t="shared" si="0"/>
        <v>0</v>
      </c>
      <c r="X121" s="1"/>
      <c r="Y121" s="1"/>
      <c r="Z121" s="1"/>
    </row>
    <row r="122" spans="1:26" ht="15.75" customHeight="1" x14ac:dyDescent="0.2">
      <c r="A122" s="1"/>
      <c r="B122" s="1"/>
      <c r="C122" s="1"/>
      <c r="D122" s="250">
        <v>116</v>
      </c>
      <c r="E122" s="238"/>
      <c r="F122" s="50"/>
      <c r="G122" s="39" t="str">
        <f>IFERROR(VLOOKUP(E122,'Z1 HAB CLASS'!$D$4:$E$45,2,FALSE)," ")</f>
        <v xml:space="preserve"> </v>
      </c>
      <c r="H122" s="40" t="str">
        <f>IFERROR(VLOOKUP(G122,'Z1 HAB CLASS'!$L$3:$N$9,2,FALSE)," ")</f>
        <v xml:space="preserve"> </v>
      </c>
      <c r="I122" s="41"/>
      <c r="J122" s="40" t="str">
        <f>IFERROR(VLOOKUP(I122,'Z3 CONDITION VALUE'!$A$3:$B$5,2,FALSE)," ")</f>
        <v xml:space="preserve"> </v>
      </c>
      <c r="K122" s="39" t="str">
        <f t="array" ref="K122">IFERROR(INDEX('Z7 TARGET CREATION'!$C$3:$F$44,MATCH(E122,'Z7 TARGET CREATION'!$B$3:$B$44,0),MATCH(I122,'Z7 TARGET CREATION'!$C$2:$F$2,0)),"")</f>
        <v/>
      </c>
      <c r="L122" s="141" t="str">
        <f>IF(E122="","",VLOOKUP(E122,'Z7 TARGET CREATION'!$G$3:$I$44,3,FALSE))</f>
        <v/>
      </c>
      <c r="M122" s="40" t="str">
        <f>IF(E122="","",VLOOKUP(E122,'Z7 TARGET CREATION'!$G$3:$H$44,2, FALSE))</f>
        <v/>
      </c>
      <c r="N122" s="43" t="str">
        <f t="shared" si="1"/>
        <v/>
      </c>
      <c r="O122" s="142"/>
      <c r="P122" s="1"/>
      <c r="Q122" s="1"/>
      <c r="R122" s="1"/>
      <c r="S122" s="1"/>
      <c r="T122" s="1"/>
      <c r="U122" s="1"/>
      <c r="V122" s="1"/>
      <c r="W122" s="1">
        <f t="shared" si="0"/>
        <v>0</v>
      </c>
      <c r="X122" s="1"/>
      <c r="Y122" s="1"/>
      <c r="Z122" s="1"/>
    </row>
    <row r="123" spans="1:26" ht="15.75" customHeight="1" x14ac:dyDescent="0.2">
      <c r="A123" s="1"/>
      <c r="B123" s="1"/>
      <c r="C123" s="1"/>
      <c r="D123" s="250">
        <v>117</v>
      </c>
      <c r="E123" s="238"/>
      <c r="F123" s="50"/>
      <c r="G123" s="39" t="str">
        <f>IFERROR(VLOOKUP(E123,'Z1 HAB CLASS'!$D$4:$E$45,2,FALSE)," ")</f>
        <v xml:space="preserve"> </v>
      </c>
      <c r="H123" s="40" t="str">
        <f>IFERROR(VLOOKUP(G123,'Z1 HAB CLASS'!$L$3:$N$9,2,FALSE)," ")</f>
        <v xml:space="preserve"> </v>
      </c>
      <c r="I123" s="41"/>
      <c r="J123" s="40" t="str">
        <f>IFERROR(VLOOKUP(I123,'Z3 CONDITION VALUE'!$A$3:$B$5,2,FALSE)," ")</f>
        <v xml:space="preserve"> </v>
      </c>
      <c r="K123" s="39" t="str">
        <f t="array" ref="K123">IFERROR(INDEX('Z7 TARGET CREATION'!$C$3:$F$44,MATCH(E123,'Z7 TARGET CREATION'!$B$3:$B$44,0),MATCH(I123,'Z7 TARGET CREATION'!$C$2:$F$2,0)),"")</f>
        <v/>
      </c>
      <c r="L123" s="141" t="str">
        <f>IF(E123="","",VLOOKUP(E123,'Z7 TARGET CREATION'!$G$3:$I$44,3,FALSE))</f>
        <v/>
      </c>
      <c r="M123" s="40" t="str">
        <f>IF(E123="","",VLOOKUP(E123,'Z7 TARGET CREATION'!$G$3:$H$44,2, FALSE))</f>
        <v/>
      </c>
      <c r="N123" s="43" t="str">
        <f t="shared" si="1"/>
        <v/>
      </c>
      <c r="O123" s="142"/>
      <c r="P123" s="1"/>
      <c r="Q123" s="1"/>
      <c r="R123" s="1"/>
      <c r="S123" s="1"/>
      <c r="T123" s="1"/>
      <c r="U123" s="1"/>
      <c r="V123" s="1"/>
      <c r="W123" s="1">
        <f t="shared" si="0"/>
        <v>0</v>
      </c>
      <c r="X123" s="1"/>
      <c r="Y123" s="1"/>
      <c r="Z123" s="1"/>
    </row>
    <row r="124" spans="1:26" ht="15.75" customHeight="1" x14ac:dyDescent="0.2">
      <c r="A124" s="1"/>
      <c r="B124" s="1"/>
      <c r="C124" s="1"/>
      <c r="D124" s="250">
        <v>118</v>
      </c>
      <c r="E124" s="238"/>
      <c r="F124" s="50"/>
      <c r="G124" s="39" t="str">
        <f>IFERROR(VLOOKUP(E124,'Z1 HAB CLASS'!$D$4:$E$45,2,FALSE)," ")</f>
        <v xml:space="preserve"> </v>
      </c>
      <c r="H124" s="40" t="str">
        <f>IFERROR(VLOOKUP(G124,'Z1 HAB CLASS'!$L$3:$N$9,2,FALSE)," ")</f>
        <v xml:space="preserve"> </v>
      </c>
      <c r="I124" s="41"/>
      <c r="J124" s="40" t="str">
        <f>IFERROR(VLOOKUP(I124,'Z3 CONDITION VALUE'!$A$3:$B$5,2,FALSE)," ")</f>
        <v xml:space="preserve"> </v>
      </c>
      <c r="K124" s="39" t="str">
        <f t="array" ref="K124">IFERROR(INDEX('Z7 TARGET CREATION'!$C$3:$F$44,MATCH(E124,'Z7 TARGET CREATION'!$B$3:$B$44,0),MATCH(I124,'Z7 TARGET CREATION'!$C$2:$F$2,0)),"")</f>
        <v/>
      </c>
      <c r="L124" s="141" t="str">
        <f>IF(E124="","",VLOOKUP(E124,'Z7 TARGET CREATION'!$G$3:$I$44,3,FALSE))</f>
        <v/>
      </c>
      <c r="M124" s="40" t="str">
        <f>IF(E124="","",VLOOKUP(E124,'Z7 TARGET CREATION'!$G$3:$H$44,2, FALSE))</f>
        <v/>
      </c>
      <c r="N124" s="43" t="str">
        <f t="shared" si="1"/>
        <v/>
      </c>
      <c r="O124" s="142"/>
      <c r="P124" s="1"/>
      <c r="Q124" s="1"/>
      <c r="R124" s="1"/>
      <c r="S124" s="1"/>
      <c r="T124" s="1"/>
      <c r="U124" s="1"/>
      <c r="V124" s="1"/>
      <c r="W124" s="1">
        <f t="shared" si="0"/>
        <v>0</v>
      </c>
      <c r="X124" s="1"/>
      <c r="Y124" s="1"/>
      <c r="Z124" s="1"/>
    </row>
    <row r="125" spans="1:26" ht="15.75" customHeight="1" x14ac:dyDescent="0.2">
      <c r="A125" s="1"/>
      <c r="B125" s="1"/>
      <c r="C125" s="1"/>
      <c r="D125" s="250">
        <v>119</v>
      </c>
      <c r="E125" s="238"/>
      <c r="F125" s="50"/>
      <c r="G125" s="39" t="str">
        <f>IFERROR(VLOOKUP(E125,'Z1 HAB CLASS'!$D$4:$E$45,2,FALSE)," ")</f>
        <v xml:space="preserve"> </v>
      </c>
      <c r="H125" s="40" t="str">
        <f>IFERROR(VLOOKUP(G125,'Z1 HAB CLASS'!$L$3:$N$9,2,FALSE)," ")</f>
        <v xml:space="preserve"> </v>
      </c>
      <c r="I125" s="41"/>
      <c r="J125" s="40" t="str">
        <f>IFERROR(VLOOKUP(I125,'Z3 CONDITION VALUE'!$A$3:$B$5,2,FALSE)," ")</f>
        <v xml:space="preserve"> </v>
      </c>
      <c r="K125" s="39" t="str">
        <f t="array" ref="K125">IFERROR(INDEX('Z7 TARGET CREATION'!$C$3:$F$44,MATCH(E125,'Z7 TARGET CREATION'!$B$3:$B$44,0),MATCH(I125,'Z7 TARGET CREATION'!$C$2:$F$2,0)),"")</f>
        <v/>
      </c>
      <c r="L125" s="141" t="str">
        <f>IF(E125="","",VLOOKUP(E125,'Z7 TARGET CREATION'!$G$3:$I$44,3,FALSE))</f>
        <v/>
      </c>
      <c r="M125" s="40" t="str">
        <f>IF(E125="","",VLOOKUP(E125,'Z7 TARGET CREATION'!$G$3:$H$44,2, FALSE))</f>
        <v/>
      </c>
      <c r="N125" s="43" t="str">
        <f t="shared" si="1"/>
        <v/>
      </c>
      <c r="O125" s="142"/>
      <c r="P125" s="1"/>
      <c r="Q125" s="1"/>
      <c r="R125" s="1"/>
      <c r="S125" s="1"/>
      <c r="T125" s="1"/>
      <c r="U125" s="1"/>
      <c r="V125" s="1"/>
      <c r="W125" s="1">
        <f t="shared" si="0"/>
        <v>0</v>
      </c>
      <c r="X125" s="1"/>
      <c r="Y125" s="1"/>
      <c r="Z125" s="1"/>
    </row>
    <row r="126" spans="1:26" ht="15.75" customHeight="1" x14ac:dyDescent="0.2">
      <c r="A126" s="1"/>
      <c r="B126" s="1"/>
      <c r="C126" s="1"/>
      <c r="D126" s="250">
        <v>120</v>
      </c>
      <c r="E126" s="238"/>
      <c r="F126" s="50"/>
      <c r="G126" s="39" t="str">
        <f>IFERROR(VLOOKUP(E126,'Z1 HAB CLASS'!$D$4:$E$45,2,FALSE)," ")</f>
        <v xml:space="preserve"> </v>
      </c>
      <c r="H126" s="40" t="str">
        <f>IFERROR(VLOOKUP(G126,'Z1 HAB CLASS'!$L$3:$N$9,2,FALSE)," ")</f>
        <v xml:space="preserve"> </v>
      </c>
      <c r="I126" s="41"/>
      <c r="J126" s="40" t="str">
        <f>IFERROR(VLOOKUP(I126,'Z3 CONDITION VALUE'!$A$3:$B$5,2,FALSE)," ")</f>
        <v xml:space="preserve"> </v>
      </c>
      <c r="K126" s="39" t="str">
        <f t="array" ref="K126">IFERROR(INDEX('Z7 TARGET CREATION'!$C$3:$F$44,MATCH(E126,'Z7 TARGET CREATION'!$B$3:$B$44,0),MATCH(I126,'Z7 TARGET CREATION'!$C$2:$F$2,0)),"")</f>
        <v/>
      </c>
      <c r="L126" s="141" t="str">
        <f>IF(E126="","",VLOOKUP(E126,'Z7 TARGET CREATION'!$G$3:$I$44,3,FALSE))</f>
        <v/>
      </c>
      <c r="M126" s="40" t="str">
        <f>IF(E126="","",VLOOKUP(E126,'Z7 TARGET CREATION'!$G$3:$H$44,2, FALSE))</f>
        <v/>
      </c>
      <c r="N126" s="43" t="str">
        <f t="shared" si="1"/>
        <v/>
      </c>
      <c r="O126" s="142"/>
      <c r="P126" s="1"/>
      <c r="Q126" s="1"/>
      <c r="R126" s="1"/>
      <c r="S126" s="1"/>
      <c r="T126" s="1"/>
      <c r="U126" s="1"/>
      <c r="V126" s="1"/>
      <c r="W126" s="1">
        <f t="shared" si="0"/>
        <v>0</v>
      </c>
      <c r="X126" s="1"/>
      <c r="Y126" s="1"/>
      <c r="Z126" s="1"/>
    </row>
    <row r="127" spans="1:26" ht="15.75" customHeight="1" x14ac:dyDescent="0.2">
      <c r="A127" s="1"/>
      <c r="B127" s="1"/>
      <c r="C127" s="1"/>
      <c r="D127" s="250">
        <v>121</v>
      </c>
      <c r="E127" s="238"/>
      <c r="F127" s="50"/>
      <c r="G127" s="39" t="str">
        <f>IFERROR(VLOOKUP(E127,'Z1 HAB CLASS'!$D$4:$E$45,2,FALSE)," ")</f>
        <v xml:space="preserve"> </v>
      </c>
      <c r="H127" s="40" t="str">
        <f>IFERROR(VLOOKUP(G127,'Z1 HAB CLASS'!$L$3:$N$9,2,FALSE)," ")</f>
        <v xml:space="preserve"> </v>
      </c>
      <c r="I127" s="41"/>
      <c r="J127" s="40" t="str">
        <f>IFERROR(VLOOKUP(I127,'Z3 CONDITION VALUE'!$A$3:$B$5,2,FALSE)," ")</f>
        <v xml:space="preserve"> </v>
      </c>
      <c r="K127" s="39" t="str">
        <f t="array" ref="K127">IFERROR(INDEX('Z7 TARGET CREATION'!$C$3:$F$44,MATCH(E127,'Z7 TARGET CREATION'!$B$3:$B$44,0),MATCH(I127,'Z7 TARGET CREATION'!$C$2:$F$2,0)),"")</f>
        <v/>
      </c>
      <c r="L127" s="141" t="str">
        <f>IF(E127="","",VLOOKUP(E127,'Z7 TARGET CREATION'!$G$3:$I$44,3,FALSE))</f>
        <v/>
      </c>
      <c r="M127" s="40" t="str">
        <f>IF(E127="","",VLOOKUP(E127,'Z7 TARGET CREATION'!$G$3:$H$44,2, FALSE))</f>
        <v/>
      </c>
      <c r="N127" s="43" t="str">
        <f t="shared" si="1"/>
        <v/>
      </c>
      <c r="O127" s="142"/>
      <c r="P127" s="1"/>
      <c r="Q127" s="1"/>
      <c r="R127" s="1"/>
      <c r="S127" s="1"/>
      <c r="T127" s="1"/>
      <c r="U127" s="1"/>
      <c r="V127" s="1"/>
      <c r="W127" s="1">
        <f t="shared" si="0"/>
        <v>0</v>
      </c>
      <c r="X127" s="1"/>
      <c r="Y127" s="1"/>
      <c r="Z127" s="1"/>
    </row>
    <row r="128" spans="1:26" ht="15.75" customHeight="1" x14ac:dyDescent="0.2">
      <c r="A128" s="1"/>
      <c r="B128" s="1"/>
      <c r="C128" s="1"/>
      <c r="D128" s="250">
        <v>122</v>
      </c>
      <c r="E128" s="238"/>
      <c r="F128" s="50"/>
      <c r="G128" s="39" t="str">
        <f>IFERROR(VLOOKUP(E128,'Z1 HAB CLASS'!$D$4:$E$45,2,FALSE)," ")</f>
        <v xml:space="preserve"> </v>
      </c>
      <c r="H128" s="40" t="str">
        <f>IFERROR(VLOOKUP(G128,'Z1 HAB CLASS'!$L$3:$N$9,2,FALSE)," ")</f>
        <v xml:space="preserve"> </v>
      </c>
      <c r="I128" s="41"/>
      <c r="J128" s="40" t="str">
        <f>IFERROR(VLOOKUP(I128,'Z3 CONDITION VALUE'!$A$3:$B$5,2,FALSE)," ")</f>
        <v xml:space="preserve"> </v>
      </c>
      <c r="K128" s="39" t="str">
        <f t="array" ref="K128">IFERROR(INDEX('Z7 TARGET CREATION'!$C$3:$F$44,MATCH(E128,'Z7 TARGET CREATION'!$B$3:$B$44,0),MATCH(I128,'Z7 TARGET CREATION'!$C$2:$F$2,0)),"")</f>
        <v/>
      </c>
      <c r="L128" s="141" t="str">
        <f>IF(E128="","",VLOOKUP(E128,'Z7 TARGET CREATION'!$G$3:$I$44,3,FALSE))</f>
        <v/>
      </c>
      <c r="M128" s="40" t="str">
        <f>IF(E128="","",VLOOKUP(E128,'Z7 TARGET CREATION'!$G$3:$H$44,2, FALSE))</f>
        <v/>
      </c>
      <c r="N128" s="43" t="str">
        <f t="shared" si="1"/>
        <v/>
      </c>
      <c r="O128" s="142"/>
      <c r="P128" s="1"/>
      <c r="Q128" s="1"/>
      <c r="R128" s="1"/>
      <c r="S128" s="1"/>
      <c r="T128" s="1"/>
      <c r="U128" s="1"/>
      <c r="V128" s="1"/>
      <c r="W128" s="1">
        <f t="shared" si="0"/>
        <v>0</v>
      </c>
      <c r="X128" s="1"/>
      <c r="Y128" s="1"/>
      <c r="Z128" s="1"/>
    </row>
    <row r="129" spans="1:26" ht="15.75" customHeight="1" x14ac:dyDescent="0.2">
      <c r="A129" s="1"/>
      <c r="B129" s="1"/>
      <c r="C129" s="1"/>
      <c r="D129" s="250">
        <v>123</v>
      </c>
      <c r="E129" s="238"/>
      <c r="F129" s="50"/>
      <c r="G129" s="39" t="str">
        <f>IFERROR(VLOOKUP(E129,'Z1 HAB CLASS'!$D$4:$E$45,2,FALSE)," ")</f>
        <v xml:space="preserve"> </v>
      </c>
      <c r="H129" s="40" t="str">
        <f>IFERROR(VLOOKUP(G129,'Z1 HAB CLASS'!$L$3:$N$9,2,FALSE)," ")</f>
        <v xml:space="preserve"> </v>
      </c>
      <c r="I129" s="41"/>
      <c r="J129" s="40" t="str">
        <f>IFERROR(VLOOKUP(I129,'Z3 CONDITION VALUE'!$A$3:$B$5,2,FALSE)," ")</f>
        <v xml:space="preserve"> </v>
      </c>
      <c r="K129" s="39" t="str">
        <f t="array" ref="K129">IFERROR(INDEX('Z7 TARGET CREATION'!$C$3:$F$44,MATCH(E129,'Z7 TARGET CREATION'!$B$3:$B$44,0),MATCH(I129,'Z7 TARGET CREATION'!$C$2:$F$2,0)),"")</f>
        <v/>
      </c>
      <c r="L129" s="141" t="str">
        <f>IF(E129="","",VLOOKUP(E129,'Z7 TARGET CREATION'!$G$3:$I$44,3,FALSE))</f>
        <v/>
      </c>
      <c r="M129" s="40" t="str">
        <f>IF(E129="","",VLOOKUP(E129,'Z7 TARGET CREATION'!$G$3:$H$44,2, FALSE))</f>
        <v/>
      </c>
      <c r="N129" s="43" t="str">
        <f t="shared" si="1"/>
        <v/>
      </c>
      <c r="O129" s="142"/>
      <c r="P129" s="1"/>
      <c r="Q129" s="1"/>
      <c r="R129" s="1"/>
      <c r="S129" s="1"/>
      <c r="T129" s="1"/>
      <c r="U129" s="1"/>
      <c r="V129" s="1"/>
      <c r="W129" s="1">
        <f t="shared" si="0"/>
        <v>0</v>
      </c>
      <c r="X129" s="1"/>
      <c r="Y129" s="1"/>
      <c r="Z129" s="1"/>
    </row>
    <row r="130" spans="1:26" ht="15.75" customHeight="1" x14ac:dyDescent="0.2">
      <c r="A130" s="1"/>
      <c r="B130" s="1"/>
      <c r="C130" s="1"/>
      <c r="D130" s="250">
        <v>124</v>
      </c>
      <c r="E130" s="238"/>
      <c r="F130" s="50"/>
      <c r="G130" s="39" t="str">
        <f>IFERROR(VLOOKUP(E130,'Z1 HAB CLASS'!$D$4:$E$45,2,FALSE)," ")</f>
        <v xml:space="preserve"> </v>
      </c>
      <c r="H130" s="40" t="str">
        <f>IFERROR(VLOOKUP(G130,'Z1 HAB CLASS'!$L$3:$N$9,2,FALSE)," ")</f>
        <v xml:space="preserve"> </v>
      </c>
      <c r="I130" s="41"/>
      <c r="J130" s="40" t="str">
        <f>IFERROR(VLOOKUP(I130,'Z3 CONDITION VALUE'!$A$3:$B$5,2,FALSE)," ")</f>
        <v xml:space="preserve"> </v>
      </c>
      <c r="K130" s="39" t="str">
        <f t="array" ref="K130">IFERROR(INDEX('Z7 TARGET CREATION'!$C$3:$F$44,MATCH(E130,'Z7 TARGET CREATION'!$B$3:$B$44,0),MATCH(I130,'Z7 TARGET CREATION'!$C$2:$F$2,0)),"")</f>
        <v/>
      </c>
      <c r="L130" s="141" t="str">
        <f>IF(E130="","",VLOOKUP(E130,'Z7 TARGET CREATION'!$G$3:$I$44,3,FALSE))</f>
        <v/>
      </c>
      <c r="M130" s="40" t="str">
        <f>IF(E130="","",VLOOKUP(E130,'Z7 TARGET CREATION'!$G$3:$H$44,2, FALSE))</f>
        <v/>
      </c>
      <c r="N130" s="43" t="str">
        <f t="shared" si="1"/>
        <v/>
      </c>
      <c r="O130" s="142"/>
      <c r="P130" s="1"/>
      <c r="Q130" s="1"/>
      <c r="R130" s="1"/>
      <c r="S130" s="1"/>
      <c r="T130" s="1"/>
      <c r="U130" s="1"/>
      <c r="V130" s="1"/>
      <c r="W130" s="1">
        <f t="shared" si="0"/>
        <v>0</v>
      </c>
      <c r="X130" s="1"/>
      <c r="Y130" s="1"/>
      <c r="Z130" s="1"/>
    </row>
    <row r="131" spans="1:26" ht="15.75" customHeight="1" x14ac:dyDescent="0.2">
      <c r="A131" s="1"/>
      <c r="B131" s="1"/>
      <c r="C131" s="1"/>
      <c r="D131" s="250">
        <v>125</v>
      </c>
      <c r="E131" s="238"/>
      <c r="F131" s="50"/>
      <c r="G131" s="39" t="str">
        <f>IFERROR(VLOOKUP(E131,'Z1 HAB CLASS'!$D$4:$E$45,2,FALSE)," ")</f>
        <v xml:space="preserve"> </v>
      </c>
      <c r="H131" s="40" t="str">
        <f>IFERROR(VLOOKUP(G131,'Z1 HAB CLASS'!$L$3:$N$9,2,FALSE)," ")</f>
        <v xml:space="preserve"> </v>
      </c>
      <c r="I131" s="41"/>
      <c r="J131" s="40" t="str">
        <f>IFERROR(VLOOKUP(I131,'Z3 CONDITION VALUE'!$A$3:$B$5,2,FALSE)," ")</f>
        <v xml:space="preserve"> </v>
      </c>
      <c r="K131" s="39" t="str">
        <f t="array" ref="K131">IFERROR(INDEX('Z7 TARGET CREATION'!$C$3:$F$44,MATCH(E131,'Z7 TARGET CREATION'!$B$3:$B$44,0),MATCH(I131,'Z7 TARGET CREATION'!$C$2:$F$2,0)),"")</f>
        <v/>
      </c>
      <c r="L131" s="141" t="str">
        <f>IF(E131="","",VLOOKUP(E131,'Z7 TARGET CREATION'!$G$3:$I$44,3,FALSE))</f>
        <v/>
      </c>
      <c r="M131" s="40" t="str">
        <f>IF(E131="","",VLOOKUP(E131,'Z7 TARGET CREATION'!$G$3:$H$44,2, FALSE))</f>
        <v/>
      </c>
      <c r="N131" s="43" t="str">
        <f t="shared" si="1"/>
        <v/>
      </c>
      <c r="O131" s="142"/>
      <c r="P131" s="1"/>
      <c r="Q131" s="1"/>
      <c r="R131" s="1"/>
      <c r="S131" s="1"/>
      <c r="T131" s="1"/>
      <c r="U131" s="1"/>
      <c r="V131" s="1"/>
      <c r="W131" s="1">
        <f t="shared" si="0"/>
        <v>0</v>
      </c>
      <c r="X131" s="1"/>
      <c r="Y131" s="1"/>
      <c r="Z131" s="1"/>
    </row>
    <row r="132" spans="1:26" ht="15.75" customHeight="1" x14ac:dyDescent="0.2">
      <c r="A132" s="1"/>
      <c r="B132" s="1"/>
      <c r="C132" s="1"/>
      <c r="D132" s="250">
        <v>126</v>
      </c>
      <c r="E132" s="238"/>
      <c r="F132" s="50"/>
      <c r="G132" s="39" t="str">
        <f>IFERROR(VLOOKUP(E132,'Z1 HAB CLASS'!$D$4:$E$45,2,FALSE)," ")</f>
        <v xml:space="preserve"> </v>
      </c>
      <c r="H132" s="40" t="str">
        <f>IFERROR(VLOOKUP(G132,'Z1 HAB CLASS'!$L$3:$N$9,2,FALSE)," ")</f>
        <v xml:space="preserve"> </v>
      </c>
      <c r="I132" s="41"/>
      <c r="J132" s="40" t="str">
        <f>IFERROR(VLOOKUP(I132,'Z3 CONDITION VALUE'!$A$3:$B$5,2,FALSE)," ")</f>
        <v xml:space="preserve"> </v>
      </c>
      <c r="K132" s="39" t="str">
        <f t="array" ref="K132">IFERROR(INDEX('Z7 TARGET CREATION'!$C$3:$F$44,MATCH(E132,'Z7 TARGET CREATION'!$B$3:$B$44,0),MATCH(I132,'Z7 TARGET CREATION'!$C$2:$F$2,0)),"")</f>
        <v/>
      </c>
      <c r="L132" s="141" t="str">
        <f>IF(E132="","",VLOOKUP(E132,'Z7 TARGET CREATION'!$G$3:$I$44,3,FALSE))</f>
        <v/>
      </c>
      <c r="M132" s="40" t="str">
        <f>IF(E132="","",VLOOKUP(E132,'Z7 TARGET CREATION'!$G$3:$H$44,2, FALSE))</f>
        <v/>
      </c>
      <c r="N132" s="43" t="str">
        <f t="shared" si="1"/>
        <v/>
      </c>
      <c r="O132" s="142"/>
      <c r="P132" s="1"/>
      <c r="Q132" s="1"/>
      <c r="R132" s="1"/>
      <c r="S132" s="1"/>
      <c r="T132" s="1"/>
      <c r="U132" s="1"/>
      <c r="V132" s="1"/>
      <c r="W132" s="1">
        <f t="shared" si="0"/>
        <v>0</v>
      </c>
      <c r="X132" s="1"/>
      <c r="Y132" s="1"/>
      <c r="Z132" s="1"/>
    </row>
    <row r="133" spans="1:26" ht="15.75" customHeight="1" x14ac:dyDescent="0.2">
      <c r="A133" s="1"/>
      <c r="B133" s="1"/>
      <c r="C133" s="1"/>
      <c r="D133" s="250">
        <v>127</v>
      </c>
      <c r="E133" s="238"/>
      <c r="F133" s="50"/>
      <c r="G133" s="39" t="str">
        <f>IFERROR(VLOOKUP(E133,'Z1 HAB CLASS'!$D$4:$E$45,2,FALSE)," ")</f>
        <v xml:space="preserve"> </v>
      </c>
      <c r="H133" s="40" t="str">
        <f>IFERROR(VLOOKUP(G133,'Z1 HAB CLASS'!$L$3:$N$9,2,FALSE)," ")</f>
        <v xml:space="preserve"> </v>
      </c>
      <c r="I133" s="41"/>
      <c r="J133" s="40" t="str">
        <f>IFERROR(VLOOKUP(I133,'Z3 CONDITION VALUE'!$A$3:$B$5,2,FALSE)," ")</f>
        <v xml:space="preserve"> </v>
      </c>
      <c r="K133" s="39" t="str">
        <f t="array" ref="K133">IFERROR(INDEX('Z7 TARGET CREATION'!$C$3:$F$44,MATCH(E133,'Z7 TARGET CREATION'!$B$3:$B$44,0),MATCH(I133,'Z7 TARGET CREATION'!$C$2:$F$2,0)),"")</f>
        <v/>
      </c>
      <c r="L133" s="141" t="str">
        <f>IF(E133="","",VLOOKUP(E133,'Z7 TARGET CREATION'!$G$3:$I$44,3,FALSE))</f>
        <v/>
      </c>
      <c r="M133" s="40" t="str">
        <f>IF(E133="","",VLOOKUP(E133,'Z7 TARGET CREATION'!$G$3:$H$44,2, FALSE))</f>
        <v/>
      </c>
      <c r="N133" s="43" t="str">
        <f t="shared" si="1"/>
        <v/>
      </c>
      <c r="O133" s="142"/>
      <c r="P133" s="1"/>
      <c r="Q133" s="1"/>
      <c r="R133" s="1"/>
      <c r="S133" s="1"/>
      <c r="T133" s="1"/>
      <c r="U133" s="1"/>
      <c r="V133" s="1"/>
      <c r="W133" s="1">
        <f t="shared" si="0"/>
        <v>0</v>
      </c>
      <c r="X133" s="1"/>
      <c r="Y133" s="1"/>
      <c r="Z133" s="1"/>
    </row>
    <row r="134" spans="1:26" ht="15.75" customHeight="1" x14ac:dyDescent="0.2">
      <c r="A134" s="1"/>
      <c r="B134" s="1"/>
      <c r="C134" s="1"/>
      <c r="D134" s="250">
        <v>128</v>
      </c>
      <c r="E134" s="238"/>
      <c r="F134" s="50"/>
      <c r="G134" s="39" t="str">
        <f>IFERROR(VLOOKUP(E134,'Z1 HAB CLASS'!$D$4:$E$45,2,FALSE)," ")</f>
        <v xml:space="preserve"> </v>
      </c>
      <c r="H134" s="40" t="str">
        <f>IFERROR(VLOOKUP(G134,'Z1 HAB CLASS'!$L$3:$N$9,2,FALSE)," ")</f>
        <v xml:space="preserve"> </v>
      </c>
      <c r="I134" s="41"/>
      <c r="J134" s="40" t="str">
        <f>IFERROR(VLOOKUP(I134,'Z3 CONDITION VALUE'!$A$3:$B$5,2,FALSE)," ")</f>
        <v xml:space="preserve"> </v>
      </c>
      <c r="K134" s="39" t="str">
        <f t="array" ref="K134">IFERROR(INDEX('Z7 TARGET CREATION'!$C$3:$F$44,MATCH(E134,'Z7 TARGET CREATION'!$B$3:$B$44,0),MATCH(I134,'Z7 TARGET CREATION'!$C$2:$F$2,0)),"")</f>
        <v/>
      </c>
      <c r="L134" s="141" t="str">
        <f>IF(E134="","",VLOOKUP(E134,'Z7 TARGET CREATION'!$G$3:$I$44,3,FALSE))</f>
        <v/>
      </c>
      <c r="M134" s="40" t="str">
        <f>IF(E134="","",VLOOKUP(E134,'Z7 TARGET CREATION'!$G$3:$H$44,2, FALSE))</f>
        <v/>
      </c>
      <c r="N134" s="43" t="str">
        <f t="shared" si="1"/>
        <v/>
      </c>
      <c r="O134" s="142"/>
      <c r="P134" s="1"/>
      <c r="Q134" s="1"/>
      <c r="R134" s="1"/>
      <c r="S134" s="1"/>
      <c r="T134" s="1"/>
      <c r="U134" s="1"/>
      <c r="V134" s="1"/>
      <c r="W134" s="1">
        <f t="shared" si="0"/>
        <v>0</v>
      </c>
      <c r="X134" s="1"/>
      <c r="Y134" s="1"/>
      <c r="Z134" s="1"/>
    </row>
    <row r="135" spans="1:26" ht="15.75" customHeight="1" x14ac:dyDescent="0.2">
      <c r="A135" s="1"/>
      <c r="B135" s="1"/>
      <c r="C135" s="1"/>
      <c r="D135" s="250">
        <v>129</v>
      </c>
      <c r="E135" s="238"/>
      <c r="F135" s="50"/>
      <c r="G135" s="39" t="str">
        <f>IFERROR(VLOOKUP(E135,'Z1 HAB CLASS'!$D$4:$E$45,2,FALSE)," ")</f>
        <v xml:space="preserve"> </v>
      </c>
      <c r="H135" s="40" t="str">
        <f>IFERROR(VLOOKUP(G135,'Z1 HAB CLASS'!$L$3:$N$9,2,FALSE)," ")</f>
        <v xml:space="preserve"> </v>
      </c>
      <c r="I135" s="41"/>
      <c r="J135" s="40" t="str">
        <f>IFERROR(VLOOKUP(I135,'Z3 CONDITION VALUE'!$A$3:$B$5,2,FALSE)," ")</f>
        <v xml:space="preserve"> </v>
      </c>
      <c r="K135" s="39" t="str">
        <f t="array" ref="K135">IFERROR(INDEX('Z7 TARGET CREATION'!$C$3:$F$44,MATCH(E135,'Z7 TARGET CREATION'!$B$3:$B$44,0),MATCH(I135,'Z7 TARGET CREATION'!$C$2:$F$2,0)),"")</f>
        <v/>
      </c>
      <c r="L135" s="141" t="str">
        <f>IF(E135="","",VLOOKUP(E135,'Z7 TARGET CREATION'!$G$3:$I$44,3,FALSE))</f>
        <v/>
      </c>
      <c r="M135" s="40" t="str">
        <f>IF(E135="","",VLOOKUP(E135,'Z7 TARGET CREATION'!$G$3:$H$44,2, FALSE))</f>
        <v/>
      </c>
      <c r="N135" s="43" t="str">
        <f t="shared" si="1"/>
        <v/>
      </c>
      <c r="O135" s="142"/>
      <c r="P135" s="1"/>
      <c r="Q135" s="1"/>
      <c r="R135" s="1"/>
      <c r="S135" s="1"/>
      <c r="T135" s="1"/>
      <c r="U135" s="1"/>
      <c r="V135" s="1"/>
      <c r="W135" s="1">
        <f t="shared" si="0"/>
        <v>0</v>
      </c>
      <c r="X135" s="1"/>
      <c r="Y135" s="1"/>
      <c r="Z135" s="1"/>
    </row>
    <row r="136" spans="1:26" ht="15.75" customHeight="1" x14ac:dyDescent="0.2">
      <c r="A136" s="1"/>
      <c r="B136" s="1"/>
      <c r="C136" s="1"/>
      <c r="D136" s="250">
        <v>130</v>
      </c>
      <c r="E136" s="238"/>
      <c r="F136" s="50"/>
      <c r="G136" s="39" t="str">
        <f>IFERROR(VLOOKUP(E136,'Z1 HAB CLASS'!$D$4:$E$45,2,FALSE)," ")</f>
        <v xml:space="preserve"> </v>
      </c>
      <c r="H136" s="40" t="str">
        <f>IFERROR(VLOOKUP(G136,'Z1 HAB CLASS'!$L$3:$N$9,2,FALSE)," ")</f>
        <v xml:space="preserve"> </v>
      </c>
      <c r="I136" s="41"/>
      <c r="J136" s="40" t="str">
        <f>IFERROR(VLOOKUP(I136,'Z3 CONDITION VALUE'!$A$3:$B$5,2,FALSE)," ")</f>
        <v xml:space="preserve"> </v>
      </c>
      <c r="K136" s="39" t="str">
        <f t="array" ref="K136">IFERROR(INDEX('Z7 TARGET CREATION'!$C$3:$F$44,MATCH(E136,'Z7 TARGET CREATION'!$B$3:$B$44,0),MATCH(I136,'Z7 TARGET CREATION'!$C$2:$F$2,0)),"")</f>
        <v/>
      </c>
      <c r="L136" s="141" t="str">
        <f>IF(E136="","",VLOOKUP(E136,'Z7 TARGET CREATION'!$G$3:$I$44,3,FALSE))</f>
        <v/>
      </c>
      <c r="M136" s="40" t="str">
        <f>IF(E136="","",VLOOKUP(E136,'Z7 TARGET CREATION'!$G$3:$H$44,2, FALSE))</f>
        <v/>
      </c>
      <c r="N136" s="43" t="str">
        <f t="shared" si="1"/>
        <v/>
      </c>
      <c r="O136" s="142"/>
      <c r="P136" s="1"/>
      <c r="Q136" s="1"/>
      <c r="R136" s="1"/>
      <c r="S136" s="1"/>
      <c r="T136" s="1"/>
      <c r="U136" s="1"/>
      <c r="V136" s="1"/>
      <c r="W136" s="1">
        <f t="shared" si="0"/>
        <v>0</v>
      </c>
      <c r="X136" s="1"/>
      <c r="Y136" s="1"/>
      <c r="Z136" s="1"/>
    </row>
    <row r="137" spans="1:26" ht="15.75" customHeight="1" x14ac:dyDescent="0.2">
      <c r="A137" s="1"/>
      <c r="B137" s="1"/>
      <c r="C137" s="1"/>
      <c r="D137" s="250">
        <v>131</v>
      </c>
      <c r="E137" s="238"/>
      <c r="F137" s="50"/>
      <c r="G137" s="39" t="str">
        <f>IFERROR(VLOOKUP(E137,'Z1 HAB CLASS'!$D$4:$E$45,2,FALSE)," ")</f>
        <v xml:space="preserve"> </v>
      </c>
      <c r="H137" s="40" t="str">
        <f>IFERROR(VLOOKUP(G137,'Z1 HAB CLASS'!$L$3:$N$9,2,FALSE)," ")</f>
        <v xml:space="preserve"> </v>
      </c>
      <c r="I137" s="41"/>
      <c r="J137" s="40" t="str">
        <f>IFERROR(VLOOKUP(I137,'Z3 CONDITION VALUE'!$A$3:$B$5,2,FALSE)," ")</f>
        <v xml:space="preserve"> </v>
      </c>
      <c r="K137" s="39" t="str">
        <f t="array" ref="K137">IFERROR(INDEX('Z7 TARGET CREATION'!$C$3:$F$44,MATCH(E137,'Z7 TARGET CREATION'!$B$3:$B$44,0),MATCH(I137,'Z7 TARGET CREATION'!$C$2:$F$2,0)),"")</f>
        <v/>
      </c>
      <c r="L137" s="141" t="str">
        <f>IF(E137="","",VLOOKUP(E137,'Z7 TARGET CREATION'!$G$3:$I$44,3,FALSE))</f>
        <v/>
      </c>
      <c r="M137" s="40" t="str">
        <f>IF(E137="","",VLOOKUP(E137,'Z7 TARGET CREATION'!$G$3:$H$44,2, FALSE))</f>
        <v/>
      </c>
      <c r="N137" s="43" t="str">
        <f t="shared" si="1"/>
        <v/>
      </c>
      <c r="O137" s="142"/>
      <c r="P137" s="1"/>
      <c r="Q137" s="1"/>
      <c r="R137" s="1"/>
      <c r="S137" s="1"/>
      <c r="T137" s="1"/>
      <c r="U137" s="1"/>
      <c r="V137" s="1"/>
      <c r="W137" s="1">
        <f t="shared" si="0"/>
        <v>0</v>
      </c>
      <c r="X137" s="1"/>
      <c r="Y137" s="1"/>
      <c r="Z137" s="1"/>
    </row>
    <row r="138" spans="1:26" ht="15.75" customHeight="1" x14ac:dyDescent="0.2">
      <c r="A138" s="1"/>
      <c r="B138" s="1"/>
      <c r="C138" s="1"/>
      <c r="D138" s="250">
        <v>132</v>
      </c>
      <c r="E138" s="238"/>
      <c r="F138" s="50"/>
      <c r="G138" s="39" t="str">
        <f>IFERROR(VLOOKUP(E138,'Z1 HAB CLASS'!$D$4:$E$45,2,FALSE)," ")</f>
        <v xml:space="preserve"> </v>
      </c>
      <c r="H138" s="40" t="str">
        <f>IFERROR(VLOOKUP(G138,'Z1 HAB CLASS'!$L$3:$N$9,2,FALSE)," ")</f>
        <v xml:space="preserve"> </v>
      </c>
      <c r="I138" s="41"/>
      <c r="J138" s="40" t="str">
        <f>IFERROR(VLOOKUP(I138,'Z3 CONDITION VALUE'!$A$3:$B$5,2,FALSE)," ")</f>
        <v xml:space="preserve"> </v>
      </c>
      <c r="K138" s="39" t="str">
        <f t="array" ref="K138">IFERROR(INDEX('Z7 TARGET CREATION'!$C$3:$F$44,MATCH(E138,'Z7 TARGET CREATION'!$B$3:$B$44,0),MATCH(I138,'Z7 TARGET CREATION'!$C$2:$F$2,0)),"")</f>
        <v/>
      </c>
      <c r="L138" s="141" t="str">
        <f>IF(E138="","",VLOOKUP(E138,'Z7 TARGET CREATION'!$G$3:$I$44,3,FALSE))</f>
        <v/>
      </c>
      <c r="M138" s="40" t="str">
        <f>IF(E138="","",VLOOKUP(E138,'Z7 TARGET CREATION'!$G$3:$H$44,2, FALSE))</f>
        <v/>
      </c>
      <c r="N138" s="43" t="str">
        <f t="shared" si="1"/>
        <v/>
      </c>
      <c r="O138" s="142"/>
      <c r="P138" s="1"/>
      <c r="Q138" s="1"/>
      <c r="R138" s="1"/>
      <c r="S138" s="1"/>
      <c r="T138" s="1"/>
      <c r="U138" s="1"/>
      <c r="V138" s="1"/>
      <c r="W138" s="1">
        <f t="shared" si="0"/>
        <v>0</v>
      </c>
      <c r="X138" s="1"/>
      <c r="Y138" s="1"/>
      <c r="Z138" s="1"/>
    </row>
    <row r="139" spans="1:26" ht="15.75" customHeight="1" x14ac:dyDescent="0.2">
      <c r="A139" s="1"/>
      <c r="B139" s="1"/>
      <c r="C139" s="1"/>
      <c r="D139" s="250">
        <v>133</v>
      </c>
      <c r="E139" s="238"/>
      <c r="F139" s="50"/>
      <c r="G139" s="39" t="str">
        <f>IFERROR(VLOOKUP(E139,'Z1 HAB CLASS'!$D$4:$E$45,2,FALSE)," ")</f>
        <v xml:space="preserve"> </v>
      </c>
      <c r="H139" s="40" t="str">
        <f>IFERROR(VLOOKUP(G139,'Z1 HAB CLASS'!$L$3:$N$9,2,FALSE)," ")</f>
        <v xml:space="preserve"> </v>
      </c>
      <c r="I139" s="41"/>
      <c r="J139" s="40" t="str">
        <f>IFERROR(VLOOKUP(I139,'Z3 CONDITION VALUE'!$A$3:$B$5,2,FALSE)," ")</f>
        <v xml:space="preserve"> </v>
      </c>
      <c r="K139" s="39" t="str">
        <f t="array" ref="K139">IFERROR(INDEX('Z7 TARGET CREATION'!$C$3:$F$44,MATCH(E139,'Z7 TARGET CREATION'!$B$3:$B$44,0),MATCH(I139,'Z7 TARGET CREATION'!$C$2:$F$2,0)),"")</f>
        <v/>
      </c>
      <c r="L139" s="141" t="str">
        <f>IF(E139="","",VLOOKUP(E139,'Z7 TARGET CREATION'!$G$3:$I$44,3,FALSE))</f>
        <v/>
      </c>
      <c r="M139" s="40" t="str">
        <f>IF(E139="","",VLOOKUP(E139,'Z7 TARGET CREATION'!$G$3:$H$44,2, FALSE))</f>
        <v/>
      </c>
      <c r="N139" s="43" t="str">
        <f t="shared" si="1"/>
        <v/>
      </c>
      <c r="O139" s="142"/>
      <c r="P139" s="1"/>
      <c r="Q139" s="1"/>
      <c r="R139" s="1"/>
      <c r="S139" s="1"/>
      <c r="T139" s="1"/>
      <c r="U139" s="1"/>
      <c r="V139" s="1"/>
      <c r="W139" s="1">
        <f t="shared" si="0"/>
        <v>0</v>
      </c>
      <c r="X139" s="1"/>
      <c r="Y139" s="1"/>
      <c r="Z139" s="1"/>
    </row>
    <row r="140" spans="1:26" ht="15.75" customHeight="1" x14ac:dyDescent="0.2">
      <c r="A140" s="1"/>
      <c r="B140" s="1"/>
      <c r="C140" s="1"/>
      <c r="D140" s="250">
        <v>134</v>
      </c>
      <c r="E140" s="238"/>
      <c r="F140" s="50"/>
      <c r="G140" s="39" t="str">
        <f>IFERROR(VLOOKUP(E140,'Z1 HAB CLASS'!$D$4:$E$45,2,FALSE)," ")</f>
        <v xml:space="preserve"> </v>
      </c>
      <c r="H140" s="40" t="str">
        <f>IFERROR(VLOOKUP(G140,'Z1 HAB CLASS'!$L$3:$N$9,2,FALSE)," ")</f>
        <v xml:space="preserve"> </v>
      </c>
      <c r="I140" s="41"/>
      <c r="J140" s="40" t="str">
        <f>IFERROR(VLOOKUP(I140,'Z3 CONDITION VALUE'!$A$3:$B$5,2,FALSE)," ")</f>
        <v xml:space="preserve"> </v>
      </c>
      <c r="K140" s="39" t="str">
        <f t="array" ref="K140">IFERROR(INDEX('Z7 TARGET CREATION'!$C$3:$F$44,MATCH(E140,'Z7 TARGET CREATION'!$B$3:$B$44,0),MATCH(I140,'Z7 TARGET CREATION'!$C$2:$F$2,0)),"")</f>
        <v/>
      </c>
      <c r="L140" s="141" t="str">
        <f>IF(E140="","",VLOOKUP(E140,'Z7 TARGET CREATION'!$G$3:$I$44,3,FALSE))</f>
        <v/>
      </c>
      <c r="M140" s="40" t="str">
        <f>IF(E140="","",VLOOKUP(E140,'Z7 TARGET CREATION'!$G$3:$H$44,2, FALSE))</f>
        <v/>
      </c>
      <c r="N140" s="43" t="str">
        <f t="shared" si="1"/>
        <v/>
      </c>
      <c r="O140" s="142"/>
      <c r="P140" s="1"/>
      <c r="Q140" s="1"/>
      <c r="R140" s="1"/>
      <c r="S140" s="1"/>
      <c r="T140" s="1"/>
      <c r="U140" s="1"/>
      <c r="V140" s="1"/>
      <c r="W140" s="1">
        <f t="shared" si="0"/>
        <v>0</v>
      </c>
      <c r="X140" s="1"/>
      <c r="Y140" s="1"/>
      <c r="Z140" s="1"/>
    </row>
    <row r="141" spans="1:26" ht="15.75" customHeight="1" x14ac:dyDescent="0.2">
      <c r="A141" s="1"/>
      <c r="B141" s="1"/>
      <c r="C141" s="1"/>
      <c r="D141" s="250">
        <v>135</v>
      </c>
      <c r="E141" s="238"/>
      <c r="F141" s="50"/>
      <c r="G141" s="39" t="str">
        <f>IFERROR(VLOOKUP(E141,'Z1 HAB CLASS'!$D$4:$E$45,2,FALSE)," ")</f>
        <v xml:space="preserve"> </v>
      </c>
      <c r="H141" s="40" t="str">
        <f>IFERROR(VLOOKUP(G141,'Z1 HAB CLASS'!$L$3:$N$9,2,FALSE)," ")</f>
        <v xml:space="preserve"> </v>
      </c>
      <c r="I141" s="41"/>
      <c r="J141" s="40" t="str">
        <f>IFERROR(VLOOKUP(I141,'Z3 CONDITION VALUE'!$A$3:$B$5,2,FALSE)," ")</f>
        <v xml:space="preserve"> </v>
      </c>
      <c r="K141" s="39" t="str">
        <f t="array" ref="K141">IFERROR(INDEX('Z7 TARGET CREATION'!$C$3:$F$44,MATCH(E141,'Z7 TARGET CREATION'!$B$3:$B$44,0),MATCH(I141,'Z7 TARGET CREATION'!$C$2:$F$2,0)),"")</f>
        <v/>
      </c>
      <c r="L141" s="141" t="str">
        <f>IF(E141="","",VLOOKUP(E141,'Z7 TARGET CREATION'!$G$3:$I$44,3,FALSE))</f>
        <v/>
      </c>
      <c r="M141" s="40" t="str">
        <f>IF(E141="","",VLOOKUP(E141,'Z7 TARGET CREATION'!$G$3:$H$44,2, FALSE))</f>
        <v/>
      </c>
      <c r="N141" s="43" t="str">
        <f t="shared" si="1"/>
        <v/>
      </c>
      <c r="O141" s="142"/>
      <c r="P141" s="1"/>
      <c r="Q141" s="1"/>
      <c r="R141" s="1"/>
      <c r="S141" s="1"/>
      <c r="T141" s="1"/>
      <c r="U141" s="1"/>
      <c r="V141" s="1"/>
      <c r="W141" s="1">
        <f t="shared" si="0"/>
        <v>0</v>
      </c>
      <c r="X141" s="1"/>
      <c r="Y141" s="1"/>
      <c r="Z141" s="1"/>
    </row>
    <row r="142" spans="1:26" ht="15.75" customHeight="1" x14ac:dyDescent="0.2">
      <c r="A142" s="1"/>
      <c r="B142" s="1"/>
      <c r="C142" s="1"/>
      <c r="D142" s="250">
        <v>136</v>
      </c>
      <c r="E142" s="238"/>
      <c r="F142" s="50"/>
      <c r="G142" s="39" t="str">
        <f>IFERROR(VLOOKUP(E142,'Z1 HAB CLASS'!$D$4:$E$45,2,FALSE)," ")</f>
        <v xml:space="preserve"> </v>
      </c>
      <c r="H142" s="40" t="str">
        <f>IFERROR(VLOOKUP(G142,'Z1 HAB CLASS'!$L$3:$N$9,2,FALSE)," ")</f>
        <v xml:space="preserve"> </v>
      </c>
      <c r="I142" s="41"/>
      <c r="J142" s="40" t="str">
        <f>IFERROR(VLOOKUP(I142,'Z3 CONDITION VALUE'!$A$3:$B$5,2,FALSE)," ")</f>
        <v xml:space="preserve"> </v>
      </c>
      <c r="K142" s="39" t="str">
        <f t="array" ref="K142">IFERROR(INDEX('Z7 TARGET CREATION'!$C$3:$F$44,MATCH(E142,'Z7 TARGET CREATION'!$B$3:$B$44,0),MATCH(I142,'Z7 TARGET CREATION'!$C$2:$F$2,0)),"")</f>
        <v/>
      </c>
      <c r="L142" s="141" t="str">
        <f>IF(E142="","",VLOOKUP(E142,'Z7 TARGET CREATION'!$G$3:$I$44,3,FALSE))</f>
        <v/>
      </c>
      <c r="M142" s="40" t="str">
        <f>IF(E142="","",VLOOKUP(E142,'Z7 TARGET CREATION'!$G$3:$H$44,2, FALSE))</f>
        <v/>
      </c>
      <c r="N142" s="43" t="str">
        <f t="shared" si="1"/>
        <v/>
      </c>
      <c r="O142" s="142"/>
      <c r="P142" s="1"/>
      <c r="Q142" s="1"/>
      <c r="R142" s="1"/>
      <c r="S142" s="1"/>
      <c r="T142" s="1"/>
      <c r="U142" s="1"/>
      <c r="V142" s="1"/>
      <c r="W142" s="1">
        <f t="shared" si="0"/>
        <v>0</v>
      </c>
      <c r="X142" s="1"/>
      <c r="Y142" s="1"/>
      <c r="Z142" s="1"/>
    </row>
    <row r="143" spans="1:26" ht="15.75" customHeight="1" x14ac:dyDescent="0.2">
      <c r="A143" s="1"/>
      <c r="B143" s="1"/>
      <c r="C143" s="1"/>
      <c r="D143" s="250">
        <v>137</v>
      </c>
      <c r="E143" s="238"/>
      <c r="F143" s="50"/>
      <c r="G143" s="39" t="str">
        <f>IFERROR(VLOOKUP(E143,'Z1 HAB CLASS'!$D$4:$E$45,2,FALSE)," ")</f>
        <v xml:space="preserve"> </v>
      </c>
      <c r="H143" s="40" t="str">
        <f>IFERROR(VLOOKUP(G143,'Z1 HAB CLASS'!$L$3:$N$9,2,FALSE)," ")</f>
        <v xml:space="preserve"> </v>
      </c>
      <c r="I143" s="41"/>
      <c r="J143" s="40" t="str">
        <f>IFERROR(VLOOKUP(I143,'Z3 CONDITION VALUE'!$A$3:$B$5,2,FALSE)," ")</f>
        <v xml:space="preserve"> </v>
      </c>
      <c r="K143" s="39" t="str">
        <f t="array" ref="K143">IFERROR(INDEX('Z7 TARGET CREATION'!$C$3:$F$44,MATCH(E143,'Z7 TARGET CREATION'!$B$3:$B$44,0),MATCH(I143,'Z7 TARGET CREATION'!$C$2:$F$2,0)),"")</f>
        <v/>
      </c>
      <c r="L143" s="141" t="str">
        <f>IF(E143="","",VLOOKUP(E143,'Z7 TARGET CREATION'!$G$3:$I$44,3,FALSE))</f>
        <v/>
      </c>
      <c r="M143" s="40" t="str">
        <f>IF(E143="","",VLOOKUP(E143,'Z7 TARGET CREATION'!$G$3:$H$44,2, FALSE))</f>
        <v/>
      </c>
      <c r="N143" s="43" t="str">
        <f t="shared" si="1"/>
        <v/>
      </c>
      <c r="O143" s="142"/>
      <c r="P143" s="1"/>
      <c r="Q143" s="1"/>
      <c r="R143" s="1"/>
      <c r="S143" s="1"/>
      <c r="T143" s="1"/>
      <c r="U143" s="1"/>
      <c r="V143" s="1"/>
      <c r="W143" s="1">
        <f t="shared" si="0"/>
        <v>0</v>
      </c>
      <c r="X143" s="1"/>
      <c r="Y143" s="1"/>
      <c r="Z143" s="1"/>
    </row>
    <row r="144" spans="1:26" ht="15.75" customHeight="1" x14ac:dyDescent="0.2">
      <c r="A144" s="1"/>
      <c r="B144" s="1"/>
      <c r="C144" s="1"/>
      <c r="D144" s="250">
        <v>138</v>
      </c>
      <c r="E144" s="238"/>
      <c r="F144" s="50"/>
      <c r="G144" s="39" t="str">
        <f>IFERROR(VLOOKUP(E144,'Z1 HAB CLASS'!$D$4:$E$45,2,FALSE)," ")</f>
        <v xml:space="preserve"> </v>
      </c>
      <c r="H144" s="40" t="str">
        <f>IFERROR(VLOOKUP(G144,'Z1 HAB CLASS'!$L$3:$N$9,2,FALSE)," ")</f>
        <v xml:space="preserve"> </v>
      </c>
      <c r="I144" s="41"/>
      <c r="J144" s="40" t="str">
        <f>IFERROR(VLOOKUP(I144,'Z3 CONDITION VALUE'!$A$3:$B$5,2,FALSE)," ")</f>
        <v xml:space="preserve"> </v>
      </c>
      <c r="K144" s="39" t="str">
        <f t="array" ref="K144">IFERROR(INDEX('Z7 TARGET CREATION'!$C$3:$F$44,MATCH(E144,'Z7 TARGET CREATION'!$B$3:$B$44,0),MATCH(I144,'Z7 TARGET CREATION'!$C$2:$F$2,0)),"")</f>
        <v/>
      </c>
      <c r="L144" s="141" t="str">
        <f>IF(E144="","",VLOOKUP(E144,'Z7 TARGET CREATION'!$G$3:$I$44,3,FALSE))</f>
        <v/>
      </c>
      <c r="M144" s="40" t="str">
        <f>IF(E144="","",VLOOKUP(E144,'Z7 TARGET CREATION'!$G$3:$H$44,2, FALSE))</f>
        <v/>
      </c>
      <c r="N144" s="43" t="str">
        <f t="shared" si="1"/>
        <v/>
      </c>
      <c r="O144" s="142"/>
      <c r="P144" s="1"/>
      <c r="Q144" s="1"/>
      <c r="R144" s="1"/>
      <c r="S144" s="1"/>
      <c r="T144" s="1"/>
      <c r="U144" s="1"/>
      <c r="V144" s="1"/>
      <c r="W144" s="1">
        <f t="shared" si="0"/>
        <v>0</v>
      </c>
      <c r="X144" s="1"/>
      <c r="Y144" s="1"/>
      <c r="Z144" s="1"/>
    </row>
    <row r="145" spans="1:26" ht="15.75" customHeight="1" x14ac:dyDescent="0.2">
      <c r="A145" s="1"/>
      <c r="B145" s="1"/>
      <c r="C145" s="1"/>
      <c r="D145" s="250">
        <v>139</v>
      </c>
      <c r="E145" s="238"/>
      <c r="F145" s="50"/>
      <c r="G145" s="39" t="str">
        <f>IFERROR(VLOOKUP(E145,'Z1 HAB CLASS'!$D$4:$E$45,2,FALSE)," ")</f>
        <v xml:space="preserve"> </v>
      </c>
      <c r="H145" s="40" t="str">
        <f>IFERROR(VLOOKUP(G145,'Z1 HAB CLASS'!$L$3:$N$9,2,FALSE)," ")</f>
        <v xml:space="preserve"> </v>
      </c>
      <c r="I145" s="41"/>
      <c r="J145" s="40" t="str">
        <f>IFERROR(VLOOKUP(I145,'Z3 CONDITION VALUE'!$A$3:$B$5,2,FALSE)," ")</f>
        <v xml:space="preserve"> </v>
      </c>
      <c r="K145" s="39" t="str">
        <f t="array" ref="K145">IFERROR(INDEX('Z7 TARGET CREATION'!$C$3:$F$44,MATCH(E145,'Z7 TARGET CREATION'!$B$3:$B$44,0),MATCH(I145,'Z7 TARGET CREATION'!$C$2:$F$2,0)),"")</f>
        <v/>
      </c>
      <c r="L145" s="141" t="str">
        <f>IF(E145="","",VLOOKUP(E145,'Z7 TARGET CREATION'!$G$3:$I$44,3,FALSE))</f>
        <v/>
      </c>
      <c r="M145" s="40" t="str">
        <f>IF(E145="","",VLOOKUP(E145,'Z7 TARGET CREATION'!$G$3:$H$44,2, FALSE))</f>
        <v/>
      </c>
      <c r="N145" s="43" t="str">
        <f t="shared" si="1"/>
        <v/>
      </c>
      <c r="O145" s="142"/>
      <c r="P145" s="1"/>
      <c r="Q145" s="1"/>
      <c r="R145" s="1"/>
      <c r="S145" s="1"/>
      <c r="T145" s="1"/>
      <c r="U145" s="1"/>
      <c r="V145" s="1"/>
      <c r="W145" s="1">
        <f t="shared" si="0"/>
        <v>0</v>
      </c>
      <c r="X145" s="1"/>
      <c r="Y145" s="1"/>
      <c r="Z145" s="1"/>
    </row>
    <row r="146" spans="1:26" ht="15.75" customHeight="1" x14ac:dyDescent="0.2">
      <c r="A146" s="1"/>
      <c r="B146" s="1"/>
      <c r="C146" s="1"/>
      <c r="D146" s="250">
        <v>140</v>
      </c>
      <c r="E146" s="238"/>
      <c r="F146" s="50"/>
      <c r="G146" s="39" t="str">
        <f>IFERROR(VLOOKUP(E146,'Z1 HAB CLASS'!$D$4:$E$45,2,FALSE)," ")</f>
        <v xml:space="preserve"> </v>
      </c>
      <c r="H146" s="40" t="str">
        <f>IFERROR(VLOOKUP(G146,'Z1 HAB CLASS'!$L$3:$N$9,2,FALSE)," ")</f>
        <v xml:space="preserve"> </v>
      </c>
      <c r="I146" s="41"/>
      <c r="J146" s="40" t="str">
        <f>IFERROR(VLOOKUP(I146,'Z3 CONDITION VALUE'!$A$3:$B$5,2,FALSE)," ")</f>
        <v xml:space="preserve"> </v>
      </c>
      <c r="K146" s="39" t="str">
        <f t="array" ref="K146">IFERROR(INDEX('Z7 TARGET CREATION'!$C$3:$F$44,MATCH(E146,'Z7 TARGET CREATION'!$B$3:$B$44,0),MATCH(I146,'Z7 TARGET CREATION'!$C$2:$F$2,0)),"")</f>
        <v/>
      </c>
      <c r="L146" s="141" t="str">
        <f>IF(E146="","",VLOOKUP(E146,'Z7 TARGET CREATION'!$G$3:$I$44,3,FALSE))</f>
        <v/>
      </c>
      <c r="M146" s="40" t="str">
        <f>IF(E146="","",VLOOKUP(E146,'Z7 TARGET CREATION'!$G$3:$H$44,2, FALSE))</f>
        <v/>
      </c>
      <c r="N146" s="43" t="str">
        <f t="shared" si="1"/>
        <v/>
      </c>
      <c r="O146" s="142"/>
      <c r="P146" s="1"/>
      <c r="Q146" s="1"/>
      <c r="R146" s="1"/>
      <c r="S146" s="1"/>
      <c r="T146" s="1"/>
      <c r="U146" s="1"/>
      <c r="V146" s="1"/>
      <c r="W146" s="1">
        <f t="shared" si="0"/>
        <v>0</v>
      </c>
      <c r="X146" s="1"/>
      <c r="Y146" s="1"/>
      <c r="Z146" s="1"/>
    </row>
    <row r="147" spans="1:26" ht="15.75" customHeight="1" x14ac:dyDescent="0.2">
      <c r="A147" s="1"/>
      <c r="B147" s="1"/>
      <c r="C147" s="1"/>
      <c r="D147" s="250">
        <v>141</v>
      </c>
      <c r="E147" s="238"/>
      <c r="F147" s="50"/>
      <c r="G147" s="39" t="str">
        <f>IFERROR(VLOOKUP(E147,'Z1 HAB CLASS'!$D$4:$E$45,2,FALSE)," ")</f>
        <v xml:space="preserve"> </v>
      </c>
      <c r="H147" s="40" t="str">
        <f>IFERROR(VLOOKUP(G147,'Z1 HAB CLASS'!$L$3:$N$9,2,FALSE)," ")</f>
        <v xml:space="preserve"> </v>
      </c>
      <c r="I147" s="41"/>
      <c r="J147" s="40" t="str">
        <f>IFERROR(VLOOKUP(I147,'Z3 CONDITION VALUE'!$A$3:$B$5,2,FALSE)," ")</f>
        <v xml:space="preserve"> </v>
      </c>
      <c r="K147" s="39" t="str">
        <f t="array" ref="K147">IFERROR(INDEX('Z7 TARGET CREATION'!$C$3:$F$44,MATCH(E147,'Z7 TARGET CREATION'!$B$3:$B$44,0),MATCH(I147,'Z7 TARGET CREATION'!$C$2:$F$2,0)),"")</f>
        <v/>
      </c>
      <c r="L147" s="141" t="str">
        <f>IF(E147="","",VLOOKUP(E147,'Z7 TARGET CREATION'!$G$3:$I$44,3,FALSE))</f>
        <v/>
      </c>
      <c r="M147" s="40" t="str">
        <f>IF(E147="","",VLOOKUP(E147,'Z7 TARGET CREATION'!$G$3:$H$44,2, FALSE))</f>
        <v/>
      </c>
      <c r="N147" s="43" t="str">
        <f t="shared" si="1"/>
        <v/>
      </c>
      <c r="O147" s="142"/>
      <c r="P147" s="1"/>
      <c r="Q147" s="1"/>
      <c r="R147" s="1"/>
      <c r="S147" s="1"/>
      <c r="T147" s="1"/>
      <c r="U147" s="1"/>
      <c r="V147" s="1"/>
      <c r="W147" s="1">
        <f t="shared" si="0"/>
        <v>0</v>
      </c>
      <c r="X147" s="1"/>
      <c r="Y147" s="1"/>
      <c r="Z147" s="1"/>
    </row>
    <row r="148" spans="1:26" ht="15.75" customHeight="1" x14ac:dyDescent="0.2">
      <c r="A148" s="1"/>
      <c r="B148" s="1"/>
      <c r="C148" s="1"/>
      <c r="D148" s="250">
        <v>142</v>
      </c>
      <c r="E148" s="238"/>
      <c r="F148" s="50"/>
      <c r="G148" s="39" t="str">
        <f>IFERROR(VLOOKUP(E148,'Z1 HAB CLASS'!$D$4:$E$45,2,FALSE)," ")</f>
        <v xml:space="preserve"> </v>
      </c>
      <c r="H148" s="40" t="str">
        <f>IFERROR(VLOOKUP(G148,'Z1 HAB CLASS'!$L$3:$N$9,2,FALSE)," ")</f>
        <v xml:space="preserve"> </v>
      </c>
      <c r="I148" s="41"/>
      <c r="J148" s="40" t="str">
        <f>IFERROR(VLOOKUP(I148,'Z3 CONDITION VALUE'!$A$3:$B$5,2,FALSE)," ")</f>
        <v xml:space="preserve"> </v>
      </c>
      <c r="K148" s="39" t="str">
        <f t="array" ref="K148">IFERROR(INDEX('Z7 TARGET CREATION'!$C$3:$F$44,MATCH(E148,'Z7 TARGET CREATION'!$B$3:$B$44,0),MATCH(I148,'Z7 TARGET CREATION'!$C$2:$F$2,0)),"")</f>
        <v/>
      </c>
      <c r="L148" s="141" t="str">
        <f>IF(E148="","",VLOOKUP(E148,'Z7 TARGET CREATION'!$G$3:$I$44,3,FALSE))</f>
        <v/>
      </c>
      <c r="M148" s="40" t="str">
        <f>IF(E148="","",VLOOKUP(E148,'Z7 TARGET CREATION'!$G$3:$H$44,2, FALSE))</f>
        <v/>
      </c>
      <c r="N148" s="43" t="str">
        <f t="shared" si="1"/>
        <v/>
      </c>
      <c r="O148" s="142"/>
      <c r="P148" s="1"/>
      <c r="Q148" s="1"/>
      <c r="R148" s="1"/>
      <c r="S148" s="1"/>
      <c r="T148" s="1"/>
      <c r="U148" s="1"/>
      <c r="V148" s="1"/>
      <c r="W148" s="1">
        <f t="shared" si="0"/>
        <v>0</v>
      </c>
      <c r="X148" s="1"/>
      <c r="Y148" s="1"/>
      <c r="Z148" s="1"/>
    </row>
    <row r="149" spans="1:26" ht="15.75" customHeight="1" x14ac:dyDescent="0.2">
      <c r="A149" s="1"/>
      <c r="B149" s="1"/>
      <c r="C149" s="1"/>
      <c r="D149" s="250">
        <v>143</v>
      </c>
      <c r="E149" s="238"/>
      <c r="F149" s="50"/>
      <c r="G149" s="39" t="str">
        <f>IFERROR(VLOOKUP(E149,'Z1 HAB CLASS'!$D$4:$E$45,2,FALSE)," ")</f>
        <v xml:space="preserve"> </v>
      </c>
      <c r="H149" s="40" t="str">
        <f>IFERROR(VLOOKUP(G149,'Z1 HAB CLASS'!$L$3:$N$9,2,FALSE)," ")</f>
        <v xml:space="preserve"> </v>
      </c>
      <c r="I149" s="41"/>
      <c r="J149" s="40" t="str">
        <f>IFERROR(VLOOKUP(I149,'Z3 CONDITION VALUE'!$A$3:$B$5,2,FALSE)," ")</f>
        <v xml:space="preserve"> </v>
      </c>
      <c r="K149" s="39" t="str">
        <f t="array" ref="K149">IFERROR(INDEX('Z7 TARGET CREATION'!$C$3:$F$44,MATCH(E149,'Z7 TARGET CREATION'!$B$3:$B$44,0),MATCH(I149,'Z7 TARGET CREATION'!$C$2:$F$2,0)),"")</f>
        <v/>
      </c>
      <c r="L149" s="141" t="str">
        <f>IF(E149="","",VLOOKUP(E149,'Z7 TARGET CREATION'!$G$3:$I$44,3,FALSE))</f>
        <v/>
      </c>
      <c r="M149" s="40" t="str">
        <f>IF(E149="","",VLOOKUP(E149,'Z7 TARGET CREATION'!$G$3:$H$44,2, FALSE))</f>
        <v/>
      </c>
      <c r="N149" s="43" t="str">
        <f t="shared" si="1"/>
        <v/>
      </c>
      <c r="O149" s="142"/>
      <c r="P149" s="1"/>
      <c r="Q149" s="1"/>
      <c r="R149" s="1"/>
      <c r="S149" s="1"/>
      <c r="T149" s="1"/>
      <c r="U149" s="1"/>
      <c r="V149" s="1"/>
      <c r="W149" s="1">
        <f t="shared" si="0"/>
        <v>0</v>
      </c>
      <c r="X149" s="1"/>
      <c r="Y149" s="1"/>
      <c r="Z149" s="1"/>
    </row>
    <row r="150" spans="1:26" ht="15.75" customHeight="1" x14ac:dyDescent="0.2">
      <c r="A150" s="1"/>
      <c r="B150" s="1"/>
      <c r="C150" s="1"/>
      <c r="D150" s="250">
        <v>144</v>
      </c>
      <c r="E150" s="238"/>
      <c r="F150" s="50"/>
      <c r="G150" s="39" t="str">
        <f>IFERROR(VLOOKUP(E150,'Z1 HAB CLASS'!$D$4:$E$45,2,FALSE)," ")</f>
        <v xml:space="preserve"> </v>
      </c>
      <c r="H150" s="40" t="str">
        <f>IFERROR(VLOOKUP(G150,'Z1 HAB CLASS'!$L$3:$N$9,2,FALSE)," ")</f>
        <v xml:space="preserve"> </v>
      </c>
      <c r="I150" s="41"/>
      <c r="J150" s="40" t="str">
        <f>IFERROR(VLOOKUP(I150,'Z3 CONDITION VALUE'!$A$3:$B$5,2,FALSE)," ")</f>
        <v xml:space="preserve"> </v>
      </c>
      <c r="K150" s="39" t="str">
        <f t="array" ref="K150">IFERROR(INDEX('Z7 TARGET CREATION'!$C$3:$F$44,MATCH(E150,'Z7 TARGET CREATION'!$B$3:$B$44,0),MATCH(I150,'Z7 TARGET CREATION'!$C$2:$F$2,0)),"")</f>
        <v/>
      </c>
      <c r="L150" s="141" t="str">
        <f>IF(E150="","",VLOOKUP(E150,'Z7 TARGET CREATION'!$G$3:$I$44,3,FALSE))</f>
        <v/>
      </c>
      <c r="M150" s="40" t="str">
        <f>IF(E150="","",VLOOKUP(E150,'Z7 TARGET CREATION'!$G$3:$H$44,2, FALSE))</f>
        <v/>
      </c>
      <c r="N150" s="43" t="str">
        <f t="shared" si="1"/>
        <v/>
      </c>
      <c r="O150" s="142"/>
      <c r="P150" s="1"/>
      <c r="Q150" s="1"/>
      <c r="R150" s="1"/>
      <c r="S150" s="1"/>
      <c r="T150" s="1"/>
      <c r="U150" s="1"/>
      <c r="V150" s="1"/>
      <c r="W150" s="1">
        <f t="shared" si="0"/>
        <v>0</v>
      </c>
      <c r="X150" s="1"/>
      <c r="Y150" s="1"/>
      <c r="Z150" s="1"/>
    </row>
    <row r="151" spans="1:26" ht="15.75" customHeight="1" x14ac:dyDescent="0.2">
      <c r="A151" s="1"/>
      <c r="B151" s="1"/>
      <c r="C151" s="1"/>
      <c r="D151" s="250">
        <v>145</v>
      </c>
      <c r="E151" s="238"/>
      <c r="F151" s="50"/>
      <c r="G151" s="39" t="str">
        <f>IFERROR(VLOOKUP(E151,'Z1 HAB CLASS'!$D$4:$E$45,2,FALSE)," ")</f>
        <v xml:space="preserve"> </v>
      </c>
      <c r="H151" s="40" t="str">
        <f>IFERROR(VLOOKUP(G151,'Z1 HAB CLASS'!$L$3:$N$9,2,FALSE)," ")</f>
        <v xml:space="preserve"> </v>
      </c>
      <c r="I151" s="41"/>
      <c r="J151" s="40" t="str">
        <f>IFERROR(VLOOKUP(I151,'Z3 CONDITION VALUE'!$A$3:$B$5,2,FALSE)," ")</f>
        <v xml:space="preserve"> </v>
      </c>
      <c r="K151" s="39" t="str">
        <f t="array" ref="K151">IFERROR(INDEX('Z7 TARGET CREATION'!$C$3:$F$44,MATCH(E151,'Z7 TARGET CREATION'!$B$3:$B$44,0),MATCH(I151,'Z7 TARGET CREATION'!$C$2:$F$2,0)),"")</f>
        <v/>
      </c>
      <c r="L151" s="141" t="str">
        <f>IF(E151="","",VLOOKUP(E151,'Z7 TARGET CREATION'!$G$3:$I$44,3,FALSE))</f>
        <v/>
      </c>
      <c r="M151" s="40" t="str">
        <f>IF(E151="","",VLOOKUP(E151,'Z7 TARGET CREATION'!$G$3:$H$44,2, FALSE))</f>
        <v/>
      </c>
      <c r="N151" s="43" t="str">
        <f t="shared" si="1"/>
        <v/>
      </c>
      <c r="O151" s="142"/>
      <c r="P151" s="1"/>
      <c r="Q151" s="1"/>
      <c r="R151" s="1"/>
      <c r="S151" s="1"/>
      <c r="T151" s="1"/>
      <c r="U151" s="1"/>
      <c r="V151" s="1"/>
      <c r="W151" s="1">
        <f t="shared" si="0"/>
        <v>0</v>
      </c>
      <c r="X151" s="1"/>
      <c r="Y151" s="1"/>
      <c r="Z151" s="1"/>
    </row>
    <row r="152" spans="1:26" ht="15.75" customHeight="1" x14ac:dyDescent="0.2">
      <c r="A152" s="1"/>
      <c r="B152" s="1"/>
      <c r="C152" s="1"/>
      <c r="D152" s="250">
        <v>146</v>
      </c>
      <c r="E152" s="238"/>
      <c r="F152" s="50"/>
      <c r="G152" s="39" t="str">
        <f>IFERROR(VLOOKUP(E152,'Z1 HAB CLASS'!$D$4:$E$45,2,FALSE)," ")</f>
        <v xml:space="preserve"> </v>
      </c>
      <c r="H152" s="40" t="str">
        <f>IFERROR(VLOOKUP(G152,'Z1 HAB CLASS'!$L$3:$N$9,2,FALSE)," ")</f>
        <v xml:space="preserve"> </v>
      </c>
      <c r="I152" s="41"/>
      <c r="J152" s="40" t="str">
        <f>IFERROR(VLOOKUP(I152,'Z3 CONDITION VALUE'!$A$3:$B$5,2,FALSE)," ")</f>
        <v xml:space="preserve"> </v>
      </c>
      <c r="K152" s="39" t="str">
        <f t="array" ref="K152">IFERROR(INDEX('Z7 TARGET CREATION'!$C$3:$F$44,MATCH(E152,'Z7 TARGET CREATION'!$B$3:$B$44,0),MATCH(I152,'Z7 TARGET CREATION'!$C$2:$F$2,0)),"")</f>
        <v/>
      </c>
      <c r="L152" s="141" t="str">
        <f>IF(E152="","",VLOOKUP(E152,'Z7 TARGET CREATION'!$G$3:$I$44,3,FALSE))</f>
        <v/>
      </c>
      <c r="M152" s="40" t="str">
        <f>IF(E152="","",VLOOKUP(E152,'Z7 TARGET CREATION'!$G$3:$H$44,2, FALSE))</f>
        <v/>
      </c>
      <c r="N152" s="43" t="str">
        <f t="shared" si="1"/>
        <v/>
      </c>
      <c r="O152" s="142"/>
      <c r="P152" s="1"/>
      <c r="Q152" s="1"/>
      <c r="R152" s="1"/>
      <c r="S152" s="1"/>
      <c r="T152" s="1"/>
      <c r="U152" s="1"/>
      <c r="V152" s="1"/>
      <c r="W152" s="1">
        <f t="shared" si="0"/>
        <v>0</v>
      </c>
      <c r="X152" s="1"/>
      <c r="Y152" s="1"/>
      <c r="Z152" s="1"/>
    </row>
    <row r="153" spans="1:26" ht="15.75" customHeight="1" x14ac:dyDescent="0.2">
      <c r="A153" s="1"/>
      <c r="B153" s="1"/>
      <c r="C153" s="1"/>
      <c r="D153" s="250">
        <v>147</v>
      </c>
      <c r="E153" s="238"/>
      <c r="F153" s="50"/>
      <c r="G153" s="39" t="str">
        <f>IFERROR(VLOOKUP(E153,'Z1 HAB CLASS'!$D$4:$E$45,2,FALSE)," ")</f>
        <v xml:space="preserve"> </v>
      </c>
      <c r="H153" s="40" t="str">
        <f>IFERROR(VLOOKUP(G153,'Z1 HAB CLASS'!$L$3:$N$9,2,FALSE)," ")</f>
        <v xml:space="preserve"> </v>
      </c>
      <c r="I153" s="41"/>
      <c r="J153" s="40" t="str">
        <f>IFERROR(VLOOKUP(I153,'Z3 CONDITION VALUE'!$A$3:$B$5,2,FALSE)," ")</f>
        <v xml:space="preserve"> </v>
      </c>
      <c r="K153" s="39" t="str">
        <f t="array" ref="K153">IFERROR(INDEX('Z7 TARGET CREATION'!$C$3:$F$44,MATCH(E153,'Z7 TARGET CREATION'!$B$3:$B$44,0),MATCH(I153,'Z7 TARGET CREATION'!$C$2:$F$2,0)),"")</f>
        <v/>
      </c>
      <c r="L153" s="141" t="str">
        <f>IF(E153="","",VLOOKUP(E153,'Z7 TARGET CREATION'!$G$3:$I$44,3,FALSE))</f>
        <v/>
      </c>
      <c r="M153" s="40" t="str">
        <f>IF(E153="","",VLOOKUP(E153,'Z7 TARGET CREATION'!$G$3:$H$44,2, FALSE))</f>
        <v/>
      </c>
      <c r="N153" s="43" t="str">
        <f t="shared" si="1"/>
        <v/>
      </c>
      <c r="O153" s="142"/>
      <c r="P153" s="1"/>
      <c r="Q153" s="1"/>
      <c r="R153" s="1"/>
      <c r="S153" s="1"/>
      <c r="T153" s="1"/>
      <c r="U153" s="1"/>
      <c r="V153" s="1"/>
      <c r="W153" s="1">
        <f t="shared" si="0"/>
        <v>0</v>
      </c>
      <c r="X153" s="1"/>
      <c r="Y153" s="1"/>
      <c r="Z153" s="1"/>
    </row>
    <row r="154" spans="1:26" ht="15.75" customHeight="1" x14ac:dyDescent="0.2">
      <c r="A154" s="1"/>
      <c r="B154" s="1"/>
      <c r="C154" s="1"/>
      <c r="D154" s="250">
        <v>148</v>
      </c>
      <c r="E154" s="238"/>
      <c r="F154" s="50"/>
      <c r="G154" s="39" t="str">
        <f>IFERROR(VLOOKUP(E154,'Z1 HAB CLASS'!$D$4:$E$45,2,FALSE)," ")</f>
        <v xml:space="preserve"> </v>
      </c>
      <c r="H154" s="40" t="str">
        <f>IFERROR(VLOOKUP(G154,'Z1 HAB CLASS'!$L$3:$N$9,2,FALSE)," ")</f>
        <v xml:space="preserve"> </v>
      </c>
      <c r="I154" s="41"/>
      <c r="J154" s="40" t="str">
        <f>IFERROR(VLOOKUP(I154,'Z3 CONDITION VALUE'!$A$3:$B$5,2,FALSE)," ")</f>
        <v xml:space="preserve"> </v>
      </c>
      <c r="K154" s="39" t="str">
        <f t="array" ref="K154">IFERROR(INDEX('Z7 TARGET CREATION'!$C$3:$F$44,MATCH(E154,'Z7 TARGET CREATION'!$B$3:$B$44,0),MATCH(I154,'Z7 TARGET CREATION'!$C$2:$F$2,0)),"")</f>
        <v/>
      </c>
      <c r="L154" s="141" t="str">
        <f>IF(E154="","",VLOOKUP(E154,'Z7 TARGET CREATION'!$G$3:$I$44,3,FALSE))</f>
        <v/>
      </c>
      <c r="M154" s="40" t="str">
        <f>IF(E154="","",VLOOKUP(E154,'Z7 TARGET CREATION'!$G$3:$H$44,2, FALSE))</f>
        <v/>
      </c>
      <c r="N154" s="43" t="str">
        <f t="shared" si="1"/>
        <v/>
      </c>
      <c r="O154" s="142"/>
      <c r="P154" s="1"/>
      <c r="Q154" s="1"/>
      <c r="R154" s="1"/>
      <c r="S154" s="1"/>
      <c r="T154" s="1"/>
      <c r="U154" s="1"/>
      <c r="V154" s="1"/>
      <c r="W154" s="1">
        <f t="shared" si="0"/>
        <v>0</v>
      </c>
      <c r="X154" s="1"/>
      <c r="Y154" s="1"/>
      <c r="Z154" s="1"/>
    </row>
    <row r="155" spans="1:26" ht="15.75" customHeight="1" x14ac:dyDescent="0.2">
      <c r="A155" s="1"/>
      <c r="B155" s="1"/>
      <c r="C155" s="1"/>
      <c r="D155" s="250">
        <v>149</v>
      </c>
      <c r="E155" s="238"/>
      <c r="F155" s="50"/>
      <c r="G155" s="39" t="str">
        <f>IFERROR(VLOOKUP(E155,'Z1 HAB CLASS'!$D$4:$E$45,2,FALSE)," ")</f>
        <v xml:space="preserve"> </v>
      </c>
      <c r="H155" s="40" t="str">
        <f>IFERROR(VLOOKUP(G155,'Z1 HAB CLASS'!$L$3:$N$9,2,FALSE)," ")</f>
        <v xml:space="preserve"> </v>
      </c>
      <c r="I155" s="41"/>
      <c r="J155" s="40" t="str">
        <f>IFERROR(VLOOKUP(I155,'Z3 CONDITION VALUE'!$A$3:$B$5,2,FALSE)," ")</f>
        <v xml:space="preserve"> </v>
      </c>
      <c r="K155" s="39" t="str">
        <f t="array" ref="K155">IFERROR(INDEX('Z7 TARGET CREATION'!$C$3:$F$44,MATCH(E155,'Z7 TARGET CREATION'!$B$3:$B$44,0),MATCH(I155,'Z7 TARGET CREATION'!$C$2:$F$2,0)),"")</f>
        <v/>
      </c>
      <c r="L155" s="141" t="str">
        <f>IF(E155="","",VLOOKUP(E155,'Z7 TARGET CREATION'!$G$3:$I$44,3,FALSE))</f>
        <v/>
      </c>
      <c r="M155" s="40" t="str">
        <f>IF(E155="","",VLOOKUP(E155,'Z7 TARGET CREATION'!$G$3:$H$44,2, FALSE))</f>
        <v/>
      </c>
      <c r="N155" s="43" t="str">
        <f t="shared" si="1"/>
        <v/>
      </c>
      <c r="O155" s="142"/>
      <c r="P155" s="1"/>
      <c r="Q155" s="1"/>
      <c r="R155" s="1"/>
      <c r="S155" s="1"/>
      <c r="T155" s="1"/>
      <c r="U155" s="1"/>
      <c r="V155" s="1"/>
      <c r="W155" s="1">
        <f t="shared" si="0"/>
        <v>0</v>
      </c>
      <c r="X155" s="1"/>
      <c r="Y155" s="1"/>
      <c r="Z155" s="1"/>
    </row>
    <row r="156" spans="1:26" ht="15.75" customHeight="1" x14ac:dyDescent="0.2">
      <c r="A156" s="1"/>
      <c r="B156" s="1"/>
      <c r="C156" s="1"/>
      <c r="D156" s="250">
        <v>150</v>
      </c>
      <c r="E156" s="238"/>
      <c r="F156" s="50"/>
      <c r="G156" s="39" t="str">
        <f>IFERROR(VLOOKUP(E156,'Z1 HAB CLASS'!$D$4:$E$45,2,FALSE)," ")</f>
        <v xml:space="preserve"> </v>
      </c>
      <c r="H156" s="40" t="str">
        <f>IFERROR(VLOOKUP(G156,'Z1 HAB CLASS'!$L$3:$N$9,2,FALSE)," ")</f>
        <v xml:space="preserve"> </v>
      </c>
      <c r="I156" s="41"/>
      <c r="J156" s="40" t="str">
        <f>IFERROR(VLOOKUP(I156,'Z3 CONDITION VALUE'!$A$3:$B$5,2,FALSE)," ")</f>
        <v xml:space="preserve"> </v>
      </c>
      <c r="K156" s="39" t="str">
        <f t="array" ref="K156">IFERROR(INDEX('Z7 TARGET CREATION'!$C$3:$F$44,MATCH(E156,'Z7 TARGET CREATION'!$B$3:$B$44,0),MATCH(I156,'Z7 TARGET CREATION'!$C$2:$F$2,0)),"")</f>
        <v/>
      </c>
      <c r="L156" s="141" t="str">
        <f>IF(E156="","",VLOOKUP(E156,'Z7 TARGET CREATION'!$G$3:$I$44,3,FALSE))</f>
        <v/>
      </c>
      <c r="M156" s="40" t="str">
        <f>IF(E156="","",VLOOKUP(E156,'Z7 TARGET CREATION'!$G$3:$H$44,2, FALSE))</f>
        <v/>
      </c>
      <c r="N156" s="43" t="str">
        <f t="shared" si="1"/>
        <v/>
      </c>
      <c r="O156" s="142"/>
      <c r="P156" s="1"/>
      <c r="Q156" s="1"/>
      <c r="R156" s="1"/>
      <c r="S156" s="1"/>
      <c r="T156" s="1"/>
      <c r="U156" s="1"/>
      <c r="V156" s="1"/>
      <c r="W156" s="1">
        <f t="shared" si="0"/>
        <v>0</v>
      </c>
      <c r="X156" s="1"/>
      <c r="Y156" s="1"/>
      <c r="Z156" s="1"/>
    </row>
    <row r="157" spans="1:26" ht="15.75" customHeight="1" x14ac:dyDescent="0.2">
      <c r="A157" s="1"/>
      <c r="B157" s="1"/>
      <c r="C157" s="1"/>
      <c r="D157" s="250">
        <v>151</v>
      </c>
      <c r="E157" s="238"/>
      <c r="F157" s="50"/>
      <c r="G157" s="39" t="str">
        <f>IFERROR(VLOOKUP(E157,'Z1 HAB CLASS'!$D$4:$E$45,2,FALSE)," ")</f>
        <v xml:space="preserve"> </v>
      </c>
      <c r="H157" s="40" t="str">
        <f>IFERROR(VLOOKUP(G157,'Z1 HAB CLASS'!$L$3:$N$9,2,FALSE)," ")</f>
        <v xml:space="preserve"> </v>
      </c>
      <c r="I157" s="41"/>
      <c r="J157" s="40" t="str">
        <f>IFERROR(VLOOKUP(I157,'Z3 CONDITION VALUE'!$A$3:$B$5,2,FALSE)," ")</f>
        <v xml:space="preserve"> </v>
      </c>
      <c r="K157" s="39" t="str">
        <f t="array" ref="K157">IFERROR(INDEX('Z7 TARGET CREATION'!$C$3:$F$44,MATCH(E157,'Z7 TARGET CREATION'!$B$3:$B$44,0),MATCH(I157,'Z7 TARGET CREATION'!$C$2:$F$2,0)),"")</f>
        <v/>
      </c>
      <c r="L157" s="141" t="str">
        <f>IF(E157="","",VLOOKUP(E157,'Z7 TARGET CREATION'!$G$3:$I$44,3,FALSE))</f>
        <v/>
      </c>
      <c r="M157" s="40" t="str">
        <f>IF(E157="","",VLOOKUP(E157,'Z7 TARGET CREATION'!$G$3:$H$44,2, FALSE))</f>
        <v/>
      </c>
      <c r="N157" s="43" t="str">
        <f t="shared" si="1"/>
        <v/>
      </c>
      <c r="O157" s="142"/>
      <c r="P157" s="1"/>
      <c r="Q157" s="1"/>
      <c r="R157" s="1"/>
      <c r="S157" s="1"/>
      <c r="T157" s="1"/>
      <c r="U157" s="1"/>
      <c r="V157" s="1"/>
      <c r="W157" s="1">
        <f t="shared" si="0"/>
        <v>0</v>
      </c>
      <c r="X157" s="1"/>
      <c r="Y157" s="1"/>
      <c r="Z157" s="1"/>
    </row>
    <row r="158" spans="1:26" ht="15.75" customHeight="1" x14ac:dyDescent="0.2">
      <c r="A158" s="1"/>
      <c r="B158" s="1"/>
      <c r="C158" s="1"/>
      <c r="D158" s="250">
        <v>152</v>
      </c>
      <c r="E158" s="238"/>
      <c r="F158" s="50"/>
      <c r="G158" s="39" t="str">
        <f>IFERROR(VLOOKUP(E158,'Z1 HAB CLASS'!$D$4:$E$45,2,FALSE)," ")</f>
        <v xml:space="preserve"> </v>
      </c>
      <c r="H158" s="40" t="str">
        <f>IFERROR(VLOOKUP(G158,'Z1 HAB CLASS'!$L$3:$N$9,2,FALSE)," ")</f>
        <v xml:space="preserve"> </v>
      </c>
      <c r="I158" s="41"/>
      <c r="J158" s="40" t="str">
        <f>IFERROR(VLOOKUP(I158,'Z3 CONDITION VALUE'!$A$3:$B$5,2,FALSE)," ")</f>
        <v xml:space="preserve"> </v>
      </c>
      <c r="K158" s="39" t="str">
        <f t="array" ref="K158">IFERROR(INDEX('Z7 TARGET CREATION'!$C$3:$F$44,MATCH(E158,'Z7 TARGET CREATION'!$B$3:$B$44,0),MATCH(I158,'Z7 TARGET CREATION'!$C$2:$F$2,0)),"")</f>
        <v/>
      </c>
      <c r="L158" s="141" t="str">
        <f>IF(E158="","",VLOOKUP(E158,'Z7 TARGET CREATION'!$G$3:$I$44,3,FALSE))</f>
        <v/>
      </c>
      <c r="M158" s="40" t="str">
        <f>IF(E158="","",VLOOKUP(E158,'Z7 TARGET CREATION'!$G$3:$H$44,2, FALSE))</f>
        <v/>
      </c>
      <c r="N158" s="43" t="str">
        <f t="shared" si="1"/>
        <v/>
      </c>
      <c r="O158" s="142"/>
      <c r="P158" s="1"/>
      <c r="Q158" s="1"/>
      <c r="R158" s="1"/>
      <c r="S158" s="1"/>
      <c r="T158" s="1"/>
      <c r="U158" s="1"/>
      <c r="V158" s="1"/>
      <c r="W158" s="1">
        <f t="shared" si="0"/>
        <v>0</v>
      </c>
      <c r="X158" s="1"/>
      <c r="Y158" s="1"/>
      <c r="Z158" s="1"/>
    </row>
    <row r="159" spans="1:26" ht="15.75" customHeight="1" x14ac:dyDescent="0.2">
      <c r="A159" s="1"/>
      <c r="B159" s="1"/>
      <c r="C159" s="1"/>
      <c r="D159" s="250">
        <v>153</v>
      </c>
      <c r="E159" s="238"/>
      <c r="F159" s="50"/>
      <c r="G159" s="39" t="str">
        <f>IFERROR(VLOOKUP(E159,'Z1 HAB CLASS'!$D$4:$E$45,2,FALSE)," ")</f>
        <v xml:space="preserve"> </v>
      </c>
      <c r="H159" s="40" t="str">
        <f>IFERROR(VLOOKUP(G159,'Z1 HAB CLASS'!$L$3:$N$9,2,FALSE)," ")</f>
        <v xml:space="preserve"> </v>
      </c>
      <c r="I159" s="41"/>
      <c r="J159" s="40" t="str">
        <f>IFERROR(VLOOKUP(I159,'Z3 CONDITION VALUE'!$A$3:$B$5,2,FALSE)," ")</f>
        <v xml:space="preserve"> </v>
      </c>
      <c r="K159" s="39" t="str">
        <f t="array" ref="K159">IFERROR(INDEX('Z7 TARGET CREATION'!$C$3:$F$44,MATCH(E159,'Z7 TARGET CREATION'!$B$3:$B$44,0),MATCH(I159,'Z7 TARGET CREATION'!$C$2:$F$2,0)),"")</f>
        <v/>
      </c>
      <c r="L159" s="141" t="str">
        <f>IF(E159="","",VLOOKUP(E159,'Z7 TARGET CREATION'!$G$3:$I$44,3,FALSE))</f>
        <v/>
      </c>
      <c r="M159" s="40" t="str">
        <f>IF(E159="","",VLOOKUP(E159,'Z7 TARGET CREATION'!$G$3:$H$44,2, FALSE))</f>
        <v/>
      </c>
      <c r="N159" s="43" t="str">
        <f t="shared" si="1"/>
        <v/>
      </c>
      <c r="O159" s="142"/>
      <c r="P159" s="1"/>
      <c r="Q159" s="1"/>
      <c r="R159" s="1"/>
      <c r="S159" s="1"/>
      <c r="T159" s="1"/>
      <c r="U159" s="1"/>
      <c r="V159" s="1"/>
      <c r="W159" s="1">
        <f t="shared" si="0"/>
        <v>0</v>
      </c>
      <c r="X159" s="1"/>
      <c r="Y159" s="1"/>
      <c r="Z159" s="1"/>
    </row>
    <row r="160" spans="1:26" ht="15.75" customHeight="1" x14ac:dyDescent="0.2">
      <c r="A160" s="1"/>
      <c r="B160" s="1"/>
      <c r="C160" s="1"/>
      <c r="D160" s="250">
        <v>154</v>
      </c>
      <c r="E160" s="238"/>
      <c r="F160" s="50"/>
      <c r="G160" s="39" t="str">
        <f>IFERROR(VLOOKUP(E160,'Z1 HAB CLASS'!$D$4:$E$45,2,FALSE)," ")</f>
        <v xml:space="preserve"> </v>
      </c>
      <c r="H160" s="40" t="str">
        <f>IFERROR(VLOOKUP(G160,'Z1 HAB CLASS'!$L$3:$N$9,2,FALSE)," ")</f>
        <v xml:space="preserve"> </v>
      </c>
      <c r="I160" s="41"/>
      <c r="J160" s="40" t="str">
        <f>IFERROR(VLOOKUP(I160,'Z3 CONDITION VALUE'!$A$3:$B$5,2,FALSE)," ")</f>
        <v xml:space="preserve"> </v>
      </c>
      <c r="K160" s="39" t="str">
        <f t="array" ref="K160">IFERROR(INDEX('Z7 TARGET CREATION'!$C$3:$F$44,MATCH(E160,'Z7 TARGET CREATION'!$B$3:$B$44,0),MATCH(I160,'Z7 TARGET CREATION'!$C$2:$F$2,0)),"")</f>
        <v/>
      </c>
      <c r="L160" s="141" t="str">
        <f>IF(E160="","",VLOOKUP(E160,'Z7 TARGET CREATION'!$G$3:$I$44,3,FALSE))</f>
        <v/>
      </c>
      <c r="M160" s="40" t="str">
        <f>IF(E160="","",VLOOKUP(E160,'Z7 TARGET CREATION'!$G$3:$H$44,2, FALSE))</f>
        <v/>
      </c>
      <c r="N160" s="43" t="str">
        <f t="shared" si="1"/>
        <v/>
      </c>
      <c r="O160" s="142"/>
      <c r="P160" s="1"/>
      <c r="Q160" s="1"/>
      <c r="R160" s="1"/>
      <c r="S160" s="1"/>
      <c r="T160" s="1"/>
      <c r="U160" s="1"/>
      <c r="V160" s="1"/>
      <c r="W160" s="1">
        <f t="shared" si="0"/>
        <v>0</v>
      </c>
      <c r="X160" s="1"/>
      <c r="Y160" s="1"/>
      <c r="Z160" s="1"/>
    </row>
    <row r="161" spans="1:26" ht="15.75" customHeight="1" x14ac:dyDescent="0.2">
      <c r="A161" s="1"/>
      <c r="B161" s="1"/>
      <c r="C161" s="1"/>
      <c r="D161" s="250">
        <v>155</v>
      </c>
      <c r="E161" s="238"/>
      <c r="F161" s="50"/>
      <c r="G161" s="39" t="str">
        <f>IFERROR(VLOOKUP(E161,'Z1 HAB CLASS'!$D$4:$E$45,2,FALSE)," ")</f>
        <v xml:space="preserve"> </v>
      </c>
      <c r="H161" s="40" t="str">
        <f>IFERROR(VLOOKUP(G161,'Z1 HAB CLASS'!$L$3:$N$9,2,FALSE)," ")</f>
        <v xml:space="preserve"> </v>
      </c>
      <c r="I161" s="41"/>
      <c r="J161" s="40" t="str">
        <f>IFERROR(VLOOKUP(I161,'Z3 CONDITION VALUE'!$A$3:$B$5,2,FALSE)," ")</f>
        <v xml:space="preserve"> </v>
      </c>
      <c r="K161" s="39" t="str">
        <f t="array" ref="K161">IFERROR(INDEX('Z7 TARGET CREATION'!$C$3:$F$44,MATCH(E161,'Z7 TARGET CREATION'!$B$3:$B$44,0),MATCH(I161,'Z7 TARGET CREATION'!$C$2:$F$2,0)),"")</f>
        <v/>
      </c>
      <c r="L161" s="141" t="str">
        <f>IF(E161="","",VLOOKUP(E161,'Z7 TARGET CREATION'!$G$3:$I$44,3,FALSE))</f>
        <v/>
      </c>
      <c r="M161" s="40" t="str">
        <f>IF(E161="","",VLOOKUP(E161,'Z7 TARGET CREATION'!$G$3:$H$44,2, FALSE))</f>
        <v/>
      </c>
      <c r="N161" s="43" t="str">
        <f t="shared" si="1"/>
        <v/>
      </c>
      <c r="O161" s="142"/>
      <c r="P161" s="1"/>
      <c r="Q161" s="1"/>
      <c r="R161" s="1"/>
      <c r="S161" s="1"/>
      <c r="T161" s="1"/>
      <c r="U161" s="1"/>
      <c r="V161" s="1"/>
      <c r="W161" s="1">
        <f t="shared" si="0"/>
        <v>0</v>
      </c>
      <c r="X161" s="1"/>
      <c r="Y161" s="1"/>
      <c r="Z161" s="1"/>
    </row>
    <row r="162" spans="1:26" ht="15.75" customHeight="1" x14ac:dyDescent="0.2">
      <c r="A162" s="1"/>
      <c r="B162" s="1"/>
      <c r="C162" s="1"/>
      <c r="D162" s="250">
        <v>156</v>
      </c>
      <c r="E162" s="238"/>
      <c r="F162" s="50"/>
      <c r="G162" s="39" t="str">
        <f>IFERROR(VLOOKUP(E162,'Z1 HAB CLASS'!$D$4:$E$45,2,FALSE)," ")</f>
        <v xml:space="preserve"> </v>
      </c>
      <c r="H162" s="40" t="str">
        <f>IFERROR(VLOOKUP(G162,'Z1 HAB CLASS'!$L$3:$N$9,2,FALSE)," ")</f>
        <v xml:space="preserve"> </v>
      </c>
      <c r="I162" s="41"/>
      <c r="J162" s="40" t="str">
        <f>IFERROR(VLOOKUP(I162,'Z3 CONDITION VALUE'!$A$3:$B$5,2,FALSE)," ")</f>
        <v xml:space="preserve"> </v>
      </c>
      <c r="K162" s="39" t="str">
        <f t="array" ref="K162">IFERROR(INDEX('Z7 TARGET CREATION'!$C$3:$F$44,MATCH(E162,'Z7 TARGET CREATION'!$B$3:$B$44,0),MATCH(I162,'Z7 TARGET CREATION'!$C$2:$F$2,0)),"")</f>
        <v/>
      </c>
      <c r="L162" s="141" t="str">
        <f>IF(E162="","",VLOOKUP(E162,'Z7 TARGET CREATION'!$G$3:$I$44,3,FALSE))</f>
        <v/>
      </c>
      <c r="M162" s="40" t="str">
        <f>IF(E162="","",VLOOKUP(E162,'Z7 TARGET CREATION'!$G$3:$H$44,2, FALSE))</f>
        <v/>
      </c>
      <c r="N162" s="43" t="str">
        <f t="shared" si="1"/>
        <v/>
      </c>
      <c r="O162" s="142"/>
      <c r="P162" s="1"/>
      <c r="Q162" s="1"/>
      <c r="R162" s="1"/>
      <c r="S162" s="1"/>
      <c r="T162" s="1"/>
      <c r="U162" s="1"/>
      <c r="V162" s="1"/>
      <c r="W162" s="1">
        <f t="shared" si="0"/>
        <v>0</v>
      </c>
      <c r="X162" s="1"/>
      <c r="Y162" s="1"/>
      <c r="Z162" s="1"/>
    </row>
    <row r="163" spans="1:26" ht="15.75" customHeight="1" x14ac:dyDescent="0.2">
      <c r="A163" s="1"/>
      <c r="B163" s="1"/>
      <c r="C163" s="1"/>
      <c r="D163" s="250">
        <v>157</v>
      </c>
      <c r="E163" s="238"/>
      <c r="F163" s="50"/>
      <c r="G163" s="39" t="str">
        <f>IFERROR(VLOOKUP(E163,'Z1 HAB CLASS'!$D$4:$E$45,2,FALSE)," ")</f>
        <v xml:space="preserve"> </v>
      </c>
      <c r="H163" s="40" t="str">
        <f>IFERROR(VLOOKUP(G163,'Z1 HAB CLASS'!$L$3:$N$9,2,FALSE)," ")</f>
        <v xml:space="preserve"> </v>
      </c>
      <c r="I163" s="41"/>
      <c r="J163" s="40" t="str">
        <f>IFERROR(VLOOKUP(I163,'Z3 CONDITION VALUE'!$A$3:$B$5,2,FALSE)," ")</f>
        <v xml:space="preserve"> </v>
      </c>
      <c r="K163" s="39" t="str">
        <f t="array" ref="K163">IFERROR(INDEX('Z7 TARGET CREATION'!$C$3:$F$44,MATCH(E163,'Z7 TARGET CREATION'!$B$3:$B$44,0),MATCH(I163,'Z7 TARGET CREATION'!$C$2:$F$2,0)),"")</f>
        <v/>
      </c>
      <c r="L163" s="141" t="str">
        <f>IF(E163="","",VLOOKUP(E163,'Z7 TARGET CREATION'!$G$3:$I$44,3,FALSE))</f>
        <v/>
      </c>
      <c r="M163" s="40" t="str">
        <f>IF(E163="","",VLOOKUP(E163,'Z7 TARGET CREATION'!$G$3:$H$44,2, FALSE))</f>
        <v/>
      </c>
      <c r="N163" s="43" t="str">
        <f t="shared" si="1"/>
        <v/>
      </c>
      <c r="O163" s="142"/>
      <c r="P163" s="1"/>
      <c r="Q163" s="1"/>
      <c r="R163" s="1"/>
      <c r="S163" s="1"/>
      <c r="T163" s="1"/>
      <c r="U163" s="1"/>
      <c r="V163" s="1"/>
      <c r="W163" s="1">
        <f t="shared" si="0"/>
        <v>0</v>
      </c>
      <c r="X163" s="1"/>
      <c r="Y163" s="1"/>
      <c r="Z163" s="1"/>
    </row>
    <row r="164" spans="1:26" ht="15.75" customHeight="1" x14ac:dyDescent="0.2">
      <c r="A164" s="1"/>
      <c r="B164" s="1"/>
      <c r="C164" s="1"/>
      <c r="D164" s="250">
        <v>158</v>
      </c>
      <c r="E164" s="238"/>
      <c r="F164" s="50"/>
      <c r="G164" s="39" t="str">
        <f>IFERROR(VLOOKUP(E164,'Z1 HAB CLASS'!$D$4:$E$45,2,FALSE)," ")</f>
        <v xml:space="preserve"> </v>
      </c>
      <c r="H164" s="40" t="str">
        <f>IFERROR(VLOOKUP(G164,'Z1 HAB CLASS'!$L$3:$N$9,2,FALSE)," ")</f>
        <v xml:space="preserve"> </v>
      </c>
      <c r="I164" s="41"/>
      <c r="J164" s="40" t="str">
        <f>IFERROR(VLOOKUP(I164,'Z3 CONDITION VALUE'!$A$3:$B$5,2,FALSE)," ")</f>
        <v xml:space="preserve"> </v>
      </c>
      <c r="K164" s="39" t="str">
        <f t="array" ref="K164">IFERROR(INDEX('Z7 TARGET CREATION'!$C$3:$F$44,MATCH(E164,'Z7 TARGET CREATION'!$B$3:$B$44,0),MATCH(I164,'Z7 TARGET CREATION'!$C$2:$F$2,0)),"")</f>
        <v/>
      </c>
      <c r="L164" s="141" t="str">
        <f>IF(E164="","",VLOOKUP(E164,'Z7 TARGET CREATION'!$G$3:$I$44,3,FALSE))</f>
        <v/>
      </c>
      <c r="M164" s="40" t="str">
        <f>IF(E164="","",VLOOKUP(E164,'Z7 TARGET CREATION'!$G$3:$H$44,2, FALSE))</f>
        <v/>
      </c>
      <c r="N164" s="43" t="str">
        <f t="shared" si="1"/>
        <v/>
      </c>
      <c r="O164" s="142"/>
      <c r="P164" s="1"/>
      <c r="Q164" s="1"/>
      <c r="R164" s="1"/>
      <c r="S164" s="1"/>
      <c r="T164" s="1"/>
      <c r="U164" s="1"/>
      <c r="V164" s="1"/>
      <c r="W164" s="1">
        <f t="shared" si="0"/>
        <v>0</v>
      </c>
      <c r="X164" s="1"/>
      <c r="Y164" s="1"/>
      <c r="Z164" s="1"/>
    </row>
    <row r="165" spans="1:26" ht="15.75" customHeight="1" x14ac:dyDescent="0.2">
      <c r="A165" s="1"/>
      <c r="B165" s="1"/>
      <c r="C165" s="1"/>
      <c r="D165" s="250">
        <v>159</v>
      </c>
      <c r="E165" s="238"/>
      <c r="F165" s="50"/>
      <c r="G165" s="39" t="str">
        <f>IFERROR(VLOOKUP(E165,'Z1 HAB CLASS'!$D$4:$E$45,2,FALSE)," ")</f>
        <v xml:space="preserve"> </v>
      </c>
      <c r="H165" s="40" t="str">
        <f>IFERROR(VLOOKUP(G165,'Z1 HAB CLASS'!$L$3:$N$9,2,FALSE)," ")</f>
        <v xml:space="preserve"> </v>
      </c>
      <c r="I165" s="41"/>
      <c r="J165" s="40" t="str">
        <f>IFERROR(VLOOKUP(I165,'Z3 CONDITION VALUE'!$A$3:$B$5,2,FALSE)," ")</f>
        <v xml:space="preserve"> </v>
      </c>
      <c r="K165" s="39" t="str">
        <f t="array" ref="K165">IFERROR(INDEX('Z7 TARGET CREATION'!$C$3:$F$44,MATCH(E165,'Z7 TARGET CREATION'!$B$3:$B$44,0),MATCH(I165,'Z7 TARGET CREATION'!$C$2:$F$2,0)),"")</f>
        <v/>
      </c>
      <c r="L165" s="141" t="str">
        <f>IF(E165="","",VLOOKUP(E165,'Z7 TARGET CREATION'!$G$3:$I$44,3,FALSE))</f>
        <v/>
      </c>
      <c r="M165" s="40" t="str">
        <f>IF(E165="","",VLOOKUP(E165,'Z7 TARGET CREATION'!$G$3:$H$44,2, FALSE))</f>
        <v/>
      </c>
      <c r="N165" s="43" t="str">
        <f t="shared" si="1"/>
        <v/>
      </c>
      <c r="O165" s="142"/>
      <c r="P165" s="1"/>
      <c r="Q165" s="1"/>
      <c r="R165" s="1"/>
      <c r="S165" s="1"/>
      <c r="T165" s="1"/>
      <c r="U165" s="1"/>
      <c r="V165" s="1"/>
      <c r="W165" s="1">
        <f t="shared" si="0"/>
        <v>0</v>
      </c>
      <c r="X165" s="1"/>
      <c r="Y165" s="1"/>
      <c r="Z165" s="1"/>
    </row>
    <row r="166" spans="1:26" ht="15.75" customHeight="1" x14ac:dyDescent="0.2">
      <c r="A166" s="1"/>
      <c r="B166" s="1"/>
      <c r="C166" s="1"/>
      <c r="D166" s="250">
        <v>160</v>
      </c>
      <c r="E166" s="238"/>
      <c r="F166" s="50"/>
      <c r="G166" s="39" t="str">
        <f>IFERROR(VLOOKUP(E166,'Z1 HAB CLASS'!$D$4:$E$45,2,FALSE)," ")</f>
        <v xml:space="preserve"> </v>
      </c>
      <c r="H166" s="40" t="str">
        <f>IFERROR(VLOOKUP(G166,'Z1 HAB CLASS'!$L$3:$N$9,2,FALSE)," ")</f>
        <v xml:space="preserve"> </v>
      </c>
      <c r="I166" s="41"/>
      <c r="J166" s="40" t="str">
        <f>IFERROR(VLOOKUP(I166,'Z3 CONDITION VALUE'!$A$3:$B$5,2,FALSE)," ")</f>
        <v xml:space="preserve"> </v>
      </c>
      <c r="K166" s="39" t="str">
        <f t="array" ref="K166">IFERROR(INDEX('Z7 TARGET CREATION'!$C$3:$F$44,MATCH(E166,'Z7 TARGET CREATION'!$B$3:$B$44,0),MATCH(I166,'Z7 TARGET CREATION'!$C$2:$F$2,0)),"")</f>
        <v/>
      </c>
      <c r="L166" s="141" t="str">
        <f>IF(E166="","",VLOOKUP(E166,'Z7 TARGET CREATION'!$G$3:$I$44,3,FALSE))</f>
        <v/>
      </c>
      <c r="M166" s="40" t="str">
        <f>IF(E166="","",VLOOKUP(E166,'Z7 TARGET CREATION'!$G$3:$H$44,2, FALSE))</f>
        <v/>
      </c>
      <c r="N166" s="43" t="str">
        <f t="shared" si="1"/>
        <v/>
      </c>
      <c r="O166" s="142"/>
      <c r="P166" s="1"/>
      <c r="Q166" s="1"/>
      <c r="R166" s="1"/>
      <c r="S166" s="1"/>
      <c r="T166" s="1"/>
      <c r="U166" s="1"/>
      <c r="V166" s="1"/>
      <c r="W166" s="1">
        <f t="shared" si="0"/>
        <v>0</v>
      </c>
      <c r="X166" s="1"/>
      <c r="Y166" s="1"/>
      <c r="Z166" s="1"/>
    </row>
    <row r="167" spans="1:26" ht="15.75" customHeight="1" x14ac:dyDescent="0.2">
      <c r="A167" s="1"/>
      <c r="B167" s="1"/>
      <c r="C167" s="1"/>
      <c r="D167" s="250">
        <v>161</v>
      </c>
      <c r="E167" s="238"/>
      <c r="F167" s="50"/>
      <c r="G167" s="39" t="str">
        <f>IFERROR(VLOOKUP(E167,'Z1 HAB CLASS'!$D$4:$E$45,2,FALSE)," ")</f>
        <v xml:space="preserve"> </v>
      </c>
      <c r="H167" s="40" t="str">
        <f>IFERROR(VLOOKUP(G167,'Z1 HAB CLASS'!$L$3:$N$9,2,FALSE)," ")</f>
        <v xml:space="preserve"> </v>
      </c>
      <c r="I167" s="41"/>
      <c r="J167" s="40" t="str">
        <f>IFERROR(VLOOKUP(I167,'Z3 CONDITION VALUE'!$A$3:$B$5,2,FALSE)," ")</f>
        <v xml:space="preserve"> </v>
      </c>
      <c r="K167" s="39" t="str">
        <f t="array" ref="K167">IFERROR(INDEX('Z7 TARGET CREATION'!$C$3:$F$44,MATCH(E167,'Z7 TARGET CREATION'!$B$3:$B$44,0),MATCH(I167,'Z7 TARGET CREATION'!$C$2:$F$2,0)),"")</f>
        <v/>
      </c>
      <c r="L167" s="141" t="str">
        <f>IF(E167="","",VLOOKUP(E167,'Z7 TARGET CREATION'!$G$3:$I$44,3,FALSE))</f>
        <v/>
      </c>
      <c r="M167" s="40" t="str">
        <f>IF(E167="","",VLOOKUP(E167,'Z7 TARGET CREATION'!$G$3:$H$44,2, FALSE))</f>
        <v/>
      </c>
      <c r="N167" s="43" t="str">
        <f t="shared" si="1"/>
        <v/>
      </c>
      <c r="O167" s="142"/>
      <c r="P167" s="1"/>
      <c r="Q167" s="1"/>
      <c r="R167" s="1"/>
      <c r="S167" s="1"/>
      <c r="T167" s="1"/>
      <c r="U167" s="1"/>
      <c r="V167" s="1"/>
      <c r="W167" s="1">
        <f t="shared" si="0"/>
        <v>0</v>
      </c>
      <c r="X167" s="1"/>
      <c r="Y167" s="1"/>
      <c r="Z167" s="1"/>
    </row>
    <row r="168" spans="1:26" ht="15.75" customHeight="1" x14ac:dyDescent="0.2">
      <c r="A168" s="1"/>
      <c r="B168" s="1"/>
      <c r="C168" s="1"/>
      <c r="D168" s="250">
        <v>162</v>
      </c>
      <c r="E168" s="238"/>
      <c r="F168" s="50"/>
      <c r="G168" s="39" t="str">
        <f>IFERROR(VLOOKUP(E168,'Z1 HAB CLASS'!$D$4:$E$45,2,FALSE)," ")</f>
        <v xml:space="preserve"> </v>
      </c>
      <c r="H168" s="40" t="str">
        <f>IFERROR(VLOOKUP(G168,'Z1 HAB CLASS'!$L$3:$N$9,2,FALSE)," ")</f>
        <v xml:space="preserve"> </v>
      </c>
      <c r="I168" s="41"/>
      <c r="J168" s="40" t="str">
        <f>IFERROR(VLOOKUP(I168,'Z3 CONDITION VALUE'!$A$3:$B$5,2,FALSE)," ")</f>
        <v xml:space="preserve"> </v>
      </c>
      <c r="K168" s="39" t="str">
        <f t="array" ref="K168">IFERROR(INDEX('Z7 TARGET CREATION'!$C$3:$F$44,MATCH(E168,'Z7 TARGET CREATION'!$B$3:$B$44,0),MATCH(I168,'Z7 TARGET CREATION'!$C$2:$F$2,0)),"")</f>
        <v/>
      </c>
      <c r="L168" s="141" t="str">
        <f>IF(E168="","",VLOOKUP(E168,'Z7 TARGET CREATION'!$G$3:$I$44,3,FALSE))</f>
        <v/>
      </c>
      <c r="M168" s="40" t="str">
        <f>IF(E168="","",VLOOKUP(E168,'Z7 TARGET CREATION'!$G$3:$H$44,2, FALSE))</f>
        <v/>
      </c>
      <c r="N168" s="43" t="str">
        <f t="shared" si="1"/>
        <v/>
      </c>
      <c r="O168" s="142"/>
      <c r="P168" s="1"/>
      <c r="Q168" s="1"/>
      <c r="R168" s="1"/>
      <c r="S168" s="1"/>
      <c r="T168" s="1"/>
      <c r="U168" s="1"/>
      <c r="V168" s="1"/>
      <c r="W168" s="1">
        <f t="shared" si="0"/>
        <v>0</v>
      </c>
      <c r="X168" s="1"/>
      <c r="Y168" s="1"/>
      <c r="Z168" s="1"/>
    </row>
    <row r="169" spans="1:26" ht="15.75" customHeight="1" x14ac:dyDescent="0.2">
      <c r="A169" s="1"/>
      <c r="B169" s="1"/>
      <c r="C169" s="1"/>
      <c r="D169" s="250">
        <v>163</v>
      </c>
      <c r="E169" s="238"/>
      <c r="F169" s="50"/>
      <c r="G169" s="39" t="str">
        <f>IFERROR(VLOOKUP(E169,'Z1 HAB CLASS'!$D$4:$E$45,2,FALSE)," ")</f>
        <v xml:space="preserve"> </v>
      </c>
      <c r="H169" s="40" t="str">
        <f>IFERROR(VLOOKUP(G169,'Z1 HAB CLASS'!$L$3:$N$9,2,FALSE)," ")</f>
        <v xml:space="preserve"> </v>
      </c>
      <c r="I169" s="41"/>
      <c r="J169" s="40" t="str">
        <f>IFERROR(VLOOKUP(I169,'Z3 CONDITION VALUE'!$A$3:$B$5,2,FALSE)," ")</f>
        <v xml:space="preserve"> </v>
      </c>
      <c r="K169" s="39" t="str">
        <f t="array" ref="K169">IFERROR(INDEX('Z7 TARGET CREATION'!$C$3:$F$44,MATCH(E169,'Z7 TARGET CREATION'!$B$3:$B$44,0),MATCH(I169,'Z7 TARGET CREATION'!$C$2:$F$2,0)),"")</f>
        <v/>
      </c>
      <c r="L169" s="141" t="str">
        <f>IF(E169="","",VLOOKUP(E169,'Z7 TARGET CREATION'!$G$3:$I$44,3,FALSE))</f>
        <v/>
      </c>
      <c r="M169" s="40" t="str">
        <f>IF(E169="","",VLOOKUP(E169,'Z7 TARGET CREATION'!$G$3:$H$44,2, FALSE))</f>
        <v/>
      </c>
      <c r="N169" s="43" t="str">
        <f t="shared" si="1"/>
        <v/>
      </c>
      <c r="O169" s="142"/>
      <c r="P169" s="1"/>
      <c r="Q169" s="1"/>
      <c r="R169" s="1"/>
      <c r="S169" s="1"/>
      <c r="T169" s="1"/>
      <c r="U169" s="1"/>
      <c r="V169" s="1"/>
      <c r="W169" s="1">
        <f t="shared" si="0"/>
        <v>0</v>
      </c>
      <c r="X169" s="1"/>
      <c r="Y169" s="1"/>
      <c r="Z169" s="1"/>
    </row>
    <row r="170" spans="1:26" ht="15.75" customHeight="1" x14ac:dyDescent="0.2">
      <c r="A170" s="1"/>
      <c r="B170" s="1"/>
      <c r="C170" s="1"/>
      <c r="D170" s="250">
        <v>164</v>
      </c>
      <c r="E170" s="238"/>
      <c r="F170" s="50"/>
      <c r="G170" s="39" t="str">
        <f>IFERROR(VLOOKUP(E170,'Z1 HAB CLASS'!$D$4:$E$45,2,FALSE)," ")</f>
        <v xml:space="preserve"> </v>
      </c>
      <c r="H170" s="40" t="str">
        <f>IFERROR(VLOOKUP(G170,'Z1 HAB CLASS'!$L$3:$N$9,2,FALSE)," ")</f>
        <v xml:space="preserve"> </v>
      </c>
      <c r="I170" s="41"/>
      <c r="J170" s="40" t="str">
        <f>IFERROR(VLOOKUP(I170,'Z3 CONDITION VALUE'!$A$3:$B$5,2,FALSE)," ")</f>
        <v xml:space="preserve"> </v>
      </c>
      <c r="K170" s="39" t="str">
        <f t="array" ref="K170">IFERROR(INDEX('Z7 TARGET CREATION'!$C$3:$F$44,MATCH(E170,'Z7 TARGET CREATION'!$B$3:$B$44,0),MATCH(I170,'Z7 TARGET CREATION'!$C$2:$F$2,0)),"")</f>
        <v/>
      </c>
      <c r="L170" s="141" t="str">
        <f>IF(E170="","",VLOOKUP(E170,'Z7 TARGET CREATION'!$G$3:$I$44,3,FALSE))</f>
        <v/>
      </c>
      <c r="M170" s="40" t="str">
        <f>IF(E170="","",VLOOKUP(E170,'Z7 TARGET CREATION'!$G$3:$H$44,2, FALSE))</f>
        <v/>
      </c>
      <c r="N170" s="43" t="str">
        <f t="shared" si="1"/>
        <v/>
      </c>
      <c r="O170" s="142"/>
      <c r="P170" s="1"/>
      <c r="Q170" s="1"/>
      <c r="R170" s="1"/>
      <c r="S170" s="1"/>
      <c r="T170" s="1"/>
      <c r="U170" s="1"/>
      <c r="V170" s="1"/>
      <c r="W170" s="1">
        <f t="shared" si="0"/>
        <v>0</v>
      </c>
      <c r="X170" s="1"/>
      <c r="Y170" s="1"/>
      <c r="Z170" s="1"/>
    </row>
    <row r="171" spans="1:26" ht="15.75" customHeight="1" x14ac:dyDescent="0.2">
      <c r="A171" s="1"/>
      <c r="B171" s="1"/>
      <c r="C171" s="1"/>
      <c r="D171" s="250">
        <v>165</v>
      </c>
      <c r="E171" s="238"/>
      <c r="F171" s="50"/>
      <c r="G171" s="39" t="str">
        <f>IFERROR(VLOOKUP(E171,'Z1 HAB CLASS'!$D$4:$E$45,2,FALSE)," ")</f>
        <v xml:space="preserve"> </v>
      </c>
      <c r="H171" s="40" t="str">
        <f>IFERROR(VLOOKUP(G171,'Z1 HAB CLASS'!$L$3:$N$9,2,FALSE)," ")</f>
        <v xml:space="preserve"> </v>
      </c>
      <c r="I171" s="41"/>
      <c r="J171" s="40" t="str">
        <f>IFERROR(VLOOKUP(I171,'Z3 CONDITION VALUE'!$A$3:$B$5,2,FALSE)," ")</f>
        <v xml:space="preserve"> </v>
      </c>
      <c r="K171" s="39" t="str">
        <f t="array" ref="K171">IFERROR(INDEX('Z7 TARGET CREATION'!$C$3:$F$44,MATCH(E171,'Z7 TARGET CREATION'!$B$3:$B$44,0),MATCH(I171,'Z7 TARGET CREATION'!$C$2:$F$2,0)),"")</f>
        <v/>
      </c>
      <c r="L171" s="141" t="str">
        <f>IF(E171="","",VLOOKUP(E171,'Z7 TARGET CREATION'!$G$3:$I$44,3,FALSE))</f>
        <v/>
      </c>
      <c r="M171" s="40" t="str">
        <f>IF(E171="","",VLOOKUP(E171,'Z7 TARGET CREATION'!$G$3:$H$44,2, FALSE))</f>
        <v/>
      </c>
      <c r="N171" s="43" t="str">
        <f t="shared" si="1"/>
        <v/>
      </c>
      <c r="O171" s="142"/>
      <c r="P171" s="1"/>
      <c r="Q171" s="1"/>
      <c r="R171" s="1"/>
      <c r="S171" s="1"/>
      <c r="T171" s="1"/>
      <c r="U171" s="1"/>
      <c r="V171" s="1"/>
      <c r="W171" s="1">
        <f t="shared" si="0"/>
        <v>0</v>
      </c>
      <c r="X171" s="1"/>
      <c r="Y171" s="1"/>
      <c r="Z171" s="1"/>
    </row>
    <row r="172" spans="1:26" ht="15.75" customHeight="1" x14ac:dyDescent="0.2">
      <c r="A172" s="1"/>
      <c r="B172" s="1"/>
      <c r="C172" s="1"/>
      <c r="D172" s="250">
        <v>166</v>
      </c>
      <c r="E172" s="238"/>
      <c r="F172" s="50"/>
      <c r="G172" s="39" t="str">
        <f>IFERROR(VLOOKUP(E172,'Z1 HAB CLASS'!$D$4:$E$45,2,FALSE)," ")</f>
        <v xml:space="preserve"> </v>
      </c>
      <c r="H172" s="40" t="str">
        <f>IFERROR(VLOOKUP(G172,'Z1 HAB CLASS'!$L$3:$N$9,2,FALSE)," ")</f>
        <v xml:space="preserve"> </v>
      </c>
      <c r="I172" s="41"/>
      <c r="J172" s="40" t="str">
        <f>IFERROR(VLOOKUP(I172,'Z3 CONDITION VALUE'!$A$3:$B$5,2,FALSE)," ")</f>
        <v xml:space="preserve"> </v>
      </c>
      <c r="K172" s="39" t="str">
        <f t="array" ref="K172">IFERROR(INDEX('Z7 TARGET CREATION'!$C$3:$F$44,MATCH(E172,'Z7 TARGET CREATION'!$B$3:$B$44,0),MATCH(I172,'Z7 TARGET CREATION'!$C$2:$F$2,0)),"")</f>
        <v/>
      </c>
      <c r="L172" s="141" t="str">
        <f>IF(E172="","",VLOOKUP(E172,'Z7 TARGET CREATION'!$G$3:$I$44,3,FALSE))</f>
        <v/>
      </c>
      <c r="M172" s="40" t="str">
        <f>IF(E172="","",VLOOKUP(E172,'Z7 TARGET CREATION'!$G$3:$H$44,2, FALSE))</f>
        <v/>
      </c>
      <c r="N172" s="43" t="str">
        <f t="shared" si="1"/>
        <v/>
      </c>
      <c r="O172" s="142"/>
      <c r="P172" s="1"/>
      <c r="Q172" s="1"/>
      <c r="R172" s="1"/>
      <c r="S172" s="1"/>
      <c r="T172" s="1"/>
      <c r="U172" s="1"/>
      <c r="V172" s="1"/>
      <c r="W172" s="1">
        <f t="shared" si="0"/>
        <v>0</v>
      </c>
      <c r="X172" s="1"/>
      <c r="Y172" s="1"/>
      <c r="Z172" s="1"/>
    </row>
    <row r="173" spans="1:26" ht="15.75" customHeight="1" x14ac:dyDescent="0.2">
      <c r="A173" s="1"/>
      <c r="B173" s="1"/>
      <c r="C173" s="1"/>
      <c r="D173" s="250">
        <v>167</v>
      </c>
      <c r="E173" s="238"/>
      <c r="F173" s="50"/>
      <c r="G173" s="39" t="str">
        <f>IFERROR(VLOOKUP(E173,'Z1 HAB CLASS'!$D$4:$E$45,2,FALSE)," ")</f>
        <v xml:space="preserve"> </v>
      </c>
      <c r="H173" s="40" t="str">
        <f>IFERROR(VLOOKUP(G173,'Z1 HAB CLASS'!$L$3:$N$9,2,FALSE)," ")</f>
        <v xml:space="preserve"> </v>
      </c>
      <c r="I173" s="41"/>
      <c r="J173" s="40" t="str">
        <f>IFERROR(VLOOKUP(I173,'Z3 CONDITION VALUE'!$A$3:$B$5,2,FALSE)," ")</f>
        <v xml:space="preserve"> </v>
      </c>
      <c r="K173" s="39" t="str">
        <f t="array" ref="K173">IFERROR(INDEX('Z7 TARGET CREATION'!$C$3:$F$44,MATCH(E173,'Z7 TARGET CREATION'!$B$3:$B$44,0),MATCH(I173,'Z7 TARGET CREATION'!$C$2:$F$2,0)),"")</f>
        <v/>
      </c>
      <c r="L173" s="141" t="str">
        <f>IF(E173="","",VLOOKUP(E173,'Z7 TARGET CREATION'!$G$3:$I$44,3,FALSE))</f>
        <v/>
      </c>
      <c r="M173" s="40" t="str">
        <f>IF(E173="","",VLOOKUP(E173,'Z7 TARGET CREATION'!$G$3:$H$44,2, FALSE))</f>
        <v/>
      </c>
      <c r="N173" s="43" t="str">
        <f t="shared" si="1"/>
        <v/>
      </c>
      <c r="O173" s="142"/>
      <c r="P173" s="1"/>
      <c r="Q173" s="1"/>
      <c r="R173" s="1"/>
      <c r="S173" s="1"/>
      <c r="T173" s="1"/>
      <c r="U173" s="1"/>
      <c r="V173" s="1"/>
      <c r="W173" s="1">
        <f t="shared" si="0"/>
        <v>0</v>
      </c>
      <c r="X173" s="1"/>
      <c r="Y173" s="1"/>
      <c r="Z173" s="1"/>
    </row>
    <row r="174" spans="1:26" ht="15.75" customHeight="1" x14ac:dyDescent="0.2">
      <c r="A174" s="1"/>
      <c r="B174" s="1"/>
      <c r="C174" s="1"/>
      <c r="D174" s="250">
        <v>168</v>
      </c>
      <c r="E174" s="238"/>
      <c r="F174" s="50"/>
      <c r="G174" s="39" t="str">
        <f>IFERROR(VLOOKUP(E174,'Z1 HAB CLASS'!$D$4:$E$45,2,FALSE)," ")</f>
        <v xml:space="preserve"> </v>
      </c>
      <c r="H174" s="40" t="str">
        <f>IFERROR(VLOOKUP(G174,'Z1 HAB CLASS'!$L$3:$N$9,2,FALSE)," ")</f>
        <v xml:space="preserve"> </v>
      </c>
      <c r="I174" s="41"/>
      <c r="J174" s="40" t="str">
        <f>IFERROR(VLOOKUP(I174,'Z3 CONDITION VALUE'!$A$3:$B$5,2,FALSE)," ")</f>
        <v xml:space="preserve"> </v>
      </c>
      <c r="K174" s="39" t="str">
        <f t="array" ref="K174">IFERROR(INDEX('Z7 TARGET CREATION'!$C$3:$F$44,MATCH(E174,'Z7 TARGET CREATION'!$B$3:$B$44,0),MATCH(I174,'Z7 TARGET CREATION'!$C$2:$F$2,0)),"")</f>
        <v/>
      </c>
      <c r="L174" s="141" t="str">
        <f>IF(E174="","",VLOOKUP(E174,'Z7 TARGET CREATION'!$G$3:$I$44,3,FALSE))</f>
        <v/>
      </c>
      <c r="M174" s="40" t="str">
        <f>IF(E174="","",VLOOKUP(E174,'Z7 TARGET CREATION'!$G$3:$H$44,2, FALSE))</f>
        <v/>
      </c>
      <c r="N174" s="43" t="str">
        <f t="shared" si="1"/>
        <v/>
      </c>
      <c r="O174" s="142"/>
      <c r="P174" s="1"/>
      <c r="Q174" s="1"/>
      <c r="R174" s="1"/>
      <c r="S174" s="1"/>
      <c r="T174" s="1"/>
      <c r="U174" s="1"/>
      <c r="V174" s="1"/>
      <c r="W174" s="1">
        <f t="shared" si="0"/>
        <v>0</v>
      </c>
      <c r="X174" s="1"/>
      <c r="Y174" s="1"/>
      <c r="Z174" s="1"/>
    </row>
    <row r="175" spans="1:26" ht="15.75" customHeight="1" x14ac:dyDescent="0.2">
      <c r="A175" s="1"/>
      <c r="B175" s="1"/>
      <c r="C175" s="1"/>
      <c r="D175" s="250">
        <v>169</v>
      </c>
      <c r="E175" s="238"/>
      <c r="F175" s="50"/>
      <c r="G175" s="39" t="str">
        <f>IFERROR(VLOOKUP(E175,'Z1 HAB CLASS'!$D$4:$E$45,2,FALSE)," ")</f>
        <v xml:space="preserve"> </v>
      </c>
      <c r="H175" s="40" t="str">
        <f>IFERROR(VLOOKUP(G175,'Z1 HAB CLASS'!$L$3:$N$9,2,FALSE)," ")</f>
        <v xml:space="preserve"> </v>
      </c>
      <c r="I175" s="41"/>
      <c r="J175" s="40" t="str">
        <f>IFERROR(VLOOKUP(I175,'Z3 CONDITION VALUE'!$A$3:$B$5,2,FALSE)," ")</f>
        <v xml:space="preserve"> </v>
      </c>
      <c r="K175" s="39" t="str">
        <f t="array" ref="K175">IFERROR(INDEX('Z7 TARGET CREATION'!$C$3:$F$44,MATCH(E175,'Z7 TARGET CREATION'!$B$3:$B$44,0),MATCH(I175,'Z7 TARGET CREATION'!$C$2:$F$2,0)),"")</f>
        <v/>
      </c>
      <c r="L175" s="141" t="str">
        <f>IF(E175="","",VLOOKUP(E175,'Z7 TARGET CREATION'!$G$3:$I$44,3,FALSE))</f>
        <v/>
      </c>
      <c r="M175" s="40" t="str">
        <f>IF(E175="","",VLOOKUP(E175,'Z7 TARGET CREATION'!$G$3:$H$44,2, FALSE))</f>
        <v/>
      </c>
      <c r="N175" s="43" t="str">
        <f t="shared" si="1"/>
        <v/>
      </c>
      <c r="O175" s="142"/>
      <c r="P175" s="1"/>
      <c r="Q175" s="1"/>
      <c r="R175" s="1"/>
      <c r="S175" s="1"/>
      <c r="T175" s="1"/>
      <c r="U175" s="1"/>
      <c r="V175" s="1"/>
      <c r="W175" s="1">
        <f t="shared" si="0"/>
        <v>0</v>
      </c>
      <c r="X175" s="1"/>
      <c r="Y175" s="1"/>
      <c r="Z175" s="1"/>
    </row>
    <row r="176" spans="1:26" ht="15.75" customHeight="1" x14ac:dyDescent="0.2">
      <c r="A176" s="1"/>
      <c r="B176" s="1"/>
      <c r="C176" s="1"/>
      <c r="D176" s="250">
        <v>170</v>
      </c>
      <c r="E176" s="238"/>
      <c r="F176" s="50"/>
      <c r="G176" s="39" t="str">
        <f>IFERROR(VLOOKUP(E176,'Z1 HAB CLASS'!$D$4:$E$45,2,FALSE)," ")</f>
        <v xml:space="preserve"> </v>
      </c>
      <c r="H176" s="40" t="str">
        <f>IFERROR(VLOOKUP(G176,'Z1 HAB CLASS'!$L$3:$N$9,2,FALSE)," ")</f>
        <v xml:space="preserve"> </v>
      </c>
      <c r="I176" s="41"/>
      <c r="J176" s="40" t="str">
        <f>IFERROR(VLOOKUP(I176,'Z3 CONDITION VALUE'!$A$3:$B$5,2,FALSE)," ")</f>
        <v xml:space="preserve"> </v>
      </c>
      <c r="K176" s="39" t="str">
        <f t="array" ref="K176">IFERROR(INDEX('Z7 TARGET CREATION'!$C$3:$F$44,MATCH(E176,'Z7 TARGET CREATION'!$B$3:$B$44,0),MATCH(I176,'Z7 TARGET CREATION'!$C$2:$F$2,0)),"")</f>
        <v/>
      </c>
      <c r="L176" s="141" t="str">
        <f>IF(E176="","",VLOOKUP(E176,'Z7 TARGET CREATION'!$G$3:$I$44,3,FALSE))</f>
        <v/>
      </c>
      <c r="M176" s="40" t="str">
        <f>IF(E176="","",VLOOKUP(E176,'Z7 TARGET CREATION'!$G$3:$H$44,2, FALSE))</f>
        <v/>
      </c>
      <c r="N176" s="43" t="str">
        <f t="shared" si="1"/>
        <v/>
      </c>
      <c r="O176" s="142"/>
      <c r="P176" s="1"/>
      <c r="Q176" s="1"/>
      <c r="R176" s="1"/>
      <c r="S176" s="1"/>
      <c r="T176" s="1"/>
      <c r="U176" s="1"/>
      <c r="V176" s="1"/>
      <c r="W176" s="1">
        <f t="shared" si="0"/>
        <v>0</v>
      </c>
      <c r="X176" s="1"/>
      <c r="Y176" s="1"/>
      <c r="Z176" s="1"/>
    </row>
    <row r="177" spans="1:26" ht="15.75" customHeight="1" x14ac:dyDescent="0.2">
      <c r="A177" s="1"/>
      <c r="B177" s="1"/>
      <c r="C177" s="1"/>
      <c r="D177" s="250">
        <v>171</v>
      </c>
      <c r="E177" s="238"/>
      <c r="F177" s="50"/>
      <c r="G177" s="39" t="str">
        <f>IFERROR(VLOOKUP(E177,'Z1 HAB CLASS'!$D$4:$E$45,2,FALSE)," ")</f>
        <v xml:space="preserve"> </v>
      </c>
      <c r="H177" s="40" t="str">
        <f>IFERROR(VLOOKUP(G177,'Z1 HAB CLASS'!$L$3:$N$9,2,FALSE)," ")</f>
        <v xml:space="preserve"> </v>
      </c>
      <c r="I177" s="41"/>
      <c r="J177" s="40" t="str">
        <f>IFERROR(VLOOKUP(I177,'Z3 CONDITION VALUE'!$A$3:$B$5,2,FALSE)," ")</f>
        <v xml:space="preserve"> </v>
      </c>
      <c r="K177" s="39" t="str">
        <f t="array" ref="K177">IFERROR(INDEX('Z7 TARGET CREATION'!$C$3:$F$44,MATCH(E177,'Z7 TARGET CREATION'!$B$3:$B$44,0),MATCH(I177,'Z7 TARGET CREATION'!$C$2:$F$2,0)),"")</f>
        <v/>
      </c>
      <c r="L177" s="141" t="str">
        <f>IF(E177="","",VLOOKUP(E177,'Z7 TARGET CREATION'!$G$3:$I$44,3,FALSE))</f>
        <v/>
      </c>
      <c r="M177" s="40" t="str">
        <f>IF(E177="","",VLOOKUP(E177,'Z7 TARGET CREATION'!$G$3:$H$44,2, FALSE))</f>
        <v/>
      </c>
      <c r="N177" s="43" t="str">
        <f t="shared" si="1"/>
        <v/>
      </c>
      <c r="O177" s="142"/>
      <c r="P177" s="1"/>
      <c r="Q177" s="1"/>
      <c r="R177" s="1"/>
      <c r="S177" s="1"/>
      <c r="T177" s="1"/>
      <c r="U177" s="1"/>
      <c r="V177" s="1"/>
      <c r="W177" s="1">
        <f t="shared" si="0"/>
        <v>0</v>
      </c>
      <c r="X177" s="1"/>
      <c r="Y177" s="1"/>
      <c r="Z177" s="1"/>
    </row>
    <row r="178" spans="1:26" ht="15.75" customHeight="1" x14ac:dyDescent="0.2">
      <c r="A178" s="1"/>
      <c r="B178" s="1"/>
      <c r="C178" s="1"/>
      <c r="D178" s="250">
        <v>172</v>
      </c>
      <c r="E178" s="238"/>
      <c r="F178" s="50"/>
      <c r="G178" s="39" t="str">
        <f>IFERROR(VLOOKUP(E178,'Z1 HAB CLASS'!$D$4:$E$45,2,FALSE)," ")</f>
        <v xml:space="preserve"> </v>
      </c>
      <c r="H178" s="40" t="str">
        <f>IFERROR(VLOOKUP(G178,'Z1 HAB CLASS'!$L$3:$N$9,2,FALSE)," ")</f>
        <v xml:space="preserve"> </v>
      </c>
      <c r="I178" s="41"/>
      <c r="J178" s="40" t="str">
        <f>IFERROR(VLOOKUP(I178,'Z3 CONDITION VALUE'!$A$3:$B$5,2,FALSE)," ")</f>
        <v xml:space="preserve"> </v>
      </c>
      <c r="K178" s="39" t="str">
        <f t="array" ref="K178">IFERROR(INDEX('Z7 TARGET CREATION'!$C$3:$F$44,MATCH(E178,'Z7 TARGET CREATION'!$B$3:$B$44,0),MATCH(I178,'Z7 TARGET CREATION'!$C$2:$F$2,0)),"")</f>
        <v/>
      </c>
      <c r="L178" s="141" t="str">
        <f>IF(E178="","",VLOOKUP(E178,'Z7 TARGET CREATION'!$G$3:$I$44,3,FALSE))</f>
        <v/>
      </c>
      <c r="M178" s="40" t="str">
        <f>IF(E178="","",VLOOKUP(E178,'Z7 TARGET CREATION'!$G$3:$H$44,2, FALSE))</f>
        <v/>
      </c>
      <c r="N178" s="43" t="str">
        <f t="shared" si="1"/>
        <v/>
      </c>
      <c r="O178" s="142"/>
      <c r="P178" s="1"/>
      <c r="Q178" s="1"/>
      <c r="R178" s="1"/>
      <c r="S178" s="1"/>
      <c r="T178" s="1"/>
      <c r="U178" s="1"/>
      <c r="V178" s="1"/>
      <c r="W178" s="1">
        <f t="shared" si="0"/>
        <v>0</v>
      </c>
      <c r="X178" s="1"/>
      <c r="Y178" s="1"/>
      <c r="Z178" s="1"/>
    </row>
    <row r="179" spans="1:26" ht="15.75" customHeight="1" x14ac:dyDescent="0.2">
      <c r="A179" s="1"/>
      <c r="B179" s="1"/>
      <c r="C179" s="1"/>
      <c r="D179" s="250">
        <v>173</v>
      </c>
      <c r="E179" s="238"/>
      <c r="F179" s="50"/>
      <c r="G179" s="39" t="str">
        <f>IFERROR(VLOOKUP(E179,'Z1 HAB CLASS'!$D$4:$E$45,2,FALSE)," ")</f>
        <v xml:space="preserve"> </v>
      </c>
      <c r="H179" s="40" t="str">
        <f>IFERROR(VLOOKUP(G179,'Z1 HAB CLASS'!$L$3:$N$9,2,FALSE)," ")</f>
        <v xml:space="preserve"> </v>
      </c>
      <c r="I179" s="41"/>
      <c r="J179" s="40" t="str">
        <f>IFERROR(VLOOKUP(I179,'Z3 CONDITION VALUE'!$A$3:$B$5,2,FALSE)," ")</f>
        <v xml:space="preserve"> </v>
      </c>
      <c r="K179" s="39" t="str">
        <f t="array" ref="K179">IFERROR(INDEX('Z7 TARGET CREATION'!$C$3:$F$44,MATCH(E179,'Z7 TARGET CREATION'!$B$3:$B$44,0),MATCH(I179,'Z7 TARGET CREATION'!$C$2:$F$2,0)),"")</f>
        <v/>
      </c>
      <c r="L179" s="141" t="str">
        <f>IF(E179="","",VLOOKUP(E179,'Z7 TARGET CREATION'!$G$3:$I$44,3,FALSE))</f>
        <v/>
      </c>
      <c r="M179" s="40" t="str">
        <f>IF(E179="","",VLOOKUP(E179,'Z7 TARGET CREATION'!$G$3:$H$44,2, FALSE))</f>
        <v/>
      </c>
      <c r="N179" s="43" t="str">
        <f t="shared" si="1"/>
        <v/>
      </c>
      <c r="O179" s="142"/>
      <c r="P179" s="1"/>
      <c r="Q179" s="1"/>
      <c r="R179" s="1"/>
      <c r="S179" s="1"/>
      <c r="T179" s="1"/>
      <c r="U179" s="1"/>
      <c r="V179" s="1"/>
      <c r="W179" s="1">
        <f t="shared" si="0"/>
        <v>0</v>
      </c>
      <c r="X179" s="1"/>
      <c r="Y179" s="1"/>
      <c r="Z179" s="1"/>
    </row>
    <row r="180" spans="1:26" ht="15.75" customHeight="1" x14ac:dyDescent="0.2">
      <c r="A180" s="1"/>
      <c r="B180" s="1"/>
      <c r="C180" s="1"/>
      <c r="D180" s="250">
        <v>174</v>
      </c>
      <c r="E180" s="238"/>
      <c r="F180" s="50"/>
      <c r="G180" s="39" t="str">
        <f>IFERROR(VLOOKUP(E180,'Z1 HAB CLASS'!$D$4:$E$45,2,FALSE)," ")</f>
        <v xml:space="preserve"> </v>
      </c>
      <c r="H180" s="40" t="str">
        <f>IFERROR(VLOOKUP(G180,'Z1 HAB CLASS'!$L$3:$N$9,2,FALSE)," ")</f>
        <v xml:space="preserve"> </v>
      </c>
      <c r="I180" s="41"/>
      <c r="J180" s="40" t="str">
        <f>IFERROR(VLOOKUP(I180,'Z3 CONDITION VALUE'!$A$3:$B$5,2,FALSE)," ")</f>
        <v xml:space="preserve"> </v>
      </c>
      <c r="K180" s="39" t="str">
        <f t="array" ref="K180">IFERROR(INDEX('Z7 TARGET CREATION'!$C$3:$F$44,MATCH(E180,'Z7 TARGET CREATION'!$B$3:$B$44,0),MATCH(I180,'Z7 TARGET CREATION'!$C$2:$F$2,0)),"")</f>
        <v/>
      </c>
      <c r="L180" s="141" t="str">
        <f>IF(E180="","",VLOOKUP(E180,'Z7 TARGET CREATION'!$G$3:$I$44,3,FALSE))</f>
        <v/>
      </c>
      <c r="M180" s="40" t="str">
        <f>IF(E180="","",VLOOKUP(E180,'Z7 TARGET CREATION'!$G$3:$H$44,2, FALSE))</f>
        <v/>
      </c>
      <c r="N180" s="43" t="str">
        <f t="shared" si="1"/>
        <v/>
      </c>
      <c r="O180" s="142"/>
      <c r="P180" s="1"/>
      <c r="Q180" s="1"/>
      <c r="R180" s="1"/>
      <c r="S180" s="1"/>
      <c r="T180" s="1"/>
      <c r="U180" s="1"/>
      <c r="V180" s="1"/>
      <c r="W180" s="1">
        <f t="shared" si="0"/>
        <v>0</v>
      </c>
      <c r="X180" s="1"/>
      <c r="Y180" s="1"/>
      <c r="Z180" s="1"/>
    </row>
    <row r="181" spans="1:26" ht="15.75" customHeight="1" x14ac:dyDescent="0.2">
      <c r="A181" s="1"/>
      <c r="B181" s="1"/>
      <c r="C181" s="1"/>
      <c r="D181" s="250">
        <v>175</v>
      </c>
      <c r="E181" s="238"/>
      <c r="F181" s="50"/>
      <c r="G181" s="39" t="str">
        <f>IFERROR(VLOOKUP(E181,'Z1 HAB CLASS'!$D$4:$E$45,2,FALSE)," ")</f>
        <v xml:space="preserve"> </v>
      </c>
      <c r="H181" s="40" t="str">
        <f>IFERROR(VLOOKUP(G181,'Z1 HAB CLASS'!$L$3:$N$9,2,FALSE)," ")</f>
        <v xml:space="preserve"> </v>
      </c>
      <c r="I181" s="41"/>
      <c r="J181" s="40" t="str">
        <f>IFERROR(VLOOKUP(I181,'Z3 CONDITION VALUE'!$A$3:$B$5,2,FALSE)," ")</f>
        <v xml:space="preserve"> </v>
      </c>
      <c r="K181" s="39" t="str">
        <f t="array" ref="K181">IFERROR(INDEX('Z7 TARGET CREATION'!$C$3:$F$44,MATCH(E181,'Z7 TARGET CREATION'!$B$3:$B$44,0),MATCH(I181,'Z7 TARGET CREATION'!$C$2:$F$2,0)),"")</f>
        <v/>
      </c>
      <c r="L181" s="141" t="str">
        <f>IF(E181="","",VLOOKUP(E181,'Z7 TARGET CREATION'!$G$3:$I$44,3,FALSE))</f>
        <v/>
      </c>
      <c r="M181" s="40" t="str">
        <f>IF(E181="","",VLOOKUP(E181,'Z7 TARGET CREATION'!$G$3:$H$44,2, FALSE))</f>
        <v/>
      </c>
      <c r="N181" s="43" t="str">
        <f t="shared" si="1"/>
        <v/>
      </c>
      <c r="O181" s="142"/>
      <c r="P181" s="1"/>
      <c r="Q181" s="1"/>
      <c r="R181" s="1"/>
      <c r="S181" s="1"/>
      <c r="T181" s="1"/>
      <c r="U181" s="1"/>
      <c r="V181" s="1"/>
      <c r="W181" s="1">
        <f t="shared" si="0"/>
        <v>0</v>
      </c>
      <c r="X181" s="1"/>
      <c r="Y181" s="1"/>
      <c r="Z181" s="1"/>
    </row>
    <row r="182" spans="1:26" ht="15.75" customHeight="1" x14ac:dyDescent="0.2">
      <c r="A182" s="1"/>
      <c r="B182" s="1"/>
      <c r="C182" s="1"/>
      <c r="D182" s="250">
        <v>176</v>
      </c>
      <c r="E182" s="238"/>
      <c r="F182" s="50"/>
      <c r="G182" s="39" t="str">
        <f>IFERROR(VLOOKUP(E182,'Z1 HAB CLASS'!$D$4:$E$45,2,FALSE)," ")</f>
        <v xml:space="preserve"> </v>
      </c>
      <c r="H182" s="40" t="str">
        <f>IFERROR(VLOOKUP(G182,'Z1 HAB CLASS'!$L$3:$N$9,2,FALSE)," ")</f>
        <v xml:space="preserve"> </v>
      </c>
      <c r="I182" s="41"/>
      <c r="J182" s="40" t="str">
        <f>IFERROR(VLOOKUP(I182,'Z3 CONDITION VALUE'!$A$3:$B$5,2,FALSE)," ")</f>
        <v xml:space="preserve"> </v>
      </c>
      <c r="K182" s="39" t="str">
        <f t="array" ref="K182">IFERROR(INDEX('Z7 TARGET CREATION'!$C$3:$F$44,MATCH(E182,'Z7 TARGET CREATION'!$B$3:$B$44,0),MATCH(I182,'Z7 TARGET CREATION'!$C$2:$F$2,0)),"")</f>
        <v/>
      </c>
      <c r="L182" s="141" t="str">
        <f>IF(E182="","",VLOOKUP(E182,'Z7 TARGET CREATION'!$G$3:$I$44,3,FALSE))</f>
        <v/>
      </c>
      <c r="M182" s="40" t="str">
        <f>IF(E182="","",VLOOKUP(E182,'Z7 TARGET CREATION'!$G$3:$H$44,2, FALSE))</f>
        <v/>
      </c>
      <c r="N182" s="43" t="str">
        <f t="shared" si="1"/>
        <v/>
      </c>
      <c r="O182" s="142"/>
      <c r="P182" s="1"/>
      <c r="Q182" s="1"/>
      <c r="R182" s="1"/>
      <c r="S182" s="1"/>
      <c r="T182" s="1"/>
      <c r="U182" s="1"/>
      <c r="V182" s="1"/>
      <c r="W182" s="1">
        <f t="shared" si="0"/>
        <v>0</v>
      </c>
      <c r="X182" s="1"/>
      <c r="Y182" s="1"/>
      <c r="Z182" s="1"/>
    </row>
    <row r="183" spans="1:26" ht="15.75" customHeight="1" x14ac:dyDescent="0.2">
      <c r="A183" s="1"/>
      <c r="B183" s="1"/>
      <c r="C183" s="1"/>
      <c r="D183" s="250">
        <v>177</v>
      </c>
      <c r="E183" s="238"/>
      <c r="F183" s="50"/>
      <c r="G183" s="39" t="str">
        <f>IFERROR(VLOOKUP(E183,'Z1 HAB CLASS'!$D$4:$E$45,2,FALSE)," ")</f>
        <v xml:space="preserve"> </v>
      </c>
      <c r="H183" s="40" t="str">
        <f>IFERROR(VLOOKUP(G183,'Z1 HAB CLASS'!$L$3:$N$9,2,FALSE)," ")</f>
        <v xml:space="preserve"> </v>
      </c>
      <c r="I183" s="41"/>
      <c r="J183" s="40" t="str">
        <f>IFERROR(VLOOKUP(I183,'Z3 CONDITION VALUE'!$A$3:$B$5,2,FALSE)," ")</f>
        <v xml:space="preserve"> </v>
      </c>
      <c r="K183" s="39" t="str">
        <f t="array" ref="K183">IFERROR(INDEX('Z7 TARGET CREATION'!$C$3:$F$44,MATCH(E183,'Z7 TARGET CREATION'!$B$3:$B$44,0),MATCH(I183,'Z7 TARGET CREATION'!$C$2:$F$2,0)),"")</f>
        <v/>
      </c>
      <c r="L183" s="141" t="str">
        <f>IF(E183="","",VLOOKUP(E183,'Z7 TARGET CREATION'!$G$3:$I$44,3,FALSE))</f>
        <v/>
      </c>
      <c r="M183" s="40" t="str">
        <f>IF(E183="","",VLOOKUP(E183,'Z7 TARGET CREATION'!$G$3:$H$44,2, FALSE))</f>
        <v/>
      </c>
      <c r="N183" s="43" t="str">
        <f t="shared" si="1"/>
        <v/>
      </c>
      <c r="O183" s="142"/>
      <c r="P183" s="1"/>
      <c r="Q183" s="1"/>
      <c r="R183" s="1"/>
      <c r="S183" s="1"/>
      <c r="T183" s="1"/>
      <c r="U183" s="1"/>
      <c r="V183" s="1"/>
      <c r="W183" s="1">
        <f t="shared" si="0"/>
        <v>0</v>
      </c>
      <c r="X183" s="1"/>
      <c r="Y183" s="1"/>
      <c r="Z183" s="1"/>
    </row>
    <row r="184" spans="1:26" ht="15.75" customHeight="1" x14ac:dyDescent="0.2">
      <c r="A184" s="1"/>
      <c r="B184" s="1"/>
      <c r="C184" s="1"/>
      <c r="D184" s="250">
        <v>178</v>
      </c>
      <c r="E184" s="238"/>
      <c r="F184" s="50"/>
      <c r="G184" s="39" t="str">
        <f>IFERROR(VLOOKUP(E184,'Z1 HAB CLASS'!$D$4:$E$45,2,FALSE)," ")</f>
        <v xml:space="preserve"> </v>
      </c>
      <c r="H184" s="40" t="str">
        <f>IFERROR(VLOOKUP(G184,'Z1 HAB CLASS'!$L$3:$N$9,2,FALSE)," ")</f>
        <v xml:space="preserve"> </v>
      </c>
      <c r="I184" s="41"/>
      <c r="J184" s="40" t="str">
        <f>IFERROR(VLOOKUP(I184,'Z3 CONDITION VALUE'!$A$3:$B$5,2,FALSE)," ")</f>
        <v xml:space="preserve"> </v>
      </c>
      <c r="K184" s="39" t="str">
        <f t="array" ref="K184">IFERROR(INDEX('Z7 TARGET CREATION'!$C$3:$F$44,MATCH(E184,'Z7 TARGET CREATION'!$B$3:$B$44,0),MATCH(I184,'Z7 TARGET CREATION'!$C$2:$F$2,0)),"")</f>
        <v/>
      </c>
      <c r="L184" s="141" t="str">
        <f>IF(E184="","",VLOOKUP(E184,'Z7 TARGET CREATION'!$G$3:$I$44,3,FALSE))</f>
        <v/>
      </c>
      <c r="M184" s="40" t="str">
        <f>IF(E184="","",VLOOKUP(E184,'Z7 TARGET CREATION'!$G$3:$H$44,2, FALSE))</f>
        <v/>
      </c>
      <c r="N184" s="43" t="str">
        <f t="shared" si="1"/>
        <v/>
      </c>
      <c r="O184" s="142"/>
      <c r="P184" s="1"/>
      <c r="Q184" s="1"/>
      <c r="R184" s="1"/>
      <c r="S184" s="1"/>
      <c r="T184" s="1"/>
      <c r="U184" s="1"/>
      <c r="V184" s="1"/>
      <c r="W184" s="1">
        <f t="shared" si="0"/>
        <v>0</v>
      </c>
      <c r="X184" s="1"/>
      <c r="Y184" s="1"/>
      <c r="Z184" s="1"/>
    </row>
    <row r="185" spans="1:26" ht="15.75" customHeight="1" x14ac:dyDescent="0.2">
      <c r="A185" s="1"/>
      <c r="B185" s="1"/>
      <c r="C185" s="1"/>
      <c r="D185" s="250">
        <v>179</v>
      </c>
      <c r="E185" s="238"/>
      <c r="F185" s="50"/>
      <c r="G185" s="39" t="str">
        <f>IFERROR(VLOOKUP(E185,'Z1 HAB CLASS'!$D$4:$E$45,2,FALSE)," ")</f>
        <v xml:space="preserve"> </v>
      </c>
      <c r="H185" s="40" t="str">
        <f>IFERROR(VLOOKUP(G185,'Z1 HAB CLASS'!$L$3:$N$9,2,FALSE)," ")</f>
        <v xml:space="preserve"> </v>
      </c>
      <c r="I185" s="41"/>
      <c r="J185" s="40" t="str">
        <f>IFERROR(VLOOKUP(I185,'Z3 CONDITION VALUE'!$A$3:$B$5,2,FALSE)," ")</f>
        <v xml:space="preserve"> </v>
      </c>
      <c r="K185" s="39" t="str">
        <f t="array" ref="K185">IFERROR(INDEX('Z7 TARGET CREATION'!$C$3:$F$44,MATCH(E185,'Z7 TARGET CREATION'!$B$3:$B$44,0),MATCH(I185,'Z7 TARGET CREATION'!$C$2:$F$2,0)),"")</f>
        <v/>
      </c>
      <c r="L185" s="141" t="str">
        <f>IF(E185="","",VLOOKUP(E185,'Z7 TARGET CREATION'!$G$3:$I$44,3,FALSE))</f>
        <v/>
      </c>
      <c r="M185" s="40" t="str">
        <f>IF(E185="","",VLOOKUP(E185,'Z7 TARGET CREATION'!$G$3:$H$44,2, FALSE))</f>
        <v/>
      </c>
      <c r="N185" s="43" t="str">
        <f t="shared" si="1"/>
        <v/>
      </c>
      <c r="O185" s="142"/>
      <c r="P185" s="1"/>
      <c r="Q185" s="1"/>
      <c r="R185" s="1"/>
      <c r="S185" s="1"/>
      <c r="T185" s="1"/>
      <c r="U185" s="1"/>
      <c r="V185" s="1"/>
      <c r="W185" s="1">
        <f t="shared" si="0"/>
        <v>0</v>
      </c>
      <c r="X185" s="1"/>
      <c r="Y185" s="1"/>
      <c r="Z185" s="1"/>
    </row>
    <row r="186" spans="1:26" ht="15.75" customHeight="1" x14ac:dyDescent="0.2">
      <c r="A186" s="1"/>
      <c r="B186" s="1"/>
      <c r="C186" s="1"/>
      <c r="D186" s="250">
        <v>180</v>
      </c>
      <c r="E186" s="238"/>
      <c r="F186" s="50"/>
      <c r="G186" s="39" t="str">
        <f>IFERROR(VLOOKUP(E186,'Z1 HAB CLASS'!$D$4:$E$45,2,FALSE)," ")</f>
        <v xml:space="preserve"> </v>
      </c>
      <c r="H186" s="40" t="str">
        <f>IFERROR(VLOOKUP(G186,'Z1 HAB CLASS'!$L$3:$N$9,2,FALSE)," ")</f>
        <v xml:space="preserve"> </v>
      </c>
      <c r="I186" s="41"/>
      <c r="J186" s="40" t="str">
        <f>IFERROR(VLOOKUP(I186,'Z3 CONDITION VALUE'!$A$3:$B$5,2,FALSE)," ")</f>
        <v xml:space="preserve"> </v>
      </c>
      <c r="K186" s="39" t="str">
        <f t="array" ref="K186">IFERROR(INDEX('Z7 TARGET CREATION'!$C$3:$F$44,MATCH(E186,'Z7 TARGET CREATION'!$B$3:$B$44,0),MATCH(I186,'Z7 TARGET CREATION'!$C$2:$F$2,0)),"")</f>
        <v/>
      </c>
      <c r="L186" s="141" t="str">
        <f>IF(E186="","",VLOOKUP(E186,'Z7 TARGET CREATION'!$G$3:$I$44,3,FALSE))</f>
        <v/>
      </c>
      <c r="M186" s="40" t="str">
        <f>IF(E186="","",VLOOKUP(E186,'Z7 TARGET CREATION'!$G$3:$H$44,2, FALSE))</f>
        <v/>
      </c>
      <c r="N186" s="43" t="str">
        <f t="shared" si="1"/>
        <v/>
      </c>
      <c r="O186" s="142"/>
      <c r="P186" s="1"/>
      <c r="Q186" s="1"/>
      <c r="R186" s="1"/>
      <c r="S186" s="1"/>
      <c r="T186" s="1"/>
      <c r="U186" s="1"/>
      <c r="V186" s="1"/>
      <c r="W186" s="1">
        <f t="shared" si="0"/>
        <v>0</v>
      </c>
      <c r="X186" s="1"/>
      <c r="Y186" s="1"/>
      <c r="Z186" s="1"/>
    </row>
    <row r="187" spans="1:26" ht="15.75" customHeight="1" x14ac:dyDescent="0.2">
      <c r="A187" s="1"/>
      <c r="B187" s="1"/>
      <c r="C187" s="1"/>
      <c r="D187" s="250">
        <v>181</v>
      </c>
      <c r="E187" s="238"/>
      <c r="F187" s="50"/>
      <c r="G187" s="39" t="str">
        <f>IFERROR(VLOOKUP(E187,'Z1 HAB CLASS'!$D$4:$E$45,2,FALSE)," ")</f>
        <v xml:space="preserve"> </v>
      </c>
      <c r="H187" s="40" t="str">
        <f>IFERROR(VLOOKUP(G187,'Z1 HAB CLASS'!$L$3:$N$9,2,FALSE)," ")</f>
        <v xml:space="preserve"> </v>
      </c>
      <c r="I187" s="41"/>
      <c r="J187" s="40" t="str">
        <f>IFERROR(VLOOKUP(I187,'Z3 CONDITION VALUE'!$A$3:$B$5,2,FALSE)," ")</f>
        <v xml:space="preserve"> </v>
      </c>
      <c r="K187" s="39" t="str">
        <f t="array" ref="K187">IFERROR(INDEX('Z7 TARGET CREATION'!$C$3:$F$44,MATCH(E187,'Z7 TARGET CREATION'!$B$3:$B$44,0),MATCH(I187,'Z7 TARGET CREATION'!$C$2:$F$2,0)),"")</f>
        <v/>
      </c>
      <c r="L187" s="141" t="str">
        <f>IF(E187="","",VLOOKUP(E187,'Z7 TARGET CREATION'!$G$3:$I$44,3,FALSE))</f>
        <v/>
      </c>
      <c r="M187" s="40" t="str">
        <f>IF(E187="","",VLOOKUP(E187,'Z7 TARGET CREATION'!$G$3:$H$44,2, FALSE))</f>
        <v/>
      </c>
      <c r="N187" s="43" t="str">
        <f t="shared" si="1"/>
        <v/>
      </c>
      <c r="O187" s="142"/>
      <c r="P187" s="1"/>
      <c r="Q187" s="1"/>
      <c r="R187" s="1"/>
      <c r="S187" s="1"/>
      <c r="T187" s="1"/>
      <c r="U187" s="1"/>
      <c r="V187" s="1"/>
      <c r="W187" s="1">
        <f t="shared" si="0"/>
        <v>0</v>
      </c>
      <c r="X187" s="1"/>
      <c r="Y187" s="1"/>
      <c r="Z187" s="1"/>
    </row>
    <row r="188" spans="1:26" ht="15.75" customHeight="1" x14ac:dyDescent="0.2">
      <c r="A188" s="1"/>
      <c r="B188" s="1"/>
      <c r="C188" s="1"/>
      <c r="D188" s="250">
        <v>182</v>
      </c>
      <c r="E188" s="238"/>
      <c r="F188" s="50"/>
      <c r="G188" s="39" t="str">
        <f>IFERROR(VLOOKUP(E188,'Z1 HAB CLASS'!$D$4:$E$45,2,FALSE)," ")</f>
        <v xml:space="preserve"> </v>
      </c>
      <c r="H188" s="40" t="str">
        <f>IFERROR(VLOOKUP(G188,'Z1 HAB CLASS'!$L$3:$N$9,2,FALSE)," ")</f>
        <v xml:space="preserve"> </v>
      </c>
      <c r="I188" s="41"/>
      <c r="J188" s="40" t="str">
        <f>IFERROR(VLOOKUP(I188,'Z3 CONDITION VALUE'!$A$3:$B$5,2,FALSE)," ")</f>
        <v xml:space="preserve"> </v>
      </c>
      <c r="K188" s="39" t="str">
        <f t="array" ref="K188">IFERROR(INDEX('Z7 TARGET CREATION'!$C$3:$F$44,MATCH(E188,'Z7 TARGET CREATION'!$B$3:$B$44,0),MATCH(I188,'Z7 TARGET CREATION'!$C$2:$F$2,0)),"")</f>
        <v/>
      </c>
      <c r="L188" s="141" t="str">
        <f>IF(E188="","",VLOOKUP(E188,'Z7 TARGET CREATION'!$G$3:$I$44,3,FALSE))</f>
        <v/>
      </c>
      <c r="M188" s="40" t="str">
        <f>IF(E188="","",VLOOKUP(E188,'Z7 TARGET CREATION'!$G$3:$H$44,2, FALSE))</f>
        <v/>
      </c>
      <c r="N188" s="43" t="str">
        <f t="shared" si="1"/>
        <v/>
      </c>
      <c r="O188" s="142"/>
      <c r="P188" s="1"/>
      <c r="Q188" s="1"/>
      <c r="R188" s="1"/>
      <c r="S188" s="1"/>
      <c r="T188" s="1"/>
      <c r="U188" s="1"/>
      <c r="V188" s="1"/>
      <c r="W188" s="1">
        <f t="shared" si="0"/>
        <v>0</v>
      </c>
      <c r="X188" s="1"/>
      <c r="Y188" s="1"/>
      <c r="Z188" s="1"/>
    </row>
    <row r="189" spans="1:26" ht="15.75" customHeight="1" x14ac:dyDescent="0.2">
      <c r="A189" s="1"/>
      <c r="B189" s="1"/>
      <c r="C189" s="1"/>
      <c r="D189" s="250">
        <v>183</v>
      </c>
      <c r="E189" s="238"/>
      <c r="F189" s="50"/>
      <c r="G189" s="39" t="str">
        <f>IFERROR(VLOOKUP(E189,'Z1 HAB CLASS'!$D$4:$E$45,2,FALSE)," ")</f>
        <v xml:space="preserve"> </v>
      </c>
      <c r="H189" s="40" t="str">
        <f>IFERROR(VLOOKUP(G189,'Z1 HAB CLASS'!$L$3:$N$9,2,FALSE)," ")</f>
        <v xml:space="preserve"> </v>
      </c>
      <c r="I189" s="41"/>
      <c r="J189" s="40" t="str">
        <f>IFERROR(VLOOKUP(I189,'Z3 CONDITION VALUE'!$A$3:$B$5,2,FALSE)," ")</f>
        <v xml:space="preserve"> </v>
      </c>
      <c r="K189" s="39" t="str">
        <f t="array" ref="K189">IFERROR(INDEX('Z7 TARGET CREATION'!$C$3:$F$44,MATCH(E189,'Z7 TARGET CREATION'!$B$3:$B$44,0),MATCH(I189,'Z7 TARGET CREATION'!$C$2:$F$2,0)),"")</f>
        <v/>
      </c>
      <c r="L189" s="141" t="str">
        <f>IF(E189="","",VLOOKUP(E189,'Z7 TARGET CREATION'!$G$3:$I$44,3,FALSE))</f>
        <v/>
      </c>
      <c r="M189" s="40" t="str">
        <f>IF(E189="","",VLOOKUP(E189,'Z7 TARGET CREATION'!$G$3:$H$44,2, FALSE))</f>
        <v/>
      </c>
      <c r="N189" s="43" t="str">
        <f t="shared" si="1"/>
        <v/>
      </c>
      <c r="O189" s="142"/>
      <c r="P189" s="1"/>
      <c r="Q189" s="1"/>
      <c r="R189" s="1"/>
      <c r="S189" s="1"/>
      <c r="T189" s="1"/>
      <c r="U189" s="1"/>
      <c r="V189" s="1"/>
      <c r="W189" s="1">
        <f t="shared" si="0"/>
        <v>0</v>
      </c>
      <c r="X189" s="1"/>
      <c r="Y189" s="1"/>
      <c r="Z189" s="1"/>
    </row>
    <row r="190" spans="1:26" ht="15.75" customHeight="1" x14ac:dyDescent="0.2">
      <c r="A190" s="1"/>
      <c r="B190" s="1"/>
      <c r="C190" s="1"/>
      <c r="D190" s="250">
        <v>184</v>
      </c>
      <c r="E190" s="238"/>
      <c r="F190" s="50"/>
      <c r="G190" s="39" t="str">
        <f>IFERROR(VLOOKUP(E190,'Z1 HAB CLASS'!$D$4:$E$45,2,FALSE)," ")</f>
        <v xml:space="preserve"> </v>
      </c>
      <c r="H190" s="40" t="str">
        <f>IFERROR(VLOOKUP(G190,'Z1 HAB CLASS'!$L$3:$N$9,2,FALSE)," ")</f>
        <v xml:space="preserve"> </v>
      </c>
      <c r="I190" s="41"/>
      <c r="J190" s="40" t="str">
        <f>IFERROR(VLOOKUP(I190,'Z3 CONDITION VALUE'!$A$3:$B$5,2,FALSE)," ")</f>
        <v xml:space="preserve"> </v>
      </c>
      <c r="K190" s="39" t="str">
        <f t="array" ref="K190">IFERROR(INDEX('Z7 TARGET CREATION'!$C$3:$F$44,MATCH(E190,'Z7 TARGET CREATION'!$B$3:$B$44,0),MATCH(I190,'Z7 TARGET CREATION'!$C$2:$F$2,0)),"")</f>
        <v/>
      </c>
      <c r="L190" s="141" t="str">
        <f>IF(E190="","",VLOOKUP(E190,'Z7 TARGET CREATION'!$G$3:$I$44,3,FALSE))</f>
        <v/>
      </c>
      <c r="M190" s="40" t="str">
        <f>IF(E190="","",VLOOKUP(E190,'Z7 TARGET CREATION'!$G$3:$H$44,2, FALSE))</f>
        <v/>
      </c>
      <c r="N190" s="43" t="str">
        <f t="shared" si="1"/>
        <v/>
      </c>
      <c r="O190" s="142"/>
      <c r="P190" s="1"/>
      <c r="Q190" s="1"/>
      <c r="R190" s="1"/>
      <c r="S190" s="1"/>
      <c r="T190" s="1"/>
      <c r="U190" s="1"/>
      <c r="V190" s="1"/>
      <c r="W190" s="1">
        <f t="shared" si="0"/>
        <v>0</v>
      </c>
      <c r="X190" s="1"/>
      <c r="Y190" s="1"/>
      <c r="Z190" s="1"/>
    </row>
    <row r="191" spans="1:26" ht="15.75" customHeight="1" x14ac:dyDescent="0.2">
      <c r="A191" s="1"/>
      <c r="B191" s="1"/>
      <c r="C191" s="1"/>
      <c r="D191" s="250">
        <v>185</v>
      </c>
      <c r="E191" s="238"/>
      <c r="F191" s="50"/>
      <c r="G191" s="39" t="str">
        <f>IFERROR(VLOOKUP(E191,'Z1 HAB CLASS'!$D$4:$E$45,2,FALSE)," ")</f>
        <v xml:space="preserve"> </v>
      </c>
      <c r="H191" s="40" t="str">
        <f>IFERROR(VLOOKUP(G191,'Z1 HAB CLASS'!$L$3:$N$9,2,FALSE)," ")</f>
        <v xml:space="preserve"> </v>
      </c>
      <c r="I191" s="41"/>
      <c r="J191" s="40" t="str">
        <f>IFERROR(VLOOKUP(I191,'Z3 CONDITION VALUE'!$A$3:$B$5,2,FALSE)," ")</f>
        <v xml:space="preserve"> </v>
      </c>
      <c r="K191" s="39" t="str">
        <f t="array" ref="K191">IFERROR(INDEX('Z7 TARGET CREATION'!$C$3:$F$44,MATCH(E191,'Z7 TARGET CREATION'!$B$3:$B$44,0),MATCH(I191,'Z7 TARGET CREATION'!$C$2:$F$2,0)),"")</f>
        <v/>
      </c>
      <c r="L191" s="141" t="str">
        <f>IF(E191="","",VLOOKUP(E191,'Z7 TARGET CREATION'!$G$3:$I$44,3,FALSE))</f>
        <v/>
      </c>
      <c r="M191" s="40" t="str">
        <f>IF(E191="","",VLOOKUP(E191,'Z7 TARGET CREATION'!$G$3:$H$44,2, FALSE))</f>
        <v/>
      </c>
      <c r="N191" s="43" t="str">
        <f t="shared" si="1"/>
        <v/>
      </c>
      <c r="O191" s="142"/>
      <c r="P191" s="1"/>
      <c r="Q191" s="1"/>
      <c r="R191" s="1"/>
      <c r="S191" s="1"/>
      <c r="T191" s="1"/>
      <c r="U191" s="1"/>
      <c r="V191" s="1"/>
      <c r="W191" s="1">
        <f t="shared" si="0"/>
        <v>0</v>
      </c>
      <c r="X191" s="1"/>
      <c r="Y191" s="1"/>
      <c r="Z191" s="1"/>
    </row>
    <row r="192" spans="1:26" ht="15.75" customHeight="1" x14ac:dyDescent="0.2">
      <c r="A192" s="1"/>
      <c r="B192" s="1"/>
      <c r="C192" s="1"/>
      <c r="D192" s="250">
        <v>186</v>
      </c>
      <c r="E192" s="238"/>
      <c r="F192" s="50"/>
      <c r="G192" s="39" t="str">
        <f>IFERROR(VLOOKUP(E192,'Z1 HAB CLASS'!$D$4:$E$45,2,FALSE)," ")</f>
        <v xml:space="preserve"> </v>
      </c>
      <c r="H192" s="40" t="str">
        <f>IFERROR(VLOOKUP(G192,'Z1 HAB CLASS'!$L$3:$N$9,2,FALSE)," ")</f>
        <v xml:space="preserve"> </v>
      </c>
      <c r="I192" s="41"/>
      <c r="J192" s="40" t="str">
        <f>IFERROR(VLOOKUP(I192,'Z3 CONDITION VALUE'!$A$3:$B$5,2,FALSE)," ")</f>
        <v xml:space="preserve"> </v>
      </c>
      <c r="K192" s="39" t="str">
        <f t="array" ref="K192">IFERROR(INDEX('Z7 TARGET CREATION'!$C$3:$F$44,MATCH(E192,'Z7 TARGET CREATION'!$B$3:$B$44,0),MATCH(I192,'Z7 TARGET CREATION'!$C$2:$F$2,0)),"")</f>
        <v/>
      </c>
      <c r="L192" s="141" t="str">
        <f>IF(E192="","",VLOOKUP(E192,'Z7 TARGET CREATION'!$G$3:$I$44,3,FALSE))</f>
        <v/>
      </c>
      <c r="M192" s="40" t="str">
        <f>IF(E192="","",VLOOKUP(E192,'Z7 TARGET CREATION'!$G$3:$H$44,2, FALSE))</f>
        <v/>
      </c>
      <c r="N192" s="43" t="str">
        <f t="shared" si="1"/>
        <v/>
      </c>
      <c r="O192" s="142"/>
      <c r="P192" s="1"/>
      <c r="Q192" s="1"/>
      <c r="R192" s="1"/>
      <c r="S192" s="1"/>
      <c r="T192" s="1"/>
      <c r="U192" s="1"/>
      <c r="V192" s="1"/>
      <c r="W192" s="1">
        <f t="shared" si="0"/>
        <v>0</v>
      </c>
      <c r="X192" s="1"/>
      <c r="Y192" s="1"/>
      <c r="Z192" s="1"/>
    </row>
    <row r="193" spans="1:26" ht="15.75" customHeight="1" x14ac:dyDescent="0.2">
      <c r="A193" s="1"/>
      <c r="B193" s="1"/>
      <c r="C193" s="1"/>
      <c r="D193" s="250">
        <v>187</v>
      </c>
      <c r="E193" s="238"/>
      <c r="F193" s="50"/>
      <c r="G193" s="39" t="str">
        <f>IFERROR(VLOOKUP(E193,'Z1 HAB CLASS'!$D$4:$E$45,2,FALSE)," ")</f>
        <v xml:space="preserve"> </v>
      </c>
      <c r="H193" s="40" t="str">
        <f>IFERROR(VLOOKUP(G193,'Z1 HAB CLASS'!$L$3:$N$9,2,FALSE)," ")</f>
        <v xml:space="preserve"> </v>
      </c>
      <c r="I193" s="41"/>
      <c r="J193" s="40" t="str">
        <f>IFERROR(VLOOKUP(I193,'Z3 CONDITION VALUE'!$A$3:$B$5,2,FALSE)," ")</f>
        <v xml:space="preserve"> </v>
      </c>
      <c r="K193" s="39" t="str">
        <f t="array" ref="K193">IFERROR(INDEX('Z7 TARGET CREATION'!$C$3:$F$44,MATCH(E193,'Z7 TARGET CREATION'!$B$3:$B$44,0),MATCH(I193,'Z7 TARGET CREATION'!$C$2:$F$2,0)),"")</f>
        <v/>
      </c>
      <c r="L193" s="141" t="str">
        <f>IF(E193="","",VLOOKUP(E193,'Z7 TARGET CREATION'!$G$3:$I$44,3,FALSE))</f>
        <v/>
      </c>
      <c r="M193" s="40" t="str">
        <f>IF(E193="","",VLOOKUP(E193,'Z7 TARGET CREATION'!$G$3:$H$44,2, FALSE))</f>
        <v/>
      </c>
      <c r="N193" s="43" t="str">
        <f t="shared" si="1"/>
        <v/>
      </c>
      <c r="O193" s="142"/>
      <c r="P193" s="1"/>
      <c r="Q193" s="1"/>
      <c r="R193" s="1"/>
      <c r="S193" s="1"/>
      <c r="T193" s="1"/>
      <c r="U193" s="1"/>
      <c r="V193" s="1"/>
      <c r="W193" s="1">
        <f t="shared" si="0"/>
        <v>0</v>
      </c>
      <c r="X193" s="1"/>
      <c r="Y193" s="1"/>
      <c r="Z193" s="1"/>
    </row>
    <row r="194" spans="1:26" ht="15.75" customHeight="1" x14ac:dyDescent="0.2">
      <c r="A194" s="1"/>
      <c r="B194" s="1"/>
      <c r="C194" s="1"/>
      <c r="D194" s="250">
        <v>188</v>
      </c>
      <c r="E194" s="238"/>
      <c r="F194" s="50"/>
      <c r="G194" s="39" t="str">
        <f>IFERROR(VLOOKUP(E194,'Z1 HAB CLASS'!$D$4:$E$45,2,FALSE)," ")</f>
        <v xml:space="preserve"> </v>
      </c>
      <c r="H194" s="40" t="str">
        <f>IFERROR(VLOOKUP(G194,'Z1 HAB CLASS'!$L$3:$N$9,2,FALSE)," ")</f>
        <v xml:space="preserve"> </v>
      </c>
      <c r="I194" s="41"/>
      <c r="J194" s="40" t="str">
        <f>IFERROR(VLOOKUP(I194,'Z3 CONDITION VALUE'!$A$3:$B$5,2,FALSE)," ")</f>
        <v xml:space="preserve"> </v>
      </c>
      <c r="K194" s="39" t="str">
        <f t="array" ref="K194">IFERROR(INDEX('Z7 TARGET CREATION'!$C$3:$F$44,MATCH(E194,'Z7 TARGET CREATION'!$B$3:$B$44,0),MATCH(I194,'Z7 TARGET CREATION'!$C$2:$F$2,0)),"")</f>
        <v/>
      </c>
      <c r="L194" s="141" t="str">
        <f>IF(E194="","",VLOOKUP(E194,'Z7 TARGET CREATION'!$G$3:$I$44,3,FALSE))</f>
        <v/>
      </c>
      <c r="M194" s="40" t="str">
        <f>IF(E194="","",VLOOKUP(E194,'Z7 TARGET CREATION'!$G$3:$H$44,2, FALSE))</f>
        <v/>
      </c>
      <c r="N194" s="43" t="str">
        <f t="shared" si="1"/>
        <v/>
      </c>
      <c r="O194" s="142"/>
      <c r="P194" s="1"/>
      <c r="Q194" s="1"/>
      <c r="R194" s="1"/>
      <c r="S194" s="1"/>
      <c r="T194" s="1"/>
      <c r="U194" s="1"/>
      <c r="V194" s="1"/>
      <c r="W194" s="1">
        <f t="shared" si="0"/>
        <v>0</v>
      </c>
      <c r="X194" s="1"/>
      <c r="Y194" s="1"/>
      <c r="Z194" s="1"/>
    </row>
    <row r="195" spans="1:26" ht="15.75" customHeight="1" x14ac:dyDescent="0.2">
      <c r="A195" s="1"/>
      <c r="B195" s="1"/>
      <c r="C195" s="1"/>
      <c r="D195" s="250">
        <v>189</v>
      </c>
      <c r="E195" s="238"/>
      <c r="F195" s="50"/>
      <c r="G195" s="39" t="str">
        <f>IFERROR(VLOOKUP(E195,'Z1 HAB CLASS'!$D$4:$E$45,2,FALSE)," ")</f>
        <v xml:space="preserve"> </v>
      </c>
      <c r="H195" s="40" t="str">
        <f>IFERROR(VLOOKUP(G195,'Z1 HAB CLASS'!$L$3:$N$9,2,FALSE)," ")</f>
        <v xml:space="preserve"> </v>
      </c>
      <c r="I195" s="41"/>
      <c r="J195" s="40" t="str">
        <f>IFERROR(VLOOKUP(I195,'Z3 CONDITION VALUE'!$A$3:$B$5,2,FALSE)," ")</f>
        <v xml:space="preserve"> </v>
      </c>
      <c r="K195" s="39" t="str">
        <f t="array" ref="K195">IFERROR(INDEX('Z7 TARGET CREATION'!$C$3:$F$44,MATCH(E195,'Z7 TARGET CREATION'!$B$3:$B$44,0),MATCH(I195,'Z7 TARGET CREATION'!$C$2:$F$2,0)),"")</f>
        <v/>
      </c>
      <c r="L195" s="141" t="str">
        <f>IF(E195="","",VLOOKUP(E195,'Z7 TARGET CREATION'!$G$3:$I$44,3,FALSE))</f>
        <v/>
      </c>
      <c r="M195" s="40" t="str">
        <f>IF(E195="","",VLOOKUP(E195,'Z7 TARGET CREATION'!$G$3:$H$44,2, FALSE))</f>
        <v/>
      </c>
      <c r="N195" s="43" t="str">
        <f t="shared" si="1"/>
        <v/>
      </c>
      <c r="O195" s="142"/>
      <c r="P195" s="1"/>
      <c r="Q195" s="1"/>
      <c r="R195" s="1"/>
      <c r="S195" s="1"/>
      <c r="T195" s="1"/>
      <c r="U195" s="1"/>
      <c r="V195" s="1"/>
      <c r="W195" s="1">
        <f t="shared" si="0"/>
        <v>0</v>
      </c>
      <c r="X195" s="1"/>
      <c r="Y195" s="1"/>
      <c r="Z195" s="1"/>
    </row>
    <row r="196" spans="1:26" ht="15.75" customHeight="1" x14ac:dyDescent="0.2">
      <c r="A196" s="1"/>
      <c r="B196" s="1"/>
      <c r="C196" s="1"/>
      <c r="D196" s="250">
        <v>190</v>
      </c>
      <c r="E196" s="238"/>
      <c r="F196" s="50"/>
      <c r="G196" s="39" t="str">
        <f>IFERROR(VLOOKUP(E196,'Z1 HAB CLASS'!$D$4:$E$45,2,FALSE)," ")</f>
        <v xml:space="preserve"> </v>
      </c>
      <c r="H196" s="40" t="str">
        <f>IFERROR(VLOOKUP(G196,'Z1 HAB CLASS'!$L$3:$N$9,2,FALSE)," ")</f>
        <v xml:space="preserve"> </v>
      </c>
      <c r="I196" s="41"/>
      <c r="J196" s="40" t="str">
        <f>IFERROR(VLOOKUP(I196,'Z3 CONDITION VALUE'!$A$3:$B$5,2,FALSE)," ")</f>
        <v xml:space="preserve"> </v>
      </c>
      <c r="K196" s="39" t="str">
        <f t="array" ref="K196">IFERROR(INDEX('Z7 TARGET CREATION'!$C$3:$F$44,MATCH(E196,'Z7 TARGET CREATION'!$B$3:$B$44,0),MATCH(I196,'Z7 TARGET CREATION'!$C$2:$F$2,0)),"")</f>
        <v/>
      </c>
      <c r="L196" s="141" t="str">
        <f>IF(E196="","",VLOOKUP(E196,'Z7 TARGET CREATION'!$G$3:$I$44,3,FALSE))</f>
        <v/>
      </c>
      <c r="M196" s="40" t="str">
        <f>IF(E196="","",VLOOKUP(E196,'Z7 TARGET CREATION'!$G$3:$H$44,2, FALSE))</f>
        <v/>
      </c>
      <c r="N196" s="43" t="str">
        <f t="shared" si="1"/>
        <v/>
      </c>
      <c r="O196" s="142"/>
      <c r="P196" s="1"/>
      <c r="Q196" s="1"/>
      <c r="R196" s="1"/>
      <c r="S196" s="1"/>
      <c r="T196" s="1"/>
      <c r="U196" s="1"/>
      <c r="V196" s="1"/>
      <c r="W196" s="1">
        <f t="shared" si="0"/>
        <v>0</v>
      </c>
      <c r="X196" s="1"/>
      <c r="Y196" s="1"/>
      <c r="Z196" s="1"/>
    </row>
    <row r="197" spans="1:26" ht="15.75" customHeight="1" x14ac:dyDescent="0.2">
      <c r="A197" s="1"/>
      <c r="B197" s="1"/>
      <c r="C197" s="1"/>
      <c r="D197" s="250">
        <v>191</v>
      </c>
      <c r="E197" s="238"/>
      <c r="F197" s="50"/>
      <c r="G197" s="39" t="str">
        <f>IFERROR(VLOOKUP(E197,'Z1 HAB CLASS'!$D$4:$E$45,2,FALSE)," ")</f>
        <v xml:space="preserve"> </v>
      </c>
      <c r="H197" s="40" t="str">
        <f>IFERROR(VLOOKUP(G197,'Z1 HAB CLASS'!$L$3:$N$9,2,FALSE)," ")</f>
        <v xml:space="preserve"> </v>
      </c>
      <c r="I197" s="41"/>
      <c r="J197" s="40" t="str">
        <f>IFERROR(VLOOKUP(I197,'Z3 CONDITION VALUE'!$A$3:$B$5,2,FALSE)," ")</f>
        <v xml:space="preserve"> </v>
      </c>
      <c r="K197" s="39" t="str">
        <f t="array" ref="K197">IFERROR(INDEX('Z7 TARGET CREATION'!$C$3:$F$44,MATCH(E197,'Z7 TARGET CREATION'!$B$3:$B$44,0),MATCH(I197,'Z7 TARGET CREATION'!$C$2:$F$2,0)),"")</f>
        <v/>
      </c>
      <c r="L197" s="141" t="str">
        <f>IF(E197="","",VLOOKUP(E197,'Z7 TARGET CREATION'!$G$3:$I$44,3,FALSE))</f>
        <v/>
      </c>
      <c r="M197" s="40" t="str">
        <f>IF(E197="","",VLOOKUP(E197,'Z7 TARGET CREATION'!$G$3:$H$44,2, FALSE))</f>
        <v/>
      </c>
      <c r="N197" s="43" t="str">
        <f t="shared" si="1"/>
        <v/>
      </c>
      <c r="O197" s="142"/>
      <c r="P197" s="1"/>
      <c r="Q197" s="1"/>
      <c r="R197" s="1"/>
      <c r="S197" s="1"/>
      <c r="T197" s="1"/>
      <c r="U197" s="1"/>
      <c r="V197" s="1"/>
      <c r="W197" s="1">
        <f t="shared" si="0"/>
        <v>0</v>
      </c>
      <c r="X197" s="1"/>
      <c r="Y197" s="1"/>
      <c r="Z197" s="1"/>
    </row>
    <row r="198" spans="1:26" ht="15.75" customHeight="1" x14ac:dyDescent="0.2">
      <c r="A198" s="1"/>
      <c r="B198" s="1"/>
      <c r="C198" s="1"/>
      <c r="D198" s="250">
        <v>192</v>
      </c>
      <c r="E198" s="238"/>
      <c r="F198" s="50"/>
      <c r="G198" s="39" t="str">
        <f>IFERROR(VLOOKUP(E198,'Z1 HAB CLASS'!$D$4:$E$45,2,FALSE)," ")</f>
        <v xml:space="preserve"> </v>
      </c>
      <c r="H198" s="40" t="str">
        <f>IFERROR(VLOOKUP(G198,'Z1 HAB CLASS'!$L$3:$N$9,2,FALSE)," ")</f>
        <v xml:space="preserve"> </v>
      </c>
      <c r="I198" s="41"/>
      <c r="J198" s="40" t="str">
        <f>IFERROR(VLOOKUP(I198,'Z3 CONDITION VALUE'!$A$3:$B$5,2,FALSE)," ")</f>
        <v xml:space="preserve"> </v>
      </c>
      <c r="K198" s="39" t="str">
        <f t="array" ref="K198">IFERROR(INDEX('Z7 TARGET CREATION'!$C$3:$F$44,MATCH(E198,'Z7 TARGET CREATION'!$B$3:$B$44,0),MATCH(I198,'Z7 TARGET CREATION'!$C$2:$F$2,0)),"")</f>
        <v/>
      </c>
      <c r="L198" s="141" t="str">
        <f>IF(E198="","",VLOOKUP(E198,'Z7 TARGET CREATION'!$G$3:$I$44,3,FALSE))</f>
        <v/>
      </c>
      <c r="M198" s="40" t="str">
        <f>IF(E198="","",VLOOKUP(E198,'Z7 TARGET CREATION'!$G$3:$H$44,2, FALSE))</f>
        <v/>
      </c>
      <c r="N198" s="43" t="str">
        <f t="shared" si="1"/>
        <v/>
      </c>
      <c r="O198" s="142"/>
      <c r="P198" s="1"/>
      <c r="Q198" s="1"/>
      <c r="R198" s="1"/>
      <c r="S198" s="1"/>
      <c r="T198" s="1"/>
      <c r="U198" s="1"/>
      <c r="V198" s="1"/>
      <c r="W198" s="1">
        <f t="shared" si="0"/>
        <v>0</v>
      </c>
      <c r="X198" s="1"/>
      <c r="Y198" s="1"/>
      <c r="Z198" s="1"/>
    </row>
    <row r="199" spans="1:26" ht="15.75" customHeight="1" x14ac:dyDescent="0.2">
      <c r="A199" s="1"/>
      <c r="B199" s="1"/>
      <c r="C199" s="1"/>
      <c r="D199" s="250">
        <v>193</v>
      </c>
      <c r="E199" s="238"/>
      <c r="F199" s="50"/>
      <c r="G199" s="39" t="str">
        <f>IFERROR(VLOOKUP(E199,'Z1 HAB CLASS'!$D$4:$E$45,2,FALSE)," ")</f>
        <v xml:space="preserve"> </v>
      </c>
      <c r="H199" s="40" t="str">
        <f>IFERROR(VLOOKUP(G199,'Z1 HAB CLASS'!$L$3:$N$9,2,FALSE)," ")</f>
        <v xml:space="preserve"> </v>
      </c>
      <c r="I199" s="41"/>
      <c r="J199" s="40" t="str">
        <f>IFERROR(VLOOKUP(I199,'Z3 CONDITION VALUE'!$A$3:$B$5,2,FALSE)," ")</f>
        <v xml:space="preserve"> </v>
      </c>
      <c r="K199" s="39" t="str">
        <f t="array" ref="K199">IFERROR(INDEX('Z7 TARGET CREATION'!$C$3:$F$44,MATCH(E199,'Z7 TARGET CREATION'!$B$3:$B$44,0),MATCH(I199,'Z7 TARGET CREATION'!$C$2:$F$2,0)),"")</f>
        <v/>
      </c>
      <c r="L199" s="141" t="str">
        <f>IF(E199="","",VLOOKUP(E199,'Z7 TARGET CREATION'!$G$3:$I$44,3,FALSE))</f>
        <v/>
      </c>
      <c r="M199" s="40" t="str">
        <f>IF(E199="","",VLOOKUP(E199,'Z7 TARGET CREATION'!$G$3:$H$44,2, FALSE))</f>
        <v/>
      </c>
      <c r="N199" s="43" t="str">
        <f t="shared" si="1"/>
        <v/>
      </c>
      <c r="O199" s="142"/>
      <c r="P199" s="1"/>
      <c r="Q199" s="1"/>
      <c r="R199" s="1"/>
      <c r="S199" s="1"/>
      <c r="T199" s="1"/>
      <c r="U199" s="1"/>
      <c r="V199" s="1"/>
      <c r="W199" s="1">
        <f t="shared" si="0"/>
        <v>0</v>
      </c>
      <c r="X199" s="1"/>
      <c r="Y199" s="1"/>
      <c r="Z199" s="1"/>
    </row>
    <row r="200" spans="1:26" ht="15.75" customHeight="1" x14ac:dyDescent="0.2">
      <c r="A200" s="1"/>
      <c r="B200" s="1"/>
      <c r="C200" s="1"/>
      <c r="D200" s="250">
        <v>194</v>
      </c>
      <c r="E200" s="238"/>
      <c r="F200" s="50"/>
      <c r="G200" s="39" t="str">
        <f>IFERROR(VLOOKUP(E200,'Z1 HAB CLASS'!$D$4:$E$45,2,FALSE)," ")</f>
        <v xml:space="preserve"> </v>
      </c>
      <c r="H200" s="40" t="str">
        <f>IFERROR(VLOOKUP(G200,'Z1 HAB CLASS'!$L$3:$N$9,2,FALSE)," ")</f>
        <v xml:space="preserve"> </v>
      </c>
      <c r="I200" s="41"/>
      <c r="J200" s="40" t="str">
        <f>IFERROR(VLOOKUP(I200,'Z3 CONDITION VALUE'!$A$3:$B$5,2,FALSE)," ")</f>
        <v xml:space="preserve"> </v>
      </c>
      <c r="K200" s="39" t="str">
        <f t="array" ref="K200">IFERROR(INDEX('Z7 TARGET CREATION'!$C$3:$F$44,MATCH(E200,'Z7 TARGET CREATION'!$B$3:$B$44,0),MATCH(I200,'Z7 TARGET CREATION'!$C$2:$F$2,0)),"")</f>
        <v/>
      </c>
      <c r="L200" s="141" t="str">
        <f>IF(E200="","",VLOOKUP(E200,'Z7 TARGET CREATION'!$G$3:$I$44,3,FALSE))</f>
        <v/>
      </c>
      <c r="M200" s="40" t="str">
        <f>IF(E200="","",VLOOKUP(E200,'Z7 TARGET CREATION'!$G$3:$H$44,2, FALSE))</f>
        <v/>
      </c>
      <c r="N200" s="43" t="str">
        <f t="shared" si="1"/>
        <v/>
      </c>
      <c r="O200" s="142"/>
      <c r="P200" s="1"/>
      <c r="Q200" s="1"/>
      <c r="R200" s="1"/>
      <c r="S200" s="1"/>
      <c r="T200" s="1"/>
      <c r="U200" s="1"/>
      <c r="V200" s="1"/>
      <c r="W200" s="1">
        <f t="shared" si="0"/>
        <v>0</v>
      </c>
      <c r="X200" s="1"/>
      <c r="Y200" s="1"/>
      <c r="Z200" s="1"/>
    </row>
    <row r="201" spans="1:26" ht="15.75" customHeight="1" x14ac:dyDescent="0.2">
      <c r="A201" s="1"/>
      <c r="B201" s="1"/>
      <c r="C201" s="1"/>
      <c r="D201" s="250">
        <v>195</v>
      </c>
      <c r="E201" s="238"/>
      <c r="F201" s="50"/>
      <c r="G201" s="39" t="str">
        <f>IFERROR(VLOOKUP(E201,'Z1 HAB CLASS'!$D$4:$E$45,2,FALSE)," ")</f>
        <v xml:space="preserve"> </v>
      </c>
      <c r="H201" s="40" t="str">
        <f>IFERROR(VLOOKUP(G201,'Z1 HAB CLASS'!$L$3:$N$9,2,FALSE)," ")</f>
        <v xml:space="preserve"> </v>
      </c>
      <c r="I201" s="41"/>
      <c r="J201" s="40" t="str">
        <f>IFERROR(VLOOKUP(I201,'Z3 CONDITION VALUE'!$A$3:$B$5,2,FALSE)," ")</f>
        <v xml:space="preserve"> </v>
      </c>
      <c r="K201" s="39" t="str">
        <f t="array" ref="K201">IFERROR(INDEX('Z7 TARGET CREATION'!$C$3:$F$44,MATCH(E201,'Z7 TARGET CREATION'!$B$3:$B$44,0),MATCH(I201,'Z7 TARGET CREATION'!$C$2:$F$2,0)),"")</f>
        <v/>
      </c>
      <c r="L201" s="141" t="str">
        <f>IF(E201="","",VLOOKUP(E201,'Z7 TARGET CREATION'!$G$3:$I$44,3,FALSE))</f>
        <v/>
      </c>
      <c r="M201" s="40" t="str">
        <f>IF(E201="","",VLOOKUP(E201,'Z7 TARGET CREATION'!$G$3:$H$44,2, FALSE))</f>
        <v/>
      </c>
      <c r="N201" s="43" t="str">
        <f t="shared" si="1"/>
        <v/>
      </c>
      <c r="O201" s="142"/>
      <c r="P201" s="1"/>
      <c r="Q201" s="1"/>
      <c r="R201" s="1"/>
      <c r="S201" s="1"/>
      <c r="T201" s="1"/>
      <c r="U201" s="1"/>
      <c r="V201" s="1"/>
      <c r="W201" s="1">
        <f t="shared" si="0"/>
        <v>0</v>
      </c>
      <c r="X201" s="1"/>
      <c r="Y201" s="1"/>
      <c r="Z201" s="1"/>
    </row>
    <row r="202" spans="1:26" ht="15.75" customHeight="1" x14ac:dyDescent="0.2">
      <c r="A202" s="1"/>
      <c r="B202" s="1"/>
      <c r="C202" s="1"/>
      <c r="D202" s="250">
        <v>196</v>
      </c>
      <c r="E202" s="238"/>
      <c r="F202" s="50"/>
      <c r="G202" s="39" t="str">
        <f>IFERROR(VLOOKUP(E202,'Z1 HAB CLASS'!$D$4:$E$45,2,FALSE)," ")</f>
        <v xml:space="preserve"> </v>
      </c>
      <c r="H202" s="40" t="str">
        <f>IFERROR(VLOOKUP(G202,'Z1 HAB CLASS'!$L$3:$N$9,2,FALSE)," ")</f>
        <v xml:space="preserve"> </v>
      </c>
      <c r="I202" s="41"/>
      <c r="J202" s="40" t="str">
        <f>IFERROR(VLOOKUP(I202,'Z3 CONDITION VALUE'!$A$3:$B$5,2,FALSE)," ")</f>
        <v xml:space="preserve"> </v>
      </c>
      <c r="K202" s="39" t="str">
        <f t="array" ref="K202">IFERROR(INDEX('Z7 TARGET CREATION'!$C$3:$F$44,MATCH(E202,'Z7 TARGET CREATION'!$B$3:$B$44,0),MATCH(I202,'Z7 TARGET CREATION'!$C$2:$F$2,0)),"")</f>
        <v/>
      </c>
      <c r="L202" s="141" t="str">
        <f>IF(E202="","",VLOOKUP(E202,'Z7 TARGET CREATION'!$G$3:$I$44,3,FALSE))</f>
        <v/>
      </c>
      <c r="M202" s="40" t="str">
        <f>IF(E202="","",VLOOKUP(E202,'Z7 TARGET CREATION'!$G$3:$H$44,2, FALSE))</f>
        <v/>
      </c>
      <c r="N202" s="43" t="str">
        <f t="shared" si="1"/>
        <v/>
      </c>
      <c r="O202" s="142"/>
      <c r="P202" s="1"/>
      <c r="Q202" s="1"/>
      <c r="R202" s="1"/>
      <c r="S202" s="1"/>
      <c r="T202" s="1"/>
      <c r="U202" s="1"/>
      <c r="V202" s="1"/>
      <c r="W202" s="1">
        <f t="shared" si="0"/>
        <v>0</v>
      </c>
      <c r="X202" s="1"/>
      <c r="Y202" s="1"/>
      <c r="Z202" s="1"/>
    </row>
    <row r="203" spans="1:26" ht="15.75" customHeight="1" x14ac:dyDescent="0.2">
      <c r="A203" s="1"/>
      <c r="B203" s="1"/>
      <c r="C203" s="1"/>
      <c r="D203" s="250">
        <v>197</v>
      </c>
      <c r="E203" s="238"/>
      <c r="F203" s="50"/>
      <c r="G203" s="39" t="str">
        <f>IFERROR(VLOOKUP(E203,'Z1 HAB CLASS'!$D$4:$E$45,2,FALSE)," ")</f>
        <v xml:space="preserve"> </v>
      </c>
      <c r="H203" s="40" t="str">
        <f>IFERROR(VLOOKUP(G203,'Z1 HAB CLASS'!$L$3:$N$9,2,FALSE)," ")</f>
        <v xml:space="preserve"> </v>
      </c>
      <c r="I203" s="41"/>
      <c r="J203" s="40" t="str">
        <f>IFERROR(VLOOKUP(I203,'Z3 CONDITION VALUE'!$A$3:$B$5,2,FALSE)," ")</f>
        <v xml:space="preserve"> </v>
      </c>
      <c r="K203" s="39" t="str">
        <f t="array" ref="K203">IFERROR(INDEX('Z7 TARGET CREATION'!$C$3:$F$44,MATCH(E203,'Z7 TARGET CREATION'!$B$3:$B$44,0),MATCH(I203,'Z7 TARGET CREATION'!$C$2:$F$2,0)),"")</f>
        <v/>
      </c>
      <c r="L203" s="141" t="str">
        <f>IF(E203="","",VLOOKUP(E203,'Z7 TARGET CREATION'!$G$3:$I$44,3,FALSE))</f>
        <v/>
      </c>
      <c r="M203" s="40" t="str">
        <f>IF(E203="","",VLOOKUP(E203,'Z7 TARGET CREATION'!$G$3:$H$44,2, FALSE))</f>
        <v/>
      </c>
      <c r="N203" s="43" t="str">
        <f t="shared" si="1"/>
        <v/>
      </c>
      <c r="O203" s="142"/>
      <c r="P203" s="1"/>
      <c r="Q203" s="1"/>
      <c r="R203" s="1"/>
      <c r="S203" s="1"/>
      <c r="T203" s="1"/>
      <c r="U203" s="1"/>
      <c r="V203" s="1"/>
      <c r="W203" s="1">
        <f t="shared" si="0"/>
        <v>0</v>
      </c>
      <c r="X203" s="1"/>
      <c r="Y203" s="1"/>
      <c r="Z203" s="1"/>
    </row>
    <row r="204" spans="1:26" ht="15.75" customHeight="1" x14ac:dyDescent="0.2">
      <c r="A204" s="1"/>
      <c r="B204" s="1"/>
      <c r="C204" s="1"/>
      <c r="D204" s="250">
        <v>198</v>
      </c>
      <c r="E204" s="238"/>
      <c r="F204" s="50"/>
      <c r="G204" s="39" t="str">
        <f>IFERROR(VLOOKUP(E204,'Z1 HAB CLASS'!$D$4:$E$45,2,FALSE)," ")</f>
        <v xml:space="preserve"> </v>
      </c>
      <c r="H204" s="40" t="str">
        <f>IFERROR(VLOOKUP(G204,'Z1 HAB CLASS'!$L$3:$N$9,2,FALSE)," ")</f>
        <v xml:space="preserve"> </v>
      </c>
      <c r="I204" s="41"/>
      <c r="J204" s="40" t="str">
        <f>IFERROR(VLOOKUP(I204,'Z3 CONDITION VALUE'!$A$3:$B$5,2,FALSE)," ")</f>
        <v xml:space="preserve"> </v>
      </c>
      <c r="K204" s="39" t="str">
        <f t="array" ref="K204">IFERROR(INDEX('Z7 TARGET CREATION'!$C$3:$F$44,MATCH(E204,'Z7 TARGET CREATION'!$B$3:$B$44,0),MATCH(I204,'Z7 TARGET CREATION'!$C$2:$F$2,0)),"")</f>
        <v/>
      </c>
      <c r="L204" s="141" t="str">
        <f>IF(E204="","",VLOOKUP(E204,'Z7 TARGET CREATION'!$G$3:$I$44,3,FALSE))</f>
        <v/>
      </c>
      <c r="M204" s="40" t="str">
        <f>IF(E204="","",VLOOKUP(E204,'Z7 TARGET CREATION'!$G$3:$H$44,2, FALSE))</f>
        <v/>
      </c>
      <c r="N204" s="43" t="str">
        <f t="shared" si="1"/>
        <v/>
      </c>
      <c r="O204" s="142"/>
      <c r="P204" s="1"/>
      <c r="Q204" s="1"/>
      <c r="R204" s="1"/>
      <c r="S204" s="1"/>
      <c r="T204" s="1"/>
      <c r="U204" s="1"/>
      <c r="V204" s="1"/>
      <c r="W204" s="1">
        <f t="shared" si="0"/>
        <v>0</v>
      </c>
      <c r="X204" s="1"/>
      <c r="Y204" s="1"/>
      <c r="Z204" s="1"/>
    </row>
    <row r="205" spans="1:26" ht="15.75" customHeight="1" x14ac:dyDescent="0.2">
      <c r="A205" s="1"/>
      <c r="B205" s="1"/>
      <c r="C205" s="1"/>
      <c r="D205" s="250">
        <v>199</v>
      </c>
      <c r="E205" s="238"/>
      <c r="F205" s="50"/>
      <c r="G205" s="39" t="str">
        <f>IFERROR(VLOOKUP(E205,'Z1 HAB CLASS'!$D$4:$E$45,2,FALSE)," ")</f>
        <v xml:space="preserve"> </v>
      </c>
      <c r="H205" s="40" t="str">
        <f>IFERROR(VLOOKUP(G205,'Z1 HAB CLASS'!$L$3:$N$9,2,FALSE)," ")</f>
        <v xml:space="preserve"> </v>
      </c>
      <c r="I205" s="41"/>
      <c r="J205" s="40" t="str">
        <f>IFERROR(VLOOKUP(I205,'Z3 CONDITION VALUE'!$A$3:$B$5,2,FALSE)," ")</f>
        <v xml:space="preserve"> </v>
      </c>
      <c r="K205" s="39" t="str">
        <f t="array" ref="K205">IFERROR(INDEX('Z7 TARGET CREATION'!$C$3:$F$44,MATCH(E205,'Z7 TARGET CREATION'!$B$3:$B$44,0),MATCH(I205,'Z7 TARGET CREATION'!$C$2:$F$2,0)),"")</f>
        <v/>
      </c>
      <c r="L205" s="141" t="str">
        <f>IF(E205="","",VLOOKUP(E205,'Z7 TARGET CREATION'!$G$3:$I$44,3,FALSE))</f>
        <v/>
      </c>
      <c r="M205" s="40" t="str">
        <f>IF(E205="","",VLOOKUP(E205,'Z7 TARGET CREATION'!$G$3:$H$44,2, FALSE))</f>
        <v/>
      </c>
      <c r="N205" s="43" t="str">
        <f t="shared" si="1"/>
        <v/>
      </c>
      <c r="O205" s="142"/>
      <c r="P205" s="1"/>
      <c r="Q205" s="1"/>
      <c r="R205" s="1"/>
      <c r="S205" s="1"/>
      <c r="T205" s="1"/>
      <c r="U205" s="1"/>
      <c r="V205" s="1"/>
      <c r="W205" s="1">
        <f t="shared" si="0"/>
        <v>0</v>
      </c>
      <c r="X205" s="1"/>
      <c r="Y205" s="1"/>
      <c r="Z205" s="1"/>
    </row>
    <row r="206" spans="1:26" ht="15.75" customHeight="1" x14ac:dyDescent="0.2">
      <c r="A206" s="1"/>
      <c r="B206" s="1"/>
      <c r="C206" s="1"/>
      <c r="D206" s="250">
        <v>200</v>
      </c>
      <c r="E206" s="238"/>
      <c r="F206" s="50"/>
      <c r="G206" s="39" t="str">
        <f>IFERROR(VLOOKUP(E206,'Z1 HAB CLASS'!$D$4:$E$45,2,FALSE)," ")</f>
        <v xml:space="preserve"> </v>
      </c>
      <c r="H206" s="40" t="str">
        <f>IFERROR(VLOOKUP(G206,'Z1 HAB CLASS'!$L$3:$N$9,2,FALSE)," ")</f>
        <v xml:space="preserve"> </v>
      </c>
      <c r="I206" s="41"/>
      <c r="J206" s="40" t="str">
        <f>IFERROR(VLOOKUP(I206,'Z3 CONDITION VALUE'!$A$3:$B$5,2,FALSE)," ")</f>
        <v xml:space="preserve"> </v>
      </c>
      <c r="K206" s="39" t="str">
        <f t="array" ref="K206">IFERROR(INDEX('Z7 TARGET CREATION'!$C$3:$F$44,MATCH(E206,'Z7 TARGET CREATION'!$B$3:$B$44,0),MATCH(I206,'Z7 TARGET CREATION'!$C$2:$F$2,0)),"")</f>
        <v/>
      </c>
      <c r="L206" s="141" t="str">
        <f>IF(E206="","",VLOOKUP(E206,'Z7 TARGET CREATION'!$G$3:$I$44,3,FALSE))</f>
        <v/>
      </c>
      <c r="M206" s="40" t="str">
        <f>IF(E206="","",VLOOKUP(E206,'Z7 TARGET CREATION'!$G$3:$H$44,2, FALSE))</f>
        <v/>
      </c>
      <c r="N206" s="43" t="str">
        <f t="shared" si="1"/>
        <v/>
      </c>
      <c r="O206" s="142"/>
      <c r="P206" s="1"/>
      <c r="Q206" s="1"/>
      <c r="R206" s="1"/>
      <c r="S206" s="1"/>
      <c r="T206" s="1"/>
      <c r="U206" s="1"/>
      <c r="V206" s="1"/>
      <c r="W206" s="1">
        <f t="shared" si="0"/>
        <v>0</v>
      </c>
      <c r="X206" s="1"/>
      <c r="Y206" s="1"/>
      <c r="Z206" s="1"/>
    </row>
    <row r="207" spans="1:26" ht="15.75" customHeight="1" x14ac:dyDescent="0.2">
      <c r="A207" s="1"/>
      <c r="B207" s="1"/>
      <c r="C207" s="1"/>
      <c r="D207" s="250">
        <v>201</v>
      </c>
      <c r="E207" s="238"/>
      <c r="F207" s="50"/>
      <c r="G207" s="39" t="str">
        <f>IFERROR(VLOOKUP(E207,'Z1 HAB CLASS'!$D$4:$E$45,2,FALSE)," ")</f>
        <v xml:space="preserve"> </v>
      </c>
      <c r="H207" s="40" t="str">
        <f>IFERROR(VLOOKUP(G207,'Z1 HAB CLASS'!$L$3:$N$9,2,FALSE)," ")</f>
        <v xml:space="preserve"> </v>
      </c>
      <c r="I207" s="41"/>
      <c r="J207" s="40" t="str">
        <f>IFERROR(VLOOKUP(I207,'Z3 CONDITION VALUE'!$A$3:$B$5,2,FALSE)," ")</f>
        <v xml:space="preserve"> </v>
      </c>
      <c r="K207" s="39" t="str">
        <f t="array" ref="K207">IFERROR(INDEX('Z7 TARGET CREATION'!$C$3:$F$44,MATCH(E207,'Z7 TARGET CREATION'!$B$3:$B$44,0),MATCH(I207,'Z7 TARGET CREATION'!$C$2:$F$2,0)),"")</f>
        <v/>
      </c>
      <c r="L207" s="141" t="str">
        <f>IF(E207="","",VLOOKUP(E207,'Z7 TARGET CREATION'!$G$3:$I$44,3,FALSE))</f>
        <v/>
      </c>
      <c r="M207" s="40" t="str">
        <f>IF(E207="","",VLOOKUP(E207,'Z7 TARGET CREATION'!$G$3:$H$44,2, FALSE))</f>
        <v/>
      </c>
      <c r="N207" s="43" t="str">
        <f t="shared" si="1"/>
        <v/>
      </c>
      <c r="O207" s="142"/>
      <c r="P207" s="1"/>
      <c r="Q207" s="1"/>
      <c r="R207" s="1"/>
      <c r="S207" s="1"/>
      <c r="T207" s="1"/>
      <c r="U207" s="1"/>
      <c r="V207" s="1"/>
      <c r="W207" s="1">
        <f t="shared" si="0"/>
        <v>0</v>
      </c>
      <c r="X207" s="1"/>
      <c r="Y207" s="1"/>
      <c r="Z207" s="1"/>
    </row>
    <row r="208" spans="1:26" ht="15.75" customHeight="1" x14ac:dyDescent="0.2">
      <c r="A208" s="1"/>
      <c r="B208" s="1"/>
      <c r="C208" s="1"/>
      <c r="D208" s="250">
        <v>202</v>
      </c>
      <c r="E208" s="238"/>
      <c r="F208" s="50"/>
      <c r="G208" s="39" t="str">
        <f>IFERROR(VLOOKUP(E208,'Z1 HAB CLASS'!$D$4:$E$45,2,FALSE)," ")</f>
        <v xml:space="preserve"> </v>
      </c>
      <c r="H208" s="40" t="str">
        <f>IFERROR(VLOOKUP(G208,'Z1 HAB CLASS'!$L$3:$N$9,2,FALSE)," ")</f>
        <v xml:space="preserve"> </v>
      </c>
      <c r="I208" s="41"/>
      <c r="J208" s="40" t="str">
        <f>IFERROR(VLOOKUP(I208,'Z3 CONDITION VALUE'!$A$3:$B$5,2,FALSE)," ")</f>
        <v xml:space="preserve"> </v>
      </c>
      <c r="K208" s="39" t="str">
        <f t="array" ref="K208">IFERROR(INDEX('Z7 TARGET CREATION'!$C$3:$F$44,MATCH(E208,'Z7 TARGET CREATION'!$B$3:$B$44,0),MATCH(I208,'Z7 TARGET CREATION'!$C$2:$F$2,0)),"")</f>
        <v/>
      </c>
      <c r="L208" s="141" t="str">
        <f>IF(E208="","",VLOOKUP(E208,'Z7 TARGET CREATION'!$G$3:$I$44,3,FALSE))</f>
        <v/>
      </c>
      <c r="M208" s="40" t="str">
        <f>IF(E208="","",VLOOKUP(E208,'Z7 TARGET CREATION'!$G$3:$H$44,2, FALSE))</f>
        <v/>
      </c>
      <c r="N208" s="43" t="str">
        <f t="shared" si="1"/>
        <v/>
      </c>
      <c r="O208" s="142"/>
      <c r="P208" s="1"/>
      <c r="Q208" s="1"/>
      <c r="R208" s="1"/>
      <c r="S208" s="1"/>
      <c r="T208" s="1"/>
      <c r="U208" s="1"/>
      <c r="V208" s="1"/>
      <c r="W208" s="1">
        <f t="shared" si="0"/>
        <v>0</v>
      </c>
      <c r="X208" s="1"/>
      <c r="Y208" s="1"/>
      <c r="Z208" s="1"/>
    </row>
    <row r="209" spans="1:26" ht="15.75" customHeight="1" x14ac:dyDescent="0.2">
      <c r="A209" s="1"/>
      <c r="B209" s="1"/>
      <c r="C209" s="1"/>
      <c r="D209" s="250">
        <v>203</v>
      </c>
      <c r="E209" s="238"/>
      <c r="F209" s="50"/>
      <c r="G209" s="39" t="str">
        <f>IFERROR(VLOOKUP(E209,'Z1 HAB CLASS'!$D$4:$E$45,2,FALSE)," ")</f>
        <v xml:space="preserve"> </v>
      </c>
      <c r="H209" s="40" t="str">
        <f>IFERROR(VLOOKUP(G209,'Z1 HAB CLASS'!$L$3:$N$9,2,FALSE)," ")</f>
        <v xml:space="preserve"> </v>
      </c>
      <c r="I209" s="41"/>
      <c r="J209" s="40" t="str">
        <f>IFERROR(VLOOKUP(I209,'Z3 CONDITION VALUE'!$A$3:$B$5,2,FALSE)," ")</f>
        <v xml:space="preserve"> </v>
      </c>
      <c r="K209" s="39" t="str">
        <f t="array" ref="K209">IFERROR(INDEX('Z7 TARGET CREATION'!$C$3:$F$44,MATCH(E209,'Z7 TARGET CREATION'!$B$3:$B$44,0),MATCH(I209,'Z7 TARGET CREATION'!$C$2:$F$2,0)),"")</f>
        <v/>
      </c>
      <c r="L209" s="141" t="str">
        <f>IF(E209="","",VLOOKUP(E209,'Z7 TARGET CREATION'!$G$3:$I$44,3,FALSE))</f>
        <v/>
      </c>
      <c r="M209" s="40" t="str">
        <f>IF(E209="","",VLOOKUP(E209,'Z7 TARGET CREATION'!$G$3:$H$44,2, FALSE))</f>
        <v/>
      </c>
      <c r="N209" s="43" t="str">
        <f t="shared" si="1"/>
        <v/>
      </c>
      <c r="O209" s="142"/>
      <c r="P209" s="1"/>
      <c r="Q209" s="1"/>
      <c r="R209" s="1"/>
      <c r="S209" s="1"/>
      <c r="T209" s="1"/>
      <c r="U209" s="1"/>
      <c r="V209" s="1"/>
      <c r="W209" s="1">
        <f t="shared" si="0"/>
        <v>0</v>
      </c>
      <c r="X209" s="1"/>
      <c r="Y209" s="1"/>
      <c r="Z209" s="1"/>
    </row>
    <row r="210" spans="1:26" ht="15.75" customHeight="1" x14ac:dyDescent="0.2">
      <c r="A210" s="1"/>
      <c r="B210" s="1"/>
      <c r="C210" s="1"/>
      <c r="D210" s="250">
        <v>204</v>
      </c>
      <c r="E210" s="238"/>
      <c r="F210" s="50"/>
      <c r="G210" s="39" t="str">
        <f>IFERROR(VLOOKUP(E210,'Z1 HAB CLASS'!$D$4:$E$45,2,FALSE)," ")</f>
        <v xml:space="preserve"> </v>
      </c>
      <c r="H210" s="40" t="str">
        <f>IFERROR(VLOOKUP(G210,'Z1 HAB CLASS'!$L$3:$N$9,2,FALSE)," ")</f>
        <v xml:space="preserve"> </v>
      </c>
      <c r="I210" s="41"/>
      <c r="J210" s="40" t="str">
        <f>IFERROR(VLOOKUP(I210,'Z3 CONDITION VALUE'!$A$3:$B$5,2,FALSE)," ")</f>
        <v xml:space="preserve"> </v>
      </c>
      <c r="K210" s="39" t="str">
        <f t="array" ref="K210">IFERROR(INDEX('Z7 TARGET CREATION'!$C$3:$F$44,MATCH(E210,'Z7 TARGET CREATION'!$B$3:$B$44,0),MATCH(I210,'Z7 TARGET CREATION'!$C$2:$F$2,0)),"")</f>
        <v/>
      </c>
      <c r="L210" s="141" t="str">
        <f>IF(E210="","",VLOOKUP(E210,'Z7 TARGET CREATION'!$G$3:$I$44,3,FALSE))</f>
        <v/>
      </c>
      <c r="M210" s="40" t="str">
        <f>IF(E210="","",VLOOKUP(E210,'Z7 TARGET CREATION'!$G$3:$H$44,2, FALSE))</f>
        <v/>
      </c>
      <c r="N210" s="43" t="str">
        <f t="shared" si="1"/>
        <v/>
      </c>
      <c r="O210" s="142"/>
      <c r="P210" s="1"/>
      <c r="Q210" s="1"/>
      <c r="R210" s="1"/>
      <c r="S210" s="1"/>
      <c r="T210" s="1"/>
      <c r="U210" s="1"/>
      <c r="V210" s="1"/>
      <c r="W210" s="1">
        <f t="shared" si="0"/>
        <v>0</v>
      </c>
      <c r="X210" s="1"/>
      <c r="Y210" s="1"/>
      <c r="Z210" s="1"/>
    </row>
    <row r="211" spans="1:26" ht="15.75" customHeight="1" x14ac:dyDescent="0.2">
      <c r="A211" s="1"/>
      <c r="B211" s="1"/>
      <c r="C211" s="1"/>
      <c r="D211" s="250">
        <v>205</v>
      </c>
      <c r="E211" s="238"/>
      <c r="F211" s="50"/>
      <c r="G211" s="39" t="str">
        <f>IFERROR(VLOOKUP(E211,'Z1 HAB CLASS'!$D$4:$E$45,2,FALSE)," ")</f>
        <v xml:space="preserve"> </v>
      </c>
      <c r="H211" s="40" t="str">
        <f>IFERROR(VLOOKUP(G211,'Z1 HAB CLASS'!$L$3:$N$9,2,FALSE)," ")</f>
        <v xml:space="preserve"> </v>
      </c>
      <c r="I211" s="41"/>
      <c r="J211" s="40" t="str">
        <f>IFERROR(VLOOKUP(I211,'Z3 CONDITION VALUE'!$A$3:$B$5,2,FALSE)," ")</f>
        <v xml:space="preserve"> </v>
      </c>
      <c r="K211" s="39" t="str">
        <f t="array" ref="K211">IFERROR(INDEX('Z7 TARGET CREATION'!$C$3:$F$44,MATCH(E211,'Z7 TARGET CREATION'!$B$3:$B$44,0),MATCH(I211,'Z7 TARGET CREATION'!$C$2:$F$2,0)),"")</f>
        <v/>
      </c>
      <c r="L211" s="141" t="str">
        <f>IF(E211="","",VLOOKUP(E211,'Z7 TARGET CREATION'!$G$3:$I$44,3,FALSE))</f>
        <v/>
      </c>
      <c r="M211" s="40" t="str">
        <f>IF(E211="","",VLOOKUP(E211,'Z7 TARGET CREATION'!$G$3:$H$44,2, FALSE))</f>
        <v/>
      </c>
      <c r="N211" s="43" t="str">
        <f t="shared" si="1"/>
        <v/>
      </c>
      <c r="O211" s="142"/>
      <c r="P211" s="1"/>
      <c r="Q211" s="1"/>
      <c r="R211" s="1"/>
      <c r="S211" s="1"/>
      <c r="T211" s="1"/>
      <c r="U211" s="1"/>
      <c r="V211" s="1"/>
      <c r="W211" s="1">
        <f t="shared" si="0"/>
        <v>0</v>
      </c>
      <c r="X211" s="1"/>
      <c r="Y211" s="1"/>
      <c r="Z211" s="1"/>
    </row>
    <row r="212" spans="1:26" ht="15.75" customHeight="1" x14ac:dyDescent="0.2">
      <c r="A212" s="1"/>
      <c r="B212" s="1"/>
      <c r="C212" s="1"/>
      <c r="D212" s="250">
        <v>206</v>
      </c>
      <c r="E212" s="238"/>
      <c r="F212" s="50"/>
      <c r="G212" s="39" t="str">
        <f>IFERROR(VLOOKUP(E212,'Z1 HAB CLASS'!$D$4:$E$45,2,FALSE)," ")</f>
        <v xml:space="preserve"> </v>
      </c>
      <c r="H212" s="40" t="str">
        <f>IFERROR(VLOOKUP(G212,'Z1 HAB CLASS'!$L$3:$N$9,2,FALSE)," ")</f>
        <v xml:space="preserve"> </v>
      </c>
      <c r="I212" s="41"/>
      <c r="J212" s="40" t="str">
        <f>IFERROR(VLOOKUP(I212,'Z3 CONDITION VALUE'!$A$3:$B$5,2,FALSE)," ")</f>
        <v xml:space="preserve"> </v>
      </c>
      <c r="K212" s="39" t="str">
        <f t="array" ref="K212">IFERROR(INDEX('Z7 TARGET CREATION'!$C$3:$F$44,MATCH(E212,'Z7 TARGET CREATION'!$B$3:$B$44,0),MATCH(I212,'Z7 TARGET CREATION'!$C$2:$F$2,0)),"")</f>
        <v/>
      </c>
      <c r="L212" s="141" t="str">
        <f>IF(E212="","",VLOOKUP(E212,'Z7 TARGET CREATION'!$G$3:$I$44,3,FALSE))</f>
        <v/>
      </c>
      <c r="M212" s="40" t="str">
        <f>IF(E212="","",VLOOKUP(E212,'Z7 TARGET CREATION'!$G$3:$H$44,2, FALSE))</f>
        <v/>
      </c>
      <c r="N212" s="43" t="str">
        <f t="shared" si="1"/>
        <v/>
      </c>
      <c r="O212" s="142"/>
      <c r="P212" s="1"/>
      <c r="Q212" s="1"/>
      <c r="R212" s="1"/>
      <c r="S212" s="1"/>
      <c r="T212" s="1"/>
      <c r="U212" s="1"/>
      <c r="V212" s="1"/>
      <c r="W212" s="1">
        <f t="shared" si="0"/>
        <v>0</v>
      </c>
      <c r="X212" s="1"/>
      <c r="Y212" s="1"/>
      <c r="Z212" s="1"/>
    </row>
    <row r="213" spans="1:26" ht="15.75" customHeight="1" x14ac:dyDescent="0.2">
      <c r="A213" s="1"/>
      <c r="B213" s="1"/>
      <c r="C213" s="1"/>
      <c r="D213" s="250">
        <v>207</v>
      </c>
      <c r="E213" s="238"/>
      <c r="F213" s="50"/>
      <c r="G213" s="39" t="str">
        <f>IFERROR(VLOOKUP(E213,'Z1 HAB CLASS'!$D$4:$E$45,2,FALSE)," ")</f>
        <v xml:space="preserve"> </v>
      </c>
      <c r="H213" s="40" t="str">
        <f>IFERROR(VLOOKUP(G213,'Z1 HAB CLASS'!$L$3:$N$9,2,FALSE)," ")</f>
        <v xml:space="preserve"> </v>
      </c>
      <c r="I213" s="41"/>
      <c r="J213" s="40" t="str">
        <f>IFERROR(VLOOKUP(I213,'Z3 CONDITION VALUE'!$A$3:$B$5,2,FALSE)," ")</f>
        <v xml:space="preserve"> </v>
      </c>
      <c r="K213" s="39" t="str">
        <f t="array" ref="K213">IFERROR(INDEX('Z7 TARGET CREATION'!$C$3:$F$44,MATCH(E213,'Z7 TARGET CREATION'!$B$3:$B$44,0),MATCH(I213,'Z7 TARGET CREATION'!$C$2:$F$2,0)),"")</f>
        <v/>
      </c>
      <c r="L213" s="141" t="str">
        <f>IF(E213="","",VLOOKUP(E213,'Z7 TARGET CREATION'!$G$3:$I$44,3,FALSE))</f>
        <v/>
      </c>
      <c r="M213" s="40" t="str">
        <f>IF(E213="","",VLOOKUP(E213,'Z7 TARGET CREATION'!$G$3:$H$44,2, FALSE))</f>
        <v/>
      </c>
      <c r="N213" s="43" t="str">
        <f t="shared" si="1"/>
        <v/>
      </c>
      <c r="O213" s="142"/>
      <c r="P213" s="1"/>
      <c r="Q213" s="1"/>
      <c r="R213" s="1"/>
      <c r="S213" s="1"/>
      <c r="T213" s="1"/>
      <c r="U213" s="1"/>
      <c r="V213" s="1"/>
      <c r="W213" s="1">
        <f t="shared" si="0"/>
        <v>0</v>
      </c>
      <c r="X213" s="1"/>
      <c r="Y213" s="1"/>
      <c r="Z213" s="1"/>
    </row>
    <row r="214" spans="1:26" ht="15.75" customHeight="1" x14ac:dyDescent="0.2">
      <c r="A214" s="1"/>
      <c r="B214" s="1"/>
      <c r="C214" s="1"/>
      <c r="D214" s="250">
        <v>208</v>
      </c>
      <c r="E214" s="238"/>
      <c r="F214" s="50"/>
      <c r="G214" s="39" t="str">
        <f>IFERROR(VLOOKUP(E214,'Z1 HAB CLASS'!$D$4:$E$45,2,FALSE)," ")</f>
        <v xml:space="preserve"> </v>
      </c>
      <c r="H214" s="40" t="str">
        <f>IFERROR(VLOOKUP(G214,'Z1 HAB CLASS'!$L$3:$N$9,2,FALSE)," ")</f>
        <v xml:space="preserve"> </v>
      </c>
      <c r="I214" s="41"/>
      <c r="J214" s="40" t="str">
        <f>IFERROR(VLOOKUP(I214,'Z3 CONDITION VALUE'!$A$3:$B$5,2,FALSE)," ")</f>
        <v xml:space="preserve"> </v>
      </c>
      <c r="K214" s="39" t="str">
        <f t="array" ref="K214">IFERROR(INDEX('Z7 TARGET CREATION'!$C$3:$F$44,MATCH(E214,'Z7 TARGET CREATION'!$B$3:$B$44,0),MATCH(I214,'Z7 TARGET CREATION'!$C$2:$F$2,0)),"")</f>
        <v/>
      </c>
      <c r="L214" s="141" t="str">
        <f>IF(E214="","",VLOOKUP(E214,'Z7 TARGET CREATION'!$G$3:$I$44,3,FALSE))</f>
        <v/>
      </c>
      <c r="M214" s="40" t="str">
        <f>IF(E214="","",VLOOKUP(E214,'Z7 TARGET CREATION'!$G$3:$H$44,2, FALSE))</f>
        <v/>
      </c>
      <c r="N214" s="43" t="str">
        <f t="shared" si="1"/>
        <v/>
      </c>
      <c r="O214" s="142"/>
      <c r="P214" s="1"/>
      <c r="Q214" s="1"/>
      <c r="R214" s="1"/>
      <c r="S214" s="1"/>
      <c r="T214" s="1"/>
      <c r="U214" s="1"/>
      <c r="V214" s="1"/>
      <c r="W214" s="1">
        <f t="shared" si="0"/>
        <v>0</v>
      </c>
      <c r="X214" s="1"/>
      <c r="Y214" s="1"/>
      <c r="Z214" s="1"/>
    </row>
    <row r="215" spans="1:26" ht="15.75" customHeight="1" x14ac:dyDescent="0.2">
      <c r="A215" s="1"/>
      <c r="B215" s="1"/>
      <c r="C215" s="1"/>
      <c r="D215" s="250">
        <v>209</v>
      </c>
      <c r="E215" s="238"/>
      <c r="F215" s="50"/>
      <c r="G215" s="39" t="str">
        <f>IFERROR(VLOOKUP(E215,'Z1 HAB CLASS'!$D$4:$E$45,2,FALSE)," ")</f>
        <v xml:space="preserve"> </v>
      </c>
      <c r="H215" s="40" t="str">
        <f>IFERROR(VLOOKUP(G215,'Z1 HAB CLASS'!$L$3:$N$9,2,FALSE)," ")</f>
        <v xml:space="preserve"> </v>
      </c>
      <c r="I215" s="41"/>
      <c r="J215" s="40" t="str">
        <f>IFERROR(VLOOKUP(I215,'Z3 CONDITION VALUE'!$A$3:$B$5,2,FALSE)," ")</f>
        <v xml:space="preserve"> </v>
      </c>
      <c r="K215" s="39" t="str">
        <f t="array" ref="K215">IFERROR(INDEX('Z7 TARGET CREATION'!$C$3:$F$44,MATCH(E215,'Z7 TARGET CREATION'!$B$3:$B$44,0),MATCH(I215,'Z7 TARGET CREATION'!$C$2:$F$2,0)),"")</f>
        <v/>
      </c>
      <c r="L215" s="141" t="str">
        <f>IF(E215="","",VLOOKUP(E215,'Z7 TARGET CREATION'!$G$3:$I$44,3,FALSE))</f>
        <v/>
      </c>
      <c r="M215" s="40" t="str">
        <f>IF(E215="","",VLOOKUP(E215,'Z7 TARGET CREATION'!$G$3:$H$44,2, FALSE))</f>
        <v/>
      </c>
      <c r="N215" s="43" t="str">
        <f t="shared" si="1"/>
        <v/>
      </c>
      <c r="O215" s="142"/>
      <c r="P215" s="1"/>
      <c r="Q215" s="1"/>
      <c r="R215" s="1"/>
      <c r="S215" s="1"/>
      <c r="T215" s="1"/>
      <c r="U215" s="1"/>
      <c r="V215" s="1"/>
      <c r="W215" s="1">
        <f t="shared" si="0"/>
        <v>0</v>
      </c>
      <c r="X215" s="1"/>
      <c r="Y215" s="1"/>
      <c r="Z215" s="1"/>
    </row>
    <row r="216" spans="1:26" ht="15.75" customHeight="1" x14ac:dyDescent="0.2">
      <c r="A216" s="1"/>
      <c r="B216" s="1"/>
      <c r="C216" s="1"/>
      <c r="D216" s="250">
        <v>210</v>
      </c>
      <c r="E216" s="238"/>
      <c r="F216" s="50"/>
      <c r="G216" s="39" t="str">
        <f>IFERROR(VLOOKUP(E216,'Z1 HAB CLASS'!$D$4:$E$45,2,FALSE)," ")</f>
        <v xml:space="preserve"> </v>
      </c>
      <c r="H216" s="40" t="str">
        <f>IFERROR(VLOOKUP(G216,'Z1 HAB CLASS'!$L$3:$N$9,2,FALSE)," ")</f>
        <v xml:space="preserve"> </v>
      </c>
      <c r="I216" s="41"/>
      <c r="J216" s="40" t="str">
        <f>IFERROR(VLOOKUP(I216,'Z3 CONDITION VALUE'!$A$3:$B$5,2,FALSE)," ")</f>
        <v xml:space="preserve"> </v>
      </c>
      <c r="K216" s="39" t="str">
        <f t="array" ref="K216">IFERROR(INDEX('Z7 TARGET CREATION'!$C$3:$F$44,MATCH(E216,'Z7 TARGET CREATION'!$B$3:$B$44,0),MATCH(I216,'Z7 TARGET CREATION'!$C$2:$F$2,0)),"")</f>
        <v/>
      </c>
      <c r="L216" s="141" t="str">
        <f>IF(E216="","",VLOOKUP(E216,'Z7 TARGET CREATION'!$G$3:$I$44,3,FALSE))</f>
        <v/>
      </c>
      <c r="M216" s="40" t="str">
        <f>IF(E216="","",VLOOKUP(E216,'Z7 TARGET CREATION'!$G$3:$H$44,2, FALSE))</f>
        <v/>
      </c>
      <c r="N216" s="43" t="str">
        <f t="shared" si="1"/>
        <v/>
      </c>
      <c r="O216" s="142"/>
      <c r="P216" s="1"/>
      <c r="Q216" s="1"/>
      <c r="R216" s="1"/>
      <c r="S216" s="1"/>
      <c r="T216" s="1"/>
      <c r="U216" s="1"/>
      <c r="V216" s="1"/>
      <c r="W216" s="1">
        <f t="shared" si="0"/>
        <v>0</v>
      </c>
      <c r="X216" s="1"/>
      <c r="Y216" s="1"/>
      <c r="Z216" s="1"/>
    </row>
    <row r="217" spans="1:26" ht="15.75" customHeight="1" x14ac:dyDescent="0.2">
      <c r="A217" s="1"/>
      <c r="B217" s="1"/>
      <c r="C217" s="1"/>
      <c r="D217" s="250">
        <v>211</v>
      </c>
      <c r="E217" s="238"/>
      <c r="F217" s="50"/>
      <c r="G217" s="39" t="str">
        <f>IFERROR(VLOOKUP(E217,'Z1 HAB CLASS'!$D$4:$E$45,2,FALSE)," ")</f>
        <v xml:space="preserve"> </v>
      </c>
      <c r="H217" s="40" t="str">
        <f>IFERROR(VLOOKUP(G217,'Z1 HAB CLASS'!$L$3:$N$9,2,FALSE)," ")</f>
        <v xml:space="preserve"> </v>
      </c>
      <c r="I217" s="41"/>
      <c r="J217" s="40" t="str">
        <f>IFERROR(VLOOKUP(I217,'Z3 CONDITION VALUE'!$A$3:$B$5,2,FALSE)," ")</f>
        <v xml:space="preserve"> </v>
      </c>
      <c r="K217" s="39" t="str">
        <f t="array" ref="K217">IFERROR(INDEX('Z7 TARGET CREATION'!$C$3:$F$44,MATCH(E217,'Z7 TARGET CREATION'!$B$3:$B$44,0),MATCH(I217,'Z7 TARGET CREATION'!$C$2:$F$2,0)),"")</f>
        <v/>
      </c>
      <c r="L217" s="141" t="str">
        <f>IF(E217="","",VLOOKUP(E217,'Z7 TARGET CREATION'!$G$3:$I$44,3,FALSE))</f>
        <v/>
      </c>
      <c r="M217" s="40" t="str">
        <f>IF(E217="","",VLOOKUP(E217,'Z7 TARGET CREATION'!$G$3:$H$44,2, FALSE))</f>
        <v/>
      </c>
      <c r="N217" s="43" t="str">
        <f t="shared" si="1"/>
        <v/>
      </c>
      <c r="O217" s="142"/>
      <c r="P217" s="1"/>
      <c r="Q217" s="1"/>
      <c r="R217" s="1"/>
      <c r="S217" s="1"/>
      <c r="T217" s="1"/>
      <c r="U217" s="1"/>
      <c r="V217" s="1"/>
      <c r="W217" s="1">
        <f t="shared" si="0"/>
        <v>0</v>
      </c>
      <c r="X217" s="1"/>
      <c r="Y217" s="1"/>
      <c r="Z217" s="1"/>
    </row>
    <row r="218" spans="1:26" ht="15.75" customHeight="1" x14ac:dyDescent="0.2">
      <c r="A218" s="1"/>
      <c r="B218" s="1"/>
      <c r="C218" s="1"/>
      <c r="D218" s="250">
        <v>212</v>
      </c>
      <c r="E218" s="238"/>
      <c r="F218" s="50"/>
      <c r="G218" s="39" t="str">
        <f>IFERROR(VLOOKUP(E218,'Z1 HAB CLASS'!$D$4:$E$45,2,FALSE)," ")</f>
        <v xml:space="preserve"> </v>
      </c>
      <c r="H218" s="40" t="str">
        <f>IFERROR(VLOOKUP(G218,'Z1 HAB CLASS'!$L$3:$N$9,2,FALSE)," ")</f>
        <v xml:space="preserve"> </v>
      </c>
      <c r="I218" s="41"/>
      <c r="J218" s="40" t="str">
        <f>IFERROR(VLOOKUP(I218,'Z3 CONDITION VALUE'!$A$3:$B$5,2,FALSE)," ")</f>
        <v xml:space="preserve"> </v>
      </c>
      <c r="K218" s="39" t="str">
        <f t="array" ref="K218">IFERROR(INDEX('Z7 TARGET CREATION'!$C$3:$F$44,MATCH(E218,'Z7 TARGET CREATION'!$B$3:$B$44,0),MATCH(I218,'Z7 TARGET CREATION'!$C$2:$F$2,0)),"")</f>
        <v/>
      </c>
      <c r="L218" s="141" t="str">
        <f>IF(E218="","",VLOOKUP(E218,'Z7 TARGET CREATION'!$G$3:$I$44,3,FALSE))</f>
        <v/>
      </c>
      <c r="M218" s="40" t="str">
        <f>IF(E218="","",VLOOKUP(E218,'Z7 TARGET CREATION'!$G$3:$H$44,2, FALSE))</f>
        <v/>
      </c>
      <c r="N218" s="43" t="str">
        <f t="shared" si="1"/>
        <v/>
      </c>
      <c r="O218" s="142"/>
      <c r="P218" s="1"/>
      <c r="Q218" s="1"/>
      <c r="R218" s="1"/>
      <c r="S218" s="1"/>
      <c r="T218" s="1"/>
      <c r="U218" s="1"/>
      <c r="V218" s="1"/>
      <c r="W218" s="1">
        <f t="shared" si="0"/>
        <v>0</v>
      </c>
      <c r="X218" s="1"/>
      <c r="Y218" s="1"/>
      <c r="Z218" s="1"/>
    </row>
    <row r="219" spans="1:26" ht="15.75" customHeight="1" x14ac:dyDescent="0.2">
      <c r="A219" s="1"/>
      <c r="B219" s="1"/>
      <c r="C219" s="1"/>
      <c r="D219" s="250">
        <v>213</v>
      </c>
      <c r="E219" s="238"/>
      <c r="F219" s="50"/>
      <c r="G219" s="39" t="str">
        <f>IFERROR(VLOOKUP(E219,'Z1 HAB CLASS'!$D$4:$E$45,2,FALSE)," ")</f>
        <v xml:space="preserve"> </v>
      </c>
      <c r="H219" s="40" t="str">
        <f>IFERROR(VLOOKUP(G219,'Z1 HAB CLASS'!$L$3:$N$9,2,FALSE)," ")</f>
        <v xml:space="preserve"> </v>
      </c>
      <c r="I219" s="41"/>
      <c r="J219" s="40" t="str">
        <f>IFERROR(VLOOKUP(I219,'Z3 CONDITION VALUE'!$A$3:$B$5,2,FALSE)," ")</f>
        <v xml:space="preserve"> </v>
      </c>
      <c r="K219" s="39" t="str">
        <f t="array" ref="K219">IFERROR(INDEX('Z7 TARGET CREATION'!$C$3:$F$44,MATCH(E219,'Z7 TARGET CREATION'!$B$3:$B$44,0),MATCH(I219,'Z7 TARGET CREATION'!$C$2:$F$2,0)),"")</f>
        <v/>
      </c>
      <c r="L219" s="141" t="str">
        <f>IF(E219="","",VLOOKUP(E219,'Z7 TARGET CREATION'!$G$3:$I$44,3,FALSE))</f>
        <v/>
      </c>
      <c r="M219" s="40" t="str">
        <f>IF(E219="","",VLOOKUP(E219,'Z7 TARGET CREATION'!$G$3:$H$44,2, FALSE))</f>
        <v/>
      </c>
      <c r="N219" s="43" t="str">
        <f t="shared" si="1"/>
        <v/>
      </c>
      <c r="O219" s="142"/>
      <c r="P219" s="1"/>
      <c r="Q219" s="1"/>
      <c r="R219" s="1"/>
      <c r="S219" s="1"/>
      <c r="T219" s="1"/>
      <c r="U219" s="1"/>
      <c r="V219" s="1"/>
      <c r="W219" s="1">
        <f t="shared" si="0"/>
        <v>0</v>
      </c>
      <c r="X219" s="1"/>
      <c r="Y219" s="1"/>
      <c r="Z219" s="1"/>
    </row>
    <row r="220" spans="1:26" ht="15.75" customHeight="1" x14ac:dyDescent="0.2">
      <c r="A220" s="1"/>
      <c r="B220" s="1"/>
      <c r="C220" s="1"/>
      <c r="D220" s="250">
        <v>214</v>
      </c>
      <c r="E220" s="238"/>
      <c r="F220" s="50"/>
      <c r="G220" s="39" t="str">
        <f>IFERROR(VLOOKUP(E220,'Z1 HAB CLASS'!$D$4:$E$45,2,FALSE)," ")</f>
        <v xml:space="preserve"> </v>
      </c>
      <c r="H220" s="40" t="str">
        <f>IFERROR(VLOOKUP(G220,'Z1 HAB CLASS'!$L$3:$N$9,2,FALSE)," ")</f>
        <v xml:space="preserve"> </v>
      </c>
      <c r="I220" s="41"/>
      <c r="J220" s="40" t="str">
        <f>IFERROR(VLOOKUP(I220,'Z3 CONDITION VALUE'!$A$3:$B$5,2,FALSE)," ")</f>
        <v xml:space="preserve"> </v>
      </c>
      <c r="K220" s="39" t="str">
        <f t="array" ref="K220">IFERROR(INDEX('Z7 TARGET CREATION'!$C$3:$F$44,MATCH(E220,'Z7 TARGET CREATION'!$B$3:$B$44,0),MATCH(I220,'Z7 TARGET CREATION'!$C$2:$F$2,0)),"")</f>
        <v/>
      </c>
      <c r="L220" s="141" t="str">
        <f>IF(E220="","",VLOOKUP(E220,'Z7 TARGET CREATION'!$G$3:$I$44,3,FALSE))</f>
        <v/>
      </c>
      <c r="M220" s="40" t="str">
        <f>IF(E220="","",VLOOKUP(E220,'Z7 TARGET CREATION'!$G$3:$H$44,2, FALSE))</f>
        <v/>
      </c>
      <c r="N220" s="43" t="str">
        <f t="shared" si="1"/>
        <v/>
      </c>
      <c r="O220" s="142"/>
      <c r="P220" s="1"/>
      <c r="Q220" s="1"/>
      <c r="R220" s="1"/>
      <c r="S220" s="1"/>
      <c r="T220" s="1"/>
      <c r="U220" s="1"/>
      <c r="V220" s="1"/>
      <c r="W220" s="1">
        <f t="shared" si="0"/>
        <v>0</v>
      </c>
      <c r="X220" s="1"/>
      <c r="Y220" s="1"/>
      <c r="Z220" s="1"/>
    </row>
    <row r="221" spans="1:26" ht="15.75" customHeight="1" x14ac:dyDescent="0.2">
      <c r="A221" s="1"/>
      <c r="B221" s="1"/>
      <c r="C221" s="1"/>
      <c r="D221" s="250">
        <v>215</v>
      </c>
      <c r="E221" s="238"/>
      <c r="F221" s="50"/>
      <c r="G221" s="39" t="str">
        <f>IFERROR(VLOOKUP(E221,'Z1 HAB CLASS'!$D$4:$E$45,2,FALSE)," ")</f>
        <v xml:space="preserve"> </v>
      </c>
      <c r="H221" s="40" t="str">
        <f>IFERROR(VLOOKUP(G221,'Z1 HAB CLASS'!$L$3:$N$9,2,FALSE)," ")</f>
        <v xml:space="preserve"> </v>
      </c>
      <c r="I221" s="41"/>
      <c r="J221" s="40" t="str">
        <f>IFERROR(VLOOKUP(I221,'Z3 CONDITION VALUE'!$A$3:$B$5,2,FALSE)," ")</f>
        <v xml:space="preserve"> </v>
      </c>
      <c r="K221" s="39" t="str">
        <f t="array" ref="K221">IFERROR(INDEX('Z7 TARGET CREATION'!$C$3:$F$44,MATCH(E221,'Z7 TARGET CREATION'!$B$3:$B$44,0),MATCH(I221,'Z7 TARGET CREATION'!$C$2:$F$2,0)),"")</f>
        <v/>
      </c>
      <c r="L221" s="141" t="str">
        <f>IF(E221="","",VLOOKUP(E221,'Z7 TARGET CREATION'!$G$3:$I$44,3,FALSE))</f>
        <v/>
      </c>
      <c r="M221" s="40" t="str">
        <f>IF(E221="","",VLOOKUP(E221,'Z7 TARGET CREATION'!$G$3:$H$44,2, FALSE))</f>
        <v/>
      </c>
      <c r="N221" s="43" t="str">
        <f t="shared" si="1"/>
        <v/>
      </c>
      <c r="O221" s="142"/>
      <c r="P221" s="1"/>
      <c r="Q221" s="1"/>
      <c r="R221" s="1"/>
      <c r="S221" s="1"/>
      <c r="T221" s="1"/>
      <c r="U221" s="1"/>
      <c r="V221" s="1"/>
      <c r="W221" s="1">
        <f t="shared" si="0"/>
        <v>0</v>
      </c>
      <c r="X221" s="1"/>
      <c r="Y221" s="1"/>
      <c r="Z221" s="1"/>
    </row>
    <row r="222" spans="1:26" ht="15.75" customHeight="1" x14ac:dyDescent="0.2">
      <c r="A222" s="1"/>
      <c r="B222" s="1"/>
      <c r="C222" s="1"/>
      <c r="D222" s="250">
        <v>216</v>
      </c>
      <c r="E222" s="238"/>
      <c r="F222" s="50"/>
      <c r="G222" s="39" t="str">
        <f>IFERROR(VLOOKUP(E222,'Z1 HAB CLASS'!$D$4:$E$45,2,FALSE)," ")</f>
        <v xml:space="preserve"> </v>
      </c>
      <c r="H222" s="40" t="str">
        <f>IFERROR(VLOOKUP(G222,'Z1 HAB CLASS'!$L$3:$N$9,2,FALSE)," ")</f>
        <v xml:space="preserve"> </v>
      </c>
      <c r="I222" s="41"/>
      <c r="J222" s="40" t="str">
        <f>IFERROR(VLOOKUP(I222,'Z3 CONDITION VALUE'!$A$3:$B$5,2,FALSE)," ")</f>
        <v xml:space="preserve"> </v>
      </c>
      <c r="K222" s="39" t="str">
        <f t="array" ref="K222">IFERROR(INDEX('Z7 TARGET CREATION'!$C$3:$F$44,MATCH(E222,'Z7 TARGET CREATION'!$B$3:$B$44,0),MATCH(I222,'Z7 TARGET CREATION'!$C$2:$F$2,0)),"")</f>
        <v/>
      </c>
      <c r="L222" s="141" t="str">
        <f>IF(E222="","",VLOOKUP(E222,'Z7 TARGET CREATION'!$G$3:$I$44,3,FALSE))</f>
        <v/>
      </c>
      <c r="M222" s="40" t="str">
        <f>IF(E222="","",VLOOKUP(E222,'Z7 TARGET CREATION'!$G$3:$H$44,2, FALSE))</f>
        <v/>
      </c>
      <c r="N222" s="43" t="str">
        <f t="shared" si="1"/>
        <v/>
      </c>
      <c r="O222" s="142"/>
      <c r="P222" s="1"/>
      <c r="Q222" s="1"/>
      <c r="R222" s="1"/>
      <c r="S222" s="1"/>
      <c r="T222" s="1"/>
      <c r="U222" s="1"/>
      <c r="V222" s="1"/>
      <c r="W222" s="1">
        <f t="shared" si="0"/>
        <v>0</v>
      </c>
      <c r="X222" s="1"/>
      <c r="Y222" s="1"/>
      <c r="Z222" s="1"/>
    </row>
    <row r="223" spans="1:26" ht="15.75" customHeight="1" x14ac:dyDescent="0.2">
      <c r="A223" s="1"/>
      <c r="B223" s="1"/>
      <c r="C223" s="1"/>
      <c r="D223" s="250">
        <v>217</v>
      </c>
      <c r="E223" s="238"/>
      <c r="F223" s="50"/>
      <c r="G223" s="39" t="str">
        <f>IFERROR(VLOOKUP(E223,'Z1 HAB CLASS'!$D$4:$E$45,2,FALSE)," ")</f>
        <v xml:space="preserve"> </v>
      </c>
      <c r="H223" s="40" t="str">
        <f>IFERROR(VLOOKUP(G223,'Z1 HAB CLASS'!$L$3:$N$9,2,FALSE)," ")</f>
        <v xml:space="preserve"> </v>
      </c>
      <c r="I223" s="41"/>
      <c r="J223" s="40" t="str">
        <f>IFERROR(VLOOKUP(I223,'Z3 CONDITION VALUE'!$A$3:$B$5,2,FALSE)," ")</f>
        <v xml:space="preserve"> </v>
      </c>
      <c r="K223" s="39" t="str">
        <f t="array" ref="K223">IFERROR(INDEX('Z7 TARGET CREATION'!$C$3:$F$44,MATCH(E223,'Z7 TARGET CREATION'!$B$3:$B$44,0),MATCH(I223,'Z7 TARGET CREATION'!$C$2:$F$2,0)),"")</f>
        <v/>
      </c>
      <c r="L223" s="141" t="str">
        <f>IF(E223="","",VLOOKUP(E223,'Z7 TARGET CREATION'!$G$3:$I$44,3,FALSE))</f>
        <v/>
      </c>
      <c r="M223" s="40" t="str">
        <f>IF(E223="","",VLOOKUP(E223,'Z7 TARGET CREATION'!$G$3:$H$44,2, FALSE))</f>
        <v/>
      </c>
      <c r="N223" s="43" t="str">
        <f t="shared" si="1"/>
        <v/>
      </c>
      <c r="O223" s="142"/>
      <c r="P223" s="1"/>
      <c r="Q223" s="1"/>
      <c r="R223" s="1"/>
      <c r="S223" s="1"/>
      <c r="T223" s="1"/>
      <c r="U223" s="1"/>
      <c r="V223" s="1"/>
      <c r="W223" s="1">
        <f t="shared" si="0"/>
        <v>0</v>
      </c>
      <c r="X223" s="1"/>
      <c r="Y223" s="1"/>
      <c r="Z223" s="1"/>
    </row>
    <row r="224" spans="1:26" ht="15.75" customHeight="1" x14ac:dyDescent="0.2">
      <c r="A224" s="1"/>
      <c r="B224" s="1"/>
      <c r="C224" s="1"/>
      <c r="D224" s="250">
        <v>218</v>
      </c>
      <c r="E224" s="238"/>
      <c r="F224" s="50"/>
      <c r="G224" s="39" t="str">
        <f>IFERROR(VLOOKUP(E224,'Z1 HAB CLASS'!$D$4:$E$45,2,FALSE)," ")</f>
        <v xml:space="preserve"> </v>
      </c>
      <c r="H224" s="40" t="str">
        <f>IFERROR(VLOOKUP(G224,'Z1 HAB CLASS'!$L$3:$N$9,2,FALSE)," ")</f>
        <v xml:space="preserve"> </v>
      </c>
      <c r="I224" s="41"/>
      <c r="J224" s="40" t="str">
        <f>IFERROR(VLOOKUP(I224,'Z3 CONDITION VALUE'!$A$3:$B$5,2,FALSE)," ")</f>
        <v xml:space="preserve"> </v>
      </c>
      <c r="K224" s="39" t="str">
        <f t="array" ref="K224">IFERROR(INDEX('Z7 TARGET CREATION'!$C$3:$F$44,MATCH(E224,'Z7 TARGET CREATION'!$B$3:$B$44,0),MATCH(I224,'Z7 TARGET CREATION'!$C$2:$F$2,0)),"")</f>
        <v/>
      </c>
      <c r="L224" s="141" t="str">
        <f>IF(E224="","",VLOOKUP(E224,'Z7 TARGET CREATION'!$G$3:$I$44,3,FALSE))</f>
        <v/>
      </c>
      <c r="M224" s="40" t="str">
        <f>IF(E224="","",VLOOKUP(E224,'Z7 TARGET CREATION'!$G$3:$H$44,2, FALSE))</f>
        <v/>
      </c>
      <c r="N224" s="43" t="str">
        <f t="shared" si="1"/>
        <v/>
      </c>
      <c r="O224" s="142"/>
      <c r="P224" s="1"/>
      <c r="Q224" s="1"/>
      <c r="R224" s="1"/>
      <c r="S224" s="1"/>
      <c r="T224" s="1"/>
      <c r="U224" s="1"/>
      <c r="V224" s="1"/>
      <c r="W224" s="1">
        <f t="shared" si="0"/>
        <v>0</v>
      </c>
      <c r="X224" s="1"/>
      <c r="Y224" s="1"/>
      <c r="Z224" s="1"/>
    </row>
    <row r="225" spans="1:26" ht="15.75" customHeight="1" x14ac:dyDescent="0.2">
      <c r="A225" s="1"/>
      <c r="B225" s="1"/>
      <c r="C225" s="1"/>
      <c r="D225" s="250">
        <v>219</v>
      </c>
      <c r="E225" s="238"/>
      <c r="F225" s="50"/>
      <c r="G225" s="39" t="str">
        <f>IFERROR(VLOOKUP(E225,'Z1 HAB CLASS'!$D$4:$E$45,2,FALSE)," ")</f>
        <v xml:space="preserve"> </v>
      </c>
      <c r="H225" s="40" t="str">
        <f>IFERROR(VLOOKUP(G225,'Z1 HAB CLASS'!$L$3:$N$9,2,FALSE)," ")</f>
        <v xml:space="preserve"> </v>
      </c>
      <c r="I225" s="41"/>
      <c r="J225" s="40" t="str">
        <f>IFERROR(VLOOKUP(I225,'Z3 CONDITION VALUE'!$A$3:$B$5,2,FALSE)," ")</f>
        <v xml:space="preserve"> </v>
      </c>
      <c r="K225" s="39" t="str">
        <f t="array" ref="K225">IFERROR(INDEX('Z7 TARGET CREATION'!$C$3:$F$44,MATCH(E225,'Z7 TARGET CREATION'!$B$3:$B$44,0),MATCH(I225,'Z7 TARGET CREATION'!$C$2:$F$2,0)),"")</f>
        <v/>
      </c>
      <c r="L225" s="141" t="str">
        <f>IF(E225="","",VLOOKUP(E225,'Z7 TARGET CREATION'!$G$3:$I$44,3,FALSE))</f>
        <v/>
      </c>
      <c r="M225" s="40" t="str">
        <f>IF(E225="","",VLOOKUP(E225,'Z7 TARGET CREATION'!$G$3:$H$44,2, FALSE))</f>
        <v/>
      </c>
      <c r="N225" s="43" t="str">
        <f t="shared" si="1"/>
        <v/>
      </c>
      <c r="O225" s="142"/>
      <c r="P225" s="1"/>
      <c r="Q225" s="1"/>
      <c r="R225" s="1"/>
      <c r="S225" s="1"/>
      <c r="T225" s="1"/>
      <c r="U225" s="1"/>
      <c r="V225" s="1"/>
      <c r="W225" s="1">
        <f t="shared" si="0"/>
        <v>0</v>
      </c>
      <c r="X225" s="1"/>
      <c r="Y225" s="1"/>
      <c r="Z225" s="1"/>
    </row>
    <row r="226" spans="1:26" ht="15.75" customHeight="1" x14ac:dyDescent="0.2">
      <c r="A226" s="1"/>
      <c r="B226" s="1"/>
      <c r="C226" s="1"/>
      <c r="D226" s="250">
        <v>220</v>
      </c>
      <c r="E226" s="238"/>
      <c r="F226" s="50"/>
      <c r="G226" s="39" t="str">
        <f>IFERROR(VLOOKUP(E226,'Z1 HAB CLASS'!$D$4:$E$45,2,FALSE)," ")</f>
        <v xml:space="preserve"> </v>
      </c>
      <c r="H226" s="40" t="str">
        <f>IFERROR(VLOOKUP(G226,'Z1 HAB CLASS'!$L$3:$N$9,2,FALSE)," ")</f>
        <v xml:space="preserve"> </v>
      </c>
      <c r="I226" s="41"/>
      <c r="J226" s="40" t="str">
        <f>IFERROR(VLOOKUP(I226,'Z3 CONDITION VALUE'!$A$3:$B$5,2,FALSE)," ")</f>
        <v xml:space="preserve"> </v>
      </c>
      <c r="K226" s="39" t="str">
        <f t="array" ref="K226">IFERROR(INDEX('Z7 TARGET CREATION'!$C$3:$F$44,MATCH(E226,'Z7 TARGET CREATION'!$B$3:$B$44,0),MATCH(I226,'Z7 TARGET CREATION'!$C$2:$F$2,0)),"")</f>
        <v/>
      </c>
      <c r="L226" s="141" t="str">
        <f>IF(E226="","",VLOOKUP(E226,'Z7 TARGET CREATION'!$G$3:$I$44,3,FALSE))</f>
        <v/>
      </c>
      <c r="M226" s="40" t="str">
        <f>IF(E226="","",VLOOKUP(E226,'Z7 TARGET CREATION'!$G$3:$H$44,2, FALSE))</f>
        <v/>
      </c>
      <c r="N226" s="43" t="str">
        <f t="shared" si="1"/>
        <v/>
      </c>
      <c r="O226" s="142"/>
      <c r="P226" s="1"/>
      <c r="Q226" s="1"/>
      <c r="R226" s="1"/>
      <c r="S226" s="1"/>
      <c r="T226" s="1"/>
      <c r="U226" s="1"/>
      <c r="V226" s="1"/>
      <c r="W226" s="1">
        <f t="shared" si="0"/>
        <v>0</v>
      </c>
      <c r="X226" s="1"/>
      <c r="Y226" s="1"/>
      <c r="Z226" s="1"/>
    </row>
    <row r="227" spans="1:26" ht="15.75" customHeight="1" x14ac:dyDescent="0.2">
      <c r="A227" s="1"/>
      <c r="B227" s="1"/>
      <c r="C227" s="1"/>
      <c r="D227" s="250">
        <v>221</v>
      </c>
      <c r="E227" s="238"/>
      <c r="F227" s="50"/>
      <c r="G227" s="39" t="str">
        <f>IFERROR(VLOOKUP(E227,'Z1 HAB CLASS'!$D$4:$E$45,2,FALSE)," ")</f>
        <v xml:space="preserve"> </v>
      </c>
      <c r="H227" s="40" t="str">
        <f>IFERROR(VLOOKUP(G227,'Z1 HAB CLASS'!$L$3:$N$9,2,FALSE)," ")</f>
        <v xml:space="preserve"> </v>
      </c>
      <c r="I227" s="41"/>
      <c r="J227" s="40" t="str">
        <f>IFERROR(VLOOKUP(I227,'Z3 CONDITION VALUE'!$A$3:$B$5,2,FALSE)," ")</f>
        <v xml:space="preserve"> </v>
      </c>
      <c r="K227" s="39" t="str">
        <f t="array" ref="K227">IFERROR(INDEX('Z7 TARGET CREATION'!$C$3:$F$44,MATCH(E227,'Z7 TARGET CREATION'!$B$3:$B$44,0),MATCH(I227,'Z7 TARGET CREATION'!$C$2:$F$2,0)),"")</f>
        <v/>
      </c>
      <c r="L227" s="141" t="str">
        <f>IF(E227="","",VLOOKUP(E227,'Z7 TARGET CREATION'!$G$3:$I$44,3,FALSE))</f>
        <v/>
      </c>
      <c r="M227" s="40" t="str">
        <f>IF(E227="","",VLOOKUP(E227,'Z7 TARGET CREATION'!$G$3:$H$44,2, FALSE))</f>
        <v/>
      </c>
      <c r="N227" s="43" t="str">
        <f t="shared" si="1"/>
        <v/>
      </c>
      <c r="O227" s="142"/>
      <c r="P227" s="1"/>
      <c r="Q227" s="1"/>
      <c r="R227" s="1"/>
      <c r="S227" s="1"/>
      <c r="T227" s="1"/>
      <c r="U227" s="1"/>
      <c r="V227" s="1"/>
      <c r="W227" s="1">
        <f t="shared" si="0"/>
        <v>0</v>
      </c>
      <c r="X227" s="1"/>
      <c r="Y227" s="1"/>
      <c r="Z227" s="1"/>
    </row>
    <row r="228" spans="1:26" ht="15.75" customHeight="1" x14ac:dyDescent="0.2">
      <c r="A228" s="1"/>
      <c r="B228" s="1"/>
      <c r="C228" s="1"/>
      <c r="D228" s="250">
        <v>222</v>
      </c>
      <c r="E228" s="238"/>
      <c r="F228" s="50"/>
      <c r="G228" s="39" t="str">
        <f>IFERROR(VLOOKUP(E228,'Z1 HAB CLASS'!$D$4:$E$45,2,FALSE)," ")</f>
        <v xml:space="preserve"> </v>
      </c>
      <c r="H228" s="40" t="str">
        <f>IFERROR(VLOOKUP(G228,'Z1 HAB CLASS'!$L$3:$N$9,2,FALSE)," ")</f>
        <v xml:space="preserve"> </v>
      </c>
      <c r="I228" s="41"/>
      <c r="J228" s="40" t="str">
        <f>IFERROR(VLOOKUP(I228,'Z3 CONDITION VALUE'!$A$3:$B$5,2,FALSE)," ")</f>
        <v xml:space="preserve"> </v>
      </c>
      <c r="K228" s="39" t="str">
        <f t="array" ref="K228">IFERROR(INDEX('Z7 TARGET CREATION'!$C$3:$F$44,MATCH(E228,'Z7 TARGET CREATION'!$B$3:$B$44,0),MATCH(I228,'Z7 TARGET CREATION'!$C$2:$F$2,0)),"")</f>
        <v/>
      </c>
      <c r="L228" s="141" t="str">
        <f>IF(E228="","",VLOOKUP(E228,'Z7 TARGET CREATION'!$G$3:$I$44,3,FALSE))</f>
        <v/>
      </c>
      <c r="M228" s="40" t="str">
        <f>IF(E228="","",VLOOKUP(E228,'Z7 TARGET CREATION'!$G$3:$H$44,2, FALSE))</f>
        <v/>
      </c>
      <c r="N228" s="43" t="str">
        <f t="shared" si="1"/>
        <v/>
      </c>
      <c r="O228" s="142"/>
      <c r="P228" s="1"/>
      <c r="Q228" s="1"/>
      <c r="R228" s="1"/>
      <c r="S228" s="1"/>
      <c r="T228" s="1"/>
      <c r="U228" s="1"/>
      <c r="V228" s="1"/>
      <c r="W228" s="1">
        <f t="shared" si="0"/>
        <v>0</v>
      </c>
      <c r="X228" s="1"/>
      <c r="Y228" s="1"/>
      <c r="Z228" s="1"/>
    </row>
    <row r="229" spans="1:26" ht="15.75" customHeight="1" x14ac:dyDescent="0.2">
      <c r="A229" s="1"/>
      <c r="B229" s="1"/>
      <c r="C229" s="1"/>
      <c r="D229" s="250">
        <v>223</v>
      </c>
      <c r="E229" s="238"/>
      <c r="F229" s="50"/>
      <c r="G229" s="39" t="str">
        <f>IFERROR(VLOOKUP(E229,'Z1 HAB CLASS'!$D$4:$E$45,2,FALSE)," ")</f>
        <v xml:space="preserve"> </v>
      </c>
      <c r="H229" s="40" t="str">
        <f>IFERROR(VLOOKUP(G229,'Z1 HAB CLASS'!$L$3:$N$9,2,FALSE)," ")</f>
        <v xml:space="preserve"> </v>
      </c>
      <c r="I229" s="41"/>
      <c r="J229" s="40" t="str">
        <f>IFERROR(VLOOKUP(I229,'Z3 CONDITION VALUE'!$A$3:$B$5,2,FALSE)," ")</f>
        <v xml:space="preserve"> </v>
      </c>
      <c r="K229" s="39" t="str">
        <f t="array" ref="K229">IFERROR(INDEX('Z7 TARGET CREATION'!$C$3:$F$44,MATCH(E229,'Z7 TARGET CREATION'!$B$3:$B$44,0),MATCH(I229,'Z7 TARGET CREATION'!$C$2:$F$2,0)),"")</f>
        <v/>
      </c>
      <c r="L229" s="141" t="str">
        <f>IF(E229="","",VLOOKUP(E229,'Z7 TARGET CREATION'!$G$3:$I$44,3,FALSE))</f>
        <v/>
      </c>
      <c r="M229" s="40" t="str">
        <f>IF(E229="","",VLOOKUP(E229,'Z7 TARGET CREATION'!$G$3:$H$44,2, FALSE))</f>
        <v/>
      </c>
      <c r="N229" s="43" t="str">
        <f t="shared" si="1"/>
        <v/>
      </c>
      <c r="O229" s="142"/>
      <c r="P229" s="1"/>
      <c r="Q229" s="1"/>
      <c r="R229" s="1"/>
      <c r="S229" s="1"/>
      <c r="T229" s="1"/>
      <c r="U229" s="1"/>
      <c r="V229" s="1"/>
      <c r="W229" s="1">
        <f t="shared" si="0"/>
        <v>0</v>
      </c>
      <c r="X229" s="1"/>
      <c r="Y229" s="1"/>
      <c r="Z229" s="1"/>
    </row>
    <row r="230" spans="1:26" ht="15.75" customHeight="1" x14ac:dyDescent="0.2">
      <c r="A230" s="1"/>
      <c r="B230" s="1"/>
      <c r="C230" s="1"/>
      <c r="D230" s="250">
        <v>224</v>
      </c>
      <c r="E230" s="238"/>
      <c r="F230" s="50"/>
      <c r="G230" s="39" t="str">
        <f>IFERROR(VLOOKUP(E230,'Z1 HAB CLASS'!$D$4:$E$45,2,FALSE)," ")</f>
        <v xml:space="preserve"> </v>
      </c>
      <c r="H230" s="40" t="str">
        <f>IFERROR(VLOOKUP(G230,'Z1 HAB CLASS'!$L$3:$N$9,2,FALSE)," ")</f>
        <v xml:space="preserve"> </v>
      </c>
      <c r="I230" s="41"/>
      <c r="J230" s="40" t="str">
        <f>IFERROR(VLOOKUP(I230,'Z3 CONDITION VALUE'!$A$3:$B$5,2,FALSE)," ")</f>
        <v xml:space="preserve"> </v>
      </c>
      <c r="K230" s="39" t="str">
        <f t="array" ref="K230">IFERROR(INDEX('Z7 TARGET CREATION'!$C$3:$F$44,MATCH(E230,'Z7 TARGET CREATION'!$B$3:$B$44,0),MATCH(I230,'Z7 TARGET CREATION'!$C$2:$F$2,0)),"")</f>
        <v/>
      </c>
      <c r="L230" s="141" t="str">
        <f>IF(E230="","",VLOOKUP(E230,'Z7 TARGET CREATION'!$G$3:$I$44,3,FALSE))</f>
        <v/>
      </c>
      <c r="M230" s="40" t="str">
        <f>IF(E230="","",VLOOKUP(E230,'Z7 TARGET CREATION'!$G$3:$H$44,2, FALSE))</f>
        <v/>
      </c>
      <c r="N230" s="43" t="str">
        <f t="shared" si="1"/>
        <v/>
      </c>
      <c r="O230" s="142"/>
      <c r="P230" s="1"/>
      <c r="Q230" s="1"/>
      <c r="R230" s="1"/>
      <c r="S230" s="1"/>
      <c r="T230" s="1"/>
      <c r="U230" s="1"/>
      <c r="V230" s="1"/>
      <c r="W230" s="1">
        <f t="shared" si="0"/>
        <v>0</v>
      </c>
      <c r="X230" s="1"/>
      <c r="Y230" s="1"/>
      <c r="Z230" s="1"/>
    </row>
    <row r="231" spans="1:26" ht="15.75" customHeight="1" x14ac:dyDescent="0.2">
      <c r="A231" s="1"/>
      <c r="B231" s="1"/>
      <c r="C231" s="1"/>
      <c r="D231" s="250">
        <v>225</v>
      </c>
      <c r="E231" s="238"/>
      <c r="F231" s="50"/>
      <c r="G231" s="39" t="str">
        <f>IFERROR(VLOOKUP(E231,'Z1 HAB CLASS'!$D$4:$E$45,2,FALSE)," ")</f>
        <v xml:space="preserve"> </v>
      </c>
      <c r="H231" s="40" t="str">
        <f>IFERROR(VLOOKUP(G231,'Z1 HAB CLASS'!$L$3:$N$9,2,FALSE)," ")</f>
        <v xml:space="preserve"> </v>
      </c>
      <c r="I231" s="41"/>
      <c r="J231" s="40" t="str">
        <f>IFERROR(VLOOKUP(I231,'Z3 CONDITION VALUE'!$A$3:$B$5,2,FALSE)," ")</f>
        <v xml:space="preserve"> </v>
      </c>
      <c r="K231" s="39" t="str">
        <f t="array" ref="K231">IFERROR(INDEX('Z7 TARGET CREATION'!$C$3:$F$44,MATCH(E231,'Z7 TARGET CREATION'!$B$3:$B$44,0),MATCH(I231,'Z7 TARGET CREATION'!$C$2:$F$2,0)),"")</f>
        <v/>
      </c>
      <c r="L231" s="141" t="str">
        <f>IF(E231="","",VLOOKUP(E231,'Z7 TARGET CREATION'!$G$3:$I$44,3,FALSE))</f>
        <v/>
      </c>
      <c r="M231" s="40" t="str">
        <f>IF(E231="","",VLOOKUP(E231,'Z7 TARGET CREATION'!$G$3:$H$44,2, FALSE))</f>
        <v/>
      </c>
      <c r="N231" s="43" t="str">
        <f t="shared" si="1"/>
        <v/>
      </c>
      <c r="O231" s="142"/>
      <c r="P231" s="1"/>
      <c r="Q231" s="1"/>
      <c r="R231" s="1"/>
      <c r="S231" s="1"/>
      <c r="T231" s="1"/>
      <c r="U231" s="1"/>
      <c r="V231" s="1"/>
      <c r="W231" s="1">
        <f t="shared" si="0"/>
        <v>0</v>
      </c>
      <c r="X231" s="1"/>
      <c r="Y231" s="1"/>
      <c r="Z231" s="1"/>
    </row>
    <row r="232" spans="1:26" ht="15.75" customHeight="1" x14ac:dyDescent="0.2">
      <c r="A232" s="1"/>
      <c r="B232" s="1"/>
      <c r="C232" s="1"/>
      <c r="D232" s="250">
        <v>226</v>
      </c>
      <c r="E232" s="238"/>
      <c r="F232" s="50"/>
      <c r="G232" s="39" t="str">
        <f>IFERROR(VLOOKUP(E232,'Z1 HAB CLASS'!$D$4:$E$45,2,FALSE)," ")</f>
        <v xml:space="preserve"> </v>
      </c>
      <c r="H232" s="40" t="str">
        <f>IFERROR(VLOOKUP(G232,'Z1 HAB CLASS'!$L$3:$N$9,2,FALSE)," ")</f>
        <v xml:space="preserve"> </v>
      </c>
      <c r="I232" s="41"/>
      <c r="J232" s="40" t="str">
        <f>IFERROR(VLOOKUP(I232,'Z3 CONDITION VALUE'!$A$3:$B$5,2,FALSE)," ")</f>
        <v xml:space="preserve"> </v>
      </c>
      <c r="K232" s="39" t="str">
        <f t="array" ref="K232">IFERROR(INDEX('Z7 TARGET CREATION'!$C$3:$F$44,MATCH(E232,'Z7 TARGET CREATION'!$B$3:$B$44,0),MATCH(I232,'Z7 TARGET CREATION'!$C$2:$F$2,0)),"")</f>
        <v/>
      </c>
      <c r="L232" s="141" t="str">
        <f>IF(E232="","",VLOOKUP(E232,'Z7 TARGET CREATION'!$G$3:$I$44,3,FALSE))</f>
        <v/>
      </c>
      <c r="M232" s="40" t="str">
        <f>IF(E232="","",VLOOKUP(E232,'Z7 TARGET CREATION'!$G$3:$H$44,2, FALSE))</f>
        <v/>
      </c>
      <c r="N232" s="43" t="str">
        <f t="shared" si="1"/>
        <v/>
      </c>
      <c r="O232" s="142"/>
      <c r="P232" s="1"/>
      <c r="Q232" s="1"/>
      <c r="R232" s="1"/>
      <c r="S232" s="1"/>
      <c r="T232" s="1"/>
      <c r="U232" s="1"/>
      <c r="V232" s="1"/>
      <c r="W232" s="1">
        <f t="shared" si="0"/>
        <v>0</v>
      </c>
      <c r="X232" s="1"/>
      <c r="Y232" s="1"/>
      <c r="Z232" s="1"/>
    </row>
    <row r="233" spans="1:26" ht="15.75" customHeight="1" x14ac:dyDescent="0.2">
      <c r="A233" s="1"/>
      <c r="B233" s="1"/>
      <c r="C233" s="1"/>
      <c r="D233" s="250">
        <v>227</v>
      </c>
      <c r="E233" s="238"/>
      <c r="F233" s="50"/>
      <c r="G233" s="39" t="str">
        <f>IFERROR(VLOOKUP(E233,'Z1 HAB CLASS'!$D$4:$E$45,2,FALSE)," ")</f>
        <v xml:space="preserve"> </v>
      </c>
      <c r="H233" s="40" t="str">
        <f>IFERROR(VLOOKUP(G233,'Z1 HAB CLASS'!$L$3:$N$9,2,FALSE)," ")</f>
        <v xml:space="preserve"> </v>
      </c>
      <c r="I233" s="41"/>
      <c r="J233" s="40" t="str">
        <f>IFERROR(VLOOKUP(I233,'Z3 CONDITION VALUE'!$A$3:$B$5,2,FALSE)," ")</f>
        <v xml:space="preserve"> </v>
      </c>
      <c r="K233" s="39" t="str">
        <f t="array" ref="K233">IFERROR(INDEX('Z7 TARGET CREATION'!$C$3:$F$44,MATCH(E233,'Z7 TARGET CREATION'!$B$3:$B$44,0),MATCH(I233,'Z7 TARGET CREATION'!$C$2:$F$2,0)),"")</f>
        <v/>
      </c>
      <c r="L233" s="141" t="str">
        <f>IF(E233="","",VLOOKUP(E233,'Z7 TARGET CREATION'!$G$3:$I$44,3,FALSE))</f>
        <v/>
      </c>
      <c r="M233" s="40" t="str">
        <f>IF(E233="","",VLOOKUP(E233,'Z7 TARGET CREATION'!$G$3:$H$44,2, FALSE))</f>
        <v/>
      </c>
      <c r="N233" s="43" t="str">
        <f t="shared" si="1"/>
        <v/>
      </c>
      <c r="O233" s="142"/>
      <c r="P233" s="1"/>
      <c r="Q233" s="1"/>
      <c r="R233" s="1"/>
      <c r="S233" s="1"/>
      <c r="T233" s="1"/>
      <c r="U233" s="1"/>
      <c r="V233" s="1"/>
      <c r="W233" s="1">
        <f t="shared" si="0"/>
        <v>0</v>
      </c>
      <c r="X233" s="1"/>
      <c r="Y233" s="1"/>
      <c r="Z233" s="1"/>
    </row>
    <row r="234" spans="1:26" ht="15.75" customHeight="1" x14ac:dyDescent="0.2">
      <c r="A234" s="1"/>
      <c r="B234" s="1"/>
      <c r="C234" s="1"/>
      <c r="D234" s="250">
        <v>228</v>
      </c>
      <c r="E234" s="238"/>
      <c r="F234" s="50"/>
      <c r="G234" s="39" t="str">
        <f>IFERROR(VLOOKUP(E234,'Z1 HAB CLASS'!$D$4:$E$45,2,FALSE)," ")</f>
        <v xml:space="preserve"> </v>
      </c>
      <c r="H234" s="40" t="str">
        <f>IFERROR(VLOOKUP(G234,'Z1 HAB CLASS'!$L$3:$N$9,2,FALSE)," ")</f>
        <v xml:space="preserve"> </v>
      </c>
      <c r="I234" s="41"/>
      <c r="J234" s="40" t="str">
        <f>IFERROR(VLOOKUP(I234,'Z3 CONDITION VALUE'!$A$3:$B$5,2,FALSE)," ")</f>
        <v xml:space="preserve"> </v>
      </c>
      <c r="K234" s="39" t="str">
        <f t="array" ref="K234">IFERROR(INDEX('Z7 TARGET CREATION'!$C$3:$F$44,MATCH(E234,'Z7 TARGET CREATION'!$B$3:$B$44,0),MATCH(I234,'Z7 TARGET CREATION'!$C$2:$F$2,0)),"")</f>
        <v/>
      </c>
      <c r="L234" s="141" t="str">
        <f>IF(E234="","",VLOOKUP(E234,'Z7 TARGET CREATION'!$G$3:$I$44,3,FALSE))</f>
        <v/>
      </c>
      <c r="M234" s="40" t="str">
        <f>IF(E234="","",VLOOKUP(E234,'Z7 TARGET CREATION'!$G$3:$H$44,2, FALSE))</f>
        <v/>
      </c>
      <c r="N234" s="43" t="str">
        <f t="shared" si="1"/>
        <v/>
      </c>
      <c r="O234" s="142"/>
      <c r="P234" s="1"/>
      <c r="Q234" s="1"/>
      <c r="R234" s="1"/>
      <c r="S234" s="1"/>
      <c r="T234" s="1"/>
      <c r="U234" s="1"/>
      <c r="V234" s="1"/>
      <c r="W234" s="1">
        <f t="shared" si="0"/>
        <v>0</v>
      </c>
      <c r="X234" s="1"/>
      <c r="Y234" s="1"/>
      <c r="Z234" s="1"/>
    </row>
    <row r="235" spans="1:26" ht="15.75" customHeight="1" x14ac:dyDescent="0.2">
      <c r="A235" s="1"/>
      <c r="B235" s="1"/>
      <c r="C235" s="1"/>
      <c r="D235" s="250">
        <v>229</v>
      </c>
      <c r="E235" s="238"/>
      <c r="F235" s="50"/>
      <c r="G235" s="39" t="str">
        <f>IFERROR(VLOOKUP(E235,'Z1 HAB CLASS'!$D$4:$E$45,2,FALSE)," ")</f>
        <v xml:space="preserve"> </v>
      </c>
      <c r="H235" s="40" t="str">
        <f>IFERROR(VLOOKUP(G235,'Z1 HAB CLASS'!$L$3:$N$9,2,FALSE)," ")</f>
        <v xml:space="preserve"> </v>
      </c>
      <c r="I235" s="41"/>
      <c r="J235" s="40" t="str">
        <f>IFERROR(VLOOKUP(I235,'Z3 CONDITION VALUE'!$A$3:$B$5,2,FALSE)," ")</f>
        <v xml:space="preserve"> </v>
      </c>
      <c r="K235" s="39" t="str">
        <f t="array" ref="K235">IFERROR(INDEX('Z7 TARGET CREATION'!$C$3:$F$44,MATCH(E235,'Z7 TARGET CREATION'!$B$3:$B$44,0),MATCH(I235,'Z7 TARGET CREATION'!$C$2:$F$2,0)),"")</f>
        <v/>
      </c>
      <c r="L235" s="141" t="str">
        <f>IF(E235="","",VLOOKUP(E235,'Z7 TARGET CREATION'!$G$3:$I$44,3,FALSE))</f>
        <v/>
      </c>
      <c r="M235" s="40" t="str">
        <f>IF(E235="","",VLOOKUP(E235,'Z7 TARGET CREATION'!$G$3:$H$44,2, FALSE))</f>
        <v/>
      </c>
      <c r="N235" s="43" t="str">
        <f t="shared" si="1"/>
        <v/>
      </c>
      <c r="O235" s="142"/>
      <c r="P235" s="1"/>
      <c r="Q235" s="1"/>
      <c r="R235" s="1"/>
      <c r="S235" s="1"/>
      <c r="T235" s="1"/>
      <c r="U235" s="1"/>
      <c r="V235" s="1"/>
      <c r="W235" s="1">
        <f t="shared" si="0"/>
        <v>0</v>
      </c>
      <c r="X235" s="1"/>
      <c r="Y235" s="1"/>
      <c r="Z235" s="1"/>
    </row>
    <row r="236" spans="1:26" ht="15.75" customHeight="1" x14ac:dyDescent="0.2">
      <c r="A236" s="1"/>
      <c r="B236" s="1"/>
      <c r="C236" s="1"/>
      <c r="D236" s="250">
        <v>230</v>
      </c>
      <c r="E236" s="238"/>
      <c r="F236" s="50"/>
      <c r="G236" s="39" t="str">
        <f>IFERROR(VLOOKUP(E236,'Z1 HAB CLASS'!$D$4:$E$45,2,FALSE)," ")</f>
        <v xml:space="preserve"> </v>
      </c>
      <c r="H236" s="40" t="str">
        <f>IFERROR(VLOOKUP(G236,'Z1 HAB CLASS'!$L$3:$N$9,2,FALSE)," ")</f>
        <v xml:space="preserve"> </v>
      </c>
      <c r="I236" s="41"/>
      <c r="J236" s="40" t="str">
        <f>IFERROR(VLOOKUP(I236,'Z3 CONDITION VALUE'!$A$3:$B$5,2,FALSE)," ")</f>
        <v xml:space="preserve"> </v>
      </c>
      <c r="K236" s="39" t="str">
        <f t="array" ref="K236">IFERROR(INDEX('Z7 TARGET CREATION'!$C$3:$F$44,MATCH(E236,'Z7 TARGET CREATION'!$B$3:$B$44,0),MATCH(I236,'Z7 TARGET CREATION'!$C$2:$F$2,0)),"")</f>
        <v/>
      </c>
      <c r="L236" s="141" t="str">
        <f>IF(E236="","",VLOOKUP(E236,'Z7 TARGET CREATION'!$G$3:$I$44,3,FALSE))</f>
        <v/>
      </c>
      <c r="M236" s="40" t="str">
        <f>IF(E236="","",VLOOKUP(E236,'Z7 TARGET CREATION'!$G$3:$H$44,2, FALSE))</f>
        <v/>
      </c>
      <c r="N236" s="43" t="str">
        <f t="shared" si="1"/>
        <v/>
      </c>
      <c r="O236" s="142"/>
      <c r="P236" s="1"/>
      <c r="Q236" s="1"/>
      <c r="R236" s="1"/>
      <c r="S236" s="1"/>
      <c r="T236" s="1"/>
      <c r="U236" s="1"/>
      <c r="V236" s="1"/>
      <c r="W236" s="1">
        <f t="shared" si="0"/>
        <v>0</v>
      </c>
      <c r="X236" s="1"/>
      <c r="Y236" s="1"/>
      <c r="Z236" s="1"/>
    </row>
    <row r="237" spans="1:26" ht="15.75" customHeight="1" x14ac:dyDescent="0.2">
      <c r="A237" s="1"/>
      <c r="B237" s="1"/>
      <c r="C237" s="1"/>
      <c r="D237" s="250">
        <v>231</v>
      </c>
      <c r="E237" s="238"/>
      <c r="F237" s="50"/>
      <c r="G237" s="39" t="str">
        <f>IFERROR(VLOOKUP(E237,'Z1 HAB CLASS'!$D$4:$E$45,2,FALSE)," ")</f>
        <v xml:space="preserve"> </v>
      </c>
      <c r="H237" s="40" t="str">
        <f>IFERROR(VLOOKUP(G237,'Z1 HAB CLASS'!$L$3:$N$9,2,FALSE)," ")</f>
        <v xml:space="preserve"> </v>
      </c>
      <c r="I237" s="41"/>
      <c r="J237" s="40" t="str">
        <f>IFERROR(VLOOKUP(I237,'Z3 CONDITION VALUE'!$A$3:$B$5,2,FALSE)," ")</f>
        <v xml:space="preserve"> </v>
      </c>
      <c r="K237" s="39" t="str">
        <f t="array" ref="K237">IFERROR(INDEX('Z7 TARGET CREATION'!$C$3:$F$44,MATCH(E237,'Z7 TARGET CREATION'!$B$3:$B$44,0),MATCH(I237,'Z7 TARGET CREATION'!$C$2:$F$2,0)),"")</f>
        <v/>
      </c>
      <c r="L237" s="141" t="str">
        <f>IF(E237="","",VLOOKUP(E237,'Z7 TARGET CREATION'!$G$3:$I$44,3,FALSE))</f>
        <v/>
      </c>
      <c r="M237" s="40" t="str">
        <f>IF(E237="","",VLOOKUP(E237,'Z7 TARGET CREATION'!$G$3:$H$44,2, FALSE))</f>
        <v/>
      </c>
      <c r="N237" s="43" t="str">
        <f t="shared" si="1"/>
        <v/>
      </c>
      <c r="O237" s="142"/>
      <c r="P237" s="1"/>
      <c r="Q237" s="1"/>
      <c r="R237" s="1"/>
      <c r="S237" s="1"/>
      <c r="T237" s="1"/>
      <c r="U237" s="1"/>
      <c r="V237" s="1"/>
      <c r="W237" s="1">
        <f t="shared" si="0"/>
        <v>0</v>
      </c>
      <c r="X237" s="1"/>
      <c r="Y237" s="1"/>
      <c r="Z237" s="1"/>
    </row>
    <row r="238" spans="1:26" ht="15.75" customHeight="1" x14ac:dyDescent="0.2">
      <c r="A238" s="1"/>
      <c r="B238" s="1"/>
      <c r="C238" s="1"/>
      <c r="D238" s="250">
        <v>232</v>
      </c>
      <c r="E238" s="238"/>
      <c r="F238" s="50"/>
      <c r="G238" s="39" t="str">
        <f>IFERROR(VLOOKUP(E238,'Z1 HAB CLASS'!$D$4:$E$45,2,FALSE)," ")</f>
        <v xml:space="preserve"> </v>
      </c>
      <c r="H238" s="40" t="str">
        <f>IFERROR(VLOOKUP(G238,'Z1 HAB CLASS'!$L$3:$N$9,2,FALSE)," ")</f>
        <v xml:space="preserve"> </v>
      </c>
      <c r="I238" s="41"/>
      <c r="J238" s="40" t="str">
        <f>IFERROR(VLOOKUP(I238,'Z3 CONDITION VALUE'!$A$3:$B$5,2,FALSE)," ")</f>
        <v xml:space="preserve"> </v>
      </c>
      <c r="K238" s="39" t="str">
        <f t="array" ref="K238">IFERROR(INDEX('Z7 TARGET CREATION'!$C$3:$F$44,MATCH(E238,'Z7 TARGET CREATION'!$B$3:$B$44,0),MATCH(I238,'Z7 TARGET CREATION'!$C$2:$F$2,0)),"")</f>
        <v/>
      </c>
      <c r="L238" s="141" t="str">
        <f>IF(E238="","",VLOOKUP(E238,'Z7 TARGET CREATION'!$G$3:$I$44,3,FALSE))</f>
        <v/>
      </c>
      <c r="M238" s="40" t="str">
        <f>IF(E238="","",VLOOKUP(E238,'Z7 TARGET CREATION'!$G$3:$H$44,2, FALSE))</f>
        <v/>
      </c>
      <c r="N238" s="43" t="str">
        <f t="shared" si="1"/>
        <v/>
      </c>
      <c r="O238" s="142"/>
      <c r="P238" s="1"/>
      <c r="Q238" s="1"/>
      <c r="R238" s="1"/>
      <c r="S238" s="1"/>
      <c r="T238" s="1"/>
      <c r="U238" s="1"/>
      <c r="V238" s="1"/>
      <c r="W238" s="1">
        <f t="shared" si="0"/>
        <v>0</v>
      </c>
      <c r="X238" s="1"/>
      <c r="Y238" s="1"/>
      <c r="Z238" s="1"/>
    </row>
    <row r="239" spans="1:26" ht="15.75" customHeight="1" x14ac:dyDescent="0.2">
      <c r="A239" s="1"/>
      <c r="B239" s="1"/>
      <c r="C239" s="1"/>
      <c r="D239" s="250">
        <v>233</v>
      </c>
      <c r="E239" s="238"/>
      <c r="F239" s="50"/>
      <c r="G239" s="39" t="str">
        <f>IFERROR(VLOOKUP(E239,'Z1 HAB CLASS'!$D$4:$E$45,2,FALSE)," ")</f>
        <v xml:space="preserve"> </v>
      </c>
      <c r="H239" s="40" t="str">
        <f>IFERROR(VLOOKUP(G239,'Z1 HAB CLASS'!$L$3:$N$9,2,FALSE)," ")</f>
        <v xml:space="preserve"> </v>
      </c>
      <c r="I239" s="41"/>
      <c r="J239" s="40" t="str">
        <f>IFERROR(VLOOKUP(I239,'Z3 CONDITION VALUE'!$A$3:$B$5,2,FALSE)," ")</f>
        <v xml:space="preserve"> </v>
      </c>
      <c r="K239" s="39" t="str">
        <f t="array" ref="K239">IFERROR(INDEX('Z7 TARGET CREATION'!$C$3:$F$44,MATCH(E239,'Z7 TARGET CREATION'!$B$3:$B$44,0),MATCH(I239,'Z7 TARGET CREATION'!$C$2:$F$2,0)),"")</f>
        <v/>
      </c>
      <c r="L239" s="141" t="str">
        <f>IF(E239="","",VLOOKUP(E239,'Z7 TARGET CREATION'!$G$3:$I$44,3,FALSE))</f>
        <v/>
      </c>
      <c r="M239" s="40" t="str">
        <f>IF(E239="","",VLOOKUP(E239,'Z7 TARGET CREATION'!$G$3:$H$44,2, FALSE))</f>
        <v/>
      </c>
      <c r="N239" s="43" t="str">
        <f t="shared" si="1"/>
        <v/>
      </c>
      <c r="O239" s="142"/>
      <c r="P239" s="1"/>
      <c r="Q239" s="1"/>
      <c r="R239" s="1"/>
      <c r="S239" s="1"/>
      <c r="T239" s="1"/>
      <c r="U239" s="1"/>
      <c r="V239" s="1"/>
      <c r="W239" s="1">
        <f t="shared" si="0"/>
        <v>0</v>
      </c>
      <c r="X239" s="1"/>
      <c r="Y239" s="1"/>
      <c r="Z239" s="1"/>
    </row>
    <row r="240" spans="1:26" ht="15.75" customHeight="1" x14ac:dyDescent="0.2">
      <c r="A240" s="1"/>
      <c r="B240" s="1"/>
      <c r="C240" s="1"/>
      <c r="D240" s="250">
        <v>234</v>
      </c>
      <c r="E240" s="238"/>
      <c r="F240" s="50"/>
      <c r="G240" s="39" t="str">
        <f>IFERROR(VLOOKUP(E240,'Z1 HAB CLASS'!$D$4:$E$45,2,FALSE)," ")</f>
        <v xml:space="preserve"> </v>
      </c>
      <c r="H240" s="40" t="str">
        <f>IFERROR(VLOOKUP(G240,'Z1 HAB CLASS'!$L$3:$N$9,2,FALSE)," ")</f>
        <v xml:space="preserve"> </v>
      </c>
      <c r="I240" s="41"/>
      <c r="J240" s="40" t="str">
        <f>IFERROR(VLOOKUP(I240,'Z3 CONDITION VALUE'!$A$3:$B$5,2,FALSE)," ")</f>
        <v xml:space="preserve"> </v>
      </c>
      <c r="K240" s="39" t="str">
        <f t="array" ref="K240">IFERROR(INDEX('Z7 TARGET CREATION'!$C$3:$F$44,MATCH(E240,'Z7 TARGET CREATION'!$B$3:$B$44,0),MATCH(I240,'Z7 TARGET CREATION'!$C$2:$F$2,0)),"")</f>
        <v/>
      </c>
      <c r="L240" s="141" t="str">
        <f>IF(E240="","",VLOOKUP(E240,'Z7 TARGET CREATION'!$G$3:$I$44,3,FALSE))</f>
        <v/>
      </c>
      <c r="M240" s="40" t="str">
        <f>IF(E240="","",VLOOKUP(E240,'Z7 TARGET CREATION'!$G$3:$H$44,2, FALSE))</f>
        <v/>
      </c>
      <c r="N240" s="43" t="str">
        <f t="shared" si="1"/>
        <v/>
      </c>
      <c r="O240" s="142"/>
      <c r="P240" s="1"/>
      <c r="Q240" s="1"/>
      <c r="R240" s="1"/>
      <c r="S240" s="1"/>
      <c r="T240" s="1"/>
      <c r="U240" s="1"/>
      <c r="V240" s="1"/>
      <c r="W240" s="1">
        <f t="shared" si="0"/>
        <v>0</v>
      </c>
      <c r="X240" s="1"/>
      <c r="Y240" s="1"/>
      <c r="Z240" s="1"/>
    </row>
    <row r="241" spans="1:26" ht="15.75" customHeight="1" x14ac:dyDescent="0.2">
      <c r="A241" s="1"/>
      <c r="B241" s="1"/>
      <c r="C241" s="1"/>
      <c r="D241" s="250">
        <v>235</v>
      </c>
      <c r="E241" s="238"/>
      <c r="F241" s="50"/>
      <c r="G241" s="39" t="str">
        <f>IFERROR(VLOOKUP(E241,'Z1 HAB CLASS'!$D$4:$E$45,2,FALSE)," ")</f>
        <v xml:space="preserve"> </v>
      </c>
      <c r="H241" s="40" t="str">
        <f>IFERROR(VLOOKUP(G241,'Z1 HAB CLASS'!$L$3:$N$9,2,FALSE)," ")</f>
        <v xml:space="preserve"> </v>
      </c>
      <c r="I241" s="41"/>
      <c r="J241" s="40" t="str">
        <f>IFERROR(VLOOKUP(I241,'Z3 CONDITION VALUE'!$A$3:$B$5,2,FALSE)," ")</f>
        <v xml:space="preserve"> </v>
      </c>
      <c r="K241" s="39" t="str">
        <f t="array" ref="K241">IFERROR(INDEX('Z7 TARGET CREATION'!$C$3:$F$44,MATCH(E241,'Z7 TARGET CREATION'!$B$3:$B$44,0),MATCH(I241,'Z7 TARGET CREATION'!$C$2:$F$2,0)),"")</f>
        <v/>
      </c>
      <c r="L241" s="141" t="str">
        <f>IF(E241="","",VLOOKUP(E241,'Z7 TARGET CREATION'!$G$3:$I$44,3,FALSE))</f>
        <v/>
      </c>
      <c r="M241" s="40" t="str">
        <f>IF(E241="","",VLOOKUP(E241,'Z7 TARGET CREATION'!$G$3:$H$44,2, FALSE))</f>
        <v/>
      </c>
      <c r="N241" s="43" t="str">
        <f t="shared" si="1"/>
        <v/>
      </c>
      <c r="O241" s="142"/>
      <c r="P241" s="1"/>
      <c r="Q241" s="1"/>
      <c r="R241" s="1"/>
      <c r="S241" s="1"/>
      <c r="T241" s="1"/>
      <c r="U241" s="1"/>
      <c r="V241" s="1"/>
      <c r="W241" s="1">
        <f t="shared" si="0"/>
        <v>0</v>
      </c>
      <c r="X241" s="1"/>
      <c r="Y241" s="1"/>
      <c r="Z241" s="1"/>
    </row>
    <row r="242" spans="1:26" ht="15.75" customHeight="1" x14ac:dyDescent="0.2">
      <c r="A242" s="1"/>
      <c r="B242" s="1"/>
      <c r="C242" s="1"/>
      <c r="D242" s="250">
        <v>236</v>
      </c>
      <c r="E242" s="238"/>
      <c r="F242" s="50"/>
      <c r="G242" s="39" t="str">
        <f>IFERROR(VLOOKUP(E242,'Z1 HAB CLASS'!$D$4:$E$45,2,FALSE)," ")</f>
        <v xml:space="preserve"> </v>
      </c>
      <c r="H242" s="40" t="str">
        <f>IFERROR(VLOOKUP(G242,'Z1 HAB CLASS'!$L$3:$N$9,2,FALSE)," ")</f>
        <v xml:space="preserve"> </v>
      </c>
      <c r="I242" s="41"/>
      <c r="J242" s="40" t="str">
        <f>IFERROR(VLOOKUP(I242,'Z3 CONDITION VALUE'!$A$3:$B$5,2,FALSE)," ")</f>
        <v xml:space="preserve"> </v>
      </c>
      <c r="K242" s="39" t="str">
        <f t="array" ref="K242">IFERROR(INDEX('Z7 TARGET CREATION'!$C$3:$F$44,MATCH(E242,'Z7 TARGET CREATION'!$B$3:$B$44,0),MATCH(I242,'Z7 TARGET CREATION'!$C$2:$F$2,0)),"")</f>
        <v/>
      </c>
      <c r="L242" s="141" t="str">
        <f>IF(E242="","",VLOOKUP(E242,'Z7 TARGET CREATION'!$G$3:$I$44,3,FALSE))</f>
        <v/>
      </c>
      <c r="M242" s="40" t="str">
        <f>IF(E242="","",VLOOKUP(E242,'Z7 TARGET CREATION'!$G$3:$H$44,2, FALSE))</f>
        <v/>
      </c>
      <c r="N242" s="43" t="str">
        <f t="shared" si="1"/>
        <v/>
      </c>
      <c r="O242" s="142"/>
      <c r="P242" s="1"/>
      <c r="Q242" s="1"/>
      <c r="R242" s="1"/>
      <c r="S242" s="1"/>
      <c r="T242" s="1"/>
      <c r="U242" s="1"/>
      <c r="V242" s="1"/>
      <c r="W242" s="1">
        <f t="shared" si="0"/>
        <v>0</v>
      </c>
      <c r="X242" s="1"/>
      <c r="Y242" s="1"/>
      <c r="Z242" s="1"/>
    </row>
    <row r="243" spans="1:26" ht="15.75" customHeight="1" x14ac:dyDescent="0.2">
      <c r="A243" s="1"/>
      <c r="B243" s="1"/>
      <c r="C243" s="1"/>
      <c r="D243" s="250">
        <v>237</v>
      </c>
      <c r="E243" s="238"/>
      <c r="F243" s="50"/>
      <c r="G243" s="39" t="str">
        <f>IFERROR(VLOOKUP(E243,'Z1 HAB CLASS'!$D$4:$E$45,2,FALSE)," ")</f>
        <v xml:space="preserve"> </v>
      </c>
      <c r="H243" s="40" t="str">
        <f>IFERROR(VLOOKUP(G243,'Z1 HAB CLASS'!$L$3:$N$9,2,FALSE)," ")</f>
        <v xml:space="preserve"> </v>
      </c>
      <c r="I243" s="41"/>
      <c r="J243" s="40" t="str">
        <f>IFERROR(VLOOKUP(I243,'Z3 CONDITION VALUE'!$A$3:$B$5,2,FALSE)," ")</f>
        <v xml:space="preserve"> </v>
      </c>
      <c r="K243" s="39" t="str">
        <f t="array" ref="K243">IFERROR(INDEX('Z7 TARGET CREATION'!$C$3:$F$44,MATCH(E243,'Z7 TARGET CREATION'!$B$3:$B$44,0),MATCH(I243,'Z7 TARGET CREATION'!$C$2:$F$2,0)),"")</f>
        <v/>
      </c>
      <c r="L243" s="141" t="str">
        <f>IF(E243="","",VLOOKUP(E243,'Z7 TARGET CREATION'!$G$3:$I$44,3,FALSE))</f>
        <v/>
      </c>
      <c r="M243" s="40" t="str">
        <f>IF(E243="","",VLOOKUP(E243,'Z7 TARGET CREATION'!$G$3:$H$44,2, FALSE))</f>
        <v/>
      </c>
      <c r="N243" s="43" t="str">
        <f t="shared" si="1"/>
        <v/>
      </c>
      <c r="O243" s="142"/>
      <c r="P243" s="1"/>
      <c r="Q243" s="1"/>
      <c r="R243" s="1"/>
      <c r="S243" s="1"/>
      <c r="T243" s="1"/>
      <c r="U243" s="1"/>
      <c r="V243" s="1"/>
      <c r="W243" s="1">
        <f t="shared" si="0"/>
        <v>0</v>
      </c>
      <c r="X243" s="1"/>
      <c r="Y243" s="1"/>
      <c r="Z243" s="1"/>
    </row>
    <row r="244" spans="1:26" ht="15.75" customHeight="1" x14ac:dyDescent="0.2">
      <c r="A244" s="1"/>
      <c r="B244" s="1"/>
      <c r="C244" s="1"/>
      <c r="D244" s="250">
        <v>238</v>
      </c>
      <c r="E244" s="238"/>
      <c r="F244" s="50"/>
      <c r="G244" s="39" t="str">
        <f>IFERROR(VLOOKUP(E244,'Z1 HAB CLASS'!$D$4:$E$45,2,FALSE)," ")</f>
        <v xml:space="preserve"> </v>
      </c>
      <c r="H244" s="40" t="str">
        <f>IFERROR(VLOOKUP(G244,'Z1 HAB CLASS'!$L$3:$N$9,2,FALSE)," ")</f>
        <v xml:space="preserve"> </v>
      </c>
      <c r="I244" s="41"/>
      <c r="J244" s="40" t="str">
        <f>IFERROR(VLOOKUP(I244,'Z3 CONDITION VALUE'!$A$3:$B$5,2,FALSE)," ")</f>
        <v xml:space="preserve"> </v>
      </c>
      <c r="K244" s="39" t="str">
        <f t="array" ref="K244">IFERROR(INDEX('Z7 TARGET CREATION'!$C$3:$F$44,MATCH(E244,'Z7 TARGET CREATION'!$B$3:$B$44,0),MATCH(I244,'Z7 TARGET CREATION'!$C$2:$F$2,0)),"")</f>
        <v/>
      </c>
      <c r="L244" s="141" t="str">
        <f>IF(E244="","",VLOOKUP(E244,'Z7 TARGET CREATION'!$G$3:$I$44,3,FALSE))</f>
        <v/>
      </c>
      <c r="M244" s="40" t="str">
        <f>IF(E244="","",VLOOKUP(E244,'Z7 TARGET CREATION'!$G$3:$H$44,2, FALSE))</f>
        <v/>
      </c>
      <c r="N244" s="43" t="str">
        <f t="shared" si="1"/>
        <v/>
      </c>
      <c r="O244" s="142"/>
      <c r="P244" s="1"/>
      <c r="Q244" s="1"/>
      <c r="R244" s="1"/>
      <c r="S244" s="1"/>
      <c r="T244" s="1"/>
      <c r="U244" s="1"/>
      <c r="V244" s="1"/>
      <c r="W244" s="1">
        <f t="shared" si="0"/>
        <v>0</v>
      </c>
      <c r="X244" s="1"/>
      <c r="Y244" s="1"/>
      <c r="Z244" s="1"/>
    </row>
    <row r="245" spans="1:26" ht="15.75" customHeight="1" x14ac:dyDescent="0.2">
      <c r="A245" s="1"/>
      <c r="B245" s="1"/>
      <c r="C245" s="1"/>
      <c r="D245" s="250">
        <v>239</v>
      </c>
      <c r="E245" s="238"/>
      <c r="F245" s="50"/>
      <c r="G245" s="39" t="str">
        <f>IFERROR(VLOOKUP(E245,'Z1 HAB CLASS'!$D$4:$E$45,2,FALSE)," ")</f>
        <v xml:space="preserve"> </v>
      </c>
      <c r="H245" s="40" t="str">
        <f>IFERROR(VLOOKUP(G245,'Z1 HAB CLASS'!$L$3:$N$9,2,FALSE)," ")</f>
        <v xml:space="preserve"> </v>
      </c>
      <c r="I245" s="41"/>
      <c r="J245" s="40" t="str">
        <f>IFERROR(VLOOKUP(I245,'Z3 CONDITION VALUE'!$A$3:$B$5,2,FALSE)," ")</f>
        <v xml:space="preserve"> </v>
      </c>
      <c r="K245" s="39" t="str">
        <f t="array" ref="K245">IFERROR(INDEX('Z7 TARGET CREATION'!$C$3:$F$44,MATCH(E245,'Z7 TARGET CREATION'!$B$3:$B$44,0),MATCH(I245,'Z7 TARGET CREATION'!$C$2:$F$2,0)),"")</f>
        <v/>
      </c>
      <c r="L245" s="141" t="str">
        <f>IF(E245="","",VLOOKUP(E245,'Z7 TARGET CREATION'!$G$3:$I$44,3,FALSE))</f>
        <v/>
      </c>
      <c r="M245" s="40" t="str">
        <f>IF(E245="","",VLOOKUP(E245,'Z7 TARGET CREATION'!$G$3:$H$44,2, FALSE))</f>
        <v/>
      </c>
      <c r="N245" s="43" t="str">
        <f t="shared" si="1"/>
        <v/>
      </c>
      <c r="O245" s="142"/>
      <c r="P245" s="1"/>
      <c r="Q245" s="1"/>
      <c r="R245" s="1"/>
      <c r="S245" s="1"/>
      <c r="T245" s="1"/>
      <c r="U245" s="1"/>
      <c r="V245" s="1"/>
      <c r="W245" s="1">
        <f t="shared" si="0"/>
        <v>0</v>
      </c>
      <c r="X245" s="1"/>
      <c r="Y245" s="1"/>
      <c r="Z245" s="1"/>
    </row>
    <row r="246" spans="1:26" ht="15.75" customHeight="1" x14ac:dyDescent="0.2">
      <c r="A246" s="1"/>
      <c r="B246" s="1"/>
      <c r="C246" s="1"/>
      <c r="D246" s="250">
        <v>240</v>
      </c>
      <c r="E246" s="238"/>
      <c r="F246" s="50"/>
      <c r="G246" s="39" t="str">
        <f>IFERROR(VLOOKUP(E246,'Z1 HAB CLASS'!$D$4:$E$45,2,FALSE)," ")</f>
        <v xml:space="preserve"> </v>
      </c>
      <c r="H246" s="40" t="str">
        <f>IFERROR(VLOOKUP(G246,'Z1 HAB CLASS'!$L$3:$N$9,2,FALSE)," ")</f>
        <v xml:space="preserve"> </v>
      </c>
      <c r="I246" s="41"/>
      <c r="J246" s="40" t="str">
        <f>IFERROR(VLOOKUP(I246,'Z3 CONDITION VALUE'!$A$3:$B$5,2,FALSE)," ")</f>
        <v xml:space="preserve"> </v>
      </c>
      <c r="K246" s="39" t="str">
        <f t="array" ref="K246">IFERROR(INDEX('Z7 TARGET CREATION'!$C$3:$F$44,MATCH(E246,'Z7 TARGET CREATION'!$B$3:$B$44,0),MATCH(I246,'Z7 TARGET CREATION'!$C$2:$F$2,0)),"")</f>
        <v/>
      </c>
      <c r="L246" s="141" t="str">
        <f>IF(E246="","",VLOOKUP(E246,'Z7 TARGET CREATION'!$G$3:$I$44,3,FALSE))</f>
        <v/>
      </c>
      <c r="M246" s="40" t="str">
        <f>IF(E246="","",VLOOKUP(E246,'Z7 TARGET CREATION'!$G$3:$H$44,2, FALSE))</f>
        <v/>
      </c>
      <c r="N246" s="43" t="str">
        <f t="shared" si="1"/>
        <v/>
      </c>
      <c r="O246" s="142"/>
      <c r="P246" s="1"/>
      <c r="Q246" s="1"/>
      <c r="R246" s="1"/>
      <c r="S246" s="1"/>
      <c r="T246" s="1"/>
      <c r="U246" s="1"/>
      <c r="V246" s="1"/>
      <c r="W246" s="1">
        <f t="shared" si="0"/>
        <v>0</v>
      </c>
      <c r="X246" s="1"/>
      <c r="Y246" s="1"/>
      <c r="Z246" s="1"/>
    </row>
    <row r="247" spans="1:26" ht="15.75" customHeight="1" x14ac:dyDescent="0.2">
      <c r="A247" s="1"/>
      <c r="B247" s="1"/>
      <c r="C247" s="1"/>
      <c r="D247" s="250">
        <v>241</v>
      </c>
      <c r="E247" s="238"/>
      <c r="F247" s="50"/>
      <c r="G247" s="39" t="str">
        <f>IFERROR(VLOOKUP(E247,'Z1 HAB CLASS'!$D$4:$E$45,2,FALSE)," ")</f>
        <v xml:space="preserve"> </v>
      </c>
      <c r="H247" s="40" t="str">
        <f>IFERROR(VLOOKUP(G247,'Z1 HAB CLASS'!$L$3:$N$9,2,FALSE)," ")</f>
        <v xml:space="preserve"> </v>
      </c>
      <c r="I247" s="41"/>
      <c r="J247" s="40" t="str">
        <f>IFERROR(VLOOKUP(I247,'Z3 CONDITION VALUE'!$A$3:$B$5,2,FALSE)," ")</f>
        <v xml:space="preserve"> </v>
      </c>
      <c r="K247" s="39" t="str">
        <f t="array" ref="K247">IFERROR(INDEX('Z7 TARGET CREATION'!$C$3:$F$44,MATCH(E247,'Z7 TARGET CREATION'!$B$3:$B$44,0),MATCH(I247,'Z7 TARGET CREATION'!$C$2:$F$2,0)),"")</f>
        <v/>
      </c>
      <c r="L247" s="141" t="str">
        <f>IF(E247="","",VLOOKUP(E247,'Z7 TARGET CREATION'!$G$3:$I$44,3,FALSE))</f>
        <v/>
      </c>
      <c r="M247" s="40" t="str">
        <f>IF(E247="","",VLOOKUP(E247,'Z7 TARGET CREATION'!$G$3:$H$44,2, FALSE))</f>
        <v/>
      </c>
      <c r="N247" s="43" t="str">
        <f t="shared" si="1"/>
        <v/>
      </c>
      <c r="O247" s="142"/>
      <c r="P247" s="1"/>
      <c r="Q247" s="1"/>
      <c r="R247" s="1"/>
      <c r="S247" s="1"/>
      <c r="T247" s="1"/>
      <c r="U247" s="1"/>
      <c r="V247" s="1"/>
      <c r="W247" s="1">
        <f t="shared" si="0"/>
        <v>0</v>
      </c>
      <c r="X247" s="1"/>
      <c r="Y247" s="1"/>
      <c r="Z247" s="1"/>
    </row>
    <row r="248" spans="1:26" ht="15.75" customHeight="1" x14ac:dyDescent="0.2">
      <c r="A248" s="1"/>
      <c r="B248" s="1"/>
      <c r="C248" s="1"/>
      <c r="D248" s="250">
        <v>242</v>
      </c>
      <c r="E248" s="238"/>
      <c r="F248" s="50"/>
      <c r="G248" s="39" t="str">
        <f>IFERROR(VLOOKUP(E248,'Z1 HAB CLASS'!$D$4:$E$45,2,FALSE)," ")</f>
        <v xml:space="preserve"> </v>
      </c>
      <c r="H248" s="40" t="str">
        <f>IFERROR(VLOOKUP(G248,'Z1 HAB CLASS'!$L$3:$N$9,2,FALSE)," ")</f>
        <v xml:space="preserve"> </v>
      </c>
      <c r="I248" s="41"/>
      <c r="J248" s="40" t="str">
        <f>IFERROR(VLOOKUP(I248,'Z3 CONDITION VALUE'!$A$3:$B$5,2,FALSE)," ")</f>
        <v xml:space="preserve"> </v>
      </c>
      <c r="K248" s="39" t="str">
        <f t="array" ref="K248">IFERROR(INDEX('Z7 TARGET CREATION'!$C$3:$F$44,MATCH(E248,'Z7 TARGET CREATION'!$B$3:$B$44,0),MATCH(I248,'Z7 TARGET CREATION'!$C$2:$F$2,0)),"")</f>
        <v/>
      </c>
      <c r="L248" s="141" t="str">
        <f>IF(E248="","",VLOOKUP(E248,'Z7 TARGET CREATION'!$G$3:$I$44,3,FALSE))</f>
        <v/>
      </c>
      <c r="M248" s="40" t="str">
        <f>IF(E248="","",VLOOKUP(E248,'Z7 TARGET CREATION'!$G$3:$H$44,2, FALSE))</f>
        <v/>
      </c>
      <c r="N248" s="43" t="str">
        <f t="shared" si="1"/>
        <v/>
      </c>
      <c r="O248" s="142"/>
      <c r="P248" s="1"/>
      <c r="Q248" s="1"/>
      <c r="R248" s="1"/>
      <c r="S248" s="1"/>
      <c r="T248" s="1"/>
      <c r="U248" s="1"/>
      <c r="V248" s="1"/>
      <c r="W248" s="1">
        <f t="shared" si="0"/>
        <v>0</v>
      </c>
      <c r="X248" s="1"/>
      <c r="Y248" s="1"/>
      <c r="Z248" s="1"/>
    </row>
    <row r="249" spans="1:26" ht="15.75" customHeight="1" x14ac:dyDescent="0.2">
      <c r="A249" s="1"/>
      <c r="B249" s="1"/>
      <c r="C249" s="1"/>
      <c r="D249" s="250">
        <v>243</v>
      </c>
      <c r="E249" s="238"/>
      <c r="F249" s="50"/>
      <c r="G249" s="39" t="str">
        <f>IFERROR(VLOOKUP(E249,'Z1 HAB CLASS'!$D$4:$E$45,2,FALSE)," ")</f>
        <v xml:space="preserve"> </v>
      </c>
      <c r="H249" s="40" t="str">
        <f>IFERROR(VLOOKUP(G249,'Z1 HAB CLASS'!$L$3:$N$9,2,FALSE)," ")</f>
        <v xml:space="preserve"> </v>
      </c>
      <c r="I249" s="41"/>
      <c r="J249" s="40" t="str">
        <f>IFERROR(VLOOKUP(I249,'Z3 CONDITION VALUE'!$A$3:$B$5,2,FALSE)," ")</f>
        <v xml:space="preserve"> </v>
      </c>
      <c r="K249" s="39" t="str">
        <f t="array" ref="K249">IFERROR(INDEX('Z7 TARGET CREATION'!$C$3:$F$44,MATCH(E249,'Z7 TARGET CREATION'!$B$3:$B$44,0),MATCH(I249,'Z7 TARGET CREATION'!$C$2:$F$2,0)),"")</f>
        <v/>
      </c>
      <c r="L249" s="141" t="str">
        <f>IF(E249="","",VLOOKUP(E249,'Z7 TARGET CREATION'!$G$3:$I$44,3,FALSE))</f>
        <v/>
      </c>
      <c r="M249" s="40" t="str">
        <f>IF(E249="","",VLOOKUP(E249,'Z7 TARGET CREATION'!$G$3:$H$44,2, FALSE))</f>
        <v/>
      </c>
      <c r="N249" s="43" t="str">
        <f t="shared" si="1"/>
        <v/>
      </c>
      <c r="O249" s="142"/>
      <c r="P249" s="1"/>
      <c r="Q249" s="1"/>
      <c r="R249" s="1"/>
      <c r="S249" s="1"/>
      <c r="T249" s="1"/>
      <c r="U249" s="1"/>
      <c r="V249" s="1"/>
      <c r="W249" s="1">
        <f t="shared" si="0"/>
        <v>0</v>
      </c>
      <c r="X249" s="1"/>
      <c r="Y249" s="1"/>
      <c r="Z249" s="1"/>
    </row>
    <row r="250" spans="1:26" ht="15.75" customHeight="1" x14ac:dyDescent="0.2">
      <c r="A250" s="1"/>
      <c r="B250" s="1"/>
      <c r="C250" s="1"/>
      <c r="D250" s="250">
        <v>244</v>
      </c>
      <c r="E250" s="238"/>
      <c r="F250" s="50"/>
      <c r="G250" s="39" t="str">
        <f>IFERROR(VLOOKUP(E250,'Z1 HAB CLASS'!$D$4:$E$45,2,FALSE)," ")</f>
        <v xml:space="preserve"> </v>
      </c>
      <c r="H250" s="40" t="str">
        <f>IFERROR(VLOOKUP(G250,'Z1 HAB CLASS'!$L$3:$N$9,2,FALSE)," ")</f>
        <v xml:space="preserve"> </v>
      </c>
      <c r="I250" s="41"/>
      <c r="J250" s="40" t="str">
        <f>IFERROR(VLOOKUP(I250,'Z3 CONDITION VALUE'!$A$3:$B$5,2,FALSE)," ")</f>
        <v xml:space="preserve"> </v>
      </c>
      <c r="K250" s="39" t="str">
        <f t="array" ref="K250">IFERROR(INDEX('Z7 TARGET CREATION'!$C$3:$F$44,MATCH(E250,'Z7 TARGET CREATION'!$B$3:$B$44,0),MATCH(I250,'Z7 TARGET CREATION'!$C$2:$F$2,0)),"")</f>
        <v/>
      </c>
      <c r="L250" s="141" t="str">
        <f>IF(E250="","",VLOOKUP(E250,'Z7 TARGET CREATION'!$G$3:$I$44,3,FALSE))</f>
        <v/>
      </c>
      <c r="M250" s="40" t="str">
        <f>IF(E250="","",VLOOKUP(E250,'Z7 TARGET CREATION'!$G$3:$H$44,2, FALSE))</f>
        <v/>
      </c>
      <c r="N250" s="43" t="str">
        <f t="shared" si="1"/>
        <v/>
      </c>
      <c r="O250" s="142"/>
      <c r="P250" s="1"/>
      <c r="Q250" s="1"/>
      <c r="R250" s="1"/>
      <c r="S250" s="1"/>
      <c r="T250" s="1"/>
      <c r="U250" s="1"/>
      <c r="V250" s="1"/>
      <c r="W250" s="1">
        <f t="shared" si="0"/>
        <v>0</v>
      </c>
      <c r="X250" s="1"/>
      <c r="Y250" s="1"/>
      <c r="Z250" s="1"/>
    </row>
    <row r="251" spans="1:26" ht="15.75" customHeight="1" x14ac:dyDescent="0.2">
      <c r="A251" s="1"/>
      <c r="B251" s="1"/>
      <c r="C251" s="1"/>
      <c r="D251" s="250">
        <v>245</v>
      </c>
      <c r="E251" s="238"/>
      <c r="F251" s="50"/>
      <c r="G251" s="39" t="str">
        <f>IFERROR(VLOOKUP(E251,'Z1 HAB CLASS'!$D$4:$E$45,2,FALSE)," ")</f>
        <v xml:space="preserve"> </v>
      </c>
      <c r="H251" s="40" t="str">
        <f>IFERROR(VLOOKUP(G251,'Z1 HAB CLASS'!$L$3:$N$9,2,FALSE)," ")</f>
        <v xml:space="preserve"> </v>
      </c>
      <c r="I251" s="41"/>
      <c r="J251" s="40" t="str">
        <f>IFERROR(VLOOKUP(I251,'Z3 CONDITION VALUE'!$A$3:$B$5,2,FALSE)," ")</f>
        <v xml:space="preserve"> </v>
      </c>
      <c r="K251" s="39" t="str">
        <f t="array" ref="K251">IFERROR(INDEX('Z7 TARGET CREATION'!$C$3:$F$44,MATCH(E251,'Z7 TARGET CREATION'!$B$3:$B$44,0),MATCH(I251,'Z7 TARGET CREATION'!$C$2:$F$2,0)),"")</f>
        <v/>
      </c>
      <c r="L251" s="141" t="str">
        <f>IF(E251="","",VLOOKUP(E251,'Z7 TARGET CREATION'!$G$3:$I$44,3,FALSE))</f>
        <v/>
      </c>
      <c r="M251" s="40" t="str">
        <f>IF(E251="","",VLOOKUP(E251,'Z7 TARGET CREATION'!$G$3:$H$44,2, FALSE))</f>
        <v/>
      </c>
      <c r="N251" s="43" t="str">
        <f t="shared" si="1"/>
        <v/>
      </c>
      <c r="O251" s="142"/>
      <c r="P251" s="1"/>
      <c r="Q251" s="1"/>
      <c r="R251" s="1"/>
      <c r="S251" s="1"/>
      <c r="T251" s="1"/>
      <c r="U251" s="1"/>
      <c r="V251" s="1"/>
      <c r="W251" s="1">
        <f t="shared" si="0"/>
        <v>0</v>
      </c>
      <c r="X251" s="1"/>
      <c r="Y251" s="1"/>
      <c r="Z251" s="1"/>
    </row>
    <row r="252" spans="1:26" ht="15.75" customHeight="1" x14ac:dyDescent="0.2">
      <c r="A252" s="1"/>
      <c r="B252" s="1"/>
      <c r="C252" s="1"/>
      <c r="D252" s="250">
        <v>246</v>
      </c>
      <c r="E252" s="238"/>
      <c r="F252" s="50"/>
      <c r="G252" s="39" t="str">
        <f>IFERROR(VLOOKUP(E252,'Z1 HAB CLASS'!$D$4:$E$45,2,FALSE)," ")</f>
        <v xml:space="preserve"> </v>
      </c>
      <c r="H252" s="40" t="str">
        <f>IFERROR(VLOOKUP(G252,'Z1 HAB CLASS'!$L$3:$N$9,2,FALSE)," ")</f>
        <v xml:space="preserve"> </v>
      </c>
      <c r="I252" s="41"/>
      <c r="J252" s="40" t="str">
        <f>IFERROR(VLOOKUP(I252,'Z3 CONDITION VALUE'!$A$3:$B$5,2,FALSE)," ")</f>
        <v xml:space="preserve"> </v>
      </c>
      <c r="K252" s="39" t="str">
        <f t="array" ref="K252">IFERROR(INDEX('Z7 TARGET CREATION'!$C$3:$F$44,MATCH(E252,'Z7 TARGET CREATION'!$B$3:$B$44,0),MATCH(I252,'Z7 TARGET CREATION'!$C$2:$F$2,0)),"")</f>
        <v/>
      </c>
      <c r="L252" s="141" t="str">
        <f>IF(E252="","",VLOOKUP(E252,'Z7 TARGET CREATION'!$G$3:$I$44,3,FALSE))</f>
        <v/>
      </c>
      <c r="M252" s="40" t="str">
        <f>IF(E252="","",VLOOKUP(E252,'Z7 TARGET CREATION'!$G$3:$H$44,2, FALSE))</f>
        <v/>
      </c>
      <c r="N252" s="43" t="str">
        <f t="shared" si="1"/>
        <v/>
      </c>
      <c r="O252" s="142"/>
      <c r="P252" s="1"/>
      <c r="Q252" s="1"/>
      <c r="R252" s="1"/>
      <c r="S252" s="1"/>
      <c r="T252" s="1"/>
      <c r="U252" s="1"/>
      <c r="V252" s="1"/>
      <c r="W252" s="1">
        <f t="shared" si="0"/>
        <v>0</v>
      </c>
      <c r="X252" s="1"/>
      <c r="Y252" s="1"/>
      <c r="Z252" s="1"/>
    </row>
    <row r="253" spans="1:26" ht="15.75" customHeight="1" x14ac:dyDescent="0.2">
      <c r="A253" s="1"/>
      <c r="B253" s="1"/>
      <c r="C253" s="1"/>
      <c r="D253" s="250">
        <v>247</v>
      </c>
      <c r="E253" s="238"/>
      <c r="F253" s="50"/>
      <c r="G253" s="39" t="str">
        <f>IFERROR(VLOOKUP(E253,'Z1 HAB CLASS'!$D$4:$E$45,2,FALSE)," ")</f>
        <v xml:space="preserve"> </v>
      </c>
      <c r="H253" s="40" t="str">
        <f>IFERROR(VLOOKUP(G253,'Z1 HAB CLASS'!$L$3:$N$9,2,FALSE)," ")</f>
        <v xml:space="preserve"> </v>
      </c>
      <c r="I253" s="41"/>
      <c r="J253" s="40" t="str">
        <f>IFERROR(VLOOKUP(I253,'Z3 CONDITION VALUE'!$A$3:$B$5,2,FALSE)," ")</f>
        <v xml:space="preserve"> </v>
      </c>
      <c r="K253" s="39" t="str">
        <f t="array" ref="K253">IFERROR(INDEX('Z7 TARGET CREATION'!$C$3:$F$44,MATCH(E253,'Z7 TARGET CREATION'!$B$3:$B$44,0),MATCH(I253,'Z7 TARGET CREATION'!$C$2:$F$2,0)),"")</f>
        <v/>
      </c>
      <c r="L253" s="141" t="str">
        <f>IF(E253="","",VLOOKUP(E253,'Z7 TARGET CREATION'!$G$3:$I$44,3,FALSE))</f>
        <v/>
      </c>
      <c r="M253" s="40" t="str">
        <f>IF(E253="","",VLOOKUP(E253,'Z7 TARGET CREATION'!$G$3:$H$44,2, FALSE))</f>
        <v/>
      </c>
      <c r="N253" s="43" t="str">
        <f t="shared" si="1"/>
        <v/>
      </c>
      <c r="O253" s="142"/>
      <c r="P253" s="1"/>
      <c r="Q253" s="1"/>
      <c r="R253" s="1"/>
      <c r="S253" s="1"/>
      <c r="T253" s="1"/>
      <c r="U253" s="1"/>
      <c r="V253" s="1"/>
      <c r="W253" s="1">
        <f t="shared" si="0"/>
        <v>0</v>
      </c>
      <c r="X253" s="1"/>
      <c r="Y253" s="1"/>
      <c r="Z253" s="1"/>
    </row>
    <row r="254" spans="1:26" ht="15.75" customHeight="1" x14ac:dyDescent="0.2">
      <c r="A254" s="1"/>
      <c r="B254" s="1"/>
      <c r="C254" s="1"/>
      <c r="D254" s="251">
        <v>248</v>
      </c>
      <c r="E254" s="240"/>
      <c r="F254" s="57"/>
      <c r="G254" s="144" t="str">
        <f>IFERROR(VLOOKUP(E254,'Z1 HAB CLASS'!$D$4:$E$45,2,FALSE)," ")</f>
        <v xml:space="preserve"> </v>
      </c>
      <c r="H254" s="145" t="str">
        <f>IFERROR(VLOOKUP(G254,'Z1 HAB CLASS'!$L$3:$N$9,2,FALSE)," ")</f>
        <v xml:space="preserve"> </v>
      </c>
      <c r="I254" s="146"/>
      <c r="J254" s="145" t="str">
        <f>IFERROR(VLOOKUP(I254,'Z3 CONDITION VALUE'!$A$3:$B$5,2,FALSE)," ")</f>
        <v xml:space="preserve"> </v>
      </c>
      <c r="K254" s="144" t="str">
        <f t="array" ref="K254">IFERROR(INDEX('Z7 TARGET CREATION'!$C$3:$F$44,MATCH(E254,'Z7 TARGET CREATION'!$B$3:$B$44,0),MATCH(I254,'Z7 TARGET CREATION'!$C$2:$F$2,0)),"")</f>
        <v/>
      </c>
      <c r="L254" s="147" t="str">
        <f>IF(E254="","",VLOOKUP(E254,'Z7 TARGET CREATION'!$G$3:$I$44,3,FALSE))</f>
        <v/>
      </c>
      <c r="M254" s="145" t="str">
        <f>IF(E254="","",VLOOKUP(E254,'Z7 TARGET CREATION'!$G$3:$H$44,2, FALSE))</f>
        <v/>
      </c>
      <c r="N254" s="43" t="str">
        <f t="shared" si="1"/>
        <v/>
      </c>
      <c r="O254" s="148"/>
      <c r="P254" s="1"/>
      <c r="Q254" s="1"/>
      <c r="R254" s="1"/>
      <c r="S254" s="1"/>
      <c r="T254" s="1"/>
      <c r="U254" s="1"/>
      <c r="V254" s="1"/>
      <c r="W254" s="1">
        <f t="shared" si="0"/>
        <v>0</v>
      </c>
      <c r="X254" s="1"/>
      <c r="Y254" s="1"/>
      <c r="Z254" s="1"/>
    </row>
    <row r="255" spans="1:26" ht="15.75" customHeight="1" x14ac:dyDescent="0.2">
      <c r="A255" s="1"/>
      <c r="B255" s="1"/>
      <c r="C255" s="1"/>
      <c r="D255" s="1"/>
      <c r="E255" s="151" t="s">
        <v>70</v>
      </c>
      <c r="F255" s="252">
        <f>SUM(F7:F254)</f>
        <v>0</v>
      </c>
      <c r="G255" s="1"/>
      <c r="H255" s="1"/>
      <c r="I255" s="1"/>
      <c r="J255" s="1"/>
      <c r="K255" s="2"/>
      <c r="L255" s="2"/>
      <c r="M255" s="151" t="s">
        <v>71</v>
      </c>
      <c r="N255" s="252">
        <f>SUM(N7:N254)</f>
        <v>0</v>
      </c>
      <c r="O255" s="25"/>
      <c r="P255" s="1"/>
      <c r="Q255" s="1"/>
      <c r="R255" s="1"/>
      <c r="S255" s="1"/>
      <c r="T255" s="1"/>
      <c r="U255" s="1"/>
      <c r="V255" s="1"/>
      <c r="W255" s="1">
        <f t="shared" si="0"/>
        <v>1</v>
      </c>
      <c r="X255" s="1"/>
      <c r="Y255" s="1"/>
      <c r="Z255" s="1"/>
    </row>
    <row r="256" spans="1:26" ht="15.75" customHeight="1" x14ac:dyDescent="0.2">
      <c r="A256" s="1"/>
      <c r="B256" s="1"/>
      <c r="C256" s="1"/>
      <c r="D256" s="1"/>
      <c r="E256" s="2"/>
      <c r="F256" s="2"/>
      <c r="G256" s="1"/>
      <c r="H256" s="1"/>
      <c r="I256" s="1"/>
      <c r="J256" s="1"/>
      <c r="K256" s="2"/>
      <c r="L256" s="2"/>
      <c r="M256" s="2"/>
      <c r="N256" s="2"/>
      <c r="O256" s="25"/>
      <c r="P256" s="1"/>
      <c r="Q256" s="1"/>
      <c r="R256" s="1"/>
      <c r="S256" s="1"/>
      <c r="T256" s="1"/>
      <c r="U256" s="1"/>
      <c r="V256" s="1"/>
      <c r="W256" s="1">
        <f t="shared" si="0"/>
        <v>0</v>
      </c>
      <c r="X256" s="1"/>
      <c r="Y256" s="1"/>
      <c r="Z256" s="1"/>
    </row>
    <row r="257" spans="1:26" ht="15.75" customHeight="1" x14ac:dyDescent="0.2">
      <c r="A257" s="1"/>
      <c r="B257" s="1"/>
      <c r="C257" s="1"/>
      <c r="D257" s="1"/>
      <c r="E257" s="2"/>
      <c r="F257" s="2"/>
      <c r="G257" s="1"/>
      <c r="H257" s="1"/>
      <c r="I257" s="1"/>
      <c r="J257" s="1"/>
      <c r="K257" s="2"/>
      <c r="L257" s="2"/>
      <c r="M257" s="2"/>
      <c r="N257" s="2"/>
      <c r="O257" s="25"/>
      <c r="P257" s="1"/>
      <c r="Q257" s="1"/>
      <c r="R257" s="1"/>
      <c r="S257" s="1"/>
      <c r="T257" s="1"/>
      <c r="U257" s="1"/>
      <c r="V257" s="1"/>
      <c r="W257" s="1"/>
      <c r="X257" s="1"/>
      <c r="Y257" s="1"/>
      <c r="Z257" s="1"/>
    </row>
    <row r="258" spans="1:26" ht="15.75" customHeight="1" x14ac:dyDescent="0.2">
      <c r="A258" s="1"/>
      <c r="B258" s="1"/>
      <c r="C258" s="1"/>
      <c r="D258" s="1"/>
      <c r="E258" s="2"/>
      <c r="F258" s="2"/>
      <c r="G258" s="1"/>
      <c r="H258" s="1"/>
      <c r="I258" s="1"/>
      <c r="J258" s="1"/>
      <c r="K258" s="2"/>
      <c r="L258" s="2"/>
      <c r="M258" s="2"/>
      <c r="N258" s="2"/>
      <c r="O258" s="25"/>
      <c r="P258" s="1"/>
      <c r="Q258" s="1"/>
      <c r="R258" s="1"/>
      <c r="S258" s="1"/>
      <c r="T258" s="1"/>
      <c r="U258" s="1"/>
      <c r="V258" s="1"/>
      <c r="W258" s="1"/>
      <c r="X258" s="1"/>
      <c r="Y258" s="1"/>
      <c r="Z258" s="1"/>
    </row>
    <row r="259" spans="1:26" ht="15.75" customHeight="1" x14ac:dyDescent="0.2">
      <c r="A259" s="1"/>
      <c r="B259" s="1"/>
      <c r="C259" s="1"/>
      <c r="D259" s="1"/>
      <c r="E259" s="2"/>
      <c r="F259" s="2"/>
      <c r="G259" s="1"/>
      <c r="H259" s="1"/>
      <c r="I259" s="1"/>
      <c r="J259" s="1"/>
      <c r="K259" s="2"/>
      <c r="L259" s="2"/>
      <c r="M259" s="2"/>
      <c r="N259" s="2"/>
      <c r="O259" s="25"/>
      <c r="P259" s="1"/>
      <c r="Q259" s="1"/>
      <c r="R259" s="1"/>
      <c r="S259" s="1"/>
      <c r="T259" s="1"/>
      <c r="U259" s="1"/>
      <c r="V259" s="1"/>
      <c r="W259" s="1"/>
      <c r="X259" s="1"/>
      <c r="Y259" s="1"/>
      <c r="Z259" s="1"/>
    </row>
    <row r="260" spans="1:26" ht="15.75" customHeight="1" x14ac:dyDescent="0.2">
      <c r="A260" s="1"/>
      <c r="B260" s="1"/>
      <c r="C260" s="1"/>
      <c r="D260" s="1"/>
      <c r="E260" s="2"/>
      <c r="F260" s="2"/>
      <c r="G260" s="1"/>
      <c r="H260" s="1"/>
      <c r="I260" s="1"/>
      <c r="J260" s="1"/>
      <c r="K260" s="2"/>
      <c r="L260" s="2"/>
      <c r="M260" s="2"/>
      <c r="N260" s="2"/>
      <c r="O260" s="25"/>
      <c r="P260" s="1"/>
      <c r="Q260" s="1"/>
      <c r="R260" s="1"/>
      <c r="S260" s="1"/>
      <c r="T260" s="1"/>
      <c r="U260" s="1"/>
      <c r="V260" s="1"/>
      <c r="W260" s="1"/>
      <c r="X260" s="1"/>
      <c r="Y260" s="1"/>
      <c r="Z260" s="1"/>
    </row>
    <row r="261" spans="1:26" ht="15.75" customHeight="1" x14ac:dyDescent="0.2">
      <c r="A261" s="1"/>
      <c r="B261" s="1"/>
      <c r="C261" s="1"/>
      <c r="D261" s="1"/>
      <c r="E261" s="2"/>
      <c r="F261" s="2"/>
      <c r="G261" s="1"/>
      <c r="H261" s="1"/>
      <c r="I261" s="1"/>
      <c r="J261" s="1"/>
      <c r="K261" s="2"/>
      <c r="L261" s="2"/>
      <c r="M261" s="2"/>
      <c r="N261" s="2"/>
      <c r="O261" s="25"/>
      <c r="P261" s="1"/>
      <c r="Q261" s="1"/>
      <c r="R261" s="1"/>
      <c r="S261" s="1"/>
      <c r="T261" s="1"/>
      <c r="U261" s="1"/>
      <c r="V261" s="1"/>
      <c r="W261" s="1"/>
      <c r="X261" s="1"/>
      <c r="Y261" s="1"/>
      <c r="Z261" s="1"/>
    </row>
    <row r="262" spans="1:26" ht="15.75" customHeight="1" x14ac:dyDescent="0.2">
      <c r="A262" s="1"/>
      <c r="B262" s="1"/>
      <c r="C262" s="1"/>
      <c r="D262" s="1"/>
      <c r="E262" s="2"/>
      <c r="F262" s="2"/>
      <c r="G262" s="1"/>
      <c r="H262" s="1"/>
      <c r="I262" s="1"/>
      <c r="J262" s="1"/>
      <c r="K262" s="2"/>
      <c r="L262" s="2"/>
      <c r="M262" s="2"/>
      <c r="N262" s="2"/>
      <c r="O262" s="25"/>
      <c r="P262" s="1"/>
      <c r="Q262" s="1"/>
      <c r="R262" s="1"/>
      <c r="S262" s="1"/>
      <c r="T262" s="1"/>
      <c r="U262" s="1"/>
      <c r="V262" s="1"/>
      <c r="W262" s="1"/>
      <c r="X262" s="1"/>
      <c r="Y262" s="1"/>
      <c r="Z262" s="1"/>
    </row>
    <row r="263" spans="1:26" ht="15.75" customHeight="1" x14ac:dyDescent="0.2">
      <c r="A263" s="1"/>
      <c r="B263" s="1"/>
      <c r="C263" s="1"/>
      <c r="D263" s="1"/>
      <c r="E263" s="2"/>
      <c r="F263" s="2"/>
      <c r="G263" s="1"/>
      <c r="H263" s="1"/>
      <c r="I263" s="1"/>
      <c r="J263" s="1"/>
      <c r="K263" s="2"/>
      <c r="L263" s="2"/>
      <c r="M263" s="2"/>
      <c r="N263" s="2"/>
      <c r="O263" s="25"/>
      <c r="P263" s="1"/>
      <c r="Q263" s="1"/>
      <c r="R263" s="1"/>
      <c r="S263" s="1"/>
      <c r="T263" s="1"/>
      <c r="U263" s="1"/>
      <c r="V263" s="1"/>
      <c r="W263" s="1"/>
      <c r="X263" s="1"/>
      <c r="Y263" s="1"/>
      <c r="Z263" s="1"/>
    </row>
    <row r="264" spans="1:26" ht="15.75" customHeight="1" x14ac:dyDescent="0.2">
      <c r="A264" s="1"/>
      <c r="B264" s="1"/>
      <c r="C264" s="1"/>
      <c r="D264" s="1"/>
      <c r="E264" s="2"/>
      <c r="F264" s="2"/>
      <c r="G264" s="1"/>
      <c r="H264" s="1"/>
      <c r="I264" s="1"/>
      <c r="J264" s="1"/>
      <c r="K264" s="2"/>
      <c r="L264" s="2"/>
      <c r="M264" s="2"/>
      <c r="N264" s="2"/>
      <c r="O264" s="25"/>
      <c r="P264" s="1"/>
      <c r="Q264" s="1"/>
      <c r="R264" s="1"/>
      <c r="S264" s="1"/>
      <c r="T264" s="1"/>
      <c r="U264" s="1"/>
      <c r="V264" s="1"/>
      <c r="W264" s="1"/>
      <c r="X264" s="1"/>
      <c r="Y264" s="1"/>
      <c r="Z264" s="1"/>
    </row>
    <row r="265" spans="1:26" ht="15.75" customHeight="1" x14ac:dyDescent="0.2">
      <c r="A265" s="1"/>
      <c r="B265" s="1"/>
      <c r="C265" s="1"/>
      <c r="D265" s="1"/>
      <c r="E265" s="2"/>
      <c r="F265" s="2"/>
      <c r="G265" s="1"/>
      <c r="H265" s="1"/>
      <c r="I265" s="1"/>
      <c r="J265" s="1"/>
      <c r="K265" s="2"/>
      <c r="L265" s="2"/>
      <c r="M265" s="2"/>
      <c r="N265" s="2"/>
      <c r="O265" s="25"/>
      <c r="P265" s="1"/>
      <c r="Q265" s="1"/>
      <c r="R265" s="1"/>
      <c r="S265" s="1"/>
      <c r="T265" s="1"/>
      <c r="U265" s="1"/>
      <c r="V265" s="1"/>
      <c r="W265" s="1"/>
      <c r="X265" s="1"/>
      <c r="Y265" s="1"/>
      <c r="Z265" s="1"/>
    </row>
    <row r="266" spans="1:26" ht="15.75" customHeight="1" x14ac:dyDescent="0.2">
      <c r="A266" s="1"/>
      <c r="B266" s="1"/>
      <c r="C266" s="1"/>
      <c r="D266" s="1"/>
      <c r="E266" s="2"/>
      <c r="F266" s="2"/>
      <c r="G266" s="1"/>
      <c r="H266" s="1"/>
      <c r="I266" s="1"/>
      <c r="J266" s="1"/>
      <c r="K266" s="2"/>
      <c r="L266" s="2"/>
      <c r="M266" s="2"/>
      <c r="N266" s="2"/>
      <c r="O266" s="25"/>
      <c r="P266" s="1"/>
      <c r="Q266" s="1"/>
      <c r="R266" s="1"/>
      <c r="S266" s="1"/>
      <c r="T266" s="1"/>
      <c r="U266" s="1"/>
      <c r="V266" s="1"/>
      <c r="W266" s="1"/>
      <c r="X266" s="1"/>
      <c r="Y266" s="1"/>
      <c r="Z266" s="1"/>
    </row>
    <row r="267" spans="1:26" ht="15.75" customHeight="1" x14ac:dyDescent="0.2">
      <c r="A267" s="1"/>
      <c r="B267" s="1"/>
      <c r="C267" s="1"/>
      <c r="D267" s="1"/>
      <c r="E267" s="2"/>
      <c r="F267" s="2"/>
      <c r="G267" s="1"/>
      <c r="H267" s="1"/>
      <c r="I267" s="1"/>
      <c r="J267" s="1"/>
      <c r="K267" s="2"/>
      <c r="L267" s="2"/>
      <c r="M267" s="2"/>
      <c r="N267" s="2"/>
      <c r="O267" s="25"/>
      <c r="P267" s="1"/>
      <c r="Q267" s="1"/>
      <c r="R267" s="1"/>
      <c r="S267" s="1"/>
      <c r="T267" s="1"/>
      <c r="U267" s="1"/>
      <c r="V267" s="1"/>
      <c r="W267" s="1"/>
      <c r="X267" s="1"/>
      <c r="Y267" s="1"/>
      <c r="Z267" s="1"/>
    </row>
    <row r="268" spans="1:26" ht="15.75" customHeight="1" x14ac:dyDescent="0.2">
      <c r="A268" s="1"/>
      <c r="B268" s="1"/>
      <c r="C268" s="1"/>
      <c r="D268" s="1"/>
      <c r="E268" s="2"/>
      <c r="F268" s="2"/>
      <c r="G268" s="1"/>
      <c r="H268" s="1"/>
      <c r="I268" s="1"/>
      <c r="J268" s="1"/>
      <c r="K268" s="2"/>
      <c r="L268" s="2"/>
      <c r="M268" s="2"/>
      <c r="N268" s="2"/>
      <c r="O268" s="25"/>
      <c r="P268" s="1"/>
      <c r="Q268" s="1"/>
      <c r="R268" s="1"/>
      <c r="S268" s="1"/>
      <c r="T268" s="1"/>
      <c r="U268" s="1"/>
      <c r="V268" s="1"/>
      <c r="W268" s="1"/>
      <c r="X268" s="1"/>
      <c r="Y268" s="1"/>
      <c r="Z268" s="1"/>
    </row>
    <row r="269" spans="1:26" ht="15.75" customHeight="1" x14ac:dyDescent="0.2">
      <c r="A269" s="1"/>
      <c r="B269" s="1"/>
      <c r="C269" s="1"/>
      <c r="D269" s="1"/>
      <c r="E269" s="2"/>
      <c r="F269" s="2"/>
      <c r="G269" s="1"/>
      <c r="H269" s="1"/>
      <c r="I269" s="1"/>
      <c r="J269" s="1"/>
      <c r="K269" s="2"/>
      <c r="L269" s="2"/>
      <c r="M269" s="2"/>
      <c r="N269" s="2"/>
      <c r="O269" s="25"/>
      <c r="P269" s="1"/>
      <c r="Q269" s="1"/>
      <c r="R269" s="1"/>
      <c r="S269" s="1"/>
      <c r="T269" s="1"/>
      <c r="U269" s="1"/>
      <c r="V269" s="1"/>
      <c r="W269" s="1"/>
      <c r="X269" s="1"/>
      <c r="Y269" s="1"/>
      <c r="Z269" s="1"/>
    </row>
    <row r="270" spans="1:26" ht="15.75" customHeight="1" x14ac:dyDescent="0.2">
      <c r="A270" s="1"/>
      <c r="B270" s="1"/>
      <c r="C270" s="1"/>
      <c r="D270" s="1"/>
      <c r="E270" s="2"/>
      <c r="F270" s="2"/>
      <c r="G270" s="1"/>
      <c r="H270" s="1"/>
      <c r="I270" s="1"/>
      <c r="J270" s="1"/>
      <c r="K270" s="2"/>
      <c r="L270" s="2"/>
      <c r="M270" s="2"/>
      <c r="N270" s="2"/>
      <c r="O270" s="25"/>
      <c r="P270" s="1"/>
      <c r="Q270" s="1"/>
      <c r="R270" s="1"/>
      <c r="S270" s="1"/>
      <c r="T270" s="1"/>
      <c r="U270" s="1"/>
      <c r="V270" s="1"/>
      <c r="W270" s="1"/>
      <c r="X270" s="1"/>
      <c r="Y270" s="1"/>
      <c r="Z270" s="1"/>
    </row>
    <row r="271" spans="1:26" ht="15.75" customHeight="1" x14ac:dyDescent="0.2">
      <c r="A271" s="1"/>
      <c r="B271" s="1"/>
      <c r="C271" s="1"/>
      <c r="D271" s="1"/>
      <c r="E271" s="2"/>
      <c r="F271" s="2"/>
      <c r="G271" s="1"/>
      <c r="H271" s="1"/>
      <c r="I271" s="1"/>
      <c r="J271" s="1"/>
      <c r="K271" s="2"/>
      <c r="L271" s="2"/>
      <c r="M271" s="2"/>
      <c r="N271" s="2"/>
      <c r="O271" s="25"/>
      <c r="P271" s="1"/>
      <c r="Q271" s="1"/>
      <c r="R271" s="1"/>
      <c r="S271" s="1"/>
      <c r="T271" s="1"/>
      <c r="U271" s="1"/>
      <c r="V271" s="1"/>
      <c r="W271" s="1"/>
      <c r="X271" s="1"/>
      <c r="Y271" s="1"/>
      <c r="Z271" s="1"/>
    </row>
    <row r="272" spans="1:26" ht="15.75" customHeight="1" x14ac:dyDescent="0.2">
      <c r="A272" s="1"/>
      <c r="B272" s="1"/>
      <c r="C272" s="1"/>
      <c r="D272" s="1"/>
      <c r="E272" s="2"/>
      <c r="F272" s="2"/>
      <c r="G272" s="1"/>
      <c r="H272" s="1"/>
      <c r="I272" s="1"/>
      <c r="J272" s="1"/>
      <c r="K272" s="2"/>
      <c r="L272" s="2"/>
      <c r="M272" s="2"/>
      <c r="N272" s="2"/>
      <c r="O272" s="25"/>
      <c r="P272" s="1"/>
      <c r="Q272" s="1"/>
      <c r="R272" s="1"/>
      <c r="S272" s="1"/>
      <c r="T272" s="1"/>
      <c r="U272" s="1"/>
      <c r="V272" s="1"/>
      <c r="W272" s="1"/>
      <c r="X272" s="1"/>
      <c r="Y272" s="1"/>
      <c r="Z272" s="1"/>
    </row>
    <row r="273" spans="1:26" ht="15.75" customHeight="1" x14ac:dyDescent="0.2">
      <c r="A273" s="1"/>
      <c r="B273" s="1"/>
      <c r="C273" s="1"/>
      <c r="D273" s="1"/>
      <c r="E273" s="2"/>
      <c r="F273" s="2"/>
      <c r="G273" s="1"/>
      <c r="H273" s="1"/>
      <c r="I273" s="1"/>
      <c r="J273" s="1"/>
      <c r="K273" s="2"/>
      <c r="L273" s="2"/>
      <c r="M273" s="2"/>
      <c r="N273" s="2"/>
      <c r="O273" s="25"/>
      <c r="P273" s="1"/>
      <c r="Q273" s="1"/>
      <c r="R273" s="1"/>
      <c r="S273" s="1"/>
      <c r="T273" s="1"/>
      <c r="U273" s="1"/>
      <c r="V273" s="1"/>
      <c r="W273" s="1"/>
      <c r="X273" s="1"/>
      <c r="Y273" s="1"/>
      <c r="Z273" s="1"/>
    </row>
    <row r="274" spans="1:26" ht="15.75" customHeight="1" x14ac:dyDescent="0.2">
      <c r="A274" s="1"/>
      <c r="B274" s="1"/>
      <c r="C274" s="1"/>
      <c r="D274" s="1"/>
      <c r="E274" s="2"/>
      <c r="F274" s="2"/>
      <c r="G274" s="1"/>
      <c r="H274" s="1"/>
      <c r="I274" s="1"/>
      <c r="J274" s="1"/>
      <c r="K274" s="2"/>
      <c r="L274" s="2"/>
      <c r="M274" s="2"/>
      <c r="N274" s="2"/>
      <c r="O274" s="25"/>
      <c r="P274" s="1"/>
      <c r="Q274" s="1"/>
      <c r="R274" s="1"/>
      <c r="S274" s="1"/>
      <c r="T274" s="1"/>
      <c r="U274" s="1"/>
      <c r="V274" s="1"/>
      <c r="W274" s="1"/>
      <c r="X274" s="1"/>
      <c r="Y274" s="1"/>
      <c r="Z274" s="1"/>
    </row>
    <row r="275" spans="1:26" ht="15.75" customHeight="1" x14ac:dyDescent="0.2">
      <c r="A275" s="1"/>
      <c r="B275" s="1"/>
      <c r="C275" s="1"/>
      <c r="D275" s="1"/>
      <c r="E275" s="2"/>
      <c r="F275" s="2"/>
      <c r="G275" s="1"/>
      <c r="H275" s="1"/>
      <c r="I275" s="1"/>
      <c r="J275" s="1"/>
      <c r="K275" s="2"/>
      <c r="L275" s="2"/>
      <c r="M275" s="2"/>
      <c r="N275" s="2"/>
      <c r="O275" s="25"/>
      <c r="P275" s="1"/>
      <c r="Q275" s="1"/>
      <c r="R275" s="1"/>
      <c r="S275" s="1"/>
      <c r="T275" s="1"/>
      <c r="U275" s="1"/>
      <c r="V275" s="1"/>
      <c r="W275" s="1"/>
      <c r="X275" s="1"/>
      <c r="Y275" s="1"/>
      <c r="Z275" s="1"/>
    </row>
    <row r="276" spans="1:26" ht="15.75" customHeight="1" x14ac:dyDescent="0.2">
      <c r="A276" s="1"/>
      <c r="B276" s="1"/>
      <c r="C276" s="1"/>
      <c r="D276" s="1"/>
      <c r="E276" s="2"/>
      <c r="F276" s="2"/>
      <c r="G276" s="1"/>
      <c r="H276" s="1"/>
      <c r="I276" s="1"/>
      <c r="J276" s="1"/>
      <c r="K276" s="2"/>
      <c r="L276" s="2"/>
      <c r="M276" s="2"/>
      <c r="N276" s="2"/>
      <c r="O276" s="25"/>
      <c r="P276" s="1"/>
      <c r="Q276" s="1"/>
      <c r="R276" s="1"/>
      <c r="S276" s="1"/>
      <c r="T276" s="1"/>
      <c r="U276" s="1"/>
      <c r="V276" s="1"/>
      <c r="W276" s="1"/>
      <c r="X276" s="1"/>
      <c r="Y276" s="1"/>
      <c r="Z276" s="1"/>
    </row>
    <row r="277" spans="1:26" ht="15.75" customHeight="1" x14ac:dyDescent="0.2">
      <c r="A277" s="1"/>
      <c r="B277" s="1"/>
      <c r="C277" s="1"/>
      <c r="D277" s="1"/>
      <c r="E277" s="2"/>
      <c r="F277" s="2"/>
      <c r="G277" s="1"/>
      <c r="H277" s="1"/>
      <c r="I277" s="1"/>
      <c r="J277" s="1"/>
      <c r="K277" s="2"/>
      <c r="L277" s="2"/>
      <c r="M277" s="2"/>
      <c r="N277" s="2"/>
      <c r="O277" s="25"/>
      <c r="P277" s="1"/>
      <c r="Q277" s="1"/>
      <c r="R277" s="1"/>
      <c r="S277" s="1"/>
      <c r="T277" s="1"/>
      <c r="U277" s="1"/>
      <c r="V277" s="1"/>
      <c r="W277" s="1"/>
      <c r="X277" s="1"/>
      <c r="Y277" s="1"/>
      <c r="Z277" s="1"/>
    </row>
    <row r="278" spans="1:26" ht="15.75" customHeight="1" x14ac:dyDescent="0.2">
      <c r="A278" s="1"/>
      <c r="B278" s="1"/>
      <c r="C278" s="1"/>
      <c r="D278" s="1"/>
      <c r="E278" s="2"/>
      <c r="F278" s="2"/>
      <c r="G278" s="1"/>
      <c r="H278" s="1"/>
      <c r="I278" s="1"/>
      <c r="J278" s="1"/>
      <c r="K278" s="2"/>
      <c r="L278" s="2"/>
      <c r="M278" s="2"/>
      <c r="N278" s="2"/>
      <c r="O278" s="25"/>
      <c r="P278" s="1"/>
      <c r="Q278" s="1"/>
      <c r="R278" s="1"/>
      <c r="S278" s="1"/>
      <c r="T278" s="1"/>
      <c r="U278" s="1"/>
      <c r="V278" s="1"/>
      <c r="W278" s="1"/>
      <c r="X278" s="1"/>
      <c r="Y278" s="1"/>
      <c r="Z278" s="1"/>
    </row>
    <row r="279" spans="1:26" ht="15.75" customHeight="1" x14ac:dyDescent="0.2">
      <c r="A279" s="1"/>
      <c r="B279" s="1"/>
      <c r="C279" s="1"/>
      <c r="D279" s="1"/>
      <c r="E279" s="2"/>
      <c r="F279" s="2"/>
      <c r="G279" s="1"/>
      <c r="H279" s="1"/>
      <c r="I279" s="1"/>
      <c r="J279" s="1"/>
      <c r="K279" s="2"/>
      <c r="L279" s="2"/>
      <c r="M279" s="2"/>
      <c r="N279" s="2"/>
      <c r="O279" s="25"/>
      <c r="P279" s="1"/>
      <c r="Q279" s="1"/>
      <c r="R279" s="1"/>
      <c r="S279" s="1"/>
      <c r="T279" s="1"/>
      <c r="U279" s="1"/>
      <c r="V279" s="1"/>
      <c r="W279" s="1"/>
      <c r="X279" s="1"/>
      <c r="Y279" s="1"/>
      <c r="Z279" s="1"/>
    </row>
    <row r="280" spans="1:26" ht="15.75" customHeight="1" x14ac:dyDescent="0.2">
      <c r="A280" s="1"/>
      <c r="B280" s="1"/>
      <c r="C280" s="1"/>
      <c r="D280" s="1"/>
      <c r="E280" s="2"/>
      <c r="F280" s="2"/>
      <c r="G280" s="1"/>
      <c r="H280" s="1"/>
      <c r="I280" s="1"/>
      <c r="J280" s="1"/>
      <c r="K280" s="2"/>
      <c r="L280" s="2"/>
      <c r="M280" s="2"/>
      <c r="N280" s="2"/>
      <c r="O280" s="25"/>
      <c r="P280" s="1"/>
      <c r="Q280" s="1"/>
      <c r="R280" s="1"/>
      <c r="S280" s="1"/>
      <c r="T280" s="1"/>
      <c r="U280" s="1"/>
      <c r="V280" s="1"/>
      <c r="W280" s="1"/>
      <c r="X280" s="1"/>
      <c r="Y280" s="1"/>
      <c r="Z280" s="1"/>
    </row>
    <row r="281" spans="1:26" ht="15.75" customHeight="1" x14ac:dyDescent="0.2">
      <c r="A281" s="1"/>
      <c r="B281" s="1"/>
      <c r="C281" s="1"/>
      <c r="D281" s="1"/>
      <c r="E281" s="2"/>
      <c r="F281" s="2"/>
      <c r="G281" s="1"/>
      <c r="H281" s="1"/>
      <c r="I281" s="1"/>
      <c r="J281" s="1"/>
      <c r="K281" s="2"/>
      <c r="L281" s="2"/>
      <c r="M281" s="2"/>
      <c r="N281" s="2"/>
      <c r="O281" s="25"/>
      <c r="P281" s="1"/>
      <c r="Q281" s="1"/>
      <c r="R281" s="1"/>
      <c r="S281" s="1"/>
      <c r="T281" s="1"/>
      <c r="U281" s="1"/>
      <c r="V281" s="1"/>
      <c r="W281" s="1"/>
      <c r="X281" s="1"/>
      <c r="Y281" s="1"/>
      <c r="Z281" s="1"/>
    </row>
    <row r="282" spans="1:26" ht="15.75" customHeight="1" x14ac:dyDescent="0.2">
      <c r="A282" s="1"/>
      <c r="B282" s="1"/>
      <c r="C282" s="1"/>
      <c r="D282" s="1"/>
      <c r="E282" s="2"/>
      <c r="F282" s="2"/>
      <c r="G282" s="1"/>
      <c r="H282" s="1"/>
      <c r="I282" s="1"/>
      <c r="J282" s="1"/>
      <c r="K282" s="2"/>
      <c r="L282" s="2"/>
      <c r="M282" s="2"/>
      <c r="N282" s="2"/>
      <c r="O282" s="25"/>
      <c r="P282" s="1"/>
      <c r="Q282" s="1"/>
      <c r="R282" s="1"/>
      <c r="S282" s="1"/>
      <c r="T282" s="1"/>
      <c r="U282" s="1"/>
      <c r="V282" s="1"/>
      <c r="W282" s="1"/>
      <c r="X282" s="1"/>
      <c r="Y282" s="1"/>
      <c r="Z282" s="1"/>
    </row>
    <row r="283" spans="1:26" ht="15.75" customHeight="1" x14ac:dyDescent="0.2">
      <c r="A283" s="1"/>
      <c r="B283" s="1"/>
      <c r="C283" s="1"/>
      <c r="D283" s="1"/>
      <c r="E283" s="2"/>
      <c r="F283" s="2"/>
      <c r="G283" s="1"/>
      <c r="H283" s="1"/>
      <c r="I283" s="1"/>
      <c r="J283" s="1"/>
      <c r="K283" s="2"/>
      <c r="L283" s="2"/>
      <c r="M283" s="2"/>
      <c r="N283" s="2"/>
      <c r="O283" s="25"/>
      <c r="P283" s="1"/>
      <c r="Q283" s="1"/>
      <c r="R283" s="1"/>
      <c r="S283" s="1"/>
      <c r="T283" s="1"/>
      <c r="U283" s="1"/>
      <c r="V283" s="1"/>
      <c r="W283" s="1"/>
      <c r="X283" s="1"/>
      <c r="Y283" s="1"/>
      <c r="Z283" s="1"/>
    </row>
    <row r="284" spans="1:26" ht="15.75" customHeight="1" x14ac:dyDescent="0.2">
      <c r="A284" s="1"/>
      <c r="B284" s="1"/>
      <c r="C284" s="1"/>
      <c r="D284" s="1"/>
      <c r="E284" s="2"/>
      <c r="F284" s="2"/>
      <c r="G284" s="1"/>
      <c r="H284" s="1"/>
      <c r="I284" s="1"/>
      <c r="J284" s="1"/>
      <c r="K284" s="2"/>
      <c r="L284" s="2"/>
      <c r="M284" s="2"/>
      <c r="N284" s="2"/>
      <c r="O284" s="25"/>
      <c r="P284" s="1"/>
      <c r="Q284" s="1"/>
      <c r="R284" s="1"/>
      <c r="S284" s="1"/>
      <c r="T284" s="1"/>
      <c r="U284" s="1"/>
      <c r="V284" s="1"/>
      <c r="W284" s="1"/>
      <c r="X284" s="1"/>
      <c r="Y284" s="1"/>
      <c r="Z284" s="1"/>
    </row>
    <row r="285" spans="1:26" ht="15.75" customHeight="1" x14ac:dyDescent="0.2">
      <c r="A285" s="1"/>
      <c r="B285" s="1"/>
      <c r="C285" s="1"/>
      <c r="D285" s="1"/>
      <c r="E285" s="2"/>
      <c r="F285" s="2"/>
      <c r="G285" s="1"/>
      <c r="H285" s="1"/>
      <c r="I285" s="1"/>
      <c r="J285" s="1"/>
      <c r="K285" s="2"/>
      <c r="L285" s="2"/>
      <c r="M285" s="2"/>
      <c r="N285" s="2"/>
      <c r="O285" s="25"/>
      <c r="P285" s="1"/>
      <c r="Q285" s="1"/>
      <c r="R285" s="1"/>
      <c r="S285" s="1"/>
      <c r="T285" s="1"/>
      <c r="U285" s="1"/>
      <c r="V285" s="1"/>
      <c r="W285" s="1"/>
      <c r="X285" s="1"/>
      <c r="Y285" s="1"/>
      <c r="Z285" s="1"/>
    </row>
    <row r="286" spans="1:26" ht="15.75" customHeight="1" x14ac:dyDescent="0.2">
      <c r="A286" s="1"/>
      <c r="B286" s="1"/>
      <c r="C286" s="1"/>
      <c r="D286" s="1"/>
      <c r="E286" s="2"/>
      <c r="F286" s="2"/>
      <c r="G286" s="1"/>
      <c r="H286" s="1"/>
      <c r="I286" s="1"/>
      <c r="J286" s="1"/>
      <c r="K286" s="2"/>
      <c r="L286" s="2"/>
      <c r="M286" s="2"/>
      <c r="N286" s="2"/>
      <c r="O286" s="25"/>
      <c r="P286" s="1"/>
      <c r="Q286" s="1"/>
      <c r="R286" s="1"/>
      <c r="S286" s="1"/>
      <c r="T286" s="1"/>
      <c r="U286" s="1"/>
      <c r="V286" s="1"/>
      <c r="W286" s="1"/>
      <c r="X286" s="1"/>
      <c r="Y286" s="1"/>
      <c r="Z286" s="1"/>
    </row>
    <row r="287" spans="1:26" ht="15.75" customHeight="1" x14ac:dyDescent="0.2">
      <c r="A287" s="1"/>
      <c r="B287" s="1"/>
      <c r="C287" s="1"/>
      <c r="D287" s="1"/>
      <c r="E287" s="2"/>
      <c r="F287" s="2"/>
      <c r="G287" s="1"/>
      <c r="H287" s="1"/>
      <c r="I287" s="1"/>
      <c r="J287" s="1"/>
      <c r="K287" s="2"/>
      <c r="L287" s="2"/>
      <c r="M287" s="2"/>
      <c r="N287" s="2"/>
      <c r="O287" s="25"/>
      <c r="P287" s="1"/>
      <c r="Q287" s="1"/>
      <c r="R287" s="1"/>
      <c r="S287" s="1"/>
      <c r="T287" s="1"/>
      <c r="U287" s="1"/>
      <c r="V287" s="1"/>
      <c r="W287" s="1"/>
      <c r="X287" s="1"/>
      <c r="Y287" s="1"/>
      <c r="Z287" s="1"/>
    </row>
    <row r="288" spans="1:26" ht="15.75" customHeight="1" x14ac:dyDescent="0.2">
      <c r="A288" s="1"/>
      <c r="B288" s="1"/>
      <c r="C288" s="1"/>
      <c r="D288" s="1"/>
      <c r="E288" s="2"/>
      <c r="F288" s="2"/>
      <c r="G288" s="1"/>
      <c r="H288" s="1"/>
      <c r="I288" s="1"/>
      <c r="J288" s="1"/>
      <c r="K288" s="2"/>
      <c r="L288" s="2"/>
      <c r="M288" s="2"/>
      <c r="N288" s="2"/>
      <c r="O288" s="25"/>
      <c r="P288" s="1"/>
      <c r="Q288" s="1"/>
      <c r="R288" s="1"/>
      <c r="S288" s="1"/>
      <c r="T288" s="1"/>
      <c r="U288" s="1"/>
      <c r="V288" s="1"/>
      <c r="W288" s="1"/>
      <c r="X288" s="1"/>
      <c r="Y288" s="1"/>
      <c r="Z288" s="1"/>
    </row>
    <row r="289" spans="1:26" ht="15.75" customHeight="1" x14ac:dyDescent="0.2">
      <c r="A289" s="1"/>
      <c r="B289" s="1"/>
      <c r="C289" s="1"/>
      <c r="D289" s="1"/>
      <c r="E289" s="2"/>
      <c r="F289" s="2"/>
      <c r="G289" s="1"/>
      <c r="H289" s="1"/>
      <c r="I289" s="1"/>
      <c r="J289" s="1"/>
      <c r="K289" s="2"/>
      <c r="L289" s="2"/>
      <c r="M289" s="2"/>
      <c r="N289" s="2"/>
      <c r="O289" s="25"/>
      <c r="P289" s="1"/>
      <c r="Q289" s="1"/>
      <c r="R289" s="1"/>
      <c r="S289" s="1"/>
      <c r="T289" s="1"/>
      <c r="U289" s="1"/>
      <c r="V289" s="1"/>
      <c r="W289" s="1"/>
      <c r="X289" s="1"/>
      <c r="Y289" s="1"/>
      <c r="Z289" s="1"/>
    </row>
    <row r="290" spans="1:26" ht="15.75" customHeight="1" x14ac:dyDescent="0.2">
      <c r="A290" s="1"/>
      <c r="B290" s="1"/>
      <c r="C290" s="1"/>
      <c r="D290" s="1"/>
      <c r="E290" s="2"/>
      <c r="F290" s="2"/>
      <c r="G290" s="1"/>
      <c r="H290" s="1"/>
      <c r="I290" s="1"/>
      <c r="J290" s="1"/>
      <c r="K290" s="2"/>
      <c r="L290" s="2"/>
      <c r="M290" s="2"/>
      <c r="N290" s="2"/>
      <c r="O290" s="25"/>
      <c r="P290" s="1"/>
      <c r="Q290" s="1"/>
      <c r="R290" s="1"/>
      <c r="S290" s="1"/>
      <c r="T290" s="1"/>
      <c r="U290" s="1"/>
      <c r="V290" s="1"/>
      <c r="W290" s="1"/>
      <c r="X290" s="1"/>
      <c r="Y290" s="1"/>
      <c r="Z290" s="1"/>
    </row>
    <row r="291" spans="1:26" ht="15.75" customHeight="1" x14ac:dyDescent="0.2">
      <c r="A291" s="1"/>
      <c r="B291" s="1"/>
      <c r="C291" s="1"/>
      <c r="D291" s="1"/>
      <c r="E291" s="2"/>
      <c r="F291" s="2"/>
      <c r="G291" s="1"/>
      <c r="H291" s="1"/>
      <c r="I291" s="1"/>
      <c r="J291" s="1"/>
      <c r="K291" s="2"/>
      <c r="L291" s="2"/>
      <c r="M291" s="2"/>
      <c r="N291" s="2"/>
      <c r="O291" s="25"/>
      <c r="P291" s="1"/>
      <c r="Q291" s="1"/>
      <c r="R291" s="1"/>
      <c r="S291" s="1"/>
      <c r="T291" s="1"/>
      <c r="U291" s="1"/>
      <c r="V291" s="1"/>
      <c r="W291" s="1"/>
      <c r="X291" s="1"/>
      <c r="Y291" s="1"/>
      <c r="Z291" s="1"/>
    </row>
    <row r="292" spans="1:26" ht="15.75" customHeight="1" x14ac:dyDescent="0.2">
      <c r="A292" s="1"/>
      <c r="B292" s="1"/>
      <c r="C292" s="1"/>
      <c r="D292" s="1"/>
      <c r="E292" s="2"/>
      <c r="F292" s="2"/>
      <c r="G292" s="1"/>
      <c r="H292" s="1"/>
      <c r="I292" s="1"/>
      <c r="J292" s="1"/>
      <c r="K292" s="2"/>
      <c r="L292" s="2"/>
      <c r="M292" s="2"/>
      <c r="N292" s="2"/>
      <c r="O292" s="25"/>
      <c r="P292" s="1"/>
      <c r="Q292" s="1"/>
      <c r="R292" s="1"/>
      <c r="S292" s="1"/>
      <c r="T292" s="1"/>
      <c r="U292" s="1"/>
      <c r="V292" s="1"/>
      <c r="W292" s="1"/>
      <c r="X292" s="1"/>
      <c r="Y292" s="1"/>
      <c r="Z292" s="1"/>
    </row>
    <row r="293" spans="1:26" ht="15.75" customHeight="1" x14ac:dyDescent="0.2">
      <c r="A293" s="1"/>
      <c r="B293" s="1"/>
      <c r="C293" s="1"/>
      <c r="D293" s="1"/>
      <c r="E293" s="2"/>
      <c r="F293" s="2"/>
      <c r="G293" s="1"/>
      <c r="H293" s="1"/>
      <c r="I293" s="1"/>
      <c r="J293" s="1"/>
      <c r="K293" s="2"/>
      <c r="L293" s="2"/>
      <c r="M293" s="2"/>
      <c r="N293" s="2"/>
      <c r="O293" s="25"/>
      <c r="P293" s="1"/>
      <c r="Q293" s="1"/>
      <c r="R293" s="1"/>
      <c r="S293" s="1"/>
      <c r="T293" s="1"/>
      <c r="U293" s="1"/>
      <c r="V293" s="1"/>
      <c r="W293" s="1"/>
      <c r="X293" s="1"/>
      <c r="Y293" s="1"/>
      <c r="Z293" s="1"/>
    </row>
    <row r="294" spans="1:26" ht="15.75" customHeight="1" x14ac:dyDescent="0.2">
      <c r="A294" s="1"/>
      <c r="B294" s="1"/>
      <c r="C294" s="1"/>
      <c r="D294" s="1"/>
      <c r="E294" s="2"/>
      <c r="F294" s="2"/>
      <c r="G294" s="1"/>
      <c r="H294" s="1"/>
      <c r="I294" s="1"/>
      <c r="J294" s="1"/>
      <c r="K294" s="2"/>
      <c r="L294" s="2"/>
      <c r="M294" s="2"/>
      <c r="N294" s="2"/>
      <c r="O294" s="25"/>
      <c r="P294" s="1"/>
      <c r="Q294" s="1"/>
      <c r="R294" s="1"/>
      <c r="S294" s="1"/>
      <c r="T294" s="1"/>
      <c r="U294" s="1"/>
      <c r="V294" s="1"/>
      <c r="W294" s="1"/>
      <c r="X294" s="1"/>
      <c r="Y294" s="1"/>
      <c r="Z294" s="1"/>
    </row>
    <row r="295" spans="1:26" ht="15.75" customHeight="1" x14ac:dyDescent="0.2">
      <c r="A295" s="1"/>
      <c r="B295" s="1"/>
      <c r="C295" s="1"/>
      <c r="D295" s="1"/>
      <c r="E295" s="2"/>
      <c r="F295" s="2"/>
      <c r="G295" s="1"/>
      <c r="H295" s="1"/>
      <c r="I295" s="1"/>
      <c r="J295" s="1"/>
      <c r="K295" s="2"/>
      <c r="L295" s="2"/>
      <c r="M295" s="2"/>
      <c r="N295" s="2"/>
      <c r="O295" s="25"/>
      <c r="P295" s="1"/>
      <c r="Q295" s="1"/>
      <c r="R295" s="1"/>
      <c r="S295" s="1"/>
      <c r="T295" s="1"/>
      <c r="U295" s="1"/>
      <c r="V295" s="1"/>
      <c r="W295" s="1"/>
      <c r="X295" s="1"/>
      <c r="Y295" s="1"/>
      <c r="Z295" s="1"/>
    </row>
    <row r="296" spans="1:26" ht="15.75" customHeight="1" x14ac:dyDescent="0.2">
      <c r="A296" s="1"/>
      <c r="B296" s="1"/>
      <c r="C296" s="1"/>
      <c r="D296" s="1"/>
      <c r="E296" s="2"/>
      <c r="F296" s="2"/>
      <c r="G296" s="1"/>
      <c r="H296" s="1"/>
      <c r="I296" s="1"/>
      <c r="J296" s="1"/>
      <c r="K296" s="2"/>
      <c r="L296" s="2"/>
      <c r="M296" s="2"/>
      <c r="N296" s="2"/>
      <c r="O296" s="25"/>
      <c r="P296" s="1"/>
      <c r="Q296" s="1"/>
      <c r="R296" s="1"/>
      <c r="S296" s="1"/>
      <c r="T296" s="1"/>
      <c r="U296" s="1"/>
      <c r="V296" s="1"/>
      <c r="W296" s="1"/>
      <c r="X296" s="1"/>
      <c r="Y296" s="1"/>
      <c r="Z296" s="1"/>
    </row>
    <row r="297" spans="1:26" ht="15.75" customHeight="1" x14ac:dyDescent="0.2">
      <c r="A297" s="1"/>
      <c r="B297" s="1"/>
      <c r="C297" s="1"/>
      <c r="D297" s="1"/>
      <c r="E297" s="2"/>
      <c r="F297" s="2"/>
      <c r="G297" s="1"/>
      <c r="H297" s="1"/>
      <c r="I297" s="1"/>
      <c r="J297" s="1"/>
      <c r="K297" s="2"/>
      <c r="L297" s="2"/>
      <c r="M297" s="2"/>
      <c r="N297" s="2"/>
      <c r="O297" s="25"/>
      <c r="P297" s="1"/>
      <c r="Q297" s="1"/>
      <c r="R297" s="1"/>
      <c r="S297" s="1"/>
      <c r="T297" s="1"/>
      <c r="U297" s="1"/>
      <c r="V297" s="1"/>
      <c r="W297" s="1"/>
      <c r="X297" s="1"/>
      <c r="Y297" s="1"/>
      <c r="Z297" s="1"/>
    </row>
    <row r="298" spans="1:26" ht="15.75" customHeight="1" x14ac:dyDescent="0.2">
      <c r="A298" s="1"/>
      <c r="B298" s="1"/>
      <c r="C298" s="1"/>
      <c r="D298" s="1"/>
      <c r="E298" s="2"/>
      <c r="F298" s="2"/>
      <c r="G298" s="1"/>
      <c r="H298" s="1"/>
      <c r="I298" s="1"/>
      <c r="J298" s="1"/>
      <c r="K298" s="2"/>
      <c r="L298" s="2"/>
      <c r="M298" s="2"/>
      <c r="N298" s="2"/>
      <c r="O298" s="25"/>
      <c r="P298" s="1"/>
      <c r="Q298" s="1"/>
      <c r="R298" s="1"/>
      <c r="S298" s="1"/>
      <c r="T298" s="1"/>
      <c r="U298" s="1"/>
      <c r="V298" s="1"/>
      <c r="W298" s="1"/>
      <c r="X298" s="1"/>
      <c r="Y298" s="1"/>
      <c r="Z298" s="1"/>
    </row>
    <row r="299" spans="1:26" ht="15.75" customHeight="1" x14ac:dyDescent="0.2">
      <c r="A299" s="1"/>
      <c r="B299" s="1"/>
      <c r="C299" s="1"/>
      <c r="D299" s="1"/>
      <c r="E299" s="2"/>
      <c r="F299" s="2"/>
      <c r="G299" s="1"/>
      <c r="H299" s="1"/>
      <c r="I299" s="1"/>
      <c r="J299" s="1"/>
      <c r="K299" s="2"/>
      <c r="L299" s="2"/>
      <c r="M299" s="2"/>
      <c r="N299" s="2"/>
      <c r="O299" s="25"/>
      <c r="P299" s="1"/>
      <c r="Q299" s="1"/>
      <c r="R299" s="1"/>
      <c r="S299" s="1"/>
      <c r="T299" s="1"/>
      <c r="U299" s="1"/>
      <c r="V299" s="1"/>
      <c r="W299" s="1"/>
      <c r="X299" s="1"/>
      <c r="Y299" s="1"/>
      <c r="Z299" s="1"/>
    </row>
    <row r="300" spans="1:26" ht="15.75" customHeight="1" x14ac:dyDescent="0.2">
      <c r="A300" s="1"/>
      <c r="B300" s="1"/>
      <c r="C300" s="1"/>
      <c r="D300" s="1"/>
      <c r="E300" s="2"/>
      <c r="F300" s="2"/>
      <c r="G300" s="1"/>
      <c r="H300" s="1"/>
      <c r="I300" s="1"/>
      <c r="J300" s="1"/>
      <c r="K300" s="2"/>
      <c r="L300" s="2"/>
      <c r="M300" s="2"/>
      <c r="N300" s="2"/>
      <c r="O300" s="25"/>
      <c r="P300" s="1"/>
      <c r="Q300" s="1"/>
      <c r="R300" s="1"/>
      <c r="S300" s="1"/>
      <c r="T300" s="1"/>
      <c r="U300" s="1"/>
      <c r="V300" s="1"/>
      <c r="W300" s="1"/>
      <c r="X300" s="1"/>
      <c r="Y300" s="1"/>
      <c r="Z300" s="1"/>
    </row>
    <row r="301" spans="1:26" ht="15.75" customHeight="1" x14ac:dyDescent="0.2">
      <c r="A301" s="1"/>
      <c r="B301" s="1"/>
      <c r="C301" s="1"/>
      <c r="D301" s="1"/>
      <c r="E301" s="2"/>
      <c r="F301" s="2"/>
      <c r="G301" s="1"/>
      <c r="H301" s="1"/>
      <c r="I301" s="1"/>
      <c r="J301" s="1"/>
      <c r="K301" s="2"/>
      <c r="L301" s="2"/>
      <c r="M301" s="2"/>
      <c r="N301" s="2"/>
      <c r="O301" s="25"/>
      <c r="P301" s="1"/>
      <c r="Q301" s="1"/>
      <c r="R301" s="1"/>
      <c r="S301" s="1"/>
      <c r="T301" s="1"/>
      <c r="U301" s="1"/>
      <c r="V301" s="1"/>
      <c r="W301" s="1"/>
      <c r="X301" s="1"/>
      <c r="Y301" s="1"/>
      <c r="Z301" s="1"/>
    </row>
    <row r="302" spans="1:26" ht="15.75" customHeight="1" x14ac:dyDescent="0.2">
      <c r="A302" s="1"/>
      <c r="B302" s="1"/>
      <c r="C302" s="1"/>
      <c r="D302" s="1"/>
      <c r="E302" s="2"/>
      <c r="F302" s="2"/>
      <c r="G302" s="1"/>
      <c r="H302" s="1"/>
      <c r="I302" s="1"/>
      <c r="J302" s="1"/>
      <c r="K302" s="2"/>
      <c r="L302" s="2"/>
      <c r="M302" s="2"/>
      <c r="N302" s="2"/>
      <c r="O302" s="25"/>
      <c r="P302" s="1"/>
      <c r="Q302" s="1"/>
      <c r="R302" s="1"/>
      <c r="S302" s="1"/>
      <c r="T302" s="1"/>
      <c r="U302" s="1"/>
      <c r="V302" s="1"/>
      <c r="W302" s="1"/>
      <c r="X302" s="1"/>
      <c r="Y302" s="1"/>
      <c r="Z302" s="1"/>
    </row>
    <row r="303" spans="1:26" ht="15.75" customHeight="1" x14ac:dyDescent="0.2">
      <c r="A303" s="1"/>
      <c r="B303" s="1"/>
      <c r="C303" s="1"/>
      <c r="D303" s="1"/>
      <c r="E303" s="2"/>
      <c r="F303" s="2"/>
      <c r="G303" s="1"/>
      <c r="H303" s="1"/>
      <c r="I303" s="1"/>
      <c r="J303" s="1"/>
      <c r="K303" s="2"/>
      <c r="L303" s="2"/>
      <c r="M303" s="2"/>
      <c r="N303" s="2"/>
      <c r="O303" s="25"/>
      <c r="P303" s="1"/>
      <c r="Q303" s="1"/>
      <c r="R303" s="1"/>
      <c r="S303" s="1"/>
      <c r="T303" s="1"/>
      <c r="U303" s="1"/>
      <c r="V303" s="1"/>
      <c r="W303" s="1"/>
      <c r="X303" s="1"/>
      <c r="Y303" s="1"/>
      <c r="Z303" s="1"/>
    </row>
    <row r="304" spans="1:26" ht="15.75" customHeight="1" x14ac:dyDescent="0.2">
      <c r="A304" s="1"/>
      <c r="B304" s="1"/>
      <c r="C304" s="1"/>
      <c r="D304" s="1"/>
      <c r="E304" s="2"/>
      <c r="F304" s="2"/>
      <c r="G304" s="1"/>
      <c r="H304" s="1"/>
      <c r="I304" s="1"/>
      <c r="J304" s="1"/>
      <c r="K304" s="2"/>
      <c r="L304" s="2"/>
      <c r="M304" s="2"/>
      <c r="N304" s="2"/>
      <c r="O304" s="25"/>
      <c r="P304" s="1"/>
      <c r="Q304" s="1"/>
      <c r="R304" s="1"/>
      <c r="S304" s="1"/>
      <c r="T304" s="1"/>
      <c r="U304" s="1"/>
      <c r="V304" s="1"/>
      <c r="W304" s="1"/>
      <c r="X304" s="1"/>
      <c r="Y304" s="1"/>
      <c r="Z304" s="1"/>
    </row>
    <row r="305" spans="1:26" ht="15.75" customHeight="1" x14ac:dyDescent="0.2">
      <c r="A305" s="1"/>
      <c r="B305" s="1"/>
      <c r="C305" s="1"/>
      <c r="D305" s="1"/>
      <c r="E305" s="2"/>
      <c r="F305" s="2"/>
      <c r="G305" s="1"/>
      <c r="H305" s="1"/>
      <c r="I305" s="1"/>
      <c r="J305" s="1"/>
      <c r="K305" s="2"/>
      <c r="L305" s="2"/>
      <c r="M305" s="2"/>
      <c r="N305" s="2"/>
      <c r="O305" s="25"/>
      <c r="P305" s="1"/>
      <c r="Q305" s="1"/>
      <c r="R305" s="1"/>
      <c r="S305" s="1"/>
      <c r="T305" s="1"/>
      <c r="U305" s="1"/>
      <c r="V305" s="1"/>
      <c r="W305" s="1"/>
      <c r="X305" s="1"/>
      <c r="Y305" s="1"/>
      <c r="Z305" s="1"/>
    </row>
    <row r="306" spans="1:26" ht="15.75" customHeight="1" x14ac:dyDescent="0.2">
      <c r="A306" s="1"/>
      <c r="B306" s="1"/>
      <c r="C306" s="1"/>
      <c r="D306" s="1"/>
      <c r="E306" s="2"/>
      <c r="F306" s="2"/>
      <c r="G306" s="1"/>
      <c r="H306" s="1"/>
      <c r="I306" s="1"/>
      <c r="J306" s="1"/>
      <c r="K306" s="2"/>
      <c r="L306" s="2"/>
      <c r="M306" s="2"/>
      <c r="N306" s="2"/>
      <c r="O306" s="25"/>
      <c r="P306" s="1"/>
      <c r="Q306" s="1"/>
      <c r="R306" s="1"/>
      <c r="S306" s="1"/>
      <c r="T306" s="1"/>
      <c r="U306" s="1"/>
      <c r="V306" s="1"/>
      <c r="W306" s="1"/>
      <c r="X306" s="1"/>
      <c r="Y306" s="1"/>
      <c r="Z306" s="1"/>
    </row>
    <row r="307" spans="1:26" ht="15.75" customHeight="1" x14ac:dyDescent="0.2">
      <c r="A307" s="1"/>
      <c r="B307" s="1"/>
      <c r="C307" s="1"/>
      <c r="D307" s="1"/>
      <c r="E307" s="2"/>
      <c r="F307" s="2"/>
      <c r="G307" s="1"/>
      <c r="H307" s="1"/>
      <c r="I307" s="1"/>
      <c r="J307" s="1"/>
      <c r="K307" s="2"/>
      <c r="L307" s="2"/>
      <c r="M307" s="2"/>
      <c r="N307" s="2"/>
      <c r="O307" s="25"/>
      <c r="P307" s="1"/>
      <c r="Q307" s="1"/>
      <c r="R307" s="1"/>
      <c r="S307" s="1"/>
      <c r="T307" s="1"/>
      <c r="U307" s="1"/>
      <c r="V307" s="1"/>
      <c r="W307" s="1"/>
      <c r="X307" s="1"/>
      <c r="Y307" s="1"/>
      <c r="Z307" s="1"/>
    </row>
    <row r="308" spans="1:26" ht="15.75" customHeight="1" x14ac:dyDescent="0.2">
      <c r="A308" s="1"/>
      <c r="B308" s="1"/>
      <c r="C308" s="1"/>
      <c r="D308" s="1"/>
      <c r="E308" s="2"/>
      <c r="F308" s="2"/>
      <c r="G308" s="1"/>
      <c r="H308" s="1"/>
      <c r="I308" s="1"/>
      <c r="J308" s="1"/>
      <c r="K308" s="2"/>
      <c r="L308" s="2"/>
      <c r="M308" s="2"/>
      <c r="N308" s="2"/>
      <c r="O308" s="25"/>
      <c r="P308" s="1"/>
      <c r="Q308" s="1"/>
      <c r="R308" s="1"/>
      <c r="S308" s="1"/>
      <c r="T308" s="1"/>
      <c r="U308" s="1"/>
      <c r="V308" s="1"/>
      <c r="W308" s="1"/>
      <c r="X308" s="1"/>
      <c r="Y308" s="1"/>
      <c r="Z308" s="1"/>
    </row>
    <row r="309" spans="1:26" ht="15.75" customHeight="1" x14ac:dyDescent="0.2">
      <c r="A309" s="1"/>
      <c r="B309" s="1"/>
      <c r="C309" s="1"/>
      <c r="D309" s="1"/>
      <c r="E309" s="2"/>
      <c r="F309" s="2"/>
      <c r="G309" s="1"/>
      <c r="H309" s="1"/>
      <c r="I309" s="1"/>
      <c r="J309" s="1"/>
      <c r="K309" s="2"/>
      <c r="L309" s="2"/>
      <c r="M309" s="2"/>
      <c r="N309" s="2"/>
      <c r="O309" s="25"/>
      <c r="P309" s="1"/>
      <c r="Q309" s="1"/>
      <c r="R309" s="1"/>
      <c r="S309" s="1"/>
      <c r="T309" s="1"/>
      <c r="U309" s="1"/>
      <c r="V309" s="1"/>
      <c r="W309" s="1"/>
      <c r="X309" s="1"/>
      <c r="Y309" s="1"/>
      <c r="Z309" s="1"/>
    </row>
    <row r="310" spans="1:26" ht="15.75" customHeight="1" x14ac:dyDescent="0.2">
      <c r="A310" s="1"/>
      <c r="B310" s="1"/>
      <c r="C310" s="1"/>
      <c r="D310" s="1"/>
      <c r="E310" s="2"/>
      <c r="F310" s="2"/>
      <c r="G310" s="1"/>
      <c r="H310" s="1"/>
      <c r="I310" s="1"/>
      <c r="J310" s="1"/>
      <c r="K310" s="2"/>
      <c r="L310" s="2"/>
      <c r="M310" s="2"/>
      <c r="N310" s="2"/>
      <c r="O310" s="25"/>
      <c r="P310" s="1"/>
      <c r="Q310" s="1"/>
      <c r="R310" s="1"/>
      <c r="S310" s="1"/>
      <c r="T310" s="1"/>
      <c r="U310" s="1"/>
      <c r="V310" s="1"/>
      <c r="W310" s="1"/>
      <c r="X310" s="1"/>
      <c r="Y310" s="1"/>
      <c r="Z310" s="1"/>
    </row>
    <row r="311" spans="1:26" ht="15.75" customHeight="1" x14ac:dyDescent="0.2">
      <c r="A311" s="1"/>
      <c r="B311" s="1"/>
      <c r="C311" s="1"/>
      <c r="D311" s="1"/>
      <c r="E311" s="2"/>
      <c r="F311" s="2"/>
      <c r="G311" s="1"/>
      <c r="H311" s="1"/>
      <c r="I311" s="1"/>
      <c r="J311" s="1"/>
      <c r="K311" s="2"/>
      <c r="L311" s="2"/>
      <c r="M311" s="2"/>
      <c r="N311" s="2"/>
      <c r="O311" s="25"/>
      <c r="P311" s="1"/>
      <c r="Q311" s="1"/>
      <c r="R311" s="1"/>
      <c r="S311" s="1"/>
      <c r="T311" s="1"/>
      <c r="U311" s="1"/>
      <c r="V311" s="1"/>
      <c r="W311" s="1"/>
      <c r="X311" s="1"/>
      <c r="Y311" s="1"/>
      <c r="Z311" s="1"/>
    </row>
    <row r="312" spans="1:26" ht="15.75" customHeight="1" x14ac:dyDescent="0.2">
      <c r="A312" s="1"/>
      <c r="B312" s="1"/>
      <c r="C312" s="1"/>
      <c r="D312" s="1"/>
      <c r="E312" s="2"/>
      <c r="F312" s="2"/>
      <c r="G312" s="1"/>
      <c r="H312" s="1"/>
      <c r="I312" s="1"/>
      <c r="J312" s="1"/>
      <c r="K312" s="2"/>
      <c r="L312" s="2"/>
      <c r="M312" s="2"/>
      <c r="N312" s="2"/>
      <c r="O312" s="25"/>
      <c r="P312" s="1"/>
      <c r="Q312" s="1"/>
      <c r="R312" s="1"/>
      <c r="S312" s="1"/>
      <c r="T312" s="1"/>
      <c r="U312" s="1"/>
      <c r="V312" s="1"/>
      <c r="W312" s="1"/>
      <c r="X312" s="1"/>
      <c r="Y312" s="1"/>
      <c r="Z312" s="1"/>
    </row>
    <row r="313" spans="1:26" ht="15.75" customHeight="1" x14ac:dyDescent="0.2">
      <c r="A313" s="1"/>
      <c r="B313" s="1"/>
      <c r="C313" s="1"/>
      <c r="D313" s="1"/>
      <c r="E313" s="2"/>
      <c r="F313" s="2"/>
      <c r="G313" s="1"/>
      <c r="H313" s="1"/>
      <c r="I313" s="1"/>
      <c r="J313" s="1"/>
      <c r="K313" s="2"/>
      <c r="L313" s="2"/>
      <c r="M313" s="2"/>
      <c r="N313" s="2"/>
      <c r="O313" s="25"/>
      <c r="P313" s="1"/>
      <c r="Q313" s="1"/>
      <c r="R313" s="1"/>
      <c r="S313" s="1"/>
      <c r="T313" s="1"/>
      <c r="U313" s="1"/>
      <c r="V313" s="1"/>
      <c r="W313" s="1"/>
      <c r="X313" s="1"/>
      <c r="Y313" s="1"/>
      <c r="Z313" s="1"/>
    </row>
    <row r="314" spans="1:26" ht="15.75" customHeight="1" x14ac:dyDescent="0.2">
      <c r="A314" s="1"/>
      <c r="B314" s="1"/>
      <c r="C314" s="1"/>
      <c r="D314" s="1"/>
      <c r="E314" s="2"/>
      <c r="F314" s="2"/>
      <c r="G314" s="1"/>
      <c r="H314" s="1"/>
      <c r="I314" s="1"/>
      <c r="J314" s="1"/>
      <c r="K314" s="2"/>
      <c r="L314" s="2"/>
      <c r="M314" s="2"/>
      <c r="N314" s="2"/>
      <c r="O314" s="25"/>
      <c r="P314" s="1"/>
      <c r="Q314" s="1"/>
      <c r="R314" s="1"/>
      <c r="S314" s="1"/>
      <c r="T314" s="1"/>
      <c r="U314" s="1"/>
      <c r="V314" s="1"/>
      <c r="W314" s="1"/>
      <c r="X314" s="1"/>
      <c r="Y314" s="1"/>
      <c r="Z314" s="1"/>
    </row>
    <row r="315" spans="1:26" ht="15.75" customHeight="1" x14ac:dyDescent="0.2">
      <c r="A315" s="1"/>
      <c r="B315" s="1"/>
      <c r="C315" s="1"/>
      <c r="D315" s="1"/>
      <c r="E315" s="2"/>
      <c r="F315" s="2"/>
      <c r="G315" s="1"/>
      <c r="H315" s="1"/>
      <c r="I315" s="1"/>
      <c r="J315" s="1"/>
      <c r="K315" s="2"/>
      <c r="L315" s="2"/>
      <c r="M315" s="2"/>
      <c r="N315" s="2"/>
      <c r="O315" s="25"/>
      <c r="P315" s="1"/>
      <c r="Q315" s="1"/>
      <c r="R315" s="1"/>
      <c r="S315" s="1"/>
      <c r="T315" s="1"/>
      <c r="U315" s="1"/>
      <c r="V315" s="1"/>
      <c r="W315" s="1"/>
      <c r="X315" s="1"/>
      <c r="Y315" s="1"/>
      <c r="Z315" s="1"/>
    </row>
    <row r="316" spans="1:26" ht="15.75" customHeight="1" x14ac:dyDescent="0.2">
      <c r="A316" s="1"/>
      <c r="B316" s="1"/>
      <c r="C316" s="1"/>
      <c r="D316" s="1"/>
      <c r="E316" s="2"/>
      <c r="F316" s="2"/>
      <c r="G316" s="1"/>
      <c r="H316" s="1"/>
      <c r="I316" s="1"/>
      <c r="J316" s="1"/>
      <c r="K316" s="2"/>
      <c r="L316" s="2"/>
      <c r="M316" s="2"/>
      <c r="N316" s="2"/>
      <c r="O316" s="25"/>
      <c r="P316" s="1"/>
      <c r="Q316" s="1"/>
      <c r="R316" s="1"/>
      <c r="S316" s="1"/>
      <c r="T316" s="1"/>
      <c r="U316" s="1"/>
      <c r="V316" s="1"/>
      <c r="W316" s="1"/>
      <c r="X316" s="1"/>
      <c r="Y316" s="1"/>
      <c r="Z316" s="1"/>
    </row>
    <row r="317" spans="1:26" ht="15.75" customHeight="1" x14ac:dyDescent="0.2">
      <c r="A317" s="1"/>
      <c r="B317" s="1"/>
      <c r="C317" s="1"/>
      <c r="D317" s="1"/>
      <c r="E317" s="2"/>
      <c r="F317" s="2"/>
      <c r="G317" s="1"/>
      <c r="H317" s="1"/>
      <c r="I317" s="1"/>
      <c r="J317" s="1"/>
      <c r="K317" s="2"/>
      <c r="L317" s="2"/>
      <c r="M317" s="2"/>
      <c r="N317" s="2"/>
      <c r="O317" s="25"/>
      <c r="P317" s="1"/>
      <c r="Q317" s="1"/>
      <c r="R317" s="1"/>
      <c r="S317" s="1"/>
      <c r="T317" s="1"/>
      <c r="U317" s="1"/>
      <c r="V317" s="1"/>
      <c r="W317" s="1"/>
      <c r="X317" s="1"/>
      <c r="Y317" s="1"/>
      <c r="Z317" s="1"/>
    </row>
    <row r="318" spans="1:26" ht="15.75" customHeight="1" x14ac:dyDescent="0.2">
      <c r="A318" s="1"/>
      <c r="B318" s="1"/>
      <c r="C318" s="1"/>
      <c r="D318" s="1"/>
      <c r="E318" s="2"/>
      <c r="F318" s="2"/>
      <c r="G318" s="1"/>
      <c r="H318" s="1"/>
      <c r="I318" s="1"/>
      <c r="J318" s="1"/>
      <c r="K318" s="2"/>
      <c r="L318" s="2"/>
      <c r="M318" s="2"/>
      <c r="N318" s="2"/>
      <c r="O318" s="25"/>
      <c r="P318" s="1"/>
      <c r="Q318" s="1"/>
      <c r="R318" s="1"/>
      <c r="S318" s="1"/>
      <c r="T318" s="1"/>
      <c r="U318" s="1"/>
      <c r="V318" s="1"/>
      <c r="W318" s="1"/>
      <c r="X318" s="1"/>
      <c r="Y318" s="1"/>
      <c r="Z318" s="1"/>
    </row>
    <row r="319" spans="1:26" ht="15.75" customHeight="1" x14ac:dyDescent="0.2">
      <c r="A319" s="1"/>
      <c r="B319" s="1"/>
      <c r="C319" s="1"/>
      <c r="D319" s="1"/>
      <c r="E319" s="2"/>
      <c r="F319" s="2"/>
      <c r="G319" s="1"/>
      <c r="H319" s="1"/>
      <c r="I319" s="1"/>
      <c r="J319" s="1"/>
      <c r="K319" s="2"/>
      <c r="L319" s="2"/>
      <c r="M319" s="2"/>
      <c r="N319" s="2"/>
      <c r="O319" s="25"/>
      <c r="P319" s="1"/>
      <c r="Q319" s="1"/>
      <c r="R319" s="1"/>
      <c r="S319" s="1"/>
      <c r="T319" s="1"/>
      <c r="U319" s="1"/>
      <c r="V319" s="1"/>
      <c r="W319" s="1"/>
      <c r="X319" s="1"/>
      <c r="Y319" s="1"/>
      <c r="Z319" s="1"/>
    </row>
    <row r="320" spans="1:26" ht="15.75" customHeight="1" x14ac:dyDescent="0.2">
      <c r="A320" s="1"/>
      <c r="B320" s="1"/>
      <c r="C320" s="1"/>
      <c r="D320" s="1"/>
      <c r="E320" s="2"/>
      <c r="F320" s="2"/>
      <c r="G320" s="1"/>
      <c r="H320" s="1"/>
      <c r="I320" s="1"/>
      <c r="J320" s="1"/>
      <c r="K320" s="2"/>
      <c r="L320" s="2"/>
      <c r="M320" s="2"/>
      <c r="N320" s="2"/>
      <c r="O320" s="25"/>
      <c r="P320" s="1"/>
      <c r="Q320" s="1"/>
      <c r="R320" s="1"/>
      <c r="S320" s="1"/>
      <c r="T320" s="1"/>
      <c r="U320" s="1"/>
      <c r="V320" s="1"/>
      <c r="W320" s="1"/>
      <c r="X320" s="1"/>
      <c r="Y320" s="1"/>
      <c r="Z320" s="1"/>
    </row>
    <row r="321" spans="1:26" ht="15.75" customHeight="1" x14ac:dyDescent="0.2">
      <c r="A321" s="1"/>
      <c r="B321" s="1"/>
      <c r="C321" s="1"/>
      <c r="D321" s="1"/>
      <c r="E321" s="2"/>
      <c r="F321" s="2"/>
      <c r="G321" s="1"/>
      <c r="H321" s="1"/>
      <c r="I321" s="1"/>
      <c r="J321" s="1"/>
      <c r="K321" s="2"/>
      <c r="L321" s="2"/>
      <c r="M321" s="2"/>
      <c r="N321" s="2"/>
      <c r="O321" s="25"/>
      <c r="P321" s="1"/>
      <c r="Q321" s="1"/>
      <c r="R321" s="1"/>
      <c r="S321" s="1"/>
      <c r="T321" s="1"/>
      <c r="U321" s="1"/>
      <c r="V321" s="1"/>
      <c r="W321" s="1"/>
      <c r="X321" s="1"/>
      <c r="Y321" s="1"/>
      <c r="Z321" s="1"/>
    </row>
    <row r="322" spans="1:26" ht="15.75" customHeight="1" x14ac:dyDescent="0.2">
      <c r="A322" s="1"/>
      <c r="B322" s="1"/>
      <c r="C322" s="1"/>
      <c r="D322" s="1"/>
      <c r="E322" s="2"/>
      <c r="F322" s="2"/>
      <c r="G322" s="1"/>
      <c r="H322" s="1"/>
      <c r="I322" s="1"/>
      <c r="J322" s="1"/>
      <c r="K322" s="2"/>
      <c r="L322" s="2"/>
      <c r="M322" s="2"/>
      <c r="N322" s="2"/>
      <c r="O322" s="25"/>
      <c r="P322" s="1"/>
      <c r="Q322" s="1"/>
      <c r="R322" s="1"/>
      <c r="S322" s="1"/>
      <c r="T322" s="1"/>
      <c r="U322" s="1"/>
      <c r="V322" s="1"/>
      <c r="W322" s="1"/>
      <c r="X322" s="1"/>
      <c r="Y322" s="1"/>
      <c r="Z322" s="1"/>
    </row>
    <row r="323" spans="1:26" ht="15.75" customHeight="1" x14ac:dyDescent="0.2">
      <c r="A323" s="1"/>
      <c r="B323" s="1"/>
      <c r="C323" s="1"/>
      <c r="D323" s="1"/>
      <c r="E323" s="2"/>
      <c r="F323" s="2"/>
      <c r="G323" s="1"/>
      <c r="H323" s="1"/>
      <c r="I323" s="1"/>
      <c r="J323" s="1"/>
      <c r="K323" s="2"/>
      <c r="L323" s="2"/>
      <c r="M323" s="2"/>
      <c r="N323" s="2"/>
      <c r="O323" s="25"/>
      <c r="P323" s="1"/>
      <c r="Q323" s="1"/>
      <c r="R323" s="1"/>
      <c r="S323" s="1"/>
      <c r="T323" s="1"/>
      <c r="U323" s="1"/>
      <c r="V323" s="1"/>
      <c r="W323" s="1"/>
      <c r="X323" s="1"/>
      <c r="Y323" s="1"/>
      <c r="Z323" s="1"/>
    </row>
    <row r="324" spans="1:26" ht="15.75" customHeight="1" x14ac:dyDescent="0.2">
      <c r="A324" s="1"/>
      <c r="B324" s="1"/>
      <c r="C324" s="1"/>
      <c r="D324" s="1"/>
      <c r="E324" s="2"/>
      <c r="F324" s="2"/>
      <c r="G324" s="1"/>
      <c r="H324" s="1"/>
      <c r="I324" s="1"/>
      <c r="J324" s="1"/>
      <c r="K324" s="2"/>
      <c r="L324" s="2"/>
      <c r="M324" s="2"/>
      <c r="N324" s="2"/>
      <c r="O324" s="25"/>
      <c r="P324" s="1"/>
      <c r="Q324" s="1"/>
      <c r="R324" s="1"/>
      <c r="S324" s="1"/>
      <c r="T324" s="1"/>
      <c r="U324" s="1"/>
      <c r="V324" s="1"/>
      <c r="W324" s="1"/>
      <c r="X324" s="1"/>
      <c r="Y324" s="1"/>
      <c r="Z324" s="1"/>
    </row>
    <row r="325" spans="1:26" ht="15.75" customHeight="1" x14ac:dyDescent="0.2">
      <c r="A325" s="1"/>
      <c r="B325" s="1"/>
      <c r="C325" s="1"/>
      <c r="D325" s="1"/>
      <c r="E325" s="2"/>
      <c r="F325" s="2"/>
      <c r="G325" s="1"/>
      <c r="H325" s="1"/>
      <c r="I325" s="1"/>
      <c r="J325" s="1"/>
      <c r="K325" s="2"/>
      <c r="L325" s="2"/>
      <c r="M325" s="2"/>
      <c r="N325" s="2"/>
      <c r="O325" s="25"/>
      <c r="P325" s="1"/>
      <c r="Q325" s="1"/>
      <c r="R325" s="1"/>
      <c r="S325" s="1"/>
      <c r="T325" s="1"/>
      <c r="U325" s="1"/>
      <c r="V325" s="1"/>
      <c r="W325" s="1"/>
      <c r="X325" s="1"/>
      <c r="Y325" s="1"/>
      <c r="Z325" s="1"/>
    </row>
    <row r="326" spans="1:26" ht="15.75" customHeight="1" x14ac:dyDescent="0.2">
      <c r="A326" s="1"/>
      <c r="B326" s="1"/>
      <c r="C326" s="1"/>
      <c r="D326" s="1"/>
      <c r="E326" s="2"/>
      <c r="F326" s="2"/>
      <c r="G326" s="1"/>
      <c r="H326" s="1"/>
      <c r="I326" s="1"/>
      <c r="J326" s="1"/>
      <c r="K326" s="2"/>
      <c r="L326" s="2"/>
      <c r="M326" s="2"/>
      <c r="N326" s="2"/>
      <c r="O326" s="25"/>
      <c r="P326" s="1"/>
      <c r="Q326" s="1"/>
      <c r="R326" s="1"/>
      <c r="S326" s="1"/>
      <c r="T326" s="1"/>
      <c r="U326" s="1"/>
      <c r="V326" s="1"/>
      <c r="W326" s="1"/>
      <c r="X326" s="1"/>
      <c r="Y326" s="1"/>
      <c r="Z326" s="1"/>
    </row>
    <row r="327" spans="1:26" ht="15.75" customHeight="1" x14ac:dyDescent="0.2">
      <c r="A327" s="1"/>
      <c r="B327" s="1"/>
      <c r="C327" s="1"/>
      <c r="D327" s="1"/>
      <c r="E327" s="2"/>
      <c r="F327" s="2"/>
      <c r="G327" s="1"/>
      <c r="H327" s="1"/>
      <c r="I327" s="1"/>
      <c r="J327" s="1"/>
      <c r="K327" s="2"/>
      <c r="L327" s="2"/>
      <c r="M327" s="2"/>
      <c r="N327" s="2"/>
      <c r="O327" s="25"/>
      <c r="P327" s="1"/>
      <c r="Q327" s="1"/>
      <c r="R327" s="1"/>
      <c r="S327" s="1"/>
      <c r="T327" s="1"/>
      <c r="U327" s="1"/>
      <c r="V327" s="1"/>
      <c r="W327" s="1"/>
      <c r="X327" s="1"/>
      <c r="Y327" s="1"/>
      <c r="Z327" s="1"/>
    </row>
    <row r="328" spans="1:26" ht="15.75" customHeight="1" x14ac:dyDescent="0.2">
      <c r="A328" s="1"/>
      <c r="B328" s="1"/>
      <c r="C328" s="1"/>
      <c r="D328" s="1"/>
      <c r="E328" s="2"/>
      <c r="F328" s="2"/>
      <c r="G328" s="1"/>
      <c r="H328" s="1"/>
      <c r="I328" s="1"/>
      <c r="J328" s="1"/>
      <c r="K328" s="2"/>
      <c r="L328" s="2"/>
      <c r="M328" s="2"/>
      <c r="N328" s="2"/>
      <c r="O328" s="25"/>
      <c r="P328" s="1"/>
      <c r="Q328" s="1"/>
      <c r="R328" s="1"/>
      <c r="S328" s="1"/>
      <c r="T328" s="1"/>
      <c r="U328" s="1"/>
      <c r="V328" s="1"/>
      <c r="W328" s="1"/>
      <c r="X328" s="1"/>
      <c r="Y328" s="1"/>
      <c r="Z328" s="1"/>
    </row>
    <row r="329" spans="1:26" ht="15.75" customHeight="1" x14ac:dyDescent="0.2">
      <c r="A329" s="1"/>
      <c r="B329" s="1"/>
      <c r="C329" s="1"/>
      <c r="D329" s="1"/>
      <c r="E329" s="2"/>
      <c r="F329" s="2"/>
      <c r="G329" s="1"/>
      <c r="H329" s="1"/>
      <c r="I329" s="1"/>
      <c r="J329" s="1"/>
      <c r="K329" s="2"/>
      <c r="L329" s="2"/>
      <c r="M329" s="2"/>
      <c r="N329" s="2"/>
      <c r="O329" s="25"/>
      <c r="P329" s="1"/>
      <c r="Q329" s="1"/>
      <c r="R329" s="1"/>
      <c r="S329" s="1"/>
      <c r="T329" s="1"/>
      <c r="U329" s="1"/>
      <c r="V329" s="1"/>
      <c r="W329" s="1"/>
      <c r="X329" s="1"/>
      <c r="Y329" s="1"/>
      <c r="Z329" s="1"/>
    </row>
    <row r="330" spans="1:26" ht="15.75" customHeight="1" x14ac:dyDescent="0.2">
      <c r="A330" s="1"/>
      <c r="B330" s="1"/>
      <c r="C330" s="1"/>
      <c r="D330" s="1"/>
      <c r="E330" s="2"/>
      <c r="F330" s="2"/>
      <c r="G330" s="1"/>
      <c r="H330" s="1"/>
      <c r="I330" s="1"/>
      <c r="J330" s="1"/>
      <c r="K330" s="2"/>
      <c r="L330" s="2"/>
      <c r="M330" s="2"/>
      <c r="N330" s="2"/>
      <c r="O330" s="25"/>
      <c r="P330" s="1"/>
      <c r="Q330" s="1"/>
      <c r="R330" s="1"/>
      <c r="S330" s="1"/>
      <c r="T330" s="1"/>
      <c r="U330" s="1"/>
      <c r="V330" s="1"/>
      <c r="W330" s="1"/>
      <c r="X330" s="1"/>
      <c r="Y330" s="1"/>
      <c r="Z330" s="1"/>
    </row>
    <row r="331" spans="1:26" ht="15.75" customHeight="1" x14ac:dyDescent="0.2">
      <c r="A331" s="1"/>
      <c r="B331" s="1"/>
      <c r="C331" s="1"/>
      <c r="D331" s="1"/>
      <c r="E331" s="2"/>
      <c r="F331" s="2"/>
      <c r="G331" s="1"/>
      <c r="H331" s="1"/>
      <c r="I331" s="1"/>
      <c r="J331" s="1"/>
      <c r="K331" s="2"/>
      <c r="L331" s="2"/>
      <c r="M331" s="2"/>
      <c r="N331" s="2"/>
      <c r="O331" s="25"/>
      <c r="P331" s="1"/>
      <c r="Q331" s="1"/>
      <c r="R331" s="1"/>
      <c r="S331" s="1"/>
      <c r="T331" s="1"/>
      <c r="U331" s="1"/>
      <c r="V331" s="1"/>
      <c r="W331" s="1"/>
      <c r="X331" s="1"/>
      <c r="Y331" s="1"/>
      <c r="Z331" s="1"/>
    </row>
    <row r="332" spans="1:26" ht="15.75" customHeight="1" x14ac:dyDescent="0.2">
      <c r="A332" s="1"/>
      <c r="B332" s="1"/>
      <c r="C332" s="1"/>
      <c r="D332" s="1"/>
      <c r="E332" s="2"/>
      <c r="F332" s="2"/>
      <c r="G332" s="1"/>
      <c r="H332" s="1"/>
      <c r="I332" s="1"/>
      <c r="J332" s="1"/>
      <c r="K332" s="2"/>
      <c r="L332" s="2"/>
      <c r="M332" s="2"/>
      <c r="N332" s="2"/>
      <c r="O332" s="25"/>
      <c r="P332" s="1"/>
      <c r="Q332" s="1"/>
      <c r="R332" s="1"/>
      <c r="S332" s="1"/>
      <c r="T332" s="1"/>
      <c r="U332" s="1"/>
      <c r="V332" s="1"/>
      <c r="W332" s="1"/>
      <c r="X332" s="1"/>
      <c r="Y332" s="1"/>
      <c r="Z332" s="1"/>
    </row>
    <row r="333" spans="1:26" ht="15.75" customHeight="1" x14ac:dyDescent="0.2">
      <c r="A333" s="1"/>
      <c r="B333" s="1"/>
      <c r="C333" s="1"/>
      <c r="D333" s="1"/>
      <c r="E333" s="2"/>
      <c r="F333" s="2"/>
      <c r="G333" s="1"/>
      <c r="H333" s="1"/>
      <c r="I333" s="1"/>
      <c r="J333" s="1"/>
      <c r="K333" s="2"/>
      <c r="L333" s="2"/>
      <c r="M333" s="2"/>
      <c r="N333" s="2"/>
      <c r="O333" s="25"/>
      <c r="P333" s="1"/>
      <c r="Q333" s="1"/>
      <c r="R333" s="1"/>
      <c r="S333" s="1"/>
      <c r="T333" s="1"/>
      <c r="U333" s="1"/>
      <c r="V333" s="1"/>
      <c r="W333" s="1"/>
      <c r="X333" s="1"/>
      <c r="Y333" s="1"/>
      <c r="Z333" s="1"/>
    </row>
    <row r="334" spans="1:26" ht="15.75" customHeight="1" x14ac:dyDescent="0.2">
      <c r="A334" s="1"/>
      <c r="B334" s="1"/>
      <c r="C334" s="1"/>
      <c r="D334" s="1"/>
      <c r="E334" s="2"/>
      <c r="F334" s="2"/>
      <c r="G334" s="1"/>
      <c r="H334" s="1"/>
      <c r="I334" s="1"/>
      <c r="J334" s="1"/>
      <c r="K334" s="2"/>
      <c r="L334" s="2"/>
      <c r="M334" s="2"/>
      <c r="N334" s="2"/>
      <c r="O334" s="25"/>
      <c r="P334" s="1"/>
      <c r="Q334" s="1"/>
      <c r="R334" s="1"/>
      <c r="S334" s="1"/>
      <c r="T334" s="1"/>
      <c r="U334" s="1"/>
      <c r="V334" s="1"/>
      <c r="W334" s="1"/>
      <c r="X334" s="1"/>
      <c r="Y334" s="1"/>
      <c r="Z334" s="1"/>
    </row>
    <row r="335" spans="1:26" ht="15.75" customHeight="1" x14ac:dyDescent="0.2">
      <c r="A335" s="1"/>
      <c r="B335" s="1"/>
      <c r="C335" s="1"/>
      <c r="D335" s="1"/>
      <c r="E335" s="2"/>
      <c r="F335" s="2"/>
      <c r="G335" s="1"/>
      <c r="H335" s="1"/>
      <c r="I335" s="1"/>
      <c r="J335" s="1"/>
      <c r="K335" s="2"/>
      <c r="L335" s="2"/>
      <c r="M335" s="2"/>
      <c r="N335" s="2"/>
      <c r="O335" s="25"/>
      <c r="P335" s="1"/>
      <c r="Q335" s="1"/>
      <c r="R335" s="1"/>
      <c r="S335" s="1"/>
      <c r="T335" s="1"/>
      <c r="U335" s="1"/>
      <c r="V335" s="1"/>
      <c r="W335" s="1"/>
      <c r="X335" s="1"/>
      <c r="Y335" s="1"/>
      <c r="Z335" s="1"/>
    </row>
    <row r="336" spans="1:26" ht="15.75" customHeight="1" x14ac:dyDescent="0.2">
      <c r="A336" s="1"/>
      <c r="B336" s="1"/>
      <c r="C336" s="1"/>
      <c r="D336" s="1"/>
      <c r="E336" s="2"/>
      <c r="F336" s="2"/>
      <c r="G336" s="1"/>
      <c r="H336" s="1"/>
      <c r="I336" s="1"/>
      <c r="J336" s="1"/>
      <c r="K336" s="2"/>
      <c r="L336" s="2"/>
      <c r="M336" s="2"/>
      <c r="N336" s="2"/>
      <c r="O336" s="25"/>
      <c r="P336" s="1"/>
      <c r="Q336" s="1"/>
      <c r="R336" s="1"/>
      <c r="S336" s="1"/>
      <c r="T336" s="1"/>
      <c r="U336" s="1"/>
      <c r="V336" s="1"/>
      <c r="W336" s="1"/>
      <c r="X336" s="1"/>
      <c r="Y336" s="1"/>
      <c r="Z336" s="1"/>
    </row>
    <row r="337" spans="1:26" ht="15.75" customHeight="1" x14ac:dyDescent="0.2">
      <c r="A337" s="1"/>
      <c r="B337" s="1"/>
      <c r="C337" s="1"/>
      <c r="D337" s="1"/>
      <c r="E337" s="2"/>
      <c r="F337" s="2"/>
      <c r="G337" s="1"/>
      <c r="H337" s="1"/>
      <c r="I337" s="1"/>
      <c r="J337" s="1"/>
      <c r="K337" s="2"/>
      <c r="L337" s="2"/>
      <c r="M337" s="2"/>
      <c r="N337" s="2"/>
      <c r="O337" s="25"/>
      <c r="P337" s="1"/>
      <c r="Q337" s="1"/>
      <c r="R337" s="1"/>
      <c r="S337" s="1"/>
      <c r="T337" s="1"/>
      <c r="U337" s="1"/>
      <c r="V337" s="1"/>
      <c r="W337" s="1"/>
      <c r="X337" s="1"/>
      <c r="Y337" s="1"/>
      <c r="Z337" s="1"/>
    </row>
    <row r="338" spans="1:26" ht="15.75" customHeight="1" x14ac:dyDescent="0.2">
      <c r="A338" s="1"/>
      <c r="B338" s="1"/>
      <c r="C338" s="1"/>
      <c r="D338" s="1"/>
      <c r="E338" s="2"/>
      <c r="F338" s="2"/>
      <c r="G338" s="1"/>
      <c r="H338" s="1"/>
      <c r="I338" s="1"/>
      <c r="J338" s="1"/>
      <c r="K338" s="2"/>
      <c r="L338" s="2"/>
      <c r="M338" s="2"/>
      <c r="N338" s="2"/>
      <c r="O338" s="25"/>
      <c r="P338" s="1"/>
      <c r="Q338" s="1"/>
      <c r="R338" s="1"/>
      <c r="S338" s="1"/>
      <c r="T338" s="1"/>
      <c r="U338" s="1"/>
      <c r="V338" s="1"/>
      <c r="W338" s="1"/>
      <c r="X338" s="1"/>
      <c r="Y338" s="1"/>
      <c r="Z338" s="1"/>
    </row>
    <row r="339" spans="1:26" ht="15.75" customHeight="1" x14ac:dyDescent="0.2">
      <c r="A339" s="1"/>
      <c r="B339" s="1"/>
      <c r="C339" s="1"/>
      <c r="D339" s="1"/>
      <c r="E339" s="2"/>
      <c r="F339" s="2"/>
      <c r="G339" s="1"/>
      <c r="H339" s="1"/>
      <c r="I339" s="1"/>
      <c r="J339" s="1"/>
      <c r="K339" s="2"/>
      <c r="L339" s="2"/>
      <c r="M339" s="2"/>
      <c r="N339" s="2"/>
      <c r="O339" s="25"/>
      <c r="P339" s="1"/>
      <c r="Q339" s="1"/>
      <c r="R339" s="1"/>
      <c r="S339" s="1"/>
      <c r="T339" s="1"/>
      <c r="U339" s="1"/>
      <c r="V339" s="1"/>
      <c r="W339" s="1"/>
      <c r="X339" s="1"/>
      <c r="Y339" s="1"/>
      <c r="Z339" s="1"/>
    </row>
    <row r="340" spans="1:26" ht="15.75" customHeight="1" x14ac:dyDescent="0.2">
      <c r="A340" s="1"/>
      <c r="B340" s="1"/>
      <c r="C340" s="1"/>
      <c r="D340" s="1"/>
      <c r="E340" s="2"/>
      <c r="F340" s="2"/>
      <c r="G340" s="1"/>
      <c r="H340" s="1"/>
      <c r="I340" s="1"/>
      <c r="J340" s="1"/>
      <c r="K340" s="2"/>
      <c r="L340" s="2"/>
      <c r="M340" s="2"/>
      <c r="N340" s="2"/>
      <c r="O340" s="25"/>
      <c r="P340" s="1"/>
      <c r="Q340" s="1"/>
      <c r="R340" s="1"/>
      <c r="S340" s="1"/>
      <c r="T340" s="1"/>
      <c r="U340" s="1"/>
      <c r="V340" s="1"/>
      <c r="W340" s="1"/>
      <c r="X340" s="1"/>
      <c r="Y340" s="1"/>
      <c r="Z340" s="1"/>
    </row>
    <row r="341" spans="1:26" ht="15.75" customHeight="1" x14ac:dyDescent="0.2">
      <c r="A341" s="1"/>
      <c r="B341" s="1"/>
      <c r="C341" s="1"/>
      <c r="D341" s="1"/>
      <c r="E341" s="2"/>
      <c r="F341" s="2"/>
      <c r="G341" s="1"/>
      <c r="H341" s="1"/>
      <c r="I341" s="1"/>
      <c r="J341" s="1"/>
      <c r="K341" s="2"/>
      <c r="L341" s="2"/>
      <c r="M341" s="2"/>
      <c r="N341" s="2"/>
      <c r="O341" s="25"/>
      <c r="P341" s="1"/>
      <c r="Q341" s="1"/>
      <c r="R341" s="1"/>
      <c r="S341" s="1"/>
      <c r="T341" s="1"/>
      <c r="U341" s="1"/>
      <c r="V341" s="1"/>
      <c r="W341" s="1"/>
      <c r="X341" s="1"/>
      <c r="Y341" s="1"/>
      <c r="Z341" s="1"/>
    </row>
    <row r="342" spans="1:26" ht="15.75" customHeight="1" x14ac:dyDescent="0.2">
      <c r="A342" s="1"/>
      <c r="B342" s="1"/>
      <c r="C342" s="1"/>
      <c r="D342" s="1"/>
      <c r="E342" s="2"/>
      <c r="F342" s="2"/>
      <c r="G342" s="1"/>
      <c r="H342" s="1"/>
      <c r="I342" s="1"/>
      <c r="J342" s="1"/>
      <c r="K342" s="2"/>
      <c r="L342" s="2"/>
      <c r="M342" s="2"/>
      <c r="N342" s="2"/>
      <c r="O342" s="25"/>
      <c r="P342" s="1"/>
      <c r="Q342" s="1"/>
      <c r="R342" s="1"/>
      <c r="S342" s="1"/>
      <c r="T342" s="1"/>
      <c r="U342" s="1"/>
      <c r="V342" s="1"/>
      <c r="W342" s="1"/>
      <c r="X342" s="1"/>
      <c r="Y342" s="1"/>
      <c r="Z342" s="1"/>
    </row>
    <row r="343" spans="1:26" ht="15.75" customHeight="1" x14ac:dyDescent="0.2">
      <c r="A343" s="1"/>
      <c r="B343" s="1"/>
      <c r="C343" s="1"/>
      <c r="D343" s="1"/>
      <c r="E343" s="2"/>
      <c r="F343" s="2"/>
      <c r="G343" s="1"/>
      <c r="H343" s="1"/>
      <c r="I343" s="1"/>
      <c r="J343" s="1"/>
      <c r="K343" s="2"/>
      <c r="L343" s="2"/>
      <c r="M343" s="2"/>
      <c r="N343" s="2"/>
      <c r="O343" s="25"/>
      <c r="P343" s="1"/>
      <c r="Q343" s="1"/>
      <c r="R343" s="1"/>
      <c r="S343" s="1"/>
      <c r="T343" s="1"/>
      <c r="U343" s="1"/>
      <c r="V343" s="1"/>
      <c r="W343" s="1"/>
      <c r="X343" s="1"/>
      <c r="Y343" s="1"/>
      <c r="Z343" s="1"/>
    </row>
    <row r="344" spans="1:26" ht="15.75" customHeight="1" x14ac:dyDescent="0.2">
      <c r="A344" s="1"/>
      <c r="B344" s="1"/>
      <c r="C344" s="1"/>
      <c r="D344" s="1"/>
      <c r="E344" s="2"/>
      <c r="F344" s="2"/>
      <c r="G344" s="1"/>
      <c r="H344" s="1"/>
      <c r="I344" s="1"/>
      <c r="J344" s="1"/>
      <c r="K344" s="2"/>
      <c r="L344" s="2"/>
      <c r="M344" s="2"/>
      <c r="N344" s="2"/>
      <c r="O344" s="25"/>
      <c r="P344" s="1"/>
      <c r="Q344" s="1"/>
      <c r="R344" s="1"/>
      <c r="S344" s="1"/>
      <c r="T344" s="1"/>
      <c r="U344" s="1"/>
      <c r="V344" s="1"/>
      <c r="W344" s="1"/>
      <c r="X344" s="1"/>
      <c r="Y344" s="1"/>
      <c r="Z344" s="1"/>
    </row>
    <row r="345" spans="1:26" ht="15.75" customHeight="1" x14ac:dyDescent="0.2">
      <c r="A345" s="1"/>
      <c r="B345" s="1"/>
      <c r="C345" s="1"/>
      <c r="D345" s="1"/>
      <c r="E345" s="2"/>
      <c r="F345" s="2"/>
      <c r="G345" s="1"/>
      <c r="H345" s="1"/>
      <c r="I345" s="1"/>
      <c r="J345" s="1"/>
      <c r="K345" s="2"/>
      <c r="L345" s="2"/>
      <c r="M345" s="2"/>
      <c r="N345" s="2"/>
      <c r="O345" s="25"/>
      <c r="P345" s="1"/>
      <c r="Q345" s="1"/>
      <c r="R345" s="1"/>
      <c r="S345" s="1"/>
      <c r="T345" s="1"/>
      <c r="U345" s="1"/>
      <c r="V345" s="1"/>
      <c r="W345" s="1"/>
      <c r="X345" s="1"/>
      <c r="Y345" s="1"/>
      <c r="Z345" s="1"/>
    </row>
    <row r="346" spans="1:26" ht="15.75" customHeight="1" x14ac:dyDescent="0.2">
      <c r="A346" s="1"/>
      <c r="B346" s="1"/>
      <c r="C346" s="1"/>
      <c r="D346" s="1"/>
      <c r="E346" s="2"/>
      <c r="F346" s="2"/>
      <c r="G346" s="1"/>
      <c r="H346" s="1"/>
      <c r="I346" s="1"/>
      <c r="J346" s="1"/>
      <c r="K346" s="2"/>
      <c r="L346" s="2"/>
      <c r="M346" s="2"/>
      <c r="N346" s="2"/>
      <c r="O346" s="25"/>
      <c r="P346" s="1"/>
      <c r="Q346" s="1"/>
      <c r="R346" s="1"/>
      <c r="S346" s="1"/>
      <c r="T346" s="1"/>
      <c r="U346" s="1"/>
      <c r="V346" s="1"/>
      <c r="W346" s="1"/>
      <c r="X346" s="1"/>
      <c r="Y346" s="1"/>
      <c r="Z346" s="1"/>
    </row>
    <row r="347" spans="1:26" ht="15.75" customHeight="1" x14ac:dyDescent="0.2">
      <c r="A347" s="1"/>
      <c r="B347" s="1"/>
      <c r="C347" s="1"/>
      <c r="D347" s="1"/>
      <c r="E347" s="2"/>
      <c r="F347" s="2"/>
      <c r="G347" s="1"/>
      <c r="H347" s="1"/>
      <c r="I347" s="1"/>
      <c r="J347" s="1"/>
      <c r="K347" s="2"/>
      <c r="L347" s="2"/>
      <c r="M347" s="2"/>
      <c r="N347" s="2"/>
      <c r="O347" s="25"/>
      <c r="P347" s="1"/>
      <c r="Q347" s="1"/>
      <c r="R347" s="1"/>
      <c r="S347" s="1"/>
      <c r="T347" s="1"/>
      <c r="U347" s="1"/>
      <c r="V347" s="1"/>
      <c r="W347" s="1"/>
      <c r="X347" s="1"/>
      <c r="Y347" s="1"/>
      <c r="Z347" s="1"/>
    </row>
    <row r="348" spans="1:26" ht="15.75" customHeight="1" x14ac:dyDescent="0.2">
      <c r="A348" s="1"/>
      <c r="B348" s="1"/>
      <c r="C348" s="1"/>
      <c r="D348" s="1"/>
      <c r="E348" s="2"/>
      <c r="F348" s="2"/>
      <c r="G348" s="1"/>
      <c r="H348" s="1"/>
      <c r="I348" s="1"/>
      <c r="J348" s="1"/>
      <c r="K348" s="2"/>
      <c r="L348" s="2"/>
      <c r="M348" s="2"/>
      <c r="N348" s="2"/>
      <c r="O348" s="25"/>
      <c r="P348" s="1"/>
      <c r="Q348" s="1"/>
      <c r="R348" s="1"/>
      <c r="S348" s="1"/>
      <c r="T348" s="1"/>
      <c r="U348" s="1"/>
      <c r="V348" s="1"/>
      <c r="W348" s="1"/>
      <c r="X348" s="1"/>
      <c r="Y348" s="1"/>
      <c r="Z348" s="1"/>
    </row>
    <row r="349" spans="1:26" ht="15.75" customHeight="1" x14ac:dyDescent="0.2">
      <c r="A349" s="1"/>
      <c r="B349" s="1"/>
      <c r="C349" s="1"/>
      <c r="D349" s="1"/>
      <c r="E349" s="2"/>
      <c r="F349" s="2"/>
      <c r="G349" s="1"/>
      <c r="H349" s="1"/>
      <c r="I349" s="1"/>
      <c r="J349" s="1"/>
      <c r="K349" s="2"/>
      <c r="L349" s="2"/>
      <c r="M349" s="2"/>
      <c r="N349" s="2"/>
      <c r="O349" s="25"/>
      <c r="P349" s="1"/>
      <c r="Q349" s="1"/>
      <c r="R349" s="1"/>
      <c r="S349" s="1"/>
      <c r="T349" s="1"/>
      <c r="U349" s="1"/>
      <c r="V349" s="1"/>
      <c r="W349" s="1"/>
      <c r="X349" s="1"/>
      <c r="Y349" s="1"/>
      <c r="Z349" s="1"/>
    </row>
    <row r="350" spans="1:26" ht="15.75" customHeight="1" x14ac:dyDescent="0.2">
      <c r="A350" s="1"/>
      <c r="B350" s="1"/>
      <c r="C350" s="1"/>
      <c r="D350" s="1"/>
      <c r="E350" s="2"/>
      <c r="F350" s="2"/>
      <c r="G350" s="1"/>
      <c r="H350" s="1"/>
      <c r="I350" s="1"/>
      <c r="J350" s="1"/>
      <c r="K350" s="2"/>
      <c r="L350" s="2"/>
      <c r="M350" s="2"/>
      <c r="N350" s="2"/>
      <c r="O350" s="25"/>
      <c r="P350" s="1"/>
      <c r="Q350" s="1"/>
      <c r="R350" s="1"/>
      <c r="S350" s="1"/>
      <c r="T350" s="1"/>
      <c r="U350" s="1"/>
      <c r="V350" s="1"/>
      <c r="W350" s="1"/>
      <c r="X350" s="1"/>
      <c r="Y350" s="1"/>
      <c r="Z350" s="1"/>
    </row>
    <row r="351" spans="1:26" ht="15.75" customHeight="1" x14ac:dyDescent="0.2">
      <c r="A351" s="1"/>
      <c r="B351" s="1"/>
      <c r="C351" s="1"/>
      <c r="D351" s="1"/>
      <c r="E351" s="2"/>
      <c r="F351" s="2"/>
      <c r="G351" s="1"/>
      <c r="H351" s="1"/>
      <c r="I351" s="1"/>
      <c r="J351" s="1"/>
      <c r="K351" s="2"/>
      <c r="L351" s="2"/>
      <c r="M351" s="2"/>
      <c r="N351" s="2"/>
      <c r="O351" s="25"/>
      <c r="P351" s="1"/>
      <c r="Q351" s="1"/>
      <c r="R351" s="1"/>
      <c r="S351" s="1"/>
      <c r="T351" s="1"/>
      <c r="U351" s="1"/>
      <c r="V351" s="1"/>
      <c r="W351" s="1"/>
      <c r="X351" s="1"/>
      <c r="Y351" s="1"/>
      <c r="Z351" s="1"/>
    </row>
    <row r="352" spans="1:26" ht="15.75" customHeight="1" x14ac:dyDescent="0.2">
      <c r="A352" s="1"/>
      <c r="B352" s="1"/>
      <c r="C352" s="1"/>
      <c r="D352" s="1"/>
      <c r="E352" s="2"/>
      <c r="F352" s="2"/>
      <c r="G352" s="1"/>
      <c r="H352" s="1"/>
      <c r="I352" s="1"/>
      <c r="J352" s="1"/>
      <c r="K352" s="2"/>
      <c r="L352" s="2"/>
      <c r="M352" s="2"/>
      <c r="N352" s="2"/>
      <c r="O352" s="25"/>
      <c r="P352" s="1"/>
      <c r="Q352" s="1"/>
      <c r="R352" s="1"/>
      <c r="S352" s="1"/>
      <c r="T352" s="1"/>
      <c r="U352" s="1"/>
      <c r="V352" s="1"/>
      <c r="W352" s="1"/>
      <c r="X352" s="1"/>
      <c r="Y352" s="1"/>
      <c r="Z352" s="1"/>
    </row>
    <row r="353" spans="1:26" ht="15.75" customHeight="1" x14ac:dyDescent="0.2">
      <c r="A353" s="1"/>
      <c r="B353" s="1"/>
      <c r="C353" s="1"/>
      <c r="D353" s="1"/>
      <c r="E353" s="2"/>
      <c r="F353" s="2"/>
      <c r="G353" s="1"/>
      <c r="H353" s="1"/>
      <c r="I353" s="1"/>
      <c r="J353" s="1"/>
      <c r="K353" s="2"/>
      <c r="L353" s="2"/>
      <c r="M353" s="2"/>
      <c r="N353" s="2"/>
      <c r="O353" s="25"/>
      <c r="P353" s="1"/>
      <c r="Q353" s="1"/>
      <c r="R353" s="1"/>
      <c r="S353" s="1"/>
      <c r="T353" s="1"/>
      <c r="U353" s="1"/>
      <c r="V353" s="1"/>
      <c r="W353" s="1"/>
      <c r="X353" s="1"/>
      <c r="Y353" s="1"/>
      <c r="Z353" s="1"/>
    </row>
    <row r="354" spans="1:26" ht="15.75" customHeight="1" x14ac:dyDescent="0.2">
      <c r="A354" s="1"/>
      <c r="B354" s="1"/>
      <c r="C354" s="1"/>
      <c r="D354" s="1"/>
      <c r="E354" s="2"/>
      <c r="F354" s="2"/>
      <c r="G354" s="1"/>
      <c r="H354" s="1"/>
      <c r="I354" s="1"/>
      <c r="J354" s="1"/>
      <c r="K354" s="2"/>
      <c r="L354" s="2"/>
      <c r="M354" s="2"/>
      <c r="N354" s="2"/>
      <c r="O354" s="25"/>
      <c r="P354" s="1"/>
      <c r="Q354" s="1"/>
      <c r="R354" s="1"/>
      <c r="S354" s="1"/>
      <c r="T354" s="1"/>
      <c r="U354" s="1"/>
      <c r="V354" s="1"/>
      <c r="W354" s="1"/>
      <c r="X354" s="1"/>
      <c r="Y354" s="1"/>
      <c r="Z354" s="1"/>
    </row>
    <row r="355" spans="1:26" ht="15.75" customHeight="1" x14ac:dyDescent="0.2">
      <c r="A355" s="1"/>
      <c r="B355" s="1"/>
      <c r="C355" s="1"/>
      <c r="D355" s="1"/>
      <c r="E355" s="2"/>
      <c r="F355" s="2"/>
      <c r="G355" s="1"/>
      <c r="H355" s="1"/>
      <c r="I355" s="1"/>
      <c r="J355" s="1"/>
      <c r="K355" s="2"/>
      <c r="L355" s="2"/>
      <c r="M355" s="2"/>
      <c r="N355" s="2"/>
      <c r="O355" s="25"/>
      <c r="P355" s="1"/>
      <c r="Q355" s="1"/>
      <c r="R355" s="1"/>
      <c r="S355" s="1"/>
      <c r="T355" s="1"/>
      <c r="U355" s="1"/>
      <c r="V355" s="1"/>
      <c r="W355" s="1"/>
      <c r="X355" s="1"/>
      <c r="Y355" s="1"/>
      <c r="Z355" s="1"/>
    </row>
    <row r="356" spans="1:26" ht="15.75" customHeight="1" x14ac:dyDescent="0.2">
      <c r="A356" s="1"/>
      <c r="B356" s="1"/>
      <c r="C356" s="1"/>
      <c r="D356" s="1"/>
      <c r="E356" s="2"/>
      <c r="F356" s="2"/>
      <c r="G356" s="1"/>
      <c r="H356" s="1"/>
      <c r="I356" s="1"/>
      <c r="J356" s="1"/>
      <c r="K356" s="2"/>
      <c r="L356" s="2"/>
      <c r="M356" s="2"/>
      <c r="N356" s="2"/>
      <c r="O356" s="25"/>
      <c r="P356" s="1"/>
      <c r="Q356" s="1"/>
      <c r="R356" s="1"/>
      <c r="S356" s="1"/>
      <c r="T356" s="1"/>
      <c r="U356" s="1"/>
      <c r="V356" s="1"/>
      <c r="W356" s="1"/>
      <c r="X356" s="1"/>
      <c r="Y356" s="1"/>
      <c r="Z356" s="1"/>
    </row>
    <row r="357" spans="1:26" ht="15.75" customHeight="1" x14ac:dyDescent="0.2">
      <c r="A357" s="1"/>
      <c r="B357" s="1"/>
      <c r="C357" s="1"/>
      <c r="D357" s="1"/>
      <c r="E357" s="2"/>
      <c r="F357" s="2"/>
      <c r="G357" s="1"/>
      <c r="H357" s="1"/>
      <c r="I357" s="1"/>
      <c r="J357" s="1"/>
      <c r="K357" s="2"/>
      <c r="L357" s="2"/>
      <c r="M357" s="2"/>
      <c r="N357" s="2"/>
      <c r="O357" s="25"/>
      <c r="P357" s="1"/>
      <c r="Q357" s="1"/>
      <c r="R357" s="1"/>
      <c r="S357" s="1"/>
      <c r="T357" s="1"/>
      <c r="U357" s="1"/>
      <c r="V357" s="1"/>
      <c r="W357" s="1"/>
      <c r="X357" s="1"/>
      <c r="Y357" s="1"/>
      <c r="Z357" s="1"/>
    </row>
    <row r="358" spans="1:26" ht="15.75" customHeight="1" x14ac:dyDescent="0.2">
      <c r="A358" s="1"/>
      <c r="B358" s="1"/>
      <c r="C358" s="1"/>
      <c r="D358" s="1"/>
      <c r="E358" s="2"/>
      <c r="F358" s="2"/>
      <c r="G358" s="1"/>
      <c r="H358" s="1"/>
      <c r="I358" s="1"/>
      <c r="J358" s="1"/>
      <c r="K358" s="2"/>
      <c r="L358" s="2"/>
      <c r="M358" s="2"/>
      <c r="N358" s="2"/>
      <c r="O358" s="25"/>
      <c r="P358" s="1"/>
      <c r="Q358" s="1"/>
      <c r="R358" s="1"/>
      <c r="S358" s="1"/>
      <c r="T358" s="1"/>
      <c r="U358" s="1"/>
      <c r="V358" s="1"/>
      <c r="W358" s="1"/>
      <c r="X358" s="1"/>
      <c r="Y358" s="1"/>
      <c r="Z358" s="1"/>
    </row>
    <row r="359" spans="1:26" ht="15.75" customHeight="1" x14ac:dyDescent="0.2">
      <c r="A359" s="1"/>
      <c r="B359" s="1"/>
      <c r="C359" s="1"/>
      <c r="D359" s="1"/>
      <c r="E359" s="2"/>
      <c r="F359" s="2"/>
      <c r="G359" s="1"/>
      <c r="H359" s="1"/>
      <c r="I359" s="1"/>
      <c r="J359" s="1"/>
      <c r="K359" s="2"/>
      <c r="L359" s="2"/>
      <c r="M359" s="2"/>
      <c r="N359" s="2"/>
      <c r="O359" s="25"/>
      <c r="P359" s="1"/>
      <c r="Q359" s="1"/>
      <c r="R359" s="1"/>
      <c r="S359" s="1"/>
      <c r="T359" s="1"/>
      <c r="U359" s="1"/>
      <c r="V359" s="1"/>
      <c r="W359" s="1"/>
      <c r="X359" s="1"/>
      <c r="Y359" s="1"/>
      <c r="Z359" s="1"/>
    </row>
    <row r="360" spans="1:26" ht="15.75" customHeight="1" x14ac:dyDescent="0.2">
      <c r="A360" s="1"/>
      <c r="B360" s="1"/>
      <c r="C360" s="1"/>
      <c r="D360" s="1"/>
      <c r="E360" s="2"/>
      <c r="F360" s="2"/>
      <c r="G360" s="1"/>
      <c r="H360" s="1"/>
      <c r="I360" s="1"/>
      <c r="J360" s="1"/>
      <c r="K360" s="2"/>
      <c r="L360" s="2"/>
      <c r="M360" s="2"/>
      <c r="N360" s="2"/>
      <c r="O360" s="25"/>
      <c r="P360" s="1"/>
      <c r="Q360" s="1"/>
      <c r="R360" s="1"/>
      <c r="S360" s="1"/>
      <c r="T360" s="1"/>
      <c r="U360" s="1"/>
      <c r="V360" s="1"/>
      <c r="W360" s="1"/>
      <c r="X360" s="1"/>
      <c r="Y360" s="1"/>
      <c r="Z360" s="1"/>
    </row>
    <row r="361" spans="1:26" ht="15.75" customHeight="1" x14ac:dyDescent="0.2">
      <c r="A361" s="1"/>
      <c r="B361" s="1"/>
      <c r="C361" s="1"/>
      <c r="D361" s="1"/>
      <c r="E361" s="2"/>
      <c r="F361" s="2"/>
      <c r="G361" s="1"/>
      <c r="H361" s="1"/>
      <c r="I361" s="1"/>
      <c r="J361" s="1"/>
      <c r="K361" s="2"/>
      <c r="L361" s="2"/>
      <c r="M361" s="2"/>
      <c r="N361" s="2"/>
      <c r="O361" s="25"/>
      <c r="P361" s="1"/>
      <c r="Q361" s="1"/>
      <c r="R361" s="1"/>
      <c r="S361" s="1"/>
      <c r="T361" s="1"/>
      <c r="U361" s="1"/>
      <c r="V361" s="1"/>
      <c r="W361" s="1"/>
      <c r="X361" s="1"/>
      <c r="Y361" s="1"/>
      <c r="Z361" s="1"/>
    </row>
    <row r="362" spans="1:26" ht="15.75" customHeight="1" x14ac:dyDescent="0.2">
      <c r="A362" s="1"/>
      <c r="B362" s="1"/>
      <c r="C362" s="1"/>
      <c r="D362" s="1"/>
      <c r="E362" s="2"/>
      <c r="F362" s="2"/>
      <c r="G362" s="1"/>
      <c r="H362" s="1"/>
      <c r="I362" s="1"/>
      <c r="J362" s="1"/>
      <c r="K362" s="2"/>
      <c r="L362" s="2"/>
      <c r="M362" s="2"/>
      <c r="N362" s="2"/>
      <c r="O362" s="25"/>
      <c r="P362" s="1"/>
      <c r="Q362" s="1"/>
      <c r="R362" s="1"/>
      <c r="S362" s="1"/>
      <c r="T362" s="1"/>
      <c r="U362" s="1"/>
      <c r="V362" s="1"/>
      <c r="W362" s="1"/>
      <c r="X362" s="1"/>
      <c r="Y362" s="1"/>
      <c r="Z362" s="1"/>
    </row>
    <row r="363" spans="1:26" ht="15.75" customHeight="1" x14ac:dyDescent="0.2">
      <c r="A363" s="1"/>
      <c r="B363" s="1"/>
      <c r="C363" s="1"/>
      <c r="D363" s="1"/>
      <c r="E363" s="2"/>
      <c r="F363" s="2"/>
      <c r="G363" s="1"/>
      <c r="H363" s="1"/>
      <c r="I363" s="1"/>
      <c r="J363" s="1"/>
      <c r="K363" s="2"/>
      <c r="L363" s="2"/>
      <c r="M363" s="2"/>
      <c r="N363" s="2"/>
      <c r="O363" s="25"/>
      <c r="P363" s="1"/>
      <c r="Q363" s="1"/>
      <c r="R363" s="1"/>
      <c r="S363" s="1"/>
      <c r="T363" s="1"/>
      <c r="U363" s="1"/>
      <c r="V363" s="1"/>
      <c r="W363" s="1"/>
      <c r="X363" s="1"/>
      <c r="Y363" s="1"/>
      <c r="Z363" s="1"/>
    </row>
    <row r="364" spans="1:26" ht="15.75" customHeight="1" x14ac:dyDescent="0.2">
      <c r="A364" s="1"/>
      <c r="B364" s="1"/>
      <c r="C364" s="1"/>
      <c r="D364" s="1"/>
      <c r="E364" s="2"/>
      <c r="F364" s="2"/>
      <c r="G364" s="1"/>
      <c r="H364" s="1"/>
      <c r="I364" s="1"/>
      <c r="J364" s="1"/>
      <c r="K364" s="2"/>
      <c r="L364" s="2"/>
      <c r="M364" s="2"/>
      <c r="N364" s="2"/>
      <c r="O364" s="25"/>
      <c r="P364" s="1"/>
      <c r="Q364" s="1"/>
      <c r="R364" s="1"/>
      <c r="S364" s="1"/>
      <c r="T364" s="1"/>
      <c r="U364" s="1"/>
      <c r="V364" s="1"/>
      <c r="W364" s="1"/>
      <c r="X364" s="1"/>
      <c r="Y364" s="1"/>
      <c r="Z364" s="1"/>
    </row>
    <row r="365" spans="1:26" ht="15.75" customHeight="1" x14ac:dyDescent="0.2">
      <c r="A365" s="1"/>
      <c r="B365" s="1"/>
      <c r="C365" s="1"/>
      <c r="D365" s="1"/>
      <c r="E365" s="2"/>
      <c r="F365" s="2"/>
      <c r="G365" s="1"/>
      <c r="H365" s="1"/>
      <c r="I365" s="1"/>
      <c r="J365" s="1"/>
      <c r="K365" s="2"/>
      <c r="L365" s="2"/>
      <c r="M365" s="2"/>
      <c r="N365" s="2"/>
      <c r="O365" s="25"/>
      <c r="P365" s="1"/>
      <c r="Q365" s="1"/>
      <c r="R365" s="1"/>
      <c r="S365" s="1"/>
      <c r="T365" s="1"/>
      <c r="U365" s="1"/>
      <c r="V365" s="1"/>
      <c r="W365" s="1"/>
      <c r="X365" s="1"/>
      <c r="Y365" s="1"/>
      <c r="Z365" s="1"/>
    </row>
    <row r="366" spans="1:26" ht="15.75" customHeight="1" x14ac:dyDescent="0.2">
      <c r="A366" s="1"/>
      <c r="B366" s="1"/>
      <c r="C366" s="1"/>
      <c r="D366" s="1"/>
      <c r="E366" s="2"/>
      <c r="F366" s="2"/>
      <c r="G366" s="1"/>
      <c r="H366" s="1"/>
      <c r="I366" s="1"/>
      <c r="J366" s="1"/>
      <c r="K366" s="2"/>
      <c r="L366" s="2"/>
      <c r="M366" s="2"/>
      <c r="N366" s="2"/>
      <c r="O366" s="25"/>
      <c r="P366" s="1"/>
      <c r="Q366" s="1"/>
      <c r="R366" s="1"/>
      <c r="S366" s="1"/>
      <c r="T366" s="1"/>
      <c r="U366" s="1"/>
      <c r="V366" s="1"/>
      <c r="W366" s="1"/>
      <c r="X366" s="1"/>
      <c r="Y366" s="1"/>
      <c r="Z366" s="1"/>
    </row>
    <row r="367" spans="1:26" ht="15.75" customHeight="1" x14ac:dyDescent="0.2">
      <c r="A367" s="1"/>
      <c r="B367" s="1"/>
      <c r="C367" s="1"/>
      <c r="D367" s="1"/>
      <c r="E367" s="2"/>
      <c r="F367" s="2"/>
      <c r="G367" s="1"/>
      <c r="H367" s="1"/>
      <c r="I367" s="1"/>
      <c r="J367" s="1"/>
      <c r="K367" s="2"/>
      <c r="L367" s="2"/>
      <c r="M367" s="2"/>
      <c r="N367" s="2"/>
      <c r="O367" s="25"/>
      <c r="P367" s="1"/>
      <c r="Q367" s="1"/>
      <c r="R367" s="1"/>
      <c r="S367" s="1"/>
      <c r="T367" s="1"/>
      <c r="U367" s="1"/>
      <c r="V367" s="1"/>
      <c r="W367" s="1"/>
      <c r="X367" s="1"/>
      <c r="Y367" s="1"/>
      <c r="Z367" s="1"/>
    </row>
    <row r="368" spans="1:26" ht="15.75" customHeight="1" x14ac:dyDescent="0.2">
      <c r="A368" s="1"/>
      <c r="B368" s="1"/>
      <c r="C368" s="1"/>
      <c r="D368" s="1"/>
      <c r="E368" s="2"/>
      <c r="F368" s="2"/>
      <c r="G368" s="1"/>
      <c r="H368" s="1"/>
      <c r="I368" s="1"/>
      <c r="J368" s="1"/>
      <c r="K368" s="2"/>
      <c r="L368" s="2"/>
      <c r="M368" s="2"/>
      <c r="N368" s="2"/>
      <c r="O368" s="25"/>
      <c r="P368" s="1"/>
      <c r="Q368" s="1"/>
      <c r="R368" s="1"/>
      <c r="S368" s="1"/>
      <c r="T368" s="1"/>
      <c r="U368" s="1"/>
      <c r="V368" s="1"/>
      <c r="W368" s="1"/>
      <c r="X368" s="1"/>
      <c r="Y368" s="1"/>
      <c r="Z368" s="1"/>
    </row>
    <row r="369" spans="1:26" ht="15.75" customHeight="1" x14ac:dyDescent="0.2">
      <c r="A369" s="1"/>
      <c r="B369" s="1"/>
      <c r="C369" s="1"/>
      <c r="D369" s="1"/>
      <c r="E369" s="2"/>
      <c r="F369" s="2"/>
      <c r="G369" s="1"/>
      <c r="H369" s="1"/>
      <c r="I369" s="1"/>
      <c r="J369" s="1"/>
      <c r="K369" s="2"/>
      <c r="L369" s="2"/>
      <c r="M369" s="2"/>
      <c r="N369" s="2"/>
      <c r="O369" s="25"/>
      <c r="P369" s="1"/>
      <c r="Q369" s="1"/>
      <c r="R369" s="1"/>
      <c r="S369" s="1"/>
      <c r="T369" s="1"/>
      <c r="U369" s="1"/>
      <c r="V369" s="1"/>
      <c r="W369" s="1"/>
      <c r="X369" s="1"/>
      <c r="Y369" s="1"/>
      <c r="Z369" s="1"/>
    </row>
    <row r="370" spans="1:26" ht="15.75" customHeight="1" x14ac:dyDescent="0.2">
      <c r="A370" s="1"/>
      <c r="B370" s="1"/>
      <c r="C370" s="1"/>
      <c r="D370" s="1"/>
      <c r="E370" s="2"/>
      <c r="F370" s="2"/>
      <c r="G370" s="1"/>
      <c r="H370" s="1"/>
      <c r="I370" s="1"/>
      <c r="J370" s="1"/>
      <c r="K370" s="2"/>
      <c r="L370" s="2"/>
      <c r="M370" s="2"/>
      <c r="N370" s="2"/>
      <c r="O370" s="25"/>
      <c r="P370" s="1"/>
      <c r="Q370" s="1"/>
      <c r="R370" s="1"/>
      <c r="S370" s="1"/>
      <c r="T370" s="1"/>
      <c r="U370" s="1"/>
      <c r="V370" s="1"/>
      <c r="W370" s="1"/>
      <c r="X370" s="1"/>
      <c r="Y370" s="1"/>
      <c r="Z370" s="1"/>
    </row>
    <row r="371" spans="1:26" ht="15.75" customHeight="1" x14ac:dyDescent="0.2">
      <c r="A371" s="1"/>
      <c r="B371" s="1"/>
      <c r="C371" s="1"/>
      <c r="D371" s="1"/>
      <c r="E371" s="2"/>
      <c r="F371" s="2"/>
      <c r="G371" s="1"/>
      <c r="H371" s="1"/>
      <c r="I371" s="1"/>
      <c r="J371" s="1"/>
      <c r="K371" s="2"/>
      <c r="L371" s="2"/>
      <c r="M371" s="2"/>
      <c r="N371" s="2"/>
      <c r="O371" s="25"/>
      <c r="P371" s="1"/>
      <c r="Q371" s="1"/>
      <c r="R371" s="1"/>
      <c r="S371" s="1"/>
      <c r="T371" s="1"/>
      <c r="U371" s="1"/>
      <c r="V371" s="1"/>
      <c r="W371" s="1"/>
      <c r="X371" s="1"/>
      <c r="Y371" s="1"/>
      <c r="Z371" s="1"/>
    </row>
    <row r="372" spans="1:26" ht="15.75" customHeight="1" x14ac:dyDescent="0.2">
      <c r="A372" s="1"/>
      <c r="B372" s="1"/>
      <c r="C372" s="1"/>
      <c r="D372" s="1"/>
      <c r="E372" s="2"/>
      <c r="F372" s="2"/>
      <c r="G372" s="1"/>
      <c r="H372" s="1"/>
      <c r="I372" s="1"/>
      <c r="J372" s="1"/>
      <c r="K372" s="2"/>
      <c r="L372" s="2"/>
      <c r="M372" s="2"/>
      <c r="N372" s="2"/>
      <c r="O372" s="25"/>
      <c r="P372" s="1"/>
      <c r="Q372" s="1"/>
      <c r="R372" s="1"/>
      <c r="S372" s="1"/>
      <c r="T372" s="1"/>
      <c r="U372" s="1"/>
      <c r="V372" s="1"/>
      <c r="W372" s="1"/>
      <c r="X372" s="1"/>
      <c r="Y372" s="1"/>
      <c r="Z372" s="1"/>
    </row>
    <row r="373" spans="1:26" ht="15.75" customHeight="1" x14ac:dyDescent="0.2">
      <c r="A373" s="1"/>
      <c r="B373" s="1"/>
      <c r="C373" s="1"/>
      <c r="D373" s="1"/>
      <c r="E373" s="2"/>
      <c r="F373" s="2"/>
      <c r="G373" s="1"/>
      <c r="H373" s="1"/>
      <c r="I373" s="1"/>
      <c r="J373" s="1"/>
      <c r="K373" s="2"/>
      <c r="L373" s="2"/>
      <c r="M373" s="2"/>
      <c r="N373" s="2"/>
      <c r="O373" s="25"/>
      <c r="P373" s="1"/>
      <c r="Q373" s="1"/>
      <c r="R373" s="1"/>
      <c r="S373" s="1"/>
      <c r="T373" s="1"/>
      <c r="U373" s="1"/>
      <c r="V373" s="1"/>
      <c r="W373" s="1"/>
      <c r="X373" s="1"/>
      <c r="Y373" s="1"/>
      <c r="Z373" s="1"/>
    </row>
    <row r="374" spans="1:26" ht="15.75" customHeight="1" x14ac:dyDescent="0.2">
      <c r="A374" s="1"/>
      <c r="B374" s="1"/>
      <c r="C374" s="1"/>
      <c r="D374" s="1"/>
      <c r="E374" s="2"/>
      <c r="F374" s="2"/>
      <c r="G374" s="1"/>
      <c r="H374" s="1"/>
      <c r="I374" s="1"/>
      <c r="J374" s="1"/>
      <c r="K374" s="2"/>
      <c r="L374" s="2"/>
      <c r="M374" s="2"/>
      <c r="N374" s="2"/>
      <c r="O374" s="25"/>
      <c r="P374" s="1"/>
      <c r="Q374" s="1"/>
      <c r="R374" s="1"/>
      <c r="S374" s="1"/>
      <c r="T374" s="1"/>
      <c r="U374" s="1"/>
      <c r="V374" s="1"/>
      <c r="W374" s="1"/>
      <c r="X374" s="1"/>
      <c r="Y374" s="1"/>
      <c r="Z374" s="1"/>
    </row>
    <row r="375" spans="1:26" ht="15.75" customHeight="1" x14ac:dyDescent="0.2">
      <c r="A375" s="1"/>
      <c r="B375" s="1"/>
      <c r="C375" s="1"/>
      <c r="D375" s="1"/>
      <c r="E375" s="2"/>
      <c r="F375" s="2"/>
      <c r="G375" s="1"/>
      <c r="H375" s="1"/>
      <c r="I375" s="1"/>
      <c r="J375" s="1"/>
      <c r="K375" s="2"/>
      <c r="L375" s="2"/>
      <c r="M375" s="2"/>
      <c r="N375" s="2"/>
      <c r="O375" s="25"/>
      <c r="P375" s="1"/>
      <c r="Q375" s="1"/>
      <c r="R375" s="1"/>
      <c r="S375" s="1"/>
      <c r="T375" s="1"/>
      <c r="U375" s="1"/>
      <c r="V375" s="1"/>
      <c r="W375" s="1"/>
      <c r="X375" s="1"/>
      <c r="Y375" s="1"/>
      <c r="Z375" s="1"/>
    </row>
    <row r="376" spans="1:26" ht="15.75" customHeight="1" x14ac:dyDescent="0.2">
      <c r="A376" s="1"/>
      <c r="B376" s="1"/>
      <c r="C376" s="1"/>
      <c r="D376" s="1"/>
      <c r="E376" s="2"/>
      <c r="F376" s="2"/>
      <c r="G376" s="1"/>
      <c r="H376" s="1"/>
      <c r="I376" s="1"/>
      <c r="J376" s="1"/>
      <c r="K376" s="2"/>
      <c r="L376" s="2"/>
      <c r="M376" s="2"/>
      <c r="N376" s="2"/>
      <c r="O376" s="25"/>
      <c r="P376" s="1"/>
      <c r="Q376" s="1"/>
      <c r="R376" s="1"/>
      <c r="S376" s="1"/>
      <c r="T376" s="1"/>
      <c r="U376" s="1"/>
      <c r="V376" s="1"/>
      <c r="W376" s="1"/>
      <c r="X376" s="1"/>
      <c r="Y376" s="1"/>
      <c r="Z376" s="1"/>
    </row>
    <row r="377" spans="1:26" ht="15.75" customHeight="1" x14ac:dyDescent="0.2">
      <c r="A377" s="1"/>
      <c r="B377" s="1"/>
      <c r="C377" s="1"/>
      <c r="D377" s="1"/>
      <c r="E377" s="2"/>
      <c r="F377" s="2"/>
      <c r="G377" s="1"/>
      <c r="H377" s="1"/>
      <c r="I377" s="1"/>
      <c r="J377" s="1"/>
      <c r="K377" s="2"/>
      <c r="L377" s="2"/>
      <c r="M377" s="2"/>
      <c r="N377" s="2"/>
      <c r="O377" s="25"/>
      <c r="P377" s="1"/>
      <c r="Q377" s="1"/>
      <c r="R377" s="1"/>
      <c r="S377" s="1"/>
      <c r="T377" s="1"/>
      <c r="U377" s="1"/>
      <c r="V377" s="1"/>
      <c r="W377" s="1"/>
      <c r="X377" s="1"/>
      <c r="Y377" s="1"/>
      <c r="Z377" s="1"/>
    </row>
    <row r="378" spans="1:26" ht="15.75" customHeight="1" x14ac:dyDescent="0.2">
      <c r="A378" s="1"/>
      <c r="B378" s="1"/>
      <c r="C378" s="1"/>
      <c r="D378" s="1"/>
      <c r="E378" s="2"/>
      <c r="F378" s="2"/>
      <c r="G378" s="1"/>
      <c r="H378" s="1"/>
      <c r="I378" s="1"/>
      <c r="J378" s="1"/>
      <c r="K378" s="2"/>
      <c r="L378" s="2"/>
      <c r="M378" s="2"/>
      <c r="N378" s="2"/>
      <c r="O378" s="25"/>
      <c r="P378" s="1"/>
      <c r="Q378" s="1"/>
      <c r="R378" s="1"/>
      <c r="S378" s="1"/>
      <c r="T378" s="1"/>
      <c r="U378" s="1"/>
      <c r="V378" s="1"/>
      <c r="W378" s="1"/>
      <c r="X378" s="1"/>
      <c r="Y378" s="1"/>
      <c r="Z378" s="1"/>
    </row>
    <row r="379" spans="1:26" ht="15.75" customHeight="1" x14ac:dyDescent="0.2">
      <c r="A379" s="1"/>
      <c r="B379" s="1"/>
      <c r="C379" s="1"/>
      <c r="D379" s="1"/>
      <c r="E379" s="2"/>
      <c r="F379" s="2"/>
      <c r="G379" s="1"/>
      <c r="H379" s="1"/>
      <c r="I379" s="1"/>
      <c r="J379" s="1"/>
      <c r="K379" s="2"/>
      <c r="L379" s="2"/>
      <c r="M379" s="2"/>
      <c r="N379" s="2"/>
      <c r="O379" s="25"/>
      <c r="P379" s="1"/>
      <c r="Q379" s="1"/>
      <c r="R379" s="1"/>
      <c r="S379" s="1"/>
      <c r="T379" s="1"/>
      <c r="U379" s="1"/>
      <c r="V379" s="1"/>
      <c r="W379" s="1"/>
      <c r="X379" s="1"/>
      <c r="Y379" s="1"/>
      <c r="Z379" s="1"/>
    </row>
    <row r="380" spans="1:26" ht="15.75" customHeight="1" x14ac:dyDescent="0.2">
      <c r="A380" s="1"/>
      <c r="B380" s="1"/>
      <c r="C380" s="1"/>
      <c r="D380" s="1"/>
      <c r="E380" s="2"/>
      <c r="F380" s="2"/>
      <c r="G380" s="1"/>
      <c r="H380" s="1"/>
      <c r="I380" s="1"/>
      <c r="J380" s="1"/>
      <c r="K380" s="2"/>
      <c r="L380" s="2"/>
      <c r="M380" s="2"/>
      <c r="N380" s="2"/>
      <c r="O380" s="25"/>
      <c r="P380" s="1"/>
      <c r="Q380" s="1"/>
      <c r="R380" s="1"/>
      <c r="S380" s="1"/>
      <c r="T380" s="1"/>
      <c r="U380" s="1"/>
      <c r="V380" s="1"/>
      <c r="W380" s="1"/>
      <c r="X380" s="1"/>
      <c r="Y380" s="1"/>
      <c r="Z380" s="1"/>
    </row>
    <row r="381" spans="1:26" ht="15.75" customHeight="1" x14ac:dyDescent="0.2">
      <c r="A381" s="1"/>
      <c r="B381" s="1"/>
      <c r="C381" s="1"/>
      <c r="D381" s="1"/>
      <c r="E381" s="2"/>
      <c r="F381" s="2"/>
      <c r="G381" s="1"/>
      <c r="H381" s="1"/>
      <c r="I381" s="1"/>
      <c r="J381" s="1"/>
      <c r="K381" s="2"/>
      <c r="L381" s="2"/>
      <c r="M381" s="2"/>
      <c r="N381" s="2"/>
      <c r="O381" s="25"/>
      <c r="P381" s="1"/>
      <c r="Q381" s="1"/>
      <c r="R381" s="1"/>
      <c r="S381" s="1"/>
      <c r="T381" s="1"/>
      <c r="U381" s="1"/>
      <c r="V381" s="1"/>
      <c r="W381" s="1"/>
      <c r="X381" s="1"/>
      <c r="Y381" s="1"/>
      <c r="Z381" s="1"/>
    </row>
    <row r="382" spans="1:26" ht="15.75" customHeight="1" x14ac:dyDescent="0.2">
      <c r="A382" s="1"/>
      <c r="B382" s="1"/>
      <c r="C382" s="1"/>
      <c r="D382" s="1"/>
      <c r="E382" s="2"/>
      <c r="F382" s="2"/>
      <c r="G382" s="1"/>
      <c r="H382" s="1"/>
      <c r="I382" s="1"/>
      <c r="J382" s="1"/>
      <c r="K382" s="2"/>
      <c r="L382" s="2"/>
      <c r="M382" s="2"/>
      <c r="N382" s="2"/>
      <c r="O382" s="25"/>
      <c r="P382" s="1"/>
      <c r="Q382" s="1"/>
      <c r="R382" s="1"/>
      <c r="S382" s="1"/>
      <c r="T382" s="1"/>
      <c r="U382" s="1"/>
      <c r="V382" s="1"/>
      <c r="W382" s="1"/>
      <c r="X382" s="1"/>
      <c r="Y382" s="1"/>
      <c r="Z382" s="1"/>
    </row>
    <row r="383" spans="1:26" ht="15.75" customHeight="1" x14ac:dyDescent="0.2">
      <c r="A383" s="1"/>
      <c r="B383" s="1"/>
      <c r="C383" s="1"/>
      <c r="D383" s="1"/>
      <c r="E383" s="2"/>
      <c r="F383" s="2"/>
      <c r="G383" s="1"/>
      <c r="H383" s="1"/>
      <c r="I383" s="1"/>
      <c r="J383" s="1"/>
      <c r="K383" s="2"/>
      <c r="L383" s="2"/>
      <c r="M383" s="2"/>
      <c r="N383" s="2"/>
      <c r="O383" s="25"/>
      <c r="P383" s="1"/>
      <c r="Q383" s="1"/>
      <c r="R383" s="1"/>
      <c r="S383" s="1"/>
      <c r="T383" s="1"/>
      <c r="U383" s="1"/>
      <c r="V383" s="1"/>
      <c r="W383" s="1"/>
      <c r="X383" s="1"/>
      <c r="Y383" s="1"/>
      <c r="Z383" s="1"/>
    </row>
    <row r="384" spans="1:26" ht="15.75" customHeight="1" x14ac:dyDescent="0.2">
      <c r="A384" s="1"/>
      <c r="B384" s="1"/>
      <c r="C384" s="1"/>
      <c r="D384" s="1"/>
      <c r="E384" s="2"/>
      <c r="F384" s="2"/>
      <c r="G384" s="1"/>
      <c r="H384" s="1"/>
      <c r="I384" s="1"/>
      <c r="J384" s="1"/>
      <c r="K384" s="2"/>
      <c r="L384" s="2"/>
      <c r="M384" s="2"/>
      <c r="N384" s="2"/>
      <c r="O384" s="25"/>
      <c r="P384" s="1"/>
      <c r="Q384" s="1"/>
      <c r="R384" s="1"/>
      <c r="S384" s="1"/>
      <c r="T384" s="1"/>
      <c r="U384" s="1"/>
      <c r="V384" s="1"/>
      <c r="W384" s="1"/>
      <c r="X384" s="1"/>
      <c r="Y384" s="1"/>
      <c r="Z384" s="1"/>
    </row>
    <row r="385" spans="1:26" ht="15.75" customHeight="1" x14ac:dyDescent="0.2">
      <c r="A385" s="1"/>
      <c r="B385" s="1"/>
      <c r="C385" s="1"/>
      <c r="D385" s="1"/>
      <c r="E385" s="2"/>
      <c r="F385" s="2"/>
      <c r="G385" s="1"/>
      <c r="H385" s="1"/>
      <c r="I385" s="1"/>
      <c r="J385" s="1"/>
      <c r="K385" s="2"/>
      <c r="L385" s="2"/>
      <c r="M385" s="2"/>
      <c r="N385" s="2"/>
      <c r="O385" s="25"/>
      <c r="P385" s="1"/>
      <c r="Q385" s="1"/>
      <c r="R385" s="1"/>
      <c r="S385" s="1"/>
      <c r="T385" s="1"/>
      <c r="U385" s="1"/>
      <c r="V385" s="1"/>
      <c r="W385" s="1"/>
      <c r="X385" s="1"/>
      <c r="Y385" s="1"/>
      <c r="Z385" s="1"/>
    </row>
    <row r="386" spans="1:26" ht="15.75" customHeight="1" x14ac:dyDescent="0.2">
      <c r="A386" s="1"/>
      <c r="B386" s="1"/>
      <c r="C386" s="1"/>
      <c r="D386" s="1"/>
      <c r="E386" s="2"/>
      <c r="F386" s="2"/>
      <c r="G386" s="1"/>
      <c r="H386" s="1"/>
      <c r="I386" s="1"/>
      <c r="J386" s="1"/>
      <c r="K386" s="2"/>
      <c r="L386" s="2"/>
      <c r="M386" s="2"/>
      <c r="N386" s="2"/>
      <c r="O386" s="25"/>
      <c r="P386" s="1"/>
      <c r="Q386" s="1"/>
      <c r="R386" s="1"/>
      <c r="S386" s="1"/>
      <c r="T386" s="1"/>
      <c r="U386" s="1"/>
      <c r="V386" s="1"/>
      <c r="W386" s="1"/>
      <c r="X386" s="1"/>
      <c r="Y386" s="1"/>
      <c r="Z386" s="1"/>
    </row>
    <row r="387" spans="1:26" ht="15.75" customHeight="1" x14ac:dyDescent="0.2">
      <c r="A387" s="1"/>
      <c r="B387" s="1"/>
      <c r="C387" s="1"/>
      <c r="D387" s="1"/>
      <c r="E387" s="2"/>
      <c r="F387" s="2"/>
      <c r="G387" s="1"/>
      <c r="H387" s="1"/>
      <c r="I387" s="1"/>
      <c r="J387" s="1"/>
      <c r="K387" s="2"/>
      <c r="L387" s="2"/>
      <c r="M387" s="2"/>
      <c r="N387" s="2"/>
      <c r="O387" s="25"/>
      <c r="P387" s="1"/>
      <c r="Q387" s="1"/>
      <c r="R387" s="1"/>
      <c r="S387" s="1"/>
      <c r="T387" s="1"/>
      <c r="U387" s="1"/>
      <c r="V387" s="1"/>
      <c r="W387" s="1"/>
      <c r="X387" s="1"/>
      <c r="Y387" s="1"/>
      <c r="Z387" s="1"/>
    </row>
    <row r="388" spans="1:26" ht="15.75" customHeight="1" x14ac:dyDescent="0.2">
      <c r="A388" s="1"/>
      <c r="B388" s="1"/>
      <c r="C388" s="1"/>
      <c r="D388" s="1"/>
      <c r="E388" s="2"/>
      <c r="F388" s="2"/>
      <c r="G388" s="1"/>
      <c r="H388" s="1"/>
      <c r="I388" s="1"/>
      <c r="J388" s="1"/>
      <c r="K388" s="2"/>
      <c r="L388" s="2"/>
      <c r="M388" s="2"/>
      <c r="N388" s="2"/>
      <c r="O388" s="25"/>
      <c r="P388" s="1"/>
      <c r="Q388" s="1"/>
      <c r="R388" s="1"/>
      <c r="S388" s="1"/>
      <c r="T388" s="1"/>
      <c r="U388" s="1"/>
      <c r="V388" s="1"/>
      <c r="W388" s="1"/>
      <c r="X388" s="1"/>
      <c r="Y388" s="1"/>
      <c r="Z388" s="1"/>
    </row>
    <row r="389" spans="1:26" ht="15.75" customHeight="1" x14ac:dyDescent="0.2">
      <c r="A389" s="1"/>
      <c r="B389" s="1"/>
      <c r="C389" s="1"/>
      <c r="D389" s="1"/>
      <c r="E389" s="2"/>
      <c r="F389" s="2"/>
      <c r="G389" s="1"/>
      <c r="H389" s="1"/>
      <c r="I389" s="1"/>
      <c r="J389" s="1"/>
      <c r="K389" s="2"/>
      <c r="L389" s="2"/>
      <c r="M389" s="2"/>
      <c r="N389" s="2"/>
      <c r="O389" s="25"/>
      <c r="P389" s="1"/>
      <c r="Q389" s="1"/>
      <c r="R389" s="1"/>
      <c r="S389" s="1"/>
      <c r="T389" s="1"/>
      <c r="U389" s="1"/>
      <c r="V389" s="1"/>
      <c r="W389" s="1"/>
      <c r="X389" s="1"/>
      <c r="Y389" s="1"/>
      <c r="Z389" s="1"/>
    </row>
    <row r="390" spans="1:26" ht="15.75" customHeight="1" x14ac:dyDescent="0.2">
      <c r="A390" s="1"/>
      <c r="B390" s="1"/>
      <c r="C390" s="1"/>
      <c r="D390" s="1"/>
      <c r="E390" s="2"/>
      <c r="F390" s="2"/>
      <c r="G390" s="1"/>
      <c r="H390" s="1"/>
      <c r="I390" s="1"/>
      <c r="J390" s="1"/>
      <c r="K390" s="2"/>
      <c r="L390" s="2"/>
      <c r="M390" s="2"/>
      <c r="N390" s="2"/>
      <c r="O390" s="25"/>
      <c r="P390" s="1"/>
      <c r="Q390" s="1"/>
      <c r="R390" s="1"/>
      <c r="S390" s="1"/>
      <c r="T390" s="1"/>
      <c r="U390" s="1"/>
      <c r="V390" s="1"/>
      <c r="W390" s="1"/>
      <c r="X390" s="1"/>
      <c r="Y390" s="1"/>
      <c r="Z390" s="1"/>
    </row>
    <row r="391" spans="1:26" ht="15.75" customHeight="1" x14ac:dyDescent="0.2">
      <c r="A391" s="1"/>
      <c r="B391" s="1"/>
      <c r="C391" s="1"/>
      <c r="D391" s="1"/>
      <c r="E391" s="2"/>
      <c r="F391" s="2"/>
      <c r="G391" s="1"/>
      <c r="H391" s="1"/>
      <c r="I391" s="1"/>
      <c r="J391" s="1"/>
      <c r="K391" s="2"/>
      <c r="L391" s="2"/>
      <c r="M391" s="2"/>
      <c r="N391" s="2"/>
      <c r="O391" s="25"/>
      <c r="P391" s="1"/>
      <c r="Q391" s="1"/>
      <c r="R391" s="1"/>
      <c r="S391" s="1"/>
      <c r="T391" s="1"/>
      <c r="U391" s="1"/>
      <c r="V391" s="1"/>
      <c r="W391" s="1"/>
      <c r="X391" s="1"/>
      <c r="Y391" s="1"/>
      <c r="Z391" s="1"/>
    </row>
    <row r="392" spans="1:26" ht="15.75" customHeight="1" x14ac:dyDescent="0.2">
      <c r="A392" s="1"/>
      <c r="B392" s="1"/>
      <c r="C392" s="1"/>
      <c r="D392" s="1"/>
      <c r="E392" s="2"/>
      <c r="F392" s="2"/>
      <c r="G392" s="1"/>
      <c r="H392" s="1"/>
      <c r="I392" s="1"/>
      <c r="J392" s="1"/>
      <c r="K392" s="2"/>
      <c r="L392" s="2"/>
      <c r="M392" s="2"/>
      <c r="N392" s="2"/>
      <c r="O392" s="25"/>
      <c r="P392" s="1"/>
      <c r="Q392" s="1"/>
      <c r="R392" s="1"/>
      <c r="S392" s="1"/>
      <c r="T392" s="1"/>
      <c r="U392" s="1"/>
      <c r="V392" s="1"/>
      <c r="W392" s="1"/>
      <c r="X392" s="1"/>
      <c r="Y392" s="1"/>
      <c r="Z392" s="1"/>
    </row>
    <row r="393" spans="1:26" ht="15.75" customHeight="1" x14ac:dyDescent="0.2">
      <c r="A393" s="1"/>
      <c r="B393" s="1"/>
      <c r="C393" s="1"/>
      <c r="D393" s="1"/>
      <c r="E393" s="2"/>
      <c r="F393" s="2"/>
      <c r="G393" s="1"/>
      <c r="H393" s="1"/>
      <c r="I393" s="1"/>
      <c r="J393" s="1"/>
      <c r="K393" s="2"/>
      <c r="L393" s="2"/>
      <c r="M393" s="2"/>
      <c r="N393" s="2"/>
      <c r="O393" s="25"/>
      <c r="P393" s="1"/>
      <c r="Q393" s="1"/>
      <c r="R393" s="1"/>
      <c r="S393" s="1"/>
      <c r="T393" s="1"/>
      <c r="U393" s="1"/>
      <c r="V393" s="1"/>
      <c r="W393" s="1"/>
      <c r="X393" s="1"/>
      <c r="Y393" s="1"/>
      <c r="Z393" s="1"/>
    </row>
    <row r="394" spans="1:26" ht="15.75" customHeight="1" x14ac:dyDescent="0.2">
      <c r="A394" s="1"/>
      <c r="B394" s="1"/>
      <c r="C394" s="1"/>
      <c r="D394" s="1"/>
      <c r="E394" s="2"/>
      <c r="F394" s="2"/>
      <c r="G394" s="1"/>
      <c r="H394" s="1"/>
      <c r="I394" s="1"/>
      <c r="J394" s="1"/>
      <c r="K394" s="2"/>
      <c r="L394" s="2"/>
      <c r="M394" s="2"/>
      <c r="N394" s="2"/>
      <c r="O394" s="25"/>
      <c r="P394" s="1"/>
      <c r="Q394" s="1"/>
      <c r="R394" s="1"/>
      <c r="S394" s="1"/>
      <c r="T394" s="1"/>
      <c r="U394" s="1"/>
      <c r="V394" s="1"/>
      <c r="W394" s="1"/>
      <c r="X394" s="1"/>
      <c r="Y394" s="1"/>
      <c r="Z394" s="1"/>
    </row>
    <row r="395" spans="1:26" ht="15.75" customHeight="1" x14ac:dyDescent="0.2">
      <c r="A395" s="1"/>
      <c r="B395" s="1"/>
      <c r="C395" s="1"/>
      <c r="D395" s="1"/>
      <c r="E395" s="2"/>
      <c r="F395" s="2"/>
      <c r="G395" s="1"/>
      <c r="H395" s="1"/>
      <c r="I395" s="1"/>
      <c r="J395" s="1"/>
      <c r="K395" s="2"/>
      <c r="L395" s="2"/>
      <c r="M395" s="2"/>
      <c r="N395" s="2"/>
      <c r="O395" s="25"/>
      <c r="P395" s="1"/>
      <c r="Q395" s="1"/>
      <c r="R395" s="1"/>
      <c r="S395" s="1"/>
      <c r="T395" s="1"/>
      <c r="U395" s="1"/>
      <c r="V395" s="1"/>
      <c r="W395" s="1"/>
      <c r="X395" s="1"/>
      <c r="Y395" s="1"/>
      <c r="Z395" s="1"/>
    </row>
    <row r="396" spans="1:26" ht="15.75" customHeight="1" x14ac:dyDescent="0.2">
      <c r="A396" s="1"/>
      <c r="B396" s="1"/>
      <c r="C396" s="1"/>
      <c r="D396" s="1"/>
      <c r="E396" s="2"/>
      <c r="F396" s="2"/>
      <c r="G396" s="1"/>
      <c r="H396" s="1"/>
      <c r="I396" s="1"/>
      <c r="J396" s="1"/>
      <c r="K396" s="2"/>
      <c r="L396" s="2"/>
      <c r="M396" s="2"/>
      <c r="N396" s="2"/>
      <c r="O396" s="25"/>
      <c r="P396" s="1"/>
      <c r="Q396" s="1"/>
      <c r="R396" s="1"/>
      <c r="S396" s="1"/>
      <c r="T396" s="1"/>
      <c r="U396" s="1"/>
      <c r="V396" s="1"/>
      <c r="W396" s="1"/>
      <c r="X396" s="1"/>
      <c r="Y396" s="1"/>
      <c r="Z396" s="1"/>
    </row>
    <row r="397" spans="1:26" ht="15.75" customHeight="1" x14ac:dyDescent="0.2">
      <c r="A397" s="1"/>
      <c r="B397" s="1"/>
      <c r="C397" s="1"/>
      <c r="D397" s="1"/>
      <c r="E397" s="2"/>
      <c r="F397" s="2"/>
      <c r="G397" s="1"/>
      <c r="H397" s="1"/>
      <c r="I397" s="1"/>
      <c r="J397" s="1"/>
      <c r="K397" s="2"/>
      <c r="L397" s="2"/>
      <c r="M397" s="2"/>
      <c r="N397" s="2"/>
      <c r="O397" s="25"/>
      <c r="P397" s="1"/>
      <c r="Q397" s="1"/>
      <c r="R397" s="1"/>
      <c r="S397" s="1"/>
      <c r="T397" s="1"/>
      <c r="U397" s="1"/>
      <c r="V397" s="1"/>
      <c r="W397" s="1"/>
      <c r="X397" s="1"/>
      <c r="Y397" s="1"/>
      <c r="Z397" s="1"/>
    </row>
    <row r="398" spans="1:26" ht="15.75" customHeight="1" x14ac:dyDescent="0.2">
      <c r="A398" s="1"/>
      <c r="B398" s="1"/>
      <c r="C398" s="1"/>
      <c r="D398" s="1"/>
      <c r="E398" s="2"/>
      <c r="F398" s="2"/>
      <c r="G398" s="1"/>
      <c r="H398" s="1"/>
      <c r="I398" s="1"/>
      <c r="J398" s="1"/>
      <c r="K398" s="2"/>
      <c r="L398" s="2"/>
      <c r="M398" s="2"/>
      <c r="N398" s="2"/>
      <c r="O398" s="25"/>
      <c r="P398" s="1"/>
      <c r="Q398" s="1"/>
      <c r="R398" s="1"/>
      <c r="S398" s="1"/>
      <c r="T398" s="1"/>
      <c r="U398" s="1"/>
      <c r="V398" s="1"/>
      <c r="W398" s="1"/>
      <c r="X398" s="1"/>
      <c r="Y398" s="1"/>
      <c r="Z398" s="1"/>
    </row>
    <row r="399" spans="1:26" ht="15.75" customHeight="1" x14ac:dyDescent="0.2">
      <c r="A399" s="1"/>
      <c r="B399" s="1"/>
      <c r="C399" s="1"/>
      <c r="D399" s="1"/>
      <c r="E399" s="2"/>
      <c r="F399" s="2"/>
      <c r="G399" s="1"/>
      <c r="H399" s="1"/>
      <c r="I399" s="1"/>
      <c r="J399" s="1"/>
      <c r="K399" s="2"/>
      <c r="L399" s="2"/>
      <c r="M399" s="2"/>
      <c r="N399" s="2"/>
      <c r="O399" s="25"/>
      <c r="P399" s="1"/>
      <c r="Q399" s="1"/>
      <c r="R399" s="1"/>
      <c r="S399" s="1"/>
      <c r="T399" s="1"/>
      <c r="U399" s="1"/>
      <c r="V399" s="1"/>
      <c r="W399" s="1"/>
      <c r="X399" s="1"/>
      <c r="Y399" s="1"/>
      <c r="Z399" s="1"/>
    </row>
    <row r="400" spans="1:26" ht="15.75" customHeight="1" x14ac:dyDescent="0.2">
      <c r="A400" s="1"/>
      <c r="B400" s="1"/>
      <c r="C400" s="1"/>
      <c r="D400" s="1"/>
      <c r="E400" s="2"/>
      <c r="F400" s="2"/>
      <c r="G400" s="1"/>
      <c r="H400" s="1"/>
      <c r="I400" s="1"/>
      <c r="J400" s="1"/>
      <c r="K400" s="2"/>
      <c r="L400" s="2"/>
      <c r="M400" s="2"/>
      <c r="N400" s="2"/>
      <c r="O400" s="25"/>
      <c r="P400" s="1"/>
      <c r="Q400" s="1"/>
      <c r="R400" s="1"/>
      <c r="S400" s="1"/>
      <c r="T400" s="1"/>
      <c r="U400" s="1"/>
      <c r="V400" s="1"/>
      <c r="W400" s="1"/>
      <c r="X400" s="1"/>
      <c r="Y400" s="1"/>
      <c r="Z400" s="1"/>
    </row>
    <row r="401" spans="1:26" ht="15.75" customHeight="1" x14ac:dyDescent="0.2">
      <c r="A401" s="1"/>
      <c r="B401" s="1"/>
      <c r="C401" s="1"/>
      <c r="D401" s="1"/>
      <c r="E401" s="2"/>
      <c r="F401" s="2"/>
      <c r="G401" s="1"/>
      <c r="H401" s="1"/>
      <c r="I401" s="1"/>
      <c r="J401" s="1"/>
      <c r="K401" s="2"/>
      <c r="L401" s="2"/>
      <c r="M401" s="2"/>
      <c r="N401" s="2"/>
      <c r="O401" s="25"/>
      <c r="P401" s="1"/>
      <c r="Q401" s="1"/>
      <c r="R401" s="1"/>
      <c r="S401" s="1"/>
      <c r="T401" s="1"/>
      <c r="U401" s="1"/>
      <c r="V401" s="1"/>
      <c r="W401" s="1"/>
      <c r="X401" s="1"/>
      <c r="Y401" s="1"/>
      <c r="Z401" s="1"/>
    </row>
    <row r="402" spans="1:26" ht="15.75" customHeight="1" x14ac:dyDescent="0.2">
      <c r="A402" s="1"/>
      <c r="B402" s="1"/>
      <c r="C402" s="1"/>
      <c r="D402" s="1"/>
      <c r="E402" s="2"/>
      <c r="F402" s="2"/>
      <c r="G402" s="1"/>
      <c r="H402" s="1"/>
      <c r="I402" s="1"/>
      <c r="J402" s="1"/>
      <c r="K402" s="2"/>
      <c r="L402" s="2"/>
      <c r="M402" s="2"/>
      <c r="N402" s="2"/>
      <c r="O402" s="25"/>
      <c r="P402" s="1"/>
      <c r="Q402" s="1"/>
      <c r="R402" s="1"/>
      <c r="S402" s="1"/>
      <c r="T402" s="1"/>
      <c r="U402" s="1"/>
      <c r="V402" s="1"/>
      <c r="W402" s="1"/>
      <c r="X402" s="1"/>
      <c r="Y402" s="1"/>
      <c r="Z402" s="1"/>
    </row>
    <row r="403" spans="1:26" ht="15.75" customHeight="1" x14ac:dyDescent="0.2">
      <c r="A403" s="1"/>
      <c r="B403" s="1"/>
      <c r="C403" s="1"/>
      <c r="D403" s="1"/>
      <c r="E403" s="2"/>
      <c r="F403" s="2"/>
      <c r="G403" s="1"/>
      <c r="H403" s="1"/>
      <c r="I403" s="1"/>
      <c r="J403" s="1"/>
      <c r="K403" s="2"/>
      <c r="L403" s="2"/>
      <c r="M403" s="2"/>
      <c r="N403" s="2"/>
      <c r="O403" s="25"/>
      <c r="P403" s="1"/>
      <c r="Q403" s="1"/>
      <c r="R403" s="1"/>
      <c r="S403" s="1"/>
      <c r="T403" s="1"/>
      <c r="U403" s="1"/>
      <c r="V403" s="1"/>
      <c r="W403" s="1"/>
      <c r="X403" s="1"/>
      <c r="Y403" s="1"/>
      <c r="Z403" s="1"/>
    </row>
    <row r="404" spans="1:26" ht="15.75" customHeight="1" x14ac:dyDescent="0.2">
      <c r="A404" s="1"/>
      <c r="B404" s="1"/>
      <c r="C404" s="1"/>
      <c r="D404" s="1"/>
      <c r="E404" s="2"/>
      <c r="F404" s="2"/>
      <c r="G404" s="1"/>
      <c r="H404" s="1"/>
      <c r="I404" s="1"/>
      <c r="J404" s="1"/>
      <c r="K404" s="2"/>
      <c r="L404" s="2"/>
      <c r="M404" s="2"/>
      <c r="N404" s="2"/>
      <c r="O404" s="25"/>
      <c r="P404" s="1"/>
      <c r="Q404" s="1"/>
      <c r="R404" s="1"/>
      <c r="S404" s="1"/>
      <c r="T404" s="1"/>
      <c r="U404" s="1"/>
      <c r="V404" s="1"/>
      <c r="W404" s="1"/>
      <c r="X404" s="1"/>
      <c r="Y404" s="1"/>
      <c r="Z404" s="1"/>
    </row>
    <row r="405" spans="1:26" ht="15.75" customHeight="1" x14ac:dyDescent="0.2">
      <c r="A405" s="1"/>
      <c r="B405" s="1"/>
      <c r="C405" s="1"/>
      <c r="D405" s="1"/>
      <c r="E405" s="2"/>
      <c r="F405" s="2"/>
      <c r="G405" s="1"/>
      <c r="H405" s="1"/>
      <c r="I405" s="1"/>
      <c r="J405" s="1"/>
      <c r="K405" s="2"/>
      <c r="L405" s="2"/>
      <c r="M405" s="2"/>
      <c r="N405" s="2"/>
      <c r="O405" s="25"/>
      <c r="P405" s="1"/>
      <c r="Q405" s="1"/>
      <c r="R405" s="1"/>
      <c r="S405" s="1"/>
      <c r="T405" s="1"/>
      <c r="U405" s="1"/>
      <c r="V405" s="1"/>
      <c r="W405" s="1"/>
      <c r="X405" s="1"/>
      <c r="Y405" s="1"/>
      <c r="Z405" s="1"/>
    </row>
    <row r="406" spans="1:26" ht="15.75" customHeight="1" x14ac:dyDescent="0.2">
      <c r="A406" s="1"/>
      <c r="B406" s="1"/>
      <c r="C406" s="1"/>
      <c r="D406" s="1"/>
      <c r="E406" s="2"/>
      <c r="F406" s="2"/>
      <c r="G406" s="1"/>
      <c r="H406" s="1"/>
      <c r="I406" s="1"/>
      <c r="J406" s="1"/>
      <c r="K406" s="2"/>
      <c r="L406" s="2"/>
      <c r="M406" s="2"/>
      <c r="N406" s="2"/>
      <c r="O406" s="25"/>
      <c r="P406" s="1"/>
      <c r="Q406" s="1"/>
      <c r="R406" s="1"/>
      <c r="S406" s="1"/>
      <c r="T406" s="1"/>
      <c r="U406" s="1"/>
      <c r="V406" s="1"/>
      <c r="W406" s="1"/>
      <c r="X406" s="1"/>
      <c r="Y406" s="1"/>
      <c r="Z406" s="1"/>
    </row>
    <row r="407" spans="1:26" ht="15.75" customHeight="1" x14ac:dyDescent="0.2">
      <c r="A407" s="1"/>
      <c r="B407" s="1"/>
      <c r="C407" s="1"/>
      <c r="D407" s="1"/>
      <c r="E407" s="2"/>
      <c r="F407" s="2"/>
      <c r="G407" s="1"/>
      <c r="H407" s="1"/>
      <c r="I407" s="1"/>
      <c r="J407" s="1"/>
      <c r="K407" s="2"/>
      <c r="L407" s="2"/>
      <c r="M407" s="2"/>
      <c r="N407" s="2"/>
      <c r="O407" s="25"/>
      <c r="P407" s="1"/>
      <c r="Q407" s="1"/>
      <c r="R407" s="1"/>
      <c r="S407" s="1"/>
      <c r="T407" s="1"/>
      <c r="U407" s="1"/>
      <c r="V407" s="1"/>
      <c r="W407" s="1"/>
      <c r="X407" s="1"/>
      <c r="Y407" s="1"/>
      <c r="Z407" s="1"/>
    </row>
    <row r="408" spans="1:26" ht="15.75" customHeight="1" x14ac:dyDescent="0.2">
      <c r="A408" s="1"/>
      <c r="B408" s="1"/>
      <c r="C408" s="1"/>
      <c r="D408" s="1"/>
      <c r="E408" s="2"/>
      <c r="F408" s="2"/>
      <c r="G408" s="1"/>
      <c r="H408" s="1"/>
      <c r="I408" s="1"/>
      <c r="J408" s="1"/>
      <c r="K408" s="2"/>
      <c r="L408" s="2"/>
      <c r="M408" s="2"/>
      <c r="N408" s="2"/>
      <c r="O408" s="25"/>
      <c r="P408" s="1"/>
      <c r="Q408" s="1"/>
      <c r="R408" s="1"/>
      <c r="S408" s="1"/>
      <c r="T408" s="1"/>
      <c r="U408" s="1"/>
      <c r="V408" s="1"/>
      <c r="W408" s="1"/>
      <c r="X408" s="1"/>
      <c r="Y408" s="1"/>
      <c r="Z408" s="1"/>
    </row>
    <row r="409" spans="1:26" ht="15.75" customHeight="1" x14ac:dyDescent="0.2">
      <c r="A409" s="1"/>
      <c r="B409" s="1"/>
      <c r="C409" s="1"/>
      <c r="D409" s="1"/>
      <c r="E409" s="2"/>
      <c r="F409" s="2"/>
      <c r="G409" s="1"/>
      <c r="H409" s="1"/>
      <c r="I409" s="1"/>
      <c r="J409" s="1"/>
      <c r="K409" s="2"/>
      <c r="L409" s="2"/>
      <c r="M409" s="2"/>
      <c r="N409" s="2"/>
      <c r="O409" s="25"/>
      <c r="P409" s="1"/>
      <c r="Q409" s="1"/>
      <c r="R409" s="1"/>
      <c r="S409" s="1"/>
      <c r="T409" s="1"/>
      <c r="U409" s="1"/>
      <c r="V409" s="1"/>
      <c r="W409" s="1"/>
      <c r="X409" s="1"/>
      <c r="Y409" s="1"/>
      <c r="Z409" s="1"/>
    </row>
    <row r="410" spans="1:26" ht="15.75" customHeight="1" x14ac:dyDescent="0.2">
      <c r="A410" s="1"/>
      <c r="B410" s="1"/>
      <c r="C410" s="1"/>
      <c r="D410" s="1"/>
      <c r="E410" s="2"/>
      <c r="F410" s="2"/>
      <c r="G410" s="1"/>
      <c r="H410" s="1"/>
      <c r="I410" s="1"/>
      <c r="J410" s="1"/>
      <c r="K410" s="2"/>
      <c r="L410" s="2"/>
      <c r="M410" s="2"/>
      <c r="N410" s="2"/>
      <c r="O410" s="25"/>
      <c r="P410" s="1"/>
      <c r="Q410" s="1"/>
      <c r="R410" s="1"/>
      <c r="S410" s="1"/>
      <c r="T410" s="1"/>
      <c r="U410" s="1"/>
      <c r="V410" s="1"/>
      <c r="W410" s="1"/>
      <c r="X410" s="1"/>
      <c r="Y410" s="1"/>
      <c r="Z410" s="1"/>
    </row>
    <row r="411" spans="1:26" ht="15.75" customHeight="1" x14ac:dyDescent="0.2">
      <c r="A411" s="1"/>
      <c r="B411" s="1"/>
      <c r="C411" s="1"/>
      <c r="D411" s="1"/>
      <c r="E411" s="2"/>
      <c r="F411" s="2"/>
      <c r="G411" s="1"/>
      <c r="H411" s="1"/>
      <c r="I411" s="1"/>
      <c r="J411" s="1"/>
      <c r="K411" s="2"/>
      <c r="L411" s="2"/>
      <c r="M411" s="2"/>
      <c r="N411" s="2"/>
      <c r="O411" s="25"/>
      <c r="P411" s="1"/>
      <c r="Q411" s="1"/>
      <c r="R411" s="1"/>
      <c r="S411" s="1"/>
      <c r="T411" s="1"/>
      <c r="U411" s="1"/>
      <c r="V411" s="1"/>
      <c r="W411" s="1"/>
      <c r="X411" s="1"/>
      <c r="Y411" s="1"/>
      <c r="Z411" s="1"/>
    </row>
    <row r="412" spans="1:26" ht="15.75" customHeight="1" x14ac:dyDescent="0.2">
      <c r="A412" s="1"/>
      <c r="B412" s="1"/>
      <c r="C412" s="1"/>
      <c r="D412" s="1"/>
      <c r="E412" s="2"/>
      <c r="F412" s="2"/>
      <c r="G412" s="1"/>
      <c r="H412" s="1"/>
      <c r="I412" s="1"/>
      <c r="J412" s="1"/>
      <c r="K412" s="2"/>
      <c r="L412" s="2"/>
      <c r="M412" s="2"/>
      <c r="N412" s="2"/>
      <c r="O412" s="25"/>
      <c r="P412" s="1"/>
      <c r="Q412" s="1"/>
      <c r="R412" s="1"/>
      <c r="S412" s="1"/>
      <c r="T412" s="1"/>
      <c r="U412" s="1"/>
      <c r="V412" s="1"/>
      <c r="W412" s="1"/>
      <c r="X412" s="1"/>
      <c r="Y412" s="1"/>
      <c r="Z412" s="1"/>
    </row>
    <row r="413" spans="1:26" ht="15.75" customHeight="1" x14ac:dyDescent="0.2">
      <c r="A413" s="1"/>
      <c r="B413" s="1"/>
      <c r="C413" s="1"/>
      <c r="D413" s="1"/>
      <c r="E413" s="2"/>
      <c r="F413" s="2"/>
      <c r="G413" s="1"/>
      <c r="H413" s="1"/>
      <c r="I413" s="1"/>
      <c r="J413" s="1"/>
      <c r="K413" s="2"/>
      <c r="L413" s="2"/>
      <c r="M413" s="2"/>
      <c r="N413" s="2"/>
      <c r="O413" s="25"/>
      <c r="P413" s="1"/>
      <c r="Q413" s="1"/>
      <c r="R413" s="1"/>
      <c r="S413" s="1"/>
      <c r="T413" s="1"/>
      <c r="U413" s="1"/>
      <c r="V413" s="1"/>
      <c r="W413" s="1"/>
      <c r="X413" s="1"/>
      <c r="Y413" s="1"/>
      <c r="Z413" s="1"/>
    </row>
    <row r="414" spans="1:26" ht="15.75" customHeight="1" x14ac:dyDescent="0.2">
      <c r="A414" s="1"/>
      <c r="B414" s="1"/>
      <c r="C414" s="1"/>
      <c r="D414" s="1"/>
      <c r="E414" s="2"/>
      <c r="F414" s="2"/>
      <c r="G414" s="1"/>
      <c r="H414" s="1"/>
      <c r="I414" s="1"/>
      <c r="J414" s="1"/>
      <c r="K414" s="2"/>
      <c r="L414" s="2"/>
      <c r="M414" s="2"/>
      <c r="N414" s="2"/>
      <c r="O414" s="25"/>
      <c r="P414" s="1"/>
      <c r="Q414" s="1"/>
      <c r="R414" s="1"/>
      <c r="S414" s="1"/>
      <c r="T414" s="1"/>
      <c r="U414" s="1"/>
      <c r="V414" s="1"/>
      <c r="W414" s="1"/>
      <c r="X414" s="1"/>
      <c r="Y414" s="1"/>
      <c r="Z414" s="1"/>
    </row>
    <row r="415" spans="1:26" ht="15.75" customHeight="1" x14ac:dyDescent="0.2">
      <c r="A415" s="1"/>
      <c r="B415" s="1"/>
      <c r="C415" s="1"/>
      <c r="D415" s="1"/>
      <c r="E415" s="2"/>
      <c r="F415" s="2"/>
      <c r="G415" s="1"/>
      <c r="H415" s="1"/>
      <c r="I415" s="1"/>
      <c r="J415" s="1"/>
      <c r="K415" s="2"/>
      <c r="L415" s="2"/>
      <c r="M415" s="2"/>
      <c r="N415" s="2"/>
      <c r="O415" s="25"/>
      <c r="P415" s="1"/>
      <c r="Q415" s="1"/>
      <c r="R415" s="1"/>
      <c r="S415" s="1"/>
      <c r="T415" s="1"/>
      <c r="U415" s="1"/>
      <c r="V415" s="1"/>
      <c r="W415" s="1"/>
      <c r="X415" s="1"/>
      <c r="Y415" s="1"/>
      <c r="Z415" s="1"/>
    </row>
    <row r="416" spans="1:26" ht="15.75" customHeight="1" x14ac:dyDescent="0.2">
      <c r="A416" s="1"/>
      <c r="B416" s="1"/>
      <c r="C416" s="1"/>
      <c r="D416" s="1"/>
      <c r="E416" s="2"/>
      <c r="F416" s="2"/>
      <c r="G416" s="1"/>
      <c r="H416" s="1"/>
      <c r="I416" s="1"/>
      <c r="J416" s="1"/>
      <c r="K416" s="2"/>
      <c r="L416" s="2"/>
      <c r="M416" s="2"/>
      <c r="N416" s="2"/>
      <c r="O416" s="25"/>
      <c r="P416" s="1"/>
      <c r="Q416" s="1"/>
      <c r="R416" s="1"/>
      <c r="S416" s="1"/>
      <c r="T416" s="1"/>
      <c r="U416" s="1"/>
      <c r="V416" s="1"/>
      <c r="W416" s="1"/>
      <c r="X416" s="1"/>
      <c r="Y416" s="1"/>
      <c r="Z416" s="1"/>
    </row>
    <row r="417" spans="1:26" ht="15.75" customHeight="1" x14ac:dyDescent="0.2">
      <c r="A417" s="1"/>
      <c r="B417" s="1"/>
      <c r="C417" s="1"/>
      <c r="D417" s="1"/>
      <c r="E417" s="2"/>
      <c r="F417" s="2"/>
      <c r="G417" s="1"/>
      <c r="H417" s="1"/>
      <c r="I417" s="1"/>
      <c r="J417" s="1"/>
      <c r="K417" s="2"/>
      <c r="L417" s="2"/>
      <c r="M417" s="2"/>
      <c r="N417" s="2"/>
      <c r="O417" s="25"/>
      <c r="P417" s="1"/>
      <c r="Q417" s="1"/>
      <c r="R417" s="1"/>
      <c r="S417" s="1"/>
      <c r="T417" s="1"/>
      <c r="U417" s="1"/>
      <c r="V417" s="1"/>
      <c r="W417" s="1"/>
      <c r="X417" s="1"/>
      <c r="Y417" s="1"/>
      <c r="Z417" s="1"/>
    </row>
    <row r="418" spans="1:26" ht="15.75" customHeight="1" x14ac:dyDescent="0.2">
      <c r="A418" s="1"/>
      <c r="B418" s="1"/>
      <c r="C418" s="1"/>
      <c r="D418" s="1"/>
      <c r="E418" s="2"/>
      <c r="F418" s="2"/>
      <c r="G418" s="1"/>
      <c r="H418" s="1"/>
      <c r="I418" s="1"/>
      <c r="J418" s="1"/>
      <c r="K418" s="2"/>
      <c r="L418" s="2"/>
      <c r="M418" s="2"/>
      <c r="N418" s="2"/>
      <c r="O418" s="25"/>
      <c r="P418" s="1"/>
      <c r="Q418" s="1"/>
      <c r="R418" s="1"/>
      <c r="S418" s="1"/>
      <c r="T418" s="1"/>
      <c r="U418" s="1"/>
      <c r="V418" s="1"/>
      <c r="W418" s="1"/>
      <c r="X418" s="1"/>
      <c r="Y418" s="1"/>
      <c r="Z418" s="1"/>
    </row>
    <row r="419" spans="1:26" ht="15.75" customHeight="1" x14ac:dyDescent="0.2">
      <c r="A419" s="1"/>
      <c r="B419" s="1"/>
      <c r="C419" s="1"/>
      <c r="D419" s="1"/>
      <c r="E419" s="2"/>
      <c r="F419" s="2"/>
      <c r="G419" s="1"/>
      <c r="H419" s="1"/>
      <c r="I419" s="1"/>
      <c r="J419" s="1"/>
      <c r="K419" s="2"/>
      <c r="L419" s="2"/>
      <c r="M419" s="2"/>
      <c r="N419" s="2"/>
      <c r="O419" s="25"/>
      <c r="P419" s="1"/>
      <c r="Q419" s="1"/>
      <c r="R419" s="1"/>
      <c r="S419" s="1"/>
      <c r="T419" s="1"/>
      <c r="U419" s="1"/>
      <c r="V419" s="1"/>
      <c r="W419" s="1"/>
      <c r="X419" s="1"/>
      <c r="Y419" s="1"/>
      <c r="Z419" s="1"/>
    </row>
    <row r="420" spans="1:26" ht="15.75" customHeight="1" x14ac:dyDescent="0.2">
      <c r="A420" s="1"/>
      <c r="B420" s="1"/>
      <c r="C420" s="1"/>
      <c r="D420" s="1"/>
      <c r="E420" s="2"/>
      <c r="F420" s="2"/>
      <c r="G420" s="1"/>
      <c r="H420" s="1"/>
      <c r="I420" s="1"/>
      <c r="J420" s="1"/>
      <c r="K420" s="2"/>
      <c r="L420" s="2"/>
      <c r="M420" s="2"/>
      <c r="N420" s="2"/>
      <c r="O420" s="25"/>
      <c r="P420" s="1"/>
      <c r="Q420" s="1"/>
      <c r="R420" s="1"/>
      <c r="S420" s="1"/>
      <c r="T420" s="1"/>
      <c r="U420" s="1"/>
      <c r="V420" s="1"/>
      <c r="W420" s="1"/>
      <c r="X420" s="1"/>
      <c r="Y420" s="1"/>
      <c r="Z420" s="1"/>
    </row>
    <row r="421" spans="1:26" ht="15.75" customHeight="1" x14ac:dyDescent="0.2">
      <c r="A421" s="1"/>
      <c r="B421" s="1"/>
      <c r="C421" s="1"/>
      <c r="D421" s="1"/>
      <c r="E421" s="2"/>
      <c r="F421" s="2"/>
      <c r="G421" s="1"/>
      <c r="H421" s="1"/>
      <c r="I421" s="1"/>
      <c r="J421" s="1"/>
      <c r="K421" s="2"/>
      <c r="L421" s="2"/>
      <c r="M421" s="2"/>
      <c r="N421" s="2"/>
      <c r="O421" s="25"/>
      <c r="P421" s="1"/>
      <c r="Q421" s="1"/>
      <c r="R421" s="1"/>
      <c r="S421" s="1"/>
      <c r="T421" s="1"/>
      <c r="U421" s="1"/>
      <c r="V421" s="1"/>
      <c r="W421" s="1"/>
      <c r="X421" s="1"/>
      <c r="Y421" s="1"/>
      <c r="Z421" s="1"/>
    </row>
    <row r="422" spans="1:26" ht="15.75" customHeight="1" x14ac:dyDescent="0.2">
      <c r="A422" s="1"/>
      <c r="B422" s="1"/>
      <c r="C422" s="1"/>
      <c r="D422" s="1"/>
      <c r="E422" s="2"/>
      <c r="F422" s="2"/>
      <c r="G422" s="1"/>
      <c r="H422" s="1"/>
      <c r="I422" s="1"/>
      <c r="J422" s="1"/>
      <c r="K422" s="2"/>
      <c r="L422" s="2"/>
      <c r="M422" s="2"/>
      <c r="N422" s="2"/>
      <c r="O422" s="25"/>
      <c r="P422" s="1"/>
      <c r="Q422" s="1"/>
      <c r="R422" s="1"/>
      <c r="S422" s="1"/>
      <c r="T422" s="1"/>
      <c r="U422" s="1"/>
      <c r="V422" s="1"/>
      <c r="W422" s="1"/>
      <c r="X422" s="1"/>
      <c r="Y422" s="1"/>
      <c r="Z422" s="1"/>
    </row>
    <row r="423" spans="1:26" ht="15.75" customHeight="1" x14ac:dyDescent="0.2">
      <c r="A423" s="1"/>
      <c r="B423" s="1"/>
      <c r="C423" s="1"/>
      <c r="D423" s="1"/>
      <c r="E423" s="2"/>
      <c r="F423" s="2"/>
      <c r="G423" s="1"/>
      <c r="H423" s="1"/>
      <c r="I423" s="1"/>
      <c r="J423" s="1"/>
      <c r="K423" s="2"/>
      <c r="L423" s="2"/>
      <c r="M423" s="2"/>
      <c r="N423" s="2"/>
      <c r="O423" s="25"/>
      <c r="P423" s="1"/>
      <c r="Q423" s="1"/>
      <c r="R423" s="1"/>
      <c r="S423" s="1"/>
      <c r="T423" s="1"/>
      <c r="U423" s="1"/>
      <c r="V423" s="1"/>
      <c r="W423" s="1"/>
      <c r="X423" s="1"/>
      <c r="Y423" s="1"/>
      <c r="Z423" s="1"/>
    </row>
    <row r="424" spans="1:26" ht="15.75" customHeight="1" x14ac:dyDescent="0.2">
      <c r="A424" s="1"/>
      <c r="B424" s="1"/>
      <c r="C424" s="1"/>
      <c r="D424" s="1"/>
      <c r="E424" s="2"/>
      <c r="F424" s="2"/>
      <c r="G424" s="1"/>
      <c r="H424" s="1"/>
      <c r="I424" s="1"/>
      <c r="J424" s="1"/>
      <c r="K424" s="2"/>
      <c r="L424" s="2"/>
      <c r="M424" s="2"/>
      <c r="N424" s="2"/>
      <c r="O424" s="25"/>
      <c r="P424" s="1"/>
      <c r="Q424" s="1"/>
      <c r="R424" s="1"/>
      <c r="S424" s="1"/>
      <c r="T424" s="1"/>
      <c r="U424" s="1"/>
      <c r="V424" s="1"/>
      <c r="W424" s="1"/>
      <c r="X424" s="1"/>
      <c r="Y424" s="1"/>
      <c r="Z424" s="1"/>
    </row>
    <row r="425" spans="1:26" ht="15.75" customHeight="1" x14ac:dyDescent="0.2">
      <c r="A425" s="1"/>
      <c r="B425" s="1"/>
      <c r="C425" s="1"/>
      <c r="D425" s="1"/>
      <c r="E425" s="2"/>
      <c r="F425" s="2"/>
      <c r="G425" s="1"/>
      <c r="H425" s="1"/>
      <c r="I425" s="1"/>
      <c r="J425" s="1"/>
      <c r="K425" s="2"/>
      <c r="L425" s="2"/>
      <c r="M425" s="2"/>
      <c r="N425" s="2"/>
      <c r="O425" s="25"/>
      <c r="P425" s="1"/>
      <c r="Q425" s="1"/>
      <c r="R425" s="1"/>
      <c r="S425" s="1"/>
      <c r="T425" s="1"/>
      <c r="U425" s="1"/>
      <c r="V425" s="1"/>
      <c r="W425" s="1"/>
      <c r="X425" s="1"/>
      <c r="Y425" s="1"/>
      <c r="Z425" s="1"/>
    </row>
    <row r="426" spans="1:26" ht="15.75" customHeight="1" x14ac:dyDescent="0.2">
      <c r="A426" s="1"/>
      <c r="B426" s="1"/>
      <c r="C426" s="1"/>
      <c r="D426" s="1"/>
      <c r="E426" s="2"/>
      <c r="F426" s="2"/>
      <c r="G426" s="1"/>
      <c r="H426" s="1"/>
      <c r="I426" s="1"/>
      <c r="J426" s="1"/>
      <c r="K426" s="2"/>
      <c r="L426" s="2"/>
      <c r="M426" s="2"/>
      <c r="N426" s="2"/>
      <c r="O426" s="25"/>
      <c r="P426" s="1"/>
      <c r="Q426" s="1"/>
      <c r="R426" s="1"/>
      <c r="S426" s="1"/>
      <c r="T426" s="1"/>
      <c r="U426" s="1"/>
      <c r="V426" s="1"/>
      <c r="W426" s="1"/>
      <c r="X426" s="1"/>
      <c r="Y426" s="1"/>
      <c r="Z426" s="1"/>
    </row>
    <row r="427" spans="1:26" ht="15.75" customHeight="1" x14ac:dyDescent="0.2">
      <c r="A427" s="1"/>
      <c r="B427" s="1"/>
      <c r="C427" s="1"/>
      <c r="D427" s="1"/>
      <c r="E427" s="2"/>
      <c r="F427" s="2"/>
      <c r="G427" s="1"/>
      <c r="H427" s="1"/>
      <c r="I427" s="1"/>
      <c r="J427" s="1"/>
      <c r="K427" s="2"/>
      <c r="L427" s="2"/>
      <c r="M427" s="2"/>
      <c r="N427" s="2"/>
      <c r="O427" s="25"/>
      <c r="P427" s="1"/>
      <c r="Q427" s="1"/>
      <c r="R427" s="1"/>
      <c r="S427" s="1"/>
      <c r="T427" s="1"/>
      <c r="U427" s="1"/>
      <c r="V427" s="1"/>
      <c r="W427" s="1"/>
      <c r="X427" s="1"/>
      <c r="Y427" s="1"/>
      <c r="Z427" s="1"/>
    </row>
    <row r="428" spans="1:26" ht="15.75" customHeight="1" x14ac:dyDescent="0.2">
      <c r="A428" s="1"/>
      <c r="B428" s="1"/>
      <c r="C428" s="1"/>
      <c r="D428" s="1"/>
      <c r="E428" s="2"/>
      <c r="F428" s="2"/>
      <c r="G428" s="1"/>
      <c r="H428" s="1"/>
      <c r="I428" s="1"/>
      <c r="J428" s="1"/>
      <c r="K428" s="2"/>
      <c r="L428" s="2"/>
      <c r="M428" s="2"/>
      <c r="N428" s="2"/>
      <c r="O428" s="25"/>
      <c r="P428" s="1"/>
      <c r="Q428" s="1"/>
      <c r="R428" s="1"/>
      <c r="S428" s="1"/>
      <c r="T428" s="1"/>
      <c r="U428" s="1"/>
      <c r="V428" s="1"/>
      <c r="W428" s="1"/>
      <c r="X428" s="1"/>
      <c r="Y428" s="1"/>
      <c r="Z428" s="1"/>
    </row>
    <row r="429" spans="1:26" ht="15.75" customHeight="1" x14ac:dyDescent="0.2">
      <c r="A429" s="1"/>
      <c r="B429" s="1"/>
      <c r="C429" s="1"/>
      <c r="D429" s="1"/>
      <c r="E429" s="2"/>
      <c r="F429" s="2"/>
      <c r="G429" s="1"/>
      <c r="H429" s="1"/>
      <c r="I429" s="1"/>
      <c r="J429" s="1"/>
      <c r="K429" s="2"/>
      <c r="L429" s="2"/>
      <c r="M429" s="2"/>
      <c r="N429" s="2"/>
      <c r="O429" s="25"/>
      <c r="P429" s="1"/>
      <c r="Q429" s="1"/>
      <c r="R429" s="1"/>
      <c r="S429" s="1"/>
      <c r="T429" s="1"/>
      <c r="U429" s="1"/>
      <c r="V429" s="1"/>
      <c r="W429" s="1"/>
      <c r="X429" s="1"/>
      <c r="Y429" s="1"/>
      <c r="Z429" s="1"/>
    </row>
    <row r="430" spans="1:26" ht="15.75" customHeight="1" x14ac:dyDescent="0.2">
      <c r="A430" s="1"/>
      <c r="B430" s="1"/>
      <c r="C430" s="1"/>
      <c r="D430" s="1"/>
      <c r="E430" s="2"/>
      <c r="F430" s="2"/>
      <c r="G430" s="1"/>
      <c r="H430" s="1"/>
      <c r="I430" s="1"/>
      <c r="J430" s="1"/>
      <c r="K430" s="2"/>
      <c r="L430" s="2"/>
      <c r="M430" s="2"/>
      <c r="N430" s="2"/>
      <c r="O430" s="25"/>
      <c r="P430" s="1"/>
      <c r="Q430" s="1"/>
      <c r="R430" s="1"/>
      <c r="S430" s="1"/>
      <c r="T430" s="1"/>
      <c r="U430" s="1"/>
      <c r="V430" s="1"/>
      <c r="W430" s="1"/>
      <c r="X430" s="1"/>
      <c r="Y430" s="1"/>
      <c r="Z430" s="1"/>
    </row>
    <row r="431" spans="1:26" ht="15.75" customHeight="1" x14ac:dyDescent="0.2">
      <c r="A431" s="1"/>
      <c r="B431" s="1"/>
      <c r="C431" s="1"/>
      <c r="D431" s="1"/>
      <c r="E431" s="2"/>
      <c r="F431" s="2"/>
      <c r="G431" s="1"/>
      <c r="H431" s="1"/>
      <c r="I431" s="1"/>
      <c r="J431" s="1"/>
      <c r="K431" s="2"/>
      <c r="L431" s="2"/>
      <c r="M431" s="2"/>
      <c r="N431" s="2"/>
      <c r="O431" s="25"/>
      <c r="P431" s="1"/>
      <c r="Q431" s="1"/>
      <c r="R431" s="1"/>
      <c r="S431" s="1"/>
      <c r="T431" s="1"/>
      <c r="U431" s="1"/>
      <c r="V431" s="1"/>
      <c r="W431" s="1"/>
      <c r="X431" s="1"/>
      <c r="Y431" s="1"/>
      <c r="Z431" s="1"/>
    </row>
    <row r="432" spans="1:26" ht="15.75" customHeight="1" x14ac:dyDescent="0.2">
      <c r="A432" s="1"/>
      <c r="B432" s="1"/>
      <c r="C432" s="1"/>
      <c r="D432" s="1"/>
      <c r="E432" s="2"/>
      <c r="F432" s="2"/>
      <c r="G432" s="1"/>
      <c r="H432" s="1"/>
      <c r="I432" s="1"/>
      <c r="J432" s="1"/>
      <c r="K432" s="2"/>
      <c r="L432" s="2"/>
      <c r="M432" s="2"/>
      <c r="N432" s="2"/>
      <c r="O432" s="25"/>
      <c r="P432" s="1"/>
      <c r="Q432" s="1"/>
      <c r="R432" s="1"/>
      <c r="S432" s="1"/>
      <c r="T432" s="1"/>
      <c r="U432" s="1"/>
      <c r="V432" s="1"/>
      <c r="W432" s="1"/>
      <c r="X432" s="1"/>
      <c r="Y432" s="1"/>
      <c r="Z432" s="1"/>
    </row>
    <row r="433" spans="1:26" ht="15.75" customHeight="1" x14ac:dyDescent="0.2">
      <c r="A433" s="1"/>
      <c r="B433" s="1"/>
      <c r="C433" s="1"/>
      <c r="D433" s="1"/>
      <c r="E433" s="2"/>
      <c r="F433" s="2"/>
      <c r="G433" s="1"/>
      <c r="H433" s="1"/>
      <c r="I433" s="1"/>
      <c r="J433" s="1"/>
      <c r="K433" s="2"/>
      <c r="L433" s="2"/>
      <c r="M433" s="2"/>
      <c r="N433" s="2"/>
      <c r="O433" s="25"/>
      <c r="P433" s="1"/>
      <c r="Q433" s="1"/>
      <c r="R433" s="1"/>
      <c r="S433" s="1"/>
      <c r="T433" s="1"/>
      <c r="U433" s="1"/>
      <c r="V433" s="1"/>
      <c r="W433" s="1"/>
      <c r="X433" s="1"/>
      <c r="Y433" s="1"/>
      <c r="Z433" s="1"/>
    </row>
    <row r="434" spans="1:26" ht="15.75" customHeight="1" x14ac:dyDescent="0.2">
      <c r="A434" s="1"/>
      <c r="B434" s="1"/>
      <c r="C434" s="1"/>
      <c r="D434" s="1"/>
      <c r="E434" s="2"/>
      <c r="F434" s="2"/>
      <c r="G434" s="1"/>
      <c r="H434" s="1"/>
      <c r="I434" s="1"/>
      <c r="J434" s="1"/>
      <c r="K434" s="2"/>
      <c r="L434" s="2"/>
      <c r="M434" s="2"/>
      <c r="N434" s="2"/>
      <c r="O434" s="25"/>
      <c r="P434" s="1"/>
      <c r="Q434" s="1"/>
      <c r="R434" s="1"/>
      <c r="S434" s="1"/>
      <c r="T434" s="1"/>
      <c r="U434" s="1"/>
      <c r="V434" s="1"/>
      <c r="W434" s="1"/>
      <c r="X434" s="1"/>
      <c r="Y434" s="1"/>
      <c r="Z434" s="1"/>
    </row>
    <row r="435" spans="1:26" ht="15.75" customHeight="1" x14ac:dyDescent="0.2">
      <c r="A435" s="1"/>
      <c r="B435" s="1"/>
      <c r="C435" s="1"/>
      <c r="D435" s="1"/>
      <c r="E435" s="2"/>
      <c r="F435" s="2"/>
      <c r="G435" s="1"/>
      <c r="H435" s="1"/>
      <c r="I435" s="1"/>
      <c r="J435" s="1"/>
      <c r="K435" s="2"/>
      <c r="L435" s="2"/>
      <c r="M435" s="2"/>
      <c r="N435" s="2"/>
      <c r="O435" s="25"/>
      <c r="P435" s="1"/>
      <c r="Q435" s="1"/>
      <c r="R435" s="1"/>
      <c r="S435" s="1"/>
      <c r="T435" s="1"/>
      <c r="U435" s="1"/>
      <c r="V435" s="1"/>
      <c r="W435" s="1"/>
      <c r="X435" s="1"/>
      <c r="Y435" s="1"/>
      <c r="Z435" s="1"/>
    </row>
    <row r="436" spans="1:26" ht="15.75" customHeight="1" x14ac:dyDescent="0.2">
      <c r="A436" s="1"/>
      <c r="B436" s="1"/>
      <c r="C436" s="1"/>
      <c r="D436" s="1"/>
      <c r="E436" s="2"/>
      <c r="F436" s="2"/>
      <c r="G436" s="1"/>
      <c r="H436" s="1"/>
      <c r="I436" s="1"/>
      <c r="J436" s="1"/>
      <c r="K436" s="2"/>
      <c r="L436" s="2"/>
      <c r="M436" s="2"/>
      <c r="N436" s="2"/>
      <c r="O436" s="25"/>
      <c r="P436" s="1"/>
      <c r="Q436" s="1"/>
      <c r="R436" s="1"/>
      <c r="S436" s="1"/>
      <c r="T436" s="1"/>
      <c r="U436" s="1"/>
      <c r="V436" s="1"/>
      <c r="W436" s="1"/>
      <c r="X436" s="1"/>
      <c r="Y436" s="1"/>
      <c r="Z436" s="1"/>
    </row>
    <row r="437" spans="1:26" ht="15.75" customHeight="1" x14ac:dyDescent="0.2">
      <c r="A437" s="1"/>
      <c r="B437" s="1"/>
      <c r="C437" s="1"/>
      <c r="D437" s="1"/>
      <c r="E437" s="2"/>
      <c r="F437" s="2"/>
      <c r="G437" s="1"/>
      <c r="H437" s="1"/>
      <c r="I437" s="1"/>
      <c r="J437" s="1"/>
      <c r="K437" s="2"/>
      <c r="L437" s="2"/>
      <c r="M437" s="2"/>
      <c r="N437" s="2"/>
      <c r="O437" s="25"/>
      <c r="P437" s="1"/>
      <c r="Q437" s="1"/>
      <c r="R437" s="1"/>
      <c r="S437" s="1"/>
      <c r="T437" s="1"/>
      <c r="U437" s="1"/>
      <c r="V437" s="1"/>
      <c r="W437" s="1"/>
      <c r="X437" s="1"/>
      <c r="Y437" s="1"/>
      <c r="Z437" s="1"/>
    </row>
    <row r="438" spans="1:26" ht="15.75" customHeight="1" x14ac:dyDescent="0.2">
      <c r="A438" s="1"/>
      <c r="B438" s="1"/>
      <c r="C438" s="1"/>
      <c r="D438" s="1"/>
      <c r="E438" s="2"/>
      <c r="F438" s="2"/>
      <c r="G438" s="1"/>
      <c r="H438" s="1"/>
      <c r="I438" s="1"/>
      <c r="J438" s="1"/>
      <c r="K438" s="2"/>
      <c r="L438" s="2"/>
      <c r="M438" s="2"/>
      <c r="N438" s="2"/>
      <c r="O438" s="25"/>
      <c r="P438" s="1"/>
      <c r="Q438" s="1"/>
      <c r="R438" s="1"/>
      <c r="S438" s="1"/>
      <c r="T438" s="1"/>
      <c r="U438" s="1"/>
      <c r="V438" s="1"/>
      <c r="W438" s="1"/>
      <c r="X438" s="1"/>
      <c r="Y438" s="1"/>
      <c r="Z438" s="1"/>
    </row>
    <row r="439" spans="1:26" ht="15.75" customHeight="1" x14ac:dyDescent="0.2">
      <c r="A439" s="1"/>
      <c r="B439" s="1"/>
      <c r="C439" s="1"/>
      <c r="D439" s="1"/>
      <c r="E439" s="2"/>
      <c r="F439" s="2"/>
      <c r="G439" s="1"/>
      <c r="H439" s="1"/>
      <c r="I439" s="1"/>
      <c r="J439" s="1"/>
      <c r="K439" s="2"/>
      <c r="L439" s="2"/>
      <c r="M439" s="2"/>
      <c r="N439" s="2"/>
      <c r="O439" s="25"/>
      <c r="P439" s="1"/>
      <c r="Q439" s="1"/>
      <c r="R439" s="1"/>
      <c r="S439" s="1"/>
      <c r="T439" s="1"/>
      <c r="U439" s="1"/>
      <c r="V439" s="1"/>
      <c r="W439" s="1"/>
      <c r="X439" s="1"/>
      <c r="Y439" s="1"/>
      <c r="Z439" s="1"/>
    </row>
    <row r="440" spans="1:26" ht="15.75" customHeight="1" x14ac:dyDescent="0.2">
      <c r="A440" s="1"/>
      <c r="B440" s="1"/>
      <c r="C440" s="1"/>
      <c r="D440" s="1"/>
      <c r="E440" s="2"/>
      <c r="F440" s="2"/>
      <c r="G440" s="1"/>
      <c r="H440" s="1"/>
      <c r="I440" s="1"/>
      <c r="J440" s="1"/>
      <c r="K440" s="2"/>
      <c r="L440" s="2"/>
      <c r="M440" s="2"/>
      <c r="N440" s="2"/>
      <c r="O440" s="25"/>
      <c r="P440" s="1"/>
      <c r="Q440" s="1"/>
      <c r="R440" s="1"/>
      <c r="S440" s="1"/>
      <c r="T440" s="1"/>
      <c r="U440" s="1"/>
      <c r="V440" s="1"/>
      <c r="W440" s="1"/>
      <c r="X440" s="1"/>
      <c r="Y440" s="1"/>
      <c r="Z440" s="1"/>
    </row>
    <row r="441" spans="1:26" ht="15.75" customHeight="1" x14ac:dyDescent="0.2">
      <c r="A441" s="1"/>
      <c r="B441" s="1"/>
      <c r="C441" s="1"/>
      <c r="D441" s="1"/>
      <c r="E441" s="2"/>
      <c r="F441" s="2"/>
      <c r="G441" s="1"/>
      <c r="H441" s="1"/>
      <c r="I441" s="1"/>
      <c r="J441" s="1"/>
      <c r="K441" s="2"/>
      <c r="L441" s="2"/>
      <c r="M441" s="2"/>
      <c r="N441" s="2"/>
      <c r="O441" s="25"/>
      <c r="P441" s="1"/>
      <c r="Q441" s="1"/>
      <c r="R441" s="1"/>
      <c r="S441" s="1"/>
      <c r="T441" s="1"/>
      <c r="U441" s="1"/>
      <c r="V441" s="1"/>
      <c r="W441" s="1"/>
      <c r="X441" s="1"/>
      <c r="Y441" s="1"/>
      <c r="Z441" s="1"/>
    </row>
    <row r="442" spans="1:26" ht="15.75" customHeight="1" x14ac:dyDescent="0.2">
      <c r="A442" s="1"/>
      <c r="B442" s="1"/>
      <c r="C442" s="1"/>
      <c r="D442" s="1"/>
      <c r="E442" s="2"/>
      <c r="F442" s="2"/>
      <c r="G442" s="1"/>
      <c r="H442" s="1"/>
      <c r="I442" s="1"/>
      <c r="J442" s="1"/>
      <c r="K442" s="2"/>
      <c r="L442" s="2"/>
      <c r="M442" s="2"/>
      <c r="N442" s="2"/>
      <c r="O442" s="25"/>
      <c r="P442" s="1"/>
      <c r="Q442" s="1"/>
      <c r="R442" s="1"/>
      <c r="S442" s="1"/>
      <c r="T442" s="1"/>
      <c r="U442" s="1"/>
      <c r="V442" s="1"/>
      <c r="W442" s="1"/>
      <c r="X442" s="1"/>
      <c r="Y442" s="1"/>
      <c r="Z442" s="1"/>
    </row>
    <row r="443" spans="1:26" ht="15.75" customHeight="1" x14ac:dyDescent="0.2">
      <c r="A443" s="1"/>
      <c r="B443" s="1"/>
      <c r="C443" s="1"/>
      <c r="D443" s="1"/>
      <c r="E443" s="2"/>
      <c r="F443" s="2"/>
      <c r="G443" s="1"/>
      <c r="H443" s="1"/>
      <c r="I443" s="1"/>
      <c r="J443" s="1"/>
      <c r="K443" s="2"/>
      <c r="L443" s="2"/>
      <c r="M443" s="2"/>
      <c r="N443" s="2"/>
      <c r="O443" s="25"/>
      <c r="P443" s="1"/>
      <c r="Q443" s="1"/>
      <c r="R443" s="1"/>
      <c r="S443" s="1"/>
      <c r="T443" s="1"/>
      <c r="U443" s="1"/>
      <c r="V443" s="1"/>
      <c r="W443" s="1"/>
      <c r="X443" s="1"/>
      <c r="Y443" s="1"/>
      <c r="Z443" s="1"/>
    </row>
    <row r="444" spans="1:26" ht="15.75" customHeight="1" x14ac:dyDescent="0.2">
      <c r="A444" s="1"/>
      <c r="B444" s="1"/>
      <c r="C444" s="1"/>
      <c r="D444" s="1"/>
      <c r="E444" s="2"/>
      <c r="F444" s="2"/>
      <c r="G444" s="1"/>
      <c r="H444" s="1"/>
      <c r="I444" s="1"/>
      <c r="J444" s="1"/>
      <c r="K444" s="2"/>
      <c r="L444" s="2"/>
      <c r="M444" s="2"/>
      <c r="N444" s="2"/>
      <c r="O444" s="25"/>
      <c r="P444" s="1"/>
      <c r="Q444" s="1"/>
      <c r="R444" s="1"/>
      <c r="S444" s="1"/>
      <c r="T444" s="1"/>
      <c r="U444" s="1"/>
      <c r="V444" s="1"/>
      <c r="W444" s="1"/>
      <c r="X444" s="1"/>
      <c r="Y444" s="1"/>
      <c r="Z444" s="1"/>
    </row>
    <row r="445" spans="1:26" ht="15.75" customHeight="1" x14ac:dyDescent="0.2">
      <c r="A445" s="1"/>
      <c r="B445" s="1"/>
      <c r="C445" s="1"/>
      <c r="D445" s="1"/>
      <c r="E445" s="2"/>
      <c r="F445" s="2"/>
      <c r="G445" s="1"/>
      <c r="H445" s="1"/>
      <c r="I445" s="1"/>
      <c r="J445" s="1"/>
      <c r="K445" s="2"/>
      <c r="L445" s="2"/>
      <c r="M445" s="2"/>
      <c r="N445" s="2"/>
      <c r="O445" s="25"/>
      <c r="P445" s="1"/>
      <c r="Q445" s="1"/>
      <c r="R445" s="1"/>
      <c r="S445" s="1"/>
      <c r="T445" s="1"/>
      <c r="U445" s="1"/>
      <c r="V445" s="1"/>
      <c r="W445" s="1"/>
      <c r="X445" s="1"/>
      <c r="Y445" s="1"/>
      <c r="Z445" s="1"/>
    </row>
    <row r="446" spans="1:26" ht="15.75" customHeight="1" x14ac:dyDescent="0.2">
      <c r="A446" s="1"/>
      <c r="B446" s="1"/>
      <c r="C446" s="1"/>
      <c r="D446" s="1"/>
      <c r="E446" s="2"/>
      <c r="F446" s="2"/>
      <c r="G446" s="1"/>
      <c r="H446" s="1"/>
      <c r="I446" s="1"/>
      <c r="J446" s="1"/>
      <c r="K446" s="2"/>
      <c r="L446" s="2"/>
      <c r="M446" s="2"/>
      <c r="N446" s="2"/>
      <c r="O446" s="25"/>
      <c r="P446" s="1"/>
      <c r="Q446" s="1"/>
      <c r="R446" s="1"/>
      <c r="S446" s="1"/>
      <c r="T446" s="1"/>
      <c r="U446" s="1"/>
      <c r="V446" s="1"/>
      <c r="W446" s="1"/>
      <c r="X446" s="1"/>
      <c r="Y446" s="1"/>
      <c r="Z446" s="1"/>
    </row>
    <row r="447" spans="1:26" ht="15.75" customHeight="1" x14ac:dyDescent="0.2">
      <c r="A447" s="1"/>
      <c r="B447" s="1"/>
      <c r="C447" s="1"/>
      <c r="D447" s="1"/>
      <c r="E447" s="2"/>
      <c r="F447" s="2"/>
      <c r="G447" s="1"/>
      <c r="H447" s="1"/>
      <c r="I447" s="1"/>
      <c r="J447" s="1"/>
      <c r="K447" s="2"/>
      <c r="L447" s="2"/>
      <c r="M447" s="2"/>
      <c r="N447" s="2"/>
      <c r="O447" s="25"/>
      <c r="P447" s="1"/>
      <c r="Q447" s="1"/>
      <c r="R447" s="1"/>
      <c r="S447" s="1"/>
      <c r="T447" s="1"/>
      <c r="U447" s="1"/>
      <c r="V447" s="1"/>
      <c r="W447" s="1"/>
      <c r="X447" s="1"/>
      <c r="Y447" s="1"/>
      <c r="Z447" s="1"/>
    </row>
    <row r="448" spans="1:26" ht="15.75" customHeight="1" x14ac:dyDescent="0.2">
      <c r="A448" s="1"/>
      <c r="B448" s="1"/>
      <c r="C448" s="1"/>
      <c r="D448" s="1"/>
      <c r="E448" s="2"/>
      <c r="F448" s="2"/>
      <c r="G448" s="1"/>
      <c r="H448" s="1"/>
      <c r="I448" s="1"/>
      <c r="J448" s="1"/>
      <c r="K448" s="2"/>
      <c r="L448" s="2"/>
      <c r="M448" s="2"/>
      <c r="N448" s="2"/>
      <c r="O448" s="25"/>
      <c r="P448" s="1"/>
      <c r="Q448" s="1"/>
      <c r="R448" s="1"/>
      <c r="S448" s="1"/>
      <c r="T448" s="1"/>
      <c r="U448" s="1"/>
      <c r="V448" s="1"/>
      <c r="W448" s="1"/>
      <c r="X448" s="1"/>
      <c r="Y448" s="1"/>
      <c r="Z448" s="1"/>
    </row>
    <row r="449" spans="1:26" ht="15.75" customHeight="1" x14ac:dyDescent="0.2">
      <c r="A449" s="1"/>
      <c r="B449" s="1"/>
      <c r="C449" s="1"/>
      <c r="D449" s="1"/>
      <c r="E449" s="2"/>
      <c r="F449" s="2"/>
      <c r="G449" s="1"/>
      <c r="H449" s="1"/>
      <c r="I449" s="1"/>
      <c r="J449" s="1"/>
      <c r="K449" s="2"/>
      <c r="L449" s="2"/>
      <c r="M449" s="2"/>
      <c r="N449" s="2"/>
      <c r="O449" s="25"/>
      <c r="P449" s="1"/>
      <c r="Q449" s="1"/>
      <c r="R449" s="1"/>
      <c r="S449" s="1"/>
      <c r="T449" s="1"/>
      <c r="U449" s="1"/>
      <c r="V449" s="1"/>
      <c r="W449" s="1"/>
      <c r="X449" s="1"/>
      <c r="Y449" s="1"/>
      <c r="Z449" s="1"/>
    </row>
    <row r="450" spans="1:26" ht="15.75" customHeight="1" x14ac:dyDescent="0.2">
      <c r="A450" s="1"/>
      <c r="B450" s="1"/>
      <c r="C450" s="1"/>
      <c r="D450" s="1"/>
      <c r="E450" s="2"/>
      <c r="F450" s="2"/>
      <c r="G450" s="1"/>
      <c r="H450" s="1"/>
      <c r="I450" s="1"/>
      <c r="J450" s="1"/>
      <c r="K450" s="2"/>
      <c r="L450" s="2"/>
      <c r="M450" s="2"/>
      <c r="N450" s="2"/>
      <c r="O450" s="25"/>
      <c r="P450" s="1"/>
      <c r="Q450" s="1"/>
      <c r="R450" s="1"/>
      <c r="S450" s="1"/>
      <c r="T450" s="1"/>
      <c r="U450" s="1"/>
      <c r="V450" s="1"/>
      <c r="W450" s="1"/>
      <c r="X450" s="1"/>
      <c r="Y450" s="1"/>
      <c r="Z450" s="1"/>
    </row>
    <row r="451" spans="1:26" ht="15.75" customHeight="1" x14ac:dyDescent="0.2">
      <c r="A451" s="1"/>
      <c r="B451" s="1"/>
      <c r="C451" s="1"/>
      <c r="D451" s="1"/>
      <c r="E451" s="2"/>
      <c r="F451" s="2"/>
      <c r="G451" s="1"/>
      <c r="H451" s="1"/>
      <c r="I451" s="1"/>
      <c r="J451" s="1"/>
      <c r="K451" s="2"/>
      <c r="L451" s="2"/>
      <c r="M451" s="2"/>
      <c r="N451" s="2"/>
      <c r="O451" s="25"/>
      <c r="P451" s="1"/>
      <c r="Q451" s="1"/>
      <c r="R451" s="1"/>
      <c r="S451" s="1"/>
      <c r="T451" s="1"/>
      <c r="U451" s="1"/>
      <c r="V451" s="1"/>
      <c r="W451" s="1"/>
      <c r="X451" s="1"/>
      <c r="Y451" s="1"/>
      <c r="Z451" s="1"/>
    </row>
    <row r="452" spans="1:26" ht="15.75" customHeight="1" x14ac:dyDescent="0.2">
      <c r="A452" s="1"/>
      <c r="B452" s="1"/>
      <c r="C452" s="1"/>
      <c r="D452" s="1"/>
      <c r="E452" s="2"/>
      <c r="F452" s="2"/>
      <c r="G452" s="1"/>
      <c r="H452" s="1"/>
      <c r="I452" s="1"/>
      <c r="J452" s="1"/>
      <c r="K452" s="2"/>
      <c r="L452" s="2"/>
      <c r="M452" s="2"/>
      <c r="N452" s="2"/>
      <c r="O452" s="25"/>
      <c r="P452" s="1"/>
      <c r="Q452" s="1"/>
      <c r="R452" s="1"/>
      <c r="S452" s="1"/>
      <c r="T452" s="1"/>
      <c r="U452" s="1"/>
      <c r="V452" s="1"/>
      <c r="W452" s="1"/>
      <c r="X452" s="1"/>
      <c r="Y452" s="1"/>
      <c r="Z452" s="1"/>
    </row>
    <row r="453" spans="1:26" ht="15.75" customHeight="1" x14ac:dyDescent="0.2">
      <c r="A453" s="1"/>
      <c r="B453" s="1"/>
      <c r="C453" s="1"/>
      <c r="D453" s="1"/>
      <c r="E453" s="2"/>
      <c r="F453" s="2"/>
      <c r="G453" s="1"/>
      <c r="H453" s="1"/>
      <c r="I453" s="1"/>
      <c r="J453" s="1"/>
      <c r="K453" s="2"/>
      <c r="L453" s="2"/>
      <c r="M453" s="2"/>
      <c r="N453" s="2"/>
      <c r="O453" s="25"/>
      <c r="P453" s="1"/>
      <c r="Q453" s="1"/>
      <c r="R453" s="1"/>
      <c r="S453" s="1"/>
      <c r="T453" s="1"/>
      <c r="U453" s="1"/>
      <c r="V453" s="1"/>
      <c r="W453" s="1"/>
      <c r="X453" s="1"/>
      <c r="Y453" s="1"/>
      <c r="Z453" s="1"/>
    </row>
    <row r="454" spans="1:26" ht="15.75" customHeight="1" x14ac:dyDescent="0.2">
      <c r="A454" s="1"/>
      <c r="B454" s="1"/>
      <c r="C454" s="1"/>
      <c r="D454" s="1"/>
      <c r="E454" s="2"/>
      <c r="F454" s="2"/>
      <c r="G454" s="1"/>
      <c r="H454" s="1"/>
      <c r="I454" s="1"/>
      <c r="J454" s="1"/>
      <c r="K454" s="2"/>
      <c r="L454" s="2"/>
      <c r="M454" s="2"/>
      <c r="N454" s="2"/>
      <c r="O454" s="25"/>
      <c r="P454" s="1"/>
      <c r="Q454" s="1"/>
      <c r="R454" s="1"/>
      <c r="S454" s="1"/>
      <c r="T454" s="1"/>
      <c r="U454" s="1"/>
      <c r="V454" s="1"/>
      <c r="W454" s="1"/>
      <c r="X454" s="1"/>
      <c r="Y454" s="1"/>
      <c r="Z454" s="1"/>
    </row>
    <row r="455" spans="1:26" ht="15.75" customHeight="1" x14ac:dyDescent="0.2">
      <c r="A455" s="1"/>
      <c r="B455" s="1"/>
      <c r="C455" s="1"/>
      <c r="D455" s="1"/>
      <c r="E455" s="2"/>
      <c r="F455" s="2"/>
      <c r="G455" s="1"/>
      <c r="H455" s="1"/>
      <c r="I455" s="1"/>
      <c r="J455" s="1"/>
      <c r="K455" s="2"/>
      <c r="L455" s="2"/>
      <c r="M455" s="2"/>
      <c r="N455" s="2"/>
      <c r="O455" s="25"/>
      <c r="P455" s="1"/>
      <c r="Q455" s="1"/>
      <c r="R455" s="1"/>
      <c r="S455" s="1"/>
      <c r="T455" s="1"/>
      <c r="U455" s="1"/>
      <c r="V455" s="1"/>
      <c r="W455" s="1"/>
      <c r="X455" s="1"/>
      <c r="Y455" s="1"/>
      <c r="Z455" s="1"/>
    </row>
    <row r="456" spans="1:26" ht="15.75" customHeight="1" x14ac:dyDescent="0.2">
      <c r="A456" s="1"/>
      <c r="B456" s="1"/>
      <c r="C456" s="1"/>
      <c r="D456" s="1"/>
      <c r="E456" s="2"/>
      <c r="F456" s="2"/>
      <c r="G456" s="1"/>
      <c r="H456" s="1"/>
      <c r="I456" s="1"/>
      <c r="J456" s="1"/>
      <c r="K456" s="2"/>
      <c r="L456" s="2"/>
      <c r="M456" s="2"/>
      <c r="N456" s="2"/>
      <c r="O456" s="25"/>
      <c r="P456" s="1"/>
      <c r="Q456" s="1"/>
      <c r="R456" s="1"/>
      <c r="S456" s="1"/>
      <c r="T456" s="1"/>
      <c r="U456" s="1"/>
      <c r="V456" s="1"/>
      <c r="W456" s="1"/>
      <c r="X456" s="1"/>
      <c r="Y456" s="1"/>
      <c r="Z456" s="1"/>
    </row>
    <row r="457" spans="1:26" ht="15.75" customHeight="1" x14ac:dyDescent="0.2">
      <c r="A457" s="1"/>
      <c r="B457" s="1"/>
      <c r="C457" s="1"/>
      <c r="D457" s="22"/>
      <c r="E457" s="67"/>
      <c r="F457" s="67"/>
      <c r="G457" s="22"/>
      <c r="H457" s="22"/>
      <c r="I457" s="22"/>
      <c r="J457" s="22"/>
      <c r="K457" s="67"/>
      <c r="L457" s="67"/>
      <c r="M457" s="67"/>
      <c r="N457" s="67"/>
      <c r="O457" s="66"/>
      <c r="P457" s="1"/>
      <c r="Q457" s="1"/>
      <c r="R457" s="1"/>
      <c r="S457" s="1"/>
      <c r="T457" s="1"/>
      <c r="U457" s="1"/>
      <c r="V457" s="1"/>
      <c r="W457" s="1"/>
      <c r="X457" s="1"/>
      <c r="Y457" s="1"/>
      <c r="Z457" s="1"/>
    </row>
    <row r="458" spans="1:26" ht="15.75" customHeight="1" x14ac:dyDescent="0.2">
      <c r="A458" s="1"/>
      <c r="B458" s="1"/>
      <c r="C458" s="1"/>
      <c r="D458" s="22"/>
      <c r="E458" s="67"/>
      <c r="F458" s="67"/>
      <c r="G458" s="22"/>
      <c r="H458" s="22"/>
      <c r="I458" s="22"/>
      <c r="J458" s="22"/>
      <c r="K458" s="67"/>
      <c r="L458" s="67"/>
      <c r="M458" s="67"/>
      <c r="N458" s="67"/>
      <c r="O458" s="66"/>
      <c r="P458" s="1"/>
      <c r="Q458" s="1"/>
      <c r="R458" s="1"/>
      <c r="S458" s="1"/>
      <c r="T458" s="1"/>
      <c r="U458" s="1"/>
      <c r="V458" s="1"/>
      <c r="W458" s="1"/>
      <c r="X458" s="1"/>
      <c r="Y458" s="1"/>
      <c r="Z458" s="1"/>
    </row>
    <row r="459" spans="1:26" ht="15.75" customHeight="1" x14ac:dyDescent="0.2">
      <c r="A459" s="1"/>
      <c r="B459" s="1"/>
      <c r="C459" s="1"/>
      <c r="D459" s="22"/>
      <c r="E459" s="67"/>
      <c r="F459" s="67"/>
      <c r="G459" s="22"/>
      <c r="H459" s="22"/>
      <c r="I459" s="22"/>
      <c r="J459" s="22"/>
      <c r="K459" s="67"/>
      <c r="L459" s="67"/>
      <c r="M459" s="67"/>
      <c r="N459" s="67"/>
      <c r="O459" s="66"/>
      <c r="P459" s="1"/>
      <c r="Q459" s="1"/>
      <c r="R459" s="1"/>
      <c r="S459" s="1"/>
      <c r="T459" s="1"/>
      <c r="U459" s="1"/>
      <c r="V459" s="1"/>
      <c r="W459" s="1"/>
      <c r="X459" s="1"/>
      <c r="Y459" s="1"/>
      <c r="Z459" s="1"/>
    </row>
    <row r="460" spans="1:26" ht="15.75" customHeight="1" x14ac:dyDescent="0.2">
      <c r="A460" s="1"/>
      <c r="B460" s="1"/>
      <c r="C460" s="1"/>
      <c r="D460" s="22"/>
      <c r="E460" s="67"/>
      <c r="F460" s="67"/>
      <c r="G460" s="22"/>
      <c r="H460" s="22"/>
      <c r="I460" s="22"/>
      <c r="J460" s="22"/>
      <c r="K460" s="67"/>
      <c r="L460" s="67"/>
      <c r="M460" s="67"/>
      <c r="N460" s="67"/>
      <c r="O460" s="66"/>
      <c r="P460" s="1"/>
      <c r="Q460" s="1"/>
      <c r="R460" s="1"/>
      <c r="S460" s="1"/>
      <c r="T460" s="1"/>
      <c r="U460" s="1"/>
      <c r="V460" s="1"/>
      <c r="W460" s="1"/>
      <c r="X460" s="1"/>
      <c r="Y460" s="1"/>
      <c r="Z460" s="1"/>
    </row>
    <row r="461" spans="1:26" ht="15.75" customHeight="1" x14ac:dyDescent="0.2">
      <c r="A461" s="1"/>
      <c r="B461" s="1"/>
      <c r="C461" s="1"/>
      <c r="D461" s="22"/>
      <c r="E461" s="67"/>
      <c r="F461" s="67"/>
      <c r="G461" s="22"/>
      <c r="H461" s="22"/>
      <c r="I461" s="22"/>
      <c r="J461" s="22"/>
      <c r="K461" s="67"/>
      <c r="L461" s="67"/>
      <c r="M461" s="67"/>
      <c r="N461" s="67"/>
      <c r="O461" s="66"/>
      <c r="P461" s="1"/>
      <c r="Q461" s="1"/>
      <c r="R461" s="1"/>
      <c r="S461" s="1"/>
      <c r="T461" s="1"/>
      <c r="U461" s="1"/>
      <c r="V461" s="1"/>
      <c r="W461" s="1"/>
      <c r="X461" s="1"/>
      <c r="Y461" s="1"/>
      <c r="Z461" s="1"/>
    </row>
    <row r="462" spans="1:26" ht="15.75" customHeight="1" x14ac:dyDescent="0.2">
      <c r="A462" s="1"/>
      <c r="B462" s="1"/>
      <c r="C462" s="1"/>
      <c r="D462" s="22"/>
      <c r="E462" s="67"/>
      <c r="F462" s="67"/>
      <c r="G462" s="22"/>
      <c r="H462" s="22"/>
      <c r="I462" s="22"/>
      <c r="J462" s="22"/>
      <c r="K462" s="67"/>
      <c r="L462" s="67"/>
      <c r="M462" s="67"/>
      <c r="N462" s="67"/>
      <c r="O462" s="66"/>
      <c r="P462" s="1"/>
      <c r="Q462" s="1"/>
      <c r="R462" s="1"/>
      <c r="S462" s="1"/>
      <c r="T462" s="1"/>
      <c r="U462" s="1"/>
      <c r="V462" s="1"/>
      <c r="W462" s="1"/>
      <c r="X462" s="1"/>
      <c r="Y462" s="1"/>
      <c r="Z462" s="1"/>
    </row>
    <row r="463" spans="1:26" ht="15.75" customHeight="1" x14ac:dyDescent="0.2">
      <c r="A463" s="1"/>
      <c r="B463" s="1"/>
      <c r="C463" s="1"/>
      <c r="D463" s="22"/>
      <c r="E463" s="67"/>
      <c r="F463" s="67"/>
      <c r="G463" s="22"/>
      <c r="H463" s="22"/>
      <c r="I463" s="22"/>
      <c r="J463" s="22"/>
      <c r="K463" s="67"/>
      <c r="L463" s="67"/>
      <c r="M463" s="67"/>
      <c r="N463" s="67"/>
      <c r="O463" s="66"/>
      <c r="P463" s="1"/>
      <c r="Q463" s="1"/>
      <c r="R463" s="1"/>
      <c r="S463" s="1"/>
      <c r="T463" s="1"/>
      <c r="U463" s="1"/>
      <c r="V463" s="1"/>
      <c r="W463" s="1"/>
      <c r="X463" s="1"/>
      <c r="Y463" s="1"/>
      <c r="Z463" s="1"/>
    </row>
    <row r="464" spans="1:26" ht="15.75" customHeight="1" x14ac:dyDescent="0.2">
      <c r="A464" s="1"/>
      <c r="B464" s="1"/>
      <c r="C464" s="1"/>
      <c r="D464" s="22"/>
      <c r="E464" s="67"/>
      <c r="F464" s="67"/>
      <c r="G464" s="22"/>
      <c r="H464" s="22"/>
      <c r="I464" s="22"/>
      <c r="J464" s="22"/>
      <c r="K464" s="67"/>
      <c r="L464" s="67"/>
      <c r="M464" s="67"/>
      <c r="N464" s="67"/>
      <c r="O464" s="66"/>
      <c r="P464" s="1"/>
      <c r="Q464" s="1"/>
      <c r="R464" s="1"/>
      <c r="S464" s="1"/>
      <c r="T464" s="1"/>
      <c r="U464" s="1"/>
      <c r="V464" s="1"/>
      <c r="W464" s="1"/>
      <c r="X464" s="1"/>
      <c r="Y464" s="1"/>
      <c r="Z464" s="1"/>
    </row>
    <row r="465" spans="1:26" ht="15.75" customHeight="1" x14ac:dyDescent="0.2">
      <c r="A465" s="1"/>
      <c r="B465" s="1"/>
      <c r="C465" s="1"/>
      <c r="D465" s="22"/>
      <c r="E465" s="67"/>
      <c r="F465" s="67"/>
      <c r="G465" s="22"/>
      <c r="H465" s="22"/>
      <c r="I465" s="22"/>
      <c r="J465" s="22"/>
      <c r="K465" s="67"/>
      <c r="L465" s="67"/>
      <c r="M465" s="67"/>
      <c r="N465" s="67"/>
      <c r="O465" s="66"/>
      <c r="P465" s="1"/>
      <c r="Q465" s="1"/>
      <c r="R465" s="1"/>
      <c r="S465" s="1"/>
      <c r="T465" s="1"/>
      <c r="U465" s="1"/>
      <c r="V465" s="1"/>
      <c r="W465" s="1"/>
      <c r="X465" s="1"/>
      <c r="Y465" s="1"/>
      <c r="Z465" s="1"/>
    </row>
    <row r="466" spans="1:26" ht="15.75" customHeight="1" x14ac:dyDescent="0.2">
      <c r="A466" s="1"/>
      <c r="B466" s="1"/>
      <c r="C466" s="1"/>
      <c r="D466" s="22"/>
      <c r="E466" s="67"/>
      <c r="F466" s="67"/>
      <c r="G466" s="22"/>
      <c r="H466" s="22"/>
      <c r="I466" s="22"/>
      <c r="J466" s="22"/>
      <c r="K466" s="67"/>
      <c r="L466" s="67"/>
      <c r="M466" s="67"/>
      <c r="N466" s="67"/>
      <c r="O466" s="66"/>
      <c r="P466" s="1"/>
      <c r="Q466" s="1"/>
      <c r="R466" s="1"/>
      <c r="S466" s="1"/>
      <c r="T466" s="1"/>
      <c r="U466" s="1"/>
      <c r="V466" s="1"/>
      <c r="W466" s="1"/>
      <c r="X466" s="1"/>
      <c r="Y466" s="1"/>
      <c r="Z466" s="1"/>
    </row>
    <row r="467" spans="1:26" ht="15.75" customHeight="1" x14ac:dyDescent="0.2">
      <c r="A467" s="1"/>
      <c r="B467" s="1"/>
      <c r="C467" s="1"/>
      <c r="D467" s="22"/>
      <c r="E467" s="67"/>
      <c r="F467" s="67"/>
      <c r="G467" s="22"/>
      <c r="H467" s="22"/>
      <c r="I467" s="22"/>
      <c r="J467" s="22"/>
      <c r="K467" s="67"/>
      <c r="L467" s="67"/>
      <c r="M467" s="67"/>
      <c r="N467" s="67"/>
      <c r="O467" s="66"/>
      <c r="P467" s="1"/>
      <c r="Q467" s="1"/>
      <c r="R467" s="1"/>
      <c r="S467" s="1"/>
      <c r="T467" s="1"/>
      <c r="U467" s="1"/>
      <c r="V467" s="1"/>
      <c r="W467" s="1"/>
      <c r="X467" s="1"/>
      <c r="Y467" s="1"/>
      <c r="Z467" s="1"/>
    </row>
    <row r="468" spans="1:26" ht="15.75" customHeight="1" x14ac:dyDescent="0.2">
      <c r="A468" s="1"/>
      <c r="B468" s="1"/>
      <c r="C468" s="1"/>
      <c r="D468" s="22"/>
      <c r="E468" s="67"/>
      <c r="F468" s="67"/>
      <c r="G468" s="22"/>
      <c r="H468" s="22"/>
      <c r="I468" s="22"/>
      <c r="J468" s="22"/>
      <c r="K468" s="67"/>
      <c r="L468" s="67"/>
      <c r="M468" s="67"/>
      <c r="N468" s="67"/>
      <c r="O468" s="66"/>
      <c r="P468" s="1"/>
      <c r="Q468" s="1"/>
      <c r="R468" s="1"/>
      <c r="S468" s="1"/>
      <c r="T468" s="1"/>
      <c r="U468" s="1"/>
      <c r="V468" s="1"/>
      <c r="W468" s="1"/>
      <c r="X468" s="1"/>
      <c r="Y468" s="1"/>
      <c r="Z468" s="1"/>
    </row>
    <row r="469" spans="1:26" ht="15.75" customHeight="1" x14ac:dyDescent="0.2">
      <c r="A469" s="1"/>
      <c r="B469" s="1"/>
      <c r="C469" s="1"/>
      <c r="D469" s="22"/>
      <c r="E469" s="67"/>
      <c r="F469" s="67"/>
      <c r="G469" s="22"/>
      <c r="H469" s="22"/>
      <c r="I469" s="22"/>
      <c r="J469" s="22"/>
      <c r="K469" s="67"/>
      <c r="L469" s="67"/>
      <c r="M469" s="67"/>
      <c r="N469" s="67"/>
      <c r="O469" s="66"/>
      <c r="P469" s="1"/>
      <c r="Q469" s="1"/>
      <c r="R469" s="1"/>
      <c r="S469" s="1"/>
      <c r="T469" s="1"/>
      <c r="U469" s="1"/>
      <c r="V469" s="1"/>
      <c r="W469" s="1"/>
      <c r="X469" s="1"/>
      <c r="Y469" s="1"/>
      <c r="Z469" s="1"/>
    </row>
    <row r="470" spans="1:26" ht="15.75" customHeight="1" x14ac:dyDescent="0.2">
      <c r="A470" s="1"/>
      <c r="B470" s="1"/>
      <c r="C470" s="1"/>
      <c r="D470" s="22"/>
      <c r="E470" s="67"/>
      <c r="F470" s="67"/>
      <c r="G470" s="22"/>
      <c r="H470" s="22"/>
      <c r="I470" s="22"/>
      <c r="J470" s="22"/>
      <c r="K470" s="67"/>
      <c r="L470" s="67"/>
      <c r="M470" s="67"/>
      <c r="N470" s="67"/>
      <c r="O470" s="66"/>
      <c r="P470" s="1"/>
      <c r="Q470" s="1"/>
      <c r="R470" s="1"/>
      <c r="S470" s="1"/>
      <c r="T470" s="1"/>
      <c r="U470" s="1"/>
      <c r="V470" s="1"/>
      <c r="W470" s="1"/>
      <c r="X470" s="1"/>
      <c r="Y470" s="1"/>
      <c r="Z470" s="1"/>
    </row>
    <row r="471" spans="1:26" ht="15.75" customHeight="1" x14ac:dyDescent="0.2">
      <c r="A471" s="1"/>
      <c r="B471" s="1"/>
      <c r="C471" s="1"/>
      <c r="D471" s="22"/>
      <c r="E471" s="67"/>
      <c r="F471" s="67"/>
      <c r="G471" s="22"/>
      <c r="H471" s="22"/>
      <c r="I471" s="22"/>
      <c r="J471" s="22"/>
      <c r="K471" s="67"/>
      <c r="L471" s="67"/>
      <c r="M471" s="67"/>
      <c r="N471" s="67"/>
      <c r="O471" s="66"/>
      <c r="P471" s="1"/>
      <c r="Q471" s="1"/>
      <c r="R471" s="1"/>
      <c r="S471" s="1"/>
      <c r="T471" s="1"/>
      <c r="U471" s="1"/>
      <c r="V471" s="1"/>
      <c r="W471" s="1"/>
      <c r="X471" s="1"/>
      <c r="Y471" s="1"/>
      <c r="Z471" s="1"/>
    </row>
    <row r="472" spans="1:26" ht="15.75" customHeight="1" x14ac:dyDescent="0.2">
      <c r="A472" s="1"/>
      <c r="B472" s="1"/>
      <c r="C472" s="1"/>
      <c r="D472" s="22"/>
      <c r="E472" s="67"/>
      <c r="F472" s="67"/>
      <c r="G472" s="22"/>
      <c r="H472" s="22"/>
      <c r="I472" s="22"/>
      <c r="J472" s="22"/>
      <c r="K472" s="67"/>
      <c r="L472" s="67"/>
      <c r="M472" s="67"/>
      <c r="N472" s="67"/>
      <c r="O472" s="66"/>
      <c r="P472" s="1"/>
      <c r="Q472" s="1"/>
      <c r="R472" s="1"/>
      <c r="S472" s="1"/>
      <c r="T472" s="1"/>
      <c r="U472" s="1"/>
      <c r="V472" s="1"/>
      <c r="W472" s="1"/>
      <c r="X472" s="1"/>
      <c r="Y472" s="1"/>
      <c r="Z472" s="1"/>
    </row>
    <row r="473" spans="1:26" ht="15.75" customHeight="1" x14ac:dyDescent="0.2">
      <c r="A473" s="1"/>
      <c r="B473" s="1"/>
      <c r="C473" s="1"/>
      <c r="D473" s="22"/>
      <c r="E473" s="67"/>
      <c r="F473" s="67"/>
      <c r="G473" s="22"/>
      <c r="H473" s="22"/>
      <c r="I473" s="22"/>
      <c r="J473" s="22"/>
      <c r="K473" s="67"/>
      <c r="L473" s="67"/>
      <c r="M473" s="67"/>
      <c r="N473" s="67"/>
      <c r="O473" s="66"/>
      <c r="P473" s="1"/>
      <c r="Q473" s="1"/>
      <c r="R473" s="1"/>
      <c r="S473" s="1"/>
      <c r="T473" s="1"/>
      <c r="U473" s="1"/>
      <c r="V473" s="1"/>
      <c r="W473" s="1"/>
      <c r="X473" s="1"/>
      <c r="Y473" s="1"/>
      <c r="Z473" s="1"/>
    </row>
    <row r="474" spans="1:26" ht="15.75" customHeight="1" x14ac:dyDescent="0.2">
      <c r="A474" s="1"/>
      <c r="B474" s="1"/>
      <c r="C474" s="1"/>
      <c r="D474" s="22"/>
      <c r="E474" s="67"/>
      <c r="F474" s="67"/>
      <c r="G474" s="22"/>
      <c r="H474" s="22"/>
      <c r="I474" s="22"/>
      <c r="J474" s="22"/>
      <c r="K474" s="67"/>
      <c r="L474" s="67"/>
      <c r="M474" s="67"/>
      <c r="N474" s="67"/>
      <c r="O474" s="66"/>
      <c r="P474" s="1"/>
      <c r="Q474" s="1"/>
      <c r="R474" s="1"/>
      <c r="S474" s="1"/>
      <c r="T474" s="1"/>
      <c r="U474" s="1"/>
      <c r="V474" s="1"/>
      <c r="W474" s="1"/>
      <c r="X474" s="1"/>
      <c r="Y474" s="1"/>
      <c r="Z474" s="1"/>
    </row>
    <row r="475" spans="1:26" ht="15.75" customHeight="1" x14ac:dyDescent="0.2">
      <c r="A475" s="1"/>
      <c r="B475" s="1"/>
      <c r="C475" s="1"/>
      <c r="D475" s="22"/>
      <c r="E475" s="67"/>
      <c r="F475" s="67"/>
      <c r="G475" s="22"/>
      <c r="H475" s="22"/>
      <c r="I475" s="22"/>
      <c r="J475" s="22"/>
      <c r="K475" s="67"/>
      <c r="L475" s="67"/>
      <c r="M475" s="67"/>
      <c r="N475" s="67"/>
      <c r="O475" s="66"/>
      <c r="P475" s="1"/>
      <c r="Q475" s="1"/>
      <c r="R475" s="1"/>
      <c r="S475" s="1"/>
      <c r="T475" s="1"/>
      <c r="U475" s="1"/>
      <c r="V475" s="1"/>
      <c r="W475" s="1"/>
      <c r="X475" s="1"/>
      <c r="Y475" s="1"/>
      <c r="Z475" s="1"/>
    </row>
    <row r="476" spans="1:26" ht="15.75" customHeight="1" x14ac:dyDescent="0.2">
      <c r="A476" s="1"/>
      <c r="B476" s="1"/>
      <c r="C476" s="1"/>
      <c r="D476" s="22"/>
      <c r="E476" s="67"/>
      <c r="F476" s="67"/>
      <c r="G476" s="22"/>
      <c r="H476" s="22"/>
      <c r="I476" s="22"/>
      <c r="J476" s="22"/>
      <c r="K476" s="67"/>
      <c r="L476" s="67"/>
      <c r="M476" s="67"/>
      <c r="N476" s="67"/>
      <c r="O476" s="66"/>
      <c r="P476" s="1"/>
      <c r="Q476" s="1"/>
      <c r="R476" s="1"/>
      <c r="S476" s="1"/>
      <c r="T476" s="1"/>
      <c r="U476" s="1"/>
      <c r="V476" s="1"/>
      <c r="W476" s="1"/>
      <c r="X476" s="1"/>
      <c r="Y476" s="1"/>
      <c r="Z476" s="1"/>
    </row>
    <row r="477" spans="1:26" ht="15.75" customHeight="1" x14ac:dyDescent="0.2">
      <c r="A477" s="1"/>
      <c r="B477" s="1"/>
      <c r="C477" s="1"/>
      <c r="D477" s="22"/>
      <c r="E477" s="67"/>
      <c r="F477" s="67"/>
      <c r="G477" s="22"/>
      <c r="H477" s="22"/>
      <c r="I477" s="22"/>
      <c r="J477" s="22"/>
      <c r="K477" s="67"/>
      <c r="L477" s="67"/>
      <c r="M477" s="67"/>
      <c r="N477" s="67"/>
      <c r="O477" s="66"/>
      <c r="P477" s="1"/>
      <c r="Q477" s="1"/>
      <c r="R477" s="1"/>
      <c r="S477" s="1"/>
      <c r="T477" s="1"/>
      <c r="U477" s="1"/>
      <c r="V477" s="1"/>
      <c r="W477" s="1"/>
      <c r="X477" s="1"/>
      <c r="Y477" s="1"/>
      <c r="Z477" s="1"/>
    </row>
    <row r="478" spans="1:26" ht="15.75" customHeight="1" x14ac:dyDescent="0.2">
      <c r="A478" s="1"/>
      <c r="B478" s="1"/>
      <c r="C478" s="1"/>
      <c r="D478" s="22"/>
      <c r="E478" s="67"/>
      <c r="F478" s="67"/>
      <c r="G478" s="22"/>
      <c r="H478" s="22"/>
      <c r="I478" s="22"/>
      <c r="J478" s="22"/>
      <c r="K478" s="67"/>
      <c r="L478" s="67"/>
      <c r="M478" s="67"/>
      <c r="N478" s="67"/>
      <c r="O478" s="66"/>
      <c r="P478" s="1"/>
      <c r="Q478" s="1"/>
      <c r="R478" s="1"/>
      <c r="S478" s="1"/>
      <c r="T478" s="1"/>
      <c r="U478" s="1"/>
      <c r="V478" s="1"/>
      <c r="W478" s="1"/>
      <c r="X478" s="1"/>
      <c r="Y478" s="1"/>
      <c r="Z478" s="1"/>
    </row>
    <row r="479" spans="1:26" ht="15.75" customHeight="1" x14ac:dyDescent="0.2">
      <c r="A479" s="1"/>
      <c r="B479" s="1"/>
      <c r="C479" s="1"/>
      <c r="D479" s="22"/>
      <c r="E479" s="67"/>
      <c r="F479" s="67"/>
      <c r="G479" s="22"/>
      <c r="H479" s="22"/>
      <c r="I479" s="22"/>
      <c r="J479" s="22"/>
      <c r="K479" s="67"/>
      <c r="L479" s="67"/>
      <c r="M479" s="67"/>
      <c r="N479" s="67"/>
      <c r="O479" s="66"/>
      <c r="P479" s="1"/>
      <c r="Q479" s="1"/>
      <c r="R479" s="1"/>
      <c r="S479" s="1"/>
      <c r="T479" s="1"/>
      <c r="U479" s="1"/>
      <c r="V479" s="1"/>
      <c r="W479" s="1"/>
      <c r="X479" s="1"/>
      <c r="Y479" s="1"/>
      <c r="Z479" s="1"/>
    </row>
    <row r="480" spans="1:26" ht="15.75" customHeight="1" x14ac:dyDescent="0.2">
      <c r="A480" s="1"/>
      <c r="B480" s="1"/>
      <c r="C480" s="1"/>
      <c r="D480" s="22"/>
      <c r="E480" s="67"/>
      <c r="F480" s="67"/>
      <c r="G480" s="22"/>
      <c r="H480" s="22"/>
      <c r="I480" s="22"/>
      <c r="J480" s="22"/>
      <c r="K480" s="67"/>
      <c r="L480" s="67"/>
      <c r="M480" s="67"/>
      <c r="N480" s="67"/>
      <c r="O480" s="66"/>
      <c r="P480" s="1"/>
      <c r="Q480" s="1"/>
      <c r="R480" s="1"/>
      <c r="S480" s="1"/>
      <c r="T480" s="1"/>
      <c r="U480" s="1"/>
      <c r="V480" s="1"/>
      <c r="W480" s="1"/>
      <c r="X480" s="1"/>
      <c r="Y480" s="1"/>
      <c r="Z480" s="1"/>
    </row>
    <row r="481" spans="1:26" ht="15.75" customHeight="1" x14ac:dyDescent="0.2">
      <c r="A481" s="1"/>
      <c r="B481" s="1"/>
      <c r="C481" s="1"/>
      <c r="D481" s="22"/>
      <c r="E481" s="67"/>
      <c r="F481" s="67"/>
      <c r="G481" s="22"/>
      <c r="H481" s="22"/>
      <c r="I481" s="22"/>
      <c r="J481" s="22"/>
      <c r="K481" s="67"/>
      <c r="L481" s="67"/>
      <c r="M481" s="67"/>
      <c r="N481" s="67"/>
      <c r="O481" s="66"/>
      <c r="P481" s="1"/>
      <c r="Q481" s="1"/>
      <c r="R481" s="1"/>
      <c r="S481" s="1"/>
      <c r="T481" s="1"/>
      <c r="U481" s="1"/>
      <c r="V481" s="1"/>
      <c r="W481" s="1"/>
      <c r="X481" s="1"/>
      <c r="Y481" s="1"/>
      <c r="Z481" s="1"/>
    </row>
    <row r="482" spans="1:26" ht="15.75" customHeight="1" x14ac:dyDescent="0.2">
      <c r="A482" s="1"/>
      <c r="B482" s="1"/>
      <c r="C482" s="1"/>
      <c r="D482" s="22"/>
      <c r="E482" s="67"/>
      <c r="F482" s="67"/>
      <c r="G482" s="22"/>
      <c r="H482" s="22"/>
      <c r="I482" s="22"/>
      <c r="J482" s="22"/>
      <c r="K482" s="67"/>
      <c r="L482" s="67"/>
      <c r="M482" s="67"/>
      <c r="N482" s="67"/>
      <c r="O482" s="66"/>
      <c r="P482" s="1"/>
      <c r="Q482" s="1"/>
      <c r="R482" s="1"/>
      <c r="S482" s="1"/>
      <c r="T482" s="1"/>
      <c r="U482" s="1"/>
      <c r="V482" s="1"/>
      <c r="W482" s="1"/>
      <c r="X482" s="1"/>
      <c r="Y482" s="1"/>
      <c r="Z482" s="1"/>
    </row>
    <row r="483" spans="1:26" ht="15.75" customHeight="1" x14ac:dyDescent="0.2">
      <c r="A483" s="1"/>
      <c r="B483" s="1"/>
      <c r="C483" s="1"/>
      <c r="D483" s="22"/>
      <c r="E483" s="67"/>
      <c r="F483" s="67"/>
      <c r="G483" s="22"/>
      <c r="H483" s="22"/>
      <c r="I483" s="22"/>
      <c r="J483" s="22"/>
      <c r="K483" s="67"/>
      <c r="L483" s="67"/>
      <c r="M483" s="67"/>
      <c r="N483" s="67"/>
      <c r="O483" s="66"/>
      <c r="P483" s="1"/>
      <c r="Q483" s="1"/>
      <c r="R483" s="1"/>
      <c r="S483" s="1"/>
      <c r="T483" s="1"/>
      <c r="U483" s="1"/>
      <c r="V483" s="1"/>
      <c r="W483" s="1"/>
      <c r="X483" s="1"/>
      <c r="Y483" s="1"/>
      <c r="Z483" s="1"/>
    </row>
    <row r="484" spans="1:26" ht="15.75" customHeight="1" x14ac:dyDescent="0.2">
      <c r="A484" s="1"/>
      <c r="B484" s="1"/>
      <c r="C484" s="1"/>
      <c r="D484" s="22"/>
      <c r="E484" s="67"/>
      <c r="F484" s="67"/>
      <c r="G484" s="22"/>
      <c r="H484" s="22"/>
      <c r="I484" s="22"/>
      <c r="J484" s="22"/>
      <c r="K484" s="67"/>
      <c r="L484" s="67"/>
      <c r="M484" s="67"/>
      <c r="N484" s="67"/>
      <c r="O484" s="66"/>
      <c r="P484" s="1"/>
      <c r="Q484" s="1"/>
      <c r="R484" s="1"/>
      <c r="S484" s="1"/>
      <c r="T484" s="1"/>
      <c r="U484" s="1"/>
      <c r="V484" s="1"/>
      <c r="W484" s="1"/>
      <c r="X484" s="1"/>
      <c r="Y484" s="1"/>
      <c r="Z484" s="1"/>
    </row>
    <row r="485" spans="1:26" ht="15.75" customHeight="1" x14ac:dyDescent="0.2">
      <c r="A485" s="1"/>
      <c r="B485" s="1"/>
      <c r="C485" s="1"/>
      <c r="D485" s="22"/>
      <c r="E485" s="67"/>
      <c r="F485" s="67"/>
      <c r="G485" s="22"/>
      <c r="H485" s="22"/>
      <c r="I485" s="22"/>
      <c r="J485" s="22"/>
      <c r="K485" s="67"/>
      <c r="L485" s="67"/>
      <c r="M485" s="67"/>
      <c r="N485" s="67"/>
      <c r="O485" s="66"/>
      <c r="P485" s="1"/>
      <c r="Q485" s="1"/>
      <c r="R485" s="1"/>
      <c r="S485" s="1"/>
      <c r="T485" s="1"/>
      <c r="U485" s="1"/>
      <c r="V485" s="1"/>
      <c r="W485" s="1"/>
      <c r="X485" s="1"/>
      <c r="Y485" s="1"/>
      <c r="Z485" s="1"/>
    </row>
    <row r="486" spans="1:26" ht="15.75" customHeight="1" x14ac:dyDescent="0.2">
      <c r="A486" s="1"/>
      <c r="B486" s="1"/>
      <c r="C486" s="1"/>
      <c r="D486" s="22"/>
      <c r="E486" s="67"/>
      <c r="F486" s="67"/>
      <c r="G486" s="22"/>
      <c r="H486" s="22"/>
      <c r="I486" s="22"/>
      <c r="J486" s="22"/>
      <c r="K486" s="67"/>
      <c r="L486" s="67"/>
      <c r="M486" s="67"/>
      <c r="N486" s="67"/>
      <c r="O486" s="66"/>
      <c r="P486" s="1"/>
      <c r="Q486" s="1"/>
      <c r="R486" s="1"/>
      <c r="S486" s="1"/>
      <c r="T486" s="1"/>
      <c r="U486" s="1"/>
      <c r="V486" s="1"/>
      <c r="W486" s="1"/>
      <c r="X486" s="1"/>
      <c r="Y486" s="1"/>
      <c r="Z486" s="1"/>
    </row>
    <row r="487" spans="1:26" ht="15.75" customHeight="1" x14ac:dyDescent="0.2">
      <c r="A487" s="1"/>
      <c r="B487" s="1"/>
      <c r="C487" s="1"/>
      <c r="D487" s="22"/>
      <c r="E487" s="67"/>
      <c r="F487" s="67"/>
      <c r="G487" s="22"/>
      <c r="H487" s="22"/>
      <c r="I487" s="22"/>
      <c r="J487" s="22"/>
      <c r="K487" s="67"/>
      <c r="L487" s="67"/>
      <c r="M487" s="67"/>
      <c r="N487" s="67"/>
      <c r="O487" s="66"/>
      <c r="P487" s="1"/>
      <c r="Q487" s="1"/>
      <c r="R487" s="1"/>
      <c r="S487" s="1"/>
      <c r="T487" s="1"/>
      <c r="U487" s="1"/>
      <c r="V487" s="1"/>
      <c r="W487" s="1"/>
      <c r="X487" s="1"/>
      <c r="Y487" s="1"/>
      <c r="Z487" s="1"/>
    </row>
    <row r="488" spans="1:26" ht="15.75" customHeight="1" x14ac:dyDescent="0.2">
      <c r="A488" s="1"/>
      <c r="B488" s="1"/>
      <c r="C488" s="1"/>
      <c r="D488" s="22"/>
      <c r="E488" s="67"/>
      <c r="F488" s="67"/>
      <c r="G488" s="22"/>
      <c r="H488" s="22"/>
      <c r="I488" s="22"/>
      <c r="J488" s="22"/>
      <c r="K488" s="67"/>
      <c r="L488" s="67"/>
      <c r="M488" s="67"/>
      <c r="N488" s="67"/>
      <c r="O488" s="66"/>
      <c r="P488" s="1"/>
      <c r="Q488" s="1"/>
      <c r="R488" s="1"/>
      <c r="S488" s="1"/>
      <c r="T488" s="1"/>
      <c r="U488" s="1"/>
      <c r="V488" s="1"/>
      <c r="W488" s="1"/>
      <c r="X488" s="1"/>
      <c r="Y488" s="1"/>
      <c r="Z488" s="1"/>
    </row>
    <row r="489" spans="1:26" ht="15.75" customHeight="1" x14ac:dyDescent="0.2">
      <c r="A489" s="1"/>
      <c r="B489" s="1"/>
      <c r="C489" s="1"/>
      <c r="D489" s="22"/>
      <c r="E489" s="67"/>
      <c r="F489" s="67"/>
      <c r="G489" s="22"/>
      <c r="H489" s="22"/>
      <c r="I489" s="22"/>
      <c r="J489" s="22"/>
      <c r="K489" s="67"/>
      <c r="L489" s="67"/>
      <c r="M489" s="67"/>
      <c r="N489" s="67"/>
      <c r="O489" s="66"/>
      <c r="P489" s="1"/>
      <c r="Q489" s="1"/>
      <c r="R489" s="1"/>
      <c r="S489" s="1"/>
      <c r="T489" s="1"/>
      <c r="U489" s="1"/>
      <c r="V489" s="1"/>
      <c r="W489" s="1"/>
      <c r="X489" s="1"/>
      <c r="Y489" s="1"/>
      <c r="Z489" s="1"/>
    </row>
    <row r="490" spans="1:26" ht="15.75" customHeight="1" x14ac:dyDescent="0.2">
      <c r="A490" s="1"/>
      <c r="B490" s="1"/>
      <c r="C490" s="1"/>
      <c r="D490" s="22"/>
      <c r="E490" s="67"/>
      <c r="F490" s="67"/>
      <c r="G490" s="22"/>
      <c r="H490" s="22"/>
      <c r="I490" s="22"/>
      <c r="J490" s="22"/>
      <c r="K490" s="67"/>
      <c r="L490" s="67"/>
      <c r="M490" s="67"/>
      <c r="N490" s="67"/>
      <c r="O490" s="66"/>
      <c r="P490" s="1"/>
      <c r="Q490" s="1"/>
      <c r="R490" s="1"/>
      <c r="S490" s="1"/>
      <c r="T490" s="1"/>
      <c r="U490" s="1"/>
      <c r="V490" s="1"/>
      <c r="W490" s="1"/>
      <c r="X490" s="1"/>
      <c r="Y490" s="1"/>
      <c r="Z490" s="1"/>
    </row>
    <row r="491" spans="1:26" ht="15.75" customHeight="1" x14ac:dyDescent="0.2">
      <c r="A491" s="1"/>
      <c r="B491" s="1"/>
      <c r="C491" s="1"/>
      <c r="D491" s="22"/>
      <c r="E491" s="67"/>
      <c r="F491" s="67"/>
      <c r="G491" s="22"/>
      <c r="H491" s="22"/>
      <c r="I491" s="22"/>
      <c r="J491" s="22"/>
      <c r="K491" s="67"/>
      <c r="L491" s="67"/>
      <c r="M491" s="67"/>
      <c r="N491" s="67"/>
      <c r="O491" s="66"/>
      <c r="P491" s="1"/>
      <c r="Q491" s="1"/>
      <c r="R491" s="1"/>
      <c r="S491" s="1"/>
      <c r="T491" s="1"/>
      <c r="U491" s="1"/>
      <c r="V491" s="1"/>
      <c r="W491" s="1"/>
      <c r="X491" s="1"/>
      <c r="Y491" s="1"/>
      <c r="Z491" s="1"/>
    </row>
    <row r="492" spans="1:26" ht="15.75" customHeight="1" x14ac:dyDescent="0.2">
      <c r="A492" s="1"/>
      <c r="B492" s="1"/>
      <c r="C492" s="1"/>
      <c r="D492" s="22"/>
      <c r="E492" s="67"/>
      <c r="F492" s="67"/>
      <c r="G492" s="22"/>
      <c r="H492" s="22"/>
      <c r="I492" s="22"/>
      <c r="J492" s="22"/>
      <c r="K492" s="67"/>
      <c r="L492" s="67"/>
      <c r="M492" s="67"/>
      <c r="N492" s="67"/>
      <c r="O492" s="66"/>
      <c r="P492" s="1"/>
      <c r="Q492" s="1"/>
      <c r="R492" s="1"/>
      <c r="S492" s="1"/>
      <c r="T492" s="1"/>
      <c r="U492" s="1"/>
      <c r="V492" s="1"/>
      <c r="W492" s="1"/>
      <c r="X492" s="1"/>
      <c r="Y492" s="1"/>
      <c r="Z492" s="1"/>
    </row>
    <row r="493" spans="1:26" ht="15.75" customHeight="1" x14ac:dyDescent="0.2">
      <c r="A493" s="1"/>
      <c r="B493" s="1"/>
      <c r="C493" s="1"/>
      <c r="D493" s="22"/>
      <c r="E493" s="67"/>
      <c r="F493" s="67"/>
      <c r="G493" s="22"/>
      <c r="H493" s="22"/>
      <c r="I493" s="22"/>
      <c r="J493" s="22"/>
      <c r="K493" s="67"/>
      <c r="L493" s="67"/>
      <c r="M493" s="67"/>
      <c r="N493" s="67"/>
      <c r="O493" s="66"/>
      <c r="P493" s="1"/>
      <c r="Q493" s="1"/>
      <c r="R493" s="1"/>
      <c r="S493" s="1"/>
      <c r="T493" s="1"/>
      <c r="U493" s="1"/>
      <c r="V493" s="1"/>
      <c r="W493" s="1"/>
      <c r="X493" s="1"/>
      <c r="Y493" s="1"/>
      <c r="Z493" s="1"/>
    </row>
    <row r="494" spans="1:26" ht="15.75" customHeight="1" x14ac:dyDescent="0.2">
      <c r="A494" s="1"/>
      <c r="B494" s="1"/>
      <c r="C494" s="1"/>
      <c r="D494" s="22"/>
      <c r="E494" s="67"/>
      <c r="F494" s="67"/>
      <c r="G494" s="22"/>
      <c r="H494" s="22"/>
      <c r="I494" s="22"/>
      <c r="J494" s="22"/>
      <c r="K494" s="67"/>
      <c r="L494" s="67"/>
      <c r="M494" s="67"/>
      <c r="N494" s="67"/>
      <c r="O494" s="66"/>
      <c r="P494" s="1"/>
      <c r="Q494" s="1"/>
      <c r="R494" s="1"/>
      <c r="S494" s="1"/>
      <c r="T494" s="1"/>
      <c r="U494" s="1"/>
      <c r="V494" s="1"/>
      <c r="W494" s="1"/>
      <c r="X494" s="1"/>
      <c r="Y494" s="1"/>
      <c r="Z494" s="1"/>
    </row>
    <row r="495" spans="1:26" ht="15.75" customHeight="1" x14ac:dyDescent="0.2">
      <c r="A495" s="1"/>
      <c r="B495" s="1"/>
      <c r="C495" s="1"/>
      <c r="D495" s="22"/>
      <c r="E495" s="67"/>
      <c r="F495" s="67"/>
      <c r="G495" s="22"/>
      <c r="H495" s="22"/>
      <c r="I495" s="22"/>
      <c r="J495" s="22"/>
      <c r="K495" s="67"/>
      <c r="L495" s="67"/>
      <c r="M495" s="67"/>
      <c r="N495" s="67"/>
      <c r="O495" s="66"/>
      <c r="P495" s="1"/>
      <c r="Q495" s="1"/>
      <c r="R495" s="1"/>
      <c r="S495" s="1"/>
      <c r="T495" s="1"/>
      <c r="U495" s="1"/>
      <c r="V495" s="1"/>
      <c r="W495" s="1"/>
      <c r="X495" s="1"/>
      <c r="Y495" s="1"/>
      <c r="Z495" s="1"/>
    </row>
    <row r="496" spans="1:26" ht="15.75" customHeight="1" x14ac:dyDescent="0.2">
      <c r="A496" s="1"/>
      <c r="B496" s="1"/>
      <c r="C496" s="1"/>
      <c r="D496" s="22"/>
      <c r="E496" s="67"/>
      <c r="F496" s="67"/>
      <c r="G496" s="22"/>
      <c r="H496" s="22"/>
      <c r="I496" s="22"/>
      <c r="J496" s="22"/>
      <c r="K496" s="67"/>
      <c r="L496" s="67"/>
      <c r="M496" s="67"/>
      <c r="N496" s="67"/>
      <c r="O496" s="66"/>
      <c r="P496" s="1"/>
      <c r="Q496" s="1"/>
      <c r="R496" s="1"/>
      <c r="S496" s="1"/>
      <c r="T496" s="1"/>
      <c r="U496" s="1"/>
      <c r="V496" s="1"/>
      <c r="W496" s="1"/>
      <c r="X496" s="1"/>
      <c r="Y496" s="1"/>
      <c r="Z496" s="1"/>
    </row>
    <row r="497" spans="1:26" ht="15.75" customHeight="1" x14ac:dyDescent="0.2">
      <c r="A497" s="1"/>
      <c r="B497" s="1"/>
      <c r="C497" s="1"/>
      <c r="D497" s="22"/>
      <c r="E497" s="67"/>
      <c r="F497" s="67"/>
      <c r="G497" s="22"/>
      <c r="H497" s="22"/>
      <c r="I497" s="22"/>
      <c r="J497" s="22"/>
      <c r="K497" s="67"/>
      <c r="L497" s="67"/>
      <c r="M497" s="67"/>
      <c r="N497" s="67"/>
      <c r="O497" s="66"/>
      <c r="P497" s="1"/>
      <c r="Q497" s="1"/>
      <c r="R497" s="1"/>
      <c r="S497" s="1"/>
      <c r="T497" s="1"/>
      <c r="U497" s="1"/>
      <c r="V497" s="1"/>
      <c r="W497" s="1"/>
      <c r="X497" s="1"/>
      <c r="Y497" s="1"/>
      <c r="Z497" s="1"/>
    </row>
    <row r="498" spans="1:26" ht="15.75" customHeight="1" x14ac:dyDescent="0.2">
      <c r="A498" s="1"/>
      <c r="B498" s="1"/>
      <c r="C498" s="1"/>
      <c r="D498" s="22"/>
      <c r="E498" s="67"/>
      <c r="F498" s="67"/>
      <c r="G498" s="22"/>
      <c r="H498" s="22"/>
      <c r="I498" s="22"/>
      <c r="J498" s="22"/>
      <c r="K498" s="67"/>
      <c r="L498" s="67"/>
      <c r="M498" s="67"/>
      <c r="N498" s="67"/>
      <c r="O498" s="66"/>
      <c r="P498" s="1"/>
      <c r="Q498" s="1"/>
      <c r="R498" s="1"/>
      <c r="S498" s="1"/>
      <c r="T498" s="1"/>
      <c r="U498" s="1"/>
      <c r="V498" s="1"/>
      <c r="W498" s="1"/>
      <c r="X498" s="1"/>
      <c r="Y498" s="1"/>
      <c r="Z498" s="1"/>
    </row>
    <row r="499" spans="1:26" ht="15.75" customHeight="1" x14ac:dyDescent="0.2">
      <c r="A499" s="1"/>
      <c r="B499" s="1"/>
      <c r="C499" s="1"/>
      <c r="D499" s="22"/>
      <c r="E499" s="67"/>
      <c r="F499" s="67"/>
      <c r="G499" s="22"/>
      <c r="H499" s="22"/>
      <c r="I499" s="22"/>
      <c r="J499" s="22"/>
      <c r="K499" s="67"/>
      <c r="L499" s="67"/>
      <c r="M499" s="67"/>
      <c r="N499" s="67"/>
      <c r="O499" s="66"/>
      <c r="P499" s="1"/>
      <c r="Q499" s="1"/>
      <c r="R499" s="1"/>
      <c r="S499" s="1"/>
      <c r="T499" s="1"/>
      <c r="U499" s="1"/>
      <c r="V499" s="1"/>
      <c r="W499" s="1"/>
      <c r="X499" s="1"/>
      <c r="Y499" s="1"/>
      <c r="Z499" s="1"/>
    </row>
    <row r="500" spans="1:26" ht="15.75" customHeight="1" x14ac:dyDescent="0.2">
      <c r="A500" s="1"/>
      <c r="B500" s="1"/>
      <c r="C500" s="1"/>
      <c r="D500" s="22"/>
      <c r="E500" s="67"/>
      <c r="F500" s="67"/>
      <c r="G500" s="22"/>
      <c r="H500" s="22"/>
      <c r="I500" s="22"/>
      <c r="J500" s="22"/>
      <c r="K500" s="67"/>
      <c r="L500" s="67"/>
      <c r="M500" s="67"/>
      <c r="N500" s="67"/>
      <c r="O500" s="66"/>
      <c r="P500" s="1"/>
      <c r="Q500" s="1"/>
      <c r="R500" s="1"/>
      <c r="S500" s="1"/>
      <c r="T500" s="1"/>
      <c r="U500" s="1"/>
      <c r="V500" s="1"/>
      <c r="W500" s="1"/>
      <c r="X500" s="1"/>
      <c r="Y500" s="1"/>
      <c r="Z500" s="1"/>
    </row>
    <row r="501" spans="1:26" ht="15.75" customHeight="1" x14ac:dyDescent="0.2">
      <c r="A501" s="1"/>
      <c r="B501" s="1"/>
      <c r="C501" s="1"/>
      <c r="D501" s="22"/>
      <c r="E501" s="67"/>
      <c r="F501" s="67"/>
      <c r="G501" s="22"/>
      <c r="H501" s="22"/>
      <c r="I501" s="22"/>
      <c r="J501" s="22"/>
      <c r="K501" s="67"/>
      <c r="L501" s="67"/>
      <c r="M501" s="67"/>
      <c r="N501" s="67"/>
      <c r="O501" s="66"/>
      <c r="P501" s="1"/>
      <c r="Q501" s="1"/>
      <c r="R501" s="1"/>
      <c r="S501" s="1"/>
      <c r="T501" s="1"/>
      <c r="U501" s="1"/>
      <c r="V501" s="1"/>
      <c r="W501" s="1"/>
      <c r="X501" s="1"/>
      <c r="Y501" s="1"/>
      <c r="Z501" s="1"/>
    </row>
    <row r="502" spans="1:26" ht="15.75" customHeight="1" x14ac:dyDescent="0.2">
      <c r="A502" s="1"/>
      <c r="B502" s="1"/>
      <c r="C502" s="1"/>
      <c r="D502" s="22"/>
      <c r="E502" s="67"/>
      <c r="F502" s="67"/>
      <c r="G502" s="22"/>
      <c r="H502" s="22"/>
      <c r="I502" s="22"/>
      <c r="J502" s="22"/>
      <c r="K502" s="67"/>
      <c r="L502" s="67"/>
      <c r="M502" s="67"/>
      <c r="N502" s="67"/>
      <c r="O502" s="66"/>
      <c r="P502" s="1"/>
      <c r="Q502" s="1"/>
      <c r="R502" s="1"/>
      <c r="S502" s="1"/>
      <c r="T502" s="1"/>
      <c r="U502" s="1"/>
      <c r="V502" s="1"/>
      <c r="W502" s="1"/>
      <c r="X502" s="1"/>
      <c r="Y502" s="1"/>
      <c r="Z502" s="1"/>
    </row>
    <row r="503" spans="1:26" ht="15.75" customHeight="1" x14ac:dyDescent="0.2">
      <c r="A503" s="1"/>
      <c r="B503" s="1"/>
      <c r="C503" s="1"/>
      <c r="D503" s="22"/>
      <c r="E503" s="67"/>
      <c r="F503" s="67"/>
      <c r="G503" s="22"/>
      <c r="H503" s="22"/>
      <c r="I503" s="22"/>
      <c r="J503" s="22"/>
      <c r="K503" s="67"/>
      <c r="L503" s="67"/>
      <c r="M503" s="67"/>
      <c r="N503" s="67"/>
      <c r="O503" s="66"/>
      <c r="P503" s="1"/>
      <c r="Q503" s="1"/>
      <c r="R503" s="1"/>
      <c r="S503" s="1"/>
      <c r="T503" s="1"/>
      <c r="U503" s="1"/>
      <c r="V503" s="1"/>
      <c r="W503" s="1"/>
      <c r="X503" s="1"/>
      <c r="Y503" s="1"/>
      <c r="Z503" s="1"/>
    </row>
    <row r="504" spans="1:26" ht="15.75" customHeight="1" x14ac:dyDescent="0.2">
      <c r="A504" s="1"/>
      <c r="B504" s="1"/>
      <c r="C504" s="1"/>
      <c r="D504" s="22"/>
      <c r="E504" s="67"/>
      <c r="F504" s="67"/>
      <c r="G504" s="22"/>
      <c r="H504" s="22"/>
      <c r="I504" s="22"/>
      <c r="J504" s="22"/>
      <c r="K504" s="67"/>
      <c r="L504" s="67"/>
      <c r="M504" s="67"/>
      <c r="N504" s="67"/>
      <c r="O504" s="66"/>
      <c r="P504" s="1"/>
      <c r="Q504" s="1"/>
      <c r="R504" s="1"/>
      <c r="S504" s="1"/>
      <c r="T504" s="1"/>
      <c r="U504" s="1"/>
      <c r="V504" s="1"/>
      <c r="W504" s="1"/>
      <c r="X504" s="1"/>
      <c r="Y504" s="1"/>
      <c r="Z504" s="1"/>
    </row>
    <row r="505" spans="1:26" ht="15.75" customHeight="1" x14ac:dyDescent="0.2">
      <c r="A505" s="1"/>
      <c r="B505" s="1"/>
      <c r="C505" s="1"/>
      <c r="D505" s="22"/>
      <c r="E505" s="67"/>
      <c r="F505" s="67"/>
      <c r="G505" s="22"/>
      <c r="H505" s="22"/>
      <c r="I505" s="22"/>
      <c r="J505" s="22"/>
      <c r="K505" s="67"/>
      <c r="L505" s="67"/>
      <c r="M505" s="67"/>
      <c r="N505" s="67"/>
      <c r="O505" s="66"/>
      <c r="P505" s="1"/>
      <c r="Q505" s="1"/>
      <c r="R505" s="1"/>
      <c r="S505" s="1"/>
      <c r="T505" s="1"/>
      <c r="U505" s="1"/>
      <c r="V505" s="1"/>
      <c r="W505" s="1"/>
      <c r="X505" s="1"/>
      <c r="Y505" s="1"/>
      <c r="Z505" s="1"/>
    </row>
    <row r="506" spans="1:26" ht="15.75" customHeight="1" x14ac:dyDescent="0.2">
      <c r="A506" s="1"/>
      <c r="B506" s="1"/>
      <c r="C506" s="1"/>
      <c r="D506" s="22"/>
      <c r="E506" s="67"/>
      <c r="F506" s="67"/>
      <c r="G506" s="22"/>
      <c r="H506" s="22"/>
      <c r="I506" s="22"/>
      <c r="J506" s="22"/>
      <c r="K506" s="67"/>
      <c r="L506" s="67"/>
      <c r="M506" s="67"/>
      <c r="N506" s="67"/>
      <c r="O506" s="66"/>
      <c r="P506" s="1"/>
      <c r="Q506" s="1"/>
      <c r="R506" s="1"/>
      <c r="S506" s="1"/>
      <c r="T506" s="1"/>
      <c r="U506" s="1"/>
      <c r="V506" s="1"/>
      <c r="W506" s="1"/>
      <c r="X506" s="1"/>
      <c r="Y506" s="1"/>
      <c r="Z506" s="1"/>
    </row>
    <row r="507" spans="1:26" ht="15.75" customHeight="1" x14ac:dyDescent="0.2">
      <c r="A507" s="1"/>
      <c r="B507" s="1"/>
      <c r="C507" s="1"/>
      <c r="D507" s="22"/>
      <c r="E507" s="67"/>
      <c r="F507" s="67"/>
      <c r="G507" s="22"/>
      <c r="H507" s="22"/>
      <c r="I507" s="22"/>
      <c r="J507" s="22"/>
      <c r="K507" s="67"/>
      <c r="L507" s="67"/>
      <c r="M507" s="67"/>
      <c r="N507" s="67"/>
      <c r="O507" s="66"/>
      <c r="P507" s="1"/>
      <c r="Q507" s="1"/>
      <c r="R507" s="1"/>
      <c r="S507" s="1"/>
      <c r="T507" s="1"/>
      <c r="U507" s="1"/>
      <c r="V507" s="1"/>
      <c r="W507" s="1"/>
      <c r="X507" s="1"/>
      <c r="Y507" s="1"/>
      <c r="Z507" s="1"/>
    </row>
    <row r="508" spans="1:26" ht="15.75" customHeight="1" x14ac:dyDescent="0.2">
      <c r="A508" s="1"/>
      <c r="B508" s="1"/>
      <c r="C508" s="1"/>
      <c r="D508" s="22"/>
      <c r="E508" s="67"/>
      <c r="F508" s="67"/>
      <c r="G508" s="22"/>
      <c r="H508" s="22"/>
      <c r="I508" s="22"/>
      <c r="J508" s="22"/>
      <c r="K508" s="67"/>
      <c r="L508" s="67"/>
      <c r="M508" s="67"/>
      <c r="N508" s="67"/>
      <c r="O508" s="66"/>
      <c r="P508" s="1"/>
      <c r="Q508" s="1"/>
      <c r="R508" s="1"/>
      <c r="S508" s="1"/>
      <c r="T508" s="1"/>
      <c r="U508" s="1"/>
      <c r="V508" s="1"/>
      <c r="W508" s="1"/>
      <c r="X508" s="1"/>
      <c r="Y508" s="1"/>
      <c r="Z508" s="1"/>
    </row>
    <row r="509" spans="1:26" ht="15.75" customHeight="1" x14ac:dyDescent="0.2">
      <c r="A509" s="1"/>
      <c r="B509" s="1"/>
      <c r="C509" s="1"/>
      <c r="D509" s="22"/>
      <c r="E509" s="67"/>
      <c r="F509" s="67"/>
      <c r="G509" s="22"/>
      <c r="H509" s="22"/>
      <c r="I509" s="22"/>
      <c r="J509" s="22"/>
      <c r="K509" s="67"/>
      <c r="L509" s="67"/>
      <c r="M509" s="67"/>
      <c r="N509" s="67"/>
      <c r="O509" s="66"/>
      <c r="P509" s="1"/>
      <c r="Q509" s="1"/>
      <c r="R509" s="1"/>
      <c r="S509" s="1"/>
      <c r="T509" s="1"/>
      <c r="U509" s="1"/>
      <c r="V509" s="1"/>
      <c r="W509" s="1"/>
      <c r="X509" s="1"/>
      <c r="Y509" s="1"/>
      <c r="Z509" s="1"/>
    </row>
    <row r="510" spans="1:26" ht="15.75" customHeight="1" x14ac:dyDescent="0.2">
      <c r="A510" s="1"/>
      <c r="B510" s="1"/>
      <c r="C510" s="1"/>
      <c r="D510" s="22"/>
      <c r="E510" s="67"/>
      <c r="F510" s="67"/>
      <c r="G510" s="22"/>
      <c r="H510" s="22"/>
      <c r="I510" s="22"/>
      <c r="J510" s="22"/>
      <c r="K510" s="67"/>
      <c r="L510" s="67"/>
      <c r="M510" s="67"/>
      <c r="N510" s="67"/>
      <c r="O510" s="66"/>
      <c r="P510" s="1"/>
      <c r="Q510" s="1"/>
      <c r="R510" s="1"/>
      <c r="S510" s="1"/>
      <c r="T510" s="1"/>
      <c r="U510" s="1"/>
      <c r="V510" s="1"/>
      <c r="W510" s="1"/>
      <c r="X510" s="1"/>
      <c r="Y510" s="1"/>
      <c r="Z510" s="1"/>
    </row>
    <row r="511" spans="1:26" ht="15.75" customHeight="1" x14ac:dyDescent="0.2">
      <c r="A511" s="1"/>
      <c r="B511" s="1"/>
      <c r="C511" s="1"/>
      <c r="D511" s="22"/>
      <c r="E511" s="67"/>
      <c r="F511" s="67"/>
      <c r="G511" s="22"/>
      <c r="H511" s="22"/>
      <c r="I511" s="22"/>
      <c r="J511" s="22"/>
      <c r="K511" s="67"/>
      <c r="L511" s="67"/>
      <c r="M511" s="67"/>
      <c r="N511" s="67"/>
      <c r="O511" s="66"/>
      <c r="P511" s="1"/>
      <c r="Q511" s="1"/>
      <c r="R511" s="1"/>
      <c r="S511" s="1"/>
      <c r="T511" s="1"/>
      <c r="U511" s="1"/>
      <c r="V511" s="1"/>
      <c r="W511" s="1"/>
      <c r="X511" s="1"/>
      <c r="Y511" s="1"/>
      <c r="Z511" s="1"/>
    </row>
    <row r="512" spans="1:26" ht="15.75" customHeight="1" x14ac:dyDescent="0.2">
      <c r="A512" s="1"/>
      <c r="B512" s="1"/>
      <c r="C512" s="1"/>
      <c r="D512" s="22"/>
      <c r="E512" s="67"/>
      <c r="F512" s="67"/>
      <c r="G512" s="22"/>
      <c r="H512" s="22"/>
      <c r="I512" s="22"/>
      <c r="J512" s="22"/>
      <c r="K512" s="67"/>
      <c r="L512" s="67"/>
      <c r="M512" s="67"/>
      <c r="N512" s="67"/>
      <c r="O512" s="66"/>
      <c r="P512" s="1"/>
      <c r="Q512" s="1"/>
      <c r="R512" s="1"/>
      <c r="S512" s="1"/>
      <c r="T512" s="1"/>
      <c r="U512" s="1"/>
      <c r="V512" s="1"/>
      <c r="W512" s="1"/>
      <c r="X512" s="1"/>
      <c r="Y512" s="1"/>
      <c r="Z512" s="1"/>
    </row>
    <row r="513" spans="1:26" ht="15.75" customHeight="1" x14ac:dyDescent="0.2">
      <c r="A513" s="1"/>
      <c r="B513" s="1"/>
      <c r="C513" s="1"/>
      <c r="D513" s="22"/>
      <c r="E513" s="67"/>
      <c r="F513" s="67"/>
      <c r="G513" s="22"/>
      <c r="H513" s="22"/>
      <c r="I513" s="22"/>
      <c r="J513" s="22"/>
      <c r="K513" s="67"/>
      <c r="L513" s="67"/>
      <c r="M513" s="67"/>
      <c r="N513" s="67"/>
      <c r="O513" s="66"/>
      <c r="P513" s="1"/>
      <c r="Q513" s="1"/>
      <c r="R513" s="1"/>
      <c r="S513" s="1"/>
      <c r="T513" s="1"/>
      <c r="U513" s="1"/>
      <c r="V513" s="1"/>
      <c r="W513" s="1"/>
      <c r="X513" s="1"/>
      <c r="Y513" s="1"/>
      <c r="Z513" s="1"/>
    </row>
    <row r="514" spans="1:26" ht="15.75" customHeight="1" x14ac:dyDescent="0.2">
      <c r="A514" s="1"/>
      <c r="B514" s="1"/>
      <c r="C514" s="1"/>
      <c r="D514" s="22"/>
      <c r="E514" s="67"/>
      <c r="F514" s="67"/>
      <c r="G514" s="22"/>
      <c r="H514" s="22"/>
      <c r="I514" s="22"/>
      <c r="J514" s="22"/>
      <c r="K514" s="67"/>
      <c r="L514" s="67"/>
      <c r="M514" s="67"/>
      <c r="N514" s="67"/>
      <c r="O514" s="66"/>
      <c r="P514" s="1"/>
      <c r="Q514" s="1"/>
      <c r="R514" s="1"/>
      <c r="S514" s="1"/>
      <c r="T514" s="1"/>
      <c r="U514" s="1"/>
      <c r="V514" s="1"/>
      <c r="W514" s="1"/>
      <c r="X514" s="1"/>
      <c r="Y514" s="1"/>
      <c r="Z514" s="1"/>
    </row>
    <row r="515" spans="1:26" ht="15.75" customHeight="1" x14ac:dyDescent="0.2">
      <c r="A515" s="1"/>
      <c r="B515" s="1"/>
      <c r="C515" s="1"/>
      <c r="D515" s="22"/>
      <c r="E515" s="67"/>
      <c r="F515" s="67"/>
      <c r="G515" s="22"/>
      <c r="H515" s="22"/>
      <c r="I515" s="22"/>
      <c r="J515" s="22"/>
      <c r="K515" s="67"/>
      <c r="L515" s="67"/>
      <c r="M515" s="67"/>
      <c r="N515" s="67"/>
      <c r="O515" s="66"/>
      <c r="P515" s="1"/>
      <c r="Q515" s="1"/>
      <c r="R515" s="1"/>
      <c r="S515" s="1"/>
      <c r="T515" s="1"/>
      <c r="U515" s="1"/>
      <c r="V515" s="1"/>
      <c r="W515" s="1"/>
      <c r="X515" s="1"/>
      <c r="Y515" s="1"/>
      <c r="Z515" s="1"/>
    </row>
    <row r="516" spans="1:26" ht="15.75" customHeight="1" x14ac:dyDescent="0.2">
      <c r="A516" s="1"/>
      <c r="B516" s="1"/>
      <c r="C516" s="1"/>
      <c r="D516" s="22"/>
      <c r="E516" s="67"/>
      <c r="F516" s="67"/>
      <c r="G516" s="22"/>
      <c r="H516" s="22"/>
      <c r="I516" s="22"/>
      <c r="J516" s="22"/>
      <c r="K516" s="67"/>
      <c r="L516" s="67"/>
      <c r="M516" s="67"/>
      <c r="N516" s="67"/>
      <c r="O516" s="66"/>
      <c r="P516" s="1"/>
      <c r="Q516" s="1"/>
      <c r="R516" s="1"/>
      <c r="S516" s="1"/>
      <c r="T516" s="1"/>
      <c r="U516" s="1"/>
      <c r="V516" s="1"/>
      <c r="W516" s="1"/>
      <c r="X516" s="1"/>
      <c r="Y516" s="1"/>
      <c r="Z516" s="1"/>
    </row>
    <row r="517" spans="1:26" ht="15.75" customHeight="1" x14ac:dyDescent="0.2">
      <c r="A517" s="1"/>
      <c r="B517" s="1"/>
      <c r="C517" s="1"/>
      <c r="D517" s="22"/>
      <c r="E517" s="67"/>
      <c r="F517" s="67"/>
      <c r="G517" s="22"/>
      <c r="H517" s="22"/>
      <c r="I517" s="22"/>
      <c r="J517" s="22"/>
      <c r="K517" s="67"/>
      <c r="L517" s="67"/>
      <c r="M517" s="67"/>
      <c r="N517" s="67"/>
      <c r="O517" s="66"/>
      <c r="P517" s="1"/>
      <c r="Q517" s="1"/>
      <c r="R517" s="1"/>
      <c r="S517" s="1"/>
      <c r="T517" s="1"/>
      <c r="U517" s="1"/>
      <c r="V517" s="1"/>
      <c r="W517" s="1"/>
      <c r="X517" s="1"/>
      <c r="Y517" s="1"/>
      <c r="Z517" s="1"/>
    </row>
    <row r="518" spans="1:26" ht="15.75" customHeight="1" x14ac:dyDescent="0.2">
      <c r="A518" s="1"/>
      <c r="B518" s="1"/>
      <c r="C518" s="1"/>
      <c r="D518" s="22"/>
      <c r="E518" s="67"/>
      <c r="F518" s="67"/>
      <c r="G518" s="22"/>
      <c r="H518" s="22"/>
      <c r="I518" s="22"/>
      <c r="J518" s="22"/>
      <c r="K518" s="67"/>
      <c r="L518" s="67"/>
      <c r="M518" s="67"/>
      <c r="N518" s="67"/>
      <c r="O518" s="66"/>
      <c r="P518" s="1"/>
      <c r="Q518" s="1"/>
      <c r="R518" s="1"/>
      <c r="S518" s="1"/>
      <c r="T518" s="1"/>
      <c r="U518" s="1"/>
      <c r="V518" s="1"/>
      <c r="W518" s="1"/>
      <c r="X518" s="1"/>
      <c r="Y518" s="1"/>
      <c r="Z518" s="1"/>
    </row>
    <row r="519" spans="1:26" ht="15.75" customHeight="1" x14ac:dyDescent="0.2">
      <c r="A519" s="1"/>
      <c r="B519" s="1"/>
      <c r="C519" s="1"/>
      <c r="D519" s="22"/>
      <c r="E519" s="67"/>
      <c r="F519" s="67"/>
      <c r="G519" s="22"/>
      <c r="H519" s="22"/>
      <c r="I519" s="22"/>
      <c r="J519" s="22"/>
      <c r="K519" s="67"/>
      <c r="L519" s="67"/>
      <c r="M519" s="67"/>
      <c r="N519" s="67"/>
      <c r="O519" s="66"/>
      <c r="P519" s="1"/>
      <c r="Q519" s="1"/>
      <c r="R519" s="1"/>
      <c r="S519" s="1"/>
      <c r="T519" s="1"/>
      <c r="U519" s="1"/>
      <c r="V519" s="1"/>
      <c r="W519" s="1"/>
      <c r="X519" s="1"/>
      <c r="Y519" s="1"/>
      <c r="Z519" s="1"/>
    </row>
    <row r="520" spans="1:26" ht="15.75" customHeight="1" x14ac:dyDescent="0.2">
      <c r="A520" s="1"/>
      <c r="B520" s="1"/>
      <c r="C520" s="1"/>
      <c r="D520" s="22"/>
      <c r="E520" s="67"/>
      <c r="F520" s="67"/>
      <c r="G520" s="22"/>
      <c r="H520" s="22"/>
      <c r="I520" s="22"/>
      <c r="J520" s="22"/>
      <c r="K520" s="67"/>
      <c r="L520" s="67"/>
      <c r="M520" s="67"/>
      <c r="N520" s="67"/>
      <c r="O520" s="66"/>
      <c r="P520" s="1"/>
      <c r="Q520" s="1"/>
      <c r="R520" s="1"/>
      <c r="S520" s="1"/>
      <c r="T520" s="1"/>
      <c r="U520" s="1"/>
      <c r="V520" s="1"/>
      <c r="W520" s="1"/>
      <c r="X520" s="1"/>
      <c r="Y520" s="1"/>
      <c r="Z520" s="1"/>
    </row>
    <row r="521" spans="1:26" ht="15.75" customHeight="1" x14ac:dyDescent="0.2">
      <c r="A521" s="1"/>
      <c r="B521" s="1"/>
      <c r="C521" s="1"/>
      <c r="D521" s="22"/>
      <c r="E521" s="67"/>
      <c r="F521" s="67"/>
      <c r="G521" s="22"/>
      <c r="H521" s="22"/>
      <c r="I521" s="22"/>
      <c r="J521" s="22"/>
      <c r="K521" s="67"/>
      <c r="L521" s="67"/>
      <c r="M521" s="67"/>
      <c r="N521" s="67"/>
      <c r="O521" s="66"/>
      <c r="P521" s="1"/>
      <c r="Q521" s="1"/>
      <c r="R521" s="1"/>
      <c r="S521" s="1"/>
      <c r="T521" s="1"/>
      <c r="U521" s="1"/>
      <c r="V521" s="1"/>
      <c r="W521" s="1"/>
      <c r="X521" s="1"/>
      <c r="Y521" s="1"/>
      <c r="Z521" s="1"/>
    </row>
    <row r="522" spans="1:26" ht="15.75" customHeight="1" x14ac:dyDescent="0.2">
      <c r="A522" s="1"/>
      <c r="B522" s="1"/>
      <c r="C522" s="1"/>
      <c r="D522" s="22"/>
      <c r="E522" s="67"/>
      <c r="F522" s="67"/>
      <c r="G522" s="22"/>
      <c r="H522" s="22"/>
      <c r="I522" s="22"/>
      <c r="J522" s="22"/>
      <c r="K522" s="67"/>
      <c r="L522" s="67"/>
      <c r="M522" s="67"/>
      <c r="N522" s="67"/>
      <c r="O522" s="66"/>
      <c r="P522" s="1"/>
      <c r="Q522" s="1"/>
      <c r="R522" s="1"/>
      <c r="S522" s="1"/>
      <c r="T522" s="1"/>
      <c r="U522" s="1"/>
      <c r="V522" s="1"/>
      <c r="W522" s="1"/>
      <c r="X522" s="1"/>
      <c r="Y522" s="1"/>
      <c r="Z522" s="1"/>
    </row>
    <row r="523" spans="1:26" ht="15.75" customHeight="1" x14ac:dyDescent="0.2">
      <c r="A523" s="1"/>
      <c r="B523" s="1"/>
      <c r="C523" s="1"/>
      <c r="D523" s="22"/>
      <c r="E523" s="67"/>
      <c r="F523" s="67"/>
      <c r="G523" s="22"/>
      <c r="H523" s="22"/>
      <c r="I523" s="22"/>
      <c r="J523" s="22"/>
      <c r="K523" s="67"/>
      <c r="L523" s="67"/>
      <c r="M523" s="67"/>
      <c r="N523" s="67"/>
      <c r="O523" s="66"/>
      <c r="P523" s="1"/>
      <c r="Q523" s="1"/>
      <c r="R523" s="1"/>
      <c r="S523" s="1"/>
      <c r="T523" s="1"/>
      <c r="U523" s="1"/>
      <c r="V523" s="1"/>
      <c r="W523" s="1"/>
      <c r="X523" s="1"/>
      <c r="Y523" s="1"/>
      <c r="Z523" s="1"/>
    </row>
    <row r="524" spans="1:26" ht="15.75" customHeight="1" x14ac:dyDescent="0.2">
      <c r="A524" s="1"/>
      <c r="B524" s="1"/>
      <c r="C524" s="1"/>
      <c r="D524" s="22"/>
      <c r="E524" s="67"/>
      <c r="F524" s="67"/>
      <c r="G524" s="22"/>
      <c r="H524" s="22"/>
      <c r="I524" s="22"/>
      <c r="J524" s="22"/>
      <c r="K524" s="67"/>
      <c r="L524" s="67"/>
      <c r="M524" s="67"/>
      <c r="N524" s="67"/>
      <c r="O524" s="66"/>
      <c r="P524" s="1"/>
      <c r="Q524" s="1"/>
      <c r="R524" s="1"/>
      <c r="S524" s="1"/>
      <c r="T524" s="1"/>
      <c r="U524" s="1"/>
      <c r="V524" s="1"/>
      <c r="W524" s="1"/>
      <c r="X524" s="1"/>
      <c r="Y524" s="1"/>
      <c r="Z524" s="1"/>
    </row>
    <row r="525" spans="1:26" ht="15.75" customHeight="1" x14ac:dyDescent="0.2">
      <c r="A525" s="1"/>
      <c r="B525" s="1"/>
      <c r="C525" s="1"/>
      <c r="D525" s="22"/>
      <c r="E525" s="67"/>
      <c r="F525" s="67"/>
      <c r="G525" s="22"/>
      <c r="H525" s="22"/>
      <c r="I525" s="22"/>
      <c r="J525" s="22"/>
      <c r="K525" s="67"/>
      <c r="L525" s="67"/>
      <c r="M525" s="67"/>
      <c r="N525" s="67"/>
      <c r="O525" s="66"/>
      <c r="P525" s="1"/>
      <c r="Q525" s="1"/>
      <c r="R525" s="1"/>
      <c r="S525" s="1"/>
      <c r="T525" s="1"/>
      <c r="U525" s="1"/>
      <c r="V525" s="1"/>
      <c r="W525" s="1"/>
      <c r="X525" s="1"/>
      <c r="Y525" s="1"/>
      <c r="Z525" s="1"/>
    </row>
    <row r="526" spans="1:26" ht="15.75" customHeight="1" x14ac:dyDescent="0.2">
      <c r="A526" s="1"/>
      <c r="B526" s="1"/>
      <c r="C526" s="1"/>
      <c r="D526" s="22"/>
      <c r="E526" s="67"/>
      <c r="F526" s="67"/>
      <c r="G526" s="22"/>
      <c r="H526" s="22"/>
      <c r="I526" s="22"/>
      <c r="J526" s="22"/>
      <c r="K526" s="67"/>
      <c r="L526" s="67"/>
      <c r="M526" s="67"/>
      <c r="N526" s="67"/>
      <c r="O526" s="66"/>
      <c r="P526" s="1"/>
      <c r="Q526" s="1"/>
      <c r="R526" s="1"/>
      <c r="S526" s="1"/>
      <c r="T526" s="1"/>
      <c r="U526" s="1"/>
      <c r="V526" s="1"/>
      <c r="W526" s="1"/>
      <c r="X526" s="1"/>
      <c r="Y526" s="1"/>
      <c r="Z526" s="1"/>
    </row>
    <row r="527" spans="1:26" ht="15.75" customHeight="1" x14ac:dyDescent="0.2">
      <c r="A527" s="1"/>
      <c r="B527" s="1"/>
      <c r="C527" s="1"/>
      <c r="D527" s="22"/>
      <c r="E527" s="67"/>
      <c r="F527" s="67"/>
      <c r="G527" s="22"/>
      <c r="H527" s="22"/>
      <c r="I527" s="22"/>
      <c r="J527" s="22"/>
      <c r="K527" s="67"/>
      <c r="L527" s="67"/>
      <c r="M527" s="67"/>
      <c r="N527" s="67"/>
      <c r="O527" s="66"/>
      <c r="P527" s="1"/>
      <c r="Q527" s="1"/>
      <c r="R527" s="1"/>
      <c r="S527" s="1"/>
      <c r="T527" s="1"/>
      <c r="U527" s="1"/>
      <c r="V527" s="1"/>
      <c r="W527" s="1"/>
      <c r="X527" s="1"/>
      <c r="Y527" s="1"/>
      <c r="Z527" s="1"/>
    </row>
    <row r="528" spans="1:26" ht="15.75" customHeight="1" x14ac:dyDescent="0.2">
      <c r="A528" s="1"/>
      <c r="B528" s="1"/>
      <c r="C528" s="1"/>
      <c r="D528" s="22"/>
      <c r="E528" s="67"/>
      <c r="F528" s="67"/>
      <c r="G528" s="22"/>
      <c r="H528" s="22"/>
      <c r="I528" s="22"/>
      <c r="J528" s="22"/>
      <c r="K528" s="67"/>
      <c r="L528" s="67"/>
      <c r="M528" s="67"/>
      <c r="N528" s="67"/>
      <c r="O528" s="66"/>
      <c r="P528" s="1"/>
      <c r="Q528" s="1"/>
      <c r="R528" s="1"/>
      <c r="S528" s="1"/>
      <c r="T528" s="1"/>
      <c r="U528" s="1"/>
      <c r="V528" s="1"/>
      <c r="W528" s="1"/>
      <c r="X528" s="1"/>
      <c r="Y528" s="1"/>
      <c r="Z528" s="1"/>
    </row>
    <row r="529" spans="1:26" ht="15.75" customHeight="1" x14ac:dyDescent="0.2">
      <c r="A529" s="1"/>
      <c r="B529" s="1"/>
      <c r="C529" s="1"/>
      <c r="D529" s="22"/>
      <c r="E529" s="67"/>
      <c r="F529" s="67"/>
      <c r="G529" s="22"/>
      <c r="H529" s="22"/>
      <c r="I529" s="22"/>
      <c r="J529" s="22"/>
      <c r="K529" s="67"/>
      <c r="L529" s="67"/>
      <c r="M529" s="67"/>
      <c r="N529" s="67"/>
      <c r="O529" s="66"/>
      <c r="P529" s="1"/>
      <c r="Q529" s="1"/>
      <c r="R529" s="1"/>
      <c r="S529" s="1"/>
      <c r="T529" s="1"/>
      <c r="U529" s="1"/>
      <c r="V529" s="1"/>
      <c r="W529" s="1"/>
      <c r="X529" s="1"/>
      <c r="Y529" s="1"/>
      <c r="Z529" s="1"/>
    </row>
    <row r="530" spans="1:26" ht="15.75" customHeight="1" x14ac:dyDescent="0.2">
      <c r="A530" s="1"/>
      <c r="B530" s="1"/>
      <c r="C530" s="1"/>
      <c r="D530" s="22"/>
      <c r="E530" s="67"/>
      <c r="F530" s="67"/>
      <c r="G530" s="22"/>
      <c r="H530" s="22"/>
      <c r="I530" s="22"/>
      <c r="J530" s="22"/>
      <c r="K530" s="67"/>
      <c r="L530" s="67"/>
      <c r="M530" s="67"/>
      <c r="N530" s="67"/>
      <c r="O530" s="66"/>
      <c r="P530" s="1"/>
      <c r="Q530" s="1"/>
      <c r="R530" s="1"/>
      <c r="S530" s="1"/>
      <c r="T530" s="1"/>
      <c r="U530" s="1"/>
      <c r="V530" s="1"/>
      <c r="W530" s="1"/>
      <c r="X530" s="1"/>
      <c r="Y530" s="1"/>
      <c r="Z530" s="1"/>
    </row>
    <row r="531" spans="1:26" ht="15.75" customHeight="1" x14ac:dyDescent="0.2">
      <c r="A531" s="1"/>
      <c r="B531" s="1"/>
      <c r="C531" s="1"/>
      <c r="D531" s="22"/>
      <c r="E531" s="67"/>
      <c r="F531" s="67"/>
      <c r="G531" s="22"/>
      <c r="H531" s="22"/>
      <c r="I531" s="22"/>
      <c r="J531" s="22"/>
      <c r="K531" s="67"/>
      <c r="L531" s="67"/>
      <c r="M531" s="67"/>
      <c r="N531" s="67"/>
      <c r="O531" s="66"/>
      <c r="P531" s="1"/>
      <c r="Q531" s="1"/>
      <c r="R531" s="1"/>
      <c r="S531" s="1"/>
      <c r="T531" s="1"/>
      <c r="U531" s="1"/>
      <c r="V531" s="1"/>
      <c r="W531" s="1"/>
      <c r="X531" s="1"/>
      <c r="Y531" s="1"/>
      <c r="Z531" s="1"/>
    </row>
    <row r="532" spans="1:26" ht="15.75" customHeight="1" x14ac:dyDescent="0.2">
      <c r="A532" s="1"/>
      <c r="B532" s="1"/>
      <c r="C532" s="1"/>
      <c r="D532" s="22"/>
      <c r="E532" s="67"/>
      <c r="F532" s="67"/>
      <c r="G532" s="22"/>
      <c r="H532" s="22"/>
      <c r="I532" s="22"/>
      <c r="J532" s="22"/>
      <c r="K532" s="67"/>
      <c r="L532" s="67"/>
      <c r="M532" s="67"/>
      <c r="N532" s="67"/>
      <c r="O532" s="66"/>
      <c r="P532" s="1"/>
      <c r="Q532" s="1"/>
      <c r="R532" s="1"/>
      <c r="S532" s="1"/>
      <c r="T532" s="1"/>
      <c r="U532" s="1"/>
      <c r="V532" s="1"/>
      <c r="W532" s="1"/>
      <c r="X532" s="1"/>
      <c r="Y532" s="1"/>
      <c r="Z532" s="1"/>
    </row>
    <row r="533" spans="1:26" ht="15.75" customHeight="1" x14ac:dyDescent="0.2">
      <c r="A533" s="1"/>
      <c r="B533" s="1"/>
      <c r="C533" s="1"/>
      <c r="D533" s="22"/>
      <c r="E533" s="67"/>
      <c r="F533" s="67"/>
      <c r="G533" s="22"/>
      <c r="H533" s="22"/>
      <c r="I533" s="22"/>
      <c r="J533" s="22"/>
      <c r="K533" s="67"/>
      <c r="L533" s="67"/>
      <c r="M533" s="67"/>
      <c r="N533" s="67"/>
      <c r="O533" s="66"/>
      <c r="P533" s="1"/>
      <c r="Q533" s="1"/>
      <c r="R533" s="1"/>
      <c r="S533" s="1"/>
      <c r="T533" s="1"/>
      <c r="U533" s="1"/>
      <c r="V533" s="1"/>
      <c r="W533" s="1"/>
      <c r="X533" s="1"/>
      <c r="Y533" s="1"/>
      <c r="Z533" s="1"/>
    </row>
    <row r="534" spans="1:26" ht="15.75" customHeight="1" x14ac:dyDescent="0.2">
      <c r="A534" s="1"/>
      <c r="B534" s="1"/>
      <c r="C534" s="1"/>
      <c r="D534" s="22"/>
      <c r="E534" s="67"/>
      <c r="F534" s="67"/>
      <c r="G534" s="22"/>
      <c r="H534" s="22"/>
      <c r="I534" s="22"/>
      <c r="J534" s="22"/>
      <c r="K534" s="67"/>
      <c r="L534" s="67"/>
      <c r="M534" s="67"/>
      <c r="N534" s="67"/>
      <c r="O534" s="66"/>
      <c r="P534" s="1"/>
      <c r="Q534" s="1"/>
      <c r="R534" s="1"/>
      <c r="S534" s="1"/>
      <c r="T534" s="1"/>
      <c r="U534" s="1"/>
      <c r="V534" s="1"/>
      <c r="W534" s="1"/>
      <c r="X534" s="1"/>
      <c r="Y534" s="1"/>
      <c r="Z534" s="1"/>
    </row>
    <row r="535" spans="1:26" ht="15.75" customHeight="1" x14ac:dyDescent="0.2">
      <c r="A535" s="1"/>
      <c r="B535" s="1"/>
      <c r="C535" s="1"/>
      <c r="D535" s="22"/>
      <c r="E535" s="67"/>
      <c r="F535" s="67"/>
      <c r="G535" s="22"/>
      <c r="H535" s="22"/>
      <c r="I535" s="22"/>
      <c r="J535" s="22"/>
      <c r="K535" s="67"/>
      <c r="L535" s="67"/>
      <c r="M535" s="67"/>
      <c r="N535" s="67"/>
      <c r="O535" s="66"/>
      <c r="P535" s="1"/>
      <c r="Q535" s="1"/>
      <c r="R535" s="1"/>
      <c r="S535" s="1"/>
      <c r="T535" s="1"/>
      <c r="U535" s="1"/>
      <c r="V535" s="1"/>
      <c r="W535" s="1"/>
      <c r="X535" s="1"/>
      <c r="Y535" s="1"/>
      <c r="Z535" s="1"/>
    </row>
    <row r="536" spans="1:26" ht="15.75" customHeight="1" x14ac:dyDescent="0.2">
      <c r="A536" s="1"/>
      <c r="B536" s="1"/>
      <c r="C536" s="1"/>
      <c r="D536" s="22"/>
      <c r="E536" s="67"/>
      <c r="F536" s="67"/>
      <c r="G536" s="22"/>
      <c r="H536" s="22"/>
      <c r="I536" s="22"/>
      <c r="J536" s="22"/>
      <c r="K536" s="67"/>
      <c r="L536" s="67"/>
      <c r="M536" s="67"/>
      <c r="N536" s="67"/>
      <c r="O536" s="66"/>
      <c r="P536" s="1"/>
      <c r="Q536" s="1"/>
      <c r="R536" s="1"/>
      <c r="S536" s="1"/>
      <c r="T536" s="1"/>
      <c r="U536" s="1"/>
      <c r="V536" s="1"/>
      <c r="W536" s="1"/>
      <c r="X536" s="1"/>
      <c r="Y536" s="1"/>
      <c r="Z536" s="1"/>
    </row>
    <row r="537" spans="1:26" ht="15.75" customHeight="1" x14ac:dyDescent="0.2">
      <c r="A537" s="1"/>
      <c r="B537" s="1"/>
      <c r="C537" s="1"/>
      <c r="D537" s="22"/>
      <c r="E537" s="67"/>
      <c r="F537" s="67"/>
      <c r="G537" s="22"/>
      <c r="H537" s="22"/>
      <c r="I537" s="22"/>
      <c r="J537" s="22"/>
      <c r="K537" s="67"/>
      <c r="L537" s="67"/>
      <c r="M537" s="67"/>
      <c r="N537" s="67"/>
      <c r="O537" s="66"/>
      <c r="P537" s="1"/>
      <c r="Q537" s="1"/>
      <c r="R537" s="1"/>
      <c r="S537" s="1"/>
      <c r="T537" s="1"/>
      <c r="U537" s="1"/>
      <c r="V537" s="1"/>
      <c r="W537" s="1"/>
      <c r="X537" s="1"/>
      <c r="Y537" s="1"/>
      <c r="Z537" s="1"/>
    </row>
    <row r="538" spans="1:26" ht="15.75" customHeight="1" x14ac:dyDescent="0.2">
      <c r="A538" s="1"/>
      <c r="B538" s="1"/>
      <c r="C538" s="1"/>
      <c r="D538" s="22"/>
      <c r="E538" s="67"/>
      <c r="F538" s="67"/>
      <c r="G538" s="22"/>
      <c r="H538" s="22"/>
      <c r="I538" s="22"/>
      <c r="J538" s="22"/>
      <c r="K538" s="67"/>
      <c r="L538" s="67"/>
      <c r="M538" s="67"/>
      <c r="N538" s="67"/>
      <c r="O538" s="66"/>
      <c r="P538" s="1"/>
      <c r="Q538" s="1"/>
      <c r="R538" s="1"/>
      <c r="S538" s="1"/>
      <c r="T538" s="1"/>
      <c r="U538" s="1"/>
      <c r="V538" s="1"/>
      <c r="W538" s="1"/>
      <c r="X538" s="1"/>
      <c r="Y538" s="1"/>
      <c r="Z538" s="1"/>
    </row>
    <row r="539" spans="1:26" ht="15.75" customHeight="1" x14ac:dyDescent="0.2">
      <c r="A539" s="1"/>
      <c r="B539" s="1"/>
      <c r="C539" s="1"/>
      <c r="D539" s="22"/>
      <c r="E539" s="67"/>
      <c r="F539" s="67"/>
      <c r="G539" s="22"/>
      <c r="H539" s="22"/>
      <c r="I539" s="22"/>
      <c r="J539" s="22"/>
      <c r="K539" s="67"/>
      <c r="L539" s="67"/>
      <c r="M539" s="67"/>
      <c r="N539" s="67"/>
      <c r="O539" s="66"/>
      <c r="P539" s="1"/>
      <c r="Q539" s="1"/>
      <c r="R539" s="1"/>
      <c r="S539" s="1"/>
      <c r="T539" s="1"/>
      <c r="U539" s="1"/>
      <c r="V539" s="1"/>
      <c r="W539" s="1"/>
      <c r="X539" s="1"/>
      <c r="Y539" s="1"/>
      <c r="Z539" s="1"/>
    </row>
    <row r="540" spans="1:26" ht="15.75" customHeight="1" x14ac:dyDescent="0.2">
      <c r="A540" s="1"/>
      <c r="B540" s="1"/>
      <c r="C540" s="1"/>
      <c r="D540" s="22"/>
      <c r="E540" s="67"/>
      <c r="F540" s="67"/>
      <c r="G540" s="22"/>
      <c r="H540" s="22"/>
      <c r="I540" s="22"/>
      <c r="J540" s="22"/>
      <c r="K540" s="67"/>
      <c r="L540" s="67"/>
      <c r="M540" s="67"/>
      <c r="N540" s="67"/>
      <c r="O540" s="66"/>
      <c r="P540" s="1"/>
      <c r="Q540" s="1"/>
      <c r="R540" s="1"/>
      <c r="S540" s="1"/>
      <c r="T540" s="1"/>
      <c r="U540" s="1"/>
      <c r="V540" s="1"/>
      <c r="W540" s="1"/>
      <c r="X540" s="1"/>
      <c r="Y540" s="1"/>
      <c r="Z540" s="1"/>
    </row>
    <row r="541" spans="1:26" ht="15.75" customHeight="1" x14ac:dyDescent="0.2">
      <c r="A541" s="1"/>
      <c r="B541" s="1"/>
      <c r="C541" s="1"/>
      <c r="D541" s="22"/>
      <c r="E541" s="67"/>
      <c r="F541" s="67"/>
      <c r="G541" s="22"/>
      <c r="H541" s="22"/>
      <c r="I541" s="22"/>
      <c r="J541" s="22"/>
      <c r="K541" s="67"/>
      <c r="L541" s="67"/>
      <c r="M541" s="67"/>
      <c r="N541" s="67"/>
      <c r="O541" s="66"/>
      <c r="P541" s="1"/>
      <c r="Q541" s="1"/>
      <c r="R541" s="1"/>
      <c r="S541" s="1"/>
      <c r="T541" s="1"/>
      <c r="U541" s="1"/>
      <c r="V541" s="1"/>
      <c r="W541" s="1"/>
      <c r="X541" s="1"/>
      <c r="Y541" s="1"/>
      <c r="Z541" s="1"/>
    </row>
    <row r="542" spans="1:26" ht="15.75" customHeight="1" x14ac:dyDescent="0.2">
      <c r="A542" s="1"/>
      <c r="B542" s="1"/>
      <c r="C542" s="1"/>
      <c r="D542" s="22"/>
      <c r="E542" s="67"/>
      <c r="F542" s="67"/>
      <c r="G542" s="22"/>
      <c r="H542" s="22"/>
      <c r="I542" s="22"/>
      <c r="J542" s="22"/>
      <c r="K542" s="67"/>
      <c r="L542" s="67"/>
      <c r="M542" s="67"/>
      <c r="N542" s="67"/>
      <c r="O542" s="66"/>
      <c r="P542" s="1"/>
      <c r="Q542" s="1"/>
      <c r="R542" s="1"/>
      <c r="S542" s="1"/>
      <c r="T542" s="1"/>
      <c r="U542" s="1"/>
      <c r="V542" s="1"/>
      <c r="W542" s="1"/>
      <c r="X542" s="1"/>
      <c r="Y542" s="1"/>
      <c r="Z542" s="1"/>
    </row>
    <row r="543" spans="1:26" ht="15.75" customHeight="1" x14ac:dyDescent="0.2">
      <c r="A543" s="1"/>
      <c r="B543" s="1"/>
      <c r="C543" s="1"/>
      <c r="D543" s="22"/>
      <c r="E543" s="67"/>
      <c r="F543" s="67"/>
      <c r="G543" s="22"/>
      <c r="H543" s="22"/>
      <c r="I543" s="22"/>
      <c r="J543" s="22"/>
      <c r="K543" s="67"/>
      <c r="L543" s="67"/>
      <c r="M543" s="67"/>
      <c r="N543" s="67"/>
      <c r="O543" s="66"/>
      <c r="P543" s="1"/>
      <c r="Q543" s="1"/>
      <c r="R543" s="1"/>
      <c r="S543" s="1"/>
      <c r="T543" s="1"/>
      <c r="U543" s="1"/>
      <c r="V543" s="1"/>
      <c r="W543" s="1"/>
      <c r="X543" s="1"/>
      <c r="Y543" s="1"/>
      <c r="Z543" s="1"/>
    </row>
    <row r="544" spans="1:26" ht="15.75" customHeight="1" x14ac:dyDescent="0.2">
      <c r="A544" s="1"/>
      <c r="B544" s="1"/>
      <c r="C544" s="1"/>
      <c r="D544" s="22"/>
      <c r="E544" s="67"/>
      <c r="F544" s="67"/>
      <c r="G544" s="22"/>
      <c r="H544" s="22"/>
      <c r="I544" s="22"/>
      <c r="J544" s="22"/>
      <c r="K544" s="67"/>
      <c r="L544" s="67"/>
      <c r="M544" s="67"/>
      <c r="N544" s="67"/>
      <c r="O544" s="66"/>
      <c r="P544" s="1"/>
      <c r="Q544" s="1"/>
      <c r="R544" s="1"/>
      <c r="S544" s="1"/>
      <c r="T544" s="1"/>
      <c r="U544" s="1"/>
      <c r="V544" s="1"/>
      <c r="W544" s="1"/>
      <c r="X544" s="1"/>
      <c r="Y544" s="1"/>
      <c r="Z544" s="1"/>
    </row>
    <row r="545" spans="1:26" ht="15.75" customHeight="1" x14ac:dyDescent="0.2">
      <c r="A545" s="1"/>
      <c r="B545" s="1"/>
      <c r="C545" s="1"/>
      <c r="D545" s="22"/>
      <c r="E545" s="67"/>
      <c r="F545" s="67"/>
      <c r="G545" s="22"/>
      <c r="H545" s="22"/>
      <c r="I545" s="22"/>
      <c r="J545" s="22"/>
      <c r="K545" s="67"/>
      <c r="L545" s="67"/>
      <c r="M545" s="67"/>
      <c r="N545" s="67"/>
      <c r="O545" s="66"/>
      <c r="P545" s="1"/>
      <c r="Q545" s="1"/>
      <c r="R545" s="1"/>
      <c r="S545" s="1"/>
      <c r="T545" s="1"/>
      <c r="U545" s="1"/>
      <c r="V545" s="1"/>
      <c r="W545" s="1"/>
      <c r="X545" s="1"/>
      <c r="Y545" s="1"/>
      <c r="Z545" s="1"/>
    </row>
    <row r="546" spans="1:26" ht="15.75" customHeight="1" x14ac:dyDescent="0.2">
      <c r="A546" s="1"/>
      <c r="B546" s="1"/>
      <c r="C546" s="1"/>
      <c r="D546" s="22"/>
      <c r="E546" s="67"/>
      <c r="F546" s="67"/>
      <c r="G546" s="22"/>
      <c r="H546" s="22"/>
      <c r="I546" s="22"/>
      <c r="J546" s="22"/>
      <c r="K546" s="67"/>
      <c r="L546" s="67"/>
      <c r="M546" s="67"/>
      <c r="N546" s="67"/>
      <c r="O546" s="66"/>
      <c r="P546" s="1"/>
      <c r="Q546" s="1"/>
      <c r="R546" s="1"/>
      <c r="S546" s="1"/>
      <c r="T546" s="1"/>
      <c r="U546" s="1"/>
      <c r="V546" s="1"/>
      <c r="W546" s="1"/>
      <c r="X546" s="1"/>
      <c r="Y546" s="1"/>
      <c r="Z546" s="1"/>
    </row>
    <row r="547" spans="1:26" ht="15.75" customHeight="1" x14ac:dyDescent="0.2">
      <c r="A547" s="1"/>
      <c r="B547" s="1"/>
      <c r="C547" s="1"/>
      <c r="D547" s="22"/>
      <c r="E547" s="67"/>
      <c r="F547" s="67"/>
      <c r="G547" s="22"/>
      <c r="H547" s="22"/>
      <c r="I547" s="22"/>
      <c r="J547" s="22"/>
      <c r="K547" s="67"/>
      <c r="L547" s="67"/>
      <c r="M547" s="67"/>
      <c r="N547" s="67"/>
      <c r="O547" s="66"/>
      <c r="P547" s="1"/>
      <c r="Q547" s="1"/>
      <c r="R547" s="1"/>
      <c r="S547" s="1"/>
      <c r="T547" s="1"/>
      <c r="U547" s="1"/>
      <c r="V547" s="1"/>
      <c r="W547" s="1"/>
      <c r="X547" s="1"/>
      <c r="Y547" s="1"/>
      <c r="Z547" s="1"/>
    </row>
    <row r="548" spans="1:26" ht="15.75" customHeight="1" x14ac:dyDescent="0.2">
      <c r="A548" s="1"/>
      <c r="B548" s="1"/>
      <c r="C548" s="1"/>
      <c r="D548" s="22"/>
      <c r="E548" s="67"/>
      <c r="F548" s="67"/>
      <c r="G548" s="22"/>
      <c r="H548" s="22"/>
      <c r="I548" s="22"/>
      <c r="J548" s="22"/>
      <c r="K548" s="67"/>
      <c r="L548" s="67"/>
      <c r="M548" s="67"/>
      <c r="N548" s="67"/>
      <c r="O548" s="66"/>
      <c r="P548" s="1"/>
      <c r="Q548" s="1"/>
      <c r="R548" s="1"/>
      <c r="S548" s="1"/>
      <c r="T548" s="1"/>
      <c r="U548" s="1"/>
      <c r="V548" s="1"/>
      <c r="W548" s="1"/>
      <c r="X548" s="1"/>
      <c r="Y548" s="1"/>
      <c r="Z548" s="1"/>
    </row>
    <row r="549" spans="1:26" ht="15.75" customHeight="1" x14ac:dyDescent="0.2">
      <c r="A549" s="1"/>
      <c r="B549" s="1"/>
      <c r="C549" s="1"/>
      <c r="D549" s="22"/>
      <c r="E549" s="67"/>
      <c r="F549" s="67"/>
      <c r="G549" s="22"/>
      <c r="H549" s="22"/>
      <c r="I549" s="22"/>
      <c r="J549" s="22"/>
      <c r="K549" s="67"/>
      <c r="L549" s="67"/>
      <c r="M549" s="67"/>
      <c r="N549" s="67"/>
      <c r="O549" s="66"/>
      <c r="P549" s="1"/>
      <c r="Q549" s="1"/>
      <c r="R549" s="1"/>
      <c r="S549" s="1"/>
      <c r="T549" s="1"/>
      <c r="U549" s="1"/>
      <c r="V549" s="1"/>
      <c r="W549" s="1"/>
      <c r="X549" s="1"/>
      <c r="Y549" s="1"/>
      <c r="Z549" s="1"/>
    </row>
    <row r="550" spans="1:26" ht="15.75" customHeight="1" x14ac:dyDescent="0.2">
      <c r="A550" s="1"/>
      <c r="B550" s="1"/>
      <c r="C550" s="1"/>
      <c r="D550" s="22"/>
      <c r="E550" s="67"/>
      <c r="F550" s="67"/>
      <c r="G550" s="22"/>
      <c r="H550" s="22"/>
      <c r="I550" s="22"/>
      <c r="J550" s="22"/>
      <c r="K550" s="67"/>
      <c r="L550" s="67"/>
      <c r="M550" s="67"/>
      <c r="N550" s="67"/>
      <c r="O550" s="66"/>
      <c r="P550" s="1"/>
      <c r="Q550" s="1"/>
      <c r="R550" s="1"/>
      <c r="S550" s="1"/>
      <c r="T550" s="1"/>
      <c r="U550" s="1"/>
      <c r="V550" s="1"/>
      <c r="W550" s="1"/>
      <c r="X550" s="1"/>
      <c r="Y550" s="1"/>
      <c r="Z550" s="1"/>
    </row>
    <row r="551" spans="1:26" ht="15.75" customHeight="1" x14ac:dyDescent="0.2">
      <c r="A551" s="1"/>
      <c r="B551" s="1"/>
      <c r="C551" s="1"/>
      <c r="D551" s="22"/>
      <c r="E551" s="67"/>
      <c r="F551" s="67"/>
      <c r="G551" s="22"/>
      <c r="H551" s="22"/>
      <c r="I551" s="22"/>
      <c r="J551" s="22"/>
      <c r="K551" s="67"/>
      <c r="L551" s="67"/>
      <c r="M551" s="67"/>
      <c r="N551" s="67"/>
      <c r="O551" s="66"/>
      <c r="P551" s="1"/>
      <c r="Q551" s="1"/>
      <c r="R551" s="1"/>
      <c r="S551" s="1"/>
      <c r="T551" s="1"/>
      <c r="U551" s="1"/>
      <c r="V551" s="1"/>
      <c r="W551" s="1"/>
      <c r="X551" s="1"/>
      <c r="Y551" s="1"/>
      <c r="Z551" s="1"/>
    </row>
    <row r="552" spans="1:26" ht="15.75" customHeight="1" x14ac:dyDescent="0.2">
      <c r="A552" s="1"/>
      <c r="B552" s="1"/>
      <c r="C552" s="1"/>
      <c r="D552" s="22"/>
      <c r="E552" s="67"/>
      <c r="F552" s="67"/>
      <c r="G552" s="22"/>
      <c r="H552" s="22"/>
      <c r="I552" s="22"/>
      <c r="J552" s="22"/>
      <c r="K552" s="67"/>
      <c r="L552" s="67"/>
      <c r="M552" s="67"/>
      <c r="N552" s="67"/>
      <c r="O552" s="66"/>
      <c r="P552" s="1"/>
      <c r="Q552" s="1"/>
      <c r="R552" s="1"/>
      <c r="S552" s="1"/>
      <c r="T552" s="1"/>
      <c r="U552" s="1"/>
      <c r="V552" s="1"/>
      <c r="W552" s="1"/>
      <c r="X552" s="1"/>
      <c r="Y552" s="1"/>
      <c r="Z552" s="1"/>
    </row>
    <row r="553" spans="1:26" ht="15.75" customHeight="1" x14ac:dyDescent="0.2">
      <c r="A553" s="1"/>
      <c r="B553" s="1"/>
      <c r="C553" s="1"/>
      <c r="D553" s="22"/>
      <c r="E553" s="67"/>
      <c r="F553" s="67"/>
      <c r="G553" s="22"/>
      <c r="H553" s="22"/>
      <c r="I553" s="22"/>
      <c r="J553" s="22"/>
      <c r="K553" s="67"/>
      <c r="L553" s="67"/>
      <c r="M553" s="67"/>
      <c r="N553" s="67"/>
      <c r="O553" s="66"/>
      <c r="P553" s="1"/>
      <c r="Q553" s="1"/>
      <c r="R553" s="1"/>
      <c r="S553" s="1"/>
      <c r="T553" s="1"/>
      <c r="U553" s="1"/>
      <c r="V553" s="1"/>
      <c r="W553" s="1"/>
      <c r="X553" s="1"/>
      <c r="Y553" s="1"/>
      <c r="Z553" s="1"/>
    </row>
    <row r="554" spans="1:26" ht="15.75" customHeight="1" x14ac:dyDescent="0.2">
      <c r="A554" s="1"/>
      <c r="B554" s="1"/>
      <c r="C554" s="1"/>
      <c r="D554" s="22"/>
      <c r="E554" s="67"/>
      <c r="F554" s="67"/>
      <c r="G554" s="22"/>
      <c r="H554" s="22"/>
      <c r="I554" s="22"/>
      <c r="J554" s="22"/>
      <c r="K554" s="67"/>
      <c r="L554" s="67"/>
      <c r="M554" s="67"/>
      <c r="N554" s="67"/>
      <c r="O554" s="66"/>
      <c r="P554" s="1"/>
      <c r="Q554" s="1"/>
      <c r="R554" s="1"/>
      <c r="S554" s="1"/>
      <c r="T554" s="1"/>
      <c r="U554" s="1"/>
      <c r="V554" s="1"/>
      <c r="W554" s="1"/>
      <c r="X554" s="1"/>
      <c r="Y554" s="1"/>
      <c r="Z554" s="1"/>
    </row>
    <row r="555" spans="1:26" ht="15.75" customHeight="1" x14ac:dyDescent="0.2">
      <c r="A555" s="1"/>
      <c r="B555" s="1"/>
      <c r="C555" s="1"/>
      <c r="D555" s="22"/>
      <c r="E555" s="67"/>
      <c r="F555" s="67"/>
      <c r="G555" s="22"/>
      <c r="H555" s="22"/>
      <c r="I555" s="22"/>
      <c r="J555" s="22"/>
      <c r="K555" s="67"/>
      <c r="L555" s="67"/>
      <c r="M555" s="67"/>
      <c r="N555" s="67"/>
      <c r="O555" s="66"/>
      <c r="P555" s="1"/>
      <c r="Q555" s="1"/>
      <c r="R555" s="1"/>
      <c r="S555" s="1"/>
      <c r="T555" s="1"/>
      <c r="U555" s="1"/>
      <c r="V555" s="1"/>
      <c r="W555" s="1"/>
      <c r="X555" s="1"/>
      <c r="Y555" s="1"/>
      <c r="Z555" s="1"/>
    </row>
    <row r="556" spans="1:26" ht="15.75" customHeight="1" x14ac:dyDescent="0.2">
      <c r="A556" s="1"/>
      <c r="B556" s="1"/>
      <c r="C556" s="1"/>
      <c r="D556" s="22"/>
      <c r="E556" s="67"/>
      <c r="F556" s="67"/>
      <c r="G556" s="22"/>
      <c r="H556" s="22"/>
      <c r="I556" s="22"/>
      <c r="J556" s="22"/>
      <c r="K556" s="67"/>
      <c r="L556" s="67"/>
      <c r="M556" s="67"/>
      <c r="N556" s="67"/>
      <c r="O556" s="66"/>
      <c r="P556" s="1"/>
      <c r="Q556" s="1"/>
      <c r="R556" s="1"/>
      <c r="S556" s="1"/>
      <c r="T556" s="1"/>
      <c r="U556" s="1"/>
      <c r="V556" s="1"/>
      <c r="W556" s="1"/>
      <c r="X556" s="1"/>
      <c r="Y556" s="1"/>
      <c r="Z556" s="1"/>
    </row>
    <row r="557" spans="1:26" ht="15.75" customHeight="1" x14ac:dyDescent="0.2">
      <c r="A557" s="1"/>
      <c r="B557" s="1"/>
      <c r="C557" s="1"/>
      <c r="D557" s="22"/>
      <c r="E557" s="67"/>
      <c r="F557" s="67"/>
      <c r="G557" s="22"/>
      <c r="H557" s="22"/>
      <c r="I557" s="22"/>
      <c r="J557" s="22"/>
      <c r="K557" s="67"/>
      <c r="L557" s="67"/>
      <c r="M557" s="67"/>
      <c r="N557" s="67"/>
      <c r="O557" s="66"/>
      <c r="P557" s="1"/>
      <c r="Q557" s="1"/>
      <c r="R557" s="1"/>
      <c r="S557" s="1"/>
      <c r="T557" s="1"/>
      <c r="U557" s="1"/>
      <c r="V557" s="1"/>
      <c r="W557" s="1"/>
      <c r="X557" s="1"/>
      <c r="Y557" s="1"/>
      <c r="Z557" s="1"/>
    </row>
    <row r="558" spans="1:26" ht="15.75" customHeight="1" x14ac:dyDescent="0.2">
      <c r="A558" s="1"/>
      <c r="B558" s="1"/>
      <c r="C558" s="1"/>
      <c r="D558" s="22"/>
      <c r="E558" s="67"/>
      <c r="F558" s="67"/>
      <c r="G558" s="22"/>
      <c r="H558" s="22"/>
      <c r="I558" s="22"/>
      <c r="J558" s="22"/>
      <c r="K558" s="67"/>
      <c r="L558" s="67"/>
      <c r="M558" s="67"/>
      <c r="N558" s="67"/>
      <c r="O558" s="66"/>
      <c r="P558" s="1"/>
      <c r="Q558" s="1"/>
      <c r="R558" s="1"/>
      <c r="S558" s="1"/>
      <c r="T558" s="1"/>
      <c r="U558" s="1"/>
      <c r="V558" s="1"/>
      <c r="W558" s="1"/>
      <c r="X558" s="1"/>
      <c r="Y558" s="1"/>
      <c r="Z558" s="1"/>
    </row>
    <row r="559" spans="1:26" ht="15.75" customHeight="1" x14ac:dyDescent="0.2">
      <c r="A559" s="1"/>
      <c r="B559" s="1"/>
      <c r="C559" s="1"/>
      <c r="D559" s="22"/>
      <c r="E559" s="67"/>
      <c r="F559" s="67"/>
      <c r="G559" s="22"/>
      <c r="H559" s="22"/>
      <c r="I559" s="22"/>
      <c r="J559" s="22"/>
      <c r="K559" s="67"/>
      <c r="L559" s="67"/>
      <c r="M559" s="67"/>
      <c r="N559" s="67"/>
      <c r="O559" s="66"/>
      <c r="P559" s="1"/>
      <c r="Q559" s="1"/>
      <c r="R559" s="1"/>
      <c r="S559" s="1"/>
      <c r="T559" s="1"/>
      <c r="U559" s="1"/>
      <c r="V559" s="1"/>
      <c r="W559" s="1"/>
      <c r="X559" s="1"/>
      <c r="Y559" s="1"/>
      <c r="Z559" s="1"/>
    </row>
    <row r="560" spans="1:26" ht="15.75" customHeight="1" x14ac:dyDescent="0.2">
      <c r="A560" s="1"/>
      <c r="B560" s="1"/>
      <c r="C560" s="1"/>
      <c r="D560" s="22"/>
      <c r="E560" s="67"/>
      <c r="F560" s="67"/>
      <c r="G560" s="22"/>
      <c r="H560" s="22"/>
      <c r="I560" s="22"/>
      <c r="J560" s="22"/>
      <c r="K560" s="67"/>
      <c r="L560" s="67"/>
      <c r="M560" s="67"/>
      <c r="N560" s="67"/>
      <c r="O560" s="66"/>
      <c r="P560" s="1"/>
      <c r="Q560" s="1"/>
      <c r="R560" s="1"/>
      <c r="S560" s="1"/>
      <c r="T560" s="1"/>
      <c r="U560" s="1"/>
      <c r="V560" s="1"/>
      <c r="W560" s="1"/>
      <c r="X560" s="1"/>
      <c r="Y560" s="1"/>
      <c r="Z560" s="1"/>
    </row>
    <row r="561" spans="1:26" ht="15.75" customHeight="1" x14ac:dyDescent="0.2">
      <c r="A561" s="1"/>
      <c r="B561" s="1"/>
      <c r="C561" s="1"/>
      <c r="D561" s="22"/>
      <c r="E561" s="67"/>
      <c r="F561" s="67"/>
      <c r="G561" s="22"/>
      <c r="H561" s="22"/>
      <c r="I561" s="22"/>
      <c r="J561" s="22"/>
      <c r="K561" s="67"/>
      <c r="L561" s="67"/>
      <c r="M561" s="67"/>
      <c r="N561" s="67"/>
      <c r="O561" s="66"/>
      <c r="P561" s="1"/>
      <c r="Q561" s="1"/>
      <c r="R561" s="1"/>
      <c r="S561" s="1"/>
      <c r="T561" s="1"/>
      <c r="U561" s="1"/>
      <c r="V561" s="1"/>
      <c r="W561" s="1"/>
      <c r="X561" s="1"/>
      <c r="Y561" s="1"/>
      <c r="Z561" s="1"/>
    </row>
    <row r="562" spans="1:26" ht="15.75" customHeight="1" x14ac:dyDescent="0.2">
      <c r="A562" s="1"/>
      <c r="B562" s="1"/>
      <c r="C562" s="1"/>
      <c r="D562" s="22"/>
      <c r="E562" s="67"/>
      <c r="F562" s="67"/>
      <c r="G562" s="22"/>
      <c r="H562" s="22"/>
      <c r="I562" s="22"/>
      <c r="J562" s="22"/>
      <c r="K562" s="67"/>
      <c r="L562" s="67"/>
      <c r="M562" s="67"/>
      <c r="N562" s="67"/>
      <c r="O562" s="66"/>
      <c r="P562" s="1"/>
      <c r="Q562" s="1"/>
      <c r="R562" s="1"/>
      <c r="S562" s="1"/>
      <c r="T562" s="1"/>
      <c r="U562" s="1"/>
      <c r="V562" s="1"/>
      <c r="W562" s="1"/>
      <c r="X562" s="1"/>
      <c r="Y562" s="1"/>
      <c r="Z562" s="1"/>
    </row>
    <row r="563" spans="1:26" ht="15.75" customHeight="1" x14ac:dyDescent="0.2">
      <c r="A563" s="1"/>
      <c r="B563" s="1"/>
      <c r="C563" s="1"/>
      <c r="D563" s="22"/>
      <c r="E563" s="67"/>
      <c r="F563" s="67"/>
      <c r="G563" s="22"/>
      <c r="H563" s="22"/>
      <c r="I563" s="22"/>
      <c r="J563" s="22"/>
      <c r="K563" s="67"/>
      <c r="L563" s="67"/>
      <c r="M563" s="67"/>
      <c r="N563" s="67"/>
      <c r="O563" s="66"/>
      <c r="P563" s="1"/>
      <c r="Q563" s="1"/>
      <c r="R563" s="1"/>
      <c r="S563" s="1"/>
      <c r="T563" s="1"/>
      <c r="U563" s="1"/>
      <c r="V563" s="1"/>
      <c r="W563" s="1"/>
      <c r="X563" s="1"/>
      <c r="Y563" s="1"/>
      <c r="Z563" s="1"/>
    </row>
    <row r="564" spans="1:26" ht="15.75" customHeight="1" x14ac:dyDescent="0.2">
      <c r="A564" s="1"/>
      <c r="B564" s="1"/>
      <c r="C564" s="1"/>
      <c r="D564" s="22"/>
      <c r="E564" s="67"/>
      <c r="F564" s="67"/>
      <c r="G564" s="22"/>
      <c r="H564" s="22"/>
      <c r="I564" s="22"/>
      <c r="J564" s="22"/>
      <c r="K564" s="67"/>
      <c r="L564" s="67"/>
      <c r="M564" s="67"/>
      <c r="N564" s="67"/>
      <c r="O564" s="66"/>
      <c r="P564" s="1"/>
      <c r="Q564" s="1"/>
      <c r="R564" s="1"/>
      <c r="S564" s="1"/>
      <c r="T564" s="1"/>
      <c r="U564" s="1"/>
      <c r="V564" s="1"/>
      <c r="W564" s="1"/>
      <c r="X564" s="1"/>
      <c r="Y564" s="1"/>
      <c r="Z564" s="1"/>
    </row>
    <row r="565" spans="1:26" ht="15.75" customHeight="1" x14ac:dyDescent="0.2">
      <c r="A565" s="1"/>
      <c r="B565" s="1"/>
      <c r="C565" s="1"/>
      <c r="D565" s="22"/>
      <c r="E565" s="67"/>
      <c r="F565" s="67"/>
      <c r="G565" s="22"/>
      <c r="H565" s="22"/>
      <c r="I565" s="22"/>
      <c r="J565" s="22"/>
      <c r="K565" s="67"/>
      <c r="L565" s="67"/>
      <c r="M565" s="67"/>
      <c r="N565" s="67"/>
      <c r="O565" s="66"/>
      <c r="P565" s="1"/>
      <c r="Q565" s="1"/>
      <c r="R565" s="1"/>
      <c r="S565" s="1"/>
      <c r="T565" s="1"/>
      <c r="U565" s="1"/>
      <c r="V565" s="1"/>
      <c r="W565" s="1"/>
      <c r="X565" s="1"/>
      <c r="Y565" s="1"/>
      <c r="Z565" s="1"/>
    </row>
    <row r="566" spans="1:26" ht="15.75" customHeight="1" x14ac:dyDescent="0.2">
      <c r="A566" s="1"/>
      <c r="B566" s="1"/>
      <c r="C566" s="1"/>
      <c r="D566" s="22"/>
      <c r="E566" s="67"/>
      <c r="F566" s="67"/>
      <c r="G566" s="22"/>
      <c r="H566" s="22"/>
      <c r="I566" s="22"/>
      <c r="J566" s="22"/>
      <c r="K566" s="67"/>
      <c r="L566" s="67"/>
      <c r="M566" s="67"/>
      <c r="N566" s="67"/>
      <c r="O566" s="66"/>
      <c r="P566" s="1"/>
      <c r="Q566" s="1"/>
      <c r="R566" s="1"/>
      <c r="S566" s="1"/>
      <c r="T566" s="1"/>
      <c r="U566" s="1"/>
      <c r="V566" s="1"/>
      <c r="W566" s="1"/>
      <c r="X566" s="1"/>
      <c r="Y566" s="1"/>
      <c r="Z566" s="1"/>
    </row>
    <row r="567" spans="1:26" ht="15.75" customHeight="1" x14ac:dyDescent="0.2">
      <c r="A567" s="1"/>
      <c r="B567" s="1"/>
      <c r="C567" s="1"/>
      <c r="D567" s="22"/>
      <c r="E567" s="67"/>
      <c r="F567" s="67"/>
      <c r="G567" s="22"/>
      <c r="H567" s="22"/>
      <c r="I567" s="22"/>
      <c r="J567" s="22"/>
      <c r="K567" s="67"/>
      <c r="L567" s="67"/>
      <c r="M567" s="67"/>
      <c r="N567" s="67"/>
      <c r="O567" s="66"/>
      <c r="P567" s="1"/>
      <c r="Q567" s="1"/>
      <c r="R567" s="1"/>
      <c r="S567" s="1"/>
      <c r="T567" s="1"/>
      <c r="U567" s="1"/>
      <c r="V567" s="1"/>
      <c r="W567" s="1"/>
      <c r="X567" s="1"/>
      <c r="Y567" s="1"/>
      <c r="Z567" s="1"/>
    </row>
    <row r="568" spans="1:26" ht="15.75" customHeight="1" x14ac:dyDescent="0.2">
      <c r="A568" s="1"/>
      <c r="B568" s="1"/>
      <c r="C568" s="1"/>
      <c r="D568" s="22"/>
      <c r="E568" s="67"/>
      <c r="F568" s="67"/>
      <c r="G568" s="22"/>
      <c r="H568" s="22"/>
      <c r="I568" s="22"/>
      <c r="J568" s="22"/>
      <c r="K568" s="67"/>
      <c r="L568" s="67"/>
      <c r="M568" s="67"/>
      <c r="N568" s="67"/>
      <c r="O568" s="66"/>
      <c r="P568" s="1"/>
      <c r="Q568" s="1"/>
      <c r="R568" s="1"/>
      <c r="S568" s="1"/>
      <c r="T568" s="1"/>
      <c r="U568" s="1"/>
      <c r="V568" s="1"/>
      <c r="W568" s="1"/>
      <c r="X568" s="1"/>
      <c r="Y568" s="1"/>
      <c r="Z568" s="1"/>
    </row>
    <row r="569" spans="1:26" ht="15.75" customHeight="1" x14ac:dyDescent="0.2">
      <c r="A569" s="1"/>
      <c r="B569" s="1"/>
      <c r="C569" s="1"/>
      <c r="D569" s="22"/>
      <c r="E569" s="67"/>
      <c r="F569" s="67"/>
      <c r="G569" s="22"/>
      <c r="H569" s="22"/>
      <c r="I569" s="22"/>
      <c r="J569" s="22"/>
      <c r="K569" s="67"/>
      <c r="L569" s="67"/>
      <c r="M569" s="67"/>
      <c r="N569" s="67"/>
      <c r="O569" s="66"/>
      <c r="P569" s="1"/>
      <c r="Q569" s="1"/>
      <c r="R569" s="1"/>
      <c r="S569" s="1"/>
      <c r="T569" s="1"/>
      <c r="U569" s="1"/>
      <c r="V569" s="1"/>
      <c r="W569" s="1"/>
      <c r="X569" s="1"/>
      <c r="Y569" s="1"/>
      <c r="Z569" s="1"/>
    </row>
    <row r="570" spans="1:26" ht="15.75" customHeight="1" x14ac:dyDescent="0.2">
      <c r="A570" s="1"/>
      <c r="B570" s="1"/>
      <c r="C570" s="1"/>
      <c r="D570" s="22"/>
      <c r="E570" s="67"/>
      <c r="F570" s="67"/>
      <c r="G570" s="22"/>
      <c r="H570" s="22"/>
      <c r="I570" s="22"/>
      <c r="J570" s="22"/>
      <c r="K570" s="67"/>
      <c r="L570" s="67"/>
      <c r="M570" s="67"/>
      <c r="N570" s="67"/>
      <c r="O570" s="66"/>
      <c r="P570" s="1"/>
      <c r="Q570" s="1"/>
      <c r="R570" s="1"/>
      <c r="S570" s="1"/>
      <c r="T570" s="1"/>
      <c r="U570" s="1"/>
      <c r="V570" s="1"/>
      <c r="W570" s="1"/>
      <c r="X570" s="1"/>
      <c r="Y570" s="1"/>
      <c r="Z570" s="1"/>
    </row>
    <row r="571" spans="1:26" ht="15.75" customHeight="1" x14ac:dyDescent="0.2">
      <c r="A571" s="1"/>
      <c r="B571" s="1"/>
      <c r="C571" s="1"/>
      <c r="D571" s="22"/>
      <c r="E571" s="67"/>
      <c r="F571" s="67"/>
      <c r="G571" s="22"/>
      <c r="H571" s="22"/>
      <c r="I571" s="22"/>
      <c r="J571" s="22"/>
      <c r="K571" s="67"/>
      <c r="L571" s="67"/>
      <c r="M571" s="67"/>
      <c r="N571" s="67"/>
      <c r="O571" s="66"/>
      <c r="P571" s="1"/>
      <c r="Q571" s="1"/>
      <c r="R571" s="1"/>
      <c r="S571" s="1"/>
      <c r="T571" s="1"/>
      <c r="U571" s="1"/>
      <c r="V571" s="1"/>
      <c r="W571" s="1"/>
      <c r="X571" s="1"/>
      <c r="Y571" s="1"/>
      <c r="Z571" s="1"/>
    </row>
    <row r="572" spans="1:26" ht="15.75" customHeight="1" x14ac:dyDescent="0.2">
      <c r="A572" s="1"/>
      <c r="B572" s="1"/>
      <c r="C572" s="1"/>
      <c r="D572" s="22"/>
      <c r="E572" s="67"/>
      <c r="F572" s="67"/>
      <c r="G572" s="22"/>
      <c r="H572" s="22"/>
      <c r="I572" s="22"/>
      <c r="J572" s="22"/>
      <c r="K572" s="67"/>
      <c r="L572" s="67"/>
      <c r="M572" s="67"/>
      <c r="N572" s="67"/>
      <c r="O572" s="66"/>
      <c r="P572" s="1"/>
      <c r="Q572" s="1"/>
      <c r="R572" s="1"/>
      <c r="S572" s="1"/>
      <c r="T572" s="1"/>
      <c r="U572" s="1"/>
      <c r="V572" s="1"/>
      <c r="W572" s="1"/>
      <c r="X572" s="1"/>
      <c r="Y572" s="1"/>
      <c r="Z572" s="1"/>
    </row>
    <row r="573" spans="1:26" ht="15.75" customHeight="1" x14ac:dyDescent="0.2">
      <c r="A573" s="1"/>
      <c r="B573" s="1"/>
      <c r="C573" s="1"/>
      <c r="D573" s="22"/>
      <c r="E573" s="67"/>
      <c r="F573" s="67"/>
      <c r="G573" s="22"/>
      <c r="H573" s="22"/>
      <c r="I573" s="22"/>
      <c r="J573" s="22"/>
      <c r="K573" s="67"/>
      <c r="L573" s="67"/>
      <c r="M573" s="67"/>
      <c r="N573" s="67"/>
      <c r="O573" s="66"/>
      <c r="P573" s="1"/>
      <c r="Q573" s="1"/>
      <c r="R573" s="1"/>
      <c r="S573" s="1"/>
      <c r="T573" s="1"/>
      <c r="U573" s="1"/>
      <c r="V573" s="1"/>
      <c r="W573" s="1"/>
      <c r="X573" s="1"/>
      <c r="Y573" s="1"/>
      <c r="Z573" s="1"/>
    </row>
    <row r="574" spans="1:26" ht="15.75" customHeight="1" x14ac:dyDescent="0.2">
      <c r="A574" s="1"/>
      <c r="B574" s="1"/>
      <c r="C574" s="1"/>
      <c r="D574" s="22"/>
      <c r="E574" s="67"/>
      <c r="F574" s="67"/>
      <c r="G574" s="22"/>
      <c r="H574" s="22"/>
      <c r="I574" s="22"/>
      <c r="J574" s="22"/>
      <c r="K574" s="67"/>
      <c r="L574" s="67"/>
      <c r="M574" s="67"/>
      <c r="N574" s="67"/>
      <c r="O574" s="66"/>
      <c r="P574" s="1"/>
      <c r="Q574" s="1"/>
      <c r="R574" s="1"/>
      <c r="S574" s="1"/>
      <c r="T574" s="1"/>
      <c r="U574" s="1"/>
      <c r="V574" s="1"/>
      <c r="W574" s="1"/>
      <c r="X574" s="1"/>
      <c r="Y574" s="1"/>
      <c r="Z574" s="1"/>
    </row>
    <row r="575" spans="1:26" ht="15.75" customHeight="1" x14ac:dyDescent="0.2">
      <c r="A575" s="1"/>
      <c r="B575" s="1"/>
      <c r="C575" s="1"/>
      <c r="D575" s="22"/>
      <c r="E575" s="67"/>
      <c r="F575" s="67"/>
      <c r="G575" s="22"/>
      <c r="H575" s="22"/>
      <c r="I575" s="22"/>
      <c r="J575" s="22"/>
      <c r="K575" s="67"/>
      <c r="L575" s="67"/>
      <c r="M575" s="67"/>
      <c r="N575" s="67"/>
      <c r="O575" s="66"/>
      <c r="P575" s="1"/>
      <c r="Q575" s="1"/>
      <c r="R575" s="1"/>
      <c r="S575" s="1"/>
      <c r="T575" s="1"/>
      <c r="U575" s="1"/>
      <c r="V575" s="1"/>
      <c r="W575" s="1"/>
      <c r="X575" s="1"/>
      <c r="Y575" s="1"/>
      <c r="Z575" s="1"/>
    </row>
    <row r="576" spans="1:26" ht="15.75" customHeight="1" x14ac:dyDescent="0.2">
      <c r="A576" s="1"/>
      <c r="B576" s="1"/>
      <c r="C576" s="1"/>
      <c r="D576" s="22"/>
      <c r="E576" s="67"/>
      <c r="F576" s="67"/>
      <c r="G576" s="22"/>
      <c r="H576" s="22"/>
      <c r="I576" s="22"/>
      <c r="J576" s="22"/>
      <c r="K576" s="67"/>
      <c r="L576" s="67"/>
      <c r="M576" s="67"/>
      <c r="N576" s="67"/>
      <c r="O576" s="66"/>
      <c r="P576" s="1"/>
      <c r="Q576" s="1"/>
      <c r="R576" s="1"/>
      <c r="S576" s="1"/>
      <c r="T576" s="1"/>
      <c r="U576" s="1"/>
      <c r="V576" s="1"/>
      <c r="W576" s="1"/>
      <c r="X576" s="1"/>
      <c r="Y576" s="1"/>
      <c r="Z576" s="1"/>
    </row>
    <row r="577" spans="1:26" ht="15.75" customHeight="1" x14ac:dyDescent="0.2">
      <c r="A577" s="1"/>
      <c r="B577" s="1"/>
      <c r="C577" s="1"/>
      <c r="D577" s="22"/>
      <c r="E577" s="67"/>
      <c r="F577" s="67"/>
      <c r="G577" s="22"/>
      <c r="H577" s="22"/>
      <c r="I577" s="22"/>
      <c r="J577" s="22"/>
      <c r="K577" s="67"/>
      <c r="L577" s="67"/>
      <c r="M577" s="67"/>
      <c r="N577" s="67"/>
      <c r="O577" s="66"/>
      <c r="P577" s="1"/>
      <c r="Q577" s="1"/>
      <c r="R577" s="1"/>
      <c r="S577" s="1"/>
      <c r="T577" s="1"/>
      <c r="U577" s="1"/>
      <c r="V577" s="1"/>
      <c r="W577" s="1"/>
      <c r="X577" s="1"/>
      <c r="Y577" s="1"/>
      <c r="Z577" s="1"/>
    </row>
    <row r="578" spans="1:26" ht="15.75" customHeight="1" x14ac:dyDescent="0.2">
      <c r="A578" s="1"/>
      <c r="B578" s="1"/>
      <c r="C578" s="1"/>
      <c r="D578" s="22"/>
      <c r="E578" s="67"/>
      <c r="F578" s="67"/>
      <c r="G578" s="22"/>
      <c r="H578" s="22"/>
      <c r="I578" s="22"/>
      <c r="J578" s="22"/>
      <c r="K578" s="67"/>
      <c r="L578" s="67"/>
      <c r="M578" s="67"/>
      <c r="N578" s="67"/>
      <c r="O578" s="66"/>
      <c r="P578" s="1"/>
      <c r="Q578" s="1"/>
      <c r="R578" s="1"/>
      <c r="S578" s="1"/>
      <c r="T578" s="1"/>
      <c r="U578" s="1"/>
      <c r="V578" s="1"/>
      <c r="W578" s="1"/>
      <c r="X578" s="1"/>
      <c r="Y578" s="1"/>
      <c r="Z578" s="1"/>
    </row>
    <row r="579" spans="1:26" ht="15.75" customHeight="1" x14ac:dyDescent="0.2">
      <c r="A579" s="1"/>
      <c r="B579" s="1"/>
      <c r="C579" s="1"/>
      <c r="D579" s="22"/>
      <c r="E579" s="67"/>
      <c r="F579" s="67"/>
      <c r="G579" s="22"/>
      <c r="H579" s="22"/>
      <c r="I579" s="22"/>
      <c r="J579" s="22"/>
      <c r="K579" s="67"/>
      <c r="L579" s="67"/>
      <c r="M579" s="67"/>
      <c r="N579" s="67"/>
      <c r="O579" s="66"/>
      <c r="P579" s="1"/>
      <c r="Q579" s="1"/>
      <c r="R579" s="1"/>
      <c r="S579" s="1"/>
      <c r="T579" s="1"/>
      <c r="U579" s="1"/>
      <c r="V579" s="1"/>
      <c r="W579" s="1"/>
      <c r="X579" s="1"/>
      <c r="Y579" s="1"/>
      <c r="Z579" s="1"/>
    </row>
    <row r="580" spans="1:26" ht="15.75" customHeight="1" x14ac:dyDescent="0.2">
      <c r="A580" s="1"/>
      <c r="B580" s="1"/>
      <c r="C580" s="1"/>
      <c r="D580" s="22"/>
      <c r="E580" s="67"/>
      <c r="F580" s="67"/>
      <c r="G580" s="22"/>
      <c r="H580" s="22"/>
      <c r="I580" s="22"/>
      <c r="J580" s="22"/>
      <c r="K580" s="67"/>
      <c r="L580" s="67"/>
      <c r="M580" s="67"/>
      <c r="N580" s="67"/>
      <c r="O580" s="66"/>
      <c r="P580" s="1"/>
      <c r="Q580" s="1"/>
      <c r="R580" s="1"/>
      <c r="S580" s="1"/>
      <c r="T580" s="1"/>
      <c r="U580" s="1"/>
      <c r="V580" s="1"/>
      <c r="W580" s="1"/>
      <c r="X580" s="1"/>
      <c r="Y580" s="1"/>
      <c r="Z580" s="1"/>
    </row>
    <row r="581" spans="1:26" ht="15.75" customHeight="1" x14ac:dyDescent="0.2">
      <c r="A581" s="1"/>
      <c r="B581" s="1"/>
      <c r="C581" s="1"/>
      <c r="D581" s="22"/>
      <c r="E581" s="67"/>
      <c r="F581" s="67"/>
      <c r="G581" s="22"/>
      <c r="H581" s="22"/>
      <c r="I581" s="22"/>
      <c r="J581" s="22"/>
      <c r="K581" s="67"/>
      <c r="L581" s="67"/>
      <c r="M581" s="67"/>
      <c r="N581" s="67"/>
      <c r="O581" s="66"/>
      <c r="P581" s="1"/>
      <c r="Q581" s="1"/>
      <c r="R581" s="1"/>
      <c r="S581" s="1"/>
      <c r="T581" s="1"/>
      <c r="U581" s="1"/>
      <c r="V581" s="1"/>
      <c r="W581" s="1"/>
      <c r="X581" s="1"/>
      <c r="Y581" s="1"/>
      <c r="Z581" s="1"/>
    </row>
    <row r="582" spans="1:26" ht="15.75" customHeight="1" x14ac:dyDescent="0.2">
      <c r="A582" s="1"/>
      <c r="B582" s="1"/>
      <c r="C582" s="1"/>
      <c r="D582" s="22"/>
      <c r="E582" s="67"/>
      <c r="F582" s="67"/>
      <c r="G582" s="22"/>
      <c r="H582" s="22"/>
      <c r="I582" s="22"/>
      <c r="J582" s="22"/>
      <c r="K582" s="67"/>
      <c r="L582" s="67"/>
      <c r="M582" s="67"/>
      <c r="N582" s="67"/>
      <c r="O582" s="66"/>
      <c r="P582" s="1"/>
      <c r="Q582" s="1"/>
      <c r="R582" s="1"/>
      <c r="S582" s="1"/>
      <c r="T582" s="1"/>
      <c r="U582" s="1"/>
      <c r="V582" s="1"/>
      <c r="W582" s="1"/>
      <c r="X582" s="1"/>
      <c r="Y582" s="1"/>
      <c r="Z582" s="1"/>
    </row>
    <row r="583" spans="1:26" ht="15.75" customHeight="1" x14ac:dyDescent="0.2">
      <c r="A583" s="1"/>
      <c r="B583" s="1"/>
      <c r="C583" s="1"/>
      <c r="D583" s="22"/>
      <c r="E583" s="67"/>
      <c r="F583" s="67"/>
      <c r="G583" s="22"/>
      <c r="H583" s="22"/>
      <c r="I583" s="22"/>
      <c r="J583" s="22"/>
      <c r="K583" s="67"/>
      <c r="L583" s="67"/>
      <c r="M583" s="67"/>
      <c r="N583" s="67"/>
      <c r="O583" s="66"/>
      <c r="P583" s="1"/>
      <c r="Q583" s="1"/>
      <c r="R583" s="1"/>
      <c r="S583" s="1"/>
      <c r="T583" s="1"/>
      <c r="U583" s="1"/>
      <c r="V583" s="1"/>
      <c r="W583" s="1"/>
      <c r="X583" s="1"/>
      <c r="Y583" s="1"/>
      <c r="Z583" s="1"/>
    </row>
    <row r="584" spans="1:26" ht="15.75" customHeight="1" x14ac:dyDescent="0.2">
      <c r="A584" s="1"/>
      <c r="B584" s="1"/>
      <c r="C584" s="1"/>
      <c r="D584" s="22"/>
      <c r="E584" s="67"/>
      <c r="F584" s="67"/>
      <c r="G584" s="22"/>
      <c r="H584" s="22"/>
      <c r="I584" s="22"/>
      <c r="J584" s="22"/>
      <c r="K584" s="67"/>
      <c r="L584" s="67"/>
      <c r="M584" s="67"/>
      <c r="N584" s="67"/>
      <c r="O584" s="66"/>
      <c r="P584" s="1"/>
      <c r="Q584" s="1"/>
      <c r="R584" s="1"/>
      <c r="S584" s="1"/>
      <c r="T584" s="1"/>
      <c r="U584" s="1"/>
      <c r="V584" s="1"/>
      <c r="W584" s="1"/>
      <c r="X584" s="1"/>
      <c r="Y584" s="1"/>
      <c r="Z584" s="1"/>
    </row>
    <row r="585" spans="1:26" ht="15.75" customHeight="1" x14ac:dyDescent="0.2">
      <c r="A585" s="1"/>
      <c r="B585" s="1"/>
      <c r="C585" s="1"/>
      <c r="D585" s="22"/>
      <c r="E585" s="67"/>
      <c r="F585" s="67"/>
      <c r="G585" s="22"/>
      <c r="H585" s="22"/>
      <c r="I585" s="22"/>
      <c r="J585" s="22"/>
      <c r="K585" s="67"/>
      <c r="L585" s="67"/>
      <c r="M585" s="67"/>
      <c r="N585" s="67"/>
      <c r="O585" s="66"/>
      <c r="P585" s="1"/>
      <c r="Q585" s="1"/>
      <c r="R585" s="1"/>
      <c r="S585" s="1"/>
      <c r="T585" s="1"/>
      <c r="U585" s="1"/>
      <c r="V585" s="1"/>
      <c r="W585" s="1"/>
      <c r="X585" s="1"/>
      <c r="Y585" s="1"/>
      <c r="Z585" s="1"/>
    </row>
    <row r="586" spans="1:26" ht="15.75" customHeight="1" x14ac:dyDescent="0.2">
      <c r="A586" s="1"/>
      <c r="B586" s="1"/>
      <c r="C586" s="1"/>
      <c r="D586" s="22"/>
      <c r="E586" s="67"/>
      <c r="F586" s="67"/>
      <c r="G586" s="22"/>
      <c r="H586" s="22"/>
      <c r="I586" s="22"/>
      <c r="J586" s="22"/>
      <c r="K586" s="67"/>
      <c r="L586" s="67"/>
      <c r="M586" s="67"/>
      <c r="N586" s="67"/>
      <c r="O586" s="66"/>
      <c r="P586" s="1"/>
      <c r="Q586" s="1"/>
      <c r="R586" s="1"/>
      <c r="S586" s="1"/>
      <c r="T586" s="1"/>
      <c r="U586" s="1"/>
      <c r="V586" s="1"/>
      <c r="W586" s="1"/>
      <c r="X586" s="1"/>
      <c r="Y586" s="1"/>
      <c r="Z586" s="1"/>
    </row>
    <row r="587" spans="1:26" ht="15.75" customHeight="1" x14ac:dyDescent="0.2">
      <c r="A587" s="1"/>
      <c r="B587" s="1"/>
      <c r="C587" s="1"/>
      <c r="D587" s="22"/>
      <c r="E587" s="67"/>
      <c r="F587" s="67"/>
      <c r="G587" s="22"/>
      <c r="H587" s="22"/>
      <c r="I587" s="22"/>
      <c r="J587" s="22"/>
      <c r="K587" s="67"/>
      <c r="L587" s="67"/>
      <c r="M587" s="67"/>
      <c r="N587" s="67"/>
      <c r="O587" s="66"/>
      <c r="P587" s="1"/>
      <c r="Q587" s="1"/>
      <c r="R587" s="1"/>
      <c r="S587" s="1"/>
      <c r="T587" s="1"/>
      <c r="U587" s="1"/>
      <c r="V587" s="1"/>
      <c r="W587" s="1"/>
      <c r="X587" s="1"/>
      <c r="Y587" s="1"/>
      <c r="Z587" s="1"/>
    </row>
    <row r="588" spans="1:26" ht="15.75" customHeight="1" x14ac:dyDescent="0.2">
      <c r="A588" s="1"/>
      <c r="B588" s="1"/>
      <c r="C588" s="1"/>
      <c r="D588" s="22"/>
      <c r="E588" s="67"/>
      <c r="F588" s="67"/>
      <c r="G588" s="22"/>
      <c r="H588" s="22"/>
      <c r="I588" s="22"/>
      <c r="J588" s="22"/>
      <c r="K588" s="67"/>
      <c r="L588" s="67"/>
      <c r="M588" s="67"/>
      <c r="N588" s="67"/>
      <c r="O588" s="66"/>
      <c r="P588" s="1"/>
      <c r="Q588" s="1"/>
      <c r="R588" s="1"/>
      <c r="S588" s="1"/>
      <c r="T588" s="1"/>
      <c r="U588" s="1"/>
      <c r="V588" s="1"/>
      <c r="W588" s="1"/>
      <c r="X588" s="1"/>
      <c r="Y588" s="1"/>
      <c r="Z588" s="1"/>
    </row>
    <row r="589" spans="1:26" ht="15.75" customHeight="1" x14ac:dyDescent="0.2">
      <c r="A589" s="1"/>
      <c r="B589" s="1"/>
      <c r="C589" s="1"/>
      <c r="D589" s="22"/>
      <c r="E589" s="67"/>
      <c r="F589" s="67"/>
      <c r="G589" s="22"/>
      <c r="H589" s="22"/>
      <c r="I589" s="22"/>
      <c r="J589" s="22"/>
      <c r="K589" s="67"/>
      <c r="L589" s="67"/>
      <c r="M589" s="67"/>
      <c r="N589" s="67"/>
      <c r="O589" s="66"/>
      <c r="P589" s="1"/>
      <c r="Q589" s="1"/>
      <c r="R589" s="1"/>
      <c r="S589" s="1"/>
      <c r="T589" s="1"/>
      <c r="U589" s="1"/>
      <c r="V589" s="1"/>
      <c r="W589" s="1"/>
      <c r="X589" s="1"/>
      <c r="Y589" s="1"/>
      <c r="Z589" s="1"/>
    </row>
    <row r="590" spans="1:26" ht="15.75" customHeight="1" x14ac:dyDescent="0.2">
      <c r="A590" s="1"/>
      <c r="B590" s="1"/>
      <c r="C590" s="1"/>
      <c r="D590" s="22"/>
      <c r="E590" s="67"/>
      <c r="F590" s="67"/>
      <c r="G590" s="22"/>
      <c r="H590" s="22"/>
      <c r="I590" s="22"/>
      <c r="J590" s="22"/>
      <c r="K590" s="67"/>
      <c r="L590" s="67"/>
      <c r="M590" s="67"/>
      <c r="N590" s="67"/>
      <c r="O590" s="66"/>
      <c r="P590" s="1"/>
      <c r="Q590" s="1"/>
      <c r="R590" s="1"/>
      <c r="S590" s="1"/>
      <c r="T590" s="1"/>
      <c r="U590" s="1"/>
      <c r="V590" s="1"/>
      <c r="W590" s="1"/>
      <c r="X590" s="1"/>
      <c r="Y590" s="1"/>
      <c r="Z590" s="1"/>
    </row>
    <row r="591" spans="1:26" ht="15.75" customHeight="1" x14ac:dyDescent="0.2">
      <c r="A591" s="1"/>
      <c r="B591" s="1"/>
      <c r="C591" s="1"/>
      <c r="D591" s="22"/>
      <c r="E591" s="67"/>
      <c r="F591" s="67"/>
      <c r="G591" s="22"/>
      <c r="H591" s="22"/>
      <c r="I591" s="22"/>
      <c r="J591" s="22"/>
      <c r="K591" s="67"/>
      <c r="L591" s="67"/>
      <c r="M591" s="67"/>
      <c r="N591" s="67"/>
      <c r="O591" s="66"/>
      <c r="P591" s="1"/>
      <c r="Q591" s="1"/>
      <c r="R591" s="1"/>
      <c r="S591" s="1"/>
      <c r="T591" s="1"/>
      <c r="U591" s="1"/>
      <c r="V591" s="1"/>
      <c r="W591" s="1"/>
      <c r="X591" s="1"/>
      <c r="Y591" s="1"/>
      <c r="Z591" s="1"/>
    </row>
    <row r="592" spans="1:26" ht="15.75" customHeight="1" x14ac:dyDescent="0.2">
      <c r="A592" s="1"/>
      <c r="B592" s="1"/>
      <c r="C592" s="1"/>
      <c r="D592" s="22"/>
      <c r="E592" s="67"/>
      <c r="F592" s="67"/>
      <c r="G592" s="22"/>
      <c r="H592" s="22"/>
      <c r="I592" s="22"/>
      <c r="J592" s="22"/>
      <c r="K592" s="67"/>
      <c r="L592" s="67"/>
      <c r="M592" s="67"/>
      <c r="N592" s="67"/>
      <c r="O592" s="66"/>
      <c r="P592" s="1"/>
      <c r="Q592" s="1"/>
      <c r="R592" s="1"/>
      <c r="S592" s="1"/>
      <c r="T592" s="1"/>
      <c r="U592" s="1"/>
      <c r="V592" s="1"/>
      <c r="W592" s="1"/>
      <c r="X592" s="1"/>
      <c r="Y592" s="1"/>
      <c r="Z592" s="1"/>
    </row>
    <row r="593" spans="1:26" ht="15.75" customHeight="1" x14ac:dyDescent="0.2">
      <c r="A593" s="1"/>
      <c r="B593" s="1"/>
      <c r="C593" s="1"/>
      <c r="D593" s="22"/>
      <c r="E593" s="67"/>
      <c r="F593" s="67"/>
      <c r="G593" s="22"/>
      <c r="H593" s="22"/>
      <c r="I593" s="22"/>
      <c r="J593" s="22"/>
      <c r="K593" s="67"/>
      <c r="L593" s="67"/>
      <c r="M593" s="67"/>
      <c r="N593" s="67"/>
      <c r="O593" s="66"/>
      <c r="P593" s="1"/>
      <c r="Q593" s="1"/>
      <c r="R593" s="1"/>
      <c r="S593" s="1"/>
      <c r="T593" s="1"/>
      <c r="U593" s="1"/>
      <c r="V593" s="1"/>
      <c r="W593" s="1"/>
      <c r="X593" s="1"/>
      <c r="Y593" s="1"/>
      <c r="Z593" s="1"/>
    </row>
    <row r="594" spans="1:26" ht="15.75" customHeight="1" x14ac:dyDescent="0.2">
      <c r="A594" s="1"/>
      <c r="B594" s="1"/>
      <c r="C594" s="1"/>
      <c r="D594" s="22"/>
      <c r="E594" s="67"/>
      <c r="F594" s="67"/>
      <c r="G594" s="22"/>
      <c r="H594" s="22"/>
      <c r="I594" s="22"/>
      <c r="J594" s="22"/>
      <c r="K594" s="67"/>
      <c r="L594" s="67"/>
      <c r="M594" s="67"/>
      <c r="N594" s="67"/>
      <c r="O594" s="66"/>
      <c r="P594" s="1"/>
      <c r="Q594" s="1"/>
      <c r="R594" s="1"/>
      <c r="S594" s="1"/>
      <c r="T594" s="1"/>
      <c r="U594" s="1"/>
      <c r="V594" s="1"/>
      <c r="W594" s="1"/>
      <c r="X594" s="1"/>
      <c r="Y594" s="1"/>
      <c r="Z594" s="1"/>
    </row>
    <row r="595" spans="1:26" ht="15.75" customHeight="1" x14ac:dyDescent="0.2">
      <c r="A595" s="1"/>
      <c r="B595" s="1"/>
      <c r="C595" s="1"/>
      <c r="D595" s="22"/>
      <c r="E595" s="67"/>
      <c r="F595" s="67"/>
      <c r="G595" s="22"/>
      <c r="H595" s="22"/>
      <c r="I595" s="22"/>
      <c r="J595" s="22"/>
      <c r="K595" s="67"/>
      <c r="L595" s="67"/>
      <c r="M595" s="67"/>
      <c r="N595" s="67"/>
      <c r="O595" s="66"/>
      <c r="P595" s="1"/>
      <c r="Q595" s="1"/>
      <c r="R595" s="1"/>
      <c r="S595" s="1"/>
      <c r="T595" s="1"/>
      <c r="U595" s="1"/>
      <c r="V595" s="1"/>
      <c r="W595" s="1"/>
      <c r="X595" s="1"/>
      <c r="Y595" s="1"/>
      <c r="Z595" s="1"/>
    </row>
    <row r="596" spans="1:26" ht="15.75" customHeight="1" x14ac:dyDescent="0.2">
      <c r="A596" s="1"/>
      <c r="B596" s="1"/>
      <c r="C596" s="1"/>
      <c r="D596" s="22"/>
      <c r="E596" s="67"/>
      <c r="F596" s="67"/>
      <c r="G596" s="22"/>
      <c r="H596" s="22"/>
      <c r="I596" s="22"/>
      <c r="J596" s="22"/>
      <c r="K596" s="67"/>
      <c r="L596" s="67"/>
      <c r="M596" s="67"/>
      <c r="N596" s="67"/>
      <c r="O596" s="66"/>
      <c r="P596" s="1"/>
      <c r="Q596" s="1"/>
      <c r="R596" s="1"/>
      <c r="S596" s="1"/>
      <c r="T596" s="1"/>
      <c r="U596" s="1"/>
      <c r="V596" s="1"/>
      <c r="W596" s="1"/>
      <c r="X596" s="1"/>
      <c r="Y596" s="1"/>
      <c r="Z596" s="1"/>
    </row>
    <row r="597" spans="1:26" ht="15.75" customHeight="1" x14ac:dyDescent="0.2">
      <c r="A597" s="1"/>
      <c r="B597" s="1"/>
      <c r="C597" s="1"/>
      <c r="D597" s="22"/>
      <c r="E597" s="67"/>
      <c r="F597" s="67"/>
      <c r="G597" s="22"/>
      <c r="H597" s="22"/>
      <c r="I597" s="22"/>
      <c r="J597" s="22"/>
      <c r="K597" s="67"/>
      <c r="L597" s="67"/>
      <c r="M597" s="67"/>
      <c r="N597" s="67"/>
      <c r="O597" s="66"/>
      <c r="P597" s="1"/>
      <c r="Q597" s="1"/>
      <c r="R597" s="1"/>
      <c r="S597" s="1"/>
      <c r="T597" s="1"/>
      <c r="U597" s="1"/>
      <c r="V597" s="1"/>
      <c r="W597" s="1"/>
      <c r="X597" s="1"/>
      <c r="Y597" s="1"/>
      <c r="Z597" s="1"/>
    </row>
    <row r="598" spans="1:26" ht="15.75" customHeight="1" x14ac:dyDescent="0.2">
      <c r="A598" s="1"/>
      <c r="B598" s="1"/>
      <c r="C598" s="1"/>
      <c r="D598" s="22"/>
      <c r="E598" s="67"/>
      <c r="F598" s="67"/>
      <c r="G598" s="22"/>
      <c r="H598" s="22"/>
      <c r="I598" s="22"/>
      <c r="J598" s="22"/>
      <c r="K598" s="67"/>
      <c r="L598" s="67"/>
      <c r="M598" s="67"/>
      <c r="N598" s="67"/>
      <c r="O598" s="66"/>
      <c r="P598" s="1"/>
      <c r="Q598" s="1"/>
      <c r="R598" s="1"/>
      <c r="S598" s="1"/>
      <c r="T598" s="1"/>
      <c r="U598" s="1"/>
      <c r="V598" s="1"/>
      <c r="W598" s="1"/>
      <c r="X598" s="1"/>
      <c r="Y598" s="1"/>
      <c r="Z598" s="1"/>
    </row>
    <row r="599" spans="1:26" ht="15.75" customHeight="1" x14ac:dyDescent="0.2">
      <c r="A599" s="1"/>
      <c r="B599" s="1"/>
      <c r="C599" s="1"/>
      <c r="D599" s="22"/>
      <c r="E599" s="67"/>
      <c r="F599" s="67"/>
      <c r="G599" s="22"/>
      <c r="H599" s="22"/>
      <c r="I599" s="22"/>
      <c r="J599" s="22"/>
      <c r="K599" s="67"/>
      <c r="L599" s="67"/>
      <c r="M599" s="67"/>
      <c r="N599" s="67"/>
      <c r="O599" s="66"/>
      <c r="P599" s="1"/>
      <c r="Q599" s="1"/>
      <c r="R599" s="1"/>
      <c r="S599" s="1"/>
      <c r="T599" s="1"/>
      <c r="U599" s="1"/>
      <c r="V599" s="1"/>
      <c r="W599" s="1"/>
      <c r="X599" s="1"/>
      <c r="Y599" s="1"/>
      <c r="Z599" s="1"/>
    </row>
    <row r="600" spans="1:26" ht="15.75" customHeight="1" x14ac:dyDescent="0.2">
      <c r="A600" s="1"/>
      <c r="B600" s="1"/>
      <c r="C600" s="1"/>
      <c r="D600" s="22"/>
      <c r="E600" s="67"/>
      <c r="F600" s="67"/>
      <c r="G600" s="22"/>
      <c r="H600" s="22"/>
      <c r="I600" s="22"/>
      <c r="J600" s="22"/>
      <c r="K600" s="67"/>
      <c r="L600" s="67"/>
      <c r="M600" s="67"/>
      <c r="N600" s="67"/>
      <c r="O600" s="66"/>
      <c r="P600" s="1"/>
      <c r="Q600" s="1"/>
      <c r="R600" s="1"/>
      <c r="S600" s="1"/>
      <c r="T600" s="1"/>
      <c r="U600" s="1"/>
      <c r="V600" s="1"/>
      <c r="W600" s="1"/>
      <c r="X600" s="1"/>
      <c r="Y600" s="1"/>
      <c r="Z600" s="1"/>
    </row>
    <row r="601" spans="1:26" ht="15.75" customHeight="1" x14ac:dyDescent="0.2">
      <c r="A601" s="1"/>
      <c r="B601" s="1"/>
      <c r="C601" s="1"/>
      <c r="D601" s="22"/>
      <c r="E601" s="67"/>
      <c r="F601" s="67"/>
      <c r="G601" s="22"/>
      <c r="H601" s="22"/>
      <c r="I601" s="22"/>
      <c r="J601" s="22"/>
      <c r="K601" s="67"/>
      <c r="L601" s="67"/>
      <c r="M601" s="67"/>
      <c r="N601" s="67"/>
      <c r="O601" s="66"/>
      <c r="P601" s="1"/>
      <c r="Q601" s="1"/>
      <c r="R601" s="1"/>
      <c r="S601" s="1"/>
      <c r="T601" s="1"/>
      <c r="U601" s="1"/>
      <c r="V601" s="1"/>
      <c r="W601" s="1"/>
      <c r="X601" s="1"/>
      <c r="Y601" s="1"/>
      <c r="Z601" s="1"/>
    </row>
    <row r="602" spans="1:26" ht="15.75" customHeight="1" x14ac:dyDescent="0.2">
      <c r="A602" s="1"/>
      <c r="B602" s="1"/>
      <c r="C602" s="1"/>
      <c r="D602" s="22"/>
      <c r="E602" s="67"/>
      <c r="F602" s="67"/>
      <c r="G602" s="22"/>
      <c r="H602" s="22"/>
      <c r="I602" s="22"/>
      <c r="J602" s="22"/>
      <c r="K602" s="67"/>
      <c r="L602" s="67"/>
      <c r="M602" s="67"/>
      <c r="N602" s="67"/>
      <c r="O602" s="66"/>
      <c r="P602" s="1"/>
      <c r="Q602" s="1"/>
      <c r="R602" s="1"/>
      <c r="S602" s="1"/>
      <c r="T602" s="1"/>
      <c r="U602" s="1"/>
      <c r="V602" s="1"/>
      <c r="W602" s="1"/>
      <c r="X602" s="1"/>
      <c r="Y602" s="1"/>
      <c r="Z602" s="1"/>
    </row>
    <row r="603" spans="1:26" ht="15.75" customHeight="1" x14ac:dyDescent="0.2">
      <c r="A603" s="1"/>
      <c r="B603" s="1"/>
      <c r="C603" s="1"/>
      <c r="D603" s="22"/>
      <c r="E603" s="67"/>
      <c r="F603" s="67"/>
      <c r="G603" s="22"/>
      <c r="H603" s="22"/>
      <c r="I603" s="22"/>
      <c r="J603" s="22"/>
      <c r="K603" s="67"/>
      <c r="L603" s="67"/>
      <c r="M603" s="67"/>
      <c r="N603" s="67"/>
      <c r="O603" s="66"/>
      <c r="P603" s="1"/>
      <c r="Q603" s="1"/>
      <c r="R603" s="1"/>
      <c r="S603" s="1"/>
      <c r="T603" s="1"/>
      <c r="U603" s="1"/>
      <c r="V603" s="1"/>
      <c r="W603" s="1"/>
      <c r="X603" s="1"/>
      <c r="Y603" s="1"/>
      <c r="Z603" s="1"/>
    </row>
    <row r="604" spans="1:26" ht="15.75" customHeight="1" x14ac:dyDescent="0.2">
      <c r="A604" s="1"/>
      <c r="B604" s="1"/>
      <c r="C604" s="1"/>
      <c r="D604" s="22"/>
      <c r="E604" s="67"/>
      <c r="F604" s="67"/>
      <c r="G604" s="22"/>
      <c r="H604" s="22"/>
      <c r="I604" s="22"/>
      <c r="J604" s="22"/>
      <c r="K604" s="67"/>
      <c r="L604" s="67"/>
      <c r="M604" s="67"/>
      <c r="N604" s="67"/>
      <c r="O604" s="66"/>
      <c r="P604" s="1"/>
      <c r="Q604" s="1"/>
      <c r="R604" s="1"/>
      <c r="S604" s="1"/>
      <c r="T604" s="1"/>
      <c r="U604" s="1"/>
      <c r="V604" s="1"/>
      <c r="W604" s="1"/>
      <c r="X604" s="1"/>
      <c r="Y604" s="1"/>
      <c r="Z604" s="1"/>
    </row>
    <row r="605" spans="1:26" ht="15.75" customHeight="1" x14ac:dyDescent="0.2">
      <c r="A605" s="1"/>
      <c r="B605" s="1"/>
      <c r="C605" s="1"/>
      <c r="D605" s="22"/>
      <c r="E605" s="67"/>
      <c r="F605" s="67"/>
      <c r="G605" s="22"/>
      <c r="H605" s="22"/>
      <c r="I605" s="22"/>
      <c r="J605" s="22"/>
      <c r="K605" s="67"/>
      <c r="L605" s="67"/>
      <c r="M605" s="67"/>
      <c r="N605" s="67"/>
      <c r="O605" s="66"/>
      <c r="P605" s="1"/>
      <c r="Q605" s="1"/>
      <c r="R605" s="1"/>
      <c r="S605" s="1"/>
      <c r="T605" s="1"/>
      <c r="U605" s="1"/>
      <c r="V605" s="1"/>
      <c r="W605" s="1"/>
      <c r="X605" s="1"/>
      <c r="Y605" s="1"/>
      <c r="Z605" s="1"/>
    </row>
    <row r="606" spans="1:26" ht="15.75" customHeight="1" x14ac:dyDescent="0.2">
      <c r="A606" s="1"/>
      <c r="B606" s="1"/>
      <c r="C606" s="1"/>
      <c r="D606" s="22"/>
      <c r="E606" s="67"/>
      <c r="F606" s="67"/>
      <c r="G606" s="22"/>
      <c r="H606" s="22"/>
      <c r="I606" s="22"/>
      <c r="J606" s="22"/>
      <c r="K606" s="67"/>
      <c r="L606" s="67"/>
      <c r="M606" s="67"/>
      <c r="N606" s="67"/>
      <c r="O606" s="66"/>
      <c r="P606" s="1"/>
      <c r="Q606" s="1"/>
      <c r="R606" s="1"/>
      <c r="S606" s="1"/>
      <c r="T606" s="1"/>
      <c r="U606" s="1"/>
      <c r="V606" s="1"/>
      <c r="W606" s="1"/>
      <c r="X606" s="1"/>
      <c r="Y606" s="1"/>
      <c r="Z606" s="1"/>
    </row>
    <row r="607" spans="1:26" ht="15.75" customHeight="1" x14ac:dyDescent="0.2">
      <c r="A607" s="1"/>
      <c r="B607" s="1"/>
      <c r="C607" s="1"/>
      <c r="D607" s="22"/>
      <c r="E607" s="67"/>
      <c r="F607" s="67"/>
      <c r="G607" s="22"/>
      <c r="H607" s="22"/>
      <c r="I607" s="22"/>
      <c r="J607" s="22"/>
      <c r="K607" s="67"/>
      <c r="L607" s="67"/>
      <c r="M607" s="67"/>
      <c r="N607" s="67"/>
      <c r="O607" s="66"/>
      <c r="P607" s="1"/>
      <c r="Q607" s="1"/>
      <c r="R607" s="1"/>
      <c r="S607" s="1"/>
      <c r="T607" s="1"/>
      <c r="U607" s="1"/>
      <c r="V607" s="1"/>
      <c r="W607" s="1"/>
      <c r="X607" s="1"/>
      <c r="Y607" s="1"/>
      <c r="Z607" s="1"/>
    </row>
    <row r="608" spans="1:26" ht="15.75" customHeight="1" x14ac:dyDescent="0.2">
      <c r="A608" s="1"/>
      <c r="B608" s="1"/>
      <c r="C608" s="1"/>
      <c r="D608" s="22"/>
      <c r="E608" s="67"/>
      <c r="F608" s="67"/>
      <c r="G608" s="22"/>
      <c r="H608" s="22"/>
      <c r="I608" s="22"/>
      <c r="J608" s="22"/>
      <c r="K608" s="67"/>
      <c r="L608" s="67"/>
      <c r="M608" s="67"/>
      <c r="N608" s="67"/>
      <c r="O608" s="66"/>
      <c r="P608" s="1"/>
      <c r="Q608" s="1"/>
      <c r="R608" s="1"/>
      <c r="S608" s="1"/>
      <c r="T608" s="1"/>
      <c r="U608" s="1"/>
      <c r="V608" s="1"/>
      <c r="W608" s="1"/>
      <c r="X608" s="1"/>
      <c r="Y608" s="1"/>
      <c r="Z608" s="1"/>
    </row>
    <row r="609" spans="1:26" ht="15.75" customHeight="1" x14ac:dyDescent="0.2">
      <c r="A609" s="1"/>
      <c r="B609" s="1"/>
      <c r="C609" s="1"/>
      <c r="D609" s="22"/>
      <c r="E609" s="67"/>
      <c r="F609" s="67"/>
      <c r="G609" s="22"/>
      <c r="H609" s="22"/>
      <c r="I609" s="22"/>
      <c r="J609" s="22"/>
      <c r="K609" s="67"/>
      <c r="L609" s="67"/>
      <c r="M609" s="67"/>
      <c r="N609" s="67"/>
      <c r="O609" s="66"/>
      <c r="P609" s="1"/>
      <c r="Q609" s="1"/>
      <c r="R609" s="1"/>
      <c r="S609" s="1"/>
      <c r="T609" s="1"/>
      <c r="U609" s="1"/>
      <c r="V609" s="1"/>
      <c r="W609" s="1"/>
      <c r="X609" s="1"/>
      <c r="Y609" s="1"/>
      <c r="Z609" s="1"/>
    </row>
    <row r="610" spans="1:26" ht="15.75" customHeight="1" x14ac:dyDescent="0.2">
      <c r="A610" s="1"/>
      <c r="B610" s="1"/>
      <c r="C610" s="1"/>
      <c r="D610" s="22"/>
      <c r="E610" s="67"/>
      <c r="F610" s="67"/>
      <c r="G610" s="22"/>
      <c r="H610" s="22"/>
      <c r="I610" s="22"/>
      <c r="J610" s="22"/>
      <c r="K610" s="67"/>
      <c r="L610" s="67"/>
      <c r="M610" s="67"/>
      <c r="N610" s="67"/>
      <c r="O610" s="66"/>
      <c r="P610" s="1"/>
      <c r="Q610" s="1"/>
      <c r="R610" s="1"/>
      <c r="S610" s="1"/>
      <c r="T610" s="1"/>
      <c r="U610" s="1"/>
      <c r="V610" s="1"/>
      <c r="W610" s="1"/>
      <c r="X610" s="1"/>
      <c r="Y610" s="1"/>
      <c r="Z610" s="1"/>
    </row>
    <row r="611" spans="1:26" ht="15.75" customHeight="1" x14ac:dyDescent="0.2">
      <c r="A611" s="1"/>
      <c r="B611" s="1"/>
      <c r="C611" s="1"/>
      <c r="D611" s="22"/>
      <c r="E611" s="67"/>
      <c r="F611" s="67"/>
      <c r="G611" s="22"/>
      <c r="H611" s="22"/>
      <c r="I611" s="22"/>
      <c r="J611" s="22"/>
      <c r="K611" s="67"/>
      <c r="L611" s="67"/>
      <c r="M611" s="67"/>
      <c r="N611" s="67"/>
      <c r="O611" s="66"/>
      <c r="P611" s="1"/>
      <c r="Q611" s="1"/>
      <c r="R611" s="1"/>
      <c r="S611" s="1"/>
      <c r="T611" s="1"/>
      <c r="U611" s="1"/>
      <c r="V611" s="1"/>
      <c r="W611" s="1"/>
      <c r="X611" s="1"/>
      <c r="Y611" s="1"/>
      <c r="Z611" s="1"/>
    </row>
    <row r="612" spans="1:26" ht="15.75" customHeight="1" x14ac:dyDescent="0.2">
      <c r="A612" s="1"/>
      <c r="B612" s="1"/>
      <c r="C612" s="1"/>
      <c r="D612" s="22"/>
      <c r="E612" s="67"/>
      <c r="F612" s="67"/>
      <c r="G612" s="22"/>
      <c r="H612" s="22"/>
      <c r="I612" s="22"/>
      <c r="J612" s="22"/>
      <c r="K612" s="67"/>
      <c r="L612" s="67"/>
      <c r="M612" s="67"/>
      <c r="N612" s="67"/>
      <c r="O612" s="66"/>
      <c r="P612" s="1"/>
      <c r="Q612" s="1"/>
      <c r="R612" s="1"/>
      <c r="S612" s="1"/>
      <c r="T612" s="1"/>
      <c r="U612" s="1"/>
      <c r="V612" s="1"/>
      <c r="W612" s="1"/>
      <c r="X612" s="1"/>
      <c r="Y612" s="1"/>
      <c r="Z612" s="1"/>
    </row>
    <row r="613" spans="1:26" ht="15.75" customHeight="1" x14ac:dyDescent="0.2">
      <c r="A613" s="1"/>
      <c r="B613" s="1"/>
      <c r="C613" s="1"/>
      <c r="D613" s="22"/>
      <c r="E613" s="67"/>
      <c r="F613" s="67"/>
      <c r="G613" s="22"/>
      <c r="H613" s="22"/>
      <c r="I613" s="22"/>
      <c r="J613" s="22"/>
      <c r="K613" s="67"/>
      <c r="L613" s="67"/>
      <c r="M613" s="67"/>
      <c r="N613" s="67"/>
      <c r="O613" s="66"/>
      <c r="P613" s="1"/>
      <c r="Q613" s="1"/>
      <c r="R613" s="1"/>
      <c r="S613" s="1"/>
      <c r="T613" s="1"/>
      <c r="U613" s="1"/>
      <c r="V613" s="1"/>
      <c r="W613" s="1"/>
      <c r="X613" s="1"/>
      <c r="Y613" s="1"/>
      <c r="Z613" s="1"/>
    </row>
    <row r="614" spans="1:26" ht="15.75" customHeight="1" x14ac:dyDescent="0.2">
      <c r="A614" s="1"/>
      <c r="B614" s="1"/>
      <c r="C614" s="1"/>
      <c r="D614" s="22"/>
      <c r="E614" s="67"/>
      <c r="F614" s="67"/>
      <c r="G614" s="22"/>
      <c r="H614" s="22"/>
      <c r="I614" s="22"/>
      <c r="J614" s="22"/>
      <c r="K614" s="67"/>
      <c r="L614" s="67"/>
      <c r="M614" s="67"/>
      <c r="N614" s="67"/>
      <c r="O614" s="66"/>
      <c r="P614" s="1"/>
      <c r="Q614" s="1"/>
      <c r="R614" s="1"/>
      <c r="S614" s="1"/>
      <c r="T614" s="1"/>
      <c r="U614" s="1"/>
      <c r="V614" s="1"/>
      <c r="W614" s="1"/>
      <c r="X614" s="1"/>
      <c r="Y614" s="1"/>
      <c r="Z614" s="1"/>
    </row>
    <row r="615" spans="1:26" ht="15.75" customHeight="1" x14ac:dyDescent="0.2">
      <c r="A615" s="1"/>
      <c r="B615" s="1"/>
      <c r="C615" s="1"/>
      <c r="D615" s="22"/>
      <c r="E615" s="67"/>
      <c r="F615" s="67"/>
      <c r="G615" s="22"/>
      <c r="H615" s="22"/>
      <c r="I615" s="22"/>
      <c r="J615" s="22"/>
      <c r="K615" s="67"/>
      <c r="L615" s="67"/>
      <c r="M615" s="67"/>
      <c r="N615" s="67"/>
      <c r="O615" s="66"/>
      <c r="P615" s="1"/>
      <c r="Q615" s="1"/>
      <c r="R615" s="1"/>
      <c r="S615" s="1"/>
      <c r="T615" s="1"/>
      <c r="U615" s="1"/>
      <c r="V615" s="1"/>
      <c r="W615" s="1"/>
      <c r="X615" s="1"/>
      <c r="Y615" s="1"/>
      <c r="Z615" s="1"/>
    </row>
    <row r="616" spans="1:26" ht="15.75" customHeight="1" x14ac:dyDescent="0.2">
      <c r="A616" s="1"/>
      <c r="B616" s="1"/>
      <c r="C616" s="1"/>
      <c r="D616" s="22"/>
      <c r="E616" s="67"/>
      <c r="F616" s="67"/>
      <c r="G616" s="22"/>
      <c r="H616" s="22"/>
      <c r="I616" s="22"/>
      <c r="J616" s="22"/>
      <c r="K616" s="67"/>
      <c r="L616" s="67"/>
      <c r="M616" s="67"/>
      <c r="N616" s="67"/>
      <c r="O616" s="66"/>
      <c r="P616" s="1"/>
      <c r="Q616" s="1"/>
      <c r="R616" s="1"/>
      <c r="S616" s="1"/>
      <c r="T616" s="1"/>
      <c r="U616" s="1"/>
      <c r="V616" s="1"/>
      <c r="W616" s="1"/>
      <c r="X616" s="1"/>
      <c r="Y616" s="1"/>
      <c r="Z616" s="1"/>
    </row>
    <row r="617" spans="1:26" ht="15.75" customHeight="1" x14ac:dyDescent="0.2">
      <c r="A617" s="1"/>
      <c r="B617" s="1"/>
      <c r="C617" s="1"/>
      <c r="D617" s="22"/>
      <c r="E617" s="67"/>
      <c r="F617" s="67"/>
      <c r="G617" s="22"/>
      <c r="H617" s="22"/>
      <c r="I617" s="22"/>
      <c r="J617" s="22"/>
      <c r="K617" s="67"/>
      <c r="L617" s="67"/>
      <c r="M617" s="67"/>
      <c r="N617" s="67"/>
      <c r="O617" s="66"/>
      <c r="P617" s="1"/>
      <c r="Q617" s="1"/>
      <c r="R617" s="1"/>
      <c r="S617" s="1"/>
      <c r="T617" s="1"/>
      <c r="U617" s="1"/>
      <c r="V617" s="1"/>
      <c r="W617" s="1"/>
      <c r="X617" s="1"/>
      <c r="Y617" s="1"/>
      <c r="Z617" s="1"/>
    </row>
    <row r="618" spans="1:26" ht="15.75" customHeight="1" x14ac:dyDescent="0.2">
      <c r="A618" s="1"/>
      <c r="B618" s="1"/>
      <c r="C618" s="1"/>
      <c r="D618" s="22"/>
      <c r="E618" s="67"/>
      <c r="F618" s="67"/>
      <c r="G618" s="22"/>
      <c r="H618" s="22"/>
      <c r="I618" s="22"/>
      <c r="J618" s="22"/>
      <c r="K618" s="67"/>
      <c r="L618" s="67"/>
      <c r="M618" s="67"/>
      <c r="N618" s="67"/>
      <c r="O618" s="66"/>
      <c r="P618" s="1"/>
      <c r="Q618" s="1"/>
      <c r="R618" s="1"/>
      <c r="S618" s="1"/>
      <c r="T618" s="1"/>
      <c r="U618" s="1"/>
      <c r="V618" s="1"/>
      <c r="W618" s="1"/>
      <c r="X618" s="1"/>
      <c r="Y618" s="1"/>
      <c r="Z618" s="1"/>
    </row>
    <row r="619" spans="1:26" ht="15.75" customHeight="1" x14ac:dyDescent="0.2">
      <c r="A619" s="1"/>
      <c r="B619" s="1"/>
      <c r="C619" s="1"/>
      <c r="D619" s="22"/>
      <c r="E619" s="67"/>
      <c r="F619" s="67"/>
      <c r="G619" s="22"/>
      <c r="H619" s="22"/>
      <c r="I619" s="22"/>
      <c r="J619" s="22"/>
      <c r="K619" s="67"/>
      <c r="L619" s="67"/>
      <c r="M619" s="67"/>
      <c r="N619" s="67"/>
      <c r="O619" s="66"/>
      <c r="P619" s="1"/>
      <c r="Q619" s="1"/>
      <c r="R619" s="1"/>
      <c r="S619" s="1"/>
      <c r="T619" s="1"/>
      <c r="U619" s="1"/>
      <c r="V619" s="1"/>
      <c r="W619" s="1"/>
      <c r="X619" s="1"/>
      <c r="Y619" s="1"/>
      <c r="Z619" s="1"/>
    </row>
    <row r="620" spans="1:26" ht="15.75" customHeight="1" x14ac:dyDescent="0.2">
      <c r="A620" s="1"/>
      <c r="B620" s="1"/>
      <c r="C620" s="1"/>
      <c r="D620" s="22"/>
      <c r="E620" s="67"/>
      <c r="F620" s="67"/>
      <c r="G620" s="22"/>
      <c r="H620" s="22"/>
      <c r="I620" s="22"/>
      <c r="J620" s="22"/>
      <c r="K620" s="67"/>
      <c r="L620" s="67"/>
      <c r="M620" s="67"/>
      <c r="N620" s="67"/>
      <c r="O620" s="66"/>
      <c r="P620" s="1"/>
      <c r="Q620" s="1"/>
      <c r="R620" s="1"/>
      <c r="S620" s="1"/>
      <c r="T620" s="1"/>
      <c r="U620" s="1"/>
      <c r="V620" s="1"/>
      <c r="W620" s="1"/>
      <c r="X620" s="1"/>
      <c r="Y620" s="1"/>
      <c r="Z620" s="1"/>
    </row>
    <row r="621" spans="1:26" ht="15.75" customHeight="1" x14ac:dyDescent="0.2">
      <c r="A621" s="1"/>
      <c r="B621" s="1"/>
      <c r="C621" s="1"/>
      <c r="D621" s="22"/>
      <c r="E621" s="67"/>
      <c r="F621" s="67"/>
      <c r="G621" s="22"/>
      <c r="H621" s="22"/>
      <c r="I621" s="22"/>
      <c r="J621" s="22"/>
      <c r="K621" s="67"/>
      <c r="L621" s="67"/>
      <c r="M621" s="67"/>
      <c r="N621" s="67"/>
      <c r="O621" s="66"/>
      <c r="P621" s="1"/>
      <c r="Q621" s="1"/>
      <c r="R621" s="1"/>
      <c r="S621" s="1"/>
      <c r="T621" s="1"/>
      <c r="U621" s="1"/>
      <c r="V621" s="1"/>
      <c r="W621" s="1"/>
      <c r="X621" s="1"/>
      <c r="Y621" s="1"/>
      <c r="Z621" s="1"/>
    </row>
    <row r="622" spans="1:26" ht="15.75" customHeight="1" x14ac:dyDescent="0.2">
      <c r="A622" s="1"/>
      <c r="B622" s="1"/>
      <c r="C622" s="1"/>
      <c r="D622" s="22"/>
      <c r="E622" s="67"/>
      <c r="F622" s="67"/>
      <c r="G622" s="22"/>
      <c r="H622" s="22"/>
      <c r="I622" s="22"/>
      <c r="J622" s="22"/>
      <c r="K622" s="67"/>
      <c r="L622" s="67"/>
      <c r="M622" s="67"/>
      <c r="N622" s="67"/>
      <c r="O622" s="66"/>
      <c r="P622" s="1"/>
      <c r="Q622" s="1"/>
      <c r="R622" s="1"/>
      <c r="S622" s="1"/>
      <c r="T622" s="1"/>
      <c r="U622" s="1"/>
      <c r="V622" s="1"/>
      <c r="W622" s="1"/>
      <c r="X622" s="1"/>
      <c r="Y622" s="1"/>
      <c r="Z622" s="1"/>
    </row>
    <row r="623" spans="1:26" ht="15.75" customHeight="1" x14ac:dyDescent="0.2">
      <c r="A623" s="1"/>
      <c r="B623" s="1"/>
      <c r="C623" s="1"/>
      <c r="D623" s="22"/>
      <c r="E623" s="67"/>
      <c r="F623" s="67"/>
      <c r="G623" s="22"/>
      <c r="H623" s="22"/>
      <c r="I623" s="22"/>
      <c r="J623" s="22"/>
      <c r="K623" s="67"/>
      <c r="L623" s="67"/>
      <c r="M623" s="67"/>
      <c r="N623" s="67"/>
      <c r="O623" s="66"/>
      <c r="P623" s="1"/>
      <c r="Q623" s="1"/>
      <c r="R623" s="1"/>
      <c r="S623" s="1"/>
      <c r="T623" s="1"/>
      <c r="U623" s="1"/>
      <c r="V623" s="1"/>
      <c r="W623" s="1"/>
      <c r="X623" s="1"/>
      <c r="Y623" s="1"/>
      <c r="Z623" s="1"/>
    </row>
    <row r="624" spans="1:26" ht="15.75" customHeight="1" x14ac:dyDescent="0.2">
      <c r="A624" s="1"/>
      <c r="B624" s="1"/>
      <c r="C624" s="1"/>
      <c r="D624" s="22"/>
      <c r="E624" s="67"/>
      <c r="F624" s="67"/>
      <c r="G624" s="22"/>
      <c r="H624" s="22"/>
      <c r="I624" s="22"/>
      <c r="J624" s="22"/>
      <c r="K624" s="67"/>
      <c r="L624" s="67"/>
      <c r="M624" s="67"/>
      <c r="N624" s="67"/>
      <c r="O624" s="66"/>
      <c r="P624" s="1"/>
      <c r="Q624" s="1"/>
      <c r="R624" s="1"/>
      <c r="S624" s="1"/>
      <c r="T624" s="1"/>
      <c r="U624" s="1"/>
      <c r="V624" s="1"/>
      <c r="W624" s="1"/>
      <c r="X624" s="1"/>
      <c r="Y624" s="1"/>
      <c r="Z624" s="1"/>
    </row>
    <row r="625" spans="1:26" ht="15.75" customHeight="1" x14ac:dyDescent="0.2">
      <c r="A625" s="1"/>
      <c r="B625" s="1"/>
      <c r="C625" s="1"/>
      <c r="D625" s="22"/>
      <c r="E625" s="67"/>
      <c r="F625" s="67"/>
      <c r="G625" s="22"/>
      <c r="H625" s="22"/>
      <c r="I625" s="22"/>
      <c r="J625" s="22"/>
      <c r="K625" s="67"/>
      <c r="L625" s="67"/>
      <c r="M625" s="67"/>
      <c r="N625" s="67"/>
      <c r="O625" s="66"/>
      <c r="P625" s="1"/>
      <c r="Q625" s="1"/>
      <c r="R625" s="1"/>
      <c r="S625" s="1"/>
      <c r="T625" s="1"/>
      <c r="U625" s="1"/>
      <c r="V625" s="1"/>
      <c r="W625" s="1"/>
      <c r="X625" s="1"/>
      <c r="Y625" s="1"/>
      <c r="Z625" s="1"/>
    </row>
    <row r="626" spans="1:26" ht="15.75" customHeight="1" x14ac:dyDescent="0.2">
      <c r="A626" s="1"/>
      <c r="B626" s="1"/>
      <c r="C626" s="1"/>
      <c r="D626" s="22"/>
      <c r="E626" s="67"/>
      <c r="F626" s="67"/>
      <c r="G626" s="22"/>
      <c r="H626" s="22"/>
      <c r="I626" s="22"/>
      <c r="J626" s="22"/>
      <c r="K626" s="67"/>
      <c r="L626" s="67"/>
      <c r="M626" s="67"/>
      <c r="N626" s="67"/>
      <c r="O626" s="66"/>
      <c r="P626" s="1"/>
      <c r="Q626" s="1"/>
      <c r="R626" s="1"/>
      <c r="S626" s="1"/>
      <c r="T626" s="1"/>
      <c r="U626" s="1"/>
      <c r="V626" s="1"/>
      <c r="W626" s="1"/>
      <c r="X626" s="1"/>
      <c r="Y626" s="1"/>
      <c r="Z626" s="1"/>
    </row>
    <row r="627" spans="1:26" ht="15.75" customHeight="1" x14ac:dyDescent="0.2">
      <c r="A627" s="1"/>
      <c r="B627" s="1"/>
      <c r="C627" s="1"/>
      <c r="D627" s="22"/>
      <c r="E627" s="67"/>
      <c r="F627" s="67"/>
      <c r="G627" s="22"/>
      <c r="H627" s="22"/>
      <c r="I627" s="22"/>
      <c r="J627" s="22"/>
      <c r="K627" s="67"/>
      <c r="L627" s="67"/>
      <c r="M627" s="67"/>
      <c r="N627" s="67"/>
      <c r="O627" s="66"/>
      <c r="P627" s="1"/>
      <c r="Q627" s="1"/>
      <c r="R627" s="1"/>
      <c r="S627" s="1"/>
      <c r="T627" s="1"/>
      <c r="U627" s="1"/>
      <c r="V627" s="1"/>
      <c r="W627" s="1"/>
      <c r="X627" s="1"/>
      <c r="Y627" s="1"/>
      <c r="Z627" s="1"/>
    </row>
    <row r="628" spans="1:26" ht="15.75" customHeight="1" x14ac:dyDescent="0.2">
      <c r="A628" s="1"/>
      <c r="B628" s="1"/>
      <c r="C628" s="1"/>
      <c r="D628" s="22"/>
      <c r="E628" s="67"/>
      <c r="F628" s="67"/>
      <c r="G628" s="22"/>
      <c r="H628" s="22"/>
      <c r="I628" s="22"/>
      <c r="J628" s="22"/>
      <c r="K628" s="67"/>
      <c r="L628" s="67"/>
      <c r="M628" s="67"/>
      <c r="N628" s="67"/>
      <c r="O628" s="66"/>
      <c r="P628" s="1"/>
      <c r="Q628" s="1"/>
      <c r="R628" s="1"/>
      <c r="S628" s="1"/>
      <c r="T628" s="1"/>
      <c r="U628" s="1"/>
      <c r="V628" s="1"/>
      <c r="W628" s="1"/>
      <c r="X628" s="1"/>
      <c r="Y628" s="1"/>
      <c r="Z628" s="1"/>
    </row>
    <row r="629" spans="1:26" ht="15.75" customHeight="1" x14ac:dyDescent="0.2">
      <c r="A629" s="1"/>
      <c r="B629" s="1"/>
      <c r="C629" s="1"/>
      <c r="D629" s="22"/>
      <c r="E629" s="67"/>
      <c r="F629" s="67"/>
      <c r="G629" s="22"/>
      <c r="H629" s="22"/>
      <c r="I629" s="22"/>
      <c r="J629" s="22"/>
      <c r="K629" s="67"/>
      <c r="L629" s="67"/>
      <c r="M629" s="67"/>
      <c r="N629" s="67"/>
      <c r="O629" s="66"/>
      <c r="P629" s="1"/>
      <c r="Q629" s="1"/>
      <c r="R629" s="1"/>
      <c r="S629" s="1"/>
      <c r="T629" s="1"/>
      <c r="U629" s="1"/>
      <c r="V629" s="1"/>
      <c r="W629" s="1"/>
      <c r="X629" s="1"/>
      <c r="Y629" s="1"/>
      <c r="Z629" s="1"/>
    </row>
    <row r="630" spans="1:26" ht="15.75" customHeight="1" x14ac:dyDescent="0.2">
      <c r="A630" s="1"/>
      <c r="B630" s="1"/>
      <c r="C630" s="1"/>
      <c r="D630" s="22"/>
      <c r="E630" s="67"/>
      <c r="F630" s="67"/>
      <c r="G630" s="22"/>
      <c r="H630" s="22"/>
      <c r="I630" s="22"/>
      <c r="J630" s="22"/>
      <c r="K630" s="67"/>
      <c r="L630" s="67"/>
      <c r="M630" s="67"/>
      <c r="N630" s="67"/>
      <c r="O630" s="66"/>
      <c r="P630" s="1"/>
      <c r="Q630" s="1"/>
      <c r="R630" s="1"/>
      <c r="S630" s="1"/>
      <c r="T630" s="1"/>
      <c r="U630" s="1"/>
      <c r="V630" s="1"/>
      <c r="W630" s="1"/>
      <c r="X630" s="1"/>
      <c r="Y630" s="1"/>
      <c r="Z630" s="1"/>
    </row>
    <row r="631" spans="1:26" ht="15.75" customHeight="1" x14ac:dyDescent="0.2">
      <c r="A631" s="1"/>
      <c r="B631" s="1"/>
      <c r="C631" s="1"/>
      <c r="D631" s="22"/>
      <c r="E631" s="67"/>
      <c r="F631" s="67"/>
      <c r="G631" s="22"/>
      <c r="H631" s="22"/>
      <c r="I631" s="22"/>
      <c r="J631" s="22"/>
      <c r="K631" s="67"/>
      <c r="L631" s="67"/>
      <c r="M631" s="67"/>
      <c r="N631" s="67"/>
      <c r="O631" s="66"/>
      <c r="P631" s="1"/>
      <c r="Q631" s="1"/>
      <c r="R631" s="1"/>
      <c r="S631" s="1"/>
      <c r="T631" s="1"/>
      <c r="U631" s="1"/>
      <c r="V631" s="1"/>
      <c r="W631" s="1"/>
      <c r="X631" s="1"/>
      <c r="Y631" s="1"/>
      <c r="Z631" s="1"/>
    </row>
    <row r="632" spans="1:26" ht="15.75" customHeight="1" x14ac:dyDescent="0.2">
      <c r="A632" s="1"/>
      <c r="B632" s="1"/>
      <c r="C632" s="1"/>
      <c r="D632" s="22"/>
      <c r="E632" s="67"/>
      <c r="F632" s="67"/>
      <c r="G632" s="22"/>
      <c r="H632" s="22"/>
      <c r="I632" s="22"/>
      <c r="J632" s="22"/>
      <c r="K632" s="67"/>
      <c r="L632" s="67"/>
      <c r="M632" s="67"/>
      <c r="N632" s="67"/>
      <c r="O632" s="66"/>
      <c r="P632" s="1"/>
      <c r="Q632" s="1"/>
      <c r="R632" s="1"/>
      <c r="S632" s="1"/>
      <c r="T632" s="1"/>
      <c r="U632" s="1"/>
      <c r="V632" s="1"/>
      <c r="W632" s="1"/>
      <c r="X632" s="1"/>
      <c r="Y632" s="1"/>
      <c r="Z632" s="1"/>
    </row>
    <row r="633" spans="1:26" ht="15.75" customHeight="1" x14ac:dyDescent="0.2">
      <c r="A633" s="1"/>
      <c r="B633" s="1"/>
      <c r="C633" s="1"/>
      <c r="D633" s="22"/>
      <c r="E633" s="67"/>
      <c r="F633" s="67"/>
      <c r="G633" s="22"/>
      <c r="H633" s="22"/>
      <c r="I633" s="22"/>
      <c r="J633" s="22"/>
      <c r="K633" s="67"/>
      <c r="L633" s="67"/>
      <c r="M633" s="67"/>
      <c r="N633" s="67"/>
      <c r="O633" s="66"/>
      <c r="P633" s="1"/>
      <c r="Q633" s="1"/>
      <c r="R633" s="1"/>
      <c r="S633" s="1"/>
      <c r="T633" s="1"/>
      <c r="U633" s="1"/>
      <c r="V633" s="1"/>
      <c r="W633" s="1"/>
      <c r="X633" s="1"/>
      <c r="Y633" s="1"/>
      <c r="Z633" s="1"/>
    </row>
    <row r="634" spans="1:26" ht="15.75" customHeight="1" x14ac:dyDescent="0.2">
      <c r="A634" s="1"/>
      <c r="B634" s="1"/>
      <c r="C634" s="1"/>
      <c r="D634" s="22"/>
      <c r="E634" s="67"/>
      <c r="F634" s="67"/>
      <c r="G634" s="22"/>
      <c r="H634" s="22"/>
      <c r="I634" s="22"/>
      <c r="J634" s="22"/>
      <c r="K634" s="67"/>
      <c r="L634" s="67"/>
      <c r="M634" s="67"/>
      <c r="N634" s="67"/>
      <c r="O634" s="66"/>
      <c r="P634" s="1"/>
      <c r="Q634" s="1"/>
      <c r="R634" s="1"/>
      <c r="S634" s="1"/>
      <c r="T634" s="1"/>
      <c r="U634" s="1"/>
      <c r="V634" s="1"/>
      <c r="W634" s="1"/>
      <c r="X634" s="1"/>
      <c r="Y634" s="1"/>
      <c r="Z634" s="1"/>
    </row>
    <row r="635" spans="1:26" ht="15.75" customHeight="1" x14ac:dyDescent="0.2">
      <c r="A635" s="1"/>
      <c r="B635" s="1"/>
      <c r="C635" s="1"/>
      <c r="D635" s="22"/>
      <c r="E635" s="67"/>
      <c r="F635" s="67"/>
      <c r="G635" s="22"/>
      <c r="H635" s="22"/>
      <c r="I635" s="22"/>
      <c r="J635" s="22"/>
      <c r="K635" s="67"/>
      <c r="L635" s="67"/>
      <c r="M635" s="67"/>
      <c r="N635" s="67"/>
      <c r="O635" s="66"/>
      <c r="P635" s="1"/>
      <c r="Q635" s="1"/>
      <c r="R635" s="1"/>
      <c r="S635" s="1"/>
      <c r="T635" s="1"/>
      <c r="U635" s="1"/>
      <c r="V635" s="1"/>
      <c r="W635" s="1"/>
      <c r="X635" s="1"/>
      <c r="Y635" s="1"/>
      <c r="Z635" s="1"/>
    </row>
    <row r="636" spans="1:26" ht="15.75" customHeight="1" x14ac:dyDescent="0.2">
      <c r="A636" s="1"/>
      <c r="B636" s="1"/>
      <c r="C636" s="1"/>
      <c r="D636" s="22"/>
      <c r="E636" s="67"/>
      <c r="F636" s="67"/>
      <c r="G636" s="22"/>
      <c r="H636" s="22"/>
      <c r="I636" s="22"/>
      <c r="J636" s="22"/>
      <c r="K636" s="67"/>
      <c r="L636" s="67"/>
      <c r="M636" s="67"/>
      <c r="N636" s="67"/>
      <c r="O636" s="66"/>
      <c r="P636" s="1"/>
      <c r="Q636" s="1"/>
      <c r="R636" s="1"/>
      <c r="S636" s="1"/>
      <c r="T636" s="1"/>
      <c r="U636" s="1"/>
      <c r="V636" s="1"/>
      <c r="W636" s="1"/>
      <c r="X636" s="1"/>
      <c r="Y636" s="1"/>
      <c r="Z636" s="1"/>
    </row>
    <row r="637" spans="1:26" ht="15.75" customHeight="1" x14ac:dyDescent="0.2">
      <c r="A637" s="1"/>
      <c r="B637" s="1"/>
      <c r="C637" s="1"/>
      <c r="D637" s="22"/>
      <c r="E637" s="67"/>
      <c r="F637" s="67"/>
      <c r="G637" s="22"/>
      <c r="H637" s="22"/>
      <c r="I637" s="22"/>
      <c r="J637" s="22"/>
      <c r="K637" s="67"/>
      <c r="L637" s="67"/>
      <c r="M637" s="67"/>
      <c r="N637" s="67"/>
      <c r="O637" s="66"/>
      <c r="P637" s="1"/>
      <c r="Q637" s="1"/>
      <c r="R637" s="1"/>
      <c r="S637" s="1"/>
      <c r="T637" s="1"/>
      <c r="U637" s="1"/>
      <c r="V637" s="1"/>
      <c r="W637" s="1"/>
      <c r="X637" s="1"/>
      <c r="Y637" s="1"/>
      <c r="Z637" s="1"/>
    </row>
    <row r="638" spans="1:26" ht="15.75" customHeight="1" x14ac:dyDescent="0.2">
      <c r="A638" s="1"/>
      <c r="B638" s="1"/>
      <c r="C638" s="1"/>
      <c r="D638" s="22"/>
      <c r="E638" s="67"/>
      <c r="F638" s="67"/>
      <c r="G638" s="22"/>
      <c r="H638" s="22"/>
      <c r="I638" s="22"/>
      <c r="J638" s="22"/>
      <c r="K638" s="67"/>
      <c r="L638" s="67"/>
      <c r="M638" s="67"/>
      <c r="N638" s="67"/>
      <c r="O638" s="66"/>
      <c r="P638" s="1"/>
      <c r="Q638" s="1"/>
      <c r="R638" s="1"/>
      <c r="S638" s="1"/>
      <c r="T638" s="1"/>
      <c r="U638" s="1"/>
      <c r="V638" s="1"/>
      <c r="W638" s="1"/>
      <c r="X638" s="1"/>
      <c r="Y638" s="1"/>
      <c r="Z638" s="1"/>
    </row>
    <row r="639" spans="1:26" ht="15.75" customHeight="1" x14ac:dyDescent="0.2">
      <c r="A639" s="1"/>
      <c r="B639" s="1"/>
      <c r="C639" s="1"/>
      <c r="D639" s="22"/>
      <c r="E639" s="67"/>
      <c r="F639" s="67"/>
      <c r="G639" s="22"/>
      <c r="H639" s="22"/>
      <c r="I639" s="22"/>
      <c r="J639" s="22"/>
      <c r="K639" s="67"/>
      <c r="L639" s="67"/>
      <c r="M639" s="67"/>
      <c r="N639" s="67"/>
      <c r="O639" s="66"/>
      <c r="P639" s="1"/>
      <c r="Q639" s="1"/>
      <c r="R639" s="1"/>
      <c r="S639" s="1"/>
      <c r="T639" s="1"/>
      <c r="U639" s="1"/>
      <c r="V639" s="1"/>
      <c r="W639" s="1"/>
      <c r="X639" s="1"/>
      <c r="Y639" s="1"/>
      <c r="Z639" s="1"/>
    </row>
    <row r="640" spans="1:26" ht="15.75" customHeight="1" x14ac:dyDescent="0.2">
      <c r="A640" s="1"/>
      <c r="B640" s="1"/>
      <c r="C640" s="1"/>
      <c r="D640" s="22"/>
      <c r="E640" s="67"/>
      <c r="F640" s="67"/>
      <c r="G640" s="22"/>
      <c r="H640" s="22"/>
      <c r="I640" s="22"/>
      <c r="J640" s="22"/>
      <c r="K640" s="67"/>
      <c r="L640" s="67"/>
      <c r="M640" s="67"/>
      <c r="N640" s="67"/>
      <c r="O640" s="66"/>
      <c r="P640" s="1"/>
      <c r="Q640" s="1"/>
      <c r="R640" s="1"/>
      <c r="S640" s="1"/>
      <c r="T640" s="1"/>
      <c r="U640" s="1"/>
      <c r="V640" s="1"/>
      <c r="W640" s="1"/>
      <c r="X640" s="1"/>
      <c r="Y640" s="1"/>
      <c r="Z640" s="1"/>
    </row>
    <row r="641" spans="1:26" ht="15.75" customHeight="1" x14ac:dyDescent="0.2">
      <c r="A641" s="1"/>
      <c r="B641" s="1"/>
      <c r="C641" s="1"/>
      <c r="D641" s="22"/>
      <c r="E641" s="67"/>
      <c r="F641" s="67"/>
      <c r="G641" s="22"/>
      <c r="H641" s="22"/>
      <c r="I641" s="22"/>
      <c r="J641" s="22"/>
      <c r="K641" s="67"/>
      <c r="L641" s="67"/>
      <c r="M641" s="67"/>
      <c r="N641" s="67"/>
      <c r="O641" s="66"/>
      <c r="P641" s="1"/>
      <c r="Q641" s="1"/>
      <c r="R641" s="1"/>
      <c r="S641" s="1"/>
      <c r="T641" s="1"/>
      <c r="U641" s="1"/>
      <c r="V641" s="1"/>
      <c r="W641" s="1"/>
      <c r="X641" s="1"/>
      <c r="Y641" s="1"/>
      <c r="Z641" s="1"/>
    </row>
    <row r="642" spans="1:26" ht="15.75" customHeight="1" x14ac:dyDescent="0.2">
      <c r="A642" s="1"/>
      <c r="B642" s="1"/>
      <c r="C642" s="1"/>
      <c r="D642" s="22"/>
      <c r="E642" s="67"/>
      <c r="F642" s="67"/>
      <c r="G642" s="22"/>
      <c r="H642" s="22"/>
      <c r="I642" s="22"/>
      <c r="J642" s="22"/>
      <c r="K642" s="67"/>
      <c r="L642" s="67"/>
      <c r="M642" s="67"/>
      <c r="N642" s="67"/>
      <c r="O642" s="66"/>
      <c r="P642" s="1"/>
      <c r="Q642" s="1"/>
      <c r="R642" s="1"/>
      <c r="S642" s="1"/>
      <c r="T642" s="1"/>
      <c r="U642" s="1"/>
      <c r="V642" s="1"/>
      <c r="W642" s="1"/>
      <c r="X642" s="1"/>
      <c r="Y642" s="1"/>
      <c r="Z642" s="1"/>
    </row>
    <row r="643" spans="1:26" ht="15.75" customHeight="1" x14ac:dyDescent="0.2">
      <c r="A643" s="1"/>
      <c r="B643" s="1"/>
      <c r="C643" s="1"/>
      <c r="D643" s="22"/>
      <c r="E643" s="67"/>
      <c r="F643" s="67"/>
      <c r="G643" s="22"/>
      <c r="H643" s="22"/>
      <c r="I643" s="22"/>
      <c r="J643" s="22"/>
      <c r="K643" s="67"/>
      <c r="L643" s="67"/>
      <c r="M643" s="67"/>
      <c r="N643" s="67"/>
      <c r="O643" s="66"/>
      <c r="P643" s="1"/>
      <c r="Q643" s="1"/>
      <c r="R643" s="1"/>
      <c r="S643" s="1"/>
      <c r="T643" s="1"/>
      <c r="U643" s="1"/>
      <c r="V643" s="1"/>
      <c r="W643" s="1"/>
      <c r="X643" s="1"/>
      <c r="Y643" s="1"/>
      <c r="Z643" s="1"/>
    </row>
    <row r="644" spans="1:26" ht="15.75" customHeight="1" x14ac:dyDescent="0.2">
      <c r="A644" s="1"/>
      <c r="B644" s="1"/>
      <c r="C644" s="1"/>
      <c r="D644" s="22"/>
      <c r="E644" s="67"/>
      <c r="F644" s="67"/>
      <c r="G644" s="22"/>
      <c r="H644" s="22"/>
      <c r="I644" s="22"/>
      <c r="J644" s="22"/>
      <c r="K644" s="67"/>
      <c r="L644" s="67"/>
      <c r="M644" s="67"/>
      <c r="N644" s="67"/>
      <c r="O644" s="66"/>
      <c r="P644" s="1"/>
      <c r="Q644" s="1"/>
      <c r="R644" s="1"/>
      <c r="S644" s="1"/>
      <c r="T644" s="1"/>
      <c r="U644" s="1"/>
      <c r="V644" s="1"/>
      <c r="W644" s="1"/>
      <c r="X644" s="1"/>
      <c r="Y644" s="1"/>
      <c r="Z644" s="1"/>
    </row>
    <row r="645" spans="1:26" ht="15.75" customHeight="1" x14ac:dyDescent="0.2">
      <c r="A645" s="1"/>
      <c r="B645" s="1"/>
      <c r="C645" s="1"/>
      <c r="D645" s="22"/>
      <c r="E645" s="67"/>
      <c r="F645" s="67"/>
      <c r="G645" s="22"/>
      <c r="H645" s="22"/>
      <c r="I645" s="22"/>
      <c r="J645" s="22"/>
      <c r="K645" s="67"/>
      <c r="L645" s="67"/>
      <c r="M645" s="67"/>
      <c r="N645" s="67"/>
      <c r="O645" s="66"/>
      <c r="P645" s="1"/>
      <c r="Q645" s="1"/>
      <c r="R645" s="1"/>
      <c r="S645" s="1"/>
      <c r="T645" s="1"/>
      <c r="U645" s="1"/>
      <c r="V645" s="1"/>
      <c r="W645" s="1"/>
      <c r="X645" s="1"/>
      <c r="Y645" s="1"/>
      <c r="Z645" s="1"/>
    </row>
    <row r="646" spans="1:26" ht="15.75" customHeight="1" x14ac:dyDescent="0.2">
      <c r="A646" s="1"/>
      <c r="B646" s="1"/>
      <c r="C646" s="1"/>
      <c r="D646" s="22"/>
      <c r="E646" s="67"/>
      <c r="F646" s="67"/>
      <c r="G646" s="22"/>
      <c r="H646" s="22"/>
      <c r="I646" s="22"/>
      <c r="J646" s="22"/>
      <c r="K646" s="67"/>
      <c r="L646" s="67"/>
      <c r="M646" s="67"/>
      <c r="N646" s="67"/>
      <c r="O646" s="66"/>
      <c r="P646" s="1"/>
      <c r="Q646" s="1"/>
      <c r="R646" s="1"/>
      <c r="S646" s="1"/>
      <c r="T646" s="1"/>
      <c r="U646" s="1"/>
      <c r="V646" s="1"/>
      <c r="W646" s="1"/>
      <c r="X646" s="1"/>
      <c r="Y646" s="1"/>
      <c r="Z646" s="1"/>
    </row>
    <row r="647" spans="1:26" ht="15.75" customHeight="1" x14ac:dyDescent="0.2">
      <c r="A647" s="1"/>
      <c r="B647" s="1"/>
      <c r="C647" s="1"/>
      <c r="D647" s="22"/>
      <c r="E647" s="67"/>
      <c r="F647" s="67"/>
      <c r="G647" s="22"/>
      <c r="H647" s="22"/>
      <c r="I647" s="22"/>
      <c r="J647" s="22"/>
      <c r="K647" s="67"/>
      <c r="L647" s="67"/>
      <c r="M647" s="67"/>
      <c r="N647" s="67"/>
      <c r="O647" s="66"/>
      <c r="P647" s="1"/>
      <c r="Q647" s="1"/>
      <c r="R647" s="1"/>
      <c r="S647" s="1"/>
      <c r="T647" s="1"/>
      <c r="U647" s="1"/>
      <c r="V647" s="1"/>
      <c r="W647" s="1"/>
      <c r="X647" s="1"/>
      <c r="Y647" s="1"/>
      <c r="Z647" s="1"/>
    </row>
    <row r="648" spans="1:26" ht="15.75" customHeight="1" x14ac:dyDescent="0.2">
      <c r="A648" s="1"/>
      <c r="B648" s="1"/>
      <c r="C648" s="1"/>
      <c r="D648" s="22"/>
      <c r="E648" s="67"/>
      <c r="F648" s="67"/>
      <c r="G648" s="22"/>
      <c r="H648" s="22"/>
      <c r="I648" s="22"/>
      <c r="J648" s="22"/>
      <c r="K648" s="67"/>
      <c r="L648" s="67"/>
      <c r="M648" s="67"/>
      <c r="N648" s="67"/>
      <c r="O648" s="66"/>
      <c r="P648" s="1"/>
      <c r="Q648" s="1"/>
      <c r="R648" s="1"/>
      <c r="S648" s="1"/>
      <c r="T648" s="1"/>
      <c r="U648" s="1"/>
      <c r="V648" s="1"/>
      <c r="W648" s="1"/>
      <c r="X648" s="1"/>
      <c r="Y648" s="1"/>
      <c r="Z648" s="1"/>
    </row>
    <row r="649" spans="1:26" ht="15.75" customHeight="1" x14ac:dyDescent="0.2">
      <c r="A649" s="1"/>
      <c r="B649" s="1"/>
      <c r="C649" s="1"/>
      <c r="D649" s="22"/>
      <c r="E649" s="67"/>
      <c r="F649" s="67"/>
      <c r="G649" s="22"/>
      <c r="H649" s="22"/>
      <c r="I649" s="22"/>
      <c r="J649" s="22"/>
      <c r="K649" s="67"/>
      <c r="L649" s="67"/>
      <c r="M649" s="67"/>
      <c r="N649" s="67"/>
      <c r="O649" s="66"/>
      <c r="P649" s="1"/>
      <c r="Q649" s="1"/>
      <c r="R649" s="1"/>
      <c r="S649" s="1"/>
      <c r="T649" s="1"/>
      <c r="U649" s="1"/>
      <c r="V649" s="1"/>
      <c r="W649" s="1"/>
      <c r="X649" s="1"/>
      <c r="Y649" s="1"/>
      <c r="Z649" s="1"/>
    </row>
    <row r="650" spans="1:26" ht="15.75" customHeight="1" x14ac:dyDescent="0.2">
      <c r="A650" s="1"/>
      <c r="B650" s="1"/>
      <c r="C650" s="1"/>
      <c r="D650" s="22"/>
      <c r="E650" s="67"/>
      <c r="F650" s="67"/>
      <c r="G650" s="22"/>
      <c r="H650" s="22"/>
      <c r="I650" s="22"/>
      <c r="J650" s="22"/>
      <c r="K650" s="67"/>
      <c r="L650" s="67"/>
      <c r="M650" s="67"/>
      <c r="N650" s="67"/>
      <c r="O650" s="66"/>
      <c r="P650" s="1"/>
      <c r="Q650" s="1"/>
      <c r="R650" s="1"/>
      <c r="S650" s="1"/>
      <c r="T650" s="1"/>
      <c r="U650" s="1"/>
      <c r="V650" s="1"/>
      <c r="W650" s="1"/>
      <c r="X650" s="1"/>
      <c r="Y650" s="1"/>
      <c r="Z650" s="1"/>
    </row>
    <row r="651" spans="1:26" ht="15.75" customHeight="1" x14ac:dyDescent="0.2">
      <c r="A651" s="1"/>
      <c r="B651" s="1"/>
      <c r="C651" s="1"/>
      <c r="D651" s="22"/>
      <c r="E651" s="67"/>
      <c r="F651" s="67"/>
      <c r="G651" s="22"/>
      <c r="H651" s="22"/>
      <c r="I651" s="22"/>
      <c r="J651" s="22"/>
      <c r="K651" s="67"/>
      <c r="L651" s="67"/>
      <c r="M651" s="67"/>
      <c r="N651" s="67"/>
      <c r="O651" s="66"/>
      <c r="P651" s="1"/>
      <c r="Q651" s="1"/>
      <c r="R651" s="1"/>
      <c r="S651" s="1"/>
      <c r="T651" s="1"/>
      <c r="U651" s="1"/>
      <c r="V651" s="1"/>
      <c r="W651" s="1"/>
      <c r="X651" s="1"/>
      <c r="Y651" s="1"/>
      <c r="Z651" s="1"/>
    </row>
    <row r="652" spans="1:26" ht="15.75" customHeight="1" x14ac:dyDescent="0.2">
      <c r="A652" s="1"/>
      <c r="B652" s="1"/>
      <c r="C652" s="1"/>
      <c r="D652" s="22"/>
      <c r="E652" s="67"/>
      <c r="F652" s="67"/>
      <c r="G652" s="22"/>
      <c r="H652" s="22"/>
      <c r="I652" s="22"/>
      <c r="J652" s="22"/>
      <c r="K652" s="67"/>
      <c r="L652" s="67"/>
      <c r="M652" s="67"/>
      <c r="N652" s="67"/>
      <c r="O652" s="66"/>
      <c r="P652" s="1"/>
      <c r="Q652" s="1"/>
      <c r="R652" s="1"/>
      <c r="S652" s="1"/>
      <c r="T652" s="1"/>
      <c r="U652" s="1"/>
      <c r="V652" s="1"/>
      <c r="W652" s="1"/>
      <c r="X652" s="1"/>
      <c r="Y652" s="1"/>
      <c r="Z652" s="1"/>
    </row>
    <row r="653" spans="1:26" ht="15.75" customHeight="1" x14ac:dyDescent="0.2">
      <c r="A653" s="1"/>
      <c r="B653" s="1"/>
      <c r="C653" s="1"/>
      <c r="D653" s="22"/>
      <c r="E653" s="67"/>
      <c r="F653" s="67"/>
      <c r="G653" s="22"/>
      <c r="H653" s="22"/>
      <c r="I653" s="22"/>
      <c r="J653" s="22"/>
      <c r="K653" s="67"/>
      <c r="L653" s="67"/>
      <c r="M653" s="67"/>
      <c r="N653" s="67"/>
      <c r="O653" s="66"/>
      <c r="P653" s="1"/>
      <c r="Q653" s="1"/>
      <c r="R653" s="1"/>
      <c r="S653" s="1"/>
      <c r="T653" s="1"/>
      <c r="U653" s="1"/>
      <c r="V653" s="1"/>
      <c r="W653" s="1"/>
      <c r="X653" s="1"/>
      <c r="Y653" s="1"/>
      <c r="Z653" s="1"/>
    </row>
    <row r="654" spans="1:26" ht="15.75" customHeight="1" x14ac:dyDescent="0.2">
      <c r="A654" s="1"/>
      <c r="B654" s="1"/>
      <c r="C654" s="1"/>
      <c r="D654" s="22"/>
      <c r="E654" s="67"/>
      <c r="F654" s="67"/>
      <c r="G654" s="22"/>
      <c r="H654" s="22"/>
      <c r="I654" s="22"/>
      <c r="J654" s="22"/>
      <c r="K654" s="67"/>
      <c r="L654" s="67"/>
      <c r="M654" s="67"/>
      <c r="N654" s="67"/>
      <c r="O654" s="66"/>
      <c r="P654" s="1"/>
      <c r="Q654" s="1"/>
      <c r="R654" s="1"/>
      <c r="S654" s="1"/>
      <c r="T654" s="1"/>
      <c r="U654" s="1"/>
      <c r="V654" s="1"/>
      <c r="W654" s="1"/>
      <c r="X654" s="1"/>
      <c r="Y654" s="1"/>
      <c r="Z654" s="1"/>
    </row>
    <row r="655" spans="1:26" ht="15.75" customHeight="1" x14ac:dyDescent="0.2">
      <c r="A655" s="1"/>
      <c r="B655" s="1"/>
      <c r="C655" s="1"/>
      <c r="D655" s="22"/>
      <c r="E655" s="67"/>
      <c r="F655" s="67"/>
      <c r="G655" s="22"/>
      <c r="H655" s="22"/>
      <c r="I655" s="22"/>
      <c r="J655" s="22"/>
      <c r="K655" s="67"/>
      <c r="L655" s="67"/>
      <c r="M655" s="67"/>
      <c r="N655" s="67"/>
      <c r="O655" s="66"/>
      <c r="P655" s="1"/>
      <c r="Q655" s="1"/>
      <c r="R655" s="1"/>
      <c r="S655" s="1"/>
      <c r="T655" s="1"/>
      <c r="U655" s="1"/>
      <c r="V655" s="1"/>
      <c r="W655" s="1"/>
      <c r="X655" s="1"/>
      <c r="Y655" s="1"/>
      <c r="Z655" s="1"/>
    </row>
    <row r="656" spans="1:26" ht="15.75" customHeight="1" x14ac:dyDescent="0.2">
      <c r="A656" s="1"/>
      <c r="B656" s="1"/>
      <c r="C656" s="1"/>
      <c r="D656" s="22"/>
      <c r="E656" s="67"/>
      <c r="F656" s="67"/>
      <c r="G656" s="22"/>
      <c r="H656" s="22"/>
      <c r="I656" s="22"/>
      <c r="J656" s="22"/>
      <c r="K656" s="67"/>
      <c r="L656" s="67"/>
      <c r="M656" s="67"/>
      <c r="N656" s="67"/>
      <c r="O656" s="66"/>
      <c r="P656" s="1"/>
      <c r="Q656" s="1"/>
      <c r="R656" s="1"/>
      <c r="S656" s="1"/>
      <c r="T656" s="1"/>
      <c r="U656" s="1"/>
      <c r="V656" s="1"/>
      <c r="W656" s="1"/>
      <c r="X656" s="1"/>
      <c r="Y656" s="1"/>
      <c r="Z656" s="1"/>
    </row>
    <row r="657" spans="1:26" ht="15.75" customHeight="1" x14ac:dyDescent="0.2">
      <c r="A657" s="1"/>
      <c r="B657" s="1"/>
      <c r="C657" s="1"/>
      <c r="D657" s="22"/>
      <c r="E657" s="67"/>
      <c r="F657" s="67"/>
      <c r="G657" s="22"/>
      <c r="H657" s="22"/>
      <c r="I657" s="22"/>
      <c r="J657" s="22"/>
      <c r="K657" s="67"/>
      <c r="L657" s="67"/>
      <c r="M657" s="67"/>
      <c r="N657" s="67"/>
      <c r="O657" s="66"/>
      <c r="P657" s="1"/>
      <c r="Q657" s="1"/>
      <c r="R657" s="1"/>
      <c r="S657" s="1"/>
      <c r="T657" s="1"/>
      <c r="U657" s="1"/>
      <c r="V657" s="1"/>
      <c r="W657" s="1"/>
      <c r="X657" s="1"/>
      <c r="Y657" s="1"/>
      <c r="Z657" s="1"/>
    </row>
    <row r="658" spans="1:26" ht="15.75" customHeight="1" x14ac:dyDescent="0.2">
      <c r="A658" s="1"/>
      <c r="B658" s="1"/>
      <c r="C658" s="1"/>
      <c r="D658" s="22"/>
      <c r="E658" s="67"/>
      <c r="F658" s="67"/>
      <c r="G658" s="22"/>
      <c r="H658" s="22"/>
      <c r="I658" s="22"/>
      <c r="J658" s="22"/>
      <c r="K658" s="67"/>
      <c r="L658" s="67"/>
      <c r="M658" s="67"/>
      <c r="N658" s="67"/>
      <c r="O658" s="66"/>
      <c r="P658" s="1"/>
      <c r="Q658" s="1"/>
      <c r="R658" s="1"/>
      <c r="S658" s="1"/>
      <c r="T658" s="1"/>
      <c r="U658" s="1"/>
      <c r="V658" s="1"/>
      <c r="W658" s="1"/>
      <c r="X658" s="1"/>
      <c r="Y658" s="1"/>
      <c r="Z658" s="1"/>
    </row>
    <row r="659" spans="1:26" ht="15.75" customHeight="1" x14ac:dyDescent="0.2">
      <c r="A659" s="1"/>
      <c r="B659" s="1"/>
      <c r="C659" s="1"/>
      <c r="D659" s="22"/>
      <c r="E659" s="67"/>
      <c r="F659" s="67"/>
      <c r="G659" s="22"/>
      <c r="H659" s="22"/>
      <c r="I659" s="22"/>
      <c r="J659" s="22"/>
      <c r="K659" s="67"/>
      <c r="L659" s="67"/>
      <c r="M659" s="67"/>
      <c r="N659" s="67"/>
      <c r="O659" s="66"/>
      <c r="P659" s="1"/>
      <c r="Q659" s="1"/>
      <c r="R659" s="1"/>
      <c r="S659" s="1"/>
      <c r="T659" s="1"/>
      <c r="U659" s="1"/>
      <c r="V659" s="1"/>
      <c r="W659" s="1"/>
      <c r="X659" s="1"/>
      <c r="Y659" s="1"/>
      <c r="Z659" s="1"/>
    </row>
    <row r="660" spans="1:26" ht="15.75" customHeight="1" x14ac:dyDescent="0.2">
      <c r="A660" s="1"/>
      <c r="B660" s="1"/>
      <c r="C660" s="1"/>
      <c r="D660" s="22"/>
      <c r="E660" s="67"/>
      <c r="F660" s="67"/>
      <c r="G660" s="22"/>
      <c r="H660" s="22"/>
      <c r="I660" s="22"/>
      <c r="J660" s="22"/>
      <c r="K660" s="67"/>
      <c r="L660" s="67"/>
      <c r="M660" s="67"/>
      <c r="N660" s="67"/>
      <c r="O660" s="66"/>
      <c r="P660" s="1"/>
      <c r="Q660" s="1"/>
      <c r="R660" s="1"/>
      <c r="S660" s="1"/>
      <c r="T660" s="1"/>
      <c r="U660" s="1"/>
      <c r="V660" s="1"/>
      <c r="W660" s="1"/>
      <c r="X660" s="1"/>
      <c r="Y660" s="1"/>
      <c r="Z660" s="1"/>
    </row>
    <row r="661" spans="1:26" ht="15.75" customHeight="1" x14ac:dyDescent="0.2">
      <c r="A661" s="1"/>
      <c r="B661" s="1"/>
      <c r="C661" s="1"/>
      <c r="D661" s="22"/>
      <c r="E661" s="67"/>
      <c r="F661" s="67"/>
      <c r="G661" s="22"/>
      <c r="H661" s="22"/>
      <c r="I661" s="22"/>
      <c r="J661" s="22"/>
      <c r="K661" s="67"/>
      <c r="L661" s="67"/>
      <c r="M661" s="67"/>
      <c r="N661" s="67"/>
      <c r="O661" s="66"/>
      <c r="P661" s="1"/>
      <c r="Q661" s="1"/>
      <c r="R661" s="1"/>
      <c r="S661" s="1"/>
      <c r="T661" s="1"/>
      <c r="U661" s="1"/>
      <c r="V661" s="1"/>
      <c r="W661" s="1"/>
      <c r="X661" s="1"/>
      <c r="Y661" s="1"/>
      <c r="Z661" s="1"/>
    </row>
    <row r="662" spans="1:26" ht="15.75" customHeight="1" x14ac:dyDescent="0.2">
      <c r="A662" s="1"/>
      <c r="B662" s="1"/>
      <c r="C662" s="1"/>
      <c r="D662" s="22"/>
      <c r="E662" s="67"/>
      <c r="F662" s="67"/>
      <c r="G662" s="22"/>
      <c r="H662" s="22"/>
      <c r="I662" s="22"/>
      <c r="J662" s="22"/>
      <c r="K662" s="67"/>
      <c r="L662" s="67"/>
      <c r="M662" s="67"/>
      <c r="N662" s="67"/>
      <c r="O662" s="66"/>
      <c r="P662" s="1"/>
      <c r="Q662" s="1"/>
      <c r="R662" s="1"/>
      <c r="S662" s="1"/>
      <c r="T662" s="1"/>
      <c r="U662" s="1"/>
      <c r="V662" s="1"/>
      <c r="W662" s="1"/>
      <c r="X662" s="1"/>
      <c r="Y662" s="1"/>
      <c r="Z662" s="1"/>
    </row>
    <row r="663" spans="1:26" ht="15.75" customHeight="1" x14ac:dyDescent="0.2">
      <c r="A663" s="1"/>
      <c r="B663" s="1"/>
      <c r="C663" s="1"/>
      <c r="D663" s="22"/>
      <c r="E663" s="67"/>
      <c r="F663" s="67"/>
      <c r="G663" s="22"/>
      <c r="H663" s="22"/>
      <c r="I663" s="22"/>
      <c r="J663" s="22"/>
      <c r="K663" s="67"/>
      <c r="L663" s="67"/>
      <c r="M663" s="67"/>
      <c r="N663" s="67"/>
      <c r="O663" s="66"/>
      <c r="P663" s="1"/>
      <c r="Q663" s="1"/>
      <c r="R663" s="1"/>
      <c r="S663" s="1"/>
      <c r="T663" s="1"/>
      <c r="U663" s="1"/>
      <c r="V663" s="1"/>
      <c r="W663" s="1"/>
      <c r="X663" s="1"/>
      <c r="Y663" s="1"/>
      <c r="Z663" s="1"/>
    </row>
    <row r="664" spans="1:26" ht="15.75" customHeight="1" x14ac:dyDescent="0.2">
      <c r="A664" s="1"/>
      <c r="B664" s="1"/>
      <c r="C664" s="1"/>
      <c r="D664" s="22"/>
      <c r="E664" s="67"/>
      <c r="F664" s="67"/>
      <c r="G664" s="22"/>
      <c r="H664" s="22"/>
      <c r="I664" s="22"/>
      <c r="J664" s="22"/>
      <c r="K664" s="67"/>
      <c r="L664" s="67"/>
      <c r="M664" s="67"/>
      <c r="N664" s="67"/>
      <c r="O664" s="66"/>
      <c r="P664" s="1"/>
      <c r="Q664" s="1"/>
      <c r="R664" s="1"/>
      <c r="S664" s="1"/>
      <c r="T664" s="1"/>
      <c r="U664" s="1"/>
      <c r="V664" s="1"/>
      <c r="W664" s="1"/>
      <c r="X664" s="1"/>
      <c r="Y664" s="1"/>
      <c r="Z664" s="1"/>
    </row>
    <row r="665" spans="1:26" ht="15.75" customHeight="1" x14ac:dyDescent="0.2">
      <c r="A665" s="1"/>
      <c r="B665" s="1"/>
      <c r="C665" s="1"/>
      <c r="D665" s="22"/>
      <c r="E665" s="67"/>
      <c r="F665" s="67"/>
      <c r="G665" s="22"/>
      <c r="H665" s="22"/>
      <c r="I665" s="22"/>
      <c r="J665" s="22"/>
      <c r="K665" s="67"/>
      <c r="L665" s="67"/>
      <c r="M665" s="67"/>
      <c r="N665" s="67"/>
      <c r="O665" s="66"/>
      <c r="P665" s="1"/>
      <c r="Q665" s="1"/>
      <c r="R665" s="1"/>
      <c r="S665" s="1"/>
      <c r="T665" s="1"/>
      <c r="U665" s="1"/>
      <c r="V665" s="1"/>
      <c r="W665" s="1"/>
      <c r="X665" s="1"/>
      <c r="Y665" s="1"/>
      <c r="Z665" s="1"/>
    </row>
    <row r="666" spans="1:26" ht="15.75" customHeight="1" x14ac:dyDescent="0.2">
      <c r="A666" s="1"/>
      <c r="B666" s="1"/>
      <c r="C666" s="1"/>
      <c r="D666" s="22"/>
      <c r="E666" s="67"/>
      <c r="F666" s="67"/>
      <c r="G666" s="22"/>
      <c r="H666" s="22"/>
      <c r="I666" s="22"/>
      <c r="J666" s="22"/>
      <c r="K666" s="67"/>
      <c r="L666" s="67"/>
      <c r="M666" s="67"/>
      <c r="N666" s="67"/>
      <c r="O666" s="66"/>
      <c r="P666" s="1"/>
      <c r="Q666" s="1"/>
      <c r="R666" s="1"/>
      <c r="S666" s="1"/>
      <c r="T666" s="1"/>
      <c r="U666" s="1"/>
      <c r="V666" s="1"/>
      <c r="W666" s="1"/>
      <c r="X666" s="1"/>
      <c r="Y666" s="1"/>
      <c r="Z666" s="1"/>
    </row>
    <row r="667" spans="1:26" ht="15.75" customHeight="1" x14ac:dyDescent="0.2">
      <c r="A667" s="1"/>
      <c r="B667" s="1"/>
      <c r="C667" s="1"/>
      <c r="D667" s="22"/>
      <c r="E667" s="67"/>
      <c r="F667" s="67"/>
      <c r="G667" s="22"/>
      <c r="H667" s="22"/>
      <c r="I667" s="22"/>
      <c r="J667" s="22"/>
      <c r="K667" s="67"/>
      <c r="L667" s="67"/>
      <c r="M667" s="67"/>
      <c r="N667" s="67"/>
      <c r="O667" s="66"/>
      <c r="P667" s="1"/>
      <c r="Q667" s="1"/>
      <c r="R667" s="1"/>
      <c r="S667" s="1"/>
      <c r="T667" s="1"/>
      <c r="U667" s="1"/>
      <c r="V667" s="1"/>
      <c r="W667" s="1"/>
      <c r="X667" s="1"/>
      <c r="Y667" s="1"/>
      <c r="Z667" s="1"/>
    </row>
    <row r="668" spans="1:26" ht="15.75" customHeight="1" x14ac:dyDescent="0.2">
      <c r="A668" s="1"/>
      <c r="B668" s="1"/>
      <c r="C668" s="1"/>
      <c r="D668" s="22"/>
      <c r="E668" s="67"/>
      <c r="F668" s="67"/>
      <c r="G668" s="22"/>
      <c r="H668" s="22"/>
      <c r="I668" s="22"/>
      <c r="J668" s="22"/>
      <c r="K668" s="67"/>
      <c r="L668" s="67"/>
      <c r="M668" s="67"/>
      <c r="N668" s="67"/>
      <c r="O668" s="66"/>
      <c r="P668" s="1"/>
      <c r="Q668" s="1"/>
      <c r="R668" s="1"/>
      <c r="S668" s="1"/>
      <c r="T668" s="1"/>
      <c r="U668" s="1"/>
      <c r="V668" s="1"/>
      <c r="W668" s="1"/>
      <c r="X668" s="1"/>
      <c r="Y668" s="1"/>
      <c r="Z668" s="1"/>
    </row>
    <row r="669" spans="1:26" ht="15.75" customHeight="1" x14ac:dyDescent="0.2">
      <c r="A669" s="1"/>
      <c r="B669" s="1"/>
      <c r="C669" s="1"/>
      <c r="D669" s="22"/>
      <c r="E669" s="67"/>
      <c r="F669" s="67"/>
      <c r="G669" s="22"/>
      <c r="H669" s="22"/>
      <c r="I669" s="22"/>
      <c r="J669" s="22"/>
      <c r="K669" s="67"/>
      <c r="L669" s="67"/>
      <c r="M669" s="67"/>
      <c r="N669" s="67"/>
      <c r="O669" s="66"/>
      <c r="P669" s="1"/>
      <c r="Q669" s="1"/>
      <c r="R669" s="1"/>
      <c r="S669" s="1"/>
      <c r="T669" s="1"/>
      <c r="U669" s="1"/>
      <c r="V669" s="1"/>
      <c r="W669" s="1"/>
      <c r="X669" s="1"/>
      <c r="Y669" s="1"/>
      <c r="Z669" s="1"/>
    </row>
    <row r="670" spans="1:26" ht="15.75" customHeight="1" x14ac:dyDescent="0.2">
      <c r="A670" s="1"/>
      <c r="B670" s="1"/>
      <c r="C670" s="1"/>
      <c r="D670" s="22"/>
      <c r="E670" s="67"/>
      <c r="F670" s="67"/>
      <c r="G670" s="22"/>
      <c r="H670" s="22"/>
      <c r="I670" s="22"/>
      <c r="J670" s="22"/>
      <c r="K670" s="67"/>
      <c r="L670" s="67"/>
      <c r="M670" s="67"/>
      <c r="N670" s="67"/>
      <c r="O670" s="66"/>
      <c r="P670" s="1"/>
      <c r="Q670" s="1"/>
      <c r="R670" s="1"/>
      <c r="S670" s="1"/>
      <c r="T670" s="1"/>
      <c r="U670" s="1"/>
      <c r="V670" s="1"/>
      <c r="W670" s="1"/>
      <c r="X670" s="1"/>
      <c r="Y670" s="1"/>
      <c r="Z670" s="1"/>
    </row>
    <row r="671" spans="1:26" ht="15.75" customHeight="1" x14ac:dyDescent="0.2">
      <c r="A671" s="1"/>
      <c r="B671" s="1"/>
      <c r="C671" s="1"/>
      <c r="D671" s="22"/>
      <c r="E671" s="67"/>
      <c r="F671" s="67"/>
      <c r="G671" s="22"/>
      <c r="H671" s="22"/>
      <c r="I671" s="22"/>
      <c r="J671" s="22"/>
      <c r="K671" s="67"/>
      <c r="L671" s="67"/>
      <c r="M671" s="67"/>
      <c r="N671" s="67"/>
      <c r="O671" s="66"/>
      <c r="P671" s="1"/>
      <c r="Q671" s="1"/>
      <c r="R671" s="1"/>
      <c r="S671" s="1"/>
      <c r="T671" s="1"/>
      <c r="U671" s="1"/>
      <c r="V671" s="1"/>
      <c r="W671" s="1"/>
      <c r="X671" s="1"/>
      <c r="Y671" s="1"/>
      <c r="Z671" s="1"/>
    </row>
    <row r="672" spans="1:26" ht="15.75" customHeight="1" x14ac:dyDescent="0.2">
      <c r="A672" s="1"/>
      <c r="B672" s="1"/>
      <c r="C672" s="1"/>
      <c r="D672" s="22"/>
      <c r="E672" s="67"/>
      <c r="F672" s="67"/>
      <c r="G672" s="22"/>
      <c r="H672" s="22"/>
      <c r="I672" s="22"/>
      <c r="J672" s="22"/>
      <c r="K672" s="67"/>
      <c r="L672" s="67"/>
      <c r="M672" s="67"/>
      <c r="N672" s="67"/>
      <c r="O672" s="66"/>
      <c r="P672" s="1"/>
      <c r="Q672" s="1"/>
      <c r="R672" s="1"/>
      <c r="S672" s="1"/>
      <c r="T672" s="1"/>
      <c r="U672" s="1"/>
      <c r="V672" s="1"/>
      <c r="W672" s="1"/>
      <c r="X672" s="1"/>
      <c r="Y672" s="1"/>
      <c r="Z672" s="1"/>
    </row>
    <row r="673" spans="1:26" ht="15.75" customHeight="1" x14ac:dyDescent="0.2">
      <c r="A673" s="1"/>
      <c r="B673" s="1"/>
      <c r="C673" s="1"/>
      <c r="D673" s="22"/>
      <c r="E673" s="67"/>
      <c r="F673" s="67"/>
      <c r="G673" s="22"/>
      <c r="H673" s="22"/>
      <c r="I673" s="22"/>
      <c r="J673" s="22"/>
      <c r="K673" s="67"/>
      <c r="L673" s="67"/>
      <c r="M673" s="67"/>
      <c r="N673" s="67"/>
      <c r="O673" s="66"/>
      <c r="P673" s="1"/>
      <c r="Q673" s="1"/>
      <c r="R673" s="1"/>
      <c r="S673" s="1"/>
      <c r="T673" s="1"/>
      <c r="U673" s="1"/>
      <c r="V673" s="1"/>
      <c r="W673" s="1"/>
      <c r="X673" s="1"/>
      <c r="Y673" s="1"/>
      <c r="Z673" s="1"/>
    </row>
    <row r="674" spans="1:26" ht="15.75" customHeight="1" x14ac:dyDescent="0.2">
      <c r="A674" s="1"/>
      <c r="B674" s="1"/>
      <c r="C674" s="1"/>
      <c r="D674" s="22"/>
      <c r="E674" s="67"/>
      <c r="F674" s="67"/>
      <c r="G674" s="22"/>
      <c r="H674" s="22"/>
      <c r="I674" s="22"/>
      <c r="J674" s="22"/>
      <c r="K674" s="67"/>
      <c r="L674" s="67"/>
      <c r="M674" s="67"/>
      <c r="N674" s="67"/>
      <c r="O674" s="66"/>
      <c r="P674" s="1"/>
      <c r="Q674" s="1"/>
      <c r="R674" s="1"/>
      <c r="S674" s="1"/>
      <c r="T674" s="1"/>
      <c r="U674" s="1"/>
      <c r="V674" s="1"/>
      <c r="W674" s="1"/>
      <c r="X674" s="1"/>
      <c r="Y674" s="1"/>
      <c r="Z674" s="1"/>
    </row>
    <row r="675" spans="1:26" ht="15.75" customHeight="1" x14ac:dyDescent="0.2">
      <c r="A675" s="1"/>
      <c r="B675" s="1"/>
      <c r="C675" s="1"/>
      <c r="D675" s="22"/>
      <c r="E675" s="67"/>
      <c r="F675" s="67"/>
      <c r="G675" s="22"/>
      <c r="H675" s="22"/>
      <c r="I675" s="22"/>
      <c r="J675" s="22"/>
      <c r="K675" s="67"/>
      <c r="L675" s="67"/>
      <c r="M675" s="67"/>
      <c r="N675" s="67"/>
      <c r="O675" s="66"/>
      <c r="P675" s="1"/>
      <c r="Q675" s="1"/>
      <c r="R675" s="1"/>
      <c r="S675" s="1"/>
      <c r="T675" s="1"/>
      <c r="U675" s="1"/>
      <c r="V675" s="1"/>
      <c r="W675" s="1"/>
      <c r="X675" s="1"/>
      <c r="Y675" s="1"/>
      <c r="Z675" s="1"/>
    </row>
    <row r="676" spans="1:26" ht="15.75" customHeight="1" x14ac:dyDescent="0.2">
      <c r="A676" s="1"/>
      <c r="B676" s="1"/>
      <c r="C676" s="1"/>
      <c r="D676" s="22"/>
      <c r="E676" s="67"/>
      <c r="F676" s="67"/>
      <c r="G676" s="22"/>
      <c r="H676" s="22"/>
      <c r="I676" s="22"/>
      <c r="J676" s="22"/>
      <c r="K676" s="67"/>
      <c r="L676" s="67"/>
      <c r="M676" s="67"/>
      <c r="N676" s="67"/>
      <c r="O676" s="66"/>
      <c r="P676" s="1"/>
      <c r="Q676" s="1"/>
      <c r="R676" s="1"/>
      <c r="S676" s="1"/>
      <c r="T676" s="1"/>
      <c r="U676" s="1"/>
      <c r="V676" s="1"/>
      <c r="W676" s="1"/>
      <c r="X676" s="1"/>
      <c r="Y676" s="1"/>
      <c r="Z676" s="1"/>
    </row>
    <row r="677" spans="1:26" ht="15.75" customHeight="1" x14ac:dyDescent="0.2">
      <c r="A677" s="1"/>
      <c r="B677" s="1"/>
      <c r="C677" s="1"/>
      <c r="D677" s="22"/>
      <c r="E677" s="67"/>
      <c r="F677" s="67"/>
      <c r="G677" s="22"/>
      <c r="H677" s="22"/>
      <c r="I677" s="22"/>
      <c r="J677" s="22"/>
      <c r="K677" s="67"/>
      <c r="L677" s="67"/>
      <c r="M677" s="67"/>
      <c r="N677" s="67"/>
      <c r="O677" s="66"/>
      <c r="P677" s="1"/>
      <c r="Q677" s="1"/>
      <c r="R677" s="1"/>
      <c r="S677" s="1"/>
      <c r="T677" s="1"/>
      <c r="U677" s="1"/>
      <c r="V677" s="1"/>
      <c r="W677" s="1"/>
      <c r="X677" s="1"/>
      <c r="Y677" s="1"/>
      <c r="Z677" s="1"/>
    </row>
    <row r="678" spans="1:26" ht="15.75" customHeight="1" x14ac:dyDescent="0.2">
      <c r="A678" s="1"/>
      <c r="B678" s="1"/>
      <c r="C678" s="1"/>
      <c r="D678" s="22"/>
      <c r="E678" s="67"/>
      <c r="F678" s="67"/>
      <c r="G678" s="22"/>
      <c r="H678" s="22"/>
      <c r="I678" s="22"/>
      <c r="J678" s="22"/>
      <c r="K678" s="67"/>
      <c r="L678" s="67"/>
      <c r="M678" s="67"/>
      <c r="N678" s="67"/>
      <c r="O678" s="66"/>
      <c r="P678" s="1"/>
      <c r="Q678" s="1"/>
      <c r="R678" s="1"/>
      <c r="S678" s="1"/>
      <c r="T678" s="1"/>
      <c r="U678" s="1"/>
      <c r="V678" s="1"/>
      <c r="W678" s="1"/>
      <c r="X678" s="1"/>
      <c r="Y678" s="1"/>
      <c r="Z678" s="1"/>
    </row>
    <row r="679" spans="1:26" ht="15.75" customHeight="1" x14ac:dyDescent="0.2">
      <c r="A679" s="1"/>
      <c r="B679" s="1"/>
      <c r="C679" s="1"/>
      <c r="D679" s="22"/>
      <c r="E679" s="67"/>
      <c r="F679" s="67"/>
      <c r="G679" s="22"/>
      <c r="H679" s="22"/>
      <c r="I679" s="22"/>
      <c r="J679" s="22"/>
      <c r="K679" s="67"/>
      <c r="L679" s="67"/>
      <c r="M679" s="67"/>
      <c r="N679" s="67"/>
      <c r="O679" s="66"/>
      <c r="P679" s="1"/>
      <c r="Q679" s="1"/>
      <c r="R679" s="1"/>
      <c r="S679" s="1"/>
      <c r="T679" s="1"/>
      <c r="U679" s="1"/>
      <c r="V679" s="1"/>
      <c r="W679" s="1"/>
      <c r="X679" s="1"/>
      <c r="Y679" s="1"/>
      <c r="Z679" s="1"/>
    </row>
    <row r="680" spans="1:26" ht="15.75" customHeight="1" x14ac:dyDescent="0.2">
      <c r="A680" s="1"/>
      <c r="B680" s="1"/>
      <c r="C680" s="1"/>
      <c r="D680" s="22"/>
      <c r="E680" s="67"/>
      <c r="F680" s="67"/>
      <c r="G680" s="22"/>
      <c r="H680" s="22"/>
      <c r="I680" s="22"/>
      <c r="J680" s="22"/>
      <c r="K680" s="67"/>
      <c r="L680" s="67"/>
      <c r="M680" s="67"/>
      <c r="N680" s="67"/>
      <c r="O680" s="66"/>
      <c r="P680" s="1"/>
      <c r="Q680" s="1"/>
      <c r="R680" s="1"/>
      <c r="S680" s="1"/>
      <c r="T680" s="1"/>
      <c r="U680" s="1"/>
      <c r="V680" s="1"/>
      <c r="W680" s="1"/>
      <c r="X680" s="1"/>
      <c r="Y680" s="1"/>
      <c r="Z680" s="1"/>
    </row>
    <row r="681" spans="1:26" ht="15.75" customHeight="1" x14ac:dyDescent="0.2">
      <c r="A681" s="1"/>
      <c r="B681" s="1"/>
      <c r="C681" s="1"/>
      <c r="D681" s="22"/>
      <c r="E681" s="67"/>
      <c r="F681" s="67"/>
      <c r="G681" s="22"/>
      <c r="H681" s="22"/>
      <c r="I681" s="22"/>
      <c r="J681" s="22"/>
      <c r="K681" s="67"/>
      <c r="L681" s="67"/>
      <c r="M681" s="67"/>
      <c r="N681" s="67"/>
      <c r="O681" s="66"/>
      <c r="P681" s="1"/>
      <c r="Q681" s="1"/>
      <c r="R681" s="1"/>
      <c r="S681" s="1"/>
      <c r="T681" s="1"/>
      <c r="U681" s="1"/>
      <c r="V681" s="1"/>
      <c r="W681" s="1"/>
      <c r="X681" s="1"/>
      <c r="Y681" s="1"/>
      <c r="Z681" s="1"/>
    </row>
    <row r="682" spans="1:26" ht="15.75" customHeight="1" x14ac:dyDescent="0.2">
      <c r="A682" s="1"/>
      <c r="B682" s="1"/>
      <c r="C682" s="1"/>
      <c r="D682" s="22"/>
      <c r="E682" s="67"/>
      <c r="F682" s="67"/>
      <c r="G682" s="22"/>
      <c r="H682" s="22"/>
      <c r="I682" s="22"/>
      <c r="J682" s="22"/>
      <c r="K682" s="67"/>
      <c r="L682" s="67"/>
      <c r="M682" s="67"/>
      <c r="N682" s="67"/>
      <c r="O682" s="66"/>
      <c r="P682" s="1"/>
      <c r="Q682" s="1"/>
      <c r="R682" s="1"/>
      <c r="S682" s="1"/>
      <c r="T682" s="1"/>
      <c r="U682" s="1"/>
      <c r="V682" s="1"/>
      <c r="W682" s="1"/>
      <c r="X682" s="1"/>
      <c r="Y682" s="1"/>
      <c r="Z682" s="1"/>
    </row>
    <row r="683" spans="1:26" ht="15.75" customHeight="1" x14ac:dyDescent="0.2">
      <c r="A683" s="1"/>
      <c r="B683" s="1"/>
      <c r="C683" s="1"/>
      <c r="D683" s="22"/>
      <c r="E683" s="67"/>
      <c r="F683" s="67"/>
      <c r="G683" s="22"/>
      <c r="H683" s="22"/>
      <c r="I683" s="22"/>
      <c r="J683" s="22"/>
      <c r="K683" s="67"/>
      <c r="L683" s="67"/>
      <c r="M683" s="67"/>
      <c r="N683" s="67"/>
      <c r="O683" s="66"/>
      <c r="P683" s="1"/>
      <c r="Q683" s="1"/>
      <c r="R683" s="1"/>
      <c r="S683" s="1"/>
      <c r="T683" s="1"/>
      <c r="U683" s="1"/>
      <c r="V683" s="1"/>
      <c r="W683" s="1"/>
      <c r="X683" s="1"/>
      <c r="Y683" s="1"/>
      <c r="Z683" s="1"/>
    </row>
    <row r="684" spans="1:26" ht="15.75" customHeight="1" x14ac:dyDescent="0.2">
      <c r="A684" s="1"/>
      <c r="B684" s="1"/>
      <c r="C684" s="1"/>
      <c r="D684" s="22"/>
      <c r="E684" s="67"/>
      <c r="F684" s="67"/>
      <c r="G684" s="22"/>
      <c r="H684" s="22"/>
      <c r="I684" s="22"/>
      <c r="J684" s="22"/>
      <c r="K684" s="67"/>
      <c r="L684" s="67"/>
      <c r="M684" s="67"/>
      <c r="N684" s="67"/>
      <c r="O684" s="66"/>
      <c r="P684" s="1"/>
      <c r="Q684" s="1"/>
      <c r="R684" s="1"/>
      <c r="S684" s="1"/>
      <c r="T684" s="1"/>
      <c r="U684" s="1"/>
      <c r="V684" s="1"/>
      <c r="W684" s="1"/>
      <c r="X684" s="1"/>
      <c r="Y684" s="1"/>
      <c r="Z684" s="1"/>
    </row>
    <row r="685" spans="1:26" ht="15.75" customHeight="1" x14ac:dyDescent="0.2">
      <c r="A685" s="1"/>
      <c r="B685" s="1"/>
      <c r="C685" s="1"/>
      <c r="D685" s="22"/>
      <c r="E685" s="67"/>
      <c r="F685" s="67"/>
      <c r="G685" s="22"/>
      <c r="H685" s="22"/>
      <c r="I685" s="22"/>
      <c r="J685" s="22"/>
      <c r="K685" s="67"/>
      <c r="L685" s="67"/>
      <c r="M685" s="67"/>
      <c r="N685" s="67"/>
      <c r="O685" s="66"/>
      <c r="P685" s="1"/>
      <c r="Q685" s="1"/>
      <c r="R685" s="1"/>
      <c r="S685" s="1"/>
      <c r="T685" s="1"/>
      <c r="U685" s="1"/>
      <c r="V685" s="1"/>
      <c r="W685" s="1"/>
      <c r="X685" s="1"/>
      <c r="Y685" s="1"/>
      <c r="Z685" s="1"/>
    </row>
    <row r="686" spans="1:26" ht="15.75" customHeight="1" x14ac:dyDescent="0.2">
      <c r="A686" s="1"/>
      <c r="B686" s="1"/>
      <c r="C686" s="1"/>
      <c r="D686" s="22"/>
      <c r="E686" s="67"/>
      <c r="F686" s="67"/>
      <c r="G686" s="22"/>
      <c r="H686" s="22"/>
      <c r="I686" s="22"/>
      <c r="J686" s="22"/>
      <c r="K686" s="67"/>
      <c r="L686" s="67"/>
      <c r="M686" s="67"/>
      <c r="N686" s="67"/>
      <c r="O686" s="66"/>
      <c r="P686" s="1"/>
      <c r="Q686" s="1"/>
      <c r="R686" s="1"/>
      <c r="S686" s="1"/>
      <c r="T686" s="1"/>
      <c r="U686" s="1"/>
      <c r="V686" s="1"/>
      <c r="W686" s="1"/>
      <c r="X686" s="1"/>
      <c r="Y686" s="1"/>
      <c r="Z686" s="1"/>
    </row>
    <row r="687" spans="1:26" ht="15.75" customHeight="1" x14ac:dyDescent="0.2">
      <c r="A687" s="1"/>
      <c r="B687" s="1"/>
      <c r="C687" s="1"/>
      <c r="D687" s="22"/>
      <c r="E687" s="67"/>
      <c r="F687" s="67"/>
      <c r="G687" s="22"/>
      <c r="H687" s="22"/>
      <c r="I687" s="22"/>
      <c r="J687" s="22"/>
      <c r="K687" s="67"/>
      <c r="L687" s="67"/>
      <c r="M687" s="67"/>
      <c r="N687" s="67"/>
      <c r="O687" s="66"/>
      <c r="P687" s="1"/>
      <c r="Q687" s="1"/>
      <c r="R687" s="1"/>
      <c r="S687" s="1"/>
      <c r="T687" s="1"/>
      <c r="U687" s="1"/>
      <c r="V687" s="1"/>
      <c r="W687" s="1"/>
      <c r="X687" s="1"/>
      <c r="Y687" s="1"/>
      <c r="Z687" s="1"/>
    </row>
    <row r="688" spans="1:26" ht="15.75" customHeight="1" x14ac:dyDescent="0.2">
      <c r="A688" s="1"/>
      <c r="B688" s="1"/>
      <c r="C688" s="1"/>
      <c r="D688" s="22"/>
      <c r="E688" s="67"/>
      <c r="F688" s="67"/>
      <c r="G688" s="22"/>
      <c r="H688" s="22"/>
      <c r="I688" s="22"/>
      <c r="J688" s="22"/>
      <c r="K688" s="67"/>
      <c r="L688" s="67"/>
      <c r="M688" s="67"/>
      <c r="N688" s="67"/>
      <c r="O688" s="66"/>
      <c r="P688" s="1"/>
      <c r="Q688" s="1"/>
      <c r="R688" s="1"/>
      <c r="S688" s="1"/>
      <c r="T688" s="1"/>
      <c r="U688" s="1"/>
      <c r="V688" s="1"/>
      <c r="W688" s="1"/>
      <c r="X688" s="1"/>
      <c r="Y688" s="1"/>
      <c r="Z688" s="1"/>
    </row>
    <row r="689" spans="1:26" ht="15.75" customHeight="1" x14ac:dyDescent="0.2">
      <c r="A689" s="1"/>
      <c r="B689" s="1"/>
      <c r="C689" s="1"/>
      <c r="D689" s="22"/>
      <c r="E689" s="67"/>
      <c r="F689" s="67"/>
      <c r="G689" s="22"/>
      <c r="H689" s="22"/>
      <c r="I689" s="22"/>
      <c r="J689" s="22"/>
      <c r="K689" s="67"/>
      <c r="L689" s="67"/>
      <c r="M689" s="67"/>
      <c r="N689" s="67"/>
      <c r="O689" s="66"/>
      <c r="P689" s="1"/>
      <c r="Q689" s="1"/>
      <c r="R689" s="1"/>
      <c r="S689" s="1"/>
      <c r="T689" s="1"/>
      <c r="U689" s="1"/>
      <c r="V689" s="1"/>
      <c r="W689" s="1"/>
      <c r="X689" s="1"/>
      <c r="Y689" s="1"/>
      <c r="Z689" s="1"/>
    </row>
    <row r="690" spans="1:26" ht="15.75" customHeight="1" x14ac:dyDescent="0.2">
      <c r="A690" s="1"/>
      <c r="B690" s="1"/>
      <c r="C690" s="1"/>
      <c r="D690" s="22"/>
      <c r="E690" s="67"/>
      <c r="F690" s="67"/>
      <c r="G690" s="22"/>
      <c r="H690" s="22"/>
      <c r="I690" s="22"/>
      <c r="J690" s="22"/>
      <c r="K690" s="67"/>
      <c r="L690" s="67"/>
      <c r="M690" s="67"/>
      <c r="N690" s="67"/>
      <c r="O690" s="66"/>
      <c r="P690" s="1"/>
      <c r="Q690" s="1"/>
      <c r="R690" s="1"/>
      <c r="S690" s="1"/>
      <c r="T690" s="1"/>
      <c r="U690" s="1"/>
      <c r="V690" s="1"/>
      <c r="W690" s="1"/>
      <c r="X690" s="1"/>
      <c r="Y690" s="1"/>
      <c r="Z690" s="1"/>
    </row>
    <row r="691" spans="1:26" ht="15.75" customHeight="1" x14ac:dyDescent="0.2">
      <c r="A691" s="1"/>
      <c r="B691" s="1"/>
      <c r="C691" s="1"/>
      <c r="D691" s="22"/>
      <c r="E691" s="67"/>
      <c r="F691" s="67"/>
      <c r="G691" s="22"/>
      <c r="H691" s="22"/>
      <c r="I691" s="22"/>
      <c r="J691" s="22"/>
      <c r="K691" s="67"/>
      <c r="L691" s="67"/>
      <c r="M691" s="67"/>
      <c r="N691" s="67"/>
      <c r="O691" s="66"/>
      <c r="P691" s="1"/>
      <c r="Q691" s="1"/>
      <c r="R691" s="1"/>
      <c r="S691" s="1"/>
      <c r="T691" s="1"/>
      <c r="U691" s="1"/>
      <c r="V691" s="1"/>
      <c r="W691" s="1"/>
      <c r="X691" s="1"/>
      <c r="Y691" s="1"/>
      <c r="Z691" s="1"/>
    </row>
    <row r="692" spans="1:26" ht="15.75" customHeight="1" x14ac:dyDescent="0.2">
      <c r="A692" s="1"/>
      <c r="B692" s="1"/>
      <c r="C692" s="1"/>
      <c r="D692" s="22"/>
      <c r="E692" s="67"/>
      <c r="F692" s="67"/>
      <c r="G692" s="22"/>
      <c r="H692" s="22"/>
      <c r="I692" s="22"/>
      <c r="J692" s="22"/>
      <c r="K692" s="67"/>
      <c r="L692" s="67"/>
      <c r="M692" s="67"/>
      <c r="N692" s="67"/>
      <c r="O692" s="66"/>
      <c r="P692" s="1"/>
      <c r="Q692" s="1"/>
      <c r="R692" s="1"/>
      <c r="S692" s="1"/>
      <c r="T692" s="1"/>
      <c r="U692" s="1"/>
      <c r="V692" s="1"/>
      <c r="W692" s="1"/>
      <c r="X692" s="1"/>
      <c r="Y692" s="1"/>
      <c r="Z692" s="1"/>
    </row>
    <row r="693" spans="1:26" ht="15.75" customHeight="1" x14ac:dyDescent="0.2">
      <c r="A693" s="1"/>
      <c r="B693" s="1"/>
      <c r="C693" s="1"/>
      <c r="D693" s="22"/>
      <c r="E693" s="67"/>
      <c r="F693" s="67"/>
      <c r="G693" s="22"/>
      <c r="H693" s="22"/>
      <c r="I693" s="22"/>
      <c r="J693" s="22"/>
      <c r="K693" s="67"/>
      <c r="L693" s="67"/>
      <c r="M693" s="67"/>
      <c r="N693" s="67"/>
      <c r="O693" s="66"/>
      <c r="P693" s="1"/>
      <c r="Q693" s="1"/>
      <c r="R693" s="1"/>
      <c r="S693" s="1"/>
      <c r="T693" s="1"/>
      <c r="U693" s="1"/>
      <c r="V693" s="1"/>
      <c r="W693" s="1"/>
      <c r="X693" s="1"/>
      <c r="Y693" s="1"/>
      <c r="Z693" s="1"/>
    </row>
    <row r="694" spans="1:26" ht="15.75" customHeight="1" x14ac:dyDescent="0.2">
      <c r="A694" s="1"/>
      <c r="B694" s="1"/>
      <c r="C694" s="1"/>
      <c r="D694" s="22"/>
      <c r="E694" s="67"/>
      <c r="F694" s="67"/>
      <c r="G694" s="22"/>
      <c r="H694" s="22"/>
      <c r="I694" s="22"/>
      <c r="J694" s="22"/>
      <c r="K694" s="67"/>
      <c r="L694" s="67"/>
      <c r="M694" s="67"/>
      <c r="N694" s="67"/>
      <c r="O694" s="66"/>
      <c r="P694" s="1"/>
      <c r="Q694" s="1"/>
      <c r="R694" s="1"/>
      <c r="S694" s="1"/>
      <c r="T694" s="1"/>
      <c r="U694" s="1"/>
      <c r="V694" s="1"/>
      <c r="W694" s="1"/>
      <c r="X694" s="1"/>
      <c r="Y694" s="1"/>
      <c r="Z694" s="1"/>
    </row>
    <row r="695" spans="1:26" ht="15.75" customHeight="1" x14ac:dyDescent="0.2">
      <c r="A695" s="1"/>
      <c r="B695" s="1"/>
      <c r="C695" s="1"/>
      <c r="D695" s="22"/>
      <c r="E695" s="67"/>
      <c r="F695" s="67"/>
      <c r="G695" s="22"/>
      <c r="H695" s="22"/>
      <c r="I695" s="22"/>
      <c r="J695" s="22"/>
      <c r="K695" s="67"/>
      <c r="L695" s="67"/>
      <c r="M695" s="67"/>
      <c r="N695" s="67"/>
      <c r="O695" s="66"/>
      <c r="P695" s="1"/>
      <c r="Q695" s="1"/>
      <c r="R695" s="1"/>
      <c r="S695" s="1"/>
      <c r="T695" s="1"/>
      <c r="U695" s="1"/>
      <c r="V695" s="1"/>
      <c r="W695" s="1"/>
      <c r="X695" s="1"/>
      <c r="Y695" s="1"/>
      <c r="Z695" s="1"/>
    </row>
    <row r="696" spans="1:26" ht="15.75" customHeight="1" x14ac:dyDescent="0.2">
      <c r="A696" s="1"/>
      <c r="B696" s="1"/>
      <c r="C696" s="1"/>
      <c r="D696" s="22"/>
      <c r="E696" s="67"/>
      <c r="F696" s="67"/>
      <c r="G696" s="22"/>
      <c r="H696" s="22"/>
      <c r="I696" s="22"/>
      <c r="J696" s="22"/>
      <c r="K696" s="67"/>
      <c r="L696" s="67"/>
      <c r="M696" s="67"/>
      <c r="N696" s="67"/>
      <c r="O696" s="66"/>
      <c r="P696" s="1"/>
      <c r="Q696" s="1"/>
      <c r="R696" s="1"/>
      <c r="S696" s="1"/>
      <c r="T696" s="1"/>
      <c r="U696" s="1"/>
      <c r="V696" s="1"/>
      <c r="W696" s="1"/>
      <c r="X696" s="1"/>
      <c r="Y696" s="1"/>
      <c r="Z696" s="1"/>
    </row>
    <row r="697" spans="1:26" ht="15.75" customHeight="1" x14ac:dyDescent="0.2">
      <c r="A697" s="1"/>
      <c r="B697" s="1"/>
      <c r="C697" s="1"/>
      <c r="D697" s="22"/>
      <c r="E697" s="67"/>
      <c r="F697" s="67"/>
      <c r="G697" s="22"/>
      <c r="H697" s="22"/>
      <c r="I697" s="22"/>
      <c r="J697" s="22"/>
      <c r="K697" s="67"/>
      <c r="L697" s="67"/>
      <c r="M697" s="67"/>
      <c r="N697" s="67"/>
      <c r="O697" s="66"/>
      <c r="P697" s="1"/>
      <c r="Q697" s="1"/>
      <c r="R697" s="1"/>
      <c r="S697" s="1"/>
      <c r="T697" s="1"/>
      <c r="U697" s="1"/>
      <c r="V697" s="1"/>
      <c r="W697" s="1"/>
      <c r="X697" s="1"/>
      <c r="Y697" s="1"/>
      <c r="Z697" s="1"/>
    </row>
    <row r="698" spans="1:26" ht="15.75" customHeight="1" x14ac:dyDescent="0.2">
      <c r="A698" s="1"/>
      <c r="B698" s="1"/>
      <c r="C698" s="1"/>
      <c r="D698" s="22"/>
      <c r="E698" s="67"/>
      <c r="F698" s="67"/>
      <c r="G698" s="22"/>
      <c r="H698" s="22"/>
      <c r="I698" s="22"/>
      <c r="J698" s="22"/>
      <c r="K698" s="67"/>
      <c r="L698" s="67"/>
      <c r="M698" s="67"/>
      <c r="N698" s="67"/>
      <c r="O698" s="66"/>
      <c r="P698" s="1"/>
      <c r="Q698" s="1"/>
      <c r="R698" s="1"/>
      <c r="S698" s="1"/>
      <c r="T698" s="1"/>
      <c r="U698" s="1"/>
      <c r="V698" s="1"/>
      <c r="W698" s="1"/>
      <c r="X698" s="1"/>
      <c r="Y698" s="1"/>
      <c r="Z698" s="1"/>
    </row>
    <row r="699" spans="1:26" ht="15.75" customHeight="1" x14ac:dyDescent="0.2">
      <c r="A699" s="1"/>
      <c r="B699" s="1"/>
      <c r="C699" s="1"/>
      <c r="D699" s="22"/>
      <c r="E699" s="67"/>
      <c r="F699" s="67"/>
      <c r="G699" s="22"/>
      <c r="H699" s="22"/>
      <c r="I699" s="22"/>
      <c r="J699" s="22"/>
      <c r="K699" s="67"/>
      <c r="L699" s="67"/>
      <c r="M699" s="67"/>
      <c r="N699" s="67"/>
      <c r="O699" s="66"/>
      <c r="P699" s="1"/>
      <c r="Q699" s="1"/>
      <c r="R699" s="1"/>
      <c r="S699" s="1"/>
      <c r="T699" s="1"/>
      <c r="U699" s="1"/>
      <c r="V699" s="1"/>
      <c r="W699" s="1"/>
      <c r="X699" s="1"/>
      <c r="Y699" s="1"/>
      <c r="Z699" s="1"/>
    </row>
    <row r="700" spans="1:26" ht="15.75" customHeight="1" x14ac:dyDescent="0.2">
      <c r="A700" s="1"/>
      <c r="B700" s="1"/>
      <c r="C700" s="1"/>
      <c r="D700" s="22"/>
      <c r="E700" s="67"/>
      <c r="F700" s="67"/>
      <c r="G700" s="22"/>
      <c r="H700" s="22"/>
      <c r="I700" s="22"/>
      <c r="J700" s="22"/>
      <c r="K700" s="67"/>
      <c r="L700" s="67"/>
      <c r="M700" s="67"/>
      <c r="N700" s="67"/>
      <c r="O700" s="66"/>
      <c r="P700" s="1"/>
      <c r="Q700" s="1"/>
      <c r="R700" s="1"/>
      <c r="S700" s="1"/>
      <c r="T700" s="1"/>
      <c r="U700" s="1"/>
      <c r="V700" s="1"/>
      <c r="W700" s="1"/>
      <c r="X700" s="1"/>
      <c r="Y700" s="1"/>
      <c r="Z700" s="1"/>
    </row>
    <row r="701" spans="1:26" ht="15.75" customHeight="1" x14ac:dyDescent="0.2">
      <c r="A701" s="1"/>
      <c r="B701" s="1"/>
      <c r="C701" s="1"/>
      <c r="D701" s="22"/>
      <c r="E701" s="67"/>
      <c r="F701" s="67"/>
      <c r="G701" s="22"/>
      <c r="H701" s="22"/>
      <c r="I701" s="22"/>
      <c r="J701" s="22"/>
      <c r="K701" s="67"/>
      <c r="L701" s="67"/>
      <c r="M701" s="67"/>
      <c r="N701" s="67"/>
      <c r="O701" s="66"/>
      <c r="P701" s="1"/>
      <c r="Q701" s="1"/>
      <c r="R701" s="1"/>
      <c r="S701" s="1"/>
      <c r="T701" s="1"/>
      <c r="U701" s="1"/>
      <c r="V701" s="1"/>
      <c r="W701" s="1"/>
      <c r="X701" s="1"/>
      <c r="Y701" s="1"/>
      <c r="Z701" s="1"/>
    </row>
    <row r="702" spans="1:26" ht="15.75" customHeight="1" x14ac:dyDescent="0.2">
      <c r="A702" s="1"/>
      <c r="B702" s="1"/>
      <c r="C702" s="1"/>
      <c r="D702" s="22"/>
      <c r="E702" s="67"/>
      <c r="F702" s="67"/>
      <c r="G702" s="22"/>
      <c r="H702" s="22"/>
      <c r="I702" s="22"/>
      <c r="J702" s="22"/>
      <c r="K702" s="67"/>
      <c r="L702" s="67"/>
      <c r="M702" s="67"/>
      <c r="N702" s="67"/>
      <c r="O702" s="66"/>
      <c r="P702" s="1"/>
      <c r="Q702" s="1"/>
      <c r="R702" s="1"/>
      <c r="S702" s="1"/>
      <c r="T702" s="1"/>
      <c r="U702" s="1"/>
      <c r="V702" s="1"/>
      <c r="W702" s="1"/>
      <c r="X702" s="1"/>
      <c r="Y702" s="1"/>
      <c r="Z702" s="1"/>
    </row>
    <row r="703" spans="1:26" ht="15.75" customHeight="1" x14ac:dyDescent="0.2">
      <c r="A703" s="1"/>
      <c r="B703" s="1"/>
      <c r="C703" s="1"/>
      <c r="D703" s="22"/>
      <c r="E703" s="67"/>
      <c r="F703" s="67"/>
      <c r="G703" s="22"/>
      <c r="H703" s="22"/>
      <c r="I703" s="22"/>
      <c r="J703" s="22"/>
      <c r="K703" s="67"/>
      <c r="L703" s="67"/>
      <c r="M703" s="67"/>
      <c r="N703" s="67"/>
      <c r="O703" s="66"/>
      <c r="P703" s="1"/>
      <c r="Q703" s="1"/>
      <c r="R703" s="1"/>
      <c r="S703" s="1"/>
      <c r="T703" s="1"/>
      <c r="U703" s="1"/>
      <c r="V703" s="1"/>
      <c r="W703" s="1"/>
      <c r="X703" s="1"/>
      <c r="Y703" s="1"/>
      <c r="Z703" s="1"/>
    </row>
    <row r="704" spans="1:26" ht="15.75" customHeight="1" x14ac:dyDescent="0.2">
      <c r="A704" s="1"/>
      <c r="B704" s="1"/>
      <c r="C704" s="1"/>
      <c r="D704" s="22"/>
      <c r="E704" s="67"/>
      <c r="F704" s="67"/>
      <c r="G704" s="22"/>
      <c r="H704" s="22"/>
      <c r="I704" s="22"/>
      <c r="J704" s="22"/>
      <c r="K704" s="67"/>
      <c r="L704" s="67"/>
      <c r="M704" s="67"/>
      <c r="N704" s="67"/>
      <c r="O704" s="66"/>
      <c r="P704" s="1"/>
      <c r="Q704" s="1"/>
      <c r="R704" s="1"/>
      <c r="S704" s="1"/>
      <c r="T704" s="1"/>
      <c r="U704" s="1"/>
      <c r="V704" s="1"/>
      <c r="W704" s="1"/>
      <c r="X704" s="1"/>
      <c r="Y704" s="1"/>
      <c r="Z704" s="1"/>
    </row>
    <row r="705" spans="1:26" ht="15.75" customHeight="1" x14ac:dyDescent="0.2">
      <c r="A705" s="1"/>
      <c r="B705" s="1"/>
      <c r="C705" s="1"/>
      <c r="D705" s="22"/>
      <c r="E705" s="67"/>
      <c r="F705" s="67"/>
      <c r="G705" s="22"/>
      <c r="H705" s="22"/>
      <c r="I705" s="22"/>
      <c r="J705" s="22"/>
      <c r="K705" s="67"/>
      <c r="L705" s="67"/>
      <c r="M705" s="67"/>
      <c r="N705" s="67"/>
      <c r="O705" s="66"/>
      <c r="P705" s="1"/>
      <c r="Q705" s="1"/>
      <c r="R705" s="1"/>
      <c r="S705" s="1"/>
      <c r="T705" s="1"/>
      <c r="U705" s="1"/>
      <c r="V705" s="1"/>
      <c r="W705" s="1"/>
      <c r="X705" s="1"/>
      <c r="Y705" s="1"/>
      <c r="Z705" s="1"/>
    </row>
    <row r="706" spans="1:26" ht="15.75" customHeight="1" x14ac:dyDescent="0.2">
      <c r="A706" s="1"/>
      <c r="B706" s="1"/>
      <c r="C706" s="1"/>
      <c r="D706" s="22"/>
      <c r="E706" s="67"/>
      <c r="F706" s="67"/>
      <c r="G706" s="22"/>
      <c r="H706" s="22"/>
      <c r="I706" s="22"/>
      <c r="J706" s="22"/>
      <c r="K706" s="67"/>
      <c r="L706" s="67"/>
      <c r="M706" s="67"/>
      <c r="N706" s="67"/>
      <c r="O706" s="66"/>
      <c r="P706" s="1"/>
      <c r="Q706" s="1"/>
      <c r="R706" s="1"/>
      <c r="S706" s="1"/>
      <c r="T706" s="1"/>
      <c r="U706" s="1"/>
      <c r="V706" s="1"/>
      <c r="W706" s="1"/>
      <c r="X706" s="1"/>
      <c r="Y706" s="1"/>
      <c r="Z706" s="1"/>
    </row>
    <row r="707" spans="1:26" ht="15.75" customHeight="1" x14ac:dyDescent="0.2">
      <c r="A707" s="1"/>
      <c r="B707" s="1"/>
      <c r="C707" s="1"/>
      <c r="D707" s="22"/>
      <c r="E707" s="67"/>
      <c r="F707" s="67"/>
      <c r="G707" s="22"/>
      <c r="H707" s="22"/>
      <c r="I707" s="22"/>
      <c r="J707" s="22"/>
      <c r="K707" s="67"/>
      <c r="L707" s="67"/>
      <c r="M707" s="67"/>
      <c r="N707" s="67"/>
      <c r="O707" s="66"/>
      <c r="P707" s="1"/>
      <c r="Q707" s="1"/>
      <c r="R707" s="1"/>
      <c r="S707" s="1"/>
      <c r="T707" s="1"/>
      <c r="U707" s="1"/>
      <c r="V707" s="1"/>
      <c r="W707" s="1"/>
      <c r="X707" s="1"/>
      <c r="Y707" s="1"/>
      <c r="Z707" s="1"/>
    </row>
    <row r="708" spans="1:26" ht="15.75" customHeight="1" x14ac:dyDescent="0.2">
      <c r="A708" s="1"/>
      <c r="B708" s="1"/>
      <c r="C708" s="1"/>
      <c r="D708" s="22"/>
      <c r="E708" s="67"/>
      <c r="F708" s="67"/>
      <c r="G708" s="22"/>
      <c r="H708" s="22"/>
      <c r="I708" s="22"/>
      <c r="J708" s="22"/>
      <c r="K708" s="67"/>
      <c r="L708" s="67"/>
      <c r="M708" s="67"/>
      <c r="N708" s="67"/>
      <c r="O708" s="66"/>
      <c r="P708" s="1"/>
      <c r="Q708" s="1"/>
      <c r="R708" s="1"/>
      <c r="S708" s="1"/>
      <c r="T708" s="1"/>
      <c r="U708" s="1"/>
      <c r="V708" s="1"/>
      <c r="W708" s="1"/>
      <c r="X708" s="1"/>
      <c r="Y708" s="1"/>
      <c r="Z708" s="1"/>
    </row>
    <row r="709" spans="1:26" ht="15.75" customHeight="1" x14ac:dyDescent="0.2">
      <c r="A709" s="1"/>
      <c r="B709" s="1"/>
      <c r="C709" s="1"/>
      <c r="D709" s="22"/>
      <c r="E709" s="67"/>
      <c r="F709" s="67"/>
      <c r="G709" s="22"/>
      <c r="H709" s="22"/>
      <c r="I709" s="22"/>
      <c r="J709" s="22"/>
      <c r="K709" s="67"/>
      <c r="L709" s="67"/>
      <c r="M709" s="67"/>
      <c r="N709" s="67"/>
      <c r="O709" s="66"/>
      <c r="P709" s="1"/>
      <c r="Q709" s="1"/>
      <c r="R709" s="1"/>
      <c r="S709" s="1"/>
      <c r="T709" s="1"/>
      <c r="U709" s="1"/>
      <c r="V709" s="1"/>
      <c r="W709" s="1"/>
      <c r="X709" s="1"/>
      <c r="Y709" s="1"/>
      <c r="Z709" s="1"/>
    </row>
    <row r="710" spans="1:26" ht="15.75" customHeight="1" x14ac:dyDescent="0.2">
      <c r="A710" s="1"/>
      <c r="B710" s="1"/>
      <c r="C710" s="1"/>
      <c r="D710" s="22"/>
      <c r="E710" s="67"/>
      <c r="F710" s="67"/>
      <c r="G710" s="22"/>
      <c r="H710" s="22"/>
      <c r="I710" s="22"/>
      <c r="J710" s="22"/>
      <c r="K710" s="67"/>
      <c r="L710" s="67"/>
      <c r="M710" s="67"/>
      <c r="N710" s="67"/>
      <c r="O710" s="66"/>
      <c r="P710" s="1"/>
      <c r="Q710" s="1"/>
      <c r="R710" s="1"/>
      <c r="S710" s="1"/>
      <c r="T710" s="1"/>
      <c r="U710" s="1"/>
      <c r="V710" s="1"/>
      <c r="W710" s="1"/>
      <c r="X710" s="1"/>
      <c r="Y710" s="1"/>
      <c r="Z710" s="1"/>
    </row>
    <row r="711" spans="1:26" ht="15.75" customHeight="1" x14ac:dyDescent="0.2">
      <c r="A711" s="1"/>
      <c r="B711" s="1"/>
      <c r="C711" s="1"/>
      <c r="D711" s="22"/>
      <c r="E711" s="67"/>
      <c r="F711" s="67"/>
      <c r="G711" s="22"/>
      <c r="H711" s="22"/>
      <c r="I711" s="22"/>
      <c r="J711" s="22"/>
      <c r="K711" s="67"/>
      <c r="L711" s="67"/>
      <c r="M711" s="67"/>
      <c r="N711" s="67"/>
      <c r="O711" s="66"/>
      <c r="P711" s="1"/>
      <c r="Q711" s="1"/>
      <c r="R711" s="1"/>
      <c r="S711" s="1"/>
      <c r="T711" s="1"/>
      <c r="U711" s="1"/>
      <c r="V711" s="1"/>
      <c r="W711" s="1"/>
      <c r="X711" s="1"/>
      <c r="Y711" s="1"/>
      <c r="Z711" s="1"/>
    </row>
    <row r="712" spans="1:26" ht="15.75" customHeight="1" x14ac:dyDescent="0.2">
      <c r="A712" s="1"/>
      <c r="B712" s="1"/>
      <c r="C712" s="1"/>
      <c r="D712" s="22"/>
      <c r="E712" s="67"/>
      <c r="F712" s="67"/>
      <c r="G712" s="22"/>
      <c r="H712" s="22"/>
      <c r="I712" s="22"/>
      <c r="J712" s="22"/>
      <c r="K712" s="67"/>
      <c r="L712" s="67"/>
      <c r="M712" s="67"/>
      <c r="N712" s="67"/>
      <c r="O712" s="66"/>
      <c r="P712" s="1"/>
      <c r="Q712" s="1"/>
      <c r="R712" s="1"/>
      <c r="S712" s="1"/>
      <c r="T712" s="1"/>
      <c r="U712" s="1"/>
      <c r="V712" s="1"/>
      <c r="W712" s="1"/>
      <c r="X712" s="1"/>
      <c r="Y712" s="1"/>
      <c r="Z712" s="1"/>
    </row>
    <row r="713" spans="1:26" ht="15.75" customHeight="1" x14ac:dyDescent="0.2">
      <c r="A713" s="1"/>
      <c r="B713" s="1"/>
      <c r="C713" s="1"/>
      <c r="D713" s="22"/>
      <c r="E713" s="67"/>
      <c r="F713" s="67"/>
      <c r="G713" s="22"/>
      <c r="H713" s="22"/>
      <c r="I713" s="22"/>
      <c r="J713" s="22"/>
      <c r="K713" s="67"/>
      <c r="L713" s="67"/>
      <c r="M713" s="67"/>
      <c r="N713" s="67"/>
      <c r="O713" s="66"/>
      <c r="P713" s="1"/>
      <c r="Q713" s="1"/>
      <c r="R713" s="1"/>
      <c r="S713" s="1"/>
      <c r="T713" s="1"/>
      <c r="U713" s="1"/>
      <c r="V713" s="1"/>
      <c r="W713" s="1"/>
      <c r="X713" s="1"/>
      <c r="Y713" s="1"/>
      <c r="Z713" s="1"/>
    </row>
    <row r="714" spans="1:26" ht="15.75" customHeight="1" x14ac:dyDescent="0.2">
      <c r="A714" s="1"/>
      <c r="B714" s="1"/>
      <c r="C714" s="1"/>
      <c r="D714" s="22"/>
      <c r="E714" s="67"/>
      <c r="F714" s="67"/>
      <c r="G714" s="22"/>
      <c r="H714" s="22"/>
      <c r="I714" s="22"/>
      <c r="J714" s="22"/>
      <c r="K714" s="67"/>
      <c r="L714" s="67"/>
      <c r="M714" s="67"/>
      <c r="N714" s="67"/>
      <c r="O714" s="66"/>
      <c r="P714" s="1"/>
      <c r="Q714" s="1"/>
      <c r="R714" s="1"/>
      <c r="S714" s="1"/>
      <c r="T714" s="1"/>
      <c r="U714" s="1"/>
      <c r="V714" s="1"/>
      <c r="W714" s="1"/>
      <c r="X714" s="1"/>
      <c r="Y714" s="1"/>
      <c r="Z714" s="1"/>
    </row>
    <row r="715" spans="1:26" ht="15.75" customHeight="1" x14ac:dyDescent="0.2">
      <c r="A715" s="1"/>
      <c r="B715" s="1"/>
      <c r="C715" s="1"/>
      <c r="D715" s="22"/>
      <c r="E715" s="67"/>
      <c r="F715" s="67"/>
      <c r="G715" s="22"/>
      <c r="H715" s="22"/>
      <c r="I715" s="22"/>
      <c r="J715" s="22"/>
      <c r="K715" s="67"/>
      <c r="L715" s="67"/>
      <c r="M715" s="67"/>
      <c r="N715" s="67"/>
      <c r="O715" s="66"/>
      <c r="P715" s="1"/>
      <c r="Q715" s="1"/>
      <c r="R715" s="1"/>
      <c r="S715" s="1"/>
      <c r="T715" s="1"/>
      <c r="U715" s="1"/>
      <c r="V715" s="1"/>
      <c r="W715" s="1"/>
      <c r="X715" s="1"/>
      <c r="Y715" s="1"/>
      <c r="Z715" s="1"/>
    </row>
    <row r="716" spans="1:26" ht="15.75" customHeight="1" x14ac:dyDescent="0.2">
      <c r="A716" s="1"/>
      <c r="B716" s="1"/>
      <c r="C716" s="1"/>
      <c r="D716" s="22"/>
      <c r="E716" s="67"/>
      <c r="F716" s="67"/>
      <c r="G716" s="22"/>
      <c r="H716" s="22"/>
      <c r="I716" s="22"/>
      <c r="J716" s="22"/>
      <c r="K716" s="67"/>
      <c r="L716" s="67"/>
      <c r="M716" s="67"/>
      <c r="N716" s="67"/>
      <c r="O716" s="66"/>
      <c r="P716" s="1"/>
      <c r="Q716" s="1"/>
      <c r="R716" s="1"/>
      <c r="S716" s="1"/>
      <c r="T716" s="1"/>
      <c r="U716" s="1"/>
      <c r="V716" s="1"/>
      <c r="W716" s="1"/>
      <c r="X716" s="1"/>
      <c r="Y716" s="1"/>
      <c r="Z716" s="1"/>
    </row>
    <row r="717" spans="1:26" ht="15.75" customHeight="1" x14ac:dyDescent="0.2">
      <c r="A717" s="1"/>
      <c r="B717" s="1"/>
      <c r="C717" s="1"/>
      <c r="D717" s="22"/>
      <c r="E717" s="67"/>
      <c r="F717" s="67"/>
      <c r="G717" s="22"/>
      <c r="H717" s="22"/>
      <c r="I717" s="22"/>
      <c r="J717" s="22"/>
      <c r="K717" s="67"/>
      <c r="L717" s="67"/>
      <c r="M717" s="67"/>
      <c r="N717" s="67"/>
      <c r="O717" s="66"/>
      <c r="P717" s="1"/>
      <c r="Q717" s="1"/>
      <c r="R717" s="1"/>
      <c r="S717" s="1"/>
      <c r="T717" s="1"/>
      <c r="U717" s="1"/>
      <c r="V717" s="1"/>
      <c r="W717" s="1"/>
      <c r="X717" s="1"/>
      <c r="Y717" s="1"/>
      <c r="Z717" s="1"/>
    </row>
    <row r="718" spans="1:26" ht="15.75" customHeight="1" x14ac:dyDescent="0.2">
      <c r="A718" s="1"/>
      <c r="B718" s="1"/>
      <c r="C718" s="1"/>
      <c r="D718" s="22"/>
      <c r="E718" s="67"/>
      <c r="F718" s="67"/>
      <c r="G718" s="22"/>
      <c r="H718" s="22"/>
      <c r="I718" s="22"/>
      <c r="J718" s="22"/>
      <c r="K718" s="67"/>
      <c r="L718" s="67"/>
      <c r="M718" s="67"/>
      <c r="N718" s="67"/>
      <c r="O718" s="66"/>
      <c r="P718" s="1"/>
      <c r="Q718" s="1"/>
      <c r="R718" s="1"/>
      <c r="S718" s="1"/>
      <c r="T718" s="1"/>
      <c r="U718" s="1"/>
      <c r="V718" s="1"/>
      <c r="W718" s="1"/>
      <c r="X718" s="1"/>
      <c r="Y718" s="1"/>
      <c r="Z718" s="1"/>
    </row>
    <row r="719" spans="1:26" ht="15.75" customHeight="1" x14ac:dyDescent="0.2">
      <c r="A719" s="1"/>
      <c r="B719" s="1"/>
      <c r="C719" s="1"/>
      <c r="D719" s="22"/>
      <c r="E719" s="67"/>
      <c r="F719" s="67"/>
      <c r="G719" s="22"/>
      <c r="H719" s="22"/>
      <c r="I719" s="22"/>
      <c r="J719" s="22"/>
      <c r="K719" s="67"/>
      <c r="L719" s="67"/>
      <c r="M719" s="67"/>
      <c r="N719" s="67"/>
      <c r="O719" s="66"/>
      <c r="P719" s="1"/>
      <c r="Q719" s="1"/>
      <c r="R719" s="1"/>
      <c r="S719" s="1"/>
      <c r="T719" s="1"/>
      <c r="U719" s="1"/>
      <c r="V719" s="1"/>
      <c r="W719" s="1"/>
      <c r="X719" s="1"/>
      <c r="Y719" s="1"/>
      <c r="Z719" s="1"/>
    </row>
    <row r="720" spans="1:26" ht="15.75" customHeight="1" x14ac:dyDescent="0.2">
      <c r="A720" s="1"/>
      <c r="B720" s="1"/>
      <c r="C720" s="1"/>
      <c r="D720" s="22"/>
      <c r="E720" s="67"/>
      <c r="F720" s="67"/>
      <c r="G720" s="22"/>
      <c r="H720" s="22"/>
      <c r="I720" s="22"/>
      <c r="J720" s="22"/>
      <c r="K720" s="67"/>
      <c r="L720" s="67"/>
      <c r="M720" s="67"/>
      <c r="N720" s="67"/>
      <c r="O720" s="66"/>
      <c r="P720" s="1"/>
      <c r="Q720" s="1"/>
      <c r="R720" s="1"/>
      <c r="S720" s="1"/>
      <c r="T720" s="1"/>
      <c r="U720" s="1"/>
      <c r="V720" s="1"/>
      <c r="W720" s="1"/>
      <c r="X720" s="1"/>
      <c r="Y720" s="1"/>
      <c r="Z720" s="1"/>
    </row>
    <row r="721" spans="1:26" ht="15.75" customHeight="1" x14ac:dyDescent="0.2">
      <c r="A721" s="1"/>
      <c r="B721" s="1"/>
      <c r="C721" s="1"/>
      <c r="D721" s="22"/>
      <c r="E721" s="67"/>
      <c r="F721" s="67"/>
      <c r="G721" s="22"/>
      <c r="H721" s="22"/>
      <c r="I721" s="22"/>
      <c r="J721" s="22"/>
      <c r="K721" s="67"/>
      <c r="L721" s="67"/>
      <c r="M721" s="67"/>
      <c r="N721" s="67"/>
      <c r="O721" s="66"/>
      <c r="P721" s="1"/>
      <c r="Q721" s="1"/>
      <c r="R721" s="1"/>
      <c r="S721" s="1"/>
      <c r="T721" s="1"/>
      <c r="U721" s="1"/>
      <c r="V721" s="1"/>
      <c r="W721" s="1"/>
      <c r="X721" s="1"/>
      <c r="Y721" s="1"/>
      <c r="Z721" s="1"/>
    </row>
    <row r="722" spans="1:26" ht="15.75" customHeight="1" x14ac:dyDescent="0.2">
      <c r="A722" s="1"/>
      <c r="B722" s="1"/>
      <c r="C722" s="1"/>
      <c r="D722" s="22"/>
      <c r="E722" s="67"/>
      <c r="F722" s="67"/>
      <c r="G722" s="22"/>
      <c r="H722" s="22"/>
      <c r="I722" s="22"/>
      <c r="J722" s="22"/>
      <c r="K722" s="67"/>
      <c r="L722" s="67"/>
      <c r="M722" s="67"/>
      <c r="N722" s="67"/>
      <c r="O722" s="66"/>
      <c r="P722" s="1"/>
      <c r="Q722" s="1"/>
      <c r="R722" s="1"/>
      <c r="S722" s="1"/>
      <c r="T722" s="1"/>
      <c r="U722" s="1"/>
      <c r="V722" s="1"/>
      <c r="W722" s="1"/>
      <c r="X722" s="1"/>
      <c r="Y722" s="1"/>
      <c r="Z722" s="1"/>
    </row>
    <row r="723" spans="1:26" ht="15.75" customHeight="1" x14ac:dyDescent="0.2">
      <c r="A723" s="1"/>
      <c r="B723" s="1"/>
      <c r="C723" s="1"/>
      <c r="D723" s="22"/>
      <c r="E723" s="67"/>
      <c r="F723" s="67"/>
      <c r="G723" s="22"/>
      <c r="H723" s="22"/>
      <c r="I723" s="22"/>
      <c r="J723" s="22"/>
      <c r="K723" s="67"/>
      <c r="L723" s="67"/>
      <c r="M723" s="67"/>
      <c r="N723" s="67"/>
      <c r="O723" s="66"/>
      <c r="P723" s="1"/>
      <c r="Q723" s="1"/>
      <c r="R723" s="1"/>
      <c r="S723" s="1"/>
      <c r="T723" s="1"/>
      <c r="U723" s="1"/>
      <c r="V723" s="1"/>
      <c r="W723" s="1"/>
      <c r="X723" s="1"/>
      <c r="Y723" s="1"/>
      <c r="Z723" s="1"/>
    </row>
    <row r="724" spans="1:26" ht="15.75" customHeight="1" x14ac:dyDescent="0.2">
      <c r="A724" s="1"/>
      <c r="B724" s="1"/>
      <c r="C724" s="1"/>
      <c r="D724" s="22"/>
      <c r="E724" s="67"/>
      <c r="F724" s="67"/>
      <c r="G724" s="22"/>
      <c r="H724" s="22"/>
      <c r="I724" s="22"/>
      <c r="J724" s="22"/>
      <c r="K724" s="67"/>
      <c r="L724" s="67"/>
      <c r="M724" s="67"/>
      <c r="N724" s="67"/>
      <c r="O724" s="66"/>
      <c r="P724" s="1"/>
      <c r="Q724" s="1"/>
      <c r="R724" s="1"/>
      <c r="S724" s="1"/>
      <c r="T724" s="1"/>
      <c r="U724" s="1"/>
      <c r="V724" s="1"/>
      <c r="W724" s="1"/>
      <c r="X724" s="1"/>
      <c r="Y724" s="1"/>
      <c r="Z724" s="1"/>
    </row>
    <row r="725" spans="1:26" ht="15.75" customHeight="1" x14ac:dyDescent="0.2">
      <c r="A725" s="1"/>
      <c r="B725" s="1"/>
      <c r="C725" s="1"/>
      <c r="D725" s="22"/>
      <c r="E725" s="67"/>
      <c r="F725" s="67"/>
      <c r="G725" s="22"/>
      <c r="H725" s="22"/>
      <c r="I725" s="22"/>
      <c r="J725" s="22"/>
      <c r="K725" s="67"/>
      <c r="L725" s="67"/>
      <c r="M725" s="67"/>
      <c r="N725" s="67"/>
      <c r="O725" s="66"/>
      <c r="P725" s="1"/>
      <c r="Q725" s="1"/>
      <c r="R725" s="1"/>
      <c r="S725" s="1"/>
      <c r="T725" s="1"/>
      <c r="U725" s="1"/>
      <c r="V725" s="1"/>
      <c r="W725" s="1"/>
      <c r="X725" s="1"/>
      <c r="Y725" s="1"/>
      <c r="Z725" s="1"/>
    </row>
    <row r="726" spans="1:26" ht="15.75" customHeight="1" x14ac:dyDescent="0.2">
      <c r="A726" s="1"/>
      <c r="B726" s="1"/>
      <c r="C726" s="1"/>
      <c r="D726" s="22"/>
      <c r="E726" s="67"/>
      <c r="F726" s="67"/>
      <c r="G726" s="22"/>
      <c r="H726" s="22"/>
      <c r="I726" s="22"/>
      <c r="J726" s="22"/>
      <c r="K726" s="67"/>
      <c r="L726" s="67"/>
      <c r="M726" s="67"/>
      <c r="N726" s="67"/>
      <c r="O726" s="66"/>
      <c r="P726" s="1"/>
      <c r="Q726" s="1"/>
      <c r="R726" s="1"/>
      <c r="S726" s="1"/>
      <c r="T726" s="1"/>
      <c r="U726" s="1"/>
      <c r="V726" s="1"/>
      <c r="W726" s="1"/>
      <c r="X726" s="1"/>
      <c r="Y726" s="1"/>
      <c r="Z726" s="1"/>
    </row>
    <row r="727" spans="1:26" ht="15.75" customHeight="1" x14ac:dyDescent="0.2">
      <c r="A727" s="1"/>
      <c r="B727" s="1"/>
      <c r="C727" s="1"/>
      <c r="D727" s="22"/>
      <c r="E727" s="67"/>
      <c r="F727" s="67"/>
      <c r="G727" s="22"/>
      <c r="H727" s="22"/>
      <c r="I727" s="22"/>
      <c r="J727" s="22"/>
      <c r="K727" s="67"/>
      <c r="L727" s="67"/>
      <c r="M727" s="67"/>
      <c r="N727" s="67"/>
      <c r="O727" s="66"/>
      <c r="P727" s="1"/>
      <c r="Q727" s="1"/>
      <c r="R727" s="1"/>
      <c r="S727" s="1"/>
      <c r="T727" s="1"/>
      <c r="U727" s="1"/>
      <c r="V727" s="1"/>
      <c r="W727" s="1"/>
      <c r="X727" s="1"/>
      <c r="Y727" s="1"/>
      <c r="Z727" s="1"/>
    </row>
    <row r="728" spans="1:26" ht="15.75" customHeight="1" x14ac:dyDescent="0.2">
      <c r="A728" s="1"/>
      <c r="B728" s="1"/>
      <c r="C728" s="1"/>
      <c r="D728" s="22"/>
      <c r="E728" s="67"/>
      <c r="F728" s="67"/>
      <c r="G728" s="22"/>
      <c r="H728" s="22"/>
      <c r="I728" s="22"/>
      <c r="J728" s="22"/>
      <c r="K728" s="67"/>
      <c r="L728" s="67"/>
      <c r="M728" s="67"/>
      <c r="N728" s="67"/>
      <c r="O728" s="66"/>
      <c r="P728" s="1"/>
      <c r="Q728" s="1"/>
      <c r="R728" s="1"/>
      <c r="S728" s="1"/>
      <c r="T728" s="1"/>
      <c r="U728" s="1"/>
      <c r="V728" s="1"/>
      <c r="W728" s="1"/>
      <c r="X728" s="1"/>
      <c r="Y728" s="1"/>
      <c r="Z728" s="1"/>
    </row>
    <row r="729" spans="1:26" ht="15.75" customHeight="1" x14ac:dyDescent="0.2">
      <c r="A729" s="1"/>
      <c r="B729" s="1"/>
      <c r="C729" s="1"/>
      <c r="D729" s="22"/>
      <c r="E729" s="67"/>
      <c r="F729" s="67"/>
      <c r="G729" s="22"/>
      <c r="H729" s="22"/>
      <c r="I729" s="22"/>
      <c r="J729" s="22"/>
      <c r="K729" s="67"/>
      <c r="L729" s="67"/>
      <c r="M729" s="67"/>
      <c r="N729" s="67"/>
      <c r="O729" s="66"/>
      <c r="P729" s="1"/>
      <c r="Q729" s="1"/>
      <c r="R729" s="1"/>
      <c r="S729" s="1"/>
      <c r="T729" s="1"/>
      <c r="U729" s="1"/>
      <c r="V729" s="1"/>
      <c r="W729" s="1"/>
      <c r="X729" s="1"/>
      <c r="Y729" s="1"/>
      <c r="Z729" s="1"/>
    </row>
    <row r="730" spans="1:26" ht="15.75" customHeight="1" x14ac:dyDescent="0.2">
      <c r="A730" s="1"/>
      <c r="B730" s="1"/>
      <c r="C730" s="1"/>
      <c r="D730" s="22"/>
      <c r="E730" s="67"/>
      <c r="F730" s="67"/>
      <c r="G730" s="22"/>
      <c r="H730" s="22"/>
      <c r="I730" s="22"/>
      <c r="J730" s="22"/>
      <c r="K730" s="67"/>
      <c r="L730" s="67"/>
      <c r="M730" s="67"/>
      <c r="N730" s="67"/>
      <c r="O730" s="66"/>
      <c r="P730" s="1"/>
      <c r="Q730" s="1"/>
      <c r="R730" s="1"/>
      <c r="S730" s="1"/>
      <c r="T730" s="1"/>
      <c r="U730" s="1"/>
      <c r="V730" s="1"/>
      <c r="W730" s="1"/>
      <c r="X730" s="1"/>
      <c r="Y730" s="1"/>
      <c r="Z730" s="1"/>
    </row>
    <row r="731" spans="1:26" ht="15.75" customHeight="1" x14ac:dyDescent="0.2">
      <c r="A731" s="1"/>
      <c r="B731" s="1"/>
      <c r="C731" s="1"/>
      <c r="D731" s="22"/>
      <c r="E731" s="67"/>
      <c r="F731" s="67"/>
      <c r="G731" s="22"/>
      <c r="H731" s="22"/>
      <c r="I731" s="22"/>
      <c r="J731" s="22"/>
      <c r="K731" s="67"/>
      <c r="L731" s="67"/>
      <c r="M731" s="67"/>
      <c r="N731" s="67"/>
      <c r="O731" s="66"/>
      <c r="P731" s="1"/>
      <c r="Q731" s="1"/>
      <c r="R731" s="1"/>
      <c r="S731" s="1"/>
      <c r="T731" s="1"/>
      <c r="U731" s="1"/>
      <c r="V731" s="1"/>
      <c r="W731" s="1"/>
      <c r="X731" s="1"/>
      <c r="Y731" s="1"/>
      <c r="Z731" s="1"/>
    </row>
    <row r="732" spans="1:26" ht="15.75" customHeight="1" x14ac:dyDescent="0.2">
      <c r="A732" s="1"/>
      <c r="B732" s="1"/>
      <c r="C732" s="1"/>
      <c r="D732" s="22"/>
      <c r="E732" s="67"/>
      <c r="F732" s="67"/>
      <c r="G732" s="22"/>
      <c r="H732" s="22"/>
      <c r="I732" s="22"/>
      <c r="J732" s="22"/>
      <c r="K732" s="67"/>
      <c r="L732" s="67"/>
      <c r="M732" s="67"/>
      <c r="N732" s="67"/>
      <c r="O732" s="66"/>
      <c r="P732" s="1"/>
      <c r="Q732" s="1"/>
      <c r="R732" s="1"/>
      <c r="S732" s="1"/>
      <c r="T732" s="1"/>
      <c r="U732" s="1"/>
      <c r="V732" s="1"/>
      <c r="W732" s="1"/>
      <c r="X732" s="1"/>
      <c r="Y732" s="1"/>
      <c r="Z732" s="1"/>
    </row>
    <row r="733" spans="1:26" ht="15.75" customHeight="1" x14ac:dyDescent="0.2">
      <c r="A733" s="1"/>
      <c r="B733" s="1"/>
      <c r="C733" s="1"/>
      <c r="D733" s="22"/>
      <c r="E733" s="67"/>
      <c r="F733" s="67"/>
      <c r="G733" s="22"/>
      <c r="H733" s="22"/>
      <c r="I733" s="22"/>
      <c r="J733" s="22"/>
      <c r="K733" s="67"/>
      <c r="L733" s="67"/>
      <c r="M733" s="67"/>
      <c r="N733" s="67"/>
      <c r="O733" s="66"/>
      <c r="P733" s="1"/>
      <c r="Q733" s="1"/>
      <c r="R733" s="1"/>
      <c r="S733" s="1"/>
      <c r="T733" s="1"/>
      <c r="U733" s="1"/>
      <c r="V733" s="1"/>
      <c r="W733" s="1"/>
      <c r="X733" s="1"/>
      <c r="Y733" s="1"/>
      <c r="Z733" s="1"/>
    </row>
    <row r="734" spans="1:26" ht="15.75" customHeight="1" x14ac:dyDescent="0.2">
      <c r="A734" s="1"/>
      <c r="B734" s="1"/>
      <c r="C734" s="1"/>
      <c r="D734" s="22"/>
      <c r="E734" s="67"/>
      <c r="F734" s="67"/>
      <c r="G734" s="22"/>
      <c r="H734" s="22"/>
      <c r="I734" s="22"/>
      <c r="J734" s="22"/>
      <c r="K734" s="67"/>
      <c r="L734" s="67"/>
      <c r="M734" s="67"/>
      <c r="N734" s="67"/>
      <c r="O734" s="66"/>
      <c r="P734" s="1"/>
      <c r="Q734" s="1"/>
      <c r="R734" s="1"/>
      <c r="S734" s="1"/>
      <c r="T734" s="1"/>
      <c r="U734" s="1"/>
      <c r="V734" s="1"/>
      <c r="W734" s="1"/>
      <c r="X734" s="1"/>
      <c r="Y734" s="1"/>
      <c r="Z734" s="1"/>
    </row>
    <row r="735" spans="1:26" ht="15.75" customHeight="1" x14ac:dyDescent="0.2">
      <c r="A735" s="1"/>
      <c r="B735" s="1"/>
      <c r="C735" s="1"/>
      <c r="D735" s="22"/>
      <c r="E735" s="67"/>
      <c r="F735" s="67"/>
      <c r="G735" s="22"/>
      <c r="H735" s="22"/>
      <c r="I735" s="22"/>
      <c r="J735" s="22"/>
      <c r="K735" s="67"/>
      <c r="L735" s="67"/>
      <c r="M735" s="67"/>
      <c r="N735" s="67"/>
      <c r="O735" s="66"/>
      <c r="P735" s="1"/>
      <c r="Q735" s="1"/>
      <c r="R735" s="1"/>
      <c r="S735" s="1"/>
      <c r="T735" s="1"/>
      <c r="U735" s="1"/>
      <c r="V735" s="1"/>
      <c r="W735" s="1"/>
      <c r="X735" s="1"/>
      <c r="Y735" s="1"/>
      <c r="Z735" s="1"/>
    </row>
    <row r="736" spans="1:26" ht="15.75" customHeight="1" x14ac:dyDescent="0.2">
      <c r="A736" s="1"/>
      <c r="B736" s="1"/>
      <c r="C736" s="1"/>
      <c r="D736" s="22"/>
      <c r="E736" s="67"/>
      <c r="F736" s="67"/>
      <c r="G736" s="22"/>
      <c r="H736" s="22"/>
      <c r="I736" s="22"/>
      <c r="J736" s="22"/>
      <c r="K736" s="67"/>
      <c r="L736" s="67"/>
      <c r="M736" s="67"/>
      <c r="N736" s="67"/>
      <c r="O736" s="66"/>
      <c r="P736" s="1"/>
      <c r="Q736" s="1"/>
      <c r="R736" s="1"/>
      <c r="S736" s="1"/>
      <c r="T736" s="1"/>
      <c r="U736" s="1"/>
      <c r="V736" s="1"/>
      <c r="W736" s="1"/>
      <c r="X736" s="1"/>
      <c r="Y736" s="1"/>
      <c r="Z736" s="1"/>
    </row>
    <row r="737" spans="1:26" ht="15.75" customHeight="1" x14ac:dyDescent="0.2">
      <c r="A737" s="1"/>
      <c r="B737" s="1"/>
      <c r="C737" s="1"/>
      <c r="D737" s="22"/>
      <c r="E737" s="67"/>
      <c r="F737" s="67"/>
      <c r="G737" s="22"/>
      <c r="H737" s="22"/>
      <c r="I737" s="22"/>
      <c r="J737" s="22"/>
      <c r="K737" s="67"/>
      <c r="L737" s="67"/>
      <c r="M737" s="67"/>
      <c r="N737" s="67"/>
      <c r="O737" s="66"/>
      <c r="P737" s="1"/>
      <c r="Q737" s="1"/>
      <c r="R737" s="1"/>
      <c r="S737" s="1"/>
      <c r="T737" s="1"/>
      <c r="U737" s="1"/>
      <c r="V737" s="1"/>
      <c r="W737" s="1"/>
      <c r="X737" s="1"/>
      <c r="Y737" s="1"/>
      <c r="Z737" s="1"/>
    </row>
    <row r="738" spans="1:26" ht="15.75" customHeight="1" x14ac:dyDescent="0.2">
      <c r="A738" s="1"/>
      <c r="B738" s="1"/>
      <c r="C738" s="1"/>
      <c r="D738" s="22"/>
      <c r="E738" s="67"/>
      <c r="F738" s="67"/>
      <c r="G738" s="22"/>
      <c r="H738" s="22"/>
      <c r="I738" s="22"/>
      <c r="J738" s="22"/>
      <c r="K738" s="67"/>
      <c r="L738" s="67"/>
      <c r="M738" s="67"/>
      <c r="N738" s="67"/>
      <c r="O738" s="66"/>
      <c r="P738" s="1"/>
      <c r="Q738" s="1"/>
      <c r="R738" s="1"/>
      <c r="S738" s="1"/>
      <c r="T738" s="1"/>
      <c r="U738" s="1"/>
      <c r="V738" s="1"/>
      <c r="W738" s="1"/>
      <c r="X738" s="1"/>
      <c r="Y738" s="1"/>
      <c r="Z738" s="1"/>
    </row>
    <row r="739" spans="1:26" ht="15.75" customHeight="1" x14ac:dyDescent="0.2">
      <c r="A739" s="1"/>
      <c r="B739" s="1"/>
      <c r="C739" s="1"/>
      <c r="D739" s="22"/>
      <c r="E739" s="67"/>
      <c r="F739" s="67"/>
      <c r="G739" s="22"/>
      <c r="H739" s="22"/>
      <c r="I739" s="22"/>
      <c r="J739" s="22"/>
      <c r="K739" s="67"/>
      <c r="L739" s="67"/>
      <c r="M739" s="67"/>
      <c r="N739" s="67"/>
      <c r="O739" s="66"/>
      <c r="P739" s="1"/>
      <c r="Q739" s="1"/>
      <c r="R739" s="1"/>
      <c r="S739" s="1"/>
      <c r="T739" s="1"/>
      <c r="U739" s="1"/>
      <c r="V739" s="1"/>
      <c r="W739" s="1"/>
      <c r="X739" s="1"/>
      <c r="Y739" s="1"/>
      <c r="Z739" s="1"/>
    </row>
    <row r="740" spans="1:26" ht="15.75" customHeight="1" x14ac:dyDescent="0.2">
      <c r="A740" s="1"/>
      <c r="B740" s="1"/>
      <c r="C740" s="1"/>
      <c r="D740" s="22"/>
      <c r="E740" s="67"/>
      <c r="F740" s="67"/>
      <c r="G740" s="22"/>
      <c r="H740" s="22"/>
      <c r="I740" s="22"/>
      <c r="J740" s="22"/>
      <c r="K740" s="67"/>
      <c r="L740" s="67"/>
      <c r="M740" s="67"/>
      <c r="N740" s="67"/>
      <c r="O740" s="66"/>
      <c r="P740" s="1"/>
      <c r="Q740" s="1"/>
      <c r="R740" s="1"/>
      <c r="S740" s="1"/>
      <c r="T740" s="1"/>
      <c r="U740" s="1"/>
      <c r="V740" s="1"/>
      <c r="W740" s="1"/>
      <c r="X740" s="1"/>
      <c r="Y740" s="1"/>
      <c r="Z740" s="1"/>
    </row>
    <row r="741" spans="1:26" ht="15.75" customHeight="1" x14ac:dyDescent="0.2">
      <c r="A741" s="1"/>
      <c r="B741" s="1"/>
      <c r="C741" s="1"/>
      <c r="D741" s="22"/>
      <c r="E741" s="67"/>
      <c r="F741" s="67"/>
      <c r="G741" s="22"/>
      <c r="H741" s="22"/>
      <c r="I741" s="22"/>
      <c r="J741" s="22"/>
      <c r="K741" s="67"/>
      <c r="L741" s="67"/>
      <c r="M741" s="67"/>
      <c r="N741" s="67"/>
      <c r="O741" s="66"/>
      <c r="P741" s="1"/>
      <c r="Q741" s="1"/>
      <c r="R741" s="1"/>
      <c r="S741" s="1"/>
      <c r="T741" s="1"/>
      <c r="U741" s="1"/>
      <c r="V741" s="1"/>
      <c r="W741" s="1"/>
      <c r="X741" s="1"/>
      <c r="Y741" s="1"/>
      <c r="Z741" s="1"/>
    </row>
    <row r="742" spans="1:26" ht="15.75" customHeight="1" x14ac:dyDescent="0.2">
      <c r="A742" s="1"/>
      <c r="B742" s="1"/>
      <c r="C742" s="1"/>
      <c r="D742" s="22"/>
      <c r="E742" s="67"/>
      <c r="F742" s="67"/>
      <c r="G742" s="22"/>
      <c r="H742" s="22"/>
      <c r="I742" s="22"/>
      <c r="J742" s="22"/>
      <c r="K742" s="67"/>
      <c r="L742" s="67"/>
      <c r="M742" s="67"/>
      <c r="N742" s="67"/>
      <c r="O742" s="66"/>
      <c r="P742" s="1"/>
      <c r="Q742" s="1"/>
      <c r="R742" s="1"/>
      <c r="S742" s="1"/>
      <c r="T742" s="1"/>
      <c r="U742" s="1"/>
      <c r="V742" s="1"/>
      <c r="W742" s="1"/>
      <c r="X742" s="1"/>
      <c r="Y742" s="1"/>
      <c r="Z742" s="1"/>
    </row>
    <row r="743" spans="1:26" ht="15.75" customHeight="1" x14ac:dyDescent="0.2">
      <c r="A743" s="1"/>
      <c r="B743" s="1"/>
      <c r="C743" s="1"/>
      <c r="D743" s="22"/>
      <c r="E743" s="67"/>
      <c r="F743" s="67"/>
      <c r="G743" s="22"/>
      <c r="H743" s="22"/>
      <c r="I743" s="22"/>
      <c r="J743" s="22"/>
      <c r="K743" s="67"/>
      <c r="L743" s="67"/>
      <c r="M743" s="67"/>
      <c r="N743" s="67"/>
      <c r="O743" s="66"/>
      <c r="P743" s="1"/>
      <c r="Q743" s="1"/>
      <c r="R743" s="1"/>
      <c r="S743" s="1"/>
      <c r="T743" s="1"/>
      <c r="U743" s="1"/>
      <c r="V743" s="1"/>
      <c r="W743" s="1"/>
      <c r="X743" s="1"/>
      <c r="Y743" s="1"/>
      <c r="Z743" s="1"/>
    </row>
    <row r="744" spans="1:26" ht="15.75" customHeight="1" x14ac:dyDescent="0.2">
      <c r="A744" s="1"/>
      <c r="B744" s="1"/>
      <c r="C744" s="1"/>
      <c r="D744" s="22"/>
      <c r="E744" s="67"/>
      <c r="F744" s="67"/>
      <c r="G744" s="22"/>
      <c r="H744" s="22"/>
      <c r="I744" s="22"/>
      <c r="J744" s="22"/>
      <c r="K744" s="67"/>
      <c r="L744" s="67"/>
      <c r="M744" s="67"/>
      <c r="N744" s="67"/>
      <c r="O744" s="66"/>
      <c r="P744" s="1"/>
      <c r="Q744" s="1"/>
      <c r="R744" s="1"/>
      <c r="S744" s="1"/>
      <c r="T744" s="1"/>
      <c r="U744" s="1"/>
      <c r="V744" s="1"/>
      <c r="W744" s="1"/>
      <c r="X744" s="1"/>
      <c r="Y744" s="1"/>
      <c r="Z744" s="1"/>
    </row>
    <row r="745" spans="1:26" ht="15.75" customHeight="1" x14ac:dyDescent="0.2">
      <c r="A745" s="1"/>
      <c r="B745" s="1"/>
      <c r="C745" s="1"/>
      <c r="D745" s="22"/>
      <c r="E745" s="67"/>
      <c r="F745" s="67"/>
      <c r="G745" s="22"/>
      <c r="H745" s="22"/>
      <c r="I745" s="22"/>
      <c r="J745" s="22"/>
      <c r="K745" s="67"/>
      <c r="L745" s="67"/>
      <c r="M745" s="67"/>
      <c r="N745" s="67"/>
      <c r="O745" s="66"/>
      <c r="P745" s="1"/>
      <c r="Q745" s="1"/>
      <c r="R745" s="1"/>
      <c r="S745" s="1"/>
      <c r="T745" s="1"/>
      <c r="U745" s="1"/>
      <c r="V745" s="1"/>
      <c r="W745" s="1"/>
      <c r="X745" s="1"/>
      <c r="Y745" s="1"/>
      <c r="Z745" s="1"/>
    </row>
    <row r="746" spans="1:26" ht="15.75" customHeight="1" x14ac:dyDescent="0.2">
      <c r="A746" s="1"/>
      <c r="B746" s="1"/>
      <c r="C746" s="1"/>
      <c r="D746" s="22"/>
      <c r="E746" s="67"/>
      <c r="F746" s="67"/>
      <c r="G746" s="22"/>
      <c r="H746" s="22"/>
      <c r="I746" s="22"/>
      <c r="J746" s="22"/>
      <c r="K746" s="67"/>
      <c r="L746" s="67"/>
      <c r="M746" s="67"/>
      <c r="N746" s="67"/>
      <c r="O746" s="66"/>
      <c r="P746" s="1"/>
      <c r="Q746" s="1"/>
      <c r="R746" s="1"/>
      <c r="S746" s="1"/>
      <c r="T746" s="1"/>
      <c r="U746" s="1"/>
      <c r="V746" s="1"/>
      <c r="W746" s="1"/>
      <c r="X746" s="1"/>
      <c r="Y746" s="1"/>
      <c r="Z746" s="1"/>
    </row>
    <row r="747" spans="1:26" ht="15.75" customHeight="1" x14ac:dyDescent="0.2">
      <c r="A747" s="1"/>
      <c r="B747" s="1"/>
      <c r="C747" s="1"/>
      <c r="D747" s="22"/>
      <c r="E747" s="67"/>
      <c r="F747" s="67"/>
      <c r="G747" s="22"/>
      <c r="H747" s="22"/>
      <c r="I747" s="22"/>
      <c r="J747" s="22"/>
      <c r="K747" s="67"/>
      <c r="L747" s="67"/>
      <c r="M747" s="67"/>
      <c r="N747" s="67"/>
      <c r="O747" s="66"/>
      <c r="P747" s="1"/>
      <c r="Q747" s="1"/>
      <c r="R747" s="1"/>
      <c r="S747" s="1"/>
      <c r="T747" s="1"/>
      <c r="U747" s="1"/>
      <c r="V747" s="1"/>
      <c r="W747" s="1"/>
      <c r="X747" s="1"/>
      <c r="Y747" s="1"/>
      <c r="Z747" s="1"/>
    </row>
    <row r="748" spans="1:26" ht="15.75" customHeight="1" x14ac:dyDescent="0.2">
      <c r="A748" s="1"/>
      <c r="B748" s="1"/>
      <c r="C748" s="1"/>
      <c r="D748" s="22"/>
      <c r="E748" s="67"/>
      <c r="F748" s="67"/>
      <c r="G748" s="22"/>
      <c r="H748" s="22"/>
      <c r="I748" s="22"/>
      <c r="J748" s="22"/>
      <c r="K748" s="67"/>
      <c r="L748" s="67"/>
      <c r="M748" s="67"/>
      <c r="N748" s="67"/>
      <c r="O748" s="66"/>
      <c r="P748" s="1"/>
      <c r="Q748" s="1"/>
      <c r="R748" s="1"/>
      <c r="S748" s="1"/>
      <c r="T748" s="1"/>
      <c r="U748" s="1"/>
      <c r="V748" s="1"/>
      <c r="W748" s="1"/>
      <c r="X748" s="1"/>
      <c r="Y748" s="1"/>
      <c r="Z748" s="1"/>
    </row>
    <row r="749" spans="1:26" ht="15.75" customHeight="1" x14ac:dyDescent="0.2">
      <c r="A749" s="1"/>
      <c r="B749" s="1"/>
      <c r="C749" s="1"/>
      <c r="D749" s="22"/>
      <c r="E749" s="67"/>
      <c r="F749" s="67"/>
      <c r="G749" s="22"/>
      <c r="H749" s="22"/>
      <c r="I749" s="22"/>
      <c r="J749" s="22"/>
      <c r="K749" s="67"/>
      <c r="L749" s="67"/>
      <c r="M749" s="67"/>
      <c r="N749" s="67"/>
      <c r="O749" s="66"/>
      <c r="P749" s="1"/>
      <c r="Q749" s="1"/>
      <c r="R749" s="1"/>
      <c r="S749" s="1"/>
      <c r="T749" s="1"/>
      <c r="U749" s="1"/>
      <c r="V749" s="1"/>
      <c r="W749" s="1"/>
      <c r="X749" s="1"/>
      <c r="Y749" s="1"/>
      <c r="Z749" s="1"/>
    </row>
    <row r="750" spans="1:26" ht="15.75" customHeight="1" x14ac:dyDescent="0.2">
      <c r="A750" s="1"/>
      <c r="B750" s="1"/>
      <c r="C750" s="1"/>
      <c r="D750" s="22"/>
      <c r="E750" s="67"/>
      <c r="F750" s="67"/>
      <c r="G750" s="22"/>
      <c r="H750" s="22"/>
      <c r="I750" s="22"/>
      <c r="J750" s="22"/>
      <c r="K750" s="67"/>
      <c r="L750" s="67"/>
      <c r="M750" s="67"/>
      <c r="N750" s="67"/>
      <c r="O750" s="66"/>
      <c r="P750" s="1"/>
      <c r="Q750" s="1"/>
      <c r="R750" s="1"/>
      <c r="S750" s="1"/>
      <c r="T750" s="1"/>
      <c r="U750" s="1"/>
      <c r="V750" s="1"/>
      <c r="W750" s="1"/>
      <c r="X750" s="1"/>
      <c r="Y750" s="1"/>
      <c r="Z750" s="1"/>
    </row>
    <row r="751" spans="1:26" ht="15.75" customHeight="1" x14ac:dyDescent="0.2">
      <c r="A751" s="1"/>
      <c r="B751" s="1"/>
      <c r="C751" s="1"/>
      <c r="D751" s="22"/>
      <c r="E751" s="67"/>
      <c r="F751" s="67"/>
      <c r="G751" s="22"/>
      <c r="H751" s="22"/>
      <c r="I751" s="22"/>
      <c r="J751" s="22"/>
      <c r="K751" s="67"/>
      <c r="L751" s="67"/>
      <c r="M751" s="67"/>
      <c r="N751" s="67"/>
      <c r="O751" s="66"/>
      <c r="P751" s="1"/>
      <c r="Q751" s="1"/>
      <c r="R751" s="1"/>
      <c r="S751" s="1"/>
      <c r="T751" s="1"/>
      <c r="U751" s="1"/>
      <c r="V751" s="1"/>
      <c r="W751" s="1"/>
      <c r="X751" s="1"/>
      <c r="Y751" s="1"/>
      <c r="Z751" s="1"/>
    </row>
    <row r="752" spans="1:26" ht="15.75" customHeight="1" x14ac:dyDescent="0.2">
      <c r="A752" s="1"/>
      <c r="B752" s="1"/>
      <c r="C752" s="1"/>
      <c r="D752" s="22"/>
      <c r="E752" s="67"/>
      <c r="F752" s="67"/>
      <c r="G752" s="22"/>
      <c r="H752" s="22"/>
      <c r="I752" s="22"/>
      <c r="J752" s="22"/>
      <c r="K752" s="67"/>
      <c r="L752" s="67"/>
      <c r="M752" s="67"/>
      <c r="N752" s="67"/>
      <c r="O752" s="66"/>
      <c r="P752" s="1"/>
      <c r="Q752" s="1"/>
      <c r="R752" s="1"/>
      <c r="S752" s="1"/>
      <c r="T752" s="1"/>
      <c r="U752" s="1"/>
      <c r="V752" s="1"/>
      <c r="W752" s="1"/>
      <c r="X752" s="1"/>
      <c r="Y752" s="1"/>
      <c r="Z752" s="1"/>
    </row>
    <row r="753" spans="1:26" ht="15.75" customHeight="1" x14ac:dyDescent="0.2">
      <c r="A753" s="1"/>
      <c r="B753" s="1"/>
      <c r="C753" s="1"/>
      <c r="D753" s="22"/>
      <c r="E753" s="67"/>
      <c r="F753" s="67"/>
      <c r="G753" s="22"/>
      <c r="H753" s="22"/>
      <c r="I753" s="22"/>
      <c r="J753" s="22"/>
      <c r="K753" s="67"/>
      <c r="L753" s="67"/>
      <c r="M753" s="67"/>
      <c r="N753" s="67"/>
      <c r="O753" s="66"/>
      <c r="P753" s="1"/>
      <c r="Q753" s="1"/>
      <c r="R753" s="1"/>
      <c r="S753" s="1"/>
      <c r="T753" s="1"/>
      <c r="U753" s="1"/>
      <c r="V753" s="1"/>
      <c r="W753" s="1"/>
      <c r="X753" s="1"/>
      <c r="Y753" s="1"/>
      <c r="Z753" s="1"/>
    </row>
    <row r="754" spans="1:26" ht="15.75" customHeight="1" x14ac:dyDescent="0.2">
      <c r="A754" s="1"/>
      <c r="B754" s="1"/>
      <c r="C754" s="1"/>
      <c r="D754" s="22"/>
      <c r="E754" s="67"/>
      <c r="F754" s="67"/>
      <c r="G754" s="22"/>
      <c r="H754" s="22"/>
      <c r="I754" s="22"/>
      <c r="J754" s="22"/>
      <c r="K754" s="67"/>
      <c r="L754" s="67"/>
      <c r="M754" s="67"/>
      <c r="N754" s="67"/>
      <c r="O754" s="66"/>
      <c r="P754" s="1"/>
      <c r="Q754" s="1"/>
      <c r="R754" s="1"/>
      <c r="S754" s="1"/>
      <c r="T754" s="1"/>
      <c r="U754" s="1"/>
      <c r="V754" s="1"/>
      <c r="W754" s="1"/>
      <c r="X754" s="1"/>
      <c r="Y754" s="1"/>
      <c r="Z754" s="1"/>
    </row>
    <row r="755" spans="1:26" ht="15.75" customHeight="1" x14ac:dyDescent="0.2">
      <c r="A755" s="1"/>
      <c r="B755" s="1"/>
      <c r="C755" s="1"/>
      <c r="D755" s="22"/>
      <c r="E755" s="67"/>
      <c r="F755" s="67"/>
      <c r="G755" s="22"/>
      <c r="H755" s="22"/>
      <c r="I755" s="22"/>
      <c r="J755" s="22"/>
      <c r="K755" s="67"/>
      <c r="L755" s="67"/>
      <c r="M755" s="67"/>
      <c r="N755" s="67"/>
      <c r="O755" s="66"/>
      <c r="P755" s="1"/>
      <c r="Q755" s="1"/>
      <c r="R755" s="1"/>
      <c r="S755" s="1"/>
      <c r="T755" s="1"/>
      <c r="U755" s="1"/>
      <c r="V755" s="1"/>
      <c r="W755" s="1"/>
      <c r="X755" s="1"/>
      <c r="Y755" s="1"/>
      <c r="Z755" s="1"/>
    </row>
    <row r="756" spans="1:26" ht="15.75" customHeight="1" x14ac:dyDescent="0.2">
      <c r="A756" s="1"/>
      <c r="B756" s="1"/>
      <c r="C756" s="1"/>
      <c r="D756" s="22"/>
      <c r="E756" s="67"/>
      <c r="F756" s="67"/>
      <c r="G756" s="22"/>
      <c r="H756" s="22"/>
      <c r="I756" s="22"/>
      <c r="J756" s="22"/>
      <c r="K756" s="67"/>
      <c r="L756" s="67"/>
      <c r="M756" s="67"/>
      <c r="N756" s="67"/>
      <c r="O756" s="66"/>
      <c r="P756" s="1"/>
      <c r="Q756" s="1"/>
      <c r="R756" s="1"/>
      <c r="S756" s="1"/>
      <c r="T756" s="1"/>
      <c r="U756" s="1"/>
      <c r="V756" s="1"/>
      <c r="W756" s="1"/>
      <c r="X756" s="1"/>
      <c r="Y756" s="1"/>
      <c r="Z756" s="1"/>
    </row>
    <row r="757" spans="1:26" ht="15.75" customHeight="1" x14ac:dyDescent="0.2">
      <c r="A757" s="1"/>
      <c r="B757" s="1"/>
      <c r="C757" s="1"/>
      <c r="D757" s="22"/>
      <c r="E757" s="67"/>
      <c r="F757" s="67"/>
      <c r="G757" s="22"/>
      <c r="H757" s="22"/>
      <c r="I757" s="22"/>
      <c r="J757" s="22"/>
      <c r="K757" s="67"/>
      <c r="L757" s="67"/>
      <c r="M757" s="67"/>
      <c r="N757" s="67"/>
      <c r="O757" s="66"/>
      <c r="P757" s="1"/>
      <c r="Q757" s="1"/>
      <c r="R757" s="1"/>
      <c r="S757" s="1"/>
      <c r="T757" s="1"/>
      <c r="U757" s="1"/>
      <c r="V757" s="1"/>
      <c r="W757" s="1"/>
      <c r="X757" s="1"/>
      <c r="Y757" s="1"/>
      <c r="Z757" s="1"/>
    </row>
    <row r="758" spans="1:26" ht="15.75" customHeight="1" x14ac:dyDescent="0.2">
      <c r="A758" s="1"/>
      <c r="B758" s="1"/>
      <c r="C758" s="1"/>
      <c r="D758" s="22"/>
      <c r="E758" s="67"/>
      <c r="F758" s="67"/>
      <c r="G758" s="22"/>
      <c r="H758" s="22"/>
      <c r="I758" s="22"/>
      <c r="J758" s="22"/>
      <c r="K758" s="67"/>
      <c r="L758" s="67"/>
      <c r="M758" s="67"/>
      <c r="N758" s="67"/>
      <c r="O758" s="66"/>
      <c r="P758" s="1"/>
      <c r="Q758" s="1"/>
      <c r="R758" s="1"/>
      <c r="S758" s="1"/>
      <c r="T758" s="1"/>
      <c r="U758" s="1"/>
      <c r="V758" s="1"/>
      <c r="W758" s="1"/>
      <c r="X758" s="1"/>
      <c r="Y758" s="1"/>
      <c r="Z758" s="1"/>
    </row>
    <row r="759" spans="1:26" ht="15.75" customHeight="1" x14ac:dyDescent="0.2">
      <c r="A759" s="1"/>
      <c r="B759" s="1"/>
      <c r="C759" s="1"/>
      <c r="D759" s="22"/>
      <c r="E759" s="67"/>
      <c r="F759" s="67"/>
      <c r="G759" s="22"/>
      <c r="H759" s="22"/>
      <c r="I759" s="22"/>
      <c r="J759" s="22"/>
      <c r="K759" s="67"/>
      <c r="L759" s="67"/>
      <c r="M759" s="67"/>
      <c r="N759" s="67"/>
      <c r="O759" s="66"/>
      <c r="P759" s="1"/>
      <c r="Q759" s="1"/>
      <c r="R759" s="1"/>
      <c r="S759" s="1"/>
      <c r="T759" s="1"/>
      <c r="U759" s="1"/>
      <c r="V759" s="1"/>
      <c r="W759" s="1"/>
      <c r="X759" s="1"/>
      <c r="Y759" s="1"/>
      <c r="Z759" s="1"/>
    </row>
    <row r="760" spans="1:26" ht="15.75" customHeight="1" x14ac:dyDescent="0.2">
      <c r="A760" s="1"/>
      <c r="B760" s="1"/>
      <c r="C760" s="1"/>
      <c r="D760" s="22"/>
      <c r="E760" s="67"/>
      <c r="F760" s="67"/>
      <c r="G760" s="22"/>
      <c r="H760" s="22"/>
      <c r="I760" s="22"/>
      <c r="J760" s="22"/>
      <c r="K760" s="67"/>
      <c r="L760" s="67"/>
      <c r="M760" s="67"/>
      <c r="N760" s="67"/>
      <c r="O760" s="66"/>
      <c r="P760" s="1"/>
      <c r="Q760" s="1"/>
      <c r="R760" s="1"/>
      <c r="S760" s="1"/>
      <c r="T760" s="1"/>
      <c r="U760" s="1"/>
      <c r="V760" s="1"/>
      <c r="W760" s="1"/>
      <c r="X760" s="1"/>
      <c r="Y760" s="1"/>
      <c r="Z760" s="1"/>
    </row>
    <row r="761" spans="1:26" ht="15.75" customHeight="1" x14ac:dyDescent="0.2">
      <c r="A761" s="1"/>
      <c r="B761" s="1"/>
      <c r="C761" s="1"/>
      <c r="D761" s="22"/>
      <c r="E761" s="67"/>
      <c r="F761" s="67"/>
      <c r="G761" s="22"/>
      <c r="H761" s="22"/>
      <c r="I761" s="22"/>
      <c r="J761" s="22"/>
      <c r="K761" s="67"/>
      <c r="L761" s="67"/>
      <c r="M761" s="67"/>
      <c r="N761" s="67"/>
      <c r="O761" s="66"/>
      <c r="P761" s="1"/>
      <c r="Q761" s="1"/>
      <c r="R761" s="1"/>
      <c r="S761" s="1"/>
      <c r="T761" s="1"/>
      <c r="U761" s="1"/>
      <c r="V761" s="1"/>
      <c r="W761" s="1"/>
      <c r="X761" s="1"/>
      <c r="Y761" s="1"/>
      <c r="Z761" s="1"/>
    </row>
    <row r="762" spans="1:26" ht="15.75" customHeight="1" x14ac:dyDescent="0.2">
      <c r="A762" s="1"/>
      <c r="B762" s="1"/>
      <c r="C762" s="1"/>
      <c r="D762" s="22"/>
      <c r="E762" s="67"/>
      <c r="F762" s="67"/>
      <c r="G762" s="22"/>
      <c r="H762" s="22"/>
      <c r="I762" s="22"/>
      <c r="J762" s="22"/>
      <c r="K762" s="67"/>
      <c r="L762" s="67"/>
      <c r="M762" s="67"/>
      <c r="N762" s="67"/>
      <c r="O762" s="66"/>
      <c r="P762" s="1"/>
      <c r="Q762" s="1"/>
      <c r="R762" s="1"/>
      <c r="S762" s="1"/>
      <c r="T762" s="1"/>
      <c r="U762" s="1"/>
      <c r="V762" s="1"/>
      <c r="W762" s="1"/>
      <c r="X762" s="1"/>
      <c r="Y762" s="1"/>
      <c r="Z762" s="1"/>
    </row>
    <row r="763" spans="1:26" ht="15.75" customHeight="1" x14ac:dyDescent="0.2">
      <c r="A763" s="1"/>
      <c r="B763" s="1"/>
      <c r="C763" s="1"/>
      <c r="D763" s="22"/>
      <c r="E763" s="67"/>
      <c r="F763" s="67"/>
      <c r="G763" s="22"/>
      <c r="H763" s="22"/>
      <c r="I763" s="22"/>
      <c r="J763" s="22"/>
      <c r="K763" s="67"/>
      <c r="L763" s="67"/>
      <c r="M763" s="67"/>
      <c r="N763" s="67"/>
      <c r="O763" s="66"/>
      <c r="P763" s="1"/>
      <c r="Q763" s="1"/>
      <c r="R763" s="1"/>
      <c r="S763" s="1"/>
      <c r="T763" s="1"/>
      <c r="U763" s="1"/>
      <c r="V763" s="1"/>
      <c r="W763" s="1"/>
      <c r="X763" s="1"/>
      <c r="Y763" s="1"/>
      <c r="Z763" s="1"/>
    </row>
    <row r="764" spans="1:26" ht="15.75" customHeight="1" x14ac:dyDescent="0.2">
      <c r="A764" s="1"/>
      <c r="B764" s="1"/>
      <c r="C764" s="1"/>
      <c r="D764" s="22"/>
      <c r="E764" s="67"/>
      <c r="F764" s="67"/>
      <c r="G764" s="22"/>
      <c r="H764" s="22"/>
      <c r="I764" s="22"/>
      <c r="J764" s="22"/>
      <c r="K764" s="67"/>
      <c r="L764" s="67"/>
      <c r="M764" s="67"/>
      <c r="N764" s="67"/>
      <c r="O764" s="66"/>
      <c r="P764" s="1"/>
      <c r="Q764" s="1"/>
      <c r="R764" s="1"/>
      <c r="S764" s="1"/>
      <c r="T764" s="1"/>
      <c r="U764" s="1"/>
      <c r="V764" s="1"/>
      <c r="W764" s="1"/>
      <c r="X764" s="1"/>
      <c r="Y764" s="1"/>
      <c r="Z764" s="1"/>
    </row>
    <row r="765" spans="1:26" ht="15.75" customHeight="1" x14ac:dyDescent="0.2">
      <c r="A765" s="1"/>
      <c r="B765" s="1"/>
      <c r="C765" s="1"/>
      <c r="D765" s="22"/>
      <c r="E765" s="67"/>
      <c r="F765" s="67"/>
      <c r="G765" s="22"/>
      <c r="H765" s="22"/>
      <c r="I765" s="22"/>
      <c r="J765" s="22"/>
      <c r="K765" s="67"/>
      <c r="L765" s="67"/>
      <c r="M765" s="67"/>
      <c r="N765" s="67"/>
      <c r="O765" s="66"/>
      <c r="P765" s="1"/>
      <c r="Q765" s="1"/>
      <c r="R765" s="1"/>
      <c r="S765" s="1"/>
      <c r="T765" s="1"/>
      <c r="U765" s="1"/>
      <c r="V765" s="1"/>
      <c r="W765" s="1"/>
      <c r="X765" s="1"/>
      <c r="Y765" s="1"/>
      <c r="Z765" s="1"/>
    </row>
    <row r="766" spans="1:26" ht="15.75" customHeight="1" x14ac:dyDescent="0.2">
      <c r="A766" s="1"/>
      <c r="B766" s="1"/>
      <c r="C766" s="1"/>
      <c r="D766" s="22"/>
      <c r="E766" s="67"/>
      <c r="F766" s="67"/>
      <c r="G766" s="22"/>
      <c r="H766" s="22"/>
      <c r="I766" s="22"/>
      <c r="J766" s="22"/>
      <c r="K766" s="67"/>
      <c r="L766" s="67"/>
      <c r="M766" s="67"/>
      <c r="N766" s="67"/>
      <c r="O766" s="66"/>
      <c r="P766" s="1"/>
      <c r="Q766" s="1"/>
      <c r="R766" s="1"/>
      <c r="S766" s="1"/>
      <c r="T766" s="1"/>
      <c r="U766" s="1"/>
      <c r="V766" s="1"/>
      <c r="W766" s="1"/>
      <c r="X766" s="1"/>
      <c r="Y766" s="1"/>
      <c r="Z766" s="1"/>
    </row>
    <row r="767" spans="1:26" ht="15.75" customHeight="1" x14ac:dyDescent="0.2">
      <c r="A767" s="1"/>
      <c r="B767" s="1"/>
      <c r="C767" s="1"/>
      <c r="D767" s="22"/>
      <c r="E767" s="67"/>
      <c r="F767" s="67"/>
      <c r="G767" s="22"/>
      <c r="H767" s="22"/>
      <c r="I767" s="22"/>
      <c r="J767" s="22"/>
      <c r="K767" s="67"/>
      <c r="L767" s="67"/>
      <c r="M767" s="67"/>
      <c r="N767" s="67"/>
      <c r="O767" s="66"/>
      <c r="P767" s="1"/>
      <c r="Q767" s="1"/>
      <c r="R767" s="1"/>
      <c r="S767" s="1"/>
      <c r="T767" s="1"/>
      <c r="U767" s="1"/>
      <c r="V767" s="1"/>
      <c r="W767" s="1"/>
      <c r="X767" s="1"/>
      <c r="Y767" s="1"/>
      <c r="Z767" s="1"/>
    </row>
    <row r="768" spans="1:26" ht="15.75" customHeight="1" x14ac:dyDescent="0.2">
      <c r="A768" s="1"/>
      <c r="B768" s="1"/>
      <c r="C768" s="1"/>
      <c r="D768" s="22"/>
      <c r="E768" s="67"/>
      <c r="F768" s="67"/>
      <c r="G768" s="22"/>
      <c r="H768" s="22"/>
      <c r="I768" s="22"/>
      <c r="J768" s="22"/>
      <c r="K768" s="67"/>
      <c r="L768" s="67"/>
      <c r="M768" s="67"/>
      <c r="N768" s="67"/>
      <c r="O768" s="66"/>
      <c r="P768" s="1"/>
      <c r="Q768" s="1"/>
      <c r="R768" s="1"/>
      <c r="S768" s="1"/>
      <c r="T768" s="1"/>
      <c r="U768" s="1"/>
      <c r="V768" s="1"/>
      <c r="W768" s="1"/>
      <c r="X768" s="1"/>
      <c r="Y768" s="1"/>
      <c r="Z768" s="1"/>
    </row>
    <row r="769" spans="1:26" ht="15.75" customHeight="1" x14ac:dyDescent="0.2">
      <c r="A769" s="1"/>
      <c r="B769" s="1"/>
      <c r="C769" s="1"/>
      <c r="D769" s="22"/>
      <c r="E769" s="67"/>
      <c r="F769" s="67"/>
      <c r="G769" s="22"/>
      <c r="H769" s="22"/>
      <c r="I769" s="22"/>
      <c r="J769" s="22"/>
      <c r="K769" s="67"/>
      <c r="L769" s="67"/>
      <c r="M769" s="67"/>
      <c r="N769" s="67"/>
      <c r="O769" s="66"/>
      <c r="P769" s="1"/>
      <c r="Q769" s="1"/>
      <c r="R769" s="1"/>
      <c r="S769" s="1"/>
      <c r="T769" s="1"/>
      <c r="U769" s="1"/>
      <c r="V769" s="1"/>
      <c r="W769" s="1"/>
      <c r="X769" s="1"/>
      <c r="Y769" s="1"/>
      <c r="Z769" s="1"/>
    </row>
    <row r="770" spans="1:26" ht="15.75" customHeight="1" x14ac:dyDescent="0.2">
      <c r="A770" s="1"/>
      <c r="B770" s="1"/>
      <c r="C770" s="1"/>
      <c r="D770" s="22"/>
      <c r="E770" s="67"/>
      <c r="F770" s="67"/>
      <c r="G770" s="22"/>
      <c r="H770" s="22"/>
      <c r="I770" s="22"/>
      <c r="J770" s="22"/>
      <c r="K770" s="67"/>
      <c r="L770" s="67"/>
      <c r="M770" s="67"/>
      <c r="N770" s="67"/>
      <c r="O770" s="66"/>
      <c r="P770" s="1"/>
      <c r="Q770" s="1"/>
      <c r="R770" s="1"/>
      <c r="S770" s="1"/>
      <c r="T770" s="1"/>
      <c r="U770" s="1"/>
      <c r="V770" s="1"/>
      <c r="W770" s="1"/>
      <c r="X770" s="1"/>
      <c r="Y770" s="1"/>
      <c r="Z770" s="1"/>
    </row>
    <row r="771" spans="1:26" ht="15.75" customHeight="1" x14ac:dyDescent="0.2">
      <c r="A771" s="1"/>
      <c r="B771" s="1"/>
      <c r="C771" s="1"/>
      <c r="D771" s="22"/>
      <c r="E771" s="67"/>
      <c r="F771" s="67"/>
      <c r="G771" s="22"/>
      <c r="H771" s="22"/>
      <c r="I771" s="22"/>
      <c r="J771" s="22"/>
      <c r="K771" s="67"/>
      <c r="L771" s="67"/>
      <c r="M771" s="67"/>
      <c r="N771" s="67"/>
      <c r="O771" s="66"/>
      <c r="P771" s="1"/>
      <c r="Q771" s="1"/>
      <c r="R771" s="1"/>
      <c r="S771" s="1"/>
      <c r="T771" s="1"/>
      <c r="U771" s="1"/>
      <c r="V771" s="1"/>
      <c r="W771" s="1"/>
      <c r="X771" s="1"/>
      <c r="Y771" s="1"/>
      <c r="Z771" s="1"/>
    </row>
    <row r="772" spans="1:26" ht="15.75" customHeight="1" x14ac:dyDescent="0.2">
      <c r="A772" s="1"/>
      <c r="B772" s="1"/>
      <c r="C772" s="1"/>
      <c r="D772" s="22"/>
      <c r="E772" s="67"/>
      <c r="F772" s="67"/>
      <c r="G772" s="22"/>
      <c r="H772" s="22"/>
      <c r="I772" s="22"/>
      <c r="J772" s="22"/>
      <c r="K772" s="67"/>
      <c r="L772" s="67"/>
      <c r="M772" s="67"/>
      <c r="N772" s="67"/>
      <c r="O772" s="66"/>
      <c r="P772" s="1"/>
      <c r="Q772" s="1"/>
      <c r="R772" s="1"/>
      <c r="S772" s="1"/>
      <c r="T772" s="1"/>
      <c r="U772" s="1"/>
      <c r="V772" s="1"/>
      <c r="W772" s="1"/>
      <c r="X772" s="1"/>
      <c r="Y772" s="1"/>
      <c r="Z772" s="1"/>
    </row>
    <row r="773" spans="1:26" ht="15.75" customHeight="1" x14ac:dyDescent="0.2">
      <c r="A773" s="1"/>
      <c r="B773" s="1"/>
      <c r="C773" s="1"/>
      <c r="D773" s="22"/>
      <c r="E773" s="67"/>
      <c r="F773" s="67"/>
      <c r="G773" s="22"/>
      <c r="H773" s="22"/>
      <c r="I773" s="22"/>
      <c r="J773" s="22"/>
      <c r="K773" s="67"/>
      <c r="L773" s="67"/>
      <c r="M773" s="67"/>
      <c r="N773" s="67"/>
      <c r="O773" s="66"/>
      <c r="P773" s="1"/>
      <c r="Q773" s="1"/>
      <c r="R773" s="1"/>
      <c r="S773" s="1"/>
      <c r="T773" s="1"/>
      <c r="U773" s="1"/>
      <c r="V773" s="1"/>
      <c r="W773" s="1"/>
      <c r="X773" s="1"/>
      <c r="Y773" s="1"/>
      <c r="Z773" s="1"/>
    </row>
    <row r="774" spans="1:26" ht="15.75" customHeight="1" x14ac:dyDescent="0.2">
      <c r="A774" s="1"/>
      <c r="B774" s="1"/>
      <c r="C774" s="1"/>
      <c r="D774" s="22"/>
      <c r="E774" s="67"/>
      <c r="F774" s="67"/>
      <c r="G774" s="22"/>
      <c r="H774" s="22"/>
      <c r="I774" s="22"/>
      <c r="J774" s="22"/>
      <c r="K774" s="67"/>
      <c r="L774" s="67"/>
      <c r="M774" s="67"/>
      <c r="N774" s="67"/>
      <c r="O774" s="66"/>
      <c r="P774" s="1"/>
      <c r="Q774" s="1"/>
      <c r="R774" s="1"/>
      <c r="S774" s="1"/>
      <c r="T774" s="1"/>
      <c r="U774" s="1"/>
      <c r="V774" s="1"/>
      <c r="W774" s="1"/>
      <c r="X774" s="1"/>
      <c r="Y774" s="1"/>
      <c r="Z774" s="1"/>
    </row>
    <row r="775" spans="1:26" ht="15.75" customHeight="1" x14ac:dyDescent="0.2">
      <c r="A775" s="1"/>
      <c r="B775" s="1"/>
      <c r="C775" s="1"/>
      <c r="D775" s="22"/>
      <c r="E775" s="67"/>
      <c r="F775" s="67"/>
      <c r="G775" s="22"/>
      <c r="H775" s="22"/>
      <c r="I775" s="22"/>
      <c r="J775" s="22"/>
      <c r="K775" s="67"/>
      <c r="L775" s="67"/>
      <c r="M775" s="67"/>
      <c r="N775" s="67"/>
      <c r="O775" s="66"/>
      <c r="P775" s="1"/>
      <c r="Q775" s="1"/>
      <c r="R775" s="1"/>
      <c r="S775" s="1"/>
      <c r="T775" s="1"/>
      <c r="U775" s="1"/>
      <c r="V775" s="1"/>
      <c r="W775" s="1"/>
      <c r="X775" s="1"/>
      <c r="Y775" s="1"/>
      <c r="Z775" s="1"/>
    </row>
    <row r="776" spans="1:26" ht="15.75" customHeight="1" x14ac:dyDescent="0.2">
      <c r="A776" s="1"/>
      <c r="B776" s="1"/>
      <c r="C776" s="1"/>
      <c r="D776" s="22"/>
      <c r="E776" s="67"/>
      <c r="F776" s="67"/>
      <c r="G776" s="22"/>
      <c r="H776" s="22"/>
      <c r="I776" s="22"/>
      <c r="J776" s="22"/>
      <c r="K776" s="67"/>
      <c r="L776" s="67"/>
      <c r="M776" s="67"/>
      <c r="N776" s="67"/>
      <c r="O776" s="66"/>
      <c r="P776" s="1"/>
      <c r="Q776" s="1"/>
      <c r="R776" s="1"/>
      <c r="S776" s="1"/>
      <c r="T776" s="1"/>
      <c r="U776" s="1"/>
      <c r="V776" s="1"/>
      <c r="W776" s="1"/>
      <c r="X776" s="1"/>
      <c r="Y776" s="1"/>
      <c r="Z776" s="1"/>
    </row>
    <row r="777" spans="1:26" ht="15.75" customHeight="1" x14ac:dyDescent="0.2">
      <c r="A777" s="1"/>
      <c r="B777" s="1"/>
      <c r="C777" s="1"/>
      <c r="D777" s="22"/>
      <c r="E777" s="67"/>
      <c r="F777" s="67"/>
      <c r="G777" s="22"/>
      <c r="H777" s="22"/>
      <c r="I777" s="22"/>
      <c r="J777" s="22"/>
      <c r="K777" s="67"/>
      <c r="L777" s="67"/>
      <c r="M777" s="67"/>
      <c r="N777" s="67"/>
      <c r="O777" s="66"/>
      <c r="P777" s="1"/>
      <c r="Q777" s="1"/>
      <c r="R777" s="1"/>
      <c r="S777" s="1"/>
      <c r="T777" s="1"/>
      <c r="U777" s="1"/>
      <c r="V777" s="1"/>
      <c r="W777" s="1"/>
      <c r="X777" s="1"/>
      <c r="Y777" s="1"/>
      <c r="Z777" s="1"/>
    </row>
    <row r="778" spans="1:26" ht="15.75" customHeight="1" x14ac:dyDescent="0.2">
      <c r="A778" s="1"/>
      <c r="B778" s="1"/>
      <c r="C778" s="1"/>
      <c r="D778" s="22"/>
      <c r="E778" s="67"/>
      <c r="F778" s="67"/>
      <c r="G778" s="22"/>
      <c r="H778" s="22"/>
      <c r="I778" s="22"/>
      <c r="J778" s="22"/>
      <c r="K778" s="67"/>
      <c r="L778" s="67"/>
      <c r="M778" s="67"/>
      <c r="N778" s="67"/>
      <c r="O778" s="66"/>
      <c r="P778" s="1"/>
      <c r="Q778" s="1"/>
      <c r="R778" s="1"/>
      <c r="S778" s="1"/>
      <c r="T778" s="1"/>
      <c r="U778" s="1"/>
      <c r="V778" s="1"/>
      <c r="W778" s="1"/>
      <c r="X778" s="1"/>
      <c r="Y778" s="1"/>
      <c r="Z778" s="1"/>
    </row>
    <row r="779" spans="1:26" ht="15.75" customHeight="1" x14ac:dyDescent="0.2">
      <c r="A779" s="1"/>
      <c r="B779" s="1"/>
      <c r="C779" s="1"/>
      <c r="D779" s="22"/>
      <c r="E779" s="67"/>
      <c r="F779" s="67"/>
      <c r="G779" s="22"/>
      <c r="H779" s="22"/>
      <c r="I779" s="22"/>
      <c r="J779" s="22"/>
      <c r="K779" s="67"/>
      <c r="L779" s="67"/>
      <c r="M779" s="67"/>
      <c r="N779" s="67"/>
      <c r="O779" s="66"/>
      <c r="P779" s="1"/>
      <c r="Q779" s="1"/>
      <c r="R779" s="1"/>
      <c r="S779" s="1"/>
      <c r="T779" s="1"/>
      <c r="U779" s="1"/>
      <c r="V779" s="1"/>
      <c r="W779" s="1"/>
      <c r="X779" s="1"/>
      <c r="Y779" s="1"/>
      <c r="Z779" s="1"/>
    </row>
    <row r="780" spans="1:26" ht="15.75" customHeight="1" x14ac:dyDescent="0.2">
      <c r="A780" s="1"/>
      <c r="B780" s="1"/>
      <c r="C780" s="1"/>
      <c r="D780" s="22"/>
      <c r="E780" s="67"/>
      <c r="F780" s="67"/>
      <c r="G780" s="22"/>
      <c r="H780" s="22"/>
      <c r="I780" s="22"/>
      <c r="J780" s="22"/>
      <c r="K780" s="67"/>
      <c r="L780" s="67"/>
      <c r="M780" s="67"/>
      <c r="N780" s="67"/>
      <c r="O780" s="66"/>
      <c r="P780" s="1"/>
      <c r="Q780" s="1"/>
      <c r="R780" s="1"/>
      <c r="S780" s="1"/>
      <c r="T780" s="1"/>
      <c r="U780" s="1"/>
      <c r="V780" s="1"/>
      <c r="W780" s="1"/>
      <c r="X780" s="1"/>
      <c r="Y780" s="1"/>
      <c r="Z780" s="1"/>
    </row>
    <row r="781" spans="1:26" ht="15.75" customHeight="1" x14ac:dyDescent="0.2">
      <c r="A781" s="1"/>
      <c r="B781" s="1"/>
      <c r="C781" s="1"/>
      <c r="D781" s="22"/>
      <c r="E781" s="67"/>
      <c r="F781" s="67"/>
      <c r="G781" s="22"/>
      <c r="H781" s="22"/>
      <c r="I781" s="22"/>
      <c r="J781" s="22"/>
      <c r="K781" s="67"/>
      <c r="L781" s="67"/>
      <c r="M781" s="67"/>
      <c r="N781" s="67"/>
      <c r="O781" s="66"/>
      <c r="P781" s="1"/>
      <c r="Q781" s="1"/>
      <c r="R781" s="1"/>
      <c r="S781" s="1"/>
      <c r="T781" s="1"/>
      <c r="U781" s="1"/>
      <c r="V781" s="1"/>
      <c r="W781" s="1"/>
      <c r="X781" s="1"/>
      <c r="Y781" s="1"/>
      <c r="Z781" s="1"/>
    </row>
    <row r="782" spans="1:26" ht="15.75" customHeight="1" x14ac:dyDescent="0.2">
      <c r="A782" s="1"/>
      <c r="B782" s="1"/>
      <c r="C782" s="1"/>
      <c r="D782" s="22"/>
      <c r="E782" s="67"/>
      <c r="F782" s="67"/>
      <c r="G782" s="22"/>
      <c r="H782" s="22"/>
      <c r="I782" s="22"/>
      <c r="J782" s="22"/>
      <c r="K782" s="67"/>
      <c r="L782" s="67"/>
      <c r="M782" s="67"/>
      <c r="N782" s="67"/>
      <c r="O782" s="66"/>
      <c r="P782" s="1"/>
      <c r="Q782" s="1"/>
      <c r="R782" s="1"/>
      <c r="S782" s="1"/>
      <c r="T782" s="1"/>
      <c r="U782" s="1"/>
      <c r="V782" s="1"/>
      <c r="W782" s="1"/>
      <c r="X782" s="1"/>
      <c r="Y782" s="1"/>
      <c r="Z782" s="1"/>
    </row>
    <row r="783" spans="1:26" ht="15.75" customHeight="1" x14ac:dyDescent="0.2">
      <c r="A783" s="1"/>
      <c r="B783" s="1"/>
      <c r="C783" s="1"/>
      <c r="D783" s="22"/>
      <c r="E783" s="67"/>
      <c r="F783" s="67"/>
      <c r="G783" s="22"/>
      <c r="H783" s="22"/>
      <c r="I783" s="22"/>
      <c r="J783" s="22"/>
      <c r="K783" s="67"/>
      <c r="L783" s="67"/>
      <c r="M783" s="67"/>
      <c r="N783" s="67"/>
      <c r="O783" s="66"/>
      <c r="P783" s="1"/>
      <c r="Q783" s="1"/>
      <c r="R783" s="1"/>
      <c r="S783" s="1"/>
      <c r="T783" s="1"/>
      <c r="U783" s="1"/>
      <c r="V783" s="1"/>
      <c r="W783" s="1"/>
      <c r="X783" s="1"/>
      <c r="Y783" s="1"/>
      <c r="Z783" s="1"/>
    </row>
    <row r="784" spans="1:26" ht="15.75" customHeight="1" x14ac:dyDescent="0.2">
      <c r="A784" s="1"/>
      <c r="B784" s="1"/>
      <c r="C784" s="1"/>
      <c r="D784" s="22"/>
      <c r="E784" s="67"/>
      <c r="F784" s="67"/>
      <c r="G784" s="22"/>
      <c r="H784" s="22"/>
      <c r="I784" s="22"/>
      <c r="J784" s="22"/>
      <c r="K784" s="67"/>
      <c r="L784" s="67"/>
      <c r="M784" s="67"/>
      <c r="N784" s="67"/>
      <c r="O784" s="66"/>
      <c r="P784" s="1"/>
      <c r="Q784" s="1"/>
      <c r="R784" s="1"/>
      <c r="S784" s="1"/>
      <c r="T784" s="1"/>
      <c r="U784" s="1"/>
      <c r="V784" s="1"/>
      <c r="W784" s="1"/>
      <c r="X784" s="1"/>
      <c r="Y784" s="1"/>
      <c r="Z784" s="1"/>
    </row>
    <row r="785" spans="1:26" ht="15.75" customHeight="1" x14ac:dyDescent="0.2">
      <c r="A785" s="1"/>
      <c r="B785" s="1"/>
      <c r="C785" s="1"/>
      <c r="D785" s="22"/>
      <c r="E785" s="67"/>
      <c r="F785" s="67"/>
      <c r="G785" s="22"/>
      <c r="H785" s="22"/>
      <c r="I785" s="22"/>
      <c r="J785" s="22"/>
      <c r="K785" s="67"/>
      <c r="L785" s="67"/>
      <c r="M785" s="67"/>
      <c r="N785" s="67"/>
      <c r="O785" s="66"/>
      <c r="P785" s="1"/>
      <c r="Q785" s="1"/>
      <c r="R785" s="1"/>
      <c r="S785" s="1"/>
      <c r="T785" s="1"/>
      <c r="U785" s="1"/>
      <c r="V785" s="1"/>
      <c r="W785" s="1"/>
      <c r="X785" s="1"/>
      <c r="Y785" s="1"/>
      <c r="Z785" s="1"/>
    </row>
    <row r="786" spans="1:26" ht="15.75" customHeight="1" x14ac:dyDescent="0.2">
      <c r="A786" s="1"/>
      <c r="B786" s="1"/>
      <c r="C786" s="1"/>
      <c r="D786" s="22"/>
      <c r="E786" s="67"/>
      <c r="F786" s="67"/>
      <c r="G786" s="22"/>
      <c r="H786" s="22"/>
      <c r="I786" s="22"/>
      <c r="J786" s="22"/>
      <c r="K786" s="67"/>
      <c r="L786" s="67"/>
      <c r="M786" s="67"/>
      <c r="N786" s="67"/>
      <c r="O786" s="66"/>
      <c r="P786" s="1"/>
      <c r="Q786" s="1"/>
      <c r="R786" s="1"/>
      <c r="S786" s="1"/>
      <c r="T786" s="1"/>
      <c r="U786" s="1"/>
      <c r="V786" s="1"/>
      <c r="W786" s="1"/>
      <c r="X786" s="1"/>
      <c r="Y786" s="1"/>
      <c r="Z786" s="1"/>
    </row>
    <row r="787" spans="1:26" ht="15.75" customHeight="1" x14ac:dyDescent="0.2">
      <c r="A787" s="1"/>
      <c r="B787" s="1"/>
      <c r="C787" s="1"/>
      <c r="D787" s="22"/>
      <c r="E787" s="67"/>
      <c r="F787" s="67"/>
      <c r="G787" s="22"/>
      <c r="H787" s="22"/>
      <c r="I787" s="22"/>
      <c r="J787" s="22"/>
      <c r="K787" s="67"/>
      <c r="L787" s="67"/>
      <c r="M787" s="67"/>
      <c r="N787" s="67"/>
      <c r="O787" s="66"/>
      <c r="P787" s="1"/>
      <c r="Q787" s="1"/>
      <c r="R787" s="1"/>
      <c r="S787" s="1"/>
      <c r="T787" s="1"/>
      <c r="U787" s="1"/>
      <c r="V787" s="1"/>
      <c r="W787" s="1"/>
      <c r="X787" s="1"/>
      <c r="Y787" s="1"/>
      <c r="Z787" s="1"/>
    </row>
    <row r="788" spans="1:26" ht="15.75" customHeight="1" x14ac:dyDescent="0.2">
      <c r="A788" s="1"/>
      <c r="B788" s="1"/>
      <c r="C788" s="1"/>
      <c r="D788" s="22"/>
      <c r="E788" s="67"/>
      <c r="F788" s="67"/>
      <c r="G788" s="22"/>
      <c r="H788" s="22"/>
      <c r="I788" s="22"/>
      <c r="J788" s="22"/>
      <c r="K788" s="67"/>
      <c r="L788" s="67"/>
      <c r="M788" s="67"/>
      <c r="N788" s="67"/>
      <c r="O788" s="66"/>
      <c r="P788" s="1"/>
      <c r="Q788" s="1"/>
      <c r="R788" s="1"/>
      <c r="S788" s="1"/>
      <c r="T788" s="1"/>
      <c r="U788" s="1"/>
      <c r="V788" s="1"/>
      <c r="W788" s="1"/>
      <c r="X788" s="1"/>
      <c r="Y788" s="1"/>
      <c r="Z788" s="1"/>
    </row>
    <row r="789" spans="1:26" ht="15.75" customHeight="1" x14ac:dyDescent="0.2">
      <c r="A789" s="1"/>
      <c r="B789" s="1"/>
      <c r="C789" s="1"/>
      <c r="D789" s="22"/>
      <c r="E789" s="67"/>
      <c r="F789" s="67"/>
      <c r="G789" s="22"/>
      <c r="H789" s="22"/>
      <c r="I789" s="22"/>
      <c r="J789" s="22"/>
      <c r="K789" s="67"/>
      <c r="L789" s="67"/>
      <c r="M789" s="67"/>
      <c r="N789" s="67"/>
      <c r="O789" s="66"/>
      <c r="P789" s="1"/>
      <c r="Q789" s="1"/>
      <c r="R789" s="1"/>
      <c r="S789" s="1"/>
      <c r="T789" s="1"/>
      <c r="U789" s="1"/>
      <c r="V789" s="1"/>
      <c r="W789" s="1"/>
      <c r="X789" s="1"/>
      <c r="Y789" s="1"/>
      <c r="Z789" s="1"/>
    </row>
    <row r="790" spans="1:26" ht="15.75" customHeight="1" x14ac:dyDescent="0.2">
      <c r="A790" s="1"/>
      <c r="B790" s="1"/>
      <c r="C790" s="1"/>
      <c r="D790" s="22"/>
      <c r="E790" s="67"/>
      <c r="F790" s="67"/>
      <c r="G790" s="22"/>
      <c r="H790" s="22"/>
      <c r="I790" s="22"/>
      <c r="J790" s="22"/>
      <c r="K790" s="67"/>
      <c r="L790" s="67"/>
      <c r="M790" s="67"/>
      <c r="N790" s="67"/>
      <c r="O790" s="66"/>
      <c r="P790" s="1"/>
      <c r="Q790" s="1"/>
      <c r="R790" s="1"/>
      <c r="S790" s="1"/>
      <c r="T790" s="1"/>
      <c r="U790" s="1"/>
      <c r="V790" s="1"/>
      <c r="W790" s="1"/>
      <c r="X790" s="1"/>
      <c r="Y790" s="1"/>
      <c r="Z790" s="1"/>
    </row>
    <row r="791" spans="1:26" ht="15.75" customHeight="1" x14ac:dyDescent="0.2">
      <c r="A791" s="1"/>
      <c r="B791" s="1"/>
      <c r="C791" s="1"/>
      <c r="D791" s="22"/>
      <c r="E791" s="67"/>
      <c r="F791" s="67"/>
      <c r="G791" s="22"/>
      <c r="H791" s="22"/>
      <c r="I791" s="22"/>
      <c r="J791" s="22"/>
      <c r="K791" s="67"/>
      <c r="L791" s="67"/>
      <c r="M791" s="67"/>
      <c r="N791" s="67"/>
      <c r="O791" s="66"/>
      <c r="P791" s="1"/>
      <c r="Q791" s="1"/>
      <c r="R791" s="1"/>
      <c r="S791" s="1"/>
      <c r="T791" s="1"/>
      <c r="U791" s="1"/>
      <c r="V791" s="1"/>
      <c r="W791" s="1"/>
      <c r="X791" s="1"/>
      <c r="Y791" s="1"/>
      <c r="Z791" s="1"/>
    </row>
    <row r="792" spans="1:26" ht="15.75" customHeight="1" x14ac:dyDescent="0.2">
      <c r="A792" s="1"/>
      <c r="B792" s="1"/>
      <c r="C792" s="1"/>
      <c r="D792" s="22"/>
      <c r="E792" s="67"/>
      <c r="F792" s="67"/>
      <c r="G792" s="22"/>
      <c r="H792" s="22"/>
      <c r="I792" s="22"/>
      <c r="J792" s="22"/>
      <c r="K792" s="67"/>
      <c r="L792" s="67"/>
      <c r="M792" s="67"/>
      <c r="N792" s="67"/>
      <c r="O792" s="66"/>
      <c r="P792" s="1"/>
      <c r="Q792" s="1"/>
      <c r="R792" s="1"/>
      <c r="S792" s="1"/>
      <c r="T792" s="1"/>
      <c r="U792" s="1"/>
      <c r="V792" s="1"/>
      <c r="W792" s="1"/>
      <c r="X792" s="1"/>
      <c r="Y792" s="1"/>
      <c r="Z792" s="1"/>
    </row>
    <row r="793" spans="1:26" ht="15.75" customHeight="1" x14ac:dyDescent="0.2">
      <c r="A793" s="1"/>
      <c r="B793" s="1"/>
      <c r="C793" s="1"/>
      <c r="D793" s="22"/>
      <c r="E793" s="67"/>
      <c r="F793" s="67"/>
      <c r="G793" s="22"/>
      <c r="H793" s="22"/>
      <c r="I793" s="22"/>
      <c r="J793" s="22"/>
      <c r="K793" s="67"/>
      <c r="L793" s="67"/>
      <c r="M793" s="67"/>
      <c r="N793" s="67"/>
      <c r="O793" s="66"/>
      <c r="P793" s="1"/>
      <c r="Q793" s="1"/>
      <c r="R793" s="1"/>
      <c r="S793" s="1"/>
      <c r="T793" s="1"/>
      <c r="U793" s="1"/>
      <c r="V793" s="1"/>
      <c r="W793" s="1"/>
      <c r="X793" s="1"/>
      <c r="Y793" s="1"/>
      <c r="Z793" s="1"/>
    </row>
    <row r="794" spans="1:26" ht="15.75" customHeight="1" x14ac:dyDescent="0.2">
      <c r="A794" s="1"/>
      <c r="B794" s="1"/>
      <c r="C794" s="1"/>
      <c r="D794" s="22"/>
      <c r="E794" s="67"/>
      <c r="F794" s="67"/>
      <c r="G794" s="22"/>
      <c r="H794" s="22"/>
      <c r="I794" s="22"/>
      <c r="J794" s="22"/>
      <c r="K794" s="67"/>
      <c r="L794" s="67"/>
      <c r="M794" s="67"/>
      <c r="N794" s="67"/>
      <c r="O794" s="66"/>
      <c r="P794" s="1"/>
      <c r="Q794" s="1"/>
      <c r="R794" s="1"/>
      <c r="S794" s="1"/>
      <c r="T794" s="1"/>
      <c r="U794" s="1"/>
      <c r="V794" s="1"/>
      <c r="W794" s="1"/>
      <c r="X794" s="1"/>
      <c r="Y794" s="1"/>
      <c r="Z794" s="1"/>
    </row>
    <row r="795" spans="1:26" ht="15.75" customHeight="1" x14ac:dyDescent="0.2">
      <c r="A795" s="1"/>
      <c r="B795" s="1"/>
      <c r="C795" s="1"/>
      <c r="D795" s="22"/>
      <c r="E795" s="67"/>
      <c r="F795" s="67"/>
      <c r="G795" s="22"/>
      <c r="H795" s="22"/>
      <c r="I795" s="22"/>
      <c r="J795" s="22"/>
      <c r="K795" s="67"/>
      <c r="L795" s="67"/>
      <c r="M795" s="67"/>
      <c r="N795" s="67"/>
      <c r="O795" s="66"/>
      <c r="P795" s="1"/>
      <c r="Q795" s="1"/>
      <c r="R795" s="1"/>
      <c r="S795" s="1"/>
      <c r="T795" s="1"/>
      <c r="U795" s="1"/>
      <c r="V795" s="1"/>
      <c r="W795" s="1"/>
      <c r="X795" s="1"/>
      <c r="Y795" s="1"/>
      <c r="Z795" s="1"/>
    </row>
    <row r="796" spans="1:26" ht="15.75" customHeight="1" x14ac:dyDescent="0.2">
      <c r="A796" s="1"/>
      <c r="B796" s="1"/>
      <c r="C796" s="1"/>
      <c r="D796" s="22"/>
      <c r="E796" s="67"/>
      <c r="F796" s="67"/>
      <c r="G796" s="22"/>
      <c r="H796" s="22"/>
      <c r="I796" s="22"/>
      <c r="J796" s="22"/>
      <c r="K796" s="67"/>
      <c r="L796" s="67"/>
      <c r="M796" s="67"/>
      <c r="N796" s="67"/>
      <c r="O796" s="66"/>
      <c r="P796" s="1"/>
      <c r="Q796" s="1"/>
      <c r="R796" s="1"/>
      <c r="S796" s="1"/>
      <c r="T796" s="1"/>
      <c r="U796" s="1"/>
      <c r="V796" s="1"/>
      <c r="W796" s="1"/>
      <c r="X796" s="1"/>
      <c r="Y796" s="1"/>
      <c r="Z796" s="1"/>
    </row>
    <row r="797" spans="1:26" ht="15.75" customHeight="1" x14ac:dyDescent="0.2">
      <c r="A797" s="1"/>
      <c r="B797" s="1"/>
      <c r="C797" s="1"/>
      <c r="D797" s="22"/>
      <c r="E797" s="67"/>
      <c r="F797" s="67"/>
      <c r="G797" s="22"/>
      <c r="H797" s="22"/>
      <c r="I797" s="22"/>
      <c r="J797" s="22"/>
      <c r="K797" s="67"/>
      <c r="L797" s="67"/>
      <c r="M797" s="67"/>
      <c r="N797" s="67"/>
      <c r="O797" s="66"/>
      <c r="P797" s="1"/>
      <c r="Q797" s="1"/>
      <c r="R797" s="1"/>
      <c r="S797" s="1"/>
      <c r="T797" s="1"/>
      <c r="U797" s="1"/>
      <c r="V797" s="1"/>
      <c r="W797" s="1"/>
      <c r="X797" s="1"/>
      <c r="Y797" s="1"/>
      <c r="Z797" s="1"/>
    </row>
    <row r="798" spans="1:26" ht="15.75" customHeight="1" x14ac:dyDescent="0.2">
      <c r="A798" s="1"/>
      <c r="B798" s="1"/>
      <c r="C798" s="1"/>
      <c r="D798" s="22"/>
      <c r="E798" s="67"/>
      <c r="F798" s="67"/>
      <c r="G798" s="22"/>
      <c r="H798" s="22"/>
      <c r="I798" s="22"/>
      <c r="J798" s="22"/>
      <c r="K798" s="67"/>
      <c r="L798" s="67"/>
      <c r="M798" s="67"/>
      <c r="N798" s="67"/>
      <c r="O798" s="66"/>
      <c r="P798" s="1"/>
      <c r="Q798" s="1"/>
      <c r="R798" s="1"/>
      <c r="S798" s="1"/>
      <c r="T798" s="1"/>
      <c r="U798" s="1"/>
      <c r="V798" s="1"/>
      <c r="W798" s="1"/>
      <c r="X798" s="1"/>
      <c r="Y798" s="1"/>
      <c r="Z798" s="1"/>
    </row>
    <row r="799" spans="1:26" ht="15.75" customHeight="1" x14ac:dyDescent="0.2">
      <c r="A799" s="1"/>
      <c r="B799" s="1"/>
      <c r="C799" s="1"/>
      <c r="D799" s="22"/>
      <c r="E799" s="67"/>
      <c r="F799" s="67"/>
      <c r="G799" s="22"/>
      <c r="H799" s="22"/>
      <c r="I799" s="22"/>
      <c r="J799" s="22"/>
      <c r="K799" s="67"/>
      <c r="L799" s="67"/>
      <c r="M799" s="67"/>
      <c r="N799" s="67"/>
      <c r="O799" s="66"/>
      <c r="P799" s="1"/>
      <c r="Q799" s="1"/>
      <c r="R799" s="1"/>
      <c r="S799" s="1"/>
      <c r="T799" s="1"/>
      <c r="U799" s="1"/>
      <c r="V799" s="1"/>
      <c r="W799" s="1"/>
      <c r="X799" s="1"/>
      <c r="Y799" s="1"/>
      <c r="Z799" s="1"/>
    </row>
    <row r="800" spans="1:26" ht="15.75" customHeight="1" x14ac:dyDescent="0.2">
      <c r="A800" s="1"/>
      <c r="B800" s="1"/>
      <c r="C800" s="1"/>
      <c r="D800" s="22"/>
      <c r="E800" s="67"/>
      <c r="F800" s="67"/>
      <c r="G800" s="22"/>
      <c r="H800" s="22"/>
      <c r="I800" s="22"/>
      <c r="J800" s="22"/>
      <c r="K800" s="67"/>
      <c r="L800" s="67"/>
      <c r="M800" s="67"/>
      <c r="N800" s="67"/>
      <c r="O800" s="66"/>
      <c r="P800" s="1"/>
      <c r="Q800" s="1"/>
      <c r="R800" s="1"/>
      <c r="S800" s="1"/>
      <c r="T800" s="1"/>
      <c r="U800" s="1"/>
      <c r="V800" s="1"/>
      <c r="W800" s="1"/>
      <c r="X800" s="1"/>
      <c r="Y800" s="1"/>
      <c r="Z800" s="1"/>
    </row>
    <row r="801" spans="1:26" ht="15.75" customHeight="1" x14ac:dyDescent="0.2">
      <c r="A801" s="1"/>
      <c r="B801" s="1"/>
      <c r="C801" s="1"/>
      <c r="D801" s="22"/>
      <c r="E801" s="67"/>
      <c r="F801" s="67"/>
      <c r="G801" s="22"/>
      <c r="H801" s="22"/>
      <c r="I801" s="22"/>
      <c r="J801" s="22"/>
      <c r="K801" s="67"/>
      <c r="L801" s="67"/>
      <c r="M801" s="67"/>
      <c r="N801" s="67"/>
      <c r="O801" s="66"/>
      <c r="P801" s="1"/>
      <c r="Q801" s="1"/>
      <c r="R801" s="1"/>
      <c r="S801" s="1"/>
      <c r="T801" s="1"/>
      <c r="U801" s="1"/>
      <c r="V801" s="1"/>
      <c r="W801" s="1"/>
      <c r="X801" s="1"/>
      <c r="Y801" s="1"/>
      <c r="Z801" s="1"/>
    </row>
    <row r="802" spans="1:26" ht="15.75" customHeight="1" x14ac:dyDescent="0.2">
      <c r="A802" s="1"/>
      <c r="B802" s="1"/>
      <c r="C802" s="1"/>
      <c r="D802" s="22"/>
      <c r="E802" s="67"/>
      <c r="F802" s="67"/>
      <c r="G802" s="22"/>
      <c r="H802" s="22"/>
      <c r="I802" s="22"/>
      <c r="J802" s="22"/>
      <c r="K802" s="67"/>
      <c r="L802" s="67"/>
      <c r="M802" s="67"/>
      <c r="N802" s="67"/>
      <c r="O802" s="66"/>
      <c r="P802" s="1"/>
      <c r="Q802" s="1"/>
      <c r="R802" s="1"/>
      <c r="S802" s="1"/>
      <c r="T802" s="1"/>
      <c r="U802" s="1"/>
      <c r="V802" s="1"/>
      <c r="W802" s="1"/>
      <c r="X802" s="1"/>
      <c r="Y802" s="1"/>
      <c r="Z802" s="1"/>
    </row>
    <row r="803" spans="1:26" ht="15.75" customHeight="1" x14ac:dyDescent="0.2">
      <c r="A803" s="1"/>
      <c r="B803" s="1"/>
      <c r="C803" s="1"/>
      <c r="D803" s="22"/>
      <c r="E803" s="67"/>
      <c r="F803" s="67"/>
      <c r="G803" s="22"/>
      <c r="H803" s="22"/>
      <c r="I803" s="22"/>
      <c r="J803" s="22"/>
      <c r="K803" s="67"/>
      <c r="L803" s="67"/>
      <c r="M803" s="67"/>
      <c r="N803" s="67"/>
      <c r="O803" s="66"/>
      <c r="P803" s="1"/>
      <c r="Q803" s="1"/>
      <c r="R803" s="1"/>
      <c r="S803" s="1"/>
      <c r="T803" s="1"/>
      <c r="U803" s="1"/>
      <c r="V803" s="1"/>
      <c r="W803" s="1"/>
      <c r="X803" s="1"/>
      <c r="Y803" s="1"/>
      <c r="Z803" s="1"/>
    </row>
    <row r="804" spans="1:26" ht="15.75" customHeight="1" x14ac:dyDescent="0.2">
      <c r="A804" s="1"/>
      <c r="B804" s="1"/>
      <c r="C804" s="1"/>
      <c r="D804" s="22"/>
      <c r="E804" s="67"/>
      <c r="F804" s="67"/>
      <c r="G804" s="22"/>
      <c r="H804" s="22"/>
      <c r="I804" s="22"/>
      <c r="J804" s="22"/>
      <c r="K804" s="67"/>
      <c r="L804" s="67"/>
      <c r="M804" s="67"/>
      <c r="N804" s="67"/>
      <c r="O804" s="66"/>
      <c r="P804" s="1"/>
      <c r="Q804" s="1"/>
      <c r="R804" s="1"/>
      <c r="S804" s="1"/>
      <c r="T804" s="1"/>
      <c r="U804" s="1"/>
      <c r="V804" s="1"/>
      <c r="W804" s="1"/>
      <c r="X804" s="1"/>
      <c r="Y804" s="1"/>
      <c r="Z804" s="1"/>
    </row>
    <row r="805" spans="1:26" ht="15.75" customHeight="1" x14ac:dyDescent="0.2">
      <c r="A805" s="1"/>
      <c r="B805" s="1"/>
      <c r="C805" s="1"/>
      <c r="D805" s="22"/>
      <c r="E805" s="67"/>
      <c r="F805" s="67"/>
      <c r="G805" s="22"/>
      <c r="H805" s="22"/>
      <c r="I805" s="22"/>
      <c r="J805" s="22"/>
      <c r="K805" s="67"/>
      <c r="L805" s="67"/>
      <c r="M805" s="67"/>
      <c r="N805" s="67"/>
      <c r="O805" s="66"/>
      <c r="P805" s="1"/>
      <c r="Q805" s="1"/>
      <c r="R805" s="1"/>
      <c r="S805" s="1"/>
      <c r="T805" s="1"/>
      <c r="U805" s="1"/>
      <c r="V805" s="1"/>
      <c r="W805" s="1"/>
      <c r="X805" s="1"/>
      <c r="Y805" s="1"/>
      <c r="Z805" s="1"/>
    </row>
    <row r="806" spans="1:26" ht="15.75" customHeight="1" x14ac:dyDescent="0.2">
      <c r="A806" s="1"/>
      <c r="B806" s="1"/>
      <c r="C806" s="1"/>
      <c r="D806" s="22"/>
      <c r="E806" s="67"/>
      <c r="F806" s="67"/>
      <c r="G806" s="22"/>
      <c r="H806" s="22"/>
      <c r="I806" s="22"/>
      <c r="J806" s="22"/>
      <c r="K806" s="67"/>
      <c r="L806" s="67"/>
      <c r="M806" s="67"/>
      <c r="N806" s="67"/>
      <c r="O806" s="66"/>
      <c r="P806" s="1"/>
      <c r="Q806" s="1"/>
      <c r="R806" s="1"/>
      <c r="S806" s="1"/>
      <c r="T806" s="1"/>
      <c r="U806" s="1"/>
      <c r="V806" s="1"/>
      <c r="W806" s="1"/>
      <c r="X806" s="1"/>
      <c r="Y806" s="1"/>
      <c r="Z806" s="1"/>
    </row>
    <row r="807" spans="1:26" ht="15.75" customHeight="1" x14ac:dyDescent="0.2">
      <c r="A807" s="1"/>
      <c r="B807" s="1"/>
      <c r="C807" s="1"/>
      <c r="D807" s="22"/>
      <c r="E807" s="67"/>
      <c r="F807" s="67"/>
      <c r="G807" s="22"/>
      <c r="H807" s="22"/>
      <c r="I807" s="22"/>
      <c r="J807" s="22"/>
      <c r="K807" s="67"/>
      <c r="L807" s="67"/>
      <c r="M807" s="67"/>
      <c r="N807" s="67"/>
      <c r="O807" s="66"/>
      <c r="P807" s="1"/>
      <c r="Q807" s="1"/>
      <c r="R807" s="1"/>
      <c r="S807" s="1"/>
      <c r="T807" s="1"/>
      <c r="U807" s="1"/>
      <c r="V807" s="1"/>
      <c r="W807" s="1"/>
      <c r="X807" s="1"/>
      <c r="Y807" s="1"/>
      <c r="Z807" s="1"/>
    </row>
    <row r="808" spans="1:26" ht="15.75" customHeight="1" x14ac:dyDescent="0.2">
      <c r="A808" s="1"/>
      <c r="B808" s="1"/>
      <c r="C808" s="1"/>
      <c r="D808" s="22"/>
      <c r="E808" s="67"/>
      <c r="F808" s="67"/>
      <c r="G808" s="22"/>
      <c r="H808" s="22"/>
      <c r="I808" s="22"/>
      <c r="J808" s="22"/>
      <c r="K808" s="67"/>
      <c r="L808" s="67"/>
      <c r="M808" s="67"/>
      <c r="N808" s="67"/>
      <c r="O808" s="66"/>
      <c r="P808" s="1"/>
      <c r="Q808" s="1"/>
      <c r="R808" s="1"/>
      <c r="S808" s="1"/>
      <c r="T808" s="1"/>
      <c r="U808" s="1"/>
      <c r="V808" s="1"/>
      <c r="W808" s="1"/>
      <c r="X808" s="1"/>
      <c r="Y808" s="1"/>
      <c r="Z808" s="1"/>
    </row>
    <row r="809" spans="1:26" ht="15.75" customHeight="1" x14ac:dyDescent="0.2">
      <c r="A809" s="1"/>
      <c r="B809" s="1"/>
      <c r="C809" s="1"/>
      <c r="D809" s="22"/>
      <c r="E809" s="67"/>
      <c r="F809" s="67"/>
      <c r="G809" s="22"/>
      <c r="H809" s="22"/>
      <c r="I809" s="22"/>
      <c r="J809" s="22"/>
      <c r="K809" s="67"/>
      <c r="L809" s="67"/>
      <c r="M809" s="67"/>
      <c r="N809" s="67"/>
      <c r="O809" s="66"/>
      <c r="P809" s="1"/>
      <c r="Q809" s="1"/>
      <c r="R809" s="1"/>
      <c r="S809" s="1"/>
      <c r="T809" s="1"/>
      <c r="U809" s="1"/>
      <c r="V809" s="1"/>
      <c r="W809" s="1"/>
      <c r="X809" s="1"/>
      <c r="Y809" s="1"/>
      <c r="Z809" s="1"/>
    </row>
    <row r="810" spans="1:26" ht="15.75" customHeight="1" x14ac:dyDescent="0.2">
      <c r="A810" s="1"/>
      <c r="B810" s="1"/>
      <c r="C810" s="1"/>
      <c r="D810" s="22"/>
      <c r="E810" s="67"/>
      <c r="F810" s="67"/>
      <c r="G810" s="22"/>
      <c r="H810" s="22"/>
      <c r="I810" s="22"/>
      <c r="J810" s="22"/>
      <c r="K810" s="67"/>
      <c r="L810" s="67"/>
      <c r="M810" s="67"/>
      <c r="N810" s="67"/>
      <c r="O810" s="66"/>
      <c r="P810" s="1"/>
      <c r="Q810" s="1"/>
      <c r="R810" s="1"/>
      <c r="S810" s="1"/>
      <c r="T810" s="1"/>
      <c r="U810" s="1"/>
      <c r="V810" s="1"/>
      <c r="W810" s="1"/>
      <c r="X810" s="1"/>
      <c r="Y810" s="1"/>
      <c r="Z810" s="1"/>
    </row>
    <row r="811" spans="1:26" ht="15.75" customHeight="1" x14ac:dyDescent="0.2">
      <c r="A811" s="1"/>
      <c r="B811" s="1"/>
      <c r="C811" s="1"/>
      <c r="D811" s="22"/>
      <c r="E811" s="67"/>
      <c r="F811" s="67"/>
      <c r="G811" s="22"/>
      <c r="H811" s="22"/>
      <c r="I811" s="22"/>
      <c r="J811" s="22"/>
      <c r="K811" s="67"/>
      <c r="L811" s="67"/>
      <c r="M811" s="67"/>
      <c r="N811" s="67"/>
      <c r="O811" s="66"/>
      <c r="P811" s="1"/>
      <c r="Q811" s="1"/>
      <c r="R811" s="1"/>
      <c r="S811" s="1"/>
      <c r="T811" s="1"/>
      <c r="U811" s="1"/>
      <c r="V811" s="1"/>
      <c r="W811" s="1"/>
      <c r="X811" s="1"/>
      <c r="Y811" s="1"/>
      <c r="Z811" s="1"/>
    </row>
    <row r="812" spans="1:26" ht="15.75" customHeight="1" x14ac:dyDescent="0.2">
      <c r="A812" s="1"/>
      <c r="B812" s="1"/>
      <c r="C812" s="1"/>
      <c r="D812" s="22"/>
      <c r="E812" s="67"/>
      <c r="F812" s="67"/>
      <c r="G812" s="22"/>
      <c r="H812" s="22"/>
      <c r="I812" s="22"/>
      <c r="J812" s="22"/>
      <c r="K812" s="67"/>
      <c r="L812" s="67"/>
      <c r="M812" s="67"/>
      <c r="N812" s="67"/>
      <c r="O812" s="66"/>
      <c r="P812" s="1"/>
      <c r="Q812" s="1"/>
      <c r="R812" s="1"/>
      <c r="S812" s="1"/>
      <c r="T812" s="1"/>
      <c r="U812" s="1"/>
      <c r="V812" s="1"/>
      <c r="W812" s="1"/>
      <c r="X812" s="1"/>
      <c r="Y812" s="1"/>
      <c r="Z812" s="1"/>
    </row>
    <row r="813" spans="1:26" ht="15.75" customHeight="1" x14ac:dyDescent="0.2">
      <c r="A813" s="1"/>
      <c r="B813" s="1"/>
      <c r="C813" s="1"/>
      <c r="D813" s="22"/>
      <c r="E813" s="67"/>
      <c r="F813" s="67"/>
      <c r="G813" s="22"/>
      <c r="H813" s="22"/>
      <c r="I813" s="22"/>
      <c r="J813" s="22"/>
      <c r="K813" s="67"/>
      <c r="L813" s="67"/>
      <c r="M813" s="67"/>
      <c r="N813" s="67"/>
      <c r="O813" s="66"/>
      <c r="P813" s="1"/>
      <c r="Q813" s="1"/>
      <c r="R813" s="1"/>
      <c r="S813" s="1"/>
      <c r="T813" s="1"/>
      <c r="U813" s="1"/>
      <c r="V813" s="1"/>
      <c r="W813" s="1"/>
      <c r="X813" s="1"/>
      <c r="Y813" s="1"/>
      <c r="Z813" s="1"/>
    </row>
    <row r="814" spans="1:26" ht="15.75" customHeight="1" x14ac:dyDescent="0.2">
      <c r="A814" s="1"/>
      <c r="B814" s="1"/>
      <c r="C814" s="1"/>
      <c r="D814" s="22"/>
      <c r="E814" s="67"/>
      <c r="F814" s="67"/>
      <c r="G814" s="22"/>
      <c r="H814" s="22"/>
      <c r="I814" s="22"/>
      <c r="J814" s="22"/>
      <c r="K814" s="67"/>
      <c r="L814" s="67"/>
      <c r="M814" s="67"/>
      <c r="N814" s="67"/>
      <c r="O814" s="66"/>
      <c r="P814" s="1"/>
      <c r="Q814" s="1"/>
      <c r="R814" s="1"/>
      <c r="S814" s="1"/>
      <c r="T814" s="1"/>
      <c r="U814" s="1"/>
      <c r="V814" s="1"/>
      <c r="W814" s="1"/>
      <c r="X814" s="1"/>
      <c r="Y814" s="1"/>
      <c r="Z814" s="1"/>
    </row>
    <row r="815" spans="1:26" ht="15.75" customHeight="1" x14ac:dyDescent="0.2">
      <c r="A815" s="1"/>
      <c r="B815" s="1"/>
      <c r="C815" s="1"/>
      <c r="D815" s="22"/>
      <c r="E815" s="67"/>
      <c r="F815" s="67"/>
      <c r="G815" s="22"/>
      <c r="H815" s="22"/>
      <c r="I815" s="22"/>
      <c r="J815" s="22"/>
      <c r="K815" s="67"/>
      <c r="L815" s="67"/>
      <c r="M815" s="67"/>
      <c r="N815" s="67"/>
      <c r="O815" s="66"/>
      <c r="P815" s="1"/>
      <c r="Q815" s="1"/>
      <c r="R815" s="1"/>
      <c r="S815" s="1"/>
      <c r="T815" s="1"/>
      <c r="U815" s="1"/>
      <c r="V815" s="1"/>
      <c r="W815" s="1"/>
      <c r="X815" s="1"/>
      <c r="Y815" s="1"/>
      <c r="Z815" s="1"/>
    </row>
    <row r="816" spans="1:26" ht="15.75" customHeight="1" x14ac:dyDescent="0.2">
      <c r="A816" s="1"/>
      <c r="B816" s="1"/>
      <c r="C816" s="1"/>
      <c r="D816" s="22"/>
      <c r="E816" s="67"/>
      <c r="F816" s="67"/>
      <c r="G816" s="22"/>
      <c r="H816" s="22"/>
      <c r="I816" s="22"/>
      <c r="J816" s="22"/>
      <c r="K816" s="67"/>
      <c r="L816" s="67"/>
      <c r="M816" s="67"/>
      <c r="N816" s="67"/>
      <c r="O816" s="66"/>
      <c r="P816" s="1"/>
      <c r="Q816" s="1"/>
      <c r="R816" s="1"/>
      <c r="S816" s="1"/>
      <c r="T816" s="1"/>
      <c r="U816" s="1"/>
      <c r="V816" s="1"/>
      <c r="W816" s="1"/>
      <c r="X816" s="1"/>
      <c r="Y816" s="1"/>
      <c r="Z816" s="1"/>
    </row>
    <row r="817" spans="1:26" ht="15.75" customHeight="1" x14ac:dyDescent="0.2">
      <c r="A817" s="1"/>
      <c r="B817" s="1"/>
      <c r="C817" s="1"/>
      <c r="D817" s="22"/>
      <c r="E817" s="67"/>
      <c r="F817" s="67"/>
      <c r="G817" s="22"/>
      <c r="H817" s="22"/>
      <c r="I817" s="22"/>
      <c r="J817" s="22"/>
      <c r="K817" s="67"/>
      <c r="L817" s="67"/>
      <c r="M817" s="67"/>
      <c r="N817" s="67"/>
      <c r="O817" s="66"/>
      <c r="P817" s="1"/>
      <c r="Q817" s="1"/>
      <c r="R817" s="1"/>
      <c r="S817" s="1"/>
      <c r="T817" s="1"/>
      <c r="U817" s="1"/>
      <c r="V817" s="1"/>
      <c r="W817" s="1"/>
      <c r="X817" s="1"/>
      <c r="Y817" s="1"/>
      <c r="Z817" s="1"/>
    </row>
    <row r="818" spans="1:26" ht="15.75" customHeight="1" x14ac:dyDescent="0.2">
      <c r="A818" s="1"/>
      <c r="B818" s="1"/>
      <c r="C818" s="1"/>
      <c r="D818" s="22"/>
      <c r="E818" s="67"/>
      <c r="F818" s="67"/>
      <c r="G818" s="22"/>
      <c r="H818" s="22"/>
      <c r="I818" s="22"/>
      <c r="J818" s="22"/>
      <c r="K818" s="67"/>
      <c r="L818" s="67"/>
      <c r="M818" s="67"/>
      <c r="N818" s="67"/>
      <c r="O818" s="66"/>
      <c r="P818" s="1"/>
      <c r="Q818" s="1"/>
      <c r="R818" s="1"/>
      <c r="S818" s="1"/>
      <c r="T818" s="1"/>
      <c r="U818" s="1"/>
      <c r="V818" s="1"/>
      <c r="W818" s="1"/>
      <c r="X818" s="1"/>
      <c r="Y818" s="1"/>
      <c r="Z818" s="1"/>
    </row>
    <row r="819" spans="1:26" ht="15.75" customHeight="1" x14ac:dyDescent="0.2">
      <c r="A819" s="1"/>
      <c r="B819" s="1"/>
      <c r="C819" s="1"/>
      <c r="D819" s="22"/>
      <c r="E819" s="67"/>
      <c r="F819" s="67"/>
      <c r="G819" s="22"/>
      <c r="H819" s="22"/>
      <c r="I819" s="22"/>
      <c r="J819" s="22"/>
      <c r="K819" s="67"/>
      <c r="L819" s="67"/>
      <c r="M819" s="67"/>
      <c r="N819" s="67"/>
      <c r="O819" s="66"/>
      <c r="P819" s="1"/>
      <c r="Q819" s="1"/>
      <c r="R819" s="1"/>
      <c r="S819" s="1"/>
      <c r="T819" s="1"/>
      <c r="U819" s="1"/>
      <c r="V819" s="1"/>
      <c r="W819" s="1"/>
      <c r="X819" s="1"/>
      <c r="Y819" s="1"/>
      <c r="Z819" s="1"/>
    </row>
    <row r="820" spans="1:26" ht="15.75" customHeight="1" x14ac:dyDescent="0.2">
      <c r="A820" s="1"/>
      <c r="B820" s="1"/>
      <c r="C820" s="1"/>
      <c r="D820" s="22"/>
      <c r="E820" s="67"/>
      <c r="F820" s="67"/>
      <c r="G820" s="22"/>
      <c r="H820" s="22"/>
      <c r="I820" s="22"/>
      <c r="J820" s="22"/>
      <c r="K820" s="67"/>
      <c r="L820" s="67"/>
      <c r="M820" s="67"/>
      <c r="N820" s="67"/>
      <c r="O820" s="66"/>
      <c r="P820" s="1"/>
      <c r="Q820" s="1"/>
      <c r="R820" s="1"/>
      <c r="S820" s="1"/>
      <c r="T820" s="1"/>
      <c r="U820" s="1"/>
      <c r="V820" s="1"/>
      <c r="W820" s="1"/>
      <c r="X820" s="1"/>
      <c r="Y820" s="1"/>
      <c r="Z820" s="1"/>
    </row>
    <row r="821" spans="1:26" ht="15.75" customHeight="1" x14ac:dyDescent="0.2">
      <c r="A821" s="1"/>
      <c r="B821" s="1"/>
      <c r="C821" s="1"/>
      <c r="D821" s="22"/>
      <c r="E821" s="67"/>
      <c r="F821" s="67"/>
      <c r="G821" s="22"/>
      <c r="H821" s="22"/>
      <c r="I821" s="22"/>
      <c r="J821" s="22"/>
      <c r="K821" s="67"/>
      <c r="L821" s="67"/>
      <c r="M821" s="67"/>
      <c r="N821" s="67"/>
      <c r="O821" s="66"/>
      <c r="P821" s="1"/>
      <c r="Q821" s="1"/>
      <c r="R821" s="1"/>
      <c r="S821" s="1"/>
      <c r="T821" s="1"/>
      <c r="U821" s="1"/>
      <c r="V821" s="1"/>
      <c r="W821" s="1"/>
      <c r="X821" s="1"/>
      <c r="Y821" s="1"/>
      <c r="Z821" s="1"/>
    </row>
    <row r="822" spans="1:26" ht="15.75" customHeight="1" x14ac:dyDescent="0.2">
      <c r="A822" s="1"/>
      <c r="B822" s="1"/>
      <c r="C822" s="1"/>
      <c r="D822" s="22"/>
      <c r="E822" s="67"/>
      <c r="F822" s="67"/>
      <c r="G822" s="22"/>
      <c r="H822" s="22"/>
      <c r="I822" s="22"/>
      <c r="J822" s="22"/>
      <c r="K822" s="67"/>
      <c r="L822" s="67"/>
      <c r="M822" s="67"/>
      <c r="N822" s="67"/>
      <c r="O822" s="66"/>
      <c r="P822" s="1"/>
      <c r="Q822" s="1"/>
      <c r="R822" s="1"/>
      <c r="S822" s="1"/>
      <c r="T822" s="1"/>
      <c r="U822" s="1"/>
      <c r="V822" s="1"/>
      <c r="W822" s="1"/>
      <c r="X822" s="1"/>
      <c r="Y822" s="1"/>
      <c r="Z822" s="1"/>
    </row>
    <row r="823" spans="1:26" ht="15.75" customHeight="1" x14ac:dyDescent="0.2">
      <c r="A823" s="1"/>
      <c r="B823" s="1"/>
      <c r="C823" s="1"/>
      <c r="D823" s="22"/>
      <c r="E823" s="67"/>
      <c r="F823" s="67"/>
      <c r="G823" s="22"/>
      <c r="H823" s="22"/>
      <c r="I823" s="22"/>
      <c r="J823" s="22"/>
      <c r="K823" s="67"/>
      <c r="L823" s="67"/>
      <c r="M823" s="67"/>
      <c r="N823" s="67"/>
      <c r="O823" s="66"/>
      <c r="P823" s="1"/>
      <c r="Q823" s="1"/>
      <c r="R823" s="1"/>
      <c r="S823" s="1"/>
      <c r="T823" s="1"/>
      <c r="U823" s="1"/>
      <c r="V823" s="1"/>
      <c r="W823" s="1"/>
      <c r="X823" s="1"/>
      <c r="Y823" s="1"/>
      <c r="Z823" s="1"/>
    </row>
    <row r="824" spans="1:26" ht="15.75" customHeight="1" x14ac:dyDescent="0.2">
      <c r="A824" s="1"/>
      <c r="B824" s="1"/>
      <c r="C824" s="1"/>
      <c r="D824" s="22"/>
      <c r="E824" s="67"/>
      <c r="F824" s="67"/>
      <c r="G824" s="22"/>
      <c r="H824" s="22"/>
      <c r="I824" s="22"/>
      <c r="J824" s="22"/>
      <c r="K824" s="67"/>
      <c r="L824" s="67"/>
      <c r="M824" s="67"/>
      <c r="N824" s="67"/>
      <c r="O824" s="66"/>
      <c r="P824" s="1"/>
      <c r="Q824" s="1"/>
      <c r="R824" s="1"/>
      <c r="S824" s="1"/>
      <c r="T824" s="1"/>
      <c r="U824" s="1"/>
      <c r="V824" s="1"/>
      <c r="W824" s="1"/>
      <c r="X824" s="1"/>
      <c r="Y824" s="1"/>
      <c r="Z824" s="1"/>
    </row>
    <row r="825" spans="1:26" ht="15.75" customHeight="1" x14ac:dyDescent="0.2">
      <c r="A825" s="1"/>
      <c r="B825" s="1"/>
      <c r="C825" s="1"/>
      <c r="D825" s="22"/>
      <c r="E825" s="67"/>
      <c r="F825" s="67"/>
      <c r="G825" s="22"/>
      <c r="H825" s="22"/>
      <c r="I825" s="22"/>
      <c r="J825" s="22"/>
      <c r="K825" s="67"/>
      <c r="L825" s="67"/>
      <c r="M825" s="67"/>
      <c r="N825" s="67"/>
      <c r="O825" s="66"/>
      <c r="P825" s="1"/>
      <c r="Q825" s="1"/>
      <c r="R825" s="1"/>
      <c r="S825" s="1"/>
      <c r="T825" s="1"/>
      <c r="U825" s="1"/>
      <c r="V825" s="1"/>
      <c r="W825" s="1"/>
      <c r="X825" s="1"/>
      <c r="Y825" s="1"/>
      <c r="Z825" s="1"/>
    </row>
    <row r="826" spans="1:26" ht="15.75" customHeight="1" x14ac:dyDescent="0.2">
      <c r="A826" s="1"/>
      <c r="B826" s="1"/>
      <c r="C826" s="1"/>
      <c r="D826" s="22"/>
      <c r="E826" s="67"/>
      <c r="F826" s="67"/>
      <c r="G826" s="22"/>
      <c r="H826" s="22"/>
      <c r="I826" s="22"/>
      <c r="J826" s="22"/>
      <c r="K826" s="67"/>
      <c r="L826" s="67"/>
      <c r="M826" s="67"/>
      <c r="N826" s="67"/>
      <c r="O826" s="66"/>
      <c r="P826" s="1"/>
      <c r="Q826" s="1"/>
      <c r="R826" s="1"/>
      <c r="S826" s="1"/>
      <c r="T826" s="1"/>
      <c r="U826" s="1"/>
      <c r="V826" s="1"/>
      <c r="W826" s="1"/>
      <c r="X826" s="1"/>
      <c r="Y826" s="1"/>
      <c r="Z826" s="1"/>
    </row>
    <row r="827" spans="1:26" ht="15.75" customHeight="1" x14ac:dyDescent="0.2">
      <c r="A827" s="1"/>
      <c r="B827" s="1"/>
      <c r="C827" s="1"/>
      <c r="D827" s="22"/>
      <c r="E827" s="67"/>
      <c r="F827" s="67"/>
      <c r="G827" s="22"/>
      <c r="H827" s="22"/>
      <c r="I827" s="22"/>
      <c r="J827" s="22"/>
      <c r="K827" s="67"/>
      <c r="L827" s="67"/>
      <c r="M827" s="67"/>
      <c r="N827" s="67"/>
      <c r="O827" s="66"/>
      <c r="P827" s="1"/>
      <c r="Q827" s="1"/>
      <c r="R827" s="1"/>
      <c r="S827" s="1"/>
      <c r="T827" s="1"/>
      <c r="U827" s="1"/>
      <c r="V827" s="1"/>
      <c r="W827" s="1"/>
      <c r="X827" s="1"/>
      <c r="Y827" s="1"/>
      <c r="Z827" s="1"/>
    </row>
    <row r="828" spans="1:26" ht="15.75" customHeight="1" x14ac:dyDescent="0.2">
      <c r="A828" s="1"/>
      <c r="B828" s="1"/>
      <c r="C828" s="1"/>
      <c r="D828" s="22"/>
      <c r="E828" s="67"/>
      <c r="F828" s="67"/>
      <c r="G828" s="22"/>
      <c r="H828" s="22"/>
      <c r="I828" s="22"/>
      <c r="J828" s="22"/>
      <c r="K828" s="67"/>
      <c r="L828" s="67"/>
      <c r="M828" s="67"/>
      <c r="N828" s="67"/>
      <c r="O828" s="66"/>
      <c r="P828" s="1"/>
      <c r="Q828" s="1"/>
      <c r="R828" s="1"/>
      <c r="S828" s="1"/>
      <c r="T828" s="1"/>
      <c r="U828" s="1"/>
      <c r="V828" s="1"/>
      <c r="W828" s="1"/>
      <c r="X828" s="1"/>
      <c r="Y828" s="1"/>
      <c r="Z828" s="1"/>
    </row>
    <row r="829" spans="1:26" ht="15.75" customHeight="1" x14ac:dyDescent="0.2">
      <c r="A829" s="1"/>
      <c r="B829" s="1"/>
      <c r="C829" s="1"/>
      <c r="D829" s="22"/>
      <c r="E829" s="67"/>
      <c r="F829" s="67"/>
      <c r="G829" s="22"/>
      <c r="H829" s="22"/>
      <c r="I829" s="22"/>
      <c r="J829" s="22"/>
      <c r="K829" s="67"/>
      <c r="L829" s="67"/>
      <c r="M829" s="67"/>
      <c r="N829" s="67"/>
      <c r="O829" s="66"/>
      <c r="P829" s="1"/>
      <c r="Q829" s="1"/>
      <c r="R829" s="1"/>
      <c r="S829" s="1"/>
      <c r="T829" s="1"/>
      <c r="U829" s="1"/>
      <c r="V829" s="1"/>
      <c r="W829" s="1"/>
      <c r="X829" s="1"/>
      <c r="Y829" s="1"/>
      <c r="Z829" s="1"/>
    </row>
    <row r="830" spans="1:26" ht="15.75" customHeight="1" x14ac:dyDescent="0.2">
      <c r="A830" s="1"/>
      <c r="B830" s="1"/>
      <c r="C830" s="1"/>
      <c r="D830" s="22"/>
      <c r="E830" s="67"/>
      <c r="F830" s="67"/>
      <c r="G830" s="22"/>
      <c r="H830" s="22"/>
      <c r="I830" s="22"/>
      <c r="J830" s="22"/>
      <c r="K830" s="67"/>
      <c r="L830" s="67"/>
      <c r="M830" s="67"/>
      <c r="N830" s="67"/>
      <c r="O830" s="66"/>
      <c r="P830" s="1"/>
      <c r="Q830" s="1"/>
      <c r="R830" s="1"/>
      <c r="S830" s="1"/>
      <c r="T830" s="1"/>
      <c r="U830" s="1"/>
      <c r="V830" s="1"/>
      <c r="W830" s="1"/>
      <c r="X830" s="1"/>
      <c r="Y830" s="1"/>
      <c r="Z830" s="1"/>
    </row>
    <row r="831" spans="1:26" ht="15.75" customHeight="1" x14ac:dyDescent="0.2">
      <c r="A831" s="1"/>
      <c r="B831" s="1"/>
      <c r="C831" s="1"/>
      <c r="D831" s="22"/>
      <c r="E831" s="67"/>
      <c r="F831" s="67"/>
      <c r="G831" s="22"/>
      <c r="H831" s="22"/>
      <c r="I831" s="22"/>
      <c r="J831" s="22"/>
      <c r="K831" s="67"/>
      <c r="L831" s="67"/>
      <c r="M831" s="67"/>
      <c r="N831" s="67"/>
      <c r="O831" s="66"/>
      <c r="P831" s="1"/>
      <c r="Q831" s="1"/>
      <c r="R831" s="1"/>
      <c r="S831" s="1"/>
      <c r="T831" s="1"/>
      <c r="U831" s="1"/>
      <c r="V831" s="1"/>
      <c r="W831" s="1"/>
      <c r="X831" s="1"/>
      <c r="Y831" s="1"/>
      <c r="Z831" s="1"/>
    </row>
    <row r="832" spans="1:26" ht="15.75" customHeight="1" x14ac:dyDescent="0.2">
      <c r="A832" s="1"/>
      <c r="B832" s="1"/>
      <c r="C832" s="1"/>
      <c r="D832" s="22"/>
      <c r="E832" s="67"/>
      <c r="F832" s="67"/>
      <c r="G832" s="22"/>
      <c r="H832" s="22"/>
      <c r="I832" s="22"/>
      <c r="J832" s="22"/>
      <c r="K832" s="67"/>
      <c r="L832" s="67"/>
      <c r="M832" s="67"/>
      <c r="N832" s="67"/>
      <c r="O832" s="66"/>
      <c r="P832" s="1"/>
      <c r="Q832" s="1"/>
      <c r="R832" s="1"/>
      <c r="S832" s="1"/>
      <c r="T832" s="1"/>
      <c r="U832" s="1"/>
      <c r="V832" s="1"/>
      <c r="W832" s="1"/>
      <c r="X832" s="1"/>
      <c r="Y832" s="1"/>
      <c r="Z832" s="1"/>
    </row>
    <row r="833" spans="1:26" ht="15.75" customHeight="1" x14ac:dyDescent="0.2">
      <c r="A833" s="1"/>
      <c r="B833" s="1"/>
      <c r="C833" s="1"/>
      <c r="D833" s="22"/>
      <c r="E833" s="67"/>
      <c r="F833" s="67"/>
      <c r="G833" s="22"/>
      <c r="H833" s="22"/>
      <c r="I833" s="22"/>
      <c r="J833" s="22"/>
      <c r="K833" s="67"/>
      <c r="L833" s="67"/>
      <c r="M833" s="67"/>
      <c r="N833" s="67"/>
      <c r="O833" s="66"/>
      <c r="P833" s="1"/>
      <c r="Q833" s="1"/>
      <c r="R833" s="1"/>
      <c r="S833" s="1"/>
      <c r="T833" s="1"/>
      <c r="U833" s="1"/>
      <c r="V833" s="1"/>
      <c r="W833" s="1"/>
      <c r="X833" s="1"/>
      <c r="Y833" s="1"/>
      <c r="Z833" s="1"/>
    </row>
    <row r="834" spans="1:26" ht="15.75" customHeight="1" x14ac:dyDescent="0.2">
      <c r="A834" s="1"/>
      <c r="B834" s="1"/>
      <c r="C834" s="1"/>
      <c r="D834" s="22"/>
      <c r="E834" s="67"/>
      <c r="F834" s="67"/>
      <c r="G834" s="22"/>
      <c r="H834" s="22"/>
      <c r="I834" s="22"/>
      <c r="J834" s="22"/>
      <c r="K834" s="67"/>
      <c r="L834" s="67"/>
      <c r="M834" s="67"/>
      <c r="N834" s="67"/>
      <c r="O834" s="66"/>
      <c r="P834" s="1"/>
      <c r="Q834" s="1"/>
      <c r="R834" s="1"/>
      <c r="S834" s="1"/>
      <c r="T834" s="1"/>
      <c r="U834" s="1"/>
      <c r="V834" s="1"/>
      <c r="W834" s="1"/>
      <c r="X834" s="1"/>
      <c r="Y834" s="1"/>
      <c r="Z834" s="1"/>
    </row>
    <row r="835" spans="1:26" ht="15.75" customHeight="1" x14ac:dyDescent="0.2">
      <c r="A835" s="1"/>
      <c r="B835" s="1"/>
      <c r="C835" s="1"/>
      <c r="D835" s="22"/>
      <c r="E835" s="67"/>
      <c r="F835" s="67"/>
      <c r="G835" s="22"/>
      <c r="H835" s="22"/>
      <c r="I835" s="22"/>
      <c r="J835" s="22"/>
      <c r="K835" s="67"/>
      <c r="L835" s="67"/>
      <c r="M835" s="67"/>
      <c r="N835" s="67"/>
      <c r="O835" s="66"/>
      <c r="P835" s="1"/>
      <c r="Q835" s="1"/>
      <c r="R835" s="1"/>
      <c r="S835" s="1"/>
      <c r="T835" s="1"/>
      <c r="U835" s="1"/>
      <c r="V835" s="1"/>
      <c r="W835" s="1"/>
      <c r="X835" s="1"/>
      <c r="Y835" s="1"/>
      <c r="Z835" s="1"/>
    </row>
    <row r="836" spans="1:26" ht="15.75" customHeight="1" x14ac:dyDescent="0.2">
      <c r="A836" s="1"/>
      <c r="B836" s="1"/>
      <c r="C836" s="1"/>
      <c r="D836" s="22"/>
      <c r="E836" s="67"/>
      <c r="F836" s="67"/>
      <c r="G836" s="22"/>
      <c r="H836" s="22"/>
      <c r="I836" s="22"/>
      <c r="J836" s="22"/>
      <c r="K836" s="67"/>
      <c r="L836" s="67"/>
      <c r="M836" s="67"/>
      <c r="N836" s="67"/>
      <c r="O836" s="66"/>
      <c r="P836" s="1"/>
      <c r="Q836" s="1"/>
      <c r="R836" s="1"/>
      <c r="S836" s="1"/>
      <c r="T836" s="1"/>
      <c r="U836" s="1"/>
      <c r="V836" s="1"/>
      <c r="W836" s="1"/>
      <c r="X836" s="1"/>
      <c r="Y836" s="1"/>
      <c r="Z836" s="1"/>
    </row>
    <row r="837" spans="1:26" ht="15.75" customHeight="1" x14ac:dyDescent="0.2">
      <c r="A837" s="1"/>
      <c r="B837" s="1"/>
      <c r="C837" s="1"/>
      <c r="D837" s="22"/>
      <c r="E837" s="67"/>
      <c r="F837" s="67"/>
      <c r="G837" s="22"/>
      <c r="H837" s="22"/>
      <c r="I837" s="22"/>
      <c r="J837" s="22"/>
      <c r="K837" s="67"/>
      <c r="L837" s="67"/>
      <c r="M837" s="67"/>
      <c r="N837" s="67"/>
      <c r="O837" s="66"/>
      <c r="P837" s="1"/>
      <c r="Q837" s="1"/>
      <c r="R837" s="1"/>
      <c r="S837" s="1"/>
      <c r="T837" s="1"/>
      <c r="U837" s="1"/>
      <c r="V837" s="1"/>
      <c r="W837" s="1"/>
      <c r="X837" s="1"/>
      <c r="Y837" s="1"/>
      <c r="Z837" s="1"/>
    </row>
    <row r="838" spans="1:26" ht="15.75" customHeight="1" x14ac:dyDescent="0.2">
      <c r="A838" s="1"/>
      <c r="B838" s="1"/>
      <c r="C838" s="1"/>
      <c r="D838" s="22"/>
      <c r="E838" s="67"/>
      <c r="F838" s="67"/>
      <c r="G838" s="22"/>
      <c r="H838" s="22"/>
      <c r="I838" s="22"/>
      <c r="J838" s="22"/>
      <c r="K838" s="67"/>
      <c r="L838" s="67"/>
      <c r="M838" s="67"/>
      <c r="N838" s="67"/>
      <c r="O838" s="66"/>
      <c r="P838" s="1"/>
      <c r="Q838" s="1"/>
      <c r="R838" s="1"/>
      <c r="S838" s="1"/>
      <c r="T838" s="1"/>
      <c r="U838" s="1"/>
      <c r="V838" s="1"/>
      <c r="W838" s="1"/>
      <c r="X838" s="1"/>
      <c r="Y838" s="1"/>
      <c r="Z838" s="1"/>
    </row>
    <row r="839" spans="1:26" ht="15.75" customHeight="1" x14ac:dyDescent="0.2">
      <c r="A839" s="1"/>
      <c r="B839" s="1"/>
      <c r="C839" s="1"/>
      <c r="D839" s="22"/>
      <c r="E839" s="67"/>
      <c r="F839" s="67"/>
      <c r="G839" s="22"/>
      <c r="H839" s="22"/>
      <c r="I839" s="22"/>
      <c r="J839" s="22"/>
      <c r="K839" s="67"/>
      <c r="L839" s="67"/>
      <c r="M839" s="67"/>
      <c r="N839" s="67"/>
      <c r="O839" s="66"/>
      <c r="P839" s="1"/>
      <c r="Q839" s="1"/>
      <c r="R839" s="1"/>
      <c r="S839" s="1"/>
      <c r="T839" s="1"/>
      <c r="U839" s="1"/>
      <c r="V839" s="1"/>
      <c r="W839" s="1"/>
      <c r="X839" s="1"/>
      <c r="Y839" s="1"/>
      <c r="Z839" s="1"/>
    </row>
    <row r="840" spans="1:26" ht="15.75" customHeight="1" x14ac:dyDescent="0.2">
      <c r="A840" s="1"/>
      <c r="B840" s="1"/>
      <c r="C840" s="1"/>
      <c r="D840" s="22"/>
      <c r="E840" s="67"/>
      <c r="F840" s="67"/>
      <c r="G840" s="22"/>
      <c r="H840" s="22"/>
      <c r="I840" s="22"/>
      <c r="J840" s="22"/>
      <c r="K840" s="67"/>
      <c r="L840" s="67"/>
      <c r="M840" s="67"/>
      <c r="N840" s="67"/>
      <c r="O840" s="66"/>
      <c r="P840" s="1"/>
      <c r="Q840" s="1"/>
      <c r="R840" s="1"/>
      <c r="S840" s="1"/>
      <c r="T840" s="1"/>
      <c r="U840" s="1"/>
      <c r="V840" s="1"/>
      <c r="W840" s="1"/>
      <c r="X840" s="1"/>
      <c r="Y840" s="1"/>
      <c r="Z840" s="1"/>
    </row>
    <row r="841" spans="1:26" ht="15.75" customHeight="1" x14ac:dyDescent="0.2">
      <c r="A841" s="1"/>
      <c r="B841" s="1"/>
      <c r="C841" s="1"/>
      <c r="D841" s="22"/>
      <c r="E841" s="67"/>
      <c r="F841" s="67"/>
      <c r="G841" s="22"/>
      <c r="H841" s="22"/>
      <c r="I841" s="22"/>
      <c r="J841" s="22"/>
      <c r="K841" s="67"/>
      <c r="L841" s="67"/>
      <c r="M841" s="67"/>
      <c r="N841" s="67"/>
      <c r="O841" s="66"/>
      <c r="P841" s="1"/>
      <c r="Q841" s="1"/>
      <c r="R841" s="1"/>
      <c r="S841" s="1"/>
      <c r="T841" s="1"/>
      <c r="U841" s="1"/>
      <c r="V841" s="1"/>
      <c r="W841" s="1"/>
      <c r="X841" s="1"/>
      <c r="Y841" s="1"/>
      <c r="Z841" s="1"/>
    </row>
    <row r="842" spans="1:26" ht="15.75" customHeight="1" x14ac:dyDescent="0.2">
      <c r="A842" s="1"/>
      <c r="B842" s="1"/>
      <c r="C842" s="1"/>
      <c r="D842" s="22"/>
      <c r="E842" s="67"/>
      <c r="F842" s="67"/>
      <c r="G842" s="22"/>
      <c r="H842" s="22"/>
      <c r="I842" s="22"/>
      <c r="J842" s="22"/>
      <c r="K842" s="67"/>
      <c r="L842" s="67"/>
      <c r="M842" s="67"/>
      <c r="N842" s="67"/>
      <c r="O842" s="66"/>
      <c r="P842" s="1"/>
      <c r="Q842" s="1"/>
      <c r="R842" s="1"/>
      <c r="S842" s="1"/>
      <c r="T842" s="1"/>
      <c r="U842" s="1"/>
      <c r="V842" s="1"/>
      <c r="W842" s="1"/>
      <c r="X842" s="1"/>
      <c r="Y842" s="1"/>
      <c r="Z842" s="1"/>
    </row>
    <row r="843" spans="1:26" ht="15.75" customHeight="1" x14ac:dyDescent="0.2">
      <c r="A843" s="1"/>
      <c r="B843" s="1"/>
      <c r="C843" s="1"/>
      <c r="D843" s="22"/>
      <c r="E843" s="67"/>
      <c r="F843" s="67"/>
      <c r="G843" s="22"/>
      <c r="H843" s="22"/>
      <c r="I843" s="22"/>
      <c r="J843" s="22"/>
      <c r="K843" s="67"/>
      <c r="L843" s="67"/>
      <c r="M843" s="67"/>
      <c r="N843" s="67"/>
      <c r="O843" s="66"/>
      <c r="P843" s="1"/>
      <c r="Q843" s="1"/>
      <c r="R843" s="1"/>
      <c r="S843" s="1"/>
      <c r="T843" s="1"/>
      <c r="U843" s="1"/>
      <c r="V843" s="1"/>
      <c r="W843" s="1"/>
      <c r="X843" s="1"/>
      <c r="Y843" s="1"/>
      <c r="Z843" s="1"/>
    </row>
    <row r="844" spans="1:26" ht="15.75" customHeight="1" x14ac:dyDescent="0.2">
      <c r="A844" s="1"/>
      <c r="B844" s="1"/>
      <c r="C844" s="1"/>
      <c r="D844" s="22"/>
      <c r="E844" s="67"/>
      <c r="F844" s="67"/>
      <c r="G844" s="22"/>
      <c r="H844" s="22"/>
      <c r="I844" s="22"/>
      <c r="J844" s="22"/>
      <c r="K844" s="67"/>
      <c r="L844" s="67"/>
      <c r="M844" s="67"/>
      <c r="N844" s="67"/>
      <c r="O844" s="66"/>
      <c r="P844" s="1"/>
      <c r="Q844" s="1"/>
      <c r="R844" s="1"/>
      <c r="S844" s="1"/>
      <c r="T844" s="1"/>
      <c r="U844" s="1"/>
      <c r="V844" s="1"/>
      <c r="W844" s="1"/>
      <c r="X844" s="1"/>
      <c r="Y844" s="1"/>
      <c r="Z844" s="1"/>
    </row>
    <row r="845" spans="1:26" ht="15.75" customHeight="1" x14ac:dyDescent="0.2">
      <c r="A845" s="1"/>
      <c r="B845" s="1"/>
      <c r="C845" s="1"/>
      <c r="D845" s="22"/>
      <c r="E845" s="67"/>
      <c r="F845" s="67"/>
      <c r="G845" s="22"/>
      <c r="H845" s="22"/>
      <c r="I845" s="22"/>
      <c r="J845" s="22"/>
      <c r="K845" s="67"/>
      <c r="L845" s="67"/>
      <c r="M845" s="67"/>
      <c r="N845" s="67"/>
      <c r="O845" s="66"/>
      <c r="P845" s="1"/>
      <c r="Q845" s="1"/>
      <c r="R845" s="1"/>
      <c r="S845" s="1"/>
      <c r="T845" s="1"/>
      <c r="U845" s="1"/>
      <c r="V845" s="1"/>
      <c r="W845" s="1"/>
      <c r="X845" s="1"/>
      <c r="Y845" s="1"/>
      <c r="Z845" s="1"/>
    </row>
    <row r="846" spans="1:26" ht="15.75" customHeight="1" x14ac:dyDescent="0.2">
      <c r="A846" s="1"/>
      <c r="B846" s="1"/>
      <c r="C846" s="1"/>
      <c r="D846" s="22"/>
      <c r="E846" s="67"/>
      <c r="F846" s="67"/>
      <c r="G846" s="22"/>
      <c r="H846" s="22"/>
      <c r="I846" s="22"/>
      <c r="J846" s="22"/>
      <c r="K846" s="67"/>
      <c r="L846" s="67"/>
      <c r="M846" s="67"/>
      <c r="N846" s="67"/>
      <c r="O846" s="66"/>
      <c r="P846" s="1"/>
      <c r="Q846" s="1"/>
      <c r="R846" s="1"/>
      <c r="S846" s="1"/>
      <c r="T846" s="1"/>
      <c r="U846" s="1"/>
      <c r="V846" s="1"/>
      <c r="W846" s="1"/>
      <c r="X846" s="1"/>
      <c r="Y846" s="1"/>
      <c r="Z846" s="1"/>
    </row>
    <row r="847" spans="1:26" ht="15.75" customHeight="1" x14ac:dyDescent="0.2">
      <c r="A847" s="1"/>
      <c r="B847" s="1"/>
      <c r="C847" s="1"/>
      <c r="D847" s="22"/>
      <c r="E847" s="67"/>
      <c r="F847" s="67"/>
      <c r="G847" s="22"/>
      <c r="H847" s="22"/>
      <c r="I847" s="22"/>
      <c r="J847" s="22"/>
      <c r="K847" s="67"/>
      <c r="L847" s="67"/>
      <c r="M847" s="67"/>
      <c r="N847" s="67"/>
      <c r="O847" s="66"/>
      <c r="P847" s="1"/>
      <c r="Q847" s="1"/>
      <c r="R847" s="1"/>
      <c r="S847" s="1"/>
      <c r="T847" s="1"/>
      <c r="U847" s="1"/>
      <c r="V847" s="1"/>
      <c r="W847" s="1"/>
      <c r="X847" s="1"/>
      <c r="Y847" s="1"/>
      <c r="Z847" s="1"/>
    </row>
    <row r="848" spans="1:26" ht="15.75" customHeight="1" x14ac:dyDescent="0.2">
      <c r="A848" s="1"/>
      <c r="B848" s="1"/>
      <c r="C848" s="1"/>
      <c r="D848" s="22"/>
      <c r="E848" s="67"/>
      <c r="F848" s="67"/>
      <c r="G848" s="22"/>
      <c r="H848" s="22"/>
      <c r="I848" s="22"/>
      <c r="J848" s="22"/>
      <c r="K848" s="67"/>
      <c r="L848" s="67"/>
      <c r="M848" s="67"/>
      <c r="N848" s="67"/>
      <c r="O848" s="66"/>
      <c r="P848" s="1"/>
      <c r="Q848" s="1"/>
      <c r="R848" s="1"/>
      <c r="S848" s="1"/>
      <c r="T848" s="1"/>
      <c r="U848" s="1"/>
      <c r="V848" s="1"/>
      <c r="W848" s="1"/>
      <c r="X848" s="1"/>
      <c r="Y848" s="1"/>
      <c r="Z848" s="1"/>
    </row>
    <row r="849" spans="1:26" ht="15.75" customHeight="1" x14ac:dyDescent="0.2">
      <c r="A849" s="1"/>
      <c r="B849" s="1"/>
      <c r="C849" s="1"/>
      <c r="D849" s="22"/>
      <c r="E849" s="67"/>
      <c r="F849" s="67"/>
      <c r="G849" s="22"/>
      <c r="H849" s="22"/>
      <c r="I849" s="22"/>
      <c r="J849" s="22"/>
      <c r="K849" s="67"/>
      <c r="L849" s="67"/>
      <c r="M849" s="67"/>
      <c r="N849" s="67"/>
      <c r="O849" s="66"/>
      <c r="P849" s="1"/>
      <c r="Q849" s="1"/>
      <c r="R849" s="1"/>
      <c r="S849" s="1"/>
      <c r="T849" s="1"/>
      <c r="U849" s="1"/>
      <c r="V849" s="1"/>
      <c r="W849" s="1"/>
      <c r="X849" s="1"/>
      <c r="Y849" s="1"/>
      <c r="Z849" s="1"/>
    </row>
    <row r="850" spans="1:26" ht="15.75" customHeight="1" x14ac:dyDescent="0.2">
      <c r="A850" s="1"/>
      <c r="B850" s="1"/>
      <c r="C850" s="1"/>
      <c r="D850" s="22"/>
      <c r="E850" s="67"/>
      <c r="F850" s="67"/>
      <c r="G850" s="22"/>
      <c r="H850" s="22"/>
      <c r="I850" s="22"/>
      <c r="J850" s="22"/>
      <c r="K850" s="67"/>
      <c r="L850" s="67"/>
      <c r="M850" s="67"/>
      <c r="N850" s="67"/>
      <c r="O850" s="66"/>
      <c r="P850" s="1"/>
      <c r="Q850" s="1"/>
      <c r="R850" s="1"/>
      <c r="S850" s="1"/>
      <c r="T850" s="1"/>
      <c r="U850" s="1"/>
      <c r="V850" s="1"/>
      <c r="W850" s="1"/>
      <c r="X850" s="1"/>
      <c r="Y850" s="1"/>
      <c r="Z850" s="1"/>
    </row>
    <row r="851" spans="1:26" ht="15.75" customHeight="1" x14ac:dyDescent="0.2">
      <c r="A851" s="1"/>
      <c r="B851" s="1"/>
      <c r="C851" s="1"/>
      <c r="D851" s="22"/>
      <c r="E851" s="67"/>
      <c r="F851" s="67"/>
      <c r="G851" s="22"/>
      <c r="H851" s="22"/>
      <c r="I851" s="22"/>
      <c r="J851" s="22"/>
      <c r="K851" s="67"/>
      <c r="L851" s="67"/>
      <c r="M851" s="67"/>
      <c r="N851" s="67"/>
      <c r="O851" s="66"/>
      <c r="P851" s="1"/>
      <c r="Q851" s="1"/>
      <c r="R851" s="1"/>
      <c r="S851" s="1"/>
      <c r="T851" s="1"/>
      <c r="U851" s="1"/>
      <c r="V851" s="1"/>
      <c r="W851" s="1"/>
      <c r="X851" s="1"/>
      <c r="Y851" s="1"/>
      <c r="Z851" s="1"/>
    </row>
    <row r="852" spans="1:26" ht="15.75" customHeight="1" x14ac:dyDescent="0.2">
      <c r="A852" s="1"/>
      <c r="B852" s="1"/>
      <c r="C852" s="1"/>
      <c r="D852" s="22"/>
      <c r="E852" s="67"/>
      <c r="F852" s="67"/>
      <c r="G852" s="22"/>
      <c r="H852" s="22"/>
      <c r="I852" s="22"/>
      <c r="J852" s="22"/>
      <c r="K852" s="67"/>
      <c r="L852" s="67"/>
      <c r="M852" s="67"/>
      <c r="N852" s="67"/>
      <c r="O852" s="66"/>
      <c r="P852" s="1"/>
      <c r="Q852" s="1"/>
      <c r="R852" s="1"/>
      <c r="S852" s="1"/>
      <c r="T852" s="1"/>
      <c r="U852" s="1"/>
      <c r="V852" s="1"/>
      <c r="W852" s="1"/>
      <c r="X852" s="1"/>
      <c r="Y852" s="1"/>
      <c r="Z852" s="1"/>
    </row>
    <row r="853" spans="1:26" ht="15.75" customHeight="1" x14ac:dyDescent="0.2">
      <c r="A853" s="1"/>
      <c r="B853" s="1"/>
      <c r="C853" s="1"/>
      <c r="D853" s="22"/>
      <c r="E853" s="67"/>
      <c r="F853" s="67"/>
      <c r="G853" s="22"/>
      <c r="H853" s="22"/>
      <c r="I853" s="22"/>
      <c r="J853" s="22"/>
      <c r="K853" s="67"/>
      <c r="L853" s="67"/>
      <c r="M853" s="67"/>
      <c r="N853" s="67"/>
      <c r="O853" s="66"/>
      <c r="P853" s="1"/>
      <c r="Q853" s="1"/>
      <c r="R853" s="1"/>
      <c r="S853" s="1"/>
      <c r="T853" s="1"/>
      <c r="U853" s="1"/>
      <c r="V853" s="1"/>
      <c r="W853" s="1"/>
      <c r="X853" s="1"/>
      <c r="Y853" s="1"/>
      <c r="Z853" s="1"/>
    </row>
    <row r="854" spans="1:26" ht="15.75" customHeight="1" x14ac:dyDescent="0.2">
      <c r="A854" s="1"/>
      <c r="B854" s="1"/>
      <c r="C854" s="1"/>
      <c r="D854" s="22"/>
      <c r="E854" s="67"/>
      <c r="F854" s="67"/>
      <c r="G854" s="22"/>
      <c r="H854" s="22"/>
      <c r="I854" s="22"/>
      <c r="J854" s="22"/>
      <c r="K854" s="67"/>
      <c r="L854" s="67"/>
      <c r="M854" s="67"/>
      <c r="N854" s="67"/>
      <c r="O854" s="66"/>
      <c r="P854" s="1"/>
      <c r="Q854" s="1"/>
      <c r="R854" s="1"/>
      <c r="S854" s="1"/>
      <c r="T854" s="1"/>
      <c r="U854" s="1"/>
      <c r="V854" s="1"/>
      <c r="W854" s="1"/>
      <c r="X854" s="1"/>
      <c r="Y854" s="1"/>
      <c r="Z854" s="1"/>
    </row>
    <row r="855" spans="1:26" ht="15.75" customHeight="1" x14ac:dyDescent="0.2">
      <c r="A855" s="1"/>
      <c r="B855" s="1"/>
      <c r="C855" s="1"/>
      <c r="D855" s="22"/>
      <c r="E855" s="67"/>
      <c r="F855" s="67"/>
      <c r="G855" s="22"/>
      <c r="H855" s="22"/>
      <c r="I855" s="22"/>
      <c r="J855" s="22"/>
      <c r="K855" s="67"/>
      <c r="L855" s="67"/>
      <c r="M855" s="67"/>
      <c r="N855" s="67"/>
      <c r="O855" s="66"/>
      <c r="P855" s="1"/>
      <c r="Q855" s="1"/>
      <c r="R855" s="1"/>
      <c r="S855" s="1"/>
      <c r="T855" s="1"/>
      <c r="U855" s="1"/>
      <c r="V855" s="1"/>
      <c r="W855" s="1"/>
      <c r="X855" s="1"/>
      <c r="Y855" s="1"/>
      <c r="Z855" s="1"/>
    </row>
    <row r="856" spans="1:26" ht="15.75" customHeight="1" x14ac:dyDescent="0.2">
      <c r="A856" s="1"/>
      <c r="B856" s="1"/>
      <c r="C856" s="1"/>
      <c r="D856" s="22"/>
      <c r="E856" s="67"/>
      <c r="F856" s="67"/>
      <c r="G856" s="22"/>
      <c r="H856" s="22"/>
      <c r="I856" s="22"/>
      <c r="J856" s="22"/>
      <c r="K856" s="67"/>
      <c r="L856" s="67"/>
      <c r="M856" s="67"/>
      <c r="N856" s="67"/>
      <c r="O856" s="66"/>
      <c r="P856" s="1"/>
      <c r="Q856" s="1"/>
      <c r="R856" s="1"/>
      <c r="S856" s="1"/>
      <c r="T856" s="1"/>
      <c r="U856" s="1"/>
      <c r="V856" s="1"/>
      <c r="W856" s="1"/>
      <c r="X856" s="1"/>
      <c r="Y856" s="1"/>
      <c r="Z856" s="1"/>
    </row>
    <row r="857" spans="1:26" ht="15.75" customHeight="1" x14ac:dyDescent="0.2">
      <c r="A857" s="1"/>
      <c r="B857" s="1"/>
      <c r="C857" s="1"/>
      <c r="D857" s="22"/>
      <c r="E857" s="67"/>
      <c r="F857" s="67"/>
      <c r="G857" s="22"/>
      <c r="H857" s="22"/>
      <c r="I857" s="22"/>
      <c r="J857" s="22"/>
      <c r="K857" s="67"/>
      <c r="L857" s="67"/>
      <c r="M857" s="67"/>
      <c r="N857" s="67"/>
      <c r="O857" s="66"/>
      <c r="P857" s="1"/>
      <c r="Q857" s="1"/>
      <c r="R857" s="1"/>
      <c r="S857" s="1"/>
      <c r="T857" s="1"/>
      <c r="U857" s="1"/>
      <c r="V857" s="1"/>
      <c r="W857" s="1"/>
      <c r="X857" s="1"/>
      <c r="Y857" s="1"/>
      <c r="Z857" s="1"/>
    </row>
    <row r="858" spans="1:26" ht="15.75" customHeight="1" x14ac:dyDescent="0.2">
      <c r="A858" s="1"/>
      <c r="B858" s="1"/>
      <c r="C858" s="1"/>
      <c r="D858" s="22"/>
      <c r="E858" s="67"/>
      <c r="F858" s="67"/>
      <c r="G858" s="22"/>
      <c r="H858" s="22"/>
      <c r="I858" s="22"/>
      <c r="J858" s="22"/>
      <c r="K858" s="67"/>
      <c r="L858" s="67"/>
      <c r="M858" s="67"/>
      <c r="N858" s="67"/>
      <c r="O858" s="66"/>
      <c r="P858" s="1"/>
      <c r="Q858" s="1"/>
      <c r="R858" s="1"/>
      <c r="S858" s="1"/>
      <c r="T858" s="1"/>
      <c r="U858" s="1"/>
      <c r="V858" s="1"/>
      <c r="W858" s="1"/>
      <c r="X858" s="1"/>
      <c r="Y858" s="1"/>
      <c r="Z858" s="1"/>
    </row>
    <row r="859" spans="1:26" ht="15.75" customHeight="1" x14ac:dyDescent="0.2">
      <c r="A859" s="1"/>
      <c r="B859" s="1"/>
      <c r="C859" s="1"/>
      <c r="D859" s="22"/>
      <c r="E859" s="67"/>
      <c r="F859" s="67"/>
      <c r="G859" s="22"/>
      <c r="H859" s="22"/>
      <c r="I859" s="22"/>
      <c r="J859" s="22"/>
      <c r="K859" s="67"/>
      <c r="L859" s="67"/>
      <c r="M859" s="67"/>
      <c r="N859" s="67"/>
      <c r="O859" s="66"/>
      <c r="P859" s="1"/>
      <c r="Q859" s="1"/>
      <c r="R859" s="1"/>
      <c r="S859" s="1"/>
      <c r="T859" s="1"/>
      <c r="U859" s="1"/>
      <c r="V859" s="1"/>
      <c r="W859" s="1"/>
      <c r="X859" s="1"/>
      <c r="Y859" s="1"/>
      <c r="Z859" s="1"/>
    </row>
    <row r="860" spans="1:26" ht="15.75" customHeight="1" x14ac:dyDescent="0.2">
      <c r="A860" s="1"/>
      <c r="B860" s="1"/>
      <c r="C860" s="1"/>
      <c r="D860" s="22"/>
      <c r="E860" s="67"/>
      <c r="F860" s="67"/>
      <c r="G860" s="22"/>
      <c r="H860" s="22"/>
      <c r="I860" s="22"/>
      <c r="J860" s="22"/>
      <c r="K860" s="67"/>
      <c r="L860" s="67"/>
      <c r="M860" s="67"/>
      <c r="N860" s="67"/>
      <c r="O860" s="66"/>
      <c r="P860" s="1"/>
      <c r="Q860" s="1"/>
      <c r="R860" s="1"/>
      <c r="S860" s="1"/>
      <c r="T860" s="1"/>
      <c r="U860" s="1"/>
      <c r="V860" s="1"/>
      <c r="W860" s="1"/>
      <c r="X860" s="1"/>
      <c r="Y860" s="1"/>
      <c r="Z860" s="1"/>
    </row>
    <row r="861" spans="1:26" ht="15.75" customHeight="1" x14ac:dyDescent="0.2">
      <c r="A861" s="1"/>
      <c r="B861" s="1"/>
      <c r="C861" s="1"/>
      <c r="D861" s="22"/>
      <c r="E861" s="67"/>
      <c r="F861" s="67"/>
      <c r="G861" s="22"/>
      <c r="H861" s="22"/>
      <c r="I861" s="22"/>
      <c r="J861" s="22"/>
      <c r="K861" s="67"/>
      <c r="L861" s="67"/>
      <c r="M861" s="67"/>
      <c r="N861" s="67"/>
      <c r="O861" s="66"/>
      <c r="P861" s="1"/>
      <c r="Q861" s="1"/>
      <c r="R861" s="1"/>
      <c r="S861" s="1"/>
      <c r="T861" s="1"/>
      <c r="U861" s="1"/>
      <c r="V861" s="1"/>
      <c r="W861" s="1"/>
      <c r="X861" s="1"/>
      <c r="Y861" s="1"/>
      <c r="Z861" s="1"/>
    </row>
    <row r="862" spans="1:26" ht="15.75" customHeight="1" x14ac:dyDescent="0.2">
      <c r="A862" s="1"/>
      <c r="B862" s="1"/>
      <c r="C862" s="1"/>
      <c r="D862" s="22"/>
      <c r="E862" s="67"/>
      <c r="F862" s="67"/>
      <c r="G862" s="22"/>
      <c r="H862" s="22"/>
      <c r="I862" s="22"/>
      <c r="J862" s="22"/>
      <c r="K862" s="67"/>
      <c r="L862" s="67"/>
      <c r="M862" s="67"/>
      <c r="N862" s="67"/>
      <c r="O862" s="66"/>
      <c r="P862" s="1"/>
      <c r="Q862" s="1"/>
      <c r="R862" s="1"/>
      <c r="S862" s="1"/>
      <c r="T862" s="1"/>
      <c r="U862" s="1"/>
      <c r="V862" s="1"/>
      <c r="W862" s="1"/>
      <c r="X862" s="1"/>
      <c r="Y862" s="1"/>
      <c r="Z862" s="1"/>
    </row>
    <row r="863" spans="1:26" ht="15.75" customHeight="1" x14ac:dyDescent="0.2">
      <c r="A863" s="1"/>
      <c r="B863" s="1"/>
      <c r="C863" s="1"/>
      <c r="D863" s="22"/>
      <c r="E863" s="67"/>
      <c r="F863" s="67"/>
      <c r="G863" s="22"/>
      <c r="H863" s="22"/>
      <c r="I863" s="22"/>
      <c r="J863" s="22"/>
      <c r="K863" s="67"/>
      <c r="L863" s="67"/>
      <c r="M863" s="67"/>
      <c r="N863" s="67"/>
      <c r="O863" s="66"/>
      <c r="P863" s="1"/>
      <c r="Q863" s="1"/>
      <c r="R863" s="1"/>
      <c r="S863" s="1"/>
      <c r="T863" s="1"/>
      <c r="U863" s="1"/>
      <c r="V863" s="1"/>
      <c r="W863" s="1"/>
      <c r="X863" s="1"/>
      <c r="Y863" s="1"/>
      <c r="Z863" s="1"/>
    </row>
    <row r="864" spans="1:26" ht="15.75" customHeight="1" x14ac:dyDescent="0.2">
      <c r="A864" s="1"/>
      <c r="B864" s="1"/>
      <c r="C864" s="1"/>
      <c r="D864" s="22"/>
      <c r="E864" s="67"/>
      <c r="F864" s="67"/>
      <c r="G864" s="22"/>
      <c r="H864" s="22"/>
      <c r="I864" s="22"/>
      <c r="J864" s="22"/>
      <c r="K864" s="67"/>
      <c r="L864" s="67"/>
      <c r="M864" s="67"/>
      <c r="N864" s="67"/>
      <c r="O864" s="66"/>
      <c r="P864" s="1"/>
      <c r="Q864" s="1"/>
      <c r="R864" s="1"/>
      <c r="S864" s="1"/>
      <c r="T864" s="1"/>
      <c r="U864" s="1"/>
      <c r="V864" s="1"/>
      <c r="W864" s="1"/>
      <c r="X864" s="1"/>
      <c r="Y864" s="1"/>
      <c r="Z864" s="1"/>
    </row>
    <row r="865" spans="1:26" ht="15.75" customHeight="1" x14ac:dyDescent="0.2">
      <c r="A865" s="1"/>
      <c r="B865" s="1"/>
      <c r="C865" s="1"/>
      <c r="D865" s="22"/>
      <c r="E865" s="67"/>
      <c r="F865" s="67"/>
      <c r="G865" s="22"/>
      <c r="H865" s="22"/>
      <c r="I865" s="22"/>
      <c r="J865" s="22"/>
      <c r="K865" s="67"/>
      <c r="L865" s="67"/>
      <c r="M865" s="67"/>
      <c r="N865" s="67"/>
      <c r="O865" s="66"/>
      <c r="P865" s="1"/>
      <c r="Q865" s="1"/>
      <c r="R865" s="1"/>
      <c r="S865" s="1"/>
      <c r="T865" s="1"/>
      <c r="U865" s="1"/>
      <c r="V865" s="1"/>
      <c r="W865" s="1"/>
      <c r="X865" s="1"/>
      <c r="Y865" s="1"/>
      <c r="Z865" s="1"/>
    </row>
    <row r="866" spans="1:26" ht="15.75" customHeight="1" x14ac:dyDescent="0.2">
      <c r="A866" s="1"/>
      <c r="B866" s="1"/>
      <c r="C866" s="1"/>
      <c r="D866" s="22"/>
      <c r="E866" s="67"/>
      <c r="F866" s="67"/>
      <c r="G866" s="22"/>
      <c r="H866" s="22"/>
      <c r="I866" s="22"/>
      <c r="J866" s="22"/>
      <c r="K866" s="67"/>
      <c r="L866" s="67"/>
      <c r="M866" s="67"/>
      <c r="N866" s="67"/>
      <c r="O866" s="66"/>
      <c r="P866" s="1"/>
      <c r="Q866" s="1"/>
      <c r="R866" s="1"/>
      <c r="S866" s="1"/>
      <c r="T866" s="1"/>
      <c r="U866" s="1"/>
      <c r="V866" s="1"/>
      <c r="W866" s="1"/>
      <c r="X866" s="1"/>
      <c r="Y866" s="1"/>
      <c r="Z866" s="1"/>
    </row>
    <row r="867" spans="1:26" ht="15.75" customHeight="1" x14ac:dyDescent="0.2">
      <c r="A867" s="1"/>
      <c r="B867" s="1"/>
      <c r="C867" s="1"/>
      <c r="D867" s="22"/>
      <c r="E867" s="67"/>
      <c r="F867" s="67"/>
      <c r="G867" s="22"/>
      <c r="H867" s="22"/>
      <c r="I867" s="22"/>
      <c r="J867" s="22"/>
      <c r="K867" s="67"/>
      <c r="L867" s="67"/>
      <c r="M867" s="67"/>
      <c r="N867" s="67"/>
      <c r="O867" s="66"/>
      <c r="P867" s="1"/>
      <c r="Q867" s="1"/>
      <c r="R867" s="1"/>
      <c r="S867" s="1"/>
      <c r="T867" s="1"/>
      <c r="U867" s="1"/>
      <c r="V867" s="1"/>
      <c r="W867" s="1"/>
      <c r="X867" s="1"/>
      <c r="Y867" s="1"/>
      <c r="Z867" s="1"/>
    </row>
    <row r="868" spans="1:26" ht="15.75" customHeight="1" x14ac:dyDescent="0.2">
      <c r="A868" s="1"/>
      <c r="B868" s="1"/>
      <c r="C868" s="1"/>
      <c r="D868" s="22"/>
      <c r="E868" s="67"/>
      <c r="F868" s="67"/>
      <c r="G868" s="22"/>
      <c r="H868" s="22"/>
      <c r="I868" s="22"/>
      <c r="J868" s="22"/>
      <c r="K868" s="67"/>
      <c r="L868" s="67"/>
      <c r="M868" s="67"/>
      <c r="N868" s="67"/>
      <c r="O868" s="66"/>
      <c r="P868" s="1"/>
      <c r="Q868" s="1"/>
      <c r="R868" s="1"/>
      <c r="S868" s="1"/>
      <c r="T868" s="1"/>
      <c r="U868" s="1"/>
      <c r="V868" s="1"/>
      <c r="W868" s="1"/>
      <c r="X868" s="1"/>
      <c r="Y868" s="1"/>
      <c r="Z868" s="1"/>
    </row>
    <row r="869" spans="1:26" ht="15.75" customHeight="1" x14ac:dyDescent="0.2">
      <c r="A869" s="1"/>
      <c r="B869" s="1"/>
      <c r="C869" s="1"/>
      <c r="D869" s="22"/>
      <c r="E869" s="67"/>
      <c r="F869" s="67"/>
      <c r="G869" s="22"/>
      <c r="H869" s="22"/>
      <c r="I869" s="22"/>
      <c r="J869" s="22"/>
      <c r="K869" s="67"/>
      <c r="L869" s="67"/>
      <c r="M869" s="67"/>
      <c r="N869" s="67"/>
      <c r="O869" s="66"/>
      <c r="P869" s="1"/>
      <c r="Q869" s="1"/>
      <c r="R869" s="1"/>
      <c r="S869" s="1"/>
      <c r="T869" s="1"/>
      <c r="U869" s="1"/>
      <c r="V869" s="1"/>
      <c r="W869" s="1"/>
      <c r="X869" s="1"/>
      <c r="Y869" s="1"/>
      <c r="Z869" s="1"/>
    </row>
    <row r="870" spans="1:26" ht="15.75" customHeight="1" x14ac:dyDescent="0.2">
      <c r="A870" s="1"/>
      <c r="B870" s="1"/>
      <c r="C870" s="1"/>
      <c r="D870" s="22"/>
      <c r="E870" s="67"/>
      <c r="F870" s="67"/>
      <c r="G870" s="22"/>
      <c r="H870" s="22"/>
      <c r="I870" s="22"/>
      <c r="J870" s="22"/>
      <c r="K870" s="67"/>
      <c r="L870" s="67"/>
      <c r="M870" s="67"/>
      <c r="N870" s="67"/>
      <c r="O870" s="66"/>
      <c r="P870" s="1"/>
      <c r="Q870" s="1"/>
      <c r="R870" s="1"/>
      <c r="S870" s="1"/>
      <c r="T870" s="1"/>
      <c r="U870" s="1"/>
      <c r="V870" s="1"/>
      <c r="W870" s="1"/>
      <c r="X870" s="1"/>
      <c r="Y870" s="1"/>
      <c r="Z870" s="1"/>
    </row>
    <row r="871" spans="1:26" ht="15.75" customHeight="1" x14ac:dyDescent="0.2">
      <c r="A871" s="1"/>
      <c r="B871" s="1"/>
      <c r="C871" s="1"/>
      <c r="D871" s="22"/>
      <c r="E871" s="67"/>
      <c r="F871" s="67"/>
      <c r="G871" s="22"/>
      <c r="H871" s="22"/>
      <c r="I871" s="22"/>
      <c r="J871" s="22"/>
      <c r="K871" s="67"/>
      <c r="L871" s="67"/>
      <c r="M871" s="67"/>
      <c r="N871" s="67"/>
      <c r="O871" s="66"/>
      <c r="P871" s="1"/>
      <c r="Q871" s="1"/>
      <c r="R871" s="1"/>
      <c r="S871" s="1"/>
      <c r="T871" s="1"/>
      <c r="U871" s="1"/>
      <c r="V871" s="1"/>
      <c r="W871" s="1"/>
      <c r="X871" s="1"/>
      <c r="Y871" s="1"/>
      <c r="Z871" s="1"/>
    </row>
    <row r="872" spans="1:26" ht="15.75" customHeight="1" x14ac:dyDescent="0.2">
      <c r="A872" s="1"/>
      <c r="B872" s="1"/>
      <c r="C872" s="1"/>
      <c r="D872" s="22"/>
      <c r="E872" s="67"/>
      <c r="F872" s="67"/>
      <c r="G872" s="22"/>
      <c r="H872" s="22"/>
      <c r="I872" s="22"/>
      <c r="J872" s="22"/>
      <c r="K872" s="67"/>
      <c r="L872" s="67"/>
      <c r="M872" s="67"/>
      <c r="N872" s="67"/>
      <c r="O872" s="66"/>
      <c r="P872" s="1"/>
      <c r="Q872" s="1"/>
      <c r="R872" s="1"/>
      <c r="S872" s="1"/>
      <c r="T872" s="1"/>
      <c r="U872" s="1"/>
      <c r="V872" s="1"/>
      <c r="W872" s="1"/>
      <c r="X872" s="1"/>
      <c r="Y872" s="1"/>
      <c r="Z872" s="1"/>
    </row>
    <row r="873" spans="1:26" ht="15.75" customHeight="1" x14ac:dyDescent="0.2">
      <c r="A873" s="1"/>
      <c r="B873" s="1"/>
      <c r="C873" s="1"/>
      <c r="D873" s="22"/>
      <c r="E873" s="67"/>
      <c r="F873" s="67"/>
      <c r="G873" s="22"/>
      <c r="H873" s="22"/>
      <c r="I873" s="22"/>
      <c r="J873" s="22"/>
      <c r="K873" s="67"/>
      <c r="L873" s="67"/>
      <c r="M873" s="67"/>
      <c r="N873" s="67"/>
      <c r="O873" s="66"/>
      <c r="P873" s="1"/>
      <c r="Q873" s="1"/>
      <c r="R873" s="1"/>
      <c r="S873" s="1"/>
      <c r="T873" s="1"/>
      <c r="U873" s="1"/>
      <c r="V873" s="1"/>
      <c r="W873" s="1"/>
      <c r="X873" s="1"/>
      <c r="Y873" s="1"/>
      <c r="Z873" s="1"/>
    </row>
    <row r="874" spans="1:26" ht="15.75" customHeight="1" x14ac:dyDescent="0.2">
      <c r="A874" s="1"/>
      <c r="B874" s="1"/>
      <c r="C874" s="1"/>
      <c r="D874" s="22"/>
      <c r="E874" s="67"/>
      <c r="F874" s="67"/>
      <c r="G874" s="22"/>
      <c r="H874" s="22"/>
      <c r="I874" s="22"/>
      <c r="J874" s="22"/>
      <c r="K874" s="67"/>
      <c r="L874" s="67"/>
      <c r="M874" s="67"/>
      <c r="N874" s="67"/>
      <c r="O874" s="66"/>
      <c r="P874" s="1"/>
      <c r="Q874" s="1"/>
      <c r="R874" s="1"/>
      <c r="S874" s="1"/>
      <c r="T874" s="1"/>
      <c r="U874" s="1"/>
      <c r="V874" s="1"/>
      <c r="W874" s="1"/>
      <c r="X874" s="1"/>
      <c r="Y874" s="1"/>
      <c r="Z874" s="1"/>
    </row>
    <row r="875" spans="1:26" ht="15.75" customHeight="1" x14ac:dyDescent="0.2">
      <c r="A875" s="1"/>
      <c r="B875" s="1"/>
      <c r="C875" s="1"/>
      <c r="D875" s="22"/>
      <c r="E875" s="67"/>
      <c r="F875" s="67"/>
      <c r="G875" s="22"/>
      <c r="H875" s="22"/>
      <c r="I875" s="22"/>
      <c r="J875" s="22"/>
      <c r="K875" s="67"/>
      <c r="L875" s="67"/>
      <c r="M875" s="67"/>
      <c r="N875" s="67"/>
      <c r="O875" s="66"/>
      <c r="P875" s="1"/>
      <c r="Q875" s="1"/>
      <c r="R875" s="1"/>
      <c r="S875" s="1"/>
      <c r="T875" s="1"/>
      <c r="U875" s="1"/>
      <c r="V875" s="1"/>
      <c r="W875" s="1"/>
      <c r="X875" s="1"/>
      <c r="Y875" s="1"/>
      <c r="Z875" s="1"/>
    </row>
    <row r="876" spans="1:26" ht="15.75" customHeight="1" x14ac:dyDescent="0.2">
      <c r="A876" s="1"/>
      <c r="B876" s="1"/>
      <c r="C876" s="1"/>
      <c r="D876" s="22"/>
      <c r="E876" s="67"/>
      <c r="F876" s="67"/>
      <c r="G876" s="22"/>
      <c r="H876" s="22"/>
      <c r="I876" s="22"/>
      <c r="J876" s="22"/>
      <c r="K876" s="67"/>
      <c r="L876" s="67"/>
      <c r="M876" s="67"/>
      <c r="N876" s="67"/>
      <c r="O876" s="66"/>
      <c r="P876" s="1"/>
      <c r="Q876" s="1"/>
      <c r="R876" s="1"/>
      <c r="S876" s="1"/>
      <c r="T876" s="1"/>
      <c r="U876" s="1"/>
      <c r="V876" s="1"/>
      <c r="W876" s="1"/>
      <c r="X876" s="1"/>
      <c r="Y876" s="1"/>
      <c r="Z876" s="1"/>
    </row>
    <row r="877" spans="1:26" ht="15.75" customHeight="1" x14ac:dyDescent="0.2">
      <c r="A877" s="1"/>
      <c r="B877" s="1"/>
      <c r="C877" s="1"/>
      <c r="D877" s="22"/>
      <c r="E877" s="67"/>
      <c r="F877" s="67"/>
      <c r="G877" s="22"/>
      <c r="H877" s="22"/>
      <c r="I877" s="22"/>
      <c r="J877" s="22"/>
      <c r="K877" s="67"/>
      <c r="L877" s="67"/>
      <c r="M877" s="67"/>
      <c r="N877" s="67"/>
      <c r="O877" s="66"/>
      <c r="P877" s="1"/>
      <c r="Q877" s="1"/>
      <c r="R877" s="1"/>
      <c r="S877" s="1"/>
      <c r="T877" s="1"/>
      <c r="U877" s="1"/>
      <c r="V877" s="1"/>
      <c r="W877" s="1"/>
      <c r="X877" s="1"/>
      <c r="Y877" s="1"/>
      <c r="Z877" s="1"/>
    </row>
    <row r="878" spans="1:26" ht="15.75" customHeight="1" x14ac:dyDescent="0.2">
      <c r="A878" s="1"/>
      <c r="B878" s="1"/>
      <c r="C878" s="1"/>
      <c r="D878" s="22"/>
      <c r="E878" s="67"/>
      <c r="F878" s="67"/>
      <c r="G878" s="22"/>
      <c r="H878" s="22"/>
      <c r="I878" s="22"/>
      <c r="J878" s="22"/>
      <c r="K878" s="67"/>
      <c r="L878" s="67"/>
      <c r="M878" s="67"/>
      <c r="N878" s="67"/>
      <c r="O878" s="66"/>
      <c r="P878" s="1"/>
      <c r="Q878" s="1"/>
      <c r="R878" s="1"/>
      <c r="S878" s="1"/>
      <c r="T878" s="1"/>
      <c r="U878" s="1"/>
      <c r="V878" s="1"/>
      <c r="W878" s="1"/>
      <c r="X878" s="1"/>
      <c r="Y878" s="1"/>
      <c r="Z878" s="1"/>
    </row>
    <row r="879" spans="1:26" ht="15.75" customHeight="1" x14ac:dyDescent="0.2">
      <c r="A879" s="1"/>
      <c r="B879" s="1"/>
      <c r="C879" s="1"/>
      <c r="D879" s="22"/>
      <c r="E879" s="67"/>
      <c r="F879" s="67"/>
      <c r="G879" s="22"/>
      <c r="H879" s="22"/>
      <c r="I879" s="22"/>
      <c r="J879" s="22"/>
      <c r="K879" s="67"/>
      <c r="L879" s="67"/>
      <c r="M879" s="67"/>
      <c r="N879" s="67"/>
      <c r="O879" s="66"/>
      <c r="P879" s="1"/>
      <c r="Q879" s="1"/>
      <c r="R879" s="1"/>
      <c r="S879" s="1"/>
      <c r="T879" s="1"/>
      <c r="U879" s="1"/>
      <c r="V879" s="1"/>
      <c r="W879" s="1"/>
      <c r="X879" s="1"/>
      <c r="Y879" s="1"/>
      <c r="Z879" s="1"/>
    </row>
    <row r="880" spans="1:26" ht="15.75" customHeight="1" x14ac:dyDescent="0.2">
      <c r="A880" s="1"/>
      <c r="B880" s="1"/>
      <c r="C880" s="1"/>
      <c r="D880" s="22"/>
      <c r="E880" s="67"/>
      <c r="F880" s="67"/>
      <c r="G880" s="22"/>
      <c r="H880" s="22"/>
      <c r="I880" s="22"/>
      <c r="J880" s="22"/>
      <c r="K880" s="67"/>
      <c r="L880" s="67"/>
      <c r="M880" s="67"/>
      <c r="N880" s="67"/>
      <c r="O880" s="66"/>
      <c r="P880" s="1"/>
      <c r="Q880" s="1"/>
      <c r="R880" s="1"/>
      <c r="S880" s="1"/>
      <c r="T880" s="1"/>
      <c r="U880" s="1"/>
      <c r="V880" s="1"/>
      <c r="W880" s="1"/>
      <c r="X880" s="1"/>
      <c r="Y880" s="1"/>
      <c r="Z880" s="1"/>
    </row>
    <row r="881" spans="1:26" ht="15.75" customHeight="1" x14ac:dyDescent="0.2">
      <c r="A881" s="1"/>
      <c r="B881" s="1"/>
      <c r="C881" s="1"/>
      <c r="D881" s="22"/>
      <c r="E881" s="67"/>
      <c r="F881" s="67"/>
      <c r="G881" s="22"/>
      <c r="H881" s="22"/>
      <c r="I881" s="22"/>
      <c r="J881" s="22"/>
      <c r="K881" s="67"/>
      <c r="L881" s="67"/>
      <c r="M881" s="67"/>
      <c r="N881" s="67"/>
      <c r="O881" s="66"/>
      <c r="P881" s="1"/>
      <c r="Q881" s="1"/>
      <c r="R881" s="1"/>
      <c r="S881" s="1"/>
      <c r="T881" s="1"/>
      <c r="U881" s="1"/>
      <c r="V881" s="1"/>
      <c r="W881" s="1"/>
      <c r="X881" s="1"/>
      <c r="Y881" s="1"/>
      <c r="Z881" s="1"/>
    </row>
    <row r="882" spans="1:26" ht="15.75" customHeight="1" x14ac:dyDescent="0.2">
      <c r="A882" s="1"/>
      <c r="B882" s="1"/>
      <c r="C882" s="1"/>
      <c r="D882" s="22"/>
      <c r="E882" s="67"/>
      <c r="F882" s="67"/>
      <c r="G882" s="22"/>
      <c r="H882" s="22"/>
      <c r="I882" s="22"/>
      <c r="J882" s="22"/>
      <c r="K882" s="67"/>
      <c r="L882" s="67"/>
      <c r="M882" s="67"/>
      <c r="N882" s="67"/>
      <c r="O882" s="66"/>
      <c r="P882" s="1"/>
      <c r="Q882" s="1"/>
      <c r="R882" s="1"/>
      <c r="S882" s="1"/>
      <c r="T882" s="1"/>
      <c r="U882" s="1"/>
      <c r="V882" s="1"/>
      <c r="W882" s="1"/>
      <c r="X882" s="1"/>
      <c r="Y882" s="1"/>
      <c r="Z882" s="1"/>
    </row>
    <row r="883" spans="1:26" ht="15.75" customHeight="1" x14ac:dyDescent="0.2">
      <c r="A883" s="1"/>
      <c r="B883" s="1"/>
      <c r="C883" s="1"/>
      <c r="D883" s="22"/>
      <c r="E883" s="67"/>
      <c r="F883" s="67"/>
      <c r="G883" s="22"/>
      <c r="H883" s="22"/>
      <c r="I883" s="22"/>
      <c r="J883" s="22"/>
      <c r="K883" s="67"/>
      <c r="L883" s="67"/>
      <c r="M883" s="67"/>
      <c r="N883" s="67"/>
      <c r="O883" s="66"/>
      <c r="P883" s="1"/>
      <c r="Q883" s="1"/>
      <c r="R883" s="1"/>
      <c r="S883" s="1"/>
      <c r="T883" s="1"/>
      <c r="U883" s="1"/>
      <c r="V883" s="1"/>
      <c r="W883" s="1"/>
      <c r="X883" s="1"/>
      <c r="Y883" s="1"/>
      <c r="Z883" s="1"/>
    </row>
    <row r="884" spans="1:26" ht="15.75" customHeight="1" x14ac:dyDescent="0.2">
      <c r="A884" s="1"/>
      <c r="B884" s="1"/>
      <c r="C884" s="1"/>
      <c r="D884" s="22"/>
      <c r="E884" s="67"/>
      <c r="F884" s="67"/>
      <c r="G884" s="22"/>
      <c r="H884" s="22"/>
      <c r="I884" s="22"/>
      <c r="J884" s="22"/>
      <c r="K884" s="67"/>
      <c r="L884" s="67"/>
      <c r="M884" s="67"/>
      <c r="N884" s="67"/>
      <c r="O884" s="66"/>
      <c r="P884" s="1"/>
      <c r="Q884" s="1"/>
      <c r="R884" s="1"/>
      <c r="S884" s="1"/>
      <c r="T884" s="1"/>
      <c r="U884" s="1"/>
      <c r="V884" s="1"/>
      <c r="W884" s="1"/>
      <c r="X884" s="1"/>
      <c r="Y884" s="1"/>
      <c r="Z884" s="1"/>
    </row>
    <row r="885" spans="1:26" ht="15.75" customHeight="1" x14ac:dyDescent="0.2">
      <c r="A885" s="1"/>
      <c r="B885" s="1"/>
      <c r="C885" s="1"/>
      <c r="D885" s="22"/>
      <c r="E885" s="67"/>
      <c r="F885" s="67"/>
      <c r="G885" s="22"/>
      <c r="H885" s="22"/>
      <c r="I885" s="22"/>
      <c r="J885" s="22"/>
      <c r="K885" s="67"/>
      <c r="L885" s="67"/>
      <c r="M885" s="67"/>
      <c r="N885" s="67"/>
      <c r="O885" s="66"/>
      <c r="P885" s="1"/>
      <c r="Q885" s="1"/>
      <c r="R885" s="1"/>
      <c r="S885" s="1"/>
      <c r="T885" s="1"/>
      <c r="U885" s="1"/>
      <c r="V885" s="1"/>
      <c r="W885" s="1"/>
      <c r="X885" s="1"/>
      <c r="Y885" s="1"/>
      <c r="Z885" s="1"/>
    </row>
    <row r="886" spans="1:26" ht="15.75" customHeight="1" x14ac:dyDescent="0.2">
      <c r="A886" s="1"/>
      <c r="B886" s="1"/>
      <c r="C886" s="1"/>
      <c r="D886" s="22"/>
      <c r="E886" s="67"/>
      <c r="F886" s="67"/>
      <c r="G886" s="22"/>
      <c r="H886" s="22"/>
      <c r="I886" s="22"/>
      <c r="J886" s="22"/>
      <c r="K886" s="67"/>
      <c r="L886" s="67"/>
      <c r="M886" s="67"/>
      <c r="N886" s="67"/>
      <c r="O886" s="66"/>
      <c r="P886" s="1"/>
      <c r="Q886" s="1"/>
      <c r="R886" s="1"/>
      <c r="S886" s="1"/>
      <c r="T886" s="1"/>
      <c r="U886" s="1"/>
      <c r="V886" s="1"/>
      <c r="W886" s="1"/>
      <c r="X886" s="1"/>
      <c r="Y886" s="1"/>
      <c r="Z886" s="1"/>
    </row>
    <row r="887" spans="1:26" ht="15.75" customHeight="1" x14ac:dyDescent="0.2">
      <c r="A887" s="1"/>
      <c r="B887" s="1"/>
      <c r="C887" s="1"/>
      <c r="D887" s="22"/>
      <c r="E887" s="67"/>
      <c r="F887" s="67"/>
      <c r="G887" s="22"/>
      <c r="H887" s="22"/>
      <c r="I887" s="22"/>
      <c r="J887" s="22"/>
      <c r="K887" s="67"/>
      <c r="L887" s="67"/>
      <c r="M887" s="67"/>
      <c r="N887" s="67"/>
      <c r="O887" s="66"/>
      <c r="P887" s="1"/>
      <c r="Q887" s="1"/>
      <c r="R887" s="1"/>
      <c r="S887" s="1"/>
      <c r="T887" s="1"/>
      <c r="U887" s="1"/>
      <c r="V887" s="1"/>
      <c r="W887" s="1"/>
      <c r="X887" s="1"/>
      <c r="Y887" s="1"/>
      <c r="Z887" s="1"/>
    </row>
    <row r="888" spans="1:26" ht="15.75" customHeight="1" x14ac:dyDescent="0.2">
      <c r="A888" s="1"/>
      <c r="B888" s="1"/>
      <c r="C888" s="1"/>
      <c r="D888" s="22"/>
      <c r="E888" s="67"/>
      <c r="F888" s="67"/>
      <c r="G888" s="22"/>
      <c r="H888" s="22"/>
      <c r="I888" s="22"/>
      <c r="J888" s="22"/>
      <c r="K888" s="67"/>
      <c r="L888" s="67"/>
      <c r="M888" s="67"/>
      <c r="N888" s="67"/>
      <c r="O888" s="66"/>
      <c r="P888" s="1"/>
      <c r="Q888" s="1"/>
      <c r="R888" s="1"/>
      <c r="S888" s="1"/>
      <c r="T888" s="1"/>
      <c r="U888" s="1"/>
      <c r="V888" s="1"/>
      <c r="W888" s="1"/>
      <c r="X888" s="1"/>
      <c r="Y888" s="1"/>
      <c r="Z888" s="1"/>
    </row>
    <row r="889" spans="1:26" ht="15.75" customHeight="1" x14ac:dyDescent="0.2">
      <c r="A889" s="1"/>
      <c r="B889" s="1"/>
      <c r="C889" s="1"/>
      <c r="D889" s="22"/>
      <c r="E889" s="67"/>
      <c r="F889" s="67"/>
      <c r="G889" s="22"/>
      <c r="H889" s="22"/>
      <c r="I889" s="22"/>
      <c r="J889" s="22"/>
      <c r="K889" s="67"/>
      <c r="L889" s="67"/>
      <c r="M889" s="67"/>
      <c r="N889" s="67"/>
      <c r="O889" s="66"/>
      <c r="P889" s="1"/>
      <c r="Q889" s="1"/>
      <c r="R889" s="1"/>
      <c r="S889" s="1"/>
      <c r="T889" s="1"/>
      <c r="U889" s="1"/>
      <c r="V889" s="1"/>
      <c r="W889" s="1"/>
      <c r="X889" s="1"/>
      <c r="Y889" s="1"/>
      <c r="Z889" s="1"/>
    </row>
    <row r="890" spans="1:26" ht="15.75" customHeight="1" x14ac:dyDescent="0.2">
      <c r="A890" s="1"/>
      <c r="B890" s="1"/>
      <c r="C890" s="1"/>
      <c r="D890" s="22"/>
      <c r="E890" s="67"/>
      <c r="F890" s="67"/>
      <c r="G890" s="22"/>
      <c r="H890" s="22"/>
      <c r="I890" s="22"/>
      <c r="J890" s="22"/>
      <c r="K890" s="67"/>
      <c r="L890" s="67"/>
      <c r="M890" s="67"/>
      <c r="N890" s="67"/>
      <c r="O890" s="66"/>
      <c r="P890" s="1"/>
      <c r="Q890" s="1"/>
      <c r="R890" s="1"/>
      <c r="S890" s="1"/>
      <c r="T890" s="1"/>
      <c r="U890" s="1"/>
      <c r="V890" s="1"/>
      <c r="W890" s="1"/>
      <c r="X890" s="1"/>
      <c r="Y890" s="1"/>
      <c r="Z890" s="1"/>
    </row>
    <row r="891" spans="1:26" ht="15.75" customHeight="1" x14ac:dyDescent="0.2">
      <c r="A891" s="1"/>
      <c r="B891" s="1"/>
      <c r="C891" s="1"/>
      <c r="D891" s="22"/>
      <c r="E891" s="67"/>
      <c r="F891" s="67"/>
      <c r="G891" s="22"/>
      <c r="H891" s="22"/>
      <c r="I891" s="22"/>
      <c r="J891" s="22"/>
      <c r="K891" s="67"/>
      <c r="L891" s="67"/>
      <c r="M891" s="67"/>
      <c r="N891" s="67"/>
      <c r="O891" s="66"/>
      <c r="P891" s="1"/>
      <c r="Q891" s="1"/>
      <c r="R891" s="1"/>
      <c r="S891" s="1"/>
      <c r="T891" s="1"/>
      <c r="U891" s="1"/>
      <c r="V891" s="1"/>
      <c r="W891" s="1"/>
      <c r="X891" s="1"/>
      <c r="Y891" s="1"/>
      <c r="Z891" s="1"/>
    </row>
    <row r="892" spans="1:26" ht="15.75" customHeight="1" x14ac:dyDescent="0.2">
      <c r="A892" s="1"/>
      <c r="B892" s="1"/>
      <c r="C892" s="1"/>
      <c r="D892" s="22"/>
      <c r="E892" s="67"/>
      <c r="F892" s="67"/>
      <c r="G892" s="22"/>
      <c r="H892" s="22"/>
      <c r="I892" s="22"/>
      <c r="J892" s="22"/>
      <c r="K892" s="67"/>
      <c r="L892" s="67"/>
      <c r="M892" s="67"/>
      <c r="N892" s="67"/>
      <c r="O892" s="66"/>
      <c r="P892" s="1"/>
      <c r="Q892" s="1"/>
      <c r="R892" s="1"/>
      <c r="S892" s="1"/>
      <c r="T892" s="1"/>
      <c r="U892" s="1"/>
      <c r="V892" s="1"/>
      <c r="W892" s="1"/>
      <c r="X892" s="1"/>
      <c r="Y892" s="1"/>
      <c r="Z892" s="1"/>
    </row>
    <row r="893" spans="1:26" ht="15.75" customHeight="1" x14ac:dyDescent="0.2">
      <c r="A893" s="1"/>
      <c r="B893" s="1"/>
      <c r="C893" s="1"/>
      <c r="D893" s="22"/>
      <c r="E893" s="67"/>
      <c r="F893" s="67"/>
      <c r="G893" s="22"/>
      <c r="H893" s="22"/>
      <c r="I893" s="22"/>
      <c r="J893" s="22"/>
      <c r="K893" s="67"/>
      <c r="L893" s="67"/>
      <c r="M893" s="67"/>
      <c r="N893" s="67"/>
      <c r="O893" s="66"/>
      <c r="P893" s="1"/>
      <c r="Q893" s="1"/>
      <c r="R893" s="1"/>
      <c r="S893" s="1"/>
      <c r="T893" s="1"/>
      <c r="U893" s="1"/>
      <c r="V893" s="1"/>
      <c r="W893" s="1"/>
      <c r="X893" s="1"/>
      <c r="Y893" s="1"/>
      <c r="Z893" s="1"/>
    </row>
    <row r="894" spans="1:26" ht="15.75" customHeight="1" x14ac:dyDescent="0.2">
      <c r="A894" s="1"/>
      <c r="B894" s="1"/>
      <c r="C894" s="1"/>
      <c r="D894" s="22"/>
      <c r="E894" s="67"/>
      <c r="F894" s="67"/>
      <c r="G894" s="22"/>
      <c r="H894" s="22"/>
      <c r="I894" s="22"/>
      <c r="J894" s="22"/>
      <c r="K894" s="67"/>
      <c r="L894" s="67"/>
      <c r="M894" s="67"/>
      <c r="N894" s="67"/>
      <c r="O894" s="66"/>
      <c r="P894" s="1"/>
      <c r="Q894" s="1"/>
      <c r="R894" s="1"/>
      <c r="S894" s="1"/>
      <c r="T894" s="1"/>
      <c r="U894" s="1"/>
      <c r="V894" s="1"/>
      <c r="W894" s="1"/>
      <c r="X894" s="1"/>
      <c r="Y894" s="1"/>
      <c r="Z894" s="1"/>
    </row>
    <row r="895" spans="1:26" ht="15.75" customHeight="1" x14ac:dyDescent="0.2">
      <c r="A895" s="1"/>
      <c r="B895" s="1"/>
      <c r="C895" s="1"/>
      <c r="D895" s="22"/>
      <c r="E895" s="67"/>
      <c r="F895" s="67"/>
      <c r="G895" s="22"/>
      <c r="H895" s="22"/>
      <c r="I895" s="22"/>
      <c r="J895" s="22"/>
      <c r="K895" s="67"/>
      <c r="L895" s="67"/>
      <c r="M895" s="67"/>
      <c r="N895" s="67"/>
      <c r="O895" s="66"/>
      <c r="P895" s="1"/>
      <c r="Q895" s="1"/>
      <c r="R895" s="1"/>
      <c r="S895" s="1"/>
      <c r="T895" s="1"/>
      <c r="U895" s="1"/>
      <c r="V895" s="1"/>
      <c r="W895" s="1"/>
      <c r="X895" s="1"/>
      <c r="Y895" s="1"/>
      <c r="Z895" s="1"/>
    </row>
    <row r="896" spans="1:26" ht="15.75" customHeight="1" x14ac:dyDescent="0.2">
      <c r="A896" s="1"/>
      <c r="B896" s="1"/>
      <c r="C896" s="1"/>
      <c r="D896" s="22"/>
      <c r="E896" s="67"/>
      <c r="F896" s="67"/>
      <c r="G896" s="22"/>
      <c r="H896" s="22"/>
      <c r="I896" s="22"/>
      <c r="J896" s="22"/>
      <c r="K896" s="67"/>
      <c r="L896" s="67"/>
      <c r="M896" s="67"/>
      <c r="N896" s="67"/>
      <c r="O896" s="66"/>
      <c r="P896" s="1"/>
      <c r="Q896" s="1"/>
      <c r="R896" s="1"/>
      <c r="S896" s="1"/>
      <c r="T896" s="1"/>
      <c r="U896" s="1"/>
      <c r="V896" s="1"/>
      <c r="W896" s="1"/>
      <c r="X896" s="1"/>
      <c r="Y896" s="1"/>
      <c r="Z896" s="1"/>
    </row>
    <row r="897" spans="1:26" ht="15.75" customHeight="1" x14ac:dyDescent="0.2">
      <c r="A897" s="1"/>
      <c r="B897" s="1"/>
      <c r="C897" s="1"/>
      <c r="D897" s="22"/>
      <c r="E897" s="67"/>
      <c r="F897" s="67"/>
      <c r="G897" s="22"/>
      <c r="H897" s="22"/>
      <c r="I897" s="22"/>
      <c r="J897" s="22"/>
      <c r="K897" s="67"/>
      <c r="L897" s="67"/>
      <c r="M897" s="67"/>
      <c r="N897" s="67"/>
      <c r="O897" s="66"/>
      <c r="P897" s="1"/>
      <c r="Q897" s="1"/>
      <c r="R897" s="1"/>
      <c r="S897" s="1"/>
      <c r="T897" s="1"/>
      <c r="U897" s="1"/>
      <c r="V897" s="1"/>
      <c r="W897" s="1"/>
      <c r="X897" s="1"/>
      <c r="Y897" s="1"/>
      <c r="Z897" s="1"/>
    </row>
    <row r="898" spans="1:26" ht="15.75" customHeight="1" x14ac:dyDescent="0.2">
      <c r="A898" s="1"/>
      <c r="B898" s="1"/>
      <c r="C898" s="1"/>
      <c r="D898" s="22"/>
      <c r="E898" s="67"/>
      <c r="F898" s="67"/>
      <c r="G898" s="22"/>
      <c r="H898" s="22"/>
      <c r="I898" s="22"/>
      <c r="J898" s="22"/>
      <c r="K898" s="67"/>
      <c r="L898" s="67"/>
      <c r="M898" s="67"/>
      <c r="N898" s="67"/>
      <c r="O898" s="66"/>
      <c r="P898" s="1"/>
      <c r="Q898" s="1"/>
      <c r="R898" s="1"/>
      <c r="S898" s="1"/>
      <c r="T898" s="1"/>
      <c r="U898" s="1"/>
      <c r="V898" s="1"/>
      <c r="W898" s="1"/>
      <c r="X898" s="1"/>
      <c r="Y898" s="1"/>
      <c r="Z898" s="1"/>
    </row>
    <row r="899" spans="1:26" ht="15.75" customHeight="1" x14ac:dyDescent="0.2">
      <c r="A899" s="1"/>
      <c r="B899" s="1"/>
      <c r="C899" s="1"/>
      <c r="D899" s="22"/>
      <c r="E899" s="67"/>
      <c r="F899" s="67"/>
      <c r="G899" s="22"/>
      <c r="H899" s="22"/>
      <c r="I899" s="22"/>
      <c r="J899" s="22"/>
      <c r="K899" s="67"/>
      <c r="L899" s="67"/>
      <c r="M899" s="67"/>
      <c r="N899" s="67"/>
      <c r="O899" s="66"/>
      <c r="P899" s="1"/>
      <c r="Q899" s="1"/>
      <c r="R899" s="1"/>
      <c r="S899" s="1"/>
      <c r="T899" s="1"/>
      <c r="U899" s="1"/>
      <c r="V899" s="1"/>
      <c r="W899" s="1"/>
      <c r="X899" s="1"/>
      <c r="Y899" s="1"/>
      <c r="Z899" s="1"/>
    </row>
    <row r="900" spans="1:26" ht="15.75" customHeight="1" x14ac:dyDescent="0.2">
      <c r="A900" s="1"/>
      <c r="B900" s="1"/>
      <c r="C900" s="1"/>
      <c r="D900" s="22"/>
      <c r="E900" s="67"/>
      <c r="F900" s="67"/>
      <c r="G900" s="22"/>
      <c r="H900" s="22"/>
      <c r="I900" s="22"/>
      <c r="J900" s="22"/>
      <c r="K900" s="67"/>
      <c r="L900" s="67"/>
      <c r="M900" s="67"/>
      <c r="N900" s="67"/>
      <c r="O900" s="66"/>
      <c r="P900" s="1"/>
      <c r="Q900" s="1"/>
      <c r="R900" s="1"/>
      <c r="S900" s="1"/>
      <c r="T900" s="1"/>
      <c r="U900" s="1"/>
      <c r="V900" s="1"/>
      <c r="W900" s="1"/>
      <c r="X900" s="1"/>
      <c r="Y900" s="1"/>
      <c r="Z900" s="1"/>
    </row>
    <row r="901" spans="1:26" ht="15.75" customHeight="1" x14ac:dyDescent="0.2">
      <c r="A901" s="1"/>
      <c r="B901" s="1"/>
      <c r="C901" s="1"/>
      <c r="D901" s="22"/>
      <c r="E901" s="67"/>
      <c r="F901" s="67"/>
      <c r="G901" s="22"/>
      <c r="H901" s="22"/>
      <c r="I901" s="22"/>
      <c r="J901" s="22"/>
      <c r="K901" s="67"/>
      <c r="L901" s="67"/>
      <c r="M901" s="67"/>
      <c r="N901" s="67"/>
      <c r="O901" s="66"/>
      <c r="P901" s="1"/>
      <c r="Q901" s="1"/>
      <c r="R901" s="1"/>
      <c r="S901" s="1"/>
      <c r="T901" s="1"/>
      <c r="U901" s="1"/>
      <c r="V901" s="1"/>
      <c r="W901" s="1"/>
      <c r="X901" s="1"/>
      <c r="Y901" s="1"/>
      <c r="Z901" s="1"/>
    </row>
    <row r="902" spans="1:26" ht="15.75" customHeight="1" x14ac:dyDescent="0.2">
      <c r="A902" s="1"/>
      <c r="B902" s="1"/>
      <c r="C902" s="1"/>
      <c r="D902" s="22"/>
      <c r="E902" s="67"/>
      <c r="F902" s="67"/>
      <c r="G902" s="22"/>
      <c r="H902" s="22"/>
      <c r="I902" s="22"/>
      <c r="J902" s="22"/>
      <c r="K902" s="67"/>
      <c r="L902" s="67"/>
      <c r="M902" s="67"/>
      <c r="N902" s="67"/>
      <c r="O902" s="66"/>
      <c r="P902" s="1"/>
      <c r="Q902" s="1"/>
      <c r="R902" s="1"/>
      <c r="S902" s="1"/>
      <c r="T902" s="1"/>
      <c r="U902" s="1"/>
      <c r="V902" s="1"/>
      <c r="W902" s="1"/>
      <c r="X902" s="1"/>
      <c r="Y902" s="1"/>
      <c r="Z902" s="1"/>
    </row>
    <row r="903" spans="1:26" ht="15.75" customHeight="1" x14ac:dyDescent="0.2">
      <c r="A903" s="1"/>
      <c r="B903" s="1"/>
      <c r="C903" s="1"/>
      <c r="D903" s="22"/>
      <c r="E903" s="67"/>
      <c r="F903" s="67"/>
      <c r="G903" s="22"/>
      <c r="H903" s="22"/>
      <c r="I903" s="22"/>
      <c r="J903" s="22"/>
      <c r="K903" s="67"/>
      <c r="L903" s="67"/>
      <c r="M903" s="67"/>
      <c r="N903" s="67"/>
      <c r="O903" s="66"/>
      <c r="P903" s="1"/>
      <c r="Q903" s="1"/>
      <c r="R903" s="1"/>
      <c r="S903" s="1"/>
      <c r="T903" s="1"/>
      <c r="U903" s="1"/>
      <c r="V903" s="1"/>
      <c r="W903" s="1"/>
      <c r="X903" s="1"/>
      <c r="Y903" s="1"/>
      <c r="Z903" s="1"/>
    </row>
    <row r="904" spans="1:26" ht="15.75" customHeight="1" x14ac:dyDescent="0.2">
      <c r="A904" s="1"/>
      <c r="B904" s="1"/>
      <c r="C904" s="1"/>
      <c r="D904" s="22"/>
      <c r="E904" s="67"/>
      <c r="F904" s="67"/>
      <c r="G904" s="22"/>
      <c r="H904" s="22"/>
      <c r="I904" s="22"/>
      <c r="J904" s="22"/>
      <c r="K904" s="67"/>
      <c r="L904" s="67"/>
      <c r="M904" s="67"/>
      <c r="N904" s="67"/>
      <c r="O904" s="66"/>
      <c r="P904" s="1"/>
      <c r="Q904" s="1"/>
      <c r="R904" s="1"/>
      <c r="S904" s="1"/>
      <c r="T904" s="1"/>
      <c r="U904" s="1"/>
      <c r="V904" s="1"/>
      <c r="W904" s="1"/>
      <c r="X904" s="1"/>
      <c r="Y904" s="1"/>
      <c r="Z904" s="1"/>
    </row>
    <row r="905" spans="1:26" ht="15.75" customHeight="1" x14ac:dyDescent="0.2">
      <c r="A905" s="1"/>
      <c r="B905" s="1"/>
      <c r="C905" s="1"/>
      <c r="D905" s="22"/>
      <c r="E905" s="67"/>
      <c r="F905" s="67"/>
      <c r="G905" s="22"/>
      <c r="H905" s="22"/>
      <c r="I905" s="22"/>
      <c r="J905" s="22"/>
      <c r="K905" s="67"/>
      <c r="L905" s="67"/>
      <c r="M905" s="67"/>
      <c r="N905" s="67"/>
      <c r="O905" s="66"/>
      <c r="P905" s="1"/>
      <c r="Q905" s="1"/>
      <c r="R905" s="1"/>
      <c r="S905" s="1"/>
      <c r="T905" s="1"/>
      <c r="U905" s="1"/>
      <c r="V905" s="1"/>
      <c r="W905" s="1"/>
      <c r="X905" s="1"/>
      <c r="Y905" s="1"/>
      <c r="Z905" s="1"/>
    </row>
    <row r="906" spans="1:26" ht="15.75" customHeight="1" x14ac:dyDescent="0.2">
      <c r="A906" s="1"/>
      <c r="B906" s="1"/>
      <c r="C906" s="1"/>
      <c r="D906" s="22"/>
      <c r="E906" s="67"/>
      <c r="F906" s="67"/>
      <c r="G906" s="22"/>
      <c r="H906" s="22"/>
      <c r="I906" s="22"/>
      <c r="J906" s="22"/>
      <c r="K906" s="67"/>
      <c r="L906" s="67"/>
      <c r="M906" s="67"/>
      <c r="N906" s="67"/>
      <c r="O906" s="66"/>
      <c r="P906" s="1"/>
      <c r="Q906" s="1"/>
      <c r="R906" s="1"/>
      <c r="S906" s="1"/>
      <c r="T906" s="1"/>
      <c r="U906" s="1"/>
      <c r="V906" s="1"/>
      <c r="W906" s="1"/>
      <c r="X906" s="1"/>
      <c r="Y906" s="1"/>
      <c r="Z906" s="1"/>
    </row>
    <row r="907" spans="1:26" ht="15.75" customHeight="1" x14ac:dyDescent="0.2">
      <c r="A907" s="1"/>
      <c r="B907" s="1"/>
      <c r="C907" s="1"/>
      <c r="D907" s="22"/>
      <c r="E907" s="67"/>
      <c r="F907" s="67"/>
      <c r="G907" s="22"/>
      <c r="H907" s="22"/>
      <c r="I907" s="22"/>
      <c r="J907" s="22"/>
      <c r="K907" s="67"/>
      <c r="L907" s="67"/>
      <c r="M907" s="67"/>
      <c r="N907" s="67"/>
      <c r="O907" s="66"/>
      <c r="P907" s="1"/>
      <c r="Q907" s="1"/>
      <c r="R907" s="1"/>
      <c r="S907" s="1"/>
      <c r="T907" s="1"/>
      <c r="U907" s="1"/>
      <c r="V907" s="1"/>
      <c r="W907" s="1"/>
      <c r="X907" s="1"/>
      <c r="Y907" s="1"/>
      <c r="Z907" s="1"/>
    </row>
    <row r="908" spans="1:26" ht="15.75" customHeight="1" x14ac:dyDescent="0.2">
      <c r="A908" s="1"/>
      <c r="B908" s="1"/>
      <c r="C908" s="1"/>
      <c r="D908" s="22"/>
      <c r="E908" s="67"/>
      <c r="F908" s="67"/>
      <c r="G908" s="22"/>
      <c r="H908" s="22"/>
      <c r="I908" s="22"/>
      <c r="J908" s="22"/>
      <c r="K908" s="67"/>
      <c r="L908" s="67"/>
      <c r="M908" s="67"/>
      <c r="N908" s="67"/>
      <c r="O908" s="66"/>
      <c r="P908" s="1"/>
      <c r="Q908" s="1"/>
      <c r="R908" s="1"/>
      <c r="S908" s="1"/>
      <c r="T908" s="1"/>
      <c r="U908" s="1"/>
      <c r="V908" s="1"/>
      <c r="W908" s="1"/>
      <c r="X908" s="1"/>
      <c r="Y908" s="1"/>
      <c r="Z908" s="1"/>
    </row>
    <row r="909" spans="1:26" ht="15.75" customHeight="1" x14ac:dyDescent="0.2">
      <c r="A909" s="1"/>
      <c r="B909" s="1"/>
      <c r="C909" s="1"/>
      <c r="D909" s="22"/>
      <c r="E909" s="67"/>
      <c r="F909" s="67"/>
      <c r="G909" s="22"/>
      <c r="H909" s="22"/>
      <c r="I909" s="22"/>
      <c r="J909" s="22"/>
      <c r="K909" s="67"/>
      <c r="L909" s="67"/>
      <c r="M909" s="67"/>
      <c r="N909" s="67"/>
      <c r="O909" s="66"/>
      <c r="P909" s="1"/>
      <c r="Q909" s="1"/>
      <c r="R909" s="1"/>
      <c r="S909" s="1"/>
      <c r="T909" s="1"/>
      <c r="U909" s="1"/>
      <c r="V909" s="1"/>
      <c r="W909" s="1"/>
      <c r="X909" s="1"/>
      <c r="Y909" s="1"/>
      <c r="Z909" s="1"/>
    </row>
    <row r="910" spans="1:26" ht="15.75" customHeight="1" x14ac:dyDescent="0.2">
      <c r="A910" s="1"/>
      <c r="B910" s="1"/>
      <c r="C910" s="1"/>
      <c r="D910" s="22"/>
      <c r="E910" s="67"/>
      <c r="F910" s="67"/>
      <c r="G910" s="22"/>
      <c r="H910" s="22"/>
      <c r="I910" s="22"/>
      <c r="J910" s="22"/>
      <c r="K910" s="67"/>
      <c r="L910" s="67"/>
      <c r="M910" s="67"/>
      <c r="N910" s="67"/>
      <c r="O910" s="66"/>
      <c r="P910" s="1"/>
      <c r="Q910" s="1"/>
      <c r="R910" s="1"/>
      <c r="S910" s="1"/>
      <c r="T910" s="1"/>
      <c r="U910" s="1"/>
      <c r="V910" s="1"/>
      <c r="W910" s="1"/>
      <c r="X910" s="1"/>
      <c r="Y910" s="1"/>
      <c r="Z910" s="1"/>
    </row>
    <row r="911" spans="1:26" ht="15.75" customHeight="1" x14ac:dyDescent="0.2">
      <c r="A911" s="1"/>
      <c r="B911" s="1"/>
      <c r="C911" s="1"/>
      <c r="D911" s="22"/>
      <c r="E911" s="67"/>
      <c r="F911" s="67"/>
      <c r="G911" s="22"/>
      <c r="H911" s="22"/>
      <c r="I911" s="22"/>
      <c r="J911" s="22"/>
      <c r="K911" s="67"/>
      <c r="L911" s="67"/>
      <c r="M911" s="67"/>
      <c r="N911" s="67"/>
      <c r="O911" s="66"/>
      <c r="P911" s="1"/>
      <c r="Q911" s="1"/>
      <c r="R911" s="1"/>
      <c r="S911" s="1"/>
      <c r="T911" s="1"/>
      <c r="U911" s="1"/>
      <c r="V911" s="1"/>
      <c r="W911" s="1"/>
      <c r="X911" s="1"/>
      <c r="Y911" s="1"/>
      <c r="Z911" s="1"/>
    </row>
    <row r="912" spans="1:26" ht="15.75" customHeight="1" x14ac:dyDescent="0.2">
      <c r="A912" s="1"/>
      <c r="B912" s="1"/>
      <c r="C912" s="1"/>
      <c r="D912" s="22"/>
      <c r="E912" s="67"/>
      <c r="F912" s="67"/>
      <c r="G912" s="22"/>
      <c r="H912" s="22"/>
      <c r="I912" s="22"/>
      <c r="J912" s="22"/>
      <c r="K912" s="67"/>
      <c r="L912" s="67"/>
      <c r="M912" s="67"/>
      <c r="N912" s="67"/>
      <c r="O912" s="66"/>
      <c r="P912" s="1"/>
      <c r="Q912" s="1"/>
      <c r="R912" s="1"/>
      <c r="S912" s="1"/>
      <c r="T912" s="1"/>
      <c r="U912" s="1"/>
      <c r="V912" s="1"/>
      <c r="W912" s="1"/>
      <c r="X912" s="1"/>
      <c r="Y912" s="1"/>
      <c r="Z912" s="1"/>
    </row>
    <row r="913" spans="1:26" ht="15.75" customHeight="1" x14ac:dyDescent="0.2">
      <c r="A913" s="1"/>
      <c r="B913" s="1"/>
      <c r="C913" s="1"/>
      <c r="D913" s="22"/>
      <c r="E913" s="67"/>
      <c r="F913" s="67"/>
      <c r="G913" s="22"/>
      <c r="H913" s="22"/>
      <c r="I913" s="22"/>
      <c r="J913" s="22"/>
      <c r="K913" s="67"/>
      <c r="L913" s="67"/>
      <c r="M913" s="67"/>
      <c r="N913" s="67"/>
      <c r="O913" s="66"/>
      <c r="P913" s="1"/>
      <c r="Q913" s="1"/>
      <c r="R913" s="1"/>
      <c r="S913" s="1"/>
      <c r="T913" s="1"/>
      <c r="U913" s="1"/>
      <c r="V913" s="1"/>
      <c r="W913" s="1"/>
      <c r="X913" s="1"/>
      <c r="Y913" s="1"/>
      <c r="Z913" s="1"/>
    </row>
    <row r="914" spans="1:26" ht="15.75" customHeight="1" x14ac:dyDescent="0.2">
      <c r="A914" s="1"/>
      <c r="B914" s="1"/>
      <c r="C914" s="1"/>
      <c r="D914" s="22"/>
      <c r="E914" s="67"/>
      <c r="F914" s="67"/>
      <c r="G914" s="22"/>
      <c r="H914" s="22"/>
      <c r="I914" s="22"/>
      <c r="J914" s="22"/>
      <c r="K914" s="67"/>
      <c r="L914" s="67"/>
      <c r="M914" s="67"/>
      <c r="N914" s="67"/>
      <c r="O914" s="66"/>
      <c r="P914" s="1"/>
      <c r="Q914" s="1"/>
      <c r="R914" s="1"/>
      <c r="S914" s="1"/>
      <c r="T914" s="1"/>
      <c r="U914" s="1"/>
      <c r="V914" s="1"/>
      <c r="W914" s="1"/>
      <c r="X914" s="1"/>
      <c r="Y914" s="1"/>
      <c r="Z914" s="1"/>
    </row>
    <row r="915" spans="1:26" ht="15.75" customHeight="1" x14ac:dyDescent="0.2">
      <c r="A915" s="1"/>
      <c r="B915" s="1"/>
      <c r="C915" s="1"/>
      <c r="D915" s="22"/>
      <c r="E915" s="67"/>
      <c r="F915" s="67"/>
      <c r="G915" s="22"/>
      <c r="H915" s="22"/>
      <c r="I915" s="22"/>
      <c r="J915" s="22"/>
      <c r="K915" s="67"/>
      <c r="L915" s="67"/>
      <c r="M915" s="67"/>
      <c r="N915" s="67"/>
      <c r="O915" s="66"/>
      <c r="P915" s="1"/>
      <c r="Q915" s="1"/>
      <c r="R915" s="1"/>
      <c r="S915" s="1"/>
      <c r="T915" s="1"/>
      <c r="U915" s="1"/>
      <c r="V915" s="1"/>
      <c r="W915" s="1"/>
      <c r="X915" s="1"/>
      <c r="Y915" s="1"/>
      <c r="Z915" s="1"/>
    </row>
    <row r="916" spans="1:26" ht="15.75" customHeight="1" x14ac:dyDescent="0.2">
      <c r="A916" s="1"/>
      <c r="B916" s="1"/>
      <c r="C916" s="1"/>
      <c r="D916" s="22"/>
      <c r="E916" s="67"/>
      <c r="F916" s="67"/>
      <c r="G916" s="22"/>
      <c r="H916" s="22"/>
      <c r="I916" s="22"/>
      <c r="J916" s="22"/>
      <c r="K916" s="67"/>
      <c r="L916" s="67"/>
      <c r="M916" s="67"/>
      <c r="N916" s="67"/>
      <c r="O916" s="66"/>
      <c r="P916" s="1"/>
      <c r="Q916" s="1"/>
      <c r="R916" s="1"/>
      <c r="S916" s="1"/>
      <c r="T916" s="1"/>
      <c r="U916" s="1"/>
      <c r="V916" s="1"/>
      <c r="W916" s="1"/>
      <c r="X916" s="1"/>
      <c r="Y916" s="1"/>
      <c r="Z916" s="1"/>
    </row>
    <row r="917" spans="1:26" ht="15.75" customHeight="1" x14ac:dyDescent="0.2">
      <c r="A917" s="1"/>
      <c r="B917" s="1"/>
      <c r="C917" s="1"/>
      <c r="D917" s="22"/>
      <c r="E917" s="67"/>
      <c r="F917" s="67"/>
      <c r="G917" s="22"/>
      <c r="H917" s="22"/>
      <c r="I917" s="22"/>
      <c r="J917" s="22"/>
      <c r="K917" s="67"/>
      <c r="L917" s="67"/>
      <c r="M917" s="67"/>
      <c r="N917" s="67"/>
      <c r="O917" s="66"/>
      <c r="P917" s="1"/>
      <c r="Q917" s="1"/>
      <c r="R917" s="1"/>
      <c r="S917" s="1"/>
      <c r="T917" s="1"/>
      <c r="U917" s="1"/>
      <c r="V917" s="1"/>
      <c r="W917" s="1"/>
      <c r="X917" s="1"/>
      <c r="Y917" s="1"/>
      <c r="Z917" s="1"/>
    </row>
    <row r="918" spans="1:26" ht="15.75" customHeight="1" x14ac:dyDescent="0.2">
      <c r="A918" s="1"/>
      <c r="B918" s="1"/>
      <c r="C918" s="1"/>
      <c r="D918" s="22"/>
      <c r="E918" s="67"/>
      <c r="F918" s="67"/>
      <c r="G918" s="22"/>
      <c r="H918" s="22"/>
      <c r="I918" s="22"/>
      <c r="J918" s="22"/>
      <c r="K918" s="67"/>
      <c r="L918" s="67"/>
      <c r="M918" s="67"/>
      <c r="N918" s="67"/>
      <c r="O918" s="66"/>
      <c r="P918" s="1"/>
      <c r="Q918" s="1"/>
      <c r="R918" s="1"/>
      <c r="S918" s="1"/>
      <c r="T918" s="1"/>
      <c r="U918" s="1"/>
      <c r="V918" s="1"/>
      <c r="W918" s="1"/>
      <c r="X918" s="1"/>
      <c r="Y918" s="1"/>
      <c r="Z918" s="1"/>
    </row>
    <row r="919" spans="1:26" ht="15.75" customHeight="1" x14ac:dyDescent="0.2">
      <c r="A919" s="1"/>
      <c r="B919" s="1"/>
      <c r="C919" s="1"/>
      <c r="D919" s="22"/>
      <c r="E919" s="67"/>
      <c r="F919" s="67"/>
      <c r="G919" s="22"/>
      <c r="H919" s="22"/>
      <c r="I919" s="22"/>
      <c r="J919" s="22"/>
      <c r="K919" s="67"/>
      <c r="L919" s="67"/>
      <c r="M919" s="67"/>
      <c r="N919" s="67"/>
      <c r="O919" s="66"/>
      <c r="P919" s="1"/>
      <c r="Q919" s="1"/>
      <c r="R919" s="1"/>
      <c r="S919" s="1"/>
      <c r="T919" s="1"/>
      <c r="U919" s="1"/>
      <c r="V919" s="1"/>
      <c r="W919" s="1"/>
      <c r="X919" s="1"/>
      <c r="Y919" s="1"/>
      <c r="Z919" s="1"/>
    </row>
    <row r="920" spans="1:26" ht="15.75" customHeight="1" x14ac:dyDescent="0.2">
      <c r="A920" s="1"/>
      <c r="B920" s="1"/>
      <c r="C920" s="1"/>
      <c r="D920" s="22"/>
      <c r="E920" s="67"/>
      <c r="F920" s="67"/>
      <c r="G920" s="22"/>
      <c r="H920" s="22"/>
      <c r="I920" s="22"/>
      <c r="J920" s="22"/>
      <c r="K920" s="67"/>
      <c r="L920" s="67"/>
      <c r="M920" s="67"/>
      <c r="N920" s="67"/>
      <c r="O920" s="66"/>
      <c r="P920" s="1"/>
      <c r="Q920" s="1"/>
      <c r="R920" s="1"/>
      <c r="S920" s="1"/>
      <c r="T920" s="1"/>
      <c r="U920" s="1"/>
      <c r="V920" s="1"/>
      <c r="W920" s="1"/>
      <c r="X920" s="1"/>
      <c r="Y920" s="1"/>
      <c r="Z920" s="1"/>
    </row>
    <row r="921" spans="1:26" ht="15.75" customHeight="1" x14ac:dyDescent="0.2">
      <c r="A921" s="1"/>
      <c r="B921" s="1"/>
      <c r="C921" s="1"/>
      <c r="D921" s="22"/>
      <c r="E921" s="67"/>
      <c r="F921" s="67"/>
      <c r="G921" s="22"/>
      <c r="H921" s="22"/>
      <c r="I921" s="22"/>
      <c r="J921" s="22"/>
      <c r="K921" s="67"/>
      <c r="L921" s="67"/>
      <c r="M921" s="67"/>
      <c r="N921" s="67"/>
      <c r="O921" s="66"/>
      <c r="P921" s="1"/>
      <c r="Q921" s="1"/>
      <c r="R921" s="1"/>
      <c r="S921" s="1"/>
      <c r="T921" s="1"/>
      <c r="U921" s="1"/>
      <c r="V921" s="1"/>
      <c r="W921" s="1"/>
      <c r="X921" s="1"/>
      <c r="Y921" s="1"/>
      <c r="Z921" s="1"/>
    </row>
    <row r="922" spans="1:26" ht="15.75" customHeight="1" x14ac:dyDescent="0.2">
      <c r="A922" s="1"/>
      <c r="B922" s="1"/>
      <c r="C922" s="1"/>
      <c r="D922" s="22"/>
      <c r="E922" s="67"/>
      <c r="F922" s="67"/>
      <c r="G922" s="22"/>
      <c r="H922" s="22"/>
      <c r="I922" s="22"/>
      <c r="J922" s="22"/>
      <c r="K922" s="67"/>
      <c r="L922" s="67"/>
      <c r="M922" s="67"/>
      <c r="N922" s="67"/>
      <c r="O922" s="66"/>
      <c r="P922" s="1"/>
      <c r="Q922" s="1"/>
      <c r="R922" s="1"/>
      <c r="S922" s="1"/>
      <c r="T922" s="1"/>
      <c r="U922" s="1"/>
      <c r="V922" s="1"/>
      <c r="W922" s="1"/>
      <c r="X922" s="1"/>
      <c r="Y922" s="1"/>
      <c r="Z922" s="1"/>
    </row>
    <row r="923" spans="1:26" ht="15.75" customHeight="1" x14ac:dyDescent="0.2">
      <c r="A923" s="1"/>
      <c r="B923" s="1"/>
      <c r="C923" s="1"/>
      <c r="D923" s="22"/>
      <c r="E923" s="67"/>
      <c r="F923" s="67"/>
      <c r="G923" s="22"/>
      <c r="H923" s="22"/>
      <c r="I923" s="22"/>
      <c r="J923" s="22"/>
      <c r="K923" s="67"/>
      <c r="L923" s="67"/>
      <c r="M923" s="67"/>
      <c r="N923" s="67"/>
      <c r="O923" s="66"/>
      <c r="P923" s="1"/>
      <c r="Q923" s="1"/>
      <c r="R923" s="1"/>
      <c r="S923" s="1"/>
      <c r="T923" s="1"/>
      <c r="U923" s="1"/>
      <c r="V923" s="1"/>
      <c r="W923" s="1"/>
      <c r="X923" s="1"/>
      <c r="Y923" s="1"/>
      <c r="Z923" s="1"/>
    </row>
    <row r="924" spans="1:26" ht="15.75" customHeight="1" x14ac:dyDescent="0.2">
      <c r="A924" s="1"/>
      <c r="B924" s="1"/>
      <c r="C924" s="1"/>
      <c r="D924" s="22"/>
      <c r="E924" s="67"/>
      <c r="F924" s="67"/>
      <c r="G924" s="22"/>
      <c r="H924" s="22"/>
      <c r="I924" s="22"/>
      <c r="J924" s="22"/>
      <c r="K924" s="67"/>
      <c r="L924" s="67"/>
      <c r="M924" s="67"/>
      <c r="N924" s="67"/>
      <c r="O924" s="66"/>
      <c r="P924" s="1"/>
      <c r="Q924" s="1"/>
      <c r="R924" s="1"/>
      <c r="S924" s="1"/>
      <c r="T924" s="1"/>
      <c r="U924" s="1"/>
      <c r="V924" s="1"/>
      <c r="W924" s="1"/>
      <c r="X924" s="1"/>
      <c r="Y924" s="1"/>
      <c r="Z924" s="1"/>
    </row>
    <row r="925" spans="1:26" ht="15.75" customHeight="1" x14ac:dyDescent="0.2">
      <c r="A925" s="1"/>
      <c r="B925" s="1"/>
      <c r="C925" s="1"/>
      <c r="D925" s="22"/>
      <c r="E925" s="67"/>
      <c r="F925" s="67"/>
      <c r="G925" s="22"/>
      <c r="H925" s="22"/>
      <c r="I925" s="22"/>
      <c r="J925" s="22"/>
      <c r="K925" s="67"/>
      <c r="L925" s="67"/>
      <c r="M925" s="67"/>
      <c r="N925" s="67"/>
      <c r="O925" s="66"/>
      <c r="P925" s="1"/>
      <c r="Q925" s="1"/>
      <c r="R925" s="1"/>
      <c r="S925" s="1"/>
      <c r="T925" s="1"/>
      <c r="U925" s="1"/>
      <c r="V925" s="1"/>
      <c r="W925" s="1"/>
      <c r="X925" s="1"/>
      <c r="Y925" s="1"/>
      <c r="Z925" s="1"/>
    </row>
    <row r="926" spans="1:26" ht="15.75" customHeight="1" x14ac:dyDescent="0.2">
      <c r="A926" s="1"/>
      <c r="B926" s="1"/>
      <c r="C926" s="1"/>
      <c r="D926" s="22"/>
      <c r="E926" s="67"/>
      <c r="F926" s="67"/>
      <c r="G926" s="22"/>
      <c r="H926" s="22"/>
      <c r="I926" s="22"/>
      <c r="J926" s="22"/>
      <c r="K926" s="67"/>
      <c r="L926" s="67"/>
      <c r="M926" s="67"/>
      <c r="N926" s="67"/>
      <c r="O926" s="66"/>
      <c r="P926" s="1"/>
      <c r="Q926" s="1"/>
      <c r="R926" s="1"/>
      <c r="S926" s="1"/>
      <c r="T926" s="1"/>
      <c r="U926" s="1"/>
      <c r="V926" s="1"/>
      <c r="W926" s="1"/>
      <c r="X926" s="1"/>
      <c r="Y926" s="1"/>
      <c r="Z926" s="1"/>
    </row>
    <row r="927" spans="1:26" ht="15.75" customHeight="1" x14ac:dyDescent="0.2">
      <c r="A927" s="1"/>
      <c r="B927" s="1"/>
      <c r="C927" s="1"/>
      <c r="D927" s="22"/>
      <c r="E927" s="67"/>
      <c r="F927" s="67"/>
      <c r="G927" s="22"/>
      <c r="H927" s="22"/>
      <c r="I927" s="22"/>
      <c r="J927" s="22"/>
      <c r="K927" s="67"/>
      <c r="L927" s="67"/>
      <c r="M927" s="67"/>
      <c r="N927" s="67"/>
      <c r="O927" s="66"/>
      <c r="P927" s="1"/>
      <c r="Q927" s="1"/>
      <c r="R927" s="1"/>
      <c r="S927" s="1"/>
      <c r="T927" s="1"/>
      <c r="U927" s="1"/>
      <c r="V927" s="1"/>
      <c r="W927" s="1"/>
      <c r="X927" s="1"/>
      <c r="Y927" s="1"/>
      <c r="Z927" s="1"/>
    </row>
    <row r="928" spans="1:26" ht="15.75" customHeight="1" x14ac:dyDescent="0.2">
      <c r="A928" s="1"/>
      <c r="B928" s="1"/>
      <c r="C928" s="1"/>
      <c r="D928" s="22"/>
      <c r="E928" s="67"/>
      <c r="F928" s="67"/>
      <c r="G928" s="22"/>
      <c r="H928" s="22"/>
      <c r="I928" s="22"/>
      <c r="J928" s="22"/>
      <c r="K928" s="67"/>
      <c r="L928" s="67"/>
      <c r="M928" s="67"/>
      <c r="N928" s="67"/>
      <c r="O928" s="66"/>
      <c r="P928" s="1"/>
      <c r="Q928" s="1"/>
      <c r="R928" s="1"/>
      <c r="S928" s="1"/>
      <c r="T928" s="1"/>
      <c r="U928" s="1"/>
      <c r="V928" s="1"/>
      <c r="W928" s="1"/>
      <c r="X928" s="1"/>
      <c r="Y928" s="1"/>
      <c r="Z928" s="1"/>
    </row>
    <row r="929" spans="1:26" ht="15.75" customHeight="1" x14ac:dyDescent="0.2">
      <c r="A929" s="1"/>
      <c r="B929" s="1"/>
      <c r="C929" s="1"/>
      <c r="D929" s="22"/>
      <c r="E929" s="67"/>
      <c r="F929" s="67"/>
      <c r="G929" s="22"/>
      <c r="H929" s="22"/>
      <c r="I929" s="22"/>
      <c r="J929" s="22"/>
      <c r="K929" s="67"/>
      <c r="L929" s="67"/>
      <c r="M929" s="67"/>
      <c r="N929" s="67"/>
      <c r="O929" s="66"/>
      <c r="P929" s="1"/>
      <c r="Q929" s="1"/>
      <c r="R929" s="1"/>
      <c r="S929" s="1"/>
      <c r="T929" s="1"/>
      <c r="U929" s="1"/>
      <c r="V929" s="1"/>
      <c r="W929" s="1"/>
      <c r="X929" s="1"/>
      <c r="Y929" s="1"/>
      <c r="Z929" s="1"/>
    </row>
    <row r="930" spans="1:26" ht="15.75" customHeight="1" x14ac:dyDescent="0.2">
      <c r="A930" s="1"/>
      <c r="B930" s="1"/>
      <c r="C930" s="1"/>
      <c r="D930" s="22"/>
      <c r="E930" s="67"/>
      <c r="F930" s="67"/>
      <c r="G930" s="22"/>
      <c r="H930" s="22"/>
      <c r="I930" s="22"/>
      <c r="J930" s="22"/>
      <c r="K930" s="67"/>
      <c r="L930" s="67"/>
      <c r="M930" s="67"/>
      <c r="N930" s="67"/>
      <c r="O930" s="66"/>
      <c r="P930" s="1"/>
      <c r="Q930" s="1"/>
      <c r="R930" s="1"/>
      <c r="S930" s="1"/>
      <c r="T930" s="1"/>
      <c r="U930" s="1"/>
      <c r="V930" s="1"/>
      <c r="W930" s="1"/>
      <c r="X930" s="1"/>
      <c r="Y930" s="1"/>
      <c r="Z930" s="1"/>
    </row>
    <row r="931" spans="1:26" ht="15.75" customHeight="1" x14ac:dyDescent="0.2">
      <c r="A931" s="1"/>
      <c r="B931" s="1"/>
      <c r="C931" s="1"/>
      <c r="D931" s="22"/>
      <c r="E931" s="67"/>
      <c r="F931" s="67"/>
      <c r="G931" s="22"/>
      <c r="H931" s="22"/>
      <c r="I931" s="22"/>
      <c r="J931" s="22"/>
      <c r="K931" s="67"/>
      <c r="L931" s="67"/>
      <c r="M931" s="67"/>
      <c r="N931" s="67"/>
      <c r="O931" s="66"/>
      <c r="P931" s="1"/>
      <c r="Q931" s="1"/>
      <c r="R931" s="1"/>
      <c r="S931" s="1"/>
      <c r="T931" s="1"/>
      <c r="U931" s="1"/>
      <c r="V931" s="1"/>
      <c r="W931" s="1"/>
      <c r="X931" s="1"/>
      <c r="Y931" s="1"/>
      <c r="Z931" s="1"/>
    </row>
    <row r="932" spans="1:26" ht="15.75" customHeight="1" x14ac:dyDescent="0.2">
      <c r="A932" s="1"/>
      <c r="B932" s="1"/>
      <c r="C932" s="1"/>
      <c r="D932" s="22"/>
      <c r="E932" s="67"/>
      <c r="F932" s="67"/>
      <c r="G932" s="22"/>
      <c r="H932" s="22"/>
      <c r="I932" s="22"/>
      <c r="J932" s="22"/>
      <c r="K932" s="67"/>
      <c r="L932" s="67"/>
      <c r="M932" s="67"/>
      <c r="N932" s="67"/>
      <c r="O932" s="66"/>
      <c r="P932" s="1"/>
      <c r="Q932" s="1"/>
      <c r="R932" s="1"/>
      <c r="S932" s="1"/>
      <c r="T932" s="1"/>
      <c r="U932" s="1"/>
      <c r="V932" s="1"/>
      <c r="W932" s="1"/>
      <c r="X932" s="1"/>
      <c r="Y932" s="1"/>
      <c r="Z932" s="1"/>
    </row>
    <row r="933" spans="1:26" ht="15.75" customHeight="1" x14ac:dyDescent="0.2">
      <c r="A933" s="1"/>
      <c r="B933" s="1"/>
      <c r="C933" s="1"/>
      <c r="D933" s="22"/>
      <c r="E933" s="67"/>
      <c r="F933" s="67"/>
      <c r="G933" s="22"/>
      <c r="H933" s="22"/>
      <c r="I933" s="22"/>
      <c r="J933" s="22"/>
      <c r="K933" s="67"/>
      <c r="L933" s="67"/>
      <c r="M933" s="67"/>
      <c r="N933" s="67"/>
      <c r="O933" s="66"/>
      <c r="P933" s="1"/>
      <c r="Q933" s="1"/>
      <c r="R933" s="1"/>
      <c r="S933" s="1"/>
      <c r="T933" s="1"/>
      <c r="U933" s="1"/>
      <c r="V933" s="1"/>
      <c r="W933" s="1"/>
      <c r="X933" s="1"/>
      <c r="Y933" s="1"/>
      <c r="Z933" s="1"/>
    </row>
    <row r="934" spans="1:26" ht="15.75" customHeight="1" x14ac:dyDescent="0.2">
      <c r="A934" s="1"/>
      <c r="B934" s="1"/>
      <c r="C934" s="1"/>
      <c r="D934" s="22"/>
      <c r="E934" s="67"/>
      <c r="F934" s="67"/>
      <c r="G934" s="22"/>
      <c r="H934" s="22"/>
      <c r="I934" s="22"/>
      <c r="J934" s="22"/>
      <c r="K934" s="67"/>
      <c r="L934" s="67"/>
      <c r="M934" s="67"/>
      <c r="N934" s="67"/>
      <c r="O934" s="66"/>
      <c r="P934" s="1"/>
      <c r="Q934" s="1"/>
      <c r="R934" s="1"/>
      <c r="S934" s="1"/>
      <c r="T934" s="1"/>
      <c r="U934" s="1"/>
      <c r="V934" s="1"/>
      <c r="W934" s="1"/>
      <c r="X934" s="1"/>
      <c r="Y934" s="1"/>
      <c r="Z934" s="1"/>
    </row>
    <row r="935" spans="1:26" ht="15.75" customHeight="1" x14ac:dyDescent="0.2">
      <c r="A935" s="1"/>
      <c r="B935" s="1"/>
      <c r="C935" s="1"/>
      <c r="D935" s="22"/>
      <c r="E935" s="67"/>
      <c r="F935" s="67"/>
      <c r="G935" s="22"/>
      <c r="H935" s="22"/>
      <c r="I935" s="22"/>
      <c r="J935" s="22"/>
      <c r="K935" s="67"/>
      <c r="L935" s="67"/>
      <c r="M935" s="67"/>
      <c r="N935" s="67"/>
      <c r="O935" s="66"/>
      <c r="P935" s="1"/>
      <c r="Q935" s="1"/>
      <c r="R935" s="1"/>
      <c r="S935" s="1"/>
      <c r="T935" s="1"/>
      <c r="U935" s="1"/>
      <c r="V935" s="1"/>
      <c r="W935" s="1"/>
      <c r="X935" s="1"/>
      <c r="Y935" s="1"/>
      <c r="Z935" s="1"/>
    </row>
    <row r="936" spans="1:26" ht="15.75" customHeight="1" x14ac:dyDescent="0.2">
      <c r="A936" s="1"/>
      <c r="B936" s="1"/>
      <c r="C936" s="1"/>
      <c r="D936" s="22"/>
      <c r="E936" s="67"/>
      <c r="F936" s="67"/>
      <c r="G936" s="22"/>
      <c r="H936" s="22"/>
      <c r="I936" s="22"/>
      <c r="J936" s="22"/>
      <c r="K936" s="67"/>
      <c r="L936" s="67"/>
      <c r="M936" s="67"/>
      <c r="N936" s="67"/>
      <c r="O936" s="66"/>
      <c r="P936" s="1"/>
      <c r="Q936" s="1"/>
      <c r="R936" s="1"/>
      <c r="S936" s="1"/>
      <c r="T936" s="1"/>
      <c r="U936" s="1"/>
      <c r="V936" s="1"/>
      <c r="W936" s="1"/>
      <c r="X936" s="1"/>
      <c r="Y936" s="1"/>
      <c r="Z936" s="1"/>
    </row>
    <row r="937" spans="1:26" ht="15.75" customHeight="1" x14ac:dyDescent="0.2">
      <c r="A937" s="1"/>
      <c r="B937" s="1"/>
      <c r="C937" s="1"/>
      <c r="D937" s="22"/>
      <c r="E937" s="67"/>
      <c r="F937" s="67"/>
      <c r="G937" s="22"/>
      <c r="H937" s="22"/>
      <c r="I937" s="22"/>
      <c r="J937" s="22"/>
      <c r="K937" s="67"/>
      <c r="L937" s="67"/>
      <c r="M937" s="67"/>
      <c r="N937" s="67"/>
      <c r="O937" s="66"/>
      <c r="P937" s="1"/>
      <c r="Q937" s="1"/>
      <c r="R937" s="1"/>
      <c r="S937" s="1"/>
      <c r="T937" s="1"/>
      <c r="U937" s="1"/>
      <c r="V937" s="1"/>
      <c r="W937" s="1"/>
      <c r="X937" s="1"/>
      <c r="Y937" s="1"/>
      <c r="Z937" s="1"/>
    </row>
    <row r="938" spans="1:26" ht="15.75" customHeight="1" x14ac:dyDescent="0.2">
      <c r="A938" s="1"/>
      <c r="B938" s="1"/>
      <c r="C938" s="1"/>
      <c r="D938" s="22"/>
      <c r="E938" s="67"/>
      <c r="F938" s="67"/>
      <c r="G938" s="22"/>
      <c r="H938" s="22"/>
      <c r="I938" s="22"/>
      <c r="J938" s="22"/>
      <c r="K938" s="67"/>
      <c r="L938" s="67"/>
      <c r="M938" s="67"/>
      <c r="N938" s="67"/>
      <c r="O938" s="66"/>
      <c r="P938" s="1"/>
      <c r="Q938" s="1"/>
      <c r="R938" s="1"/>
      <c r="S938" s="1"/>
      <c r="T938" s="1"/>
      <c r="U938" s="1"/>
      <c r="V938" s="1"/>
      <c r="W938" s="1"/>
      <c r="X938" s="1"/>
      <c r="Y938" s="1"/>
      <c r="Z938" s="1"/>
    </row>
    <row r="939" spans="1:26" ht="15.75" customHeight="1" x14ac:dyDescent="0.2">
      <c r="A939" s="1"/>
      <c r="B939" s="1"/>
      <c r="C939" s="1"/>
      <c r="D939" s="22"/>
      <c r="E939" s="67"/>
      <c r="F939" s="67"/>
      <c r="G939" s="22"/>
      <c r="H939" s="22"/>
      <c r="I939" s="22"/>
      <c r="J939" s="22"/>
      <c r="K939" s="67"/>
      <c r="L939" s="67"/>
      <c r="M939" s="67"/>
      <c r="N939" s="67"/>
      <c r="O939" s="66"/>
      <c r="P939" s="1"/>
      <c r="Q939" s="1"/>
      <c r="R939" s="1"/>
      <c r="S939" s="1"/>
      <c r="T939" s="1"/>
      <c r="U939" s="1"/>
      <c r="V939" s="1"/>
      <c r="W939" s="1"/>
      <c r="X939" s="1"/>
      <c r="Y939" s="1"/>
      <c r="Z939" s="1"/>
    </row>
    <row r="940" spans="1:26" ht="15.75" customHeight="1" x14ac:dyDescent="0.2">
      <c r="A940" s="1"/>
      <c r="B940" s="1"/>
      <c r="C940" s="1"/>
      <c r="D940" s="22"/>
      <c r="E940" s="67"/>
      <c r="F940" s="67"/>
      <c r="G940" s="22"/>
      <c r="H940" s="22"/>
      <c r="I940" s="22"/>
      <c r="J940" s="22"/>
      <c r="K940" s="67"/>
      <c r="L940" s="67"/>
      <c r="M940" s="67"/>
      <c r="N940" s="67"/>
      <c r="O940" s="66"/>
      <c r="P940" s="1"/>
      <c r="Q940" s="1"/>
      <c r="R940" s="1"/>
      <c r="S940" s="1"/>
      <c r="T940" s="1"/>
      <c r="U940" s="1"/>
      <c r="V940" s="1"/>
      <c r="W940" s="1"/>
      <c r="X940" s="1"/>
      <c r="Y940" s="1"/>
      <c r="Z940" s="1"/>
    </row>
    <row r="941" spans="1:26" ht="15.75" customHeight="1" x14ac:dyDescent="0.2">
      <c r="A941" s="1"/>
      <c r="B941" s="1"/>
      <c r="C941" s="1"/>
      <c r="D941" s="22"/>
      <c r="E941" s="67"/>
      <c r="F941" s="67"/>
      <c r="G941" s="22"/>
      <c r="H941" s="22"/>
      <c r="I941" s="22"/>
      <c r="J941" s="22"/>
      <c r="K941" s="67"/>
      <c r="L941" s="67"/>
      <c r="M941" s="67"/>
      <c r="N941" s="67"/>
      <c r="O941" s="66"/>
      <c r="P941" s="1"/>
      <c r="Q941" s="1"/>
      <c r="R941" s="1"/>
      <c r="S941" s="1"/>
      <c r="T941" s="1"/>
      <c r="U941" s="1"/>
      <c r="V941" s="1"/>
      <c r="W941" s="1"/>
      <c r="X941" s="1"/>
      <c r="Y941" s="1"/>
      <c r="Z941" s="1"/>
    </row>
    <row r="942" spans="1:26" ht="15.75" customHeight="1" x14ac:dyDescent="0.2">
      <c r="A942" s="1"/>
      <c r="B942" s="1"/>
      <c r="C942" s="1"/>
      <c r="D942" s="22"/>
      <c r="E942" s="67"/>
      <c r="F942" s="67"/>
      <c r="G942" s="22"/>
      <c r="H942" s="22"/>
      <c r="I942" s="22"/>
      <c r="J942" s="22"/>
      <c r="K942" s="67"/>
      <c r="L942" s="67"/>
      <c r="M942" s="67"/>
      <c r="N942" s="67"/>
      <c r="O942" s="66"/>
      <c r="P942" s="1"/>
      <c r="Q942" s="1"/>
      <c r="R942" s="1"/>
      <c r="S942" s="1"/>
      <c r="T942" s="1"/>
      <c r="U942" s="1"/>
      <c r="V942" s="1"/>
      <c r="W942" s="1"/>
      <c r="X942" s="1"/>
      <c r="Y942" s="1"/>
      <c r="Z942" s="1"/>
    </row>
    <row r="943" spans="1:26" ht="15.75" customHeight="1" x14ac:dyDescent="0.2">
      <c r="A943" s="1"/>
      <c r="B943" s="1"/>
      <c r="C943" s="1"/>
      <c r="D943" s="22"/>
      <c r="E943" s="67"/>
      <c r="F943" s="67"/>
      <c r="G943" s="22"/>
      <c r="H943" s="22"/>
      <c r="I943" s="22"/>
      <c r="J943" s="22"/>
      <c r="K943" s="67"/>
      <c r="L943" s="67"/>
      <c r="M943" s="67"/>
      <c r="N943" s="67"/>
      <c r="O943" s="66"/>
      <c r="P943" s="1"/>
      <c r="Q943" s="1"/>
      <c r="R943" s="1"/>
      <c r="S943" s="1"/>
      <c r="T943" s="1"/>
      <c r="U943" s="1"/>
      <c r="V943" s="1"/>
      <c r="W943" s="1"/>
      <c r="X943" s="1"/>
      <c r="Y943" s="1"/>
      <c r="Z943" s="1"/>
    </row>
    <row r="944" spans="1:26" ht="15.75" customHeight="1" x14ac:dyDescent="0.2">
      <c r="A944" s="1"/>
      <c r="B944" s="1"/>
      <c r="C944" s="1"/>
      <c r="D944" s="22"/>
      <c r="E944" s="67"/>
      <c r="F944" s="67"/>
      <c r="G944" s="22"/>
      <c r="H944" s="22"/>
      <c r="I944" s="22"/>
      <c r="J944" s="22"/>
      <c r="K944" s="67"/>
      <c r="L944" s="67"/>
      <c r="M944" s="67"/>
      <c r="N944" s="67"/>
      <c r="O944" s="66"/>
      <c r="P944" s="1"/>
      <c r="Q944" s="1"/>
      <c r="R944" s="1"/>
      <c r="S944" s="1"/>
      <c r="T944" s="1"/>
      <c r="U944" s="1"/>
      <c r="V944" s="1"/>
      <c r="W944" s="1"/>
      <c r="X944" s="1"/>
      <c r="Y944" s="1"/>
      <c r="Z944" s="1"/>
    </row>
    <row r="945" spans="1:26" ht="15.75" customHeight="1" x14ac:dyDescent="0.2">
      <c r="A945" s="1"/>
      <c r="B945" s="1"/>
      <c r="C945" s="1"/>
      <c r="D945" s="22"/>
      <c r="E945" s="67"/>
      <c r="F945" s="67"/>
      <c r="G945" s="22"/>
      <c r="H945" s="22"/>
      <c r="I945" s="22"/>
      <c r="J945" s="22"/>
      <c r="K945" s="67"/>
      <c r="L945" s="67"/>
      <c r="M945" s="67"/>
      <c r="N945" s="67"/>
      <c r="O945" s="66"/>
      <c r="P945" s="1"/>
      <c r="Q945" s="1"/>
      <c r="R945" s="1"/>
      <c r="S945" s="1"/>
      <c r="T945" s="1"/>
      <c r="U945" s="1"/>
      <c r="V945" s="1"/>
      <c r="W945" s="1"/>
      <c r="X945" s="1"/>
      <c r="Y945" s="1"/>
      <c r="Z945" s="1"/>
    </row>
    <row r="946" spans="1:26" ht="15.75" customHeight="1" x14ac:dyDescent="0.2">
      <c r="A946" s="1"/>
      <c r="B946" s="1"/>
      <c r="C946" s="1"/>
      <c r="D946" s="22"/>
      <c r="E946" s="67"/>
      <c r="F946" s="67"/>
      <c r="G946" s="22"/>
      <c r="H946" s="22"/>
      <c r="I946" s="22"/>
      <c r="J946" s="22"/>
      <c r="K946" s="67"/>
      <c r="L946" s="67"/>
      <c r="M946" s="67"/>
      <c r="N946" s="67"/>
      <c r="O946" s="66"/>
      <c r="P946" s="1"/>
      <c r="Q946" s="1"/>
      <c r="R946" s="1"/>
      <c r="S946" s="1"/>
      <c r="T946" s="1"/>
      <c r="U946" s="1"/>
      <c r="V946" s="1"/>
      <c r="W946" s="1"/>
      <c r="X946" s="1"/>
      <c r="Y946" s="1"/>
      <c r="Z946" s="1"/>
    </row>
    <row r="947" spans="1:26" ht="15.75" customHeight="1" x14ac:dyDescent="0.2">
      <c r="A947" s="1"/>
      <c r="B947" s="1"/>
      <c r="C947" s="1"/>
      <c r="D947" s="22"/>
      <c r="E947" s="67"/>
      <c r="F947" s="67"/>
      <c r="G947" s="22"/>
      <c r="H947" s="22"/>
      <c r="I947" s="22"/>
      <c r="J947" s="22"/>
      <c r="K947" s="67"/>
      <c r="L947" s="67"/>
      <c r="M947" s="67"/>
      <c r="N947" s="67"/>
      <c r="O947" s="66"/>
      <c r="P947" s="1"/>
      <c r="Q947" s="1"/>
      <c r="R947" s="1"/>
      <c r="S947" s="1"/>
      <c r="T947" s="1"/>
      <c r="U947" s="1"/>
      <c r="V947" s="1"/>
      <c r="W947" s="1"/>
      <c r="X947" s="1"/>
      <c r="Y947" s="1"/>
      <c r="Z947" s="1"/>
    </row>
    <row r="948" spans="1:26" ht="15.75" customHeight="1" x14ac:dyDescent="0.2">
      <c r="A948" s="1"/>
      <c r="B948" s="1"/>
      <c r="C948" s="1"/>
      <c r="D948" s="22"/>
      <c r="E948" s="67"/>
      <c r="F948" s="67"/>
      <c r="G948" s="22"/>
      <c r="H948" s="22"/>
      <c r="I948" s="22"/>
      <c r="J948" s="22"/>
      <c r="K948" s="67"/>
      <c r="L948" s="67"/>
      <c r="M948" s="67"/>
      <c r="N948" s="67"/>
      <c r="O948" s="66"/>
      <c r="P948" s="1"/>
      <c r="Q948" s="1"/>
      <c r="R948" s="1"/>
      <c r="S948" s="1"/>
      <c r="T948" s="1"/>
      <c r="U948" s="1"/>
      <c r="V948" s="1"/>
      <c r="W948" s="1"/>
      <c r="X948" s="1"/>
      <c r="Y948" s="1"/>
      <c r="Z948" s="1"/>
    </row>
    <row r="949" spans="1:26" ht="15.75" customHeight="1" x14ac:dyDescent="0.2">
      <c r="A949" s="1"/>
      <c r="B949" s="1"/>
      <c r="C949" s="1"/>
      <c r="D949" s="22"/>
      <c r="E949" s="67"/>
      <c r="F949" s="67"/>
      <c r="G949" s="22"/>
      <c r="H949" s="22"/>
      <c r="I949" s="22"/>
      <c r="J949" s="22"/>
      <c r="K949" s="67"/>
      <c r="L949" s="67"/>
      <c r="M949" s="67"/>
      <c r="N949" s="67"/>
      <c r="O949" s="66"/>
      <c r="P949" s="1"/>
      <c r="Q949" s="1"/>
      <c r="R949" s="1"/>
      <c r="S949" s="1"/>
      <c r="T949" s="1"/>
      <c r="U949" s="1"/>
      <c r="V949" s="1"/>
      <c r="W949" s="1"/>
      <c r="X949" s="1"/>
      <c r="Y949" s="1"/>
      <c r="Z949" s="1"/>
    </row>
    <row r="950" spans="1:26" ht="15.75" customHeight="1" x14ac:dyDescent="0.2">
      <c r="A950" s="1"/>
      <c r="B950" s="1"/>
      <c r="C950" s="1"/>
      <c r="D950" s="22"/>
      <c r="E950" s="67"/>
      <c r="F950" s="67"/>
      <c r="G950" s="22"/>
      <c r="H950" s="22"/>
      <c r="I950" s="22"/>
      <c r="J950" s="22"/>
      <c r="K950" s="67"/>
      <c r="L950" s="67"/>
      <c r="M950" s="67"/>
      <c r="N950" s="67"/>
      <c r="O950" s="66"/>
      <c r="P950" s="1"/>
      <c r="Q950" s="1"/>
      <c r="R950" s="1"/>
      <c r="S950" s="1"/>
      <c r="T950" s="1"/>
      <c r="U950" s="1"/>
      <c r="V950" s="1"/>
      <c r="W950" s="1"/>
      <c r="X950" s="1"/>
      <c r="Y950" s="1"/>
      <c r="Z950" s="1"/>
    </row>
    <row r="951" spans="1:26" ht="15.75" customHeight="1" x14ac:dyDescent="0.2">
      <c r="A951" s="1"/>
      <c r="B951" s="1"/>
      <c r="C951" s="1"/>
      <c r="D951" s="22"/>
      <c r="E951" s="67"/>
      <c r="F951" s="67"/>
      <c r="G951" s="22"/>
      <c r="H951" s="22"/>
      <c r="I951" s="22"/>
      <c r="J951" s="22"/>
      <c r="K951" s="67"/>
      <c r="L951" s="67"/>
      <c r="M951" s="67"/>
      <c r="N951" s="67"/>
      <c r="O951" s="66"/>
      <c r="P951" s="1"/>
      <c r="Q951" s="1"/>
      <c r="R951" s="1"/>
      <c r="S951" s="1"/>
      <c r="T951" s="1"/>
      <c r="U951" s="1"/>
      <c r="V951" s="1"/>
      <c r="W951" s="1"/>
      <c r="X951" s="1"/>
      <c r="Y951" s="1"/>
      <c r="Z951" s="1"/>
    </row>
    <row r="952" spans="1:26" ht="15.75" customHeight="1" x14ac:dyDescent="0.2">
      <c r="A952" s="1"/>
      <c r="B952" s="1"/>
      <c r="C952" s="1"/>
      <c r="D952" s="22"/>
      <c r="E952" s="67"/>
      <c r="F952" s="67"/>
      <c r="G952" s="22"/>
      <c r="H952" s="22"/>
      <c r="I952" s="22"/>
      <c r="J952" s="22"/>
      <c r="K952" s="67"/>
      <c r="L952" s="67"/>
      <c r="M952" s="67"/>
      <c r="N952" s="67"/>
      <c r="O952" s="66"/>
      <c r="P952" s="1"/>
      <c r="Q952" s="1"/>
      <c r="R952" s="1"/>
      <c r="S952" s="1"/>
      <c r="T952" s="1"/>
      <c r="U952" s="1"/>
      <c r="V952" s="1"/>
      <c r="W952" s="1"/>
      <c r="X952" s="1"/>
      <c r="Y952" s="1"/>
      <c r="Z952" s="1"/>
    </row>
    <row r="953" spans="1:26" ht="15.75" customHeight="1" x14ac:dyDescent="0.2">
      <c r="A953" s="1"/>
      <c r="B953" s="1"/>
      <c r="C953" s="1"/>
      <c r="D953" s="22"/>
      <c r="E953" s="67"/>
      <c r="F953" s="67"/>
      <c r="G953" s="22"/>
      <c r="H953" s="22"/>
      <c r="I953" s="22"/>
      <c r="J953" s="22"/>
      <c r="K953" s="67"/>
      <c r="L953" s="67"/>
      <c r="M953" s="67"/>
      <c r="N953" s="67"/>
      <c r="O953" s="66"/>
      <c r="P953" s="1"/>
      <c r="Q953" s="1"/>
      <c r="R953" s="1"/>
      <c r="S953" s="1"/>
      <c r="T953" s="1"/>
      <c r="U953" s="1"/>
      <c r="V953" s="1"/>
      <c r="W953" s="1"/>
      <c r="X953" s="1"/>
      <c r="Y953" s="1"/>
      <c r="Z953" s="1"/>
    </row>
    <row r="954" spans="1:26" ht="15.75" customHeight="1" x14ac:dyDescent="0.2">
      <c r="A954" s="1"/>
      <c r="B954" s="1"/>
      <c r="C954" s="1"/>
      <c r="D954" s="22"/>
      <c r="E954" s="67"/>
      <c r="F954" s="67"/>
      <c r="G954" s="22"/>
      <c r="H954" s="22"/>
      <c r="I954" s="22"/>
      <c r="J954" s="22"/>
      <c r="K954" s="67"/>
      <c r="L954" s="67"/>
      <c r="M954" s="67"/>
      <c r="N954" s="67"/>
      <c r="O954" s="66"/>
      <c r="P954" s="1"/>
      <c r="Q954" s="1"/>
      <c r="R954" s="1"/>
      <c r="S954" s="1"/>
      <c r="T954" s="1"/>
      <c r="U954" s="1"/>
      <c r="V954" s="1"/>
      <c r="W954" s="1"/>
      <c r="X954" s="1"/>
      <c r="Y954" s="1"/>
      <c r="Z954" s="1"/>
    </row>
    <row r="955" spans="1:26" ht="15.75" customHeight="1" x14ac:dyDescent="0.2">
      <c r="A955" s="1"/>
      <c r="B955" s="1"/>
      <c r="C955" s="1"/>
      <c r="D955" s="22"/>
      <c r="E955" s="67"/>
      <c r="F955" s="67"/>
      <c r="G955" s="22"/>
      <c r="H955" s="22"/>
      <c r="I955" s="22"/>
      <c r="J955" s="22"/>
      <c r="K955" s="67"/>
      <c r="L955" s="67"/>
      <c r="M955" s="67"/>
      <c r="N955" s="67"/>
      <c r="O955" s="66"/>
      <c r="P955" s="1"/>
      <c r="Q955" s="1"/>
      <c r="R955" s="1"/>
      <c r="S955" s="1"/>
      <c r="T955" s="1"/>
      <c r="U955" s="1"/>
      <c r="V955" s="1"/>
      <c r="W955" s="1"/>
      <c r="X955" s="1"/>
      <c r="Y955" s="1"/>
      <c r="Z955" s="1"/>
    </row>
    <row r="956" spans="1:26" ht="15.75" customHeight="1" x14ac:dyDescent="0.2">
      <c r="A956" s="1"/>
      <c r="B956" s="1"/>
      <c r="C956" s="1"/>
      <c r="D956" s="22"/>
      <c r="E956" s="67"/>
      <c r="F956" s="67"/>
      <c r="G956" s="22"/>
      <c r="H956" s="22"/>
      <c r="I956" s="22"/>
      <c r="J956" s="22"/>
      <c r="K956" s="67"/>
      <c r="L956" s="67"/>
      <c r="M956" s="67"/>
      <c r="N956" s="67"/>
      <c r="O956" s="66"/>
      <c r="P956" s="1"/>
      <c r="Q956" s="1"/>
      <c r="R956" s="1"/>
      <c r="S956" s="1"/>
      <c r="T956" s="1"/>
      <c r="U956" s="1"/>
      <c r="V956" s="1"/>
      <c r="W956" s="1"/>
      <c r="X956" s="1"/>
      <c r="Y956" s="1"/>
      <c r="Z956" s="1"/>
    </row>
    <row r="957" spans="1:26" ht="15.75" customHeight="1" x14ac:dyDescent="0.2">
      <c r="A957" s="1"/>
      <c r="B957" s="1"/>
      <c r="C957" s="1"/>
      <c r="D957" s="22"/>
      <c r="E957" s="67"/>
      <c r="F957" s="67"/>
      <c r="G957" s="22"/>
      <c r="H957" s="22"/>
      <c r="I957" s="22"/>
      <c r="J957" s="22"/>
      <c r="K957" s="67"/>
      <c r="L957" s="67"/>
      <c r="M957" s="67"/>
      <c r="N957" s="67"/>
      <c r="O957" s="66"/>
      <c r="P957" s="1"/>
      <c r="Q957" s="1"/>
      <c r="R957" s="1"/>
      <c r="S957" s="1"/>
      <c r="T957" s="1"/>
      <c r="U957" s="1"/>
      <c r="V957" s="1"/>
      <c r="W957" s="1"/>
      <c r="X957" s="1"/>
      <c r="Y957" s="1"/>
      <c r="Z957" s="1"/>
    </row>
    <row r="958" spans="1:26" ht="15.75" customHeight="1" x14ac:dyDescent="0.2">
      <c r="A958" s="1"/>
      <c r="B958" s="1"/>
      <c r="C958" s="1"/>
      <c r="D958" s="22"/>
      <c r="E958" s="67"/>
      <c r="F958" s="67"/>
      <c r="G958" s="22"/>
      <c r="H958" s="22"/>
      <c r="I958" s="22"/>
      <c r="J958" s="22"/>
      <c r="K958" s="67"/>
      <c r="L958" s="67"/>
      <c r="M958" s="67"/>
      <c r="N958" s="67"/>
      <c r="O958" s="66"/>
      <c r="P958" s="1"/>
      <c r="Q958" s="1"/>
      <c r="R958" s="1"/>
      <c r="S958" s="1"/>
      <c r="T958" s="1"/>
      <c r="U958" s="1"/>
      <c r="V958" s="1"/>
      <c r="W958" s="1"/>
      <c r="X958" s="1"/>
      <c r="Y958" s="1"/>
      <c r="Z958" s="1"/>
    </row>
    <row r="959" spans="1:26" ht="15.75" customHeight="1" x14ac:dyDescent="0.2">
      <c r="A959" s="1"/>
      <c r="B959" s="1"/>
      <c r="C959" s="1"/>
      <c r="D959" s="22"/>
      <c r="E959" s="67"/>
      <c r="F959" s="67"/>
      <c r="G959" s="22"/>
      <c r="H959" s="22"/>
      <c r="I959" s="22"/>
      <c r="J959" s="22"/>
      <c r="K959" s="67"/>
      <c r="L959" s="67"/>
      <c r="M959" s="67"/>
      <c r="N959" s="67"/>
      <c r="O959" s="66"/>
      <c r="P959" s="1"/>
      <c r="Q959" s="1"/>
      <c r="R959" s="1"/>
      <c r="S959" s="1"/>
      <c r="T959" s="1"/>
      <c r="U959" s="1"/>
      <c r="V959" s="1"/>
      <c r="W959" s="1"/>
      <c r="X959" s="1"/>
      <c r="Y959" s="1"/>
      <c r="Z959" s="1"/>
    </row>
    <row r="960" spans="1:26" ht="15.75" customHeight="1" x14ac:dyDescent="0.2">
      <c r="A960" s="1"/>
      <c r="B960" s="1"/>
      <c r="C960" s="1"/>
      <c r="D960" s="22"/>
      <c r="E960" s="67"/>
      <c r="F960" s="67"/>
      <c r="G960" s="22"/>
      <c r="H960" s="22"/>
      <c r="I960" s="22"/>
      <c r="J960" s="22"/>
      <c r="K960" s="67"/>
      <c r="L960" s="67"/>
      <c r="M960" s="67"/>
      <c r="N960" s="67"/>
      <c r="O960" s="66"/>
      <c r="P960" s="1"/>
      <c r="Q960" s="1"/>
      <c r="R960" s="1"/>
      <c r="S960" s="1"/>
      <c r="T960" s="1"/>
      <c r="U960" s="1"/>
      <c r="V960" s="1"/>
      <c r="W960" s="1"/>
      <c r="X960" s="1"/>
      <c r="Y960" s="1"/>
      <c r="Z960" s="1"/>
    </row>
    <row r="961" spans="1:26" ht="15.75" customHeight="1" x14ac:dyDescent="0.2">
      <c r="A961" s="1"/>
      <c r="B961" s="1"/>
      <c r="C961" s="1"/>
      <c r="D961" s="22"/>
      <c r="E961" s="67"/>
      <c r="F961" s="67"/>
      <c r="G961" s="22"/>
      <c r="H961" s="22"/>
      <c r="I961" s="22"/>
      <c r="J961" s="22"/>
      <c r="K961" s="67"/>
      <c r="L961" s="67"/>
      <c r="M961" s="67"/>
      <c r="N961" s="67"/>
      <c r="O961" s="66"/>
      <c r="P961" s="1"/>
      <c r="Q961" s="1"/>
      <c r="R961" s="1"/>
      <c r="S961" s="1"/>
      <c r="T961" s="1"/>
      <c r="U961" s="1"/>
      <c r="V961" s="1"/>
      <c r="W961" s="1"/>
      <c r="X961" s="1"/>
      <c r="Y961" s="1"/>
      <c r="Z961" s="1"/>
    </row>
    <row r="962" spans="1:26" ht="15.75" customHeight="1" x14ac:dyDescent="0.2">
      <c r="A962" s="1"/>
      <c r="B962" s="1"/>
      <c r="C962" s="1"/>
      <c r="D962" s="22"/>
      <c r="E962" s="67"/>
      <c r="F962" s="67"/>
      <c r="G962" s="22"/>
      <c r="H962" s="22"/>
      <c r="I962" s="22"/>
      <c r="J962" s="22"/>
      <c r="K962" s="67"/>
      <c r="L962" s="67"/>
      <c r="M962" s="67"/>
      <c r="N962" s="67"/>
      <c r="O962" s="66"/>
      <c r="P962" s="1"/>
      <c r="Q962" s="1"/>
      <c r="R962" s="1"/>
      <c r="S962" s="1"/>
      <c r="T962" s="1"/>
      <c r="U962" s="1"/>
      <c r="V962" s="1"/>
      <c r="W962" s="1"/>
      <c r="X962" s="1"/>
      <c r="Y962" s="1"/>
      <c r="Z962" s="1"/>
    </row>
    <row r="963" spans="1:26" ht="15.75" customHeight="1" x14ac:dyDescent="0.2">
      <c r="A963" s="1"/>
      <c r="B963" s="1"/>
      <c r="C963" s="1"/>
      <c r="D963" s="22"/>
      <c r="E963" s="67"/>
      <c r="F963" s="67"/>
      <c r="G963" s="22"/>
      <c r="H963" s="22"/>
      <c r="I963" s="22"/>
      <c r="J963" s="22"/>
      <c r="K963" s="67"/>
      <c r="L963" s="67"/>
      <c r="M963" s="67"/>
      <c r="N963" s="67"/>
      <c r="O963" s="66"/>
      <c r="P963" s="1"/>
      <c r="Q963" s="1"/>
      <c r="R963" s="1"/>
      <c r="S963" s="1"/>
      <c r="T963" s="1"/>
      <c r="U963" s="1"/>
      <c r="V963" s="1"/>
      <c r="W963" s="1"/>
      <c r="X963" s="1"/>
      <c r="Y963" s="1"/>
      <c r="Z963" s="1"/>
    </row>
    <row r="964" spans="1:26" ht="15.75" customHeight="1" x14ac:dyDescent="0.2">
      <c r="A964" s="1"/>
      <c r="B964" s="1"/>
      <c r="C964" s="1"/>
      <c r="D964" s="22"/>
      <c r="E964" s="67"/>
      <c r="F964" s="67"/>
      <c r="G964" s="22"/>
      <c r="H964" s="22"/>
      <c r="I964" s="22"/>
      <c r="J964" s="22"/>
      <c r="K964" s="67"/>
      <c r="L964" s="67"/>
      <c r="M964" s="67"/>
      <c r="N964" s="67"/>
      <c r="O964" s="66"/>
      <c r="P964" s="1"/>
      <c r="Q964" s="1"/>
      <c r="R964" s="1"/>
      <c r="S964" s="1"/>
      <c r="T964" s="1"/>
      <c r="U964" s="1"/>
      <c r="V964" s="1"/>
      <c r="W964" s="1"/>
      <c r="X964" s="1"/>
      <c r="Y964" s="1"/>
      <c r="Z964" s="1"/>
    </row>
    <row r="965" spans="1:26" ht="15.75" customHeight="1" x14ac:dyDescent="0.2">
      <c r="A965" s="1"/>
      <c r="B965" s="1"/>
      <c r="C965" s="1"/>
      <c r="D965" s="22"/>
      <c r="E965" s="67"/>
      <c r="F965" s="67"/>
      <c r="G965" s="22"/>
      <c r="H965" s="22"/>
      <c r="I965" s="22"/>
      <c r="J965" s="22"/>
      <c r="K965" s="67"/>
      <c r="L965" s="67"/>
      <c r="M965" s="67"/>
      <c r="N965" s="67"/>
      <c r="O965" s="66"/>
      <c r="P965" s="1"/>
      <c r="Q965" s="1"/>
      <c r="R965" s="1"/>
      <c r="S965" s="1"/>
      <c r="T965" s="1"/>
      <c r="U965" s="1"/>
      <c r="V965" s="1"/>
      <c r="W965" s="1"/>
      <c r="X965" s="1"/>
      <c r="Y965" s="1"/>
      <c r="Z965" s="1"/>
    </row>
    <row r="966" spans="1:26" ht="15.75" customHeight="1" x14ac:dyDescent="0.2">
      <c r="A966" s="1"/>
      <c r="B966" s="1"/>
      <c r="C966" s="1"/>
      <c r="D966" s="22"/>
      <c r="E966" s="67"/>
      <c r="F966" s="67"/>
      <c r="G966" s="22"/>
      <c r="H966" s="22"/>
      <c r="I966" s="22"/>
      <c r="J966" s="22"/>
      <c r="K966" s="67"/>
      <c r="L966" s="67"/>
      <c r="M966" s="67"/>
      <c r="N966" s="67"/>
      <c r="O966" s="66"/>
      <c r="P966" s="1"/>
      <c r="Q966" s="1"/>
      <c r="R966" s="1"/>
      <c r="S966" s="1"/>
      <c r="T966" s="1"/>
      <c r="U966" s="1"/>
      <c r="V966" s="1"/>
      <c r="W966" s="1"/>
      <c r="X966" s="1"/>
      <c r="Y966" s="1"/>
      <c r="Z966" s="1"/>
    </row>
    <row r="967" spans="1:26" ht="15.75" customHeight="1" x14ac:dyDescent="0.2">
      <c r="A967" s="1"/>
      <c r="B967" s="1"/>
      <c r="C967" s="1"/>
      <c r="D967" s="22"/>
      <c r="E967" s="67"/>
      <c r="F967" s="67"/>
      <c r="G967" s="22"/>
      <c r="H967" s="22"/>
      <c r="I967" s="22"/>
      <c r="J967" s="22"/>
      <c r="K967" s="67"/>
      <c r="L967" s="67"/>
      <c r="M967" s="67"/>
      <c r="N967" s="67"/>
      <c r="O967" s="66"/>
      <c r="P967" s="1"/>
      <c r="Q967" s="1"/>
      <c r="R967" s="1"/>
      <c r="S967" s="1"/>
      <c r="T967" s="1"/>
      <c r="U967" s="1"/>
      <c r="V967" s="1"/>
      <c r="W967" s="1"/>
      <c r="X967" s="1"/>
      <c r="Y967" s="1"/>
      <c r="Z967" s="1"/>
    </row>
    <row r="968" spans="1:26" ht="15.75" customHeight="1" x14ac:dyDescent="0.2">
      <c r="A968" s="1"/>
      <c r="B968" s="1"/>
      <c r="C968" s="1"/>
      <c r="D968" s="22"/>
      <c r="E968" s="67"/>
      <c r="F968" s="67"/>
      <c r="G968" s="22"/>
      <c r="H968" s="22"/>
      <c r="I968" s="22"/>
      <c r="J968" s="22"/>
      <c r="K968" s="67"/>
      <c r="L968" s="67"/>
      <c r="M968" s="67"/>
      <c r="N968" s="67"/>
      <c r="O968" s="66"/>
      <c r="P968" s="1"/>
      <c r="Q968" s="1"/>
      <c r="R968" s="1"/>
      <c r="S968" s="1"/>
      <c r="T968" s="1"/>
      <c r="U968" s="1"/>
      <c r="V968" s="1"/>
      <c r="W968" s="1"/>
      <c r="X968" s="1"/>
      <c r="Y968" s="1"/>
      <c r="Z968" s="1"/>
    </row>
    <row r="969" spans="1:26" ht="15.75" customHeight="1" x14ac:dyDescent="0.2">
      <c r="A969" s="1"/>
      <c r="B969" s="1"/>
      <c r="C969" s="1"/>
      <c r="D969" s="22"/>
      <c r="E969" s="67"/>
      <c r="F969" s="67"/>
      <c r="G969" s="22"/>
      <c r="H969" s="22"/>
      <c r="I969" s="22"/>
      <c r="J969" s="22"/>
      <c r="K969" s="67"/>
      <c r="L969" s="67"/>
      <c r="M969" s="67"/>
      <c r="N969" s="67"/>
      <c r="O969" s="66"/>
      <c r="P969" s="1"/>
      <c r="Q969" s="1"/>
      <c r="R969" s="1"/>
      <c r="S969" s="1"/>
      <c r="T969" s="1"/>
      <c r="U969" s="1"/>
      <c r="V969" s="1"/>
      <c r="W969" s="1"/>
      <c r="X969" s="1"/>
      <c r="Y969" s="1"/>
      <c r="Z969" s="1"/>
    </row>
    <row r="970" spans="1:26" ht="15.75" customHeight="1" x14ac:dyDescent="0.2">
      <c r="A970" s="1"/>
      <c r="B970" s="1"/>
      <c r="C970" s="1"/>
      <c r="D970" s="22"/>
      <c r="E970" s="67"/>
      <c r="F970" s="67"/>
      <c r="G970" s="22"/>
      <c r="H970" s="22"/>
      <c r="I970" s="22"/>
      <c r="J970" s="22"/>
      <c r="K970" s="67"/>
      <c r="L970" s="67"/>
      <c r="M970" s="67"/>
      <c r="N970" s="67"/>
      <c r="O970" s="66"/>
      <c r="P970" s="1"/>
      <c r="Q970" s="1"/>
      <c r="R970" s="1"/>
      <c r="S970" s="1"/>
      <c r="T970" s="1"/>
      <c r="U970" s="1"/>
      <c r="V970" s="1"/>
      <c r="W970" s="1"/>
      <c r="X970" s="1"/>
      <c r="Y970" s="1"/>
      <c r="Z970" s="1"/>
    </row>
    <row r="971" spans="1:26" ht="15.75" customHeight="1" x14ac:dyDescent="0.2">
      <c r="A971" s="1"/>
      <c r="B971" s="1"/>
      <c r="C971" s="1"/>
      <c r="D971" s="22"/>
      <c r="E971" s="67"/>
      <c r="F971" s="67"/>
      <c r="G971" s="22"/>
      <c r="H971" s="22"/>
      <c r="I971" s="22"/>
      <c r="J971" s="22"/>
      <c r="K971" s="67"/>
      <c r="L971" s="67"/>
      <c r="M971" s="67"/>
      <c r="N971" s="67"/>
      <c r="O971" s="66"/>
      <c r="P971" s="1"/>
      <c r="Q971" s="1"/>
      <c r="R971" s="1"/>
      <c r="S971" s="1"/>
      <c r="T971" s="1"/>
      <c r="U971" s="1"/>
      <c r="V971" s="1"/>
      <c r="W971" s="1"/>
      <c r="X971" s="1"/>
      <c r="Y971" s="1"/>
      <c r="Z971" s="1"/>
    </row>
    <row r="972" spans="1:26" ht="15.75" customHeight="1" x14ac:dyDescent="0.2">
      <c r="A972" s="1"/>
      <c r="B972" s="1"/>
      <c r="C972" s="1"/>
      <c r="D972" s="22"/>
      <c r="E972" s="67"/>
      <c r="F972" s="67"/>
      <c r="G972" s="22"/>
      <c r="H972" s="22"/>
      <c r="I972" s="22"/>
      <c r="J972" s="22"/>
      <c r="K972" s="67"/>
      <c r="L972" s="67"/>
      <c r="M972" s="67"/>
      <c r="N972" s="67"/>
      <c r="O972" s="66"/>
      <c r="P972" s="1"/>
      <c r="Q972" s="1"/>
      <c r="R972" s="1"/>
      <c r="S972" s="1"/>
      <c r="T972" s="1"/>
      <c r="U972" s="1"/>
      <c r="V972" s="1"/>
      <c r="W972" s="1"/>
      <c r="X972" s="1"/>
      <c r="Y972" s="1"/>
      <c r="Z972" s="1"/>
    </row>
    <row r="973" spans="1:26" ht="15.75" customHeight="1" x14ac:dyDescent="0.2">
      <c r="A973" s="1"/>
      <c r="B973" s="1"/>
      <c r="C973" s="1"/>
      <c r="D973" s="22"/>
      <c r="E973" s="67"/>
      <c r="F973" s="67"/>
      <c r="G973" s="22"/>
      <c r="H973" s="22"/>
      <c r="I973" s="22"/>
      <c r="J973" s="22"/>
      <c r="K973" s="67"/>
      <c r="L973" s="67"/>
      <c r="M973" s="67"/>
      <c r="N973" s="67"/>
      <c r="O973" s="66"/>
      <c r="P973" s="1"/>
      <c r="Q973" s="1"/>
      <c r="R973" s="1"/>
      <c r="S973" s="1"/>
      <c r="T973" s="1"/>
      <c r="U973" s="1"/>
      <c r="V973" s="1"/>
      <c r="W973" s="1"/>
      <c r="X973" s="1"/>
      <c r="Y973" s="1"/>
      <c r="Z973" s="1"/>
    </row>
    <row r="974" spans="1:26" ht="15.75" customHeight="1" x14ac:dyDescent="0.2">
      <c r="A974" s="1"/>
      <c r="B974" s="1"/>
      <c r="C974" s="1"/>
      <c r="D974" s="22"/>
      <c r="E974" s="67"/>
      <c r="F974" s="67"/>
      <c r="G974" s="22"/>
      <c r="H974" s="22"/>
      <c r="I974" s="22"/>
      <c r="J974" s="22"/>
      <c r="K974" s="67"/>
      <c r="L974" s="67"/>
      <c r="M974" s="67"/>
      <c r="N974" s="67"/>
      <c r="O974" s="66"/>
      <c r="P974" s="1"/>
      <c r="Q974" s="1"/>
      <c r="R974" s="1"/>
      <c r="S974" s="1"/>
      <c r="T974" s="1"/>
      <c r="U974" s="1"/>
      <c r="V974" s="1"/>
      <c r="W974" s="1"/>
      <c r="X974" s="1"/>
      <c r="Y974" s="1"/>
      <c r="Z974" s="1"/>
    </row>
    <row r="975" spans="1:26" ht="15.75" customHeight="1" x14ac:dyDescent="0.2">
      <c r="A975" s="1"/>
      <c r="B975" s="1"/>
      <c r="C975" s="1"/>
      <c r="D975" s="22"/>
      <c r="E975" s="67"/>
      <c r="F975" s="67"/>
      <c r="G975" s="22"/>
      <c r="H975" s="22"/>
      <c r="I975" s="22"/>
      <c r="J975" s="22"/>
      <c r="K975" s="67"/>
      <c r="L975" s="67"/>
      <c r="M975" s="67"/>
      <c r="N975" s="67"/>
      <c r="O975" s="66"/>
      <c r="P975" s="1"/>
      <c r="Q975" s="1"/>
      <c r="R975" s="1"/>
      <c r="S975" s="1"/>
      <c r="T975" s="1"/>
      <c r="U975" s="1"/>
      <c r="V975" s="1"/>
      <c r="W975" s="1"/>
      <c r="X975" s="1"/>
      <c r="Y975" s="1"/>
      <c r="Z975" s="1"/>
    </row>
    <row r="976" spans="1:26" ht="15.75" customHeight="1" x14ac:dyDescent="0.2">
      <c r="A976" s="1"/>
      <c r="B976" s="1"/>
      <c r="C976" s="1"/>
      <c r="D976" s="22"/>
      <c r="E976" s="67"/>
      <c r="F976" s="67"/>
      <c r="G976" s="22"/>
      <c r="H976" s="22"/>
      <c r="I976" s="22"/>
      <c r="J976" s="22"/>
      <c r="K976" s="67"/>
      <c r="L976" s="67"/>
      <c r="M976" s="67"/>
      <c r="N976" s="67"/>
      <c r="O976" s="66"/>
      <c r="P976" s="1"/>
      <c r="Q976" s="1"/>
      <c r="R976" s="1"/>
      <c r="S976" s="1"/>
      <c r="T976" s="1"/>
      <c r="U976" s="1"/>
      <c r="V976" s="1"/>
      <c r="W976" s="1"/>
      <c r="X976" s="1"/>
      <c r="Y976" s="1"/>
      <c r="Z976" s="1"/>
    </row>
    <row r="977" spans="1:26" ht="15.75" customHeight="1" x14ac:dyDescent="0.2">
      <c r="A977" s="1"/>
      <c r="B977" s="1"/>
      <c r="C977" s="1"/>
      <c r="D977" s="22"/>
      <c r="E977" s="67"/>
      <c r="F977" s="67"/>
      <c r="G977" s="22"/>
      <c r="H977" s="22"/>
      <c r="I977" s="22"/>
      <c r="J977" s="22"/>
      <c r="K977" s="67"/>
      <c r="L977" s="67"/>
      <c r="M977" s="67"/>
      <c r="N977" s="67"/>
      <c r="O977" s="66"/>
      <c r="P977" s="1"/>
      <c r="Q977" s="1"/>
      <c r="R977" s="1"/>
      <c r="S977" s="1"/>
      <c r="T977" s="1"/>
      <c r="U977" s="1"/>
      <c r="V977" s="1"/>
      <c r="W977" s="1"/>
      <c r="X977" s="1"/>
      <c r="Y977" s="1"/>
      <c r="Z977" s="1"/>
    </row>
    <row r="978" spans="1:26" ht="15.75" customHeight="1" x14ac:dyDescent="0.2">
      <c r="A978" s="1"/>
      <c r="B978" s="1"/>
      <c r="C978" s="1"/>
      <c r="D978" s="22"/>
      <c r="E978" s="67"/>
      <c r="F978" s="67"/>
      <c r="G978" s="22"/>
      <c r="H978" s="22"/>
      <c r="I978" s="22"/>
      <c r="J978" s="22"/>
      <c r="K978" s="67"/>
      <c r="L978" s="67"/>
      <c r="M978" s="67"/>
      <c r="N978" s="67"/>
      <c r="O978" s="66"/>
      <c r="P978" s="1"/>
      <c r="Q978" s="1"/>
      <c r="R978" s="1"/>
      <c r="S978" s="1"/>
      <c r="T978" s="1"/>
      <c r="U978" s="1"/>
      <c r="V978" s="1"/>
      <c r="W978" s="1"/>
      <c r="X978" s="1"/>
      <c r="Y978" s="1"/>
      <c r="Z978" s="1"/>
    </row>
    <row r="979" spans="1:26" ht="15.75" customHeight="1" x14ac:dyDescent="0.2">
      <c r="A979" s="1"/>
      <c r="B979" s="1"/>
      <c r="C979" s="1"/>
      <c r="D979" s="22"/>
      <c r="E979" s="67"/>
      <c r="F979" s="67"/>
      <c r="G979" s="22"/>
      <c r="H979" s="22"/>
      <c r="I979" s="22"/>
      <c r="J979" s="22"/>
      <c r="K979" s="67"/>
      <c r="L979" s="67"/>
      <c r="M979" s="67"/>
      <c r="N979" s="67"/>
      <c r="O979" s="66"/>
      <c r="P979" s="1"/>
      <c r="Q979" s="1"/>
      <c r="R979" s="1"/>
      <c r="S979" s="1"/>
      <c r="T979" s="1"/>
      <c r="U979" s="1"/>
      <c r="V979" s="1"/>
      <c r="W979" s="1"/>
      <c r="X979" s="1"/>
      <c r="Y979" s="1"/>
      <c r="Z979" s="1"/>
    </row>
    <row r="980" spans="1:26" ht="15.75" customHeight="1" x14ac:dyDescent="0.2">
      <c r="A980" s="1"/>
      <c r="B980" s="1"/>
      <c r="C980" s="1"/>
      <c r="D980" s="22"/>
      <c r="E980" s="67"/>
      <c r="F980" s="67"/>
      <c r="G980" s="22"/>
      <c r="H980" s="22"/>
      <c r="I980" s="22"/>
      <c r="J980" s="22"/>
      <c r="K980" s="67"/>
      <c r="L980" s="67"/>
      <c r="M980" s="67"/>
      <c r="N980" s="67"/>
      <c r="O980" s="66"/>
      <c r="P980" s="1"/>
      <c r="Q980" s="1"/>
      <c r="R980" s="1"/>
      <c r="S980" s="1"/>
      <c r="T980" s="1"/>
      <c r="U980" s="1"/>
      <c r="V980" s="1"/>
      <c r="W980" s="1"/>
      <c r="X980" s="1"/>
      <c r="Y980" s="1"/>
      <c r="Z980" s="1"/>
    </row>
    <row r="981" spans="1:26" ht="15.75" customHeight="1" x14ac:dyDescent="0.2">
      <c r="A981" s="1"/>
      <c r="B981" s="1"/>
      <c r="C981" s="1"/>
      <c r="D981" s="22"/>
      <c r="E981" s="67"/>
      <c r="F981" s="67"/>
      <c r="G981" s="22"/>
      <c r="H981" s="22"/>
      <c r="I981" s="22"/>
      <c r="J981" s="22"/>
      <c r="K981" s="67"/>
      <c r="L981" s="67"/>
      <c r="M981" s="67"/>
      <c r="N981" s="67"/>
      <c r="O981" s="66"/>
      <c r="P981" s="1"/>
      <c r="Q981" s="1"/>
      <c r="R981" s="1"/>
      <c r="S981" s="1"/>
      <c r="T981" s="1"/>
      <c r="U981" s="1"/>
      <c r="V981" s="1"/>
      <c r="W981" s="1"/>
      <c r="X981" s="1"/>
      <c r="Y981" s="1"/>
      <c r="Z981" s="1"/>
    </row>
    <row r="982" spans="1:26" ht="15.75" customHeight="1" x14ac:dyDescent="0.2">
      <c r="A982" s="1"/>
      <c r="B982" s="1"/>
      <c r="C982" s="1"/>
      <c r="D982" s="22"/>
      <c r="E982" s="67"/>
      <c r="F982" s="67"/>
      <c r="G982" s="22"/>
      <c r="H982" s="22"/>
      <c r="I982" s="22"/>
      <c r="J982" s="22"/>
      <c r="K982" s="67"/>
      <c r="L982" s="67"/>
      <c r="M982" s="67"/>
      <c r="N982" s="67"/>
      <c r="O982" s="66"/>
      <c r="P982" s="1"/>
      <c r="Q982" s="1"/>
      <c r="R982" s="1"/>
      <c r="S982" s="1"/>
      <c r="T982" s="1"/>
      <c r="U982" s="1"/>
      <c r="V982" s="1"/>
      <c r="W982" s="1"/>
      <c r="X982" s="1"/>
      <c r="Y982" s="1"/>
      <c r="Z982" s="1"/>
    </row>
    <row r="983" spans="1:26" ht="15.75" customHeight="1" x14ac:dyDescent="0.2">
      <c r="A983" s="1"/>
      <c r="B983" s="1"/>
      <c r="C983" s="1"/>
      <c r="D983" s="22"/>
      <c r="E983" s="67"/>
      <c r="F983" s="67"/>
      <c r="G983" s="22"/>
      <c r="H983" s="22"/>
      <c r="I983" s="22"/>
      <c r="J983" s="22"/>
      <c r="K983" s="67"/>
      <c r="L983" s="67"/>
      <c r="M983" s="67"/>
      <c r="N983" s="67"/>
      <c r="O983" s="66"/>
      <c r="P983" s="1"/>
      <c r="Q983" s="1"/>
      <c r="R983" s="1"/>
      <c r="S983" s="1"/>
      <c r="T983" s="1"/>
      <c r="U983" s="1"/>
      <c r="V983" s="1"/>
      <c r="W983" s="1"/>
      <c r="X983" s="1"/>
      <c r="Y983" s="1"/>
      <c r="Z983" s="1"/>
    </row>
    <row r="984" spans="1:26" ht="15.75" customHeight="1" x14ac:dyDescent="0.2">
      <c r="A984" s="1"/>
      <c r="B984" s="1"/>
      <c r="C984" s="1"/>
      <c r="D984" s="22"/>
      <c r="E984" s="67"/>
      <c r="F984" s="67"/>
      <c r="G984" s="22"/>
      <c r="H984" s="22"/>
      <c r="I984" s="22"/>
      <c r="J984" s="22"/>
      <c r="K984" s="67"/>
      <c r="L984" s="67"/>
      <c r="M984" s="67"/>
      <c r="N984" s="67"/>
      <c r="O984" s="66"/>
      <c r="P984" s="1"/>
      <c r="Q984" s="1"/>
      <c r="R984" s="1"/>
      <c r="S984" s="1"/>
      <c r="T984" s="1"/>
      <c r="U984" s="1"/>
      <c r="V984" s="1"/>
      <c r="W984" s="1"/>
      <c r="X984" s="1"/>
      <c r="Y984" s="1"/>
      <c r="Z984" s="1"/>
    </row>
    <row r="985" spans="1:26" ht="15.75" customHeight="1" x14ac:dyDescent="0.2">
      <c r="A985" s="1"/>
      <c r="B985" s="1"/>
      <c r="C985" s="1"/>
      <c r="D985" s="22"/>
      <c r="E985" s="67"/>
      <c r="F985" s="67"/>
      <c r="G985" s="22"/>
      <c r="H985" s="22"/>
      <c r="I985" s="22"/>
      <c r="J985" s="22"/>
      <c r="K985" s="67"/>
      <c r="L985" s="67"/>
      <c r="M985" s="67"/>
      <c r="N985" s="67"/>
      <c r="O985" s="66"/>
      <c r="P985" s="1"/>
      <c r="Q985" s="1"/>
      <c r="R985" s="1"/>
      <c r="S985" s="1"/>
      <c r="T985" s="1"/>
      <c r="U985" s="1"/>
      <c r="V985" s="1"/>
      <c r="W985" s="1"/>
      <c r="X985" s="1"/>
      <c r="Y985" s="1"/>
      <c r="Z985" s="1"/>
    </row>
    <row r="986" spans="1:26" ht="15.75" customHeight="1" x14ac:dyDescent="0.2">
      <c r="A986" s="1"/>
      <c r="B986" s="1"/>
      <c r="C986" s="1"/>
      <c r="D986" s="22"/>
      <c r="E986" s="67"/>
      <c r="F986" s="67"/>
      <c r="G986" s="22"/>
      <c r="H986" s="22"/>
      <c r="I986" s="22"/>
      <c r="J986" s="22"/>
      <c r="K986" s="67"/>
      <c r="L986" s="67"/>
      <c r="M986" s="67"/>
      <c r="N986" s="67"/>
      <c r="O986" s="66"/>
      <c r="P986" s="1"/>
      <c r="Q986" s="1"/>
      <c r="R986" s="1"/>
      <c r="S986" s="1"/>
      <c r="T986" s="1"/>
      <c r="U986" s="1"/>
      <c r="V986" s="1"/>
      <c r="W986" s="1"/>
      <c r="X986" s="1"/>
      <c r="Y986" s="1"/>
      <c r="Z986" s="1"/>
    </row>
    <row r="987" spans="1:26" ht="15.75" customHeight="1" x14ac:dyDescent="0.2">
      <c r="A987" s="1"/>
      <c r="B987" s="1"/>
      <c r="C987" s="1"/>
      <c r="D987" s="22"/>
      <c r="E987" s="67"/>
      <c r="F987" s="67"/>
      <c r="G987" s="22"/>
      <c r="H987" s="22"/>
      <c r="I987" s="22"/>
      <c r="J987" s="22"/>
      <c r="K987" s="67"/>
      <c r="L987" s="67"/>
      <c r="M987" s="67"/>
      <c r="N987" s="67"/>
      <c r="O987" s="66"/>
      <c r="P987" s="1"/>
      <c r="Q987" s="1"/>
      <c r="R987" s="1"/>
      <c r="S987" s="1"/>
      <c r="T987" s="1"/>
      <c r="U987" s="1"/>
      <c r="V987" s="1"/>
      <c r="W987" s="1"/>
      <c r="X987" s="1"/>
      <c r="Y987" s="1"/>
      <c r="Z987" s="1"/>
    </row>
    <row r="988" spans="1:26" ht="15.75" customHeight="1" x14ac:dyDescent="0.2">
      <c r="A988" s="1"/>
      <c r="B988" s="1"/>
      <c r="C988" s="1"/>
      <c r="D988" s="22"/>
      <c r="E988" s="67"/>
      <c r="F988" s="67"/>
      <c r="G988" s="22"/>
      <c r="H988" s="22"/>
      <c r="I988" s="22"/>
      <c r="J988" s="22"/>
      <c r="K988" s="67"/>
      <c r="L988" s="67"/>
      <c r="M988" s="67"/>
      <c r="N988" s="67"/>
      <c r="O988" s="66"/>
      <c r="P988" s="1"/>
      <c r="Q988" s="1"/>
      <c r="R988" s="1"/>
      <c r="S988" s="1"/>
      <c r="T988" s="1"/>
      <c r="U988" s="1"/>
      <c r="V988" s="1"/>
      <c r="W988" s="1"/>
      <c r="X988" s="1"/>
      <c r="Y988" s="1"/>
      <c r="Z988" s="1"/>
    </row>
    <row r="989" spans="1:26" ht="15.75" customHeight="1" x14ac:dyDescent="0.2">
      <c r="A989" s="1"/>
      <c r="B989" s="1"/>
      <c r="C989" s="1"/>
      <c r="D989" s="22"/>
      <c r="E989" s="67"/>
      <c r="F989" s="67"/>
      <c r="G989" s="22"/>
      <c r="H989" s="22"/>
      <c r="I989" s="22"/>
      <c r="J989" s="22"/>
      <c r="K989" s="67"/>
      <c r="L989" s="67"/>
      <c r="M989" s="67"/>
      <c r="N989" s="67"/>
      <c r="O989" s="66"/>
      <c r="P989" s="1"/>
      <c r="Q989" s="1"/>
      <c r="R989" s="1"/>
      <c r="S989" s="1"/>
      <c r="T989" s="1"/>
      <c r="U989" s="1"/>
      <c r="V989" s="1"/>
      <c r="W989" s="1"/>
      <c r="X989" s="1"/>
      <c r="Y989" s="1"/>
      <c r="Z989" s="1"/>
    </row>
    <row r="990" spans="1:26" ht="15.75" customHeight="1" x14ac:dyDescent="0.2">
      <c r="A990" s="1"/>
      <c r="B990" s="1"/>
      <c r="C990" s="1"/>
      <c r="D990" s="22"/>
      <c r="E990" s="67"/>
      <c r="F990" s="67"/>
      <c r="G990" s="22"/>
      <c r="H990" s="22"/>
      <c r="I990" s="22"/>
      <c r="J990" s="22"/>
      <c r="K990" s="67"/>
      <c r="L990" s="67"/>
      <c r="M990" s="67"/>
      <c r="N990" s="67"/>
      <c r="O990" s="66"/>
      <c r="P990" s="1"/>
      <c r="Q990" s="1"/>
      <c r="R990" s="1"/>
      <c r="S990" s="1"/>
      <c r="T990" s="1"/>
      <c r="U990" s="1"/>
      <c r="V990" s="1"/>
      <c r="W990" s="1"/>
      <c r="X990" s="1"/>
      <c r="Y990" s="1"/>
      <c r="Z990" s="1"/>
    </row>
    <row r="991" spans="1:26" ht="15.75" customHeight="1" x14ac:dyDescent="0.2">
      <c r="A991" s="1"/>
      <c r="B991" s="1"/>
      <c r="C991" s="1"/>
      <c r="D991" s="22"/>
      <c r="E991" s="67"/>
      <c r="F991" s="67"/>
      <c r="G991" s="22"/>
      <c r="H991" s="22"/>
      <c r="I991" s="22"/>
      <c r="J991" s="22"/>
      <c r="K991" s="67"/>
      <c r="L991" s="67"/>
      <c r="M991" s="67"/>
      <c r="N991" s="67"/>
      <c r="O991" s="66"/>
      <c r="P991" s="1"/>
      <c r="Q991" s="1"/>
      <c r="R991" s="1"/>
      <c r="S991" s="1"/>
      <c r="T991" s="1"/>
      <c r="U991" s="1"/>
      <c r="V991" s="1"/>
      <c r="W991" s="1"/>
      <c r="X991" s="1"/>
      <c r="Y991" s="1"/>
      <c r="Z991" s="1"/>
    </row>
    <row r="992" spans="1:26" ht="15.75" customHeight="1" x14ac:dyDescent="0.2">
      <c r="A992" s="1"/>
      <c r="B992" s="1"/>
      <c r="C992" s="1"/>
      <c r="D992" s="22"/>
      <c r="E992" s="67"/>
      <c r="F992" s="67"/>
      <c r="G992" s="22"/>
      <c r="H992" s="22"/>
      <c r="I992" s="22"/>
      <c r="J992" s="22"/>
      <c r="K992" s="67"/>
      <c r="L992" s="67"/>
      <c r="M992" s="67"/>
      <c r="N992" s="67"/>
      <c r="O992" s="66"/>
      <c r="P992" s="1"/>
      <c r="Q992" s="1"/>
      <c r="R992" s="1"/>
      <c r="S992" s="1"/>
      <c r="T992" s="1"/>
      <c r="U992" s="1"/>
      <c r="V992" s="1"/>
      <c r="W992" s="1"/>
      <c r="X992" s="1"/>
      <c r="Y992" s="1"/>
      <c r="Z992" s="1"/>
    </row>
    <row r="993" spans="1:26" ht="15.75" customHeight="1" x14ac:dyDescent="0.2">
      <c r="A993" s="1"/>
      <c r="B993" s="1"/>
      <c r="C993" s="1"/>
      <c r="D993" s="22"/>
      <c r="E993" s="67"/>
      <c r="F993" s="67"/>
      <c r="G993" s="22"/>
      <c r="H993" s="22"/>
      <c r="I993" s="22"/>
      <c r="J993" s="22"/>
      <c r="K993" s="67"/>
      <c r="L993" s="67"/>
      <c r="M993" s="67"/>
      <c r="N993" s="67"/>
      <c r="O993" s="66"/>
      <c r="P993" s="1"/>
      <c r="Q993" s="1"/>
      <c r="R993" s="1"/>
      <c r="S993" s="1"/>
      <c r="T993" s="1"/>
      <c r="U993" s="1"/>
      <c r="V993" s="1"/>
      <c r="W993" s="1"/>
      <c r="X993" s="1"/>
      <c r="Y993" s="1"/>
      <c r="Z993" s="1"/>
    </row>
    <row r="994" spans="1:26" ht="15.75" customHeight="1" x14ac:dyDescent="0.2">
      <c r="A994" s="1"/>
      <c r="B994" s="1"/>
      <c r="C994" s="1"/>
      <c r="D994" s="22"/>
      <c r="E994" s="67"/>
      <c r="F994" s="67"/>
      <c r="G994" s="22"/>
      <c r="H994" s="22"/>
      <c r="I994" s="22"/>
      <c r="J994" s="22"/>
      <c r="K994" s="67"/>
      <c r="L994" s="67"/>
      <c r="M994" s="67"/>
      <c r="N994" s="67"/>
      <c r="O994" s="66"/>
      <c r="P994" s="1"/>
      <c r="Q994" s="1"/>
      <c r="R994" s="1"/>
      <c r="S994" s="1"/>
      <c r="T994" s="1"/>
      <c r="U994" s="1"/>
      <c r="V994" s="1"/>
      <c r="W994" s="1"/>
      <c r="X994" s="1"/>
      <c r="Y994" s="1"/>
      <c r="Z994" s="1"/>
    </row>
    <row r="995" spans="1:26" ht="15.75" customHeight="1" x14ac:dyDescent="0.2">
      <c r="A995" s="1"/>
      <c r="B995" s="1"/>
      <c r="C995" s="1"/>
      <c r="D995" s="22"/>
      <c r="E995" s="67"/>
      <c r="F995" s="67"/>
      <c r="G995" s="22"/>
      <c r="H995" s="22"/>
      <c r="I995" s="22"/>
      <c r="J995" s="22"/>
      <c r="K995" s="67"/>
      <c r="L995" s="67"/>
      <c r="M995" s="67"/>
      <c r="N995" s="67"/>
      <c r="O995" s="66"/>
      <c r="P995" s="1"/>
      <c r="Q995" s="1"/>
      <c r="R995" s="1"/>
      <c r="S995" s="1"/>
      <c r="T995" s="1"/>
      <c r="U995" s="1"/>
      <c r="V995" s="1"/>
      <c r="W995" s="1"/>
      <c r="X995" s="1"/>
      <c r="Y995" s="1"/>
      <c r="Z995" s="1"/>
    </row>
    <row r="996" spans="1:26" ht="15.75" customHeight="1" x14ac:dyDescent="0.2">
      <c r="A996" s="1"/>
      <c r="B996" s="1"/>
      <c r="C996" s="1"/>
      <c r="D996" s="22"/>
      <c r="E996" s="67"/>
      <c r="F996" s="67"/>
      <c r="G996" s="22"/>
      <c r="H996" s="22"/>
      <c r="I996" s="22"/>
      <c r="J996" s="22"/>
      <c r="K996" s="67"/>
      <c r="L996" s="67"/>
      <c r="M996" s="67"/>
      <c r="N996" s="67"/>
      <c r="O996" s="66"/>
      <c r="P996" s="1"/>
      <c r="Q996" s="1"/>
      <c r="R996" s="1"/>
      <c r="S996" s="1"/>
      <c r="T996" s="1"/>
      <c r="U996" s="1"/>
      <c r="V996" s="1"/>
      <c r="W996" s="1"/>
      <c r="X996" s="1"/>
      <c r="Y996" s="1"/>
      <c r="Z996" s="1"/>
    </row>
    <row r="997" spans="1:26" ht="15.75" customHeight="1" x14ac:dyDescent="0.2">
      <c r="A997" s="1"/>
      <c r="B997" s="1"/>
      <c r="C997" s="1"/>
      <c r="D997" s="22"/>
      <c r="E997" s="67"/>
      <c r="F997" s="67"/>
      <c r="G997" s="22"/>
      <c r="H997" s="22"/>
      <c r="I997" s="22"/>
      <c r="J997" s="22"/>
      <c r="K997" s="67"/>
      <c r="L997" s="67"/>
      <c r="M997" s="67"/>
      <c r="N997" s="67"/>
      <c r="O997" s="66"/>
      <c r="P997" s="1"/>
      <c r="Q997" s="1"/>
      <c r="R997" s="1"/>
      <c r="S997" s="1"/>
      <c r="T997" s="1"/>
      <c r="U997" s="1"/>
      <c r="V997" s="1"/>
      <c r="W997" s="1"/>
      <c r="X997" s="1"/>
      <c r="Y997" s="1"/>
      <c r="Z997" s="1"/>
    </row>
    <row r="998" spans="1:26" ht="15.75" customHeight="1" x14ac:dyDescent="0.2">
      <c r="A998" s="1"/>
      <c r="B998" s="1"/>
      <c r="C998" s="1"/>
      <c r="D998" s="22"/>
      <c r="E998" s="67"/>
      <c r="F998" s="67"/>
      <c r="G998" s="22"/>
      <c r="H998" s="22"/>
      <c r="I998" s="22"/>
      <c r="J998" s="22"/>
      <c r="K998" s="67"/>
      <c r="L998" s="67"/>
      <c r="M998" s="67"/>
      <c r="N998" s="67"/>
      <c r="O998" s="66"/>
      <c r="P998" s="1"/>
      <c r="Q998" s="1"/>
      <c r="R998" s="1"/>
      <c r="S998" s="1"/>
      <c r="T998" s="1"/>
      <c r="U998" s="1"/>
      <c r="V998" s="1"/>
      <c r="W998" s="1"/>
      <c r="X998" s="1"/>
      <c r="Y998" s="1"/>
      <c r="Z998" s="1"/>
    </row>
    <row r="999" spans="1:26" ht="15.75" customHeight="1" x14ac:dyDescent="0.2">
      <c r="A999" s="1"/>
      <c r="B999" s="1"/>
      <c r="C999" s="1"/>
      <c r="D999" s="22"/>
      <c r="E999" s="67"/>
      <c r="F999" s="67"/>
      <c r="G999" s="22"/>
      <c r="H999" s="22"/>
      <c r="I999" s="22"/>
      <c r="J999" s="22"/>
      <c r="K999" s="67"/>
      <c r="L999" s="67"/>
      <c r="M999" s="67"/>
      <c r="N999" s="67"/>
      <c r="O999" s="66"/>
      <c r="P999" s="1"/>
      <c r="Q999" s="1"/>
      <c r="R999" s="1"/>
      <c r="S999" s="1"/>
      <c r="T999" s="1"/>
      <c r="U999" s="1"/>
      <c r="V999" s="1"/>
      <c r="W999" s="1"/>
      <c r="X999" s="1"/>
      <c r="Y999" s="1"/>
      <c r="Z999" s="1"/>
    </row>
    <row r="1000" spans="1:26" ht="15.75" customHeight="1" x14ac:dyDescent="0.2">
      <c r="A1000" s="1"/>
      <c r="B1000" s="1"/>
      <c r="C1000" s="1"/>
      <c r="D1000" s="22"/>
      <c r="E1000" s="67"/>
      <c r="F1000" s="67"/>
      <c r="G1000" s="22"/>
      <c r="H1000" s="22"/>
      <c r="I1000" s="22"/>
      <c r="J1000" s="22"/>
      <c r="K1000" s="67"/>
      <c r="L1000" s="67"/>
      <c r="M1000" s="67"/>
      <c r="N1000" s="67"/>
      <c r="O1000" s="66"/>
      <c r="P1000" s="1"/>
      <c r="Q1000" s="1"/>
      <c r="R1000" s="1"/>
      <c r="S1000" s="1"/>
      <c r="T1000" s="1"/>
      <c r="U1000" s="1"/>
      <c r="V1000" s="1"/>
      <c r="W1000" s="1"/>
      <c r="X1000" s="1"/>
      <c r="Y1000" s="1"/>
      <c r="Z1000" s="1"/>
    </row>
  </sheetData>
  <mergeCells count="8">
    <mergeCell ref="L5:M5"/>
    <mergeCell ref="N5:N6"/>
    <mergeCell ref="O5:O6"/>
    <mergeCell ref="D2:E2"/>
    <mergeCell ref="D3:E3"/>
    <mergeCell ref="E5:F5"/>
    <mergeCell ref="G5:H5"/>
    <mergeCell ref="I5:J5"/>
  </mergeCells>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'Z1 HAB CLASS'!$D$36:$D$45</xm:f>
          </x14:formula1>
          <xm:sqref>E7:E254</xm:sqref>
        </x14:dataValidation>
        <x14:dataValidation type="list" allowBlank="1" showErrorMessage="1" xr:uid="{00000000-0002-0000-0800-000001000000}">
          <x14:formula1>
            <xm:f>'Z3 CONDITION VALUE'!$A$3:$A$5</xm:f>
          </x14:formula1>
          <xm:sqref>I7:I254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E9" sqref="E9"/>
    </sheetView>
  </sheetViews>
  <sheetFormatPr baseColWidth="10" defaultColWidth="14.5" defaultRowHeight="15" customHeight="1" x14ac:dyDescent="0.2"/>
  <cols>
    <col min="1" max="1" width="2.33203125" customWidth="1"/>
    <col min="2" max="2" width="2.5" customWidth="1"/>
    <col min="3" max="3" width="2.33203125" customWidth="1"/>
    <col min="4" max="4" width="12.33203125" customWidth="1"/>
    <col min="5" max="5" width="46.1640625" customWidth="1"/>
    <col min="6" max="6" width="20" customWidth="1"/>
    <col min="7" max="7" width="14.33203125" customWidth="1"/>
    <col min="8" max="8" width="37" customWidth="1"/>
    <col min="9" max="9" width="40" customWidth="1"/>
    <col min="10" max="10" width="34.5" customWidth="1"/>
    <col min="11" max="11" width="38.5" customWidth="1"/>
    <col min="12" max="12" width="9.1640625" customWidth="1"/>
    <col min="13" max="13" width="14.5" customWidth="1"/>
    <col min="14" max="17" width="20" customWidth="1"/>
    <col min="18" max="18" width="24.33203125" customWidth="1"/>
    <col min="19" max="19" width="24.5" customWidth="1"/>
    <col min="20" max="20" width="31.83203125" customWidth="1"/>
    <col min="21" max="22" width="20.33203125" customWidth="1"/>
    <col min="23" max="23" width="13" customWidth="1"/>
    <col min="24" max="24" width="103.5" customWidth="1"/>
    <col min="25" max="25" width="9.1640625" customWidth="1"/>
    <col min="26" max="26" width="2.5" hidden="1" customWidth="1"/>
  </cols>
  <sheetData>
    <row r="1" spans="1:26" ht="30" customHeight="1" x14ac:dyDescent="0.2">
      <c r="A1" s="70"/>
      <c r="B1" s="70"/>
      <c r="C1" s="70"/>
      <c r="D1" s="70"/>
      <c r="E1" s="24"/>
      <c r="F1" s="24"/>
      <c r="G1" s="24"/>
      <c r="H1" s="70"/>
      <c r="I1" s="71"/>
      <c r="J1" s="71"/>
      <c r="K1" s="71"/>
      <c r="L1" s="24"/>
      <c r="M1" s="70"/>
      <c r="N1" s="70"/>
      <c r="O1" s="70"/>
      <c r="P1" s="70"/>
      <c r="Q1" s="70"/>
      <c r="R1" s="70"/>
      <c r="S1" s="70"/>
      <c r="T1" s="1"/>
      <c r="U1" s="24"/>
      <c r="V1" s="24"/>
      <c r="W1" s="24"/>
      <c r="X1" s="72"/>
      <c r="Y1" s="70"/>
      <c r="Z1" s="1">
        <v>1</v>
      </c>
    </row>
    <row r="2" spans="1:26" ht="30" customHeight="1" x14ac:dyDescent="0.2">
      <c r="A2" s="70"/>
      <c r="B2" s="70"/>
      <c r="C2" s="70"/>
      <c r="D2" s="673" t="s">
        <v>49</v>
      </c>
      <c r="E2" s="668"/>
      <c r="F2" s="668"/>
      <c r="G2" s="668"/>
      <c r="H2" s="619"/>
      <c r="I2" s="71"/>
      <c r="J2" s="71"/>
      <c r="K2" s="71"/>
      <c r="L2" s="24"/>
      <c r="M2" s="3"/>
      <c r="N2" s="3"/>
      <c r="O2" s="3"/>
      <c r="P2" s="3"/>
      <c r="Q2" s="3"/>
      <c r="R2" s="3"/>
      <c r="S2" s="3"/>
      <c r="T2" s="1"/>
      <c r="U2" s="24"/>
      <c r="V2" s="24"/>
      <c r="W2" s="24"/>
      <c r="X2" s="72"/>
      <c r="Y2" s="70"/>
      <c r="Z2" s="1">
        <v>1</v>
      </c>
    </row>
    <row r="3" spans="1:26" ht="30" customHeight="1" x14ac:dyDescent="0.2">
      <c r="A3" s="70"/>
      <c r="B3" s="70"/>
      <c r="C3" s="70"/>
      <c r="D3" s="698" t="s">
        <v>97</v>
      </c>
      <c r="E3" s="627"/>
      <c r="F3" s="627"/>
      <c r="G3" s="627"/>
      <c r="H3" s="617"/>
      <c r="I3" s="71"/>
      <c r="J3" s="71"/>
      <c r="K3" s="71"/>
      <c r="L3" s="24"/>
      <c r="M3" s="3"/>
      <c r="N3" s="3"/>
      <c r="O3" s="3"/>
      <c r="P3" s="3"/>
      <c r="Q3" s="3"/>
      <c r="R3" s="3"/>
      <c r="S3" s="3"/>
      <c r="T3" s="1"/>
      <c r="U3" s="24"/>
      <c r="V3" s="24"/>
      <c r="W3" s="24"/>
      <c r="X3" s="72"/>
      <c r="Y3" s="70"/>
      <c r="Z3" s="1">
        <v>1</v>
      </c>
    </row>
    <row r="4" spans="1:26" ht="30" customHeight="1" x14ac:dyDescent="0.2">
      <c r="A4" s="70"/>
      <c r="B4" s="70"/>
      <c r="C4" s="70"/>
      <c r="D4" s="70"/>
      <c r="E4" s="24"/>
      <c r="F4" s="24"/>
      <c r="G4" s="24"/>
      <c r="H4" s="70"/>
      <c r="I4" s="71"/>
      <c r="J4" s="71"/>
      <c r="K4" s="71"/>
      <c r="L4" s="24"/>
      <c r="M4" s="70"/>
      <c r="N4" s="70"/>
      <c r="O4" s="70"/>
      <c r="P4" s="70"/>
      <c r="Q4" s="70"/>
      <c r="R4" s="70"/>
      <c r="S4" s="70"/>
      <c r="T4" s="24"/>
      <c r="U4" s="24"/>
      <c r="V4" s="24"/>
      <c r="W4" s="24"/>
      <c r="X4" s="72"/>
      <c r="Y4" s="70"/>
      <c r="Z4" s="1">
        <v>1</v>
      </c>
    </row>
    <row r="5" spans="1:26" ht="45.75" customHeight="1" x14ac:dyDescent="0.2">
      <c r="A5" s="70"/>
      <c r="B5" s="70"/>
      <c r="C5" s="70"/>
      <c r="D5" s="223"/>
      <c r="E5" s="699" t="s">
        <v>27</v>
      </c>
      <c r="F5" s="627"/>
      <c r="G5" s="627"/>
      <c r="H5" s="617"/>
      <c r="I5" s="691" t="s">
        <v>30</v>
      </c>
      <c r="J5" s="699" t="s">
        <v>51</v>
      </c>
      <c r="K5" s="615"/>
      <c r="L5" s="699" t="s">
        <v>52</v>
      </c>
      <c r="M5" s="627"/>
      <c r="N5" s="627"/>
      <c r="O5" s="627"/>
      <c r="P5" s="617"/>
      <c r="Q5" s="699" t="s">
        <v>53</v>
      </c>
      <c r="R5" s="627"/>
      <c r="S5" s="617"/>
      <c r="T5" s="223" t="s">
        <v>54</v>
      </c>
      <c r="U5" s="691" t="s">
        <v>55</v>
      </c>
      <c r="V5" s="691" t="s">
        <v>56</v>
      </c>
      <c r="W5" s="691" t="s">
        <v>85</v>
      </c>
      <c r="X5" s="691" t="s">
        <v>98</v>
      </c>
      <c r="Y5" s="70"/>
      <c r="Z5" s="1">
        <v>1</v>
      </c>
    </row>
    <row r="6" spans="1:26" ht="30" customHeight="1" x14ac:dyDescent="0.2">
      <c r="A6" s="70"/>
      <c r="B6" s="70"/>
      <c r="C6" s="70"/>
      <c r="D6" s="229" t="s">
        <v>59</v>
      </c>
      <c r="E6" s="246" t="s">
        <v>60</v>
      </c>
      <c r="F6" s="227" t="s">
        <v>61</v>
      </c>
      <c r="G6" s="247" t="s">
        <v>62</v>
      </c>
      <c r="H6" s="224" t="s">
        <v>63</v>
      </c>
      <c r="I6" s="666"/>
      <c r="J6" s="253" t="s">
        <v>28</v>
      </c>
      <c r="K6" s="229" t="s">
        <v>29</v>
      </c>
      <c r="L6" s="229" t="s">
        <v>64</v>
      </c>
      <c r="M6" s="229" t="s">
        <v>28</v>
      </c>
      <c r="N6" s="247" t="s">
        <v>61</v>
      </c>
      <c r="O6" s="247" t="s">
        <v>29</v>
      </c>
      <c r="P6" s="247" t="s">
        <v>62</v>
      </c>
      <c r="Q6" s="254" t="s">
        <v>66</v>
      </c>
      <c r="R6" s="229" t="s">
        <v>67</v>
      </c>
      <c r="S6" s="254" t="s">
        <v>68</v>
      </c>
      <c r="T6" s="230" t="s">
        <v>69</v>
      </c>
      <c r="U6" s="666"/>
      <c r="V6" s="666"/>
      <c r="W6" s="687"/>
      <c r="X6" s="666"/>
      <c r="Y6" s="70"/>
      <c r="Z6" s="1">
        <v>1</v>
      </c>
    </row>
    <row r="7" spans="1:26" ht="30" customHeight="1" x14ac:dyDescent="0.2">
      <c r="A7" s="70"/>
      <c r="B7" s="70"/>
      <c r="C7" s="70"/>
      <c r="D7" s="255">
        <f>'A1 Baseline - Terrestrial'!D8</f>
        <v>1</v>
      </c>
      <c r="E7" s="256" t="str">
        <f>IF(OR('C1 Baseline - Marine'!E8="",'C1 Baseline - Marine'!O8=0), "", 'C1 Baseline - Marine'!E8)</f>
        <v/>
      </c>
      <c r="F7" s="88" t="str">
        <f>IF(E7="", "", 'C1 Baseline - Marine'!H8)</f>
        <v/>
      </c>
      <c r="G7" s="86" t="str">
        <f>IF(E7="", "", 'C1 Baseline - Marine'!J8)</f>
        <v/>
      </c>
      <c r="H7" s="83"/>
      <c r="I7" s="84" t="str">
        <f>IF(E7="","",'C1 Baseline - Marine'!K8)</f>
        <v/>
      </c>
      <c r="J7" s="257" t="str">
        <f>IF(OR(E7="",H7=""),"",IF(AND(E7=H7,G7&gt;=P7),"Error - No Enhancement",IF(AND(E7=H7,G7&lt;P7),"Acceptable",IF(F7&gt;N7,"Trading Down - Unacceptable Change",IF(F7=N7,"Error - No Enhancement",'C1 Baseline - Marine'!G8&amp;" - "&amp;IFERROR(VLOOKUP(H7,'Z1 HAB CLASS'!$D$4:$E$45,2,FALSE),""))))))</f>
        <v/>
      </c>
      <c r="K7" s="186" t="str">
        <f>IF(E7="","",IF(AND(E7=H7,G7&gt;=P7),"Error - No Enhancement",IF(AND(E7=H7,G7&lt;P7),'C1 Baseline - Marine'!I8&amp;" - "&amp;'C3 Enhancement - Marine'!O7,IF(F7&gt;N7,"Trading Down - Unacceptable Change",IF(F7=N7,"Error - No Enhancement",IF(AND(E7&lt;&gt;H7,F7&lt;N7),"Lower Distinctiveness Habitat"&amp;" - "&amp;O7,'C1 Baseline - Marine'!I8&amp;" - "&amp;'C3 Enhancement - Marine'!O7))))))</f>
        <v/>
      </c>
      <c r="L7" s="87" t="str">
        <f>IF(E7="","",'C1 Baseline - Marine'!O8)</f>
        <v/>
      </c>
      <c r="M7" s="88" t="str">
        <f>IFERROR(VLOOKUP(H7,'Z1 HAB CLASS'!$D$4:$E$45,2,FALSE)," ")</f>
        <v xml:space="preserve"> </v>
      </c>
      <c r="N7" s="89" t="str">
        <f>IFERROR(VLOOKUP(M7,'Z1 HAB CLASS'!$L$3:$N$9,2,FALSE)," ")</f>
        <v xml:space="preserve"> </v>
      </c>
      <c r="O7" s="90"/>
      <c r="P7" s="86" t="str">
        <f>IFERROR(VLOOKUP(O7,'Z3 CONDITION VALUE'!$A$3:$B$5,2,FALSE)," ")</f>
        <v xml:space="preserve"> </v>
      </c>
      <c r="Q7" s="92" t="str">
        <f>IF(OR('C1 Baseline - Marine'!E8="", 'C1 Baseline - Marine'!O8=0),"",'C1 Baseline - Marine'!I8&amp;"")</f>
        <v/>
      </c>
      <c r="R7" s="93" t="e">
        <f t="shared" ref="R7:R254" ca="1" si="0">_xludf.TEXTJOIN("/",TRUE,E7,Q7)</f>
        <v>#NAME?</v>
      </c>
      <c r="S7" s="84" t="e">
        <f t="shared" ref="S7:S254" ca="1" si="1">_xludf.TEXTJOIN("/",TRUE,H7,O7)</f>
        <v>#NAME?</v>
      </c>
      <c r="T7" s="94" t="e">
        <f t="array" aca="1" ref="T7" ca="1">IF(OR(R7="",S7=""),"",INDEX('Z8 TARGET ENH'!$F$6:$FE$161,_xludf.XMATCH(R7,'Z8 TARGET ENH'!$B$6:$B$161),_xludf.XMATCH(S7,'Z8 TARGET ENH'!$F$2:$FE$2)))</f>
        <v>#NAME?</v>
      </c>
      <c r="U7" s="256" t="str">
        <f>IF(E7="","",VLOOKUP(H7,'Z8 TARGET ENH'!$FH$7:$FJ$48,2,FALSE))</f>
        <v/>
      </c>
      <c r="V7" s="258" t="str">
        <f>IF(E7="","",VLOOKUP(H7,'Z8 TARGET ENH'!$FH$7:$FJ$48,3,FALSE))</f>
        <v/>
      </c>
      <c r="W7" s="95" t="str">
        <f t="shared" ref="W7:W254" si="2">IF(E7="","",IF(T7="Not possible",0,IFERROR(L7*N7*P7-L7*F7*G7*U7+L7*F7*G7, "Error")))</f>
        <v/>
      </c>
      <c r="X7" s="193"/>
      <c r="Y7" s="70"/>
      <c r="Z7" s="1">
        <f t="shared" ref="Z7:Z254" si="3">IF(E7="",0,1)</f>
        <v>0</v>
      </c>
    </row>
    <row r="8" spans="1:26" ht="30" customHeight="1" x14ac:dyDescent="0.2">
      <c r="A8" s="70"/>
      <c r="B8" s="70"/>
      <c r="C8" s="70"/>
      <c r="D8" s="255">
        <f>'A1 Baseline - Terrestrial'!D9</f>
        <v>2</v>
      </c>
      <c r="E8" s="80" t="str">
        <f>IF(OR('C1 Baseline - Marine'!E9="",'C1 Baseline - Marine'!O9=0), "", 'C1 Baseline - Marine'!E9)</f>
        <v/>
      </c>
      <c r="F8" s="102" t="str">
        <f>IF(E8="", "", 'C1 Baseline - Marine'!H9)</f>
        <v/>
      </c>
      <c r="G8" s="100" t="str">
        <f>IF(E8="", "", 'C1 Baseline - Marine'!J9)</f>
        <v/>
      </c>
      <c r="H8" s="98"/>
      <c r="I8" s="99" t="str">
        <f>IF(E8="","",'C1 Baseline - Marine'!K9)</f>
        <v/>
      </c>
      <c r="J8" s="85" t="str">
        <f>IF(OR(E8="",H8=""),"",IF(AND(E8=H8,G8&gt;=P8),"Error - No Enhancement",IF(AND(E8=H8,G8&lt;P8),"Acceptable",IF(F8&gt;N8,"Trading Down - Unacceptable Change",IF(F8=N8,"Error - No Enhancement",'C1 Baseline - Marine'!G9&amp;" - "&amp;IFERROR(VLOOKUP(H8,'Z1 HAB CLASS'!$D$4:$E$45,2,FALSE),""))))))</f>
        <v/>
      </c>
      <c r="K8" s="196" t="str">
        <f>IF(E8="","",IF(AND(E8=H8,G8&gt;=P8),"Error - No Enhancement",IF(AND(E8=H8,G8&lt;P8),'C1 Baseline - Marine'!I9&amp;" - "&amp;'C3 Enhancement - Marine'!O8,IF(F8&gt;N8,"Trading Down - Unacceptable Change",IF(F8=N8,"Error - No Enhancement",IF(AND(E8&lt;&gt;H8,F8&lt;N8),"Lower Distinctiveness Habitat"&amp;" - "&amp;O8,'C1 Baseline - Marine'!I9&amp;" - "&amp;'C3 Enhancement - Marine'!O8))))))</f>
        <v/>
      </c>
      <c r="L8" s="101" t="str">
        <f>IF(E8="","",'C1 Baseline - Marine'!O9)</f>
        <v/>
      </c>
      <c r="M8" s="102" t="str">
        <f>IFERROR(VLOOKUP(H8,'Z1 HAB CLASS'!$D$4:$E$45,2,FALSE)," ")</f>
        <v xml:space="preserve"> </v>
      </c>
      <c r="N8" s="103" t="str">
        <f>IFERROR(VLOOKUP(M8,'Z1 HAB CLASS'!$L$3:$N$9,2,FALSE)," ")</f>
        <v xml:space="preserve"> </v>
      </c>
      <c r="O8" s="104"/>
      <c r="P8" s="100" t="str">
        <f>IFERROR(VLOOKUP(O8,'Z3 CONDITION VALUE'!$A$3:$B$5,2,FALSE)," ")</f>
        <v xml:space="preserve"> </v>
      </c>
      <c r="Q8" s="82" t="str">
        <f>IF(OR('C1 Baseline - Marine'!E9="", 'C1 Baseline - Marine'!O9=0),"",'C1 Baseline - Marine'!I9&amp;"")</f>
        <v/>
      </c>
      <c r="R8" s="105" t="e">
        <f t="shared" ca="1" si="0"/>
        <v>#NAME?</v>
      </c>
      <c r="S8" s="99" t="e">
        <f t="shared" ca="1" si="1"/>
        <v>#NAME?</v>
      </c>
      <c r="T8" s="259" t="e">
        <f t="array" aca="1" ref="T8" ca="1">IF(OR(R8="",S8=""),"",INDEX('Z8 TARGET ENH'!$F$6:$FE$161,_xludf.XMATCH(R8,'Z8 TARGET ENH'!$B$6:$B$161),_xludf.XMATCH(S8,'Z8 TARGET ENH'!$F$2:$FE$2)))</f>
        <v>#NAME?</v>
      </c>
      <c r="U8" s="256" t="str">
        <f>IF(E8="","",VLOOKUP(H8,'Z8 TARGET ENH'!$FH$7:$FJ$48,2,FALSE))</f>
        <v/>
      </c>
      <c r="V8" s="258" t="str">
        <f>IF(E8="","",VLOOKUP(H8,'Z8 TARGET ENH'!$FH$7:$FJ$48,3,FALSE))</f>
        <v/>
      </c>
      <c r="W8" s="260" t="str">
        <f t="shared" si="2"/>
        <v/>
      </c>
      <c r="X8" s="204"/>
      <c r="Y8" s="70"/>
      <c r="Z8" s="1">
        <f t="shared" si="3"/>
        <v>0</v>
      </c>
    </row>
    <row r="9" spans="1:26" ht="30" customHeight="1" x14ac:dyDescent="0.2">
      <c r="A9" s="70"/>
      <c r="B9" s="70"/>
      <c r="C9" s="70"/>
      <c r="D9" s="255">
        <f>'A1 Baseline - Terrestrial'!D10</f>
        <v>3</v>
      </c>
      <c r="E9" s="80" t="str">
        <f>IF(OR('C1 Baseline - Marine'!E10="",'C1 Baseline - Marine'!O10=0), "", 'C1 Baseline - Marine'!E10)</f>
        <v/>
      </c>
      <c r="F9" s="102" t="str">
        <f>IF(E9="", "", 'C1 Baseline - Marine'!H10)</f>
        <v/>
      </c>
      <c r="G9" s="100" t="str">
        <f>IF(E9="", "", 'C1 Baseline - Marine'!J10)</f>
        <v/>
      </c>
      <c r="H9" s="98"/>
      <c r="I9" s="99" t="str">
        <f>IF(E9="","",'C1 Baseline - Marine'!K10)</f>
        <v/>
      </c>
      <c r="J9" s="85" t="str">
        <f>IF(OR(E9="",H9=""),"",IF(AND(E9=H9,G9&gt;=P9),"Error - No Enhancement",IF(AND(E9=H9,G9&lt;P9),"Acceptable",IF(F9&gt;N9,"Trading Down - Unacceptable Change",IF(F9=N9,"Error - No Enhancement",'C1 Baseline - Marine'!G10&amp;" - "&amp;IFERROR(VLOOKUP(H9,'Z1 HAB CLASS'!$D$4:$E$45,2,FALSE),""))))))</f>
        <v/>
      </c>
      <c r="K9" s="196" t="str">
        <f>IF(E9="","",IF(AND(E9=H9,G9&gt;=P9),"Error - No Enhancement",IF(AND(E9=H9,G9&lt;P9),'C1 Baseline - Marine'!I10&amp;" - "&amp;'C3 Enhancement - Marine'!O9,IF(F9&gt;N9,"Trading Down - Unacceptable Change",IF(F9=N9,"Error - No Enhancement",IF(AND(E9&lt;&gt;H9,F9&lt;N9),"Lower Distinctiveness Habitat"&amp;" - "&amp;O9,'C1 Baseline - Marine'!I10&amp;" - "&amp;'C3 Enhancement - Marine'!O9))))))</f>
        <v/>
      </c>
      <c r="L9" s="101" t="str">
        <f>IF(E9="","",'C1 Baseline - Marine'!O10)</f>
        <v/>
      </c>
      <c r="M9" s="102" t="str">
        <f>IFERROR(VLOOKUP(H9,'Z1 HAB CLASS'!$D$4:$E$45,2,FALSE)," ")</f>
        <v xml:space="preserve"> </v>
      </c>
      <c r="N9" s="103" t="str">
        <f>IFERROR(VLOOKUP(M9,'Z1 HAB CLASS'!$L$3:$N$9,2,FALSE)," ")</f>
        <v xml:space="preserve"> </v>
      </c>
      <c r="O9" s="104"/>
      <c r="P9" s="100" t="str">
        <f>IFERROR(VLOOKUP(O9,'Z3 CONDITION VALUE'!$A$3:$B$5,2,FALSE)," ")</f>
        <v xml:space="preserve"> </v>
      </c>
      <c r="Q9" s="82" t="str">
        <f>IF(OR('C1 Baseline - Marine'!E10="", 'C1 Baseline - Marine'!O10=0),"",'C1 Baseline - Marine'!I10&amp;"")</f>
        <v/>
      </c>
      <c r="R9" s="105" t="e">
        <f t="shared" ca="1" si="0"/>
        <v>#NAME?</v>
      </c>
      <c r="S9" s="99" t="e">
        <f t="shared" ca="1" si="1"/>
        <v>#NAME?</v>
      </c>
      <c r="T9" s="259" t="e">
        <f t="array" aca="1" ref="T9" ca="1">IF(OR(R9="",S9=""),"",INDEX('Z8 TARGET ENH'!$F$6:$FE$161,_xludf.XMATCH(R9,'Z8 TARGET ENH'!$B$6:$B$161),_xludf.XMATCH(S9,'Z8 TARGET ENH'!$F$2:$FE$2)))</f>
        <v>#NAME?</v>
      </c>
      <c r="U9" s="256" t="str">
        <f>IF(E9="","",VLOOKUP(H9,'Z8 TARGET ENH'!$FH$7:$FJ$48,2,FALSE))</f>
        <v/>
      </c>
      <c r="V9" s="258" t="str">
        <f>IF(E9="","",VLOOKUP(H9,'Z8 TARGET ENH'!$FH$7:$FJ$48,3,FALSE))</f>
        <v/>
      </c>
      <c r="W9" s="260" t="str">
        <f t="shared" si="2"/>
        <v/>
      </c>
      <c r="X9" s="204"/>
      <c r="Y9" s="70"/>
      <c r="Z9" s="1">
        <f t="shared" si="3"/>
        <v>0</v>
      </c>
    </row>
    <row r="10" spans="1:26" ht="30" customHeight="1" x14ac:dyDescent="0.2">
      <c r="A10" s="70"/>
      <c r="B10" s="70"/>
      <c r="C10" s="70"/>
      <c r="D10" s="255">
        <f>'A1 Baseline - Terrestrial'!D11</f>
        <v>4</v>
      </c>
      <c r="E10" s="80" t="str">
        <f>IF(OR('C1 Baseline - Marine'!E11="",'C1 Baseline - Marine'!O11=0), "", 'C1 Baseline - Marine'!E11)</f>
        <v/>
      </c>
      <c r="F10" s="102" t="str">
        <f>IF(E10="", "", 'C1 Baseline - Marine'!H11)</f>
        <v/>
      </c>
      <c r="G10" s="100" t="str">
        <f>IF(E10="", "", 'C1 Baseline - Marine'!J11)</f>
        <v/>
      </c>
      <c r="H10" s="98"/>
      <c r="I10" s="99" t="str">
        <f>IF(E10="","",'C1 Baseline - Marine'!K11)</f>
        <v/>
      </c>
      <c r="J10" s="85" t="str">
        <f>IF(OR(E10="",H10=""),"",IF(AND(E10=H10,G10&gt;=P10),"Error - No Enhancement",IF(AND(E10=H10,G10&lt;P10),"Acceptable",IF(F10&gt;N10,"Trading Down - Unacceptable Change",IF(F10=N10,"Error - No Enhancement",'C1 Baseline - Marine'!G11&amp;" - "&amp;IFERROR(VLOOKUP(H10,'Z1 HAB CLASS'!$D$4:$E$45,2,FALSE),""))))))</f>
        <v/>
      </c>
      <c r="K10" s="196" t="str">
        <f>IF(E10="","",IF(AND(E10=H10,G10&gt;=P10),"Error - No Enhancement",IF(AND(E10=H10,G10&lt;P10),'C1 Baseline - Marine'!I11&amp;" - "&amp;'C3 Enhancement - Marine'!O10,IF(F10&gt;N10,"Trading Down - Unacceptable Change",IF(F10=N10,"Error - No Enhancement",IF(AND(E10&lt;&gt;H10,F10&lt;N10),"Lower Distinctiveness Habitat"&amp;" - "&amp;O10,'C1 Baseline - Marine'!I11&amp;" - "&amp;'C3 Enhancement - Marine'!O10))))))</f>
        <v/>
      </c>
      <c r="L10" s="101" t="str">
        <f>IF(E10="","",'C1 Baseline - Marine'!O11)</f>
        <v/>
      </c>
      <c r="M10" s="102" t="str">
        <f>IFERROR(VLOOKUP(H10,'Z1 HAB CLASS'!$D$4:$E$45,2,FALSE)," ")</f>
        <v xml:space="preserve"> </v>
      </c>
      <c r="N10" s="103" t="str">
        <f>IFERROR(VLOOKUP(M10,'Z1 HAB CLASS'!$L$3:$N$9,2,FALSE)," ")</f>
        <v xml:space="preserve"> </v>
      </c>
      <c r="O10" s="104"/>
      <c r="P10" s="100" t="str">
        <f>IFERROR(VLOOKUP(O10,'Z3 CONDITION VALUE'!$A$3:$B$5,2,FALSE)," ")</f>
        <v xml:space="preserve"> </v>
      </c>
      <c r="Q10" s="82" t="str">
        <f>IF(OR('C1 Baseline - Marine'!E11="", 'C1 Baseline - Marine'!O11=0),"",'C1 Baseline - Marine'!I11&amp;"")</f>
        <v/>
      </c>
      <c r="R10" s="105" t="e">
        <f t="shared" ca="1" si="0"/>
        <v>#NAME?</v>
      </c>
      <c r="S10" s="99" t="e">
        <f t="shared" ca="1" si="1"/>
        <v>#NAME?</v>
      </c>
      <c r="T10" s="259" t="e">
        <f t="array" aca="1" ref="T10" ca="1">IF(OR(R10="",S10=""),"",INDEX('Z8 TARGET ENH'!$F$6:$FE$161,_xludf.XMATCH(R10,'Z8 TARGET ENH'!$B$6:$B$161),_xludf.XMATCH(S10,'Z8 TARGET ENH'!$F$2:$FE$2)))</f>
        <v>#NAME?</v>
      </c>
      <c r="U10" s="256" t="str">
        <f>IF(E10="","",VLOOKUP(H10,'Z8 TARGET ENH'!$FH$7:$FJ$48,2,FALSE))</f>
        <v/>
      </c>
      <c r="V10" s="258" t="str">
        <f>IF(E10="","",VLOOKUP(H10,'Z8 TARGET ENH'!$FH$7:$FJ$48,3,FALSE))</f>
        <v/>
      </c>
      <c r="W10" s="260" t="str">
        <f t="shared" si="2"/>
        <v/>
      </c>
      <c r="X10" s="204"/>
      <c r="Y10" s="70"/>
      <c r="Z10" s="1">
        <f t="shared" si="3"/>
        <v>0</v>
      </c>
    </row>
    <row r="11" spans="1:26" ht="30" customHeight="1" x14ac:dyDescent="0.2">
      <c r="A11" s="70"/>
      <c r="B11" s="70"/>
      <c r="C11" s="70"/>
      <c r="D11" s="255">
        <f>'A1 Baseline - Terrestrial'!D12</f>
        <v>5</v>
      </c>
      <c r="E11" s="80" t="str">
        <f>IF(OR('C1 Baseline - Marine'!E12="",'C1 Baseline - Marine'!O12=0), "", 'C1 Baseline - Marine'!E12)</f>
        <v/>
      </c>
      <c r="F11" s="102" t="str">
        <f>IF(E11="", "", 'C1 Baseline - Marine'!H12)</f>
        <v/>
      </c>
      <c r="G11" s="100" t="str">
        <f>IF(E11="", "", 'C1 Baseline - Marine'!J12)</f>
        <v/>
      </c>
      <c r="H11" s="98"/>
      <c r="I11" s="99" t="str">
        <f>IF(E11="","",'C1 Baseline - Marine'!K12)</f>
        <v/>
      </c>
      <c r="J11" s="85" t="str">
        <f>IF(OR(E11="",H11=""),"",IF(AND(E11=H11,G11&gt;=P11),"Error - No Enhancement",IF(AND(E11=H11,G11&lt;P11),"Acceptable",IF(F11&gt;N11,"Trading Down - Unacceptable Change",IF(F11=N11,"Error - No Enhancement",'C1 Baseline - Marine'!G12&amp;" - "&amp;IFERROR(VLOOKUP(H11,'Z1 HAB CLASS'!$D$4:$E$45,2,FALSE),""))))))</f>
        <v/>
      </c>
      <c r="K11" s="196" t="str">
        <f>IF(E11="","",IF(AND(E11=H11,G11&gt;=P11),"Error - No Enhancement",IF(AND(E11=H11,G11&lt;P11),'C1 Baseline - Marine'!I12&amp;" - "&amp;'C3 Enhancement - Marine'!O11,IF(F11&gt;N11,"Trading Down - Unacceptable Change",IF(F11=N11,"Error - No Enhancement",IF(AND(E11&lt;&gt;H11,F11&lt;N11),"Lower Distinctiveness Habitat"&amp;" - "&amp;O11,'C1 Baseline - Marine'!I12&amp;" - "&amp;'C3 Enhancement - Marine'!O11))))))</f>
        <v/>
      </c>
      <c r="L11" s="101" t="str">
        <f>IF(E11="","",'C1 Baseline - Marine'!O12)</f>
        <v/>
      </c>
      <c r="M11" s="102" t="str">
        <f>IFERROR(VLOOKUP(H11,'Z1 HAB CLASS'!$D$4:$E$45,2,FALSE)," ")</f>
        <v xml:space="preserve"> </v>
      </c>
      <c r="N11" s="103" t="str">
        <f>IFERROR(VLOOKUP(M11,'Z1 HAB CLASS'!$L$3:$N$9,2,FALSE)," ")</f>
        <v xml:space="preserve"> </v>
      </c>
      <c r="O11" s="104"/>
      <c r="P11" s="100" t="str">
        <f>IFERROR(VLOOKUP(O11,'Z3 CONDITION VALUE'!$A$3:$B$5,2,FALSE)," ")</f>
        <v xml:space="preserve"> </v>
      </c>
      <c r="Q11" s="82" t="str">
        <f>IF(OR('C1 Baseline - Marine'!E12="", 'C1 Baseline - Marine'!O12=0),"",'C1 Baseline - Marine'!I12&amp;"")</f>
        <v/>
      </c>
      <c r="R11" s="105" t="e">
        <f t="shared" ca="1" si="0"/>
        <v>#NAME?</v>
      </c>
      <c r="S11" s="99" t="e">
        <f t="shared" ca="1" si="1"/>
        <v>#NAME?</v>
      </c>
      <c r="T11" s="259" t="e">
        <f t="array" aca="1" ref="T11" ca="1">IF(OR(R11="",S11=""),"",INDEX('Z8 TARGET ENH'!$F$6:$FE$161,_xludf.XMATCH(R11,'Z8 TARGET ENH'!$B$6:$B$161),_xludf.XMATCH(S11,'Z8 TARGET ENH'!$F$2:$FE$2)))</f>
        <v>#NAME?</v>
      </c>
      <c r="U11" s="256" t="str">
        <f>IF(E11="","",VLOOKUP(H11,'Z8 TARGET ENH'!$FH$7:$FJ$48,2,FALSE))</f>
        <v/>
      </c>
      <c r="V11" s="258" t="str">
        <f>IF(E11="","",VLOOKUP(H11,'Z8 TARGET ENH'!$FH$7:$FJ$48,3,FALSE))</f>
        <v/>
      </c>
      <c r="W11" s="260" t="str">
        <f t="shared" si="2"/>
        <v/>
      </c>
      <c r="X11" s="204"/>
      <c r="Y11" s="70"/>
      <c r="Z11" s="1">
        <f t="shared" si="3"/>
        <v>0</v>
      </c>
    </row>
    <row r="12" spans="1:26" ht="30" customHeight="1" x14ac:dyDescent="0.2">
      <c r="A12" s="70"/>
      <c r="B12" s="70"/>
      <c r="C12" s="70"/>
      <c r="D12" s="255">
        <f>'A1 Baseline - Terrestrial'!D13</f>
        <v>6</v>
      </c>
      <c r="E12" s="80" t="str">
        <f>IF(OR('C1 Baseline - Marine'!E13="",'C1 Baseline - Marine'!O13=0), "", 'C1 Baseline - Marine'!E13)</f>
        <v/>
      </c>
      <c r="F12" s="102" t="str">
        <f>IF(E12="", "", 'C1 Baseline - Marine'!H13)</f>
        <v/>
      </c>
      <c r="G12" s="100" t="str">
        <f>IF(E12="", "", 'C1 Baseline - Marine'!J13)</f>
        <v/>
      </c>
      <c r="H12" s="98"/>
      <c r="I12" s="99" t="str">
        <f>IF(E12="","",'C1 Baseline - Marine'!K13)</f>
        <v/>
      </c>
      <c r="J12" s="85" t="str">
        <f>IF(OR(E12="",H12=""),"",IF(AND(E12=H12,G12&gt;=P12),"Error - No Enhancement",IF(AND(E12=H12,G12&lt;P12),"Acceptable",IF(F12&gt;N12,"Trading Down - Unacceptable Change",IF(F12=N12,"Error - No Enhancement",'C1 Baseline - Marine'!G13&amp;" - "&amp;IFERROR(VLOOKUP(H12,'Z1 HAB CLASS'!$D$4:$E$45,2,FALSE),""))))))</f>
        <v/>
      </c>
      <c r="K12" s="196" t="str">
        <f>IF(E12="","",IF(AND(E12=H12,G12&gt;=P12),"Error - No Enhancement",IF(AND(E12=H12,G12&lt;P12),'C1 Baseline - Marine'!I13&amp;" - "&amp;'C3 Enhancement - Marine'!O12,IF(F12&gt;N12,"Trading Down - Unacceptable Change",IF(F12=N12,"Error - No Enhancement",IF(AND(E12&lt;&gt;H12,F12&lt;N12),"Lower Distinctiveness Habitat"&amp;" - "&amp;O12,'C1 Baseline - Marine'!I13&amp;" - "&amp;'C3 Enhancement - Marine'!O12))))))</f>
        <v/>
      </c>
      <c r="L12" s="101" t="str">
        <f>IF(E12="","",'C1 Baseline - Marine'!O13)</f>
        <v/>
      </c>
      <c r="M12" s="102" t="str">
        <f>IFERROR(VLOOKUP(H12,'Z1 HAB CLASS'!$D$4:$E$45,2,FALSE)," ")</f>
        <v xml:space="preserve"> </v>
      </c>
      <c r="N12" s="103" t="str">
        <f>IFERROR(VLOOKUP(M12,'Z1 HAB CLASS'!$L$3:$N$9,2,FALSE)," ")</f>
        <v xml:space="preserve"> </v>
      </c>
      <c r="O12" s="104"/>
      <c r="P12" s="100" t="str">
        <f>IFERROR(VLOOKUP(O12,'Z3 CONDITION VALUE'!$A$3:$B$5,2,FALSE)," ")</f>
        <v xml:space="preserve"> </v>
      </c>
      <c r="Q12" s="82" t="str">
        <f>IF(OR('C1 Baseline - Marine'!E13="", 'C1 Baseline - Marine'!O13=0),"",'C1 Baseline - Marine'!I13&amp;"")</f>
        <v/>
      </c>
      <c r="R12" s="105" t="e">
        <f t="shared" ca="1" si="0"/>
        <v>#NAME?</v>
      </c>
      <c r="S12" s="99" t="e">
        <f t="shared" ca="1" si="1"/>
        <v>#NAME?</v>
      </c>
      <c r="T12" s="259" t="e">
        <f t="array" aca="1" ref="T12" ca="1">IF(OR(R12="",S12=""),"",INDEX('Z8 TARGET ENH'!$F$6:$FE$161,_xludf.XMATCH(R12,'Z8 TARGET ENH'!$B$6:$B$161),_xludf.XMATCH(S12,'Z8 TARGET ENH'!$F$2:$FE$2)))</f>
        <v>#NAME?</v>
      </c>
      <c r="U12" s="256" t="str">
        <f>IF(E12="","",VLOOKUP(H12,'Z8 TARGET ENH'!$FH$7:$FJ$48,2,FALSE))</f>
        <v/>
      </c>
      <c r="V12" s="258" t="str">
        <f>IF(E12="","",VLOOKUP(H12,'Z8 TARGET ENH'!$FH$7:$FJ$48,3,FALSE))</f>
        <v/>
      </c>
      <c r="W12" s="260" t="str">
        <f t="shared" si="2"/>
        <v/>
      </c>
      <c r="X12" s="204"/>
      <c r="Y12" s="70"/>
      <c r="Z12" s="1">
        <f t="shared" si="3"/>
        <v>0</v>
      </c>
    </row>
    <row r="13" spans="1:26" ht="30" customHeight="1" x14ac:dyDescent="0.2">
      <c r="A13" s="70"/>
      <c r="B13" s="70"/>
      <c r="C13" s="70"/>
      <c r="D13" s="255">
        <f>'A1 Baseline - Terrestrial'!D14</f>
        <v>7</v>
      </c>
      <c r="E13" s="80" t="str">
        <f>IF(OR('C1 Baseline - Marine'!E14="",'C1 Baseline - Marine'!O14=0), "", 'C1 Baseline - Marine'!E14)</f>
        <v/>
      </c>
      <c r="F13" s="102" t="str">
        <f>IF(E13="", "", 'C1 Baseline - Marine'!H14)</f>
        <v/>
      </c>
      <c r="G13" s="100" t="str">
        <f>IF(E13="", "", 'C1 Baseline - Marine'!J14)</f>
        <v/>
      </c>
      <c r="H13" s="98"/>
      <c r="I13" s="99" t="str">
        <f>IF(E13="","",'C1 Baseline - Marine'!K14)</f>
        <v/>
      </c>
      <c r="J13" s="85" t="str">
        <f>IF(OR(E13="",H13=""),"",IF(AND(E13=H13,G13&gt;=P13),"Error - No Enhancement",IF(AND(E13=H13,G13&lt;P13),"Acceptable",IF(F13&gt;N13,"Trading Down - Unacceptable Change",IF(F13=N13,"Error - No Enhancement",'C1 Baseline - Marine'!G14&amp;" - "&amp;IFERROR(VLOOKUP(H13,'Z1 HAB CLASS'!$D$4:$E$45,2,FALSE),""))))))</f>
        <v/>
      </c>
      <c r="K13" s="196" t="str">
        <f>IF(E13="","",IF(AND(E13=H13,G13&gt;=P13),"Error - No Enhancement",IF(AND(E13=H13,G13&lt;P13),'C1 Baseline - Marine'!I14&amp;" - "&amp;'C3 Enhancement - Marine'!O13,IF(F13&gt;N13,"Trading Down - Unacceptable Change",IF(F13=N13,"Error - No Enhancement",IF(AND(E13&lt;&gt;H13,F13&lt;N13),"Lower Distinctiveness Habitat"&amp;" - "&amp;O13,'C1 Baseline - Marine'!I14&amp;" - "&amp;'C3 Enhancement - Marine'!O13))))))</f>
        <v/>
      </c>
      <c r="L13" s="101" t="str">
        <f>IF(E13="","",'C1 Baseline - Marine'!O14)</f>
        <v/>
      </c>
      <c r="M13" s="102" t="str">
        <f>IFERROR(VLOOKUP(H13,'Z1 HAB CLASS'!$D$4:$E$45,2,FALSE)," ")</f>
        <v xml:space="preserve"> </v>
      </c>
      <c r="N13" s="103" t="str">
        <f>IFERROR(VLOOKUP(M13,'Z1 HAB CLASS'!$L$3:$N$9,2,FALSE)," ")</f>
        <v xml:space="preserve"> </v>
      </c>
      <c r="O13" s="104"/>
      <c r="P13" s="100" t="str">
        <f>IFERROR(VLOOKUP(O13,'Z3 CONDITION VALUE'!$A$3:$B$5,2,FALSE)," ")</f>
        <v xml:space="preserve"> </v>
      </c>
      <c r="Q13" s="82" t="str">
        <f>IF(OR('C1 Baseline - Marine'!E14="", 'C1 Baseline - Marine'!O14=0),"",'C1 Baseline - Marine'!I14&amp;"")</f>
        <v/>
      </c>
      <c r="R13" s="105" t="e">
        <f t="shared" ca="1" si="0"/>
        <v>#NAME?</v>
      </c>
      <c r="S13" s="99" t="e">
        <f t="shared" ca="1" si="1"/>
        <v>#NAME?</v>
      </c>
      <c r="T13" s="259" t="e">
        <f t="array" aca="1" ref="T13" ca="1">IF(OR(R13="",S13=""),"",INDEX('Z8 TARGET ENH'!$F$6:$FE$161,_xludf.XMATCH(R13,'Z8 TARGET ENH'!$B$6:$B$161),_xludf.XMATCH(S13,'Z8 TARGET ENH'!$F$2:$FE$2)))</f>
        <v>#NAME?</v>
      </c>
      <c r="U13" s="256" t="str">
        <f>IF(E13="","",VLOOKUP(H13,'Z8 TARGET ENH'!$FH$7:$FJ$48,2,FALSE))</f>
        <v/>
      </c>
      <c r="V13" s="258" t="str">
        <f>IF(E13="","",VLOOKUP(H13,'Z8 TARGET ENH'!$FH$7:$FJ$48,3,FALSE))</f>
        <v/>
      </c>
      <c r="W13" s="260" t="str">
        <f t="shared" si="2"/>
        <v/>
      </c>
      <c r="X13" s="204"/>
      <c r="Y13" s="70"/>
      <c r="Z13" s="1">
        <f t="shared" si="3"/>
        <v>0</v>
      </c>
    </row>
    <row r="14" spans="1:26" ht="30" customHeight="1" x14ac:dyDescent="0.2">
      <c r="A14" s="70"/>
      <c r="B14" s="70"/>
      <c r="C14" s="70"/>
      <c r="D14" s="255">
        <f>'A1 Baseline - Terrestrial'!D15</f>
        <v>8</v>
      </c>
      <c r="E14" s="80" t="str">
        <f>IF(OR('C1 Baseline - Marine'!E15="",'C1 Baseline - Marine'!O15=0), "", 'C1 Baseline - Marine'!E15)</f>
        <v/>
      </c>
      <c r="F14" s="102" t="str">
        <f>IF(E14="", "", 'C1 Baseline - Marine'!H15)</f>
        <v/>
      </c>
      <c r="G14" s="100" t="str">
        <f>IF(E14="", "", 'C1 Baseline - Marine'!J15)</f>
        <v/>
      </c>
      <c r="H14" s="98"/>
      <c r="I14" s="99" t="str">
        <f>IF(E14="","",'C1 Baseline - Marine'!K15)</f>
        <v/>
      </c>
      <c r="J14" s="85" t="str">
        <f>IF(OR(E14="",H14=""),"",IF(AND(E14=H14,G14&gt;=P14),"Error - No Enhancement",IF(AND(E14=H14,G14&lt;P14),"Acceptable",IF(F14&gt;N14,"Trading Down - Unacceptable Change",IF(F14=N14,"Error - No Enhancement",'C1 Baseline - Marine'!G15&amp;" - "&amp;IFERROR(VLOOKUP(H14,'Z1 HAB CLASS'!$D$4:$E$45,2,FALSE),""))))))</f>
        <v/>
      </c>
      <c r="K14" s="196" t="str">
        <f>IF(E14="","",IF(AND(E14=H14,G14&gt;=P14),"Error - No Enhancement",IF(AND(E14=H14,G14&lt;P14),'C1 Baseline - Marine'!I15&amp;" - "&amp;'C3 Enhancement - Marine'!O14,IF(F14&gt;N14,"Trading Down - Unacceptable Change",IF(F14=N14,"Error - No Enhancement",IF(AND(E14&lt;&gt;H14,F14&lt;N14),"Lower Distinctiveness Habitat"&amp;" - "&amp;O14,'C1 Baseline - Marine'!I15&amp;" - "&amp;'C3 Enhancement - Marine'!O14))))))</f>
        <v/>
      </c>
      <c r="L14" s="101" t="str">
        <f>IF(E14="","",'C1 Baseline - Marine'!O15)</f>
        <v/>
      </c>
      <c r="M14" s="102" t="str">
        <f>IFERROR(VLOOKUP(H14,'Z1 HAB CLASS'!$D$4:$E$45,2,FALSE)," ")</f>
        <v xml:space="preserve"> </v>
      </c>
      <c r="N14" s="103" t="str">
        <f>IFERROR(VLOOKUP(M14,'Z1 HAB CLASS'!$L$3:$N$9,2,FALSE)," ")</f>
        <v xml:space="preserve"> </v>
      </c>
      <c r="O14" s="104"/>
      <c r="P14" s="100" t="str">
        <f>IFERROR(VLOOKUP(O14,'Z3 CONDITION VALUE'!$A$3:$B$5,2,FALSE)," ")</f>
        <v xml:space="preserve"> </v>
      </c>
      <c r="Q14" s="82" t="str">
        <f>IF(OR('C1 Baseline - Marine'!E15="", 'C1 Baseline - Marine'!O15=0),"",'C1 Baseline - Marine'!I15&amp;"")</f>
        <v/>
      </c>
      <c r="R14" s="105" t="e">
        <f t="shared" ca="1" si="0"/>
        <v>#NAME?</v>
      </c>
      <c r="S14" s="99" t="e">
        <f t="shared" ca="1" si="1"/>
        <v>#NAME?</v>
      </c>
      <c r="T14" s="259" t="e">
        <f t="array" aca="1" ref="T14" ca="1">IF(OR(R14="",S14=""),"",INDEX('Z8 TARGET ENH'!$F$6:$FE$161,_xludf.XMATCH(R14,'Z8 TARGET ENH'!$B$6:$B$161),_xludf.XMATCH(S14,'Z8 TARGET ENH'!$F$2:$FE$2)))</f>
        <v>#NAME?</v>
      </c>
      <c r="U14" s="256" t="str">
        <f>IF(E14="","",VLOOKUP(H14,'Z8 TARGET ENH'!$FH$7:$FJ$48,2,FALSE))</f>
        <v/>
      </c>
      <c r="V14" s="258" t="str">
        <f>IF(E14="","",VLOOKUP(H14,'Z8 TARGET ENH'!$FH$7:$FJ$48,3,FALSE))</f>
        <v/>
      </c>
      <c r="W14" s="260" t="str">
        <f t="shared" si="2"/>
        <v/>
      </c>
      <c r="X14" s="204"/>
      <c r="Y14" s="70"/>
      <c r="Z14" s="1">
        <f t="shared" si="3"/>
        <v>0</v>
      </c>
    </row>
    <row r="15" spans="1:26" ht="30" customHeight="1" x14ac:dyDescent="0.2">
      <c r="A15" s="70"/>
      <c r="B15" s="70"/>
      <c r="C15" s="70"/>
      <c r="D15" s="255">
        <f>'A1 Baseline - Terrestrial'!D16</f>
        <v>9</v>
      </c>
      <c r="E15" s="80" t="str">
        <f>IF(OR('C1 Baseline - Marine'!E16="",'C1 Baseline - Marine'!O16=0), "", 'C1 Baseline - Marine'!E16)</f>
        <v/>
      </c>
      <c r="F15" s="102" t="str">
        <f>IF(E15="", "", 'C1 Baseline - Marine'!H16)</f>
        <v/>
      </c>
      <c r="G15" s="100" t="str">
        <f>IF(E15="", "", 'C1 Baseline - Marine'!J16)</f>
        <v/>
      </c>
      <c r="H15" s="98"/>
      <c r="I15" s="99" t="str">
        <f>IF(E15="","",'C1 Baseline - Marine'!K16)</f>
        <v/>
      </c>
      <c r="J15" s="85" t="str">
        <f>IF(OR(E15="",H15=""),"",IF(AND(E15=H15,G15&gt;=P15),"Error - No Enhancement",IF(AND(E15=H15,G15&lt;P15),"Acceptable",IF(F15&gt;N15,"Trading Down - Unacceptable Change",IF(F15=N15,"Error - No Enhancement",'C1 Baseline - Marine'!G16&amp;" - "&amp;IFERROR(VLOOKUP(H15,'Z1 HAB CLASS'!$D$4:$E$45,2,FALSE),""))))))</f>
        <v/>
      </c>
      <c r="K15" s="196" t="str">
        <f>IF(E15="","",IF(AND(E15=H15,G15&gt;=P15),"Error - No Enhancement",IF(AND(E15=H15,G15&lt;P15),'C1 Baseline - Marine'!I16&amp;" - "&amp;'C3 Enhancement - Marine'!O15,IF(F15&gt;N15,"Trading Down - Unacceptable Change",IF(F15=N15,"Error - No Enhancement",IF(AND(E15&lt;&gt;H15,F15&lt;N15),"Lower Distinctiveness Habitat"&amp;" - "&amp;O15,'C1 Baseline - Marine'!I16&amp;" - "&amp;'C3 Enhancement - Marine'!O15))))))</f>
        <v/>
      </c>
      <c r="L15" s="101" t="str">
        <f>IF(E15="","",'C1 Baseline - Marine'!O16)</f>
        <v/>
      </c>
      <c r="M15" s="102" t="str">
        <f>IFERROR(VLOOKUP(H15,'Z1 HAB CLASS'!$D$4:$E$45,2,FALSE)," ")</f>
        <v xml:space="preserve"> </v>
      </c>
      <c r="N15" s="103" t="str">
        <f>IFERROR(VLOOKUP(M15,'Z1 HAB CLASS'!$L$3:$N$9,2,FALSE)," ")</f>
        <v xml:space="preserve"> </v>
      </c>
      <c r="O15" s="104"/>
      <c r="P15" s="100" t="str">
        <f>IFERROR(VLOOKUP(O15,'Z3 CONDITION VALUE'!$A$3:$B$5,2,FALSE)," ")</f>
        <v xml:space="preserve"> </v>
      </c>
      <c r="Q15" s="82" t="str">
        <f>IF(OR('C1 Baseline - Marine'!E16="", 'C1 Baseline - Marine'!O16=0),"",'C1 Baseline - Marine'!I16&amp;"")</f>
        <v/>
      </c>
      <c r="R15" s="105" t="e">
        <f t="shared" ca="1" si="0"/>
        <v>#NAME?</v>
      </c>
      <c r="S15" s="99" t="e">
        <f t="shared" ca="1" si="1"/>
        <v>#NAME?</v>
      </c>
      <c r="T15" s="259" t="e">
        <f t="array" aca="1" ref="T15" ca="1">IF(OR(R15="",S15=""),"",INDEX('Z8 TARGET ENH'!$F$6:$FE$161,_xludf.XMATCH(R15,'Z8 TARGET ENH'!$B$6:$B$161),_xludf.XMATCH(S15,'Z8 TARGET ENH'!$F$2:$FE$2)))</f>
        <v>#NAME?</v>
      </c>
      <c r="U15" s="256" t="str">
        <f>IF(E15="","",VLOOKUP(H15,'Z8 TARGET ENH'!$FH$7:$FJ$48,2,FALSE))</f>
        <v/>
      </c>
      <c r="V15" s="258" t="str">
        <f>IF(E15="","",VLOOKUP(H15,'Z8 TARGET ENH'!$FH$7:$FJ$48,3,FALSE))</f>
        <v/>
      </c>
      <c r="W15" s="260" t="str">
        <f t="shared" si="2"/>
        <v/>
      </c>
      <c r="X15" s="204"/>
      <c r="Y15" s="70"/>
      <c r="Z15" s="1">
        <f t="shared" si="3"/>
        <v>0</v>
      </c>
    </row>
    <row r="16" spans="1:26" ht="30" customHeight="1" x14ac:dyDescent="0.2">
      <c r="A16" s="70"/>
      <c r="B16" s="70"/>
      <c r="C16" s="70"/>
      <c r="D16" s="255">
        <f>'A1 Baseline - Terrestrial'!D17</f>
        <v>10</v>
      </c>
      <c r="E16" s="80" t="str">
        <f>IF(OR('C1 Baseline - Marine'!E17="",'C1 Baseline - Marine'!O17=0), "", 'C1 Baseline - Marine'!E17)</f>
        <v/>
      </c>
      <c r="F16" s="102" t="str">
        <f>IF(E16="", "", 'C1 Baseline - Marine'!H17)</f>
        <v/>
      </c>
      <c r="G16" s="100" t="str">
        <f>IF(E16="", "", 'C1 Baseline - Marine'!J17)</f>
        <v/>
      </c>
      <c r="H16" s="98"/>
      <c r="I16" s="99" t="str">
        <f>IF(E16="","",'C1 Baseline - Marine'!K17)</f>
        <v/>
      </c>
      <c r="J16" s="85" t="str">
        <f>IF(OR(E16="",H16=""),"",IF(AND(E16=H16,G16&gt;=P16),"Error - No Enhancement",IF(AND(E16=H16,G16&lt;P16),"Acceptable",IF(F16&gt;N16,"Trading Down - Unacceptable Change",IF(F16=N16,"Error - No Enhancement",'C1 Baseline - Marine'!G17&amp;" - "&amp;IFERROR(VLOOKUP(H16,'Z1 HAB CLASS'!$D$4:$E$45,2,FALSE),""))))))</f>
        <v/>
      </c>
      <c r="K16" s="196" t="str">
        <f>IF(E16="","",IF(AND(E16=H16,G16&gt;=P16),"Error - No Enhancement",IF(AND(E16=H16,G16&lt;P16),'C1 Baseline - Marine'!I17&amp;" - "&amp;'C3 Enhancement - Marine'!O16,IF(F16&gt;N16,"Trading Down - Unacceptable Change",IF(F16=N16,"Error - No Enhancement",IF(AND(E16&lt;&gt;H16,F16&lt;N16),"Lower Distinctiveness Habitat"&amp;" - "&amp;O16,'C1 Baseline - Marine'!I17&amp;" - "&amp;'C3 Enhancement - Marine'!O16))))))</f>
        <v/>
      </c>
      <c r="L16" s="101" t="str">
        <f>IF(E16="","",'C1 Baseline - Marine'!O17)</f>
        <v/>
      </c>
      <c r="M16" s="102" t="str">
        <f>IFERROR(VLOOKUP(H16,'Z1 HAB CLASS'!$D$4:$E$45,2,FALSE)," ")</f>
        <v xml:space="preserve"> </v>
      </c>
      <c r="N16" s="103" t="str">
        <f>IFERROR(VLOOKUP(M16,'Z1 HAB CLASS'!$L$3:$N$9,2,FALSE)," ")</f>
        <v xml:space="preserve"> </v>
      </c>
      <c r="O16" s="104"/>
      <c r="P16" s="100" t="str">
        <f>IFERROR(VLOOKUP(O16,'Z3 CONDITION VALUE'!$A$3:$B$5,2,FALSE)," ")</f>
        <v xml:space="preserve"> </v>
      </c>
      <c r="Q16" s="82" t="str">
        <f>IF(OR('C1 Baseline - Marine'!E17="", 'C1 Baseline - Marine'!O17=0),"",'C1 Baseline - Marine'!I17&amp;"")</f>
        <v/>
      </c>
      <c r="R16" s="105" t="e">
        <f t="shared" ca="1" si="0"/>
        <v>#NAME?</v>
      </c>
      <c r="S16" s="99" t="e">
        <f t="shared" ca="1" si="1"/>
        <v>#NAME?</v>
      </c>
      <c r="T16" s="259" t="e">
        <f t="array" aca="1" ref="T16" ca="1">IF(OR(R16="",S16=""),"",INDEX('Z8 TARGET ENH'!$F$6:$FE$161,_xludf.XMATCH(R16,'Z8 TARGET ENH'!$B$6:$B$161),_xludf.XMATCH(S16,'Z8 TARGET ENH'!$F$2:$FE$2)))</f>
        <v>#NAME?</v>
      </c>
      <c r="U16" s="256" t="str">
        <f>IF(E16="","",VLOOKUP(H16,'Z8 TARGET ENH'!$FH$7:$FJ$48,2,FALSE))</f>
        <v/>
      </c>
      <c r="V16" s="258" t="str">
        <f>IF(E16="","",VLOOKUP(H16,'Z8 TARGET ENH'!$FH$7:$FJ$48,3,FALSE))</f>
        <v/>
      </c>
      <c r="W16" s="260" t="str">
        <f t="shared" si="2"/>
        <v/>
      </c>
      <c r="X16" s="204"/>
      <c r="Y16" s="70"/>
      <c r="Z16" s="1">
        <f t="shared" si="3"/>
        <v>0</v>
      </c>
    </row>
    <row r="17" spans="1:26" ht="30" customHeight="1" x14ac:dyDescent="0.2">
      <c r="A17" s="70"/>
      <c r="B17" s="70"/>
      <c r="C17" s="70"/>
      <c r="D17" s="255">
        <f>'A1 Baseline - Terrestrial'!D18</f>
        <v>11</v>
      </c>
      <c r="E17" s="80" t="str">
        <f>IF(OR('C1 Baseline - Marine'!E18="",'C1 Baseline - Marine'!O18=0), "", 'C1 Baseline - Marine'!E18)</f>
        <v/>
      </c>
      <c r="F17" s="102" t="str">
        <f>IF(E17="", "", 'C1 Baseline - Marine'!H18)</f>
        <v/>
      </c>
      <c r="G17" s="100" t="str">
        <f>IF(E17="", "", 'C1 Baseline - Marine'!J18)</f>
        <v/>
      </c>
      <c r="H17" s="98"/>
      <c r="I17" s="99" t="str">
        <f>IF(E17="","",'C1 Baseline - Marine'!K18)</f>
        <v/>
      </c>
      <c r="J17" s="85" t="str">
        <f>IF(OR(E17="",H17=""),"",IF(AND(E17=H17,G17&gt;=P17),"Error - No Enhancement",IF(AND(E17=H17,G17&lt;P17),"Acceptable",IF(F17&gt;N17,"Trading Down - Unacceptable Change",IF(F17=N17,"Error - No Enhancement",'C1 Baseline - Marine'!G18&amp;" - "&amp;IFERROR(VLOOKUP(H17,'Z1 HAB CLASS'!$D$4:$E$45,2,FALSE),""))))))</f>
        <v/>
      </c>
      <c r="K17" s="196" t="str">
        <f>IF(E17="","",IF(AND(E17=H17,G17&gt;=P17),"Error - No Enhancement",IF(AND(E17=H17,G17&lt;P17),'C1 Baseline - Marine'!I18&amp;" - "&amp;'C3 Enhancement - Marine'!O17,IF(F17&gt;N17,"Trading Down - Unacceptable Change",IF(F17=N17,"Error - No Enhancement",IF(AND(E17&lt;&gt;H17,F17&lt;N17),"Lower Distinctiveness Habitat"&amp;" - "&amp;O17,'C1 Baseline - Marine'!I18&amp;" - "&amp;'C3 Enhancement - Marine'!O17))))))</f>
        <v/>
      </c>
      <c r="L17" s="101" t="str">
        <f>IF(E17="","",'C1 Baseline - Marine'!O18)</f>
        <v/>
      </c>
      <c r="M17" s="102" t="str">
        <f>IFERROR(VLOOKUP(H17,'Z1 HAB CLASS'!$D$4:$E$45,2,FALSE)," ")</f>
        <v xml:space="preserve"> </v>
      </c>
      <c r="N17" s="103" t="str">
        <f>IFERROR(VLOOKUP(M17,'Z1 HAB CLASS'!$L$3:$N$9,2,FALSE)," ")</f>
        <v xml:space="preserve"> </v>
      </c>
      <c r="O17" s="104"/>
      <c r="P17" s="100" t="str">
        <f>IFERROR(VLOOKUP(O17,'Z3 CONDITION VALUE'!$A$3:$B$5,2,FALSE)," ")</f>
        <v xml:space="preserve"> </v>
      </c>
      <c r="Q17" s="82" t="str">
        <f>IF(OR('C1 Baseline - Marine'!E18="", 'C1 Baseline - Marine'!O18=0),"",'C1 Baseline - Marine'!I18&amp;"")</f>
        <v/>
      </c>
      <c r="R17" s="105" t="e">
        <f t="shared" ca="1" si="0"/>
        <v>#NAME?</v>
      </c>
      <c r="S17" s="99" t="e">
        <f t="shared" ca="1" si="1"/>
        <v>#NAME?</v>
      </c>
      <c r="T17" s="259" t="e">
        <f t="array" aca="1" ref="T17" ca="1">IF(OR(R17="",S17=""),"",INDEX('Z8 TARGET ENH'!$F$6:$FE$161,_xludf.XMATCH(R17,'Z8 TARGET ENH'!$B$6:$B$161),_xludf.XMATCH(S17,'Z8 TARGET ENH'!$F$2:$FE$2)))</f>
        <v>#NAME?</v>
      </c>
      <c r="U17" s="256" t="str">
        <f>IF(E17="","",VLOOKUP(H17,'Z8 TARGET ENH'!$FH$7:$FJ$48,2,FALSE))</f>
        <v/>
      </c>
      <c r="V17" s="258" t="str">
        <f>IF(E17="","",VLOOKUP(H17,'Z8 TARGET ENH'!$FH$7:$FJ$48,3,FALSE))</f>
        <v/>
      </c>
      <c r="W17" s="260" t="str">
        <f t="shared" si="2"/>
        <v/>
      </c>
      <c r="X17" s="204"/>
      <c r="Y17" s="70"/>
      <c r="Z17" s="1">
        <f t="shared" si="3"/>
        <v>0</v>
      </c>
    </row>
    <row r="18" spans="1:26" ht="30" customHeight="1" x14ac:dyDescent="0.2">
      <c r="A18" s="70"/>
      <c r="B18" s="70"/>
      <c r="C18" s="70"/>
      <c r="D18" s="255">
        <f>'A1 Baseline - Terrestrial'!D19</f>
        <v>12</v>
      </c>
      <c r="E18" s="80" t="str">
        <f>IF(OR('C1 Baseline - Marine'!E19="",'C1 Baseline - Marine'!O19=0), "", 'C1 Baseline - Marine'!E19)</f>
        <v/>
      </c>
      <c r="F18" s="102" t="str">
        <f>IF(E18="", "", 'C1 Baseline - Marine'!H19)</f>
        <v/>
      </c>
      <c r="G18" s="100" t="str">
        <f>IF(E18="", "", 'C1 Baseline - Marine'!J19)</f>
        <v/>
      </c>
      <c r="H18" s="98"/>
      <c r="I18" s="99" t="str">
        <f>IF(E18="","",'C1 Baseline - Marine'!K19)</f>
        <v/>
      </c>
      <c r="J18" s="85" t="str">
        <f>IF(OR(E18="",H18=""),"",IF(AND(E18=H18,G18&gt;=P18),"Error - No Enhancement",IF(AND(E18=H18,G18&lt;P18),"Acceptable",IF(F18&gt;N18,"Trading Down - Unacceptable Change",IF(F18=N18,"Error - No Enhancement",'C1 Baseline - Marine'!G19&amp;" - "&amp;IFERROR(VLOOKUP(H18,'Z1 HAB CLASS'!$D$4:$E$45,2,FALSE),""))))))</f>
        <v/>
      </c>
      <c r="K18" s="196" t="str">
        <f>IF(E18="","",IF(AND(E18=H18,G18&gt;=P18),"Error - No Enhancement",IF(AND(E18=H18,G18&lt;P18),'C1 Baseline - Marine'!I19&amp;" - "&amp;'C3 Enhancement - Marine'!O18,IF(F18&gt;N18,"Trading Down - Unacceptable Change",IF(F18=N18,"Error - No Enhancement",IF(AND(E18&lt;&gt;H18,F18&lt;N18),"Lower Distinctiveness Habitat"&amp;" - "&amp;O18,'C1 Baseline - Marine'!I19&amp;" - "&amp;'C3 Enhancement - Marine'!O18))))))</f>
        <v/>
      </c>
      <c r="L18" s="101" t="str">
        <f>IF(E18="","",'C1 Baseline - Marine'!O19)</f>
        <v/>
      </c>
      <c r="M18" s="102" t="str">
        <f>IFERROR(VLOOKUP(H18,'Z1 HAB CLASS'!$D$4:$E$45,2,FALSE)," ")</f>
        <v xml:space="preserve"> </v>
      </c>
      <c r="N18" s="103" t="str">
        <f>IFERROR(VLOOKUP(M18,'Z1 HAB CLASS'!$L$3:$N$9,2,FALSE)," ")</f>
        <v xml:space="preserve"> </v>
      </c>
      <c r="O18" s="104"/>
      <c r="P18" s="100" t="str">
        <f>IFERROR(VLOOKUP(O18,'Z3 CONDITION VALUE'!$A$3:$B$5,2,FALSE)," ")</f>
        <v xml:space="preserve"> </v>
      </c>
      <c r="Q18" s="82" t="str">
        <f>IF(OR('C1 Baseline - Marine'!E19="", 'C1 Baseline - Marine'!O19=0),"",'C1 Baseline - Marine'!I19&amp;"")</f>
        <v/>
      </c>
      <c r="R18" s="105" t="e">
        <f t="shared" ca="1" si="0"/>
        <v>#NAME?</v>
      </c>
      <c r="S18" s="99" t="e">
        <f t="shared" ca="1" si="1"/>
        <v>#NAME?</v>
      </c>
      <c r="T18" s="259" t="e">
        <f t="array" aca="1" ref="T18" ca="1">IF(OR(R18="",S18=""),"",INDEX('Z8 TARGET ENH'!$F$6:$FE$161,_xludf.XMATCH(R18,'Z8 TARGET ENH'!$B$6:$B$161),_xludf.XMATCH(S18,'Z8 TARGET ENH'!$F$2:$FE$2)))</f>
        <v>#NAME?</v>
      </c>
      <c r="U18" s="256" t="str">
        <f>IF(E18="","",VLOOKUP(H18,'Z8 TARGET ENH'!$FH$7:$FJ$48,2,FALSE))</f>
        <v/>
      </c>
      <c r="V18" s="258" t="str">
        <f>IF(E18="","",VLOOKUP(H18,'Z8 TARGET ENH'!$FH$7:$FJ$48,3,FALSE))</f>
        <v/>
      </c>
      <c r="W18" s="260" t="str">
        <f t="shared" si="2"/>
        <v/>
      </c>
      <c r="X18" s="204"/>
      <c r="Y18" s="70"/>
      <c r="Z18" s="1">
        <f t="shared" si="3"/>
        <v>0</v>
      </c>
    </row>
    <row r="19" spans="1:26" ht="30" customHeight="1" x14ac:dyDescent="0.2">
      <c r="A19" s="70"/>
      <c r="B19" s="70"/>
      <c r="C19" s="70"/>
      <c r="D19" s="255">
        <f>'A1 Baseline - Terrestrial'!D20</f>
        <v>13</v>
      </c>
      <c r="E19" s="80" t="str">
        <f>IF(OR('C1 Baseline - Marine'!E20="",'C1 Baseline - Marine'!O20=0), "", 'C1 Baseline - Marine'!E20)</f>
        <v/>
      </c>
      <c r="F19" s="102" t="str">
        <f>IF(E19="", "", 'C1 Baseline - Marine'!H20)</f>
        <v/>
      </c>
      <c r="G19" s="100" t="str">
        <f>IF(E19="", "", 'C1 Baseline - Marine'!J20)</f>
        <v/>
      </c>
      <c r="H19" s="98"/>
      <c r="I19" s="99" t="str">
        <f>IF(E19="","",'C1 Baseline - Marine'!K20)</f>
        <v/>
      </c>
      <c r="J19" s="85" t="str">
        <f>IF(OR(E19="",H19=""),"",IF(AND(E19=H19,G19&gt;=P19),"Error - No Enhancement",IF(AND(E19=H19,G19&lt;P19),"Acceptable",IF(F19&gt;N19,"Trading Down - Unacceptable Change",IF(F19=N19,"Error - No Enhancement",'C1 Baseline - Marine'!G20&amp;" - "&amp;IFERROR(VLOOKUP(H19,'Z1 HAB CLASS'!$D$4:$E$45,2,FALSE),""))))))</f>
        <v/>
      </c>
      <c r="K19" s="196" t="str">
        <f>IF(E19="","",IF(AND(E19=H19,G19&gt;=P19),"Error - No Enhancement",IF(AND(E19=H19,G19&lt;P19),'C1 Baseline - Marine'!I20&amp;" - "&amp;'C3 Enhancement - Marine'!O19,IF(F19&gt;N19,"Trading Down - Unacceptable Change",IF(F19=N19,"Error - No Enhancement",IF(AND(E19&lt;&gt;H19,F19&lt;N19),"Lower Distinctiveness Habitat"&amp;" - "&amp;O19,'C1 Baseline - Marine'!I20&amp;" - "&amp;'C3 Enhancement - Marine'!O19))))))</f>
        <v/>
      </c>
      <c r="L19" s="101" t="str">
        <f>IF(E19="","",'C1 Baseline - Marine'!O20)</f>
        <v/>
      </c>
      <c r="M19" s="102" t="str">
        <f>IFERROR(VLOOKUP(H19,'Z1 HAB CLASS'!$D$4:$E$45,2,FALSE)," ")</f>
        <v xml:space="preserve"> </v>
      </c>
      <c r="N19" s="103" t="str">
        <f>IFERROR(VLOOKUP(M19,'Z1 HAB CLASS'!$L$3:$N$9,2,FALSE)," ")</f>
        <v xml:space="preserve"> </v>
      </c>
      <c r="O19" s="104"/>
      <c r="P19" s="100" t="str">
        <f>IFERROR(VLOOKUP(O19,'Z3 CONDITION VALUE'!$A$3:$B$5,2,FALSE)," ")</f>
        <v xml:space="preserve"> </v>
      </c>
      <c r="Q19" s="82" t="str">
        <f>IF(OR('C1 Baseline - Marine'!E20="", 'C1 Baseline - Marine'!O20=0),"",'C1 Baseline - Marine'!I20&amp;"")</f>
        <v/>
      </c>
      <c r="R19" s="105" t="e">
        <f t="shared" ca="1" si="0"/>
        <v>#NAME?</v>
      </c>
      <c r="S19" s="99" t="e">
        <f t="shared" ca="1" si="1"/>
        <v>#NAME?</v>
      </c>
      <c r="T19" s="259" t="e">
        <f t="array" aca="1" ref="T19" ca="1">IF(OR(R19="",S19=""),"",INDEX('Z8 TARGET ENH'!$F$6:$FE$161,_xludf.XMATCH(R19,'Z8 TARGET ENH'!$B$6:$B$161),_xludf.XMATCH(S19,'Z8 TARGET ENH'!$F$2:$FE$2)))</f>
        <v>#NAME?</v>
      </c>
      <c r="U19" s="256" t="str">
        <f>IF(E19="","",VLOOKUP(H19,'Z8 TARGET ENH'!$FH$7:$FJ$48,2,FALSE))</f>
        <v/>
      </c>
      <c r="V19" s="258" t="str">
        <f>IF(E19="","",VLOOKUP(H19,'Z8 TARGET ENH'!$FH$7:$FJ$48,3,FALSE))</f>
        <v/>
      </c>
      <c r="W19" s="260" t="str">
        <f t="shared" si="2"/>
        <v/>
      </c>
      <c r="X19" s="204"/>
      <c r="Y19" s="70"/>
      <c r="Z19" s="1">
        <f t="shared" si="3"/>
        <v>0</v>
      </c>
    </row>
    <row r="20" spans="1:26" ht="30" customHeight="1" x14ac:dyDescent="0.2">
      <c r="A20" s="70"/>
      <c r="B20" s="70"/>
      <c r="C20" s="70"/>
      <c r="D20" s="255">
        <f>'A1 Baseline - Terrestrial'!D21</f>
        <v>14</v>
      </c>
      <c r="E20" s="80" t="str">
        <f>IF(OR('C1 Baseline - Marine'!E21="",'C1 Baseline - Marine'!O21=0), "", 'C1 Baseline - Marine'!E21)</f>
        <v/>
      </c>
      <c r="F20" s="102" t="str">
        <f>IF(E20="", "", 'C1 Baseline - Marine'!H21)</f>
        <v/>
      </c>
      <c r="G20" s="100" t="str">
        <f>IF(E20="", "", 'C1 Baseline - Marine'!J21)</f>
        <v/>
      </c>
      <c r="H20" s="98"/>
      <c r="I20" s="99" t="str">
        <f>IF(E20="","",'C1 Baseline - Marine'!K21)</f>
        <v/>
      </c>
      <c r="J20" s="85" t="str">
        <f>IF(OR(E20="",H20=""),"",IF(AND(E20=H20,G20&gt;=P20),"Error - No Enhancement",IF(AND(E20=H20,G20&lt;P20),"Acceptable",IF(F20&gt;N20,"Trading Down - Unacceptable Change",IF(F20=N20,"Error - No Enhancement",'C1 Baseline - Marine'!G21&amp;" - "&amp;IFERROR(VLOOKUP(H20,'Z1 HAB CLASS'!$D$4:$E$45,2,FALSE),""))))))</f>
        <v/>
      </c>
      <c r="K20" s="196" t="str">
        <f>IF(E20="","",IF(AND(E20=H20,G20&gt;=P20),"Error - No Enhancement",IF(AND(E20=H20,G20&lt;P20),'C1 Baseline - Marine'!I21&amp;" - "&amp;'C3 Enhancement - Marine'!O20,IF(F20&gt;N20,"Trading Down - Unacceptable Change",IF(F20=N20,"Error - No Enhancement",IF(AND(E20&lt;&gt;H20,F20&lt;N20),"Lower Distinctiveness Habitat"&amp;" - "&amp;O20,'C1 Baseline - Marine'!I21&amp;" - "&amp;'C3 Enhancement - Marine'!O20))))))</f>
        <v/>
      </c>
      <c r="L20" s="101" t="str">
        <f>IF(E20="","",'C1 Baseline - Marine'!O21)</f>
        <v/>
      </c>
      <c r="M20" s="102" t="str">
        <f>IFERROR(VLOOKUP(H20,'Z1 HAB CLASS'!$D$4:$E$45,2,FALSE)," ")</f>
        <v xml:space="preserve"> </v>
      </c>
      <c r="N20" s="103" t="str">
        <f>IFERROR(VLOOKUP(M20,'Z1 HAB CLASS'!$L$3:$N$9,2,FALSE)," ")</f>
        <v xml:space="preserve"> </v>
      </c>
      <c r="O20" s="104"/>
      <c r="P20" s="100" t="str">
        <f>IFERROR(VLOOKUP(O20,'Z3 CONDITION VALUE'!$A$3:$B$5,2,FALSE)," ")</f>
        <v xml:space="preserve"> </v>
      </c>
      <c r="Q20" s="82" t="str">
        <f>IF(OR('C1 Baseline - Marine'!E21="", 'C1 Baseline - Marine'!O21=0),"",'C1 Baseline - Marine'!I21&amp;"")</f>
        <v/>
      </c>
      <c r="R20" s="105" t="e">
        <f t="shared" ca="1" si="0"/>
        <v>#NAME?</v>
      </c>
      <c r="S20" s="99" t="e">
        <f t="shared" ca="1" si="1"/>
        <v>#NAME?</v>
      </c>
      <c r="T20" s="259" t="e">
        <f t="array" aca="1" ref="T20" ca="1">IF(OR(R20="",S20=""),"",INDEX('Z8 TARGET ENH'!$F$6:$FE$161,_xludf.XMATCH(R20,'Z8 TARGET ENH'!$B$6:$B$161),_xludf.XMATCH(S20,'Z8 TARGET ENH'!$F$2:$FE$2)))</f>
        <v>#NAME?</v>
      </c>
      <c r="U20" s="256" t="str">
        <f>IF(E20="","",VLOOKUP(H20,'Z8 TARGET ENH'!$FH$7:$FJ$48,2,FALSE))</f>
        <v/>
      </c>
      <c r="V20" s="258" t="str">
        <f>IF(E20="","",VLOOKUP(H20,'Z8 TARGET ENH'!$FH$7:$FJ$48,3,FALSE))</f>
        <v/>
      </c>
      <c r="W20" s="260" t="str">
        <f t="shared" si="2"/>
        <v/>
      </c>
      <c r="X20" s="204"/>
      <c r="Y20" s="70"/>
      <c r="Z20" s="1">
        <f t="shared" si="3"/>
        <v>0</v>
      </c>
    </row>
    <row r="21" spans="1:26" ht="30" customHeight="1" x14ac:dyDescent="0.2">
      <c r="A21" s="70"/>
      <c r="B21" s="70"/>
      <c r="C21" s="70"/>
      <c r="D21" s="255">
        <f>'A1 Baseline - Terrestrial'!D22</f>
        <v>15</v>
      </c>
      <c r="E21" s="80" t="str">
        <f>IF(OR('C1 Baseline - Marine'!E22="",'C1 Baseline - Marine'!O22=0), "", 'C1 Baseline - Marine'!E22)</f>
        <v/>
      </c>
      <c r="F21" s="102" t="str">
        <f>IF(E21="", "", 'C1 Baseline - Marine'!H22)</f>
        <v/>
      </c>
      <c r="G21" s="100" t="str">
        <f>IF(E21="", "", 'C1 Baseline - Marine'!J22)</f>
        <v/>
      </c>
      <c r="H21" s="98"/>
      <c r="I21" s="99" t="str">
        <f>IF(E21="","",'C1 Baseline - Marine'!K22)</f>
        <v/>
      </c>
      <c r="J21" s="85" t="str">
        <f>IF(OR(E21="",H21=""),"",IF(AND(E21=H21,G21&gt;=P21),"Error - No Enhancement",IF(AND(E21=H21,G21&lt;P21),"Acceptable",IF(F21&gt;N21,"Trading Down - Unacceptable Change",IF(F21=N21,"Error - No Enhancement",'C1 Baseline - Marine'!G22&amp;" - "&amp;IFERROR(VLOOKUP(H21,'Z1 HAB CLASS'!$D$4:$E$45,2,FALSE),""))))))</f>
        <v/>
      </c>
      <c r="K21" s="196" t="str">
        <f>IF(E21="","",IF(AND(E21=H21,G21&gt;=P21),"Error - No Enhancement",IF(AND(E21=H21,G21&lt;P21),'C1 Baseline - Marine'!I22&amp;" - "&amp;'C3 Enhancement - Marine'!O21,IF(F21&gt;N21,"Trading Down - Unacceptable Change",IF(F21=N21,"Error - No Enhancement",IF(AND(E21&lt;&gt;H21,F21&lt;N21),"Lower Distinctiveness Habitat"&amp;" - "&amp;O21,'C1 Baseline - Marine'!I22&amp;" - "&amp;'C3 Enhancement - Marine'!O21))))))</f>
        <v/>
      </c>
      <c r="L21" s="101" t="str">
        <f>IF(E21="","",'C1 Baseline - Marine'!O22)</f>
        <v/>
      </c>
      <c r="M21" s="102" t="str">
        <f>IFERROR(VLOOKUP(H21,'Z1 HAB CLASS'!$D$4:$E$45,2,FALSE)," ")</f>
        <v xml:space="preserve"> </v>
      </c>
      <c r="N21" s="103" t="str">
        <f>IFERROR(VLOOKUP(M21,'Z1 HAB CLASS'!$L$3:$N$9,2,FALSE)," ")</f>
        <v xml:space="preserve"> </v>
      </c>
      <c r="O21" s="104"/>
      <c r="P21" s="100" t="str">
        <f>IFERROR(VLOOKUP(O21,'Z3 CONDITION VALUE'!$A$3:$B$5,2,FALSE)," ")</f>
        <v xml:space="preserve"> </v>
      </c>
      <c r="Q21" s="82" t="str">
        <f>IF(OR('C1 Baseline - Marine'!E22="", 'C1 Baseline - Marine'!O22=0),"",'C1 Baseline - Marine'!I22&amp;"")</f>
        <v/>
      </c>
      <c r="R21" s="105" t="e">
        <f t="shared" ca="1" si="0"/>
        <v>#NAME?</v>
      </c>
      <c r="S21" s="99" t="e">
        <f t="shared" ca="1" si="1"/>
        <v>#NAME?</v>
      </c>
      <c r="T21" s="259" t="e">
        <f t="array" aca="1" ref="T21" ca="1">IF(OR(R21="",S21=""),"",INDEX('Z8 TARGET ENH'!$F$6:$FE$161,_xludf.XMATCH(R21,'Z8 TARGET ENH'!$B$6:$B$161),_xludf.XMATCH(S21,'Z8 TARGET ENH'!$F$2:$FE$2)))</f>
        <v>#NAME?</v>
      </c>
      <c r="U21" s="256" t="str">
        <f>IF(E21="","",VLOOKUP(H21,'Z8 TARGET ENH'!$FH$7:$FJ$48,2,FALSE))</f>
        <v/>
      </c>
      <c r="V21" s="258" t="str">
        <f>IF(E21="","",VLOOKUP(H21,'Z8 TARGET ENH'!$FH$7:$FJ$48,3,FALSE))</f>
        <v/>
      </c>
      <c r="W21" s="260" t="str">
        <f t="shared" si="2"/>
        <v/>
      </c>
      <c r="X21" s="204"/>
      <c r="Y21" s="70"/>
      <c r="Z21" s="1">
        <f t="shared" si="3"/>
        <v>0</v>
      </c>
    </row>
    <row r="22" spans="1:26" ht="30" customHeight="1" x14ac:dyDescent="0.2">
      <c r="A22" s="70"/>
      <c r="B22" s="70"/>
      <c r="C22" s="70"/>
      <c r="D22" s="255">
        <f>'A1 Baseline - Terrestrial'!D23</f>
        <v>16</v>
      </c>
      <c r="E22" s="80" t="str">
        <f>IF(OR('C1 Baseline - Marine'!E23="",'C1 Baseline - Marine'!O23=0), "", 'C1 Baseline - Marine'!E23)</f>
        <v/>
      </c>
      <c r="F22" s="102" t="str">
        <f>IF(E22="", "", 'C1 Baseline - Marine'!H23)</f>
        <v/>
      </c>
      <c r="G22" s="100" t="str">
        <f>IF(E22="", "", 'C1 Baseline - Marine'!J23)</f>
        <v/>
      </c>
      <c r="H22" s="98"/>
      <c r="I22" s="99" t="str">
        <f>IF(E22="","",'C1 Baseline - Marine'!K23)</f>
        <v/>
      </c>
      <c r="J22" s="85" t="str">
        <f>IF(OR(E22="",H22=""),"",IF(AND(E22=H22,G22&gt;=P22),"Error - No Enhancement",IF(AND(E22=H22,G22&lt;P22),"Acceptable",IF(F22&gt;N22,"Trading Down - Unacceptable Change",IF(F22=N22,"Error - No Enhancement",'C1 Baseline - Marine'!G23&amp;" - "&amp;IFERROR(VLOOKUP(H22,'Z1 HAB CLASS'!$D$4:$E$45,2,FALSE),""))))))</f>
        <v/>
      </c>
      <c r="K22" s="196" t="str">
        <f>IF(E22="","",IF(AND(E22=H22,G22&gt;=P22),"Error - No Enhancement",IF(AND(E22=H22,G22&lt;P22),'C1 Baseline - Marine'!I23&amp;" - "&amp;'C3 Enhancement - Marine'!O22,IF(F22&gt;N22,"Trading Down - Unacceptable Change",IF(F22=N22,"Error - No Enhancement",IF(AND(E22&lt;&gt;H22,F22&lt;N22),"Lower Distinctiveness Habitat"&amp;" - "&amp;O22,'C1 Baseline - Marine'!I23&amp;" - "&amp;'C3 Enhancement - Marine'!O22))))))</f>
        <v/>
      </c>
      <c r="L22" s="101" t="str">
        <f>IF(E22="","",'C1 Baseline - Marine'!O23)</f>
        <v/>
      </c>
      <c r="M22" s="102" t="str">
        <f>IFERROR(VLOOKUP(H22,'Z1 HAB CLASS'!$D$4:$E$45,2,FALSE)," ")</f>
        <v xml:space="preserve"> </v>
      </c>
      <c r="N22" s="103" t="str">
        <f>IFERROR(VLOOKUP(M22,'Z1 HAB CLASS'!$L$3:$N$9,2,FALSE)," ")</f>
        <v xml:space="preserve"> </v>
      </c>
      <c r="O22" s="104"/>
      <c r="P22" s="100" t="str">
        <f>IFERROR(VLOOKUP(O22,'Z3 CONDITION VALUE'!$A$3:$B$5,2,FALSE)," ")</f>
        <v xml:space="preserve"> </v>
      </c>
      <c r="Q22" s="82" t="str">
        <f>IF(OR('C1 Baseline - Marine'!E23="", 'C1 Baseline - Marine'!O23=0),"",'C1 Baseline - Marine'!I23&amp;"")</f>
        <v/>
      </c>
      <c r="R22" s="105" t="e">
        <f t="shared" ca="1" si="0"/>
        <v>#NAME?</v>
      </c>
      <c r="S22" s="99" t="e">
        <f t="shared" ca="1" si="1"/>
        <v>#NAME?</v>
      </c>
      <c r="T22" s="259" t="e">
        <f t="array" aca="1" ref="T22" ca="1">IF(OR(R22="",S22=""),"",INDEX('Z8 TARGET ENH'!$F$6:$FE$161,_xludf.XMATCH(R22,'Z8 TARGET ENH'!$B$6:$B$161),_xludf.XMATCH(S22,'Z8 TARGET ENH'!$F$2:$FE$2)))</f>
        <v>#NAME?</v>
      </c>
      <c r="U22" s="256" t="str">
        <f>IF(E22="","",VLOOKUP(H22,'Z8 TARGET ENH'!$FH$7:$FJ$48,2,FALSE))</f>
        <v/>
      </c>
      <c r="V22" s="258" t="str">
        <f>IF(E22="","",VLOOKUP(H22,'Z8 TARGET ENH'!$FH$7:$FJ$48,3,FALSE))</f>
        <v/>
      </c>
      <c r="W22" s="260" t="str">
        <f t="shared" si="2"/>
        <v/>
      </c>
      <c r="X22" s="204"/>
      <c r="Y22" s="70"/>
      <c r="Z22" s="1">
        <f t="shared" si="3"/>
        <v>0</v>
      </c>
    </row>
    <row r="23" spans="1:26" ht="30" customHeight="1" x14ac:dyDescent="0.2">
      <c r="A23" s="70"/>
      <c r="B23" s="70"/>
      <c r="C23" s="70"/>
      <c r="D23" s="255">
        <f>'A1 Baseline - Terrestrial'!D24</f>
        <v>17</v>
      </c>
      <c r="E23" s="80" t="str">
        <f>IF(OR('C1 Baseline - Marine'!E24="",'C1 Baseline - Marine'!O24=0), "", 'C1 Baseline - Marine'!E24)</f>
        <v/>
      </c>
      <c r="F23" s="102" t="str">
        <f>IF(E23="", "", 'C1 Baseline - Marine'!H24)</f>
        <v/>
      </c>
      <c r="G23" s="100" t="str">
        <f>IF(E23="", "", 'C1 Baseline - Marine'!J24)</f>
        <v/>
      </c>
      <c r="H23" s="98"/>
      <c r="I23" s="99" t="str">
        <f>IF(E23="","",'C1 Baseline - Marine'!K24)</f>
        <v/>
      </c>
      <c r="J23" s="85" t="str">
        <f>IF(OR(E23="",H23=""),"",IF(AND(E23=H23,G23&gt;=P23),"Error - No Enhancement",IF(AND(E23=H23,G23&lt;P23),"Acceptable",IF(F23&gt;N23,"Trading Down - Unacceptable Change",IF(F23=N23,"Error - No Enhancement",'C1 Baseline - Marine'!G24&amp;" - "&amp;IFERROR(VLOOKUP(H23,'Z1 HAB CLASS'!$D$4:$E$45,2,FALSE),""))))))</f>
        <v/>
      </c>
      <c r="K23" s="196" t="str">
        <f>IF(E23="","",IF(AND(E23=H23,G23&gt;=P23),"Error - No Enhancement",IF(AND(E23=H23,G23&lt;P23),'C1 Baseline - Marine'!I24&amp;" - "&amp;'C3 Enhancement - Marine'!O23,IF(F23&gt;N23,"Trading Down - Unacceptable Change",IF(F23=N23,"Error - No Enhancement",IF(AND(E23&lt;&gt;H23,F23&lt;N23),"Lower Distinctiveness Habitat"&amp;" - "&amp;O23,'C1 Baseline - Marine'!I24&amp;" - "&amp;'C3 Enhancement - Marine'!O23))))))</f>
        <v/>
      </c>
      <c r="L23" s="101" t="str">
        <f>IF(E23="","",'C1 Baseline - Marine'!O24)</f>
        <v/>
      </c>
      <c r="M23" s="102" t="str">
        <f>IFERROR(VLOOKUP(H23,'Z1 HAB CLASS'!$D$4:$E$45,2,FALSE)," ")</f>
        <v xml:space="preserve"> </v>
      </c>
      <c r="N23" s="103" t="str">
        <f>IFERROR(VLOOKUP(M23,'Z1 HAB CLASS'!$L$3:$N$9,2,FALSE)," ")</f>
        <v xml:space="preserve"> </v>
      </c>
      <c r="O23" s="104"/>
      <c r="P23" s="100" t="str">
        <f>IFERROR(VLOOKUP(O23,'Z3 CONDITION VALUE'!$A$3:$B$5,2,FALSE)," ")</f>
        <v xml:space="preserve"> </v>
      </c>
      <c r="Q23" s="82" t="str">
        <f>IF(OR('C1 Baseline - Marine'!E24="", 'C1 Baseline - Marine'!O24=0),"",'C1 Baseline - Marine'!I24&amp;"")</f>
        <v/>
      </c>
      <c r="R23" s="105" t="e">
        <f t="shared" ca="1" si="0"/>
        <v>#NAME?</v>
      </c>
      <c r="S23" s="99" t="e">
        <f t="shared" ca="1" si="1"/>
        <v>#NAME?</v>
      </c>
      <c r="T23" s="259" t="e">
        <f t="array" aca="1" ref="T23" ca="1">IF(OR(R23="",S23=""),"",INDEX('Z8 TARGET ENH'!$F$6:$FE$161,_xludf.XMATCH(R23,'Z8 TARGET ENH'!$B$6:$B$161),_xludf.XMATCH(S23,'Z8 TARGET ENH'!$F$2:$FE$2)))</f>
        <v>#NAME?</v>
      </c>
      <c r="U23" s="256" t="str">
        <f>IF(E23="","",VLOOKUP(H23,'Z8 TARGET ENH'!$FH$7:$FJ$48,2,FALSE))</f>
        <v/>
      </c>
      <c r="V23" s="258" t="str">
        <f>IF(E23="","",VLOOKUP(H23,'Z8 TARGET ENH'!$FH$7:$FJ$48,3,FALSE))</f>
        <v/>
      </c>
      <c r="W23" s="260" t="str">
        <f t="shared" si="2"/>
        <v/>
      </c>
      <c r="X23" s="204"/>
      <c r="Y23" s="70"/>
      <c r="Z23" s="1">
        <f t="shared" si="3"/>
        <v>0</v>
      </c>
    </row>
    <row r="24" spans="1:26" ht="30" customHeight="1" x14ac:dyDescent="0.2">
      <c r="A24" s="70"/>
      <c r="B24" s="70"/>
      <c r="C24" s="70"/>
      <c r="D24" s="255">
        <f>'A1 Baseline - Terrestrial'!D25</f>
        <v>18</v>
      </c>
      <c r="E24" s="80" t="str">
        <f>IF(OR('C1 Baseline - Marine'!E25="",'C1 Baseline - Marine'!O25=0), "", 'C1 Baseline - Marine'!E25)</f>
        <v/>
      </c>
      <c r="F24" s="102" t="str">
        <f>IF(E24="", "", 'C1 Baseline - Marine'!H25)</f>
        <v/>
      </c>
      <c r="G24" s="100" t="str">
        <f>IF(E24="", "", 'C1 Baseline - Marine'!J25)</f>
        <v/>
      </c>
      <c r="H24" s="98"/>
      <c r="I24" s="99" t="str">
        <f>IF(E24="","",'C1 Baseline - Marine'!K25)</f>
        <v/>
      </c>
      <c r="J24" s="85" t="str">
        <f>IF(OR(E24="",H24=""),"",IF(AND(E24=H24,G24&gt;=P24),"Error - No Enhancement",IF(AND(E24=H24,G24&lt;P24),"Acceptable",IF(F24&gt;N24,"Trading Down - Unacceptable Change",IF(F24=N24,"Error - No Enhancement",'C1 Baseline - Marine'!G25&amp;" - "&amp;IFERROR(VLOOKUP(H24,'Z1 HAB CLASS'!$D$4:$E$45,2,FALSE),""))))))</f>
        <v/>
      </c>
      <c r="K24" s="196" t="str">
        <f>IF(E24="","",IF(AND(E24=H24,G24&gt;=P24),"Error - No Enhancement",IF(AND(E24=H24,G24&lt;P24),'C1 Baseline - Marine'!I25&amp;" - "&amp;'C3 Enhancement - Marine'!O24,IF(F24&gt;N24,"Trading Down - Unacceptable Change",IF(F24=N24,"Error - No Enhancement",IF(AND(E24&lt;&gt;H24,F24&lt;N24),"Lower Distinctiveness Habitat"&amp;" - "&amp;O24,'C1 Baseline - Marine'!I25&amp;" - "&amp;'C3 Enhancement - Marine'!O24))))))</f>
        <v/>
      </c>
      <c r="L24" s="101" t="str">
        <f>IF(E24="","",'C1 Baseline - Marine'!O25)</f>
        <v/>
      </c>
      <c r="M24" s="102" t="str">
        <f>IFERROR(VLOOKUP(H24,'Z1 HAB CLASS'!$D$4:$E$45,2,FALSE)," ")</f>
        <v xml:space="preserve"> </v>
      </c>
      <c r="N24" s="103" t="str">
        <f>IFERROR(VLOOKUP(M24,'Z1 HAB CLASS'!$L$3:$N$9,2,FALSE)," ")</f>
        <v xml:space="preserve"> </v>
      </c>
      <c r="O24" s="104"/>
      <c r="P24" s="100" t="str">
        <f>IFERROR(VLOOKUP(O24,'Z3 CONDITION VALUE'!$A$3:$B$5,2,FALSE)," ")</f>
        <v xml:space="preserve"> </v>
      </c>
      <c r="Q24" s="82" t="str">
        <f>IF(OR('C1 Baseline - Marine'!E25="", 'C1 Baseline - Marine'!O25=0),"",'C1 Baseline - Marine'!I25&amp;"")</f>
        <v/>
      </c>
      <c r="R24" s="105" t="e">
        <f t="shared" ca="1" si="0"/>
        <v>#NAME?</v>
      </c>
      <c r="S24" s="99" t="e">
        <f t="shared" ca="1" si="1"/>
        <v>#NAME?</v>
      </c>
      <c r="T24" s="259" t="e">
        <f t="array" aca="1" ref="T24" ca="1">IF(OR(R24="",S24=""),"",INDEX('Z8 TARGET ENH'!$F$6:$FE$161,_xludf.XMATCH(R24,'Z8 TARGET ENH'!$B$6:$B$161),_xludf.XMATCH(S24,'Z8 TARGET ENH'!$F$2:$FE$2)))</f>
        <v>#NAME?</v>
      </c>
      <c r="U24" s="256" t="str">
        <f>IF(E24="","",VLOOKUP(H24,'Z8 TARGET ENH'!$FH$7:$FJ$48,2,FALSE))</f>
        <v/>
      </c>
      <c r="V24" s="258" t="str">
        <f>IF(E24="","",VLOOKUP(H24,'Z8 TARGET ENH'!$FH$7:$FJ$48,3,FALSE))</f>
        <v/>
      </c>
      <c r="W24" s="260" t="str">
        <f t="shared" si="2"/>
        <v/>
      </c>
      <c r="X24" s="204"/>
      <c r="Y24" s="70"/>
      <c r="Z24" s="1">
        <f t="shared" si="3"/>
        <v>0</v>
      </c>
    </row>
    <row r="25" spans="1:26" ht="30" customHeight="1" x14ac:dyDescent="0.2">
      <c r="A25" s="70"/>
      <c r="B25" s="70"/>
      <c r="C25" s="70"/>
      <c r="D25" s="255">
        <f>'A1 Baseline - Terrestrial'!D26</f>
        <v>19</v>
      </c>
      <c r="E25" s="80" t="str">
        <f>IF(OR('C1 Baseline - Marine'!E26="",'C1 Baseline - Marine'!O26=0), "", 'C1 Baseline - Marine'!E26)</f>
        <v/>
      </c>
      <c r="F25" s="102" t="str">
        <f>IF(E25="", "", 'C1 Baseline - Marine'!H26)</f>
        <v/>
      </c>
      <c r="G25" s="100" t="str">
        <f>IF(E25="", "", 'C1 Baseline - Marine'!J26)</f>
        <v/>
      </c>
      <c r="H25" s="98"/>
      <c r="I25" s="99" t="str">
        <f>IF(E25="","",'C1 Baseline - Marine'!K26)</f>
        <v/>
      </c>
      <c r="J25" s="85" t="str">
        <f>IF(OR(E25="",H25=""),"",IF(AND(E25=H25,G25&gt;=P25),"Error - No Enhancement",IF(AND(E25=H25,G25&lt;P25),"Acceptable",IF(F25&gt;N25,"Trading Down - Unacceptable Change",IF(F25=N25,"Error - No Enhancement",'C1 Baseline - Marine'!G26&amp;" - "&amp;IFERROR(VLOOKUP(H25,'Z1 HAB CLASS'!$D$4:$E$45,2,FALSE),""))))))</f>
        <v/>
      </c>
      <c r="K25" s="196" t="str">
        <f>IF(E25="","",IF(AND(E25=H25,G25&gt;=P25),"Error - No Enhancement",IF(AND(E25=H25,G25&lt;P25),'C1 Baseline - Marine'!I26&amp;" - "&amp;'C3 Enhancement - Marine'!O25,IF(F25&gt;N25,"Trading Down - Unacceptable Change",IF(F25=N25,"Error - No Enhancement",IF(AND(E25&lt;&gt;H25,F25&lt;N25),"Lower Distinctiveness Habitat"&amp;" - "&amp;O25,'C1 Baseline - Marine'!I26&amp;" - "&amp;'C3 Enhancement - Marine'!O25))))))</f>
        <v/>
      </c>
      <c r="L25" s="101" t="str">
        <f>IF(E25="","",'C1 Baseline - Marine'!O26)</f>
        <v/>
      </c>
      <c r="M25" s="102" t="str">
        <f>IFERROR(VLOOKUP(H25,'Z1 HAB CLASS'!$D$4:$E$45,2,FALSE)," ")</f>
        <v xml:space="preserve"> </v>
      </c>
      <c r="N25" s="103" t="str">
        <f>IFERROR(VLOOKUP(M25,'Z1 HAB CLASS'!$L$3:$N$9,2,FALSE)," ")</f>
        <v xml:space="preserve"> </v>
      </c>
      <c r="O25" s="104"/>
      <c r="P25" s="100" t="str">
        <f>IFERROR(VLOOKUP(O25,'Z3 CONDITION VALUE'!$A$3:$B$5,2,FALSE)," ")</f>
        <v xml:space="preserve"> </v>
      </c>
      <c r="Q25" s="82" t="str">
        <f>IF(OR('C1 Baseline - Marine'!E26="", 'C1 Baseline - Marine'!O26=0),"",'C1 Baseline - Marine'!I26&amp;"")</f>
        <v/>
      </c>
      <c r="R25" s="105" t="e">
        <f t="shared" ca="1" si="0"/>
        <v>#NAME?</v>
      </c>
      <c r="S25" s="99" t="e">
        <f t="shared" ca="1" si="1"/>
        <v>#NAME?</v>
      </c>
      <c r="T25" s="259" t="e">
        <f t="array" aca="1" ref="T25" ca="1">IF(OR(R25="",S25=""),"",INDEX('Z8 TARGET ENH'!$F$6:$FE$161,_xludf.XMATCH(R25,'Z8 TARGET ENH'!$B$6:$B$161),_xludf.XMATCH(S25,'Z8 TARGET ENH'!$F$2:$FE$2)))</f>
        <v>#NAME?</v>
      </c>
      <c r="U25" s="256" t="str">
        <f>IF(E25="","",VLOOKUP(H25,'Z8 TARGET ENH'!$FH$7:$FJ$48,2,FALSE))</f>
        <v/>
      </c>
      <c r="V25" s="258" t="str">
        <f>IF(E25="","",VLOOKUP(H25,'Z8 TARGET ENH'!$FH$7:$FJ$48,3,FALSE))</f>
        <v/>
      </c>
      <c r="W25" s="260" t="str">
        <f t="shared" si="2"/>
        <v/>
      </c>
      <c r="X25" s="204"/>
      <c r="Y25" s="70"/>
      <c r="Z25" s="1">
        <f t="shared" si="3"/>
        <v>0</v>
      </c>
    </row>
    <row r="26" spans="1:26" ht="30" customHeight="1" x14ac:dyDescent="0.2">
      <c r="A26" s="70"/>
      <c r="B26" s="70"/>
      <c r="C26" s="70"/>
      <c r="D26" s="255">
        <f>'A1 Baseline - Terrestrial'!D27</f>
        <v>20</v>
      </c>
      <c r="E26" s="80" t="str">
        <f>IF(OR('C1 Baseline - Marine'!E27="",'C1 Baseline - Marine'!O27=0), "", 'C1 Baseline - Marine'!E27)</f>
        <v/>
      </c>
      <c r="F26" s="102" t="str">
        <f>IF(E26="", "", 'C1 Baseline - Marine'!H27)</f>
        <v/>
      </c>
      <c r="G26" s="100" t="str">
        <f>IF(E26="", "", 'C1 Baseline - Marine'!J27)</f>
        <v/>
      </c>
      <c r="H26" s="98"/>
      <c r="I26" s="99" t="str">
        <f>IF(E26="","",'C1 Baseline - Marine'!K27)</f>
        <v/>
      </c>
      <c r="J26" s="85" t="str">
        <f>IF(OR(E26="",H26=""),"",IF(AND(E26=H26,G26&gt;=P26),"Error - No Enhancement",IF(AND(E26=H26,G26&lt;P26),"Acceptable",IF(F26&gt;N26,"Trading Down - Unacceptable Change",IF(F26=N26,"Error - No Enhancement",'C1 Baseline - Marine'!G27&amp;" - "&amp;IFERROR(VLOOKUP(H26,'Z1 HAB CLASS'!$D$4:$E$45,2,FALSE),""))))))</f>
        <v/>
      </c>
      <c r="K26" s="196" t="str">
        <f>IF(E26="","",IF(AND(E26=H26,G26&gt;=P26),"Error - No Enhancement",IF(AND(E26=H26,G26&lt;P26),'C1 Baseline - Marine'!I27&amp;" - "&amp;'C3 Enhancement - Marine'!O26,IF(F26&gt;N26,"Trading Down - Unacceptable Change",IF(F26=N26,"Error - No Enhancement",IF(AND(E26&lt;&gt;H26,F26&lt;N26),"Lower Distinctiveness Habitat"&amp;" - "&amp;O26,'C1 Baseline - Marine'!I27&amp;" - "&amp;'C3 Enhancement - Marine'!O26))))))</f>
        <v/>
      </c>
      <c r="L26" s="101" t="str">
        <f>IF(E26="","",'C1 Baseline - Marine'!O27)</f>
        <v/>
      </c>
      <c r="M26" s="102" t="str">
        <f>IFERROR(VLOOKUP(H26,'Z1 HAB CLASS'!$D$4:$E$45,2,FALSE)," ")</f>
        <v xml:space="preserve"> </v>
      </c>
      <c r="N26" s="103" t="str">
        <f>IFERROR(VLOOKUP(M26,'Z1 HAB CLASS'!$L$3:$N$9,2,FALSE)," ")</f>
        <v xml:space="preserve"> </v>
      </c>
      <c r="O26" s="104"/>
      <c r="P26" s="100" t="str">
        <f>IFERROR(VLOOKUP(O26,'Z3 CONDITION VALUE'!$A$3:$B$5,2,FALSE)," ")</f>
        <v xml:space="preserve"> </v>
      </c>
      <c r="Q26" s="82" t="str">
        <f>IF(OR('C1 Baseline - Marine'!E27="", 'C1 Baseline - Marine'!O27=0),"",'C1 Baseline - Marine'!I27&amp;"")</f>
        <v/>
      </c>
      <c r="R26" s="105" t="e">
        <f t="shared" ca="1" si="0"/>
        <v>#NAME?</v>
      </c>
      <c r="S26" s="99" t="e">
        <f t="shared" ca="1" si="1"/>
        <v>#NAME?</v>
      </c>
      <c r="T26" s="259" t="e">
        <f t="array" aca="1" ref="T26" ca="1">IF(OR(R26="",S26=""),"",INDEX('Z8 TARGET ENH'!$F$6:$FE$161,_xludf.XMATCH(R26,'Z8 TARGET ENH'!$B$6:$B$161),_xludf.XMATCH(S26,'Z8 TARGET ENH'!$F$2:$FE$2)))</f>
        <v>#NAME?</v>
      </c>
      <c r="U26" s="256" t="str">
        <f>IF(E26="","",VLOOKUP(H26,'Z8 TARGET ENH'!$FH$7:$FJ$48,2,FALSE))</f>
        <v/>
      </c>
      <c r="V26" s="258" t="str">
        <f>IF(E26="","",VLOOKUP(H26,'Z8 TARGET ENH'!$FH$7:$FJ$48,3,FALSE))</f>
        <v/>
      </c>
      <c r="W26" s="260" t="str">
        <f t="shared" si="2"/>
        <v/>
      </c>
      <c r="X26" s="204"/>
      <c r="Y26" s="70"/>
      <c r="Z26" s="1">
        <f t="shared" si="3"/>
        <v>0</v>
      </c>
    </row>
    <row r="27" spans="1:26" ht="30" customHeight="1" x14ac:dyDescent="0.2">
      <c r="A27" s="70"/>
      <c r="B27" s="70"/>
      <c r="C27" s="70"/>
      <c r="D27" s="255">
        <f>'A1 Baseline - Terrestrial'!D28</f>
        <v>21</v>
      </c>
      <c r="E27" s="80" t="str">
        <f>IF(OR('C1 Baseline - Marine'!E28="",'C1 Baseline - Marine'!O28=0), "", 'C1 Baseline - Marine'!E28)</f>
        <v/>
      </c>
      <c r="F27" s="102" t="str">
        <f>IF(E27="", "", 'C1 Baseline - Marine'!H28)</f>
        <v/>
      </c>
      <c r="G27" s="100" t="str">
        <f>IF(E27="", "", 'C1 Baseline - Marine'!J28)</f>
        <v/>
      </c>
      <c r="H27" s="98"/>
      <c r="I27" s="99" t="str">
        <f>IF(E27="","",'C1 Baseline - Marine'!K28)</f>
        <v/>
      </c>
      <c r="J27" s="85" t="str">
        <f>IF(OR(E27="",H27=""),"",IF(AND(E27=H27,G27&gt;=P27),"Error - No Enhancement",IF(AND(E27=H27,G27&lt;P27),"Acceptable",IF(F27&gt;N27,"Trading Down - Unacceptable Change",IF(F27=N27,"Error - No Enhancement",'C1 Baseline - Marine'!G28&amp;" - "&amp;IFERROR(VLOOKUP(H27,'Z1 HAB CLASS'!$D$4:$E$45,2,FALSE),""))))))</f>
        <v/>
      </c>
      <c r="K27" s="196" t="str">
        <f>IF(E27="","",IF(AND(E27=H27,G27&gt;=P27),"Error - No Enhancement",IF(AND(E27=H27,G27&lt;P27),'C1 Baseline - Marine'!I28&amp;" - "&amp;'C3 Enhancement - Marine'!O27,IF(F27&gt;N27,"Trading Down - Unacceptable Change",IF(F27=N27,"Error - No Enhancement",IF(AND(E27&lt;&gt;H27,F27&lt;N27),"Lower Distinctiveness Habitat"&amp;" - "&amp;O27,'C1 Baseline - Marine'!I28&amp;" - "&amp;'C3 Enhancement - Marine'!O27))))))</f>
        <v/>
      </c>
      <c r="L27" s="101" t="str">
        <f>IF(E27="","",'C1 Baseline - Marine'!O28)</f>
        <v/>
      </c>
      <c r="M27" s="102" t="str">
        <f>IFERROR(VLOOKUP(H27,'Z1 HAB CLASS'!$D$4:$E$45,2,FALSE)," ")</f>
        <v xml:space="preserve"> </v>
      </c>
      <c r="N27" s="103" t="str">
        <f>IFERROR(VLOOKUP(M27,'Z1 HAB CLASS'!$L$3:$N$9,2,FALSE)," ")</f>
        <v xml:space="preserve"> </v>
      </c>
      <c r="O27" s="104"/>
      <c r="P27" s="100" t="str">
        <f>IFERROR(VLOOKUP(O27,'Z3 CONDITION VALUE'!$A$3:$B$5,2,FALSE)," ")</f>
        <v xml:space="preserve"> </v>
      </c>
      <c r="Q27" s="82" t="str">
        <f>IF(OR('C1 Baseline - Marine'!E28="", 'C1 Baseline - Marine'!O28=0),"",'C1 Baseline - Marine'!I28&amp;"")</f>
        <v/>
      </c>
      <c r="R27" s="105" t="e">
        <f t="shared" ca="1" si="0"/>
        <v>#NAME?</v>
      </c>
      <c r="S27" s="99" t="e">
        <f t="shared" ca="1" si="1"/>
        <v>#NAME?</v>
      </c>
      <c r="T27" s="259" t="e">
        <f t="array" aca="1" ref="T27" ca="1">IF(OR(R27="",S27=""),"",INDEX('Z8 TARGET ENH'!$F$6:$FE$161,_xludf.XMATCH(R27,'Z8 TARGET ENH'!$B$6:$B$161),_xludf.XMATCH(S27,'Z8 TARGET ENH'!$F$2:$FE$2)))</f>
        <v>#NAME?</v>
      </c>
      <c r="U27" s="256" t="str">
        <f>IF(E27="","",VLOOKUP(H27,'Z8 TARGET ENH'!$FH$7:$FJ$48,2,FALSE))</f>
        <v/>
      </c>
      <c r="V27" s="258" t="str">
        <f>IF(E27="","",VLOOKUP(H27,'Z8 TARGET ENH'!$FH$7:$FJ$48,3,FALSE))</f>
        <v/>
      </c>
      <c r="W27" s="260" t="str">
        <f t="shared" si="2"/>
        <v/>
      </c>
      <c r="X27" s="204"/>
      <c r="Y27" s="70"/>
      <c r="Z27" s="1">
        <f t="shared" si="3"/>
        <v>0</v>
      </c>
    </row>
    <row r="28" spans="1:26" ht="30" customHeight="1" x14ac:dyDescent="0.2">
      <c r="A28" s="70"/>
      <c r="B28" s="70"/>
      <c r="C28" s="70"/>
      <c r="D28" s="255">
        <f>'A1 Baseline - Terrestrial'!D29</f>
        <v>22</v>
      </c>
      <c r="E28" s="80" t="str">
        <f>IF(OR('C1 Baseline - Marine'!E29="",'C1 Baseline - Marine'!O29=0), "", 'C1 Baseline - Marine'!E29)</f>
        <v/>
      </c>
      <c r="F28" s="102" t="str">
        <f>IF(E28="", "", 'C1 Baseline - Marine'!H29)</f>
        <v/>
      </c>
      <c r="G28" s="100" t="str">
        <f>IF(E28="", "", 'C1 Baseline - Marine'!J29)</f>
        <v/>
      </c>
      <c r="H28" s="98"/>
      <c r="I28" s="99" t="str">
        <f>IF(E28="","",'C1 Baseline - Marine'!K29)</f>
        <v/>
      </c>
      <c r="J28" s="85" t="str">
        <f>IF(OR(E28="",H28=""),"",IF(AND(E28=H28,G28&gt;=P28),"Error - No Enhancement",IF(AND(E28=H28,G28&lt;P28),"Acceptable",IF(F28&gt;N28,"Trading Down - Unacceptable Change",IF(F28=N28,"Error - No Enhancement",'C1 Baseline - Marine'!G29&amp;" - "&amp;IFERROR(VLOOKUP(H28,'Z1 HAB CLASS'!$D$4:$E$45,2,FALSE),""))))))</f>
        <v/>
      </c>
      <c r="K28" s="196" t="str">
        <f>IF(E28="","",IF(AND(E28=H28,G28&gt;=P28),"Error - No Enhancement",IF(AND(E28=H28,G28&lt;P28),'C1 Baseline - Marine'!I29&amp;" - "&amp;'C3 Enhancement - Marine'!O28,IF(F28&gt;N28,"Trading Down - Unacceptable Change",IF(F28=N28,"Error - No Enhancement",IF(AND(E28&lt;&gt;H28,F28&lt;N28),"Lower Distinctiveness Habitat"&amp;" - "&amp;O28,'C1 Baseline - Marine'!I29&amp;" - "&amp;'C3 Enhancement - Marine'!O28))))))</f>
        <v/>
      </c>
      <c r="L28" s="101" t="str">
        <f>IF(E28="","",'C1 Baseline - Marine'!O29)</f>
        <v/>
      </c>
      <c r="M28" s="102" t="str">
        <f>IFERROR(VLOOKUP(H28,'Z1 HAB CLASS'!$D$4:$E$45,2,FALSE)," ")</f>
        <v xml:space="preserve"> </v>
      </c>
      <c r="N28" s="103" t="str">
        <f>IFERROR(VLOOKUP(M28,'Z1 HAB CLASS'!$L$3:$N$9,2,FALSE)," ")</f>
        <v xml:space="preserve"> </v>
      </c>
      <c r="O28" s="104"/>
      <c r="P28" s="100" t="str">
        <f>IFERROR(VLOOKUP(O28,'Z3 CONDITION VALUE'!$A$3:$B$5,2,FALSE)," ")</f>
        <v xml:space="preserve"> </v>
      </c>
      <c r="Q28" s="82" t="str">
        <f>IF(OR('C1 Baseline - Marine'!E29="", 'C1 Baseline - Marine'!O29=0),"",'C1 Baseline - Marine'!I29&amp;"")</f>
        <v/>
      </c>
      <c r="R28" s="105" t="e">
        <f t="shared" ca="1" si="0"/>
        <v>#NAME?</v>
      </c>
      <c r="S28" s="99" t="e">
        <f t="shared" ca="1" si="1"/>
        <v>#NAME?</v>
      </c>
      <c r="T28" s="259" t="e">
        <f t="array" aca="1" ref="T28" ca="1">IF(OR(R28="",S28=""),"",INDEX('Z8 TARGET ENH'!$F$6:$FE$161,_xludf.XMATCH(R28,'Z8 TARGET ENH'!$B$6:$B$161),_xludf.XMATCH(S28,'Z8 TARGET ENH'!$F$2:$FE$2)))</f>
        <v>#NAME?</v>
      </c>
      <c r="U28" s="256" t="str">
        <f>IF(E28="","",VLOOKUP(H28,'Z8 TARGET ENH'!$FH$7:$FJ$48,2,FALSE))</f>
        <v/>
      </c>
      <c r="V28" s="258" t="str">
        <f>IF(E28="","",VLOOKUP(H28,'Z8 TARGET ENH'!$FH$7:$FJ$48,3,FALSE))</f>
        <v/>
      </c>
      <c r="W28" s="260" t="str">
        <f t="shared" si="2"/>
        <v/>
      </c>
      <c r="X28" s="204"/>
      <c r="Y28" s="70"/>
      <c r="Z28" s="1">
        <f t="shared" si="3"/>
        <v>0</v>
      </c>
    </row>
    <row r="29" spans="1:26" ht="30" customHeight="1" x14ac:dyDescent="0.2">
      <c r="A29" s="70"/>
      <c r="B29" s="70"/>
      <c r="C29" s="70"/>
      <c r="D29" s="255">
        <f>'A1 Baseline - Terrestrial'!D30</f>
        <v>23</v>
      </c>
      <c r="E29" s="80" t="str">
        <f>IF(OR('C1 Baseline - Marine'!E30="",'C1 Baseline - Marine'!O30=0), "", 'C1 Baseline - Marine'!E30)</f>
        <v/>
      </c>
      <c r="F29" s="102" t="str">
        <f>IF(E29="", "", 'C1 Baseline - Marine'!H30)</f>
        <v/>
      </c>
      <c r="G29" s="100" t="str">
        <f>IF(E29="", "", 'C1 Baseline - Marine'!J30)</f>
        <v/>
      </c>
      <c r="H29" s="98"/>
      <c r="I29" s="99" t="str">
        <f>IF(E29="","",'C1 Baseline - Marine'!K30)</f>
        <v/>
      </c>
      <c r="J29" s="85" t="str">
        <f>IF(OR(E29="",H29=""),"",IF(AND(E29=H29,G29&gt;=P29),"Error - No Enhancement",IF(AND(E29=H29,G29&lt;P29),"Acceptable",IF(F29&gt;N29,"Trading Down - Unacceptable Change",IF(F29=N29,"Error - No Enhancement",'C1 Baseline - Marine'!G30&amp;" - "&amp;IFERROR(VLOOKUP(H29,'Z1 HAB CLASS'!$D$4:$E$45,2,FALSE),""))))))</f>
        <v/>
      </c>
      <c r="K29" s="196" t="str">
        <f>IF(E29="","",IF(AND(E29=H29,G29&gt;=P29),"Error - No Enhancement",IF(AND(E29=H29,G29&lt;P29),'C1 Baseline - Marine'!I30&amp;" - "&amp;'C3 Enhancement - Marine'!O29,IF(F29&gt;N29,"Trading Down - Unacceptable Change",IF(F29=N29,"Error - No Enhancement",IF(AND(E29&lt;&gt;H29,F29&lt;N29),"Lower Distinctiveness Habitat"&amp;" - "&amp;O29,'C1 Baseline - Marine'!I30&amp;" - "&amp;'C3 Enhancement - Marine'!O29))))))</f>
        <v/>
      </c>
      <c r="L29" s="101" t="str">
        <f>IF(E29="","",'C1 Baseline - Marine'!O30)</f>
        <v/>
      </c>
      <c r="M29" s="102" t="str">
        <f>IFERROR(VLOOKUP(H29,'Z1 HAB CLASS'!$D$4:$E$45,2,FALSE)," ")</f>
        <v xml:space="preserve"> </v>
      </c>
      <c r="N29" s="103" t="str">
        <f>IFERROR(VLOOKUP(M29,'Z1 HAB CLASS'!$L$3:$N$9,2,FALSE)," ")</f>
        <v xml:space="preserve"> </v>
      </c>
      <c r="O29" s="104"/>
      <c r="P29" s="100" t="str">
        <f>IFERROR(VLOOKUP(O29,'Z3 CONDITION VALUE'!$A$3:$B$5,2,FALSE)," ")</f>
        <v xml:space="preserve"> </v>
      </c>
      <c r="Q29" s="82" t="str">
        <f>IF(OR('C1 Baseline - Marine'!E30="", 'C1 Baseline - Marine'!O30=0),"",'C1 Baseline - Marine'!I30&amp;"")</f>
        <v/>
      </c>
      <c r="R29" s="105" t="e">
        <f t="shared" ca="1" si="0"/>
        <v>#NAME?</v>
      </c>
      <c r="S29" s="99" t="e">
        <f t="shared" ca="1" si="1"/>
        <v>#NAME?</v>
      </c>
      <c r="T29" s="259" t="e">
        <f t="array" aca="1" ref="T29" ca="1">IF(OR(R29="",S29=""),"",INDEX('Z8 TARGET ENH'!$F$6:$FE$161,_xludf.XMATCH(R29,'Z8 TARGET ENH'!$B$6:$B$161),_xludf.XMATCH(S29,'Z8 TARGET ENH'!$F$2:$FE$2)))</f>
        <v>#NAME?</v>
      </c>
      <c r="U29" s="256" t="str">
        <f>IF(E29="","",VLOOKUP(H29,'Z8 TARGET ENH'!$FH$7:$FJ$48,2,FALSE))</f>
        <v/>
      </c>
      <c r="V29" s="258" t="str">
        <f>IF(E29="","",VLOOKUP(H29,'Z8 TARGET ENH'!$FH$7:$FJ$48,3,FALSE))</f>
        <v/>
      </c>
      <c r="W29" s="260" t="str">
        <f t="shared" si="2"/>
        <v/>
      </c>
      <c r="X29" s="204"/>
      <c r="Y29" s="70"/>
      <c r="Z29" s="1">
        <f t="shared" si="3"/>
        <v>0</v>
      </c>
    </row>
    <row r="30" spans="1:26" ht="30" customHeight="1" x14ac:dyDescent="0.2">
      <c r="A30" s="70"/>
      <c r="B30" s="70"/>
      <c r="C30" s="70"/>
      <c r="D30" s="255">
        <f>'A1 Baseline - Terrestrial'!D31</f>
        <v>24</v>
      </c>
      <c r="E30" s="80" t="str">
        <f>IF(OR('C1 Baseline - Marine'!E31="",'C1 Baseline - Marine'!O31=0), "", 'C1 Baseline - Marine'!E31)</f>
        <v/>
      </c>
      <c r="F30" s="102" t="str">
        <f>IF(E30="", "", 'C1 Baseline - Marine'!H31)</f>
        <v/>
      </c>
      <c r="G30" s="100" t="str">
        <f>IF(E30="", "", 'C1 Baseline - Marine'!J31)</f>
        <v/>
      </c>
      <c r="H30" s="98"/>
      <c r="I30" s="99" t="str">
        <f>IF(E30="","",'C1 Baseline - Marine'!K31)</f>
        <v/>
      </c>
      <c r="J30" s="85" t="str">
        <f>IF(OR(E30="",H30=""),"",IF(AND(E30=H30,G30&gt;=P30),"Error - No Enhancement",IF(AND(E30=H30,G30&lt;P30),"Acceptable",IF(F30&gt;N30,"Trading Down - Unacceptable Change",IF(F30=N30,"Error - No Enhancement",'C1 Baseline - Marine'!G31&amp;" - "&amp;IFERROR(VLOOKUP(H30,'Z1 HAB CLASS'!$D$4:$E$45,2,FALSE),""))))))</f>
        <v/>
      </c>
      <c r="K30" s="196" t="str">
        <f>IF(E30="","",IF(AND(E30=H30,G30&gt;=P30),"Error - No Enhancement",IF(AND(E30=H30,G30&lt;P30),'C1 Baseline - Marine'!I31&amp;" - "&amp;'C3 Enhancement - Marine'!O30,IF(F30&gt;N30,"Trading Down - Unacceptable Change",IF(F30=N30,"Error - No Enhancement",IF(AND(E30&lt;&gt;H30,F30&lt;N30),"Lower Distinctiveness Habitat"&amp;" - "&amp;O30,'C1 Baseline - Marine'!I31&amp;" - "&amp;'C3 Enhancement - Marine'!O30))))))</f>
        <v/>
      </c>
      <c r="L30" s="101" t="str">
        <f>IF(E30="","",'C1 Baseline - Marine'!O31)</f>
        <v/>
      </c>
      <c r="M30" s="102" t="str">
        <f>IFERROR(VLOOKUP(H30,'Z1 HAB CLASS'!$D$4:$E$45,2,FALSE)," ")</f>
        <v xml:space="preserve"> </v>
      </c>
      <c r="N30" s="103" t="str">
        <f>IFERROR(VLOOKUP(M30,'Z1 HAB CLASS'!$L$3:$N$9,2,FALSE)," ")</f>
        <v xml:space="preserve"> </v>
      </c>
      <c r="O30" s="104"/>
      <c r="P30" s="100" t="str">
        <f>IFERROR(VLOOKUP(O30,'Z3 CONDITION VALUE'!$A$3:$B$5,2,FALSE)," ")</f>
        <v xml:space="preserve"> </v>
      </c>
      <c r="Q30" s="82" t="str">
        <f>IF(OR('C1 Baseline - Marine'!E31="", 'C1 Baseline - Marine'!O31=0),"",'C1 Baseline - Marine'!I31&amp;"")</f>
        <v/>
      </c>
      <c r="R30" s="105" t="e">
        <f t="shared" ca="1" si="0"/>
        <v>#NAME?</v>
      </c>
      <c r="S30" s="99" t="e">
        <f t="shared" ca="1" si="1"/>
        <v>#NAME?</v>
      </c>
      <c r="T30" s="259" t="e">
        <f t="array" aca="1" ref="T30" ca="1">IF(OR(R30="",S30=""),"",INDEX('Z8 TARGET ENH'!$F$6:$FE$161,_xludf.XMATCH(R30,'Z8 TARGET ENH'!$B$6:$B$161),_xludf.XMATCH(S30,'Z8 TARGET ENH'!$F$2:$FE$2)))</f>
        <v>#NAME?</v>
      </c>
      <c r="U30" s="256" t="str">
        <f>IF(E30="","",VLOOKUP(H30,'Z8 TARGET ENH'!$FH$7:$FJ$48,2,FALSE))</f>
        <v/>
      </c>
      <c r="V30" s="258" t="str">
        <f>IF(E30="","",VLOOKUP(H30,'Z8 TARGET ENH'!$FH$7:$FJ$48,3,FALSE))</f>
        <v/>
      </c>
      <c r="W30" s="260" t="str">
        <f t="shared" si="2"/>
        <v/>
      </c>
      <c r="X30" s="204"/>
      <c r="Y30" s="70"/>
      <c r="Z30" s="1">
        <f t="shared" si="3"/>
        <v>0</v>
      </c>
    </row>
    <row r="31" spans="1:26" ht="30" customHeight="1" x14ac:dyDescent="0.2">
      <c r="A31" s="70"/>
      <c r="B31" s="70"/>
      <c r="C31" s="70"/>
      <c r="D31" s="255">
        <f>'A1 Baseline - Terrestrial'!D32</f>
        <v>25</v>
      </c>
      <c r="E31" s="80" t="str">
        <f>IF(OR('C1 Baseline - Marine'!E32="",'C1 Baseline - Marine'!O32=0), "", 'C1 Baseline - Marine'!E32)</f>
        <v/>
      </c>
      <c r="F31" s="102" t="str">
        <f>IF(E31="", "", 'C1 Baseline - Marine'!H32)</f>
        <v/>
      </c>
      <c r="G31" s="100" t="str">
        <f>IF(E31="", "", 'C1 Baseline - Marine'!J32)</f>
        <v/>
      </c>
      <c r="H31" s="98"/>
      <c r="I31" s="99" t="str">
        <f>IF(E31="","",'C1 Baseline - Marine'!K32)</f>
        <v/>
      </c>
      <c r="J31" s="85" t="str">
        <f>IF(OR(E31="",H31=""),"",IF(AND(E31=H31,G31&gt;=P31),"Error - No Enhancement",IF(AND(E31=H31,G31&lt;P31),"Acceptable",IF(F31&gt;N31,"Trading Down - Unacceptable Change",IF(F31=N31,"Error - No Enhancement",'C1 Baseline - Marine'!G32&amp;" - "&amp;IFERROR(VLOOKUP(H31,'Z1 HAB CLASS'!$D$4:$E$45,2,FALSE),""))))))</f>
        <v/>
      </c>
      <c r="K31" s="196" t="str">
        <f>IF(E31="","",IF(AND(E31=H31,G31&gt;=P31),"Error - No Enhancement",IF(AND(E31=H31,G31&lt;P31),'C1 Baseline - Marine'!I32&amp;" - "&amp;'C3 Enhancement - Marine'!O31,IF(F31&gt;N31,"Trading Down - Unacceptable Change",IF(F31=N31,"Error - No Enhancement",IF(AND(E31&lt;&gt;H31,F31&lt;N31),"Lower Distinctiveness Habitat"&amp;" - "&amp;O31,'C1 Baseline - Marine'!I32&amp;" - "&amp;'C3 Enhancement - Marine'!O31))))))</f>
        <v/>
      </c>
      <c r="L31" s="101" t="str">
        <f>IF(E31="","",'C1 Baseline - Marine'!O32)</f>
        <v/>
      </c>
      <c r="M31" s="102" t="str">
        <f>IFERROR(VLOOKUP(H31,'Z1 HAB CLASS'!$D$4:$E$45,2,FALSE)," ")</f>
        <v xml:space="preserve"> </v>
      </c>
      <c r="N31" s="103" t="str">
        <f>IFERROR(VLOOKUP(M31,'Z1 HAB CLASS'!$L$3:$N$9,2,FALSE)," ")</f>
        <v xml:space="preserve"> </v>
      </c>
      <c r="O31" s="104"/>
      <c r="P31" s="100" t="str">
        <f>IFERROR(VLOOKUP(O31,'Z3 CONDITION VALUE'!$A$3:$B$5,2,FALSE)," ")</f>
        <v xml:space="preserve"> </v>
      </c>
      <c r="Q31" s="82" t="str">
        <f>IF(OR('C1 Baseline - Marine'!E32="", 'C1 Baseline - Marine'!O32=0),"",'C1 Baseline - Marine'!I32&amp;"")</f>
        <v/>
      </c>
      <c r="R31" s="105" t="e">
        <f t="shared" ca="1" si="0"/>
        <v>#NAME?</v>
      </c>
      <c r="S31" s="99" t="e">
        <f t="shared" ca="1" si="1"/>
        <v>#NAME?</v>
      </c>
      <c r="T31" s="259" t="e">
        <f t="array" aca="1" ref="T31" ca="1">IF(OR(R31="",S31=""),"",INDEX('Z8 TARGET ENH'!$F$6:$FE$161,_xludf.XMATCH(R31,'Z8 TARGET ENH'!$B$6:$B$161),_xludf.XMATCH(S31,'Z8 TARGET ENH'!$F$2:$FE$2)))</f>
        <v>#NAME?</v>
      </c>
      <c r="U31" s="256" t="str">
        <f>IF(E31="","",VLOOKUP(H31,'Z8 TARGET ENH'!$FH$7:$FJ$48,2,FALSE))</f>
        <v/>
      </c>
      <c r="V31" s="258" t="str">
        <f>IF(E31="","",VLOOKUP(H31,'Z8 TARGET ENH'!$FH$7:$FJ$48,3,FALSE))</f>
        <v/>
      </c>
      <c r="W31" s="260" t="str">
        <f t="shared" si="2"/>
        <v/>
      </c>
      <c r="X31" s="204"/>
      <c r="Y31" s="70"/>
      <c r="Z31" s="1">
        <f t="shared" si="3"/>
        <v>0</v>
      </c>
    </row>
    <row r="32" spans="1:26" ht="30" customHeight="1" x14ac:dyDescent="0.2">
      <c r="A32" s="70"/>
      <c r="B32" s="70"/>
      <c r="C32" s="70"/>
      <c r="D32" s="255">
        <f>'A1 Baseline - Terrestrial'!D33</f>
        <v>26</v>
      </c>
      <c r="E32" s="80" t="str">
        <f>IF(OR('C1 Baseline - Marine'!E33="",'C1 Baseline - Marine'!O33=0), "", 'C1 Baseline - Marine'!E33)</f>
        <v/>
      </c>
      <c r="F32" s="102" t="str">
        <f>IF(E32="", "", 'C1 Baseline - Marine'!H33)</f>
        <v/>
      </c>
      <c r="G32" s="100" t="str">
        <f>IF(E32="", "", 'C1 Baseline - Marine'!J33)</f>
        <v/>
      </c>
      <c r="H32" s="98"/>
      <c r="I32" s="99" t="str">
        <f>IF(E32="","",'C1 Baseline - Marine'!K33)</f>
        <v/>
      </c>
      <c r="J32" s="85" t="str">
        <f>IF(OR(E32="",H32=""),"",IF(AND(E32=H32,G32&gt;=P32),"Error - No Enhancement",IF(AND(E32=H32,G32&lt;P32),"Acceptable",IF(F32&gt;N32,"Trading Down - Unacceptable Change",IF(F32=N32,"Error - No Enhancement",'C1 Baseline - Marine'!G33&amp;" - "&amp;IFERROR(VLOOKUP(H32,'Z1 HAB CLASS'!$D$4:$E$45,2,FALSE),""))))))</f>
        <v/>
      </c>
      <c r="K32" s="196" t="str">
        <f>IF(E32="","",IF(AND(E32=H32,G32&gt;=P32),"Error - No Enhancement",IF(AND(E32=H32,G32&lt;P32),'C1 Baseline - Marine'!I33&amp;" - "&amp;'C3 Enhancement - Marine'!O32,IF(F32&gt;N32,"Trading Down - Unacceptable Change",IF(F32=N32,"Error - No Enhancement",IF(AND(E32&lt;&gt;H32,F32&lt;N32),"Lower Distinctiveness Habitat"&amp;" - "&amp;O32,'C1 Baseline - Marine'!I33&amp;" - "&amp;'C3 Enhancement - Marine'!O32))))))</f>
        <v/>
      </c>
      <c r="L32" s="101" t="str">
        <f>IF(E32="","",'C1 Baseline - Marine'!O33)</f>
        <v/>
      </c>
      <c r="M32" s="102" t="str">
        <f>IFERROR(VLOOKUP(H32,'Z1 HAB CLASS'!$D$4:$E$45,2,FALSE)," ")</f>
        <v xml:space="preserve"> </v>
      </c>
      <c r="N32" s="103" t="str">
        <f>IFERROR(VLOOKUP(M32,'Z1 HAB CLASS'!$L$3:$N$9,2,FALSE)," ")</f>
        <v xml:space="preserve"> </v>
      </c>
      <c r="O32" s="104"/>
      <c r="P32" s="100" t="str">
        <f>IFERROR(VLOOKUP(O32,'Z3 CONDITION VALUE'!$A$3:$B$5,2,FALSE)," ")</f>
        <v xml:space="preserve"> </v>
      </c>
      <c r="Q32" s="82" t="str">
        <f>IF(OR('C1 Baseline - Marine'!E33="", 'C1 Baseline - Marine'!O33=0),"",'C1 Baseline - Marine'!I33&amp;"")</f>
        <v/>
      </c>
      <c r="R32" s="105" t="e">
        <f t="shared" ca="1" si="0"/>
        <v>#NAME?</v>
      </c>
      <c r="S32" s="99" t="e">
        <f t="shared" ca="1" si="1"/>
        <v>#NAME?</v>
      </c>
      <c r="T32" s="259" t="e">
        <f t="array" aca="1" ref="T32" ca="1">IF(OR(R32="",S32=""),"",INDEX('Z8 TARGET ENH'!$F$6:$FE$161,_xludf.XMATCH(R32,'Z8 TARGET ENH'!$B$6:$B$161),_xludf.XMATCH(S32,'Z8 TARGET ENH'!$F$2:$FE$2)))</f>
        <v>#NAME?</v>
      </c>
      <c r="U32" s="256" t="str">
        <f>IF(E32="","",VLOOKUP(H32,'Z8 TARGET ENH'!$FH$7:$FJ$48,2,FALSE))</f>
        <v/>
      </c>
      <c r="V32" s="258" t="str">
        <f>IF(E32="","",VLOOKUP(H32,'Z8 TARGET ENH'!$FH$7:$FJ$48,3,FALSE))</f>
        <v/>
      </c>
      <c r="W32" s="260" t="str">
        <f t="shared" si="2"/>
        <v/>
      </c>
      <c r="X32" s="204"/>
      <c r="Y32" s="70"/>
      <c r="Z32" s="1">
        <f t="shared" si="3"/>
        <v>0</v>
      </c>
    </row>
    <row r="33" spans="1:26" ht="30" customHeight="1" x14ac:dyDescent="0.2">
      <c r="A33" s="70"/>
      <c r="B33" s="70"/>
      <c r="C33" s="70"/>
      <c r="D33" s="255">
        <f>'A1 Baseline - Terrestrial'!D34</f>
        <v>27</v>
      </c>
      <c r="E33" s="80" t="str">
        <f>IF(OR('C1 Baseline - Marine'!E34="",'C1 Baseline - Marine'!O34=0), "", 'C1 Baseline - Marine'!E34)</f>
        <v/>
      </c>
      <c r="F33" s="102" t="str">
        <f>IF(E33="", "", 'C1 Baseline - Marine'!H34)</f>
        <v/>
      </c>
      <c r="G33" s="100" t="str">
        <f>IF(E33="", "", 'C1 Baseline - Marine'!J34)</f>
        <v/>
      </c>
      <c r="H33" s="98"/>
      <c r="I33" s="99" t="str">
        <f>IF(E33="","",'C1 Baseline - Marine'!K34)</f>
        <v/>
      </c>
      <c r="J33" s="85" t="str">
        <f>IF(OR(E33="",H33=""),"",IF(AND(E33=H33,G33&gt;=P33),"Error - No Enhancement",IF(AND(E33=H33,G33&lt;P33),"Acceptable",IF(F33&gt;N33,"Trading Down - Unacceptable Change",IF(F33=N33,"Error - No Enhancement",'C1 Baseline - Marine'!G34&amp;" - "&amp;IFERROR(VLOOKUP(H33,'Z1 HAB CLASS'!$D$4:$E$45,2,FALSE),""))))))</f>
        <v/>
      </c>
      <c r="K33" s="196" t="str">
        <f>IF(E33="","",IF(AND(E33=H33,G33&gt;=P33),"Error - No Enhancement",IF(AND(E33=H33,G33&lt;P33),'C1 Baseline - Marine'!I34&amp;" - "&amp;'C3 Enhancement - Marine'!O33,IF(F33&gt;N33,"Trading Down - Unacceptable Change",IF(F33=N33,"Error - No Enhancement",IF(AND(E33&lt;&gt;H33,F33&lt;N33),"Lower Distinctiveness Habitat"&amp;" - "&amp;O33,'C1 Baseline - Marine'!I34&amp;" - "&amp;'C3 Enhancement - Marine'!O33))))))</f>
        <v/>
      </c>
      <c r="L33" s="101" t="str">
        <f>IF(E33="","",'C1 Baseline - Marine'!O34)</f>
        <v/>
      </c>
      <c r="M33" s="102" t="str">
        <f>IFERROR(VLOOKUP(H33,'Z1 HAB CLASS'!$D$4:$E$45,2,FALSE)," ")</f>
        <v xml:space="preserve"> </v>
      </c>
      <c r="N33" s="103" t="str">
        <f>IFERROR(VLOOKUP(M33,'Z1 HAB CLASS'!$L$3:$N$9,2,FALSE)," ")</f>
        <v xml:space="preserve"> </v>
      </c>
      <c r="O33" s="104"/>
      <c r="P33" s="100" t="str">
        <f>IFERROR(VLOOKUP(O33,'Z3 CONDITION VALUE'!$A$3:$B$5,2,FALSE)," ")</f>
        <v xml:space="preserve"> </v>
      </c>
      <c r="Q33" s="82" t="str">
        <f>IF(OR('C1 Baseline - Marine'!E34="", 'C1 Baseline - Marine'!O34=0),"",'C1 Baseline - Marine'!I34&amp;"")</f>
        <v/>
      </c>
      <c r="R33" s="105" t="e">
        <f t="shared" ca="1" si="0"/>
        <v>#NAME?</v>
      </c>
      <c r="S33" s="99" t="e">
        <f t="shared" ca="1" si="1"/>
        <v>#NAME?</v>
      </c>
      <c r="T33" s="259" t="e">
        <f t="array" aca="1" ref="T33" ca="1">IF(OR(R33="",S33=""),"",INDEX('Z8 TARGET ENH'!$F$6:$FE$161,_xludf.XMATCH(R33,'Z8 TARGET ENH'!$B$6:$B$161),_xludf.XMATCH(S33,'Z8 TARGET ENH'!$F$2:$FE$2)))</f>
        <v>#NAME?</v>
      </c>
      <c r="U33" s="256" t="str">
        <f>IF(E33="","",VLOOKUP(H33,'Z8 TARGET ENH'!$FH$7:$FJ$48,2,FALSE))</f>
        <v/>
      </c>
      <c r="V33" s="258" t="str">
        <f>IF(E33="","",VLOOKUP(H33,'Z8 TARGET ENH'!$FH$7:$FJ$48,3,FALSE))</f>
        <v/>
      </c>
      <c r="W33" s="260" t="str">
        <f t="shared" si="2"/>
        <v/>
      </c>
      <c r="X33" s="204"/>
      <c r="Y33" s="70"/>
      <c r="Z33" s="1">
        <f t="shared" si="3"/>
        <v>0</v>
      </c>
    </row>
    <row r="34" spans="1:26" ht="30" customHeight="1" x14ac:dyDescent="0.2">
      <c r="A34" s="70"/>
      <c r="B34" s="70"/>
      <c r="C34" s="70"/>
      <c r="D34" s="255">
        <f>'A1 Baseline - Terrestrial'!D35</f>
        <v>28</v>
      </c>
      <c r="E34" s="80" t="str">
        <f>IF(OR('C1 Baseline - Marine'!E35="",'C1 Baseline - Marine'!O35=0), "", 'C1 Baseline - Marine'!E35)</f>
        <v/>
      </c>
      <c r="F34" s="102" t="str">
        <f>IF(E34="", "", 'C1 Baseline - Marine'!H35)</f>
        <v/>
      </c>
      <c r="G34" s="100" t="str">
        <f>IF(E34="", "", 'C1 Baseline - Marine'!J35)</f>
        <v/>
      </c>
      <c r="H34" s="98"/>
      <c r="I34" s="99" t="str">
        <f>IF(E34="","",'C1 Baseline - Marine'!K35)</f>
        <v/>
      </c>
      <c r="J34" s="85" t="str">
        <f>IF(OR(E34="",H34=""),"",IF(AND(E34=H34,G34&gt;=P34),"Error - No Enhancement",IF(AND(E34=H34,G34&lt;P34),"Acceptable",IF(F34&gt;N34,"Trading Down - Unacceptable Change",IF(F34=N34,"Error - No Enhancement",'C1 Baseline - Marine'!G35&amp;" - "&amp;IFERROR(VLOOKUP(H34,'Z1 HAB CLASS'!$D$4:$E$45,2,FALSE),""))))))</f>
        <v/>
      </c>
      <c r="K34" s="196" t="str">
        <f>IF(E34="","",IF(AND(E34=H34,G34&gt;=P34),"Error - No Enhancement",IF(AND(E34=H34,G34&lt;P34),'C1 Baseline - Marine'!I35&amp;" - "&amp;'C3 Enhancement - Marine'!O34,IF(F34&gt;N34,"Trading Down - Unacceptable Change",IF(F34=N34,"Error - No Enhancement",IF(AND(E34&lt;&gt;H34,F34&lt;N34),"Lower Distinctiveness Habitat"&amp;" - "&amp;O34,'C1 Baseline - Marine'!I35&amp;" - "&amp;'C3 Enhancement - Marine'!O34))))))</f>
        <v/>
      </c>
      <c r="L34" s="101" t="str">
        <f>IF(E34="","",'C1 Baseline - Marine'!O35)</f>
        <v/>
      </c>
      <c r="M34" s="102" t="str">
        <f>IFERROR(VLOOKUP(H34,'Z1 HAB CLASS'!$D$4:$E$45,2,FALSE)," ")</f>
        <v xml:space="preserve"> </v>
      </c>
      <c r="N34" s="103" t="str">
        <f>IFERROR(VLOOKUP(M34,'Z1 HAB CLASS'!$L$3:$N$9,2,FALSE)," ")</f>
        <v xml:space="preserve"> </v>
      </c>
      <c r="O34" s="104"/>
      <c r="P34" s="100" t="str">
        <f>IFERROR(VLOOKUP(O34,'Z3 CONDITION VALUE'!$A$3:$B$5,2,FALSE)," ")</f>
        <v xml:space="preserve"> </v>
      </c>
      <c r="Q34" s="82" t="str">
        <f>IF(OR('C1 Baseline - Marine'!E35="", 'C1 Baseline - Marine'!O35=0),"",'C1 Baseline - Marine'!I35&amp;"")</f>
        <v/>
      </c>
      <c r="R34" s="105" t="e">
        <f t="shared" ca="1" si="0"/>
        <v>#NAME?</v>
      </c>
      <c r="S34" s="99" t="e">
        <f t="shared" ca="1" si="1"/>
        <v>#NAME?</v>
      </c>
      <c r="T34" s="259" t="e">
        <f t="array" aca="1" ref="T34" ca="1">IF(OR(R34="",S34=""),"",INDEX('Z8 TARGET ENH'!$F$6:$FE$161,_xludf.XMATCH(R34,'Z8 TARGET ENH'!$B$6:$B$161),_xludf.XMATCH(S34,'Z8 TARGET ENH'!$F$2:$FE$2)))</f>
        <v>#NAME?</v>
      </c>
      <c r="U34" s="256" t="str">
        <f>IF(E34="","",VLOOKUP(H34,'Z8 TARGET ENH'!$FH$7:$FJ$48,2,FALSE))</f>
        <v/>
      </c>
      <c r="V34" s="258" t="str">
        <f>IF(E34="","",VLOOKUP(H34,'Z8 TARGET ENH'!$FH$7:$FJ$48,3,FALSE))</f>
        <v/>
      </c>
      <c r="W34" s="260" t="str">
        <f t="shared" si="2"/>
        <v/>
      </c>
      <c r="X34" s="204"/>
      <c r="Y34" s="70"/>
      <c r="Z34" s="1">
        <f t="shared" si="3"/>
        <v>0</v>
      </c>
    </row>
    <row r="35" spans="1:26" ht="30" customHeight="1" x14ac:dyDescent="0.2">
      <c r="A35" s="70"/>
      <c r="B35" s="70"/>
      <c r="C35" s="70"/>
      <c r="D35" s="255">
        <f>'A1 Baseline - Terrestrial'!D36</f>
        <v>29</v>
      </c>
      <c r="E35" s="80" t="str">
        <f>IF(OR('C1 Baseline - Marine'!E36="",'C1 Baseline - Marine'!O36=0), "", 'C1 Baseline - Marine'!E36)</f>
        <v/>
      </c>
      <c r="F35" s="102" t="str">
        <f>IF(E35="", "", 'C1 Baseline - Marine'!H36)</f>
        <v/>
      </c>
      <c r="G35" s="100" t="str">
        <f>IF(E35="", "", 'C1 Baseline - Marine'!J36)</f>
        <v/>
      </c>
      <c r="H35" s="98"/>
      <c r="I35" s="99" t="str">
        <f>IF(E35="","",'C1 Baseline - Marine'!K36)</f>
        <v/>
      </c>
      <c r="J35" s="85" t="str">
        <f>IF(OR(E35="",H35=""),"",IF(AND(E35=H35,G35&gt;=P35),"Error - No Enhancement",IF(AND(E35=H35,G35&lt;P35),"Acceptable",IF(F35&gt;N35,"Trading Down - Unacceptable Change",IF(F35=N35,"Error - No Enhancement",'C1 Baseline - Marine'!G36&amp;" - "&amp;IFERROR(VLOOKUP(H35,'Z1 HAB CLASS'!$D$4:$E$45,2,FALSE),""))))))</f>
        <v/>
      </c>
      <c r="K35" s="196" t="str">
        <f>IF(E35="","",IF(AND(E35=H35,G35&gt;=P35),"Error - No Enhancement",IF(AND(E35=H35,G35&lt;P35),'C1 Baseline - Marine'!I36&amp;" - "&amp;'C3 Enhancement - Marine'!O35,IF(F35&gt;N35,"Trading Down - Unacceptable Change",IF(F35=N35,"Error - No Enhancement",IF(AND(E35&lt;&gt;H35,F35&lt;N35),"Lower Distinctiveness Habitat"&amp;" - "&amp;O35,'C1 Baseline - Marine'!I36&amp;" - "&amp;'C3 Enhancement - Marine'!O35))))))</f>
        <v/>
      </c>
      <c r="L35" s="101" t="str">
        <f>IF(E35="","",'C1 Baseline - Marine'!O36)</f>
        <v/>
      </c>
      <c r="M35" s="102" t="str">
        <f>IFERROR(VLOOKUP(H35,'Z1 HAB CLASS'!$D$4:$E$45,2,FALSE)," ")</f>
        <v xml:space="preserve"> </v>
      </c>
      <c r="N35" s="103" t="str">
        <f>IFERROR(VLOOKUP(M35,'Z1 HAB CLASS'!$L$3:$N$9,2,FALSE)," ")</f>
        <v xml:space="preserve"> </v>
      </c>
      <c r="O35" s="104"/>
      <c r="P35" s="100" t="str">
        <f>IFERROR(VLOOKUP(O35,'Z3 CONDITION VALUE'!$A$3:$B$5,2,FALSE)," ")</f>
        <v xml:space="preserve"> </v>
      </c>
      <c r="Q35" s="82" t="str">
        <f>IF(OR('C1 Baseline - Marine'!E36="", 'C1 Baseline - Marine'!O36=0),"",'C1 Baseline - Marine'!I36&amp;"")</f>
        <v/>
      </c>
      <c r="R35" s="105" t="e">
        <f t="shared" ca="1" si="0"/>
        <v>#NAME?</v>
      </c>
      <c r="S35" s="99" t="e">
        <f t="shared" ca="1" si="1"/>
        <v>#NAME?</v>
      </c>
      <c r="T35" s="259" t="e">
        <f t="array" aca="1" ref="T35" ca="1">IF(OR(R35="",S35=""),"",INDEX('Z8 TARGET ENH'!$F$6:$FE$161,_xludf.XMATCH(R35,'Z8 TARGET ENH'!$B$6:$B$161),_xludf.XMATCH(S35,'Z8 TARGET ENH'!$F$2:$FE$2)))</f>
        <v>#NAME?</v>
      </c>
      <c r="U35" s="256" t="str">
        <f>IF(E35="","",VLOOKUP(H35,'Z8 TARGET ENH'!$FH$7:$FJ$48,2,FALSE))</f>
        <v/>
      </c>
      <c r="V35" s="258" t="str">
        <f>IF(E35="","",VLOOKUP(H35,'Z8 TARGET ENH'!$FH$7:$FJ$48,3,FALSE))</f>
        <v/>
      </c>
      <c r="W35" s="260" t="str">
        <f t="shared" si="2"/>
        <v/>
      </c>
      <c r="X35" s="204"/>
      <c r="Y35" s="70"/>
      <c r="Z35" s="1">
        <f t="shared" si="3"/>
        <v>0</v>
      </c>
    </row>
    <row r="36" spans="1:26" ht="30" customHeight="1" x14ac:dyDescent="0.2">
      <c r="A36" s="70"/>
      <c r="B36" s="70"/>
      <c r="C36" s="70"/>
      <c r="D36" s="255">
        <f>'A1 Baseline - Terrestrial'!D37</f>
        <v>30</v>
      </c>
      <c r="E36" s="80" t="str">
        <f>IF(OR('C1 Baseline - Marine'!E37="",'C1 Baseline - Marine'!O37=0), "", 'C1 Baseline - Marine'!E37)</f>
        <v/>
      </c>
      <c r="F36" s="102" t="str">
        <f>IF(E36="", "", 'C1 Baseline - Marine'!H37)</f>
        <v/>
      </c>
      <c r="G36" s="100" t="str">
        <f>IF(E36="", "", 'C1 Baseline - Marine'!J37)</f>
        <v/>
      </c>
      <c r="H36" s="98"/>
      <c r="I36" s="99" t="str">
        <f>IF(E36="","",'C1 Baseline - Marine'!K37)</f>
        <v/>
      </c>
      <c r="J36" s="85" t="str">
        <f>IF(OR(E36="",H36=""),"",IF(AND(E36=H36,G36&gt;=P36),"Error - No Enhancement",IF(AND(E36=H36,G36&lt;P36),"Acceptable",IF(F36&gt;N36,"Trading Down - Unacceptable Change",IF(F36=N36,"Error - No Enhancement",'C1 Baseline - Marine'!G37&amp;" - "&amp;IFERROR(VLOOKUP(H36,'Z1 HAB CLASS'!$D$4:$E$45,2,FALSE),""))))))</f>
        <v/>
      </c>
      <c r="K36" s="196" t="str">
        <f>IF(E36="","",IF(AND(E36=H36,G36&gt;=P36),"Error - No Enhancement",IF(AND(E36=H36,G36&lt;P36),'C1 Baseline - Marine'!I37&amp;" - "&amp;'C3 Enhancement - Marine'!O36,IF(F36&gt;N36,"Trading Down - Unacceptable Change",IF(F36=N36,"Error - No Enhancement",IF(AND(E36&lt;&gt;H36,F36&lt;N36),"Lower Distinctiveness Habitat"&amp;" - "&amp;O36,'C1 Baseline - Marine'!I37&amp;" - "&amp;'C3 Enhancement - Marine'!O36))))))</f>
        <v/>
      </c>
      <c r="L36" s="101" t="str">
        <f>IF(E36="","",'C1 Baseline - Marine'!O37)</f>
        <v/>
      </c>
      <c r="M36" s="102" t="str">
        <f>IFERROR(VLOOKUP(H36,'Z1 HAB CLASS'!$D$4:$E$45,2,FALSE)," ")</f>
        <v xml:space="preserve"> </v>
      </c>
      <c r="N36" s="103" t="str">
        <f>IFERROR(VLOOKUP(M36,'Z1 HAB CLASS'!$L$3:$N$9,2,FALSE)," ")</f>
        <v xml:space="preserve"> </v>
      </c>
      <c r="O36" s="104"/>
      <c r="P36" s="100" t="str">
        <f>IFERROR(VLOOKUP(O36,'Z3 CONDITION VALUE'!$A$3:$B$5,2,FALSE)," ")</f>
        <v xml:space="preserve"> </v>
      </c>
      <c r="Q36" s="82" t="str">
        <f>IF(OR('C1 Baseline - Marine'!E37="", 'C1 Baseline - Marine'!O37=0),"",'C1 Baseline - Marine'!I37&amp;"")</f>
        <v/>
      </c>
      <c r="R36" s="105" t="e">
        <f t="shared" ca="1" si="0"/>
        <v>#NAME?</v>
      </c>
      <c r="S36" s="99" t="e">
        <f t="shared" ca="1" si="1"/>
        <v>#NAME?</v>
      </c>
      <c r="T36" s="259" t="e">
        <f t="array" aca="1" ref="T36" ca="1">IF(OR(R36="",S36=""),"",INDEX('Z8 TARGET ENH'!$F$6:$FE$161,_xludf.XMATCH(R36,'Z8 TARGET ENH'!$B$6:$B$161),_xludf.XMATCH(S36,'Z8 TARGET ENH'!$F$2:$FE$2)))</f>
        <v>#NAME?</v>
      </c>
      <c r="U36" s="256" t="str">
        <f>IF(E36="","",VLOOKUP(H36,'Z8 TARGET ENH'!$FH$7:$FJ$48,2,FALSE))</f>
        <v/>
      </c>
      <c r="V36" s="258" t="str">
        <f>IF(E36="","",VLOOKUP(H36,'Z8 TARGET ENH'!$FH$7:$FJ$48,3,FALSE))</f>
        <v/>
      </c>
      <c r="W36" s="260" t="str">
        <f t="shared" si="2"/>
        <v/>
      </c>
      <c r="X36" s="204"/>
      <c r="Y36" s="70"/>
      <c r="Z36" s="1">
        <f t="shared" si="3"/>
        <v>0</v>
      </c>
    </row>
    <row r="37" spans="1:26" ht="30" customHeight="1" x14ac:dyDescent="0.2">
      <c r="A37" s="70"/>
      <c r="B37" s="70"/>
      <c r="C37" s="70"/>
      <c r="D37" s="255">
        <f>'A1 Baseline - Terrestrial'!D38</f>
        <v>31</v>
      </c>
      <c r="E37" s="80" t="str">
        <f>IF(OR('C1 Baseline - Marine'!E38="",'C1 Baseline - Marine'!O38=0), "", 'C1 Baseline - Marine'!E38)</f>
        <v/>
      </c>
      <c r="F37" s="102" t="str">
        <f>IF(E37="", "", 'C1 Baseline - Marine'!H38)</f>
        <v/>
      </c>
      <c r="G37" s="100" t="str">
        <f>IF(E37="", "", 'C1 Baseline - Marine'!J38)</f>
        <v/>
      </c>
      <c r="H37" s="98"/>
      <c r="I37" s="99" t="str">
        <f>IF(E37="","",'C1 Baseline - Marine'!K38)</f>
        <v/>
      </c>
      <c r="J37" s="85" t="str">
        <f>IF(OR(E37="",H37=""),"",IF(AND(E37=H37,G37&gt;=P37),"Error - No Enhancement",IF(AND(E37=H37,G37&lt;P37),"Acceptable",IF(F37&gt;N37,"Trading Down - Unacceptable Change",IF(F37=N37,"Error - No Enhancement",'C1 Baseline - Marine'!G38&amp;" - "&amp;IFERROR(VLOOKUP(H37,'Z1 HAB CLASS'!$D$4:$E$45,2,FALSE),""))))))</f>
        <v/>
      </c>
      <c r="K37" s="196" t="str">
        <f>IF(E37="","",IF(AND(E37=H37,G37&gt;=P37),"Error - No Enhancement",IF(AND(E37=H37,G37&lt;P37),'C1 Baseline - Marine'!I38&amp;" - "&amp;'C3 Enhancement - Marine'!O37,IF(F37&gt;N37,"Trading Down - Unacceptable Change",IF(F37=N37,"Error - No Enhancement",IF(AND(E37&lt;&gt;H37,F37&lt;N37),"Lower Distinctiveness Habitat"&amp;" - "&amp;O37,'C1 Baseline - Marine'!I38&amp;" - "&amp;'C3 Enhancement - Marine'!O37))))))</f>
        <v/>
      </c>
      <c r="L37" s="101" t="str">
        <f>IF(E37="","",'C1 Baseline - Marine'!O38)</f>
        <v/>
      </c>
      <c r="M37" s="102" t="str">
        <f>IFERROR(VLOOKUP(H37,'Z1 HAB CLASS'!$D$4:$E$45,2,FALSE)," ")</f>
        <v xml:space="preserve"> </v>
      </c>
      <c r="N37" s="103" t="str">
        <f>IFERROR(VLOOKUP(M37,'Z1 HAB CLASS'!$L$3:$N$9,2,FALSE)," ")</f>
        <v xml:space="preserve"> </v>
      </c>
      <c r="O37" s="104"/>
      <c r="P37" s="100" t="str">
        <f>IFERROR(VLOOKUP(O37,'Z3 CONDITION VALUE'!$A$3:$B$5,2,FALSE)," ")</f>
        <v xml:space="preserve"> </v>
      </c>
      <c r="Q37" s="82" t="str">
        <f>IF(OR('C1 Baseline - Marine'!E38="", 'C1 Baseline - Marine'!O38=0),"",'C1 Baseline - Marine'!I38&amp;"")</f>
        <v/>
      </c>
      <c r="R37" s="105" t="e">
        <f t="shared" ca="1" si="0"/>
        <v>#NAME?</v>
      </c>
      <c r="S37" s="99" t="e">
        <f t="shared" ca="1" si="1"/>
        <v>#NAME?</v>
      </c>
      <c r="T37" s="259" t="e">
        <f t="array" aca="1" ref="T37" ca="1">IF(OR(R37="",S37=""),"",INDEX('Z8 TARGET ENH'!$F$6:$FE$161,_xludf.XMATCH(R37,'Z8 TARGET ENH'!$B$6:$B$161),_xludf.XMATCH(S37,'Z8 TARGET ENH'!$F$2:$FE$2)))</f>
        <v>#NAME?</v>
      </c>
      <c r="U37" s="256" t="str">
        <f>IF(E37="","",VLOOKUP(H37,'Z8 TARGET ENH'!$FH$7:$FJ$48,2,FALSE))</f>
        <v/>
      </c>
      <c r="V37" s="258" t="str">
        <f>IF(E37="","",VLOOKUP(H37,'Z8 TARGET ENH'!$FH$7:$FJ$48,3,FALSE))</f>
        <v/>
      </c>
      <c r="W37" s="260" t="str">
        <f t="shared" si="2"/>
        <v/>
      </c>
      <c r="X37" s="204"/>
      <c r="Y37" s="70"/>
      <c r="Z37" s="1">
        <f t="shared" si="3"/>
        <v>0</v>
      </c>
    </row>
    <row r="38" spans="1:26" ht="30" customHeight="1" x14ac:dyDescent="0.2">
      <c r="A38" s="70"/>
      <c r="B38" s="70"/>
      <c r="C38" s="70"/>
      <c r="D38" s="255">
        <f>'A1 Baseline - Terrestrial'!D39</f>
        <v>32</v>
      </c>
      <c r="E38" s="80" t="str">
        <f>IF(OR('C1 Baseline - Marine'!E39="",'C1 Baseline - Marine'!O39=0), "", 'C1 Baseline - Marine'!E39)</f>
        <v/>
      </c>
      <c r="F38" s="102" t="str">
        <f>IF(E38="", "", 'C1 Baseline - Marine'!H39)</f>
        <v/>
      </c>
      <c r="G38" s="100" t="str">
        <f>IF(E38="", "", 'C1 Baseline - Marine'!J39)</f>
        <v/>
      </c>
      <c r="H38" s="98"/>
      <c r="I38" s="99" t="str">
        <f>IF(E38="","",'C1 Baseline - Marine'!K39)</f>
        <v/>
      </c>
      <c r="J38" s="85" t="str">
        <f>IF(OR(E38="",H38=""),"",IF(AND(E38=H38,G38&gt;=P38),"Error - No Enhancement",IF(AND(E38=H38,G38&lt;P38),"Acceptable",IF(F38&gt;N38,"Trading Down - Unacceptable Change",IF(F38=N38,"Error - No Enhancement",'C1 Baseline - Marine'!G39&amp;" - "&amp;IFERROR(VLOOKUP(H38,'Z1 HAB CLASS'!$D$4:$E$45,2,FALSE),""))))))</f>
        <v/>
      </c>
      <c r="K38" s="196" t="str">
        <f>IF(E38="","",IF(AND(E38=H38,G38&gt;=P38),"Error - No Enhancement",IF(AND(E38=H38,G38&lt;P38),'C1 Baseline - Marine'!I39&amp;" - "&amp;'C3 Enhancement - Marine'!O38,IF(F38&gt;N38,"Trading Down - Unacceptable Change",IF(F38=N38,"Error - No Enhancement",IF(AND(E38&lt;&gt;H38,F38&lt;N38),"Lower Distinctiveness Habitat"&amp;" - "&amp;O38,'C1 Baseline - Marine'!I39&amp;" - "&amp;'C3 Enhancement - Marine'!O38))))))</f>
        <v/>
      </c>
      <c r="L38" s="101" t="str">
        <f>IF(E38="","",'C1 Baseline - Marine'!O39)</f>
        <v/>
      </c>
      <c r="M38" s="102" t="str">
        <f>IFERROR(VLOOKUP(H38,'Z1 HAB CLASS'!$D$4:$E$45,2,FALSE)," ")</f>
        <v xml:space="preserve"> </v>
      </c>
      <c r="N38" s="103" t="str">
        <f>IFERROR(VLOOKUP(M38,'Z1 HAB CLASS'!$L$3:$N$9,2,FALSE)," ")</f>
        <v xml:space="preserve"> </v>
      </c>
      <c r="O38" s="104"/>
      <c r="P38" s="100" t="str">
        <f>IFERROR(VLOOKUP(O38,'Z3 CONDITION VALUE'!$A$3:$B$5,2,FALSE)," ")</f>
        <v xml:space="preserve"> </v>
      </c>
      <c r="Q38" s="82" t="str">
        <f>IF(OR('C1 Baseline - Marine'!E39="", 'C1 Baseline - Marine'!O39=0),"",'C1 Baseline - Marine'!I39&amp;"")</f>
        <v/>
      </c>
      <c r="R38" s="105" t="e">
        <f t="shared" ca="1" si="0"/>
        <v>#NAME?</v>
      </c>
      <c r="S38" s="99" t="e">
        <f t="shared" ca="1" si="1"/>
        <v>#NAME?</v>
      </c>
      <c r="T38" s="259" t="e">
        <f t="array" aca="1" ref="T38" ca="1">IF(OR(R38="",S38=""),"",INDEX('Z8 TARGET ENH'!$F$6:$FE$161,_xludf.XMATCH(R38,'Z8 TARGET ENH'!$B$6:$B$161),_xludf.XMATCH(S38,'Z8 TARGET ENH'!$F$2:$FE$2)))</f>
        <v>#NAME?</v>
      </c>
      <c r="U38" s="256" t="str">
        <f>IF(E38="","",VLOOKUP(H38,'Z8 TARGET ENH'!$FH$7:$FJ$48,2,FALSE))</f>
        <v/>
      </c>
      <c r="V38" s="258" t="str">
        <f>IF(E38="","",VLOOKUP(H38,'Z8 TARGET ENH'!$FH$7:$FJ$48,3,FALSE))</f>
        <v/>
      </c>
      <c r="W38" s="260" t="str">
        <f t="shared" si="2"/>
        <v/>
      </c>
      <c r="X38" s="204"/>
      <c r="Y38" s="70"/>
      <c r="Z38" s="1">
        <f t="shared" si="3"/>
        <v>0</v>
      </c>
    </row>
    <row r="39" spans="1:26" ht="30" customHeight="1" x14ac:dyDescent="0.2">
      <c r="A39" s="70"/>
      <c r="B39" s="70"/>
      <c r="C39" s="70"/>
      <c r="D39" s="255">
        <f>'A1 Baseline - Terrestrial'!D40</f>
        <v>33</v>
      </c>
      <c r="E39" s="80" t="str">
        <f>IF(OR('C1 Baseline - Marine'!E40="",'C1 Baseline - Marine'!O40=0), "", 'C1 Baseline - Marine'!E40)</f>
        <v/>
      </c>
      <c r="F39" s="102" t="str">
        <f>IF(E39="", "", 'C1 Baseline - Marine'!H40)</f>
        <v/>
      </c>
      <c r="G39" s="100" t="str">
        <f>IF(E39="", "", 'C1 Baseline - Marine'!J40)</f>
        <v/>
      </c>
      <c r="H39" s="98"/>
      <c r="I39" s="99" t="str">
        <f>IF(E39="","",'C1 Baseline - Marine'!K40)</f>
        <v/>
      </c>
      <c r="J39" s="85" t="str">
        <f>IF(OR(E39="",H39=""),"",IF(AND(E39=H39,G39&gt;=P39),"Error - No Enhancement",IF(AND(E39=H39,G39&lt;P39),"Acceptable",IF(F39&gt;N39,"Trading Down - Unacceptable Change",IF(F39=N39,"Error - No Enhancement",'C1 Baseline - Marine'!G40&amp;" - "&amp;IFERROR(VLOOKUP(H39,'Z1 HAB CLASS'!$D$4:$E$45,2,FALSE),""))))))</f>
        <v/>
      </c>
      <c r="K39" s="196" t="str">
        <f>IF(E39="","",IF(AND(E39=H39,G39&gt;=P39),"Error - No Enhancement",IF(AND(E39=H39,G39&lt;P39),'C1 Baseline - Marine'!I40&amp;" - "&amp;'C3 Enhancement - Marine'!O39,IF(F39&gt;N39,"Trading Down - Unacceptable Change",IF(F39=N39,"Error - No Enhancement",IF(AND(E39&lt;&gt;H39,F39&lt;N39),"Lower Distinctiveness Habitat"&amp;" - "&amp;O39,'C1 Baseline - Marine'!I40&amp;" - "&amp;'C3 Enhancement - Marine'!O39))))))</f>
        <v/>
      </c>
      <c r="L39" s="101" t="str">
        <f>IF(E39="","",'C1 Baseline - Marine'!O40)</f>
        <v/>
      </c>
      <c r="M39" s="102" t="str">
        <f>IFERROR(VLOOKUP(H39,'Z1 HAB CLASS'!$D$4:$E$45,2,FALSE)," ")</f>
        <v xml:space="preserve"> </v>
      </c>
      <c r="N39" s="103" t="str">
        <f>IFERROR(VLOOKUP(M39,'Z1 HAB CLASS'!$L$3:$N$9,2,FALSE)," ")</f>
        <v xml:space="preserve"> </v>
      </c>
      <c r="O39" s="104"/>
      <c r="P39" s="100" t="str">
        <f>IFERROR(VLOOKUP(O39,'Z3 CONDITION VALUE'!$A$3:$B$5,2,FALSE)," ")</f>
        <v xml:space="preserve"> </v>
      </c>
      <c r="Q39" s="82" t="str">
        <f>IF(OR('C1 Baseline - Marine'!E40="", 'C1 Baseline - Marine'!O40=0),"",'C1 Baseline - Marine'!I40&amp;"")</f>
        <v/>
      </c>
      <c r="R39" s="105" t="e">
        <f t="shared" ca="1" si="0"/>
        <v>#NAME?</v>
      </c>
      <c r="S39" s="99" t="e">
        <f t="shared" ca="1" si="1"/>
        <v>#NAME?</v>
      </c>
      <c r="T39" s="259" t="e">
        <f t="array" aca="1" ref="T39" ca="1">IF(OR(R39="",S39=""),"",INDEX('Z8 TARGET ENH'!$F$6:$FE$161,_xludf.XMATCH(R39,'Z8 TARGET ENH'!$B$6:$B$161),_xludf.XMATCH(S39,'Z8 TARGET ENH'!$F$2:$FE$2)))</f>
        <v>#NAME?</v>
      </c>
      <c r="U39" s="256" t="str">
        <f>IF(E39="","",VLOOKUP(H39,'Z8 TARGET ENH'!$FH$7:$FJ$48,2,FALSE))</f>
        <v/>
      </c>
      <c r="V39" s="258" t="str">
        <f>IF(E39="","",VLOOKUP(H39,'Z8 TARGET ENH'!$FH$7:$FJ$48,3,FALSE))</f>
        <v/>
      </c>
      <c r="W39" s="260" t="str">
        <f t="shared" si="2"/>
        <v/>
      </c>
      <c r="X39" s="204"/>
      <c r="Y39" s="70"/>
      <c r="Z39" s="1">
        <f t="shared" si="3"/>
        <v>0</v>
      </c>
    </row>
    <row r="40" spans="1:26" ht="30" customHeight="1" x14ac:dyDescent="0.2">
      <c r="A40" s="70"/>
      <c r="B40" s="70"/>
      <c r="C40" s="70"/>
      <c r="D40" s="255">
        <f>'A1 Baseline - Terrestrial'!D41</f>
        <v>34</v>
      </c>
      <c r="E40" s="80" t="str">
        <f>IF(OR('C1 Baseline - Marine'!E41="",'C1 Baseline - Marine'!O41=0), "", 'C1 Baseline - Marine'!E41)</f>
        <v/>
      </c>
      <c r="F40" s="102" t="str">
        <f>IF(E40="", "", 'C1 Baseline - Marine'!H41)</f>
        <v/>
      </c>
      <c r="G40" s="100" t="str">
        <f>IF(E40="", "", 'C1 Baseline - Marine'!J41)</f>
        <v/>
      </c>
      <c r="H40" s="98"/>
      <c r="I40" s="99" t="str">
        <f>IF(E40="","",'C1 Baseline - Marine'!K41)</f>
        <v/>
      </c>
      <c r="J40" s="85" t="str">
        <f>IF(OR(E40="",H40=""),"",IF(AND(E40=H40,G40&gt;=P40),"Error - No Enhancement",IF(AND(E40=H40,G40&lt;P40),"Acceptable",IF(F40&gt;N40,"Trading Down - Unacceptable Change",IF(F40=N40,"Error - No Enhancement",'C1 Baseline - Marine'!G41&amp;" - "&amp;IFERROR(VLOOKUP(H40,'Z1 HAB CLASS'!$D$4:$E$45,2,FALSE),""))))))</f>
        <v/>
      </c>
      <c r="K40" s="196" t="str">
        <f>IF(E40="","",IF(AND(E40=H40,G40&gt;=P40),"Error - No Enhancement",IF(AND(E40=H40,G40&lt;P40),'C1 Baseline - Marine'!I41&amp;" - "&amp;'C3 Enhancement - Marine'!O40,IF(F40&gt;N40,"Trading Down - Unacceptable Change",IF(F40=N40,"Error - No Enhancement",IF(AND(E40&lt;&gt;H40,F40&lt;N40),"Lower Distinctiveness Habitat"&amp;" - "&amp;O40,'C1 Baseline - Marine'!I41&amp;" - "&amp;'C3 Enhancement - Marine'!O40))))))</f>
        <v/>
      </c>
      <c r="L40" s="101" t="str">
        <f>IF(E40="","",'C1 Baseline - Marine'!O41)</f>
        <v/>
      </c>
      <c r="M40" s="102" t="str">
        <f>IFERROR(VLOOKUP(H40,'Z1 HAB CLASS'!$D$4:$E$45,2,FALSE)," ")</f>
        <v xml:space="preserve"> </v>
      </c>
      <c r="N40" s="103" t="str">
        <f>IFERROR(VLOOKUP(M40,'Z1 HAB CLASS'!$L$3:$N$9,2,FALSE)," ")</f>
        <v xml:space="preserve"> </v>
      </c>
      <c r="O40" s="104"/>
      <c r="P40" s="100" t="str">
        <f>IFERROR(VLOOKUP(O40,'Z3 CONDITION VALUE'!$A$3:$B$5,2,FALSE)," ")</f>
        <v xml:space="preserve"> </v>
      </c>
      <c r="Q40" s="82" t="str">
        <f>IF(OR('C1 Baseline - Marine'!E41="", 'C1 Baseline - Marine'!O41=0),"",'C1 Baseline - Marine'!I41&amp;"")</f>
        <v/>
      </c>
      <c r="R40" s="105" t="e">
        <f t="shared" ca="1" si="0"/>
        <v>#NAME?</v>
      </c>
      <c r="S40" s="99" t="e">
        <f t="shared" ca="1" si="1"/>
        <v>#NAME?</v>
      </c>
      <c r="T40" s="259" t="e">
        <f t="array" aca="1" ref="T40" ca="1">IF(OR(R40="",S40=""),"",INDEX('Z8 TARGET ENH'!$F$6:$FE$161,_xludf.XMATCH(R40,'Z8 TARGET ENH'!$B$6:$B$161),_xludf.XMATCH(S40,'Z8 TARGET ENH'!$F$2:$FE$2)))</f>
        <v>#NAME?</v>
      </c>
      <c r="U40" s="256" t="str">
        <f>IF(E40="","",VLOOKUP(H40,'Z8 TARGET ENH'!$FH$7:$FJ$48,2,FALSE))</f>
        <v/>
      </c>
      <c r="V40" s="258" t="str">
        <f>IF(E40="","",VLOOKUP(H40,'Z8 TARGET ENH'!$FH$7:$FJ$48,3,FALSE))</f>
        <v/>
      </c>
      <c r="W40" s="260" t="str">
        <f t="shared" si="2"/>
        <v/>
      </c>
      <c r="X40" s="204"/>
      <c r="Y40" s="70"/>
      <c r="Z40" s="1">
        <f t="shared" si="3"/>
        <v>0</v>
      </c>
    </row>
    <row r="41" spans="1:26" ht="30" customHeight="1" x14ac:dyDescent="0.2">
      <c r="A41" s="70"/>
      <c r="B41" s="70"/>
      <c r="C41" s="70"/>
      <c r="D41" s="255">
        <f>'A1 Baseline - Terrestrial'!D42</f>
        <v>35</v>
      </c>
      <c r="E41" s="80" t="str">
        <f>IF(OR('C1 Baseline - Marine'!E42="",'C1 Baseline - Marine'!O42=0), "", 'C1 Baseline - Marine'!E42)</f>
        <v/>
      </c>
      <c r="F41" s="102" t="str">
        <f>IF(E41="", "", 'C1 Baseline - Marine'!H42)</f>
        <v/>
      </c>
      <c r="G41" s="100" t="str">
        <f>IF(E41="", "", 'C1 Baseline - Marine'!J42)</f>
        <v/>
      </c>
      <c r="H41" s="98"/>
      <c r="I41" s="99" t="str">
        <f>IF(E41="","",'C1 Baseline - Marine'!K42)</f>
        <v/>
      </c>
      <c r="J41" s="85" t="str">
        <f>IF(OR(E41="",H41=""),"",IF(AND(E41=H41,G41&gt;=P41),"Error - No Enhancement",IF(AND(E41=H41,G41&lt;P41),"Acceptable",IF(F41&gt;N41,"Trading Down - Unacceptable Change",IF(F41=N41,"Error - No Enhancement",'C1 Baseline - Marine'!G42&amp;" - "&amp;IFERROR(VLOOKUP(H41,'Z1 HAB CLASS'!$D$4:$E$45,2,FALSE),""))))))</f>
        <v/>
      </c>
      <c r="K41" s="196" t="str">
        <f>IF(E41="","",IF(AND(E41=H41,G41&gt;=P41),"Error - No Enhancement",IF(AND(E41=H41,G41&lt;P41),'C1 Baseline - Marine'!I42&amp;" - "&amp;'C3 Enhancement - Marine'!O41,IF(F41&gt;N41,"Trading Down - Unacceptable Change",IF(F41=N41,"Error - No Enhancement",IF(AND(E41&lt;&gt;H41,F41&lt;N41),"Lower Distinctiveness Habitat"&amp;" - "&amp;O41,'C1 Baseline - Marine'!I42&amp;" - "&amp;'C3 Enhancement - Marine'!O41))))))</f>
        <v/>
      </c>
      <c r="L41" s="101" t="str">
        <f>IF(E41="","",'C1 Baseline - Marine'!O42)</f>
        <v/>
      </c>
      <c r="M41" s="102" t="str">
        <f>IFERROR(VLOOKUP(H41,'Z1 HAB CLASS'!$D$4:$E$45,2,FALSE)," ")</f>
        <v xml:space="preserve"> </v>
      </c>
      <c r="N41" s="103" t="str">
        <f>IFERROR(VLOOKUP(M41,'Z1 HAB CLASS'!$L$3:$N$9,2,FALSE)," ")</f>
        <v xml:space="preserve"> </v>
      </c>
      <c r="O41" s="104"/>
      <c r="P41" s="100" t="str">
        <f>IFERROR(VLOOKUP(O41,'Z3 CONDITION VALUE'!$A$3:$B$5,2,FALSE)," ")</f>
        <v xml:space="preserve"> </v>
      </c>
      <c r="Q41" s="82" t="str">
        <f>IF(OR('C1 Baseline - Marine'!E42="", 'C1 Baseline - Marine'!O42=0),"",'C1 Baseline - Marine'!I42&amp;"")</f>
        <v/>
      </c>
      <c r="R41" s="105" t="e">
        <f t="shared" ca="1" si="0"/>
        <v>#NAME?</v>
      </c>
      <c r="S41" s="99" t="e">
        <f t="shared" ca="1" si="1"/>
        <v>#NAME?</v>
      </c>
      <c r="T41" s="259" t="e">
        <f t="array" aca="1" ref="T41" ca="1">IF(OR(R41="",S41=""),"",INDEX('Z8 TARGET ENH'!$F$6:$FE$161,_xludf.XMATCH(R41,'Z8 TARGET ENH'!$B$6:$B$161),_xludf.XMATCH(S41,'Z8 TARGET ENH'!$F$2:$FE$2)))</f>
        <v>#NAME?</v>
      </c>
      <c r="U41" s="256" t="str">
        <f>IF(E41="","",VLOOKUP(H41,'Z8 TARGET ENH'!$FH$7:$FJ$48,2,FALSE))</f>
        <v/>
      </c>
      <c r="V41" s="258" t="str">
        <f>IF(E41="","",VLOOKUP(H41,'Z8 TARGET ENH'!$FH$7:$FJ$48,3,FALSE))</f>
        <v/>
      </c>
      <c r="W41" s="260" t="str">
        <f t="shared" si="2"/>
        <v/>
      </c>
      <c r="X41" s="204"/>
      <c r="Y41" s="70"/>
      <c r="Z41" s="1">
        <f t="shared" si="3"/>
        <v>0</v>
      </c>
    </row>
    <row r="42" spans="1:26" ht="30" customHeight="1" x14ac:dyDescent="0.2">
      <c r="A42" s="70"/>
      <c r="B42" s="70"/>
      <c r="C42" s="70"/>
      <c r="D42" s="255">
        <f>'A1 Baseline - Terrestrial'!D43</f>
        <v>36</v>
      </c>
      <c r="E42" s="80" t="str">
        <f>IF(OR('C1 Baseline - Marine'!E43="",'C1 Baseline - Marine'!O43=0), "", 'C1 Baseline - Marine'!E43)</f>
        <v/>
      </c>
      <c r="F42" s="102" t="str">
        <f>IF(E42="", "", 'C1 Baseline - Marine'!H43)</f>
        <v/>
      </c>
      <c r="G42" s="100" t="str">
        <f>IF(E42="", "", 'C1 Baseline - Marine'!J43)</f>
        <v/>
      </c>
      <c r="H42" s="98"/>
      <c r="I42" s="99" t="str">
        <f>IF(E42="","",'C1 Baseline - Marine'!K43)</f>
        <v/>
      </c>
      <c r="J42" s="85" t="str">
        <f>IF(OR(E42="",H42=""),"",IF(AND(E42=H42,G42&gt;=P42),"Error - No Enhancement",IF(AND(E42=H42,G42&lt;P42),"Acceptable",IF(F42&gt;N42,"Trading Down - Unacceptable Change",IF(F42=N42,"Error - No Enhancement",'C1 Baseline - Marine'!G43&amp;" - "&amp;IFERROR(VLOOKUP(H42,'Z1 HAB CLASS'!$D$4:$E$45,2,FALSE),""))))))</f>
        <v/>
      </c>
      <c r="K42" s="196" t="str">
        <f>IF(E42="","",IF(AND(E42=H42,G42&gt;=P42),"Error - No Enhancement",IF(AND(E42=H42,G42&lt;P42),'C1 Baseline - Marine'!I43&amp;" - "&amp;'C3 Enhancement - Marine'!O42,IF(F42&gt;N42,"Trading Down - Unacceptable Change",IF(F42=N42,"Error - No Enhancement",IF(AND(E42&lt;&gt;H42,F42&lt;N42),"Lower Distinctiveness Habitat"&amp;" - "&amp;O42,'C1 Baseline - Marine'!I43&amp;" - "&amp;'C3 Enhancement - Marine'!O42))))))</f>
        <v/>
      </c>
      <c r="L42" s="101" t="str">
        <f>IF(E42="","",'C1 Baseline - Marine'!O43)</f>
        <v/>
      </c>
      <c r="M42" s="102" t="str">
        <f>IFERROR(VLOOKUP(H42,'Z1 HAB CLASS'!$D$4:$E$45,2,FALSE)," ")</f>
        <v xml:space="preserve"> </v>
      </c>
      <c r="N42" s="103" t="str">
        <f>IFERROR(VLOOKUP(M42,'Z1 HAB CLASS'!$L$3:$N$9,2,FALSE)," ")</f>
        <v xml:space="preserve"> </v>
      </c>
      <c r="O42" s="104"/>
      <c r="P42" s="100" t="str">
        <f>IFERROR(VLOOKUP(O42,'Z3 CONDITION VALUE'!$A$3:$B$5,2,FALSE)," ")</f>
        <v xml:space="preserve"> </v>
      </c>
      <c r="Q42" s="82" t="str">
        <f>IF(OR('C1 Baseline - Marine'!E43="", 'C1 Baseline - Marine'!O43=0),"",'C1 Baseline - Marine'!I43&amp;"")</f>
        <v/>
      </c>
      <c r="R42" s="105" t="e">
        <f t="shared" ca="1" si="0"/>
        <v>#NAME?</v>
      </c>
      <c r="S42" s="99" t="e">
        <f t="shared" ca="1" si="1"/>
        <v>#NAME?</v>
      </c>
      <c r="T42" s="259" t="e">
        <f t="array" aca="1" ref="T42" ca="1">IF(OR(R42="",S42=""),"",INDEX('Z8 TARGET ENH'!$F$6:$FE$161,_xludf.XMATCH(R42,'Z8 TARGET ENH'!$B$6:$B$161),_xludf.XMATCH(S42,'Z8 TARGET ENH'!$F$2:$FE$2)))</f>
        <v>#NAME?</v>
      </c>
      <c r="U42" s="256" t="str">
        <f>IF(E42="","",VLOOKUP(H42,'Z8 TARGET ENH'!$FH$7:$FJ$48,2,FALSE))</f>
        <v/>
      </c>
      <c r="V42" s="258" t="str">
        <f>IF(E42="","",VLOOKUP(H42,'Z8 TARGET ENH'!$FH$7:$FJ$48,3,FALSE))</f>
        <v/>
      </c>
      <c r="W42" s="260" t="str">
        <f t="shared" si="2"/>
        <v/>
      </c>
      <c r="X42" s="204"/>
      <c r="Y42" s="70"/>
      <c r="Z42" s="1">
        <f t="shared" si="3"/>
        <v>0</v>
      </c>
    </row>
    <row r="43" spans="1:26" ht="30" customHeight="1" x14ac:dyDescent="0.2">
      <c r="A43" s="70"/>
      <c r="B43" s="70"/>
      <c r="C43" s="70"/>
      <c r="D43" s="255">
        <f>'A1 Baseline - Terrestrial'!D44</f>
        <v>37</v>
      </c>
      <c r="E43" s="80" t="str">
        <f>IF(OR('C1 Baseline - Marine'!E44="",'C1 Baseline - Marine'!O44=0), "", 'C1 Baseline - Marine'!E44)</f>
        <v/>
      </c>
      <c r="F43" s="102" t="str">
        <f>IF(E43="", "", 'C1 Baseline - Marine'!H44)</f>
        <v/>
      </c>
      <c r="G43" s="100" t="str">
        <f>IF(E43="", "", 'C1 Baseline - Marine'!J44)</f>
        <v/>
      </c>
      <c r="H43" s="98"/>
      <c r="I43" s="99" t="str">
        <f>IF(E43="","",'C1 Baseline - Marine'!K44)</f>
        <v/>
      </c>
      <c r="J43" s="85" t="str">
        <f>IF(OR(E43="",H43=""),"",IF(AND(E43=H43,G43&gt;=P43),"Error - No Enhancement",IF(AND(E43=H43,G43&lt;P43),"Acceptable",IF(F43&gt;N43,"Trading Down - Unacceptable Change",IF(F43=N43,"Error - No Enhancement",'C1 Baseline - Marine'!G44&amp;" - "&amp;IFERROR(VLOOKUP(H43,'Z1 HAB CLASS'!$D$4:$E$45,2,FALSE),""))))))</f>
        <v/>
      </c>
      <c r="K43" s="196" t="str">
        <f>IF(E43="","",IF(AND(E43=H43,G43&gt;=P43),"Error - No Enhancement",IF(AND(E43=H43,G43&lt;P43),'C1 Baseline - Marine'!I44&amp;" - "&amp;'C3 Enhancement - Marine'!O43,IF(F43&gt;N43,"Trading Down - Unacceptable Change",IF(F43=N43,"Error - No Enhancement",IF(AND(E43&lt;&gt;H43,F43&lt;N43),"Lower Distinctiveness Habitat"&amp;" - "&amp;O43,'C1 Baseline - Marine'!I44&amp;" - "&amp;'C3 Enhancement - Marine'!O43))))))</f>
        <v/>
      </c>
      <c r="L43" s="101" t="str">
        <f>IF(E43="","",'C1 Baseline - Marine'!O44)</f>
        <v/>
      </c>
      <c r="M43" s="102" t="str">
        <f>IFERROR(VLOOKUP(H43,'Z1 HAB CLASS'!$D$4:$E$45,2,FALSE)," ")</f>
        <v xml:space="preserve"> </v>
      </c>
      <c r="N43" s="103" t="str">
        <f>IFERROR(VLOOKUP(M43,'Z1 HAB CLASS'!$L$3:$N$9,2,FALSE)," ")</f>
        <v xml:space="preserve"> </v>
      </c>
      <c r="O43" s="104"/>
      <c r="P43" s="100" t="str">
        <f>IFERROR(VLOOKUP(O43,'Z3 CONDITION VALUE'!$A$3:$B$5,2,FALSE)," ")</f>
        <v xml:space="preserve"> </v>
      </c>
      <c r="Q43" s="82" t="str">
        <f>IF(OR('C1 Baseline - Marine'!E44="", 'C1 Baseline - Marine'!O44=0),"",'C1 Baseline - Marine'!I44&amp;"")</f>
        <v/>
      </c>
      <c r="R43" s="105" t="e">
        <f t="shared" ca="1" si="0"/>
        <v>#NAME?</v>
      </c>
      <c r="S43" s="99" t="e">
        <f t="shared" ca="1" si="1"/>
        <v>#NAME?</v>
      </c>
      <c r="T43" s="259" t="e">
        <f t="array" aca="1" ref="T43" ca="1">IF(OR(R43="",S43=""),"",INDEX('Z8 TARGET ENH'!$F$6:$FE$161,_xludf.XMATCH(R43,'Z8 TARGET ENH'!$B$6:$B$161),_xludf.XMATCH(S43,'Z8 TARGET ENH'!$F$2:$FE$2)))</f>
        <v>#NAME?</v>
      </c>
      <c r="U43" s="256" t="str">
        <f>IF(E43="","",VLOOKUP(H43,'Z8 TARGET ENH'!$FH$7:$FJ$48,2,FALSE))</f>
        <v/>
      </c>
      <c r="V43" s="258" t="str">
        <f>IF(E43="","",VLOOKUP(H43,'Z8 TARGET ENH'!$FH$7:$FJ$48,3,FALSE))</f>
        <v/>
      </c>
      <c r="W43" s="260" t="str">
        <f t="shared" si="2"/>
        <v/>
      </c>
      <c r="X43" s="204"/>
      <c r="Y43" s="70"/>
      <c r="Z43" s="1">
        <f t="shared" si="3"/>
        <v>0</v>
      </c>
    </row>
    <row r="44" spans="1:26" ht="30" customHeight="1" x14ac:dyDescent="0.2">
      <c r="A44" s="70"/>
      <c r="B44" s="70"/>
      <c r="C44" s="70"/>
      <c r="D44" s="255">
        <f>'A1 Baseline - Terrestrial'!D45</f>
        <v>38</v>
      </c>
      <c r="E44" s="80" t="str">
        <f>IF(OR('C1 Baseline - Marine'!E45="",'C1 Baseline - Marine'!O45=0), "", 'C1 Baseline - Marine'!E45)</f>
        <v/>
      </c>
      <c r="F44" s="102" t="str">
        <f>IF(E44="", "", 'C1 Baseline - Marine'!H45)</f>
        <v/>
      </c>
      <c r="G44" s="100" t="str">
        <f>IF(E44="", "", 'C1 Baseline - Marine'!J45)</f>
        <v/>
      </c>
      <c r="H44" s="98"/>
      <c r="I44" s="99" t="str">
        <f>IF(E44="","",'C1 Baseline - Marine'!K45)</f>
        <v/>
      </c>
      <c r="J44" s="85" t="str">
        <f>IF(OR(E44="",H44=""),"",IF(AND(E44=H44,G44&gt;=P44),"Error - No Enhancement",IF(AND(E44=H44,G44&lt;P44),"Acceptable",IF(F44&gt;N44,"Trading Down - Unacceptable Change",IF(F44=N44,"Error - No Enhancement",'C1 Baseline - Marine'!G45&amp;" - "&amp;IFERROR(VLOOKUP(H44,'Z1 HAB CLASS'!$D$4:$E$45,2,FALSE),""))))))</f>
        <v/>
      </c>
      <c r="K44" s="196" t="str">
        <f>IF(E44="","",IF(AND(E44=H44,G44&gt;=P44),"Error - No Enhancement",IF(AND(E44=H44,G44&lt;P44),'C1 Baseline - Marine'!I45&amp;" - "&amp;'C3 Enhancement - Marine'!O44,IF(F44&gt;N44,"Trading Down - Unacceptable Change",IF(F44=N44,"Error - No Enhancement",IF(AND(E44&lt;&gt;H44,F44&lt;N44),"Lower Distinctiveness Habitat"&amp;" - "&amp;O44,'C1 Baseline - Marine'!I45&amp;" - "&amp;'C3 Enhancement - Marine'!O44))))))</f>
        <v/>
      </c>
      <c r="L44" s="101" t="str">
        <f>IF(E44="","",'C1 Baseline - Marine'!O45)</f>
        <v/>
      </c>
      <c r="M44" s="102" t="str">
        <f>IFERROR(VLOOKUP(H44,'Z1 HAB CLASS'!$D$4:$E$45,2,FALSE)," ")</f>
        <v xml:space="preserve"> </v>
      </c>
      <c r="N44" s="103" t="str">
        <f>IFERROR(VLOOKUP(M44,'Z1 HAB CLASS'!$L$3:$N$9,2,FALSE)," ")</f>
        <v xml:space="preserve"> </v>
      </c>
      <c r="O44" s="104"/>
      <c r="P44" s="100" t="str">
        <f>IFERROR(VLOOKUP(O44,'Z3 CONDITION VALUE'!$A$3:$B$5,2,FALSE)," ")</f>
        <v xml:space="preserve"> </v>
      </c>
      <c r="Q44" s="82" t="str">
        <f>IF(OR('C1 Baseline - Marine'!E45="", 'C1 Baseline - Marine'!O45=0),"",'C1 Baseline - Marine'!I45&amp;"")</f>
        <v/>
      </c>
      <c r="R44" s="105" t="e">
        <f t="shared" ca="1" si="0"/>
        <v>#NAME?</v>
      </c>
      <c r="S44" s="99" t="e">
        <f t="shared" ca="1" si="1"/>
        <v>#NAME?</v>
      </c>
      <c r="T44" s="259" t="e">
        <f t="array" aca="1" ref="T44" ca="1">IF(OR(R44="",S44=""),"",INDEX('Z8 TARGET ENH'!$F$6:$FE$161,_xludf.XMATCH(R44,'Z8 TARGET ENH'!$B$6:$B$161),_xludf.XMATCH(S44,'Z8 TARGET ENH'!$F$2:$FE$2)))</f>
        <v>#NAME?</v>
      </c>
      <c r="U44" s="256" t="str">
        <f>IF(E44="","",VLOOKUP(H44,'Z8 TARGET ENH'!$FH$7:$FJ$48,2,FALSE))</f>
        <v/>
      </c>
      <c r="V44" s="258" t="str">
        <f>IF(E44="","",VLOOKUP(H44,'Z8 TARGET ENH'!$FH$7:$FJ$48,3,FALSE))</f>
        <v/>
      </c>
      <c r="W44" s="260" t="str">
        <f t="shared" si="2"/>
        <v/>
      </c>
      <c r="X44" s="204"/>
      <c r="Y44" s="70"/>
      <c r="Z44" s="1">
        <f t="shared" si="3"/>
        <v>0</v>
      </c>
    </row>
    <row r="45" spans="1:26" ht="30" customHeight="1" x14ac:dyDescent="0.2">
      <c r="A45" s="70"/>
      <c r="B45" s="70"/>
      <c r="C45" s="70"/>
      <c r="D45" s="255">
        <f>'A1 Baseline - Terrestrial'!D46</f>
        <v>39</v>
      </c>
      <c r="E45" s="80" t="str">
        <f>IF(OR('C1 Baseline - Marine'!E46="",'C1 Baseline - Marine'!O46=0), "", 'C1 Baseline - Marine'!E46)</f>
        <v/>
      </c>
      <c r="F45" s="102" t="str">
        <f>IF(E45="", "", 'C1 Baseline - Marine'!H46)</f>
        <v/>
      </c>
      <c r="G45" s="100" t="str">
        <f>IF(E45="", "", 'C1 Baseline - Marine'!J46)</f>
        <v/>
      </c>
      <c r="H45" s="98"/>
      <c r="I45" s="99" t="str">
        <f>IF(E45="","",'C1 Baseline - Marine'!K46)</f>
        <v/>
      </c>
      <c r="J45" s="85" t="str">
        <f>IF(OR(E45="",H45=""),"",IF(AND(E45=H45,G45&gt;=P45),"Error - No Enhancement",IF(AND(E45=H45,G45&lt;P45),"Acceptable",IF(F45&gt;N45,"Trading Down - Unacceptable Change",IF(F45=N45,"Error - No Enhancement",'C1 Baseline - Marine'!G46&amp;" - "&amp;IFERROR(VLOOKUP(H45,'Z1 HAB CLASS'!$D$4:$E$45,2,FALSE),""))))))</f>
        <v/>
      </c>
      <c r="K45" s="196" t="str">
        <f>IF(E45="","",IF(AND(E45=H45,G45&gt;=P45),"Error - No Enhancement",IF(AND(E45=H45,G45&lt;P45),'C1 Baseline - Marine'!I46&amp;" - "&amp;'C3 Enhancement - Marine'!O45,IF(F45&gt;N45,"Trading Down - Unacceptable Change",IF(F45=N45,"Error - No Enhancement",IF(AND(E45&lt;&gt;H45,F45&lt;N45),"Lower Distinctiveness Habitat"&amp;" - "&amp;O45,'C1 Baseline - Marine'!I46&amp;" - "&amp;'C3 Enhancement - Marine'!O45))))))</f>
        <v/>
      </c>
      <c r="L45" s="101" t="str">
        <f>IF(E45="","",'C1 Baseline - Marine'!O46)</f>
        <v/>
      </c>
      <c r="M45" s="102" t="str">
        <f>IFERROR(VLOOKUP(H45,'Z1 HAB CLASS'!$D$4:$E$45,2,FALSE)," ")</f>
        <v xml:space="preserve"> </v>
      </c>
      <c r="N45" s="103" t="str">
        <f>IFERROR(VLOOKUP(M45,'Z1 HAB CLASS'!$L$3:$N$9,2,FALSE)," ")</f>
        <v xml:space="preserve"> </v>
      </c>
      <c r="O45" s="104"/>
      <c r="P45" s="100" t="str">
        <f>IFERROR(VLOOKUP(O45,'Z3 CONDITION VALUE'!$A$3:$B$5,2,FALSE)," ")</f>
        <v xml:space="preserve"> </v>
      </c>
      <c r="Q45" s="82" t="str">
        <f>IF(OR('C1 Baseline - Marine'!E46="", 'C1 Baseline - Marine'!O46=0),"",'C1 Baseline - Marine'!I46&amp;"")</f>
        <v/>
      </c>
      <c r="R45" s="105" t="e">
        <f t="shared" ca="1" si="0"/>
        <v>#NAME?</v>
      </c>
      <c r="S45" s="99" t="e">
        <f t="shared" ca="1" si="1"/>
        <v>#NAME?</v>
      </c>
      <c r="T45" s="259" t="e">
        <f t="array" aca="1" ref="T45" ca="1">IF(OR(R45="",S45=""),"",INDEX('Z8 TARGET ENH'!$F$6:$FE$161,_xludf.XMATCH(R45,'Z8 TARGET ENH'!$B$6:$B$161),_xludf.XMATCH(S45,'Z8 TARGET ENH'!$F$2:$FE$2)))</f>
        <v>#NAME?</v>
      </c>
      <c r="U45" s="256" t="str">
        <f>IF(E45="","",VLOOKUP(H45,'Z8 TARGET ENH'!$FH$7:$FJ$48,2,FALSE))</f>
        <v/>
      </c>
      <c r="V45" s="258" t="str">
        <f>IF(E45="","",VLOOKUP(H45,'Z8 TARGET ENH'!$FH$7:$FJ$48,3,FALSE))</f>
        <v/>
      </c>
      <c r="W45" s="260" t="str">
        <f t="shared" si="2"/>
        <v/>
      </c>
      <c r="X45" s="204"/>
      <c r="Y45" s="70"/>
      <c r="Z45" s="1">
        <f t="shared" si="3"/>
        <v>0</v>
      </c>
    </row>
    <row r="46" spans="1:26" ht="30" customHeight="1" x14ac:dyDescent="0.2">
      <c r="A46" s="70"/>
      <c r="B46" s="70"/>
      <c r="C46" s="70"/>
      <c r="D46" s="255">
        <f>'A1 Baseline - Terrestrial'!D47</f>
        <v>40</v>
      </c>
      <c r="E46" s="80" t="str">
        <f>IF(OR('C1 Baseline - Marine'!E47="",'C1 Baseline - Marine'!O47=0), "", 'C1 Baseline - Marine'!E47)</f>
        <v/>
      </c>
      <c r="F46" s="102" t="str">
        <f>IF(E46="", "", 'C1 Baseline - Marine'!H47)</f>
        <v/>
      </c>
      <c r="G46" s="100" t="str">
        <f>IF(E46="", "", 'C1 Baseline - Marine'!J47)</f>
        <v/>
      </c>
      <c r="H46" s="98"/>
      <c r="I46" s="99" t="str">
        <f>IF(E46="","",'C1 Baseline - Marine'!K47)</f>
        <v/>
      </c>
      <c r="J46" s="85" t="str">
        <f>IF(OR(E46="",H46=""),"",IF(AND(E46=H46,G46&gt;=P46),"Error - No Enhancement",IF(AND(E46=H46,G46&lt;P46),"Acceptable",IF(F46&gt;N46,"Trading Down - Unacceptable Change",IF(F46=N46,"Error - No Enhancement",'C1 Baseline - Marine'!G47&amp;" - "&amp;IFERROR(VLOOKUP(H46,'Z1 HAB CLASS'!$D$4:$E$45,2,FALSE),""))))))</f>
        <v/>
      </c>
      <c r="K46" s="196" t="str">
        <f>IF(E46="","",IF(AND(E46=H46,G46&gt;=P46),"Error - No Enhancement",IF(AND(E46=H46,G46&lt;P46),'C1 Baseline - Marine'!I47&amp;" - "&amp;'C3 Enhancement - Marine'!O46,IF(F46&gt;N46,"Trading Down - Unacceptable Change",IF(F46=N46,"Error - No Enhancement",IF(AND(E46&lt;&gt;H46,F46&lt;N46),"Lower Distinctiveness Habitat"&amp;" - "&amp;O46,'C1 Baseline - Marine'!I47&amp;" - "&amp;'C3 Enhancement - Marine'!O46))))))</f>
        <v/>
      </c>
      <c r="L46" s="101" t="str">
        <f>IF(E46="","",'C1 Baseline - Marine'!O47)</f>
        <v/>
      </c>
      <c r="M46" s="102" t="str">
        <f>IFERROR(VLOOKUP(H46,'Z1 HAB CLASS'!$D$4:$E$45,2,FALSE)," ")</f>
        <v xml:space="preserve"> </v>
      </c>
      <c r="N46" s="103" t="str">
        <f>IFERROR(VLOOKUP(M46,'Z1 HAB CLASS'!$L$3:$N$9,2,FALSE)," ")</f>
        <v xml:space="preserve"> </v>
      </c>
      <c r="O46" s="104"/>
      <c r="P46" s="100" t="str">
        <f>IFERROR(VLOOKUP(O46,'Z3 CONDITION VALUE'!$A$3:$B$5,2,FALSE)," ")</f>
        <v xml:space="preserve"> </v>
      </c>
      <c r="Q46" s="82" t="str">
        <f>IF(OR('C1 Baseline - Marine'!E47="", 'C1 Baseline - Marine'!O47=0),"",'C1 Baseline - Marine'!I47&amp;"")</f>
        <v/>
      </c>
      <c r="R46" s="105" t="e">
        <f t="shared" ca="1" si="0"/>
        <v>#NAME?</v>
      </c>
      <c r="S46" s="99" t="e">
        <f t="shared" ca="1" si="1"/>
        <v>#NAME?</v>
      </c>
      <c r="T46" s="259" t="e">
        <f t="array" aca="1" ref="T46" ca="1">IF(OR(R46="",S46=""),"",INDEX('Z8 TARGET ENH'!$F$6:$FE$161,_xludf.XMATCH(R46,'Z8 TARGET ENH'!$B$6:$B$161),_xludf.XMATCH(S46,'Z8 TARGET ENH'!$F$2:$FE$2)))</f>
        <v>#NAME?</v>
      </c>
      <c r="U46" s="256" t="str">
        <f>IF(E46="","",VLOOKUP(H46,'Z8 TARGET ENH'!$FH$7:$FJ$48,2,FALSE))</f>
        <v/>
      </c>
      <c r="V46" s="258" t="str">
        <f>IF(E46="","",VLOOKUP(H46,'Z8 TARGET ENH'!$FH$7:$FJ$48,3,FALSE))</f>
        <v/>
      </c>
      <c r="W46" s="260" t="str">
        <f t="shared" si="2"/>
        <v/>
      </c>
      <c r="X46" s="204"/>
      <c r="Y46" s="70"/>
      <c r="Z46" s="1">
        <f t="shared" si="3"/>
        <v>0</v>
      </c>
    </row>
    <row r="47" spans="1:26" ht="30" customHeight="1" x14ac:dyDescent="0.2">
      <c r="A47" s="70"/>
      <c r="B47" s="70"/>
      <c r="C47" s="70"/>
      <c r="D47" s="255">
        <f>'A1 Baseline - Terrestrial'!D48</f>
        <v>41</v>
      </c>
      <c r="E47" s="80" t="str">
        <f>IF(OR('C1 Baseline - Marine'!E48="",'C1 Baseline - Marine'!O48=0), "", 'C1 Baseline - Marine'!E48)</f>
        <v/>
      </c>
      <c r="F47" s="102" t="str">
        <f>IF(E47="", "", 'C1 Baseline - Marine'!H48)</f>
        <v/>
      </c>
      <c r="G47" s="100" t="str">
        <f>IF(E47="", "", 'C1 Baseline - Marine'!J48)</f>
        <v/>
      </c>
      <c r="H47" s="98"/>
      <c r="I47" s="99" t="str">
        <f>IF(E47="","",'C1 Baseline - Marine'!K48)</f>
        <v/>
      </c>
      <c r="J47" s="85" t="str">
        <f>IF(OR(E47="",H47=""),"",IF(AND(E47=H47,G47&gt;=P47),"Error - No Enhancement",IF(AND(E47=H47,G47&lt;P47),"Acceptable",IF(F47&gt;N47,"Trading Down - Unacceptable Change",IF(F47=N47,"Error - No Enhancement",'C1 Baseline - Marine'!G48&amp;" - "&amp;IFERROR(VLOOKUP(H47,'Z1 HAB CLASS'!$D$4:$E$45,2,FALSE),""))))))</f>
        <v/>
      </c>
      <c r="K47" s="196" t="str">
        <f>IF(E47="","",IF(AND(E47=H47,G47&gt;=P47),"Error - No Enhancement",IF(AND(E47=H47,G47&lt;P47),'C1 Baseline - Marine'!I48&amp;" - "&amp;'C3 Enhancement - Marine'!O47,IF(F47&gt;N47,"Trading Down - Unacceptable Change",IF(F47=N47,"Error - No Enhancement",IF(AND(E47&lt;&gt;H47,F47&lt;N47),"Lower Distinctiveness Habitat"&amp;" - "&amp;O47,'C1 Baseline - Marine'!I48&amp;" - "&amp;'C3 Enhancement - Marine'!O47))))))</f>
        <v/>
      </c>
      <c r="L47" s="101" t="str">
        <f>IF(E47="","",'C1 Baseline - Marine'!O48)</f>
        <v/>
      </c>
      <c r="M47" s="102" t="str">
        <f>IFERROR(VLOOKUP(H47,'Z1 HAB CLASS'!$D$4:$E$45,2,FALSE)," ")</f>
        <v xml:space="preserve"> </v>
      </c>
      <c r="N47" s="103" t="str">
        <f>IFERROR(VLOOKUP(M47,'Z1 HAB CLASS'!$L$3:$N$9,2,FALSE)," ")</f>
        <v xml:space="preserve"> </v>
      </c>
      <c r="O47" s="104"/>
      <c r="P47" s="100" t="str">
        <f>IFERROR(VLOOKUP(O47,'Z3 CONDITION VALUE'!$A$3:$B$5,2,FALSE)," ")</f>
        <v xml:space="preserve"> </v>
      </c>
      <c r="Q47" s="82" t="str">
        <f>IF(OR('C1 Baseline - Marine'!E48="", 'C1 Baseline - Marine'!O48=0),"",'C1 Baseline - Marine'!I48&amp;"")</f>
        <v/>
      </c>
      <c r="R47" s="105" t="e">
        <f t="shared" ca="1" si="0"/>
        <v>#NAME?</v>
      </c>
      <c r="S47" s="99" t="e">
        <f t="shared" ca="1" si="1"/>
        <v>#NAME?</v>
      </c>
      <c r="T47" s="259" t="e">
        <f t="array" aca="1" ref="T47" ca="1">IF(OR(R47="",S47=""),"",INDEX('Z8 TARGET ENH'!$F$6:$FE$161,_xludf.XMATCH(R47,'Z8 TARGET ENH'!$B$6:$B$161),_xludf.XMATCH(S47,'Z8 TARGET ENH'!$F$2:$FE$2)))</f>
        <v>#NAME?</v>
      </c>
      <c r="U47" s="256" t="str">
        <f>IF(E47="","",VLOOKUP(H47,'Z8 TARGET ENH'!$FH$7:$FJ$48,2,FALSE))</f>
        <v/>
      </c>
      <c r="V47" s="258" t="str">
        <f>IF(E47="","",VLOOKUP(H47,'Z8 TARGET ENH'!$FH$7:$FJ$48,3,FALSE))</f>
        <v/>
      </c>
      <c r="W47" s="260" t="str">
        <f t="shared" si="2"/>
        <v/>
      </c>
      <c r="X47" s="204"/>
      <c r="Y47" s="70"/>
      <c r="Z47" s="1">
        <f t="shared" si="3"/>
        <v>0</v>
      </c>
    </row>
    <row r="48" spans="1:26" ht="30" customHeight="1" x14ac:dyDescent="0.2">
      <c r="A48" s="70"/>
      <c r="B48" s="70"/>
      <c r="C48" s="70"/>
      <c r="D48" s="255">
        <f>'A1 Baseline - Terrestrial'!D49</f>
        <v>42</v>
      </c>
      <c r="E48" s="80" t="str">
        <f>IF(OR('C1 Baseline - Marine'!E49="",'C1 Baseline - Marine'!O49=0), "", 'C1 Baseline - Marine'!E49)</f>
        <v/>
      </c>
      <c r="F48" s="102" t="str">
        <f>IF(E48="", "", 'C1 Baseline - Marine'!H49)</f>
        <v/>
      </c>
      <c r="G48" s="100" t="str">
        <f>IF(E48="", "", 'C1 Baseline - Marine'!J49)</f>
        <v/>
      </c>
      <c r="H48" s="98"/>
      <c r="I48" s="99" t="str">
        <f>IF(E48="","",'C1 Baseline - Marine'!K49)</f>
        <v/>
      </c>
      <c r="J48" s="85" t="str">
        <f>IF(OR(E48="",H48=""),"",IF(AND(E48=H48,G48&gt;=P48),"Error - No Enhancement",IF(AND(E48=H48,G48&lt;P48),"Acceptable",IF(F48&gt;N48,"Trading Down - Unacceptable Change",IF(F48=N48,"Error - No Enhancement",'C1 Baseline - Marine'!G49&amp;" - "&amp;IFERROR(VLOOKUP(H48,'Z1 HAB CLASS'!$D$4:$E$45,2,FALSE),""))))))</f>
        <v/>
      </c>
      <c r="K48" s="196" t="str">
        <f>IF(E48="","",IF(AND(E48=H48,G48&gt;=P48),"Error - No Enhancement",IF(AND(E48=H48,G48&lt;P48),'C1 Baseline - Marine'!I49&amp;" - "&amp;'C3 Enhancement - Marine'!O48,IF(F48&gt;N48,"Trading Down - Unacceptable Change",IF(F48=N48,"Error - No Enhancement",IF(AND(E48&lt;&gt;H48,F48&lt;N48),"Lower Distinctiveness Habitat"&amp;" - "&amp;O48,'C1 Baseline - Marine'!I49&amp;" - "&amp;'C3 Enhancement - Marine'!O48))))))</f>
        <v/>
      </c>
      <c r="L48" s="101" t="str">
        <f>IF(E48="","",'C1 Baseline - Marine'!O49)</f>
        <v/>
      </c>
      <c r="M48" s="102" t="str">
        <f>IFERROR(VLOOKUP(H48,'Z1 HAB CLASS'!$D$4:$E$45,2,FALSE)," ")</f>
        <v xml:space="preserve"> </v>
      </c>
      <c r="N48" s="103" t="str">
        <f>IFERROR(VLOOKUP(M48,'Z1 HAB CLASS'!$L$3:$N$9,2,FALSE)," ")</f>
        <v xml:space="preserve"> </v>
      </c>
      <c r="O48" s="104"/>
      <c r="P48" s="100" t="str">
        <f>IFERROR(VLOOKUP(O48,'Z3 CONDITION VALUE'!$A$3:$B$5,2,FALSE)," ")</f>
        <v xml:space="preserve"> </v>
      </c>
      <c r="Q48" s="82" t="str">
        <f>IF(OR('C1 Baseline - Marine'!E49="", 'C1 Baseline - Marine'!O49=0),"",'C1 Baseline - Marine'!I49&amp;"")</f>
        <v/>
      </c>
      <c r="R48" s="105" t="e">
        <f t="shared" ca="1" si="0"/>
        <v>#NAME?</v>
      </c>
      <c r="S48" s="99" t="e">
        <f t="shared" ca="1" si="1"/>
        <v>#NAME?</v>
      </c>
      <c r="T48" s="259" t="e">
        <f t="array" aca="1" ref="T48" ca="1">IF(OR(R48="",S48=""),"",INDEX('Z8 TARGET ENH'!$F$6:$FE$161,_xludf.XMATCH(R48,'Z8 TARGET ENH'!$B$6:$B$161),_xludf.XMATCH(S48,'Z8 TARGET ENH'!$F$2:$FE$2)))</f>
        <v>#NAME?</v>
      </c>
      <c r="U48" s="256" t="str">
        <f>IF(E48="","",VLOOKUP(H48,'Z8 TARGET ENH'!$FH$7:$FJ$48,2,FALSE))</f>
        <v/>
      </c>
      <c r="V48" s="258" t="str">
        <f>IF(E48="","",VLOOKUP(H48,'Z8 TARGET ENH'!$FH$7:$FJ$48,3,FALSE))</f>
        <v/>
      </c>
      <c r="W48" s="260" t="str">
        <f t="shared" si="2"/>
        <v/>
      </c>
      <c r="X48" s="204"/>
      <c r="Y48" s="70"/>
      <c r="Z48" s="1">
        <f t="shared" si="3"/>
        <v>0</v>
      </c>
    </row>
    <row r="49" spans="1:26" ht="30" customHeight="1" x14ac:dyDescent="0.2">
      <c r="A49" s="70"/>
      <c r="B49" s="70"/>
      <c r="C49" s="70"/>
      <c r="D49" s="255">
        <f>'A1 Baseline - Terrestrial'!D50</f>
        <v>43</v>
      </c>
      <c r="E49" s="80" t="str">
        <f>IF(OR('C1 Baseline - Marine'!E50="",'C1 Baseline - Marine'!O50=0), "", 'C1 Baseline - Marine'!E50)</f>
        <v/>
      </c>
      <c r="F49" s="102" t="str">
        <f>IF(E49="", "", 'C1 Baseline - Marine'!H50)</f>
        <v/>
      </c>
      <c r="G49" s="100" t="str">
        <f>IF(E49="", "", 'C1 Baseline - Marine'!J50)</f>
        <v/>
      </c>
      <c r="H49" s="98"/>
      <c r="I49" s="99" t="str">
        <f>IF(E49="","",'C1 Baseline - Marine'!K50)</f>
        <v/>
      </c>
      <c r="J49" s="85" t="str">
        <f>IF(OR(E49="",H49=""),"",IF(AND(E49=H49,G49&gt;=P49),"Error - No Enhancement",IF(AND(E49=H49,G49&lt;P49),"Acceptable",IF(F49&gt;N49,"Trading Down - Unacceptable Change",IF(F49=N49,"Error - No Enhancement",'C1 Baseline - Marine'!G50&amp;" - "&amp;IFERROR(VLOOKUP(H49,'Z1 HAB CLASS'!$D$4:$E$45,2,FALSE),""))))))</f>
        <v/>
      </c>
      <c r="K49" s="196" t="str">
        <f>IF(E49="","",IF(AND(E49=H49,G49&gt;=P49),"Error - No Enhancement",IF(AND(E49=H49,G49&lt;P49),'C1 Baseline - Marine'!I50&amp;" - "&amp;'C3 Enhancement - Marine'!O49,IF(F49&gt;N49,"Trading Down - Unacceptable Change",IF(F49=N49,"Error - No Enhancement",IF(AND(E49&lt;&gt;H49,F49&lt;N49),"Lower Distinctiveness Habitat"&amp;" - "&amp;O49,'C1 Baseline - Marine'!I50&amp;" - "&amp;'C3 Enhancement - Marine'!O49))))))</f>
        <v/>
      </c>
      <c r="L49" s="101" t="str">
        <f>IF(E49="","",'C1 Baseline - Marine'!O50)</f>
        <v/>
      </c>
      <c r="M49" s="102" t="str">
        <f>IFERROR(VLOOKUP(H49,'Z1 HAB CLASS'!$D$4:$E$45,2,FALSE)," ")</f>
        <v xml:space="preserve"> </v>
      </c>
      <c r="N49" s="103" t="str">
        <f>IFERROR(VLOOKUP(M49,'Z1 HAB CLASS'!$L$3:$N$9,2,FALSE)," ")</f>
        <v xml:space="preserve"> </v>
      </c>
      <c r="O49" s="104"/>
      <c r="P49" s="100" t="str">
        <f>IFERROR(VLOOKUP(O49,'Z3 CONDITION VALUE'!$A$3:$B$5,2,FALSE)," ")</f>
        <v xml:space="preserve"> </v>
      </c>
      <c r="Q49" s="82" t="str">
        <f>IF(OR('C1 Baseline - Marine'!E50="", 'C1 Baseline - Marine'!O50=0),"",'C1 Baseline - Marine'!I50&amp;"")</f>
        <v/>
      </c>
      <c r="R49" s="105" t="e">
        <f t="shared" ca="1" si="0"/>
        <v>#NAME?</v>
      </c>
      <c r="S49" s="99" t="e">
        <f t="shared" ca="1" si="1"/>
        <v>#NAME?</v>
      </c>
      <c r="T49" s="259" t="e">
        <f t="array" aca="1" ref="T49" ca="1">IF(OR(R49="",S49=""),"",INDEX('Z8 TARGET ENH'!$F$6:$FE$161,_xludf.XMATCH(R49,'Z8 TARGET ENH'!$B$6:$B$161),_xludf.XMATCH(S49,'Z8 TARGET ENH'!$F$2:$FE$2)))</f>
        <v>#NAME?</v>
      </c>
      <c r="U49" s="256" t="str">
        <f>IF(E49="","",VLOOKUP(H49,'Z8 TARGET ENH'!$FH$7:$FJ$48,2,FALSE))</f>
        <v/>
      </c>
      <c r="V49" s="258" t="str">
        <f>IF(E49="","",VLOOKUP(H49,'Z8 TARGET ENH'!$FH$7:$FJ$48,3,FALSE))</f>
        <v/>
      </c>
      <c r="W49" s="260" t="str">
        <f t="shared" si="2"/>
        <v/>
      </c>
      <c r="X49" s="204"/>
      <c r="Y49" s="70"/>
      <c r="Z49" s="1">
        <f t="shared" si="3"/>
        <v>0</v>
      </c>
    </row>
    <row r="50" spans="1:26" ht="30" customHeight="1" x14ac:dyDescent="0.2">
      <c r="A50" s="70"/>
      <c r="B50" s="70"/>
      <c r="C50" s="70"/>
      <c r="D50" s="255">
        <f>'A1 Baseline - Terrestrial'!D51</f>
        <v>44</v>
      </c>
      <c r="E50" s="80" t="str">
        <f>IF(OR('C1 Baseline - Marine'!E51="",'C1 Baseline - Marine'!O51=0), "", 'C1 Baseline - Marine'!E51)</f>
        <v/>
      </c>
      <c r="F50" s="102" t="str">
        <f>IF(E50="", "", 'C1 Baseline - Marine'!H51)</f>
        <v/>
      </c>
      <c r="G50" s="100" t="str">
        <f>IF(E50="", "", 'C1 Baseline - Marine'!J51)</f>
        <v/>
      </c>
      <c r="H50" s="98"/>
      <c r="I50" s="99" t="str">
        <f>IF(E50="","",'C1 Baseline - Marine'!K51)</f>
        <v/>
      </c>
      <c r="J50" s="85" t="str">
        <f>IF(OR(E50="",H50=""),"",IF(AND(E50=H50,G50&gt;=P50),"Error - No Enhancement",IF(AND(E50=H50,G50&lt;P50),"Acceptable",IF(F50&gt;N50,"Trading Down - Unacceptable Change",IF(F50=N50,"Error - No Enhancement",'C1 Baseline - Marine'!G51&amp;" - "&amp;IFERROR(VLOOKUP(H50,'Z1 HAB CLASS'!$D$4:$E$45,2,FALSE),""))))))</f>
        <v/>
      </c>
      <c r="K50" s="196" t="str">
        <f>IF(E50="","",IF(AND(E50=H50,G50&gt;=P50),"Error - No Enhancement",IF(AND(E50=H50,G50&lt;P50),'C1 Baseline - Marine'!I51&amp;" - "&amp;'C3 Enhancement - Marine'!O50,IF(F50&gt;N50,"Trading Down - Unacceptable Change",IF(F50=N50,"Error - No Enhancement",IF(AND(E50&lt;&gt;H50,F50&lt;N50),"Lower Distinctiveness Habitat"&amp;" - "&amp;O50,'C1 Baseline - Marine'!I51&amp;" - "&amp;'C3 Enhancement - Marine'!O50))))))</f>
        <v/>
      </c>
      <c r="L50" s="101" t="str">
        <f>IF(E50="","",'C1 Baseline - Marine'!O51)</f>
        <v/>
      </c>
      <c r="M50" s="102" t="str">
        <f>IFERROR(VLOOKUP(H50,'Z1 HAB CLASS'!$D$4:$E$45,2,FALSE)," ")</f>
        <v xml:space="preserve"> </v>
      </c>
      <c r="N50" s="103" t="str">
        <f>IFERROR(VLOOKUP(M50,'Z1 HAB CLASS'!$L$3:$N$9,2,FALSE)," ")</f>
        <v xml:space="preserve"> </v>
      </c>
      <c r="O50" s="104"/>
      <c r="P50" s="100" t="str">
        <f>IFERROR(VLOOKUP(O50,'Z3 CONDITION VALUE'!$A$3:$B$5,2,FALSE)," ")</f>
        <v xml:space="preserve"> </v>
      </c>
      <c r="Q50" s="82" t="str">
        <f>IF(OR('C1 Baseline - Marine'!E51="", 'C1 Baseline - Marine'!O51=0),"",'C1 Baseline - Marine'!I51&amp;"")</f>
        <v/>
      </c>
      <c r="R50" s="105" t="e">
        <f t="shared" ca="1" si="0"/>
        <v>#NAME?</v>
      </c>
      <c r="S50" s="99" t="e">
        <f t="shared" ca="1" si="1"/>
        <v>#NAME?</v>
      </c>
      <c r="T50" s="259" t="e">
        <f t="array" aca="1" ref="T50" ca="1">IF(OR(R50="",S50=""),"",INDEX('Z8 TARGET ENH'!$F$6:$FE$161,_xludf.XMATCH(R50,'Z8 TARGET ENH'!$B$6:$B$161),_xludf.XMATCH(S50,'Z8 TARGET ENH'!$F$2:$FE$2)))</f>
        <v>#NAME?</v>
      </c>
      <c r="U50" s="256" t="str">
        <f>IF(E50="","",VLOOKUP(H50,'Z8 TARGET ENH'!$FH$7:$FJ$48,2,FALSE))</f>
        <v/>
      </c>
      <c r="V50" s="258" t="str">
        <f>IF(E50="","",VLOOKUP(H50,'Z8 TARGET ENH'!$FH$7:$FJ$48,3,FALSE))</f>
        <v/>
      </c>
      <c r="W50" s="260" t="str">
        <f t="shared" si="2"/>
        <v/>
      </c>
      <c r="X50" s="204"/>
      <c r="Y50" s="70"/>
      <c r="Z50" s="1">
        <f t="shared" si="3"/>
        <v>0</v>
      </c>
    </row>
    <row r="51" spans="1:26" ht="30" customHeight="1" x14ac:dyDescent="0.2">
      <c r="A51" s="70"/>
      <c r="B51" s="70"/>
      <c r="C51" s="70"/>
      <c r="D51" s="255">
        <f>'A1 Baseline - Terrestrial'!D52</f>
        <v>45</v>
      </c>
      <c r="E51" s="80" t="str">
        <f>IF(OR('C1 Baseline - Marine'!E52="",'C1 Baseline - Marine'!O52=0), "", 'C1 Baseline - Marine'!E52)</f>
        <v/>
      </c>
      <c r="F51" s="102" t="str">
        <f>IF(E51="", "", 'C1 Baseline - Marine'!H52)</f>
        <v/>
      </c>
      <c r="G51" s="100" t="str">
        <f>IF(E51="", "", 'C1 Baseline - Marine'!J52)</f>
        <v/>
      </c>
      <c r="H51" s="98"/>
      <c r="I51" s="99" t="str">
        <f>IF(E51="","",'C1 Baseline - Marine'!K52)</f>
        <v/>
      </c>
      <c r="J51" s="85" t="str">
        <f>IF(OR(E51="",H51=""),"",IF(AND(E51=H51,G51&gt;=P51),"Error - No Enhancement",IF(AND(E51=H51,G51&lt;P51),"Acceptable",IF(F51&gt;N51,"Trading Down - Unacceptable Change",IF(F51=N51,"Error - No Enhancement",'C1 Baseline - Marine'!G52&amp;" - "&amp;IFERROR(VLOOKUP(H51,'Z1 HAB CLASS'!$D$4:$E$45,2,FALSE),""))))))</f>
        <v/>
      </c>
      <c r="K51" s="196" t="str">
        <f>IF(E51="","",IF(AND(E51=H51,G51&gt;=P51),"Error - No Enhancement",IF(AND(E51=H51,G51&lt;P51),'C1 Baseline - Marine'!I52&amp;" - "&amp;'C3 Enhancement - Marine'!O51,IF(F51&gt;N51,"Trading Down - Unacceptable Change",IF(F51=N51,"Error - No Enhancement",IF(AND(E51&lt;&gt;H51,F51&lt;N51),"Lower Distinctiveness Habitat"&amp;" - "&amp;O51,'C1 Baseline - Marine'!I52&amp;" - "&amp;'C3 Enhancement - Marine'!O51))))))</f>
        <v/>
      </c>
      <c r="L51" s="101" t="str">
        <f>IF(E51="","",'C1 Baseline - Marine'!O52)</f>
        <v/>
      </c>
      <c r="M51" s="102" t="str">
        <f>IFERROR(VLOOKUP(H51,'Z1 HAB CLASS'!$D$4:$E$45,2,FALSE)," ")</f>
        <v xml:space="preserve"> </v>
      </c>
      <c r="N51" s="103" t="str">
        <f>IFERROR(VLOOKUP(M51,'Z1 HAB CLASS'!$L$3:$N$9,2,FALSE)," ")</f>
        <v xml:space="preserve"> </v>
      </c>
      <c r="O51" s="104"/>
      <c r="P51" s="100" t="str">
        <f>IFERROR(VLOOKUP(O51,'Z3 CONDITION VALUE'!$A$3:$B$5,2,FALSE)," ")</f>
        <v xml:space="preserve"> </v>
      </c>
      <c r="Q51" s="82" t="str">
        <f>IF(OR('C1 Baseline - Marine'!E52="", 'C1 Baseline - Marine'!O52=0),"",'C1 Baseline - Marine'!I52&amp;"")</f>
        <v/>
      </c>
      <c r="R51" s="105" t="e">
        <f t="shared" ca="1" si="0"/>
        <v>#NAME?</v>
      </c>
      <c r="S51" s="99" t="e">
        <f t="shared" ca="1" si="1"/>
        <v>#NAME?</v>
      </c>
      <c r="T51" s="259" t="e">
        <f t="array" aca="1" ref="T51" ca="1">IF(OR(R51="",S51=""),"",INDEX('Z8 TARGET ENH'!$F$6:$FE$161,_xludf.XMATCH(R51,'Z8 TARGET ENH'!$B$6:$B$161),_xludf.XMATCH(S51,'Z8 TARGET ENH'!$F$2:$FE$2)))</f>
        <v>#NAME?</v>
      </c>
      <c r="U51" s="256" t="str">
        <f>IF(E51="","",VLOOKUP(H51,'Z8 TARGET ENH'!$FH$7:$FJ$48,2,FALSE))</f>
        <v/>
      </c>
      <c r="V51" s="258" t="str">
        <f>IF(E51="","",VLOOKUP(H51,'Z8 TARGET ENH'!$FH$7:$FJ$48,3,FALSE))</f>
        <v/>
      </c>
      <c r="W51" s="260" t="str">
        <f t="shared" si="2"/>
        <v/>
      </c>
      <c r="X51" s="204"/>
      <c r="Y51" s="70"/>
      <c r="Z51" s="1">
        <f t="shared" si="3"/>
        <v>0</v>
      </c>
    </row>
    <row r="52" spans="1:26" ht="30" customHeight="1" x14ac:dyDescent="0.2">
      <c r="A52" s="70"/>
      <c r="B52" s="70"/>
      <c r="C52" s="70"/>
      <c r="D52" s="255">
        <f>'A1 Baseline - Terrestrial'!D53</f>
        <v>46</v>
      </c>
      <c r="E52" s="80" t="str">
        <f>IF(OR('C1 Baseline - Marine'!E53="",'C1 Baseline - Marine'!O53=0), "", 'C1 Baseline - Marine'!E53)</f>
        <v/>
      </c>
      <c r="F52" s="102" t="str">
        <f>IF(E52="", "", 'C1 Baseline - Marine'!H53)</f>
        <v/>
      </c>
      <c r="G52" s="100" t="str">
        <f>IF(E52="", "", 'C1 Baseline - Marine'!J53)</f>
        <v/>
      </c>
      <c r="H52" s="98"/>
      <c r="I52" s="99" t="str">
        <f>IF(E52="","",'C1 Baseline - Marine'!K53)</f>
        <v/>
      </c>
      <c r="J52" s="85" t="str">
        <f>IF(OR(E52="",H52=""),"",IF(AND(E52=H52,G52&gt;=P52),"Error - No Enhancement",IF(AND(E52=H52,G52&lt;P52),"Acceptable",IF(F52&gt;N52,"Trading Down - Unacceptable Change",IF(F52=N52,"Error - No Enhancement",'C1 Baseline - Marine'!G53&amp;" - "&amp;IFERROR(VLOOKUP(H52,'Z1 HAB CLASS'!$D$4:$E$45,2,FALSE),""))))))</f>
        <v/>
      </c>
      <c r="K52" s="196" t="str">
        <f>IF(E52="","",IF(AND(E52=H52,G52&gt;=P52),"Error - No Enhancement",IF(AND(E52=H52,G52&lt;P52),'C1 Baseline - Marine'!I53&amp;" - "&amp;'C3 Enhancement - Marine'!O52,IF(F52&gt;N52,"Trading Down - Unacceptable Change",IF(F52=N52,"Error - No Enhancement",IF(AND(E52&lt;&gt;H52,F52&lt;N52),"Lower Distinctiveness Habitat"&amp;" - "&amp;O52,'C1 Baseline - Marine'!I53&amp;" - "&amp;'C3 Enhancement - Marine'!O52))))))</f>
        <v/>
      </c>
      <c r="L52" s="101" t="str">
        <f>IF(E52="","",'C1 Baseline - Marine'!O53)</f>
        <v/>
      </c>
      <c r="M52" s="102" t="str">
        <f>IFERROR(VLOOKUP(H52,'Z1 HAB CLASS'!$D$4:$E$45,2,FALSE)," ")</f>
        <v xml:space="preserve"> </v>
      </c>
      <c r="N52" s="103" t="str">
        <f>IFERROR(VLOOKUP(M52,'Z1 HAB CLASS'!$L$3:$N$9,2,FALSE)," ")</f>
        <v xml:space="preserve"> </v>
      </c>
      <c r="O52" s="104"/>
      <c r="P52" s="100" t="str">
        <f>IFERROR(VLOOKUP(O52,'Z3 CONDITION VALUE'!$A$3:$B$5,2,FALSE)," ")</f>
        <v xml:space="preserve"> </v>
      </c>
      <c r="Q52" s="82" t="str">
        <f>IF(OR('C1 Baseline - Marine'!E53="", 'C1 Baseline - Marine'!O53=0),"",'C1 Baseline - Marine'!I53&amp;"")</f>
        <v/>
      </c>
      <c r="R52" s="105" t="e">
        <f t="shared" ca="1" si="0"/>
        <v>#NAME?</v>
      </c>
      <c r="S52" s="99" t="e">
        <f t="shared" ca="1" si="1"/>
        <v>#NAME?</v>
      </c>
      <c r="T52" s="259" t="e">
        <f t="array" aca="1" ref="T52" ca="1">IF(OR(R52="",S52=""),"",INDEX('Z8 TARGET ENH'!$F$6:$FE$161,_xludf.XMATCH(R52,'Z8 TARGET ENH'!$B$6:$B$161),_xludf.XMATCH(S52,'Z8 TARGET ENH'!$F$2:$FE$2)))</f>
        <v>#NAME?</v>
      </c>
      <c r="U52" s="256" t="str">
        <f>IF(E52="","",VLOOKUP(H52,'Z8 TARGET ENH'!$FH$7:$FJ$48,2,FALSE))</f>
        <v/>
      </c>
      <c r="V52" s="258" t="str">
        <f>IF(E52="","",VLOOKUP(H52,'Z8 TARGET ENH'!$FH$7:$FJ$48,3,FALSE))</f>
        <v/>
      </c>
      <c r="W52" s="260" t="str">
        <f t="shared" si="2"/>
        <v/>
      </c>
      <c r="X52" s="204"/>
      <c r="Y52" s="70"/>
      <c r="Z52" s="1">
        <f t="shared" si="3"/>
        <v>0</v>
      </c>
    </row>
    <row r="53" spans="1:26" ht="30" customHeight="1" x14ac:dyDescent="0.2">
      <c r="A53" s="70"/>
      <c r="B53" s="70"/>
      <c r="C53" s="70"/>
      <c r="D53" s="255">
        <f>'A1 Baseline - Terrestrial'!D54</f>
        <v>47</v>
      </c>
      <c r="E53" s="80" t="str">
        <f>IF(OR('C1 Baseline - Marine'!E54="",'C1 Baseline - Marine'!O54=0), "", 'C1 Baseline - Marine'!E54)</f>
        <v/>
      </c>
      <c r="F53" s="102" t="str">
        <f>IF(E53="", "", 'C1 Baseline - Marine'!H54)</f>
        <v/>
      </c>
      <c r="G53" s="100" t="str">
        <f>IF(E53="", "", 'C1 Baseline - Marine'!J54)</f>
        <v/>
      </c>
      <c r="H53" s="98"/>
      <c r="I53" s="99" t="str">
        <f>IF(E53="","",'C1 Baseline - Marine'!K54)</f>
        <v/>
      </c>
      <c r="J53" s="85" t="str">
        <f>IF(OR(E53="",H53=""),"",IF(AND(E53=H53,G53&gt;=P53),"Error - No Enhancement",IF(AND(E53=H53,G53&lt;P53),"Acceptable",IF(F53&gt;N53,"Trading Down - Unacceptable Change",IF(F53=N53,"Error - No Enhancement",'C1 Baseline - Marine'!G54&amp;" - "&amp;IFERROR(VLOOKUP(H53,'Z1 HAB CLASS'!$D$4:$E$45,2,FALSE),""))))))</f>
        <v/>
      </c>
      <c r="K53" s="196" t="str">
        <f>IF(E53="","",IF(AND(E53=H53,G53&gt;=P53),"Error - No Enhancement",IF(AND(E53=H53,G53&lt;P53),'C1 Baseline - Marine'!I54&amp;" - "&amp;'C3 Enhancement - Marine'!O53,IF(F53&gt;N53,"Trading Down - Unacceptable Change",IF(F53=N53,"Error - No Enhancement",IF(AND(E53&lt;&gt;H53,F53&lt;N53),"Lower Distinctiveness Habitat"&amp;" - "&amp;O53,'C1 Baseline - Marine'!I54&amp;" - "&amp;'C3 Enhancement - Marine'!O53))))))</f>
        <v/>
      </c>
      <c r="L53" s="101" t="str">
        <f>IF(E53="","",'C1 Baseline - Marine'!O54)</f>
        <v/>
      </c>
      <c r="M53" s="102" t="str">
        <f>IFERROR(VLOOKUP(H53,'Z1 HAB CLASS'!$D$4:$E$45,2,FALSE)," ")</f>
        <v xml:space="preserve"> </v>
      </c>
      <c r="N53" s="103" t="str">
        <f>IFERROR(VLOOKUP(M53,'Z1 HAB CLASS'!$L$3:$N$9,2,FALSE)," ")</f>
        <v xml:space="preserve"> </v>
      </c>
      <c r="O53" s="104"/>
      <c r="P53" s="100" t="str">
        <f>IFERROR(VLOOKUP(O53,'Z3 CONDITION VALUE'!$A$3:$B$5,2,FALSE)," ")</f>
        <v xml:space="preserve"> </v>
      </c>
      <c r="Q53" s="82" t="str">
        <f>IF(OR('C1 Baseline - Marine'!E54="", 'C1 Baseline - Marine'!O54=0),"",'C1 Baseline - Marine'!I54&amp;"")</f>
        <v/>
      </c>
      <c r="R53" s="105" t="e">
        <f t="shared" ca="1" si="0"/>
        <v>#NAME?</v>
      </c>
      <c r="S53" s="99" t="e">
        <f t="shared" ca="1" si="1"/>
        <v>#NAME?</v>
      </c>
      <c r="T53" s="259" t="e">
        <f t="array" aca="1" ref="T53" ca="1">IF(OR(R53="",S53=""),"",INDEX('Z8 TARGET ENH'!$F$6:$FE$161,_xludf.XMATCH(R53,'Z8 TARGET ENH'!$B$6:$B$161),_xludf.XMATCH(S53,'Z8 TARGET ENH'!$F$2:$FE$2)))</f>
        <v>#NAME?</v>
      </c>
      <c r="U53" s="256" t="str">
        <f>IF(E53="","",VLOOKUP(H53,'Z8 TARGET ENH'!$FH$7:$FJ$48,2,FALSE))</f>
        <v/>
      </c>
      <c r="V53" s="258" t="str">
        <f>IF(E53="","",VLOOKUP(H53,'Z8 TARGET ENH'!$FH$7:$FJ$48,3,FALSE))</f>
        <v/>
      </c>
      <c r="W53" s="260" t="str">
        <f t="shared" si="2"/>
        <v/>
      </c>
      <c r="X53" s="204"/>
      <c r="Y53" s="70"/>
      <c r="Z53" s="1">
        <f t="shared" si="3"/>
        <v>0</v>
      </c>
    </row>
    <row r="54" spans="1:26" ht="30" customHeight="1" x14ac:dyDescent="0.2">
      <c r="A54" s="70"/>
      <c r="B54" s="70"/>
      <c r="C54" s="70"/>
      <c r="D54" s="255">
        <f>'A1 Baseline - Terrestrial'!D55</f>
        <v>48</v>
      </c>
      <c r="E54" s="80" t="str">
        <f>IF(OR('C1 Baseline - Marine'!E55="",'C1 Baseline - Marine'!O55=0), "", 'C1 Baseline - Marine'!E55)</f>
        <v/>
      </c>
      <c r="F54" s="102" t="str">
        <f>IF(E54="", "", 'C1 Baseline - Marine'!H55)</f>
        <v/>
      </c>
      <c r="G54" s="100" t="str">
        <f>IF(E54="", "", 'C1 Baseline - Marine'!J55)</f>
        <v/>
      </c>
      <c r="H54" s="98"/>
      <c r="I54" s="99" t="str">
        <f>IF(E54="","",'C1 Baseline - Marine'!K55)</f>
        <v/>
      </c>
      <c r="J54" s="85" t="str">
        <f>IF(OR(E54="",H54=""),"",IF(AND(E54=H54,G54&gt;=P54),"Error - No Enhancement",IF(AND(E54=H54,G54&lt;P54),"Acceptable",IF(F54&gt;N54,"Trading Down - Unacceptable Change",IF(F54=N54,"Error - No Enhancement",'C1 Baseline - Marine'!G55&amp;" - "&amp;IFERROR(VLOOKUP(H54,'Z1 HAB CLASS'!$D$4:$E$45,2,FALSE),""))))))</f>
        <v/>
      </c>
      <c r="K54" s="196" t="str">
        <f>IF(E54="","",IF(AND(E54=H54,G54&gt;=P54),"Error - No Enhancement",IF(AND(E54=H54,G54&lt;P54),'C1 Baseline - Marine'!I55&amp;" - "&amp;'C3 Enhancement - Marine'!O54,IF(F54&gt;N54,"Trading Down - Unacceptable Change",IF(F54=N54,"Error - No Enhancement",IF(AND(E54&lt;&gt;H54,F54&lt;N54),"Lower Distinctiveness Habitat"&amp;" - "&amp;O54,'C1 Baseline - Marine'!I55&amp;" - "&amp;'C3 Enhancement - Marine'!O54))))))</f>
        <v/>
      </c>
      <c r="L54" s="101" t="str">
        <f>IF(E54="","",'C1 Baseline - Marine'!O55)</f>
        <v/>
      </c>
      <c r="M54" s="102" t="str">
        <f>IFERROR(VLOOKUP(H54,'Z1 HAB CLASS'!$D$4:$E$45,2,FALSE)," ")</f>
        <v xml:space="preserve"> </v>
      </c>
      <c r="N54" s="103" t="str">
        <f>IFERROR(VLOOKUP(M54,'Z1 HAB CLASS'!$L$3:$N$9,2,FALSE)," ")</f>
        <v xml:space="preserve"> </v>
      </c>
      <c r="O54" s="104"/>
      <c r="P54" s="100" t="str">
        <f>IFERROR(VLOOKUP(O54,'Z3 CONDITION VALUE'!$A$3:$B$5,2,FALSE)," ")</f>
        <v xml:space="preserve"> </v>
      </c>
      <c r="Q54" s="82" t="str">
        <f>IF(OR('C1 Baseline - Marine'!E55="", 'C1 Baseline - Marine'!O55=0),"",'C1 Baseline - Marine'!I55&amp;"")</f>
        <v/>
      </c>
      <c r="R54" s="105" t="e">
        <f t="shared" ca="1" si="0"/>
        <v>#NAME?</v>
      </c>
      <c r="S54" s="99" t="e">
        <f t="shared" ca="1" si="1"/>
        <v>#NAME?</v>
      </c>
      <c r="T54" s="259" t="e">
        <f t="array" aca="1" ref="T54" ca="1">IF(OR(R54="",S54=""),"",INDEX('Z8 TARGET ENH'!$F$6:$FE$161,_xludf.XMATCH(R54,'Z8 TARGET ENH'!$B$6:$B$161),_xludf.XMATCH(S54,'Z8 TARGET ENH'!$F$2:$FE$2)))</f>
        <v>#NAME?</v>
      </c>
      <c r="U54" s="256" t="str">
        <f>IF(E54="","",VLOOKUP(H54,'Z8 TARGET ENH'!$FH$7:$FJ$48,2,FALSE))</f>
        <v/>
      </c>
      <c r="V54" s="258" t="str">
        <f>IF(E54="","",VLOOKUP(H54,'Z8 TARGET ENH'!$FH$7:$FJ$48,3,FALSE))</f>
        <v/>
      </c>
      <c r="W54" s="260" t="str">
        <f t="shared" si="2"/>
        <v/>
      </c>
      <c r="X54" s="204"/>
      <c r="Y54" s="70"/>
      <c r="Z54" s="1">
        <f t="shared" si="3"/>
        <v>0</v>
      </c>
    </row>
    <row r="55" spans="1:26" ht="30" customHeight="1" x14ac:dyDescent="0.2">
      <c r="A55" s="70"/>
      <c r="B55" s="70"/>
      <c r="C55" s="70"/>
      <c r="D55" s="255">
        <f>'A1 Baseline - Terrestrial'!D56</f>
        <v>49</v>
      </c>
      <c r="E55" s="80" t="str">
        <f>IF(OR('C1 Baseline - Marine'!E56="",'C1 Baseline - Marine'!O56=0), "", 'C1 Baseline - Marine'!E56)</f>
        <v/>
      </c>
      <c r="F55" s="102" t="str">
        <f>IF(E55="", "", 'C1 Baseline - Marine'!H56)</f>
        <v/>
      </c>
      <c r="G55" s="100" t="str">
        <f>IF(E55="", "", 'C1 Baseline - Marine'!J56)</f>
        <v/>
      </c>
      <c r="H55" s="98"/>
      <c r="I55" s="99" t="str">
        <f>IF(E55="","",'C1 Baseline - Marine'!K56)</f>
        <v/>
      </c>
      <c r="J55" s="85" t="str">
        <f>IF(OR(E55="",H55=""),"",IF(AND(E55=H55,G55&gt;=P55),"Error - No Enhancement",IF(AND(E55=H55,G55&lt;P55),"Acceptable",IF(F55&gt;N55,"Trading Down - Unacceptable Change",IF(F55=N55,"Error - No Enhancement",'C1 Baseline - Marine'!G56&amp;" - "&amp;IFERROR(VLOOKUP(H55,'Z1 HAB CLASS'!$D$4:$E$45,2,FALSE),""))))))</f>
        <v/>
      </c>
      <c r="K55" s="196" t="str">
        <f>IF(E55="","",IF(AND(E55=H55,G55&gt;=P55),"Error - No Enhancement",IF(AND(E55=H55,G55&lt;P55),'C1 Baseline - Marine'!I56&amp;" - "&amp;'C3 Enhancement - Marine'!O55,IF(F55&gt;N55,"Trading Down - Unacceptable Change",IF(F55=N55,"Error - No Enhancement",IF(AND(E55&lt;&gt;H55,F55&lt;N55),"Lower Distinctiveness Habitat"&amp;" - "&amp;O55,'C1 Baseline - Marine'!I56&amp;" - "&amp;'C3 Enhancement - Marine'!O55))))))</f>
        <v/>
      </c>
      <c r="L55" s="101" t="str">
        <f>IF(E55="","",'C1 Baseline - Marine'!O56)</f>
        <v/>
      </c>
      <c r="M55" s="102" t="str">
        <f>IFERROR(VLOOKUP(H55,'Z1 HAB CLASS'!$D$4:$E$45,2,FALSE)," ")</f>
        <v xml:space="preserve"> </v>
      </c>
      <c r="N55" s="103" t="str">
        <f>IFERROR(VLOOKUP(M55,'Z1 HAB CLASS'!$L$3:$N$9,2,FALSE)," ")</f>
        <v xml:space="preserve"> </v>
      </c>
      <c r="O55" s="104"/>
      <c r="P55" s="100" t="str">
        <f>IFERROR(VLOOKUP(O55,'Z3 CONDITION VALUE'!$A$3:$B$5,2,FALSE)," ")</f>
        <v xml:space="preserve"> </v>
      </c>
      <c r="Q55" s="82" t="str">
        <f>IF(OR('C1 Baseline - Marine'!E56="", 'C1 Baseline - Marine'!O56=0),"",'C1 Baseline - Marine'!I56&amp;"")</f>
        <v/>
      </c>
      <c r="R55" s="105" t="e">
        <f t="shared" ca="1" si="0"/>
        <v>#NAME?</v>
      </c>
      <c r="S55" s="99" t="e">
        <f t="shared" ca="1" si="1"/>
        <v>#NAME?</v>
      </c>
      <c r="T55" s="259" t="e">
        <f t="array" aca="1" ref="T55" ca="1">IF(OR(R55="",S55=""),"",INDEX('Z8 TARGET ENH'!$F$6:$FE$161,_xludf.XMATCH(R55,'Z8 TARGET ENH'!$B$6:$B$161),_xludf.XMATCH(S55,'Z8 TARGET ENH'!$F$2:$FE$2)))</f>
        <v>#NAME?</v>
      </c>
      <c r="U55" s="256" t="str">
        <f>IF(E55="","",VLOOKUP(H55,'Z8 TARGET ENH'!$FH$7:$FJ$48,2,FALSE))</f>
        <v/>
      </c>
      <c r="V55" s="258" t="str">
        <f>IF(E55="","",VLOOKUP(H55,'Z8 TARGET ENH'!$FH$7:$FJ$48,3,FALSE))</f>
        <v/>
      </c>
      <c r="W55" s="260" t="str">
        <f t="shared" si="2"/>
        <v/>
      </c>
      <c r="X55" s="204"/>
      <c r="Y55" s="70"/>
      <c r="Z55" s="1">
        <f t="shared" si="3"/>
        <v>0</v>
      </c>
    </row>
    <row r="56" spans="1:26" ht="30" customHeight="1" x14ac:dyDescent="0.2">
      <c r="A56" s="70"/>
      <c r="B56" s="70"/>
      <c r="C56" s="70"/>
      <c r="D56" s="255">
        <f>'A1 Baseline - Terrestrial'!D57</f>
        <v>50</v>
      </c>
      <c r="E56" s="80" t="str">
        <f>IF(OR('C1 Baseline - Marine'!E57="",'C1 Baseline - Marine'!O57=0), "", 'C1 Baseline - Marine'!E57)</f>
        <v/>
      </c>
      <c r="F56" s="102" t="str">
        <f>IF(E56="", "", 'C1 Baseline - Marine'!H57)</f>
        <v/>
      </c>
      <c r="G56" s="100" t="str">
        <f>IF(E56="", "", 'C1 Baseline - Marine'!J57)</f>
        <v/>
      </c>
      <c r="H56" s="98"/>
      <c r="I56" s="99" t="str">
        <f>IF(E56="","",'C1 Baseline - Marine'!K57)</f>
        <v/>
      </c>
      <c r="J56" s="85" t="str">
        <f>IF(OR(E56="",H56=""),"",IF(AND(E56=H56,G56&gt;=P56),"Error - No Enhancement",IF(AND(E56=H56,G56&lt;P56),"Acceptable",IF(F56&gt;N56,"Trading Down - Unacceptable Change",IF(F56=N56,"Error - No Enhancement",'C1 Baseline - Marine'!G57&amp;" - "&amp;IFERROR(VLOOKUP(H56,'Z1 HAB CLASS'!$D$4:$E$45,2,FALSE),""))))))</f>
        <v/>
      </c>
      <c r="K56" s="196" t="str">
        <f>IF(E56="","",IF(AND(E56=H56,G56&gt;=P56),"Error - No Enhancement",IF(AND(E56=H56,G56&lt;P56),'C1 Baseline - Marine'!I57&amp;" - "&amp;'C3 Enhancement - Marine'!O56,IF(F56&gt;N56,"Trading Down - Unacceptable Change",IF(F56=N56,"Error - No Enhancement",IF(AND(E56&lt;&gt;H56,F56&lt;N56),"Lower Distinctiveness Habitat"&amp;" - "&amp;O56,'C1 Baseline - Marine'!I57&amp;" - "&amp;'C3 Enhancement - Marine'!O56))))))</f>
        <v/>
      </c>
      <c r="L56" s="101" t="str">
        <f>IF(E56="","",'C1 Baseline - Marine'!O57)</f>
        <v/>
      </c>
      <c r="M56" s="102" t="str">
        <f>IFERROR(VLOOKUP(H56,'Z1 HAB CLASS'!$D$4:$E$45,2,FALSE)," ")</f>
        <v xml:space="preserve"> </v>
      </c>
      <c r="N56" s="103" t="str">
        <f>IFERROR(VLOOKUP(M56,'Z1 HAB CLASS'!$L$3:$N$9,2,FALSE)," ")</f>
        <v xml:space="preserve"> </v>
      </c>
      <c r="O56" s="104"/>
      <c r="P56" s="100" t="str">
        <f>IFERROR(VLOOKUP(O56,'Z3 CONDITION VALUE'!$A$3:$B$5,2,FALSE)," ")</f>
        <v xml:space="preserve"> </v>
      </c>
      <c r="Q56" s="82" t="str">
        <f>IF(OR('C1 Baseline - Marine'!E57="", 'C1 Baseline - Marine'!O57=0),"",'C1 Baseline - Marine'!I57&amp;"")</f>
        <v/>
      </c>
      <c r="R56" s="105" t="e">
        <f t="shared" ca="1" si="0"/>
        <v>#NAME?</v>
      </c>
      <c r="S56" s="99" t="e">
        <f t="shared" ca="1" si="1"/>
        <v>#NAME?</v>
      </c>
      <c r="T56" s="259" t="e">
        <f t="array" aca="1" ref="T56" ca="1">IF(OR(R56="",S56=""),"",INDEX('Z8 TARGET ENH'!$F$6:$FE$161,_xludf.XMATCH(R56,'Z8 TARGET ENH'!$B$6:$B$161),_xludf.XMATCH(S56,'Z8 TARGET ENH'!$F$2:$FE$2)))</f>
        <v>#NAME?</v>
      </c>
      <c r="U56" s="256" t="str">
        <f>IF(E56="","",VLOOKUP(H56,'Z8 TARGET ENH'!$FH$7:$FJ$48,2,FALSE))</f>
        <v/>
      </c>
      <c r="V56" s="258" t="str">
        <f>IF(E56="","",VLOOKUP(H56,'Z8 TARGET ENH'!$FH$7:$FJ$48,3,FALSE))</f>
        <v/>
      </c>
      <c r="W56" s="260" t="str">
        <f t="shared" si="2"/>
        <v/>
      </c>
      <c r="X56" s="204"/>
      <c r="Y56" s="70"/>
      <c r="Z56" s="1">
        <f t="shared" si="3"/>
        <v>0</v>
      </c>
    </row>
    <row r="57" spans="1:26" ht="30" customHeight="1" x14ac:dyDescent="0.2">
      <c r="A57" s="70"/>
      <c r="B57" s="70"/>
      <c r="C57" s="70"/>
      <c r="D57" s="255">
        <f>'A1 Baseline - Terrestrial'!D58</f>
        <v>51</v>
      </c>
      <c r="E57" s="80" t="str">
        <f>IF(OR('C1 Baseline - Marine'!E58="",'C1 Baseline - Marine'!O58=0), "", 'C1 Baseline - Marine'!E58)</f>
        <v/>
      </c>
      <c r="F57" s="102" t="str">
        <f>IF(E57="", "", 'C1 Baseline - Marine'!H58)</f>
        <v/>
      </c>
      <c r="G57" s="100" t="str">
        <f>IF(E57="", "", 'C1 Baseline - Marine'!J58)</f>
        <v/>
      </c>
      <c r="H57" s="98"/>
      <c r="I57" s="99" t="str">
        <f>IF(E57="","",'C1 Baseline - Marine'!K58)</f>
        <v/>
      </c>
      <c r="J57" s="85" t="str">
        <f>IF(OR(E57="",H57=""),"",IF(AND(E57=H57,G57&gt;=P57),"Error - No Enhancement",IF(AND(E57=H57,G57&lt;P57),"Acceptable",IF(F57&gt;N57,"Trading Down - Unacceptable Change",IF(F57=N57,"Error - No Enhancement",'C1 Baseline - Marine'!G58&amp;" - "&amp;IFERROR(VLOOKUP(H57,'Z1 HAB CLASS'!$D$4:$E$45,2,FALSE),""))))))</f>
        <v/>
      </c>
      <c r="K57" s="196" t="str">
        <f>IF(E57="","",IF(AND(E57=H57,G57&gt;=P57),"Error - No Enhancement",IF(AND(E57=H57,G57&lt;P57),'C1 Baseline - Marine'!I58&amp;" - "&amp;'C3 Enhancement - Marine'!O57,IF(F57&gt;N57,"Trading Down - Unacceptable Change",IF(F57=N57,"Error - No Enhancement",IF(AND(E57&lt;&gt;H57,F57&lt;N57),"Lower Distinctiveness Habitat"&amp;" - "&amp;O57,'C1 Baseline - Marine'!I58&amp;" - "&amp;'C3 Enhancement - Marine'!O57))))))</f>
        <v/>
      </c>
      <c r="L57" s="101" t="str">
        <f>IF(E57="","",'C1 Baseline - Marine'!O58)</f>
        <v/>
      </c>
      <c r="M57" s="102" t="str">
        <f>IFERROR(VLOOKUP(H57,'Z1 HAB CLASS'!$D$4:$E$45,2,FALSE)," ")</f>
        <v xml:space="preserve"> </v>
      </c>
      <c r="N57" s="103" t="str">
        <f>IFERROR(VLOOKUP(M57,'Z1 HAB CLASS'!$L$3:$N$9,2,FALSE)," ")</f>
        <v xml:space="preserve"> </v>
      </c>
      <c r="O57" s="104"/>
      <c r="P57" s="100" t="str">
        <f>IFERROR(VLOOKUP(O57,'Z3 CONDITION VALUE'!$A$3:$B$5,2,FALSE)," ")</f>
        <v xml:space="preserve"> </v>
      </c>
      <c r="Q57" s="82" t="str">
        <f>IF(OR('C1 Baseline - Marine'!E58="", 'C1 Baseline - Marine'!O58=0),"",'C1 Baseline - Marine'!I58&amp;"")</f>
        <v/>
      </c>
      <c r="R57" s="105" t="e">
        <f t="shared" ca="1" si="0"/>
        <v>#NAME?</v>
      </c>
      <c r="S57" s="99" t="e">
        <f t="shared" ca="1" si="1"/>
        <v>#NAME?</v>
      </c>
      <c r="T57" s="259" t="e">
        <f t="array" aca="1" ref="T57" ca="1">IF(OR(R57="",S57=""),"",INDEX('Z8 TARGET ENH'!$F$6:$FE$161,_xludf.XMATCH(R57,'Z8 TARGET ENH'!$B$6:$B$161),_xludf.XMATCH(S57,'Z8 TARGET ENH'!$F$2:$FE$2)))</f>
        <v>#NAME?</v>
      </c>
      <c r="U57" s="256" t="str">
        <f>IF(E57="","",VLOOKUP(H57,'Z8 TARGET ENH'!$FH$7:$FJ$48,2,FALSE))</f>
        <v/>
      </c>
      <c r="V57" s="258" t="str">
        <f>IF(E57="","",VLOOKUP(H57,'Z8 TARGET ENH'!$FH$7:$FJ$48,3,FALSE))</f>
        <v/>
      </c>
      <c r="W57" s="260" t="str">
        <f t="shared" si="2"/>
        <v/>
      </c>
      <c r="X57" s="204"/>
      <c r="Y57" s="70"/>
      <c r="Z57" s="1">
        <f t="shared" si="3"/>
        <v>0</v>
      </c>
    </row>
    <row r="58" spans="1:26" ht="30" customHeight="1" x14ac:dyDescent="0.2">
      <c r="A58" s="70"/>
      <c r="B58" s="70"/>
      <c r="C58" s="70"/>
      <c r="D58" s="255">
        <f>'A1 Baseline - Terrestrial'!D59</f>
        <v>52</v>
      </c>
      <c r="E58" s="80" t="str">
        <f>IF(OR('C1 Baseline - Marine'!E59="",'C1 Baseline - Marine'!O59=0), "", 'C1 Baseline - Marine'!E59)</f>
        <v/>
      </c>
      <c r="F58" s="102" t="str">
        <f>IF(E58="", "", 'C1 Baseline - Marine'!H59)</f>
        <v/>
      </c>
      <c r="G58" s="100" t="str">
        <f>IF(E58="", "", 'C1 Baseline - Marine'!J59)</f>
        <v/>
      </c>
      <c r="H58" s="98"/>
      <c r="I58" s="99" t="str">
        <f>IF(E58="","",'C1 Baseline - Marine'!K59)</f>
        <v/>
      </c>
      <c r="J58" s="85" t="str">
        <f>IF(OR(E58="",H58=""),"",IF(AND(E58=H58,G58&gt;=P58),"Error - No Enhancement",IF(AND(E58=H58,G58&lt;P58),"Acceptable",IF(F58&gt;N58,"Trading Down - Unacceptable Change",IF(F58=N58,"Error - No Enhancement",'C1 Baseline - Marine'!G59&amp;" - "&amp;IFERROR(VLOOKUP(H58,'Z1 HAB CLASS'!$D$4:$E$45,2,FALSE),""))))))</f>
        <v/>
      </c>
      <c r="K58" s="196" t="str">
        <f>IF(E58="","",IF(AND(E58=H58,G58&gt;=P58),"Error - No Enhancement",IF(AND(E58=H58,G58&lt;P58),'C1 Baseline - Marine'!I59&amp;" - "&amp;'C3 Enhancement - Marine'!O58,IF(F58&gt;N58,"Trading Down - Unacceptable Change",IF(F58=N58,"Error - No Enhancement",IF(AND(E58&lt;&gt;H58,F58&lt;N58),"Lower Distinctiveness Habitat"&amp;" - "&amp;O58,'C1 Baseline - Marine'!I59&amp;" - "&amp;'C3 Enhancement - Marine'!O58))))))</f>
        <v/>
      </c>
      <c r="L58" s="101" t="str">
        <f>IF(E58="","",'C1 Baseline - Marine'!O59)</f>
        <v/>
      </c>
      <c r="M58" s="102" t="str">
        <f>IFERROR(VLOOKUP(H58,'Z1 HAB CLASS'!$D$4:$E$45,2,FALSE)," ")</f>
        <v xml:space="preserve"> </v>
      </c>
      <c r="N58" s="103" t="str">
        <f>IFERROR(VLOOKUP(M58,'Z1 HAB CLASS'!$L$3:$N$9,2,FALSE)," ")</f>
        <v xml:space="preserve"> </v>
      </c>
      <c r="O58" s="104"/>
      <c r="P58" s="100" t="str">
        <f>IFERROR(VLOOKUP(O58,'Z3 CONDITION VALUE'!$A$3:$B$5,2,FALSE)," ")</f>
        <v xml:space="preserve"> </v>
      </c>
      <c r="Q58" s="82" t="str">
        <f>IF(OR('C1 Baseline - Marine'!E59="", 'C1 Baseline - Marine'!O59=0),"",'C1 Baseline - Marine'!I59&amp;"")</f>
        <v/>
      </c>
      <c r="R58" s="105" t="e">
        <f t="shared" ca="1" si="0"/>
        <v>#NAME?</v>
      </c>
      <c r="S58" s="99" t="e">
        <f t="shared" ca="1" si="1"/>
        <v>#NAME?</v>
      </c>
      <c r="T58" s="259" t="e">
        <f t="array" aca="1" ref="T58" ca="1">IF(OR(R58="",S58=""),"",INDEX('Z8 TARGET ENH'!$F$6:$FE$161,_xludf.XMATCH(R58,'Z8 TARGET ENH'!$B$6:$B$161),_xludf.XMATCH(S58,'Z8 TARGET ENH'!$F$2:$FE$2)))</f>
        <v>#NAME?</v>
      </c>
      <c r="U58" s="256" t="str">
        <f>IF(E58="","",VLOOKUP(H58,'Z8 TARGET ENH'!$FH$7:$FJ$48,2,FALSE))</f>
        <v/>
      </c>
      <c r="V58" s="258" t="str">
        <f>IF(E58="","",VLOOKUP(H58,'Z8 TARGET ENH'!$FH$7:$FJ$48,3,FALSE))</f>
        <v/>
      </c>
      <c r="W58" s="260" t="str">
        <f t="shared" si="2"/>
        <v/>
      </c>
      <c r="X58" s="204"/>
      <c r="Y58" s="70"/>
      <c r="Z58" s="1">
        <f t="shared" si="3"/>
        <v>0</v>
      </c>
    </row>
    <row r="59" spans="1:26" ht="30" customHeight="1" x14ac:dyDescent="0.2">
      <c r="A59" s="70"/>
      <c r="B59" s="70"/>
      <c r="C59" s="70"/>
      <c r="D59" s="255">
        <f>'A1 Baseline - Terrestrial'!D60</f>
        <v>53</v>
      </c>
      <c r="E59" s="80" t="str">
        <f>IF(OR('C1 Baseline - Marine'!E60="",'C1 Baseline - Marine'!O60=0), "", 'C1 Baseline - Marine'!E60)</f>
        <v/>
      </c>
      <c r="F59" s="102" t="str">
        <f>IF(E59="", "", 'C1 Baseline - Marine'!H60)</f>
        <v/>
      </c>
      <c r="G59" s="100" t="str">
        <f>IF(E59="", "", 'C1 Baseline - Marine'!J60)</f>
        <v/>
      </c>
      <c r="H59" s="98"/>
      <c r="I59" s="99" t="str">
        <f>IF(E59="","",'C1 Baseline - Marine'!K60)</f>
        <v/>
      </c>
      <c r="J59" s="85" t="str">
        <f>IF(OR(E59="",H59=""),"",IF(AND(E59=H59,G59&gt;=P59),"Error - No Enhancement",IF(AND(E59=H59,G59&lt;P59),"Acceptable",IF(F59&gt;N59,"Trading Down - Unacceptable Change",IF(F59=N59,"Error - No Enhancement",'C1 Baseline - Marine'!G60&amp;" - "&amp;IFERROR(VLOOKUP(H59,'Z1 HAB CLASS'!$D$4:$E$45,2,FALSE),""))))))</f>
        <v/>
      </c>
      <c r="K59" s="196" t="str">
        <f>IF(E59="","",IF(AND(E59=H59,G59&gt;=P59),"Error - No Enhancement",IF(AND(E59=H59,G59&lt;P59),'C1 Baseline - Marine'!I60&amp;" - "&amp;'C3 Enhancement - Marine'!O59,IF(F59&gt;N59,"Trading Down - Unacceptable Change",IF(F59=N59,"Error - No Enhancement",IF(AND(E59&lt;&gt;H59,F59&lt;N59),"Lower Distinctiveness Habitat"&amp;" - "&amp;O59,'C1 Baseline - Marine'!I60&amp;" - "&amp;'C3 Enhancement - Marine'!O59))))))</f>
        <v/>
      </c>
      <c r="L59" s="101" t="str">
        <f>IF(E59="","",'C1 Baseline - Marine'!O60)</f>
        <v/>
      </c>
      <c r="M59" s="102" t="str">
        <f>IFERROR(VLOOKUP(H59,'Z1 HAB CLASS'!$D$4:$E$45,2,FALSE)," ")</f>
        <v xml:space="preserve"> </v>
      </c>
      <c r="N59" s="103" t="str">
        <f>IFERROR(VLOOKUP(M59,'Z1 HAB CLASS'!$L$3:$N$9,2,FALSE)," ")</f>
        <v xml:space="preserve"> </v>
      </c>
      <c r="O59" s="104"/>
      <c r="P59" s="100" t="str">
        <f>IFERROR(VLOOKUP(O59,'Z3 CONDITION VALUE'!$A$3:$B$5,2,FALSE)," ")</f>
        <v xml:space="preserve"> </v>
      </c>
      <c r="Q59" s="82" t="str">
        <f>IF(OR('C1 Baseline - Marine'!E60="", 'C1 Baseline - Marine'!O60=0),"",'C1 Baseline - Marine'!I60&amp;"")</f>
        <v/>
      </c>
      <c r="R59" s="105" t="e">
        <f t="shared" ca="1" si="0"/>
        <v>#NAME?</v>
      </c>
      <c r="S59" s="99" t="e">
        <f t="shared" ca="1" si="1"/>
        <v>#NAME?</v>
      </c>
      <c r="T59" s="259" t="e">
        <f t="array" aca="1" ref="T59" ca="1">IF(OR(R59="",S59=""),"",INDEX('Z8 TARGET ENH'!$F$6:$FE$161,_xludf.XMATCH(R59,'Z8 TARGET ENH'!$B$6:$B$161),_xludf.XMATCH(S59,'Z8 TARGET ENH'!$F$2:$FE$2)))</f>
        <v>#NAME?</v>
      </c>
      <c r="U59" s="256" t="str">
        <f>IF(E59="","",VLOOKUP(H59,'Z8 TARGET ENH'!$FH$7:$FJ$48,2,FALSE))</f>
        <v/>
      </c>
      <c r="V59" s="258" t="str">
        <f>IF(E59="","",VLOOKUP(H59,'Z8 TARGET ENH'!$FH$7:$FJ$48,3,FALSE))</f>
        <v/>
      </c>
      <c r="W59" s="260" t="str">
        <f t="shared" si="2"/>
        <v/>
      </c>
      <c r="X59" s="204"/>
      <c r="Y59" s="70"/>
      <c r="Z59" s="1">
        <f t="shared" si="3"/>
        <v>0</v>
      </c>
    </row>
    <row r="60" spans="1:26" ht="30" customHeight="1" x14ac:dyDescent="0.2">
      <c r="A60" s="70"/>
      <c r="B60" s="70"/>
      <c r="C60" s="70"/>
      <c r="D60" s="255">
        <f>'A1 Baseline - Terrestrial'!D61</f>
        <v>54</v>
      </c>
      <c r="E60" s="80" t="str">
        <f>IF(OR('C1 Baseline - Marine'!E61="",'C1 Baseline - Marine'!O61=0), "", 'C1 Baseline - Marine'!E61)</f>
        <v/>
      </c>
      <c r="F60" s="102" t="str">
        <f>IF(E60="", "", 'C1 Baseline - Marine'!H61)</f>
        <v/>
      </c>
      <c r="G60" s="100" t="str">
        <f>IF(E60="", "", 'C1 Baseline - Marine'!J61)</f>
        <v/>
      </c>
      <c r="H60" s="98"/>
      <c r="I60" s="99" t="str">
        <f>IF(E60="","",'C1 Baseline - Marine'!K61)</f>
        <v/>
      </c>
      <c r="J60" s="85" t="str">
        <f>IF(OR(E60="",H60=""),"",IF(AND(E60=H60,G60&gt;=P60),"Error - No Enhancement",IF(AND(E60=H60,G60&lt;P60),"Acceptable",IF(F60&gt;N60,"Trading Down - Unacceptable Change",IF(F60=N60,"Error - No Enhancement",'C1 Baseline - Marine'!G61&amp;" - "&amp;IFERROR(VLOOKUP(H60,'Z1 HAB CLASS'!$D$4:$E$45,2,FALSE),""))))))</f>
        <v/>
      </c>
      <c r="K60" s="196" t="str">
        <f>IF(E60="","",IF(AND(E60=H60,G60&gt;=P60),"Error - No Enhancement",IF(AND(E60=H60,G60&lt;P60),'C1 Baseline - Marine'!I61&amp;" - "&amp;'C3 Enhancement - Marine'!O60,IF(F60&gt;N60,"Trading Down - Unacceptable Change",IF(F60=N60,"Error - No Enhancement",IF(AND(E60&lt;&gt;H60,F60&lt;N60),"Lower Distinctiveness Habitat"&amp;" - "&amp;O60,'C1 Baseline - Marine'!I61&amp;" - "&amp;'C3 Enhancement - Marine'!O60))))))</f>
        <v/>
      </c>
      <c r="L60" s="101" t="str">
        <f>IF(E60="","",'C1 Baseline - Marine'!O61)</f>
        <v/>
      </c>
      <c r="M60" s="102" t="str">
        <f>IFERROR(VLOOKUP(H60,'Z1 HAB CLASS'!$D$4:$E$45,2,FALSE)," ")</f>
        <v xml:space="preserve"> </v>
      </c>
      <c r="N60" s="103" t="str">
        <f>IFERROR(VLOOKUP(M60,'Z1 HAB CLASS'!$L$3:$N$9,2,FALSE)," ")</f>
        <v xml:space="preserve"> </v>
      </c>
      <c r="O60" s="104"/>
      <c r="P60" s="100" t="str">
        <f>IFERROR(VLOOKUP(O60,'Z3 CONDITION VALUE'!$A$3:$B$5,2,FALSE)," ")</f>
        <v xml:space="preserve"> </v>
      </c>
      <c r="Q60" s="82" t="str">
        <f>IF(OR('C1 Baseline - Marine'!E61="", 'C1 Baseline - Marine'!O61=0),"",'C1 Baseline - Marine'!I61&amp;"")</f>
        <v/>
      </c>
      <c r="R60" s="105" t="e">
        <f t="shared" ca="1" si="0"/>
        <v>#NAME?</v>
      </c>
      <c r="S60" s="99" t="e">
        <f t="shared" ca="1" si="1"/>
        <v>#NAME?</v>
      </c>
      <c r="T60" s="259" t="e">
        <f t="array" aca="1" ref="T60" ca="1">IF(OR(R60="",S60=""),"",INDEX('Z8 TARGET ENH'!$F$6:$FE$161,_xludf.XMATCH(R60,'Z8 TARGET ENH'!$B$6:$B$161),_xludf.XMATCH(S60,'Z8 TARGET ENH'!$F$2:$FE$2)))</f>
        <v>#NAME?</v>
      </c>
      <c r="U60" s="256" t="str">
        <f>IF(E60="","",VLOOKUP(H60,'Z8 TARGET ENH'!$FH$7:$FJ$48,2,FALSE))</f>
        <v/>
      </c>
      <c r="V60" s="258" t="str">
        <f>IF(E60="","",VLOOKUP(H60,'Z8 TARGET ENH'!$FH$7:$FJ$48,3,FALSE))</f>
        <v/>
      </c>
      <c r="W60" s="260" t="str">
        <f t="shared" si="2"/>
        <v/>
      </c>
      <c r="X60" s="204"/>
      <c r="Y60" s="70"/>
      <c r="Z60" s="1">
        <f t="shared" si="3"/>
        <v>0</v>
      </c>
    </row>
    <row r="61" spans="1:26" ht="30" customHeight="1" x14ac:dyDescent="0.2">
      <c r="A61" s="70"/>
      <c r="B61" s="70"/>
      <c r="C61" s="70"/>
      <c r="D61" s="255">
        <f>'A1 Baseline - Terrestrial'!D62</f>
        <v>55</v>
      </c>
      <c r="E61" s="80" t="str">
        <f>IF(OR('C1 Baseline - Marine'!E62="",'C1 Baseline - Marine'!O62=0), "", 'C1 Baseline - Marine'!E62)</f>
        <v/>
      </c>
      <c r="F61" s="102" t="str">
        <f>IF(E61="", "", 'C1 Baseline - Marine'!H62)</f>
        <v/>
      </c>
      <c r="G61" s="100" t="str">
        <f>IF(E61="", "", 'C1 Baseline - Marine'!J62)</f>
        <v/>
      </c>
      <c r="H61" s="98"/>
      <c r="I61" s="99" t="str">
        <f>IF(E61="","",'C1 Baseline - Marine'!K62)</f>
        <v/>
      </c>
      <c r="J61" s="85" t="str">
        <f>IF(OR(E61="",H61=""),"",IF(AND(E61=H61,G61&gt;=P61),"Error - No Enhancement",IF(AND(E61=H61,G61&lt;P61),"Acceptable",IF(F61&gt;N61,"Trading Down - Unacceptable Change",IF(F61=N61,"Error - No Enhancement",'C1 Baseline - Marine'!G62&amp;" - "&amp;IFERROR(VLOOKUP(H61,'Z1 HAB CLASS'!$D$4:$E$45,2,FALSE),""))))))</f>
        <v/>
      </c>
      <c r="K61" s="196" t="str">
        <f>IF(E61="","",IF(AND(E61=H61,G61&gt;=P61),"Error - No Enhancement",IF(AND(E61=H61,G61&lt;P61),'C1 Baseline - Marine'!I62&amp;" - "&amp;'C3 Enhancement - Marine'!O61,IF(F61&gt;N61,"Trading Down - Unacceptable Change",IF(F61=N61,"Error - No Enhancement",IF(AND(E61&lt;&gt;H61,F61&lt;N61),"Lower Distinctiveness Habitat"&amp;" - "&amp;O61,'C1 Baseline - Marine'!I62&amp;" - "&amp;'C3 Enhancement - Marine'!O61))))))</f>
        <v/>
      </c>
      <c r="L61" s="101" t="str">
        <f>IF(E61="","",'C1 Baseline - Marine'!O62)</f>
        <v/>
      </c>
      <c r="M61" s="102" t="str">
        <f>IFERROR(VLOOKUP(H61,'Z1 HAB CLASS'!$D$4:$E$45,2,FALSE)," ")</f>
        <v xml:space="preserve"> </v>
      </c>
      <c r="N61" s="103" t="str">
        <f>IFERROR(VLOOKUP(M61,'Z1 HAB CLASS'!$L$3:$N$9,2,FALSE)," ")</f>
        <v xml:space="preserve"> </v>
      </c>
      <c r="O61" s="104"/>
      <c r="P61" s="100" t="str">
        <f>IFERROR(VLOOKUP(O61,'Z3 CONDITION VALUE'!$A$3:$B$5,2,FALSE)," ")</f>
        <v xml:space="preserve"> </v>
      </c>
      <c r="Q61" s="82" t="str">
        <f>IF(OR('C1 Baseline - Marine'!E62="", 'C1 Baseline - Marine'!O62=0),"",'C1 Baseline - Marine'!I62&amp;"")</f>
        <v/>
      </c>
      <c r="R61" s="105" t="e">
        <f t="shared" ca="1" si="0"/>
        <v>#NAME?</v>
      </c>
      <c r="S61" s="99" t="e">
        <f t="shared" ca="1" si="1"/>
        <v>#NAME?</v>
      </c>
      <c r="T61" s="259" t="e">
        <f t="array" aca="1" ref="T61" ca="1">IF(OR(R61="",S61=""),"",INDEX('Z8 TARGET ENH'!$F$6:$FE$161,_xludf.XMATCH(R61,'Z8 TARGET ENH'!$B$6:$B$161),_xludf.XMATCH(S61,'Z8 TARGET ENH'!$F$2:$FE$2)))</f>
        <v>#NAME?</v>
      </c>
      <c r="U61" s="256" t="str">
        <f>IF(E61="","",VLOOKUP(H61,'Z8 TARGET ENH'!$FH$7:$FJ$48,2,FALSE))</f>
        <v/>
      </c>
      <c r="V61" s="258" t="str">
        <f>IF(E61="","",VLOOKUP(H61,'Z8 TARGET ENH'!$FH$7:$FJ$48,3,FALSE))</f>
        <v/>
      </c>
      <c r="W61" s="260" t="str">
        <f t="shared" si="2"/>
        <v/>
      </c>
      <c r="X61" s="204"/>
      <c r="Y61" s="70"/>
      <c r="Z61" s="1">
        <f t="shared" si="3"/>
        <v>0</v>
      </c>
    </row>
    <row r="62" spans="1:26" ht="30" customHeight="1" x14ac:dyDescent="0.2">
      <c r="A62" s="70"/>
      <c r="B62" s="70"/>
      <c r="C62" s="70"/>
      <c r="D62" s="255">
        <f>'A1 Baseline - Terrestrial'!D63</f>
        <v>56</v>
      </c>
      <c r="E62" s="80" t="str">
        <f>IF(OR('C1 Baseline - Marine'!E63="",'C1 Baseline - Marine'!O63=0), "", 'C1 Baseline - Marine'!E63)</f>
        <v/>
      </c>
      <c r="F62" s="102" t="str">
        <f>IF(E62="", "", 'C1 Baseline - Marine'!H63)</f>
        <v/>
      </c>
      <c r="G62" s="100" t="str">
        <f>IF(E62="", "", 'C1 Baseline - Marine'!J63)</f>
        <v/>
      </c>
      <c r="H62" s="98"/>
      <c r="I62" s="99" t="str">
        <f>IF(E62="","",'C1 Baseline - Marine'!K63)</f>
        <v/>
      </c>
      <c r="J62" s="85" t="str">
        <f>IF(OR(E62="",H62=""),"",IF(AND(E62=H62,G62&gt;=P62),"Error - No Enhancement",IF(AND(E62=H62,G62&lt;P62),"Acceptable",IF(F62&gt;N62,"Trading Down - Unacceptable Change",IF(F62=N62,"Error - No Enhancement",'C1 Baseline - Marine'!G63&amp;" - "&amp;IFERROR(VLOOKUP(H62,'Z1 HAB CLASS'!$D$4:$E$45,2,FALSE),""))))))</f>
        <v/>
      </c>
      <c r="K62" s="196" t="str">
        <f>IF(E62="","",IF(AND(E62=H62,G62&gt;=P62),"Error - No Enhancement",IF(AND(E62=H62,G62&lt;P62),'C1 Baseline - Marine'!I63&amp;" - "&amp;'C3 Enhancement - Marine'!O62,IF(F62&gt;N62,"Trading Down - Unacceptable Change",IF(F62=N62,"Error - No Enhancement",IF(AND(E62&lt;&gt;H62,F62&lt;N62),"Lower Distinctiveness Habitat"&amp;" - "&amp;O62,'C1 Baseline - Marine'!I63&amp;" - "&amp;'C3 Enhancement - Marine'!O62))))))</f>
        <v/>
      </c>
      <c r="L62" s="101" t="str">
        <f>IF(E62="","",'C1 Baseline - Marine'!O63)</f>
        <v/>
      </c>
      <c r="M62" s="102" t="str">
        <f>IFERROR(VLOOKUP(H62,'Z1 HAB CLASS'!$D$4:$E$45,2,FALSE)," ")</f>
        <v xml:space="preserve"> </v>
      </c>
      <c r="N62" s="103" t="str">
        <f>IFERROR(VLOOKUP(M62,'Z1 HAB CLASS'!$L$3:$N$9,2,FALSE)," ")</f>
        <v xml:space="preserve"> </v>
      </c>
      <c r="O62" s="104"/>
      <c r="P62" s="100" t="str">
        <f>IFERROR(VLOOKUP(O62,'Z3 CONDITION VALUE'!$A$3:$B$5,2,FALSE)," ")</f>
        <v xml:space="preserve"> </v>
      </c>
      <c r="Q62" s="82" t="str">
        <f>IF(OR('C1 Baseline - Marine'!E63="", 'C1 Baseline - Marine'!O63=0),"",'C1 Baseline - Marine'!I63&amp;"")</f>
        <v/>
      </c>
      <c r="R62" s="105" t="e">
        <f t="shared" ca="1" si="0"/>
        <v>#NAME?</v>
      </c>
      <c r="S62" s="99" t="e">
        <f t="shared" ca="1" si="1"/>
        <v>#NAME?</v>
      </c>
      <c r="T62" s="259" t="e">
        <f t="array" aca="1" ref="T62" ca="1">IF(OR(R62="",S62=""),"",INDEX('Z8 TARGET ENH'!$F$6:$FE$161,_xludf.XMATCH(R62,'Z8 TARGET ENH'!$B$6:$B$161),_xludf.XMATCH(S62,'Z8 TARGET ENH'!$F$2:$FE$2)))</f>
        <v>#NAME?</v>
      </c>
      <c r="U62" s="256" t="str">
        <f>IF(E62="","",VLOOKUP(H62,'Z8 TARGET ENH'!$FH$7:$FJ$48,2,FALSE))</f>
        <v/>
      </c>
      <c r="V62" s="258" t="str">
        <f>IF(E62="","",VLOOKUP(H62,'Z8 TARGET ENH'!$FH$7:$FJ$48,3,FALSE))</f>
        <v/>
      </c>
      <c r="W62" s="260" t="str">
        <f t="shared" si="2"/>
        <v/>
      </c>
      <c r="X62" s="204"/>
      <c r="Y62" s="70"/>
      <c r="Z62" s="1">
        <f t="shared" si="3"/>
        <v>0</v>
      </c>
    </row>
    <row r="63" spans="1:26" ht="30" customHeight="1" x14ac:dyDescent="0.2">
      <c r="A63" s="70"/>
      <c r="B63" s="70"/>
      <c r="C63" s="70"/>
      <c r="D63" s="255">
        <f>'A1 Baseline - Terrestrial'!D64</f>
        <v>57</v>
      </c>
      <c r="E63" s="80" t="str">
        <f>IF(OR('C1 Baseline - Marine'!E64="",'C1 Baseline - Marine'!O64=0), "", 'C1 Baseline - Marine'!E64)</f>
        <v/>
      </c>
      <c r="F63" s="102" t="str">
        <f>IF(E63="", "", 'C1 Baseline - Marine'!H64)</f>
        <v/>
      </c>
      <c r="G63" s="100" t="str">
        <f>IF(E63="", "", 'C1 Baseline - Marine'!J64)</f>
        <v/>
      </c>
      <c r="H63" s="98"/>
      <c r="I63" s="99" t="str">
        <f>IF(E63="","",'C1 Baseline - Marine'!K64)</f>
        <v/>
      </c>
      <c r="J63" s="85" t="str">
        <f>IF(OR(E63="",H63=""),"",IF(AND(E63=H63,G63&gt;=P63),"Error - No Enhancement",IF(AND(E63=H63,G63&lt;P63),"Acceptable",IF(F63&gt;N63,"Trading Down - Unacceptable Change",IF(F63=N63,"Error - No Enhancement",'C1 Baseline - Marine'!G64&amp;" - "&amp;IFERROR(VLOOKUP(H63,'Z1 HAB CLASS'!$D$4:$E$45,2,FALSE),""))))))</f>
        <v/>
      </c>
      <c r="K63" s="196" t="str">
        <f>IF(E63="","",IF(AND(E63=H63,G63&gt;=P63),"Error - No Enhancement",IF(AND(E63=H63,G63&lt;P63),'C1 Baseline - Marine'!I64&amp;" - "&amp;'C3 Enhancement - Marine'!O63,IF(F63&gt;N63,"Trading Down - Unacceptable Change",IF(F63=N63,"Error - No Enhancement",IF(AND(E63&lt;&gt;H63,F63&lt;N63),"Lower Distinctiveness Habitat"&amp;" - "&amp;O63,'C1 Baseline - Marine'!I64&amp;" - "&amp;'C3 Enhancement - Marine'!O63))))))</f>
        <v/>
      </c>
      <c r="L63" s="101" t="str">
        <f>IF(E63="","",'C1 Baseline - Marine'!O64)</f>
        <v/>
      </c>
      <c r="M63" s="102" t="str">
        <f>IFERROR(VLOOKUP(H63,'Z1 HAB CLASS'!$D$4:$E$45,2,FALSE)," ")</f>
        <v xml:space="preserve"> </v>
      </c>
      <c r="N63" s="103" t="str">
        <f>IFERROR(VLOOKUP(M63,'Z1 HAB CLASS'!$L$3:$N$9,2,FALSE)," ")</f>
        <v xml:space="preserve"> </v>
      </c>
      <c r="O63" s="104"/>
      <c r="P63" s="100" t="str">
        <f>IFERROR(VLOOKUP(O63,'Z3 CONDITION VALUE'!$A$3:$B$5,2,FALSE)," ")</f>
        <v xml:space="preserve"> </v>
      </c>
      <c r="Q63" s="82" t="str">
        <f>IF(OR('C1 Baseline - Marine'!E64="", 'C1 Baseline - Marine'!O64=0),"",'C1 Baseline - Marine'!I64&amp;"")</f>
        <v/>
      </c>
      <c r="R63" s="105" t="e">
        <f t="shared" ca="1" si="0"/>
        <v>#NAME?</v>
      </c>
      <c r="S63" s="99" t="e">
        <f t="shared" ca="1" si="1"/>
        <v>#NAME?</v>
      </c>
      <c r="T63" s="259" t="e">
        <f t="array" aca="1" ref="T63" ca="1">IF(OR(R63="",S63=""),"",INDEX('Z8 TARGET ENH'!$F$6:$FE$161,_xludf.XMATCH(R63,'Z8 TARGET ENH'!$B$6:$B$161),_xludf.XMATCH(S63,'Z8 TARGET ENH'!$F$2:$FE$2)))</f>
        <v>#NAME?</v>
      </c>
      <c r="U63" s="256" t="str">
        <f>IF(E63="","",VLOOKUP(H63,'Z8 TARGET ENH'!$FH$7:$FJ$48,2,FALSE))</f>
        <v/>
      </c>
      <c r="V63" s="258" t="str">
        <f>IF(E63="","",VLOOKUP(H63,'Z8 TARGET ENH'!$FH$7:$FJ$48,3,FALSE))</f>
        <v/>
      </c>
      <c r="W63" s="260" t="str">
        <f t="shared" si="2"/>
        <v/>
      </c>
      <c r="X63" s="204"/>
      <c r="Y63" s="70"/>
      <c r="Z63" s="1">
        <f t="shared" si="3"/>
        <v>0</v>
      </c>
    </row>
    <row r="64" spans="1:26" ht="30" customHeight="1" x14ac:dyDescent="0.2">
      <c r="A64" s="70"/>
      <c r="B64" s="70"/>
      <c r="C64" s="70"/>
      <c r="D64" s="255">
        <f>'A1 Baseline - Terrestrial'!D65</f>
        <v>58</v>
      </c>
      <c r="E64" s="80" t="str">
        <f>IF(OR('C1 Baseline - Marine'!E65="",'C1 Baseline - Marine'!O65=0), "", 'C1 Baseline - Marine'!E65)</f>
        <v/>
      </c>
      <c r="F64" s="102" t="str">
        <f>IF(E64="", "", 'C1 Baseline - Marine'!H65)</f>
        <v/>
      </c>
      <c r="G64" s="100" t="str">
        <f>IF(E64="", "", 'C1 Baseline - Marine'!J65)</f>
        <v/>
      </c>
      <c r="H64" s="98"/>
      <c r="I64" s="99" t="str">
        <f>IF(E64="","",'C1 Baseline - Marine'!K65)</f>
        <v/>
      </c>
      <c r="J64" s="85" t="str">
        <f>IF(OR(E64="",H64=""),"",IF(AND(E64=H64,G64&gt;=P64),"Error - No Enhancement",IF(AND(E64=H64,G64&lt;P64),"Acceptable",IF(F64&gt;N64,"Trading Down - Unacceptable Change",IF(F64=N64,"Error - No Enhancement",'C1 Baseline - Marine'!G65&amp;" - "&amp;IFERROR(VLOOKUP(H64,'Z1 HAB CLASS'!$D$4:$E$45,2,FALSE),""))))))</f>
        <v/>
      </c>
      <c r="K64" s="196" t="str">
        <f>IF(E64="","",IF(AND(E64=H64,G64&gt;=P64),"Error - No Enhancement",IF(AND(E64=H64,G64&lt;P64),'C1 Baseline - Marine'!I65&amp;" - "&amp;'C3 Enhancement - Marine'!O64,IF(F64&gt;N64,"Trading Down - Unacceptable Change",IF(F64=N64,"Error - No Enhancement",IF(AND(E64&lt;&gt;H64,F64&lt;N64),"Lower Distinctiveness Habitat"&amp;" - "&amp;O64,'C1 Baseline - Marine'!I65&amp;" - "&amp;'C3 Enhancement - Marine'!O64))))))</f>
        <v/>
      </c>
      <c r="L64" s="101" t="str">
        <f>IF(E64="","",'C1 Baseline - Marine'!O65)</f>
        <v/>
      </c>
      <c r="M64" s="102" t="str">
        <f>IFERROR(VLOOKUP(H64,'Z1 HAB CLASS'!$D$4:$E$45,2,FALSE)," ")</f>
        <v xml:space="preserve"> </v>
      </c>
      <c r="N64" s="103" t="str">
        <f>IFERROR(VLOOKUP(M64,'Z1 HAB CLASS'!$L$3:$N$9,2,FALSE)," ")</f>
        <v xml:space="preserve"> </v>
      </c>
      <c r="O64" s="104"/>
      <c r="P64" s="100" t="str">
        <f>IFERROR(VLOOKUP(O64,'Z3 CONDITION VALUE'!$A$3:$B$5,2,FALSE)," ")</f>
        <v xml:space="preserve"> </v>
      </c>
      <c r="Q64" s="82" t="str">
        <f>IF(OR('C1 Baseline - Marine'!E65="", 'C1 Baseline - Marine'!O65=0),"",'C1 Baseline - Marine'!I65&amp;"")</f>
        <v/>
      </c>
      <c r="R64" s="105" t="e">
        <f t="shared" ca="1" si="0"/>
        <v>#NAME?</v>
      </c>
      <c r="S64" s="99" t="e">
        <f t="shared" ca="1" si="1"/>
        <v>#NAME?</v>
      </c>
      <c r="T64" s="259" t="e">
        <f t="array" aca="1" ref="T64" ca="1">IF(OR(R64="",S64=""),"",INDEX('Z8 TARGET ENH'!$F$6:$FE$161,_xludf.XMATCH(R64,'Z8 TARGET ENH'!$B$6:$B$161),_xludf.XMATCH(S64,'Z8 TARGET ENH'!$F$2:$FE$2)))</f>
        <v>#NAME?</v>
      </c>
      <c r="U64" s="256" t="str">
        <f>IF(E64="","",VLOOKUP(H64,'Z8 TARGET ENH'!$FH$7:$FJ$48,2,FALSE))</f>
        <v/>
      </c>
      <c r="V64" s="258" t="str">
        <f>IF(E64="","",VLOOKUP(H64,'Z8 TARGET ENH'!$FH$7:$FJ$48,3,FALSE))</f>
        <v/>
      </c>
      <c r="W64" s="260" t="str">
        <f t="shared" si="2"/>
        <v/>
      </c>
      <c r="X64" s="204"/>
      <c r="Y64" s="70"/>
      <c r="Z64" s="1">
        <f t="shared" si="3"/>
        <v>0</v>
      </c>
    </row>
    <row r="65" spans="1:26" ht="30" customHeight="1" x14ac:dyDescent="0.2">
      <c r="A65" s="70"/>
      <c r="B65" s="70"/>
      <c r="C65" s="70"/>
      <c r="D65" s="255">
        <f>'A1 Baseline - Terrestrial'!D66</f>
        <v>59</v>
      </c>
      <c r="E65" s="80" t="str">
        <f>IF(OR('C1 Baseline - Marine'!E66="",'C1 Baseline - Marine'!O66=0), "", 'C1 Baseline - Marine'!E66)</f>
        <v/>
      </c>
      <c r="F65" s="102" t="str">
        <f>IF(E65="", "", 'C1 Baseline - Marine'!H66)</f>
        <v/>
      </c>
      <c r="G65" s="100" t="str">
        <f>IF(E65="", "", 'C1 Baseline - Marine'!J66)</f>
        <v/>
      </c>
      <c r="H65" s="98"/>
      <c r="I65" s="99" t="str">
        <f>IF(E65="","",'C1 Baseline - Marine'!K66)</f>
        <v/>
      </c>
      <c r="J65" s="85" t="str">
        <f>IF(OR(E65="",H65=""),"",IF(AND(E65=H65,G65&gt;=P65),"Error - No Enhancement",IF(AND(E65=H65,G65&lt;P65),"Acceptable",IF(F65&gt;N65,"Trading Down - Unacceptable Change",IF(F65=N65,"Error - No Enhancement",'C1 Baseline - Marine'!G66&amp;" - "&amp;IFERROR(VLOOKUP(H65,'Z1 HAB CLASS'!$D$4:$E$45,2,FALSE),""))))))</f>
        <v/>
      </c>
      <c r="K65" s="196" t="str">
        <f>IF(E65="","",IF(AND(E65=H65,G65&gt;=P65),"Error - No Enhancement",IF(AND(E65=H65,G65&lt;P65),'C1 Baseline - Marine'!I66&amp;" - "&amp;'C3 Enhancement - Marine'!O65,IF(F65&gt;N65,"Trading Down - Unacceptable Change",IF(F65=N65,"Error - No Enhancement",IF(AND(E65&lt;&gt;H65,F65&lt;N65),"Lower Distinctiveness Habitat"&amp;" - "&amp;O65,'C1 Baseline - Marine'!I66&amp;" - "&amp;'C3 Enhancement - Marine'!O65))))))</f>
        <v/>
      </c>
      <c r="L65" s="101" t="str">
        <f>IF(E65="","",'C1 Baseline - Marine'!O66)</f>
        <v/>
      </c>
      <c r="M65" s="102" t="str">
        <f>IFERROR(VLOOKUP(H65,'Z1 HAB CLASS'!$D$4:$E$45,2,FALSE)," ")</f>
        <v xml:space="preserve"> </v>
      </c>
      <c r="N65" s="103" t="str">
        <f>IFERROR(VLOOKUP(M65,'Z1 HAB CLASS'!$L$3:$N$9,2,FALSE)," ")</f>
        <v xml:space="preserve"> </v>
      </c>
      <c r="O65" s="104"/>
      <c r="P65" s="100" t="str">
        <f>IFERROR(VLOOKUP(O65,'Z3 CONDITION VALUE'!$A$3:$B$5,2,FALSE)," ")</f>
        <v xml:space="preserve"> </v>
      </c>
      <c r="Q65" s="82" t="str">
        <f>IF(OR('C1 Baseline - Marine'!E66="", 'C1 Baseline - Marine'!O66=0),"",'C1 Baseline - Marine'!I66&amp;"")</f>
        <v/>
      </c>
      <c r="R65" s="105" t="e">
        <f t="shared" ca="1" si="0"/>
        <v>#NAME?</v>
      </c>
      <c r="S65" s="99" t="e">
        <f t="shared" ca="1" si="1"/>
        <v>#NAME?</v>
      </c>
      <c r="T65" s="259" t="e">
        <f t="array" aca="1" ref="T65" ca="1">IF(OR(R65="",S65=""),"",INDEX('Z8 TARGET ENH'!$F$6:$FE$161,_xludf.XMATCH(R65,'Z8 TARGET ENH'!$B$6:$B$161),_xludf.XMATCH(S65,'Z8 TARGET ENH'!$F$2:$FE$2)))</f>
        <v>#NAME?</v>
      </c>
      <c r="U65" s="256" t="str">
        <f>IF(E65="","",VLOOKUP(H65,'Z8 TARGET ENH'!$FH$7:$FJ$48,2,FALSE))</f>
        <v/>
      </c>
      <c r="V65" s="258" t="str">
        <f>IF(E65="","",VLOOKUP(H65,'Z8 TARGET ENH'!$FH$7:$FJ$48,3,FALSE))</f>
        <v/>
      </c>
      <c r="W65" s="260" t="str">
        <f t="shared" si="2"/>
        <v/>
      </c>
      <c r="X65" s="204"/>
      <c r="Y65" s="70"/>
      <c r="Z65" s="1">
        <f t="shared" si="3"/>
        <v>0</v>
      </c>
    </row>
    <row r="66" spans="1:26" ht="30" customHeight="1" x14ac:dyDescent="0.2">
      <c r="A66" s="70"/>
      <c r="B66" s="70"/>
      <c r="C66" s="70"/>
      <c r="D66" s="255">
        <f>'A1 Baseline - Terrestrial'!D67</f>
        <v>60</v>
      </c>
      <c r="E66" s="80" t="str">
        <f>IF(OR('C1 Baseline - Marine'!E67="",'C1 Baseline - Marine'!O67=0), "", 'C1 Baseline - Marine'!E67)</f>
        <v/>
      </c>
      <c r="F66" s="102" t="str">
        <f>IF(E66="", "", 'C1 Baseline - Marine'!H67)</f>
        <v/>
      </c>
      <c r="G66" s="100" t="str">
        <f>IF(E66="", "", 'C1 Baseline - Marine'!J67)</f>
        <v/>
      </c>
      <c r="H66" s="98"/>
      <c r="I66" s="99" t="str">
        <f>IF(E66="","",'C1 Baseline - Marine'!K67)</f>
        <v/>
      </c>
      <c r="J66" s="85" t="str">
        <f>IF(OR(E66="",H66=""),"",IF(AND(E66=H66,G66&gt;=P66),"Error - No Enhancement",IF(AND(E66=H66,G66&lt;P66),"Acceptable",IF(F66&gt;N66,"Trading Down - Unacceptable Change",IF(F66=N66,"Error - No Enhancement",'C1 Baseline - Marine'!G67&amp;" - "&amp;IFERROR(VLOOKUP(H66,'Z1 HAB CLASS'!$D$4:$E$45,2,FALSE),""))))))</f>
        <v/>
      </c>
      <c r="K66" s="196" t="str">
        <f>IF(E66="","",IF(AND(E66=H66,G66&gt;=P66),"Error - No Enhancement",IF(AND(E66=H66,G66&lt;P66),'C1 Baseline - Marine'!I67&amp;" - "&amp;'C3 Enhancement - Marine'!O66,IF(F66&gt;N66,"Trading Down - Unacceptable Change",IF(F66=N66,"Error - No Enhancement",IF(AND(E66&lt;&gt;H66,F66&lt;N66),"Lower Distinctiveness Habitat"&amp;" - "&amp;O66,'C1 Baseline - Marine'!I67&amp;" - "&amp;'C3 Enhancement - Marine'!O66))))))</f>
        <v/>
      </c>
      <c r="L66" s="101" t="str">
        <f>IF(E66="","",'C1 Baseline - Marine'!O67)</f>
        <v/>
      </c>
      <c r="M66" s="102" t="str">
        <f>IFERROR(VLOOKUP(H66,'Z1 HAB CLASS'!$D$4:$E$45,2,FALSE)," ")</f>
        <v xml:space="preserve"> </v>
      </c>
      <c r="N66" s="103" t="str">
        <f>IFERROR(VLOOKUP(M66,'Z1 HAB CLASS'!$L$3:$N$9,2,FALSE)," ")</f>
        <v xml:space="preserve"> </v>
      </c>
      <c r="O66" s="104"/>
      <c r="P66" s="100" t="str">
        <f>IFERROR(VLOOKUP(O66,'Z3 CONDITION VALUE'!$A$3:$B$5,2,FALSE)," ")</f>
        <v xml:space="preserve"> </v>
      </c>
      <c r="Q66" s="82" t="str">
        <f>IF(OR('C1 Baseline - Marine'!E67="", 'C1 Baseline - Marine'!O67=0),"",'C1 Baseline - Marine'!I67&amp;"")</f>
        <v/>
      </c>
      <c r="R66" s="105" t="e">
        <f t="shared" ca="1" si="0"/>
        <v>#NAME?</v>
      </c>
      <c r="S66" s="99" t="e">
        <f t="shared" ca="1" si="1"/>
        <v>#NAME?</v>
      </c>
      <c r="T66" s="259" t="e">
        <f t="array" aca="1" ref="T66" ca="1">IF(OR(R66="",S66=""),"",INDEX('Z8 TARGET ENH'!$F$6:$FE$161,_xludf.XMATCH(R66,'Z8 TARGET ENH'!$B$6:$B$161),_xludf.XMATCH(S66,'Z8 TARGET ENH'!$F$2:$FE$2)))</f>
        <v>#NAME?</v>
      </c>
      <c r="U66" s="256" t="str">
        <f>IF(E66="","",VLOOKUP(H66,'Z8 TARGET ENH'!$FH$7:$FJ$48,2,FALSE))</f>
        <v/>
      </c>
      <c r="V66" s="258" t="str">
        <f>IF(E66="","",VLOOKUP(H66,'Z8 TARGET ENH'!$FH$7:$FJ$48,3,FALSE))</f>
        <v/>
      </c>
      <c r="W66" s="260" t="str">
        <f t="shared" si="2"/>
        <v/>
      </c>
      <c r="X66" s="204"/>
      <c r="Y66" s="70"/>
      <c r="Z66" s="1">
        <f t="shared" si="3"/>
        <v>0</v>
      </c>
    </row>
    <row r="67" spans="1:26" ht="30" customHeight="1" x14ac:dyDescent="0.2">
      <c r="A67" s="70"/>
      <c r="B67" s="70"/>
      <c r="C67" s="70"/>
      <c r="D67" s="255">
        <f>'A1 Baseline - Terrestrial'!D68</f>
        <v>61</v>
      </c>
      <c r="E67" s="80" t="str">
        <f>IF(OR('C1 Baseline - Marine'!E68="",'C1 Baseline - Marine'!O68=0), "", 'C1 Baseline - Marine'!E68)</f>
        <v/>
      </c>
      <c r="F67" s="102" t="str">
        <f>IF(E67="", "", 'C1 Baseline - Marine'!H68)</f>
        <v/>
      </c>
      <c r="G67" s="100" t="str">
        <f>IF(E67="", "", 'C1 Baseline - Marine'!J68)</f>
        <v/>
      </c>
      <c r="H67" s="98"/>
      <c r="I67" s="99" t="str">
        <f>IF(E67="","",'C1 Baseline - Marine'!K68)</f>
        <v/>
      </c>
      <c r="J67" s="85" t="str">
        <f>IF(OR(E67="",H67=""),"",IF(AND(E67=H67,G67&gt;=P67),"Error - No Enhancement",IF(AND(E67=H67,G67&lt;P67),"Acceptable",IF(F67&gt;N67,"Trading Down - Unacceptable Change",IF(F67=N67,"Error - No Enhancement",'C1 Baseline - Marine'!G68&amp;" - "&amp;IFERROR(VLOOKUP(H67,'Z1 HAB CLASS'!$D$4:$E$45,2,FALSE),""))))))</f>
        <v/>
      </c>
      <c r="K67" s="196" t="str">
        <f>IF(E67="","",IF(AND(E67=H67,G67&gt;=P67),"Error - No Enhancement",IF(AND(E67=H67,G67&lt;P67),'C1 Baseline - Marine'!I68&amp;" - "&amp;'C3 Enhancement - Marine'!O67,IF(F67&gt;N67,"Trading Down - Unacceptable Change",IF(F67=N67,"Error - No Enhancement",IF(AND(E67&lt;&gt;H67,F67&lt;N67),"Lower Distinctiveness Habitat"&amp;" - "&amp;O67,'C1 Baseline - Marine'!I68&amp;" - "&amp;'C3 Enhancement - Marine'!O67))))))</f>
        <v/>
      </c>
      <c r="L67" s="101" t="str">
        <f>IF(E67="","",'C1 Baseline - Marine'!O68)</f>
        <v/>
      </c>
      <c r="M67" s="102" t="str">
        <f>IFERROR(VLOOKUP(H67,'Z1 HAB CLASS'!$D$4:$E$45,2,FALSE)," ")</f>
        <v xml:space="preserve"> </v>
      </c>
      <c r="N67" s="103" t="str">
        <f>IFERROR(VLOOKUP(M67,'Z1 HAB CLASS'!$L$3:$N$9,2,FALSE)," ")</f>
        <v xml:space="preserve"> </v>
      </c>
      <c r="O67" s="104"/>
      <c r="P67" s="100" t="str">
        <f>IFERROR(VLOOKUP(O67,'Z3 CONDITION VALUE'!$A$3:$B$5,2,FALSE)," ")</f>
        <v xml:space="preserve"> </v>
      </c>
      <c r="Q67" s="82" t="str">
        <f>IF(OR('C1 Baseline - Marine'!E68="", 'C1 Baseline - Marine'!O68=0),"",'C1 Baseline - Marine'!I68&amp;"")</f>
        <v/>
      </c>
      <c r="R67" s="105" t="e">
        <f t="shared" ca="1" si="0"/>
        <v>#NAME?</v>
      </c>
      <c r="S67" s="99" t="e">
        <f t="shared" ca="1" si="1"/>
        <v>#NAME?</v>
      </c>
      <c r="T67" s="259" t="e">
        <f t="array" aca="1" ref="T67" ca="1">IF(OR(R67="",S67=""),"",INDEX('Z8 TARGET ENH'!$F$6:$FE$161,_xludf.XMATCH(R67,'Z8 TARGET ENH'!$B$6:$B$161),_xludf.XMATCH(S67,'Z8 TARGET ENH'!$F$2:$FE$2)))</f>
        <v>#NAME?</v>
      </c>
      <c r="U67" s="256" t="str">
        <f>IF(E67="","",VLOOKUP(H67,'Z8 TARGET ENH'!$FH$7:$FJ$48,2,FALSE))</f>
        <v/>
      </c>
      <c r="V67" s="258" t="str">
        <f>IF(E67="","",VLOOKUP(H67,'Z8 TARGET ENH'!$FH$7:$FJ$48,3,FALSE))</f>
        <v/>
      </c>
      <c r="W67" s="260" t="str">
        <f t="shared" si="2"/>
        <v/>
      </c>
      <c r="X67" s="204"/>
      <c r="Y67" s="70"/>
      <c r="Z67" s="1">
        <f t="shared" si="3"/>
        <v>0</v>
      </c>
    </row>
    <row r="68" spans="1:26" ht="30" customHeight="1" x14ac:dyDescent="0.2">
      <c r="A68" s="70"/>
      <c r="B68" s="70"/>
      <c r="C68" s="70"/>
      <c r="D68" s="255">
        <f>'A1 Baseline - Terrestrial'!D69</f>
        <v>62</v>
      </c>
      <c r="E68" s="80" t="str">
        <f>IF(OR('C1 Baseline - Marine'!E69="",'C1 Baseline - Marine'!O69=0), "", 'C1 Baseline - Marine'!E69)</f>
        <v/>
      </c>
      <c r="F68" s="102" t="str">
        <f>IF(E68="", "", 'C1 Baseline - Marine'!H69)</f>
        <v/>
      </c>
      <c r="G68" s="100" t="str">
        <f>IF(E68="", "", 'C1 Baseline - Marine'!J69)</f>
        <v/>
      </c>
      <c r="H68" s="98"/>
      <c r="I68" s="99" t="str">
        <f>IF(E68="","",'C1 Baseline - Marine'!K69)</f>
        <v/>
      </c>
      <c r="J68" s="85" t="str">
        <f>IF(OR(E68="",H68=""),"",IF(AND(E68=H68,G68&gt;=P68),"Error - No Enhancement",IF(AND(E68=H68,G68&lt;P68),"Acceptable",IF(F68&gt;N68,"Trading Down - Unacceptable Change",IF(F68=N68,"Error - No Enhancement",'C1 Baseline - Marine'!G69&amp;" - "&amp;IFERROR(VLOOKUP(H68,'Z1 HAB CLASS'!$D$4:$E$45,2,FALSE),""))))))</f>
        <v/>
      </c>
      <c r="K68" s="196" t="str">
        <f>IF(E68="","",IF(AND(E68=H68,G68&gt;=P68),"Error - No Enhancement",IF(AND(E68=H68,G68&lt;P68),'C1 Baseline - Marine'!I69&amp;" - "&amp;'C3 Enhancement - Marine'!O68,IF(F68&gt;N68,"Trading Down - Unacceptable Change",IF(F68=N68,"Error - No Enhancement",IF(AND(E68&lt;&gt;H68,F68&lt;N68),"Lower Distinctiveness Habitat"&amp;" - "&amp;O68,'C1 Baseline - Marine'!I69&amp;" - "&amp;'C3 Enhancement - Marine'!O68))))))</f>
        <v/>
      </c>
      <c r="L68" s="101" t="str">
        <f>IF(E68="","",'C1 Baseline - Marine'!O69)</f>
        <v/>
      </c>
      <c r="M68" s="102" t="str">
        <f>IFERROR(VLOOKUP(H68,'Z1 HAB CLASS'!$D$4:$E$45,2,FALSE)," ")</f>
        <v xml:space="preserve"> </v>
      </c>
      <c r="N68" s="103" t="str">
        <f>IFERROR(VLOOKUP(M68,'Z1 HAB CLASS'!$L$3:$N$9,2,FALSE)," ")</f>
        <v xml:space="preserve"> </v>
      </c>
      <c r="O68" s="104"/>
      <c r="P68" s="100" t="str">
        <f>IFERROR(VLOOKUP(O68,'Z3 CONDITION VALUE'!$A$3:$B$5,2,FALSE)," ")</f>
        <v xml:space="preserve"> </v>
      </c>
      <c r="Q68" s="82" t="str">
        <f>IF(OR('C1 Baseline - Marine'!E69="", 'C1 Baseline - Marine'!O69=0),"",'C1 Baseline - Marine'!I69&amp;"")</f>
        <v/>
      </c>
      <c r="R68" s="105" t="e">
        <f t="shared" ca="1" si="0"/>
        <v>#NAME?</v>
      </c>
      <c r="S68" s="99" t="e">
        <f t="shared" ca="1" si="1"/>
        <v>#NAME?</v>
      </c>
      <c r="T68" s="259" t="e">
        <f t="array" aca="1" ref="T68" ca="1">IF(OR(R68="",S68=""),"",INDEX('Z8 TARGET ENH'!$F$6:$FE$161,_xludf.XMATCH(R68,'Z8 TARGET ENH'!$B$6:$B$161),_xludf.XMATCH(S68,'Z8 TARGET ENH'!$F$2:$FE$2)))</f>
        <v>#NAME?</v>
      </c>
      <c r="U68" s="256" t="str">
        <f>IF(E68="","",VLOOKUP(H68,'Z8 TARGET ENH'!$FH$7:$FJ$48,2,FALSE))</f>
        <v/>
      </c>
      <c r="V68" s="258" t="str">
        <f>IF(E68="","",VLOOKUP(H68,'Z8 TARGET ENH'!$FH$7:$FJ$48,3,FALSE))</f>
        <v/>
      </c>
      <c r="W68" s="260" t="str">
        <f t="shared" si="2"/>
        <v/>
      </c>
      <c r="X68" s="204"/>
      <c r="Y68" s="70"/>
      <c r="Z68" s="1">
        <f t="shared" si="3"/>
        <v>0</v>
      </c>
    </row>
    <row r="69" spans="1:26" ht="30" customHeight="1" x14ac:dyDescent="0.2">
      <c r="A69" s="70"/>
      <c r="B69" s="70"/>
      <c r="C69" s="70"/>
      <c r="D69" s="255">
        <f>'A1 Baseline - Terrestrial'!D70</f>
        <v>63</v>
      </c>
      <c r="E69" s="80" t="str">
        <f>IF(OR('C1 Baseline - Marine'!E70="",'C1 Baseline - Marine'!O70=0), "", 'C1 Baseline - Marine'!E70)</f>
        <v/>
      </c>
      <c r="F69" s="102" t="str">
        <f>IF(E69="", "", 'C1 Baseline - Marine'!H70)</f>
        <v/>
      </c>
      <c r="G69" s="100" t="str">
        <f>IF(E69="", "", 'C1 Baseline - Marine'!J70)</f>
        <v/>
      </c>
      <c r="H69" s="98"/>
      <c r="I69" s="99" t="str">
        <f>IF(E69="","",'C1 Baseline - Marine'!K70)</f>
        <v/>
      </c>
      <c r="J69" s="85" t="str">
        <f>IF(OR(E69="",H69=""),"",IF(AND(E69=H69,G69&gt;=P69),"Error - No Enhancement",IF(AND(E69=H69,G69&lt;P69),"Acceptable",IF(F69&gt;N69,"Trading Down - Unacceptable Change",IF(F69=N69,"Error - No Enhancement",'C1 Baseline - Marine'!G70&amp;" - "&amp;IFERROR(VLOOKUP(H69,'Z1 HAB CLASS'!$D$4:$E$45,2,FALSE),""))))))</f>
        <v/>
      </c>
      <c r="K69" s="196" t="str">
        <f>IF(E69="","",IF(AND(E69=H69,G69&gt;=P69),"Error - No Enhancement",IF(AND(E69=H69,G69&lt;P69),'C1 Baseline - Marine'!I70&amp;" - "&amp;'C3 Enhancement - Marine'!O69,IF(F69&gt;N69,"Trading Down - Unacceptable Change",IF(F69=N69,"Error - No Enhancement",IF(AND(E69&lt;&gt;H69,F69&lt;N69),"Lower Distinctiveness Habitat"&amp;" - "&amp;O69,'C1 Baseline - Marine'!I70&amp;" - "&amp;'C3 Enhancement - Marine'!O69))))))</f>
        <v/>
      </c>
      <c r="L69" s="101" t="str">
        <f>IF(E69="","",'C1 Baseline - Marine'!O70)</f>
        <v/>
      </c>
      <c r="M69" s="102" t="str">
        <f>IFERROR(VLOOKUP(H69,'Z1 HAB CLASS'!$D$4:$E$45,2,FALSE)," ")</f>
        <v xml:space="preserve"> </v>
      </c>
      <c r="N69" s="103" t="str">
        <f>IFERROR(VLOOKUP(M69,'Z1 HAB CLASS'!$L$3:$N$9,2,FALSE)," ")</f>
        <v xml:space="preserve"> </v>
      </c>
      <c r="O69" s="104"/>
      <c r="P69" s="100" t="str">
        <f>IFERROR(VLOOKUP(O69,'Z3 CONDITION VALUE'!$A$3:$B$5,2,FALSE)," ")</f>
        <v xml:space="preserve"> </v>
      </c>
      <c r="Q69" s="82" t="str">
        <f>IF(OR('C1 Baseline - Marine'!E70="", 'C1 Baseline - Marine'!O70=0),"",'C1 Baseline - Marine'!I70&amp;"")</f>
        <v/>
      </c>
      <c r="R69" s="105" t="e">
        <f t="shared" ca="1" si="0"/>
        <v>#NAME?</v>
      </c>
      <c r="S69" s="99" t="e">
        <f t="shared" ca="1" si="1"/>
        <v>#NAME?</v>
      </c>
      <c r="T69" s="259" t="e">
        <f t="array" aca="1" ref="T69" ca="1">IF(OR(R69="",S69=""),"",INDEX('Z8 TARGET ENH'!$F$6:$FE$161,_xludf.XMATCH(R69,'Z8 TARGET ENH'!$B$6:$B$161),_xludf.XMATCH(S69,'Z8 TARGET ENH'!$F$2:$FE$2)))</f>
        <v>#NAME?</v>
      </c>
      <c r="U69" s="256" t="str">
        <f>IF(E69="","",VLOOKUP(H69,'Z8 TARGET ENH'!$FH$7:$FJ$48,2,FALSE))</f>
        <v/>
      </c>
      <c r="V69" s="258" t="str">
        <f>IF(E69="","",VLOOKUP(H69,'Z8 TARGET ENH'!$FH$7:$FJ$48,3,FALSE))</f>
        <v/>
      </c>
      <c r="W69" s="260" t="str">
        <f t="shared" si="2"/>
        <v/>
      </c>
      <c r="X69" s="204"/>
      <c r="Y69" s="70"/>
      <c r="Z69" s="1">
        <f t="shared" si="3"/>
        <v>0</v>
      </c>
    </row>
    <row r="70" spans="1:26" ht="30" customHeight="1" x14ac:dyDescent="0.2">
      <c r="A70" s="70"/>
      <c r="B70" s="70"/>
      <c r="C70" s="70"/>
      <c r="D70" s="255">
        <f>'A1 Baseline - Terrestrial'!D71</f>
        <v>64</v>
      </c>
      <c r="E70" s="80" t="str">
        <f>IF(OR('C1 Baseline - Marine'!E71="",'C1 Baseline - Marine'!O71=0), "", 'C1 Baseline - Marine'!E71)</f>
        <v/>
      </c>
      <c r="F70" s="102" t="str">
        <f>IF(E70="", "", 'C1 Baseline - Marine'!H71)</f>
        <v/>
      </c>
      <c r="G70" s="100" t="str">
        <f>IF(E70="", "", 'C1 Baseline - Marine'!J71)</f>
        <v/>
      </c>
      <c r="H70" s="98"/>
      <c r="I70" s="99" t="str">
        <f>IF(E70="","",'C1 Baseline - Marine'!K71)</f>
        <v/>
      </c>
      <c r="J70" s="85" t="str">
        <f>IF(OR(E70="",H70=""),"",IF(AND(E70=H70,G70&gt;=P70),"Error - No Enhancement",IF(AND(E70=H70,G70&lt;P70),"Acceptable",IF(F70&gt;N70,"Trading Down - Unacceptable Change",IF(F70=N70,"Error - No Enhancement",'C1 Baseline - Marine'!G71&amp;" - "&amp;IFERROR(VLOOKUP(H70,'Z1 HAB CLASS'!$D$4:$E$45,2,FALSE),""))))))</f>
        <v/>
      </c>
      <c r="K70" s="196" t="str">
        <f>IF(E70="","",IF(AND(E70=H70,G70&gt;=P70),"Error - No Enhancement",IF(AND(E70=H70,G70&lt;P70),'C1 Baseline - Marine'!I71&amp;" - "&amp;'C3 Enhancement - Marine'!O70,IF(F70&gt;N70,"Trading Down - Unacceptable Change",IF(F70=N70,"Error - No Enhancement",IF(AND(E70&lt;&gt;H70,F70&lt;N70),"Lower Distinctiveness Habitat"&amp;" - "&amp;O70,'C1 Baseline - Marine'!I71&amp;" - "&amp;'C3 Enhancement - Marine'!O70))))))</f>
        <v/>
      </c>
      <c r="L70" s="101" t="str">
        <f>IF(E70="","",'C1 Baseline - Marine'!O71)</f>
        <v/>
      </c>
      <c r="M70" s="102" t="str">
        <f>IFERROR(VLOOKUP(H70,'Z1 HAB CLASS'!$D$4:$E$45,2,FALSE)," ")</f>
        <v xml:space="preserve"> </v>
      </c>
      <c r="N70" s="103" t="str">
        <f>IFERROR(VLOOKUP(M70,'Z1 HAB CLASS'!$L$3:$N$9,2,FALSE)," ")</f>
        <v xml:space="preserve"> </v>
      </c>
      <c r="O70" s="104"/>
      <c r="P70" s="100" t="str">
        <f>IFERROR(VLOOKUP(O70,'Z3 CONDITION VALUE'!$A$3:$B$5,2,FALSE)," ")</f>
        <v xml:space="preserve"> </v>
      </c>
      <c r="Q70" s="82" t="str">
        <f>IF(OR('C1 Baseline - Marine'!E71="", 'C1 Baseline - Marine'!O71=0),"",'C1 Baseline - Marine'!I71&amp;"")</f>
        <v/>
      </c>
      <c r="R70" s="105" t="e">
        <f t="shared" ca="1" si="0"/>
        <v>#NAME?</v>
      </c>
      <c r="S70" s="99" t="e">
        <f t="shared" ca="1" si="1"/>
        <v>#NAME?</v>
      </c>
      <c r="T70" s="259" t="e">
        <f t="array" aca="1" ref="T70" ca="1">IF(OR(R70="",S70=""),"",INDEX('Z8 TARGET ENH'!$F$6:$FE$161,_xludf.XMATCH(R70,'Z8 TARGET ENH'!$B$6:$B$161),_xludf.XMATCH(S70,'Z8 TARGET ENH'!$F$2:$FE$2)))</f>
        <v>#NAME?</v>
      </c>
      <c r="U70" s="256" t="str">
        <f>IF(E70="","",VLOOKUP(H70,'Z8 TARGET ENH'!$FH$7:$FJ$48,2,FALSE))</f>
        <v/>
      </c>
      <c r="V70" s="258" t="str">
        <f>IF(E70="","",VLOOKUP(H70,'Z8 TARGET ENH'!$FH$7:$FJ$48,3,FALSE))</f>
        <v/>
      </c>
      <c r="W70" s="260" t="str">
        <f t="shared" si="2"/>
        <v/>
      </c>
      <c r="X70" s="204"/>
      <c r="Y70" s="70"/>
      <c r="Z70" s="1">
        <f t="shared" si="3"/>
        <v>0</v>
      </c>
    </row>
    <row r="71" spans="1:26" ht="30" customHeight="1" x14ac:dyDescent="0.2">
      <c r="A71" s="70"/>
      <c r="B71" s="70"/>
      <c r="C71" s="70"/>
      <c r="D71" s="255">
        <f>'A1 Baseline - Terrestrial'!D72</f>
        <v>65</v>
      </c>
      <c r="E71" s="80" t="str">
        <f>IF(OR('C1 Baseline - Marine'!E72="",'C1 Baseline - Marine'!O72=0), "", 'C1 Baseline - Marine'!E72)</f>
        <v/>
      </c>
      <c r="F71" s="102" t="str">
        <f>IF(E71="", "", 'C1 Baseline - Marine'!H72)</f>
        <v/>
      </c>
      <c r="G71" s="100" t="str">
        <f>IF(E71="", "", 'C1 Baseline - Marine'!J72)</f>
        <v/>
      </c>
      <c r="H71" s="98"/>
      <c r="I71" s="99" t="str">
        <f>IF(E71="","",'C1 Baseline - Marine'!K72)</f>
        <v/>
      </c>
      <c r="J71" s="85" t="str">
        <f>IF(OR(E71="",H71=""),"",IF(AND(E71=H71,G71&gt;=P71),"Error - No Enhancement",IF(AND(E71=H71,G71&lt;P71),"Acceptable",IF(F71&gt;N71,"Trading Down - Unacceptable Change",IF(F71=N71,"Error - No Enhancement",'C1 Baseline - Marine'!G72&amp;" - "&amp;IFERROR(VLOOKUP(H71,'Z1 HAB CLASS'!$D$4:$E$45,2,FALSE),""))))))</f>
        <v/>
      </c>
      <c r="K71" s="196" t="str">
        <f>IF(E71="","",IF(AND(E71=H71,G71&gt;=P71),"Error - No Enhancement",IF(AND(E71=H71,G71&lt;P71),'C1 Baseline - Marine'!I72&amp;" - "&amp;'C3 Enhancement - Marine'!O71,IF(F71&gt;N71,"Trading Down - Unacceptable Change",IF(F71=N71,"Error - No Enhancement",IF(AND(E71&lt;&gt;H71,F71&lt;N71),"Lower Distinctiveness Habitat"&amp;" - "&amp;O71,'C1 Baseline - Marine'!I72&amp;" - "&amp;'C3 Enhancement - Marine'!O71))))))</f>
        <v/>
      </c>
      <c r="L71" s="101" t="str">
        <f>IF(E71="","",'C1 Baseline - Marine'!O72)</f>
        <v/>
      </c>
      <c r="M71" s="102" t="str">
        <f>IFERROR(VLOOKUP(H71,'Z1 HAB CLASS'!$D$4:$E$45,2,FALSE)," ")</f>
        <v xml:space="preserve"> </v>
      </c>
      <c r="N71" s="103" t="str">
        <f>IFERROR(VLOOKUP(M71,'Z1 HAB CLASS'!$L$3:$N$9,2,FALSE)," ")</f>
        <v xml:space="preserve"> </v>
      </c>
      <c r="O71" s="104"/>
      <c r="P71" s="100" t="str">
        <f>IFERROR(VLOOKUP(O71,'Z3 CONDITION VALUE'!$A$3:$B$5,2,FALSE)," ")</f>
        <v xml:space="preserve"> </v>
      </c>
      <c r="Q71" s="82" t="str">
        <f>IF(OR('C1 Baseline - Marine'!E72="", 'C1 Baseline - Marine'!O72=0),"",'C1 Baseline - Marine'!I72&amp;"")</f>
        <v/>
      </c>
      <c r="R71" s="105" t="e">
        <f t="shared" ca="1" si="0"/>
        <v>#NAME?</v>
      </c>
      <c r="S71" s="99" t="e">
        <f t="shared" ca="1" si="1"/>
        <v>#NAME?</v>
      </c>
      <c r="T71" s="259" t="e">
        <f t="array" aca="1" ref="T71" ca="1">IF(OR(R71="",S71=""),"",INDEX('Z8 TARGET ENH'!$F$6:$FE$161,_xludf.XMATCH(R71,'Z8 TARGET ENH'!$B$6:$B$161),_xludf.XMATCH(S71,'Z8 TARGET ENH'!$F$2:$FE$2)))</f>
        <v>#NAME?</v>
      </c>
      <c r="U71" s="256" t="str">
        <f>IF(E71="","",VLOOKUP(H71,'Z8 TARGET ENH'!$FH$7:$FJ$48,2,FALSE))</f>
        <v/>
      </c>
      <c r="V71" s="258" t="str">
        <f>IF(E71="","",VLOOKUP(H71,'Z8 TARGET ENH'!$FH$7:$FJ$48,3,FALSE))</f>
        <v/>
      </c>
      <c r="W71" s="260" t="str">
        <f t="shared" si="2"/>
        <v/>
      </c>
      <c r="X71" s="204"/>
      <c r="Y71" s="70"/>
      <c r="Z71" s="1">
        <f t="shared" si="3"/>
        <v>0</v>
      </c>
    </row>
    <row r="72" spans="1:26" ht="30" customHeight="1" x14ac:dyDescent="0.2">
      <c r="A72" s="70"/>
      <c r="B72" s="70"/>
      <c r="C72" s="70"/>
      <c r="D72" s="255">
        <f>'A1 Baseline - Terrestrial'!D73</f>
        <v>66</v>
      </c>
      <c r="E72" s="80" t="str">
        <f>IF(OR('C1 Baseline - Marine'!E73="",'C1 Baseline - Marine'!O73=0), "", 'C1 Baseline - Marine'!E73)</f>
        <v/>
      </c>
      <c r="F72" s="102" t="str">
        <f>IF(E72="", "", 'C1 Baseline - Marine'!H73)</f>
        <v/>
      </c>
      <c r="G72" s="100" t="str">
        <f>IF(E72="", "", 'C1 Baseline - Marine'!J73)</f>
        <v/>
      </c>
      <c r="H72" s="98"/>
      <c r="I72" s="99" t="str">
        <f>IF(E72="","",'C1 Baseline - Marine'!K73)</f>
        <v/>
      </c>
      <c r="J72" s="85" t="str">
        <f>IF(OR(E72="",H72=""),"",IF(AND(E72=H72,G72&gt;=P72),"Error - No Enhancement",IF(AND(E72=H72,G72&lt;P72),"Acceptable",IF(F72&gt;N72,"Trading Down - Unacceptable Change",IF(F72=N72,"Error - No Enhancement",'C1 Baseline - Marine'!G73&amp;" - "&amp;IFERROR(VLOOKUP(H72,'Z1 HAB CLASS'!$D$4:$E$45,2,FALSE),""))))))</f>
        <v/>
      </c>
      <c r="K72" s="196" t="str">
        <f>IF(E72="","",IF(AND(E72=H72,G72&gt;=P72),"Error - No Enhancement",IF(AND(E72=H72,G72&lt;P72),'C1 Baseline - Marine'!I73&amp;" - "&amp;'C3 Enhancement - Marine'!O72,IF(F72&gt;N72,"Trading Down - Unacceptable Change",IF(F72=N72,"Error - No Enhancement",IF(AND(E72&lt;&gt;H72,F72&lt;N72),"Lower Distinctiveness Habitat"&amp;" - "&amp;O72,'C1 Baseline - Marine'!I73&amp;" - "&amp;'C3 Enhancement - Marine'!O72))))))</f>
        <v/>
      </c>
      <c r="L72" s="101" t="str">
        <f>IF(E72="","",'C1 Baseline - Marine'!O73)</f>
        <v/>
      </c>
      <c r="M72" s="102" t="str">
        <f>IFERROR(VLOOKUP(H72,'Z1 HAB CLASS'!$D$4:$E$45,2,FALSE)," ")</f>
        <v xml:space="preserve"> </v>
      </c>
      <c r="N72" s="103" t="str">
        <f>IFERROR(VLOOKUP(M72,'Z1 HAB CLASS'!$L$3:$N$9,2,FALSE)," ")</f>
        <v xml:space="preserve"> </v>
      </c>
      <c r="O72" s="104"/>
      <c r="P72" s="100" t="str">
        <f>IFERROR(VLOOKUP(O72,'Z3 CONDITION VALUE'!$A$3:$B$5,2,FALSE)," ")</f>
        <v xml:space="preserve"> </v>
      </c>
      <c r="Q72" s="82" t="str">
        <f>IF(OR('C1 Baseline - Marine'!E73="", 'C1 Baseline - Marine'!O73=0),"",'C1 Baseline - Marine'!I73&amp;"")</f>
        <v/>
      </c>
      <c r="R72" s="105" t="e">
        <f t="shared" ca="1" si="0"/>
        <v>#NAME?</v>
      </c>
      <c r="S72" s="99" t="e">
        <f t="shared" ca="1" si="1"/>
        <v>#NAME?</v>
      </c>
      <c r="T72" s="259" t="e">
        <f t="array" aca="1" ref="T72" ca="1">IF(OR(R72="",S72=""),"",INDEX('Z8 TARGET ENH'!$F$6:$FE$161,_xludf.XMATCH(R72,'Z8 TARGET ENH'!$B$6:$B$161),_xludf.XMATCH(S72,'Z8 TARGET ENH'!$F$2:$FE$2)))</f>
        <v>#NAME?</v>
      </c>
      <c r="U72" s="256" t="str">
        <f>IF(E72="","",VLOOKUP(H72,'Z8 TARGET ENH'!$FH$7:$FJ$48,2,FALSE))</f>
        <v/>
      </c>
      <c r="V72" s="258" t="str">
        <f>IF(E72="","",VLOOKUP(H72,'Z8 TARGET ENH'!$FH$7:$FJ$48,3,FALSE))</f>
        <v/>
      </c>
      <c r="W72" s="260" t="str">
        <f t="shared" si="2"/>
        <v/>
      </c>
      <c r="X72" s="204"/>
      <c r="Y72" s="70"/>
      <c r="Z72" s="1">
        <f t="shared" si="3"/>
        <v>0</v>
      </c>
    </row>
    <row r="73" spans="1:26" ht="30" customHeight="1" x14ac:dyDescent="0.2">
      <c r="A73" s="70"/>
      <c r="B73" s="70"/>
      <c r="C73" s="70"/>
      <c r="D73" s="255">
        <f>'A1 Baseline - Terrestrial'!D74</f>
        <v>67</v>
      </c>
      <c r="E73" s="80" t="str">
        <f>IF(OR('C1 Baseline - Marine'!E74="",'C1 Baseline - Marine'!O74=0), "", 'C1 Baseline - Marine'!E74)</f>
        <v/>
      </c>
      <c r="F73" s="102" t="str">
        <f>IF(E73="", "", 'C1 Baseline - Marine'!H74)</f>
        <v/>
      </c>
      <c r="G73" s="100" t="str">
        <f>IF(E73="", "", 'C1 Baseline - Marine'!J74)</f>
        <v/>
      </c>
      <c r="H73" s="98"/>
      <c r="I73" s="99" t="str">
        <f>IF(E73="","",'C1 Baseline - Marine'!K74)</f>
        <v/>
      </c>
      <c r="J73" s="85" t="str">
        <f>IF(OR(E73="",H73=""),"",IF(AND(E73=H73,G73&gt;=P73),"Error - No Enhancement",IF(AND(E73=H73,G73&lt;P73),"Acceptable",IF(F73&gt;N73,"Trading Down - Unacceptable Change",IF(F73=N73,"Error - No Enhancement",'C1 Baseline - Marine'!G74&amp;" - "&amp;IFERROR(VLOOKUP(H73,'Z1 HAB CLASS'!$D$4:$E$45,2,FALSE),""))))))</f>
        <v/>
      </c>
      <c r="K73" s="196" t="str">
        <f>IF(E73="","",IF(AND(E73=H73,G73&gt;=P73),"Error - No Enhancement",IF(AND(E73=H73,G73&lt;P73),'C1 Baseline - Marine'!I74&amp;" - "&amp;'C3 Enhancement - Marine'!O73,IF(F73&gt;N73,"Trading Down - Unacceptable Change",IF(F73=N73,"Error - No Enhancement",IF(AND(E73&lt;&gt;H73,F73&lt;N73),"Lower Distinctiveness Habitat"&amp;" - "&amp;O73,'C1 Baseline - Marine'!I74&amp;" - "&amp;'C3 Enhancement - Marine'!O73))))))</f>
        <v/>
      </c>
      <c r="L73" s="101" t="str">
        <f>IF(E73="","",'C1 Baseline - Marine'!O74)</f>
        <v/>
      </c>
      <c r="M73" s="102" t="str">
        <f>IFERROR(VLOOKUP(H73,'Z1 HAB CLASS'!$D$4:$E$45,2,FALSE)," ")</f>
        <v xml:space="preserve"> </v>
      </c>
      <c r="N73" s="103" t="str">
        <f>IFERROR(VLOOKUP(M73,'Z1 HAB CLASS'!$L$3:$N$9,2,FALSE)," ")</f>
        <v xml:space="preserve"> </v>
      </c>
      <c r="O73" s="104"/>
      <c r="P73" s="100" t="str">
        <f>IFERROR(VLOOKUP(O73,'Z3 CONDITION VALUE'!$A$3:$B$5,2,FALSE)," ")</f>
        <v xml:space="preserve"> </v>
      </c>
      <c r="Q73" s="82" t="str">
        <f>IF(OR('C1 Baseline - Marine'!E74="", 'C1 Baseline - Marine'!O74=0),"",'C1 Baseline - Marine'!I74&amp;"")</f>
        <v/>
      </c>
      <c r="R73" s="105" t="e">
        <f t="shared" ca="1" si="0"/>
        <v>#NAME?</v>
      </c>
      <c r="S73" s="99" t="e">
        <f t="shared" ca="1" si="1"/>
        <v>#NAME?</v>
      </c>
      <c r="T73" s="259" t="e">
        <f t="array" aca="1" ref="T73" ca="1">IF(OR(R73="",S73=""),"",INDEX('Z8 TARGET ENH'!$F$6:$FE$161,_xludf.XMATCH(R73,'Z8 TARGET ENH'!$B$6:$B$161),_xludf.XMATCH(S73,'Z8 TARGET ENH'!$F$2:$FE$2)))</f>
        <v>#NAME?</v>
      </c>
      <c r="U73" s="256" t="str">
        <f>IF(E73="","",VLOOKUP(H73,'Z8 TARGET ENH'!$FH$7:$FJ$48,2,FALSE))</f>
        <v/>
      </c>
      <c r="V73" s="258" t="str">
        <f>IF(E73="","",VLOOKUP(H73,'Z8 TARGET ENH'!$FH$7:$FJ$48,3,FALSE))</f>
        <v/>
      </c>
      <c r="W73" s="260" t="str">
        <f t="shared" si="2"/>
        <v/>
      </c>
      <c r="X73" s="204"/>
      <c r="Y73" s="70"/>
      <c r="Z73" s="1">
        <f t="shared" si="3"/>
        <v>0</v>
      </c>
    </row>
    <row r="74" spans="1:26" ht="30" customHeight="1" x14ac:dyDescent="0.2">
      <c r="A74" s="70"/>
      <c r="B74" s="70"/>
      <c r="C74" s="70"/>
      <c r="D74" s="255">
        <f>'A1 Baseline - Terrestrial'!D75</f>
        <v>68</v>
      </c>
      <c r="E74" s="80" t="str">
        <f>IF(OR('C1 Baseline - Marine'!E75="",'C1 Baseline - Marine'!O75=0), "", 'C1 Baseline - Marine'!E75)</f>
        <v/>
      </c>
      <c r="F74" s="102" t="str">
        <f>IF(E74="", "", 'C1 Baseline - Marine'!H75)</f>
        <v/>
      </c>
      <c r="G74" s="100" t="str">
        <f>IF(E74="", "", 'C1 Baseline - Marine'!J75)</f>
        <v/>
      </c>
      <c r="H74" s="98"/>
      <c r="I74" s="99" t="str">
        <f>IF(E74="","",'C1 Baseline - Marine'!K75)</f>
        <v/>
      </c>
      <c r="J74" s="85" t="str">
        <f>IF(OR(E74="",H74=""),"",IF(AND(E74=H74,G74&gt;=P74),"Error - No Enhancement",IF(AND(E74=H74,G74&lt;P74),"Acceptable",IF(F74&gt;N74,"Trading Down - Unacceptable Change",IF(F74=N74,"Error - No Enhancement",'C1 Baseline - Marine'!G75&amp;" - "&amp;IFERROR(VLOOKUP(H74,'Z1 HAB CLASS'!$D$4:$E$45,2,FALSE),""))))))</f>
        <v/>
      </c>
      <c r="K74" s="196" t="str">
        <f>IF(E74="","",IF(AND(E74=H74,G74&gt;=P74),"Error - No Enhancement",IF(AND(E74=H74,G74&lt;P74),'C1 Baseline - Marine'!I75&amp;" - "&amp;'C3 Enhancement - Marine'!O74,IF(F74&gt;N74,"Trading Down - Unacceptable Change",IF(F74=N74,"Error - No Enhancement",IF(AND(E74&lt;&gt;H74,F74&lt;N74),"Lower Distinctiveness Habitat"&amp;" - "&amp;O74,'C1 Baseline - Marine'!I75&amp;" - "&amp;'C3 Enhancement - Marine'!O74))))))</f>
        <v/>
      </c>
      <c r="L74" s="101" t="str">
        <f>IF(E74="","",'C1 Baseline - Marine'!O75)</f>
        <v/>
      </c>
      <c r="M74" s="102" t="str">
        <f>IFERROR(VLOOKUP(H74,'Z1 HAB CLASS'!$D$4:$E$45,2,FALSE)," ")</f>
        <v xml:space="preserve"> </v>
      </c>
      <c r="N74" s="103" t="str">
        <f>IFERROR(VLOOKUP(M74,'Z1 HAB CLASS'!$L$3:$N$9,2,FALSE)," ")</f>
        <v xml:space="preserve"> </v>
      </c>
      <c r="O74" s="104"/>
      <c r="P74" s="100" t="str">
        <f>IFERROR(VLOOKUP(O74,'Z3 CONDITION VALUE'!$A$3:$B$5,2,FALSE)," ")</f>
        <v xml:space="preserve"> </v>
      </c>
      <c r="Q74" s="82" t="str">
        <f>IF(OR('C1 Baseline - Marine'!E75="", 'C1 Baseline - Marine'!O75=0),"",'C1 Baseline - Marine'!I75&amp;"")</f>
        <v/>
      </c>
      <c r="R74" s="105" t="e">
        <f t="shared" ca="1" si="0"/>
        <v>#NAME?</v>
      </c>
      <c r="S74" s="99" t="e">
        <f t="shared" ca="1" si="1"/>
        <v>#NAME?</v>
      </c>
      <c r="T74" s="259" t="e">
        <f t="array" aca="1" ref="T74" ca="1">IF(OR(R74="",S74=""),"",INDEX('Z8 TARGET ENH'!$F$6:$FE$161,_xludf.XMATCH(R74,'Z8 TARGET ENH'!$B$6:$B$161),_xludf.XMATCH(S74,'Z8 TARGET ENH'!$F$2:$FE$2)))</f>
        <v>#NAME?</v>
      </c>
      <c r="U74" s="256" t="str">
        <f>IF(E74="","",VLOOKUP(H74,'Z8 TARGET ENH'!$FH$7:$FJ$48,2,FALSE))</f>
        <v/>
      </c>
      <c r="V74" s="258" t="str">
        <f>IF(E74="","",VLOOKUP(H74,'Z8 TARGET ENH'!$FH$7:$FJ$48,3,FALSE))</f>
        <v/>
      </c>
      <c r="W74" s="260" t="str">
        <f t="shared" si="2"/>
        <v/>
      </c>
      <c r="X74" s="204"/>
      <c r="Y74" s="70"/>
      <c r="Z74" s="1">
        <f t="shared" si="3"/>
        <v>0</v>
      </c>
    </row>
    <row r="75" spans="1:26" ht="30" customHeight="1" x14ac:dyDescent="0.2">
      <c r="A75" s="70"/>
      <c r="B75" s="70"/>
      <c r="C75" s="70"/>
      <c r="D75" s="255">
        <f>'A1 Baseline - Terrestrial'!D76</f>
        <v>69</v>
      </c>
      <c r="E75" s="80" t="str">
        <f>IF(OR('C1 Baseline - Marine'!E76="",'C1 Baseline - Marine'!O76=0), "", 'C1 Baseline - Marine'!E76)</f>
        <v/>
      </c>
      <c r="F75" s="102" t="str">
        <f>IF(E75="", "", 'C1 Baseline - Marine'!H76)</f>
        <v/>
      </c>
      <c r="G75" s="100" t="str">
        <f>IF(E75="", "", 'C1 Baseline - Marine'!J76)</f>
        <v/>
      </c>
      <c r="H75" s="98"/>
      <c r="I75" s="99" t="str">
        <f>IF(E75="","",'C1 Baseline - Marine'!K76)</f>
        <v/>
      </c>
      <c r="J75" s="85" t="str">
        <f>IF(OR(E75="",H75=""),"",IF(AND(E75=H75,G75&gt;=P75),"Error - No Enhancement",IF(AND(E75=H75,G75&lt;P75),"Acceptable",IF(F75&gt;N75,"Trading Down - Unacceptable Change",IF(F75=N75,"Error - No Enhancement",'C1 Baseline - Marine'!G76&amp;" - "&amp;IFERROR(VLOOKUP(H75,'Z1 HAB CLASS'!$D$4:$E$45,2,FALSE),""))))))</f>
        <v/>
      </c>
      <c r="K75" s="196" t="str">
        <f>IF(E75="","",IF(AND(E75=H75,G75&gt;=P75),"Error - No Enhancement",IF(AND(E75=H75,G75&lt;P75),'C1 Baseline - Marine'!I76&amp;" - "&amp;'C3 Enhancement - Marine'!O75,IF(F75&gt;N75,"Trading Down - Unacceptable Change",IF(F75=N75,"Error - No Enhancement",IF(AND(E75&lt;&gt;H75,F75&lt;N75),"Lower Distinctiveness Habitat"&amp;" - "&amp;O75,'C1 Baseline - Marine'!I76&amp;" - "&amp;'C3 Enhancement - Marine'!O75))))))</f>
        <v/>
      </c>
      <c r="L75" s="101" t="str">
        <f>IF(E75="","",'C1 Baseline - Marine'!O76)</f>
        <v/>
      </c>
      <c r="M75" s="102" t="str">
        <f>IFERROR(VLOOKUP(H75,'Z1 HAB CLASS'!$D$4:$E$45,2,FALSE)," ")</f>
        <v xml:space="preserve"> </v>
      </c>
      <c r="N75" s="103" t="str">
        <f>IFERROR(VLOOKUP(M75,'Z1 HAB CLASS'!$L$3:$N$9,2,FALSE)," ")</f>
        <v xml:space="preserve"> </v>
      </c>
      <c r="O75" s="104"/>
      <c r="P75" s="100" t="str">
        <f>IFERROR(VLOOKUP(O75,'Z3 CONDITION VALUE'!$A$3:$B$5,2,FALSE)," ")</f>
        <v xml:space="preserve"> </v>
      </c>
      <c r="Q75" s="82" t="str">
        <f>IF(OR('C1 Baseline - Marine'!E76="", 'C1 Baseline - Marine'!O76=0),"",'C1 Baseline - Marine'!I76&amp;"")</f>
        <v/>
      </c>
      <c r="R75" s="105" t="e">
        <f t="shared" ca="1" si="0"/>
        <v>#NAME?</v>
      </c>
      <c r="S75" s="99" t="e">
        <f t="shared" ca="1" si="1"/>
        <v>#NAME?</v>
      </c>
      <c r="T75" s="259" t="e">
        <f t="array" aca="1" ref="T75" ca="1">IF(OR(R75="",S75=""),"",INDEX('Z8 TARGET ENH'!$F$6:$FE$161,_xludf.XMATCH(R75,'Z8 TARGET ENH'!$B$6:$B$161),_xludf.XMATCH(S75,'Z8 TARGET ENH'!$F$2:$FE$2)))</f>
        <v>#NAME?</v>
      </c>
      <c r="U75" s="256" t="str">
        <f>IF(E75="","",VLOOKUP(H75,'Z8 TARGET ENH'!$FH$7:$FJ$48,2,FALSE))</f>
        <v/>
      </c>
      <c r="V75" s="258" t="str">
        <f>IF(E75="","",VLOOKUP(H75,'Z8 TARGET ENH'!$FH$7:$FJ$48,3,FALSE))</f>
        <v/>
      </c>
      <c r="W75" s="260" t="str">
        <f t="shared" si="2"/>
        <v/>
      </c>
      <c r="X75" s="204"/>
      <c r="Y75" s="70"/>
      <c r="Z75" s="1">
        <f t="shared" si="3"/>
        <v>0</v>
      </c>
    </row>
    <row r="76" spans="1:26" ht="30" customHeight="1" x14ac:dyDescent="0.2">
      <c r="A76" s="70"/>
      <c r="B76" s="70"/>
      <c r="C76" s="70"/>
      <c r="D76" s="255">
        <f>'A1 Baseline - Terrestrial'!D77</f>
        <v>70</v>
      </c>
      <c r="E76" s="80" t="str">
        <f>IF(OR('C1 Baseline - Marine'!E77="",'C1 Baseline - Marine'!O77=0), "", 'C1 Baseline - Marine'!E77)</f>
        <v/>
      </c>
      <c r="F76" s="102" t="str">
        <f>IF(E76="", "", 'C1 Baseline - Marine'!H77)</f>
        <v/>
      </c>
      <c r="G76" s="100" t="str">
        <f>IF(E76="", "", 'C1 Baseline - Marine'!J77)</f>
        <v/>
      </c>
      <c r="H76" s="98"/>
      <c r="I76" s="99" t="str">
        <f>IF(E76="","",'C1 Baseline - Marine'!K77)</f>
        <v/>
      </c>
      <c r="J76" s="85" t="str">
        <f>IF(OR(E76="",H76=""),"",IF(AND(E76=H76,G76&gt;=P76),"Error - No Enhancement",IF(AND(E76=H76,G76&lt;P76),"Acceptable",IF(F76&gt;N76,"Trading Down - Unacceptable Change",IF(F76=N76,"Error - No Enhancement",'C1 Baseline - Marine'!G77&amp;" - "&amp;IFERROR(VLOOKUP(H76,'Z1 HAB CLASS'!$D$4:$E$45,2,FALSE),""))))))</f>
        <v/>
      </c>
      <c r="K76" s="196" t="str">
        <f>IF(E76="","",IF(AND(E76=H76,G76&gt;=P76),"Error - No Enhancement",IF(AND(E76=H76,G76&lt;P76),'C1 Baseline - Marine'!I77&amp;" - "&amp;'C3 Enhancement - Marine'!O76,IF(F76&gt;N76,"Trading Down - Unacceptable Change",IF(F76=N76,"Error - No Enhancement",IF(AND(E76&lt;&gt;H76,F76&lt;N76),"Lower Distinctiveness Habitat"&amp;" - "&amp;O76,'C1 Baseline - Marine'!I77&amp;" - "&amp;'C3 Enhancement - Marine'!O76))))))</f>
        <v/>
      </c>
      <c r="L76" s="101" t="str">
        <f>IF(E76="","",'C1 Baseline - Marine'!O77)</f>
        <v/>
      </c>
      <c r="M76" s="102" t="str">
        <f>IFERROR(VLOOKUP(H76,'Z1 HAB CLASS'!$D$4:$E$45,2,FALSE)," ")</f>
        <v xml:space="preserve"> </v>
      </c>
      <c r="N76" s="103" t="str">
        <f>IFERROR(VLOOKUP(M76,'Z1 HAB CLASS'!$L$3:$N$9,2,FALSE)," ")</f>
        <v xml:space="preserve"> </v>
      </c>
      <c r="O76" s="104"/>
      <c r="P76" s="100" t="str">
        <f>IFERROR(VLOOKUP(O76,'Z3 CONDITION VALUE'!$A$3:$B$5,2,FALSE)," ")</f>
        <v xml:space="preserve"> </v>
      </c>
      <c r="Q76" s="82" t="str">
        <f>IF(OR('C1 Baseline - Marine'!E77="", 'C1 Baseline - Marine'!O77=0),"",'C1 Baseline - Marine'!I77&amp;"")</f>
        <v/>
      </c>
      <c r="R76" s="105" t="e">
        <f t="shared" ca="1" si="0"/>
        <v>#NAME?</v>
      </c>
      <c r="S76" s="99" t="e">
        <f t="shared" ca="1" si="1"/>
        <v>#NAME?</v>
      </c>
      <c r="T76" s="259" t="e">
        <f t="array" aca="1" ref="T76" ca="1">IF(OR(R76="",S76=""),"",INDEX('Z8 TARGET ENH'!$F$6:$FE$161,_xludf.XMATCH(R76,'Z8 TARGET ENH'!$B$6:$B$161),_xludf.XMATCH(S76,'Z8 TARGET ENH'!$F$2:$FE$2)))</f>
        <v>#NAME?</v>
      </c>
      <c r="U76" s="256" t="str">
        <f>IF(E76="","",VLOOKUP(H76,'Z8 TARGET ENH'!$FH$7:$FJ$48,2,FALSE))</f>
        <v/>
      </c>
      <c r="V76" s="258" t="str">
        <f>IF(E76="","",VLOOKUP(H76,'Z8 TARGET ENH'!$FH$7:$FJ$48,3,FALSE))</f>
        <v/>
      </c>
      <c r="W76" s="260" t="str">
        <f t="shared" si="2"/>
        <v/>
      </c>
      <c r="X76" s="204"/>
      <c r="Y76" s="70"/>
      <c r="Z76" s="1">
        <f t="shared" si="3"/>
        <v>0</v>
      </c>
    </row>
    <row r="77" spans="1:26" ht="30" customHeight="1" x14ac:dyDescent="0.2">
      <c r="A77" s="70"/>
      <c r="B77" s="70"/>
      <c r="C77" s="70"/>
      <c r="D77" s="255">
        <f>'A1 Baseline - Terrestrial'!D78</f>
        <v>71</v>
      </c>
      <c r="E77" s="80" t="str">
        <f>IF(OR('C1 Baseline - Marine'!E78="",'C1 Baseline - Marine'!O78=0), "", 'C1 Baseline - Marine'!E78)</f>
        <v/>
      </c>
      <c r="F77" s="102" t="str">
        <f>IF(E77="", "", 'C1 Baseline - Marine'!H78)</f>
        <v/>
      </c>
      <c r="G77" s="100" t="str">
        <f>IF(E77="", "", 'C1 Baseline - Marine'!J78)</f>
        <v/>
      </c>
      <c r="H77" s="98"/>
      <c r="I77" s="99" t="str">
        <f>IF(E77="","",'C1 Baseline - Marine'!K78)</f>
        <v/>
      </c>
      <c r="J77" s="85" t="str">
        <f>IF(OR(E77="",H77=""),"",IF(AND(E77=H77,G77&gt;=P77),"Error - No Enhancement",IF(AND(E77=H77,G77&lt;P77),"Acceptable",IF(F77&gt;N77,"Trading Down - Unacceptable Change",IF(F77=N77,"Error - No Enhancement",'C1 Baseline - Marine'!G78&amp;" - "&amp;IFERROR(VLOOKUP(H77,'Z1 HAB CLASS'!$D$4:$E$45,2,FALSE),""))))))</f>
        <v/>
      </c>
      <c r="K77" s="196" t="str">
        <f>IF(E77="","",IF(AND(E77=H77,G77&gt;=P77),"Error - No Enhancement",IF(AND(E77=H77,G77&lt;P77),'C1 Baseline - Marine'!I78&amp;" - "&amp;'C3 Enhancement - Marine'!O77,IF(F77&gt;N77,"Trading Down - Unacceptable Change",IF(F77=N77,"Error - No Enhancement",IF(AND(E77&lt;&gt;H77,F77&lt;N77),"Lower Distinctiveness Habitat"&amp;" - "&amp;O77,'C1 Baseline - Marine'!I78&amp;" - "&amp;'C3 Enhancement - Marine'!O77))))))</f>
        <v/>
      </c>
      <c r="L77" s="101" t="str">
        <f>IF(E77="","",'C1 Baseline - Marine'!O78)</f>
        <v/>
      </c>
      <c r="M77" s="102" t="str">
        <f>IFERROR(VLOOKUP(H77,'Z1 HAB CLASS'!$D$4:$E$45,2,FALSE)," ")</f>
        <v xml:space="preserve"> </v>
      </c>
      <c r="N77" s="103" t="str">
        <f>IFERROR(VLOOKUP(M77,'Z1 HAB CLASS'!$L$3:$N$9,2,FALSE)," ")</f>
        <v xml:space="preserve"> </v>
      </c>
      <c r="O77" s="104"/>
      <c r="P77" s="100" t="str">
        <f>IFERROR(VLOOKUP(O77,'Z3 CONDITION VALUE'!$A$3:$B$5,2,FALSE)," ")</f>
        <v xml:space="preserve"> </v>
      </c>
      <c r="Q77" s="82" t="str">
        <f>IF(OR('C1 Baseline - Marine'!E78="", 'C1 Baseline - Marine'!O78=0),"",'C1 Baseline - Marine'!I78&amp;"")</f>
        <v/>
      </c>
      <c r="R77" s="105" t="e">
        <f t="shared" ca="1" si="0"/>
        <v>#NAME?</v>
      </c>
      <c r="S77" s="99" t="e">
        <f t="shared" ca="1" si="1"/>
        <v>#NAME?</v>
      </c>
      <c r="T77" s="259" t="e">
        <f t="array" aca="1" ref="T77" ca="1">IF(OR(R77="",S77=""),"",INDEX('Z8 TARGET ENH'!$F$6:$FE$161,_xludf.XMATCH(R77,'Z8 TARGET ENH'!$B$6:$B$161),_xludf.XMATCH(S77,'Z8 TARGET ENH'!$F$2:$FE$2)))</f>
        <v>#NAME?</v>
      </c>
      <c r="U77" s="256" t="str">
        <f>IF(E77="","",VLOOKUP(H77,'Z8 TARGET ENH'!$FH$7:$FJ$48,2,FALSE))</f>
        <v/>
      </c>
      <c r="V77" s="258" t="str">
        <f>IF(E77="","",VLOOKUP(H77,'Z8 TARGET ENH'!$FH$7:$FJ$48,3,FALSE))</f>
        <v/>
      </c>
      <c r="W77" s="260" t="str">
        <f t="shared" si="2"/>
        <v/>
      </c>
      <c r="X77" s="204"/>
      <c r="Y77" s="70"/>
      <c r="Z77" s="1">
        <f t="shared" si="3"/>
        <v>0</v>
      </c>
    </row>
    <row r="78" spans="1:26" ht="30" customHeight="1" x14ac:dyDescent="0.2">
      <c r="A78" s="70"/>
      <c r="B78" s="70"/>
      <c r="C78" s="70"/>
      <c r="D78" s="255">
        <f>'A1 Baseline - Terrestrial'!D79</f>
        <v>72</v>
      </c>
      <c r="E78" s="80" t="str">
        <f>IF(OR('C1 Baseline - Marine'!E79="",'C1 Baseline - Marine'!O79=0), "", 'C1 Baseline - Marine'!E79)</f>
        <v/>
      </c>
      <c r="F78" s="102" t="str">
        <f>IF(E78="", "", 'C1 Baseline - Marine'!H79)</f>
        <v/>
      </c>
      <c r="G78" s="100" t="str">
        <f>IF(E78="", "", 'C1 Baseline - Marine'!J79)</f>
        <v/>
      </c>
      <c r="H78" s="98"/>
      <c r="I78" s="99" t="str">
        <f>IF(E78="","",'C1 Baseline - Marine'!K79)</f>
        <v/>
      </c>
      <c r="J78" s="85" t="str">
        <f>IF(OR(E78="",H78=""),"",IF(AND(E78=H78,G78&gt;=P78),"Error - No Enhancement",IF(AND(E78=H78,G78&lt;P78),"Acceptable",IF(F78&gt;N78,"Trading Down - Unacceptable Change",IF(F78=N78,"Error - No Enhancement",'C1 Baseline - Marine'!G79&amp;" - "&amp;IFERROR(VLOOKUP(H78,'Z1 HAB CLASS'!$D$4:$E$45,2,FALSE),""))))))</f>
        <v/>
      </c>
      <c r="K78" s="196" t="str">
        <f>IF(E78="","",IF(AND(E78=H78,G78&gt;=P78),"Error - No Enhancement",IF(AND(E78=H78,G78&lt;P78),'C1 Baseline - Marine'!I79&amp;" - "&amp;'C3 Enhancement - Marine'!O78,IF(F78&gt;N78,"Trading Down - Unacceptable Change",IF(F78=N78,"Error - No Enhancement",IF(AND(E78&lt;&gt;H78,F78&lt;N78),"Lower Distinctiveness Habitat"&amp;" - "&amp;O78,'C1 Baseline - Marine'!I79&amp;" - "&amp;'C3 Enhancement - Marine'!O78))))))</f>
        <v/>
      </c>
      <c r="L78" s="101" t="str">
        <f>IF(E78="","",'C1 Baseline - Marine'!O79)</f>
        <v/>
      </c>
      <c r="M78" s="102" t="str">
        <f>IFERROR(VLOOKUP(H78,'Z1 HAB CLASS'!$D$4:$E$45,2,FALSE)," ")</f>
        <v xml:space="preserve"> </v>
      </c>
      <c r="N78" s="103" t="str">
        <f>IFERROR(VLOOKUP(M78,'Z1 HAB CLASS'!$L$3:$N$9,2,FALSE)," ")</f>
        <v xml:space="preserve"> </v>
      </c>
      <c r="O78" s="104"/>
      <c r="P78" s="100" t="str">
        <f>IFERROR(VLOOKUP(O78,'Z3 CONDITION VALUE'!$A$3:$B$5,2,FALSE)," ")</f>
        <v xml:space="preserve"> </v>
      </c>
      <c r="Q78" s="82" t="str">
        <f>IF(OR('C1 Baseline - Marine'!E79="", 'C1 Baseline - Marine'!O79=0),"",'C1 Baseline - Marine'!I79&amp;"")</f>
        <v/>
      </c>
      <c r="R78" s="105" t="e">
        <f t="shared" ca="1" si="0"/>
        <v>#NAME?</v>
      </c>
      <c r="S78" s="99" t="e">
        <f t="shared" ca="1" si="1"/>
        <v>#NAME?</v>
      </c>
      <c r="T78" s="259" t="e">
        <f t="array" aca="1" ref="T78" ca="1">IF(OR(R78="",S78=""),"",INDEX('Z8 TARGET ENH'!$F$6:$FE$161,_xludf.XMATCH(R78,'Z8 TARGET ENH'!$B$6:$B$161),_xludf.XMATCH(S78,'Z8 TARGET ENH'!$F$2:$FE$2)))</f>
        <v>#NAME?</v>
      </c>
      <c r="U78" s="256" t="str">
        <f>IF(E78="","",VLOOKUP(H78,'Z8 TARGET ENH'!$FH$7:$FJ$48,2,FALSE))</f>
        <v/>
      </c>
      <c r="V78" s="258" t="str">
        <f>IF(E78="","",VLOOKUP(H78,'Z8 TARGET ENH'!$FH$7:$FJ$48,3,FALSE))</f>
        <v/>
      </c>
      <c r="W78" s="260" t="str">
        <f t="shared" si="2"/>
        <v/>
      </c>
      <c r="X78" s="204"/>
      <c r="Y78" s="70"/>
      <c r="Z78" s="1">
        <f t="shared" si="3"/>
        <v>0</v>
      </c>
    </row>
    <row r="79" spans="1:26" ht="30" customHeight="1" x14ac:dyDescent="0.2">
      <c r="A79" s="70"/>
      <c r="B79" s="70"/>
      <c r="C79" s="70"/>
      <c r="D79" s="255">
        <f>'A1 Baseline - Terrestrial'!D80</f>
        <v>73</v>
      </c>
      <c r="E79" s="80" t="str">
        <f>IF(OR('C1 Baseline - Marine'!E80="",'C1 Baseline - Marine'!O80=0), "", 'C1 Baseline - Marine'!E80)</f>
        <v/>
      </c>
      <c r="F79" s="102" t="str">
        <f>IF(E79="", "", 'C1 Baseline - Marine'!H80)</f>
        <v/>
      </c>
      <c r="G79" s="100" t="str">
        <f>IF(E79="", "", 'C1 Baseline - Marine'!J80)</f>
        <v/>
      </c>
      <c r="H79" s="98"/>
      <c r="I79" s="99" t="str">
        <f>IF(E79="","",'C1 Baseline - Marine'!K80)</f>
        <v/>
      </c>
      <c r="J79" s="85" t="str">
        <f>IF(OR(E79="",H79=""),"",IF(AND(E79=H79,G79&gt;=P79),"Error - No Enhancement",IF(AND(E79=H79,G79&lt;P79),"Acceptable",IF(F79&gt;N79,"Trading Down - Unacceptable Change",IF(F79=N79,"Error - No Enhancement",'C1 Baseline - Marine'!G80&amp;" - "&amp;IFERROR(VLOOKUP(H79,'Z1 HAB CLASS'!$D$4:$E$45,2,FALSE),""))))))</f>
        <v/>
      </c>
      <c r="K79" s="196" t="str">
        <f>IF(E79="","",IF(AND(E79=H79,G79&gt;=P79),"Error - No Enhancement",IF(AND(E79=H79,G79&lt;P79),'C1 Baseline - Marine'!I80&amp;" - "&amp;'C3 Enhancement - Marine'!O79,IF(F79&gt;N79,"Trading Down - Unacceptable Change",IF(F79=N79,"Error - No Enhancement",IF(AND(E79&lt;&gt;H79,F79&lt;N79),"Lower Distinctiveness Habitat"&amp;" - "&amp;O79,'C1 Baseline - Marine'!I80&amp;" - "&amp;'C3 Enhancement - Marine'!O79))))))</f>
        <v/>
      </c>
      <c r="L79" s="101" t="str">
        <f>IF(E79="","",'C1 Baseline - Marine'!O80)</f>
        <v/>
      </c>
      <c r="M79" s="102" t="str">
        <f>IFERROR(VLOOKUP(H79,'Z1 HAB CLASS'!$D$4:$E$45,2,FALSE)," ")</f>
        <v xml:space="preserve"> </v>
      </c>
      <c r="N79" s="103" t="str">
        <f>IFERROR(VLOOKUP(M79,'Z1 HAB CLASS'!$L$3:$N$9,2,FALSE)," ")</f>
        <v xml:space="preserve"> </v>
      </c>
      <c r="O79" s="104"/>
      <c r="P79" s="100" t="str">
        <f>IFERROR(VLOOKUP(O79,'Z3 CONDITION VALUE'!$A$3:$B$5,2,FALSE)," ")</f>
        <v xml:space="preserve"> </v>
      </c>
      <c r="Q79" s="82" t="str">
        <f>IF(OR('C1 Baseline - Marine'!E80="", 'C1 Baseline - Marine'!O80=0),"",'C1 Baseline - Marine'!I80&amp;"")</f>
        <v/>
      </c>
      <c r="R79" s="105" t="e">
        <f t="shared" ca="1" si="0"/>
        <v>#NAME?</v>
      </c>
      <c r="S79" s="99" t="e">
        <f t="shared" ca="1" si="1"/>
        <v>#NAME?</v>
      </c>
      <c r="T79" s="259" t="e">
        <f t="array" aca="1" ref="T79" ca="1">IF(OR(R79="",S79=""),"",INDEX('Z8 TARGET ENH'!$F$6:$FE$161,_xludf.XMATCH(R79,'Z8 TARGET ENH'!$B$6:$B$161),_xludf.XMATCH(S79,'Z8 TARGET ENH'!$F$2:$FE$2)))</f>
        <v>#NAME?</v>
      </c>
      <c r="U79" s="256" t="str">
        <f>IF(E79="","",VLOOKUP(H79,'Z8 TARGET ENH'!$FH$7:$FJ$48,2,FALSE))</f>
        <v/>
      </c>
      <c r="V79" s="258" t="str">
        <f>IF(E79="","",VLOOKUP(H79,'Z8 TARGET ENH'!$FH$7:$FJ$48,3,FALSE))</f>
        <v/>
      </c>
      <c r="W79" s="260" t="str">
        <f t="shared" si="2"/>
        <v/>
      </c>
      <c r="X79" s="204"/>
      <c r="Y79" s="70"/>
      <c r="Z79" s="1">
        <f t="shared" si="3"/>
        <v>0</v>
      </c>
    </row>
    <row r="80" spans="1:26" ht="30" customHeight="1" x14ac:dyDescent="0.2">
      <c r="A80" s="70"/>
      <c r="B80" s="70"/>
      <c r="C80" s="70"/>
      <c r="D80" s="255">
        <f>'A1 Baseline - Terrestrial'!D81</f>
        <v>74</v>
      </c>
      <c r="E80" s="80" t="str">
        <f>IF(OR('C1 Baseline - Marine'!E81="",'C1 Baseline - Marine'!O81=0), "", 'C1 Baseline - Marine'!E81)</f>
        <v/>
      </c>
      <c r="F80" s="102" t="str">
        <f>IF(E80="", "", 'C1 Baseline - Marine'!H81)</f>
        <v/>
      </c>
      <c r="G80" s="100" t="str">
        <f>IF(E80="", "", 'C1 Baseline - Marine'!J81)</f>
        <v/>
      </c>
      <c r="H80" s="98"/>
      <c r="I80" s="99" t="str">
        <f>IF(E80="","",'C1 Baseline - Marine'!K81)</f>
        <v/>
      </c>
      <c r="J80" s="85" t="str">
        <f>IF(OR(E80="",H80=""),"",IF(AND(E80=H80,G80&gt;=P80),"Error - No Enhancement",IF(AND(E80=H80,G80&lt;P80),"Acceptable",IF(F80&gt;N80,"Trading Down - Unacceptable Change",IF(F80=N80,"Error - No Enhancement",'C1 Baseline - Marine'!G81&amp;" - "&amp;IFERROR(VLOOKUP(H80,'Z1 HAB CLASS'!$D$4:$E$45,2,FALSE),""))))))</f>
        <v/>
      </c>
      <c r="K80" s="196" t="str">
        <f>IF(E80="","",IF(AND(E80=H80,G80&gt;=P80),"Error - No Enhancement",IF(AND(E80=H80,G80&lt;P80),'C1 Baseline - Marine'!I81&amp;" - "&amp;'C3 Enhancement - Marine'!O80,IF(F80&gt;N80,"Trading Down - Unacceptable Change",IF(F80=N80,"Error - No Enhancement",IF(AND(E80&lt;&gt;H80,F80&lt;N80),"Lower Distinctiveness Habitat"&amp;" - "&amp;O80,'C1 Baseline - Marine'!I81&amp;" - "&amp;'C3 Enhancement - Marine'!O80))))))</f>
        <v/>
      </c>
      <c r="L80" s="101" t="str">
        <f>IF(E80="","",'C1 Baseline - Marine'!O81)</f>
        <v/>
      </c>
      <c r="M80" s="102" t="str">
        <f>IFERROR(VLOOKUP(H80,'Z1 HAB CLASS'!$D$4:$E$45,2,FALSE)," ")</f>
        <v xml:space="preserve"> </v>
      </c>
      <c r="N80" s="103" t="str">
        <f>IFERROR(VLOOKUP(M80,'Z1 HAB CLASS'!$L$3:$N$9,2,FALSE)," ")</f>
        <v xml:space="preserve"> </v>
      </c>
      <c r="O80" s="104"/>
      <c r="P80" s="100" t="str">
        <f>IFERROR(VLOOKUP(O80,'Z3 CONDITION VALUE'!$A$3:$B$5,2,FALSE)," ")</f>
        <v xml:space="preserve"> </v>
      </c>
      <c r="Q80" s="82" t="str">
        <f>IF(OR('C1 Baseline - Marine'!E81="", 'C1 Baseline - Marine'!O81=0),"",'C1 Baseline - Marine'!I81&amp;"")</f>
        <v/>
      </c>
      <c r="R80" s="105" t="e">
        <f t="shared" ca="1" si="0"/>
        <v>#NAME?</v>
      </c>
      <c r="S80" s="99" t="e">
        <f t="shared" ca="1" si="1"/>
        <v>#NAME?</v>
      </c>
      <c r="T80" s="259" t="e">
        <f t="array" aca="1" ref="T80" ca="1">IF(OR(R80="",S80=""),"",INDEX('Z8 TARGET ENH'!$F$6:$FE$161,_xludf.XMATCH(R80,'Z8 TARGET ENH'!$B$6:$B$161),_xludf.XMATCH(S80,'Z8 TARGET ENH'!$F$2:$FE$2)))</f>
        <v>#NAME?</v>
      </c>
      <c r="U80" s="256" t="str">
        <f>IF(E80="","",VLOOKUP(H80,'Z8 TARGET ENH'!$FH$7:$FJ$48,2,FALSE))</f>
        <v/>
      </c>
      <c r="V80" s="258" t="str">
        <f>IF(E80="","",VLOOKUP(H80,'Z8 TARGET ENH'!$FH$7:$FJ$48,3,FALSE))</f>
        <v/>
      </c>
      <c r="W80" s="260" t="str">
        <f t="shared" si="2"/>
        <v/>
      </c>
      <c r="X80" s="204"/>
      <c r="Y80" s="70"/>
      <c r="Z80" s="1">
        <f t="shared" si="3"/>
        <v>0</v>
      </c>
    </row>
    <row r="81" spans="1:26" ht="30" customHeight="1" x14ac:dyDescent="0.2">
      <c r="A81" s="70"/>
      <c r="B81" s="70"/>
      <c r="C81" s="70"/>
      <c r="D81" s="255">
        <f>'A1 Baseline - Terrestrial'!D82</f>
        <v>75</v>
      </c>
      <c r="E81" s="80" t="str">
        <f>IF(OR('C1 Baseline - Marine'!E82="",'C1 Baseline - Marine'!O82=0), "", 'C1 Baseline - Marine'!E82)</f>
        <v/>
      </c>
      <c r="F81" s="102" t="str">
        <f>IF(E81="", "", 'C1 Baseline - Marine'!H82)</f>
        <v/>
      </c>
      <c r="G81" s="100" t="str">
        <f>IF(E81="", "", 'C1 Baseline - Marine'!J82)</f>
        <v/>
      </c>
      <c r="H81" s="98"/>
      <c r="I81" s="99" t="str">
        <f>IF(E81="","",'C1 Baseline - Marine'!K82)</f>
        <v/>
      </c>
      <c r="J81" s="85" t="str">
        <f>IF(OR(E81="",H81=""),"",IF(AND(E81=H81,G81&gt;=P81),"Error - No Enhancement",IF(AND(E81=H81,G81&lt;P81),"Acceptable",IF(F81&gt;N81,"Trading Down - Unacceptable Change",IF(F81=N81,"Error - No Enhancement",'C1 Baseline - Marine'!G82&amp;" - "&amp;IFERROR(VLOOKUP(H81,'Z1 HAB CLASS'!$D$4:$E$45,2,FALSE),""))))))</f>
        <v/>
      </c>
      <c r="K81" s="196" t="str">
        <f>IF(E81="","",IF(AND(E81=H81,G81&gt;=P81),"Error - No Enhancement",IF(AND(E81=H81,G81&lt;P81),'C1 Baseline - Marine'!I82&amp;" - "&amp;'C3 Enhancement - Marine'!O81,IF(F81&gt;N81,"Trading Down - Unacceptable Change",IF(F81=N81,"Error - No Enhancement",IF(AND(E81&lt;&gt;H81,F81&lt;N81),"Lower Distinctiveness Habitat"&amp;" - "&amp;O81,'C1 Baseline - Marine'!I82&amp;" - "&amp;'C3 Enhancement - Marine'!O81))))))</f>
        <v/>
      </c>
      <c r="L81" s="101" t="str">
        <f>IF(E81="","",'C1 Baseline - Marine'!O82)</f>
        <v/>
      </c>
      <c r="M81" s="102" t="str">
        <f>IFERROR(VLOOKUP(H81,'Z1 HAB CLASS'!$D$4:$E$45,2,FALSE)," ")</f>
        <v xml:space="preserve"> </v>
      </c>
      <c r="N81" s="103" t="str">
        <f>IFERROR(VLOOKUP(M81,'Z1 HAB CLASS'!$L$3:$N$9,2,FALSE)," ")</f>
        <v xml:space="preserve"> </v>
      </c>
      <c r="O81" s="104"/>
      <c r="P81" s="100" t="str">
        <f>IFERROR(VLOOKUP(O81,'Z3 CONDITION VALUE'!$A$3:$B$5,2,FALSE)," ")</f>
        <v xml:space="preserve"> </v>
      </c>
      <c r="Q81" s="82" t="str">
        <f>IF(OR('C1 Baseline - Marine'!E82="", 'C1 Baseline - Marine'!O82=0),"",'C1 Baseline - Marine'!I82&amp;"")</f>
        <v/>
      </c>
      <c r="R81" s="105" t="e">
        <f t="shared" ca="1" si="0"/>
        <v>#NAME?</v>
      </c>
      <c r="S81" s="99" t="e">
        <f t="shared" ca="1" si="1"/>
        <v>#NAME?</v>
      </c>
      <c r="T81" s="259" t="e">
        <f t="array" aca="1" ref="T81" ca="1">IF(OR(R81="",S81=""),"",INDEX('Z8 TARGET ENH'!$F$6:$FE$161,_xludf.XMATCH(R81,'Z8 TARGET ENH'!$B$6:$B$161),_xludf.XMATCH(S81,'Z8 TARGET ENH'!$F$2:$FE$2)))</f>
        <v>#NAME?</v>
      </c>
      <c r="U81" s="256" t="str">
        <f>IF(E81="","",VLOOKUP(H81,'Z8 TARGET ENH'!$FH$7:$FJ$48,2,FALSE))</f>
        <v/>
      </c>
      <c r="V81" s="258" t="str">
        <f>IF(E81="","",VLOOKUP(H81,'Z8 TARGET ENH'!$FH$7:$FJ$48,3,FALSE))</f>
        <v/>
      </c>
      <c r="W81" s="260" t="str">
        <f t="shared" si="2"/>
        <v/>
      </c>
      <c r="X81" s="204"/>
      <c r="Y81" s="70"/>
      <c r="Z81" s="1">
        <f t="shared" si="3"/>
        <v>0</v>
      </c>
    </row>
    <row r="82" spans="1:26" ht="30" customHeight="1" x14ac:dyDescent="0.2">
      <c r="A82" s="70"/>
      <c r="B82" s="70"/>
      <c r="C82" s="70"/>
      <c r="D82" s="255">
        <f>'A1 Baseline - Terrestrial'!D83</f>
        <v>76</v>
      </c>
      <c r="E82" s="80" t="str">
        <f>IF(OR('C1 Baseline - Marine'!E83="",'C1 Baseline - Marine'!O83=0), "", 'C1 Baseline - Marine'!E83)</f>
        <v/>
      </c>
      <c r="F82" s="102" t="str">
        <f>IF(E82="", "", 'C1 Baseline - Marine'!H83)</f>
        <v/>
      </c>
      <c r="G82" s="100" t="str">
        <f>IF(E82="", "", 'C1 Baseline - Marine'!J83)</f>
        <v/>
      </c>
      <c r="H82" s="98"/>
      <c r="I82" s="99" t="str">
        <f>IF(E82="","",'C1 Baseline - Marine'!K83)</f>
        <v/>
      </c>
      <c r="J82" s="85" t="str">
        <f>IF(OR(E82="",H82=""),"",IF(AND(E82=H82,G82&gt;=P82),"Error - No Enhancement",IF(AND(E82=H82,G82&lt;P82),"Acceptable",IF(F82&gt;N82,"Trading Down - Unacceptable Change",IF(F82=N82,"Error - No Enhancement",'C1 Baseline - Marine'!G83&amp;" - "&amp;IFERROR(VLOOKUP(H82,'Z1 HAB CLASS'!$D$4:$E$45,2,FALSE),""))))))</f>
        <v/>
      </c>
      <c r="K82" s="196" t="str">
        <f>IF(E82="","",IF(AND(E82=H82,G82&gt;=P82),"Error - No Enhancement",IF(AND(E82=H82,G82&lt;P82),'C1 Baseline - Marine'!I83&amp;" - "&amp;'C3 Enhancement - Marine'!O82,IF(F82&gt;N82,"Trading Down - Unacceptable Change",IF(F82=N82,"Error - No Enhancement",IF(AND(E82&lt;&gt;H82,F82&lt;N82),"Lower Distinctiveness Habitat"&amp;" - "&amp;O82,'C1 Baseline - Marine'!I83&amp;" - "&amp;'C3 Enhancement - Marine'!O82))))))</f>
        <v/>
      </c>
      <c r="L82" s="101" t="str">
        <f>IF(E82="","",'C1 Baseline - Marine'!O83)</f>
        <v/>
      </c>
      <c r="M82" s="102" t="str">
        <f>IFERROR(VLOOKUP(H82,'Z1 HAB CLASS'!$D$4:$E$45,2,FALSE)," ")</f>
        <v xml:space="preserve"> </v>
      </c>
      <c r="N82" s="103" t="str">
        <f>IFERROR(VLOOKUP(M82,'Z1 HAB CLASS'!$L$3:$N$9,2,FALSE)," ")</f>
        <v xml:space="preserve"> </v>
      </c>
      <c r="O82" s="104"/>
      <c r="P82" s="100" t="str">
        <f>IFERROR(VLOOKUP(O82,'Z3 CONDITION VALUE'!$A$3:$B$5,2,FALSE)," ")</f>
        <v xml:space="preserve"> </v>
      </c>
      <c r="Q82" s="82" t="str">
        <f>IF(OR('C1 Baseline - Marine'!E83="", 'C1 Baseline - Marine'!O83=0),"",'C1 Baseline - Marine'!I83&amp;"")</f>
        <v/>
      </c>
      <c r="R82" s="105" t="e">
        <f t="shared" ca="1" si="0"/>
        <v>#NAME?</v>
      </c>
      <c r="S82" s="99" t="e">
        <f t="shared" ca="1" si="1"/>
        <v>#NAME?</v>
      </c>
      <c r="T82" s="259" t="e">
        <f t="array" aca="1" ref="T82" ca="1">IF(OR(R82="",S82=""),"",INDEX('Z8 TARGET ENH'!$F$6:$FE$161,_xludf.XMATCH(R82,'Z8 TARGET ENH'!$B$6:$B$161),_xludf.XMATCH(S82,'Z8 TARGET ENH'!$F$2:$FE$2)))</f>
        <v>#NAME?</v>
      </c>
      <c r="U82" s="256" t="str">
        <f>IF(E82="","",VLOOKUP(H82,'Z8 TARGET ENH'!$FH$7:$FJ$48,2,FALSE))</f>
        <v/>
      </c>
      <c r="V82" s="258" t="str">
        <f>IF(E82="","",VLOOKUP(H82,'Z8 TARGET ENH'!$FH$7:$FJ$48,3,FALSE))</f>
        <v/>
      </c>
      <c r="W82" s="260" t="str">
        <f t="shared" si="2"/>
        <v/>
      </c>
      <c r="X82" s="204"/>
      <c r="Y82" s="70"/>
      <c r="Z82" s="1">
        <f t="shared" si="3"/>
        <v>0</v>
      </c>
    </row>
    <row r="83" spans="1:26" ht="30" customHeight="1" x14ac:dyDescent="0.2">
      <c r="A83" s="70"/>
      <c r="B83" s="70"/>
      <c r="C83" s="70"/>
      <c r="D83" s="255">
        <f>'A1 Baseline - Terrestrial'!D84</f>
        <v>77</v>
      </c>
      <c r="E83" s="80" t="str">
        <f>IF(OR('C1 Baseline - Marine'!E84="",'C1 Baseline - Marine'!O84=0), "", 'C1 Baseline - Marine'!E84)</f>
        <v/>
      </c>
      <c r="F83" s="102" t="str">
        <f>IF(E83="", "", 'C1 Baseline - Marine'!H84)</f>
        <v/>
      </c>
      <c r="G83" s="100" t="str">
        <f>IF(E83="", "", 'C1 Baseline - Marine'!J84)</f>
        <v/>
      </c>
      <c r="H83" s="98"/>
      <c r="I83" s="99" t="str">
        <f>IF(E83="","",'C1 Baseline - Marine'!K84)</f>
        <v/>
      </c>
      <c r="J83" s="85" t="str">
        <f>IF(OR(E83="",H83=""),"",IF(AND(E83=H83,G83&gt;=P83),"Error - No Enhancement",IF(AND(E83=H83,G83&lt;P83),"Acceptable",IF(F83&gt;N83,"Trading Down - Unacceptable Change",IF(F83=N83,"Error - No Enhancement",'C1 Baseline - Marine'!G84&amp;" - "&amp;IFERROR(VLOOKUP(H83,'Z1 HAB CLASS'!$D$4:$E$45,2,FALSE),""))))))</f>
        <v/>
      </c>
      <c r="K83" s="196" t="str">
        <f>IF(E83="","",IF(AND(E83=H83,G83&gt;=P83),"Error - No Enhancement",IF(AND(E83=H83,G83&lt;P83),'C1 Baseline - Marine'!I84&amp;" - "&amp;'C3 Enhancement - Marine'!O83,IF(F83&gt;N83,"Trading Down - Unacceptable Change",IF(F83=N83,"Error - No Enhancement",IF(AND(E83&lt;&gt;H83,F83&lt;N83),"Lower Distinctiveness Habitat"&amp;" - "&amp;O83,'C1 Baseline - Marine'!I84&amp;" - "&amp;'C3 Enhancement - Marine'!O83))))))</f>
        <v/>
      </c>
      <c r="L83" s="101" t="str">
        <f>IF(E83="","",'C1 Baseline - Marine'!O84)</f>
        <v/>
      </c>
      <c r="M83" s="102" t="str">
        <f>IFERROR(VLOOKUP(H83,'Z1 HAB CLASS'!$D$4:$E$45,2,FALSE)," ")</f>
        <v xml:space="preserve"> </v>
      </c>
      <c r="N83" s="103" t="str">
        <f>IFERROR(VLOOKUP(M83,'Z1 HAB CLASS'!$L$3:$N$9,2,FALSE)," ")</f>
        <v xml:space="preserve"> </v>
      </c>
      <c r="O83" s="104"/>
      <c r="P83" s="100" t="str">
        <f>IFERROR(VLOOKUP(O83,'Z3 CONDITION VALUE'!$A$3:$B$5,2,FALSE)," ")</f>
        <v xml:space="preserve"> </v>
      </c>
      <c r="Q83" s="82" t="str">
        <f>IF(OR('C1 Baseline - Marine'!E84="", 'C1 Baseline - Marine'!O84=0),"",'C1 Baseline - Marine'!I84&amp;"")</f>
        <v/>
      </c>
      <c r="R83" s="105" t="e">
        <f t="shared" ca="1" si="0"/>
        <v>#NAME?</v>
      </c>
      <c r="S83" s="99" t="e">
        <f t="shared" ca="1" si="1"/>
        <v>#NAME?</v>
      </c>
      <c r="T83" s="259" t="e">
        <f t="array" aca="1" ref="T83" ca="1">IF(OR(R83="",S83=""),"",INDEX('Z8 TARGET ENH'!$F$6:$FE$161,_xludf.XMATCH(R83,'Z8 TARGET ENH'!$B$6:$B$161),_xludf.XMATCH(S83,'Z8 TARGET ENH'!$F$2:$FE$2)))</f>
        <v>#NAME?</v>
      </c>
      <c r="U83" s="256" t="str">
        <f>IF(E83="","",VLOOKUP(H83,'Z8 TARGET ENH'!$FH$7:$FJ$48,2,FALSE))</f>
        <v/>
      </c>
      <c r="V83" s="258" t="str">
        <f>IF(E83="","",VLOOKUP(H83,'Z8 TARGET ENH'!$FH$7:$FJ$48,3,FALSE))</f>
        <v/>
      </c>
      <c r="W83" s="260" t="str">
        <f t="shared" si="2"/>
        <v/>
      </c>
      <c r="X83" s="204"/>
      <c r="Y83" s="70"/>
      <c r="Z83" s="1">
        <f t="shared" si="3"/>
        <v>0</v>
      </c>
    </row>
    <row r="84" spans="1:26" ht="30" customHeight="1" x14ac:dyDescent="0.2">
      <c r="A84" s="70"/>
      <c r="B84" s="70"/>
      <c r="C84" s="70"/>
      <c r="D84" s="255">
        <f>'A1 Baseline - Terrestrial'!D85</f>
        <v>78</v>
      </c>
      <c r="E84" s="80" t="str">
        <f>IF(OR('C1 Baseline - Marine'!E85="",'C1 Baseline - Marine'!O85=0), "", 'C1 Baseline - Marine'!E85)</f>
        <v/>
      </c>
      <c r="F84" s="102" t="str">
        <f>IF(E84="", "", 'C1 Baseline - Marine'!H85)</f>
        <v/>
      </c>
      <c r="G84" s="100" t="str">
        <f>IF(E84="", "", 'C1 Baseline - Marine'!J85)</f>
        <v/>
      </c>
      <c r="H84" s="98"/>
      <c r="I84" s="99" t="str">
        <f>IF(E84="","",'C1 Baseline - Marine'!K85)</f>
        <v/>
      </c>
      <c r="J84" s="85" t="str">
        <f>IF(OR(E84="",H84=""),"",IF(AND(E84=H84,G84&gt;=P84),"Error - No Enhancement",IF(AND(E84=H84,G84&lt;P84),"Acceptable",IF(F84&gt;N84,"Trading Down - Unacceptable Change",IF(F84=N84,"Error - No Enhancement",'C1 Baseline - Marine'!G85&amp;" - "&amp;IFERROR(VLOOKUP(H84,'Z1 HAB CLASS'!$D$4:$E$45,2,FALSE),""))))))</f>
        <v/>
      </c>
      <c r="K84" s="196" t="str">
        <f>IF(E84="","",IF(AND(E84=H84,G84&gt;=P84),"Error - No Enhancement",IF(AND(E84=H84,G84&lt;P84),'C1 Baseline - Marine'!I85&amp;" - "&amp;'C3 Enhancement - Marine'!O84,IF(F84&gt;N84,"Trading Down - Unacceptable Change",IF(F84=N84,"Error - No Enhancement",IF(AND(E84&lt;&gt;H84,F84&lt;N84),"Lower Distinctiveness Habitat"&amp;" - "&amp;O84,'C1 Baseline - Marine'!I85&amp;" - "&amp;'C3 Enhancement - Marine'!O84))))))</f>
        <v/>
      </c>
      <c r="L84" s="101" t="str">
        <f>IF(E84="","",'C1 Baseline - Marine'!O85)</f>
        <v/>
      </c>
      <c r="M84" s="102" t="str">
        <f>IFERROR(VLOOKUP(H84,'Z1 HAB CLASS'!$D$4:$E$45,2,FALSE)," ")</f>
        <v xml:space="preserve"> </v>
      </c>
      <c r="N84" s="103" t="str">
        <f>IFERROR(VLOOKUP(M84,'Z1 HAB CLASS'!$L$3:$N$9,2,FALSE)," ")</f>
        <v xml:space="preserve"> </v>
      </c>
      <c r="O84" s="104"/>
      <c r="P84" s="100" t="str">
        <f>IFERROR(VLOOKUP(O84,'Z3 CONDITION VALUE'!$A$3:$B$5,2,FALSE)," ")</f>
        <v xml:space="preserve"> </v>
      </c>
      <c r="Q84" s="82" t="str">
        <f>IF(OR('C1 Baseline - Marine'!E85="", 'C1 Baseline - Marine'!O85=0),"",'C1 Baseline - Marine'!I85&amp;"")</f>
        <v/>
      </c>
      <c r="R84" s="105" t="e">
        <f t="shared" ca="1" si="0"/>
        <v>#NAME?</v>
      </c>
      <c r="S84" s="99" t="e">
        <f t="shared" ca="1" si="1"/>
        <v>#NAME?</v>
      </c>
      <c r="T84" s="259" t="e">
        <f t="array" aca="1" ref="T84" ca="1">IF(OR(R84="",S84=""),"",INDEX('Z8 TARGET ENH'!$F$6:$FE$161,_xludf.XMATCH(R84,'Z8 TARGET ENH'!$B$6:$B$161),_xludf.XMATCH(S84,'Z8 TARGET ENH'!$F$2:$FE$2)))</f>
        <v>#NAME?</v>
      </c>
      <c r="U84" s="256" t="str">
        <f>IF(E84="","",VLOOKUP(H84,'Z8 TARGET ENH'!$FH$7:$FJ$48,2,FALSE))</f>
        <v/>
      </c>
      <c r="V84" s="258" t="str">
        <f>IF(E84="","",VLOOKUP(H84,'Z8 TARGET ENH'!$FH$7:$FJ$48,3,FALSE))</f>
        <v/>
      </c>
      <c r="W84" s="260" t="str">
        <f t="shared" si="2"/>
        <v/>
      </c>
      <c r="X84" s="204"/>
      <c r="Y84" s="70"/>
      <c r="Z84" s="1">
        <f t="shared" si="3"/>
        <v>0</v>
      </c>
    </row>
    <row r="85" spans="1:26" ht="30" customHeight="1" x14ac:dyDescent="0.2">
      <c r="A85" s="70"/>
      <c r="B85" s="70"/>
      <c r="C85" s="70"/>
      <c r="D85" s="255">
        <f>'A1 Baseline - Terrestrial'!D86</f>
        <v>79</v>
      </c>
      <c r="E85" s="80" t="str">
        <f>IF(OR('C1 Baseline - Marine'!E86="",'C1 Baseline - Marine'!O86=0), "", 'C1 Baseline - Marine'!E86)</f>
        <v/>
      </c>
      <c r="F85" s="102" t="str">
        <f>IF(E85="", "", 'C1 Baseline - Marine'!H86)</f>
        <v/>
      </c>
      <c r="G85" s="100" t="str">
        <f>IF(E85="", "", 'C1 Baseline - Marine'!J86)</f>
        <v/>
      </c>
      <c r="H85" s="98"/>
      <c r="I85" s="99" t="str">
        <f>IF(E85="","",'C1 Baseline - Marine'!K86)</f>
        <v/>
      </c>
      <c r="J85" s="85" t="str">
        <f>IF(OR(E85="",H85=""),"",IF(AND(E85=H85,G85&gt;=P85),"Error - No Enhancement",IF(AND(E85=H85,G85&lt;P85),"Acceptable",IF(F85&gt;N85,"Trading Down - Unacceptable Change",IF(F85=N85,"Error - No Enhancement",'C1 Baseline - Marine'!G86&amp;" - "&amp;IFERROR(VLOOKUP(H85,'Z1 HAB CLASS'!$D$4:$E$45,2,FALSE),""))))))</f>
        <v/>
      </c>
      <c r="K85" s="196" t="str">
        <f>IF(E85="","",IF(AND(E85=H85,G85&gt;=P85),"Error - No Enhancement",IF(AND(E85=H85,G85&lt;P85),'C1 Baseline - Marine'!I86&amp;" - "&amp;'C3 Enhancement - Marine'!O85,IF(F85&gt;N85,"Trading Down - Unacceptable Change",IF(F85=N85,"Error - No Enhancement",IF(AND(E85&lt;&gt;H85,F85&lt;N85),"Lower Distinctiveness Habitat"&amp;" - "&amp;O85,'C1 Baseline - Marine'!I86&amp;" - "&amp;'C3 Enhancement - Marine'!O85))))))</f>
        <v/>
      </c>
      <c r="L85" s="101" t="str">
        <f>IF(E85="","",'C1 Baseline - Marine'!O86)</f>
        <v/>
      </c>
      <c r="M85" s="102" t="str">
        <f>IFERROR(VLOOKUP(H85,'Z1 HAB CLASS'!$D$4:$E$45,2,FALSE)," ")</f>
        <v xml:space="preserve"> </v>
      </c>
      <c r="N85" s="103" t="str">
        <f>IFERROR(VLOOKUP(M85,'Z1 HAB CLASS'!$L$3:$N$9,2,FALSE)," ")</f>
        <v xml:space="preserve"> </v>
      </c>
      <c r="O85" s="104"/>
      <c r="P85" s="100" t="str">
        <f>IFERROR(VLOOKUP(O85,'Z3 CONDITION VALUE'!$A$3:$B$5,2,FALSE)," ")</f>
        <v xml:space="preserve"> </v>
      </c>
      <c r="Q85" s="82" t="str">
        <f>IF(OR('C1 Baseline - Marine'!E86="", 'C1 Baseline - Marine'!O86=0),"",'C1 Baseline - Marine'!I86&amp;"")</f>
        <v/>
      </c>
      <c r="R85" s="105" t="e">
        <f t="shared" ca="1" si="0"/>
        <v>#NAME?</v>
      </c>
      <c r="S85" s="99" t="e">
        <f t="shared" ca="1" si="1"/>
        <v>#NAME?</v>
      </c>
      <c r="T85" s="259" t="e">
        <f t="array" aca="1" ref="T85" ca="1">IF(OR(R85="",S85=""),"",INDEX('Z8 TARGET ENH'!$F$6:$FE$161,_xludf.XMATCH(R85,'Z8 TARGET ENH'!$B$6:$B$161),_xludf.XMATCH(S85,'Z8 TARGET ENH'!$F$2:$FE$2)))</f>
        <v>#NAME?</v>
      </c>
      <c r="U85" s="256" t="str">
        <f>IF(E85="","",VLOOKUP(H85,'Z8 TARGET ENH'!$FH$7:$FJ$48,2,FALSE))</f>
        <v/>
      </c>
      <c r="V85" s="258" t="str">
        <f>IF(E85="","",VLOOKUP(H85,'Z8 TARGET ENH'!$FH$7:$FJ$48,3,FALSE))</f>
        <v/>
      </c>
      <c r="W85" s="260" t="str">
        <f t="shared" si="2"/>
        <v/>
      </c>
      <c r="X85" s="204"/>
      <c r="Y85" s="70"/>
      <c r="Z85" s="1">
        <f t="shared" si="3"/>
        <v>0</v>
      </c>
    </row>
    <row r="86" spans="1:26" ht="30" customHeight="1" x14ac:dyDescent="0.2">
      <c r="A86" s="70"/>
      <c r="B86" s="70"/>
      <c r="C86" s="70"/>
      <c r="D86" s="255">
        <f>'A1 Baseline - Terrestrial'!D87</f>
        <v>80</v>
      </c>
      <c r="E86" s="80" t="str">
        <f>IF(OR('C1 Baseline - Marine'!E87="",'C1 Baseline - Marine'!O87=0), "", 'C1 Baseline - Marine'!E87)</f>
        <v/>
      </c>
      <c r="F86" s="102" t="str">
        <f>IF(E86="", "", 'C1 Baseline - Marine'!H87)</f>
        <v/>
      </c>
      <c r="G86" s="100" t="str">
        <f>IF(E86="", "", 'C1 Baseline - Marine'!J87)</f>
        <v/>
      </c>
      <c r="H86" s="98"/>
      <c r="I86" s="99" t="str">
        <f>IF(E86="","",'C1 Baseline - Marine'!K87)</f>
        <v/>
      </c>
      <c r="J86" s="85" t="str">
        <f>IF(OR(E86="",H86=""),"",IF(AND(E86=H86,G86&gt;=P86),"Error - No Enhancement",IF(AND(E86=H86,G86&lt;P86),"Acceptable",IF(F86&gt;N86,"Trading Down - Unacceptable Change",IF(F86=N86,"Error - No Enhancement",'C1 Baseline - Marine'!G87&amp;" - "&amp;IFERROR(VLOOKUP(H86,'Z1 HAB CLASS'!$D$4:$E$45,2,FALSE),""))))))</f>
        <v/>
      </c>
      <c r="K86" s="196" t="str">
        <f>IF(E86="","",IF(AND(E86=H86,G86&gt;=P86),"Error - No Enhancement",IF(AND(E86=H86,G86&lt;P86),'C1 Baseline - Marine'!I87&amp;" - "&amp;'C3 Enhancement - Marine'!O86,IF(F86&gt;N86,"Trading Down - Unacceptable Change",IF(F86=N86,"Error - No Enhancement",IF(AND(E86&lt;&gt;H86,F86&lt;N86),"Lower Distinctiveness Habitat"&amp;" - "&amp;O86,'C1 Baseline - Marine'!I87&amp;" - "&amp;'C3 Enhancement - Marine'!O86))))))</f>
        <v/>
      </c>
      <c r="L86" s="101" t="str">
        <f>IF(E86="","",'C1 Baseline - Marine'!O87)</f>
        <v/>
      </c>
      <c r="M86" s="102" t="str">
        <f>IFERROR(VLOOKUP(H86,'Z1 HAB CLASS'!$D$4:$E$45,2,FALSE)," ")</f>
        <v xml:space="preserve"> </v>
      </c>
      <c r="N86" s="103" t="str">
        <f>IFERROR(VLOOKUP(M86,'Z1 HAB CLASS'!$L$3:$N$9,2,FALSE)," ")</f>
        <v xml:space="preserve"> </v>
      </c>
      <c r="O86" s="104"/>
      <c r="P86" s="100" t="str">
        <f>IFERROR(VLOOKUP(O86,'Z3 CONDITION VALUE'!$A$3:$B$5,2,FALSE)," ")</f>
        <v xml:space="preserve"> </v>
      </c>
      <c r="Q86" s="82" t="str">
        <f>IF(OR('C1 Baseline - Marine'!E87="", 'C1 Baseline - Marine'!O87=0),"",'C1 Baseline - Marine'!I87&amp;"")</f>
        <v/>
      </c>
      <c r="R86" s="105" t="e">
        <f t="shared" ca="1" si="0"/>
        <v>#NAME?</v>
      </c>
      <c r="S86" s="99" t="e">
        <f t="shared" ca="1" si="1"/>
        <v>#NAME?</v>
      </c>
      <c r="T86" s="259" t="e">
        <f t="array" aca="1" ref="T86" ca="1">IF(OR(R86="",S86=""),"",INDEX('Z8 TARGET ENH'!$F$6:$FE$161,_xludf.XMATCH(R86,'Z8 TARGET ENH'!$B$6:$B$161),_xludf.XMATCH(S86,'Z8 TARGET ENH'!$F$2:$FE$2)))</f>
        <v>#NAME?</v>
      </c>
      <c r="U86" s="256" t="str">
        <f>IF(E86="","",VLOOKUP(H86,'Z8 TARGET ENH'!$FH$7:$FJ$48,2,FALSE))</f>
        <v/>
      </c>
      <c r="V86" s="258" t="str">
        <f>IF(E86="","",VLOOKUP(H86,'Z8 TARGET ENH'!$FH$7:$FJ$48,3,FALSE))</f>
        <v/>
      </c>
      <c r="W86" s="260" t="str">
        <f t="shared" si="2"/>
        <v/>
      </c>
      <c r="X86" s="204"/>
      <c r="Y86" s="70"/>
      <c r="Z86" s="1">
        <f t="shared" si="3"/>
        <v>0</v>
      </c>
    </row>
    <row r="87" spans="1:26" ht="30" customHeight="1" x14ac:dyDescent="0.2">
      <c r="A87" s="70"/>
      <c r="B87" s="70"/>
      <c r="C87" s="70"/>
      <c r="D87" s="255">
        <f>'A1 Baseline - Terrestrial'!D88</f>
        <v>81</v>
      </c>
      <c r="E87" s="80" t="str">
        <f>IF(OR('C1 Baseline - Marine'!E88="",'C1 Baseline - Marine'!O88=0), "", 'C1 Baseline - Marine'!E88)</f>
        <v/>
      </c>
      <c r="F87" s="102" t="str">
        <f>IF(E87="", "", 'C1 Baseline - Marine'!H88)</f>
        <v/>
      </c>
      <c r="G87" s="100" t="str">
        <f>IF(E87="", "", 'C1 Baseline - Marine'!J88)</f>
        <v/>
      </c>
      <c r="H87" s="98"/>
      <c r="I87" s="99" t="str">
        <f>IF(E87="","",'C1 Baseline - Marine'!K88)</f>
        <v/>
      </c>
      <c r="J87" s="85" t="str">
        <f>IF(OR(E87="",H87=""),"",IF(AND(E87=H87,G87&gt;=P87),"Error - No Enhancement",IF(AND(E87=H87,G87&lt;P87),"Acceptable",IF(F87&gt;N87,"Trading Down - Unacceptable Change",IF(F87=N87,"Error - No Enhancement",'C1 Baseline - Marine'!G88&amp;" - "&amp;IFERROR(VLOOKUP(H87,'Z1 HAB CLASS'!$D$4:$E$45,2,FALSE),""))))))</f>
        <v/>
      </c>
      <c r="K87" s="196" t="str">
        <f>IF(E87="","",IF(AND(E87=H87,G87&gt;=P87),"Error - No Enhancement",IF(AND(E87=H87,G87&lt;P87),'C1 Baseline - Marine'!I88&amp;" - "&amp;'C3 Enhancement - Marine'!O87,IF(F87&gt;N87,"Trading Down - Unacceptable Change",IF(F87=N87,"Error - No Enhancement",IF(AND(E87&lt;&gt;H87,F87&lt;N87),"Lower Distinctiveness Habitat"&amp;" - "&amp;O87,'C1 Baseline - Marine'!I88&amp;" - "&amp;'C3 Enhancement - Marine'!O87))))))</f>
        <v/>
      </c>
      <c r="L87" s="101" t="str">
        <f>IF(E87="","",'C1 Baseline - Marine'!O88)</f>
        <v/>
      </c>
      <c r="M87" s="102" t="str">
        <f>IFERROR(VLOOKUP(H87,'Z1 HAB CLASS'!$D$4:$E$45,2,FALSE)," ")</f>
        <v xml:space="preserve"> </v>
      </c>
      <c r="N87" s="103" t="str">
        <f>IFERROR(VLOOKUP(M87,'Z1 HAB CLASS'!$L$3:$N$9,2,FALSE)," ")</f>
        <v xml:space="preserve"> </v>
      </c>
      <c r="O87" s="104"/>
      <c r="P87" s="100" t="str">
        <f>IFERROR(VLOOKUP(O87,'Z3 CONDITION VALUE'!$A$3:$B$5,2,FALSE)," ")</f>
        <v xml:space="preserve"> </v>
      </c>
      <c r="Q87" s="82" t="str">
        <f>IF(OR('C1 Baseline - Marine'!E88="", 'C1 Baseline - Marine'!O88=0),"",'C1 Baseline - Marine'!I88&amp;"")</f>
        <v/>
      </c>
      <c r="R87" s="105" t="e">
        <f t="shared" ca="1" si="0"/>
        <v>#NAME?</v>
      </c>
      <c r="S87" s="99" t="e">
        <f t="shared" ca="1" si="1"/>
        <v>#NAME?</v>
      </c>
      <c r="T87" s="259" t="e">
        <f t="array" aca="1" ref="T87" ca="1">IF(OR(R87="",S87=""),"",INDEX('Z8 TARGET ENH'!$F$6:$FE$161,_xludf.XMATCH(R87,'Z8 TARGET ENH'!$B$6:$B$161),_xludf.XMATCH(S87,'Z8 TARGET ENH'!$F$2:$FE$2)))</f>
        <v>#NAME?</v>
      </c>
      <c r="U87" s="256" t="str">
        <f>IF(E87="","",VLOOKUP(H87,'Z8 TARGET ENH'!$FH$7:$FJ$48,2,FALSE))</f>
        <v/>
      </c>
      <c r="V87" s="258" t="str">
        <f>IF(E87="","",VLOOKUP(H87,'Z8 TARGET ENH'!$FH$7:$FJ$48,3,FALSE))</f>
        <v/>
      </c>
      <c r="W87" s="260" t="str">
        <f t="shared" si="2"/>
        <v/>
      </c>
      <c r="X87" s="204"/>
      <c r="Y87" s="70"/>
      <c r="Z87" s="1">
        <f t="shared" si="3"/>
        <v>0</v>
      </c>
    </row>
    <row r="88" spans="1:26" ht="30" customHeight="1" x14ac:dyDescent="0.2">
      <c r="A88" s="70"/>
      <c r="B88" s="70"/>
      <c r="C88" s="70"/>
      <c r="D88" s="255">
        <f>'A1 Baseline - Terrestrial'!D89</f>
        <v>82</v>
      </c>
      <c r="E88" s="80" t="str">
        <f>IF(OR('C1 Baseline - Marine'!E89="",'C1 Baseline - Marine'!O89=0), "", 'C1 Baseline - Marine'!E89)</f>
        <v/>
      </c>
      <c r="F88" s="102" t="str">
        <f>IF(E88="", "", 'C1 Baseline - Marine'!H89)</f>
        <v/>
      </c>
      <c r="G88" s="100" t="str">
        <f>IF(E88="", "", 'C1 Baseline - Marine'!J89)</f>
        <v/>
      </c>
      <c r="H88" s="98"/>
      <c r="I88" s="99" t="str">
        <f>IF(E88="","",'C1 Baseline - Marine'!K89)</f>
        <v/>
      </c>
      <c r="J88" s="85" t="str">
        <f>IF(OR(E88="",H88=""),"",IF(AND(E88=H88,G88&gt;=P88),"Error - No Enhancement",IF(AND(E88=H88,G88&lt;P88),"Acceptable",IF(F88&gt;N88,"Trading Down - Unacceptable Change",IF(F88=N88,"Error - No Enhancement",'C1 Baseline - Marine'!G89&amp;" - "&amp;IFERROR(VLOOKUP(H88,'Z1 HAB CLASS'!$D$4:$E$45,2,FALSE),""))))))</f>
        <v/>
      </c>
      <c r="K88" s="196" t="str">
        <f>IF(E88="","",IF(AND(E88=H88,G88&gt;=P88),"Error - No Enhancement",IF(AND(E88=H88,G88&lt;P88),'C1 Baseline - Marine'!I89&amp;" - "&amp;'C3 Enhancement - Marine'!O88,IF(F88&gt;N88,"Trading Down - Unacceptable Change",IF(F88=N88,"Error - No Enhancement",IF(AND(E88&lt;&gt;H88,F88&lt;N88),"Lower Distinctiveness Habitat"&amp;" - "&amp;O88,'C1 Baseline - Marine'!I89&amp;" - "&amp;'C3 Enhancement - Marine'!O88))))))</f>
        <v/>
      </c>
      <c r="L88" s="101" t="str">
        <f>IF(E88="","",'C1 Baseline - Marine'!O89)</f>
        <v/>
      </c>
      <c r="M88" s="102" t="str">
        <f>IFERROR(VLOOKUP(H88,'Z1 HAB CLASS'!$D$4:$E$45,2,FALSE)," ")</f>
        <v xml:space="preserve"> </v>
      </c>
      <c r="N88" s="103" t="str">
        <f>IFERROR(VLOOKUP(M88,'Z1 HAB CLASS'!$L$3:$N$9,2,FALSE)," ")</f>
        <v xml:space="preserve"> </v>
      </c>
      <c r="O88" s="104"/>
      <c r="P88" s="100" t="str">
        <f>IFERROR(VLOOKUP(O88,'Z3 CONDITION VALUE'!$A$3:$B$5,2,FALSE)," ")</f>
        <v xml:space="preserve"> </v>
      </c>
      <c r="Q88" s="82" t="str">
        <f>IF(OR('C1 Baseline - Marine'!E89="", 'C1 Baseline - Marine'!O89=0),"",'C1 Baseline - Marine'!I89&amp;"")</f>
        <v/>
      </c>
      <c r="R88" s="105" t="e">
        <f t="shared" ca="1" si="0"/>
        <v>#NAME?</v>
      </c>
      <c r="S88" s="99" t="e">
        <f t="shared" ca="1" si="1"/>
        <v>#NAME?</v>
      </c>
      <c r="T88" s="259" t="e">
        <f t="array" aca="1" ref="T88" ca="1">IF(OR(R88="",S88=""),"",INDEX('Z8 TARGET ENH'!$F$6:$FE$161,_xludf.XMATCH(R88,'Z8 TARGET ENH'!$B$6:$B$161),_xludf.XMATCH(S88,'Z8 TARGET ENH'!$F$2:$FE$2)))</f>
        <v>#NAME?</v>
      </c>
      <c r="U88" s="256" t="str">
        <f>IF(E88="","",VLOOKUP(H88,'Z8 TARGET ENH'!$FH$7:$FJ$48,2,FALSE))</f>
        <v/>
      </c>
      <c r="V88" s="258" t="str">
        <f>IF(E88="","",VLOOKUP(H88,'Z8 TARGET ENH'!$FH$7:$FJ$48,3,FALSE))</f>
        <v/>
      </c>
      <c r="W88" s="260" t="str">
        <f t="shared" si="2"/>
        <v/>
      </c>
      <c r="X88" s="204"/>
      <c r="Y88" s="70"/>
      <c r="Z88" s="1">
        <f t="shared" si="3"/>
        <v>0</v>
      </c>
    </row>
    <row r="89" spans="1:26" ht="30" customHeight="1" x14ac:dyDescent="0.2">
      <c r="A89" s="70"/>
      <c r="B89" s="70"/>
      <c r="C89" s="70"/>
      <c r="D89" s="255">
        <f>'A1 Baseline - Terrestrial'!D90</f>
        <v>83</v>
      </c>
      <c r="E89" s="80" t="str">
        <f>IF(OR('C1 Baseline - Marine'!E90="",'C1 Baseline - Marine'!O90=0), "", 'C1 Baseline - Marine'!E90)</f>
        <v/>
      </c>
      <c r="F89" s="102" t="str">
        <f>IF(E89="", "", 'C1 Baseline - Marine'!H90)</f>
        <v/>
      </c>
      <c r="G89" s="100" t="str">
        <f>IF(E89="", "", 'C1 Baseline - Marine'!J90)</f>
        <v/>
      </c>
      <c r="H89" s="98"/>
      <c r="I89" s="99" t="str">
        <f>IF(E89="","",'C1 Baseline - Marine'!K90)</f>
        <v/>
      </c>
      <c r="J89" s="85" t="str">
        <f>IF(OR(E89="",H89=""),"",IF(AND(E89=H89,G89&gt;=P89),"Error - No Enhancement",IF(AND(E89=H89,G89&lt;P89),"Acceptable",IF(F89&gt;N89,"Trading Down - Unacceptable Change",IF(F89=N89,"Error - No Enhancement",'C1 Baseline - Marine'!G90&amp;" - "&amp;IFERROR(VLOOKUP(H89,'Z1 HAB CLASS'!$D$4:$E$45,2,FALSE),""))))))</f>
        <v/>
      </c>
      <c r="K89" s="196" t="str">
        <f>IF(E89="","",IF(AND(E89=H89,G89&gt;=P89),"Error - No Enhancement",IF(AND(E89=H89,G89&lt;P89),'C1 Baseline - Marine'!I90&amp;" - "&amp;'C3 Enhancement - Marine'!O89,IF(F89&gt;N89,"Trading Down - Unacceptable Change",IF(F89=N89,"Error - No Enhancement",IF(AND(E89&lt;&gt;H89,F89&lt;N89),"Lower Distinctiveness Habitat"&amp;" - "&amp;O89,'C1 Baseline - Marine'!I90&amp;" - "&amp;'C3 Enhancement - Marine'!O89))))))</f>
        <v/>
      </c>
      <c r="L89" s="101" t="str">
        <f>IF(E89="","",'C1 Baseline - Marine'!O90)</f>
        <v/>
      </c>
      <c r="M89" s="102" t="str">
        <f>IFERROR(VLOOKUP(H89,'Z1 HAB CLASS'!$D$4:$E$45,2,FALSE)," ")</f>
        <v xml:space="preserve"> </v>
      </c>
      <c r="N89" s="103" t="str">
        <f>IFERROR(VLOOKUP(M89,'Z1 HAB CLASS'!$L$3:$N$9,2,FALSE)," ")</f>
        <v xml:space="preserve"> </v>
      </c>
      <c r="O89" s="104"/>
      <c r="P89" s="100" t="str">
        <f>IFERROR(VLOOKUP(O89,'Z3 CONDITION VALUE'!$A$3:$B$5,2,FALSE)," ")</f>
        <v xml:space="preserve"> </v>
      </c>
      <c r="Q89" s="82" t="str">
        <f>IF(OR('C1 Baseline - Marine'!E90="", 'C1 Baseline - Marine'!O90=0),"",'C1 Baseline - Marine'!I90&amp;"")</f>
        <v/>
      </c>
      <c r="R89" s="105" t="e">
        <f t="shared" ca="1" si="0"/>
        <v>#NAME?</v>
      </c>
      <c r="S89" s="99" t="e">
        <f t="shared" ca="1" si="1"/>
        <v>#NAME?</v>
      </c>
      <c r="T89" s="259" t="e">
        <f t="array" aca="1" ref="T89" ca="1">IF(OR(R89="",S89=""),"",INDEX('Z8 TARGET ENH'!$F$6:$FE$161,_xludf.XMATCH(R89,'Z8 TARGET ENH'!$B$6:$B$161),_xludf.XMATCH(S89,'Z8 TARGET ENH'!$F$2:$FE$2)))</f>
        <v>#NAME?</v>
      </c>
      <c r="U89" s="256" t="str">
        <f>IF(E89="","",VLOOKUP(H89,'Z8 TARGET ENH'!$FH$7:$FJ$48,2,FALSE))</f>
        <v/>
      </c>
      <c r="V89" s="258" t="str">
        <f>IF(E89="","",VLOOKUP(H89,'Z8 TARGET ENH'!$FH$7:$FJ$48,3,FALSE))</f>
        <v/>
      </c>
      <c r="W89" s="260" t="str">
        <f t="shared" si="2"/>
        <v/>
      </c>
      <c r="X89" s="204"/>
      <c r="Y89" s="70"/>
      <c r="Z89" s="1">
        <f t="shared" si="3"/>
        <v>0</v>
      </c>
    </row>
    <row r="90" spans="1:26" ht="30" customHeight="1" x14ac:dyDescent="0.2">
      <c r="A90" s="70"/>
      <c r="B90" s="70"/>
      <c r="C90" s="70"/>
      <c r="D90" s="255">
        <f>'A1 Baseline - Terrestrial'!D91</f>
        <v>84</v>
      </c>
      <c r="E90" s="80" t="str">
        <f>IF(OR('C1 Baseline - Marine'!E91="",'C1 Baseline - Marine'!O91=0), "", 'C1 Baseline - Marine'!E91)</f>
        <v/>
      </c>
      <c r="F90" s="102" t="str">
        <f>IF(E90="", "", 'C1 Baseline - Marine'!H91)</f>
        <v/>
      </c>
      <c r="G90" s="100" t="str">
        <f>IF(E90="", "", 'C1 Baseline - Marine'!J91)</f>
        <v/>
      </c>
      <c r="H90" s="98"/>
      <c r="I90" s="99" t="str">
        <f>IF(E90="","",'C1 Baseline - Marine'!K91)</f>
        <v/>
      </c>
      <c r="J90" s="85" t="str">
        <f>IF(OR(E90="",H90=""),"",IF(AND(E90=H90,G90&gt;=P90),"Error - No Enhancement",IF(AND(E90=H90,G90&lt;P90),"Acceptable",IF(F90&gt;N90,"Trading Down - Unacceptable Change",IF(F90=N90,"Error - No Enhancement",'C1 Baseline - Marine'!G91&amp;" - "&amp;IFERROR(VLOOKUP(H90,'Z1 HAB CLASS'!$D$4:$E$45,2,FALSE),""))))))</f>
        <v/>
      </c>
      <c r="K90" s="196" t="str">
        <f>IF(E90="","",IF(AND(E90=H90,G90&gt;=P90),"Error - No Enhancement",IF(AND(E90=H90,G90&lt;P90),'C1 Baseline - Marine'!I91&amp;" - "&amp;'C3 Enhancement - Marine'!O90,IF(F90&gt;N90,"Trading Down - Unacceptable Change",IF(F90=N90,"Error - No Enhancement",IF(AND(E90&lt;&gt;H90,F90&lt;N90),"Lower Distinctiveness Habitat"&amp;" - "&amp;O90,'C1 Baseline - Marine'!I91&amp;" - "&amp;'C3 Enhancement - Marine'!O90))))))</f>
        <v/>
      </c>
      <c r="L90" s="101" t="str">
        <f>IF(E90="","",'C1 Baseline - Marine'!O91)</f>
        <v/>
      </c>
      <c r="M90" s="102" t="str">
        <f>IFERROR(VLOOKUP(H90,'Z1 HAB CLASS'!$D$4:$E$45,2,FALSE)," ")</f>
        <v xml:space="preserve"> </v>
      </c>
      <c r="N90" s="103" t="str">
        <f>IFERROR(VLOOKUP(M90,'Z1 HAB CLASS'!$L$3:$N$9,2,FALSE)," ")</f>
        <v xml:space="preserve"> </v>
      </c>
      <c r="O90" s="104"/>
      <c r="P90" s="100" t="str">
        <f>IFERROR(VLOOKUP(O90,'Z3 CONDITION VALUE'!$A$3:$B$5,2,FALSE)," ")</f>
        <v xml:space="preserve"> </v>
      </c>
      <c r="Q90" s="82" t="str">
        <f>IF(OR('C1 Baseline - Marine'!E91="", 'C1 Baseline - Marine'!O91=0),"",'C1 Baseline - Marine'!I91&amp;"")</f>
        <v/>
      </c>
      <c r="R90" s="105" t="e">
        <f t="shared" ca="1" si="0"/>
        <v>#NAME?</v>
      </c>
      <c r="S90" s="99" t="e">
        <f t="shared" ca="1" si="1"/>
        <v>#NAME?</v>
      </c>
      <c r="T90" s="259" t="e">
        <f t="array" aca="1" ref="T90" ca="1">IF(OR(R90="",S90=""),"",INDEX('Z8 TARGET ENH'!$F$6:$FE$161,_xludf.XMATCH(R90,'Z8 TARGET ENH'!$B$6:$B$161),_xludf.XMATCH(S90,'Z8 TARGET ENH'!$F$2:$FE$2)))</f>
        <v>#NAME?</v>
      </c>
      <c r="U90" s="256" t="str">
        <f>IF(E90="","",VLOOKUP(H90,'Z8 TARGET ENH'!$FH$7:$FJ$48,2,FALSE))</f>
        <v/>
      </c>
      <c r="V90" s="258" t="str">
        <f>IF(E90="","",VLOOKUP(H90,'Z8 TARGET ENH'!$FH$7:$FJ$48,3,FALSE))</f>
        <v/>
      </c>
      <c r="W90" s="260" t="str">
        <f t="shared" si="2"/>
        <v/>
      </c>
      <c r="X90" s="204"/>
      <c r="Y90" s="70"/>
      <c r="Z90" s="1">
        <f t="shared" si="3"/>
        <v>0</v>
      </c>
    </row>
    <row r="91" spans="1:26" ht="30" customHeight="1" x14ac:dyDescent="0.2">
      <c r="A91" s="70"/>
      <c r="B91" s="70"/>
      <c r="C91" s="70"/>
      <c r="D91" s="255">
        <f>'A1 Baseline - Terrestrial'!D92</f>
        <v>85</v>
      </c>
      <c r="E91" s="80" t="str">
        <f>IF(OR('C1 Baseline - Marine'!E92="",'C1 Baseline - Marine'!O92=0), "", 'C1 Baseline - Marine'!E92)</f>
        <v/>
      </c>
      <c r="F91" s="102" t="str">
        <f>IF(E91="", "", 'C1 Baseline - Marine'!H92)</f>
        <v/>
      </c>
      <c r="G91" s="100" t="str">
        <f>IF(E91="", "", 'C1 Baseline - Marine'!J92)</f>
        <v/>
      </c>
      <c r="H91" s="98"/>
      <c r="I91" s="99" t="str">
        <f>IF(E91="","",'C1 Baseline - Marine'!K92)</f>
        <v/>
      </c>
      <c r="J91" s="85" t="str">
        <f>IF(OR(E91="",H91=""),"",IF(AND(E91=H91,G91&gt;=P91),"Error - No Enhancement",IF(AND(E91=H91,G91&lt;P91),"Acceptable",IF(F91&gt;N91,"Trading Down - Unacceptable Change",IF(F91=N91,"Error - No Enhancement",'C1 Baseline - Marine'!G92&amp;" - "&amp;IFERROR(VLOOKUP(H91,'Z1 HAB CLASS'!$D$4:$E$45,2,FALSE),""))))))</f>
        <v/>
      </c>
      <c r="K91" s="196" t="str">
        <f>IF(E91="","",IF(AND(E91=H91,G91&gt;=P91),"Error - No Enhancement",IF(AND(E91=H91,G91&lt;P91),'C1 Baseline - Marine'!I92&amp;" - "&amp;'C3 Enhancement - Marine'!O91,IF(F91&gt;N91,"Trading Down - Unacceptable Change",IF(F91=N91,"Error - No Enhancement",IF(AND(E91&lt;&gt;H91,F91&lt;N91),"Lower Distinctiveness Habitat"&amp;" - "&amp;O91,'C1 Baseline - Marine'!I92&amp;" - "&amp;'C3 Enhancement - Marine'!O91))))))</f>
        <v/>
      </c>
      <c r="L91" s="101" t="str">
        <f>IF(E91="","",'C1 Baseline - Marine'!O92)</f>
        <v/>
      </c>
      <c r="M91" s="102" t="str">
        <f>IFERROR(VLOOKUP(H91,'Z1 HAB CLASS'!$D$4:$E$45,2,FALSE)," ")</f>
        <v xml:space="preserve"> </v>
      </c>
      <c r="N91" s="103" t="str">
        <f>IFERROR(VLOOKUP(M91,'Z1 HAB CLASS'!$L$3:$N$9,2,FALSE)," ")</f>
        <v xml:space="preserve"> </v>
      </c>
      <c r="O91" s="104"/>
      <c r="P91" s="100" t="str">
        <f>IFERROR(VLOOKUP(O91,'Z3 CONDITION VALUE'!$A$3:$B$5,2,FALSE)," ")</f>
        <v xml:space="preserve"> </v>
      </c>
      <c r="Q91" s="82" t="str">
        <f>IF(OR('C1 Baseline - Marine'!E92="", 'C1 Baseline - Marine'!O92=0),"",'C1 Baseline - Marine'!I92&amp;"")</f>
        <v/>
      </c>
      <c r="R91" s="105" t="e">
        <f t="shared" ca="1" si="0"/>
        <v>#NAME?</v>
      </c>
      <c r="S91" s="99" t="e">
        <f t="shared" ca="1" si="1"/>
        <v>#NAME?</v>
      </c>
      <c r="T91" s="259" t="e">
        <f t="array" aca="1" ref="T91" ca="1">IF(OR(R91="",S91=""),"",INDEX('Z8 TARGET ENH'!$F$6:$FE$161,_xludf.XMATCH(R91,'Z8 TARGET ENH'!$B$6:$B$161),_xludf.XMATCH(S91,'Z8 TARGET ENH'!$F$2:$FE$2)))</f>
        <v>#NAME?</v>
      </c>
      <c r="U91" s="256" t="str">
        <f>IF(E91="","",VLOOKUP(H91,'Z8 TARGET ENH'!$FH$7:$FJ$48,2,FALSE))</f>
        <v/>
      </c>
      <c r="V91" s="258" t="str">
        <f>IF(E91="","",VLOOKUP(H91,'Z8 TARGET ENH'!$FH$7:$FJ$48,3,FALSE))</f>
        <v/>
      </c>
      <c r="W91" s="260" t="str">
        <f t="shared" si="2"/>
        <v/>
      </c>
      <c r="X91" s="204"/>
      <c r="Y91" s="70"/>
      <c r="Z91" s="1">
        <f t="shared" si="3"/>
        <v>0</v>
      </c>
    </row>
    <row r="92" spans="1:26" ht="30" customHeight="1" x14ac:dyDescent="0.2">
      <c r="A92" s="70"/>
      <c r="B92" s="70"/>
      <c r="C92" s="70"/>
      <c r="D92" s="255">
        <f>'A1 Baseline - Terrestrial'!D93</f>
        <v>86</v>
      </c>
      <c r="E92" s="80" t="str">
        <f>IF(OR('C1 Baseline - Marine'!E93="",'C1 Baseline - Marine'!O93=0), "", 'C1 Baseline - Marine'!E93)</f>
        <v/>
      </c>
      <c r="F92" s="102" t="str">
        <f>IF(E92="", "", 'C1 Baseline - Marine'!H93)</f>
        <v/>
      </c>
      <c r="G92" s="100" t="str">
        <f>IF(E92="", "", 'C1 Baseline - Marine'!J93)</f>
        <v/>
      </c>
      <c r="H92" s="98"/>
      <c r="I92" s="99" t="str">
        <f>IF(E92="","",'C1 Baseline - Marine'!K93)</f>
        <v/>
      </c>
      <c r="J92" s="85" t="str">
        <f>IF(OR(E92="",H92=""),"",IF(AND(E92=H92,G92&gt;=P92),"Error - No Enhancement",IF(AND(E92=H92,G92&lt;P92),"Acceptable",IF(F92&gt;N92,"Trading Down - Unacceptable Change",IF(F92=N92,"Error - No Enhancement",'C1 Baseline - Marine'!G93&amp;" - "&amp;IFERROR(VLOOKUP(H92,'Z1 HAB CLASS'!$D$4:$E$45,2,FALSE),""))))))</f>
        <v/>
      </c>
      <c r="K92" s="196" t="str">
        <f>IF(E92="","",IF(AND(E92=H92,G92&gt;=P92),"Error - No Enhancement",IF(AND(E92=H92,G92&lt;P92),'C1 Baseline - Marine'!I93&amp;" - "&amp;'C3 Enhancement - Marine'!O92,IF(F92&gt;N92,"Trading Down - Unacceptable Change",IF(F92=N92,"Error - No Enhancement",IF(AND(E92&lt;&gt;H92,F92&lt;N92),"Lower Distinctiveness Habitat"&amp;" - "&amp;O92,'C1 Baseline - Marine'!I93&amp;" - "&amp;'C3 Enhancement - Marine'!O92))))))</f>
        <v/>
      </c>
      <c r="L92" s="101" t="str">
        <f>IF(E92="","",'C1 Baseline - Marine'!O93)</f>
        <v/>
      </c>
      <c r="M92" s="102" t="str">
        <f>IFERROR(VLOOKUP(H92,'Z1 HAB CLASS'!$D$4:$E$45,2,FALSE)," ")</f>
        <v xml:space="preserve"> </v>
      </c>
      <c r="N92" s="103" t="str">
        <f>IFERROR(VLOOKUP(M92,'Z1 HAB CLASS'!$L$3:$N$9,2,FALSE)," ")</f>
        <v xml:space="preserve"> </v>
      </c>
      <c r="O92" s="104"/>
      <c r="P92" s="100" t="str">
        <f>IFERROR(VLOOKUP(O92,'Z3 CONDITION VALUE'!$A$3:$B$5,2,FALSE)," ")</f>
        <v xml:space="preserve"> </v>
      </c>
      <c r="Q92" s="82" t="str">
        <f>IF(OR('C1 Baseline - Marine'!E93="", 'C1 Baseline - Marine'!O93=0),"",'C1 Baseline - Marine'!I93&amp;"")</f>
        <v/>
      </c>
      <c r="R92" s="105" t="e">
        <f t="shared" ca="1" si="0"/>
        <v>#NAME?</v>
      </c>
      <c r="S92" s="99" t="e">
        <f t="shared" ca="1" si="1"/>
        <v>#NAME?</v>
      </c>
      <c r="T92" s="259" t="e">
        <f t="array" aca="1" ref="T92" ca="1">IF(OR(R92="",S92=""),"",INDEX('Z8 TARGET ENH'!$F$6:$FE$161,_xludf.XMATCH(R92,'Z8 TARGET ENH'!$B$6:$B$161),_xludf.XMATCH(S92,'Z8 TARGET ENH'!$F$2:$FE$2)))</f>
        <v>#NAME?</v>
      </c>
      <c r="U92" s="256" t="str">
        <f>IF(E92="","",VLOOKUP(H92,'Z8 TARGET ENH'!$FH$7:$FJ$48,2,FALSE))</f>
        <v/>
      </c>
      <c r="V92" s="258" t="str">
        <f>IF(E92="","",VLOOKUP(H92,'Z8 TARGET ENH'!$FH$7:$FJ$48,3,FALSE))</f>
        <v/>
      </c>
      <c r="W92" s="260" t="str">
        <f t="shared" si="2"/>
        <v/>
      </c>
      <c r="X92" s="204"/>
      <c r="Y92" s="70"/>
      <c r="Z92" s="1">
        <f t="shared" si="3"/>
        <v>0</v>
      </c>
    </row>
    <row r="93" spans="1:26" ht="30" customHeight="1" x14ac:dyDescent="0.2">
      <c r="A93" s="70"/>
      <c r="B93" s="70"/>
      <c r="C93" s="70"/>
      <c r="D93" s="255">
        <f>'A1 Baseline - Terrestrial'!D94</f>
        <v>87</v>
      </c>
      <c r="E93" s="80" t="str">
        <f>IF(OR('C1 Baseline - Marine'!E94="",'C1 Baseline - Marine'!O94=0), "", 'C1 Baseline - Marine'!E94)</f>
        <v/>
      </c>
      <c r="F93" s="102" t="str">
        <f>IF(E93="", "", 'C1 Baseline - Marine'!H94)</f>
        <v/>
      </c>
      <c r="G93" s="100" t="str">
        <f>IF(E93="", "", 'C1 Baseline - Marine'!J94)</f>
        <v/>
      </c>
      <c r="H93" s="98"/>
      <c r="I93" s="99" t="str">
        <f>IF(E93="","",'C1 Baseline - Marine'!K94)</f>
        <v/>
      </c>
      <c r="J93" s="85" t="str">
        <f>IF(OR(E93="",H93=""),"",IF(AND(E93=H93,G93&gt;=P93),"Error - No Enhancement",IF(AND(E93=H93,G93&lt;P93),"Acceptable",IF(F93&gt;N93,"Trading Down - Unacceptable Change",IF(F93=N93,"Error - No Enhancement",'C1 Baseline - Marine'!G94&amp;" - "&amp;IFERROR(VLOOKUP(H93,'Z1 HAB CLASS'!$D$4:$E$45,2,FALSE),""))))))</f>
        <v/>
      </c>
      <c r="K93" s="196" t="str">
        <f>IF(E93="","",IF(AND(E93=H93,G93&gt;=P93),"Error - No Enhancement",IF(AND(E93=H93,G93&lt;P93),'C1 Baseline - Marine'!I94&amp;" - "&amp;'C3 Enhancement - Marine'!O93,IF(F93&gt;N93,"Trading Down - Unacceptable Change",IF(F93=N93,"Error - No Enhancement",IF(AND(E93&lt;&gt;H93,F93&lt;N93),"Lower Distinctiveness Habitat"&amp;" - "&amp;O93,'C1 Baseline - Marine'!I94&amp;" - "&amp;'C3 Enhancement - Marine'!O93))))))</f>
        <v/>
      </c>
      <c r="L93" s="101" t="str">
        <f>IF(E93="","",'C1 Baseline - Marine'!O94)</f>
        <v/>
      </c>
      <c r="M93" s="102" t="str">
        <f>IFERROR(VLOOKUP(H93,'Z1 HAB CLASS'!$D$4:$E$45,2,FALSE)," ")</f>
        <v xml:space="preserve"> </v>
      </c>
      <c r="N93" s="103" t="str">
        <f>IFERROR(VLOOKUP(M93,'Z1 HAB CLASS'!$L$3:$N$9,2,FALSE)," ")</f>
        <v xml:space="preserve"> </v>
      </c>
      <c r="O93" s="104"/>
      <c r="P93" s="100" t="str">
        <f>IFERROR(VLOOKUP(O93,'Z3 CONDITION VALUE'!$A$3:$B$5,2,FALSE)," ")</f>
        <v xml:space="preserve"> </v>
      </c>
      <c r="Q93" s="82" t="str">
        <f>IF(OR('C1 Baseline - Marine'!E94="", 'C1 Baseline - Marine'!O94=0),"",'C1 Baseline - Marine'!I94&amp;"")</f>
        <v/>
      </c>
      <c r="R93" s="105" t="e">
        <f t="shared" ca="1" si="0"/>
        <v>#NAME?</v>
      </c>
      <c r="S93" s="99" t="e">
        <f t="shared" ca="1" si="1"/>
        <v>#NAME?</v>
      </c>
      <c r="T93" s="259" t="e">
        <f t="array" aca="1" ref="T93" ca="1">IF(OR(R93="",S93=""),"",INDEX('Z8 TARGET ENH'!$F$6:$FE$161,_xludf.XMATCH(R93,'Z8 TARGET ENH'!$B$6:$B$161),_xludf.XMATCH(S93,'Z8 TARGET ENH'!$F$2:$FE$2)))</f>
        <v>#NAME?</v>
      </c>
      <c r="U93" s="256" t="str">
        <f>IF(E93="","",VLOOKUP(H93,'Z8 TARGET ENH'!$FH$7:$FJ$48,2,FALSE))</f>
        <v/>
      </c>
      <c r="V93" s="258" t="str">
        <f>IF(E93="","",VLOOKUP(H93,'Z8 TARGET ENH'!$FH$7:$FJ$48,3,FALSE))</f>
        <v/>
      </c>
      <c r="W93" s="260" t="str">
        <f t="shared" si="2"/>
        <v/>
      </c>
      <c r="X93" s="204"/>
      <c r="Y93" s="70"/>
      <c r="Z93" s="1">
        <f t="shared" si="3"/>
        <v>0</v>
      </c>
    </row>
    <row r="94" spans="1:26" ht="30" customHeight="1" x14ac:dyDescent="0.2">
      <c r="A94" s="70"/>
      <c r="B94" s="70"/>
      <c r="C94" s="70"/>
      <c r="D94" s="255">
        <f>'A1 Baseline - Terrestrial'!D95</f>
        <v>88</v>
      </c>
      <c r="E94" s="80" t="str">
        <f>IF(OR('C1 Baseline - Marine'!E95="",'C1 Baseline - Marine'!O95=0), "", 'C1 Baseline - Marine'!E95)</f>
        <v/>
      </c>
      <c r="F94" s="102" t="str">
        <f>IF(E94="", "", 'C1 Baseline - Marine'!H95)</f>
        <v/>
      </c>
      <c r="G94" s="100" t="str">
        <f>IF(E94="", "", 'C1 Baseline - Marine'!J95)</f>
        <v/>
      </c>
      <c r="H94" s="98"/>
      <c r="I94" s="99" t="str">
        <f>IF(E94="","",'C1 Baseline - Marine'!K95)</f>
        <v/>
      </c>
      <c r="J94" s="85" t="str">
        <f>IF(OR(E94="",H94=""),"",IF(AND(E94=H94,G94&gt;=P94),"Error - No Enhancement",IF(AND(E94=H94,G94&lt;P94),"Acceptable",IF(F94&gt;N94,"Trading Down - Unacceptable Change",IF(F94=N94,"Error - No Enhancement",'C1 Baseline - Marine'!G95&amp;" - "&amp;IFERROR(VLOOKUP(H94,'Z1 HAB CLASS'!$D$4:$E$45,2,FALSE),""))))))</f>
        <v/>
      </c>
      <c r="K94" s="196" t="str">
        <f>IF(E94="","",IF(AND(E94=H94,G94&gt;=P94),"Error - No Enhancement",IF(AND(E94=H94,G94&lt;P94),'C1 Baseline - Marine'!I95&amp;" - "&amp;'C3 Enhancement - Marine'!O94,IF(F94&gt;N94,"Trading Down - Unacceptable Change",IF(F94=N94,"Error - No Enhancement",IF(AND(E94&lt;&gt;H94,F94&lt;N94),"Lower Distinctiveness Habitat"&amp;" - "&amp;O94,'C1 Baseline - Marine'!I95&amp;" - "&amp;'C3 Enhancement - Marine'!O94))))))</f>
        <v/>
      </c>
      <c r="L94" s="101" t="str">
        <f>IF(E94="","",'C1 Baseline - Marine'!O95)</f>
        <v/>
      </c>
      <c r="M94" s="102" t="str">
        <f>IFERROR(VLOOKUP(H94,'Z1 HAB CLASS'!$D$4:$E$45,2,FALSE)," ")</f>
        <v xml:space="preserve"> </v>
      </c>
      <c r="N94" s="103" t="str">
        <f>IFERROR(VLOOKUP(M94,'Z1 HAB CLASS'!$L$3:$N$9,2,FALSE)," ")</f>
        <v xml:space="preserve"> </v>
      </c>
      <c r="O94" s="104"/>
      <c r="P94" s="100" t="str">
        <f>IFERROR(VLOOKUP(O94,'Z3 CONDITION VALUE'!$A$3:$B$5,2,FALSE)," ")</f>
        <v xml:space="preserve"> </v>
      </c>
      <c r="Q94" s="82" t="str">
        <f>IF(OR('C1 Baseline - Marine'!E95="", 'C1 Baseline - Marine'!O95=0),"",'C1 Baseline - Marine'!I95&amp;"")</f>
        <v/>
      </c>
      <c r="R94" s="105" t="e">
        <f t="shared" ca="1" si="0"/>
        <v>#NAME?</v>
      </c>
      <c r="S94" s="99" t="e">
        <f t="shared" ca="1" si="1"/>
        <v>#NAME?</v>
      </c>
      <c r="T94" s="259" t="e">
        <f t="array" aca="1" ref="T94" ca="1">IF(OR(R94="",S94=""),"",INDEX('Z8 TARGET ENH'!$F$6:$FE$161,_xludf.XMATCH(R94,'Z8 TARGET ENH'!$B$6:$B$161),_xludf.XMATCH(S94,'Z8 TARGET ENH'!$F$2:$FE$2)))</f>
        <v>#NAME?</v>
      </c>
      <c r="U94" s="256" t="str">
        <f>IF(E94="","",VLOOKUP(H94,'Z8 TARGET ENH'!$FH$7:$FJ$48,2,FALSE))</f>
        <v/>
      </c>
      <c r="V94" s="258" t="str">
        <f>IF(E94="","",VLOOKUP(H94,'Z8 TARGET ENH'!$FH$7:$FJ$48,3,FALSE))</f>
        <v/>
      </c>
      <c r="W94" s="260" t="str">
        <f t="shared" si="2"/>
        <v/>
      </c>
      <c r="X94" s="204"/>
      <c r="Y94" s="70"/>
      <c r="Z94" s="1">
        <f t="shared" si="3"/>
        <v>0</v>
      </c>
    </row>
    <row r="95" spans="1:26" ht="30" customHeight="1" x14ac:dyDescent="0.2">
      <c r="A95" s="70"/>
      <c r="B95" s="70"/>
      <c r="C95" s="70"/>
      <c r="D95" s="255">
        <f>'A1 Baseline - Terrestrial'!D96</f>
        <v>89</v>
      </c>
      <c r="E95" s="80" t="str">
        <f>IF(OR('C1 Baseline - Marine'!E96="",'C1 Baseline - Marine'!O96=0), "", 'C1 Baseline - Marine'!E96)</f>
        <v/>
      </c>
      <c r="F95" s="102" t="str">
        <f>IF(E95="", "", 'C1 Baseline - Marine'!H96)</f>
        <v/>
      </c>
      <c r="G95" s="100" t="str">
        <f>IF(E95="", "", 'C1 Baseline - Marine'!J96)</f>
        <v/>
      </c>
      <c r="H95" s="98"/>
      <c r="I95" s="99" t="str">
        <f>IF(E95="","",'C1 Baseline - Marine'!K96)</f>
        <v/>
      </c>
      <c r="J95" s="85" t="str">
        <f>IF(OR(E95="",H95=""),"",IF(AND(E95=H95,G95&gt;=P95),"Error - No Enhancement",IF(AND(E95=H95,G95&lt;P95),"Acceptable",IF(F95&gt;N95,"Trading Down - Unacceptable Change",IF(F95=N95,"Error - No Enhancement",'C1 Baseline - Marine'!G96&amp;" - "&amp;IFERROR(VLOOKUP(H95,'Z1 HAB CLASS'!$D$4:$E$45,2,FALSE),""))))))</f>
        <v/>
      </c>
      <c r="K95" s="196" t="str">
        <f>IF(E95="","",IF(AND(E95=H95,G95&gt;=P95),"Error - No Enhancement",IF(AND(E95=H95,G95&lt;P95),'C1 Baseline - Marine'!I96&amp;" - "&amp;'C3 Enhancement - Marine'!O95,IF(F95&gt;N95,"Trading Down - Unacceptable Change",IF(F95=N95,"Error - No Enhancement",IF(AND(E95&lt;&gt;H95,F95&lt;N95),"Lower Distinctiveness Habitat"&amp;" - "&amp;O95,'C1 Baseline - Marine'!I96&amp;" - "&amp;'C3 Enhancement - Marine'!O95))))))</f>
        <v/>
      </c>
      <c r="L95" s="101" t="str">
        <f>IF(E95="","",'C1 Baseline - Marine'!O96)</f>
        <v/>
      </c>
      <c r="M95" s="102" t="str">
        <f>IFERROR(VLOOKUP(H95,'Z1 HAB CLASS'!$D$4:$E$45,2,FALSE)," ")</f>
        <v xml:space="preserve"> </v>
      </c>
      <c r="N95" s="103" t="str">
        <f>IFERROR(VLOOKUP(M95,'Z1 HAB CLASS'!$L$3:$N$9,2,FALSE)," ")</f>
        <v xml:space="preserve"> </v>
      </c>
      <c r="O95" s="104"/>
      <c r="P95" s="100" t="str">
        <f>IFERROR(VLOOKUP(O95,'Z3 CONDITION VALUE'!$A$3:$B$5,2,FALSE)," ")</f>
        <v xml:space="preserve"> </v>
      </c>
      <c r="Q95" s="82" t="str">
        <f>IF(OR('C1 Baseline - Marine'!E96="", 'C1 Baseline - Marine'!O96=0),"",'C1 Baseline - Marine'!I96&amp;"")</f>
        <v/>
      </c>
      <c r="R95" s="105" t="e">
        <f t="shared" ca="1" si="0"/>
        <v>#NAME?</v>
      </c>
      <c r="S95" s="99" t="e">
        <f t="shared" ca="1" si="1"/>
        <v>#NAME?</v>
      </c>
      <c r="T95" s="259" t="e">
        <f t="array" aca="1" ref="T95" ca="1">IF(OR(R95="",S95=""),"",INDEX('Z8 TARGET ENH'!$F$6:$FE$161,_xludf.XMATCH(R95,'Z8 TARGET ENH'!$B$6:$B$161),_xludf.XMATCH(S95,'Z8 TARGET ENH'!$F$2:$FE$2)))</f>
        <v>#NAME?</v>
      </c>
      <c r="U95" s="256" t="str">
        <f>IF(E95="","",VLOOKUP(H95,'Z8 TARGET ENH'!$FH$7:$FJ$48,2,FALSE))</f>
        <v/>
      </c>
      <c r="V95" s="258" t="str">
        <f>IF(E95="","",VLOOKUP(H95,'Z8 TARGET ENH'!$FH$7:$FJ$48,3,FALSE))</f>
        <v/>
      </c>
      <c r="W95" s="260" t="str">
        <f t="shared" si="2"/>
        <v/>
      </c>
      <c r="X95" s="204"/>
      <c r="Y95" s="70"/>
      <c r="Z95" s="1">
        <f t="shared" si="3"/>
        <v>0</v>
      </c>
    </row>
    <row r="96" spans="1:26" ht="30" customHeight="1" x14ac:dyDescent="0.2">
      <c r="A96" s="70"/>
      <c r="B96" s="70"/>
      <c r="C96" s="70"/>
      <c r="D96" s="255">
        <f>'A1 Baseline - Terrestrial'!D97</f>
        <v>90</v>
      </c>
      <c r="E96" s="80" t="str">
        <f>IF(OR('C1 Baseline - Marine'!E97="",'C1 Baseline - Marine'!O97=0), "", 'C1 Baseline - Marine'!E97)</f>
        <v/>
      </c>
      <c r="F96" s="102" t="str">
        <f>IF(E96="", "", 'C1 Baseline - Marine'!H97)</f>
        <v/>
      </c>
      <c r="G96" s="100" t="str">
        <f>IF(E96="", "", 'C1 Baseline - Marine'!J97)</f>
        <v/>
      </c>
      <c r="H96" s="98"/>
      <c r="I96" s="99" t="str">
        <f>IF(E96="","",'C1 Baseline - Marine'!K97)</f>
        <v/>
      </c>
      <c r="J96" s="85" t="str">
        <f>IF(OR(E96="",H96=""),"",IF(AND(E96=H96,G96&gt;=P96),"Error - No Enhancement",IF(AND(E96=H96,G96&lt;P96),"Acceptable",IF(F96&gt;N96,"Trading Down - Unacceptable Change",IF(F96=N96,"Error - No Enhancement",'C1 Baseline - Marine'!G97&amp;" - "&amp;IFERROR(VLOOKUP(H96,'Z1 HAB CLASS'!$D$4:$E$45,2,FALSE),""))))))</f>
        <v/>
      </c>
      <c r="K96" s="196" t="str">
        <f>IF(E96="","",IF(AND(E96=H96,G96&gt;=P96),"Error - No Enhancement",IF(AND(E96=H96,G96&lt;P96),'C1 Baseline - Marine'!I97&amp;" - "&amp;'C3 Enhancement - Marine'!O96,IF(F96&gt;N96,"Trading Down - Unacceptable Change",IF(F96=N96,"Error - No Enhancement",IF(AND(E96&lt;&gt;H96,F96&lt;N96),"Lower Distinctiveness Habitat"&amp;" - "&amp;O96,'C1 Baseline - Marine'!I97&amp;" - "&amp;'C3 Enhancement - Marine'!O96))))))</f>
        <v/>
      </c>
      <c r="L96" s="101" t="str">
        <f>IF(E96="","",'C1 Baseline - Marine'!O97)</f>
        <v/>
      </c>
      <c r="M96" s="102" t="str">
        <f>IFERROR(VLOOKUP(H96,'Z1 HAB CLASS'!$D$4:$E$45,2,FALSE)," ")</f>
        <v xml:space="preserve"> </v>
      </c>
      <c r="N96" s="103" t="str">
        <f>IFERROR(VLOOKUP(M96,'Z1 HAB CLASS'!$L$3:$N$9,2,FALSE)," ")</f>
        <v xml:space="preserve"> </v>
      </c>
      <c r="O96" s="104"/>
      <c r="P96" s="100" t="str">
        <f>IFERROR(VLOOKUP(O96,'Z3 CONDITION VALUE'!$A$3:$B$5,2,FALSE)," ")</f>
        <v xml:space="preserve"> </v>
      </c>
      <c r="Q96" s="82" t="str">
        <f>IF(OR('C1 Baseline - Marine'!E97="", 'C1 Baseline - Marine'!O97=0),"",'C1 Baseline - Marine'!I97&amp;"")</f>
        <v/>
      </c>
      <c r="R96" s="105" t="e">
        <f t="shared" ca="1" si="0"/>
        <v>#NAME?</v>
      </c>
      <c r="S96" s="99" t="e">
        <f t="shared" ca="1" si="1"/>
        <v>#NAME?</v>
      </c>
      <c r="T96" s="259" t="e">
        <f t="array" aca="1" ref="T96" ca="1">IF(OR(R96="",S96=""),"",INDEX('Z8 TARGET ENH'!$F$6:$FE$161,_xludf.XMATCH(R96,'Z8 TARGET ENH'!$B$6:$B$161),_xludf.XMATCH(S96,'Z8 TARGET ENH'!$F$2:$FE$2)))</f>
        <v>#NAME?</v>
      </c>
      <c r="U96" s="256" t="str">
        <f>IF(E96="","",VLOOKUP(H96,'Z8 TARGET ENH'!$FH$7:$FJ$48,2,FALSE))</f>
        <v/>
      </c>
      <c r="V96" s="258" t="str">
        <f>IF(E96="","",VLOOKUP(H96,'Z8 TARGET ENH'!$FH$7:$FJ$48,3,FALSE))</f>
        <v/>
      </c>
      <c r="W96" s="260" t="str">
        <f t="shared" si="2"/>
        <v/>
      </c>
      <c r="X96" s="204"/>
      <c r="Y96" s="70"/>
      <c r="Z96" s="1">
        <f t="shared" si="3"/>
        <v>0</v>
      </c>
    </row>
    <row r="97" spans="1:26" ht="30" customHeight="1" x14ac:dyDescent="0.2">
      <c r="A97" s="70"/>
      <c r="B97" s="70"/>
      <c r="C97" s="70"/>
      <c r="D97" s="255">
        <f>'A1 Baseline - Terrestrial'!D98</f>
        <v>91</v>
      </c>
      <c r="E97" s="80" t="str">
        <f>IF(OR('C1 Baseline - Marine'!E98="",'C1 Baseline - Marine'!O98=0), "", 'C1 Baseline - Marine'!E98)</f>
        <v/>
      </c>
      <c r="F97" s="102" t="str">
        <f>IF(E97="", "", 'C1 Baseline - Marine'!H98)</f>
        <v/>
      </c>
      <c r="G97" s="100" t="str">
        <f>IF(E97="", "", 'C1 Baseline - Marine'!J98)</f>
        <v/>
      </c>
      <c r="H97" s="98"/>
      <c r="I97" s="99" t="str">
        <f>IF(E97="","",'C1 Baseline - Marine'!K98)</f>
        <v/>
      </c>
      <c r="J97" s="85" t="str">
        <f>IF(OR(E97="",H97=""),"",IF(AND(E97=H97,G97&gt;=P97),"Error - No Enhancement",IF(AND(E97=H97,G97&lt;P97),"Acceptable",IF(F97&gt;N97,"Trading Down - Unacceptable Change",IF(F97=N97,"Error - No Enhancement",'C1 Baseline - Marine'!G98&amp;" - "&amp;IFERROR(VLOOKUP(H97,'Z1 HAB CLASS'!$D$4:$E$45,2,FALSE),""))))))</f>
        <v/>
      </c>
      <c r="K97" s="196" t="str">
        <f>IF(E97="","",IF(AND(E97=H97,G97&gt;=P97),"Error - No Enhancement",IF(AND(E97=H97,G97&lt;P97),'C1 Baseline - Marine'!I98&amp;" - "&amp;'C3 Enhancement - Marine'!O97,IF(F97&gt;N97,"Trading Down - Unacceptable Change",IF(F97=N97,"Error - No Enhancement",IF(AND(E97&lt;&gt;H97,F97&lt;N97),"Lower Distinctiveness Habitat"&amp;" - "&amp;O97,'C1 Baseline - Marine'!I98&amp;" - "&amp;'C3 Enhancement - Marine'!O97))))))</f>
        <v/>
      </c>
      <c r="L97" s="101" t="str">
        <f>IF(E97="","",'C1 Baseline - Marine'!O98)</f>
        <v/>
      </c>
      <c r="M97" s="102" t="str">
        <f>IFERROR(VLOOKUP(H97,'Z1 HAB CLASS'!$D$4:$E$45,2,FALSE)," ")</f>
        <v xml:space="preserve"> </v>
      </c>
      <c r="N97" s="103" t="str">
        <f>IFERROR(VLOOKUP(M97,'Z1 HAB CLASS'!$L$3:$N$9,2,FALSE)," ")</f>
        <v xml:space="preserve"> </v>
      </c>
      <c r="O97" s="104"/>
      <c r="P97" s="100" t="str">
        <f>IFERROR(VLOOKUP(O97,'Z3 CONDITION VALUE'!$A$3:$B$5,2,FALSE)," ")</f>
        <v xml:space="preserve"> </v>
      </c>
      <c r="Q97" s="82" t="str">
        <f>IF(OR('C1 Baseline - Marine'!E98="", 'C1 Baseline - Marine'!O98=0),"",'C1 Baseline - Marine'!I98&amp;"")</f>
        <v/>
      </c>
      <c r="R97" s="105" t="e">
        <f t="shared" ca="1" si="0"/>
        <v>#NAME?</v>
      </c>
      <c r="S97" s="99" t="e">
        <f t="shared" ca="1" si="1"/>
        <v>#NAME?</v>
      </c>
      <c r="T97" s="259" t="e">
        <f t="array" aca="1" ref="T97" ca="1">IF(OR(R97="",S97=""),"",INDEX('Z8 TARGET ENH'!$F$6:$FE$161,_xludf.XMATCH(R97,'Z8 TARGET ENH'!$B$6:$B$161),_xludf.XMATCH(S97,'Z8 TARGET ENH'!$F$2:$FE$2)))</f>
        <v>#NAME?</v>
      </c>
      <c r="U97" s="256" t="str">
        <f>IF(E97="","",VLOOKUP(H97,'Z8 TARGET ENH'!$FH$7:$FJ$48,2,FALSE))</f>
        <v/>
      </c>
      <c r="V97" s="258" t="str">
        <f>IF(E97="","",VLOOKUP(H97,'Z8 TARGET ENH'!$FH$7:$FJ$48,3,FALSE))</f>
        <v/>
      </c>
      <c r="W97" s="260" t="str">
        <f t="shared" si="2"/>
        <v/>
      </c>
      <c r="X97" s="204"/>
      <c r="Y97" s="70"/>
      <c r="Z97" s="1">
        <f t="shared" si="3"/>
        <v>0</v>
      </c>
    </row>
    <row r="98" spans="1:26" ht="30" customHeight="1" x14ac:dyDescent="0.2">
      <c r="A98" s="70"/>
      <c r="B98" s="70"/>
      <c r="C98" s="70"/>
      <c r="D98" s="255">
        <f>'A1 Baseline - Terrestrial'!D99</f>
        <v>92</v>
      </c>
      <c r="E98" s="80" t="str">
        <f>IF(OR('C1 Baseline - Marine'!E99="",'C1 Baseline - Marine'!O99=0), "", 'C1 Baseline - Marine'!E99)</f>
        <v/>
      </c>
      <c r="F98" s="102" t="str">
        <f>IF(E98="", "", 'C1 Baseline - Marine'!H99)</f>
        <v/>
      </c>
      <c r="G98" s="100" t="str">
        <f>IF(E98="", "", 'C1 Baseline - Marine'!J99)</f>
        <v/>
      </c>
      <c r="H98" s="98"/>
      <c r="I98" s="99" t="str">
        <f>IF(E98="","",'C1 Baseline - Marine'!K99)</f>
        <v/>
      </c>
      <c r="J98" s="85" t="str">
        <f>IF(OR(E98="",H98=""),"",IF(AND(E98=H98,G98&gt;=P98),"Error - No Enhancement",IF(AND(E98=H98,G98&lt;P98),"Acceptable",IF(F98&gt;N98,"Trading Down - Unacceptable Change",IF(F98=N98,"Error - No Enhancement",'C1 Baseline - Marine'!G99&amp;" - "&amp;IFERROR(VLOOKUP(H98,'Z1 HAB CLASS'!$D$4:$E$45,2,FALSE),""))))))</f>
        <v/>
      </c>
      <c r="K98" s="196" t="str">
        <f>IF(E98="","",IF(AND(E98=H98,G98&gt;=P98),"Error - No Enhancement",IF(AND(E98=H98,G98&lt;P98),'C1 Baseline - Marine'!I99&amp;" - "&amp;'C3 Enhancement - Marine'!O98,IF(F98&gt;N98,"Trading Down - Unacceptable Change",IF(F98=N98,"Error - No Enhancement",IF(AND(E98&lt;&gt;H98,F98&lt;N98),"Lower Distinctiveness Habitat"&amp;" - "&amp;O98,'C1 Baseline - Marine'!I99&amp;" - "&amp;'C3 Enhancement - Marine'!O98))))))</f>
        <v/>
      </c>
      <c r="L98" s="101" t="str">
        <f>IF(E98="","",'C1 Baseline - Marine'!O99)</f>
        <v/>
      </c>
      <c r="M98" s="102" t="str">
        <f>IFERROR(VLOOKUP(H98,'Z1 HAB CLASS'!$D$4:$E$45,2,FALSE)," ")</f>
        <v xml:space="preserve"> </v>
      </c>
      <c r="N98" s="103" t="str">
        <f>IFERROR(VLOOKUP(M98,'Z1 HAB CLASS'!$L$3:$N$9,2,FALSE)," ")</f>
        <v xml:space="preserve"> </v>
      </c>
      <c r="O98" s="104"/>
      <c r="P98" s="100" t="str">
        <f>IFERROR(VLOOKUP(O98,'Z3 CONDITION VALUE'!$A$3:$B$5,2,FALSE)," ")</f>
        <v xml:space="preserve"> </v>
      </c>
      <c r="Q98" s="82" t="str">
        <f>IF(OR('C1 Baseline - Marine'!E99="", 'C1 Baseline - Marine'!O99=0),"",'C1 Baseline - Marine'!I99&amp;"")</f>
        <v/>
      </c>
      <c r="R98" s="105" t="e">
        <f t="shared" ca="1" si="0"/>
        <v>#NAME?</v>
      </c>
      <c r="S98" s="99" t="e">
        <f t="shared" ca="1" si="1"/>
        <v>#NAME?</v>
      </c>
      <c r="T98" s="259" t="e">
        <f t="array" aca="1" ref="T98" ca="1">IF(OR(R98="",S98=""),"",INDEX('Z8 TARGET ENH'!$F$6:$FE$161,_xludf.XMATCH(R98,'Z8 TARGET ENH'!$B$6:$B$161),_xludf.XMATCH(S98,'Z8 TARGET ENH'!$F$2:$FE$2)))</f>
        <v>#NAME?</v>
      </c>
      <c r="U98" s="256" t="str">
        <f>IF(E98="","",VLOOKUP(H98,'Z8 TARGET ENH'!$FH$7:$FJ$48,2,FALSE))</f>
        <v/>
      </c>
      <c r="V98" s="258" t="str">
        <f>IF(E98="","",VLOOKUP(H98,'Z8 TARGET ENH'!$FH$7:$FJ$48,3,FALSE))</f>
        <v/>
      </c>
      <c r="W98" s="260" t="str">
        <f t="shared" si="2"/>
        <v/>
      </c>
      <c r="X98" s="204"/>
      <c r="Y98" s="70"/>
      <c r="Z98" s="1">
        <f t="shared" si="3"/>
        <v>0</v>
      </c>
    </row>
    <row r="99" spans="1:26" ht="30" customHeight="1" x14ac:dyDescent="0.2">
      <c r="A99" s="70"/>
      <c r="B99" s="70"/>
      <c r="C99" s="70"/>
      <c r="D99" s="255">
        <f>'A1 Baseline - Terrestrial'!D100</f>
        <v>93</v>
      </c>
      <c r="E99" s="80" t="str">
        <f>IF(OR('C1 Baseline - Marine'!E100="",'C1 Baseline - Marine'!O100=0), "", 'C1 Baseline - Marine'!E100)</f>
        <v/>
      </c>
      <c r="F99" s="102" t="str">
        <f>IF(E99="", "", 'C1 Baseline - Marine'!H100)</f>
        <v/>
      </c>
      <c r="G99" s="100" t="str">
        <f>IF(E99="", "", 'C1 Baseline - Marine'!J100)</f>
        <v/>
      </c>
      <c r="H99" s="98"/>
      <c r="I99" s="99" t="str">
        <f>IF(E99="","",'C1 Baseline - Marine'!K100)</f>
        <v/>
      </c>
      <c r="J99" s="85" t="str">
        <f>IF(OR(E99="",H99=""),"",IF(AND(E99=H99,G99&gt;=P99),"Error - No Enhancement",IF(AND(E99=H99,G99&lt;P99),"Acceptable",IF(F99&gt;N99,"Trading Down - Unacceptable Change",IF(F99=N99,"Error - No Enhancement",'C1 Baseline - Marine'!G100&amp;" - "&amp;IFERROR(VLOOKUP(H99,'Z1 HAB CLASS'!$D$4:$E$45,2,FALSE),""))))))</f>
        <v/>
      </c>
      <c r="K99" s="196" t="str">
        <f>IF(E99="","",IF(AND(E99=H99,G99&gt;=P99),"Error - No Enhancement",IF(AND(E99=H99,G99&lt;P99),'C1 Baseline - Marine'!I100&amp;" - "&amp;'C3 Enhancement - Marine'!O99,IF(F99&gt;N99,"Trading Down - Unacceptable Change",IF(F99=N99,"Error - No Enhancement",IF(AND(E99&lt;&gt;H99,F99&lt;N99),"Lower Distinctiveness Habitat"&amp;" - "&amp;O99,'C1 Baseline - Marine'!I100&amp;" - "&amp;'C3 Enhancement - Marine'!O99))))))</f>
        <v/>
      </c>
      <c r="L99" s="101" t="str">
        <f>IF(E99="","",'C1 Baseline - Marine'!O100)</f>
        <v/>
      </c>
      <c r="M99" s="102" t="str">
        <f>IFERROR(VLOOKUP(H99,'Z1 HAB CLASS'!$D$4:$E$45,2,FALSE)," ")</f>
        <v xml:space="preserve"> </v>
      </c>
      <c r="N99" s="103" t="str">
        <f>IFERROR(VLOOKUP(M99,'Z1 HAB CLASS'!$L$3:$N$9,2,FALSE)," ")</f>
        <v xml:space="preserve"> </v>
      </c>
      <c r="O99" s="104"/>
      <c r="P99" s="100" t="str">
        <f>IFERROR(VLOOKUP(O99,'Z3 CONDITION VALUE'!$A$3:$B$5,2,FALSE)," ")</f>
        <v xml:space="preserve"> </v>
      </c>
      <c r="Q99" s="82" t="str">
        <f>IF(OR('C1 Baseline - Marine'!E100="", 'C1 Baseline - Marine'!O100=0),"",'C1 Baseline - Marine'!I100&amp;"")</f>
        <v/>
      </c>
      <c r="R99" s="105" t="e">
        <f t="shared" ca="1" si="0"/>
        <v>#NAME?</v>
      </c>
      <c r="S99" s="99" t="e">
        <f t="shared" ca="1" si="1"/>
        <v>#NAME?</v>
      </c>
      <c r="T99" s="259" t="e">
        <f t="array" aca="1" ref="T99" ca="1">IF(OR(R99="",S99=""),"",INDEX('Z8 TARGET ENH'!$F$6:$FE$161,_xludf.XMATCH(R99,'Z8 TARGET ENH'!$B$6:$B$161),_xludf.XMATCH(S99,'Z8 TARGET ENH'!$F$2:$FE$2)))</f>
        <v>#NAME?</v>
      </c>
      <c r="U99" s="256" t="str">
        <f>IF(E99="","",VLOOKUP(H99,'Z8 TARGET ENH'!$FH$7:$FJ$48,2,FALSE))</f>
        <v/>
      </c>
      <c r="V99" s="258" t="str">
        <f>IF(E99="","",VLOOKUP(H99,'Z8 TARGET ENH'!$FH$7:$FJ$48,3,FALSE))</f>
        <v/>
      </c>
      <c r="W99" s="260" t="str">
        <f t="shared" si="2"/>
        <v/>
      </c>
      <c r="X99" s="204"/>
      <c r="Y99" s="70"/>
      <c r="Z99" s="1">
        <f t="shared" si="3"/>
        <v>0</v>
      </c>
    </row>
    <row r="100" spans="1:26" ht="30" customHeight="1" x14ac:dyDescent="0.2">
      <c r="A100" s="70"/>
      <c r="B100" s="70"/>
      <c r="C100" s="70"/>
      <c r="D100" s="255">
        <f>'A1 Baseline - Terrestrial'!D101</f>
        <v>94</v>
      </c>
      <c r="E100" s="80" t="str">
        <f>IF(OR('C1 Baseline - Marine'!E101="",'C1 Baseline - Marine'!O101=0), "", 'C1 Baseline - Marine'!E101)</f>
        <v/>
      </c>
      <c r="F100" s="102" t="str">
        <f>IF(E100="", "", 'C1 Baseline - Marine'!H101)</f>
        <v/>
      </c>
      <c r="G100" s="100" t="str">
        <f>IF(E100="", "", 'C1 Baseline - Marine'!J101)</f>
        <v/>
      </c>
      <c r="H100" s="98"/>
      <c r="I100" s="99" t="str">
        <f>IF(E100="","",'C1 Baseline - Marine'!K101)</f>
        <v/>
      </c>
      <c r="J100" s="85" t="str">
        <f>IF(OR(E100="",H100=""),"",IF(AND(E100=H100,G100&gt;=P100),"Error - No Enhancement",IF(AND(E100=H100,G100&lt;P100),"Acceptable",IF(F100&gt;N100,"Trading Down - Unacceptable Change",IF(F100=N100,"Error - No Enhancement",'C1 Baseline - Marine'!G101&amp;" - "&amp;IFERROR(VLOOKUP(H100,'Z1 HAB CLASS'!$D$4:$E$45,2,FALSE),""))))))</f>
        <v/>
      </c>
      <c r="K100" s="196" t="str">
        <f>IF(E100="","",IF(AND(E100=H100,G100&gt;=P100),"Error - No Enhancement",IF(AND(E100=H100,G100&lt;P100),'C1 Baseline - Marine'!I101&amp;" - "&amp;'C3 Enhancement - Marine'!O100,IF(F100&gt;N100,"Trading Down - Unacceptable Change",IF(F100=N100,"Error - No Enhancement",IF(AND(E100&lt;&gt;H100,F100&lt;N100),"Lower Distinctiveness Habitat"&amp;" - "&amp;O100,'C1 Baseline - Marine'!I101&amp;" - "&amp;'C3 Enhancement - Marine'!O100))))))</f>
        <v/>
      </c>
      <c r="L100" s="101" t="str">
        <f>IF(E100="","",'C1 Baseline - Marine'!O101)</f>
        <v/>
      </c>
      <c r="M100" s="102" t="str">
        <f>IFERROR(VLOOKUP(H100,'Z1 HAB CLASS'!$D$4:$E$45,2,FALSE)," ")</f>
        <v xml:space="preserve"> </v>
      </c>
      <c r="N100" s="103" t="str">
        <f>IFERROR(VLOOKUP(M100,'Z1 HAB CLASS'!$L$3:$N$9,2,FALSE)," ")</f>
        <v xml:space="preserve"> </v>
      </c>
      <c r="O100" s="104"/>
      <c r="P100" s="100" t="str">
        <f>IFERROR(VLOOKUP(O100,'Z3 CONDITION VALUE'!$A$3:$B$5,2,FALSE)," ")</f>
        <v xml:space="preserve"> </v>
      </c>
      <c r="Q100" s="82" t="str">
        <f>IF(OR('C1 Baseline - Marine'!E101="", 'C1 Baseline - Marine'!O101=0),"",'C1 Baseline - Marine'!I101&amp;"")</f>
        <v/>
      </c>
      <c r="R100" s="105" t="e">
        <f t="shared" ca="1" si="0"/>
        <v>#NAME?</v>
      </c>
      <c r="S100" s="99" t="e">
        <f t="shared" ca="1" si="1"/>
        <v>#NAME?</v>
      </c>
      <c r="T100" s="259" t="e">
        <f t="array" aca="1" ref="T100" ca="1">IF(OR(R100="",S100=""),"",INDEX('Z8 TARGET ENH'!$F$6:$FE$161,_xludf.XMATCH(R100,'Z8 TARGET ENH'!$B$6:$B$161),_xludf.XMATCH(S100,'Z8 TARGET ENH'!$F$2:$FE$2)))</f>
        <v>#NAME?</v>
      </c>
      <c r="U100" s="256" t="str">
        <f>IF(E100="","",VLOOKUP(H100,'Z8 TARGET ENH'!$FH$7:$FJ$48,2,FALSE))</f>
        <v/>
      </c>
      <c r="V100" s="258" t="str">
        <f>IF(E100="","",VLOOKUP(H100,'Z8 TARGET ENH'!$FH$7:$FJ$48,3,FALSE))</f>
        <v/>
      </c>
      <c r="W100" s="260" t="str">
        <f t="shared" si="2"/>
        <v/>
      </c>
      <c r="X100" s="204"/>
      <c r="Y100" s="70"/>
      <c r="Z100" s="1">
        <f t="shared" si="3"/>
        <v>0</v>
      </c>
    </row>
    <row r="101" spans="1:26" ht="30" customHeight="1" x14ac:dyDescent="0.2">
      <c r="A101" s="70"/>
      <c r="B101" s="70"/>
      <c r="C101" s="70"/>
      <c r="D101" s="255">
        <f>'A1 Baseline - Terrestrial'!D102</f>
        <v>95</v>
      </c>
      <c r="E101" s="80" t="str">
        <f>IF(OR('C1 Baseline - Marine'!E102="",'C1 Baseline - Marine'!O102=0), "", 'C1 Baseline - Marine'!E102)</f>
        <v/>
      </c>
      <c r="F101" s="102" t="str">
        <f>IF(E101="", "", 'C1 Baseline - Marine'!H102)</f>
        <v/>
      </c>
      <c r="G101" s="100" t="str">
        <f>IF(E101="", "", 'C1 Baseline - Marine'!J102)</f>
        <v/>
      </c>
      <c r="H101" s="98"/>
      <c r="I101" s="99" t="str">
        <f>IF(E101="","",'C1 Baseline - Marine'!K102)</f>
        <v/>
      </c>
      <c r="J101" s="85" t="str">
        <f>IF(OR(E101="",H101=""),"",IF(AND(E101=H101,G101&gt;=P101),"Error - No Enhancement",IF(AND(E101=H101,G101&lt;P101),"Acceptable",IF(F101&gt;N101,"Trading Down - Unacceptable Change",IF(F101=N101,"Error - No Enhancement",'C1 Baseline - Marine'!G102&amp;" - "&amp;IFERROR(VLOOKUP(H101,'Z1 HAB CLASS'!$D$4:$E$45,2,FALSE),""))))))</f>
        <v/>
      </c>
      <c r="K101" s="196" t="str">
        <f>IF(E101="","",IF(AND(E101=H101,G101&gt;=P101),"Error - No Enhancement",IF(AND(E101=H101,G101&lt;P101),'C1 Baseline - Marine'!I102&amp;" - "&amp;'C3 Enhancement - Marine'!O101,IF(F101&gt;N101,"Trading Down - Unacceptable Change",IF(F101=N101,"Error - No Enhancement",IF(AND(E101&lt;&gt;H101,F101&lt;N101),"Lower Distinctiveness Habitat"&amp;" - "&amp;O101,'C1 Baseline - Marine'!I102&amp;" - "&amp;'C3 Enhancement - Marine'!O101))))))</f>
        <v/>
      </c>
      <c r="L101" s="101" t="str">
        <f>IF(E101="","",'C1 Baseline - Marine'!O102)</f>
        <v/>
      </c>
      <c r="M101" s="102" t="str">
        <f>IFERROR(VLOOKUP(H101,'Z1 HAB CLASS'!$D$4:$E$45,2,FALSE)," ")</f>
        <v xml:space="preserve"> </v>
      </c>
      <c r="N101" s="103" t="str">
        <f>IFERROR(VLOOKUP(M101,'Z1 HAB CLASS'!$L$3:$N$9,2,FALSE)," ")</f>
        <v xml:space="preserve"> </v>
      </c>
      <c r="O101" s="104"/>
      <c r="P101" s="100" t="str">
        <f>IFERROR(VLOOKUP(O101,'Z3 CONDITION VALUE'!$A$3:$B$5,2,FALSE)," ")</f>
        <v xml:space="preserve"> </v>
      </c>
      <c r="Q101" s="82" t="str">
        <f>IF(OR('C1 Baseline - Marine'!E102="", 'C1 Baseline - Marine'!O102=0),"",'C1 Baseline - Marine'!I102&amp;"")</f>
        <v/>
      </c>
      <c r="R101" s="105" t="e">
        <f t="shared" ca="1" si="0"/>
        <v>#NAME?</v>
      </c>
      <c r="S101" s="99" t="e">
        <f t="shared" ca="1" si="1"/>
        <v>#NAME?</v>
      </c>
      <c r="T101" s="259" t="e">
        <f t="array" aca="1" ref="T101" ca="1">IF(OR(R101="",S101=""),"",INDEX('Z8 TARGET ENH'!$F$6:$FE$161,_xludf.XMATCH(R101,'Z8 TARGET ENH'!$B$6:$B$161),_xludf.XMATCH(S101,'Z8 TARGET ENH'!$F$2:$FE$2)))</f>
        <v>#NAME?</v>
      </c>
      <c r="U101" s="256" t="str">
        <f>IF(E101="","",VLOOKUP(H101,'Z8 TARGET ENH'!$FH$7:$FJ$48,2,FALSE))</f>
        <v/>
      </c>
      <c r="V101" s="258" t="str">
        <f>IF(E101="","",VLOOKUP(H101,'Z8 TARGET ENH'!$FH$7:$FJ$48,3,FALSE))</f>
        <v/>
      </c>
      <c r="W101" s="260" t="str">
        <f t="shared" si="2"/>
        <v/>
      </c>
      <c r="X101" s="204"/>
      <c r="Y101" s="70"/>
      <c r="Z101" s="1">
        <f t="shared" si="3"/>
        <v>0</v>
      </c>
    </row>
    <row r="102" spans="1:26" ht="30" customHeight="1" x14ac:dyDescent="0.2">
      <c r="A102" s="70"/>
      <c r="B102" s="70"/>
      <c r="C102" s="70"/>
      <c r="D102" s="255">
        <f>'A1 Baseline - Terrestrial'!D103</f>
        <v>96</v>
      </c>
      <c r="E102" s="80" t="str">
        <f>IF(OR('C1 Baseline - Marine'!E103="",'C1 Baseline - Marine'!O103=0), "", 'C1 Baseline - Marine'!E103)</f>
        <v/>
      </c>
      <c r="F102" s="102" t="str">
        <f>IF(E102="", "", 'C1 Baseline - Marine'!H103)</f>
        <v/>
      </c>
      <c r="G102" s="100" t="str">
        <f>IF(E102="", "", 'C1 Baseline - Marine'!J103)</f>
        <v/>
      </c>
      <c r="H102" s="98"/>
      <c r="I102" s="99" t="str">
        <f>IF(E102="","",'C1 Baseline - Marine'!K103)</f>
        <v/>
      </c>
      <c r="J102" s="85" t="str">
        <f>IF(OR(E102="",H102=""),"",IF(AND(E102=H102,G102&gt;=P102),"Error - No Enhancement",IF(AND(E102=H102,G102&lt;P102),"Acceptable",IF(F102&gt;N102,"Trading Down - Unacceptable Change",IF(F102=N102,"Error - No Enhancement",'C1 Baseline - Marine'!G103&amp;" - "&amp;IFERROR(VLOOKUP(H102,'Z1 HAB CLASS'!$D$4:$E$45,2,FALSE),""))))))</f>
        <v/>
      </c>
      <c r="K102" s="196" t="str">
        <f>IF(E102="","",IF(AND(E102=H102,G102&gt;=P102),"Error - No Enhancement",IF(AND(E102=H102,G102&lt;P102),'C1 Baseline - Marine'!I103&amp;" - "&amp;'C3 Enhancement - Marine'!O102,IF(F102&gt;N102,"Trading Down - Unacceptable Change",IF(F102=N102,"Error - No Enhancement",IF(AND(E102&lt;&gt;H102,F102&lt;N102),"Lower Distinctiveness Habitat"&amp;" - "&amp;O102,'C1 Baseline - Marine'!I103&amp;" - "&amp;'C3 Enhancement - Marine'!O102))))))</f>
        <v/>
      </c>
      <c r="L102" s="101" t="str">
        <f>IF(E102="","",'C1 Baseline - Marine'!O103)</f>
        <v/>
      </c>
      <c r="M102" s="102" t="str">
        <f>IFERROR(VLOOKUP(H102,'Z1 HAB CLASS'!$D$4:$E$45,2,FALSE)," ")</f>
        <v xml:space="preserve"> </v>
      </c>
      <c r="N102" s="103" t="str">
        <f>IFERROR(VLOOKUP(M102,'Z1 HAB CLASS'!$L$3:$N$9,2,FALSE)," ")</f>
        <v xml:space="preserve"> </v>
      </c>
      <c r="O102" s="104"/>
      <c r="P102" s="100" t="str">
        <f>IFERROR(VLOOKUP(O102,'Z3 CONDITION VALUE'!$A$3:$B$5,2,FALSE)," ")</f>
        <v xml:space="preserve"> </v>
      </c>
      <c r="Q102" s="82" t="str">
        <f>IF(OR('C1 Baseline - Marine'!E103="", 'C1 Baseline - Marine'!O103=0),"",'C1 Baseline - Marine'!I103&amp;"")</f>
        <v/>
      </c>
      <c r="R102" s="105" t="e">
        <f t="shared" ca="1" si="0"/>
        <v>#NAME?</v>
      </c>
      <c r="S102" s="99" t="e">
        <f t="shared" ca="1" si="1"/>
        <v>#NAME?</v>
      </c>
      <c r="T102" s="259" t="e">
        <f t="array" aca="1" ref="T102" ca="1">IF(OR(R102="",S102=""),"",INDEX('Z8 TARGET ENH'!$F$6:$FE$161,_xludf.XMATCH(R102,'Z8 TARGET ENH'!$B$6:$B$161),_xludf.XMATCH(S102,'Z8 TARGET ENH'!$F$2:$FE$2)))</f>
        <v>#NAME?</v>
      </c>
      <c r="U102" s="256" t="str">
        <f>IF(E102="","",VLOOKUP(H102,'Z8 TARGET ENH'!$FH$7:$FJ$48,2,FALSE))</f>
        <v/>
      </c>
      <c r="V102" s="258" t="str">
        <f>IF(E102="","",VLOOKUP(H102,'Z8 TARGET ENH'!$FH$7:$FJ$48,3,FALSE))</f>
        <v/>
      </c>
      <c r="W102" s="260" t="str">
        <f t="shared" si="2"/>
        <v/>
      </c>
      <c r="X102" s="204"/>
      <c r="Y102" s="70"/>
      <c r="Z102" s="1">
        <f t="shared" si="3"/>
        <v>0</v>
      </c>
    </row>
    <row r="103" spans="1:26" ht="30" customHeight="1" x14ac:dyDescent="0.2">
      <c r="A103" s="70"/>
      <c r="B103" s="70"/>
      <c r="C103" s="70"/>
      <c r="D103" s="255">
        <f>'A1 Baseline - Terrestrial'!D104</f>
        <v>97</v>
      </c>
      <c r="E103" s="80" t="str">
        <f>IF(OR('C1 Baseline - Marine'!E104="",'C1 Baseline - Marine'!O104=0), "", 'C1 Baseline - Marine'!E104)</f>
        <v/>
      </c>
      <c r="F103" s="102" t="str">
        <f>IF(E103="", "", 'C1 Baseline - Marine'!H104)</f>
        <v/>
      </c>
      <c r="G103" s="100" t="str">
        <f>IF(E103="", "", 'C1 Baseline - Marine'!J104)</f>
        <v/>
      </c>
      <c r="H103" s="98"/>
      <c r="I103" s="99" t="str">
        <f>IF(E103="","",'C1 Baseline - Marine'!K104)</f>
        <v/>
      </c>
      <c r="J103" s="85" t="str">
        <f>IF(OR(E103="",H103=""),"",IF(AND(E103=H103,G103&gt;=P103),"Error - No Enhancement",IF(AND(E103=H103,G103&lt;P103),"Acceptable",IF(F103&gt;N103,"Trading Down - Unacceptable Change",IF(F103=N103,"Error - No Enhancement",'C1 Baseline - Marine'!G104&amp;" - "&amp;IFERROR(VLOOKUP(H103,'Z1 HAB CLASS'!$D$4:$E$45,2,FALSE),""))))))</f>
        <v/>
      </c>
      <c r="K103" s="196" t="str">
        <f>IF(E103="","",IF(AND(E103=H103,G103&gt;=P103),"Error - No Enhancement",IF(AND(E103=H103,G103&lt;P103),'C1 Baseline - Marine'!I104&amp;" - "&amp;'C3 Enhancement - Marine'!O103,IF(F103&gt;N103,"Trading Down - Unacceptable Change",IF(F103=N103,"Error - No Enhancement",IF(AND(E103&lt;&gt;H103,F103&lt;N103),"Lower Distinctiveness Habitat"&amp;" - "&amp;O103,'C1 Baseline - Marine'!I104&amp;" - "&amp;'C3 Enhancement - Marine'!O103))))))</f>
        <v/>
      </c>
      <c r="L103" s="101" t="str">
        <f>IF(E103="","",'C1 Baseline - Marine'!O104)</f>
        <v/>
      </c>
      <c r="M103" s="102" t="str">
        <f>IFERROR(VLOOKUP(H103,'Z1 HAB CLASS'!$D$4:$E$45,2,FALSE)," ")</f>
        <v xml:space="preserve"> </v>
      </c>
      <c r="N103" s="103" t="str">
        <f>IFERROR(VLOOKUP(M103,'Z1 HAB CLASS'!$L$3:$N$9,2,FALSE)," ")</f>
        <v xml:space="preserve"> </v>
      </c>
      <c r="O103" s="104"/>
      <c r="P103" s="100" t="str">
        <f>IFERROR(VLOOKUP(O103,'Z3 CONDITION VALUE'!$A$3:$B$5,2,FALSE)," ")</f>
        <v xml:space="preserve"> </v>
      </c>
      <c r="Q103" s="82" t="str">
        <f>IF(OR('C1 Baseline - Marine'!E104="", 'C1 Baseline - Marine'!O104=0),"",'C1 Baseline - Marine'!I104&amp;"")</f>
        <v/>
      </c>
      <c r="R103" s="105" t="e">
        <f t="shared" ca="1" si="0"/>
        <v>#NAME?</v>
      </c>
      <c r="S103" s="99" t="e">
        <f t="shared" ca="1" si="1"/>
        <v>#NAME?</v>
      </c>
      <c r="T103" s="259" t="e">
        <f t="array" aca="1" ref="T103" ca="1">IF(OR(R103="",S103=""),"",INDEX('Z8 TARGET ENH'!$F$6:$FE$161,_xludf.XMATCH(R103,'Z8 TARGET ENH'!$B$6:$B$161),_xludf.XMATCH(S103,'Z8 TARGET ENH'!$F$2:$FE$2)))</f>
        <v>#NAME?</v>
      </c>
      <c r="U103" s="256" t="str">
        <f>IF(E103="","",VLOOKUP(H103,'Z8 TARGET ENH'!$FH$7:$FJ$48,2,FALSE))</f>
        <v/>
      </c>
      <c r="V103" s="258" t="str">
        <f>IF(E103="","",VLOOKUP(H103,'Z8 TARGET ENH'!$FH$7:$FJ$48,3,FALSE))</f>
        <v/>
      </c>
      <c r="W103" s="260" t="str">
        <f t="shared" si="2"/>
        <v/>
      </c>
      <c r="X103" s="204"/>
      <c r="Y103" s="70"/>
      <c r="Z103" s="1">
        <f t="shared" si="3"/>
        <v>0</v>
      </c>
    </row>
    <row r="104" spans="1:26" ht="30" customHeight="1" x14ac:dyDescent="0.2">
      <c r="A104" s="70"/>
      <c r="B104" s="70"/>
      <c r="C104" s="70"/>
      <c r="D104" s="255">
        <f>'A1 Baseline - Terrestrial'!D105</f>
        <v>98</v>
      </c>
      <c r="E104" s="80" t="str">
        <f>IF(OR('C1 Baseline - Marine'!E105="",'C1 Baseline - Marine'!O105=0), "", 'C1 Baseline - Marine'!E105)</f>
        <v/>
      </c>
      <c r="F104" s="102" t="str">
        <f>IF(E104="", "", 'C1 Baseline - Marine'!H105)</f>
        <v/>
      </c>
      <c r="G104" s="100" t="str">
        <f>IF(E104="", "", 'C1 Baseline - Marine'!J105)</f>
        <v/>
      </c>
      <c r="H104" s="98"/>
      <c r="I104" s="99" t="str">
        <f>IF(E104="","",'C1 Baseline - Marine'!K105)</f>
        <v/>
      </c>
      <c r="J104" s="85" t="str">
        <f>IF(OR(E104="",H104=""),"",IF(AND(E104=H104,G104&gt;=P104),"Error - No Enhancement",IF(AND(E104=H104,G104&lt;P104),"Acceptable",IF(F104&gt;N104,"Trading Down - Unacceptable Change",IF(F104=N104,"Error - No Enhancement",'C1 Baseline - Marine'!G105&amp;" - "&amp;IFERROR(VLOOKUP(H104,'Z1 HAB CLASS'!$D$4:$E$45,2,FALSE),""))))))</f>
        <v/>
      </c>
      <c r="K104" s="196" t="str">
        <f>IF(E104="","",IF(AND(E104=H104,G104&gt;=P104),"Error - No Enhancement",IF(AND(E104=H104,G104&lt;P104),'C1 Baseline - Marine'!I105&amp;" - "&amp;'C3 Enhancement - Marine'!O104,IF(F104&gt;N104,"Trading Down - Unacceptable Change",IF(F104=N104,"Error - No Enhancement",IF(AND(E104&lt;&gt;H104,F104&lt;N104),"Lower Distinctiveness Habitat"&amp;" - "&amp;O104,'C1 Baseline - Marine'!I105&amp;" - "&amp;'C3 Enhancement - Marine'!O104))))))</f>
        <v/>
      </c>
      <c r="L104" s="101" t="str">
        <f>IF(E104="","",'C1 Baseline - Marine'!O105)</f>
        <v/>
      </c>
      <c r="M104" s="102" t="str">
        <f>IFERROR(VLOOKUP(H104,'Z1 HAB CLASS'!$D$4:$E$45,2,FALSE)," ")</f>
        <v xml:space="preserve"> </v>
      </c>
      <c r="N104" s="103" t="str">
        <f>IFERROR(VLOOKUP(M104,'Z1 HAB CLASS'!$L$3:$N$9,2,FALSE)," ")</f>
        <v xml:space="preserve"> </v>
      </c>
      <c r="O104" s="104"/>
      <c r="P104" s="100" t="str">
        <f>IFERROR(VLOOKUP(O104,'Z3 CONDITION VALUE'!$A$3:$B$5,2,FALSE)," ")</f>
        <v xml:space="preserve"> </v>
      </c>
      <c r="Q104" s="82" t="str">
        <f>IF(OR('C1 Baseline - Marine'!E105="", 'C1 Baseline - Marine'!O105=0),"",'C1 Baseline - Marine'!I105&amp;"")</f>
        <v/>
      </c>
      <c r="R104" s="105" t="e">
        <f t="shared" ca="1" si="0"/>
        <v>#NAME?</v>
      </c>
      <c r="S104" s="99" t="e">
        <f t="shared" ca="1" si="1"/>
        <v>#NAME?</v>
      </c>
      <c r="T104" s="259" t="e">
        <f t="array" aca="1" ref="T104" ca="1">IF(OR(R104="",S104=""),"",INDEX('Z8 TARGET ENH'!$F$6:$FE$161,_xludf.XMATCH(R104,'Z8 TARGET ENH'!$B$6:$B$161),_xludf.XMATCH(S104,'Z8 TARGET ENH'!$F$2:$FE$2)))</f>
        <v>#NAME?</v>
      </c>
      <c r="U104" s="256" t="str">
        <f>IF(E104="","",VLOOKUP(H104,'Z8 TARGET ENH'!$FH$7:$FJ$48,2,FALSE))</f>
        <v/>
      </c>
      <c r="V104" s="258" t="str">
        <f>IF(E104="","",VLOOKUP(H104,'Z8 TARGET ENH'!$FH$7:$FJ$48,3,FALSE))</f>
        <v/>
      </c>
      <c r="W104" s="260" t="str">
        <f t="shared" si="2"/>
        <v/>
      </c>
      <c r="X104" s="204"/>
      <c r="Y104" s="70"/>
      <c r="Z104" s="1">
        <f t="shared" si="3"/>
        <v>0</v>
      </c>
    </row>
    <row r="105" spans="1:26" ht="30" customHeight="1" x14ac:dyDescent="0.2">
      <c r="A105" s="70"/>
      <c r="B105" s="70"/>
      <c r="C105" s="70"/>
      <c r="D105" s="255">
        <f>'A1 Baseline - Terrestrial'!D106</f>
        <v>99</v>
      </c>
      <c r="E105" s="80" t="str">
        <f>IF(OR('C1 Baseline - Marine'!E106="",'C1 Baseline - Marine'!O106=0), "", 'C1 Baseline - Marine'!E106)</f>
        <v/>
      </c>
      <c r="F105" s="102" t="str">
        <f>IF(E105="", "", 'C1 Baseline - Marine'!H106)</f>
        <v/>
      </c>
      <c r="G105" s="100" t="str">
        <f>IF(E105="", "", 'C1 Baseline - Marine'!J106)</f>
        <v/>
      </c>
      <c r="H105" s="98"/>
      <c r="I105" s="99" t="str">
        <f>IF(E105="","",'C1 Baseline - Marine'!K106)</f>
        <v/>
      </c>
      <c r="J105" s="85" t="str">
        <f>IF(OR(E105="",H105=""),"",IF(AND(E105=H105,G105&gt;=P105),"Error - No Enhancement",IF(AND(E105=H105,G105&lt;P105),"Acceptable",IF(F105&gt;N105,"Trading Down - Unacceptable Change",IF(F105=N105,"Error - No Enhancement",'C1 Baseline - Marine'!G106&amp;" - "&amp;IFERROR(VLOOKUP(H105,'Z1 HAB CLASS'!$D$4:$E$45,2,FALSE),""))))))</f>
        <v/>
      </c>
      <c r="K105" s="196" t="str">
        <f>IF(E105="","",IF(AND(E105=H105,G105&gt;=P105),"Error - No Enhancement",IF(AND(E105=H105,G105&lt;P105),'C1 Baseline - Marine'!I106&amp;" - "&amp;'C3 Enhancement - Marine'!O105,IF(F105&gt;N105,"Trading Down - Unacceptable Change",IF(F105=N105,"Error - No Enhancement",IF(AND(E105&lt;&gt;H105,F105&lt;N105),"Lower Distinctiveness Habitat"&amp;" - "&amp;O105,'C1 Baseline - Marine'!I106&amp;" - "&amp;'C3 Enhancement - Marine'!O105))))))</f>
        <v/>
      </c>
      <c r="L105" s="101" t="str">
        <f>IF(E105="","",'C1 Baseline - Marine'!O106)</f>
        <v/>
      </c>
      <c r="M105" s="102" t="str">
        <f>IFERROR(VLOOKUP(H105,'Z1 HAB CLASS'!$D$4:$E$45,2,FALSE)," ")</f>
        <v xml:space="preserve"> </v>
      </c>
      <c r="N105" s="103" t="str">
        <f>IFERROR(VLOOKUP(M105,'Z1 HAB CLASS'!$L$3:$N$9,2,FALSE)," ")</f>
        <v xml:space="preserve"> </v>
      </c>
      <c r="O105" s="104"/>
      <c r="P105" s="100" t="str">
        <f>IFERROR(VLOOKUP(O105,'Z3 CONDITION VALUE'!$A$3:$B$5,2,FALSE)," ")</f>
        <v xml:space="preserve"> </v>
      </c>
      <c r="Q105" s="82" t="str">
        <f>IF(OR('C1 Baseline - Marine'!E106="", 'C1 Baseline - Marine'!O106=0),"",'C1 Baseline - Marine'!I106&amp;"")</f>
        <v/>
      </c>
      <c r="R105" s="105" t="e">
        <f t="shared" ca="1" si="0"/>
        <v>#NAME?</v>
      </c>
      <c r="S105" s="99" t="e">
        <f t="shared" ca="1" si="1"/>
        <v>#NAME?</v>
      </c>
      <c r="T105" s="259" t="e">
        <f t="array" aca="1" ref="T105" ca="1">IF(OR(R105="",S105=""),"",INDEX('Z8 TARGET ENH'!$F$6:$FE$161,_xludf.XMATCH(R105,'Z8 TARGET ENH'!$B$6:$B$161),_xludf.XMATCH(S105,'Z8 TARGET ENH'!$F$2:$FE$2)))</f>
        <v>#NAME?</v>
      </c>
      <c r="U105" s="256" t="str">
        <f>IF(E105="","",VLOOKUP(H105,'Z8 TARGET ENH'!$FH$7:$FJ$48,2,FALSE))</f>
        <v/>
      </c>
      <c r="V105" s="258" t="str">
        <f>IF(E105="","",VLOOKUP(H105,'Z8 TARGET ENH'!$FH$7:$FJ$48,3,FALSE))</f>
        <v/>
      </c>
      <c r="W105" s="260" t="str">
        <f t="shared" si="2"/>
        <v/>
      </c>
      <c r="X105" s="204"/>
      <c r="Y105" s="70"/>
      <c r="Z105" s="1">
        <f t="shared" si="3"/>
        <v>0</v>
      </c>
    </row>
    <row r="106" spans="1:26" ht="30" customHeight="1" x14ac:dyDescent="0.2">
      <c r="A106" s="70"/>
      <c r="B106" s="70"/>
      <c r="C106" s="70"/>
      <c r="D106" s="255">
        <f>'A1 Baseline - Terrestrial'!D107</f>
        <v>100</v>
      </c>
      <c r="E106" s="80" t="str">
        <f>IF(OR('C1 Baseline - Marine'!E107="",'C1 Baseline - Marine'!O107=0), "", 'C1 Baseline - Marine'!E107)</f>
        <v/>
      </c>
      <c r="F106" s="102" t="str">
        <f>IF(E106="", "", 'C1 Baseline - Marine'!H107)</f>
        <v/>
      </c>
      <c r="G106" s="100" t="str">
        <f>IF(E106="", "", 'C1 Baseline - Marine'!J107)</f>
        <v/>
      </c>
      <c r="H106" s="98"/>
      <c r="I106" s="99" t="str">
        <f>IF(E106="","",'C1 Baseline - Marine'!K107)</f>
        <v/>
      </c>
      <c r="J106" s="85" t="str">
        <f>IF(OR(E106="",H106=""),"",IF(AND(E106=H106,G106&gt;=P106),"Error - No Enhancement",IF(AND(E106=H106,G106&lt;P106),"Acceptable",IF(F106&gt;N106,"Trading Down - Unacceptable Change",IF(F106=N106,"Error - No Enhancement",'C1 Baseline - Marine'!G107&amp;" - "&amp;IFERROR(VLOOKUP(H106,'Z1 HAB CLASS'!$D$4:$E$45,2,FALSE),""))))))</f>
        <v/>
      </c>
      <c r="K106" s="196" t="str">
        <f>IF(E106="","",IF(AND(E106=H106,G106&gt;=P106),"Error - No Enhancement",IF(AND(E106=H106,G106&lt;P106),'C1 Baseline - Marine'!I107&amp;" - "&amp;'C3 Enhancement - Marine'!O106,IF(F106&gt;N106,"Trading Down - Unacceptable Change",IF(F106=N106,"Error - No Enhancement",IF(AND(E106&lt;&gt;H106,F106&lt;N106),"Lower Distinctiveness Habitat"&amp;" - "&amp;O106,'C1 Baseline - Marine'!I107&amp;" - "&amp;'C3 Enhancement - Marine'!O106))))))</f>
        <v/>
      </c>
      <c r="L106" s="101" t="str">
        <f>IF(E106="","",'C1 Baseline - Marine'!O107)</f>
        <v/>
      </c>
      <c r="M106" s="102" t="str">
        <f>IFERROR(VLOOKUP(H106,'Z1 HAB CLASS'!$D$4:$E$45,2,FALSE)," ")</f>
        <v xml:space="preserve"> </v>
      </c>
      <c r="N106" s="103" t="str">
        <f>IFERROR(VLOOKUP(M106,'Z1 HAB CLASS'!$L$3:$N$9,2,FALSE)," ")</f>
        <v xml:space="preserve"> </v>
      </c>
      <c r="O106" s="104"/>
      <c r="P106" s="100" t="str">
        <f>IFERROR(VLOOKUP(O106,'Z3 CONDITION VALUE'!$A$3:$B$5,2,FALSE)," ")</f>
        <v xml:space="preserve"> </v>
      </c>
      <c r="Q106" s="82" t="str">
        <f>IF(OR('C1 Baseline - Marine'!E107="", 'C1 Baseline - Marine'!O107=0),"",'C1 Baseline - Marine'!I107&amp;"")</f>
        <v/>
      </c>
      <c r="R106" s="105" t="e">
        <f t="shared" ca="1" si="0"/>
        <v>#NAME?</v>
      </c>
      <c r="S106" s="99" t="e">
        <f t="shared" ca="1" si="1"/>
        <v>#NAME?</v>
      </c>
      <c r="T106" s="259" t="e">
        <f t="array" aca="1" ref="T106" ca="1">IF(OR(R106="",S106=""),"",INDEX('Z8 TARGET ENH'!$F$6:$FE$161,_xludf.XMATCH(R106,'Z8 TARGET ENH'!$B$6:$B$161),_xludf.XMATCH(S106,'Z8 TARGET ENH'!$F$2:$FE$2)))</f>
        <v>#NAME?</v>
      </c>
      <c r="U106" s="256" t="str">
        <f>IF(E106="","",VLOOKUP(H106,'Z8 TARGET ENH'!$FH$7:$FJ$48,2,FALSE))</f>
        <v/>
      </c>
      <c r="V106" s="258" t="str">
        <f>IF(E106="","",VLOOKUP(H106,'Z8 TARGET ENH'!$FH$7:$FJ$48,3,FALSE))</f>
        <v/>
      </c>
      <c r="W106" s="260" t="str">
        <f t="shared" si="2"/>
        <v/>
      </c>
      <c r="X106" s="204"/>
      <c r="Y106" s="70"/>
      <c r="Z106" s="1">
        <f t="shared" si="3"/>
        <v>0</v>
      </c>
    </row>
    <row r="107" spans="1:26" ht="30" customHeight="1" x14ac:dyDescent="0.2">
      <c r="A107" s="70"/>
      <c r="B107" s="70"/>
      <c r="C107" s="70"/>
      <c r="D107" s="255">
        <f>'A1 Baseline - Terrestrial'!D108</f>
        <v>101</v>
      </c>
      <c r="E107" s="80" t="str">
        <f>IF(OR('C1 Baseline - Marine'!E108="",'C1 Baseline - Marine'!O108=0), "", 'C1 Baseline - Marine'!E108)</f>
        <v/>
      </c>
      <c r="F107" s="102" t="str">
        <f>IF(E107="", "", 'C1 Baseline - Marine'!H108)</f>
        <v/>
      </c>
      <c r="G107" s="100" t="str">
        <f>IF(E107="", "", 'C1 Baseline - Marine'!J108)</f>
        <v/>
      </c>
      <c r="H107" s="98"/>
      <c r="I107" s="99" t="str">
        <f>IF(E107="","",'C1 Baseline - Marine'!K108)</f>
        <v/>
      </c>
      <c r="J107" s="85" t="str">
        <f>IF(OR(E107="",H107=""),"",IF(AND(E107=H107,G107&gt;=P107),"Error - No Enhancement",IF(AND(E107=H107,G107&lt;P107),"Acceptable",IF(F107&gt;N107,"Trading Down - Unacceptable Change",IF(F107=N107,"Error - No Enhancement",'C1 Baseline - Marine'!G108&amp;" - "&amp;IFERROR(VLOOKUP(H107,'Z1 HAB CLASS'!$D$4:$E$45,2,FALSE),""))))))</f>
        <v/>
      </c>
      <c r="K107" s="196" t="str">
        <f>IF(E107="","",IF(AND(E107=H107,G107&gt;=P107),"Error - No Enhancement",IF(AND(E107=H107,G107&lt;P107),'C1 Baseline - Marine'!I108&amp;" - "&amp;'C3 Enhancement - Marine'!O107,IF(F107&gt;N107,"Trading Down - Unacceptable Change",IF(F107=N107,"Error - No Enhancement",IF(AND(E107&lt;&gt;H107,F107&lt;N107),"Lower Distinctiveness Habitat"&amp;" - "&amp;O107,'C1 Baseline - Marine'!I108&amp;" - "&amp;'C3 Enhancement - Marine'!O107))))))</f>
        <v/>
      </c>
      <c r="L107" s="101" t="str">
        <f>IF(E107="","",'C1 Baseline - Marine'!O108)</f>
        <v/>
      </c>
      <c r="M107" s="102" t="str">
        <f>IFERROR(VLOOKUP(H107,'Z1 HAB CLASS'!$D$4:$E$45,2,FALSE)," ")</f>
        <v xml:space="preserve"> </v>
      </c>
      <c r="N107" s="103" t="str">
        <f>IFERROR(VLOOKUP(M107,'Z1 HAB CLASS'!$L$3:$N$9,2,FALSE)," ")</f>
        <v xml:space="preserve"> </v>
      </c>
      <c r="O107" s="104"/>
      <c r="P107" s="100" t="str">
        <f>IFERROR(VLOOKUP(O107,'Z3 CONDITION VALUE'!$A$3:$B$5,2,FALSE)," ")</f>
        <v xml:space="preserve"> </v>
      </c>
      <c r="Q107" s="82" t="str">
        <f>IF(OR('C1 Baseline - Marine'!E108="", 'C1 Baseline - Marine'!O108=0),"",'C1 Baseline - Marine'!I108&amp;"")</f>
        <v/>
      </c>
      <c r="R107" s="105" t="e">
        <f t="shared" ca="1" si="0"/>
        <v>#NAME?</v>
      </c>
      <c r="S107" s="99" t="e">
        <f t="shared" ca="1" si="1"/>
        <v>#NAME?</v>
      </c>
      <c r="T107" s="259" t="e">
        <f t="array" aca="1" ref="T107" ca="1">IF(OR(R107="",S107=""),"",INDEX('Z8 TARGET ENH'!$F$6:$FE$161,_xludf.XMATCH(R107,'Z8 TARGET ENH'!$B$6:$B$161),_xludf.XMATCH(S107,'Z8 TARGET ENH'!$F$2:$FE$2)))</f>
        <v>#NAME?</v>
      </c>
      <c r="U107" s="256" t="str">
        <f>IF(E107="","",VLOOKUP(H107,'Z8 TARGET ENH'!$FH$7:$FJ$48,2,FALSE))</f>
        <v/>
      </c>
      <c r="V107" s="258" t="str">
        <f>IF(E107="","",VLOOKUP(H107,'Z8 TARGET ENH'!$FH$7:$FJ$48,3,FALSE))</f>
        <v/>
      </c>
      <c r="W107" s="260" t="str">
        <f t="shared" si="2"/>
        <v/>
      </c>
      <c r="X107" s="204"/>
      <c r="Y107" s="70"/>
      <c r="Z107" s="1">
        <f t="shared" si="3"/>
        <v>0</v>
      </c>
    </row>
    <row r="108" spans="1:26" ht="30" customHeight="1" x14ac:dyDescent="0.2">
      <c r="A108" s="70"/>
      <c r="B108" s="70"/>
      <c r="C108" s="70"/>
      <c r="D108" s="255">
        <f>'A1 Baseline - Terrestrial'!D109</f>
        <v>102</v>
      </c>
      <c r="E108" s="80" t="str">
        <f>IF(OR('C1 Baseline - Marine'!E109="",'C1 Baseline - Marine'!O109=0), "", 'C1 Baseline - Marine'!E109)</f>
        <v/>
      </c>
      <c r="F108" s="102" t="str">
        <f>IF(E108="", "", 'C1 Baseline - Marine'!H109)</f>
        <v/>
      </c>
      <c r="G108" s="100" t="str">
        <f>IF(E108="", "", 'C1 Baseline - Marine'!J109)</f>
        <v/>
      </c>
      <c r="H108" s="98"/>
      <c r="I108" s="99" t="str">
        <f>IF(E108="","",'C1 Baseline - Marine'!K109)</f>
        <v/>
      </c>
      <c r="J108" s="85" t="str">
        <f>IF(OR(E108="",H108=""),"",IF(AND(E108=H108,G108&gt;=P108),"Error - No Enhancement",IF(AND(E108=H108,G108&lt;P108),"Acceptable",IF(F108&gt;N108,"Trading Down - Unacceptable Change",IF(F108=N108,"Error - No Enhancement",'C1 Baseline - Marine'!G109&amp;" - "&amp;IFERROR(VLOOKUP(H108,'Z1 HAB CLASS'!$D$4:$E$45,2,FALSE),""))))))</f>
        <v/>
      </c>
      <c r="K108" s="196" t="str">
        <f>IF(E108="","",IF(AND(E108=H108,G108&gt;=P108),"Error - No Enhancement",IF(AND(E108=H108,G108&lt;P108),'C1 Baseline - Marine'!I109&amp;" - "&amp;'C3 Enhancement - Marine'!O108,IF(F108&gt;N108,"Trading Down - Unacceptable Change",IF(F108=N108,"Error - No Enhancement",IF(AND(E108&lt;&gt;H108,F108&lt;N108),"Lower Distinctiveness Habitat"&amp;" - "&amp;O108,'C1 Baseline - Marine'!I109&amp;" - "&amp;'C3 Enhancement - Marine'!O108))))))</f>
        <v/>
      </c>
      <c r="L108" s="101" t="str">
        <f>IF(E108="","",'C1 Baseline - Marine'!O109)</f>
        <v/>
      </c>
      <c r="M108" s="102" t="str">
        <f>IFERROR(VLOOKUP(H108,'Z1 HAB CLASS'!$D$4:$E$45,2,FALSE)," ")</f>
        <v xml:space="preserve"> </v>
      </c>
      <c r="N108" s="103" t="str">
        <f>IFERROR(VLOOKUP(M108,'Z1 HAB CLASS'!$L$3:$N$9,2,FALSE)," ")</f>
        <v xml:space="preserve"> </v>
      </c>
      <c r="O108" s="104"/>
      <c r="P108" s="100" t="str">
        <f>IFERROR(VLOOKUP(O108,'Z3 CONDITION VALUE'!$A$3:$B$5,2,FALSE)," ")</f>
        <v xml:space="preserve"> </v>
      </c>
      <c r="Q108" s="82" t="str">
        <f>IF(OR('C1 Baseline - Marine'!E109="", 'C1 Baseline - Marine'!O109=0),"",'C1 Baseline - Marine'!I109&amp;"")</f>
        <v/>
      </c>
      <c r="R108" s="105" t="e">
        <f t="shared" ca="1" si="0"/>
        <v>#NAME?</v>
      </c>
      <c r="S108" s="99" t="e">
        <f t="shared" ca="1" si="1"/>
        <v>#NAME?</v>
      </c>
      <c r="T108" s="259" t="e">
        <f t="array" aca="1" ref="T108" ca="1">IF(OR(R108="",S108=""),"",INDEX('Z8 TARGET ENH'!$F$6:$FE$161,_xludf.XMATCH(R108,'Z8 TARGET ENH'!$B$6:$B$161),_xludf.XMATCH(S108,'Z8 TARGET ENH'!$F$2:$FE$2)))</f>
        <v>#NAME?</v>
      </c>
      <c r="U108" s="256" t="str">
        <f>IF(E108="","",VLOOKUP(H108,'Z8 TARGET ENH'!$FH$7:$FJ$48,2,FALSE))</f>
        <v/>
      </c>
      <c r="V108" s="258" t="str">
        <f>IF(E108="","",VLOOKUP(H108,'Z8 TARGET ENH'!$FH$7:$FJ$48,3,FALSE))</f>
        <v/>
      </c>
      <c r="W108" s="260" t="str">
        <f t="shared" si="2"/>
        <v/>
      </c>
      <c r="X108" s="204"/>
      <c r="Y108" s="70"/>
      <c r="Z108" s="1">
        <f t="shared" si="3"/>
        <v>0</v>
      </c>
    </row>
    <row r="109" spans="1:26" ht="30" customHeight="1" x14ac:dyDescent="0.2">
      <c r="A109" s="70"/>
      <c r="B109" s="70"/>
      <c r="C109" s="70"/>
      <c r="D109" s="255">
        <f>'A1 Baseline - Terrestrial'!D110</f>
        <v>103</v>
      </c>
      <c r="E109" s="80" t="str">
        <f>IF(OR('C1 Baseline - Marine'!E110="",'C1 Baseline - Marine'!O110=0), "", 'C1 Baseline - Marine'!E110)</f>
        <v/>
      </c>
      <c r="F109" s="102" t="str">
        <f>IF(E109="", "", 'C1 Baseline - Marine'!H110)</f>
        <v/>
      </c>
      <c r="G109" s="100" t="str">
        <f>IF(E109="", "", 'C1 Baseline - Marine'!J110)</f>
        <v/>
      </c>
      <c r="H109" s="98"/>
      <c r="I109" s="99" t="str">
        <f>IF(E109="","",'C1 Baseline - Marine'!K110)</f>
        <v/>
      </c>
      <c r="J109" s="85" t="str">
        <f>IF(OR(E109="",H109=""),"",IF(AND(E109=H109,G109&gt;=P109),"Error - No Enhancement",IF(AND(E109=H109,G109&lt;P109),"Acceptable",IF(F109&gt;N109,"Trading Down - Unacceptable Change",IF(F109=N109,"Error - No Enhancement",'C1 Baseline - Marine'!G110&amp;" - "&amp;IFERROR(VLOOKUP(H109,'Z1 HAB CLASS'!$D$4:$E$45,2,FALSE),""))))))</f>
        <v/>
      </c>
      <c r="K109" s="196" t="str">
        <f>IF(E109="","",IF(AND(E109=H109,G109&gt;=P109),"Error - No Enhancement",IF(AND(E109=H109,G109&lt;P109),'C1 Baseline - Marine'!I110&amp;" - "&amp;'C3 Enhancement - Marine'!O109,IF(F109&gt;N109,"Trading Down - Unacceptable Change",IF(F109=N109,"Error - No Enhancement",IF(AND(E109&lt;&gt;H109,F109&lt;N109),"Lower Distinctiveness Habitat"&amp;" - "&amp;O109,'C1 Baseline - Marine'!I110&amp;" - "&amp;'C3 Enhancement - Marine'!O109))))))</f>
        <v/>
      </c>
      <c r="L109" s="101" t="str">
        <f>IF(E109="","",'C1 Baseline - Marine'!O110)</f>
        <v/>
      </c>
      <c r="M109" s="102" t="str">
        <f>IFERROR(VLOOKUP(H109,'Z1 HAB CLASS'!$D$4:$E$45,2,FALSE)," ")</f>
        <v xml:space="preserve"> </v>
      </c>
      <c r="N109" s="103" t="str">
        <f>IFERROR(VLOOKUP(M109,'Z1 HAB CLASS'!$L$3:$N$9,2,FALSE)," ")</f>
        <v xml:space="preserve"> </v>
      </c>
      <c r="O109" s="104"/>
      <c r="P109" s="100" t="str">
        <f>IFERROR(VLOOKUP(O109,'Z3 CONDITION VALUE'!$A$3:$B$5,2,FALSE)," ")</f>
        <v xml:space="preserve"> </v>
      </c>
      <c r="Q109" s="82" t="str">
        <f>IF(OR('C1 Baseline - Marine'!E110="", 'C1 Baseline - Marine'!O110=0),"",'C1 Baseline - Marine'!I110&amp;"")</f>
        <v/>
      </c>
      <c r="R109" s="105" t="e">
        <f t="shared" ca="1" si="0"/>
        <v>#NAME?</v>
      </c>
      <c r="S109" s="99" t="e">
        <f t="shared" ca="1" si="1"/>
        <v>#NAME?</v>
      </c>
      <c r="T109" s="259" t="e">
        <f t="array" aca="1" ref="T109" ca="1">IF(OR(R109="",S109=""),"",INDEX('Z8 TARGET ENH'!$F$6:$FE$161,_xludf.XMATCH(R109,'Z8 TARGET ENH'!$B$6:$B$161),_xludf.XMATCH(S109,'Z8 TARGET ENH'!$F$2:$FE$2)))</f>
        <v>#NAME?</v>
      </c>
      <c r="U109" s="256" t="str">
        <f>IF(E109="","",VLOOKUP(H109,'Z8 TARGET ENH'!$FH$7:$FJ$48,2,FALSE))</f>
        <v/>
      </c>
      <c r="V109" s="258" t="str">
        <f>IF(E109="","",VLOOKUP(H109,'Z8 TARGET ENH'!$FH$7:$FJ$48,3,FALSE))</f>
        <v/>
      </c>
      <c r="W109" s="260" t="str">
        <f t="shared" si="2"/>
        <v/>
      </c>
      <c r="X109" s="204"/>
      <c r="Y109" s="70"/>
      <c r="Z109" s="1">
        <f t="shared" si="3"/>
        <v>0</v>
      </c>
    </row>
    <row r="110" spans="1:26" ht="30" customHeight="1" x14ac:dyDescent="0.2">
      <c r="A110" s="70"/>
      <c r="B110" s="70"/>
      <c r="C110" s="70"/>
      <c r="D110" s="255">
        <f>'A1 Baseline - Terrestrial'!D111</f>
        <v>104</v>
      </c>
      <c r="E110" s="80" t="str">
        <f>IF(OR('C1 Baseline - Marine'!E111="",'C1 Baseline - Marine'!O111=0), "", 'C1 Baseline - Marine'!E111)</f>
        <v/>
      </c>
      <c r="F110" s="102" t="str">
        <f>IF(E110="", "", 'C1 Baseline - Marine'!H111)</f>
        <v/>
      </c>
      <c r="G110" s="100" t="str">
        <f>IF(E110="", "", 'C1 Baseline - Marine'!J111)</f>
        <v/>
      </c>
      <c r="H110" s="98"/>
      <c r="I110" s="99" t="str">
        <f>IF(E110="","",'C1 Baseline - Marine'!K111)</f>
        <v/>
      </c>
      <c r="J110" s="85" t="str">
        <f>IF(OR(E110="",H110=""),"",IF(AND(E110=H110,G110&gt;=P110),"Error - No Enhancement",IF(AND(E110=H110,G110&lt;P110),"Acceptable",IF(F110&gt;N110,"Trading Down - Unacceptable Change",IF(F110=N110,"Error - No Enhancement",'C1 Baseline - Marine'!G111&amp;" - "&amp;IFERROR(VLOOKUP(H110,'Z1 HAB CLASS'!$D$4:$E$45,2,FALSE),""))))))</f>
        <v/>
      </c>
      <c r="K110" s="196" t="str">
        <f>IF(E110="","",IF(AND(E110=H110,G110&gt;=P110),"Error - No Enhancement",IF(AND(E110=H110,G110&lt;P110),'C1 Baseline - Marine'!I111&amp;" - "&amp;'C3 Enhancement - Marine'!O110,IF(F110&gt;N110,"Trading Down - Unacceptable Change",IF(F110=N110,"Error - No Enhancement",IF(AND(E110&lt;&gt;H110,F110&lt;N110),"Lower Distinctiveness Habitat"&amp;" - "&amp;O110,'C1 Baseline - Marine'!I111&amp;" - "&amp;'C3 Enhancement - Marine'!O110))))))</f>
        <v/>
      </c>
      <c r="L110" s="101" t="str">
        <f>IF(E110="","",'C1 Baseline - Marine'!O111)</f>
        <v/>
      </c>
      <c r="M110" s="102" t="str">
        <f>IFERROR(VLOOKUP(H110,'Z1 HAB CLASS'!$D$4:$E$45,2,FALSE)," ")</f>
        <v xml:space="preserve"> </v>
      </c>
      <c r="N110" s="103" t="str">
        <f>IFERROR(VLOOKUP(M110,'Z1 HAB CLASS'!$L$3:$N$9,2,FALSE)," ")</f>
        <v xml:space="preserve"> </v>
      </c>
      <c r="O110" s="104"/>
      <c r="P110" s="100" t="str">
        <f>IFERROR(VLOOKUP(O110,'Z3 CONDITION VALUE'!$A$3:$B$5,2,FALSE)," ")</f>
        <v xml:space="preserve"> </v>
      </c>
      <c r="Q110" s="82" t="str">
        <f>IF(OR('C1 Baseline - Marine'!E111="", 'C1 Baseline - Marine'!O111=0),"",'C1 Baseline - Marine'!I111&amp;"")</f>
        <v/>
      </c>
      <c r="R110" s="105" t="e">
        <f t="shared" ca="1" si="0"/>
        <v>#NAME?</v>
      </c>
      <c r="S110" s="99" t="e">
        <f t="shared" ca="1" si="1"/>
        <v>#NAME?</v>
      </c>
      <c r="T110" s="259" t="e">
        <f t="array" aca="1" ref="T110" ca="1">IF(OR(R110="",S110=""),"",INDEX('Z8 TARGET ENH'!$F$6:$FE$161,_xludf.XMATCH(R110,'Z8 TARGET ENH'!$B$6:$B$161),_xludf.XMATCH(S110,'Z8 TARGET ENH'!$F$2:$FE$2)))</f>
        <v>#NAME?</v>
      </c>
      <c r="U110" s="256" t="str">
        <f>IF(E110="","",VLOOKUP(H110,'Z8 TARGET ENH'!$FH$7:$FJ$48,2,FALSE))</f>
        <v/>
      </c>
      <c r="V110" s="258" t="str">
        <f>IF(E110="","",VLOOKUP(H110,'Z8 TARGET ENH'!$FH$7:$FJ$48,3,FALSE))</f>
        <v/>
      </c>
      <c r="W110" s="260" t="str">
        <f t="shared" si="2"/>
        <v/>
      </c>
      <c r="X110" s="204"/>
      <c r="Y110" s="70"/>
      <c r="Z110" s="1">
        <f t="shared" si="3"/>
        <v>0</v>
      </c>
    </row>
    <row r="111" spans="1:26" ht="30" customHeight="1" x14ac:dyDescent="0.2">
      <c r="A111" s="70"/>
      <c r="B111" s="70"/>
      <c r="C111" s="70"/>
      <c r="D111" s="255">
        <f>'A1 Baseline - Terrestrial'!D112</f>
        <v>105</v>
      </c>
      <c r="E111" s="80" t="str">
        <f>IF(OR('C1 Baseline - Marine'!E112="",'C1 Baseline - Marine'!O112=0), "", 'C1 Baseline - Marine'!E112)</f>
        <v/>
      </c>
      <c r="F111" s="102" t="str">
        <f>IF(E111="", "", 'C1 Baseline - Marine'!H112)</f>
        <v/>
      </c>
      <c r="G111" s="100" t="str">
        <f>IF(E111="", "", 'C1 Baseline - Marine'!J112)</f>
        <v/>
      </c>
      <c r="H111" s="98"/>
      <c r="I111" s="99" t="str">
        <f>IF(E111="","",'C1 Baseline - Marine'!K112)</f>
        <v/>
      </c>
      <c r="J111" s="85" t="str">
        <f>IF(OR(E111="",H111=""),"",IF(AND(E111=H111,G111&gt;=P111),"Error - No Enhancement",IF(AND(E111=H111,G111&lt;P111),"Acceptable",IF(F111&gt;N111,"Trading Down - Unacceptable Change",IF(F111=N111,"Error - No Enhancement",'C1 Baseline - Marine'!G112&amp;" - "&amp;IFERROR(VLOOKUP(H111,'Z1 HAB CLASS'!$D$4:$E$45,2,FALSE),""))))))</f>
        <v/>
      </c>
      <c r="K111" s="196" t="str">
        <f>IF(E111="","",IF(AND(E111=H111,G111&gt;=P111),"Error - No Enhancement",IF(AND(E111=H111,G111&lt;P111),'C1 Baseline - Marine'!I112&amp;" - "&amp;'C3 Enhancement - Marine'!O111,IF(F111&gt;N111,"Trading Down - Unacceptable Change",IF(F111=N111,"Error - No Enhancement",IF(AND(E111&lt;&gt;H111,F111&lt;N111),"Lower Distinctiveness Habitat"&amp;" - "&amp;O111,'C1 Baseline - Marine'!I112&amp;" - "&amp;'C3 Enhancement - Marine'!O111))))))</f>
        <v/>
      </c>
      <c r="L111" s="101" t="str">
        <f>IF(E111="","",'C1 Baseline - Marine'!O112)</f>
        <v/>
      </c>
      <c r="M111" s="102" t="str">
        <f>IFERROR(VLOOKUP(H111,'Z1 HAB CLASS'!$D$4:$E$45,2,FALSE)," ")</f>
        <v xml:space="preserve"> </v>
      </c>
      <c r="N111" s="103" t="str">
        <f>IFERROR(VLOOKUP(M111,'Z1 HAB CLASS'!$L$3:$N$9,2,FALSE)," ")</f>
        <v xml:space="preserve"> </v>
      </c>
      <c r="O111" s="104"/>
      <c r="P111" s="100" t="str">
        <f>IFERROR(VLOOKUP(O111,'Z3 CONDITION VALUE'!$A$3:$B$5,2,FALSE)," ")</f>
        <v xml:space="preserve"> </v>
      </c>
      <c r="Q111" s="82" t="str">
        <f>IF(OR('C1 Baseline - Marine'!E112="", 'C1 Baseline - Marine'!O112=0),"",'C1 Baseline - Marine'!I112&amp;"")</f>
        <v/>
      </c>
      <c r="R111" s="105" t="e">
        <f t="shared" ca="1" si="0"/>
        <v>#NAME?</v>
      </c>
      <c r="S111" s="99" t="e">
        <f t="shared" ca="1" si="1"/>
        <v>#NAME?</v>
      </c>
      <c r="T111" s="259" t="e">
        <f t="array" aca="1" ref="T111" ca="1">IF(OR(R111="",S111=""),"",INDEX('Z8 TARGET ENH'!$F$6:$FE$161,_xludf.XMATCH(R111,'Z8 TARGET ENH'!$B$6:$B$161),_xludf.XMATCH(S111,'Z8 TARGET ENH'!$F$2:$FE$2)))</f>
        <v>#NAME?</v>
      </c>
      <c r="U111" s="256" t="str">
        <f>IF(E111="","",VLOOKUP(H111,'Z8 TARGET ENH'!$FH$7:$FJ$48,2,FALSE))</f>
        <v/>
      </c>
      <c r="V111" s="258" t="str">
        <f>IF(E111="","",VLOOKUP(H111,'Z8 TARGET ENH'!$FH$7:$FJ$48,3,FALSE))</f>
        <v/>
      </c>
      <c r="W111" s="260" t="str">
        <f t="shared" si="2"/>
        <v/>
      </c>
      <c r="X111" s="204"/>
      <c r="Y111" s="70"/>
      <c r="Z111" s="1">
        <f t="shared" si="3"/>
        <v>0</v>
      </c>
    </row>
    <row r="112" spans="1:26" ht="30" customHeight="1" x14ac:dyDescent="0.2">
      <c r="A112" s="70"/>
      <c r="B112" s="70"/>
      <c r="C112" s="70"/>
      <c r="D112" s="255">
        <f>'A1 Baseline - Terrestrial'!D113</f>
        <v>106</v>
      </c>
      <c r="E112" s="80" t="str">
        <f>IF(OR('C1 Baseline - Marine'!E113="",'C1 Baseline - Marine'!O113=0), "", 'C1 Baseline - Marine'!E113)</f>
        <v/>
      </c>
      <c r="F112" s="102" t="str">
        <f>IF(E112="", "", 'C1 Baseline - Marine'!H113)</f>
        <v/>
      </c>
      <c r="G112" s="100" t="str">
        <f>IF(E112="", "", 'C1 Baseline - Marine'!J113)</f>
        <v/>
      </c>
      <c r="H112" s="98"/>
      <c r="I112" s="99" t="str">
        <f>IF(E112="","",'C1 Baseline - Marine'!K113)</f>
        <v/>
      </c>
      <c r="J112" s="85" t="str">
        <f>IF(OR(E112="",H112=""),"",IF(AND(E112=H112,G112&gt;=P112),"Error - No Enhancement",IF(AND(E112=H112,G112&lt;P112),"Acceptable",IF(F112&gt;N112,"Trading Down - Unacceptable Change",IF(F112=N112,"Error - No Enhancement",'C1 Baseline - Marine'!G113&amp;" - "&amp;IFERROR(VLOOKUP(H112,'Z1 HAB CLASS'!$D$4:$E$45,2,FALSE),""))))))</f>
        <v/>
      </c>
      <c r="K112" s="196" t="str">
        <f>IF(E112="","",IF(AND(E112=H112,G112&gt;=P112),"Error - No Enhancement",IF(AND(E112=H112,G112&lt;P112),'C1 Baseline - Marine'!I113&amp;" - "&amp;'C3 Enhancement - Marine'!O112,IF(F112&gt;N112,"Trading Down - Unacceptable Change",IF(F112=N112,"Error - No Enhancement",IF(AND(E112&lt;&gt;H112,F112&lt;N112),"Lower Distinctiveness Habitat"&amp;" - "&amp;O112,'C1 Baseline - Marine'!I113&amp;" - "&amp;'C3 Enhancement - Marine'!O112))))))</f>
        <v/>
      </c>
      <c r="L112" s="101" t="str">
        <f>IF(E112="","",'C1 Baseline - Marine'!O113)</f>
        <v/>
      </c>
      <c r="M112" s="102" t="str">
        <f>IFERROR(VLOOKUP(H112,'Z1 HAB CLASS'!$D$4:$E$45,2,FALSE)," ")</f>
        <v xml:space="preserve"> </v>
      </c>
      <c r="N112" s="103" t="str">
        <f>IFERROR(VLOOKUP(M112,'Z1 HAB CLASS'!$L$3:$N$9,2,FALSE)," ")</f>
        <v xml:space="preserve"> </v>
      </c>
      <c r="O112" s="104"/>
      <c r="P112" s="100" t="str">
        <f>IFERROR(VLOOKUP(O112,'Z3 CONDITION VALUE'!$A$3:$B$5,2,FALSE)," ")</f>
        <v xml:space="preserve"> </v>
      </c>
      <c r="Q112" s="82" t="str">
        <f>IF(OR('C1 Baseline - Marine'!E113="", 'C1 Baseline - Marine'!O113=0),"",'C1 Baseline - Marine'!I113&amp;"")</f>
        <v/>
      </c>
      <c r="R112" s="105" t="e">
        <f t="shared" ca="1" si="0"/>
        <v>#NAME?</v>
      </c>
      <c r="S112" s="99" t="e">
        <f t="shared" ca="1" si="1"/>
        <v>#NAME?</v>
      </c>
      <c r="T112" s="259" t="e">
        <f t="array" aca="1" ref="T112" ca="1">IF(OR(R112="",S112=""),"",INDEX('Z8 TARGET ENH'!$F$6:$FE$161,_xludf.XMATCH(R112,'Z8 TARGET ENH'!$B$6:$B$161),_xludf.XMATCH(S112,'Z8 TARGET ENH'!$F$2:$FE$2)))</f>
        <v>#NAME?</v>
      </c>
      <c r="U112" s="256" t="str">
        <f>IF(E112="","",VLOOKUP(H112,'Z8 TARGET ENH'!$FH$7:$FJ$48,2,FALSE))</f>
        <v/>
      </c>
      <c r="V112" s="258" t="str">
        <f>IF(E112="","",VLOOKUP(H112,'Z8 TARGET ENH'!$FH$7:$FJ$48,3,FALSE))</f>
        <v/>
      </c>
      <c r="W112" s="260" t="str">
        <f t="shared" si="2"/>
        <v/>
      </c>
      <c r="X112" s="204"/>
      <c r="Y112" s="70"/>
      <c r="Z112" s="1">
        <f t="shared" si="3"/>
        <v>0</v>
      </c>
    </row>
    <row r="113" spans="1:26" ht="30" customHeight="1" x14ac:dyDescent="0.2">
      <c r="A113" s="70"/>
      <c r="B113" s="70"/>
      <c r="C113" s="70"/>
      <c r="D113" s="255">
        <f>'A1 Baseline - Terrestrial'!D114</f>
        <v>107</v>
      </c>
      <c r="E113" s="80" t="str">
        <f>IF(OR('C1 Baseline - Marine'!E114="",'C1 Baseline - Marine'!O114=0), "", 'C1 Baseline - Marine'!E114)</f>
        <v/>
      </c>
      <c r="F113" s="102" t="str">
        <f>IF(E113="", "", 'C1 Baseline - Marine'!H114)</f>
        <v/>
      </c>
      <c r="G113" s="100" t="str">
        <f>IF(E113="", "", 'C1 Baseline - Marine'!J114)</f>
        <v/>
      </c>
      <c r="H113" s="98"/>
      <c r="I113" s="99" t="str">
        <f>IF(E113="","",'C1 Baseline - Marine'!K114)</f>
        <v/>
      </c>
      <c r="J113" s="85" t="str">
        <f>IF(OR(E113="",H113=""),"",IF(AND(E113=H113,G113&gt;=P113),"Error - No Enhancement",IF(AND(E113=H113,G113&lt;P113),"Acceptable",IF(F113&gt;N113,"Trading Down - Unacceptable Change",IF(F113=N113,"Error - No Enhancement",'C1 Baseline - Marine'!G114&amp;" - "&amp;IFERROR(VLOOKUP(H113,'Z1 HAB CLASS'!$D$4:$E$45,2,FALSE),""))))))</f>
        <v/>
      </c>
      <c r="K113" s="196" t="str">
        <f>IF(E113="","",IF(AND(E113=H113,G113&gt;=P113),"Error - No Enhancement",IF(AND(E113=H113,G113&lt;P113),'C1 Baseline - Marine'!I114&amp;" - "&amp;'C3 Enhancement - Marine'!O113,IF(F113&gt;N113,"Trading Down - Unacceptable Change",IF(F113=N113,"Error - No Enhancement",IF(AND(E113&lt;&gt;H113,F113&lt;N113),"Lower Distinctiveness Habitat"&amp;" - "&amp;O113,'C1 Baseline - Marine'!I114&amp;" - "&amp;'C3 Enhancement - Marine'!O113))))))</f>
        <v/>
      </c>
      <c r="L113" s="101" t="str">
        <f>IF(E113="","",'C1 Baseline - Marine'!O114)</f>
        <v/>
      </c>
      <c r="M113" s="102" t="str">
        <f>IFERROR(VLOOKUP(H113,'Z1 HAB CLASS'!$D$4:$E$45,2,FALSE)," ")</f>
        <v xml:space="preserve"> </v>
      </c>
      <c r="N113" s="103" t="str">
        <f>IFERROR(VLOOKUP(M113,'Z1 HAB CLASS'!$L$3:$N$9,2,FALSE)," ")</f>
        <v xml:space="preserve"> </v>
      </c>
      <c r="O113" s="104"/>
      <c r="P113" s="100" t="str">
        <f>IFERROR(VLOOKUP(O113,'Z3 CONDITION VALUE'!$A$3:$B$5,2,FALSE)," ")</f>
        <v xml:space="preserve"> </v>
      </c>
      <c r="Q113" s="82" t="str">
        <f>IF(OR('C1 Baseline - Marine'!E114="", 'C1 Baseline - Marine'!O114=0),"",'C1 Baseline - Marine'!I114&amp;"")</f>
        <v/>
      </c>
      <c r="R113" s="105" t="e">
        <f t="shared" ca="1" si="0"/>
        <v>#NAME?</v>
      </c>
      <c r="S113" s="99" t="e">
        <f t="shared" ca="1" si="1"/>
        <v>#NAME?</v>
      </c>
      <c r="T113" s="259" t="e">
        <f t="array" aca="1" ref="T113" ca="1">IF(OR(R113="",S113=""),"",INDEX('Z8 TARGET ENH'!$F$6:$FE$161,_xludf.XMATCH(R113,'Z8 TARGET ENH'!$B$6:$B$161),_xludf.XMATCH(S113,'Z8 TARGET ENH'!$F$2:$FE$2)))</f>
        <v>#NAME?</v>
      </c>
      <c r="U113" s="256" t="str">
        <f>IF(E113="","",VLOOKUP(H113,'Z8 TARGET ENH'!$FH$7:$FJ$48,2,FALSE))</f>
        <v/>
      </c>
      <c r="V113" s="258" t="str">
        <f>IF(E113="","",VLOOKUP(H113,'Z8 TARGET ENH'!$FH$7:$FJ$48,3,FALSE))</f>
        <v/>
      </c>
      <c r="W113" s="260" t="str">
        <f t="shared" si="2"/>
        <v/>
      </c>
      <c r="X113" s="204"/>
      <c r="Y113" s="70"/>
      <c r="Z113" s="1">
        <f t="shared" si="3"/>
        <v>0</v>
      </c>
    </row>
    <row r="114" spans="1:26" ht="30" customHeight="1" x14ac:dyDescent="0.2">
      <c r="A114" s="70"/>
      <c r="B114" s="70"/>
      <c r="C114" s="70"/>
      <c r="D114" s="255">
        <f>'A1 Baseline - Terrestrial'!D115</f>
        <v>108</v>
      </c>
      <c r="E114" s="80" t="str">
        <f>IF(OR('C1 Baseline - Marine'!E115="",'C1 Baseline - Marine'!O115=0), "", 'C1 Baseline - Marine'!E115)</f>
        <v/>
      </c>
      <c r="F114" s="102" t="str">
        <f>IF(E114="", "", 'C1 Baseline - Marine'!H115)</f>
        <v/>
      </c>
      <c r="G114" s="100" t="str">
        <f>IF(E114="", "", 'C1 Baseline - Marine'!J115)</f>
        <v/>
      </c>
      <c r="H114" s="98"/>
      <c r="I114" s="99" t="str">
        <f>IF(E114="","",'C1 Baseline - Marine'!K115)</f>
        <v/>
      </c>
      <c r="J114" s="85" t="str">
        <f>IF(OR(E114="",H114=""),"",IF(AND(E114=H114,G114&gt;=P114),"Error - No Enhancement",IF(AND(E114=H114,G114&lt;P114),"Acceptable",IF(F114&gt;N114,"Trading Down - Unacceptable Change",IF(F114=N114,"Error - No Enhancement",'C1 Baseline - Marine'!G115&amp;" - "&amp;IFERROR(VLOOKUP(H114,'Z1 HAB CLASS'!$D$4:$E$45,2,FALSE),""))))))</f>
        <v/>
      </c>
      <c r="K114" s="196" t="str">
        <f>IF(E114="","",IF(AND(E114=H114,G114&gt;=P114),"Error - No Enhancement",IF(AND(E114=H114,G114&lt;P114),'C1 Baseline - Marine'!I115&amp;" - "&amp;'C3 Enhancement - Marine'!O114,IF(F114&gt;N114,"Trading Down - Unacceptable Change",IF(F114=N114,"Error - No Enhancement",IF(AND(E114&lt;&gt;H114,F114&lt;N114),"Lower Distinctiveness Habitat"&amp;" - "&amp;O114,'C1 Baseline - Marine'!I115&amp;" - "&amp;'C3 Enhancement - Marine'!O114))))))</f>
        <v/>
      </c>
      <c r="L114" s="101" t="str">
        <f>IF(E114="","",'C1 Baseline - Marine'!O115)</f>
        <v/>
      </c>
      <c r="M114" s="102" t="str">
        <f>IFERROR(VLOOKUP(H114,'Z1 HAB CLASS'!$D$4:$E$45,2,FALSE)," ")</f>
        <v xml:space="preserve"> </v>
      </c>
      <c r="N114" s="103" t="str">
        <f>IFERROR(VLOOKUP(M114,'Z1 HAB CLASS'!$L$3:$N$9,2,FALSE)," ")</f>
        <v xml:space="preserve"> </v>
      </c>
      <c r="O114" s="104"/>
      <c r="P114" s="100" t="str">
        <f>IFERROR(VLOOKUP(O114,'Z3 CONDITION VALUE'!$A$3:$B$5,2,FALSE)," ")</f>
        <v xml:space="preserve"> </v>
      </c>
      <c r="Q114" s="82" t="str">
        <f>IF(OR('C1 Baseline - Marine'!E115="", 'C1 Baseline - Marine'!O115=0),"",'C1 Baseline - Marine'!I115&amp;"")</f>
        <v/>
      </c>
      <c r="R114" s="105" t="e">
        <f t="shared" ca="1" si="0"/>
        <v>#NAME?</v>
      </c>
      <c r="S114" s="99" t="e">
        <f t="shared" ca="1" si="1"/>
        <v>#NAME?</v>
      </c>
      <c r="T114" s="259" t="e">
        <f t="array" aca="1" ref="T114" ca="1">IF(OR(R114="",S114=""),"",INDEX('Z8 TARGET ENH'!$F$6:$FE$161,_xludf.XMATCH(R114,'Z8 TARGET ENH'!$B$6:$B$161),_xludf.XMATCH(S114,'Z8 TARGET ENH'!$F$2:$FE$2)))</f>
        <v>#NAME?</v>
      </c>
      <c r="U114" s="256" t="str">
        <f>IF(E114="","",VLOOKUP(H114,'Z8 TARGET ENH'!$FH$7:$FJ$48,2,FALSE))</f>
        <v/>
      </c>
      <c r="V114" s="258" t="str">
        <f>IF(E114="","",VLOOKUP(H114,'Z8 TARGET ENH'!$FH$7:$FJ$48,3,FALSE))</f>
        <v/>
      </c>
      <c r="W114" s="260" t="str">
        <f t="shared" si="2"/>
        <v/>
      </c>
      <c r="X114" s="204"/>
      <c r="Y114" s="70"/>
      <c r="Z114" s="1">
        <f t="shared" si="3"/>
        <v>0</v>
      </c>
    </row>
    <row r="115" spans="1:26" ht="30" customHeight="1" x14ac:dyDescent="0.2">
      <c r="A115" s="70"/>
      <c r="B115" s="70"/>
      <c r="C115" s="70"/>
      <c r="D115" s="255">
        <f>'A1 Baseline - Terrestrial'!D116</f>
        <v>109</v>
      </c>
      <c r="E115" s="80" t="str">
        <f>IF(OR('C1 Baseline - Marine'!E116="",'C1 Baseline - Marine'!O116=0), "", 'C1 Baseline - Marine'!E116)</f>
        <v/>
      </c>
      <c r="F115" s="102" t="str">
        <f>IF(E115="", "", 'C1 Baseline - Marine'!H116)</f>
        <v/>
      </c>
      <c r="G115" s="100" t="str">
        <f>IF(E115="", "", 'C1 Baseline - Marine'!J116)</f>
        <v/>
      </c>
      <c r="H115" s="98"/>
      <c r="I115" s="99" t="str">
        <f>IF(E115="","",'C1 Baseline - Marine'!K116)</f>
        <v/>
      </c>
      <c r="J115" s="85" t="str">
        <f>IF(OR(E115="",H115=""),"",IF(AND(E115=H115,G115&gt;=P115),"Error - No Enhancement",IF(AND(E115=H115,G115&lt;P115),"Acceptable",IF(F115&gt;N115,"Trading Down - Unacceptable Change",IF(F115=N115,"Error - No Enhancement",'C1 Baseline - Marine'!G116&amp;" - "&amp;IFERROR(VLOOKUP(H115,'Z1 HAB CLASS'!$D$4:$E$45,2,FALSE),""))))))</f>
        <v/>
      </c>
      <c r="K115" s="196" t="str">
        <f>IF(E115="","",IF(AND(E115=H115,G115&gt;=P115),"Error - No Enhancement",IF(AND(E115=H115,G115&lt;P115),'C1 Baseline - Marine'!I116&amp;" - "&amp;'C3 Enhancement - Marine'!O115,IF(F115&gt;N115,"Trading Down - Unacceptable Change",IF(F115=N115,"Error - No Enhancement",IF(AND(E115&lt;&gt;H115,F115&lt;N115),"Lower Distinctiveness Habitat"&amp;" - "&amp;O115,'C1 Baseline - Marine'!I116&amp;" - "&amp;'C3 Enhancement - Marine'!O115))))))</f>
        <v/>
      </c>
      <c r="L115" s="101" t="str">
        <f>IF(E115="","",'C1 Baseline - Marine'!O116)</f>
        <v/>
      </c>
      <c r="M115" s="102" t="str">
        <f>IFERROR(VLOOKUP(H115,'Z1 HAB CLASS'!$D$4:$E$45,2,FALSE)," ")</f>
        <v xml:space="preserve"> </v>
      </c>
      <c r="N115" s="103" t="str">
        <f>IFERROR(VLOOKUP(M115,'Z1 HAB CLASS'!$L$3:$N$9,2,FALSE)," ")</f>
        <v xml:space="preserve"> </v>
      </c>
      <c r="O115" s="104"/>
      <c r="P115" s="100" t="str">
        <f>IFERROR(VLOOKUP(O115,'Z3 CONDITION VALUE'!$A$3:$B$5,2,FALSE)," ")</f>
        <v xml:space="preserve"> </v>
      </c>
      <c r="Q115" s="82" t="str">
        <f>IF(OR('C1 Baseline - Marine'!E116="", 'C1 Baseline - Marine'!O116=0),"",'C1 Baseline - Marine'!I116&amp;"")</f>
        <v/>
      </c>
      <c r="R115" s="105" t="e">
        <f t="shared" ca="1" si="0"/>
        <v>#NAME?</v>
      </c>
      <c r="S115" s="99" t="e">
        <f t="shared" ca="1" si="1"/>
        <v>#NAME?</v>
      </c>
      <c r="T115" s="259" t="e">
        <f t="array" aca="1" ref="T115" ca="1">IF(OR(R115="",S115=""),"",INDEX('Z8 TARGET ENH'!$F$6:$FE$161,_xludf.XMATCH(R115,'Z8 TARGET ENH'!$B$6:$B$161),_xludf.XMATCH(S115,'Z8 TARGET ENH'!$F$2:$FE$2)))</f>
        <v>#NAME?</v>
      </c>
      <c r="U115" s="256" t="str">
        <f>IF(E115="","",VLOOKUP(H115,'Z8 TARGET ENH'!$FH$7:$FJ$48,2,FALSE))</f>
        <v/>
      </c>
      <c r="V115" s="258" t="str">
        <f>IF(E115="","",VLOOKUP(H115,'Z8 TARGET ENH'!$FH$7:$FJ$48,3,FALSE))</f>
        <v/>
      </c>
      <c r="W115" s="260" t="str">
        <f t="shared" si="2"/>
        <v/>
      </c>
      <c r="X115" s="204"/>
      <c r="Y115" s="70"/>
      <c r="Z115" s="1">
        <f t="shared" si="3"/>
        <v>0</v>
      </c>
    </row>
    <row r="116" spans="1:26" ht="30" customHeight="1" x14ac:dyDescent="0.2">
      <c r="A116" s="70"/>
      <c r="B116" s="70"/>
      <c r="C116" s="70"/>
      <c r="D116" s="255">
        <f>'A1 Baseline - Terrestrial'!D117</f>
        <v>110</v>
      </c>
      <c r="E116" s="80" t="str">
        <f>IF(OR('C1 Baseline - Marine'!E117="",'C1 Baseline - Marine'!O117=0), "", 'C1 Baseline - Marine'!E117)</f>
        <v/>
      </c>
      <c r="F116" s="102" t="str">
        <f>IF(E116="", "", 'C1 Baseline - Marine'!H117)</f>
        <v/>
      </c>
      <c r="G116" s="100" t="str">
        <f>IF(E116="", "", 'C1 Baseline - Marine'!J117)</f>
        <v/>
      </c>
      <c r="H116" s="98"/>
      <c r="I116" s="99" t="str">
        <f>IF(E116="","",'C1 Baseline - Marine'!K117)</f>
        <v/>
      </c>
      <c r="J116" s="85" t="str">
        <f>IF(OR(E116="",H116=""),"",IF(AND(E116=H116,G116&gt;=P116),"Error - No Enhancement",IF(AND(E116=H116,G116&lt;P116),"Acceptable",IF(F116&gt;N116,"Trading Down - Unacceptable Change",IF(F116=N116,"Error - No Enhancement",'C1 Baseline - Marine'!G117&amp;" - "&amp;IFERROR(VLOOKUP(H116,'Z1 HAB CLASS'!$D$4:$E$45,2,FALSE),""))))))</f>
        <v/>
      </c>
      <c r="K116" s="196" t="str">
        <f>IF(E116="","",IF(AND(E116=H116,G116&gt;=P116),"Error - No Enhancement",IF(AND(E116=H116,G116&lt;P116),'C1 Baseline - Marine'!I117&amp;" - "&amp;'C3 Enhancement - Marine'!O116,IF(F116&gt;N116,"Trading Down - Unacceptable Change",IF(F116=N116,"Error - No Enhancement",IF(AND(E116&lt;&gt;H116,F116&lt;N116),"Lower Distinctiveness Habitat"&amp;" - "&amp;O116,'C1 Baseline - Marine'!I117&amp;" - "&amp;'C3 Enhancement - Marine'!O116))))))</f>
        <v/>
      </c>
      <c r="L116" s="101" t="str">
        <f>IF(E116="","",'C1 Baseline - Marine'!O117)</f>
        <v/>
      </c>
      <c r="M116" s="102" t="str">
        <f>IFERROR(VLOOKUP(H116,'Z1 HAB CLASS'!$D$4:$E$45,2,FALSE)," ")</f>
        <v xml:space="preserve"> </v>
      </c>
      <c r="N116" s="103" t="str">
        <f>IFERROR(VLOOKUP(M116,'Z1 HAB CLASS'!$L$3:$N$9,2,FALSE)," ")</f>
        <v xml:space="preserve"> </v>
      </c>
      <c r="O116" s="104"/>
      <c r="P116" s="100" t="str">
        <f>IFERROR(VLOOKUP(O116,'Z3 CONDITION VALUE'!$A$3:$B$5,2,FALSE)," ")</f>
        <v xml:space="preserve"> </v>
      </c>
      <c r="Q116" s="82" t="str">
        <f>IF(OR('C1 Baseline - Marine'!E117="", 'C1 Baseline - Marine'!O117=0),"",'C1 Baseline - Marine'!I117&amp;"")</f>
        <v/>
      </c>
      <c r="R116" s="105" t="e">
        <f t="shared" ca="1" si="0"/>
        <v>#NAME?</v>
      </c>
      <c r="S116" s="99" t="e">
        <f t="shared" ca="1" si="1"/>
        <v>#NAME?</v>
      </c>
      <c r="T116" s="259" t="e">
        <f t="array" aca="1" ref="T116" ca="1">IF(OR(R116="",S116=""),"",INDEX('Z8 TARGET ENH'!$F$6:$FE$161,_xludf.XMATCH(R116,'Z8 TARGET ENH'!$B$6:$B$161),_xludf.XMATCH(S116,'Z8 TARGET ENH'!$F$2:$FE$2)))</f>
        <v>#NAME?</v>
      </c>
      <c r="U116" s="256" t="str">
        <f>IF(E116="","",VLOOKUP(H116,'Z8 TARGET ENH'!$FH$7:$FJ$48,2,FALSE))</f>
        <v/>
      </c>
      <c r="V116" s="258" t="str">
        <f>IF(E116="","",VLOOKUP(H116,'Z8 TARGET ENH'!$FH$7:$FJ$48,3,FALSE))</f>
        <v/>
      </c>
      <c r="W116" s="260" t="str">
        <f t="shared" si="2"/>
        <v/>
      </c>
      <c r="X116" s="204"/>
      <c r="Y116" s="70"/>
      <c r="Z116" s="1">
        <f t="shared" si="3"/>
        <v>0</v>
      </c>
    </row>
    <row r="117" spans="1:26" ht="30" customHeight="1" x14ac:dyDescent="0.2">
      <c r="A117" s="70"/>
      <c r="B117" s="70"/>
      <c r="C117" s="70"/>
      <c r="D117" s="255">
        <f>'A1 Baseline - Terrestrial'!D118</f>
        <v>111</v>
      </c>
      <c r="E117" s="80" t="str">
        <f>IF(OR('C1 Baseline - Marine'!E118="",'C1 Baseline - Marine'!O118=0), "", 'C1 Baseline - Marine'!E118)</f>
        <v/>
      </c>
      <c r="F117" s="102" t="str">
        <f>IF(E117="", "", 'C1 Baseline - Marine'!H118)</f>
        <v/>
      </c>
      <c r="G117" s="100" t="str">
        <f>IF(E117="", "", 'C1 Baseline - Marine'!J118)</f>
        <v/>
      </c>
      <c r="H117" s="98"/>
      <c r="I117" s="99" t="str">
        <f>IF(E117="","",'C1 Baseline - Marine'!K118)</f>
        <v/>
      </c>
      <c r="J117" s="85" t="str">
        <f>IF(OR(E117="",H117=""),"",IF(AND(E117=H117,G117&gt;=P117),"Error - No Enhancement",IF(AND(E117=H117,G117&lt;P117),"Acceptable",IF(F117&gt;N117,"Trading Down - Unacceptable Change",IF(F117=N117,"Error - No Enhancement",'C1 Baseline - Marine'!G118&amp;" - "&amp;IFERROR(VLOOKUP(H117,'Z1 HAB CLASS'!$D$4:$E$45,2,FALSE),""))))))</f>
        <v/>
      </c>
      <c r="K117" s="196" t="str">
        <f>IF(E117="","",IF(AND(E117=H117,G117&gt;=P117),"Error - No Enhancement",IF(AND(E117=H117,G117&lt;P117),'C1 Baseline - Marine'!I118&amp;" - "&amp;'C3 Enhancement - Marine'!O117,IF(F117&gt;N117,"Trading Down - Unacceptable Change",IF(F117=N117,"Error - No Enhancement",IF(AND(E117&lt;&gt;H117,F117&lt;N117),"Lower Distinctiveness Habitat"&amp;" - "&amp;O117,'C1 Baseline - Marine'!I118&amp;" - "&amp;'C3 Enhancement - Marine'!O117))))))</f>
        <v/>
      </c>
      <c r="L117" s="101" t="str">
        <f>IF(E117="","",'C1 Baseline - Marine'!O118)</f>
        <v/>
      </c>
      <c r="M117" s="102" t="str">
        <f>IFERROR(VLOOKUP(H117,'Z1 HAB CLASS'!$D$4:$E$45,2,FALSE)," ")</f>
        <v xml:space="preserve"> </v>
      </c>
      <c r="N117" s="103" t="str">
        <f>IFERROR(VLOOKUP(M117,'Z1 HAB CLASS'!$L$3:$N$9,2,FALSE)," ")</f>
        <v xml:space="preserve"> </v>
      </c>
      <c r="O117" s="104"/>
      <c r="P117" s="100" t="str">
        <f>IFERROR(VLOOKUP(O117,'Z3 CONDITION VALUE'!$A$3:$B$5,2,FALSE)," ")</f>
        <v xml:space="preserve"> </v>
      </c>
      <c r="Q117" s="82" t="str">
        <f>IF(OR('C1 Baseline - Marine'!E118="", 'C1 Baseline - Marine'!O118=0),"",'C1 Baseline - Marine'!I118&amp;"")</f>
        <v/>
      </c>
      <c r="R117" s="105" t="e">
        <f t="shared" ca="1" si="0"/>
        <v>#NAME?</v>
      </c>
      <c r="S117" s="99" t="e">
        <f t="shared" ca="1" si="1"/>
        <v>#NAME?</v>
      </c>
      <c r="T117" s="259" t="e">
        <f t="array" aca="1" ref="T117" ca="1">IF(OR(R117="",S117=""),"",INDEX('Z8 TARGET ENH'!$F$6:$FE$161,_xludf.XMATCH(R117,'Z8 TARGET ENH'!$B$6:$B$161),_xludf.XMATCH(S117,'Z8 TARGET ENH'!$F$2:$FE$2)))</f>
        <v>#NAME?</v>
      </c>
      <c r="U117" s="256" t="str">
        <f>IF(E117="","",VLOOKUP(H117,'Z8 TARGET ENH'!$FH$7:$FJ$48,2,FALSE))</f>
        <v/>
      </c>
      <c r="V117" s="258" t="str">
        <f>IF(E117="","",VLOOKUP(H117,'Z8 TARGET ENH'!$FH$7:$FJ$48,3,FALSE))</f>
        <v/>
      </c>
      <c r="W117" s="260" t="str">
        <f t="shared" si="2"/>
        <v/>
      </c>
      <c r="X117" s="204"/>
      <c r="Y117" s="70"/>
      <c r="Z117" s="1">
        <f t="shared" si="3"/>
        <v>0</v>
      </c>
    </row>
    <row r="118" spans="1:26" ht="30" customHeight="1" x14ac:dyDescent="0.2">
      <c r="A118" s="70"/>
      <c r="B118" s="70"/>
      <c r="C118" s="70"/>
      <c r="D118" s="255">
        <f>'A1 Baseline - Terrestrial'!D119</f>
        <v>112</v>
      </c>
      <c r="E118" s="80" t="str">
        <f>IF(OR('C1 Baseline - Marine'!E119="",'C1 Baseline - Marine'!O119=0), "", 'C1 Baseline - Marine'!E119)</f>
        <v/>
      </c>
      <c r="F118" s="102" t="str">
        <f>IF(E118="", "", 'C1 Baseline - Marine'!H119)</f>
        <v/>
      </c>
      <c r="G118" s="100" t="str">
        <f>IF(E118="", "", 'C1 Baseline - Marine'!J119)</f>
        <v/>
      </c>
      <c r="H118" s="98"/>
      <c r="I118" s="99" t="str">
        <f>IF(E118="","",'C1 Baseline - Marine'!K119)</f>
        <v/>
      </c>
      <c r="J118" s="85" t="str">
        <f>IF(OR(E118="",H118=""),"",IF(AND(E118=H118,G118&gt;=P118),"Error - No Enhancement",IF(AND(E118=H118,G118&lt;P118),"Acceptable",IF(F118&gt;N118,"Trading Down - Unacceptable Change",IF(F118=N118,"Error - No Enhancement",'C1 Baseline - Marine'!G119&amp;" - "&amp;IFERROR(VLOOKUP(H118,'Z1 HAB CLASS'!$D$4:$E$45,2,FALSE),""))))))</f>
        <v/>
      </c>
      <c r="K118" s="196" t="str">
        <f>IF(E118="","",IF(AND(E118=H118,G118&gt;=P118),"Error - No Enhancement",IF(AND(E118=H118,G118&lt;P118),'C1 Baseline - Marine'!I119&amp;" - "&amp;'C3 Enhancement - Marine'!O118,IF(F118&gt;N118,"Trading Down - Unacceptable Change",IF(F118=N118,"Error - No Enhancement",IF(AND(E118&lt;&gt;H118,F118&lt;N118),"Lower Distinctiveness Habitat"&amp;" - "&amp;O118,'C1 Baseline - Marine'!I119&amp;" - "&amp;'C3 Enhancement - Marine'!O118))))))</f>
        <v/>
      </c>
      <c r="L118" s="101" t="str">
        <f>IF(E118="","",'C1 Baseline - Marine'!O119)</f>
        <v/>
      </c>
      <c r="M118" s="102" t="str">
        <f>IFERROR(VLOOKUP(H118,'Z1 HAB CLASS'!$D$4:$E$45,2,FALSE)," ")</f>
        <v xml:space="preserve"> </v>
      </c>
      <c r="N118" s="103" t="str">
        <f>IFERROR(VLOOKUP(M118,'Z1 HAB CLASS'!$L$3:$N$9,2,FALSE)," ")</f>
        <v xml:space="preserve"> </v>
      </c>
      <c r="O118" s="104"/>
      <c r="P118" s="100" t="str">
        <f>IFERROR(VLOOKUP(O118,'Z3 CONDITION VALUE'!$A$3:$B$5,2,FALSE)," ")</f>
        <v xml:space="preserve"> </v>
      </c>
      <c r="Q118" s="82" t="str">
        <f>IF(OR('C1 Baseline - Marine'!E119="", 'C1 Baseline - Marine'!O119=0),"",'C1 Baseline - Marine'!I119&amp;"")</f>
        <v/>
      </c>
      <c r="R118" s="105" t="e">
        <f t="shared" ca="1" si="0"/>
        <v>#NAME?</v>
      </c>
      <c r="S118" s="99" t="e">
        <f t="shared" ca="1" si="1"/>
        <v>#NAME?</v>
      </c>
      <c r="T118" s="259" t="e">
        <f t="array" aca="1" ref="T118" ca="1">IF(OR(R118="",S118=""),"",INDEX('Z8 TARGET ENH'!$F$6:$FE$161,_xludf.XMATCH(R118,'Z8 TARGET ENH'!$B$6:$B$161),_xludf.XMATCH(S118,'Z8 TARGET ENH'!$F$2:$FE$2)))</f>
        <v>#NAME?</v>
      </c>
      <c r="U118" s="256" t="str">
        <f>IF(E118="","",VLOOKUP(H118,'Z8 TARGET ENH'!$FH$7:$FJ$48,2,FALSE))</f>
        <v/>
      </c>
      <c r="V118" s="258" t="str">
        <f>IF(E118="","",VLOOKUP(H118,'Z8 TARGET ENH'!$FH$7:$FJ$48,3,FALSE))</f>
        <v/>
      </c>
      <c r="W118" s="260" t="str">
        <f t="shared" si="2"/>
        <v/>
      </c>
      <c r="X118" s="204"/>
      <c r="Y118" s="70"/>
      <c r="Z118" s="1">
        <f t="shared" si="3"/>
        <v>0</v>
      </c>
    </row>
    <row r="119" spans="1:26" ht="30" customHeight="1" x14ac:dyDescent="0.2">
      <c r="A119" s="70"/>
      <c r="B119" s="70"/>
      <c r="C119" s="70"/>
      <c r="D119" s="255">
        <f>'A1 Baseline - Terrestrial'!D120</f>
        <v>113</v>
      </c>
      <c r="E119" s="80" t="str">
        <f>IF(OR('C1 Baseline - Marine'!E120="",'C1 Baseline - Marine'!O120=0), "", 'C1 Baseline - Marine'!E120)</f>
        <v/>
      </c>
      <c r="F119" s="102" t="str">
        <f>IF(E119="", "", 'C1 Baseline - Marine'!H120)</f>
        <v/>
      </c>
      <c r="G119" s="100" t="str">
        <f>IF(E119="", "", 'C1 Baseline - Marine'!J120)</f>
        <v/>
      </c>
      <c r="H119" s="98"/>
      <c r="I119" s="99" t="str">
        <f>IF(E119="","",'C1 Baseline - Marine'!K120)</f>
        <v/>
      </c>
      <c r="J119" s="85" t="str">
        <f>IF(OR(E119="",H119=""),"",IF(AND(E119=H119,G119&gt;=P119),"Error - No Enhancement",IF(AND(E119=H119,G119&lt;P119),"Acceptable",IF(F119&gt;N119,"Trading Down - Unacceptable Change",IF(F119=N119,"Error - No Enhancement",'C1 Baseline - Marine'!G120&amp;" - "&amp;IFERROR(VLOOKUP(H119,'Z1 HAB CLASS'!$D$4:$E$45,2,FALSE),""))))))</f>
        <v/>
      </c>
      <c r="K119" s="196" t="str">
        <f>IF(E119="","",IF(AND(E119=H119,G119&gt;=P119),"Error - No Enhancement",IF(AND(E119=H119,G119&lt;P119),'C1 Baseline - Marine'!I120&amp;" - "&amp;'C3 Enhancement - Marine'!O119,IF(F119&gt;N119,"Trading Down - Unacceptable Change",IF(F119=N119,"Error - No Enhancement",IF(AND(E119&lt;&gt;H119,F119&lt;N119),"Lower Distinctiveness Habitat"&amp;" - "&amp;O119,'C1 Baseline - Marine'!I120&amp;" - "&amp;'C3 Enhancement - Marine'!O119))))))</f>
        <v/>
      </c>
      <c r="L119" s="101" t="str">
        <f>IF(E119="","",'C1 Baseline - Marine'!O120)</f>
        <v/>
      </c>
      <c r="M119" s="102" t="str">
        <f>IFERROR(VLOOKUP(H119,'Z1 HAB CLASS'!$D$4:$E$45,2,FALSE)," ")</f>
        <v xml:space="preserve"> </v>
      </c>
      <c r="N119" s="103" t="str">
        <f>IFERROR(VLOOKUP(M119,'Z1 HAB CLASS'!$L$3:$N$9,2,FALSE)," ")</f>
        <v xml:space="preserve"> </v>
      </c>
      <c r="O119" s="104"/>
      <c r="P119" s="100" t="str">
        <f>IFERROR(VLOOKUP(O119,'Z3 CONDITION VALUE'!$A$3:$B$5,2,FALSE)," ")</f>
        <v xml:space="preserve"> </v>
      </c>
      <c r="Q119" s="82" t="str">
        <f>IF(OR('C1 Baseline - Marine'!E120="", 'C1 Baseline - Marine'!O120=0),"",'C1 Baseline - Marine'!I120&amp;"")</f>
        <v/>
      </c>
      <c r="R119" s="105" t="e">
        <f t="shared" ca="1" si="0"/>
        <v>#NAME?</v>
      </c>
      <c r="S119" s="99" t="e">
        <f t="shared" ca="1" si="1"/>
        <v>#NAME?</v>
      </c>
      <c r="T119" s="259" t="e">
        <f t="array" aca="1" ref="T119" ca="1">IF(OR(R119="",S119=""),"",INDEX('Z8 TARGET ENH'!$F$6:$FE$161,_xludf.XMATCH(R119,'Z8 TARGET ENH'!$B$6:$B$161),_xludf.XMATCH(S119,'Z8 TARGET ENH'!$F$2:$FE$2)))</f>
        <v>#NAME?</v>
      </c>
      <c r="U119" s="256" t="str">
        <f>IF(E119="","",VLOOKUP(H119,'Z8 TARGET ENH'!$FH$7:$FJ$48,2,FALSE))</f>
        <v/>
      </c>
      <c r="V119" s="258" t="str">
        <f>IF(E119="","",VLOOKUP(H119,'Z8 TARGET ENH'!$FH$7:$FJ$48,3,FALSE))</f>
        <v/>
      </c>
      <c r="W119" s="260" t="str">
        <f t="shared" si="2"/>
        <v/>
      </c>
      <c r="X119" s="204"/>
      <c r="Y119" s="70"/>
      <c r="Z119" s="1">
        <f t="shared" si="3"/>
        <v>0</v>
      </c>
    </row>
    <row r="120" spans="1:26" ht="30" customHeight="1" x14ac:dyDescent="0.2">
      <c r="A120" s="70"/>
      <c r="B120" s="70"/>
      <c r="C120" s="70"/>
      <c r="D120" s="255">
        <f>'A1 Baseline - Terrestrial'!D121</f>
        <v>114</v>
      </c>
      <c r="E120" s="80" t="str">
        <f>IF(OR('C1 Baseline - Marine'!E121="",'C1 Baseline - Marine'!O121=0), "", 'C1 Baseline - Marine'!E121)</f>
        <v/>
      </c>
      <c r="F120" s="102" t="str">
        <f>IF(E120="", "", 'C1 Baseline - Marine'!H121)</f>
        <v/>
      </c>
      <c r="G120" s="100" t="str">
        <f>IF(E120="", "", 'C1 Baseline - Marine'!J121)</f>
        <v/>
      </c>
      <c r="H120" s="98"/>
      <c r="I120" s="99" t="str">
        <f>IF(E120="","",'C1 Baseline - Marine'!K121)</f>
        <v/>
      </c>
      <c r="J120" s="85" t="str">
        <f>IF(OR(E120="",H120=""),"",IF(AND(E120=H120,G120&gt;=P120),"Error - No Enhancement",IF(AND(E120=H120,G120&lt;P120),"Acceptable",IF(F120&gt;N120,"Trading Down - Unacceptable Change",IF(F120=N120,"Error - No Enhancement",'C1 Baseline - Marine'!G121&amp;" - "&amp;IFERROR(VLOOKUP(H120,'Z1 HAB CLASS'!$D$4:$E$45,2,FALSE),""))))))</f>
        <v/>
      </c>
      <c r="K120" s="196" t="str">
        <f>IF(E120="","",IF(AND(E120=H120,G120&gt;=P120),"Error - No Enhancement",IF(AND(E120=H120,G120&lt;P120),'C1 Baseline - Marine'!I121&amp;" - "&amp;'C3 Enhancement - Marine'!O120,IF(F120&gt;N120,"Trading Down - Unacceptable Change",IF(F120=N120,"Error - No Enhancement",IF(AND(E120&lt;&gt;H120,F120&lt;N120),"Lower Distinctiveness Habitat"&amp;" - "&amp;O120,'C1 Baseline - Marine'!I121&amp;" - "&amp;'C3 Enhancement - Marine'!O120))))))</f>
        <v/>
      </c>
      <c r="L120" s="101" t="str">
        <f>IF(E120="","",'C1 Baseline - Marine'!O121)</f>
        <v/>
      </c>
      <c r="M120" s="102" t="str">
        <f>IFERROR(VLOOKUP(H120,'Z1 HAB CLASS'!$D$4:$E$45,2,FALSE)," ")</f>
        <v xml:space="preserve"> </v>
      </c>
      <c r="N120" s="103" t="str">
        <f>IFERROR(VLOOKUP(M120,'Z1 HAB CLASS'!$L$3:$N$9,2,FALSE)," ")</f>
        <v xml:space="preserve"> </v>
      </c>
      <c r="O120" s="104"/>
      <c r="P120" s="100" t="str">
        <f>IFERROR(VLOOKUP(O120,'Z3 CONDITION VALUE'!$A$3:$B$5,2,FALSE)," ")</f>
        <v xml:space="preserve"> </v>
      </c>
      <c r="Q120" s="82" t="str">
        <f>IF(OR('C1 Baseline - Marine'!E121="", 'C1 Baseline - Marine'!O121=0),"",'C1 Baseline - Marine'!I121&amp;"")</f>
        <v/>
      </c>
      <c r="R120" s="105" t="e">
        <f t="shared" ca="1" si="0"/>
        <v>#NAME?</v>
      </c>
      <c r="S120" s="99" t="e">
        <f t="shared" ca="1" si="1"/>
        <v>#NAME?</v>
      </c>
      <c r="T120" s="259" t="e">
        <f t="array" aca="1" ref="T120" ca="1">IF(OR(R120="",S120=""),"",INDEX('Z8 TARGET ENH'!$F$6:$FE$161,_xludf.XMATCH(R120,'Z8 TARGET ENH'!$B$6:$B$161),_xludf.XMATCH(S120,'Z8 TARGET ENH'!$F$2:$FE$2)))</f>
        <v>#NAME?</v>
      </c>
      <c r="U120" s="256" t="str">
        <f>IF(E120="","",VLOOKUP(H120,'Z8 TARGET ENH'!$FH$7:$FJ$48,2,FALSE))</f>
        <v/>
      </c>
      <c r="V120" s="258" t="str">
        <f>IF(E120="","",VLOOKUP(H120,'Z8 TARGET ENH'!$FH$7:$FJ$48,3,FALSE))</f>
        <v/>
      </c>
      <c r="W120" s="260" t="str">
        <f t="shared" si="2"/>
        <v/>
      </c>
      <c r="X120" s="204"/>
      <c r="Y120" s="70"/>
      <c r="Z120" s="1">
        <f t="shared" si="3"/>
        <v>0</v>
      </c>
    </row>
    <row r="121" spans="1:26" ht="30" customHeight="1" x14ac:dyDescent="0.2">
      <c r="A121" s="70"/>
      <c r="B121" s="70"/>
      <c r="C121" s="70"/>
      <c r="D121" s="255">
        <f>'A1 Baseline - Terrestrial'!D122</f>
        <v>115</v>
      </c>
      <c r="E121" s="80" t="str">
        <f>IF(OR('C1 Baseline - Marine'!E122="",'C1 Baseline - Marine'!O122=0), "", 'C1 Baseline - Marine'!E122)</f>
        <v/>
      </c>
      <c r="F121" s="102" t="str">
        <f>IF(E121="", "", 'C1 Baseline - Marine'!H122)</f>
        <v/>
      </c>
      <c r="G121" s="100" t="str">
        <f>IF(E121="", "", 'C1 Baseline - Marine'!J122)</f>
        <v/>
      </c>
      <c r="H121" s="98"/>
      <c r="I121" s="99" t="str">
        <f>IF(E121="","",'C1 Baseline - Marine'!K122)</f>
        <v/>
      </c>
      <c r="J121" s="85" t="str">
        <f>IF(OR(E121="",H121=""),"",IF(AND(E121=H121,G121&gt;=P121),"Error - No Enhancement",IF(AND(E121=H121,G121&lt;P121),"Acceptable",IF(F121&gt;N121,"Trading Down - Unacceptable Change",IF(F121=N121,"Error - No Enhancement",'C1 Baseline - Marine'!G122&amp;" - "&amp;IFERROR(VLOOKUP(H121,'Z1 HAB CLASS'!$D$4:$E$45,2,FALSE),""))))))</f>
        <v/>
      </c>
      <c r="K121" s="196" t="str">
        <f>IF(E121="","",IF(AND(E121=H121,G121&gt;=P121),"Error - No Enhancement",IF(AND(E121=H121,G121&lt;P121),'C1 Baseline - Marine'!I122&amp;" - "&amp;'C3 Enhancement - Marine'!O121,IF(F121&gt;N121,"Trading Down - Unacceptable Change",IF(F121=N121,"Error - No Enhancement",IF(AND(E121&lt;&gt;H121,F121&lt;N121),"Lower Distinctiveness Habitat"&amp;" - "&amp;O121,'C1 Baseline - Marine'!I122&amp;" - "&amp;'C3 Enhancement - Marine'!O121))))))</f>
        <v/>
      </c>
      <c r="L121" s="101" t="str">
        <f>IF(E121="","",'C1 Baseline - Marine'!O122)</f>
        <v/>
      </c>
      <c r="M121" s="102" t="str">
        <f>IFERROR(VLOOKUP(H121,'Z1 HAB CLASS'!$D$4:$E$45,2,FALSE)," ")</f>
        <v xml:space="preserve"> </v>
      </c>
      <c r="N121" s="103" t="str">
        <f>IFERROR(VLOOKUP(M121,'Z1 HAB CLASS'!$L$3:$N$9,2,FALSE)," ")</f>
        <v xml:space="preserve"> </v>
      </c>
      <c r="O121" s="104"/>
      <c r="P121" s="100" t="str">
        <f>IFERROR(VLOOKUP(O121,'Z3 CONDITION VALUE'!$A$3:$B$5,2,FALSE)," ")</f>
        <v xml:space="preserve"> </v>
      </c>
      <c r="Q121" s="82" t="str">
        <f>IF(OR('C1 Baseline - Marine'!E122="", 'C1 Baseline - Marine'!O122=0),"",'C1 Baseline - Marine'!I122&amp;"")</f>
        <v/>
      </c>
      <c r="R121" s="105" t="e">
        <f t="shared" ca="1" si="0"/>
        <v>#NAME?</v>
      </c>
      <c r="S121" s="99" t="e">
        <f t="shared" ca="1" si="1"/>
        <v>#NAME?</v>
      </c>
      <c r="T121" s="259" t="e">
        <f t="array" aca="1" ref="T121" ca="1">IF(OR(R121="",S121=""),"",INDEX('Z8 TARGET ENH'!$F$6:$FE$161,_xludf.XMATCH(R121,'Z8 TARGET ENH'!$B$6:$B$161),_xludf.XMATCH(S121,'Z8 TARGET ENH'!$F$2:$FE$2)))</f>
        <v>#NAME?</v>
      </c>
      <c r="U121" s="256" t="str">
        <f>IF(E121="","",VLOOKUP(H121,'Z8 TARGET ENH'!$FH$7:$FJ$48,2,FALSE))</f>
        <v/>
      </c>
      <c r="V121" s="258" t="str">
        <f>IF(E121="","",VLOOKUP(H121,'Z8 TARGET ENH'!$FH$7:$FJ$48,3,FALSE))</f>
        <v/>
      </c>
      <c r="W121" s="260" t="str">
        <f t="shared" si="2"/>
        <v/>
      </c>
      <c r="X121" s="204"/>
      <c r="Y121" s="70"/>
      <c r="Z121" s="1">
        <f t="shared" si="3"/>
        <v>0</v>
      </c>
    </row>
    <row r="122" spans="1:26" ht="30" customHeight="1" x14ac:dyDescent="0.2">
      <c r="A122" s="70"/>
      <c r="B122" s="70"/>
      <c r="C122" s="70"/>
      <c r="D122" s="255">
        <f>'A1 Baseline - Terrestrial'!D123</f>
        <v>116</v>
      </c>
      <c r="E122" s="80" t="str">
        <f>IF(OR('C1 Baseline - Marine'!E123="",'C1 Baseline - Marine'!O123=0), "", 'C1 Baseline - Marine'!E123)</f>
        <v/>
      </c>
      <c r="F122" s="102" t="str">
        <f>IF(E122="", "", 'C1 Baseline - Marine'!H123)</f>
        <v/>
      </c>
      <c r="G122" s="100" t="str">
        <f>IF(E122="", "", 'C1 Baseline - Marine'!J123)</f>
        <v/>
      </c>
      <c r="H122" s="98"/>
      <c r="I122" s="99" t="str">
        <f>IF(E122="","",'C1 Baseline - Marine'!K123)</f>
        <v/>
      </c>
      <c r="J122" s="85" t="str">
        <f>IF(OR(E122="",H122=""),"",IF(AND(E122=H122,G122&gt;=P122),"Error - No Enhancement",IF(AND(E122=H122,G122&lt;P122),"Acceptable",IF(F122&gt;N122,"Trading Down - Unacceptable Change",IF(F122=N122,"Error - No Enhancement",'C1 Baseline - Marine'!G123&amp;" - "&amp;IFERROR(VLOOKUP(H122,'Z1 HAB CLASS'!$D$4:$E$45,2,FALSE),""))))))</f>
        <v/>
      </c>
      <c r="K122" s="196" t="str">
        <f>IF(E122="","",IF(AND(E122=H122,G122&gt;=P122),"Error - No Enhancement",IF(AND(E122=H122,G122&lt;P122),'C1 Baseline - Marine'!I123&amp;" - "&amp;'C3 Enhancement - Marine'!O122,IF(F122&gt;N122,"Trading Down - Unacceptable Change",IF(F122=N122,"Error - No Enhancement",IF(AND(E122&lt;&gt;H122,F122&lt;N122),"Lower Distinctiveness Habitat"&amp;" - "&amp;O122,'C1 Baseline - Marine'!I123&amp;" - "&amp;'C3 Enhancement - Marine'!O122))))))</f>
        <v/>
      </c>
      <c r="L122" s="101" t="str">
        <f>IF(E122="","",'C1 Baseline - Marine'!O123)</f>
        <v/>
      </c>
      <c r="M122" s="102" t="str">
        <f>IFERROR(VLOOKUP(H122,'Z1 HAB CLASS'!$D$4:$E$45,2,FALSE)," ")</f>
        <v xml:space="preserve"> </v>
      </c>
      <c r="N122" s="103" t="str">
        <f>IFERROR(VLOOKUP(M122,'Z1 HAB CLASS'!$L$3:$N$9,2,FALSE)," ")</f>
        <v xml:space="preserve"> </v>
      </c>
      <c r="O122" s="104"/>
      <c r="P122" s="100" t="str">
        <f>IFERROR(VLOOKUP(O122,'Z3 CONDITION VALUE'!$A$3:$B$5,2,FALSE)," ")</f>
        <v xml:space="preserve"> </v>
      </c>
      <c r="Q122" s="82" t="str">
        <f>IF(OR('C1 Baseline - Marine'!E123="", 'C1 Baseline - Marine'!O123=0),"",'C1 Baseline - Marine'!I123&amp;"")</f>
        <v/>
      </c>
      <c r="R122" s="105" t="e">
        <f t="shared" ca="1" si="0"/>
        <v>#NAME?</v>
      </c>
      <c r="S122" s="99" t="e">
        <f t="shared" ca="1" si="1"/>
        <v>#NAME?</v>
      </c>
      <c r="T122" s="259" t="e">
        <f t="array" aca="1" ref="T122" ca="1">IF(OR(R122="",S122=""),"",INDEX('Z8 TARGET ENH'!$F$6:$FE$161,_xludf.XMATCH(R122,'Z8 TARGET ENH'!$B$6:$B$161),_xludf.XMATCH(S122,'Z8 TARGET ENH'!$F$2:$FE$2)))</f>
        <v>#NAME?</v>
      </c>
      <c r="U122" s="256" t="str">
        <f>IF(E122="","",VLOOKUP(H122,'Z8 TARGET ENH'!$FH$7:$FJ$48,2,FALSE))</f>
        <v/>
      </c>
      <c r="V122" s="258" t="str">
        <f>IF(E122="","",VLOOKUP(H122,'Z8 TARGET ENH'!$FH$7:$FJ$48,3,FALSE))</f>
        <v/>
      </c>
      <c r="W122" s="260" t="str">
        <f t="shared" si="2"/>
        <v/>
      </c>
      <c r="X122" s="204"/>
      <c r="Y122" s="70"/>
      <c r="Z122" s="1">
        <f t="shared" si="3"/>
        <v>0</v>
      </c>
    </row>
    <row r="123" spans="1:26" ht="30" customHeight="1" x14ac:dyDescent="0.2">
      <c r="A123" s="70"/>
      <c r="B123" s="70"/>
      <c r="C123" s="70"/>
      <c r="D123" s="255">
        <f>'A1 Baseline - Terrestrial'!D124</f>
        <v>117</v>
      </c>
      <c r="E123" s="80" t="str">
        <f>IF(OR('C1 Baseline - Marine'!E124="",'C1 Baseline - Marine'!O124=0), "", 'C1 Baseline - Marine'!E124)</f>
        <v/>
      </c>
      <c r="F123" s="102" t="str">
        <f>IF(E123="", "", 'C1 Baseline - Marine'!H124)</f>
        <v/>
      </c>
      <c r="G123" s="100" t="str">
        <f>IF(E123="", "", 'C1 Baseline - Marine'!J124)</f>
        <v/>
      </c>
      <c r="H123" s="98"/>
      <c r="I123" s="99" t="str">
        <f>IF(E123="","",'C1 Baseline - Marine'!K124)</f>
        <v/>
      </c>
      <c r="J123" s="85" t="str">
        <f>IF(OR(E123="",H123=""),"",IF(AND(E123=H123,G123&gt;=P123),"Error - No Enhancement",IF(AND(E123=H123,G123&lt;P123),"Acceptable",IF(F123&gt;N123,"Trading Down - Unacceptable Change",IF(F123=N123,"Error - No Enhancement",'C1 Baseline - Marine'!G124&amp;" - "&amp;IFERROR(VLOOKUP(H123,'Z1 HAB CLASS'!$D$4:$E$45,2,FALSE),""))))))</f>
        <v/>
      </c>
      <c r="K123" s="196" t="str">
        <f>IF(E123="","",IF(AND(E123=H123,G123&gt;=P123),"Error - No Enhancement",IF(AND(E123=H123,G123&lt;P123),'C1 Baseline - Marine'!I124&amp;" - "&amp;'C3 Enhancement - Marine'!O123,IF(F123&gt;N123,"Trading Down - Unacceptable Change",IF(F123=N123,"Error - No Enhancement",IF(AND(E123&lt;&gt;H123,F123&lt;N123),"Lower Distinctiveness Habitat"&amp;" - "&amp;O123,'C1 Baseline - Marine'!I124&amp;" - "&amp;'C3 Enhancement - Marine'!O123))))))</f>
        <v/>
      </c>
      <c r="L123" s="101" t="str">
        <f>IF(E123="","",'C1 Baseline - Marine'!O124)</f>
        <v/>
      </c>
      <c r="M123" s="102" t="str">
        <f>IFERROR(VLOOKUP(H123,'Z1 HAB CLASS'!$D$4:$E$45,2,FALSE)," ")</f>
        <v xml:space="preserve"> </v>
      </c>
      <c r="N123" s="103" t="str">
        <f>IFERROR(VLOOKUP(M123,'Z1 HAB CLASS'!$L$3:$N$9,2,FALSE)," ")</f>
        <v xml:space="preserve"> </v>
      </c>
      <c r="O123" s="104"/>
      <c r="P123" s="100" t="str">
        <f>IFERROR(VLOOKUP(O123,'Z3 CONDITION VALUE'!$A$3:$B$5,2,FALSE)," ")</f>
        <v xml:space="preserve"> </v>
      </c>
      <c r="Q123" s="82" t="str">
        <f>IF(OR('C1 Baseline - Marine'!E124="", 'C1 Baseline - Marine'!O124=0),"",'C1 Baseline - Marine'!I124&amp;"")</f>
        <v/>
      </c>
      <c r="R123" s="105" t="e">
        <f t="shared" ca="1" si="0"/>
        <v>#NAME?</v>
      </c>
      <c r="S123" s="99" t="e">
        <f t="shared" ca="1" si="1"/>
        <v>#NAME?</v>
      </c>
      <c r="T123" s="259" t="e">
        <f t="array" aca="1" ref="T123" ca="1">IF(OR(R123="",S123=""),"",INDEX('Z8 TARGET ENH'!$F$6:$FE$161,_xludf.XMATCH(R123,'Z8 TARGET ENH'!$B$6:$B$161),_xludf.XMATCH(S123,'Z8 TARGET ENH'!$F$2:$FE$2)))</f>
        <v>#NAME?</v>
      </c>
      <c r="U123" s="256" t="str">
        <f>IF(E123="","",VLOOKUP(H123,'Z8 TARGET ENH'!$FH$7:$FJ$48,2,FALSE))</f>
        <v/>
      </c>
      <c r="V123" s="258" t="str">
        <f>IF(E123="","",VLOOKUP(H123,'Z8 TARGET ENH'!$FH$7:$FJ$48,3,FALSE))</f>
        <v/>
      </c>
      <c r="W123" s="260" t="str">
        <f t="shared" si="2"/>
        <v/>
      </c>
      <c r="X123" s="204"/>
      <c r="Y123" s="70"/>
      <c r="Z123" s="1">
        <f t="shared" si="3"/>
        <v>0</v>
      </c>
    </row>
    <row r="124" spans="1:26" ht="30" customHeight="1" x14ac:dyDescent="0.2">
      <c r="A124" s="70"/>
      <c r="B124" s="70"/>
      <c r="C124" s="70"/>
      <c r="D124" s="255">
        <f>'A1 Baseline - Terrestrial'!D125</f>
        <v>118</v>
      </c>
      <c r="E124" s="80" t="str">
        <f>IF(OR('C1 Baseline - Marine'!E125="",'C1 Baseline - Marine'!O125=0), "", 'C1 Baseline - Marine'!E125)</f>
        <v/>
      </c>
      <c r="F124" s="102" t="str">
        <f>IF(E124="", "", 'C1 Baseline - Marine'!H125)</f>
        <v/>
      </c>
      <c r="G124" s="100" t="str">
        <f>IF(E124="", "", 'C1 Baseline - Marine'!J125)</f>
        <v/>
      </c>
      <c r="H124" s="98"/>
      <c r="I124" s="99" t="str">
        <f>IF(E124="","",'C1 Baseline - Marine'!K125)</f>
        <v/>
      </c>
      <c r="J124" s="85" t="str">
        <f>IF(OR(E124="",H124=""),"",IF(AND(E124=H124,G124&gt;=P124),"Error - No Enhancement",IF(AND(E124=H124,G124&lt;P124),"Acceptable",IF(F124&gt;N124,"Trading Down - Unacceptable Change",IF(F124=N124,"Error - No Enhancement",'C1 Baseline - Marine'!G125&amp;" - "&amp;IFERROR(VLOOKUP(H124,'Z1 HAB CLASS'!$D$4:$E$45,2,FALSE),""))))))</f>
        <v/>
      </c>
      <c r="K124" s="196" t="str">
        <f>IF(E124="","",IF(AND(E124=H124,G124&gt;=P124),"Error - No Enhancement",IF(AND(E124=H124,G124&lt;P124),'C1 Baseline - Marine'!I125&amp;" - "&amp;'C3 Enhancement - Marine'!O124,IF(F124&gt;N124,"Trading Down - Unacceptable Change",IF(F124=N124,"Error - No Enhancement",IF(AND(E124&lt;&gt;H124,F124&lt;N124),"Lower Distinctiveness Habitat"&amp;" - "&amp;O124,'C1 Baseline - Marine'!I125&amp;" - "&amp;'C3 Enhancement - Marine'!O124))))))</f>
        <v/>
      </c>
      <c r="L124" s="101" t="str">
        <f>IF(E124="","",'C1 Baseline - Marine'!O125)</f>
        <v/>
      </c>
      <c r="M124" s="102" t="str">
        <f>IFERROR(VLOOKUP(H124,'Z1 HAB CLASS'!$D$4:$E$45,2,FALSE)," ")</f>
        <v xml:space="preserve"> </v>
      </c>
      <c r="N124" s="103" t="str">
        <f>IFERROR(VLOOKUP(M124,'Z1 HAB CLASS'!$L$3:$N$9,2,FALSE)," ")</f>
        <v xml:space="preserve"> </v>
      </c>
      <c r="O124" s="104"/>
      <c r="P124" s="100" t="str">
        <f>IFERROR(VLOOKUP(O124,'Z3 CONDITION VALUE'!$A$3:$B$5,2,FALSE)," ")</f>
        <v xml:space="preserve"> </v>
      </c>
      <c r="Q124" s="82" t="str">
        <f>IF(OR('C1 Baseline - Marine'!E125="", 'C1 Baseline - Marine'!O125=0),"",'C1 Baseline - Marine'!I125&amp;"")</f>
        <v/>
      </c>
      <c r="R124" s="105" t="e">
        <f t="shared" ca="1" si="0"/>
        <v>#NAME?</v>
      </c>
      <c r="S124" s="99" t="e">
        <f t="shared" ca="1" si="1"/>
        <v>#NAME?</v>
      </c>
      <c r="T124" s="259" t="e">
        <f t="array" aca="1" ref="T124" ca="1">IF(OR(R124="",S124=""),"",INDEX('Z8 TARGET ENH'!$F$6:$FE$161,_xludf.XMATCH(R124,'Z8 TARGET ENH'!$B$6:$B$161),_xludf.XMATCH(S124,'Z8 TARGET ENH'!$F$2:$FE$2)))</f>
        <v>#NAME?</v>
      </c>
      <c r="U124" s="256" t="str">
        <f>IF(E124="","",VLOOKUP(H124,'Z8 TARGET ENH'!$FH$7:$FJ$48,2,FALSE))</f>
        <v/>
      </c>
      <c r="V124" s="258" t="str">
        <f>IF(E124="","",VLOOKUP(H124,'Z8 TARGET ENH'!$FH$7:$FJ$48,3,FALSE))</f>
        <v/>
      </c>
      <c r="W124" s="260" t="str">
        <f t="shared" si="2"/>
        <v/>
      </c>
      <c r="X124" s="204"/>
      <c r="Y124" s="70"/>
      <c r="Z124" s="1">
        <f t="shared" si="3"/>
        <v>0</v>
      </c>
    </row>
    <row r="125" spans="1:26" ht="30" customHeight="1" x14ac:dyDescent="0.2">
      <c r="A125" s="70"/>
      <c r="B125" s="70"/>
      <c r="C125" s="70"/>
      <c r="D125" s="255">
        <f>'A1 Baseline - Terrestrial'!D126</f>
        <v>119</v>
      </c>
      <c r="E125" s="80" t="str">
        <f>IF(OR('C1 Baseline - Marine'!E126="",'C1 Baseline - Marine'!O126=0), "", 'C1 Baseline - Marine'!E126)</f>
        <v/>
      </c>
      <c r="F125" s="102" t="str">
        <f>IF(E125="", "", 'C1 Baseline - Marine'!H126)</f>
        <v/>
      </c>
      <c r="G125" s="100" t="str">
        <f>IF(E125="", "", 'C1 Baseline - Marine'!J126)</f>
        <v/>
      </c>
      <c r="H125" s="98"/>
      <c r="I125" s="99" t="str">
        <f>IF(E125="","",'C1 Baseline - Marine'!K126)</f>
        <v/>
      </c>
      <c r="J125" s="85" t="str">
        <f>IF(OR(E125="",H125=""),"",IF(AND(E125=H125,G125&gt;=P125),"Error - No Enhancement",IF(AND(E125=H125,G125&lt;P125),"Acceptable",IF(F125&gt;N125,"Trading Down - Unacceptable Change",IF(F125=N125,"Error - No Enhancement",'C1 Baseline - Marine'!G126&amp;" - "&amp;IFERROR(VLOOKUP(H125,'Z1 HAB CLASS'!$D$4:$E$45,2,FALSE),""))))))</f>
        <v/>
      </c>
      <c r="K125" s="196" t="str">
        <f>IF(E125="","",IF(AND(E125=H125,G125&gt;=P125),"Error - No Enhancement",IF(AND(E125=H125,G125&lt;P125),'C1 Baseline - Marine'!I126&amp;" - "&amp;'C3 Enhancement - Marine'!O125,IF(F125&gt;N125,"Trading Down - Unacceptable Change",IF(F125=N125,"Error - No Enhancement",IF(AND(E125&lt;&gt;H125,F125&lt;N125),"Lower Distinctiveness Habitat"&amp;" - "&amp;O125,'C1 Baseline - Marine'!I126&amp;" - "&amp;'C3 Enhancement - Marine'!O125))))))</f>
        <v/>
      </c>
      <c r="L125" s="101" t="str">
        <f>IF(E125="","",'C1 Baseline - Marine'!O126)</f>
        <v/>
      </c>
      <c r="M125" s="102" t="str">
        <f>IFERROR(VLOOKUP(H125,'Z1 HAB CLASS'!$D$4:$E$45,2,FALSE)," ")</f>
        <v xml:space="preserve"> </v>
      </c>
      <c r="N125" s="103" t="str">
        <f>IFERROR(VLOOKUP(M125,'Z1 HAB CLASS'!$L$3:$N$9,2,FALSE)," ")</f>
        <v xml:space="preserve"> </v>
      </c>
      <c r="O125" s="104"/>
      <c r="P125" s="100" t="str">
        <f>IFERROR(VLOOKUP(O125,'Z3 CONDITION VALUE'!$A$3:$B$5,2,FALSE)," ")</f>
        <v xml:space="preserve"> </v>
      </c>
      <c r="Q125" s="82" t="str">
        <f>IF(OR('C1 Baseline - Marine'!E126="", 'C1 Baseline - Marine'!O126=0),"",'C1 Baseline - Marine'!I126&amp;"")</f>
        <v/>
      </c>
      <c r="R125" s="105" t="e">
        <f t="shared" ca="1" si="0"/>
        <v>#NAME?</v>
      </c>
      <c r="S125" s="99" t="e">
        <f t="shared" ca="1" si="1"/>
        <v>#NAME?</v>
      </c>
      <c r="T125" s="259" t="e">
        <f t="array" aca="1" ref="T125" ca="1">IF(OR(R125="",S125=""),"",INDEX('Z8 TARGET ENH'!$F$6:$FE$161,_xludf.XMATCH(R125,'Z8 TARGET ENH'!$B$6:$B$161),_xludf.XMATCH(S125,'Z8 TARGET ENH'!$F$2:$FE$2)))</f>
        <v>#NAME?</v>
      </c>
      <c r="U125" s="256" t="str">
        <f>IF(E125="","",VLOOKUP(H125,'Z8 TARGET ENH'!$FH$7:$FJ$48,2,FALSE))</f>
        <v/>
      </c>
      <c r="V125" s="258" t="str">
        <f>IF(E125="","",VLOOKUP(H125,'Z8 TARGET ENH'!$FH$7:$FJ$48,3,FALSE))</f>
        <v/>
      </c>
      <c r="W125" s="260" t="str">
        <f t="shared" si="2"/>
        <v/>
      </c>
      <c r="X125" s="204"/>
      <c r="Y125" s="70"/>
      <c r="Z125" s="1">
        <f t="shared" si="3"/>
        <v>0</v>
      </c>
    </row>
    <row r="126" spans="1:26" ht="30" customHeight="1" x14ac:dyDescent="0.2">
      <c r="A126" s="70"/>
      <c r="B126" s="70"/>
      <c r="C126" s="70"/>
      <c r="D126" s="255">
        <f>'A1 Baseline - Terrestrial'!D127</f>
        <v>120</v>
      </c>
      <c r="E126" s="80" t="str">
        <f>IF(OR('C1 Baseline - Marine'!E127="",'C1 Baseline - Marine'!O127=0), "", 'C1 Baseline - Marine'!E127)</f>
        <v/>
      </c>
      <c r="F126" s="102" t="str">
        <f>IF(E126="", "", 'C1 Baseline - Marine'!H127)</f>
        <v/>
      </c>
      <c r="G126" s="100" t="str">
        <f>IF(E126="", "", 'C1 Baseline - Marine'!J127)</f>
        <v/>
      </c>
      <c r="H126" s="98"/>
      <c r="I126" s="99" t="str">
        <f>IF(E126="","",'C1 Baseline - Marine'!K127)</f>
        <v/>
      </c>
      <c r="J126" s="85" t="str">
        <f>IF(OR(E126="",H126=""),"",IF(AND(E126=H126,G126&gt;=P126),"Error - No Enhancement",IF(AND(E126=H126,G126&lt;P126),"Acceptable",IF(F126&gt;N126,"Trading Down - Unacceptable Change",IF(F126=N126,"Error - No Enhancement",'C1 Baseline - Marine'!G127&amp;" - "&amp;IFERROR(VLOOKUP(H126,'Z1 HAB CLASS'!$D$4:$E$45,2,FALSE),""))))))</f>
        <v/>
      </c>
      <c r="K126" s="196" t="str">
        <f>IF(E126="","",IF(AND(E126=H126,G126&gt;=P126),"Error - No Enhancement",IF(AND(E126=H126,G126&lt;P126),'C1 Baseline - Marine'!I127&amp;" - "&amp;'C3 Enhancement - Marine'!O126,IF(F126&gt;N126,"Trading Down - Unacceptable Change",IF(F126=N126,"Error - No Enhancement",IF(AND(E126&lt;&gt;H126,F126&lt;N126),"Lower Distinctiveness Habitat"&amp;" - "&amp;O126,'C1 Baseline - Marine'!I127&amp;" - "&amp;'C3 Enhancement - Marine'!O126))))))</f>
        <v/>
      </c>
      <c r="L126" s="101" t="str">
        <f>IF(E126="","",'C1 Baseline - Marine'!O127)</f>
        <v/>
      </c>
      <c r="M126" s="102" t="str">
        <f>IFERROR(VLOOKUP(H126,'Z1 HAB CLASS'!$D$4:$E$45,2,FALSE)," ")</f>
        <v xml:space="preserve"> </v>
      </c>
      <c r="N126" s="103" t="str">
        <f>IFERROR(VLOOKUP(M126,'Z1 HAB CLASS'!$L$3:$N$9,2,FALSE)," ")</f>
        <v xml:space="preserve"> </v>
      </c>
      <c r="O126" s="104"/>
      <c r="P126" s="100" t="str">
        <f>IFERROR(VLOOKUP(O126,'Z3 CONDITION VALUE'!$A$3:$B$5,2,FALSE)," ")</f>
        <v xml:space="preserve"> </v>
      </c>
      <c r="Q126" s="82" t="str">
        <f>IF(OR('C1 Baseline - Marine'!E127="", 'C1 Baseline - Marine'!O127=0),"",'C1 Baseline - Marine'!I127&amp;"")</f>
        <v/>
      </c>
      <c r="R126" s="105" t="e">
        <f t="shared" ca="1" si="0"/>
        <v>#NAME?</v>
      </c>
      <c r="S126" s="99" t="e">
        <f t="shared" ca="1" si="1"/>
        <v>#NAME?</v>
      </c>
      <c r="T126" s="259" t="e">
        <f t="array" aca="1" ref="T126" ca="1">IF(OR(R126="",S126=""),"",INDEX('Z8 TARGET ENH'!$F$6:$FE$161,_xludf.XMATCH(R126,'Z8 TARGET ENH'!$B$6:$B$161),_xludf.XMATCH(S126,'Z8 TARGET ENH'!$F$2:$FE$2)))</f>
        <v>#NAME?</v>
      </c>
      <c r="U126" s="256" t="str">
        <f>IF(E126="","",VLOOKUP(H126,'Z8 TARGET ENH'!$FH$7:$FJ$48,2,FALSE))</f>
        <v/>
      </c>
      <c r="V126" s="258" t="str">
        <f>IF(E126="","",VLOOKUP(H126,'Z8 TARGET ENH'!$FH$7:$FJ$48,3,FALSE))</f>
        <v/>
      </c>
      <c r="W126" s="260" t="str">
        <f t="shared" si="2"/>
        <v/>
      </c>
      <c r="X126" s="204"/>
      <c r="Y126" s="70"/>
      <c r="Z126" s="1">
        <f t="shared" si="3"/>
        <v>0</v>
      </c>
    </row>
    <row r="127" spans="1:26" ht="30" customHeight="1" x14ac:dyDescent="0.2">
      <c r="A127" s="70"/>
      <c r="B127" s="70"/>
      <c r="C127" s="70"/>
      <c r="D127" s="255">
        <f>'A1 Baseline - Terrestrial'!D128</f>
        <v>121</v>
      </c>
      <c r="E127" s="80" t="str">
        <f>IF(OR('C1 Baseline - Marine'!E128="",'C1 Baseline - Marine'!O128=0), "", 'C1 Baseline - Marine'!E128)</f>
        <v/>
      </c>
      <c r="F127" s="102" t="str">
        <f>IF(E127="", "", 'C1 Baseline - Marine'!H128)</f>
        <v/>
      </c>
      <c r="G127" s="100" t="str">
        <f>IF(E127="", "", 'C1 Baseline - Marine'!J128)</f>
        <v/>
      </c>
      <c r="H127" s="98"/>
      <c r="I127" s="99" t="str">
        <f>IF(E127="","",'C1 Baseline - Marine'!K128)</f>
        <v/>
      </c>
      <c r="J127" s="85" t="str">
        <f>IF(OR(E127="",H127=""),"",IF(AND(E127=H127,G127&gt;=P127),"Error - No Enhancement",IF(AND(E127=H127,G127&lt;P127),"Acceptable",IF(F127&gt;N127,"Trading Down - Unacceptable Change",IF(F127=N127,"Error - No Enhancement",'C1 Baseline - Marine'!G128&amp;" - "&amp;IFERROR(VLOOKUP(H127,'Z1 HAB CLASS'!$D$4:$E$45,2,FALSE),""))))))</f>
        <v/>
      </c>
      <c r="K127" s="196" t="str">
        <f>IF(E127="","",IF(AND(E127=H127,G127&gt;=P127),"Error - No Enhancement",IF(AND(E127=H127,G127&lt;P127),'C1 Baseline - Marine'!I128&amp;" - "&amp;'C3 Enhancement - Marine'!O127,IF(F127&gt;N127,"Trading Down - Unacceptable Change",IF(F127=N127,"Error - No Enhancement",IF(AND(E127&lt;&gt;H127,F127&lt;N127),"Lower Distinctiveness Habitat"&amp;" - "&amp;O127,'C1 Baseline - Marine'!I128&amp;" - "&amp;'C3 Enhancement - Marine'!O127))))))</f>
        <v/>
      </c>
      <c r="L127" s="101" t="str">
        <f>IF(E127="","",'C1 Baseline - Marine'!O128)</f>
        <v/>
      </c>
      <c r="M127" s="102" t="str">
        <f>IFERROR(VLOOKUP(H127,'Z1 HAB CLASS'!$D$4:$E$45,2,FALSE)," ")</f>
        <v xml:space="preserve"> </v>
      </c>
      <c r="N127" s="103" t="str">
        <f>IFERROR(VLOOKUP(M127,'Z1 HAB CLASS'!$L$3:$N$9,2,FALSE)," ")</f>
        <v xml:space="preserve"> </v>
      </c>
      <c r="O127" s="104"/>
      <c r="P127" s="100" t="str">
        <f>IFERROR(VLOOKUP(O127,'Z3 CONDITION VALUE'!$A$3:$B$5,2,FALSE)," ")</f>
        <v xml:space="preserve"> </v>
      </c>
      <c r="Q127" s="82" t="str">
        <f>IF(OR('C1 Baseline - Marine'!E128="", 'C1 Baseline - Marine'!O128=0),"",'C1 Baseline - Marine'!I128&amp;"")</f>
        <v/>
      </c>
      <c r="R127" s="105" t="e">
        <f t="shared" ca="1" si="0"/>
        <v>#NAME?</v>
      </c>
      <c r="S127" s="99" t="e">
        <f t="shared" ca="1" si="1"/>
        <v>#NAME?</v>
      </c>
      <c r="T127" s="259" t="e">
        <f t="array" aca="1" ref="T127" ca="1">IF(OR(R127="",S127=""),"",INDEX('Z8 TARGET ENH'!$F$6:$FE$161,_xludf.XMATCH(R127,'Z8 TARGET ENH'!$B$6:$B$161),_xludf.XMATCH(S127,'Z8 TARGET ENH'!$F$2:$FE$2)))</f>
        <v>#NAME?</v>
      </c>
      <c r="U127" s="256" t="str">
        <f>IF(E127="","",VLOOKUP(H127,'Z8 TARGET ENH'!$FH$7:$FJ$48,2,FALSE))</f>
        <v/>
      </c>
      <c r="V127" s="258" t="str">
        <f>IF(E127="","",VLOOKUP(H127,'Z8 TARGET ENH'!$FH$7:$FJ$48,3,FALSE))</f>
        <v/>
      </c>
      <c r="W127" s="260" t="str">
        <f t="shared" si="2"/>
        <v/>
      </c>
      <c r="X127" s="204"/>
      <c r="Y127" s="70"/>
      <c r="Z127" s="1">
        <f t="shared" si="3"/>
        <v>0</v>
      </c>
    </row>
    <row r="128" spans="1:26" ht="30" customHeight="1" x14ac:dyDescent="0.2">
      <c r="A128" s="70"/>
      <c r="B128" s="70"/>
      <c r="C128" s="70"/>
      <c r="D128" s="255">
        <f>'A1 Baseline - Terrestrial'!D129</f>
        <v>122</v>
      </c>
      <c r="E128" s="80" t="str">
        <f>IF(OR('C1 Baseline - Marine'!E129="",'C1 Baseline - Marine'!O129=0), "", 'C1 Baseline - Marine'!E129)</f>
        <v/>
      </c>
      <c r="F128" s="102" t="str">
        <f>IF(E128="", "", 'C1 Baseline - Marine'!H129)</f>
        <v/>
      </c>
      <c r="G128" s="100" t="str">
        <f>IF(E128="", "", 'C1 Baseline - Marine'!J129)</f>
        <v/>
      </c>
      <c r="H128" s="98"/>
      <c r="I128" s="99" t="str">
        <f>IF(E128="","",'C1 Baseline - Marine'!K129)</f>
        <v/>
      </c>
      <c r="J128" s="85" t="str">
        <f>IF(OR(E128="",H128=""),"",IF(AND(E128=H128,G128&gt;=P128),"Error - No Enhancement",IF(AND(E128=H128,G128&lt;P128),"Acceptable",IF(F128&gt;N128,"Trading Down - Unacceptable Change",IF(F128=N128,"Error - No Enhancement",'C1 Baseline - Marine'!G129&amp;" - "&amp;IFERROR(VLOOKUP(H128,'Z1 HAB CLASS'!$D$4:$E$45,2,FALSE),""))))))</f>
        <v/>
      </c>
      <c r="K128" s="196" t="str">
        <f>IF(E128="","",IF(AND(E128=H128,G128&gt;=P128),"Error - No Enhancement",IF(AND(E128=H128,G128&lt;P128),'C1 Baseline - Marine'!I129&amp;" - "&amp;'C3 Enhancement - Marine'!O128,IF(F128&gt;N128,"Trading Down - Unacceptable Change",IF(F128=N128,"Error - No Enhancement",IF(AND(E128&lt;&gt;H128,F128&lt;N128),"Lower Distinctiveness Habitat"&amp;" - "&amp;O128,'C1 Baseline - Marine'!I129&amp;" - "&amp;'C3 Enhancement - Marine'!O128))))))</f>
        <v/>
      </c>
      <c r="L128" s="101" t="str">
        <f>IF(E128="","",'C1 Baseline - Marine'!O129)</f>
        <v/>
      </c>
      <c r="M128" s="102" t="str">
        <f>IFERROR(VLOOKUP(H128,'Z1 HAB CLASS'!$D$4:$E$45,2,FALSE)," ")</f>
        <v xml:space="preserve"> </v>
      </c>
      <c r="N128" s="103" t="str">
        <f>IFERROR(VLOOKUP(M128,'Z1 HAB CLASS'!$L$3:$N$9,2,FALSE)," ")</f>
        <v xml:space="preserve"> </v>
      </c>
      <c r="O128" s="104"/>
      <c r="P128" s="100" t="str">
        <f>IFERROR(VLOOKUP(O128,'Z3 CONDITION VALUE'!$A$3:$B$5,2,FALSE)," ")</f>
        <v xml:space="preserve"> </v>
      </c>
      <c r="Q128" s="82" t="str">
        <f>IF(OR('C1 Baseline - Marine'!E129="", 'C1 Baseline - Marine'!O129=0),"",'C1 Baseline - Marine'!I129&amp;"")</f>
        <v/>
      </c>
      <c r="R128" s="105" t="e">
        <f t="shared" ca="1" si="0"/>
        <v>#NAME?</v>
      </c>
      <c r="S128" s="99" t="e">
        <f t="shared" ca="1" si="1"/>
        <v>#NAME?</v>
      </c>
      <c r="T128" s="259" t="e">
        <f t="array" aca="1" ref="T128" ca="1">IF(OR(R128="",S128=""),"",INDEX('Z8 TARGET ENH'!$F$6:$FE$161,_xludf.XMATCH(R128,'Z8 TARGET ENH'!$B$6:$B$161),_xludf.XMATCH(S128,'Z8 TARGET ENH'!$F$2:$FE$2)))</f>
        <v>#NAME?</v>
      </c>
      <c r="U128" s="256" t="str">
        <f>IF(E128="","",VLOOKUP(H128,'Z8 TARGET ENH'!$FH$7:$FJ$48,2,FALSE))</f>
        <v/>
      </c>
      <c r="V128" s="258" t="str">
        <f>IF(E128="","",VLOOKUP(H128,'Z8 TARGET ENH'!$FH$7:$FJ$48,3,FALSE))</f>
        <v/>
      </c>
      <c r="W128" s="260" t="str">
        <f t="shared" si="2"/>
        <v/>
      </c>
      <c r="X128" s="204"/>
      <c r="Y128" s="70"/>
      <c r="Z128" s="1">
        <f t="shared" si="3"/>
        <v>0</v>
      </c>
    </row>
    <row r="129" spans="1:26" ht="30" customHeight="1" x14ac:dyDescent="0.2">
      <c r="A129" s="70"/>
      <c r="B129" s="70"/>
      <c r="C129" s="70"/>
      <c r="D129" s="255">
        <f>'A1 Baseline - Terrestrial'!D130</f>
        <v>123</v>
      </c>
      <c r="E129" s="80" t="str">
        <f>IF(OR('C1 Baseline - Marine'!E130="",'C1 Baseline - Marine'!O130=0), "", 'C1 Baseline - Marine'!E130)</f>
        <v/>
      </c>
      <c r="F129" s="102" t="str">
        <f>IF(E129="", "", 'C1 Baseline - Marine'!H130)</f>
        <v/>
      </c>
      <c r="G129" s="100" t="str">
        <f>IF(E129="", "", 'C1 Baseline - Marine'!J130)</f>
        <v/>
      </c>
      <c r="H129" s="98"/>
      <c r="I129" s="99" t="str">
        <f>IF(E129="","",'C1 Baseline - Marine'!K130)</f>
        <v/>
      </c>
      <c r="J129" s="85" t="str">
        <f>IF(OR(E129="",H129=""),"",IF(AND(E129=H129,G129&gt;=P129),"Error - No Enhancement",IF(AND(E129=H129,G129&lt;P129),"Acceptable",IF(F129&gt;N129,"Trading Down - Unacceptable Change",IF(F129=N129,"Error - No Enhancement",'C1 Baseline - Marine'!G130&amp;" - "&amp;IFERROR(VLOOKUP(H129,'Z1 HAB CLASS'!$D$4:$E$45,2,FALSE),""))))))</f>
        <v/>
      </c>
      <c r="K129" s="196" t="str">
        <f>IF(E129="","",IF(AND(E129=H129,G129&gt;=P129),"Error - No Enhancement",IF(AND(E129=H129,G129&lt;P129),'C1 Baseline - Marine'!I130&amp;" - "&amp;'C3 Enhancement - Marine'!O129,IF(F129&gt;N129,"Trading Down - Unacceptable Change",IF(F129=N129,"Error - No Enhancement",IF(AND(E129&lt;&gt;H129,F129&lt;N129),"Lower Distinctiveness Habitat"&amp;" - "&amp;O129,'C1 Baseline - Marine'!I130&amp;" - "&amp;'C3 Enhancement - Marine'!O129))))))</f>
        <v/>
      </c>
      <c r="L129" s="101" t="str">
        <f>IF(E129="","",'C1 Baseline - Marine'!O130)</f>
        <v/>
      </c>
      <c r="M129" s="102" t="str">
        <f>IFERROR(VLOOKUP(H129,'Z1 HAB CLASS'!$D$4:$E$45,2,FALSE)," ")</f>
        <v xml:space="preserve"> </v>
      </c>
      <c r="N129" s="103" t="str">
        <f>IFERROR(VLOOKUP(M129,'Z1 HAB CLASS'!$L$3:$N$9,2,FALSE)," ")</f>
        <v xml:space="preserve"> </v>
      </c>
      <c r="O129" s="104"/>
      <c r="P129" s="100" t="str">
        <f>IFERROR(VLOOKUP(O129,'Z3 CONDITION VALUE'!$A$3:$B$5,2,FALSE)," ")</f>
        <v xml:space="preserve"> </v>
      </c>
      <c r="Q129" s="82" t="str">
        <f>IF(OR('C1 Baseline - Marine'!E130="", 'C1 Baseline - Marine'!O130=0),"",'C1 Baseline - Marine'!I130&amp;"")</f>
        <v/>
      </c>
      <c r="R129" s="105" t="e">
        <f t="shared" ca="1" si="0"/>
        <v>#NAME?</v>
      </c>
      <c r="S129" s="99" t="e">
        <f t="shared" ca="1" si="1"/>
        <v>#NAME?</v>
      </c>
      <c r="T129" s="259" t="e">
        <f t="array" aca="1" ref="T129" ca="1">IF(OR(R129="",S129=""),"",INDEX('Z8 TARGET ENH'!$F$6:$FE$161,_xludf.XMATCH(R129,'Z8 TARGET ENH'!$B$6:$B$161),_xludf.XMATCH(S129,'Z8 TARGET ENH'!$F$2:$FE$2)))</f>
        <v>#NAME?</v>
      </c>
      <c r="U129" s="256" t="str">
        <f>IF(E129="","",VLOOKUP(H129,'Z8 TARGET ENH'!$FH$7:$FJ$48,2,FALSE))</f>
        <v/>
      </c>
      <c r="V129" s="258" t="str">
        <f>IF(E129="","",VLOOKUP(H129,'Z8 TARGET ENH'!$FH$7:$FJ$48,3,FALSE))</f>
        <v/>
      </c>
      <c r="W129" s="260" t="str">
        <f t="shared" si="2"/>
        <v/>
      </c>
      <c r="X129" s="204"/>
      <c r="Y129" s="70"/>
      <c r="Z129" s="1">
        <f t="shared" si="3"/>
        <v>0</v>
      </c>
    </row>
    <row r="130" spans="1:26" ht="30" customHeight="1" x14ac:dyDescent="0.2">
      <c r="A130" s="70"/>
      <c r="B130" s="70"/>
      <c r="C130" s="70"/>
      <c r="D130" s="255">
        <f>'A1 Baseline - Terrestrial'!D131</f>
        <v>124</v>
      </c>
      <c r="E130" s="80" t="str">
        <f>IF(OR('C1 Baseline - Marine'!E131="",'C1 Baseline - Marine'!O131=0), "", 'C1 Baseline - Marine'!E131)</f>
        <v/>
      </c>
      <c r="F130" s="102" t="str">
        <f>IF(E130="", "", 'C1 Baseline - Marine'!H131)</f>
        <v/>
      </c>
      <c r="G130" s="100" t="str">
        <f>IF(E130="", "", 'C1 Baseline - Marine'!J131)</f>
        <v/>
      </c>
      <c r="H130" s="98"/>
      <c r="I130" s="99" t="str">
        <f>IF(E130="","",'C1 Baseline - Marine'!K131)</f>
        <v/>
      </c>
      <c r="J130" s="85" t="str">
        <f>IF(OR(E130="",H130=""),"",IF(AND(E130=H130,G130&gt;=P130),"Error - No Enhancement",IF(AND(E130=H130,G130&lt;P130),"Acceptable",IF(F130&gt;N130,"Trading Down - Unacceptable Change",IF(F130=N130,"Error - No Enhancement",'C1 Baseline - Marine'!G131&amp;" - "&amp;IFERROR(VLOOKUP(H130,'Z1 HAB CLASS'!$D$4:$E$45,2,FALSE),""))))))</f>
        <v/>
      </c>
      <c r="K130" s="196" t="str">
        <f>IF(E130="","",IF(AND(E130=H130,G130&gt;=P130),"Error - No Enhancement",IF(AND(E130=H130,G130&lt;P130),'C1 Baseline - Marine'!I131&amp;" - "&amp;'C3 Enhancement - Marine'!O130,IF(F130&gt;N130,"Trading Down - Unacceptable Change",IF(F130=N130,"Error - No Enhancement",IF(AND(E130&lt;&gt;H130,F130&lt;N130),"Lower Distinctiveness Habitat"&amp;" - "&amp;O130,'C1 Baseline - Marine'!I131&amp;" - "&amp;'C3 Enhancement - Marine'!O130))))))</f>
        <v/>
      </c>
      <c r="L130" s="101" t="str">
        <f>IF(E130="","",'C1 Baseline - Marine'!O131)</f>
        <v/>
      </c>
      <c r="M130" s="102" t="str">
        <f>IFERROR(VLOOKUP(H130,'Z1 HAB CLASS'!$D$4:$E$45,2,FALSE)," ")</f>
        <v xml:space="preserve"> </v>
      </c>
      <c r="N130" s="103" t="str">
        <f>IFERROR(VLOOKUP(M130,'Z1 HAB CLASS'!$L$3:$N$9,2,FALSE)," ")</f>
        <v xml:space="preserve"> </v>
      </c>
      <c r="O130" s="104"/>
      <c r="P130" s="100" t="str">
        <f>IFERROR(VLOOKUP(O130,'Z3 CONDITION VALUE'!$A$3:$B$5,2,FALSE)," ")</f>
        <v xml:space="preserve"> </v>
      </c>
      <c r="Q130" s="82" t="str">
        <f>IF(OR('C1 Baseline - Marine'!E131="", 'C1 Baseline - Marine'!O131=0),"",'C1 Baseline - Marine'!I131&amp;"")</f>
        <v/>
      </c>
      <c r="R130" s="105" t="e">
        <f t="shared" ca="1" si="0"/>
        <v>#NAME?</v>
      </c>
      <c r="S130" s="99" t="e">
        <f t="shared" ca="1" si="1"/>
        <v>#NAME?</v>
      </c>
      <c r="T130" s="259" t="e">
        <f t="array" aca="1" ref="T130" ca="1">IF(OR(R130="",S130=""),"",INDEX('Z8 TARGET ENH'!$F$6:$FE$161,_xludf.XMATCH(R130,'Z8 TARGET ENH'!$B$6:$B$161),_xludf.XMATCH(S130,'Z8 TARGET ENH'!$F$2:$FE$2)))</f>
        <v>#NAME?</v>
      </c>
      <c r="U130" s="256" t="str">
        <f>IF(E130="","",VLOOKUP(H130,'Z8 TARGET ENH'!$FH$7:$FJ$48,2,FALSE))</f>
        <v/>
      </c>
      <c r="V130" s="258" t="str">
        <f>IF(E130="","",VLOOKUP(H130,'Z8 TARGET ENH'!$FH$7:$FJ$48,3,FALSE))</f>
        <v/>
      </c>
      <c r="W130" s="260" t="str">
        <f t="shared" si="2"/>
        <v/>
      </c>
      <c r="X130" s="204"/>
      <c r="Y130" s="70"/>
      <c r="Z130" s="1">
        <f t="shared" si="3"/>
        <v>0</v>
      </c>
    </row>
    <row r="131" spans="1:26" ht="30" customHeight="1" x14ac:dyDescent="0.2">
      <c r="A131" s="70"/>
      <c r="B131" s="70"/>
      <c r="C131" s="70"/>
      <c r="D131" s="255">
        <f>'A1 Baseline - Terrestrial'!D132</f>
        <v>125</v>
      </c>
      <c r="E131" s="80" t="str">
        <f>IF(OR('C1 Baseline - Marine'!E132="",'C1 Baseline - Marine'!O132=0), "", 'C1 Baseline - Marine'!E132)</f>
        <v/>
      </c>
      <c r="F131" s="102" t="str">
        <f>IF(E131="", "", 'C1 Baseline - Marine'!H132)</f>
        <v/>
      </c>
      <c r="G131" s="100" t="str">
        <f>IF(E131="", "", 'C1 Baseline - Marine'!J132)</f>
        <v/>
      </c>
      <c r="H131" s="98"/>
      <c r="I131" s="99" t="str">
        <f>IF(E131="","",'C1 Baseline - Marine'!K132)</f>
        <v/>
      </c>
      <c r="J131" s="85" t="str">
        <f>IF(OR(E131="",H131=""),"",IF(AND(E131=H131,G131&gt;=P131),"Error - No Enhancement",IF(AND(E131=H131,G131&lt;P131),"Acceptable",IF(F131&gt;N131,"Trading Down - Unacceptable Change",IF(F131=N131,"Error - No Enhancement",'C1 Baseline - Marine'!G132&amp;" - "&amp;IFERROR(VLOOKUP(H131,'Z1 HAB CLASS'!$D$4:$E$45,2,FALSE),""))))))</f>
        <v/>
      </c>
      <c r="K131" s="196" t="str">
        <f>IF(E131="","",IF(AND(E131=H131,G131&gt;=P131),"Error - No Enhancement",IF(AND(E131=H131,G131&lt;P131),'C1 Baseline - Marine'!I132&amp;" - "&amp;'C3 Enhancement - Marine'!O131,IF(F131&gt;N131,"Trading Down - Unacceptable Change",IF(F131=N131,"Error - No Enhancement",IF(AND(E131&lt;&gt;H131,F131&lt;N131),"Lower Distinctiveness Habitat"&amp;" - "&amp;O131,'C1 Baseline - Marine'!I132&amp;" - "&amp;'C3 Enhancement - Marine'!O131))))))</f>
        <v/>
      </c>
      <c r="L131" s="101" t="str">
        <f>IF(E131="","",'C1 Baseline - Marine'!O132)</f>
        <v/>
      </c>
      <c r="M131" s="102" t="str">
        <f>IFERROR(VLOOKUP(H131,'Z1 HAB CLASS'!$D$4:$E$45,2,FALSE)," ")</f>
        <v xml:space="preserve"> </v>
      </c>
      <c r="N131" s="103" t="str">
        <f>IFERROR(VLOOKUP(M131,'Z1 HAB CLASS'!$L$3:$N$9,2,FALSE)," ")</f>
        <v xml:space="preserve"> </v>
      </c>
      <c r="O131" s="104"/>
      <c r="P131" s="100" t="str">
        <f>IFERROR(VLOOKUP(O131,'Z3 CONDITION VALUE'!$A$3:$B$5,2,FALSE)," ")</f>
        <v xml:space="preserve"> </v>
      </c>
      <c r="Q131" s="82" t="str">
        <f>IF(OR('C1 Baseline - Marine'!E132="", 'C1 Baseline - Marine'!O132=0),"",'C1 Baseline - Marine'!I132&amp;"")</f>
        <v/>
      </c>
      <c r="R131" s="105" t="e">
        <f t="shared" ca="1" si="0"/>
        <v>#NAME?</v>
      </c>
      <c r="S131" s="99" t="e">
        <f t="shared" ca="1" si="1"/>
        <v>#NAME?</v>
      </c>
      <c r="T131" s="259" t="e">
        <f t="array" aca="1" ref="T131" ca="1">IF(OR(R131="",S131=""),"",INDEX('Z8 TARGET ENH'!$F$6:$FE$161,_xludf.XMATCH(R131,'Z8 TARGET ENH'!$B$6:$B$161),_xludf.XMATCH(S131,'Z8 TARGET ENH'!$F$2:$FE$2)))</f>
        <v>#NAME?</v>
      </c>
      <c r="U131" s="256" t="str">
        <f>IF(E131="","",VLOOKUP(H131,'Z8 TARGET ENH'!$FH$7:$FJ$48,2,FALSE))</f>
        <v/>
      </c>
      <c r="V131" s="258" t="str">
        <f>IF(E131="","",VLOOKUP(H131,'Z8 TARGET ENH'!$FH$7:$FJ$48,3,FALSE))</f>
        <v/>
      </c>
      <c r="W131" s="260" t="str">
        <f t="shared" si="2"/>
        <v/>
      </c>
      <c r="X131" s="204"/>
      <c r="Y131" s="70"/>
      <c r="Z131" s="1">
        <f t="shared" si="3"/>
        <v>0</v>
      </c>
    </row>
    <row r="132" spans="1:26" ht="30" customHeight="1" x14ac:dyDescent="0.2">
      <c r="A132" s="70"/>
      <c r="B132" s="70"/>
      <c r="C132" s="70"/>
      <c r="D132" s="255">
        <f>'A1 Baseline - Terrestrial'!D133</f>
        <v>126</v>
      </c>
      <c r="E132" s="80" t="str">
        <f>IF(OR('C1 Baseline - Marine'!E133="",'C1 Baseline - Marine'!O133=0), "", 'C1 Baseline - Marine'!E133)</f>
        <v/>
      </c>
      <c r="F132" s="102" t="str">
        <f>IF(E132="", "", 'C1 Baseline - Marine'!H133)</f>
        <v/>
      </c>
      <c r="G132" s="100" t="str">
        <f>IF(E132="", "", 'C1 Baseline - Marine'!J133)</f>
        <v/>
      </c>
      <c r="H132" s="98"/>
      <c r="I132" s="99" t="str">
        <f>IF(E132="","",'C1 Baseline - Marine'!K133)</f>
        <v/>
      </c>
      <c r="J132" s="85" t="str">
        <f>IF(OR(E132="",H132=""),"",IF(AND(E132=H132,G132&gt;=P132),"Error - No Enhancement",IF(AND(E132=H132,G132&lt;P132),"Acceptable",IF(F132&gt;N132,"Trading Down - Unacceptable Change",IF(F132=N132,"Error - No Enhancement",'C1 Baseline - Marine'!G133&amp;" - "&amp;IFERROR(VLOOKUP(H132,'Z1 HAB CLASS'!$D$4:$E$45,2,FALSE),""))))))</f>
        <v/>
      </c>
      <c r="K132" s="196" t="str">
        <f>IF(E132="","",IF(AND(E132=H132,G132&gt;=P132),"Error - No Enhancement",IF(AND(E132=H132,G132&lt;P132),'C1 Baseline - Marine'!I133&amp;" - "&amp;'C3 Enhancement - Marine'!O132,IF(F132&gt;N132,"Trading Down - Unacceptable Change",IF(F132=N132,"Error - No Enhancement",IF(AND(E132&lt;&gt;H132,F132&lt;N132),"Lower Distinctiveness Habitat"&amp;" - "&amp;O132,'C1 Baseline - Marine'!I133&amp;" - "&amp;'C3 Enhancement - Marine'!O132))))))</f>
        <v/>
      </c>
      <c r="L132" s="101" t="str">
        <f>IF(E132="","",'C1 Baseline - Marine'!O133)</f>
        <v/>
      </c>
      <c r="M132" s="102" t="str">
        <f>IFERROR(VLOOKUP(H132,'Z1 HAB CLASS'!$D$4:$E$45,2,FALSE)," ")</f>
        <v xml:space="preserve"> </v>
      </c>
      <c r="N132" s="103" t="str">
        <f>IFERROR(VLOOKUP(M132,'Z1 HAB CLASS'!$L$3:$N$9,2,FALSE)," ")</f>
        <v xml:space="preserve"> </v>
      </c>
      <c r="O132" s="104"/>
      <c r="P132" s="100" t="str">
        <f>IFERROR(VLOOKUP(O132,'Z3 CONDITION VALUE'!$A$3:$B$5,2,FALSE)," ")</f>
        <v xml:space="preserve"> </v>
      </c>
      <c r="Q132" s="82" t="str">
        <f>IF(OR('C1 Baseline - Marine'!E133="", 'C1 Baseline - Marine'!O133=0),"",'C1 Baseline - Marine'!I133&amp;"")</f>
        <v/>
      </c>
      <c r="R132" s="105" t="e">
        <f t="shared" ca="1" si="0"/>
        <v>#NAME?</v>
      </c>
      <c r="S132" s="99" t="e">
        <f t="shared" ca="1" si="1"/>
        <v>#NAME?</v>
      </c>
      <c r="T132" s="259" t="e">
        <f t="array" aca="1" ref="T132" ca="1">IF(OR(R132="",S132=""),"",INDEX('Z8 TARGET ENH'!$F$6:$FE$161,_xludf.XMATCH(R132,'Z8 TARGET ENH'!$B$6:$B$161),_xludf.XMATCH(S132,'Z8 TARGET ENH'!$F$2:$FE$2)))</f>
        <v>#NAME?</v>
      </c>
      <c r="U132" s="256" t="str">
        <f>IF(E132="","",VLOOKUP(H132,'Z8 TARGET ENH'!$FH$7:$FJ$48,2,FALSE))</f>
        <v/>
      </c>
      <c r="V132" s="258" t="str">
        <f>IF(E132="","",VLOOKUP(H132,'Z8 TARGET ENH'!$FH$7:$FJ$48,3,FALSE))</f>
        <v/>
      </c>
      <c r="W132" s="260" t="str">
        <f t="shared" si="2"/>
        <v/>
      </c>
      <c r="X132" s="204"/>
      <c r="Y132" s="70"/>
      <c r="Z132" s="1">
        <f t="shared" si="3"/>
        <v>0</v>
      </c>
    </row>
    <row r="133" spans="1:26" ht="30" customHeight="1" x14ac:dyDescent="0.2">
      <c r="A133" s="70"/>
      <c r="B133" s="70"/>
      <c r="C133" s="70"/>
      <c r="D133" s="255">
        <f>'A1 Baseline - Terrestrial'!D134</f>
        <v>127</v>
      </c>
      <c r="E133" s="80" t="str">
        <f>IF(OR('C1 Baseline - Marine'!E134="",'C1 Baseline - Marine'!O134=0), "", 'C1 Baseline - Marine'!E134)</f>
        <v/>
      </c>
      <c r="F133" s="102" t="str">
        <f>IF(E133="", "", 'C1 Baseline - Marine'!H134)</f>
        <v/>
      </c>
      <c r="G133" s="100" t="str">
        <f>IF(E133="", "", 'C1 Baseline - Marine'!J134)</f>
        <v/>
      </c>
      <c r="H133" s="98"/>
      <c r="I133" s="99" t="str">
        <f>IF(E133="","",'C1 Baseline - Marine'!K134)</f>
        <v/>
      </c>
      <c r="J133" s="85" t="str">
        <f>IF(OR(E133="",H133=""),"",IF(AND(E133=H133,G133&gt;=P133),"Error - No Enhancement",IF(AND(E133=H133,G133&lt;P133),"Acceptable",IF(F133&gt;N133,"Trading Down - Unacceptable Change",IF(F133=N133,"Error - No Enhancement",'C1 Baseline - Marine'!G134&amp;" - "&amp;IFERROR(VLOOKUP(H133,'Z1 HAB CLASS'!$D$4:$E$45,2,FALSE),""))))))</f>
        <v/>
      </c>
      <c r="K133" s="196" t="str">
        <f>IF(E133="","",IF(AND(E133=H133,G133&gt;=P133),"Error - No Enhancement",IF(AND(E133=H133,G133&lt;P133),'C1 Baseline - Marine'!I134&amp;" - "&amp;'C3 Enhancement - Marine'!O133,IF(F133&gt;N133,"Trading Down - Unacceptable Change",IF(F133=N133,"Error - No Enhancement",IF(AND(E133&lt;&gt;H133,F133&lt;N133),"Lower Distinctiveness Habitat"&amp;" - "&amp;O133,'C1 Baseline - Marine'!I134&amp;" - "&amp;'C3 Enhancement - Marine'!O133))))))</f>
        <v/>
      </c>
      <c r="L133" s="101" t="str">
        <f>IF(E133="","",'C1 Baseline - Marine'!O134)</f>
        <v/>
      </c>
      <c r="M133" s="102" t="str">
        <f>IFERROR(VLOOKUP(H133,'Z1 HAB CLASS'!$D$4:$E$45,2,FALSE)," ")</f>
        <v xml:space="preserve"> </v>
      </c>
      <c r="N133" s="103" t="str">
        <f>IFERROR(VLOOKUP(M133,'Z1 HAB CLASS'!$L$3:$N$9,2,FALSE)," ")</f>
        <v xml:space="preserve"> </v>
      </c>
      <c r="O133" s="104"/>
      <c r="P133" s="100" t="str">
        <f>IFERROR(VLOOKUP(O133,'Z3 CONDITION VALUE'!$A$3:$B$5,2,FALSE)," ")</f>
        <v xml:space="preserve"> </v>
      </c>
      <c r="Q133" s="82" t="str">
        <f>IF(OR('C1 Baseline - Marine'!E134="", 'C1 Baseline - Marine'!O134=0),"",'C1 Baseline - Marine'!I134&amp;"")</f>
        <v/>
      </c>
      <c r="R133" s="105" t="e">
        <f t="shared" ca="1" si="0"/>
        <v>#NAME?</v>
      </c>
      <c r="S133" s="99" t="e">
        <f t="shared" ca="1" si="1"/>
        <v>#NAME?</v>
      </c>
      <c r="T133" s="259" t="e">
        <f t="array" aca="1" ref="T133" ca="1">IF(OR(R133="",S133=""),"",INDEX('Z8 TARGET ENH'!$F$6:$FE$161,_xludf.XMATCH(R133,'Z8 TARGET ENH'!$B$6:$B$161),_xludf.XMATCH(S133,'Z8 TARGET ENH'!$F$2:$FE$2)))</f>
        <v>#NAME?</v>
      </c>
      <c r="U133" s="256" t="str">
        <f>IF(E133="","",VLOOKUP(H133,'Z8 TARGET ENH'!$FH$7:$FJ$48,2,FALSE))</f>
        <v/>
      </c>
      <c r="V133" s="258" t="str">
        <f>IF(E133="","",VLOOKUP(H133,'Z8 TARGET ENH'!$FH$7:$FJ$48,3,FALSE))</f>
        <v/>
      </c>
      <c r="W133" s="260" t="str">
        <f t="shared" si="2"/>
        <v/>
      </c>
      <c r="X133" s="204"/>
      <c r="Y133" s="70"/>
      <c r="Z133" s="1">
        <f t="shared" si="3"/>
        <v>0</v>
      </c>
    </row>
    <row r="134" spans="1:26" ht="30" customHeight="1" x14ac:dyDescent="0.2">
      <c r="A134" s="70"/>
      <c r="B134" s="70"/>
      <c r="C134" s="70"/>
      <c r="D134" s="255">
        <f>'A1 Baseline - Terrestrial'!D135</f>
        <v>128</v>
      </c>
      <c r="E134" s="80" t="str">
        <f>IF(OR('C1 Baseline - Marine'!E135="",'C1 Baseline - Marine'!O135=0), "", 'C1 Baseline - Marine'!E135)</f>
        <v/>
      </c>
      <c r="F134" s="102" t="str">
        <f>IF(E134="", "", 'C1 Baseline - Marine'!H135)</f>
        <v/>
      </c>
      <c r="G134" s="100" t="str">
        <f>IF(E134="", "", 'C1 Baseline - Marine'!J135)</f>
        <v/>
      </c>
      <c r="H134" s="98"/>
      <c r="I134" s="99" t="str">
        <f>IF(E134="","",'C1 Baseline - Marine'!K135)</f>
        <v/>
      </c>
      <c r="J134" s="85" t="str">
        <f>IF(OR(E134="",H134=""),"",IF(AND(E134=H134,G134&gt;=P134),"Error - No Enhancement",IF(AND(E134=H134,G134&lt;P134),"Acceptable",IF(F134&gt;N134,"Trading Down - Unacceptable Change",IF(F134=N134,"Error - No Enhancement",'C1 Baseline - Marine'!G135&amp;" - "&amp;IFERROR(VLOOKUP(H134,'Z1 HAB CLASS'!$D$4:$E$45,2,FALSE),""))))))</f>
        <v/>
      </c>
      <c r="K134" s="196" t="str">
        <f>IF(E134="","",IF(AND(E134=H134,G134&gt;=P134),"Error - No Enhancement",IF(AND(E134=H134,G134&lt;P134),'C1 Baseline - Marine'!I135&amp;" - "&amp;'C3 Enhancement - Marine'!O134,IF(F134&gt;N134,"Trading Down - Unacceptable Change",IF(F134=N134,"Error - No Enhancement",IF(AND(E134&lt;&gt;H134,F134&lt;N134),"Lower Distinctiveness Habitat"&amp;" - "&amp;O134,'C1 Baseline - Marine'!I135&amp;" - "&amp;'C3 Enhancement - Marine'!O134))))))</f>
        <v/>
      </c>
      <c r="L134" s="101" t="str">
        <f>IF(E134="","",'C1 Baseline - Marine'!O135)</f>
        <v/>
      </c>
      <c r="M134" s="102" t="str">
        <f>IFERROR(VLOOKUP(H134,'Z1 HAB CLASS'!$D$4:$E$45,2,FALSE)," ")</f>
        <v xml:space="preserve"> </v>
      </c>
      <c r="N134" s="103" t="str">
        <f>IFERROR(VLOOKUP(M134,'Z1 HAB CLASS'!$L$3:$N$9,2,FALSE)," ")</f>
        <v xml:space="preserve"> </v>
      </c>
      <c r="O134" s="104"/>
      <c r="P134" s="100" t="str">
        <f>IFERROR(VLOOKUP(O134,'Z3 CONDITION VALUE'!$A$3:$B$5,2,FALSE)," ")</f>
        <v xml:space="preserve"> </v>
      </c>
      <c r="Q134" s="82" t="str">
        <f>IF(OR('C1 Baseline - Marine'!E135="", 'C1 Baseline - Marine'!O135=0),"",'C1 Baseline - Marine'!I135&amp;"")</f>
        <v/>
      </c>
      <c r="R134" s="105" t="e">
        <f t="shared" ca="1" si="0"/>
        <v>#NAME?</v>
      </c>
      <c r="S134" s="99" t="e">
        <f t="shared" ca="1" si="1"/>
        <v>#NAME?</v>
      </c>
      <c r="T134" s="259" t="e">
        <f t="array" aca="1" ref="T134" ca="1">IF(OR(R134="",S134=""),"",INDEX('Z8 TARGET ENH'!$F$6:$FE$161,_xludf.XMATCH(R134,'Z8 TARGET ENH'!$B$6:$B$161),_xludf.XMATCH(S134,'Z8 TARGET ENH'!$F$2:$FE$2)))</f>
        <v>#NAME?</v>
      </c>
      <c r="U134" s="256" t="str">
        <f>IF(E134="","",VLOOKUP(H134,'Z8 TARGET ENH'!$FH$7:$FJ$48,2,FALSE))</f>
        <v/>
      </c>
      <c r="V134" s="258" t="str">
        <f>IF(E134="","",VLOOKUP(H134,'Z8 TARGET ENH'!$FH$7:$FJ$48,3,FALSE))</f>
        <v/>
      </c>
      <c r="W134" s="260" t="str">
        <f t="shared" si="2"/>
        <v/>
      </c>
      <c r="X134" s="204"/>
      <c r="Y134" s="70"/>
      <c r="Z134" s="1">
        <f t="shared" si="3"/>
        <v>0</v>
      </c>
    </row>
    <row r="135" spans="1:26" ht="30" customHeight="1" x14ac:dyDescent="0.2">
      <c r="A135" s="70"/>
      <c r="B135" s="70"/>
      <c r="C135" s="70"/>
      <c r="D135" s="255">
        <f>'A1 Baseline - Terrestrial'!D136</f>
        <v>129</v>
      </c>
      <c r="E135" s="80" t="str">
        <f>IF(OR('C1 Baseline - Marine'!E136="",'C1 Baseline - Marine'!O136=0), "", 'C1 Baseline - Marine'!E136)</f>
        <v/>
      </c>
      <c r="F135" s="102" t="str">
        <f>IF(E135="", "", 'C1 Baseline - Marine'!H136)</f>
        <v/>
      </c>
      <c r="G135" s="100" t="str">
        <f>IF(E135="", "", 'C1 Baseline - Marine'!J136)</f>
        <v/>
      </c>
      <c r="H135" s="98"/>
      <c r="I135" s="99" t="str">
        <f>IF(E135="","",'C1 Baseline - Marine'!K136)</f>
        <v/>
      </c>
      <c r="J135" s="85" t="str">
        <f>IF(OR(E135="",H135=""),"",IF(AND(E135=H135,G135&gt;=P135),"Error - No Enhancement",IF(AND(E135=H135,G135&lt;P135),"Acceptable",IF(F135&gt;N135,"Trading Down - Unacceptable Change",IF(F135=N135,"Error - No Enhancement",'C1 Baseline - Marine'!G136&amp;" - "&amp;IFERROR(VLOOKUP(H135,'Z1 HAB CLASS'!$D$4:$E$45,2,FALSE),""))))))</f>
        <v/>
      </c>
      <c r="K135" s="196" t="str">
        <f>IF(E135="","",IF(AND(E135=H135,G135&gt;=P135),"Error - No Enhancement",IF(AND(E135=H135,G135&lt;P135),'C1 Baseline - Marine'!I136&amp;" - "&amp;'C3 Enhancement - Marine'!O135,IF(F135&gt;N135,"Trading Down - Unacceptable Change",IF(F135=N135,"Error - No Enhancement",IF(AND(E135&lt;&gt;H135,F135&lt;N135),"Lower Distinctiveness Habitat"&amp;" - "&amp;O135,'C1 Baseline - Marine'!I136&amp;" - "&amp;'C3 Enhancement - Marine'!O135))))))</f>
        <v/>
      </c>
      <c r="L135" s="101" t="str">
        <f>IF(E135="","",'C1 Baseline - Marine'!O136)</f>
        <v/>
      </c>
      <c r="M135" s="102" t="str">
        <f>IFERROR(VLOOKUP(H135,'Z1 HAB CLASS'!$D$4:$E$45,2,FALSE)," ")</f>
        <v xml:space="preserve"> </v>
      </c>
      <c r="N135" s="103" t="str">
        <f>IFERROR(VLOOKUP(M135,'Z1 HAB CLASS'!$L$3:$N$9,2,FALSE)," ")</f>
        <v xml:space="preserve"> </v>
      </c>
      <c r="O135" s="104"/>
      <c r="P135" s="100" t="str">
        <f>IFERROR(VLOOKUP(O135,'Z3 CONDITION VALUE'!$A$3:$B$5,2,FALSE)," ")</f>
        <v xml:space="preserve"> </v>
      </c>
      <c r="Q135" s="82" t="str">
        <f>IF(OR('C1 Baseline - Marine'!E136="", 'C1 Baseline - Marine'!O136=0),"",'C1 Baseline - Marine'!I136&amp;"")</f>
        <v/>
      </c>
      <c r="R135" s="105" t="e">
        <f t="shared" ca="1" si="0"/>
        <v>#NAME?</v>
      </c>
      <c r="S135" s="99" t="e">
        <f t="shared" ca="1" si="1"/>
        <v>#NAME?</v>
      </c>
      <c r="T135" s="259" t="e">
        <f t="array" aca="1" ref="T135" ca="1">IF(OR(R135="",S135=""),"",INDEX('Z8 TARGET ENH'!$F$6:$FE$161,_xludf.XMATCH(R135,'Z8 TARGET ENH'!$B$6:$B$161),_xludf.XMATCH(S135,'Z8 TARGET ENH'!$F$2:$FE$2)))</f>
        <v>#NAME?</v>
      </c>
      <c r="U135" s="256" t="str">
        <f>IF(E135="","",VLOOKUP(H135,'Z8 TARGET ENH'!$FH$7:$FJ$48,2,FALSE))</f>
        <v/>
      </c>
      <c r="V135" s="258" t="str">
        <f>IF(E135="","",VLOOKUP(H135,'Z8 TARGET ENH'!$FH$7:$FJ$48,3,FALSE))</f>
        <v/>
      </c>
      <c r="W135" s="260" t="str">
        <f t="shared" si="2"/>
        <v/>
      </c>
      <c r="X135" s="204"/>
      <c r="Y135" s="70"/>
      <c r="Z135" s="1">
        <f t="shared" si="3"/>
        <v>0</v>
      </c>
    </row>
    <row r="136" spans="1:26" ht="30" customHeight="1" x14ac:dyDescent="0.2">
      <c r="A136" s="70"/>
      <c r="B136" s="70"/>
      <c r="C136" s="70"/>
      <c r="D136" s="255">
        <f>'A1 Baseline - Terrestrial'!D137</f>
        <v>130</v>
      </c>
      <c r="E136" s="80" t="str">
        <f>IF(OR('C1 Baseline - Marine'!E137="",'C1 Baseline - Marine'!O137=0), "", 'C1 Baseline - Marine'!E137)</f>
        <v/>
      </c>
      <c r="F136" s="102" t="str">
        <f>IF(E136="", "", 'C1 Baseline - Marine'!H137)</f>
        <v/>
      </c>
      <c r="G136" s="100" t="str">
        <f>IF(E136="", "", 'C1 Baseline - Marine'!J137)</f>
        <v/>
      </c>
      <c r="H136" s="98"/>
      <c r="I136" s="99" t="str">
        <f>IF(E136="","",'C1 Baseline - Marine'!K137)</f>
        <v/>
      </c>
      <c r="J136" s="85" t="str">
        <f>IF(OR(E136="",H136=""),"",IF(AND(E136=H136,G136&gt;=P136),"Error - No Enhancement",IF(AND(E136=H136,G136&lt;P136),"Acceptable",IF(F136&gt;N136,"Trading Down - Unacceptable Change",IF(F136=N136,"Error - No Enhancement",'C1 Baseline - Marine'!G137&amp;" - "&amp;IFERROR(VLOOKUP(H136,'Z1 HAB CLASS'!$D$4:$E$45,2,FALSE),""))))))</f>
        <v/>
      </c>
      <c r="K136" s="196" t="str">
        <f>IF(E136="","",IF(AND(E136=H136,G136&gt;=P136),"Error - No Enhancement",IF(AND(E136=H136,G136&lt;P136),'C1 Baseline - Marine'!I137&amp;" - "&amp;'C3 Enhancement - Marine'!O136,IF(F136&gt;N136,"Trading Down - Unacceptable Change",IF(F136=N136,"Error - No Enhancement",IF(AND(E136&lt;&gt;H136,F136&lt;N136),"Lower Distinctiveness Habitat"&amp;" - "&amp;O136,'C1 Baseline - Marine'!I137&amp;" - "&amp;'C3 Enhancement - Marine'!O136))))))</f>
        <v/>
      </c>
      <c r="L136" s="101" t="str">
        <f>IF(E136="","",'C1 Baseline - Marine'!O137)</f>
        <v/>
      </c>
      <c r="M136" s="102" t="str">
        <f>IFERROR(VLOOKUP(H136,'Z1 HAB CLASS'!$D$4:$E$45,2,FALSE)," ")</f>
        <v xml:space="preserve"> </v>
      </c>
      <c r="N136" s="103" t="str">
        <f>IFERROR(VLOOKUP(M136,'Z1 HAB CLASS'!$L$3:$N$9,2,FALSE)," ")</f>
        <v xml:space="preserve"> </v>
      </c>
      <c r="O136" s="104"/>
      <c r="P136" s="100" t="str">
        <f>IFERROR(VLOOKUP(O136,'Z3 CONDITION VALUE'!$A$3:$B$5,2,FALSE)," ")</f>
        <v xml:space="preserve"> </v>
      </c>
      <c r="Q136" s="82" t="str">
        <f>IF(OR('C1 Baseline - Marine'!E137="", 'C1 Baseline - Marine'!O137=0),"",'C1 Baseline - Marine'!I137&amp;"")</f>
        <v/>
      </c>
      <c r="R136" s="105" t="e">
        <f t="shared" ca="1" si="0"/>
        <v>#NAME?</v>
      </c>
      <c r="S136" s="99" t="e">
        <f t="shared" ca="1" si="1"/>
        <v>#NAME?</v>
      </c>
      <c r="T136" s="259" t="e">
        <f t="array" aca="1" ref="T136" ca="1">IF(OR(R136="",S136=""),"",INDEX('Z8 TARGET ENH'!$F$6:$FE$161,_xludf.XMATCH(R136,'Z8 TARGET ENH'!$B$6:$B$161),_xludf.XMATCH(S136,'Z8 TARGET ENH'!$F$2:$FE$2)))</f>
        <v>#NAME?</v>
      </c>
      <c r="U136" s="256" t="str">
        <f>IF(E136="","",VLOOKUP(H136,'Z8 TARGET ENH'!$FH$7:$FJ$48,2,FALSE))</f>
        <v/>
      </c>
      <c r="V136" s="258" t="str">
        <f>IF(E136="","",VLOOKUP(H136,'Z8 TARGET ENH'!$FH$7:$FJ$48,3,FALSE))</f>
        <v/>
      </c>
      <c r="W136" s="260" t="str">
        <f t="shared" si="2"/>
        <v/>
      </c>
      <c r="X136" s="204"/>
      <c r="Y136" s="70"/>
      <c r="Z136" s="1">
        <f t="shared" si="3"/>
        <v>0</v>
      </c>
    </row>
    <row r="137" spans="1:26" ht="30" customHeight="1" x14ac:dyDescent="0.2">
      <c r="A137" s="70"/>
      <c r="B137" s="70"/>
      <c r="C137" s="70"/>
      <c r="D137" s="255">
        <f>'A1 Baseline - Terrestrial'!D138</f>
        <v>131</v>
      </c>
      <c r="E137" s="80" t="str">
        <f>IF(OR('C1 Baseline - Marine'!E138="",'C1 Baseline - Marine'!O138=0), "", 'C1 Baseline - Marine'!E138)</f>
        <v/>
      </c>
      <c r="F137" s="102" t="str">
        <f>IF(E137="", "", 'C1 Baseline - Marine'!H138)</f>
        <v/>
      </c>
      <c r="G137" s="100" t="str">
        <f>IF(E137="", "", 'C1 Baseline - Marine'!J138)</f>
        <v/>
      </c>
      <c r="H137" s="98"/>
      <c r="I137" s="99" t="str">
        <f>IF(E137="","",'C1 Baseline - Marine'!K138)</f>
        <v/>
      </c>
      <c r="J137" s="85" t="str">
        <f>IF(OR(E137="",H137=""),"",IF(AND(E137=H137,G137&gt;=P137),"Error - No Enhancement",IF(AND(E137=H137,G137&lt;P137),"Acceptable",IF(F137&gt;N137,"Trading Down - Unacceptable Change",IF(F137=N137,"Error - No Enhancement",'C1 Baseline - Marine'!G138&amp;" - "&amp;IFERROR(VLOOKUP(H137,'Z1 HAB CLASS'!$D$4:$E$45,2,FALSE),""))))))</f>
        <v/>
      </c>
      <c r="K137" s="196" t="str">
        <f>IF(E137="","",IF(AND(E137=H137,G137&gt;=P137),"Error - No Enhancement",IF(AND(E137=H137,G137&lt;P137),'C1 Baseline - Marine'!I138&amp;" - "&amp;'C3 Enhancement - Marine'!O137,IF(F137&gt;N137,"Trading Down - Unacceptable Change",IF(F137=N137,"Error - No Enhancement",IF(AND(E137&lt;&gt;H137,F137&lt;N137),"Lower Distinctiveness Habitat"&amp;" - "&amp;O137,'C1 Baseline - Marine'!I138&amp;" - "&amp;'C3 Enhancement - Marine'!O137))))))</f>
        <v/>
      </c>
      <c r="L137" s="101" t="str">
        <f>IF(E137="","",'C1 Baseline - Marine'!O138)</f>
        <v/>
      </c>
      <c r="M137" s="102" t="str">
        <f>IFERROR(VLOOKUP(H137,'Z1 HAB CLASS'!$D$4:$E$45,2,FALSE)," ")</f>
        <v xml:space="preserve"> </v>
      </c>
      <c r="N137" s="103" t="str">
        <f>IFERROR(VLOOKUP(M137,'Z1 HAB CLASS'!$L$3:$N$9,2,FALSE)," ")</f>
        <v xml:space="preserve"> </v>
      </c>
      <c r="O137" s="104"/>
      <c r="P137" s="100" t="str">
        <f>IFERROR(VLOOKUP(O137,'Z3 CONDITION VALUE'!$A$3:$B$5,2,FALSE)," ")</f>
        <v xml:space="preserve"> </v>
      </c>
      <c r="Q137" s="82" t="str">
        <f>IF(OR('C1 Baseline - Marine'!E138="", 'C1 Baseline - Marine'!O138=0),"",'C1 Baseline - Marine'!I138&amp;"")</f>
        <v/>
      </c>
      <c r="R137" s="105" t="e">
        <f t="shared" ca="1" si="0"/>
        <v>#NAME?</v>
      </c>
      <c r="S137" s="99" t="e">
        <f t="shared" ca="1" si="1"/>
        <v>#NAME?</v>
      </c>
      <c r="T137" s="259" t="e">
        <f t="array" aca="1" ref="T137" ca="1">IF(OR(R137="",S137=""),"",INDEX('Z8 TARGET ENH'!$F$6:$FE$161,_xludf.XMATCH(R137,'Z8 TARGET ENH'!$B$6:$B$161),_xludf.XMATCH(S137,'Z8 TARGET ENH'!$F$2:$FE$2)))</f>
        <v>#NAME?</v>
      </c>
      <c r="U137" s="256" t="str">
        <f>IF(E137="","",VLOOKUP(H137,'Z8 TARGET ENH'!$FH$7:$FJ$48,2,FALSE))</f>
        <v/>
      </c>
      <c r="V137" s="258" t="str">
        <f>IF(E137="","",VLOOKUP(H137,'Z8 TARGET ENH'!$FH$7:$FJ$48,3,FALSE))</f>
        <v/>
      </c>
      <c r="W137" s="260" t="str">
        <f t="shared" si="2"/>
        <v/>
      </c>
      <c r="X137" s="204"/>
      <c r="Y137" s="70"/>
      <c r="Z137" s="1">
        <f t="shared" si="3"/>
        <v>0</v>
      </c>
    </row>
    <row r="138" spans="1:26" ht="30" customHeight="1" x14ac:dyDescent="0.2">
      <c r="A138" s="70"/>
      <c r="B138" s="70"/>
      <c r="C138" s="70"/>
      <c r="D138" s="255">
        <f>'A1 Baseline - Terrestrial'!D139</f>
        <v>132</v>
      </c>
      <c r="E138" s="80" t="str">
        <f>IF(OR('C1 Baseline - Marine'!E139="",'C1 Baseline - Marine'!O139=0), "", 'C1 Baseline - Marine'!E139)</f>
        <v/>
      </c>
      <c r="F138" s="102" t="str">
        <f>IF(E138="", "", 'C1 Baseline - Marine'!H139)</f>
        <v/>
      </c>
      <c r="G138" s="100" t="str">
        <f>IF(E138="", "", 'C1 Baseline - Marine'!J139)</f>
        <v/>
      </c>
      <c r="H138" s="98"/>
      <c r="I138" s="99" t="str">
        <f>IF(E138="","",'C1 Baseline - Marine'!K139)</f>
        <v/>
      </c>
      <c r="J138" s="85" t="str">
        <f>IF(OR(E138="",H138=""),"",IF(AND(E138=H138,G138&gt;=P138),"Error - No Enhancement",IF(AND(E138=H138,G138&lt;P138),"Acceptable",IF(F138&gt;N138,"Trading Down - Unacceptable Change",IF(F138=N138,"Error - No Enhancement",'C1 Baseline - Marine'!G139&amp;" - "&amp;IFERROR(VLOOKUP(H138,'Z1 HAB CLASS'!$D$4:$E$45,2,FALSE),""))))))</f>
        <v/>
      </c>
      <c r="K138" s="196" t="str">
        <f>IF(E138="","",IF(AND(E138=H138,G138&gt;=P138),"Error - No Enhancement",IF(AND(E138=H138,G138&lt;P138),'C1 Baseline - Marine'!I139&amp;" - "&amp;'C3 Enhancement - Marine'!O138,IF(F138&gt;N138,"Trading Down - Unacceptable Change",IF(F138=N138,"Error - No Enhancement",IF(AND(E138&lt;&gt;H138,F138&lt;N138),"Lower Distinctiveness Habitat"&amp;" - "&amp;O138,'C1 Baseline - Marine'!I139&amp;" - "&amp;'C3 Enhancement - Marine'!O138))))))</f>
        <v/>
      </c>
      <c r="L138" s="101" t="str">
        <f>IF(E138="","",'C1 Baseline - Marine'!O139)</f>
        <v/>
      </c>
      <c r="M138" s="102" t="str">
        <f>IFERROR(VLOOKUP(H138,'Z1 HAB CLASS'!$D$4:$E$45,2,FALSE)," ")</f>
        <v xml:space="preserve"> </v>
      </c>
      <c r="N138" s="103" t="str">
        <f>IFERROR(VLOOKUP(M138,'Z1 HAB CLASS'!$L$3:$N$9,2,FALSE)," ")</f>
        <v xml:space="preserve"> </v>
      </c>
      <c r="O138" s="104"/>
      <c r="P138" s="100" t="str">
        <f>IFERROR(VLOOKUP(O138,'Z3 CONDITION VALUE'!$A$3:$B$5,2,FALSE)," ")</f>
        <v xml:space="preserve"> </v>
      </c>
      <c r="Q138" s="82" t="str">
        <f>IF(OR('C1 Baseline - Marine'!E139="", 'C1 Baseline - Marine'!O139=0),"",'C1 Baseline - Marine'!I139&amp;"")</f>
        <v/>
      </c>
      <c r="R138" s="105" t="e">
        <f t="shared" ca="1" si="0"/>
        <v>#NAME?</v>
      </c>
      <c r="S138" s="99" t="e">
        <f t="shared" ca="1" si="1"/>
        <v>#NAME?</v>
      </c>
      <c r="T138" s="259" t="e">
        <f t="array" aca="1" ref="T138" ca="1">IF(OR(R138="",S138=""),"",INDEX('Z8 TARGET ENH'!$F$6:$FE$161,_xludf.XMATCH(R138,'Z8 TARGET ENH'!$B$6:$B$161),_xludf.XMATCH(S138,'Z8 TARGET ENH'!$F$2:$FE$2)))</f>
        <v>#NAME?</v>
      </c>
      <c r="U138" s="256" t="str">
        <f>IF(E138="","",VLOOKUP(H138,'Z8 TARGET ENH'!$FH$7:$FJ$48,2,FALSE))</f>
        <v/>
      </c>
      <c r="V138" s="258" t="str">
        <f>IF(E138="","",VLOOKUP(H138,'Z8 TARGET ENH'!$FH$7:$FJ$48,3,FALSE))</f>
        <v/>
      </c>
      <c r="W138" s="260" t="str">
        <f t="shared" si="2"/>
        <v/>
      </c>
      <c r="X138" s="204"/>
      <c r="Y138" s="70"/>
      <c r="Z138" s="1">
        <f t="shared" si="3"/>
        <v>0</v>
      </c>
    </row>
    <row r="139" spans="1:26" ht="30" customHeight="1" x14ac:dyDescent="0.2">
      <c r="A139" s="70"/>
      <c r="B139" s="70"/>
      <c r="C139" s="70"/>
      <c r="D139" s="255">
        <f>'A1 Baseline - Terrestrial'!D140</f>
        <v>133</v>
      </c>
      <c r="E139" s="80" t="str">
        <f>IF(OR('C1 Baseline - Marine'!E140="",'C1 Baseline - Marine'!O140=0), "", 'C1 Baseline - Marine'!E140)</f>
        <v/>
      </c>
      <c r="F139" s="102" t="str">
        <f>IF(E139="", "", 'C1 Baseline - Marine'!H140)</f>
        <v/>
      </c>
      <c r="G139" s="100" t="str">
        <f>IF(E139="", "", 'C1 Baseline - Marine'!J140)</f>
        <v/>
      </c>
      <c r="H139" s="98"/>
      <c r="I139" s="99" t="str">
        <f>IF(E139="","",'C1 Baseline - Marine'!K140)</f>
        <v/>
      </c>
      <c r="J139" s="85" t="str">
        <f>IF(OR(E139="",H139=""),"",IF(AND(E139=H139,G139&gt;=P139),"Error - No Enhancement",IF(AND(E139=H139,G139&lt;P139),"Acceptable",IF(F139&gt;N139,"Trading Down - Unacceptable Change",IF(F139=N139,"Error - No Enhancement",'C1 Baseline - Marine'!G140&amp;" - "&amp;IFERROR(VLOOKUP(H139,'Z1 HAB CLASS'!$D$4:$E$45,2,FALSE),""))))))</f>
        <v/>
      </c>
      <c r="K139" s="196" t="str">
        <f>IF(E139="","",IF(AND(E139=H139,G139&gt;=P139),"Error - No Enhancement",IF(AND(E139=H139,G139&lt;P139),'C1 Baseline - Marine'!I140&amp;" - "&amp;'C3 Enhancement - Marine'!O139,IF(F139&gt;N139,"Trading Down - Unacceptable Change",IF(F139=N139,"Error - No Enhancement",IF(AND(E139&lt;&gt;H139,F139&lt;N139),"Lower Distinctiveness Habitat"&amp;" - "&amp;O139,'C1 Baseline - Marine'!I140&amp;" - "&amp;'C3 Enhancement - Marine'!O139))))))</f>
        <v/>
      </c>
      <c r="L139" s="101" t="str">
        <f>IF(E139="","",'C1 Baseline - Marine'!O140)</f>
        <v/>
      </c>
      <c r="M139" s="102" t="str">
        <f>IFERROR(VLOOKUP(H139,'Z1 HAB CLASS'!$D$4:$E$45,2,FALSE)," ")</f>
        <v xml:space="preserve"> </v>
      </c>
      <c r="N139" s="103" t="str">
        <f>IFERROR(VLOOKUP(M139,'Z1 HAB CLASS'!$L$3:$N$9,2,FALSE)," ")</f>
        <v xml:space="preserve"> </v>
      </c>
      <c r="O139" s="104"/>
      <c r="P139" s="100" t="str">
        <f>IFERROR(VLOOKUP(O139,'Z3 CONDITION VALUE'!$A$3:$B$5,2,FALSE)," ")</f>
        <v xml:space="preserve"> </v>
      </c>
      <c r="Q139" s="82" t="str">
        <f>IF(OR('C1 Baseline - Marine'!E140="", 'C1 Baseline - Marine'!O140=0),"",'C1 Baseline - Marine'!I140&amp;"")</f>
        <v/>
      </c>
      <c r="R139" s="105" t="e">
        <f t="shared" ca="1" si="0"/>
        <v>#NAME?</v>
      </c>
      <c r="S139" s="99" t="e">
        <f t="shared" ca="1" si="1"/>
        <v>#NAME?</v>
      </c>
      <c r="T139" s="259" t="e">
        <f t="array" aca="1" ref="T139" ca="1">IF(OR(R139="",S139=""),"",INDEX('Z8 TARGET ENH'!$F$6:$FE$161,_xludf.XMATCH(R139,'Z8 TARGET ENH'!$B$6:$B$161),_xludf.XMATCH(S139,'Z8 TARGET ENH'!$F$2:$FE$2)))</f>
        <v>#NAME?</v>
      </c>
      <c r="U139" s="256" t="str">
        <f>IF(E139="","",VLOOKUP(H139,'Z8 TARGET ENH'!$FH$7:$FJ$48,2,FALSE))</f>
        <v/>
      </c>
      <c r="V139" s="258" t="str">
        <f>IF(E139="","",VLOOKUP(H139,'Z8 TARGET ENH'!$FH$7:$FJ$48,3,FALSE))</f>
        <v/>
      </c>
      <c r="W139" s="260" t="str">
        <f t="shared" si="2"/>
        <v/>
      </c>
      <c r="X139" s="204"/>
      <c r="Y139" s="70"/>
      <c r="Z139" s="1">
        <f t="shared" si="3"/>
        <v>0</v>
      </c>
    </row>
    <row r="140" spans="1:26" ht="30" customHeight="1" x14ac:dyDescent="0.2">
      <c r="A140" s="70"/>
      <c r="B140" s="70"/>
      <c r="C140" s="70"/>
      <c r="D140" s="255">
        <f>'A1 Baseline - Terrestrial'!D141</f>
        <v>134</v>
      </c>
      <c r="E140" s="80" t="str">
        <f>IF(OR('C1 Baseline - Marine'!E141="",'C1 Baseline - Marine'!O141=0), "", 'C1 Baseline - Marine'!E141)</f>
        <v/>
      </c>
      <c r="F140" s="102" t="str">
        <f>IF(E140="", "", 'C1 Baseline - Marine'!H141)</f>
        <v/>
      </c>
      <c r="G140" s="100" t="str">
        <f>IF(E140="", "", 'C1 Baseline - Marine'!J141)</f>
        <v/>
      </c>
      <c r="H140" s="98"/>
      <c r="I140" s="99" t="str">
        <f>IF(E140="","",'C1 Baseline - Marine'!K141)</f>
        <v/>
      </c>
      <c r="J140" s="85" t="str">
        <f>IF(OR(E140="",H140=""),"",IF(AND(E140=H140,G140&gt;=P140),"Error - No Enhancement",IF(AND(E140=H140,G140&lt;P140),"Acceptable",IF(F140&gt;N140,"Trading Down - Unacceptable Change",IF(F140=N140,"Error - No Enhancement",'C1 Baseline - Marine'!G141&amp;" - "&amp;IFERROR(VLOOKUP(H140,'Z1 HAB CLASS'!$D$4:$E$45,2,FALSE),""))))))</f>
        <v/>
      </c>
      <c r="K140" s="196" t="str">
        <f>IF(E140="","",IF(AND(E140=H140,G140&gt;=P140),"Error - No Enhancement",IF(AND(E140=H140,G140&lt;P140),'C1 Baseline - Marine'!I141&amp;" - "&amp;'C3 Enhancement - Marine'!O140,IF(F140&gt;N140,"Trading Down - Unacceptable Change",IF(F140=N140,"Error - No Enhancement",IF(AND(E140&lt;&gt;H140,F140&lt;N140),"Lower Distinctiveness Habitat"&amp;" - "&amp;O140,'C1 Baseline - Marine'!I141&amp;" - "&amp;'C3 Enhancement - Marine'!O140))))))</f>
        <v/>
      </c>
      <c r="L140" s="101" t="str">
        <f>IF(E140="","",'C1 Baseline - Marine'!O141)</f>
        <v/>
      </c>
      <c r="M140" s="102" t="str">
        <f>IFERROR(VLOOKUP(H140,'Z1 HAB CLASS'!$D$4:$E$45,2,FALSE)," ")</f>
        <v xml:space="preserve"> </v>
      </c>
      <c r="N140" s="103" t="str">
        <f>IFERROR(VLOOKUP(M140,'Z1 HAB CLASS'!$L$3:$N$9,2,FALSE)," ")</f>
        <v xml:space="preserve"> </v>
      </c>
      <c r="O140" s="104"/>
      <c r="P140" s="100" t="str">
        <f>IFERROR(VLOOKUP(O140,'Z3 CONDITION VALUE'!$A$3:$B$5,2,FALSE)," ")</f>
        <v xml:space="preserve"> </v>
      </c>
      <c r="Q140" s="82" t="str">
        <f>IF(OR('C1 Baseline - Marine'!E141="", 'C1 Baseline - Marine'!O141=0),"",'C1 Baseline - Marine'!I141&amp;"")</f>
        <v/>
      </c>
      <c r="R140" s="105" t="e">
        <f t="shared" ca="1" si="0"/>
        <v>#NAME?</v>
      </c>
      <c r="S140" s="99" t="e">
        <f t="shared" ca="1" si="1"/>
        <v>#NAME?</v>
      </c>
      <c r="T140" s="259" t="e">
        <f t="array" aca="1" ref="T140" ca="1">IF(OR(R140="",S140=""),"",INDEX('Z8 TARGET ENH'!$F$6:$FE$161,_xludf.XMATCH(R140,'Z8 TARGET ENH'!$B$6:$B$161),_xludf.XMATCH(S140,'Z8 TARGET ENH'!$F$2:$FE$2)))</f>
        <v>#NAME?</v>
      </c>
      <c r="U140" s="256" t="str">
        <f>IF(E140="","",VLOOKUP(H140,'Z8 TARGET ENH'!$FH$7:$FJ$48,2,FALSE))</f>
        <v/>
      </c>
      <c r="V140" s="258" t="str">
        <f>IF(E140="","",VLOOKUP(H140,'Z8 TARGET ENH'!$FH$7:$FJ$48,3,FALSE))</f>
        <v/>
      </c>
      <c r="W140" s="260" t="str">
        <f t="shared" si="2"/>
        <v/>
      </c>
      <c r="X140" s="204"/>
      <c r="Y140" s="70"/>
      <c r="Z140" s="1">
        <f t="shared" si="3"/>
        <v>0</v>
      </c>
    </row>
    <row r="141" spans="1:26" ht="30" customHeight="1" x14ac:dyDescent="0.2">
      <c r="A141" s="70"/>
      <c r="B141" s="70"/>
      <c r="C141" s="70"/>
      <c r="D141" s="255">
        <f>'A1 Baseline - Terrestrial'!D142</f>
        <v>135</v>
      </c>
      <c r="E141" s="80" t="str">
        <f>IF(OR('C1 Baseline - Marine'!E142="",'C1 Baseline - Marine'!O142=0), "", 'C1 Baseline - Marine'!E142)</f>
        <v/>
      </c>
      <c r="F141" s="102" t="str">
        <f>IF(E141="", "", 'C1 Baseline - Marine'!H142)</f>
        <v/>
      </c>
      <c r="G141" s="100" t="str">
        <f>IF(E141="", "", 'C1 Baseline - Marine'!J142)</f>
        <v/>
      </c>
      <c r="H141" s="98"/>
      <c r="I141" s="99" t="str">
        <f>IF(E141="","",'C1 Baseline - Marine'!K142)</f>
        <v/>
      </c>
      <c r="J141" s="85" t="str">
        <f>IF(OR(E141="",H141=""),"",IF(AND(E141=H141,G141&gt;=P141),"Error - No Enhancement",IF(AND(E141=H141,G141&lt;P141),"Acceptable",IF(F141&gt;N141,"Trading Down - Unacceptable Change",IF(F141=N141,"Error - No Enhancement",'C1 Baseline - Marine'!G142&amp;" - "&amp;IFERROR(VLOOKUP(H141,'Z1 HAB CLASS'!$D$4:$E$45,2,FALSE),""))))))</f>
        <v/>
      </c>
      <c r="K141" s="196" t="str">
        <f>IF(E141="","",IF(AND(E141=H141,G141&gt;=P141),"Error - No Enhancement",IF(AND(E141=H141,G141&lt;P141),'C1 Baseline - Marine'!I142&amp;" - "&amp;'C3 Enhancement - Marine'!O141,IF(F141&gt;N141,"Trading Down - Unacceptable Change",IF(F141=N141,"Error - No Enhancement",IF(AND(E141&lt;&gt;H141,F141&lt;N141),"Lower Distinctiveness Habitat"&amp;" - "&amp;O141,'C1 Baseline - Marine'!I142&amp;" - "&amp;'C3 Enhancement - Marine'!O141))))))</f>
        <v/>
      </c>
      <c r="L141" s="101" t="str">
        <f>IF(E141="","",'C1 Baseline - Marine'!O142)</f>
        <v/>
      </c>
      <c r="M141" s="102" t="str">
        <f>IFERROR(VLOOKUP(H141,'Z1 HAB CLASS'!$D$4:$E$45,2,FALSE)," ")</f>
        <v xml:space="preserve"> </v>
      </c>
      <c r="N141" s="103" t="str">
        <f>IFERROR(VLOOKUP(M141,'Z1 HAB CLASS'!$L$3:$N$9,2,FALSE)," ")</f>
        <v xml:space="preserve"> </v>
      </c>
      <c r="O141" s="104"/>
      <c r="P141" s="100" t="str">
        <f>IFERROR(VLOOKUP(O141,'Z3 CONDITION VALUE'!$A$3:$B$5,2,FALSE)," ")</f>
        <v xml:space="preserve"> </v>
      </c>
      <c r="Q141" s="82" t="str">
        <f>IF(OR('C1 Baseline - Marine'!E142="", 'C1 Baseline - Marine'!O142=0),"",'C1 Baseline - Marine'!I142&amp;"")</f>
        <v/>
      </c>
      <c r="R141" s="105" t="e">
        <f t="shared" ca="1" si="0"/>
        <v>#NAME?</v>
      </c>
      <c r="S141" s="99" t="e">
        <f t="shared" ca="1" si="1"/>
        <v>#NAME?</v>
      </c>
      <c r="T141" s="259" t="e">
        <f t="array" aca="1" ref="T141" ca="1">IF(OR(R141="",S141=""),"",INDEX('Z8 TARGET ENH'!$F$6:$FE$161,_xludf.XMATCH(R141,'Z8 TARGET ENH'!$B$6:$B$161),_xludf.XMATCH(S141,'Z8 TARGET ENH'!$F$2:$FE$2)))</f>
        <v>#NAME?</v>
      </c>
      <c r="U141" s="256" t="str">
        <f>IF(E141="","",VLOOKUP(H141,'Z8 TARGET ENH'!$FH$7:$FJ$48,2,FALSE))</f>
        <v/>
      </c>
      <c r="V141" s="258" t="str">
        <f>IF(E141="","",VLOOKUP(H141,'Z8 TARGET ENH'!$FH$7:$FJ$48,3,FALSE))</f>
        <v/>
      </c>
      <c r="W141" s="260" t="str">
        <f t="shared" si="2"/>
        <v/>
      </c>
      <c r="X141" s="204"/>
      <c r="Y141" s="70"/>
      <c r="Z141" s="1">
        <f t="shared" si="3"/>
        <v>0</v>
      </c>
    </row>
    <row r="142" spans="1:26" ht="30" customHeight="1" x14ac:dyDescent="0.2">
      <c r="A142" s="70"/>
      <c r="B142" s="70"/>
      <c r="C142" s="70"/>
      <c r="D142" s="255">
        <f>'A1 Baseline - Terrestrial'!D143</f>
        <v>136</v>
      </c>
      <c r="E142" s="80" t="str">
        <f>IF(OR('C1 Baseline - Marine'!E143="",'C1 Baseline - Marine'!O143=0), "", 'C1 Baseline - Marine'!E143)</f>
        <v/>
      </c>
      <c r="F142" s="102" t="str">
        <f>IF(E142="", "", 'C1 Baseline - Marine'!H143)</f>
        <v/>
      </c>
      <c r="G142" s="100" t="str">
        <f>IF(E142="", "", 'C1 Baseline - Marine'!J143)</f>
        <v/>
      </c>
      <c r="H142" s="98"/>
      <c r="I142" s="99" t="str">
        <f>IF(E142="","",'C1 Baseline - Marine'!K143)</f>
        <v/>
      </c>
      <c r="J142" s="85" t="str">
        <f>IF(OR(E142="",H142=""),"",IF(AND(E142=H142,G142&gt;=P142),"Error - No Enhancement",IF(AND(E142=H142,G142&lt;P142),"Acceptable",IF(F142&gt;N142,"Trading Down - Unacceptable Change",IF(F142=N142,"Error - No Enhancement",'C1 Baseline - Marine'!G143&amp;" - "&amp;IFERROR(VLOOKUP(H142,'Z1 HAB CLASS'!$D$4:$E$45,2,FALSE),""))))))</f>
        <v/>
      </c>
      <c r="K142" s="196" t="str">
        <f>IF(E142="","",IF(AND(E142=H142,G142&gt;=P142),"Error - No Enhancement",IF(AND(E142=H142,G142&lt;P142),'C1 Baseline - Marine'!I143&amp;" - "&amp;'C3 Enhancement - Marine'!O142,IF(F142&gt;N142,"Trading Down - Unacceptable Change",IF(F142=N142,"Error - No Enhancement",IF(AND(E142&lt;&gt;H142,F142&lt;N142),"Lower Distinctiveness Habitat"&amp;" - "&amp;O142,'C1 Baseline - Marine'!I143&amp;" - "&amp;'C3 Enhancement - Marine'!O142))))))</f>
        <v/>
      </c>
      <c r="L142" s="101" t="str">
        <f>IF(E142="","",'C1 Baseline - Marine'!O143)</f>
        <v/>
      </c>
      <c r="M142" s="102" t="str">
        <f>IFERROR(VLOOKUP(H142,'Z1 HAB CLASS'!$D$4:$E$45,2,FALSE)," ")</f>
        <v xml:space="preserve"> </v>
      </c>
      <c r="N142" s="103" t="str">
        <f>IFERROR(VLOOKUP(M142,'Z1 HAB CLASS'!$L$3:$N$9,2,FALSE)," ")</f>
        <v xml:space="preserve"> </v>
      </c>
      <c r="O142" s="104"/>
      <c r="P142" s="100" t="str">
        <f>IFERROR(VLOOKUP(O142,'Z3 CONDITION VALUE'!$A$3:$B$5,2,FALSE)," ")</f>
        <v xml:space="preserve"> </v>
      </c>
      <c r="Q142" s="82" t="str">
        <f>IF(OR('C1 Baseline - Marine'!E143="", 'C1 Baseline - Marine'!O143=0),"",'C1 Baseline - Marine'!I143&amp;"")</f>
        <v/>
      </c>
      <c r="R142" s="105" t="e">
        <f t="shared" ca="1" si="0"/>
        <v>#NAME?</v>
      </c>
      <c r="S142" s="99" t="e">
        <f t="shared" ca="1" si="1"/>
        <v>#NAME?</v>
      </c>
      <c r="T142" s="259" t="e">
        <f t="array" aca="1" ref="T142" ca="1">IF(OR(R142="",S142=""),"",INDEX('Z8 TARGET ENH'!$F$6:$FE$161,_xludf.XMATCH(R142,'Z8 TARGET ENH'!$B$6:$B$161),_xludf.XMATCH(S142,'Z8 TARGET ENH'!$F$2:$FE$2)))</f>
        <v>#NAME?</v>
      </c>
      <c r="U142" s="256" t="str">
        <f>IF(E142="","",VLOOKUP(H142,'Z8 TARGET ENH'!$FH$7:$FJ$48,2,FALSE))</f>
        <v/>
      </c>
      <c r="V142" s="258" t="str">
        <f>IF(E142="","",VLOOKUP(H142,'Z8 TARGET ENH'!$FH$7:$FJ$48,3,FALSE))</f>
        <v/>
      </c>
      <c r="W142" s="260" t="str">
        <f t="shared" si="2"/>
        <v/>
      </c>
      <c r="X142" s="204"/>
      <c r="Y142" s="70"/>
      <c r="Z142" s="1">
        <f t="shared" si="3"/>
        <v>0</v>
      </c>
    </row>
    <row r="143" spans="1:26" ht="30" customHeight="1" x14ac:dyDescent="0.2">
      <c r="A143" s="70"/>
      <c r="B143" s="70"/>
      <c r="C143" s="70"/>
      <c r="D143" s="255">
        <f>'A1 Baseline - Terrestrial'!D144</f>
        <v>137</v>
      </c>
      <c r="E143" s="80" t="str">
        <f>IF(OR('C1 Baseline - Marine'!E144="",'C1 Baseline - Marine'!O144=0), "", 'C1 Baseline - Marine'!E144)</f>
        <v/>
      </c>
      <c r="F143" s="102" t="str">
        <f>IF(E143="", "", 'C1 Baseline - Marine'!H144)</f>
        <v/>
      </c>
      <c r="G143" s="100" t="str">
        <f>IF(E143="", "", 'C1 Baseline - Marine'!J144)</f>
        <v/>
      </c>
      <c r="H143" s="98"/>
      <c r="I143" s="99" t="str">
        <f>IF(E143="","",'C1 Baseline - Marine'!K144)</f>
        <v/>
      </c>
      <c r="J143" s="85" t="str">
        <f>IF(OR(E143="",H143=""),"",IF(AND(E143=H143,G143&gt;=P143),"Error - No Enhancement",IF(AND(E143=H143,G143&lt;P143),"Acceptable",IF(F143&gt;N143,"Trading Down - Unacceptable Change",IF(F143=N143,"Error - No Enhancement",'C1 Baseline - Marine'!G144&amp;" - "&amp;IFERROR(VLOOKUP(H143,'Z1 HAB CLASS'!$D$4:$E$45,2,FALSE),""))))))</f>
        <v/>
      </c>
      <c r="K143" s="196" t="str">
        <f>IF(E143="","",IF(AND(E143=H143,G143&gt;=P143),"Error - No Enhancement",IF(AND(E143=H143,G143&lt;P143),'C1 Baseline - Marine'!I144&amp;" - "&amp;'C3 Enhancement - Marine'!O143,IF(F143&gt;N143,"Trading Down - Unacceptable Change",IF(F143=N143,"Error - No Enhancement",IF(AND(E143&lt;&gt;H143,F143&lt;N143),"Lower Distinctiveness Habitat"&amp;" - "&amp;O143,'C1 Baseline - Marine'!I144&amp;" - "&amp;'C3 Enhancement - Marine'!O143))))))</f>
        <v/>
      </c>
      <c r="L143" s="101" t="str">
        <f>IF(E143="","",'C1 Baseline - Marine'!O144)</f>
        <v/>
      </c>
      <c r="M143" s="102" t="str">
        <f>IFERROR(VLOOKUP(H143,'Z1 HAB CLASS'!$D$4:$E$45,2,FALSE)," ")</f>
        <v xml:space="preserve"> </v>
      </c>
      <c r="N143" s="103" t="str">
        <f>IFERROR(VLOOKUP(M143,'Z1 HAB CLASS'!$L$3:$N$9,2,FALSE)," ")</f>
        <v xml:space="preserve"> </v>
      </c>
      <c r="O143" s="104"/>
      <c r="P143" s="100" t="str">
        <f>IFERROR(VLOOKUP(O143,'Z3 CONDITION VALUE'!$A$3:$B$5,2,FALSE)," ")</f>
        <v xml:space="preserve"> </v>
      </c>
      <c r="Q143" s="82" t="str">
        <f>IF(OR('C1 Baseline - Marine'!E144="", 'C1 Baseline - Marine'!O144=0),"",'C1 Baseline - Marine'!I144&amp;"")</f>
        <v/>
      </c>
      <c r="R143" s="105" t="e">
        <f t="shared" ca="1" si="0"/>
        <v>#NAME?</v>
      </c>
      <c r="S143" s="99" t="e">
        <f t="shared" ca="1" si="1"/>
        <v>#NAME?</v>
      </c>
      <c r="T143" s="259" t="e">
        <f t="array" aca="1" ref="T143" ca="1">IF(OR(R143="",S143=""),"",INDEX('Z8 TARGET ENH'!$F$6:$FE$161,_xludf.XMATCH(R143,'Z8 TARGET ENH'!$B$6:$B$161),_xludf.XMATCH(S143,'Z8 TARGET ENH'!$F$2:$FE$2)))</f>
        <v>#NAME?</v>
      </c>
      <c r="U143" s="256" t="str">
        <f>IF(E143="","",VLOOKUP(H143,'Z8 TARGET ENH'!$FH$7:$FJ$48,2,FALSE))</f>
        <v/>
      </c>
      <c r="V143" s="258" t="str">
        <f>IF(E143="","",VLOOKUP(H143,'Z8 TARGET ENH'!$FH$7:$FJ$48,3,FALSE))</f>
        <v/>
      </c>
      <c r="W143" s="260" t="str">
        <f t="shared" si="2"/>
        <v/>
      </c>
      <c r="X143" s="204"/>
      <c r="Y143" s="70"/>
      <c r="Z143" s="1">
        <f t="shared" si="3"/>
        <v>0</v>
      </c>
    </row>
    <row r="144" spans="1:26" ht="30" customHeight="1" x14ac:dyDescent="0.2">
      <c r="A144" s="70"/>
      <c r="B144" s="70"/>
      <c r="C144" s="70"/>
      <c r="D144" s="255">
        <f>'A1 Baseline - Terrestrial'!D145</f>
        <v>138</v>
      </c>
      <c r="E144" s="80" t="str">
        <f>IF(OR('C1 Baseline - Marine'!E145="",'C1 Baseline - Marine'!O145=0), "", 'C1 Baseline - Marine'!E145)</f>
        <v/>
      </c>
      <c r="F144" s="102" t="str">
        <f>IF(E144="", "", 'C1 Baseline - Marine'!H145)</f>
        <v/>
      </c>
      <c r="G144" s="100" t="str">
        <f>IF(E144="", "", 'C1 Baseline - Marine'!J145)</f>
        <v/>
      </c>
      <c r="H144" s="98"/>
      <c r="I144" s="99" t="str">
        <f>IF(E144="","",'C1 Baseline - Marine'!K145)</f>
        <v/>
      </c>
      <c r="J144" s="85" t="str">
        <f>IF(OR(E144="",H144=""),"",IF(AND(E144=H144,G144&gt;=P144),"Error - No Enhancement",IF(AND(E144=H144,G144&lt;P144),"Acceptable",IF(F144&gt;N144,"Trading Down - Unacceptable Change",IF(F144=N144,"Error - No Enhancement",'C1 Baseline - Marine'!G145&amp;" - "&amp;IFERROR(VLOOKUP(H144,'Z1 HAB CLASS'!$D$4:$E$45,2,FALSE),""))))))</f>
        <v/>
      </c>
      <c r="K144" s="196" t="str">
        <f>IF(E144="","",IF(AND(E144=H144,G144&gt;=P144),"Error - No Enhancement",IF(AND(E144=H144,G144&lt;P144),'C1 Baseline - Marine'!I145&amp;" - "&amp;'C3 Enhancement - Marine'!O144,IF(F144&gt;N144,"Trading Down - Unacceptable Change",IF(F144=N144,"Error - No Enhancement",IF(AND(E144&lt;&gt;H144,F144&lt;N144),"Lower Distinctiveness Habitat"&amp;" - "&amp;O144,'C1 Baseline - Marine'!I145&amp;" - "&amp;'C3 Enhancement - Marine'!O144))))))</f>
        <v/>
      </c>
      <c r="L144" s="101" t="str">
        <f>IF(E144="","",'C1 Baseline - Marine'!O145)</f>
        <v/>
      </c>
      <c r="M144" s="102" t="str">
        <f>IFERROR(VLOOKUP(H144,'Z1 HAB CLASS'!$D$4:$E$45,2,FALSE)," ")</f>
        <v xml:space="preserve"> </v>
      </c>
      <c r="N144" s="103" t="str">
        <f>IFERROR(VLOOKUP(M144,'Z1 HAB CLASS'!$L$3:$N$9,2,FALSE)," ")</f>
        <v xml:space="preserve"> </v>
      </c>
      <c r="O144" s="104"/>
      <c r="P144" s="100" t="str">
        <f>IFERROR(VLOOKUP(O144,'Z3 CONDITION VALUE'!$A$3:$B$5,2,FALSE)," ")</f>
        <v xml:space="preserve"> </v>
      </c>
      <c r="Q144" s="82" t="str">
        <f>IF(OR('C1 Baseline - Marine'!E145="", 'C1 Baseline - Marine'!O145=0),"",'C1 Baseline - Marine'!I145&amp;"")</f>
        <v/>
      </c>
      <c r="R144" s="105" t="e">
        <f t="shared" ca="1" si="0"/>
        <v>#NAME?</v>
      </c>
      <c r="S144" s="99" t="e">
        <f t="shared" ca="1" si="1"/>
        <v>#NAME?</v>
      </c>
      <c r="T144" s="259" t="e">
        <f t="array" aca="1" ref="T144" ca="1">IF(OR(R144="",S144=""),"",INDEX('Z8 TARGET ENH'!$F$6:$FE$161,_xludf.XMATCH(R144,'Z8 TARGET ENH'!$B$6:$B$161),_xludf.XMATCH(S144,'Z8 TARGET ENH'!$F$2:$FE$2)))</f>
        <v>#NAME?</v>
      </c>
      <c r="U144" s="256" t="str">
        <f>IF(E144="","",VLOOKUP(H144,'Z8 TARGET ENH'!$FH$7:$FJ$48,2,FALSE))</f>
        <v/>
      </c>
      <c r="V144" s="258" t="str">
        <f>IF(E144="","",VLOOKUP(H144,'Z8 TARGET ENH'!$FH$7:$FJ$48,3,FALSE))</f>
        <v/>
      </c>
      <c r="W144" s="260" t="str">
        <f t="shared" si="2"/>
        <v/>
      </c>
      <c r="X144" s="204"/>
      <c r="Y144" s="70"/>
      <c r="Z144" s="1">
        <f t="shared" si="3"/>
        <v>0</v>
      </c>
    </row>
    <row r="145" spans="1:26" ht="30" customHeight="1" x14ac:dyDescent="0.2">
      <c r="A145" s="70"/>
      <c r="B145" s="70"/>
      <c r="C145" s="70"/>
      <c r="D145" s="255">
        <f>'A1 Baseline - Terrestrial'!D146</f>
        <v>139</v>
      </c>
      <c r="E145" s="80" t="str">
        <f>IF(OR('C1 Baseline - Marine'!E146="",'C1 Baseline - Marine'!O146=0), "", 'C1 Baseline - Marine'!E146)</f>
        <v/>
      </c>
      <c r="F145" s="102" t="str">
        <f>IF(E145="", "", 'C1 Baseline - Marine'!H146)</f>
        <v/>
      </c>
      <c r="G145" s="100" t="str">
        <f>IF(E145="", "", 'C1 Baseline - Marine'!J146)</f>
        <v/>
      </c>
      <c r="H145" s="98"/>
      <c r="I145" s="99" t="str">
        <f>IF(E145="","",'C1 Baseline - Marine'!K146)</f>
        <v/>
      </c>
      <c r="J145" s="85" t="str">
        <f>IF(OR(E145="",H145=""),"",IF(AND(E145=H145,G145&gt;=P145),"Error - No Enhancement",IF(AND(E145=H145,G145&lt;P145),"Acceptable",IF(F145&gt;N145,"Trading Down - Unacceptable Change",IF(F145=N145,"Error - No Enhancement",'C1 Baseline - Marine'!G146&amp;" - "&amp;IFERROR(VLOOKUP(H145,'Z1 HAB CLASS'!$D$4:$E$45,2,FALSE),""))))))</f>
        <v/>
      </c>
      <c r="K145" s="196" t="str">
        <f>IF(E145="","",IF(AND(E145=H145,G145&gt;=P145),"Error - No Enhancement",IF(AND(E145=H145,G145&lt;P145),'C1 Baseline - Marine'!I146&amp;" - "&amp;'C3 Enhancement - Marine'!O145,IF(F145&gt;N145,"Trading Down - Unacceptable Change",IF(F145=N145,"Error - No Enhancement",IF(AND(E145&lt;&gt;H145,F145&lt;N145),"Lower Distinctiveness Habitat"&amp;" - "&amp;O145,'C1 Baseline - Marine'!I146&amp;" - "&amp;'C3 Enhancement - Marine'!O145))))))</f>
        <v/>
      </c>
      <c r="L145" s="101" t="str">
        <f>IF(E145="","",'C1 Baseline - Marine'!O146)</f>
        <v/>
      </c>
      <c r="M145" s="102" t="str">
        <f>IFERROR(VLOOKUP(H145,'Z1 HAB CLASS'!$D$4:$E$45,2,FALSE)," ")</f>
        <v xml:space="preserve"> </v>
      </c>
      <c r="N145" s="103" t="str">
        <f>IFERROR(VLOOKUP(M145,'Z1 HAB CLASS'!$L$3:$N$9,2,FALSE)," ")</f>
        <v xml:space="preserve"> </v>
      </c>
      <c r="O145" s="104"/>
      <c r="P145" s="100" t="str">
        <f>IFERROR(VLOOKUP(O145,'Z3 CONDITION VALUE'!$A$3:$B$5,2,FALSE)," ")</f>
        <v xml:space="preserve"> </v>
      </c>
      <c r="Q145" s="82" t="str">
        <f>IF(OR('C1 Baseline - Marine'!E146="", 'C1 Baseline - Marine'!O146=0),"",'C1 Baseline - Marine'!I146&amp;"")</f>
        <v/>
      </c>
      <c r="R145" s="105" t="e">
        <f t="shared" ca="1" si="0"/>
        <v>#NAME?</v>
      </c>
      <c r="S145" s="99" t="e">
        <f t="shared" ca="1" si="1"/>
        <v>#NAME?</v>
      </c>
      <c r="T145" s="259" t="e">
        <f t="array" aca="1" ref="T145" ca="1">IF(OR(R145="",S145=""),"",INDEX('Z8 TARGET ENH'!$F$6:$FE$161,_xludf.XMATCH(R145,'Z8 TARGET ENH'!$B$6:$B$161),_xludf.XMATCH(S145,'Z8 TARGET ENH'!$F$2:$FE$2)))</f>
        <v>#NAME?</v>
      </c>
      <c r="U145" s="256" t="str">
        <f>IF(E145="","",VLOOKUP(H145,'Z8 TARGET ENH'!$FH$7:$FJ$48,2,FALSE))</f>
        <v/>
      </c>
      <c r="V145" s="258" t="str">
        <f>IF(E145="","",VLOOKUP(H145,'Z8 TARGET ENH'!$FH$7:$FJ$48,3,FALSE))</f>
        <v/>
      </c>
      <c r="W145" s="260" t="str">
        <f t="shared" si="2"/>
        <v/>
      </c>
      <c r="X145" s="204"/>
      <c r="Y145" s="70"/>
      <c r="Z145" s="1">
        <f t="shared" si="3"/>
        <v>0</v>
      </c>
    </row>
    <row r="146" spans="1:26" ht="30" customHeight="1" x14ac:dyDescent="0.2">
      <c r="A146" s="70"/>
      <c r="B146" s="70"/>
      <c r="C146" s="70"/>
      <c r="D146" s="255">
        <f>'A1 Baseline - Terrestrial'!D147</f>
        <v>140</v>
      </c>
      <c r="E146" s="80" t="str">
        <f>IF(OR('C1 Baseline - Marine'!E147="",'C1 Baseline - Marine'!O147=0), "", 'C1 Baseline - Marine'!E147)</f>
        <v/>
      </c>
      <c r="F146" s="102" t="str">
        <f>IF(E146="", "", 'C1 Baseline - Marine'!H147)</f>
        <v/>
      </c>
      <c r="G146" s="100" t="str">
        <f>IF(E146="", "", 'C1 Baseline - Marine'!J147)</f>
        <v/>
      </c>
      <c r="H146" s="98"/>
      <c r="I146" s="99" t="str">
        <f>IF(E146="","",'C1 Baseline - Marine'!K147)</f>
        <v/>
      </c>
      <c r="J146" s="85" t="str">
        <f>IF(OR(E146="",H146=""),"",IF(AND(E146=H146,G146&gt;=P146),"Error - No Enhancement",IF(AND(E146=H146,G146&lt;P146),"Acceptable",IF(F146&gt;N146,"Trading Down - Unacceptable Change",IF(F146=N146,"Error - No Enhancement",'C1 Baseline - Marine'!G147&amp;" - "&amp;IFERROR(VLOOKUP(H146,'Z1 HAB CLASS'!$D$4:$E$45,2,FALSE),""))))))</f>
        <v/>
      </c>
      <c r="K146" s="196" t="str">
        <f>IF(E146="","",IF(AND(E146=H146,G146&gt;=P146),"Error - No Enhancement",IF(AND(E146=H146,G146&lt;P146),'C1 Baseline - Marine'!I147&amp;" - "&amp;'C3 Enhancement - Marine'!O146,IF(F146&gt;N146,"Trading Down - Unacceptable Change",IF(F146=N146,"Error - No Enhancement",IF(AND(E146&lt;&gt;H146,F146&lt;N146),"Lower Distinctiveness Habitat"&amp;" - "&amp;O146,'C1 Baseline - Marine'!I147&amp;" - "&amp;'C3 Enhancement - Marine'!O146))))))</f>
        <v/>
      </c>
      <c r="L146" s="101" t="str">
        <f>IF(E146="","",'C1 Baseline - Marine'!O147)</f>
        <v/>
      </c>
      <c r="M146" s="102" t="str">
        <f>IFERROR(VLOOKUP(H146,'Z1 HAB CLASS'!$D$4:$E$45,2,FALSE)," ")</f>
        <v xml:space="preserve"> </v>
      </c>
      <c r="N146" s="103" t="str">
        <f>IFERROR(VLOOKUP(M146,'Z1 HAB CLASS'!$L$3:$N$9,2,FALSE)," ")</f>
        <v xml:space="preserve"> </v>
      </c>
      <c r="O146" s="104"/>
      <c r="P146" s="100" t="str">
        <f>IFERROR(VLOOKUP(O146,'Z3 CONDITION VALUE'!$A$3:$B$5,2,FALSE)," ")</f>
        <v xml:space="preserve"> </v>
      </c>
      <c r="Q146" s="82" t="str">
        <f>IF(OR('C1 Baseline - Marine'!E147="", 'C1 Baseline - Marine'!O147=0),"",'C1 Baseline - Marine'!I147&amp;"")</f>
        <v/>
      </c>
      <c r="R146" s="105" t="e">
        <f t="shared" ca="1" si="0"/>
        <v>#NAME?</v>
      </c>
      <c r="S146" s="99" t="e">
        <f t="shared" ca="1" si="1"/>
        <v>#NAME?</v>
      </c>
      <c r="T146" s="259" t="e">
        <f t="array" aca="1" ref="T146" ca="1">IF(OR(R146="",S146=""),"",INDEX('Z8 TARGET ENH'!$F$6:$FE$161,_xludf.XMATCH(R146,'Z8 TARGET ENH'!$B$6:$B$161),_xludf.XMATCH(S146,'Z8 TARGET ENH'!$F$2:$FE$2)))</f>
        <v>#NAME?</v>
      </c>
      <c r="U146" s="256" t="str">
        <f>IF(E146="","",VLOOKUP(H146,'Z8 TARGET ENH'!$FH$7:$FJ$48,2,FALSE))</f>
        <v/>
      </c>
      <c r="V146" s="258" t="str">
        <f>IF(E146="","",VLOOKUP(H146,'Z8 TARGET ENH'!$FH$7:$FJ$48,3,FALSE))</f>
        <v/>
      </c>
      <c r="W146" s="260" t="str">
        <f t="shared" si="2"/>
        <v/>
      </c>
      <c r="X146" s="204"/>
      <c r="Y146" s="70"/>
      <c r="Z146" s="1">
        <f t="shared" si="3"/>
        <v>0</v>
      </c>
    </row>
    <row r="147" spans="1:26" ht="30" customHeight="1" x14ac:dyDescent="0.2">
      <c r="A147" s="70"/>
      <c r="B147" s="70"/>
      <c r="C147" s="70"/>
      <c r="D147" s="255">
        <f>'A1 Baseline - Terrestrial'!D148</f>
        <v>141</v>
      </c>
      <c r="E147" s="80" t="str">
        <f>IF(OR('C1 Baseline - Marine'!E148="",'C1 Baseline - Marine'!O148=0), "", 'C1 Baseline - Marine'!E148)</f>
        <v/>
      </c>
      <c r="F147" s="102" t="str">
        <f>IF(E147="", "", 'C1 Baseline - Marine'!H148)</f>
        <v/>
      </c>
      <c r="G147" s="100" t="str">
        <f>IF(E147="", "", 'C1 Baseline - Marine'!J148)</f>
        <v/>
      </c>
      <c r="H147" s="98"/>
      <c r="I147" s="99" t="str">
        <f>IF(E147="","",'C1 Baseline - Marine'!K148)</f>
        <v/>
      </c>
      <c r="J147" s="85" t="str">
        <f>IF(OR(E147="",H147=""),"",IF(AND(E147=H147,G147&gt;=P147),"Error - No Enhancement",IF(AND(E147=H147,G147&lt;P147),"Acceptable",IF(F147&gt;N147,"Trading Down - Unacceptable Change",IF(F147=N147,"Error - No Enhancement",'C1 Baseline - Marine'!G148&amp;" - "&amp;IFERROR(VLOOKUP(H147,'Z1 HAB CLASS'!$D$4:$E$45,2,FALSE),""))))))</f>
        <v/>
      </c>
      <c r="K147" s="196" t="str">
        <f>IF(E147="","",IF(AND(E147=H147,G147&gt;=P147),"Error - No Enhancement",IF(AND(E147=H147,G147&lt;P147),'C1 Baseline - Marine'!I148&amp;" - "&amp;'C3 Enhancement - Marine'!O147,IF(F147&gt;N147,"Trading Down - Unacceptable Change",IF(F147=N147,"Error - No Enhancement",IF(AND(E147&lt;&gt;H147,F147&lt;N147),"Lower Distinctiveness Habitat"&amp;" - "&amp;O147,'C1 Baseline - Marine'!I148&amp;" - "&amp;'C3 Enhancement - Marine'!O147))))))</f>
        <v/>
      </c>
      <c r="L147" s="101" t="str">
        <f>IF(E147="","",'C1 Baseline - Marine'!O148)</f>
        <v/>
      </c>
      <c r="M147" s="102" t="str">
        <f>IFERROR(VLOOKUP(H147,'Z1 HAB CLASS'!$D$4:$E$45,2,FALSE)," ")</f>
        <v xml:space="preserve"> </v>
      </c>
      <c r="N147" s="103" t="str">
        <f>IFERROR(VLOOKUP(M147,'Z1 HAB CLASS'!$L$3:$N$9,2,FALSE)," ")</f>
        <v xml:space="preserve"> </v>
      </c>
      <c r="O147" s="104"/>
      <c r="P147" s="100" t="str">
        <f>IFERROR(VLOOKUP(O147,'Z3 CONDITION VALUE'!$A$3:$B$5,2,FALSE)," ")</f>
        <v xml:space="preserve"> </v>
      </c>
      <c r="Q147" s="82" t="str">
        <f>IF(OR('C1 Baseline - Marine'!E148="", 'C1 Baseline - Marine'!O148=0),"",'C1 Baseline - Marine'!I148&amp;"")</f>
        <v/>
      </c>
      <c r="R147" s="105" t="e">
        <f t="shared" ca="1" si="0"/>
        <v>#NAME?</v>
      </c>
      <c r="S147" s="99" t="e">
        <f t="shared" ca="1" si="1"/>
        <v>#NAME?</v>
      </c>
      <c r="T147" s="259" t="e">
        <f t="array" aca="1" ref="T147" ca="1">IF(OR(R147="",S147=""),"",INDEX('Z8 TARGET ENH'!$F$6:$FE$161,_xludf.XMATCH(R147,'Z8 TARGET ENH'!$B$6:$B$161),_xludf.XMATCH(S147,'Z8 TARGET ENH'!$F$2:$FE$2)))</f>
        <v>#NAME?</v>
      </c>
      <c r="U147" s="256" t="str">
        <f>IF(E147="","",VLOOKUP(H147,'Z8 TARGET ENH'!$FH$7:$FJ$48,2,FALSE))</f>
        <v/>
      </c>
      <c r="V147" s="258" t="str">
        <f>IF(E147="","",VLOOKUP(H147,'Z8 TARGET ENH'!$FH$7:$FJ$48,3,FALSE))</f>
        <v/>
      </c>
      <c r="W147" s="260" t="str">
        <f t="shared" si="2"/>
        <v/>
      </c>
      <c r="X147" s="204"/>
      <c r="Y147" s="70"/>
      <c r="Z147" s="1">
        <f t="shared" si="3"/>
        <v>0</v>
      </c>
    </row>
    <row r="148" spans="1:26" ht="30" customHeight="1" x14ac:dyDescent="0.2">
      <c r="A148" s="70"/>
      <c r="B148" s="70"/>
      <c r="C148" s="70"/>
      <c r="D148" s="255">
        <f>'A1 Baseline - Terrestrial'!D149</f>
        <v>142</v>
      </c>
      <c r="E148" s="80" t="str">
        <f>IF(OR('C1 Baseline - Marine'!E149="",'C1 Baseline - Marine'!O149=0), "", 'C1 Baseline - Marine'!E149)</f>
        <v/>
      </c>
      <c r="F148" s="102" t="str">
        <f>IF(E148="", "", 'C1 Baseline - Marine'!H149)</f>
        <v/>
      </c>
      <c r="G148" s="100" t="str">
        <f>IF(E148="", "", 'C1 Baseline - Marine'!J149)</f>
        <v/>
      </c>
      <c r="H148" s="98"/>
      <c r="I148" s="99" t="str">
        <f>IF(E148="","",'C1 Baseline - Marine'!K149)</f>
        <v/>
      </c>
      <c r="J148" s="85" t="str">
        <f>IF(OR(E148="",H148=""),"",IF(AND(E148=H148,G148&gt;=P148),"Error - No Enhancement",IF(AND(E148=H148,G148&lt;P148),"Acceptable",IF(F148&gt;N148,"Trading Down - Unacceptable Change",IF(F148=N148,"Error - No Enhancement",'C1 Baseline - Marine'!G149&amp;" - "&amp;IFERROR(VLOOKUP(H148,'Z1 HAB CLASS'!$D$4:$E$45,2,FALSE),""))))))</f>
        <v/>
      </c>
      <c r="K148" s="196" t="str">
        <f>IF(E148="","",IF(AND(E148=H148,G148&gt;=P148),"Error - No Enhancement",IF(AND(E148=H148,G148&lt;P148),'C1 Baseline - Marine'!I149&amp;" - "&amp;'C3 Enhancement - Marine'!O148,IF(F148&gt;N148,"Trading Down - Unacceptable Change",IF(F148=N148,"Error - No Enhancement",IF(AND(E148&lt;&gt;H148,F148&lt;N148),"Lower Distinctiveness Habitat"&amp;" - "&amp;O148,'C1 Baseline - Marine'!I149&amp;" - "&amp;'C3 Enhancement - Marine'!O148))))))</f>
        <v/>
      </c>
      <c r="L148" s="101" t="str">
        <f>IF(E148="","",'C1 Baseline - Marine'!O149)</f>
        <v/>
      </c>
      <c r="M148" s="102" t="str">
        <f>IFERROR(VLOOKUP(H148,'Z1 HAB CLASS'!$D$4:$E$45,2,FALSE)," ")</f>
        <v xml:space="preserve"> </v>
      </c>
      <c r="N148" s="103" t="str">
        <f>IFERROR(VLOOKUP(M148,'Z1 HAB CLASS'!$L$3:$N$9,2,FALSE)," ")</f>
        <v xml:space="preserve"> </v>
      </c>
      <c r="O148" s="104"/>
      <c r="P148" s="100" t="str">
        <f>IFERROR(VLOOKUP(O148,'Z3 CONDITION VALUE'!$A$3:$B$5,2,FALSE)," ")</f>
        <v xml:space="preserve"> </v>
      </c>
      <c r="Q148" s="82" t="str">
        <f>IF(OR('C1 Baseline - Marine'!E149="", 'C1 Baseline - Marine'!O149=0),"",'C1 Baseline - Marine'!I149&amp;"")</f>
        <v/>
      </c>
      <c r="R148" s="105" t="e">
        <f t="shared" ca="1" si="0"/>
        <v>#NAME?</v>
      </c>
      <c r="S148" s="99" t="e">
        <f t="shared" ca="1" si="1"/>
        <v>#NAME?</v>
      </c>
      <c r="T148" s="259" t="e">
        <f t="array" aca="1" ref="T148" ca="1">IF(OR(R148="",S148=""),"",INDEX('Z8 TARGET ENH'!$F$6:$FE$161,_xludf.XMATCH(R148,'Z8 TARGET ENH'!$B$6:$B$161),_xludf.XMATCH(S148,'Z8 TARGET ENH'!$F$2:$FE$2)))</f>
        <v>#NAME?</v>
      </c>
      <c r="U148" s="256" t="str">
        <f>IF(E148="","",VLOOKUP(H148,'Z8 TARGET ENH'!$FH$7:$FJ$48,2,FALSE))</f>
        <v/>
      </c>
      <c r="V148" s="258" t="str">
        <f>IF(E148="","",VLOOKUP(H148,'Z8 TARGET ENH'!$FH$7:$FJ$48,3,FALSE))</f>
        <v/>
      </c>
      <c r="W148" s="260" t="str">
        <f t="shared" si="2"/>
        <v/>
      </c>
      <c r="X148" s="204"/>
      <c r="Y148" s="70"/>
      <c r="Z148" s="1">
        <f t="shared" si="3"/>
        <v>0</v>
      </c>
    </row>
    <row r="149" spans="1:26" ht="30" customHeight="1" x14ac:dyDescent="0.2">
      <c r="A149" s="70"/>
      <c r="B149" s="70"/>
      <c r="C149" s="70"/>
      <c r="D149" s="255">
        <f>'A1 Baseline - Terrestrial'!D150</f>
        <v>143</v>
      </c>
      <c r="E149" s="80" t="str">
        <f>IF(OR('C1 Baseline - Marine'!E150="",'C1 Baseline - Marine'!O150=0), "", 'C1 Baseline - Marine'!E150)</f>
        <v/>
      </c>
      <c r="F149" s="102" t="str">
        <f>IF(E149="", "", 'C1 Baseline - Marine'!H150)</f>
        <v/>
      </c>
      <c r="G149" s="100" t="str">
        <f>IF(E149="", "", 'C1 Baseline - Marine'!J150)</f>
        <v/>
      </c>
      <c r="H149" s="98"/>
      <c r="I149" s="99" t="str">
        <f>IF(E149="","",'C1 Baseline - Marine'!K150)</f>
        <v/>
      </c>
      <c r="J149" s="85" t="str">
        <f>IF(OR(E149="",H149=""),"",IF(AND(E149=H149,G149&gt;=P149),"Error - No Enhancement",IF(AND(E149=H149,G149&lt;P149),"Acceptable",IF(F149&gt;N149,"Trading Down - Unacceptable Change",IF(F149=N149,"Error - No Enhancement",'C1 Baseline - Marine'!G150&amp;" - "&amp;IFERROR(VLOOKUP(H149,'Z1 HAB CLASS'!$D$4:$E$45,2,FALSE),""))))))</f>
        <v/>
      </c>
      <c r="K149" s="196" t="str">
        <f>IF(E149="","",IF(AND(E149=H149,G149&gt;=P149),"Error - No Enhancement",IF(AND(E149=H149,G149&lt;P149),'C1 Baseline - Marine'!I150&amp;" - "&amp;'C3 Enhancement - Marine'!O149,IF(F149&gt;N149,"Trading Down - Unacceptable Change",IF(F149=N149,"Error - No Enhancement",IF(AND(E149&lt;&gt;H149,F149&lt;N149),"Lower Distinctiveness Habitat"&amp;" - "&amp;O149,'C1 Baseline - Marine'!I150&amp;" - "&amp;'C3 Enhancement - Marine'!O149))))))</f>
        <v/>
      </c>
      <c r="L149" s="101" t="str">
        <f>IF(E149="","",'C1 Baseline - Marine'!O150)</f>
        <v/>
      </c>
      <c r="M149" s="102" t="str">
        <f>IFERROR(VLOOKUP(H149,'Z1 HAB CLASS'!$D$4:$E$45,2,FALSE)," ")</f>
        <v xml:space="preserve"> </v>
      </c>
      <c r="N149" s="103" t="str">
        <f>IFERROR(VLOOKUP(M149,'Z1 HAB CLASS'!$L$3:$N$9,2,FALSE)," ")</f>
        <v xml:space="preserve"> </v>
      </c>
      <c r="O149" s="104"/>
      <c r="P149" s="100" t="str">
        <f>IFERROR(VLOOKUP(O149,'Z3 CONDITION VALUE'!$A$3:$B$5,2,FALSE)," ")</f>
        <v xml:space="preserve"> </v>
      </c>
      <c r="Q149" s="82" t="str">
        <f>IF(OR('C1 Baseline - Marine'!E150="", 'C1 Baseline - Marine'!O150=0),"",'C1 Baseline - Marine'!I150&amp;"")</f>
        <v/>
      </c>
      <c r="R149" s="105" t="e">
        <f t="shared" ca="1" si="0"/>
        <v>#NAME?</v>
      </c>
      <c r="S149" s="99" t="e">
        <f t="shared" ca="1" si="1"/>
        <v>#NAME?</v>
      </c>
      <c r="T149" s="259" t="e">
        <f t="array" aca="1" ref="T149" ca="1">IF(OR(R149="",S149=""),"",INDEX('Z8 TARGET ENH'!$F$6:$FE$161,_xludf.XMATCH(R149,'Z8 TARGET ENH'!$B$6:$B$161),_xludf.XMATCH(S149,'Z8 TARGET ENH'!$F$2:$FE$2)))</f>
        <v>#NAME?</v>
      </c>
      <c r="U149" s="256" t="str">
        <f>IF(E149="","",VLOOKUP(H149,'Z8 TARGET ENH'!$FH$7:$FJ$48,2,FALSE))</f>
        <v/>
      </c>
      <c r="V149" s="258" t="str">
        <f>IF(E149="","",VLOOKUP(H149,'Z8 TARGET ENH'!$FH$7:$FJ$48,3,FALSE))</f>
        <v/>
      </c>
      <c r="W149" s="260" t="str">
        <f t="shared" si="2"/>
        <v/>
      </c>
      <c r="X149" s="204"/>
      <c r="Y149" s="70"/>
      <c r="Z149" s="1">
        <f t="shared" si="3"/>
        <v>0</v>
      </c>
    </row>
    <row r="150" spans="1:26" ht="30" customHeight="1" x14ac:dyDescent="0.2">
      <c r="A150" s="70"/>
      <c r="B150" s="70"/>
      <c r="C150" s="70"/>
      <c r="D150" s="255">
        <f>'A1 Baseline - Terrestrial'!D151</f>
        <v>144</v>
      </c>
      <c r="E150" s="80" t="str">
        <f>IF(OR('C1 Baseline - Marine'!E151="",'C1 Baseline - Marine'!O151=0), "", 'C1 Baseline - Marine'!E151)</f>
        <v/>
      </c>
      <c r="F150" s="102" t="str">
        <f>IF(E150="", "", 'C1 Baseline - Marine'!H151)</f>
        <v/>
      </c>
      <c r="G150" s="100" t="str">
        <f>IF(E150="", "", 'C1 Baseline - Marine'!J151)</f>
        <v/>
      </c>
      <c r="H150" s="98"/>
      <c r="I150" s="99" t="str">
        <f>IF(E150="","",'C1 Baseline - Marine'!K151)</f>
        <v/>
      </c>
      <c r="J150" s="85" t="str">
        <f>IF(OR(E150="",H150=""),"",IF(AND(E150=H150,G150&gt;=P150),"Error - No Enhancement",IF(AND(E150=H150,G150&lt;P150),"Acceptable",IF(F150&gt;N150,"Trading Down - Unacceptable Change",IF(F150=N150,"Error - No Enhancement",'C1 Baseline - Marine'!G151&amp;" - "&amp;IFERROR(VLOOKUP(H150,'Z1 HAB CLASS'!$D$4:$E$45,2,FALSE),""))))))</f>
        <v/>
      </c>
      <c r="K150" s="196" t="str">
        <f>IF(E150="","",IF(AND(E150=H150,G150&gt;=P150),"Error - No Enhancement",IF(AND(E150=H150,G150&lt;P150),'C1 Baseline - Marine'!I151&amp;" - "&amp;'C3 Enhancement - Marine'!O150,IF(F150&gt;N150,"Trading Down - Unacceptable Change",IF(F150=N150,"Error - No Enhancement",IF(AND(E150&lt;&gt;H150,F150&lt;N150),"Lower Distinctiveness Habitat"&amp;" - "&amp;O150,'C1 Baseline - Marine'!I151&amp;" - "&amp;'C3 Enhancement - Marine'!O150))))))</f>
        <v/>
      </c>
      <c r="L150" s="101" t="str">
        <f>IF(E150="","",'C1 Baseline - Marine'!O151)</f>
        <v/>
      </c>
      <c r="M150" s="102" t="str">
        <f>IFERROR(VLOOKUP(H150,'Z1 HAB CLASS'!$D$4:$E$45,2,FALSE)," ")</f>
        <v xml:space="preserve"> </v>
      </c>
      <c r="N150" s="103" t="str">
        <f>IFERROR(VLOOKUP(M150,'Z1 HAB CLASS'!$L$3:$N$9,2,FALSE)," ")</f>
        <v xml:space="preserve"> </v>
      </c>
      <c r="O150" s="104"/>
      <c r="P150" s="100" t="str">
        <f>IFERROR(VLOOKUP(O150,'Z3 CONDITION VALUE'!$A$3:$B$5,2,FALSE)," ")</f>
        <v xml:space="preserve"> </v>
      </c>
      <c r="Q150" s="82" t="str">
        <f>IF(OR('C1 Baseline - Marine'!E151="", 'C1 Baseline - Marine'!O151=0),"",'C1 Baseline - Marine'!I151&amp;"")</f>
        <v/>
      </c>
      <c r="R150" s="105" t="e">
        <f t="shared" ca="1" si="0"/>
        <v>#NAME?</v>
      </c>
      <c r="S150" s="99" t="e">
        <f t="shared" ca="1" si="1"/>
        <v>#NAME?</v>
      </c>
      <c r="T150" s="259" t="e">
        <f t="array" aca="1" ref="T150" ca="1">IF(OR(R150="",S150=""),"",INDEX('Z8 TARGET ENH'!$F$6:$FE$161,_xludf.XMATCH(R150,'Z8 TARGET ENH'!$B$6:$B$161),_xludf.XMATCH(S150,'Z8 TARGET ENH'!$F$2:$FE$2)))</f>
        <v>#NAME?</v>
      </c>
      <c r="U150" s="256" t="str">
        <f>IF(E150="","",VLOOKUP(H150,'Z8 TARGET ENH'!$FH$7:$FJ$48,2,FALSE))</f>
        <v/>
      </c>
      <c r="V150" s="258" t="str">
        <f>IF(E150="","",VLOOKUP(H150,'Z8 TARGET ENH'!$FH$7:$FJ$48,3,FALSE))</f>
        <v/>
      </c>
      <c r="W150" s="260" t="str">
        <f t="shared" si="2"/>
        <v/>
      </c>
      <c r="X150" s="204"/>
      <c r="Y150" s="70"/>
      <c r="Z150" s="1">
        <f t="shared" si="3"/>
        <v>0</v>
      </c>
    </row>
    <row r="151" spans="1:26" ht="30" customHeight="1" x14ac:dyDescent="0.2">
      <c r="A151" s="70"/>
      <c r="B151" s="70"/>
      <c r="C151" s="70"/>
      <c r="D151" s="255">
        <f>'A1 Baseline - Terrestrial'!D152</f>
        <v>145</v>
      </c>
      <c r="E151" s="80" t="str">
        <f>IF(OR('C1 Baseline - Marine'!E152="",'C1 Baseline - Marine'!O152=0), "", 'C1 Baseline - Marine'!E152)</f>
        <v/>
      </c>
      <c r="F151" s="102" t="str">
        <f>IF(E151="", "", 'C1 Baseline - Marine'!H152)</f>
        <v/>
      </c>
      <c r="G151" s="100" t="str">
        <f>IF(E151="", "", 'C1 Baseline - Marine'!J152)</f>
        <v/>
      </c>
      <c r="H151" s="98"/>
      <c r="I151" s="99" t="str">
        <f>IF(E151="","",'C1 Baseline - Marine'!K152)</f>
        <v/>
      </c>
      <c r="J151" s="85" t="str">
        <f>IF(OR(E151="",H151=""),"",IF(AND(E151=H151,G151&gt;=P151),"Error - No Enhancement",IF(AND(E151=H151,G151&lt;P151),"Acceptable",IF(F151&gt;N151,"Trading Down - Unacceptable Change",IF(F151=N151,"Error - No Enhancement",'C1 Baseline - Marine'!G152&amp;" - "&amp;IFERROR(VLOOKUP(H151,'Z1 HAB CLASS'!$D$4:$E$45,2,FALSE),""))))))</f>
        <v/>
      </c>
      <c r="K151" s="196" t="str">
        <f>IF(E151="","",IF(AND(E151=H151,G151&gt;=P151),"Error - No Enhancement",IF(AND(E151=H151,G151&lt;P151),'C1 Baseline - Marine'!I152&amp;" - "&amp;'C3 Enhancement - Marine'!O151,IF(F151&gt;N151,"Trading Down - Unacceptable Change",IF(F151=N151,"Error - No Enhancement",IF(AND(E151&lt;&gt;H151,F151&lt;N151),"Lower Distinctiveness Habitat"&amp;" - "&amp;O151,'C1 Baseline - Marine'!I152&amp;" - "&amp;'C3 Enhancement - Marine'!O151))))))</f>
        <v/>
      </c>
      <c r="L151" s="101" t="str">
        <f>IF(E151="","",'C1 Baseline - Marine'!O152)</f>
        <v/>
      </c>
      <c r="M151" s="102" t="str">
        <f>IFERROR(VLOOKUP(H151,'Z1 HAB CLASS'!$D$4:$E$45,2,FALSE)," ")</f>
        <v xml:space="preserve"> </v>
      </c>
      <c r="N151" s="103" t="str">
        <f>IFERROR(VLOOKUP(M151,'Z1 HAB CLASS'!$L$3:$N$9,2,FALSE)," ")</f>
        <v xml:space="preserve"> </v>
      </c>
      <c r="O151" s="104"/>
      <c r="P151" s="100" t="str">
        <f>IFERROR(VLOOKUP(O151,'Z3 CONDITION VALUE'!$A$3:$B$5,2,FALSE)," ")</f>
        <v xml:space="preserve"> </v>
      </c>
      <c r="Q151" s="82" t="str">
        <f>IF(OR('C1 Baseline - Marine'!E152="", 'C1 Baseline - Marine'!O152=0),"",'C1 Baseline - Marine'!I152&amp;"")</f>
        <v/>
      </c>
      <c r="R151" s="105" t="e">
        <f t="shared" ca="1" si="0"/>
        <v>#NAME?</v>
      </c>
      <c r="S151" s="99" t="e">
        <f t="shared" ca="1" si="1"/>
        <v>#NAME?</v>
      </c>
      <c r="T151" s="259" t="e">
        <f t="array" aca="1" ref="T151" ca="1">IF(OR(R151="",S151=""),"",INDEX('Z8 TARGET ENH'!$F$6:$FE$161,_xludf.XMATCH(R151,'Z8 TARGET ENH'!$B$6:$B$161),_xludf.XMATCH(S151,'Z8 TARGET ENH'!$F$2:$FE$2)))</f>
        <v>#NAME?</v>
      </c>
      <c r="U151" s="256" t="str">
        <f>IF(E151="","",VLOOKUP(H151,'Z8 TARGET ENH'!$FH$7:$FJ$48,2,FALSE))</f>
        <v/>
      </c>
      <c r="V151" s="258" t="str">
        <f>IF(E151="","",VLOOKUP(H151,'Z8 TARGET ENH'!$FH$7:$FJ$48,3,FALSE))</f>
        <v/>
      </c>
      <c r="W151" s="260" t="str">
        <f t="shared" si="2"/>
        <v/>
      </c>
      <c r="X151" s="204"/>
      <c r="Y151" s="70"/>
      <c r="Z151" s="1">
        <f t="shared" si="3"/>
        <v>0</v>
      </c>
    </row>
    <row r="152" spans="1:26" ht="30" customHeight="1" x14ac:dyDescent="0.2">
      <c r="A152" s="70"/>
      <c r="B152" s="70"/>
      <c r="C152" s="70"/>
      <c r="D152" s="255">
        <f>'A1 Baseline - Terrestrial'!D153</f>
        <v>146</v>
      </c>
      <c r="E152" s="80" t="str">
        <f>IF(OR('C1 Baseline - Marine'!E153="",'C1 Baseline - Marine'!O153=0), "", 'C1 Baseline - Marine'!E153)</f>
        <v/>
      </c>
      <c r="F152" s="102" t="str">
        <f>IF(E152="", "", 'C1 Baseline - Marine'!H153)</f>
        <v/>
      </c>
      <c r="G152" s="100" t="str">
        <f>IF(E152="", "", 'C1 Baseline - Marine'!J153)</f>
        <v/>
      </c>
      <c r="H152" s="98"/>
      <c r="I152" s="99" t="str">
        <f>IF(E152="","",'C1 Baseline - Marine'!K153)</f>
        <v/>
      </c>
      <c r="J152" s="85" t="str">
        <f>IF(OR(E152="",H152=""),"",IF(AND(E152=H152,G152&gt;=P152),"Error - No Enhancement",IF(AND(E152=H152,G152&lt;P152),"Acceptable",IF(F152&gt;N152,"Trading Down - Unacceptable Change",IF(F152=N152,"Error - No Enhancement",'C1 Baseline - Marine'!G153&amp;" - "&amp;IFERROR(VLOOKUP(H152,'Z1 HAB CLASS'!$D$4:$E$45,2,FALSE),""))))))</f>
        <v/>
      </c>
      <c r="K152" s="196" t="str">
        <f>IF(E152="","",IF(AND(E152=H152,G152&gt;=P152),"Error - No Enhancement",IF(AND(E152=H152,G152&lt;P152),'C1 Baseline - Marine'!I153&amp;" - "&amp;'C3 Enhancement - Marine'!O152,IF(F152&gt;N152,"Trading Down - Unacceptable Change",IF(F152=N152,"Error - No Enhancement",IF(AND(E152&lt;&gt;H152,F152&lt;N152),"Lower Distinctiveness Habitat"&amp;" - "&amp;O152,'C1 Baseline - Marine'!I153&amp;" - "&amp;'C3 Enhancement - Marine'!O152))))))</f>
        <v/>
      </c>
      <c r="L152" s="101" t="str">
        <f>IF(E152="","",'C1 Baseline - Marine'!O153)</f>
        <v/>
      </c>
      <c r="M152" s="102" t="str">
        <f>IFERROR(VLOOKUP(H152,'Z1 HAB CLASS'!$D$4:$E$45,2,FALSE)," ")</f>
        <v xml:space="preserve"> </v>
      </c>
      <c r="N152" s="103" t="str">
        <f>IFERROR(VLOOKUP(M152,'Z1 HAB CLASS'!$L$3:$N$9,2,FALSE)," ")</f>
        <v xml:space="preserve"> </v>
      </c>
      <c r="O152" s="104"/>
      <c r="P152" s="100" t="str">
        <f>IFERROR(VLOOKUP(O152,'Z3 CONDITION VALUE'!$A$3:$B$5,2,FALSE)," ")</f>
        <v xml:space="preserve"> </v>
      </c>
      <c r="Q152" s="82" t="str">
        <f>IF(OR('C1 Baseline - Marine'!E153="", 'C1 Baseline - Marine'!O153=0),"",'C1 Baseline - Marine'!I153&amp;"")</f>
        <v/>
      </c>
      <c r="R152" s="105" t="e">
        <f t="shared" ca="1" si="0"/>
        <v>#NAME?</v>
      </c>
      <c r="S152" s="99" t="e">
        <f t="shared" ca="1" si="1"/>
        <v>#NAME?</v>
      </c>
      <c r="T152" s="259" t="e">
        <f t="array" aca="1" ref="T152" ca="1">IF(OR(R152="",S152=""),"",INDEX('Z8 TARGET ENH'!$F$6:$FE$161,_xludf.XMATCH(R152,'Z8 TARGET ENH'!$B$6:$B$161),_xludf.XMATCH(S152,'Z8 TARGET ENH'!$F$2:$FE$2)))</f>
        <v>#NAME?</v>
      </c>
      <c r="U152" s="256" t="str">
        <f>IF(E152="","",VLOOKUP(H152,'Z8 TARGET ENH'!$FH$7:$FJ$48,2,FALSE))</f>
        <v/>
      </c>
      <c r="V152" s="258" t="str">
        <f>IF(E152="","",VLOOKUP(H152,'Z8 TARGET ENH'!$FH$7:$FJ$48,3,FALSE))</f>
        <v/>
      </c>
      <c r="W152" s="260" t="str">
        <f t="shared" si="2"/>
        <v/>
      </c>
      <c r="X152" s="204"/>
      <c r="Y152" s="70"/>
      <c r="Z152" s="1">
        <f t="shared" si="3"/>
        <v>0</v>
      </c>
    </row>
    <row r="153" spans="1:26" ht="30" customHeight="1" x14ac:dyDescent="0.2">
      <c r="A153" s="70"/>
      <c r="B153" s="70"/>
      <c r="C153" s="70"/>
      <c r="D153" s="255">
        <f>'A1 Baseline - Terrestrial'!D154</f>
        <v>147</v>
      </c>
      <c r="E153" s="80" t="str">
        <f>IF(OR('C1 Baseline - Marine'!E154="",'C1 Baseline - Marine'!O154=0), "", 'C1 Baseline - Marine'!E154)</f>
        <v/>
      </c>
      <c r="F153" s="102" t="str">
        <f>IF(E153="", "", 'C1 Baseline - Marine'!H154)</f>
        <v/>
      </c>
      <c r="G153" s="100" t="str">
        <f>IF(E153="", "", 'C1 Baseline - Marine'!J154)</f>
        <v/>
      </c>
      <c r="H153" s="98"/>
      <c r="I153" s="99" t="str">
        <f>IF(E153="","",'C1 Baseline - Marine'!K154)</f>
        <v/>
      </c>
      <c r="J153" s="85" t="str">
        <f>IF(OR(E153="",H153=""),"",IF(AND(E153=H153,G153&gt;=P153),"Error - No Enhancement",IF(AND(E153=H153,G153&lt;P153),"Acceptable",IF(F153&gt;N153,"Trading Down - Unacceptable Change",IF(F153=N153,"Error - No Enhancement",'C1 Baseline - Marine'!G154&amp;" - "&amp;IFERROR(VLOOKUP(H153,'Z1 HAB CLASS'!$D$4:$E$45,2,FALSE),""))))))</f>
        <v/>
      </c>
      <c r="K153" s="196" t="str">
        <f>IF(E153="","",IF(AND(E153=H153,G153&gt;=P153),"Error - No Enhancement",IF(AND(E153=H153,G153&lt;P153),'C1 Baseline - Marine'!I154&amp;" - "&amp;'C3 Enhancement - Marine'!O153,IF(F153&gt;N153,"Trading Down - Unacceptable Change",IF(F153=N153,"Error - No Enhancement",IF(AND(E153&lt;&gt;H153,F153&lt;N153),"Lower Distinctiveness Habitat"&amp;" - "&amp;O153,'C1 Baseline - Marine'!I154&amp;" - "&amp;'C3 Enhancement - Marine'!O153))))))</f>
        <v/>
      </c>
      <c r="L153" s="101" t="str">
        <f>IF(E153="","",'C1 Baseline - Marine'!O154)</f>
        <v/>
      </c>
      <c r="M153" s="102" t="str">
        <f>IFERROR(VLOOKUP(H153,'Z1 HAB CLASS'!$D$4:$E$45,2,FALSE)," ")</f>
        <v xml:space="preserve"> </v>
      </c>
      <c r="N153" s="103" t="str">
        <f>IFERROR(VLOOKUP(M153,'Z1 HAB CLASS'!$L$3:$N$9,2,FALSE)," ")</f>
        <v xml:space="preserve"> </v>
      </c>
      <c r="O153" s="104"/>
      <c r="P153" s="100" t="str">
        <f>IFERROR(VLOOKUP(O153,'Z3 CONDITION VALUE'!$A$3:$B$5,2,FALSE)," ")</f>
        <v xml:space="preserve"> </v>
      </c>
      <c r="Q153" s="82" t="str">
        <f>IF(OR('C1 Baseline - Marine'!E154="", 'C1 Baseline - Marine'!O154=0),"",'C1 Baseline - Marine'!I154&amp;"")</f>
        <v/>
      </c>
      <c r="R153" s="105" t="e">
        <f t="shared" ca="1" si="0"/>
        <v>#NAME?</v>
      </c>
      <c r="S153" s="99" t="e">
        <f t="shared" ca="1" si="1"/>
        <v>#NAME?</v>
      </c>
      <c r="T153" s="259" t="e">
        <f t="array" aca="1" ref="T153" ca="1">IF(OR(R153="",S153=""),"",INDEX('Z8 TARGET ENH'!$F$6:$FE$161,_xludf.XMATCH(R153,'Z8 TARGET ENH'!$B$6:$B$161),_xludf.XMATCH(S153,'Z8 TARGET ENH'!$F$2:$FE$2)))</f>
        <v>#NAME?</v>
      </c>
      <c r="U153" s="256" t="str">
        <f>IF(E153="","",VLOOKUP(H153,'Z8 TARGET ENH'!$FH$7:$FJ$48,2,FALSE))</f>
        <v/>
      </c>
      <c r="V153" s="258" t="str">
        <f>IF(E153="","",VLOOKUP(H153,'Z8 TARGET ENH'!$FH$7:$FJ$48,3,FALSE))</f>
        <v/>
      </c>
      <c r="W153" s="260" t="str">
        <f t="shared" si="2"/>
        <v/>
      </c>
      <c r="X153" s="204"/>
      <c r="Y153" s="70"/>
      <c r="Z153" s="1">
        <f t="shared" si="3"/>
        <v>0</v>
      </c>
    </row>
    <row r="154" spans="1:26" ht="30" customHeight="1" x14ac:dyDescent="0.2">
      <c r="A154" s="70"/>
      <c r="B154" s="70"/>
      <c r="C154" s="70"/>
      <c r="D154" s="255">
        <f>'A1 Baseline - Terrestrial'!D155</f>
        <v>148</v>
      </c>
      <c r="E154" s="80" t="str">
        <f>IF(OR('C1 Baseline - Marine'!E155="",'C1 Baseline - Marine'!O155=0), "", 'C1 Baseline - Marine'!E155)</f>
        <v/>
      </c>
      <c r="F154" s="102" t="str">
        <f>IF(E154="", "", 'C1 Baseline - Marine'!H155)</f>
        <v/>
      </c>
      <c r="G154" s="100" t="str">
        <f>IF(E154="", "", 'C1 Baseline - Marine'!J155)</f>
        <v/>
      </c>
      <c r="H154" s="98"/>
      <c r="I154" s="99" t="str">
        <f>IF(E154="","",'C1 Baseline - Marine'!K155)</f>
        <v/>
      </c>
      <c r="J154" s="85" t="str">
        <f>IF(OR(E154="",H154=""),"",IF(AND(E154=H154,G154&gt;=P154),"Error - No Enhancement",IF(AND(E154=H154,G154&lt;P154),"Acceptable",IF(F154&gt;N154,"Trading Down - Unacceptable Change",IF(F154=N154,"Error - No Enhancement",'C1 Baseline - Marine'!G155&amp;" - "&amp;IFERROR(VLOOKUP(H154,'Z1 HAB CLASS'!$D$4:$E$45,2,FALSE),""))))))</f>
        <v/>
      </c>
      <c r="K154" s="196" t="str">
        <f>IF(E154="","",IF(AND(E154=H154,G154&gt;=P154),"Error - No Enhancement",IF(AND(E154=H154,G154&lt;P154),'C1 Baseline - Marine'!I155&amp;" - "&amp;'C3 Enhancement - Marine'!O154,IF(F154&gt;N154,"Trading Down - Unacceptable Change",IF(F154=N154,"Error - No Enhancement",IF(AND(E154&lt;&gt;H154,F154&lt;N154),"Lower Distinctiveness Habitat"&amp;" - "&amp;O154,'C1 Baseline - Marine'!I155&amp;" - "&amp;'C3 Enhancement - Marine'!O154))))))</f>
        <v/>
      </c>
      <c r="L154" s="101" t="str">
        <f>IF(E154="","",'C1 Baseline - Marine'!O155)</f>
        <v/>
      </c>
      <c r="M154" s="102" t="str">
        <f>IFERROR(VLOOKUP(H154,'Z1 HAB CLASS'!$D$4:$E$45,2,FALSE)," ")</f>
        <v xml:space="preserve"> </v>
      </c>
      <c r="N154" s="103" t="str">
        <f>IFERROR(VLOOKUP(M154,'Z1 HAB CLASS'!$L$3:$N$9,2,FALSE)," ")</f>
        <v xml:space="preserve"> </v>
      </c>
      <c r="O154" s="104"/>
      <c r="P154" s="100" t="str">
        <f>IFERROR(VLOOKUP(O154,'Z3 CONDITION VALUE'!$A$3:$B$5,2,FALSE)," ")</f>
        <v xml:space="preserve"> </v>
      </c>
      <c r="Q154" s="82" t="str">
        <f>IF(OR('C1 Baseline - Marine'!E155="", 'C1 Baseline - Marine'!O155=0),"",'C1 Baseline - Marine'!I155&amp;"")</f>
        <v/>
      </c>
      <c r="R154" s="105" t="e">
        <f t="shared" ca="1" si="0"/>
        <v>#NAME?</v>
      </c>
      <c r="S154" s="99" t="e">
        <f t="shared" ca="1" si="1"/>
        <v>#NAME?</v>
      </c>
      <c r="T154" s="259" t="e">
        <f t="array" aca="1" ref="T154" ca="1">IF(OR(R154="",S154=""),"",INDEX('Z8 TARGET ENH'!$F$6:$FE$161,_xludf.XMATCH(R154,'Z8 TARGET ENH'!$B$6:$B$161),_xludf.XMATCH(S154,'Z8 TARGET ENH'!$F$2:$FE$2)))</f>
        <v>#NAME?</v>
      </c>
      <c r="U154" s="256" t="str">
        <f>IF(E154="","",VLOOKUP(H154,'Z8 TARGET ENH'!$FH$7:$FJ$48,2,FALSE))</f>
        <v/>
      </c>
      <c r="V154" s="258" t="str">
        <f>IF(E154="","",VLOOKUP(H154,'Z8 TARGET ENH'!$FH$7:$FJ$48,3,FALSE))</f>
        <v/>
      </c>
      <c r="W154" s="260" t="str">
        <f t="shared" si="2"/>
        <v/>
      </c>
      <c r="X154" s="204"/>
      <c r="Y154" s="70"/>
      <c r="Z154" s="1">
        <f t="shared" si="3"/>
        <v>0</v>
      </c>
    </row>
    <row r="155" spans="1:26" ht="30" customHeight="1" x14ac:dyDescent="0.2">
      <c r="A155" s="70"/>
      <c r="B155" s="70"/>
      <c r="C155" s="70"/>
      <c r="D155" s="255">
        <f>'A1 Baseline - Terrestrial'!D156</f>
        <v>149</v>
      </c>
      <c r="E155" s="80" t="str">
        <f>IF(OR('C1 Baseline - Marine'!E156="",'C1 Baseline - Marine'!O156=0), "", 'C1 Baseline - Marine'!E156)</f>
        <v/>
      </c>
      <c r="F155" s="102" t="str">
        <f>IF(E155="", "", 'C1 Baseline - Marine'!H156)</f>
        <v/>
      </c>
      <c r="G155" s="100" t="str">
        <f>IF(E155="", "", 'C1 Baseline - Marine'!J156)</f>
        <v/>
      </c>
      <c r="H155" s="98"/>
      <c r="I155" s="99" t="str">
        <f>IF(E155="","",'C1 Baseline - Marine'!K156)</f>
        <v/>
      </c>
      <c r="J155" s="85" t="str">
        <f>IF(OR(E155="",H155=""),"",IF(AND(E155=H155,G155&gt;=P155),"Error - No Enhancement",IF(AND(E155=H155,G155&lt;P155),"Acceptable",IF(F155&gt;N155,"Trading Down - Unacceptable Change",IF(F155=N155,"Error - No Enhancement",'C1 Baseline - Marine'!G156&amp;" - "&amp;IFERROR(VLOOKUP(H155,'Z1 HAB CLASS'!$D$4:$E$45,2,FALSE),""))))))</f>
        <v/>
      </c>
      <c r="K155" s="196" t="str">
        <f>IF(E155="","",IF(AND(E155=H155,G155&gt;=P155),"Error - No Enhancement",IF(AND(E155=H155,G155&lt;P155),'C1 Baseline - Marine'!I156&amp;" - "&amp;'C3 Enhancement - Marine'!O155,IF(F155&gt;N155,"Trading Down - Unacceptable Change",IF(F155=N155,"Error - No Enhancement",IF(AND(E155&lt;&gt;H155,F155&lt;N155),"Lower Distinctiveness Habitat"&amp;" - "&amp;O155,'C1 Baseline - Marine'!I156&amp;" - "&amp;'C3 Enhancement - Marine'!O155))))))</f>
        <v/>
      </c>
      <c r="L155" s="101" t="str">
        <f>IF(E155="","",'C1 Baseline - Marine'!O156)</f>
        <v/>
      </c>
      <c r="M155" s="102" t="str">
        <f>IFERROR(VLOOKUP(H155,'Z1 HAB CLASS'!$D$4:$E$45,2,FALSE)," ")</f>
        <v xml:space="preserve"> </v>
      </c>
      <c r="N155" s="103" t="str">
        <f>IFERROR(VLOOKUP(M155,'Z1 HAB CLASS'!$L$3:$N$9,2,FALSE)," ")</f>
        <v xml:space="preserve"> </v>
      </c>
      <c r="O155" s="104"/>
      <c r="P155" s="100" t="str">
        <f>IFERROR(VLOOKUP(O155,'Z3 CONDITION VALUE'!$A$3:$B$5,2,FALSE)," ")</f>
        <v xml:space="preserve"> </v>
      </c>
      <c r="Q155" s="82" t="str">
        <f>IF(OR('C1 Baseline - Marine'!E156="", 'C1 Baseline - Marine'!O156=0),"",'C1 Baseline - Marine'!I156&amp;"")</f>
        <v/>
      </c>
      <c r="R155" s="105" t="e">
        <f t="shared" ca="1" si="0"/>
        <v>#NAME?</v>
      </c>
      <c r="S155" s="99" t="e">
        <f t="shared" ca="1" si="1"/>
        <v>#NAME?</v>
      </c>
      <c r="T155" s="259" t="e">
        <f t="array" aca="1" ref="T155" ca="1">IF(OR(R155="",S155=""),"",INDEX('Z8 TARGET ENH'!$F$6:$FE$161,_xludf.XMATCH(R155,'Z8 TARGET ENH'!$B$6:$B$161),_xludf.XMATCH(S155,'Z8 TARGET ENH'!$F$2:$FE$2)))</f>
        <v>#NAME?</v>
      </c>
      <c r="U155" s="256" t="str">
        <f>IF(E155="","",VLOOKUP(H155,'Z8 TARGET ENH'!$FH$7:$FJ$48,2,FALSE))</f>
        <v/>
      </c>
      <c r="V155" s="258" t="str">
        <f>IF(E155="","",VLOOKUP(H155,'Z8 TARGET ENH'!$FH$7:$FJ$48,3,FALSE))</f>
        <v/>
      </c>
      <c r="W155" s="260" t="str">
        <f t="shared" si="2"/>
        <v/>
      </c>
      <c r="X155" s="204"/>
      <c r="Y155" s="70"/>
      <c r="Z155" s="1">
        <f t="shared" si="3"/>
        <v>0</v>
      </c>
    </row>
    <row r="156" spans="1:26" ht="30" customHeight="1" x14ac:dyDescent="0.2">
      <c r="A156" s="70"/>
      <c r="B156" s="70"/>
      <c r="C156" s="70"/>
      <c r="D156" s="255">
        <f>'A1 Baseline - Terrestrial'!D157</f>
        <v>150</v>
      </c>
      <c r="E156" s="80" t="str">
        <f>IF(OR('C1 Baseline - Marine'!E157="",'C1 Baseline - Marine'!O157=0), "", 'C1 Baseline - Marine'!E157)</f>
        <v/>
      </c>
      <c r="F156" s="102" t="str">
        <f>IF(E156="", "", 'C1 Baseline - Marine'!H157)</f>
        <v/>
      </c>
      <c r="G156" s="100" t="str">
        <f>IF(E156="", "", 'C1 Baseline - Marine'!J157)</f>
        <v/>
      </c>
      <c r="H156" s="98"/>
      <c r="I156" s="99" t="str">
        <f>IF(E156="","",'C1 Baseline - Marine'!K157)</f>
        <v/>
      </c>
      <c r="J156" s="85" t="str">
        <f>IF(OR(E156="",H156=""),"",IF(AND(E156=H156,G156&gt;=P156),"Error - No Enhancement",IF(AND(E156=H156,G156&lt;P156),"Acceptable",IF(F156&gt;N156,"Trading Down - Unacceptable Change",IF(F156=N156,"Error - No Enhancement",'C1 Baseline - Marine'!G157&amp;" - "&amp;IFERROR(VLOOKUP(H156,'Z1 HAB CLASS'!$D$4:$E$45,2,FALSE),""))))))</f>
        <v/>
      </c>
      <c r="K156" s="196" t="str">
        <f>IF(E156="","",IF(AND(E156=H156,G156&gt;=P156),"Error - No Enhancement",IF(AND(E156=H156,G156&lt;P156),'C1 Baseline - Marine'!I157&amp;" - "&amp;'C3 Enhancement - Marine'!O156,IF(F156&gt;N156,"Trading Down - Unacceptable Change",IF(F156=N156,"Error - No Enhancement",IF(AND(E156&lt;&gt;H156,F156&lt;N156),"Lower Distinctiveness Habitat"&amp;" - "&amp;O156,'C1 Baseline - Marine'!I157&amp;" - "&amp;'C3 Enhancement - Marine'!O156))))))</f>
        <v/>
      </c>
      <c r="L156" s="101" t="str">
        <f>IF(E156="","",'C1 Baseline - Marine'!O157)</f>
        <v/>
      </c>
      <c r="M156" s="102" t="str">
        <f>IFERROR(VLOOKUP(H156,'Z1 HAB CLASS'!$D$4:$E$45,2,FALSE)," ")</f>
        <v xml:space="preserve"> </v>
      </c>
      <c r="N156" s="103" t="str">
        <f>IFERROR(VLOOKUP(M156,'Z1 HAB CLASS'!$L$3:$N$9,2,FALSE)," ")</f>
        <v xml:space="preserve"> </v>
      </c>
      <c r="O156" s="104"/>
      <c r="P156" s="100" t="str">
        <f>IFERROR(VLOOKUP(O156,'Z3 CONDITION VALUE'!$A$3:$B$5,2,FALSE)," ")</f>
        <v xml:space="preserve"> </v>
      </c>
      <c r="Q156" s="82" t="str">
        <f>IF(OR('C1 Baseline - Marine'!E157="", 'C1 Baseline - Marine'!O157=0),"",'C1 Baseline - Marine'!I157&amp;"")</f>
        <v/>
      </c>
      <c r="R156" s="105" t="e">
        <f t="shared" ca="1" si="0"/>
        <v>#NAME?</v>
      </c>
      <c r="S156" s="99" t="e">
        <f t="shared" ca="1" si="1"/>
        <v>#NAME?</v>
      </c>
      <c r="T156" s="259" t="e">
        <f t="array" aca="1" ref="T156" ca="1">IF(OR(R156="",S156=""),"",INDEX('Z8 TARGET ENH'!$F$6:$FE$161,_xludf.XMATCH(R156,'Z8 TARGET ENH'!$B$6:$B$161),_xludf.XMATCH(S156,'Z8 TARGET ENH'!$F$2:$FE$2)))</f>
        <v>#NAME?</v>
      </c>
      <c r="U156" s="256" t="str">
        <f>IF(E156="","",VLOOKUP(H156,'Z8 TARGET ENH'!$FH$7:$FJ$48,2,FALSE))</f>
        <v/>
      </c>
      <c r="V156" s="258" t="str">
        <f>IF(E156="","",VLOOKUP(H156,'Z8 TARGET ENH'!$FH$7:$FJ$48,3,FALSE))</f>
        <v/>
      </c>
      <c r="W156" s="260" t="str">
        <f t="shared" si="2"/>
        <v/>
      </c>
      <c r="X156" s="204"/>
      <c r="Y156" s="70"/>
      <c r="Z156" s="1">
        <f t="shared" si="3"/>
        <v>0</v>
      </c>
    </row>
    <row r="157" spans="1:26" ht="30" customHeight="1" x14ac:dyDescent="0.2">
      <c r="A157" s="70"/>
      <c r="B157" s="70"/>
      <c r="C157" s="70"/>
      <c r="D157" s="255">
        <f>'A1 Baseline - Terrestrial'!D158</f>
        <v>151</v>
      </c>
      <c r="E157" s="80" t="str">
        <f>IF(OR('C1 Baseline - Marine'!E158="",'C1 Baseline - Marine'!O158=0), "", 'C1 Baseline - Marine'!E158)</f>
        <v/>
      </c>
      <c r="F157" s="102" t="str">
        <f>IF(E157="", "", 'C1 Baseline - Marine'!H158)</f>
        <v/>
      </c>
      <c r="G157" s="100" t="str">
        <f>IF(E157="", "", 'C1 Baseline - Marine'!J158)</f>
        <v/>
      </c>
      <c r="H157" s="98"/>
      <c r="I157" s="99" t="str">
        <f>IF(E157="","",'C1 Baseline - Marine'!K158)</f>
        <v/>
      </c>
      <c r="J157" s="85" t="str">
        <f>IF(OR(E157="",H157=""),"",IF(AND(E157=H157,G157&gt;=P157),"Error - No Enhancement",IF(AND(E157=H157,G157&lt;P157),"Acceptable",IF(F157&gt;N157,"Trading Down - Unacceptable Change",IF(F157=N157,"Error - No Enhancement",'C1 Baseline - Marine'!G158&amp;" - "&amp;IFERROR(VLOOKUP(H157,'Z1 HAB CLASS'!$D$4:$E$45,2,FALSE),""))))))</f>
        <v/>
      </c>
      <c r="K157" s="196" t="str">
        <f>IF(E157="","",IF(AND(E157=H157,G157&gt;=P157),"Error - No Enhancement",IF(AND(E157=H157,G157&lt;P157),'C1 Baseline - Marine'!I158&amp;" - "&amp;'C3 Enhancement - Marine'!O157,IF(F157&gt;N157,"Trading Down - Unacceptable Change",IF(F157=N157,"Error - No Enhancement",IF(AND(E157&lt;&gt;H157,F157&lt;N157),"Lower Distinctiveness Habitat"&amp;" - "&amp;O157,'C1 Baseline - Marine'!I158&amp;" - "&amp;'C3 Enhancement - Marine'!O157))))))</f>
        <v/>
      </c>
      <c r="L157" s="101" t="str">
        <f>IF(E157="","",'C1 Baseline - Marine'!O158)</f>
        <v/>
      </c>
      <c r="M157" s="102" t="str">
        <f>IFERROR(VLOOKUP(H157,'Z1 HAB CLASS'!$D$4:$E$45,2,FALSE)," ")</f>
        <v xml:space="preserve"> </v>
      </c>
      <c r="N157" s="103" t="str">
        <f>IFERROR(VLOOKUP(M157,'Z1 HAB CLASS'!$L$3:$N$9,2,FALSE)," ")</f>
        <v xml:space="preserve"> </v>
      </c>
      <c r="O157" s="104"/>
      <c r="P157" s="100" t="str">
        <f>IFERROR(VLOOKUP(O157,'Z3 CONDITION VALUE'!$A$3:$B$5,2,FALSE)," ")</f>
        <v xml:space="preserve"> </v>
      </c>
      <c r="Q157" s="82" t="str">
        <f>IF(OR('C1 Baseline - Marine'!E158="", 'C1 Baseline - Marine'!O158=0),"",'C1 Baseline - Marine'!I158&amp;"")</f>
        <v/>
      </c>
      <c r="R157" s="105" t="e">
        <f t="shared" ca="1" si="0"/>
        <v>#NAME?</v>
      </c>
      <c r="S157" s="99" t="e">
        <f t="shared" ca="1" si="1"/>
        <v>#NAME?</v>
      </c>
      <c r="T157" s="259" t="e">
        <f t="array" aca="1" ref="T157" ca="1">IF(OR(R157="",S157=""),"",INDEX('Z8 TARGET ENH'!$F$6:$FE$161,_xludf.XMATCH(R157,'Z8 TARGET ENH'!$B$6:$B$161),_xludf.XMATCH(S157,'Z8 TARGET ENH'!$F$2:$FE$2)))</f>
        <v>#NAME?</v>
      </c>
      <c r="U157" s="256" t="str">
        <f>IF(E157="","",VLOOKUP(H157,'Z8 TARGET ENH'!$FH$7:$FJ$48,2,FALSE))</f>
        <v/>
      </c>
      <c r="V157" s="258" t="str">
        <f>IF(E157="","",VLOOKUP(H157,'Z8 TARGET ENH'!$FH$7:$FJ$48,3,FALSE))</f>
        <v/>
      </c>
      <c r="W157" s="260" t="str">
        <f t="shared" si="2"/>
        <v/>
      </c>
      <c r="X157" s="204"/>
      <c r="Y157" s="70"/>
      <c r="Z157" s="1">
        <f t="shared" si="3"/>
        <v>0</v>
      </c>
    </row>
    <row r="158" spans="1:26" ht="30" customHeight="1" x14ac:dyDescent="0.2">
      <c r="A158" s="70"/>
      <c r="B158" s="70"/>
      <c r="C158" s="70"/>
      <c r="D158" s="255">
        <f>'A1 Baseline - Terrestrial'!D159</f>
        <v>152</v>
      </c>
      <c r="E158" s="80" t="str">
        <f>IF(OR('C1 Baseline - Marine'!E159="",'C1 Baseline - Marine'!O159=0), "", 'C1 Baseline - Marine'!E159)</f>
        <v/>
      </c>
      <c r="F158" s="102" t="str">
        <f>IF(E158="", "", 'C1 Baseline - Marine'!H159)</f>
        <v/>
      </c>
      <c r="G158" s="100" t="str">
        <f>IF(E158="", "", 'C1 Baseline - Marine'!J159)</f>
        <v/>
      </c>
      <c r="H158" s="98"/>
      <c r="I158" s="99" t="str">
        <f>IF(E158="","",'C1 Baseline - Marine'!K159)</f>
        <v/>
      </c>
      <c r="J158" s="85" t="str">
        <f>IF(OR(E158="",H158=""),"",IF(AND(E158=H158,G158&gt;=P158),"Error - No Enhancement",IF(AND(E158=H158,G158&lt;P158),"Acceptable",IF(F158&gt;N158,"Trading Down - Unacceptable Change",IF(F158=N158,"Error - No Enhancement",'C1 Baseline - Marine'!G159&amp;" - "&amp;IFERROR(VLOOKUP(H158,'Z1 HAB CLASS'!$D$4:$E$45,2,FALSE),""))))))</f>
        <v/>
      </c>
      <c r="K158" s="196" t="str">
        <f>IF(E158="","",IF(AND(E158=H158,G158&gt;=P158),"Error - No Enhancement",IF(AND(E158=H158,G158&lt;P158),'C1 Baseline - Marine'!I159&amp;" - "&amp;'C3 Enhancement - Marine'!O158,IF(F158&gt;N158,"Trading Down - Unacceptable Change",IF(F158=N158,"Error - No Enhancement",IF(AND(E158&lt;&gt;H158,F158&lt;N158),"Lower Distinctiveness Habitat"&amp;" - "&amp;O158,'C1 Baseline - Marine'!I159&amp;" - "&amp;'C3 Enhancement - Marine'!O158))))))</f>
        <v/>
      </c>
      <c r="L158" s="101" t="str">
        <f>IF(E158="","",'C1 Baseline - Marine'!O159)</f>
        <v/>
      </c>
      <c r="M158" s="102" t="str">
        <f>IFERROR(VLOOKUP(H158,'Z1 HAB CLASS'!$D$4:$E$45,2,FALSE)," ")</f>
        <v xml:space="preserve"> </v>
      </c>
      <c r="N158" s="103" t="str">
        <f>IFERROR(VLOOKUP(M158,'Z1 HAB CLASS'!$L$3:$N$9,2,FALSE)," ")</f>
        <v xml:space="preserve"> </v>
      </c>
      <c r="O158" s="104"/>
      <c r="P158" s="100" t="str">
        <f>IFERROR(VLOOKUP(O158,'Z3 CONDITION VALUE'!$A$3:$B$5,2,FALSE)," ")</f>
        <v xml:space="preserve"> </v>
      </c>
      <c r="Q158" s="82" t="str">
        <f>IF(OR('C1 Baseline - Marine'!E159="", 'C1 Baseline - Marine'!O159=0),"",'C1 Baseline - Marine'!I159&amp;"")</f>
        <v/>
      </c>
      <c r="R158" s="105" t="e">
        <f t="shared" ca="1" si="0"/>
        <v>#NAME?</v>
      </c>
      <c r="S158" s="99" t="e">
        <f t="shared" ca="1" si="1"/>
        <v>#NAME?</v>
      </c>
      <c r="T158" s="259" t="e">
        <f t="array" aca="1" ref="T158" ca="1">IF(OR(R158="",S158=""),"",INDEX('Z8 TARGET ENH'!$F$6:$FE$161,_xludf.XMATCH(R158,'Z8 TARGET ENH'!$B$6:$B$161),_xludf.XMATCH(S158,'Z8 TARGET ENH'!$F$2:$FE$2)))</f>
        <v>#NAME?</v>
      </c>
      <c r="U158" s="256" t="str">
        <f>IF(E158="","",VLOOKUP(H158,'Z8 TARGET ENH'!$FH$7:$FJ$48,2,FALSE))</f>
        <v/>
      </c>
      <c r="V158" s="258" t="str">
        <f>IF(E158="","",VLOOKUP(H158,'Z8 TARGET ENH'!$FH$7:$FJ$48,3,FALSE))</f>
        <v/>
      </c>
      <c r="W158" s="260" t="str">
        <f t="shared" si="2"/>
        <v/>
      </c>
      <c r="X158" s="204"/>
      <c r="Y158" s="70"/>
      <c r="Z158" s="1">
        <f t="shared" si="3"/>
        <v>0</v>
      </c>
    </row>
    <row r="159" spans="1:26" ht="30" customHeight="1" x14ac:dyDescent="0.2">
      <c r="A159" s="70"/>
      <c r="B159" s="70"/>
      <c r="C159" s="70"/>
      <c r="D159" s="255">
        <f>'A1 Baseline - Terrestrial'!D160</f>
        <v>153</v>
      </c>
      <c r="E159" s="80" t="str">
        <f>IF(OR('C1 Baseline - Marine'!E160="",'C1 Baseline - Marine'!O160=0), "", 'C1 Baseline - Marine'!E160)</f>
        <v/>
      </c>
      <c r="F159" s="102" t="str">
        <f>IF(E159="", "", 'C1 Baseline - Marine'!H160)</f>
        <v/>
      </c>
      <c r="G159" s="100" t="str">
        <f>IF(E159="", "", 'C1 Baseline - Marine'!J160)</f>
        <v/>
      </c>
      <c r="H159" s="98"/>
      <c r="I159" s="99" t="str">
        <f>IF(E159="","",'C1 Baseline - Marine'!K160)</f>
        <v/>
      </c>
      <c r="J159" s="85" t="str">
        <f>IF(OR(E159="",H159=""),"",IF(AND(E159=H159,G159&gt;=P159),"Error - No Enhancement",IF(AND(E159=H159,G159&lt;P159),"Acceptable",IF(F159&gt;N159,"Trading Down - Unacceptable Change",IF(F159=N159,"Error - No Enhancement",'C1 Baseline - Marine'!G160&amp;" - "&amp;IFERROR(VLOOKUP(H159,'Z1 HAB CLASS'!$D$4:$E$45,2,FALSE),""))))))</f>
        <v/>
      </c>
      <c r="K159" s="196" t="str">
        <f>IF(E159="","",IF(AND(E159=H159,G159&gt;=P159),"Error - No Enhancement",IF(AND(E159=H159,G159&lt;P159),'C1 Baseline - Marine'!I160&amp;" - "&amp;'C3 Enhancement - Marine'!O159,IF(F159&gt;N159,"Trading Down - Unacceptable Change",IF(F159=N159,"Error - No Enhancement",IF(AND(E159&lt;&gt;H159,F159&lt;N159),"Lower Distinctiveness Habitat"&amp;" - "&amp;O159,'C1 Baseline - Marine'!I160&amp;" - "&amp;'C3 Enhancement - Marine'!O159))))))</f>
        <v/>
      </c>
      <c r="L159" s="101" t="str">
        <f>IF(E159="","",'C1 Baseline - Marine'!O160)</f>
        <v/>
      </c>
      <c r="M159" s="102" t="str">
        <f>IFERROR(VLOOKUP(H159,'Z1 HAB CLASS'!$D$4:$E$45,2,FALSE)," ")</f>
        <v xml:space="preserve"> </v>
      </c>
      <c r="N159" s="103" t="str">
        <f>IFERROR(VLOOKUP(M159,'Z1 HAB CLASS'!$L$3:$N$9,2,FALSE)," ")</f>
        <v xml:space="preserve"> </v>
      </c>
      <c r="O159" s="104"/>
      <c r="P159" s="100" t="str">
        <f>IFERROR(VLOOKUP(O159,'Z3 CONDITION VALUE'!$A$3:$B$5,2,FALSE)," ")</f>
        <v xml:space="preserve"> </v>
      </c>
      <c r="Q159" s="82" t="str">
        <f>IF(OR('C1 Baseline - Marine'!E160="", 'C1 Baseline - Marine'!O160=0),"",'C1 Baseline - Marine'!I160&amp;"")</f>
        <v/>
      </c>
      <c r="R159" s="105" t="e">
        <f t="shared" ca="1" si="0"/>
        <v>#NAME?</v>
      </c>
      <c r="S159" s="99" t="e">
        <f t="shared" ca="1" si="1"/>
        <v>#NAME?</v>
      </c>
      <c r="T159" s="259" t="e">
        <f t="array" aca="1" ref="T159" ca="1">IF(OR(R159="",S159=""),"",INDEX('Z8 TARGET ENH'!$F$6:$FE$161,_xludf.XMATCH(R159,'Z8 TARGET ENH'!$B$6:$B$161),_xludf.XMATCH(S159,'Z8 TARGET ENH'!$F$2:$FE$2)))</f>
        <v>#NAME?</v>
      </c>
      <c r="U159" s="256" t="str">
        <f>IF(E159="","",VLOOKUP(H159,'Z8 TARGET ENH'!$FH$7:$FJ$48,2,FALSE))</f>
        <v/>
      </c>
      <c r="V159" s="258" t="str">
        <f>IF(E159="","",VLOOKUP(H159,'Z8 TARGET ENH'!$FH$7:$FJ$48,3,FALSE))</f>
        <v/>
      </c>
      <c r="W159" s="260" t="str">
        <f t="shared" si="2"/>
        <v/>
      </c>
      <c r="X159" s="204"/>
      <c r="Y159" s="70"/>
      <c r="Z159" s="1">
        <f t="shared" si="3"/>
        <v>0</v>
      </c>
    </row>
    <row r="160" spans="1:26" ht="30" customHeight="1" x14ac:dyDescent="0.2">
      <c r="A160" s="70"/>
      <c r="B160" s="70"/>
      <c r="C160" s="70"/>
      <c r="D160" s="255">
        <f>'A1 Baseline - Terrestrial'!D161</f>
        <v>154</v>
      </c>
      <c r="E160" s="80" t="str">
        <f>IF(OR('C1 Baseline - Marine'!E161="",'C1 Baseline - Marine'!O161=0), "", 'C1 Baseline - Marine'!E161)</f>
        <v/>
      </c>
      <c r="F160" s="102" t="str">
        <f>IF(E160="", "", 'C1 Baseline - Marine'!H161)</f>
        <v/>
      </c>
      <c r="G160" s="100" t="str">
        <f>IF(E160="", "", 'C1 Baseline - Marine'!J161)</f>
        <v/>
      </c>
      <c r="H160" s="98"/>
      <c r="I160" s="99" t="str">
        <f>IF(E160="","",'C1 Baseline - Marine'!K161)</f>
        <v/>
      </c>
      <c r="J160" s="85" t="str">
        <f>IF(OR(E160="",H160=""),"",IF(AND(E160=H160,G160&gt;=P160),"Error - No Enhancement",IF(AND(E160=H160,G160&lt;P160),"Acceptable",IF(F160&gt;N160,"Trading Down - Unacceptable Change",IF(F160=N160,"Error - No Enhancement",'C1 Baseline - Marine'!G161&amp;" - "&amp;IFERROR(VLOOKUP(H160,'Z1 HAB CLASS'!$D$4:$E$45,2,FALSE),""))))))</f>
        <v/>
      </c>
      <c r="K160" s="196" t="str">
        <f>IF(E160="","",IF(AND(E160=H160,G160&gt;=P160),"Error - No Enhancement",IF(AND(E160=H160,G160&lt;P160),'C1 Baseline - Marine'!I161&amp;" - "&amp;'C3 Enhancement - Marine'!O160,IF(F160&gt;N160,"Trading Down - Unacceptable Change",IF(F160=N160,"Error - No Enhancement",IF(AND(E160&lt;&gt;H160,F160&lt;N160),"Lower Distinctiveness Habitat"&amp;" - "&amp;O160,'C1 Baseline - Marine'!I161&amp;" - "&amp;'C3 Enhancement - Marine'!O160))))))</f>
        <v/>
      </c>
      <c r="L160" s="101" t="str">
        <f>IF(E160="","",'C1 Baseline - Marine'!O161)</f>
        <v/>
      </c>
      <c r="M160" s="102" t="str">
        <f>IFERROR(VLOOKUP(H160,'Z1 HAB CLASS'!$D$4:$E$45,2,FALSE)," ")</f>
        <v xml:space="preserve"> </v>
      </c>
      <c r="N160" s="103" t="str">
        <f>IFERROR(VLOOKUP(M160,'Z1 HAB CLASS'!$L$3:$N$9,2,FALSE)," ")</f>
        <v xml:space="preserve"> </v>
      </c>
      <c r="O160" s="104"/>
      <c r="P160" s="100" t="str">
        <f>IFERROR(VLOOKUP(O160,'Z3 CONDITION VALUE'!$A$3:$B$5,2,FALSE)," ")</f>
        <v xml:space="preserve"> </v>
      </c>
      <c r="Q160" s="82" t="str">
        <f>IF(OR('C1 Baseline - Marine'!E161="", 'C1 Baseline - Marine'!O161=0),"",'C1 Baseline - Marine'!I161&amp;"")</f>
        <v/>
      </c>
      <c r="R160" s="105" t="e">
        <f t="shared" ca="1" si="0"/>
        <v>#NAME?</v>
      </c>
      <c r="S160" s="99" t="e">
        <f t="shared" ca="1" si="1"/>
        <v>#NAME?</v>
      </c>
      <c r="T160" s="259" t="e">
        <f t="array" aca="1" ref="T160" ca="1">IF(OR(R160="",S160=""),"",INDEX('Z8 TARGET ENH'!$F$6:$FE$161,_xludf.XMATCH(R160,'Z8 TARGET ENH'!$B$6:$B$161),_xludf.XMATCH(S160,'Z8 TARGET ENH'!$F$2:$FE$2)))</f>
        <v>#NAME?</v>
      </c>
      <c r="U160" s="256" t="str">
        <f>IF(E160="","",VLOOKUP(H160,'Z8 TARGET ENH'!$FH$7:$FJ$48,2,FALSE))</f>
        <v/>
      </c>
      <c r="V160" s="258" t="str">
        <f>IF(E160="","",VLOOKUP(H160,'Z8 TARGET ENH'!$FH$7:$FJ$48,3,FALSE))</f>
        <v/>
      </c>
      <c r="W160" s="260" t="str">
        <f t="shared" si="2"/>
        <v/>
      </c>
      <c r="X160" s="204"/>
      <c r="Y160" s="70"/>
      <c r="Z160" s="1">
        <f t="shared" si="3"/>
        <v>0</v>
      </c>
    </row>
    <row r="161" spans="1:26" ht="30" customHeight="1" x14ac:dyDescent="0.2">
      <c r="A161" s="70"/>
      <c r="B161" s="70"/>
      <c r="C161" s="70"/>
      <c r="D161" s="255">
        <f>'A1 Baseline - Terrestrial'!D162</f>
        <v>155</v>
      </c>
      <c r="E161" s="80" t="str">
        <f>IF(OR('C1 Baseline - Marine'!E162="",'C1 Baseline - Marine'!O162=0), "", 'C1 Baseline - Marine'!E162)</f>
        <v/>
      </c>
      <c r="F161" s="102" t="str">
        <f>IF(E161="", "", 'C1 Baseline - Marine'!H162)</f>
        <v/>
      </c>
      <c r="G161" s="100" t="str">
        <f>IF(E161="", "", 'C1 Baseline - Marine'!J162)</f>
        <v/>
      </c>
      <c r="H161" s="98"/>
      <c r="I161" s="99" t="str">
        <f>IF(E161="","",'C1 Baseline - Marine'!K162)</f>
        <v/>
      </c>
      <c r="J161" s="85" t="str">
        <f>IF(OR(E161="",H161=""),"",IF(AND(E161=H161,G161&gt;=P161),"Error - No Enhancement",IF(AND(E161=H161,G161&lt;P161),"Acceptable",IF(F161&gt;N161,"Trading Down - Unacceptable Change",IF(F161=N161,"Error - No Enhancement",'C1 Baseline - Marine'!G162&amp;" - "&amp;IFERROR(VLOOKUP(H161,'Z1 HAB CLASS'!$D$4:$E$45,2,FALSE),""))))))</f>
        <v/>
      </c>
      <c r="K161" s="196" t="str">
        <f>IF(E161="","",IF(AND(E161=H161,G161&gt;=P161),"Error - No Enhancement",IF(AND(E161=H161,G161&lt;P161),'C1 Baseline - Marine'!I162&amp;" - "&amp;'C3 Enhancement - Marine'!O161,IF(F161&gt;N161,"Trading Down - Unacceptable Change",IF(F161=N161,"Error - No Enhancement",IF(AND(E161&lt;&gt;H161,F161&lt;N161),"Lower Distinctiveness Habitat"&amp;" - "&amp;O161,'C1 Baseline - Marine'!I162&amp;" - "&amp;'C3 Enhancement - Marine'!O161))))))</f>
        <v/>
      </c>
      <c r="L161" s="101" t="str">
        <f>IF(E161="","",'C1 Baseline - Marine'!O162)</f>
        <v/>
      </c>
      <c r="M161" s="102" t="str">
        <f>IFERROR(VLOOKUP(H161,'Z1 HAB CLASS'!$D$4:$E$45,2,FALSE)," ")</f>
        <v xml:space="preserve"> </v>
      </c>
      <c r="N161" s="103" t="str">
        <f>IFERROR(VLOOKUP(M161,'Z1 HAB CLASS'!$L$3:$N$9,2,FALSE)," ")</f>
        <v xml:space="preserve"> </v>
      </c>
      <c r="O161" s="104"/>
      <c r="P161" s="100" t="str">
        <f>IFERROR(VLOOKUP(O161,'Z3 CONDITION VALUE'!$A$3:$B$5,2,FALSE)," ")</f>
        <v xml:space="preserve"> </v>
      </c>
      <c r="Q161" s="82" t="str">
        <f>IF(OR('C1 Baseline - Marine'!E162="", 'C1 Baseline - Marine'!O162=0),"",'C1 Baseline - Marine'!I162&amp;"")</f>
        <v/>
      </c>
      <c r="R161" s="105" t="e">
        <f t="shared" ca="1" si="0"/>
        <v>#NAME?</v>
      </c>
      <c r="S161" s="99" t="e">
        <f t="shared" ca="1" si="1"/>
        <v>#NAME?</v>
      </c>
      <c r="T161" s="259" t="e">
        <f t="array" aca="1" ref="T161" ca="1">IF(OR(R161="",S161=""),"",INDEX('Z8 TARGET ENH'!$F$6:$FE$161,_xludf.XMATCH(R161,'Z8 TARGET ENH'!$B$6:$B$161),_xludf.XMATCH(S161,'Z8 TARGET ENH'!$F$2:$FE$2)))</f>
        <v>#NAME?</v>
      </c>
      <c r="U161" s="256" t="str">
        <f>IF(E161="","",VLOOKUP(H161,'Z8 TARGET ENH'!$FH$7:$FJ$48,2,FALSE))</f>
        <v/>
      </c>
      <c r="V161" s="258" t="str">
        <f>IF(E161="","",VLOOKUP(H161,'Z8 TARGET ENH'!$FH$7:$FJ$48,3,FALSE))</f>
        <v/>
      </c>
      <c r="W161" s="260" t="str">
        <f t="shared" si="2"/>
        <v/>
      </c>
      <c r="X161" s="204"/>
      <c r="Y161" s="70"/>
      <c r="Z161" s="1">
        <f t="shared" si="3"/>
        <v>0</v>
      </c>
    </row>
    <row r="162" spans="1:26" ht="30" customHeight="1" x14ac:dyDescent="0.2">
      <c r="A162" s="70"/>
      <c r="B162" s="70"/>
      <c r="C162" s="70"/>
      <c r="D162" s="255">
        <f>'A1 Baseline - Terrestrial'!D163</f>
        <v>156</v>
      </c>
      <c r="E162" s="80" t="str">
        <f>IF(OR('C1 Baseline - Marine'!E163="",'C1 Baseline - Marine'!O163=0), "", 'C1 Baseline - Marine'!E163)</f>
        <v/>
      </c>
      <c r="F162" s="102" t="str">
        <f>IF(E162="", "", 'C1 Baseline - Marine'!H163)</f>
        <v/>
      </c>
      <c r="G162" s="100" t="str">
        <f>IF(E162="", "", 'C1 Baseline - Marine'!J163)</f>
        <v/>
      </c>
      <c r="H162" s="98"/>
      <c r="I162" s="99" t="str">
        <f>IF(E162="","",'C1 Baseline - Marine'!K163)</f>
        <v/>
      </c>
      <c r="J162" s="85" t="str">
        <f>IF(OR(E162="",H162=""),"",IF(AND(E162=H162,G162&gt;=P162),"Error - No Enhancement",IF(AND(E162=H162,G162&lt;P162),"Acceptable",IF(F162&gt;N162,"Trading Down - Unacceptable Change",IF(F162=N162,"Error - No Enhancement",'C1 Baseline - Marine'!G163&amp;" - "&amp;IFERROR(VLOOKUP(H162,'Z1 HAB CLASS'!$D$4:$E$45,2,FALSE),""))))))</f>
        <v/>
      </c>
      <c r="K162" s="196" t="str">
        <f>IF(E162="","",IF(AND(E162=H162,G162&gt;=P162),"Error - No Enhancement",IF(AND(E162=H162,G162&lt;P162),'C1 Baseline - Marine'!I163&amp;" - "&amp;'C3 Enhancement - Marine'!O162,IF(F162&gt;N162,"Trading Down - Unacceptable Change",IF(F162=N162,"Error - No Enhancement",IF(AND(E162&lt;&gt;H162,F162&lt;N162),"Lower Distinctiveness Habitat"&amp;" - "&amp;O162,'C1 Baseline - Marine'!I163&amp;" - "&amp;'C3 Enhancement - Marine'!O162))))))</f>
        <v/>
      </c>
      <c r="L162" s="101" t="str">
        <f>IF(E162="","",'C1 Baseline - Marine'!O163)</f>
        <v/>
      </c>
      <c r="M162" s="102" t="str">
        <f>IFERROR(VLOOKUP(H162,'Z1 HAB CLASS'!$D$4:$E$45,2,FALSE)," ")</f>
        <v xml:space="preserve"> </v>
      </c>
      <c r="N162" s="103" t="str">
        <f>IFERROR(VLOOKUP(M162,'Z1 HAB CLASS'!$L$3:$N$9,2,FALSE)," ")</f>
        <v xml:space="preserve"> </v>
      </c>
      <c r="O162" s="104"/>
      <c r="P162" s="100" t="str">
        <f>IFERROR(VLOOKUP(O162,'Z3 CONDITION VALUE'!$A$3:$B$5,2,FALSE)," ")</f>
        <v xml:space="preserve"> </v>
      </c>
      <c r="Q162" s="82" t="str">
        <f>IF(OR('C1 Baseline - Marine'!E163="", 'C1 Baseline - Marine'!O163=0),"",'C1 Baseline - Marine'!I163&amp;"")</f>
        <v/>
      </c>
      <c r="R162" s="105" t="e">
        <f t="shared" ca="1" si="0"/>
        <v>#NAME?</v>
      </c>
      <c r="S162" s="99" t="e">
        <f t="shared" ca="1" si="1"/>
        <v>#NAME?</v>
      </c>
      <c r="T162" s="259" t="e">
        <f t="array" aca="1" ref="T162" ca="1">IF(OR(R162="",S162=""),"",INDEX('Z8 TARGET ENH'!$F$6:$FE$161,_xludf.XMATCH(R162,'Z8 TARGET ENH'!$B$6:$B$161),_xludf.XMATCH(S162,'Z8 TARGET ENH'!$F$2:$FE$2)))</f>
        <v>#NAME?</v>
      </c>
      <c r="U162" s="256" t="str">
        <f>IF(E162="","",VLOOKUP(H162,'Z8 TARGET ENH'!$FH$7:$FJ$48,2,FALSE))</f>
        <v/>
      </c>
      <c r="V162" s="258" t="str">
        <f>IF(E162="","",VLOOKUP(H162,'Z8 TARGET ENH'!$FH$7:$FJ$48,3,FALSE))</f>
        <v/>
      </c>
      <c r="W162" s="260" t="str">
        <f t="shared" si="2"/>
        <v/>
      </c>
      <c r="X162" s="204"/>
      <c r="Y162" s="70"/>
      <c r="Z162" s="1">
        <f t="shared" si="3"/>
        <v>0</v>
      </c>
    </row>
    <row r="163" spans="1:26" ht="30" customHeight="1" x14ac:dyDescent="0.2">
      <c r="A163" s="70"/>
      <c r="B163" s="70"/>
      <c r="C163" s="70"/>
      <c r="D163" s="255">
        <f>'A1 Baseline - Terrestrial'!D164</f>
        <v>157</v>
      </c>
      <c r="E163" s="80" t="str">
        <f>IF(OR('C1 Baseline - Marine'!E164="",'C1 Baseline - Marine'!O164=0), "", 'C1 Baseline - Marine'!E164)</f>
        <v/>
      </c>
      <c r="F163" s="102" t="str">
        <f>IF(E163="", "", 'C1 Baseline - Marine'!H164)</f>
        <v/>
      </c>
      <c r="G163" s="100" t="str">
        <f>IF(E163="", "", 'C1 Baseline - Marine'!J164)</f>
        <v/>
      </c>
      <c r="H163" s="98"/>
      <c r="I163" s="99" t="str">
        <f>IF(E163="","",'C1 Baseline - Marine'!K164)</f>
        <v/>
      </c>
      <c r="J163" s="85" t="str">
        <f>IF(OR(E163="",H163=""),"",IF(AND(E163=H163,G163&gt;=P163),"Error - No Enhancement",IF(AND(E163=H163,G163&lt;P163),"Acceptable",IF(F163&gt;N163,"Trading Down - Unacceptable Change",IF(F163=N163,"Error - No Enhancement",'C1 Baseline - Marine'!G164&amp;" - "&amp;IFERROR(VLOOKUP(H163,'Z1 HAB CLASS'!$D$4:$E$45,2,FALSE),""))))))</f>
        <v/>
      </c>
      <c r="K163" s="196" t="str">
        <f>IF(E163="","",IF(AND(E163=H163,G163&gt;=P163),"Error - No Enhancement",IF(AND(E163=H163,G163&lt;P163),'C1 Baseline - Marine'!I164&amp;" - "&amp;'C3 Enhancement - Marine'!O163,IF(F163&gt;N163,"Trading Down - Unacceptable Change",IF(F163=N163,"Error - No Enhancement",IF(AND(E163&lt;&gt;H163,F163&lt;N163),"Lower Distinctiveness Habitat"&amp;" - "&amp;O163,'C1 Baseline - Marine'!I164&amp;" - "&amp;'C3 Enhancement - Marine'!O163))))))</f>
        <v/>
      </c>
      <c r="L163" s="101" t="str">
        <f>IF(E163="","",'C1 Baseline - Marine'!O164)</f>
        <v/>
      </c>
      <c r="M163" s="102" t="str">
        <f>IFERROR(VLOOKUP(H163,'Z1 HAB CLASS'!$D$4:$E$45,2,FALSE)," ")</f>
        <v xml:space="preserve"> </v>
      </c>
      <c r="N163" s="103" t="str">
        <f>IFERROR(VLOOKUP(M163,'Z1 HAB CLASS'!$L$3:$N$9,2,FALSE)," ")</f>
        <v xml:space="preserve"> </v>
      </c>
      <c r="O163" s="104"/>
      <c r="P163" s="100" t="str">
        <f>IFERROR(VLOOKUP(O163,'Z3 CONDITION VALUE'!$A$3:$B$5,2,FALSE)," ")</f>
        <v xml:space="preserve"> </v>
      </c>
      <c r="Q163" s="82" t="str">
        <f>IF(OR('C1 Baseline - Marine'!E164="", 'C1 Baseline - Marine'!O164=0),"",'C1 Baseline - Marine'!I164&amp;"")</f>
        <v/>
      </c>
      <c r="R163" s="105" t="e">
        <f t="shared" ca="1" si="0"/>
        <v>#NAME?</v>
      </c>
      <c r="S163" s="99" t="e">
        <f t="shared" ca="1" si="1"/>
        <v>#NAME?</v>
      </c>
      <c r="T163" s="259" t="e">
        <f t="array" aca="1" ref="T163" ca="1">IF(OR(R163="",S163=""),"",INDEX('Z8 TARGET ENH'!$F$6:$FE$161,_xludf.XMATCH(R163,'Z8 TARGET ENH'!$B$6:$B$161),_xludf.XMATCH(S163,'Z8 TARGET ENH'!$F$2:$FE$2)))</f>
        <v>#NAME?</v>
      </c>
      <c r="U163" s="256" t="str">
        <f>IF(E163="","",VLOOKUP(H163,'Z8 TARGET ENH'!$FH$7:$FJ$48,2,FALSE))</f>
        <v/>
      </c>
      <c r="V163" s="258" t="str">
        <f>IF(E163="","",VLOOKUP(H163,'Z8 TARGET ENH'!$FH$7:$FJ$48,3,FALSE))</f>
        <v/>
      </c>
      <c r="W163" s="260" t="str">
        <f t="shared" si="2"/>
        <v/>
      </c>
      <c r="X163" s="204"/>
      <c r="Y163" s="70"/>
      <c r="Z163" s="1">
        <f t="shared" si="3"/>
        <v>0</v>
      </c>
    </row>
    <row r="164" spans="1:26" ht="30" customHeight="1" x14ac:dyDescent="0.2">
      <c r="A164" s="70"/>
      <c r="B164" s="70"/>
      <c r="C164" s="70"/>
      <c r="D164" s="255">
        <f>'A1 Baseline - Terrestrial'!D165</f>
        <v>158</v>
      </c>
      <c r="E164" s="80" t="str">
        <f>IF(OR('C1 Baseline - Marine'!E165="",'C1 Baseline - Marine'!O165=0), "", 'C1 Baseline - Marine'!E165)</f>
        <v/>
      </c>
      <c r="F164" s="102" t="str">
        <f>IF(E164="", "", 'C1 Baseline - Marine'!H165)</f>
        <v/>
      </c>
      <c r="G164" s="100" t="str">
        <f>IF(E164="", "", 'C1 Baseline - Marine'!J165)</f>
        <v/>
      </c>
      <c r="H164" s="98"/>
      <c r="I164" s="99" t="str">
        <f>IF(E164="","",'C1 Baseline - Marine'!K165)</f>
        <v/>
      </c>
      <c r="J164" s="85" t="str">
        <f>IF(OR(E164="",H164=""),"",IF(AND(E164=H164,G164&gt;=P164),"Error - No Enhancement",IF(AND(E164=H164,G164&lt;P164),"Acceptable",IF(F164&gt;N164,"Trading Down - Unacceptable Change",IF(F164=N164,"Error - No Enhancement",'C1 Baseline - Marine'!G165&amp;" - "&amp;IFERROR(VLOOKUP(H164,'Z1 HAB CLASS'!$D$4:$E$45,2,FALSE),""))))))</f>
        <v/>
      </c>
      <c r="K164" s="196" t="str">
        <f>IF(E164="","",IF(AND(E164=H164,G164&gt;=P164),"Error - No Enhancement",IF(AND(E164=H164,G164&lt;P164),'C1 Baseline - Marine'!I165&amp;" - "&amp;'C3 Enhancement - Marine'!O164,IF(F164&gt;N164,"Trading Down - Unacceptable Change",IF(F164=N164,"Error - No Enhancement",IF(AND(E164&lt;&gt;H164,F164&lt;N164),"Lower Distinctiveness Habitat"&amp;" - "&amp;O164,'C1 Baseline - Marine'!I165&amp;" - "&amp;'C3 Enhancement - Marine'!O164))))))</f>
        <v/>
      </c>
      <c r="L164" s="101" t="str">
        <f>IF(E164="","",'C1 Baseline - Marine'!O165)</f>
        <v/>
      </c>
      <c r="M164" s="102" t="str">
        <f>IFERROR(VLOOKUP(H164,'Z1 HAB CLASS'!$D$4:$E$45,2,FALSE)," ")</f>
        <v xml:space="preserve"> </v>
      </c>
      <c r="N164" s="103" t="str">
        <f>IFERROR(VLOOKUP(M164,'Z1 HAB CLASS'!$L$3:$N$9,2,FALSE)," ")</f>
        <v xml:space="preserve"> </v>
      </c>
      <c r="O164" s="104"/>
      <c r="P164" s="100" t="str">
        <f>IFERROR(VLOOKUP(O164,'Z3 CONDITION VALUE'!$A$3:$B$5,2,FALSE)," ")</f>
        <v xml:space="preserve"> </v>
      </c>
      <c r="Q164" s="82" t="str">
        <f>IF(OR('C1 Baseline - Marine'!E165="", 'C1 Baseline - Marine'!O165=0),"",'C1 Baseline - Marine'!I165&amp;"")</f>
        <v/>
      </c>
      <c r="R164" s="105" t="e">
        <f t="shared" ca="1" si="0"/>
        <v>#NAME?</v>
      </c>
      <c r="S164" s="99" t="e">
        <f t="shared" ca="1" si="1"/>
        <v>#NAME?</v>
      </c>
      <c r="T164" s="259" t="e">
        <f t="array" aca="1" ref="T164" ca="1">IF(OR(R164="",S164=""),"",INDEX('Z8 TARGET ENH'!$F$6:$FE$161,_xludf.XMATCH(R164,'Z8 TARGET ENH'!$B$6:$B$161),_xludf.XMATCH(S164,'Z8 TARGET ENH'!$F$2:$FE$2)))</f>
        <v>#NAME?</v>
      </c>
      <c r="U164" s="256" t="str">
        <f>IF(E164="","",VLOOKUP(H164,'Z8 TARGET ENH'!$FH$7:$FJ$48,2,FALSE))</f>
        <v/>
      </c>
      <c r="V164" s="258" t="str">
        <f>IF(E164="","",VLOOKUP(H164,'Z8 TARGET ENH'!$FH$7:$FJ$48,3,FALSE))</f>
        <v/>
      </c>
      <c r="W164" s="260" t="str">
        <f t="shared" si="2"/>
        <v/>
      </c>
      <c r="X164" s="204"/>
      <c r="Y164" s="70"/>
      <c r="Z164" s="1">
        <f t="shared" si="3"/>
        <v>0</v>
      </c>
    </row>
    <row r="165" spans="1:26" ht="30" customHeight="1" x14ac:dyDescent="0.2">
      <c r="A165" s="70"/>
      <c r="B165" s="70"/>
      <c r="C165" s="70"/>
      <c r="D165" s="255">
        <f>'A1 Baseline - Terrestrial'!D166</f>
        <v>159</v>
      </c>
      <c r="E165" s="80" t="str">
        <f>IF(OR('C1 Baseline - Marine'!E166="",'C1 Baseline - Marine'!O166=0), "", 'C1 Baseline - Marine'!E166)</f>
        <v/>
      </c>
      <c r="F165" s="102" t="str">
        <f>IF(E165="", "", 'C1 Baseline - Marine'!H166)</f>
        <v/>
      </c>
      <c r="G165" s="100" t="str">
        <f>IF(E165="", "", 'C1 Baseline - Marine'!J166)</f>
        <v/>
      </c>
      <c r="H165" s="98"/>
      <c r="I165" s="99" t="str">
        <f>IF(E165="","",'C1 Baseline - Marine'!K166)</f>
        <v/>
      </c>
      <c r="J165" s="85" t="str">
        <f>IF(OR(E165="",H165=""),"",IF(AND(E165=H165,G165&gt;=P165),"Error - No Enhancement",IF(AND(E165=H165,G165&lt;P165),"Acceptable",IF(F165&gt;N165,"Trading Down - Unacceptable Change",IF(F165=N165,"Error - No Enhancement",'C1 Baseline - Marine'!G166&amp;" - "&amp;IFERROR(VLOOKUP(H165,'Z1 HAB CLASS'!$D$4:$E$45,2,FALSE),""))))))</f>
        <v/>
      </c>
      <c r="K165" s="196" t="str">
        <f>IF(E165="","",IF(AND(E165=H165,G165&gt;=P165),"Error - No Enhancement",IF(AND(E165=H165,G165&lt;P165),'C1 Baseline - Marine'!I166&amp;" - "&amp;'C3 Enhancement - Marine'!O165,IF(F165&gt;N165,"Trading Down - Unacceptable Change",IF(F165=N165,"Error - No Enhancement",IF(AND(E165&lt;&gt;H165,F165&lt;N165),"Lower Distinctiveness Habitat"&amp;" - "&amp;O165,'C1 Baseline - Marine'!I166&amp;" - "&amp;'C3 Enhancement - Marine'!O165))))))</f>
        <v/>
      </c>
      <c r="L165" s="101" t="str">
        <f>IF(E165="","",'C1 Baseline - Marine'!O166)</f>
        <v/>
      </c>
      <c r="M165" s="102" t="str">
        <f>IFERROR(VLOOKUP(H165,'Z1 HAB CLASS'!$D$4:$E$45,2,FALSE)," ")</f>
        <v xml:space="preserve"> </v>
      </c>
      <c r="N165" s="103" t="str">
        <f>IFERROR(VLOOKUP(M165,'Z1 HAB CLASS'!$L$3:$N$9,2,FALSE)," ")</f>
        <v xml:space="preserve"> </v>
      </c>
      <c r="O165" s="104"/>
      <c r="P165" s="100" t="str">
        <f>IFERROR(VLOOKUP(O165,'Z3 CONDITION VALUE'!$A$3:$B$5,2,FALSE)," ")</f>
        <v xml:space="preserve"> </v>
      </c>
      <c r="Q165" s="82" t="str">
        <f>IF(OR('C1 Baseline - Marine'!E166="", 'C1 Baseline - Marine'!O166=0),"",'C1 Baseline - Marine'!I166&amp;"")</f>
        <v/>
      </c>
      <c r="R165" s="105" t="e">
        <f t="shared" ca="1" si="0"/>
        <v>#NAME?</v>
      </c>
      <c r="S165" s="99" t="e">
        <f t="shared" ca="1" si="1"/>
        <v>#NAME?</v>
      </c>
      <c r="T165" s="259" t="e">
        <f t="array" aca="1" ref="T165" ca="1">IF(OR(R165="",S165=""),"",INDEX('Z8 TARGET ENH'!$F$6:$FE$161,_xludf.XMATCH(R165,'Z8 TARGET ENH'!$B$6:$B$161),_xludf.XMATCH(S165,'Z8 TARGET ENH'!$F$2:$FE$2)))</f>
        <v>#NAME?</v>
      </c>
      <c r="U165" s="256" t="str">
        <f>IF(E165="","",VLOOKUP(H165,'Z8 TARGET ENH'!$FH$7:$FJ$48,2,FALSE))</f>
        <v/>
      </c>
      <c r="V165" s="258" t="str">
        <f>IF(E165="","",VLOOKUP(H165,'Z8 TARGET ENH'!$FH$7:$FJ$48,3,FALSE))</f>
        <v/>
      </c>
      <c r="W165" s="260" t="str">
        <f t="shared" si="2"/>
        <v/>
      </c>
      <c r="X165" s="204"/>
      <c r="Y165" s="70"/>
      <c r="Z165" s="1">
        <f t="shared" si="3"/>
        <v>0</v>
      </c>
    </row>
    <row r="166" spans="1:26" ht="30" customHeight="1" x14ac:dyDescent="0.2">
      <c r="A166" s="70"/>
      <c r="B166" s="70"/>
      <c r="C166" s="70"/>
      <c r="D166" s="255">
        <f>'A1 Baseline - Terrestrial'!D167</f>
        <v>160</v>
      </c>
      <c r="E166" s="80" t="str">
        <f>IF(OR('C1 Baseline - Marine'!E167="",'C1 Baseline - Marine'!O167=0), "", 'C1 Baseline - Marine'!E167)</f>
        <v/>
      </c>
      <c r="F166" s="102" t="str">
        <f>IF(E166="", "", 'C1 Baseline - Marine'!H167)</f>
        <v/>
      </c>
      <c r="G166" s="100" t="str">
        <f>IF(E166="", "", 'C1 Baseline - Marine'!J167)</f>
        <v/>
      </c>
      <c r="H166" s="98"/>
      <c r="I166" s="99" t="str">
        <f>IF(E166="","",'C1 Baseline - Marine'!K167)</f>
        <v/>
      </c>
      <c r="J166" s="85" t="str">
        <f>IF(OR(E166="",H166=""),"",IF(AND(E166=H166,G166&gt;=P166),"Error - No Enhancement",IF(AND(E166=H166,G166&lt;P166),"Acceptable",IF(F166&gt;N166,"Trading Down - Unacceptable Change",IF(F166=N166,"Error - No Enhancement",'C1 Baseline - Marine'!G167&amp;" - "&amp;IFERROR(VLOOKUP(H166,'Z1 HAB CLASS'!$D$4:$E$45,2,FALSE),""))))))</f>
        <v/>
      </c>
      <c r="K166" s="196" t="str">
        <f>IF(E166="","",IF(AND(E166=H166,G166&gt;=P166),"Error - No Enhancement",IF(AND(E166=H166,G166&lt;P166),'C1 Baseline - Marine'!I167&amp;" - "&amp;'C3 Enhancement - Marine'!O166,IF(F166&gt;N166,"Trading Down - Unacceptable Change",IF(F166=N166,"Error - No Enhancement",IF(AND(E166&lt;&gt;H166,F166&lt;N166),"Lower Distinctiveness Habitat"&amp;" - "&amp;O166,'C1 Baseline - Marine'!I167&amp;" - "&amp;'C3 Enhancement - Marine'!O166))))))</f>
        <v/>
      </c>
      <c r="L166" s="101" t="str">
        <f>IF(E166="","",'C1 Baseline - Marine'!O167)</f>
        <v/>
      </c>
      <c r="M166" s="102" t="str">
        <f>IFERROR(VLOOKUP(H166,'Z1 HAB CLASS'!$D$4:$E$45,2,FALSE)," ")</f>
        <v xml:space="preserve"> </v>
      </c>
      <c r="N166" s="103" t="str">
        <f>IFERROR(VLOOKUP(M166,'Z1 HAB CLASS'!$L$3:$N$9,2,FALSE)," ")</f>
        <v xml:space="preserve"> </v>
      </c>
      <c r="O166" s="104"/>
      <c r="P166" s="100" t="str">
        <f>IFERROR(VLOOKUP(O166,'Z3 CONDITION VALUE'!$A$3:$B$5,2,FALSE)," ")</f>
        <v xml:space="preserve"> </v>
      </c>
      <c r="Q166" s="82" t="str">
        <f>IF(OR('C1 Baseline - Marine'!E167="", 'C1 Baseline - Marine'!O167=0),"",'C1 Baseline - Marine'!I167&amp;"")</f>
        <v/>
      </c>
      <c r="R166" s="105" t="e">
        <f t="shared" ca="1" si="0"/>
        <v>#NAME?</v>
      </c>
      <c r="S166" s="99" t="e">
        <f t="shared" ca="1" si="1"/>
        <v>#NAME?</v>
      </c>
      <c r="T166" s="259" t="e">
        <f t="array" aca="1" ref="T166" ca="1">IF(OR(R166="",S166=""),"",INDEX('Z8 TARGET ENH'!$F$6:$FE$161,_xludf.XMATCH(R166,'Z8 TARGET ENH'!$B$6:$B$161),_xludf.XMATCH(S166,'Z8 TARGET ENH'!$F$2:$FE$2)))</f>
        <v>#NAME?</v>
      </c>
      <c r="U166" s="256" t="str">
        <f>IF(E166="","",VLOOKUP(H166,'Z8 TARGET ENH'!$FH$7:$FJ$48,2,FALSE))</f>
        <v/>
      </c>
      <c r="V166" s="258" t="str">
        <f>IF(E166="","",VLOOKUP(H166,'Z8 TARGET ENH'!$FH$7:$FJ$48,3,FALSE))</f>
        <v/>
      </c>
      <c r="W166" s="260" t="str">
        <f t="shared" si="2"/>
        <v/>
      </c>
      <c r="X166" s="204"/>
      <c r="Y166" s="70"/>
      <c r="Z166" s="1">
        <f t="shared" si="3"/>
        <v>0</v>
      </c>
    </row>
    <row r="167" spans="1:26" ht="30" customHeight="1" x14ac:dyDescent="0.2">
      <c r="A167" s="70"/>
      <c r="B167" s="70"/>
      <c r="C167" s="70"/>
      <c r="D167" s="255">
        <f>'A1 Baseline - Terrestrial'!D168</f>
        <v>161</v>
      </c>
      <c r="E167" s="80" t="str">
        <f>IF(OR('C1 Baseline - Marine'!E168="",'C1 Baseline - Marine'!O168=0), "", 'C1 Baseline - Marine'!E168)</f>
        <v/>
      </c>
      <c r="F167" s="102" t="str">
        <f>IF(E167="", "", 'C1 Baseline - Marine'!H168)</f>
        <v/>
      </c>
      <c r="G167" s="100" t="str">
        <f>IF(E167="", "", 'C1 Baseline - Marine'!J168)</f>
        <v/>
      </c>
      <c r="H167" s="98"/>
      <c r="I167" s="99" t="str">
        <f>IF(E167="","",'C1 Baseline - Marine'!K168)</f>
        <v/>
      </c>
      <c r="J167" s="85" t="str">
        <f>IF(OR(E167="",H167=""),"",IF(AND(E167=H167,G167&gt;=P167),"Error - No Enhancement",IF(AND(E167=H167,G167&lt;P167),"Acceptable",IF(F167&gt;N167,"Trading Down - Unacceptable Change",IF(F167=N167,"Error - No Enhancement",'C1 Baseline - Marine'!G168&amp;" - "&amp;IFERROR(VLOOKUP(H167,'Z1 HAB CLASS'!$D$4:$E$45,2,FALSE),""))))))</f>
        <v/>
      </c>
      <c r="K167" s="196" t="str">
        <f>IF(E167="","",IF(AND(E167=H167,G167&gt;=P167),"Error - No Enhancement",IF(AND(E167=H167,G167&lt;P167),'C1 Baseline - Marine'!I168&amp;" - "&amp;'C3 Enhancement - Marine'!O167,IF(F167&gt;N167,"Trading Down - Unacceptable Change",IF(F167=N167,"Error - No Enhancement",IF(AND(E167&lt;&gt;H167,F167&lt;N167),"Lower Distinctiveness Habitat"&amp;" - "&amp;O167,'C1 Baseline - Marine'!I168&amp;" - "&amp;'C3 Enhancement - Marine'!O167))))))</f>
        <v/>
      </c>
      <c r="L167" s="101" t="str">
        <f>IF(E167="","",'C1 Baseline - Marine'!O168)</f>
        <v/>
      </c>
      <c r="M167" s="102" t="str">
        <f>IFERROR(VLOOKUP(H167,'Z1 HAB CLASS'!$D$4:$E$45,2,FALSE)," ")</f>
        <v xml:space="preserve"> </v>
      </c>
      <c r="N167" s="103" t="str">
        <f>IFERROR(VLOOKUP(M167,'Z1 HAB CLASS'!$L$3:$N$9,2,FALSE)," ")</f>
        <v xml:space="preserve"> </v>
      </c>
      <c r="O167" s="104"/>
      <c r="P167" s="100" t="str">
        <f>IFERROR(VLOOKUP(O167,'Z3 CONDITION VALUE'!$A$3:$B$5,2,FALSE)," ")</f>
        <v xml:space="preserve"> </v>
      </c>
      <c r="Q167" s="82" t="str">
        <f>IF(OR('C1 Baseline - Marine'!E168="", 'C1 Baseline - Marine'!O168=0),"",'C1 Baseline - Marine'!I168&amp;"")</f>
        <v/>
      </c>
      <c r="R167" s="105" t="e">
        <f t="shared" ca="1" si="0"/>
        <v>#NAME?</v>
      </c>
      <c r="S167" s="99" t="e">
        <f t="shared" ca="1" si="1"/>
        <v>#NAME?</v>
      </c>
      <c r="T167" s="259" t="e">
        <f t="array" aca="1" ref="T167" ca="1">IF(OR(R167="",S167=""),"",INDEX('Z8 TARGET ENH'!$F$6:$FE$161,_xludf.XMATCH(R167,'Z8 TARGET ENH'!$B$6:$B$161),_xludf.XMATCH(S167,'Z8 TARGET ENH'!$F$2:$FE$2)))</f>
        <v>#NAME?</v>
      </c>
      <c r="U167" s="256" t="str">
        <f>IF(E167="","",VLOOKUP(H167,'Z8 TARGET ENH'!$FH$7:$FJ$48,2,FALSE))</f>
        <v/>
      </c>
      <c r="V167" s="258" t="str">
        <f>IF(E167="","",VLOOKUP(H167,'Z8 TARGET ENH'!$FH$7:$FJ$48,3,FALSE))</f>
        <v/>
      </c>
      <c r="W167" s="260" t="str">
        <f t="shared" si="2"/>
        <v/>
      </c>
      <c r="X167" s="204"/>
      <c r="Y167" s="70"/>
      <c r="Z167" s="1">
        <f t="shared" si="3"/>
        <v>0</v>
      </c>
    </row>
    <row r="168" spans="1:26" ht="30" customHeight="1" x14ac:dyDescent="0.2">
      <c r="A168" s="70"/>
      <c r="B168" s="70"/>
      <c r="C168" s="70"/>
      <c r="D168" s="255">
        <f>'A1 Baseline - Terrestrial'!D169</f>
        <v>162</v>
      </c>
      <c r="E168" s="80" t="str">
        <f>IF(OR('C1 Baseline - Marine'!E169="",'C1 Baseline - Marine'!O169=0), "", 'C1 Baseline - Marine'!E169)</f>
        <v/>
      </c>
      <c r="F168" s="102" t="str">
        <f>IF(E168="", "", 'C1 Baseline - Marine'!H169)</f>
        <v/>
      </c>
      <c r="G168" s="100" t="str">
        <f>IF(E168="", "", 'C1 Baseline - Marine'!J169)</f>
        <v/>
      </c>
      <c r="H168" s="98"/>
      <c r="I168" s="99" t="str">
        <f>IF(E168="","",'C1 Baseline - Marine'!K169)</f>
        <v/>
      </c>
      <c r="J168" s="85" t="str">
        <f>IF(OR(E168="",H168=""),"",IF(AND(E168=H168,G168&gt;=P168),"Error - No Enhancement",IF(AND(E168=H168,G168&lt;P168),"Acceptable",IF(F168&gt;N168,"Trading Down - Unacceptable Change",IF(F168=N168,"Error - No Enhancement",'C1 Baseline - Marine'!G169&amp;" - "&amp;IFERROR(VLOOKUP(H168,'Z1 HAB CLASS'!$D$4:$E$45,2,FALSE),""))))))</f>
        <v/>
      </c>
      <c r="K168" s="196" t="str">
        <f>IF(E168="","",IF(AND(E168=H168,G168&gt;=P168),"Error - No Enhancement",IF(AND(E168=H168,G168&lt;P168),'C1 Baseline - Marine'!I169&amp;" - "&amp;'C3 Enhancement - Marine'!O168,IF(F168&gt;N168,"Trading Down - Unacceptable Change",IF(F168=N168,"Error - No Enhancement",IF(AND(E168&lt;&gt;H168,F168&lt;N168),"Lower Distinctiveness Habitat"&amp;" - "&amp;O168,'C1 Baseline - Marine'!I169&amp;" - "&amp;'C3 Enhancement - Marine'!O168))))))</f>
        <v/>
      </c>
      <c r="L168" s="101" t="str">
        <f>IF(E168="","",'C1 Baseline - Marine'!O169)</f>
        <v/>
      </c>
      <c r="M168" s="102" t="str">
        <f>IFERROR(VLOOKUP(H168,'Z1 HAB CLASS'!$D$4:$E$45,2,FALSE)," ")</f>
        <v xml:space="preserve"> </v>
      </c>
      <c r="N168" s="103" t="str">
        <f>IFERROR(VLOOKUP(M168,'Z1 HAB CLASS'!$L$3:$N$9,2,FALSE)," ")</f>
        <v xml:space="preserve"> </v>
      </c>
      <c r="O168" s="104"/>
      <c r="P168" s="100" t="str">
        <f>IFERROR(VLOOKUP(O168,'Z3 CONDITION VALUE'!$A$3:$B$5,2,FALSE)," ")</f>
        <v xml:space="preserve"> </v>
      </c>
      <c r="Q168" s="82" t="str">
        <f>IF(OR('C1 Baseline - Marine'!E169="", 'C1 Baseline - Marine'!O169=0),"",'C1 Baseline - Marine'!I169&amp;"")</f>
        <v/>
      </c>
      <c r="R168" s="105" t="e">
        <f t="shared" ca="1" si="0"/>
        <v>#NAME?</v>
      </c>
      <c r="S168" s="99" t="e">
        <f t="shared" ca="1" si="1"/>
        <v>#NAME?</v>
      </c>
      <c r="T168" s="259" t="e">
        <f t="array" aca="1" ref="T168" ca="1">IF(OR(R168="",S168=""),"",INDEX('Z8 TARGET ENH'!$F$6:$FE$161,_xludf.XMATCH(R168,'Z8 TARGET ENH'!$B$6:$B$161),_xludf.XMATCH(S168,'Z8 TARGET ENH'!$F$2:$FE$2)))</f>
        <v>#NAME?</v>
      </c>
      <c r="U168" s="256" t="str">
        <f>IF(E168="","",VLOOKUP(H168,'Z8 TARGET ENH'!$FH$7:$FJ$48,2,FALSE))</f>
        <v/>
      </c>
      <c r="V168" s="258" t="str">
        <f>IF(E168="","",VLOOKUP(H168,'Z8 TARGET ENH'!$FH$7:$FJ$48,3,FALSE))</f>
        <v/>
      </c>
      <c r="W168" s="260" t="str">
        <f t="shared" si="2"/>
        <v/>
      </c>
      <c r="X168" s="204"/>
      <c r="Y168" s="70"/>
      <c r="Z168" s="1">
        <f t="shared" si="3"/>
        <v>0</v>
      </c>
    </row>
    <row r="169" spans="1:26" ht="30" customHeight="1" x14ac:dyDescent="0.2">
      <c r="A169" s="70"/>
      <c r="B169" s="70"/>
      <c r="C169" s="70"/>
      <c r="D169" s="255">
        <f>'A1 Baseline - Terrestrial'!D170</f>
        <v>163</v>
      </c>
      <c r="E169" s="80" t="str">
        <f>IF(OR('C1 Baseline - Marine'!E170="",'C1 Baseline - Marine'!O170=0), "", 'C1 Baseline - Marine'!E170)</f>
        <v/>
      </c>
      <c r="F169" s="102" t="str">
        <f>IF(E169="", "", 'C1 Baseline - Marine'!H170)</f>
        <v/>
      </c>
      <c r="G169" s="100" t="str">
        <f>IF(E169="", "", 'C1 Baseline - Marine'!J170)</f>
        <v/>
      </c>
      <c r="H169" s="98"/>
      <c r="I169" s="99" t="str">
        <f>IF(E169="","",'C1 Baseline - Marine'!K170)</f>
        <v/>
      </c>
      <c r="J169" s="85" t="str">
        <f>IF(OR(E169="",H169=""),"",IF(AND(E169=H169,G169&gt;=P169),"Error - No Enhancement",IF(AND(E169=H169,G169&lt;P169),"Acceptable",IF(F169&gt;N169,"Trading Down - Unacceptable Change",IF(F169=N169,"Error - No Enhancement",'C1 Baseline - Marine'!G170&amp;" - "&amp;IFERROR(VLOOKUP(H169,'Z1 HAB CLASS'!$D$4:$E$45,2,FALSE),""))))))</f>
        <v/>
      </c>
      <c r="K169" s="196" t="str">
        <f>IF(E169="","",IF(AND(E169=H169,G169&gt;=P169),"Error - No Enhancement",IF(AND(E169=H169,G169&lt;P169),'C1 Baseline - Marine'!I170&amp;" - "&amp;'C3 Enhancement - Marine'!O169,IF(F169&gt;N169,"Trading Down - Unacceptable Change",IF(F169=N169,"Error - No Enhancement",IF(AND(E169&lt;&gt;H169,F169&lt;N169),"Lower Distinctiveness Habitat"&amp;" - "&amp;O169,'C1 Baseline - Marine'!I170&amp;" - "&amp;'C3 Enhancement - Marine'!O169))))))</f>
        <v/>
      </c>
      <c r="L169" s="101" t="str">
        <f>IF(E169="","",'C1 Baseline - Marine'!O170)</f>
        <v/>
      </c>
      <c r="M169" s="102" t="str">
        <f>IFERROR(VLOOKUP(H169,'Z1 HAB CLASS'!$D$4:$E$45,2,FALSE)," ")</f>
        <v xml:space="preserve"> </v>
      </c>
      <c r="N169" s="103" t="str">
        <f>IFERROR(VLOOKUP(M169,'Z1 HAB CLASS'!$L$3:$N$9,2,FALSE)," ")</f>
        <v xml:space="preserve"> </v>
      </c>
      <c r="O169" s="104"/>
      <c r="P169" s="100" t="str">
        <f>IFERROR(VLOOKUP(O169,'Z3 CONDITION VALUE'!$A$3:$B$5,2,FALSE)," ")</f>
        <v xml:space="preserve"> </v>
      </c>
      <c r="Q169" s="82" t="str">
        <f>IF(OR('C1 Baseline - Marine'!E170="", 'C1 Baseline - Marine'!O170=0),"",'C1 Baseline - Marine'!I170&amp;"")</f>
        <v/>
      </c>
      <c r="R169" s="105" t="e">
        <f t="shared" ca="1" si="0"/>
        <v>#NAME?</v>
      </c>
      <c r="S169" s="99" t="e">
        <f t="shared" ca="1" si="1"/>
        <v>#NAME?</v>
      </c>
      <c r="T169" s="259" t="e">
        <f t="array" aca="1" ref="T169" ca="1">IF(OR(R169="",S169=""),"",INDEX('Z8 TARGET ENH'!$F$6:$FE$161,_xludf.XMATCH(R169,'Z8 TARGET ENH'!$B$6:$B$161),_xludf.XMATCH(S169,'Z8 TARGET ENH'!$F$2:$FE$2)))</f>
        <v>#NAME?</v>
      </c>
      <c r="U169" s="256" t="str">
        <f>IF(E169="","",VLOOKUP(H169,'Z8 TARGET ENH'!$FH$7:$FJ$48,2,FALSE))</f>
        <v/>
      </c>
      <c r="V169" s="258" t="str">
        <f>IF(E169="","",VLOOKUP(H169,'Z8 TARGET ENH'!$FH$7:$FJ$48,3,FALSE))</f>
        <v/>
      </c>
      <c r="W169" s="260" t="str">
        <f t="shared" si="2"/>
        <v/>
      </c>
      <c r="X169" s="204"/>
      <c r="Y169" s="70"/>
      <c r="Z169" s="1">
        <f t="shared" si="3"/>
        <v>0</v>
      </c>
    </row>
    <row r="170" spans="1:26" ht="30" customHeight="1" x14ac:dyDescent="0.2">
      <c r="A170" s="70"/>
      <c r="B170" s="70"/>
      <c r="C170" s="70"/>
      <c r="D170" s="255">
        <f>'A1 Baseline - Terrestrial'!D171</f>
        <v>164</v>
      </c>
      <c r="E170" s="80" t="str">
        <f>IF(OR('C1 Baseline - Marine'!E171="",'C1 Baseline - Marine'!O171=0), "", 'C1 Baseline - Marine'!E171)</f>
        <v/>
      </c>
      <c r="F170" s="102" t="str">
        <f>IF(E170="", "", 'C1 Baseline - Marine'!H171)</f>
        <v/>
      </c>
      <c r="G170" s="100" t="str">
        <f>IF(E170="", "", 'C1 Baseline - Marine'!J171)</f>
        <v/>
      </c>
      <c r="H170" s="98"/>
      <c r="I170" s="99" t="str">
        <f>IF(E170="","",'C1 Baseline - Marine'!K171)</f>
        <v/>
      </c>
      <c r="J170" s="85" t="str">
        <f>IF(OR(E170="",H170=""),"",IF(AND(E170=H170,G170&gt;=P170),"Error - No Enhancement",IF(AND(E170=H170,G170&lt;P170),"Acceptable",IF(F170&gt;N170,"Trading Down - Unacceptable Change",IF(F170=N170,"Error - No Enhancement",'C1 Baseline - Marine'!G171&amp;" - "&amp;IFERROR(VLOOKUP(H170,'Z1 HAB CLASS'!$D$4:$E$45,2,FALSE),""))))))</f>
        <v/>
      </c>
      <c r="K170" s="196" t="str">
        <f>IF(E170="","",IF(AND(E170=H170,G170&gt;=P170),"Error - No Enhancement",IF(AND(E170=H170,G170&lt;P170),'C1 Baseline - Marine'!I171&amp;" - "&amp;'C3 Enhancement - Marine'!O170,IF(F170&gt;N170,"Trading Down - Unacceptable Change",IF(F170=N170,"Error - No Enhancement",IF(AND(E170&lt;&gt;H170,F170&lt;N170),"Lower Distinctiveness Habitat"&amp;" - "&amp;O170,'C1 Baseline - Marine'!I171&amp;" - "&amp;'C3 Enhancement - Marine'!O170))))))</f>
        <v/>
      </c>
      <c r="L170" s="101" t="str">
        <f>IF(E170="","",'C1 Baseline - Marine'!O171)</f>
        <v/>
      </c>
      <c r="M170" s="102" t="str">
        <f>IFERROR(VLOOKUP(H170,'Z1 HAB CLASS'!$D$4:$E$45,2,FALSE)," ")</f>
        <v xml:space="preserve"> </v>
      </c>
      <c r="N170" s="103" t="str">
        <f>IFERROR(VLOOKUP(M170,'Z1 HAB CLASS'!$L$3:$N$9,2,FALSE)," ")</f>
        <v xml:space="preserve"> </v>
      </c>
      <c r="O170" s="104"/>
      <c r="P170" s="100" t="str">
        <f>IFERROR(VLOOKUP(O170,'Z3 CONDITION VALUE'!$A$3:$B$5,2,FALSE)," ")</f>
        <v xml:space="preserve"> </v>
      </c>
      <c r="Q170" s="82" t="str">
        <f>IF(OR('C1 Baseline - Marine'!E171="", 'C1 Baseline - Marine'!O171=0),"",'C1 Baseline - Marine'!I171&amp;"")</f>
        <v/>
      </c>
      <c r="R170" s="105" t="e">
        <f t="shared" ca="1" si="0"/>
        <v>#NAME?</v>
      </c>
      <c r="S170" s="99" t="e">
        <f t="shared" ca="1" si="1"/>
        <v>#NAME?</v>
      </c>
      <c r="T170" s="259" t="e">
        <f t="array" aca="1" ref="T170" ca="1">IF(OR(R170="",S170=""),"",INDEX('Z8 TARGET ENH'!$F$6:$FE$161,_xludf.XMATCH(R170,'Z8 TARGET ENH'!$B$6:$B$161),_xludf.XMATCH(S170,'Z8 TARGET ENH'!$F$2:$FE$2)))</f>
        <v>#NAME?</v>
      </c>
      <c r="U170" s="256" t="str">
        <f>IF(E170="","",VLOOKUP(H170,'Z8 TARGET ENH'!$FH$7:$FJ$48,2,FALSE))</f>
        <v/>
      </c>
      <c r="V170" s="258" t="str">
        <f>IF(E170="","",VLOOKUP(H170,'Z8 TARGET ENH'!$FH$7:$FJ$48,3,FALSE))</f>
        <v/>
      </c>
      <c r="W170" s="260" t="str">
        <f t="shared" si="2"/>
        <v/>
      </c>
      <c r="X170" s="204"/>
      <c r="Y170" s="70"/>
      <c r="Z170" s="1">
        <f t="shared" si="3"/>
        <v>0</v>
      </c>
    </row>
    <row r="171" spans="1:26" ht="30" customHeight="1" x14ac:dyDescent="0.2">
      <c r="A171" s="70"/>
      <c r="B171" s="70"/>
      <c r="C171" s="70"/>
      <c r="D171" s="255">
        <f>'A1 Baseline - Terrestrial'!D172</f>
        <v>165</v>
      </c>
      <c r="E171" s="80" t="str">
        <f>IF(OR('C1 Baseline - Marine'!E172="",'C1 Baseline - Marine'!O172=0), "", 'C1 Baseline - Marine'!E172)</f>
        <v/>
      </c>
      <c r="F171" s="102" t="str">
        <f>IF(E171="", "", 'C1 Baseline - Marine'!H172)</f>
        <v/>
      </c>
      <c r="G171" s="100" t="str">
        <f>IF(E171="", "", 'C1 Baseline - Marine'!J172)</f>
        <v/>
      </c>
      <c r="H171" s="98"/>
      <c r="I171" s="99" t="str">
        <f>IF(E171="","",'C1 Baseline - Marine'!K172)</f>
        <v/>
      </c>
      <c r="J171" s="85" t="str">
        <f>IF(OR(E171="",H171=""),"",IF(AND(E171=H171,G171&gt;=P171),"Error - No Enhancement",IF(AND(E171=H171,G171&lt;P171),"Acceptable",IF(F171&gt;N171,"Trading Down - Unacceptable Change",IF(F171=N171,"Error - No Enhancement",'C1 Baseline - Marine'!G172&amp;" - "&amp;IFERROR(VLOOKUP(H171,'Z1 HAB CLASS'!$D$4:$E$45,2,FALSE),""))))))</f>
        <v/>
      </c>
      <c r="K171" s="196" t="str">
        <f>IF(E171="","",IF(AND(E171=H171,G171&gt;=P171),"Error - No Enhancement",IF(AND(E171=H171,G171&lt;P171),'C1 Baseline - Marine'!I172&amp;" - "&amp;'C3 Enhancement - Marine'!O171,IF(F171&gt;N171,"Trading Down - Unacceptable Change",IF(F171=N171,"Error - No Enhancement",IF(AND(E171&lt;&gt;H171,F171&lt;N171),"Lower Distinctiveness Habitat"&amp;" - "&amp;O171,'C1 Baseline - Marine'!I172&amp;" - "&amp;'C3 Enhancement - Marine'!O171))))))</f>
        <v/>
      </c>
      <c r="L171" s="101" t="str">
        <f>IF(E171="","",'C1 Baseline - Marine'!O172)</f>
        <v/>
      </c>
      <c r="M171" s="102" t="str">
        <f>IFERROR(VLOOKUP(H171,'Z1 HAB CLASS'!$D$4:$E$45,2,FALSE)," ")</f>
        <v xml:space="preserve"> </v>
      </c>
      <c r="N171" s="103" t="str">
        <f>IFERROR(VLOOKUP(M171,'Z1 HAB CLASS'!$L$3:$N$9,2,FALSE)," ")</f>
        <v xml:space="preserve"> </v>
      </c>
      <c r="O171" s="104"/>
      <c r="P171" s="100" t="str">
        <f>IFERROR(VLOOKUP(O171,'Z3 CONDITION VALUE'!$A$3:$B$5,2,FALSE)," ")</f>
        <v xml:space="preserve"> </v>
      </c>
      <c r="Q171" s="82" t="str">
        <f>IF(OR('C1 Baseline - Marine'!E172="", 'C1 Baseline - Marine'!O172=0),"",'C1 Baseline - Marine'!I172&amp;"")</f>
        <v/>
      </c>
      <c r="R171" s="105" t="e">
        <f t="shared" ca="1" si="0"/>
        <v>#NAME?</v>
      </c>
      <c r="S171" s="99" t="e">
        <f t="shared" ca="1" si="1"/>
        <v>#NAME?</v>
      </c>
      <c r="T171" s="259" t="e">
        <f t="array" aca="1" ref="T171" ca="1">IF(OR(R171="",S171=""),"",INDEX('Z8 TARGET ENH'!$F$6:$FE$161,_xludf.XMATCH(R171,'Z8 TARGET ENH'!$B$6:$B$161),_xludf.XMATCH(S171,'Z8 TARGET ENH'!$F$2:$FE$2)))</f>
        <v>#NAME?</v>
      </c>
      <c r="U171" s="256" t="str">
        <f>IF(E171="","",VLOOKUP(H171,'Z8 TARGET ENH'!$FH$7:$FJ$48,2,FALSE))</f>
        <v/>
      </c>
      <c r="V171" s="258" t="str">
        <f>IF(E171="","",VLOOKUP(H171,'Z8 TARGET ENH'!$FH$7:$FJ$48,3,FALSE))</f>
        <v/>
      </c>
      <c r="W171" s="260" t="str">
        <f t="shared" si="2"/>
        <v/>
      </c>
      <c r="X171" s="204"/>
      <c r="Y171" s="70"/>
      <c r="Z171" s="1">
        <f t="shared" si="3"/>
        <v>0</v>
      </c>
    </row>
    <row r="172" spans="1:26" ht="30" customHeight="1" x14ac:dyDescent="0.2">
      <c r="A172" s="70"/>
      <c r="B172" s="70"/>
      <c r="C172" s="70"/>
      <c r="D172" s="255">
        <f>'A1 Baseline - Terrestrial'!D173</f>
        <v>166</v>
      </c>
      <c r="E172" s="80" t="str">
        <f>IF(OR('C1 Baseline - Marine'!E173="",'C1 Baseline - Marine'!O173=0), "", 'C1 Baseline - Marine'!E173)</f>
        <v/>
      </c>
      <c r="F172" s="102" t="str">
        <f>IF(E172="", "", 'C1 Baseline - Marine'!H173)</f>
        <v/>
      </c>
      <c r="G172" s="100" t="str">
        <f>IF(E172="", "", 'C1 Baseline - Marine'!J173)</f>
        <v/>
      </c>
      <c r="H172" s="98"/>
      <c r="I172" s="99" t="str">
        <f>IF(E172="","",'C1 Baseline - Marine'!K173)</f>
        <v/>
      </c>
      <c r="J172" s="85" t="str">
        <f>IF(OR(E172="",H172=""),"",IF(AND(E172=H172,G172&gt;=P172),"Error - No Enhancement",IF(AND(E172=H172,G172&lt;P172),"Acceptable",IF(F172&gt;N172,"Trading Down - Unacceptable Change",IF(F172=N172,"Error - No Enhancement",'C1 Baseline - Marine'!G173&amp;" - "&amp;IFERROR(VLOOKUP(H172,'Z1 HAB CLASS'!$D$4:$E$45,2,FALSE),""))))))</f>
        <v/>
      </c>
      <c r="K172" s="196" t="str">
        <f>IF(E172="","",IF(AND(E172=H172,G172&gt;=P172),"Error - No Enhancement",IF(AND(E172=H172,G172&lt;P172),'C1 Baseline - Marine'!I173&amp;" - "&amp;'C3 Enhancement - Marine'!O172,IF(F172&gt;N172,"Trading Down - Unacceptable Change",IF(F172=N172,"Error - No Enhancement",IF(AND(E172&lt;&gt;H172,F172&lt;N172),"Lower Distinctiveness Habitat"&amp;" - "&amp;O172,'C1 Baseline - Marine'!I173&amp;" - "&amp;'C3 Enhancement - Marine'!O172))))))</f>
        <v/>
      </c>
      <c r="L172" s="101" t="str">
        <f>IF(E172="","",'C1 Baseline - Marine'!O173)</f>
        <v/>
      </c>
      <c r="M172" s="102" t="str">
        <f>IFERROR(VLOOKUP(H172,'Z1 HAB CLASS'!$D$4:$E$45,2,FALSE)," ")</f>
        <v xml:space="preserve"> </v>
      </c>
      <c r="N172" s="103" t="str">
        <f>IFERROR(VLOOKUP(M172,'Z1 HAB CLASS'!$L$3:$N$9,2,FALSE)," ")</f>
        <v xml:space="preserve"> </v>
      </c>
      <c r="O172" s="104"/>
      <c r="P172" s="100" t="str">
        <f>IFERROR(VLOOKUP(O172,'Z3 CONDITION VALUE'!$A$3:$B$5,2,FALSE)," ")</f>
        <v xml:space="preserve"> </v>
      </c>
      <c r="Q172" s="82" t="str">
        <f>IF(OR('C1 Baseline - Marine'!E173="", 'C1 Baseline - Marine'!O173=0),"",'C1 Baseline - Marine'!I173&amp;"")</f>
        <v/>
      </c>
      <c r="R172" s="105" t="e">
        <f t="shared" ca="1" si="0"/>
        <v>#NAME?</v>
      </c>
      <c r="S172" s="99" t="e">
        <f t="shared" ca="1" si="1"/>
        <v>#NAME?</v>
      </c>
      <c r="T172" s="259" t="e">
        <f t="array" aca="1" ref="T172" ca="1">IF(OR(R172="",S172=""),"",INDEX('Z8 TARGET ENH'!$F$6:$FE$161,_xludf.XMATCH(R172,'Z8 TARGET ENH'!$B$6:$B$161),_xludf.XMATCH(S172,'Z8 TARGET ENH'!$F$2:$FE$2)))</f>
        <v>#NAME?</v>
      </c>
      <c r="U172" s="256" t="str">
        <f>IF(E172="","",VLOOKUP(H172,'Z8 TARGET ENH'!$FH$7:$FJ$48,2,FALSE))</f>
        <v/>
      </c>
      <c r="V172" s="258" t="str">
        <f>IF(E172="","",VLOOKUP(H172,'Z8 TARGET ENH'!$FH$7:$FJ$48,3,FALSE))</f>
        <v/>
      </c>
      <c r="W172" s="260" t="str">
        <f t="shared" si="2"/>
        <v/>
      </c>
      <c r="X172" s="204"/>
      <c r="Y172" s="70"/>
      <c r="Z172" s="1">
        <f t="shared" si="3"/>
        <v>0</v>
      </c>
    </row>
    <row r="173" spans="1:26" ht="30" customHeight="1" x14ac:dyDescent="0.2">
      <c r="A173" s="70"/>
      <c r="B173" s="70"/>
      <c r="C173" s="70"/>
      <c r="D173" s="255">
        <f>'A1 Baseline - Terrestrial'!D174</f>
        <v>167</v>
      </c>
      <c r="E173" s="80" t="str">
        <f>IF(OR('C1 Baseline - Marine'!E174="",'C1 Baseline - Marine'!O174=0), "", 'C1 Baseline - Marine'!E174)</f>
        <v/>
      </c>
      <c r="F173" s="102" t="str">
        <f>IF(E173="", "", 'C1 Baseline - Marine'!H174)</f>
        <v/>
      </c>
      <c r="G173" s="100" t="str">
        <f>IF(E173="", "", 'C1 Baseline - Marine'!J174)</f>
        <v/>
      </c>
      <c r="H173" s="98"/>
      <c r="I173" s="99" t="str">
        <f>IF(E173="","",'C1 Baseline - Marine'!K174)</f>
        <v/>
      </c>
      <c r="J173" s="85" t="str">
        <f>IF(OR(E173="",H173=""),"",IF(AND(E173=H173,G173&gt;=P173),"Error - No Enhancement",IF(AND(E173=H173,G173&lt;P173),"Acceptable",IF(F173&gt;N173,"Trading Down - Unacceptable Change",IF(F173=N173,"Error - No Enhancement",'C1 Baseline - Marine'!G174&amp;" - "&amp;IFERROR(VLOOKUP(H173,'Z1 HAB CLASS'!$D$4:$E$45,2,FALSE),""))))))</f>
        <v/>
      </c>
      <c r="K173" s="196" t="str">
        <f>IF(E173="","",IF(AND(E173=H173,G173&gt;=P173),"Error - No Enhancement",IF(AND(E173=H173,G173&lt;P173),'C1 Baseline - Marine'!I174&amp;" - "&amp;'C3 Enhancement - Marine'!O173,IF(F173&gt;N173,"Trading Down - Unacceptable Change",IF(F173=N173,"Error - No Enhancement",IF(AND(E173&lt;&gt;H173,F173&lt;N173),"Lower Distinctiveness Habitat"&amp;" - "&amp;O173,'C1 Baseline - Marine'!I174&amp;" - "&amp;'C3 Enhancement - Marine'!O173))))))</f>
        <v/>
      </c>
      <c r="L173" s="101" t="str">
        <f>IF(E173="","",'C1 Baseline - Marine'!O174)</f>
        <v/>
      </c>
      <c r="M173" s="102" t="str">
        <f>IFERROR(VLOOKUP(H173,'Z1 HAB CLASS'!$D$4:$E$45,2,FALSE)," ")</f>
        <v xml:space="preserve"> </v>
      </c>
      <c r="N173" s="103" t="str">
        <f>IFERROR(VLOOKUP(M173,'Z1 HAB CLASS'!$L$3:$N$9,2,FALSE)," ")</f>
        <v xml:space="preserve"> </v>
      </c>
      <c r="O173" s="104"/>
      <c r="P173" s="100" t="str">
        <f>IFERROR(VLOOKUP(O173,'Z3 CONDITION VALUE'!$A$3:$B$5,2,FALSE)," ")</f>
        <v xml:space="preserve"> </v>
      </c>
      <c r="Q173" s="82" t="str">
        <f>IF(OR('C1 Baseline - Marine'!E174="", 'C1 Baseline - Marine'!O174=0),"",'C1 Baseline - Marine'!I174&amp;"")</f>
        <v/>
      </c>
      <c r="R173" s="105" t="e">
        <f t="shared" ca="1" si="0"/>
        <v>#NAME?</v>
      </c>
      <c r="S173" s="99" t="e">
        <f t="shared" ca="1" si="1"/>
        <v>#NAME?</v>
      </c>
      <c r="T173" s="259" t="e">
        <f t="array" aca="1" ref="T173" ca="1">IF(OR(R173="",S173=""),"",INDEX('Z8 TARGET ENH'!$F$6:$FE$161,_xludf.XMATCH(R173,'Z8 TARGET ENH'!$B$6:$B$161),_xludf.XMATCH(S173,'Z8 TARGET ENH'!$F$2:$FE$2)))</f>
        <v>#NAME?</v>
      </c>
      <c r="U173" s="256" t="str">
        <f>IF(E173="","",VLOOKUP(H173,'Z8 TARGET ENH'!$FH$7:$FJ$48,2,FALSE))</f>
        <v/>
      </c>
      <c r="V173" s="258" t="str">
        <f>IF(E173="","",VLOOKUP(H173,'Z8 TARGET ENH'!$FH$7:$FJ$48,3,FALSE))</f>
        <v/>
      </c>
      <c r="W173" s="260" t="str">
        <f t="shared" si="2"/>
        <v/>
      </c>
      <c r="X173" s="204"/>
      <c r="Y173" s="70"/>
      <c r="Z173" s="1">
        <f t="shared" si="3"/>
        <v>0</v>
      </c>
    </row>
    <row r="174" spans="1:26" ht="30" customHeight="1" x14ac:dyDescent="0.2">
      <c r="A174" s="70"/>
      <c r="B174" s="70"/>
      <c r="C174" s="70"/>
      <c r="D174" s="255">
        <f>'A1 Baseline - Terrestrial'!D175</f>
        <v>168</v>
      </c>
      <c r="E174" s="80" t="str">
        <f>IF(OR('C1 Baseline - Marine'!E175="",'C1 Baseline - Marine'!O175=0), "", 'C1 Baseline - Marine'!E175)</f>
        <v/>
      </c>
      <c r="F174" s="102" t="str">
        <f>IF(E174="", "", 'C1 Baseline - Marine'!H175)</f>
        <v/>
      </c>
      <c r="G174" s="100" t="str">
        <f>IF(E174="", "", 'C1 Baseline - Marine'!J175)</f>
        <v/>
      </c>
      <c r="H174" s="98"/>
      <c r="I174" s="99" t="str">
        <f>IF(E174="","",'C1 Baseline - Marine'!K175)</f>
        <v/>
      </c>
      <c r="J174" s="85" t="str">
        <f>IF(OR(E174="",H174=""),"",IF(AND(E174=H174,G174&gt;=P174),"Error - No Enhancement",IF(AND(E174=H174,G174&lt;P174),"Acceptable",IF(F174&gt;N174,"Trading Down - Unacceptable Change",IF(F174=N174,"Error - No Enhancement",'C1 Baseline - Marine'!G175&amp;" - "&amp;IFERROR(VLOOKUP(H174,'Z1 HAB CLASS'!$D$4:$E$45,2,FALSE),""))))))</f>
        <v/>
      </c>
      <c r="K174" s="196" t="str">
        <f>IF(E174="","",IF(AND(E174=H174,G174&gt;=P174),"Error - No Enhancement",IF(AND(E174=H174,G174&lt;P174),'C1 Baseline - Marine'!I175&amp;" - "&amp;'C3 Enhancement - Marine'!O174,IF(F174&gt;N174,"Trading Down - Unacceptable Change",IF(F174=N174,"Error - No Enhancement",IF(AND(E174&lt;&gt;H174,F174&lt;N174),"Lower Distinctiveness Habitat"&amp;" - "&amp;O174,'C1 Baseline - Marine'!I175&amp;" - "&amp;'C3 Enhancement - Marine'!O174))))))</f>
        <v/>
      </c>
      <c r="L174" s="101" t="str">
        <f>IF(E174="","",'C1 Baseline - Marine'!O175)</f>
        <v/>
      </c>
      <c r="M174" s="102" t="str">
        <f>IFERROR(VLOOKUP(H174,'Z1 HAB CLASS'!$D$4:$E$45,2,FALSE)," ")</f>
        <v xml:space="preserve"> </v>
      </c>
      <c r="N174" s="103" t="str">
        <f>IFERROR(VLOOKUP(M174,'Z1 HAB CLASS'!$L$3:$N$9,2,FALSE)," ")</f>
        <v xml:space="preserve"> </v>
      </c>
      <c r="O174" s="104"/>
      <c r="P174" s="100" t="str">
        <f>IFERROR(VLOOKUP(O174,'Z3 CONDITION VALUE'!$A$3:$B$5,2,FALSE)," ")</f>
        <v xml:space="preserve"> </v>
      </c>
      <c r="Q174" s="82" t="str">
        <f>IF(OR('C1 Baseline - Marine'!E175="", 'C1 Baseline - Marine'!O175=0),"",'C1 Baseline - Marine'!I175&amp;"")</f>
        <v/>
      </c>
      <c r="R174" s="105" t="e">
        <f t="shared" ca="1" si="0"/>
        <v>#NAME?</v>
      </c>
      <c r="S174" s="99" t="e">
        <f t="shared" ca="1" si="1"/>
        <v>#NAME?</v>
      </c>
      <c r="T174" s="259" t="e">
        <f t="array" aca="1" ref="T174" ca="1">IF(OR(R174="",S174=""),"",INDEX('Z8 TARGET ENH'!$F$6:$FE$161,_xludf.XMATCH(R174,'Z8 TARGET ENH'!$B$6:$B$161),_xludf.XMATCH(S174,'Z8 TARGET ENH'!$F$2:$FE$2)))</f>
        <v>#NAME?</v>
      </c>
      <c r="U174" s="256" t="str">
        <f>IF(E174="","",VLOOKUP(H174,'Z8 TARGET ENH'!$FH$7:$FJ$48,2,FALSE))</f>
        <v/>
      </c>
      <c r="V174" s="258" t="str">
        <f>IF(E174="","",VLOOKUP(H174,'Z8 TARGET ENH'!$FH$7:$FJ$48,3,FALSE))</f>
        <v/>
      </c>
      <c r="W174" s="260" t="str">
        <f t="shared" si="2"/>
        <v/>
      </c>
      <c r="X174" s="204"/>
      <c r="Y174" s="70"/>
      <c r="Z174" s="1">
        <f t="shared" si="3"/>
        <v>0</v>
      </c>
    </row>
    <row r="175" spans="1:26" ht="30" customHeight="1" x14ac:dyDescent="0.2">
      <c r="A175" s="70"/>
      <c r="B175" s="70"/>
      <c r="C175" s="70"/>
      <c r="D175" s="255">
        <f>'A1 Baseline - Terrestrial'!D176</f>
        <v>169</v>
      </c>
      <c r="E175" s="80" t="str">
        <f>IF(OR('C1 Baseline - Marine'!E176="",'C1 Baseline - Marine'!O176=0), "", 'C1 Baseline - Marine'!E176)</f>
        <v/>
      </c>
      <c r="F175" s="102" t="str">
        <f>IF(E175="", "", 'C1 Baseline - Marine'!H176)</f>
        <v/>
      </c>
      <c r="G175" s="100" t="str">
        <f>IF(E175="", "", 'C1 Baseline - Marine'!J176)</f>
        <v/>
      </c>
      <c r="H175" s="98"/>
      <c r="I175" s="99" t="str">
        <f>IF(E175="","",'C1 Baseline - Marine'!K176)</f>
        <v/>
      </c>
      <c r="J175" s="85" t="str">
        <f>IF(OR(E175="",H175=""),"",IF(AND(E175=H175,G175&gt;=P175),"Error - No Enhancement",IF(AND(E175=H175,G175&lt;P175),"Acceptable",IF(F175&gt;N175,"Trading Down - Unacceptable Change",IF(F175=N175,"Error - No Enhancement",'C1 Baseline - Marine'!G176&amp;" - "&amp;IFERROR(VLOOKUP(H175,'Z1 HAB CLASS'!$D$4:$E$45,2,FALSE),""))))))</f>
        <v/>
      </c>
      <c r="K175" s="196" t="str">
        <f>IF(E175="","",IF(AND(E175=H175,G175&gt;=P175),"Error - No Enhancement",IF(AND(E175=H175,G175&lt;P175),'C1 Baseline - Marine'!I176&amp;" - "&amp;'C3 Enhancement - Marine'!O175,IF(F175&gt;N175,"Trading Down - Unacceptable Change",IF(F175=N175,"Error - No Enhancement",IF(AND(E175&lt;&gt;H175,F175&lt;N175),"Lower Distinctiveness Habitat"&amp;" - "&amp;O175,'C1 Baseline - Marine'!I176&amp;" - "&amp;'C3 Enhancement - Marine'!O175))))))</f>
        <v/>
      </c>
      <c r="L175" s="101" t="str">
        <f>IF(E175="","",'C1 Baseline - Marine'!O176)</f>
        <v/>
      </c>
      <c r="M175" s="102" t="str">
        <f>IFERROR(VLOOKUP(H175,'Z1 HAB CLASS'!$D$4:$E$45,2,FALSE)," ")</f>
        <v xml:space="preserve"> </v>
      </c>
      <c r="N175" s="103" t="str">
        <f>IFERROR(VLOOKUP(M175,'Z1 HAB CLASS'!$L$3:$N$9,2,FALSE)," ")</f>
        <v xml:space="preserve"> </v>
      </c>
      <c r="O175" s="104"/>
      <c r="P175" s="100" t="str">
        <f>IFERROR(VLOOKUP(O175,'Z3 CONDITION VALUE'!$A$3:$B$5,2,FALSE)," ")</f>
        <v xml:space="preserve"> </v>
      </c>
      <c r="Q175" s="82" t="str">
        <f>IF(OR('C1 Baseline - Marine'!E176="", 'C1 Baseline - Marine'!O176=0),"",'C1 Baseline - Marine'!I176&amp;"")</f>
        <v/>
      </c>
      <c r="R175" s="105" t="e">
        <f t="shared" ca="1" si="0"/>
        <v>#NAME?</v>
      </c>
      <c r="S175" s="99" t="e">
        <f t="shared" ca="1" si="1"/>
        <v>#NAME?</v>
      </c>
      <c r="T175" s="259" t="e">
        <f t="array" aca="1" ref="T175" ca="1">IF(OR(R175="",S175=""),"",INDEX('Z8 TARGET ENH'!$F$6:$FE$161,_xludf.XMATCH(R175,'Z8 TARGET ENH'!$B$6:$B$161),_xludf.XMATCH(S175,'Z8 TARGET ENH'!$F$2:$FE$2)))</f>
        <v>#NAME?</v>
      </c>
      <c r="U175" s="256" t="str">
        <f>IF(E175="","",VLOOKUP(H175,'Z8 TARGET ENH'!$FH$7:$FJ$48,2,FALSE))</f>
        <v/>
      </c>
      <c r="V175" s="258" t="str">
        <f>IF(E175="","",VLOOKUP(H175,'Z8 TARGET ENH'!$FH$7:$FJ$48,3,FALSE))</f>
        <v/>
      </c>
      <c r="W175" s="260" t="str">
        <f t="shared" si="2"/>
        <v/>
      </c>
      <c r="X175" s="204"/>
      <c r="Y175" s="70"/>
      <c r="Z175" s="1">
        <f t="shared" si="3"/>
        <v>0</v>
      </c>
    </row>
    <row r="176" spans="1:26" ht="30" customHeight="1" x14ac:dyDescent="0.2">
      <c r="A176" s="70"/>
      <c r="B176" s="70"/>
      <c r="C176" s="70"/>
      <c r="D176" s="255">
        <f>'A1 Baseline - Terrestrial'!D177</f>
        <v>170</v>
      </c>
      <c r="E176" s="80" t="str">
        <f>IF(OR('C1 Baseline - Marine'!E177="",'C1 Baseline - Marine'!O177=0), "", 'C1 Baseline - Marine'!E177)</f>
        <v/>
      </c>
      <c r="F176" s="102" t="str">
        <f>IF(E176="", "", 'C1 Baseline - Marine'!H177)</f>
        <v/>
      </c>
      <c r="G176" s="100" t="str">
        <f>IF(E176="", "", 'C1 Baseline - Marine'!J177)</f>
        <v/>
      </c>
      <c r="H176" s="98"/>
      <c r="I176" s="99" t="str">
        <f>IF(E176="","",'C1 Baseline - Marine'!K177)</f>
        <v/>
      </c>
      <c r="J176" s="85" t="str">
        <f>IF(OR(E176="",H176=""),"",IF(AND(E176=H176,G176&gt;=P176),"Error - No Enhancement",IF(AND(E176=H176,G176&lt;P176),"Acceptable",IF(F176&gt;N176,"Trading Down - Unacceptable Change",IF(F176=N176,"Error - No Enhancement",'C1 Baseline - Marine'!G177&amp;" - "&amp;IFERROR(VLOOKUP(H176,'Z1 HAB CLASS'!$D$4:$E$45,2,FALSE),""))))))</f>
        <v/>
      </c>
      <c r="K176" s="196" t="str">
        <f>IF(E176="","",IF(AND(E176=H176,G176&gt;=P176),"Error - No Enhancement",IF(AND(E176=H176,G176&lt;P176),'C1 Baseline - Marine'!I177&amp;" - "&amp;'C3 Enhancement - Marine'!O176,IF(F176&gt;N176,"Trading Down - Unacceptable Change",IF(F176=N176,"Error - No Enhancement",IF(AND(E176&lt;&gt;H176,F176&lt;N176),"Lower Distinctiveness Habitat"&amp;" - "&amp;O176,'C1 Baseline - Marine'!I177&amp;" - "&amp;'C3 Enhancement - Marine'!O176))))))</f>
        <v/>
      </c>
      <c r="L176" s="101" t="str">
        <f>IF(E176="","",'C1 Baseline - Marine'!O177)</f>
        <v/>
      </c>
      <c r="M176" s="102" t="str">
        <f>IFERROR(VLOOKUP(H176,'Z1 HAB CLASS'!$D$4:$E$45,2,FALSE)," ")</f>
        <v xml:space="preserve"> </v>
      </c>
      <c r="N176" s="103" t="str">
        <f>IFERROR(VLOOKUP(M176,'Z1 HAB CLASS'!$L$3:$N$9,2,FALSE)," ")</f>
        <v xml:space="preserve"> </v>
      </c>
      <c r="O176" s="104"/>
      <c r="P176" s="100" t="str">
        <f>IFERROR(VLOOKUP(O176,'Z3 CONDITION VALUE'!$A$3:$B$5,2,FALSE)," ")</f>
        <v xml:space="preserve"> </v>
      </c>
      <c r="Q176" s="82" t="str">
        <f>IF(OR('C1 Baseline - Marine'!E177="", 'C1 Baseline - Marine'!O177=0),"",'C1 Baseline - Marine'!I177&amp;"")</f>
        <v/>
      </c>
      <c r="R176" s="105" t="e">
        <f t="shared" ca="1" si="0"/>
        <v>#NAME?</v>
      </c>
      <c r="S176" s="99" t="e">
        <f t="shared" ca="1" si="1"/>
        <v>#NAME?</v>
      </c>
      <c r="T176" s="259" t="e">
        <f t="array" aca="1" ref="T176" ca="1">IF(OR(R176="",S176=""),"",INDEX('Z8 TARGET ENH'!$F$6:$FE$161,_xludf.XMATCH(R176,'Z8 TARGET ENH'!$B$6:$B$161),_xludf.XMATCH(S176,'Z8 TARGET ENH'!$F$2:$FE$2)))</f>
        <v>#NAME?</v>
      </c>
      <c r="U176" s="256" t="str">
        <f>IF(E176="","",VLOOKUP(H176,'Z8 TARGET ENH'!$FH$7:$FJ$48,2,FALSE))</f>
        <v/>
      </c>
      <c r="V176" s="258" t="str">
        <f>IF(E176="","",VLOOKUP(H176,'Z8 TARGET ENH'!$FH$7:$FJ$48,3,FALSE))</f>
        <v/>
      </c>
      <c r="W176" s="260" t="str">
        <f t="shared" si="2"/>
        <v/>
      </c>
      <c r="X176" s="204"/>
      <c r="Y176" s="70"/>
      <c r="Z176" s="1">
        <f t="shared" si="3"/>
        <v>0</v>
      </c>
    </row>
    <row r="177" spans="1:26" ht="30" customHeight="1" x14ac:dyDescent="0.2">
      <c r="A177" s="70"/>
      <c r="B177" s="70"/>
      <c r="C177" s="70"/>
      <c r="D177" s="255">
        <f>'A1 Baseline - Terrestrial'!D178</f>
        <v>171</v>
      </c>
      <c r="E177" s="80" t="str">
        <f>IF(OR('C1 Baseline - Marine'!E178="",'C1 Baseline - Marine'!O178=0), "", 'C1 Baseline - Marine'!E178)</f>
        <v/>
      </c>
      <c r="F177" s="102" t="str">
        <f>IF(E177="", "", 'C1 Baseline - Marine'!H178)</f>
        <v/>
      </c>
      <c r="G177" s="100" t="str">
        <f>IF(E177="", "", 'C1 Baseline - Marine'!J178)</f>
        <v/>
      </c>
      <c r="H177" s="98"/>
      <c r="I177" s="99" t="str">
        <f>IF(E177="","",'C1 Baseline - Marine'!K178)</f>
        <v/>
      </c>
      <c r="J177" s="85" t="str">
        <f>IF(OR(E177="",H177=""),"",IF(AND(E177=H177,G177&gt;=P177),"Error - No Enhancement",IF(AND(E177=H177,G177&lt;P177),"Acceptable",IF(F177&gt;N177,"Trading Down - Unacceptable Change",IF(F177=N177,"Error - No Enhancement",'C1 Baseline - Marine'!G178&amp;" - "&amp;IFERROR(VLOOKUP(H177,'Z1 HAB CLASS'!$D$4:$E$45,2,FALSE),""))))))</f>
        <v/>
      </c>
      <c r="K177" s="196" t="str">
        <f>IF(E177="","",IF(AND(E177=H177,G177&gt;=P177),"Error - No Enhancement",IF(AND(E177=H177,G177&lt;P177),'C1 Baseline - Marine'!I178&amp;" - "&amp;'C3 Enhancement - Marine'!O177,IF(F177&gt;N177,"Trading Down - Unacceptable Change",IF(F177=N177,"Error - No Enhancement",IF(AND(E177&lt;&gt;H177,F177&lt;N177),"Lower Distinctiveness Habitat"&amp;" - "&amp;O177,'C1 Baseline - Marine'!I178&amp;" - "&amp;'C3 Enhancement - Marine'!O177))))))</f>
        <v/>
      </c>
      <c r="L177" s="101" t="str">
        <f>IF(E177="","",'C1 Baseline - Marine'!O178)</f>
        <v/>
      </c>
      <c r="M177" s="102" t="str">
        <f>IFERROR(VLOOKUP(H177,'Z1 HAB CLASS'!$D$4:$E$45,2,FALSE)," ")</f>
        <v xml:space="preserve"> </v>
      </c>
      <c r="N177" s="103" t="str">
        <f>IFERROR(VLOOKUP(M177,'Z1 HAB CLASS'!$L$3:$N$9,2,FALSE)," ")</f>
        <v xml:space="preserve"> </v>
      </c>
      <c r="O177" s="104"/>
      <c r="P177" s="100" t="str">
        <f>IFERROR(VLOOKUP(O177,'Z3 CONDITION VALUE'!$A$3:$B$5,2,FALSE)," ")</f>
        <v xml:space="preserve"> </v>
      </c>
      <c r="Q177" s="82" t="str">
        <f>IF(OR('C1 Baseline - Marine'!E178="", 'C1 Baseline - Marine'!O178=0),"",'C1 Baseline - Marine'!I178&amp;"")</f>
        <v/>
      </c>
      <c r="R177" s="105" t="e">
        <f t="shared" ca="1" si="0"/>
        <v>#NAME?</v>
      </c>
      <c r="S177" s="99" t="e">
        <f t="shared" ca="1" si="1"/>
        <v>#NAME?</v>
      </c>
      <c r="T177" s="259" t="e">
        <f t="array" aca="1" ref="T177" ca="1">IF(OR(R177="",S177=""),"",INDEX('Z8 TARGET ENH'!$F$6:$FE$161,_xludf.XMATCH(R177,'Z8 TARGET ENH'!$B$6:$B$161),_xludf.XMATCH(S177,'Z8 TARGET ENH'!$F$2:$FE$2)))</f>
        <v>#NAME?</v>
      </c>
      <c r="U177" s="256" t="str">
        <f>IF(E177="","",VLOOKUP(H177,'Z8 TARGET ENH'!$FH$7:$FJ$48,2,FALSE))</f>
        <v/>
      </c>
      <c r="V177" s="258" t="str">
        <f>IF(E177="","",VLOOKUP(H177,'Z8 TARGET ENH'!$FH$7:$FJ$48,3,FALSE))</f>
        <v/>
      </c>
      <c r="W177" s="260" t="str">
        <f t="shared" si="2"/>
        <v/>
      </c>
      <c r="X177" s="204"/>
      <c r="Y177" s="70"/>
      <c r="Z177" s="1">
        <f t="shared" si="3"/>
        <v>0</v>
      </c>
    </row>
    <row r="178" spans="1:26" ht="30" customHeight="1" x14ac:dyDescent="0.2">
      <c r="A178" s="70"/>
      <c r="B178" s="70"/>
      <c r="C178" s="70"/>
      <c r="D178" s="255">
        <f>'A1 Baseline - Terrestrial'!D179</f>
        <v>172</v>
      </c>
      <c r="E178" s="80" t="str">
        <f>IF(OR('C1 Baseline - Marine'!E179="",'C1 Baseline - Marine'!O179=0), "", 'C1 Baseline - Marine'!E179)</f>
        <v/>
      </c>
      <c r="F178" s="102" t="str">
        <f>IF(E178="", "", 'C1 Baseline - Marine'!H179)</f>
        <v/>
      </c>
      <c r="G178" s="100" t="str">
        <f>IF(E178="", "", 'C1 Baseline - Marine'!J179)</f>
        <v/>
      </c>
      <c r="H178" s="98"/>
      <c r="I178" s="99" t="str">
        <f>IF(E178="","",'C1 Baseline - Marine'!K179)</f>
        <v/>
      </c>
      <c r="J178" s="85" t="str">
        <f>IF(OR(E178="",H178=""),"",IF(AND(E178=H178,G178&gt;=P178),"Error - No Enhancement",IF(AND(E178=H178,G178&lt;P178),"Acceptable",IF(F178&gt;N178,"Trading Down - Unacceptable Change",IF(F178=N178,"Error - No Enhancement",'C1 Baseline - Marine'!G179&amp;" - "&amp;IFERROR(VLOOKUP(H178,'Z1 HAB CLASS'!$D$4:$E$45,2,FALSE),""))))))</f>
        <v/>
      </c>
      <c r="K178" s="196" t="str">
        <f>IF(E178="","",IF(AND(E178=H178,G178&gt;=P178),"Error - No Enhancement",IF(AND(E178=H178,G178&lt;P178),'C1 Baseline - Marine'!I179&amp;" - "&amp;'C3 Enhancement - Marine'!O178,IF(F178&gt;N178,"Trading Down - Unacceptable Change",IF(F178=N178,"Error - No Enhancement",IF(AND(E178&lt;&gt;H178,F178&lt;N178),"Lower Distinctiveness Habitat"&amp;" - "&amp;O178,'C1 Baseline - Marine'!I179&amp;" - "&amp;'C3 Enhancement - Marine'!O178))))))</f>
        <v/>
      </c>
      <c r="L178" s="101" t="str">
        <f>IF(E178="","",'C1 Baseline - Marine'!O179)</f>
        <v/>
      </c>
      <c r="M178" s="102" t="str">
        <f>IFERROR(VLOOKUP(H178,'Z1 HAB CLASS'!$D$4:$E$45,2,FALSE)," ")</f>
        <v xml:space="preserve"> </v>
      </c>
      <c r="N178" s="103" t="str">
        <f>IFERROR(VLOOKUP(M178,'Z1 HAB CLASS'!$L$3:$N$9,2,FALSE)," ")</f>
        <v xml:space="preserve"> </v>
      </c>
      <c r="O178" s="104"/>
      <c r="P178" s="100" t="str">
        <f>IFERROR(VLOOKUP(O178,'Z3 CONDITION VALUE'!$A$3:$B$5,2,FALSE)," ")</f>
        <v xml:space="preserve"> </v>
      </c>
      <c r="Q178" s="82" t="str">
        <f>IF(OR('C1 Baseline - Marine'!E179="", 'C1 Baseline - Marine'!O179=0),"",'C1 Baseline - Marine'!I179&amp;"")</f>
        <v/>
      </c>
      <c r="R178" s="105" t="e">
        <f t="shared" ca="1" si="0"/>
        <v>#NAME?</v>
      </c>
      <c r="S178" s="99" t="e">
        <f t="shared" ca="1" si="1"/>
        <v>#NAME?</v>
      </c>
      <c r="T178" s="259" t="e">
        <f t="array" aca="1" ref="T178" ca="1">IF(OR(R178="",S178=""),"",INDEX('Z8 TARGET ENH'!$F$6:$FE$161,_xludf.XMATCH(R178,'Z8 TARGET ENH'!$B$6:$B$161),_xludf.XMATCH(S178,'Z8 TARGET ENH'!$F$2:$FE$2)))</f>
        <v>#NAME?</v>
      </c>
      <c r="U178" s="256" t="str">
        <f>IF(E178="","",VLOOKUP(H178,'Z8 TARGET ENH'!$FH$7:$FJ$48,2,FALSE))</f>
        <v/>
      </c>
      <c r="V178" s="258" t="str">
        <f>IF(E178="","",VLOOKUP(H178,'Z8 TARGET ENH'!$FH$7:$FJ$48,3,FALSE))</f>
        <v/>
      </c>
      <c r="W178" s="260" t="str">
        <f t="shared" si="2"/>
        <v/>
      </c>
      <c r="X178" s="204"/>
      <c r="Y178" s="70"/>
      <c r="Z178" s="1">
        <f t="shared" si="3"/>
        <v>0</v>
      </c>
    </row>
    <row r="179" spans="1:26" ht="30" customHeight="1" x14ac:dyDescent="0.2">
      <c r="A179" s="70"/>
      <c r="B179" s="70"/>
      <c r="C179" s="70"/>
      <c r="D179" s="255">
        <f>'A1 Baseline - Terrestrial'!D180</f>
        <v>173</v>
      </c>
      <c r="E179" s="80" t="str">
        <f>IF(OR('C1 Baseline - Marine'!E180="",'C1 Baseline - Marine'!O180=0), "", 'C1 Baseline - Marine'!E180)</f>
        <v/>
      </c>
      <c r="F179" s="102" t="str">
        <f>IF(E179="", "", 'C1 Baseline - Marine'!H180)</f>
        <v/>
      </c>
      <c r="G179" s="100" t="str">
        <f>IF(E179="", "", 'C1 Baseline - Marine'!J180)</f>
        <v/>
      </c>
      <c r="H179" s="98"/>
      <c r="I179" s="99" t="str">
        <f>IF(E179="","",'C1 Baseline - Marine'!K180)</f>
        <v/>
      </c>
      <c r="J179" s="85" t="str">
        <f>IF(OR(E179="",H179=""),"",IF(AND(E179=H179,G179&gt;=P179),"Error - No Enhancement",IF(AND(E179=H179,G179&lt;P179),"Acceptable",IF(F179&gt;N179,"Trading Down - Unacceptable Change",IF(F179=N179,"Error - No Enhancement",'C1 Baseline - Marine'!G180&amp;" - "&amp;IFERROR(VLOOKUP(H179,'Z1 HAB CLASS'!$D$4:$E$45,2,FALSE),""))))))</f>
        <v/>
      </c>
      <c r="K179" s="196" t="str">
        <f>IF(E179="","",IF(AND(E179=H179,G179&gt;=P179),"Error - No Enhancement",IF(AND(E179=H179,G179&lt;P179),'C1 Baseline - Marine'!I180&amp;" - "&amp;'C3 Enhancement - Marine'!O179,IF(F179&gt;N179,"Trading Down - Unacceptable Change",IF(F179=N179,"Error - No Enhancement",IF(AND(E179&lt;&gt;H179,F179&lt;N179),"Lower Distinctiveness Habitat"&amp;" - "&amp;O179,'C1 Baseline - Marine'!I180&amp;" - "&amp;'C3 Enhancement - Marine'!O179))))))</f>
        <v/>
      </c>
      <c r="L179" s="101" t="str">
        <f>IF(E179="","",'C1 Baseline - Marine'!O180)</f>
        <v/>
      </c>
      <c r="M179" s="102" t="str">
        <f>IFERROR(VLOOKUP(H179,'Z1 HAB CLASS'!$D$4:$E$45,2,FALSE)," ")</f>
        <v xml:space="preserve"> </v>
      </c>
      <c r="N179" s="103" t="str">
        <f>IFERROR(VLOOKUP(M179,'Z1 HAB CLASS'!$L$3:$N$9,2,FALSE)," ")</f>
        <v xml:space="preserve"> </v>
      </c>
      <c r="O179" s="104"/>
      <c r="P179" s="100" t="str">
        <f>IFERROR(VLOOKUP(O179,'Z3 CONDITION VALUE'!$A$3:$B$5,2,FALSE)," ")</f>
        <v xml:space="preserve"> </v>
      </c>
      <c r="Q179" s="82" t="str">
        <f>IF(OR('C1 Baseline - Marine'!E180="", 'C1 Baseline - Marine'!O180=0),"",'C1 Baseline - Marine'!I180&amp;"")</f>
        <v/>
      </c>
      <c r="R179" s="105" t="e">
        <f t="shared" ca="1" si="0"/>
        <v>#NAME?</v>
      </c>
      <c r="S179" s="99" t="e">
        <f t="shared" ca="1" si="1"/>
        <v>#NAME?</v>
      </c>
      <c r="T179" s="259" t="e">
        <f t="array" aca="1" ref="T179" ca="1">IF(OR(R179="",S179=""),"",INDEX('Z8 TARGET ENH'!$F$6:$FE$161,_xludf.XMATCH(R179,'Z8 TARGET ENH'!$B$6:$B$161),_xludf.XMATCH(S179,'Z8 TARGET ENH'!$F$2:$FE$2)))</f>
        <v>#NAME?</v>
      </c>
      <c r="U179" s="256" t="str">
        <f>IF(E179="","",VLOOKUP(H179,'Z8 TARGET ENH'!$FH$7:$FJ$48,2,FALSE))</f>
        <v/>
      </c>
      <c r="V179" s="258" t="str">
        <f>IF(E179="","",VLOOKUP(H179,'Z8 TARGET ENH'!$FH$7:$FJ$48,3,FALSE))</f>
        <v/>
      </c>
      <c r="W179" s="260" t="str">
        <f t="shared" si="2"/>
        <v/>
      </c>
      <c r="X179" s="204"/>
      <c r="Y179" s="70"/>
      <c r="Z179" s="1">
        <f t="shared" si="3"/>
        <v>0</v>
      </c>
    </row>
    <row r="180" spans="1:26" ht="30" customHeight="1" x14ac:dyDescent="0.2">
      <c r="A180" s="70"/>
      <c r="B180" s="70"/>
      <c r="C180" s="70"/>
      <c r="D180" s="255">
        <f>'A1 Baseline - Terrestrial'!D181</f>
        <v>174</v>
      </c>
      <c r="E180" s="80" t="str">
        <f>IF(OR('C1 Baseline - Marine'!E181="",'C1 Baseline - Marine'!O181=0), "", 'C1 Baseline - Marine'!E181)</f>
        <v/>
      </c>
      <c r="F180" s="102" t="str">
        <f>IF(E180="", "", 'C1 Baseline - Marine'!H181)</f>
        <v/>
      </c>
      <c r="G180" s="100" t="str">
        <f>IF(E180="", "", 'C1 Baseline - Marine'!J181)</f>
        <v/>
      </c>
      <c r="H180" s="98"/>
      <c r="I180" s="99" t="str">
        <f>IF(E180="","",'C1 Baseline - Marine'!K181)</f>
        <v/>
      </c>
      <c r="J180" s="85" t="str">
        <f>IF(OR(E180="",H180=""),"",IF(AND(E180=H180,G180&gt;=P180),"Error - No Enhancement",IF(AND(E180=H180,G180&lt;P180),"Acceptable",IF(F180&gt;N180,"Trading Down - Unacceptable Change",IF(F180=N180,"Error - No Enhancement",'C1 Baseline - Marine'!G181&amp;" - "&amp;IFERROR(VLOOKUP(H180,'Z1 HAB CLASS'!$D$4:$E$45,2,FALSE),""))))))</f>
        <v/>
      </c>
      <c r="K180" s="196" t="str">
        <f>IF(E180="","",IF(AND(E180=H180,G180&gt;=P180),"Error - No Enhancement",IF(AND(E180=H180,G180&lt;P180),'C1 Baseline - Marine'!I181&amp;" - "&amp;'C3 Enhancement - Marine'!O180,IF(F180&gt;N180,"Trading Down - Unacceptable Change",IF(F180=N180,"Error - No Enhancement",IF(AND(E180&lt;&gt;H180,F180&lt;N180),"Lower Distinctiveness Habitat"&amp;" - "&amp;O180,'C1 Baseline - Marine'!I181&amp;" - "&amp;'C3 Enhancement - Marine'!O180))))))</f>
        <v/>
      </c>
      <c r="L180" s="101" t="str">
        <f>IF(E180="","",'C1 Baseline - Marine'!O181)</f>
        <v/>
      </c>
      <c r="M180" s="102" t="str">
        <f>IFERROR(VLOOKUP(H180,'Z1 HAB CLASS'!$D$4:$E$45,2,FALSE)," ")</f>
        <v xml:space="preserve"> </v>
      </c>
      <c r="N180" s="103" t="str">
        <f>IFERROR(VLOOKUP(M180,'Z1 HAB CLASS'!$L$3:$N$9,2,FALSE)," ")</f>
        <v xml:space="preserve"> </v>
      </c>
      <c r="O180" s="104"/>
      <c r="P180" s="100" t="str">
        <f>IFERROR(VLOOKUP(O180,'Z3 CONDITION VALUE'!$A$3:$B$5,2,FALSE)," ")</f>
        <v xml:space="preserve"> </v>
      </c>
      <c r="Q180" s="82" t="str">
        <f>IF(OR('C1 Baseline - Marine'!E181="", 'C1 Baseline - Marine'!O181=0),"",'C1 Baseline - Marine'!I181&amp;"")</f>
        <v/>
      </c>
      <c r="R180" s="105" t="e">
        <f t="shared" ca="1" si="0"/>
        <v>#NAME?</v>
      </c>
      <c r="S180" s="99" t="e">
        <f t="shared" ca="1" si="1"/>
        <v>#NAME?</v>
      </c>
      <c r="T180" s="259" t="e">
        <f t="array" aca="1" ref="T180" ca="1">IF(OR(R180="",S180=""),"",INDEX('Z8 TARGET ENH'!$F$6:$FE$161,_xludf.XMATCH(R180,'Z8 TARGET ENH'!$B$6:$B$161),_xludf.XMATCH(S180,'Z8 TARGET ENH'!$F$2:$FE$2)))</f>
        <v>#NAME?</v>
      </c>
      <c r="U180" s="256" t="str">
        <f>IF(E180="","",VLOOKUP(H180,'Z8 TARGET ENH'!$FH$7:$FJ$48,2,FALSE))</f>
        <v/>
      </c>
      <c r="V180" s="258" t="str">
        <f>IF(E180="","",VLOOKUP(H180,'Z8 TARGET ENH'!$FH$7:$FJ$48,3,FALSE))</f>
        <v/>
      </c>
      <c r="W180" s="260" t="str">
        <f t="shared" si="2"/>
        <v/>
      </c>
      <c r="X180" s="204"/>
      <c r="Y180" s="70"/>
      <c r="Z180" s="1">
        <f t="shared" si="3"/>
        <v>0</v>
      </c>
    </row>
    <row r="181" spans="1:26" ht="30" customHeight="1" x14ac:dyDescent="0.2">
      <c r="A181" s="70"/>
      <c r="B181" s="70"/>
      <c r="C181" s="70"/>
      <c r="D181" s="255">
        <f>'A1 Baseline - Terrestrial'!D182</f>
        <v>175</v>
      </c>
      <c r="E181" s="80" t="str">
        <f>IF(OR('C1 Baseline - Marine'!E182="",'C1 Baseline - Marine'!O182=0), "", 'C1 Baseline - Marine'!E182)</f>
        <v/>
      </c>
      <c r="F181" s="102" t="str">
        <f>IF(E181="", "", 'C1 Baseline - Marine'!H182)</f>
        <v/>
      </c>
      <c r="G181" s="100" t="str">
        <f>IF(E181="", "", 'C1 Baseline - Marine'!J182)</f>
        <v/>
      </c>
      <c r="H181" s="98"/>
      <c r="I181" s="99" t="str">
        <f>IF(E181="","",'C1 Baseline - Marine'!K182)</f>
        <v/>
      </c>
      <c r="J181" s="85" t="str">
        <f>IF(OR(E181="",H181=""),"",IF(AND(E181=H181,G181&gt;=P181),"Error - No Enhancement",IF(AND(E181=H181,G181&lt;P181),"Acceptable",IF(F181&gt;N181,"Trading Down - Unacceptable Change",IF(F181=N181,"Error - No Enhancement",'C1 Baseline - Marine'!G182&amp;" - "&amp;IFERROR(VLOOKUP(H181,'Z1 HAB CLASS'!$D$4:$E$45,2,FALSE),""))))))</f>
        <v/>
      </c>
      <c r="K181" s="196" t="str">
        <f>IF(E181="","",IF(AND(E181=H181,G181&gt;=P181),"Error - No Enhancement",IF(AND(E181=H181,G181&lt;P181),'C1 Baseline - Marine'!I182&amp;" - "&amp;'C3 Enhancement - Marine'!O181,IF(F181&gt;N181,"Trading Down - Unacceptable Change",IF(F181=N181,"Error - No Enhancement",IF(AND(E181&lt;&gt;H181,F181&lt;N181),"Lower Distinctiveness Habitat"&amp;" - "&amp;O181,'C1 Baseline - Marine'!I182&amp;" - "&amp;'C3 Enhancement - Marine'!O181))))))</f>
        <v/>
      </c>
      <c r="L181" s="101" t="str">
        <f>IF(E181="","",'C1 Baseline - Marine'!O182)</f>
        <v/>
      </c>
      <c r="M181" s="102" t="str">
        <f>IFERROR(VLOOKUP(H181,'Z1 HAB CLASS'!$D$4:$E$45,2,FALSE)," ")</f>
        <v xml:space="preserve"> </v>
      </c>
      <c r="N181" s="103" t="str">
        <f>IFERROR(VLOOKUP(M181,'Z1 HAB CLASS'!$L$3:$N$9,2,FALSE)," ")</f>
        <v xml:space="preserve"> </v>
      </c>
      <c r="O181" s="104"/>
      <c r="P181" s="100" t="str">
        <f>IFERROR(VLOOKUP(O181,'Z3 CONDITION VALUE'!$A$3:$B$5,2,FALSE)," ")</f>
        <v xml:space="preserve"> </v>
      </c>
      <c r="Q181" s="82" t="str">
        <f>IF(OR('C1 Baseline - Marine'!E182="", 'C1 Baseline - Marine'!O182=0),"",'C1 Baseline - Marine'!I182&amp;"")</f>
        <v/>
      </c>
      <c r="R181" s="105" t="e">
        <f t="shared" ca="1" si="0"/>
        <v>#NAME?</v>
      </c>
      <c r="S181" s="99" t="e">
        <f t="shared" ca="1" si="1"/>
        <v>#NAME?</v>
      </c>
      <c r="T181" s="259" t="e">
        <f t="array" aca="1" ref="T181" ca="1">IF(OR(R181="",S181=""),"",INDEX('Z8 TARGET ENH'!$F$6:$FE$161,_xludf.XMATCH(R181,'Z8 TARGET ENH'!$B$6:$B$161),_xludf.XMATCH(S181,'Z8 TARGET ENH'!$F$2:$FE$2)))</f>
        <v>#NAME?</v>
      </c>
      <c r="U181" s="256" t="str">
        <f>IF(E181="","",VLOOKUP(H181,'Z8 TARGET ENH'!$FH$7:$FJ$48,2,FALSE))</f>
        <v/>
      </c>
      <c r="V181" s="258" t="str">
        <f>IF(E181="","",VLOOKUP(H181,'Z8 TARGET ENH'!$FH$7:$FJ$48,3,FALSE))</f>
        <v/>
      </c>
      <c r="W181" s="260" t="str">
        <f t="shared" si="2"/>
        <v/>
      </c>
      <c r="X181" s="204"/>
      <c r="Y181" s="70"/>
      <c r="Z181" s="1">
        <f t="shared" si="3"/>
        <v>0</v>
      </c>
    </row>
    <row r="182" spans="1:26" ht="30" customHeight="1" x14ac:dyDescent="0.2">
      <c r="A182" s="70"/>
      <c r="B182" s="70"/>
      <c r="C182" s="70"/>
      <c r="D182" s="255">
        <f>'A1 Baseline - Terrestrial'!D183</f>
        <v>176</v>
      </c>
      <c r="E182" s="80" t="str">
        <f>IF(OR('C1 Baseline - Marine'!E183="",'C1 Baseline - Marine'!O183=0), "", 'C1 Baseline - Marine'!E183)</f>
        <v/>
      </c>
      <c r="F182" s="102" t="str">
        <f>IF(E182="", "", 'C1 Baseline - Marine'!H183)</f>
        <v/>
      </c>
      <c r="G182" s="100" t="str">
        <f>IF(E182="", "", 'C1 Baseline - Marine'!J183)</f>
        <v/>
      </c>
      <c r="H182" s="98"/>
      <c r="I182" s="99" t="str">
        <f>IF(E182="","",'C1 Baseline - Marine'!K183)</f>
        <v/>
      </c>
      <c r="J182" s="85" t="str">
        <f>IF(OR(E182="",H182=""),"",IF(AND(E182=H182,G182&gt;=P182),"Error - No Enhancement",IF(AND(E182=H182,G182&lt;P182),"Acceptable",IF(F182&gt;N182,"Trading Down - Unacceptable Change",IF(F182=N182,"Error - No Enhancement",'C1 Baseline - Marine'!G183&amp;" - "&amp;IFERROR(VLOOKUP(H182,'Z1 HAB CLASS'!$D$4:$E$45,2,FALSE),""))))))</f>
        <v/>
      </c>
      <c r="K182" s="196" t="str">
        <f>IF(E182="","",IF(AND(E182=H182,G182&gt;=P182),"Error - No Enhancement",IF(AND(E182=H182,G182&lt;P182),'C1 Baseline - Marine'!I183&amp;" - "&amp;'C3 Enhancement - Marine'!O182,IF(F182&gt;N182,"Trading Down - Unacceptable Change",IF(F182=N182,"Error - No Enhancement",IF(AND(E182&lt;&gt;H182,F182&lt;N182),"Lower Distinctiveness Habitat"&amp;" - "&amp;O182,'C1 Baseline - Marine'!I183&amp;" - "&amp;'C3 Enhancement - Marine'!O182))))))</f>
        <v/>
      </c>
      <c r="L182" s="101" t="str">
        <f>IF(E182="","",'C1 Baseline - Marine'!O183)</f>
        <v/>
      </c>
      <c r="M182" s="102" t="str">
        <f>IFERROR(VLOOKUP(H182,'Z1 HAB CLASS'!$D$4:$E$45,2,FALSE)," ")</f>
        <v xml:space="preserve"> </v>
      </c>
      <c r="N182" s="103" t="str">
        <f>IFERROR(VLOOKUP(M182,'Z1 HAB CLASS'!$L$3:$N$9,2,FALSE)," ")</f>
        <v xml:space="preserve"> </v>
      </c>
      <c r="O182" s="104"/>
      <c r="P182" s="100" t="str">
        <f>IFERROR(VLOOKUP(O182,'Z3 CONDITION VALUE'!$A$3:$B$5,2,FALSE)," ")</f>
        <v xml:space="preserve"> </v>
      </c>
      <c r="Q182" s="82" t="str">
        <f>IF(OR('C1 Baseline - Marine'!E183="", 'C1 Baseline - Marine'!O183=0),"",'C1 Baseline - Marine'!I183&amp;"")</f>
        <v/>
      </c>
      <c r="R182" s="105" t="e">
        <f t="shared" ca="1" si="0"/>
        <v>#NAME?</v>
      </c>
      <c r="S182" s="99" t="e">
        <f t="shared" ca="1" si="1"/>
        <v>#NAME?</v>
      </c>
      <c r="T182" s="259" t="e">
        <f t="array" aca="1" ref="T182" ca="1">IF(OR(R182="",S182=""),"",INDEX('Z8 TARGET ENH'!$F$6:$FE$161,_xludf.XMATCH(R182,'Z8 TARGET ENH'!$B$6:$B$161),_xludf.XMATCH(S182,'Z8 TARGET ENH'!$F$2:$FE$2)))</f>
        <v>#NAME?</v>
      </c>
      <c r="U182" s="256" t="str">
        <f>IF(E182="","",VLOOKUP(H182,'Z8 TARGET ENH'!$FH$7:$FJ$48,2,FALSE))</f>
        <v/>
      </c>
      <c r="V182" s="258" t="str">
        <f>IF(E182="","",VLOOKUP(H182,'Z8 TARGET ENH'!$FH$7:$FJ$48,3,FALSE))</f>
        <v/>
      </c>
      <c r="W182" s="260" t="str">
        <f t="shared" si="2"/>
        <v/>
      </c>
      <c r="X182" s="204"/>
      <c r="Y182" s="70"/>
      <c r="Z182" s="1">
        <f t="shared" si="3"/>
        <v>0</v>
      </c>
    </row>
    <row r="183" spans="1:26" ht="30" customHeight="1" x14ac:dyDescent="0.2">
      <c r="A183" s="70"/>
      <c r="B183" s="70"/>
      <c r="C183" s="70"/>
      <c r="D183" s="255">
        <f>'A1 Baseline - Terrestrial'!D184</f>
        <v>177</v>
      </c>
      <c r="E183" s="80" t="str">
        <f>IF(OR('C1 Baseline - Marine'!E184="",'C1 Baseline - Marine'!O184=0), "", 'C1 Baseline - Marine'!E184)</f>
        <v/>
      </c>
      <c r="F183" s="102" t="str">
        <f>IF(E183="", "", 'C1 Baseline - Marine'!H184)</f>
        <v/>
      </c>
      <c r="G183" s="100" t="str">
        <f>IF(E183="", "", 'C1 Baseline - Marine'!J184)</f>
        <v/>
      </c>
      <c r="H183" s="98"/>
      <c r="I183" s="99" t="str">
        <f>IF(E183="","",'C1 Baseline - Marine'!K184)</f>
        <v/>
      </c>
      <c r="J183" s="85" t="str">
        <f>IF(OR(E183="",H183=""),"",IF(AND(E183=H183,G183&gt;=P183),"Error - No Enhancement",IF(AND(E183=H183,G183&lt;P183),"Acceptable",IF(F183&gt;N183,"Trading Down - Unacceptable Change",IF(F183=N183,"Error - No Enhancement",'C1 Baseline - Marine'!G184&amp;" - "&amp;IFERROR(VLOOKUP(H183,'Z1 HAB CLASS'!$D$4:$E$45,2,FALSE),""))))))</f>
        <v/>
      </c>
      <c r="K183" s="196" t="str">
        <f>IF(E183="","",IF(AND(E183=H183,G183&gt;=P183),"Error - No Enhancement",IF(AND(E183=H183,G183&lt;P183),'C1 Baseline - Marine'!I184&amp;" - "&amp;'C3 Enhancement - Marine'!O183,IF(F183&gt;N183,"Trading Down - Unacceptable Change",IF(F183=N183,"Error - No Enhancement",IF(AND(E183&lt;&gt;H183,F183&lt;N183),"Lower Distinctiveness Habitat"&amp;" - "&amp;O183,'C1 Baseline - Marine'!I184&amp;" - "&amp;'C3 Enhancement - Marine'!O183))))))</f>
        <v/>
      </c>
      <c r="L183" s="101" t="str">
        <f>IF(E183="","",'C1 Baseline - Marine'!O184)</f>
        <v/>
      </c>
      <c r="M183" s="102" t="str">
        <f>IFERROR(VLOOKUP(H183,'Z1 HAB CLASS'!$D$4:$E$45,2,FALSE)," ")</f>
        <v xml:space="preserve"> </v>
      </c>
      <c r="N183" s="103" t="str">
        <f>IFERROR(VLOOKUP(M183,'Z1 HAB CLASS'!$L$3:$N$9,2,FALSE)," ")</f>
        <v xml:space="preserve"> </v>
      </c>
      <c r="O183" s="104"/>
      <c r="P183" s="100" t="str">
        <f>IFERROR(VLOOKUP(O183,'Z3 CONDITION VALUE'!$A$3:$B$5,2,FALSE)," ")</f>
        <v xml:space="preserve"> </v>
      </c>
      <c r="Q183" s="82" t="str">
        <f>IF(OR('C1 Baseline - Marine'!E184="", 'C1 Baseline - Marine'!O184=0),"",'C1 Baseline - Marine'!I184&amp;"")</f>
        <v/>
      </c>
      <c r="R183" s="105" t="e">
        <f t="shared" ca="1" si="0"/>
        <v>#NAME?</v>
      </c>
      <c r="S183" s="99" t="e">
        <f t="shared" ca="1" si="1"/>
        <v>#NAME?</v>
      </c>
      <c r="T183" s="259" t="e">
        <f t="array" aca="1" ref="T183" ca="1">IF(OR(R183="",S183=""),"",INDEX('Z8 TARGET ENH'!$F$6:$FE$161,_xludf.XMATCH(R183,'Z8 TARGET ENH'!$B$6:$B$161),_xludf.XMATCH(S183,'Z8 TARGET ENH'!$F$2:$FE$2)))</f>
        <v>#NAME?</v>
      </c>
      <c r="U183" s="256" t="str">
        <f>IF(E183="","",VLOOKUP(H183,'Z8 TARGET ENH'!$FH$7:$FJ$48,2,FALSE))</f>
        <v/>
      </c>
      <c r="V183" s="258" t="str">
        <f>IF(E183="","",VLOOKUP(H183,'Z8 TARGET ENH'!$FH$7:$FJ$48,3,FALSE))</f>
        <v/>
      </c>
      <c r="W183" s="260" t="str">
        <f t="shared" si="2"/>
        <v/>
      </c>
      <c r="X183" s="204"/>
      <c r="Y183" s="70"/>
      <c r="Z183" s="1">
        <f t="shared" si="3"/>
        <v>0</v>
      </c>
    </row>
    <row r="184" spans="1:26" ht="30" customHeight="1" x14ac:dyDescent="0.2">
      <c r="A184" s="70"/>
      <c r="B184" s="70"/>
      <c r="C184" s="70"/>
      <c r="D184" s="255">
        <f>'A1 Baseline - Terrestrial'!D185</f>
        <v>178</v>
      </c>
      <c r="E184" s="80" t="str">
        <f>IF(OR('C1 Baseline - Marine'!E185="",'C1 Baseline - Marine'!O185=0), "", 'C1 Baseline - Marine'!E185)</f>
        <v/>
      </c>
      <c r="F184" s="102" t="str">
        <f>IF(E184="", "", 'C1 Baseline - Marine'!H185)</f>
        <v/>
      </c>
      <c r="G184" s="100" t="str">
        <f>IF(E184="", "", 'C1 Baseline - Marine'!J185)</f>
        <v/>
      </c>
      <c r="H184" s="98"/>
      <c r="I184" s="99" t="str">
        <f>IF(E184="","",'C1 Baseline - Marine'!K185)</f>
        <v/>
      </c>
      <c r="J184" s="85" t="str">
        <f>IF(OR(E184="",H184=""),"",IF(AND(E184=H184,G184&gt;=P184),"Error - No Enhancement",IF(AND(E184=H184,G184&lt;P184),"Acceptable",IF(F184&gt;N184,"Trading Down - Unacceptable Change",IF(F184=N184,"Error - No Enhancement",'C1 Baseline - Marine'!G185&amp;" - "&amp;IFERROR(VLOOKUP(H184,'Z1 HAB CLASS'!$D$4:$E$45,2,FALSE),""))))))</f>
        <v/>
      </c>
      <c r="K184" s="196" t="str">
        <f>IF(E184="","",IF(AND(E184=H184,G184&gt;=P184),"Error - No Enhancement",IF(AND(E184=H184,G184&lt;P184),'C1 Baseline - Marine'!I185&amp;" - "&amp;'C3 Enhancement - Marine'!O184,IF(F184&gt;N184,"Trading Down - Unacceptable Change",IF(F184=N184,"Error - No Enhancement",IF(AND(E184&lt;&gt;H184,F184&lt;N184),"Lower Distinctiveness Habitat"&amp;" - "&amp;O184,'C1 Baseline - Marine'!I185&amp;" - "&amp;'C3 Enhancement - Marine'!O184))))))</f>
        <v/>
      </c>
      <c r="L184" s="101" t="str">
        <f>IF(E184="","",'C1 Baseline - Marine'!O185)</f>
        <v/>
      </c>
      <c r="M184" s="102" t="str">
        <f>IFERROR(VLOOKUP(H184,'Z1 HAB CLASS'!$D$4:$E$45,2,FALSE)," ")</f>
        <v xml:space="preserve"> </v>
      </c>
      <c r="N184" s="103" t="str">
        <f>IFERROR(VLOOKUP(M184,'Z1 HAB CLASS'!$L$3:$N$9,2,FALSE)," ")</f>
        <v xml:space="preserve"> </v>
      </c>
      <c r="O184" s="104"/>
      <c r="P184" s="100" t="str">
        <f>IFERROR(VLOOKUP(O184,'Z3 CONDITION VALUE'!$A$3:$B$5,2,FALSE)," ")</f>
        <v xml:space="preserve"> </v>
      </c>
      <c r="Q184" s="82" t="str">
        <f>IF(OR('C1 Baseline - Marine'!E185="", 'C1 Baseline - Marine'!O185=0),"",'C1 Baseline - Marine'!I185&amp;"")</f>
        <v/>
      </c>
      <c r="R184" s="105" t="e">
        <f t="shared" ca="1" si="0"/>
        <v>#NAME?</v>
      </c>
      <c r="S184" s="99" t="e">
        <f t="shared" ca="1" si="1"/>
        <v>#NAME?</v>
      </c>
      <c r="T184" s="259" t="e">
        <f t="array" aca="1" ref="T184" ca="1">IF(OR(R184="",S184=""),"",INDEX('Z8 TARGET ENH'!$F$6:$FE$161,_xludf.XMATCH(R184,'Z8 TARGET ENH'!$B$6:$B$161),_xludf.XMATCH(S184,'Z8 TARGET ENH'!$F$2:$FE$2)))</f>
        <v>#NAME?</v>
      </c>
      <c r="U184" s="256" t="str">
        <f>IF(E184="","",VLOOKUP(H184,'Z8 TARGET ENH'!$FH$7:$FJ$48,2,FALSE))</f>
        <v/>
      </c>
      <c r="V184" s="258" t="str">
        <f>IF(E184="","",VLOOKUP(H184,'Z8 TARGET ENH'!$FH$7:$FJ$48,3,FALSE))</f>
        <v/>
      </c>
      <c r="W184" s="260" t="str">
        <f t="shared" si="2"/>
        <v/>
      </c>
      <c r="X184" s="204"/>
      <c r="Y184" s="70"/>
      <c r="Z184" s="1">
        <f t="shared" si="3"/>
        <v>0</v>
      </c>
    </row>
    <row r="185" spans="1:26" ht="30" customHeight="1" x14ac:dyDescent="0.2">
      <c r="A185" s="70"/>
      <c r="B185" s="70"/>
      <c r="C185" s="70"/>
      <c r="D185" s="255">
        <f>'A1 Baseline - Terrestrial'!D186</f>
        <v>179</v>
      </c>
      <c r="E185" s="80" t="str">
        <f>IF(OR('C1 Baseline - Marine'!E186="",'C1 Baseline - Marine'!O186=0), "", 'C1 Baseline - Marine'!E186)</f>
        <v/>
      </c>
      <c r="F185" s="102" t="str">
        <f>IF(E185="", "", 'C1 Baseline - Marine'!H186)</f>
        <v/>
      </c>
      <c r="G185" s="100" t="str">
        <f>IF(E185="", "", 'C1 Baseline - Marine'!J186)</f>
        <v/>
      </c>
      <c r="H185" s="98"/>
      <c r="I185" s="99" t="str">
        <f>IF(E185="","",'C1 Baseline - Marine'!K186)</f>
        <v/>
      </c>
      <c r="J185" s="85" t="str">
        <f>IF(OR(E185="",H185=""),"",IF(AND(E185=H185,G185&gt;=P185),"Error - No Enhancement",IF(AND(E185=H185,G185&lt;P185),"Acceptable",IF(F185&gt;N185,"Trading Down - Unacceptable Change",IF(F185=N185,"Error - No Enhancement",'C1 Baseline - Marine'!G186&amp;" - "&amp;IFERROR(VLOOKUP(H185,'Z1 HAB CLASS'!$D$4:$E$45,2,FALSE),""))))))</f>
        <v/>
      </c>
      <c r="K185" s="196" t="str">
        <f>IF(E185="","",IF(AND(E185=H185,G185&gt;=P185),"Error - No Enhancement",IF(AND(E185=H185,G185&lt;P185),'C1 Baseline - Marine'!I186&amp;" - "&amp;'C3 Enhancement - Marine'!O185,IF(F185&gt;N185,"Trading Down - Unacceptable Change",IF(F185=N185,"Error - No Enhancement",IF(AND(E185&lt;&gt;H185,F185&lt;N185),"Lower Distinctiveness Habitat"&amp;" - "&amp;O185,'C1 Baseline - Marine'!I186&amp;" - "&amp;'C3 Enhancement - Marine'!O185))))))</f>
        <v/>
      </c>
      <c r="L185" s="101" t="str">
        <f>IF(E185="","",'C1 Baseline - Marine'!O186)</f>
        <v/>
      </c>
      <c r="M185" s="102" t="str">
        <f>IFERROR(VLOOKUP(H185,'Z1 HAB CLASS'!$D$4:$E$45,2,FALSE)," ")</f>
        <v xml:space="preserve"> </v>
      </c>
      <c r="N185" s="103" t="str">
        <f>IFERROR(VLOOKUP(M185,'Z1 HAB CLASS'!$L$3:$N$9,2,FALSE)," ")</f>
        <v xml:space="preserve"> </v>
      </c>
      <c r="O185" s="104"/>
      <c r="P185" s="100" t="str">
        <f>IFERROR(VLOOKUP(O185,'Z3 CONDITION VALUE'!$A$3:$B$5,2,FALSE)," ")</f>
        <v xml:space="preserve"> </v>
      </c>
      <c r="Q185" s="82" t="str">
        <f>IF(OR('C1 Baseline - Marine'!E186="", 'C1 Baseline - Marine'!O186=0),"",'C1 Baseline - Marine'!I186&amp;"")</f>
        <v/>
      </c>
      <c r="R185" s="105" t="e">
        <f t="shared" ca="1" si="0"/>
        <v>#NAME?</v>
      </c>
      <c r="S185" s="99" t="e">
        <f t="shared" ca="1" si="1"/>
        <v>#NAME?</v>
      </c>
      <c r="T185" s="259" t="e">
        <f t="array" aca="1" ref="T185" ca="1">IF(OR(R185="",S185=""),"",INDEX('Z8 TARGET ENH'!$F$6:$FE$161,_xludf.XMATCH(R185,'Z8 TARGET ENH'!$B$6:$B$161),_xludf.XMATCH(S185,'Z8 TARGET ENH'!$F$2:$FE$2)))</f>
        <v>#NAME?</v>
      </c>
      <c r="U185" s="256" t="str">
        <f>IF(E185="","",VLOOKUP(H185,'Z8 TARGET ENH'!$FH$7:$FJ$48,2,FALSE))</f>
        <v/>
      </c>
      <c r="V185" s="258" t="str">
        <f>IF(E185="","",VLOOKUP(H185,'Z8 TARGET ENH'!$FH$7:$FJ$48,3,FALSE))</f>
        <v/>
      </c>
      <c r="W185" s="260" t="str">
        <f t="shared" si="2"/>
        <v/>
      </c>
      <c r="X185" s="204"/>
      <c r="Y185" s="70"/>
      <c r="Z185" s="1">
        <f t="shared" si="3"/>
        <v>0</v>
      </c>
    </row>
    <row r="186" spans="1:26" ht="30" customHeight="1" x14ac:dyDescent="0.2">
      <c r="A186" s="70"/>
      <c r="B186" s="70"/>
      <c r="C186" s="70"/>
      <c r="D186" s="255">
        <f>'A1 Baseline - Terrestrial'!D187</f>
        <v>180</v>
      </c>
      <c r="E186" s="80" t="str">
        <f>IF(OR('C1 Baseline - Marine'!E187="",'C1 Baseline - Marine'!O187=0), "", 'C1 Baseline - Marine'!E187)</f>
        <v/>
      </c>
      <c r="F186" s="102" t="str">
        <f>IF(E186="", "", 'C1 Baseline - Marine'!H187)</f>
        <v/>
      </c>
      <c r="G186" s="100" t="str">
        <f>IF(E186="", "", 'C1 Baseline - Marine'!J187)</f>
        <v/>
      </c>
      <c r="H186" s="98"/>
      <c r="I186" s="99" t="str">
        <f>IF(E186="","",'C1 Baseline - Marine'!K187)</f>
        <v/>
      </c>
      <c r="J186" s="85" t="str">
        <f>IF(OR(E186="",H186=""),"",IF(AND(E186=H186,G186&gt;=P186),"Error - No Enhancement",IF(AND(E186=H186,G186&lt;P186),"Acceptable",IF(F186&gt;N186,"Trading Down - Unacceptable Change",IF(F186=N186,"Error - No Enhancement",'C1 Baseline - Marine'!G187&amp;" - "&amp;IFERROR(VLOOKUP(H186,'Z1 HAB CLASS'!$D$4:$E$45,2,FALSE),""))))))</f>
        <v/>
      </c>
      <c r="K186" s="196" t="str">
        <f>IF(E186="","",IF(AND(E186=H186,G186&gt;=P186),"Error - No Enhancement",IF(AND(E186=H186,G186&lt;P186),'C1 Baseline - Marine'!I187&amp;" - "&amp;'C3 Enhancement - Marine'!O186,IF(F186&gt;N186,"Trading Down - Unacceptable Change",IF(F186=N186,"Error - No Enhancement",IF(AND(E186&lt;&gt;H186,F186&lt;N186),"Lower Distinctiveness Habitat"&amp;" - "&amp;O186,'C1 Baseline - Marine'!I187&amp;" - "&amp;'C3 Enhancement - Marine'!O186))))))</f>
        <v/>
      </c>
      <c r="L186" s="101" t="str">
        <f>IF(E186="","",'C1 Baseline - Marine'!O187)</f>
        <v/>
      </c>
      <c r="M186" s="102" t="str">
        <f>IFERROR(VLOOKUP(H186,'Z1 HAB CLASS'!$D$4:$E$45,2,FALSE)," ")</f>
        <v xml:space="preserve"> </v>
      </c>
      <c r="N186" s="103" t="str">
        <f>IFERROR(VLOOKUP(M186,'Z1 HAB CLASS'!$L$3:$N$9,2,FALSE)," ")</f>
        <v xml:space="preserve"> </v>
      </c>
      <c r="O186" s="104"/>
      <c r="P186" s="100" t="str">
        <f>IFERROR(VLOOKUP(O186,'Z3 CONDITION VALUE'!$A$3:$B$5,2,FALSE)," ")</f>
        <v xml:space="preserve"> </v>
      </c>
      <c r="Q186" s="82" t="str">
        <f>IF(OR('C1 Baseline - Marine'!E187="", 'C1 Baseline - Marine'!O187=0),"",'C1 Baseline - Marine'!I187&amp;"")</f>
        <v/>
      </c>
      <c r="R186" s="105" t="e">
        <f t="shared" ca="1" si="0"/>
        <v>#NAME?</v>
      </c>
      <c r="S186" s="99" t="e">
        <f t="shared" ca="1" si="1"/>
        <v>#NAME?</v>
      </c>
      <c r="T186" s="259" t="e">
        <f t="array" aca="1" ref="T186" ca="1">IF(OR(R186="",S186=""),"",INDEX('Z8 TARGET ENH'!$F$6:$FE$161,_xludf.XMATCH(R186,'Z8 TARGET ENH'!$B$6:$B$161),_xludf.XMATCH(S186,'Z8 TARGET ENH'!$F$2:$FE$2)))</f>
        <v>#NAME?</v>
      </c>
      <c r="U186" s="256" t="str">
        <f>IF(E186="","",VLOOKUP(H186,'Z8 TARGET ENH'!$FH$7:$FJ$48,2,FALSE))</f>
        <v/>
      </c>
      <c r="V186" s="258" t="str">
        <f>IF(E186="","",VLOOKUP(H186,'Z8 TARGET ENH'!$FH$7:$FJ$48,3,FALSE))</f>
        <v/>
      </c>
      <c r="W186" s="260" t="str">
        <f t="shared" si="2"/>
        <v/>
      </c>
      <c r="X186" s="204"/>
      <c r="Y186" s="70"/>
      <c r="Z186" s="1">
        <f t="shared" si="3"/>
        <v>0</v>
      </c>
    </row>
    <row r="187" spans="1:26" ht="30" customHeight="1" x14ac:dyDescent="0.2">
      <c r="A187" s="70"/>
      <c r="B187" s="70"/>
      <c r="C187" s="70"/>
      <c r="D187" s="255">
        <f>'A1 Baseline - Terrestrial'!D188</f>
        <v>181</v>
      </c>
      <c r="E187" s="80" t="str">
        <f>IF(OR('C1 Baseline - Marine'!E188="",'C1 Baseline - Marine'!O188=0), "", 'C1 Baseline - Marine'!E188)</f>
        <v/>
      </c>
      <c r="F187" s="102" t="str">
        <f>IF(E187="", "", 'C1 Baseline - Marine'!H188)</f>
        <v/>
      </c>
      <c r="G187" s="100" t="str">
        <f>IF(E187="", "", 'C1 Baseline - Marine'!J188)</f>
        <v/>
      </c>
      <c r="H187" s="98"/>
      <c r="I187" s="99" t="str">
        <f>IF(E187="","",'C1 Baseline - Marine'!K188)</f>
        <v/>
      </c>
      <c r="J187" s="85" t="str">
        <f>IF(OR(E187="",H187=""),"",IF(AND(E187=H187,G187&gt;=P187),"Error - No Enhancement",IF(AND(E187=H187,G187&lt;P187),"Acceptable",IF(F187&gt;N187,"Trading Down - Unacceptable Change",IF(F187=N187,"Error - No Enhancement",'C1 Baseline - Marine'!G188&amp;" - "&amp;IFERROR(VLOOKUP(H187,'Z1 HAB CLASS'!$D$4:$E$45,2,FALSE),""))))))</f>
        <v/>
      </c>
      <c r="K187" s="196" t="str">
        <f>IF(E187="","",IF(AND(E187=H187,G187&gt;=P187),"Error - No Enhancement",IF(AND(E187=H187,G187&lt;P187),'C1 Baseline - Marine'!I188&amp;" - "&amp;'C3 Enhancement - Marine'!O187,IF(F187&gt;N187,"Trading Down - Unacceptable Change",IF(F187=N187,"Error - No Enhancement",IF(AND(E187&lt;&gt;H187,F187&lt;N187),"Lower Distinctiveness Habitat"&amp;" - "&amp;O187,'C1 Baseline - Marine'!I188&amp;" - "&amp;'C3 Enhancement - Marine'!O187))))))</f>
        <v/>
      </c>
      <c r="L187" s="101" t="str">
        <f>IF(E187="","",'C1 Baseline - Marine'!O188)</f>
        <v/>
      </c>
      <c r="M187" s="102" t="str">
        <f>IFERROR(VLOOKUP(H187,'Z1 HAB CLASS'!$D$4:$E$45,2,FALSE)," ")</f>
        <v xml:space="preserve"> </v>
      </c>
      <c r="N187" s="103" t="str">
        <f>IFERROR(VLOOKUP(M187,'Z1 HAB CLASS'!$L$3:$N$9,2,FALSE)," ")</f>
        <v xml:space="preserve"> </v>
      </c>
      <c r="O187" s="104"/>
      <c r="P187" s="100" t="str">
        <f>IFERROR(VLOOKUP(O187,'Z3 CONDITION VALUE'!$A$3:$B$5,2,FALSE)," ")</f>
        <v xml:space="preserve"> </v>
      </c>
      <c r="Q187" s="82" t="str">
        <f>IF(OR('C1 Baseline - Marine'!E188="", 'C1 Baseline - Marine'!O188=0),"",'C1 Baseline - Marine'!I188&amp;"")</f>
        <v/>
      </c>
      <c r="R187" s="105" t="e">
        <f t="shared" ca="1" si="0"/>
        <v>#NAME?</v>
      </c>
      <c r="S187" s="99" t="e">
        <f t="shared" ca="1" si="1"/>
        <v>#NAME?</v>
      </c>
      <c r="T187" s="259" t="e">
        <f t="array" aca="1" ref="T187" ca="1">IF(OR(R187="",S187=""),"",INDEX('Z8 TARGET ENH'!$F$6:$FE$161,_xludf.XMATCH(R187,'Z8 TARGET ENH'!$B$6:$B$161),_xludf.XMATCH(S187,'Z8 TARGET ENH'!$F$2:$FE$2)))</f>
        <v>#NAME?</v>
      </c>
      <c r="U187" s="256" t="str">
        <f>IF(E187="","",VLOOKUP(H187,'Z8 TARGET ENH'!$FH$7:$FJ$48,2,FALSE))</f>
        <v/>
      </c>
      <c r="V187" s="258" t="str">
        <f>IF(E187="","",VLOOKUP(H187,'Z8 TARGET ENH'!$FH$7:$FJ$48,3,FALSE))</f>
        <v/>
      </c>
      <c r="W187" s="260" t="str">
        <f t="shared" si="2"/>
        <v/>
      </c>
      <c r="X187" s="204"/>
      <c r="Y187" s="70"/>
      <c r="Z187" s="1">
        <f t="shared" si="3"/>
        <v>0</v>
      </c>
    </row>
    <row r="188" spans="1:26" ht="30" customHeight="1" x14ac:dyDescent="0.2">
      <c r="A188" s="70"/>
      <c r="B188" s="70"/>
      <c r="C188" s="70"/>
      <c r="D188" s="255">
        <f>'A1 Baseline - Terrestrial'!D189</f>
        <v>182</v>
      </c>
      <c r="E188" s="80" t="str">
        <f>IF(OR('C1 Baseline - Marine'!E189="",'C1 Baseline - Marine'!O189=0), "", 'C1 Baseline - Marine'!E189)</f>
        <v/>
      </c>
      <c r="F188" s="102" t="str">
        <f>IF(E188="", "", 'C1 Baseline - Marine'!H189)</f>
        <v/>
      </c>
      <c r="G188" s="100" t="str">
        <f>IF(E188="", "", 'C1 Baseline - Marine'!J189)</f>
        <v/>
      </c>
      <c r="H188" s="98"/>
      <c r="I188" s="99" t="str">
        <f>IF(E188="","",'C1 Baseline - Marine'!K189)</f>
        <v/>
      </c>
      <c r="J188" s="85" t="str">
        <f>IF(OR(E188="",H188=""),"",IF(AND(E188=H188,G188&gt;=P188),"Error - No Enhancement",IF(AND(E188=H188,G188&lt;P188),"Acceptable",IF(F188&gt;N188,"Trading Down - Unacceptable Change",IF(F188=N188,"Error - No Enhancement",'C1 Baseline - Marine'!G189&amp;" - "&amp;IFERROR(VLOOKUP(H188,'Z1 HAB CLASS'!$D$4:$E$45,2,FALSE),""))))))</f>
        <v/>
      </c>
      <c r="K188" s="196" t="str">
        <f>IF(E188="","",IF(AND(E188=H188,G188&gt;=P188),"Error - No Enhancement",IF(AND(E188=H188,G188&lt;P188),'C1 Baseline - Marine'!I189&amp;" - "&amp;'C3 Enhancement - Marine'!O188,IF(F188&gt;N188,"Trading Down - Unacceptable Change",IF(F188=N188,"Error - No Enhancement",IF(AND(E188&lt;&gt;H188,F188&lt;N188),"Lower Distinctiveness Habitat"&amp;" - "&amp;O188,'C1 Baseline - Marine'!I189&amp;" - "&amp;'C3 Enhancement - Marine'!O188))))))</f>
        <v/>
      </c>
      <c r="L188" s="101" t="str">
        <f>IF(E188="","",'C1 Baseline - Marine'!O189)</f>
        <v/>
      </c>
      <c r="M188" s="102" t="str">
        <f>IFERROR(VLOOKUP(H188,'Z1 HAB CLASS'!$D$4:$E$45,2,FALSE)," ")</f>
        <v xml:space="preserve"> </v>
      </c>
      <c r="N188" s="103" t="str">
        <f>IFERROR(VLOOKUP(M188,'Z1 HAB CLASS'!$L$3:$N$9,2,FALSE)," ")</f>
        <v xml:space="preserve"> </v>
      </c>
      <c r="O188" s="104"/>
      <c r="P188" s="100" t="str">
        <f>IFERROR(VLOOKUP(O188,'Z3 CONDITION VALUE'!$A$3:$B$5,2,FALSE)," ")</f>
        <v xml:space="preserve"> </v>
      </c>
      <c r="Q188" s="82" t="str">
        <f>IF(OR('C1 Baseline - Marine'!E189="", 'C1 Baseline - Marine'!O189=0),"",'C1 Baseline - Marine'!I189&amp;"")</f>
        <v/>
      </c>
      <c r="R188" s="105" t="e">
        <f t="shared" ca="1" si="0"/>
        <v>#NAME?</v>
      </c>
      <c r="S188" s="99" t="e">
        <f t="shared" ca="1" si="1"/>
        <v>#NAME?</v>
      </c>
      <c r="T188" s="259" t="e">
        <f t="array" aca="1" ref="T188" ca="1">IF(OR(R188="",S188=""),"",INDEX('Z8 TARGET ENH'!$F$6:$FE$161,_xludf.XMATCH(R188,'Z8 TARGET ENH'!$B$6:$B$161),_xludf.XMATCH(S188,'Z8 TARGET ENH'!$F$2:$FE$2)))</f>
        <v>#NAME?</v>
      </c>
      <c r="U188" s="256" t="str">
        <f>IF(E188="","",VLOOKUP(H188,'Z8 TARGET ENH'!$FH$7:$FJ$48,2,FALSE))</f>
        <v/>
      </c>
      <c r="V188" s="258" t="str">
        <f>IF(E188="","",VLOOKUP(H188,'Z8 TARGET ENH'!$FH$7:$FJ$48,3,FALSE))</f>
        <v/>
      </c>
      <c r="W188" s="260" t="str">
        <f t="shared" si="2"/>
        <v/>
      </c>
      <c r="X188" s="204"/>
      <c r="Y188" s="70"/>
      <c r="Z188" s="1">
        <f t="shared" si="3"/>
        <v>0</v>
      </c>
    </row>
    <row r="189" spans="1:26" ht="30" customHeight="1" x14ac:dyDescent="0.2">
      <c r="A189" s="70"/>
      <c r="B189" s="70"/>
      <c r="C189" s="70"/>
      <c r="D189" s="255">
        <f>'A1 Baseline - Terrestrial'!D190</f>
        <v>183</v>
      </c>
      <c r="E189" s="80" t="str">
        <f>IF(OR('C1 Baseline - Marine'!E190="",'C1 Baseline - Marine'!O190=0), "", 'C1 Baseline - Marine'!E190)</f>
        <v/>
      </c>
      <c r="F189" s="102" t="str">
        <f>IF(E189="", "", 'C1 Baseline - Marine'!H190)</f>
        <v/>
      </c>
      <c r="G189" s="100" t="str">
        <f>IF(E189="", "", 'C1 Baseline - Marine'!J190)</f>
        <v/>
      </c>
      <c r="H189" s="98"/>
      <c r="I189" s="99" t="str">
        <f>IF(E189="","",'C1 Baseline - Marine'!K190)</f>
        <v/>
      </c>
      <c r="J189" s="85" t="str">
        <f>IF(OR(E189="",H189=""),"",IF(AND(E189=H189,G189&gt;=P189),"Error - No Enhancement",IF(AND(E189=H189,G189&lt;P189),"Acceptable",IF(F189&gt;N189,"Trading Down - Unacceptable Change",IF(F189=N189,"Error - No Enhancement",'C1 Baseline - Marine'!G190&amp;" - "&amp;IFERROR(VLOOKUP(H189,'Z1 HAB CLASS'!$D$4:$E$45,2,FALSE),""))))))</f>
        <v/>
      </c>
      <c r="K189" s="196" t="str">
        <f>IF(E189="","",IF(AND(E189=H189,G189&gt;=P189),"Error - No Enhancement",IF(AND(E189=H189,G189&lt;P189),'C1 Baseline - Marine'!I190&amp;" - "&amp;'C3 Enhancement - Marine'!O189,IF(F189&gt;N189,"Trading Down - Unacceptable Change",IF(F189=N189,"Error - No Enhancement",IF(AND(E189&lt;&gt;H189,F189&lt;N189),"Lower Distinctiveness Habitat"&amp;" - "&amp;O189,'C1 Baseline - Marine'!I190&amp;" - "&amp;'C3 Enhancement - Marine'!O189))))))</f>
        <v/>
      </c>
      <c r="L189" s="101" t="str">
        <f>IF(E189="","",'C1 Baseline - Marine'!O190)</f>
        <v/>
      </c>
      <c r="M189" s="102" t="str">
        <f>IFERROR(VLOOKUP(H189,'Z1 HAB CLASS'!$D$4:$E$45,2,FALSE)," ")</f>
        <v xml:space="preserve"> </v>
      </c>
      <c r="N189" s="103" t="str">
        <f>IFERROR(VLOOKUP(M189,'Z1 HAB CLASS'!$L$3:$N$9,2,FALSE)," ")</f>
        <v xml:space="preserve"> </v>
      </c>
      <c r="O189" s="104"/>
      <c r="P189" s="100" t="str">
        <f>IFERROR(VLOOKUP(O189,'Z3 CONDITION VALUE'!$A$3:$B$5,2,FALSE)," ")</f>
        <v xml:space="preserve"> </v>
      </c>
      <c r="Q189" s="82" t="str">
        <f>IF(OR('C1 Baseline - Marine'!E190="", 'C1 Baseline - Marine'!O190=0),"",'C1 Baseline - Marine'!I190&amp;"")</f>
        <v/>
      </c>
      <c r="R189" s="105" t="e">
        <f t="shared" ca="1" si="0"/>
        <v>#NAME?</v>
      </c>
      <c r="S189" s="99" t="e">
        <f t="shared" ca="1" si="1"/>
        <v>#NAME?</v>
      </c>
      <c r="T189" s="259" t="e">
        <f t="array" aca="1" ref="T189" ca="1">IF(OR(R189="",S189=""),"",INDEX('Z8 TARGET ENH'!$F$6:$FE$161,_xludf.XMATCH(R189,'Z8 TARGET ENH'!$B$6:$B$161),_xludf.XMATCH(S189,'Z8 TARGET ENH'!$F$2:$FE$2)))</f>
        <v>#NAME?</v>
      </c>
      <c r="U189" s="256" t="str">
        <f>IF(E189="","",VLOOKUP(H189,'Z8 TARGET ENH'!$FH$7:$FJ$48,2,FALSE))</f>
        <v/>
      </c>
      <c r="V189" s="258" t="str">
        <f>IF(E189="","",VLOOKUP(H189,'Z8 TARGET ENH'!$FH$7:$FJ$48,3,FALSE))</f>
        <v/>
      </c>
      <c r="W189" s="260" t="str">
        <f t="shared" si="2"/>
        <v/>
      </c>
      <c r="X189" s="204"/>
      <c r="Y189" s="70"/>
      <c r="Z189" s="1">
        <f t="shared" si="3"/>
        <v>0</v>
      </c>
    </row>
    <row r="190" spans="1:26" ht="30" customHeight="1" x14ac:dyDescent="0.2">
      <c r="A190" s="70"/>
      <c r="B190" s="70"/>
      <c r="C190" s="70"/>
      <c r="D190" s="255">
        <f>'A1 Baseline - Terrestrial'!D191</f>
        <v>184</v>
      </c>
      <c r="E190" s="80" t="str">
        <f>IF(OR('C1 Baseline - Marine'!E191="",'C1 Baseline - Marine'!O191=0), "", 'C1 Baseline - Marine'!E191)</f>
        <v/>
      </c>
      <c r="F190" s="102" t="str">
        <f>IF(E190="", "", 'C1 Baseline - Marine'!H191)</f>
        <v/>
      </c>
      <c r="G190" s="100" t="str">
        <f>IF(E190="", "", 'C1 Baseline - Marine'!J191)</f>
        <v/>
      </c>
      <c r="H190" s="98"/>
      <c r="I190" s="99" t="str">
        <f>IF(E190="","",'C1 Baseline - Marine'!K191)</f>
        <v/>
      </c>
      <c r="J190" s="85" t="str">
        <f>IF(OR(E190="",H190=""),"",IF(AND(E190=H190,G190&gt;=P190),"Error - No Enhancement",IF(AND(E190=H190,G190&lt;P190),"Acceptable",IF(F190&gt;N190,"Trading Down - Unacceptable Change",IF(F190=N190,"Error - No Enhancement",'C1 Baseline - Marine'!G191&amp;" - "&amp;IFERROR(VLOOKUP(H190,'Z1 HAB CLASS'!$D$4:$E$45,2,FALSE),""))))))</f>
        <v/>
      </c>
      <c r="K190" s="196" t="str">
        <f>IF(E190="","",IF(AND(E190=H190,G190&gt;=P190),"Error - No Enhancement",IF(AND(E190=H190,G190&lt;P190),'C1 Baseline - Marine'!I191&amp;" - "&amp;'C3 Enhancement - Marine'!O190,IF(F190&gt;N190,"Trading Down - Unacceptable Change",IF(F190=N190,"Error - No Enhancement",IF(AND(E190&lt;&gt;H190,F190&lt;N190),"Lower Distinctiveness Habitat"&amp;" - "&amp;O190,'C1 Baseline - Marine'!I191&amp;" - "&amp;'C3 Enhancement - Marine'!O190))))))</f>
        <v/>
      </c>
      <c r="L190" s="101" t="str">
        <f>IF(E190="","",'C1 Baseline - Marine'!O191)</f>
        <v/>
      </c>
      <c r="M190" s="102" t="str">
        <f>IFERROR(VLOOKUP(H190,'Z1 HAB CLASS'!$D$4:$E$45,2,FALSE)," ")</f>
        <v xml:space="preserve"> </v>
      </c>
      <c r="N190" s="103" t="str">
        <f>IFERROR(VLOOKUP(M190,'Z1 HAB CLASS'!$L$3:$N$9,2,FALSE)," ")</f>
        <v xml:space="preserve"> </v>
      </c>
      <c r="O190" s="104"/>
      <c r="P190" s="100" t="str">
        <f>IFERROR(VLOOKUP(O190,'Z3 CONDITION VALUE'!$A$3:$B$5,2,FALSE)," ")</f>
        <v xml:space="preserve"> </v>
      </c>
      <c r="Q190" s="82" t="str">
        <f>IF(OR('C1 Baseline - Marine'!E191="", 'C1 Baseline - Marine'!O191=0),"",'C1 Baseline - Marine'!I191&amp;"")</f>
        <v/>
      </c>
      <c r="R190" s="105" t="e">
        <f t="shared" ca="1" si="0"/>
        <v>#NAME?</v>
      </c>
      <c r="S190" s="99" t="e">
        <f t="shared" ca="1" si="1"/>
        <v>#NAME?</v>
      </c>
      <c r="T190" s="259" t="e">
        <f t="array" aca="1" ref="T190" ca="1">IF(OR(R190="",S190=""),"",INDEX('Z8 TARGET ENH'!$F$6:$FE$161,_xludf.XMATCH(R190,'Z8 TARGET ENH'!$B$6:$B$161),_xludf.XMATCH(S190,'Z8 TARGET ENH'!$F$2:$FE$2)))</f>
        <v>#NAME?</v>
      </c>
      <c r="U190" s="256" t="str">
        <f>IF(E190="","",VLOOKUP(H190,'Z8 TARGET ENH'!$FH$7:$FJ$48,2,FALSE))</f>
        <v/>
      </c>
      <c r="V190" s="258" t="str">
        <f>IF(E190="","",VLOOKUP(H190,'Z8 TARGET ENH'!$FH$7:$FJ$48,3,FALSE))</f>
        <v/>
      </c>
      <c r="W190" s="260" t="str">
        <f t="shared" si="2"/>
        <v/>
      </c>
      <c r="X190" s="204"/>
      <c r="Y190" s="70"/>
      <c r="Z190" s="1">
        <f t="shared" si="3"/>
        <v>0</v>
      </c>
    </row>
    <row r="191" spans="1:26" ht="30" customHeight="1" x14ac:dyDescent="0.2">
      <c r="A191" s="70"/>
      <c r="B191" s="70"/>
      <c r="C191" s="70"/>
      <c r="D191" s="255">
        <f>'A1 Baseline - Terrestrial'!D192</f>
        <v>185</v>
      </c>
      <c r="E191" s="80" t="str">
        <f>IF(OR('C1 Baseline - Marine'!E192="",'C1 Baseline - Marine'!O192=0), "", 'C1 Baseline - Marine'!E192)</f>
        <v/>
      </c>
      <c r="F191" s="102" t="str">
        <f>IF(E191="", "", 'C1 Baseline - Marine'!H192)</f>
        <v/>
      </c>
      <c r="G191" s="100" t="str">
        <f>IF(E191="", "", 'C1 Baseline - Marine'!J192)</f>
        <v/>
      </c>
      <c r="H191" s="98"/>
      <c r="I191" s="99" t="str">
        <f>IF(E191="","",'C1 Baseline - Marine'!K192)</f>
        <v/>
      </c>
      <c r="J191" s="85" t="str">
        <f>IF(OR(E191="",H191=""),"",IF(AND(E191=H191,G191&gt;=P191),"Error - No Enhancement",IF(AND(E191=H191,G191&lt;P191),"Acceptable",IF(F191&gt;N191,"Trading Down - Unacceptable Change",IF(F191=N191,"Error - No Enhancement",'C1 Baseline - Marine'!G192&amp;" - "&amp;IFERROR(VLOOKUP(H191,'Z1 HAB CLASS'!$D$4:$E$45,2,FALSE),""))))))</f>
        <v/>
      </c>
      <c r="K191" s="196" t="str">
        <f>IF(E191="","",IF(AND(E191=H191,G191&gt;=P191),"Error - No Enhancement",IF(AND(E191=H191,G191&lt;P191),'C1 Baseline - Marine'!I192&amp;" - "&amp;'C3 Enhancement - Marine'!O191,IF(F191&gt;N191,"Trading Down - Unacceptable Change",IF(F191=N191,"Error - No Enhancement",IF(AND(E191&lt;&gt;H191,F191&lt;N191),"Lower Distinctiveness Habitat"&amp;" - "&amp;O191,'C1 Baseline - Marine'!I192&amp;" - "&amp;'C3 Enhancement - Marine'!O191))))))</f>
        <v/>
      </c>
      <c r="L191" s="101" t="str">
        <f>IF(E191="","",'C1 Baseline - Marine'!O192)</f>
        <v/>
      </c>
      <c r="M191" s="102" t="str">
        <f>IFERROR(VLOOKUP(H191,'Z1 HAB CLASS'!$D$4:$E$45,2,FALSE)," ")</f>
        <v xml:space="preserve"> </v>
      </c>
      <c r="N191" s="103" t="str">
        <f>IFERROR(VLOOKUP(M191,'Z1 HAB CLASS'!$L$3:$N$9,2,FALSE)," ")</f>
        <v xml:space="preserve"> </v>
      </c>
      <c r="O191" s="104"/>
      <c r="P191" s="100" t="str">
        <f>IFERROR(VLOOKUP(O191,'Z3 CONDITION VALUE'!$A$3:$B$5,2,FALSE)," ")</f>
        <v xml:space="preserve"> </v>
      </c>
      <c r="Q191" s="82" t="str">
        <f>IF(OR('C1 Baseline - Marine'!E192="", 'C1 Baseline - Marine'!O192=0),"",'C1 Baseline - Marine'!I192&amp;"")</f>
        <v/>
      </c>
      <c r="R191" s="105" t="e">
        <f t="shared" ca="1" si="0"/>
        <v>#NAME?</v>
      </c>
      <c r="S191" s="99" t="e">
        <f t="shared" ca="1" si="1"/>
        <v>#NAME?</v>
      </c>
      <c r="T191" s="259" t="e">
        <f t="array" aca="1" ref="T191" ca="1">IF(OR(R191="",S191=""),"",INDEX('Z8 TARGET ENH'!$F$6:$FE$161,_xludf.XMATCH(R191,'Z8 TARGET ENH'!$B$6:$B$161),_xludf.XMATCH(S191,'Z8 TARGET ENH'!$F$2:$FE$2)))</f>
        <v>#NAME?</v>
      </c>
      <c r="U191" s="256" t="str">
        <f>IF(E191="","",VLOOKUP(H191,'Z8 TARGET ENH'!$FH$7:$FJ$48,2,FALSE))</f>
        <v/>
      </c>
      <c r="V191" s="258" t="str">
        <f>IF(E191="","",VLOOKUP(H191,'Z8 TARGET ENH'!$FH$7:$FJ$48,3,FALSE))</f>
        <v/>
      </c>
      <c r="W191" s="260" t="str">
        <f t="shared" si="2"/>
        <v/>
      </c>
      <c r="X191" s="204"/>
      <c r="Y191" s="70"/>
      <c r="Z191" s="1">
        <f t="shared" si="3"/>
        <v>0</v>
      </c>
    </row>
    <row r="192" spans="1:26" ht="30" customHeight="1" x14ac:dyDescent="0.2">
      <c r="A192" s="70"/>
      <c r="B192" s="70"/>
      <c r="C192" s="70"/>
      <c r="D192" s="255">
        <f>'A1 Baseline - Terrestrial'!D193</f>
        <v>186</v>
      </c>
      <c r="E192" s="80" t="str">
        <f>IF(OR('C1 Baseline - Marine'!E193="",'C1 Baseline - Marine'!O193=0), "", 'C1 Baseline - Marine'!E193)</f>
        <v/>
      </c>
      <c r="F192" s="102" t="str">
        <f>IF(E192="", "", 'C1 Baseline - Marine'!H193)</f>
        <v/>
      </c>
      <c r="G192" s="100" t="str">
        <f>IF(E192="", "", 'C1 Baseline - Marine'!J193)</f>
        <v/>
      </c>
      <c r="H192" s="98"/>
      <c r="I192" s="99" t="str">
        <f>IF(E192="","",'C1 Baseline - Marine'!K193)</f>
        <v/>
      </c>
      <c r="J192" s="85" t="str">
        <f>IF(OR(E192="",H192=""),"",IF(AND(E192=H192,G192&gt;=P192),"Error - No Enhancement",IF(AND(E192=H192,G192&lt;P192),"Acceptable",IF(F192&gt;N192,"Trading Down - Unacceptable Change",IF(F192=N192,"Error - No Enhancement",'C1 Baseline - Marine'!G193&amp;" - "&amp;IFERROR(VLOOKUP(H192,'Z1 HAB CLASS'!$D$4:$E$45,2,FALSE),""))))))</f>
        <v/>
      </c>
      <c r="K192" s="196" t="str">
        <f>IF(E192="","",IF(AND(E192=H192,G192&gt;=P192),"Error - No Enhancement",IF(AND(E192=H192,G192&lt;P192),'C1 Baseline - Marine'!I193&amp;" - "&amp;'C3 Enhancement - Marine'!O192,IF(F192&gt;N192,"Trading Down - Unacceptable Change",IF(F192=N192,"Error - No Enhancement",IF(AND(E192&lt;&gt;H192,F192&lt;N192),"Lower Distinctiveness Habitat"&amp;" - "&amp;O192,'C1 Baseline - Marine'!I193&amp;" - "&amp;'C3 Enhancement - Marine'!O192))))))</f>
        <v/>
      </c>
      <c r="L192" s="101" t="str">
        <f>IF(E192="","",'C1 Baseline - Marine'!O193)</f>
        <v/>
      </c>
      <c r="M192" s="102" t="str">
        <f>IFERROR(VLOOKUP(H192,'Z1 HAB CLASS'!$D$4:$E$45,2,FALSE)," ")</f>
        <v xml:space="preserve"> </v>
      </c>
      <c r="N192" s="103" t="str">
        <f>IFERROR(VLOOKUP(M192,'Z1 HAB CLASS'!$L$3:$N$9,2,FALSE)," ")</f>
        <v xml:space="preserve"> </v>
      </c>
      <c r="O192" s="104"/>
      <c r="P192" s="100" t="str">
        <f>IFERROR(VLOOKUP(O192,'Z3 CONDITION VALUE'!$A$3:$B$5,2,FALSE)," ")</f>
        <v xml:space="preserve"> </v>
      </c>
      <c r="Q192" s="82" t="str">
        <f>IF(OR('C1 Baseline - Marine'!E193="", 'C1 Baseline - Marine'!O193=0),"",'C1 Baseline - Marine'!I193&amp;"")</f>
        <v/>
      </c>
      <c r="R192" s="105" t="e">
        <f t="shared" ca="1" si="0"/>
        <v>#NAME?</v>
      </c>
      <c r="S192" s="99" t="e">
        <f t="shared" ca="1" si="1"/>
        <v>#NAME?</v>
      </c>
      <c r="T192" s="259" t="e">
        <f t="array" aca="1" ref="T192" ca="1">IF(OR(R192="",S192=""),"",INDEX('Z8 TARGET ENH'!$F$6:$FE$161,_xludf.XMATCH(R192,'Z8 TARGET ENH'!$B$6:$B$161),_xludf.XMATCH(S192,'Z8 TARGET ENH'!$F$2:$FE$2)))</f>
        <v>#NAME?</v>
      </c>
      <c r="U192" s="256" t="str">
        <f>IF(E192="","",VLOOKUP(H192,'Z8 TARGET ENH'!$FH$7:$FJ$48,2,FALSE))</f>
        <v/>
      </c>
      <c r="V192" s="258" t="str">
        <f>IF(E192="","",VLOOKUP(H192,'Z8 TARGET ENH'!$FH$7:$FJ$48,3,FALSE))</f>
        <v/>
      </c>
      <c r="W192" s="260" t="str">
        <f t="shared" si="2"/>
        <v/>
      </c>
      <c r="X192" s="204"/>
      <c r="Y192" s="70"/>
      <c r="Z192" s="1">
        <f t="shared" si="3"/>
        <v>0</v>
      </c>
    </row>
    <row r="193" spans="1:26" ht="30" customHeight="1" x14ac:dyDescent="0.2">
      <c r="A193" s="70"/>
      <c r="B193" s="70"/>
      <c r="C193" s="70"/>
      <c r="D193" s="255">
        <f>'A1 Baseline - Terrestrial'!D194</f>
        <v>187</v>
      </c>
      <c r="E193" s="80" t="str">
        <f>IF(OR('C1 Baseline - Marine'!E194="",'C1 Baseline - Marine'!O194=0), "", 'C1 Baseline - Marine'!E194)</f>
        <v/>
      </c>
      <c r="F193" s="102" t="str">
        <f>IF(E193="", "", 'C1 Baseline - Marine'!H194)</f>
        <v/>
      </c>
      <c r="G193" s="100" t="str">
        <f>IF(E193="", "", 'C1 Baseline - Marine'!J194)</f>
        <v/>
      </c>
      <c r="H193" s="98"/>
      <c r="I193" s="99" t="str">
        <f>IF(E193="","",'C1 Baseline - Marine'!K194)</f>
        <v/>
      </c>
      <c r="J193" s="85" t="str">
        <f>IF(OR(E193="",H193=""),"",IF(AND(E193=H193,G193&gt;=P193),"Error - No Enhancement",IF(AND(E193=H193,G193&lt;P193),"Acceptable",IF(F193&gt;N193,"Trading Down - Unacceptable Change",IF(F193=N193,"Error - No Enhancement",'C1 Baseline - Marine'!G194&amp;" - "&amp;IFERROR(VLOOKUP(H193,'Z1 HAB CLASS'!$D$4:$E$45,2,FALSE),""))))))</f>
        <v/>
      </c>
      <c r="K193" s="196" t="str">
        <f>IF(E193="","",IF(AND(E193=H193,G193&gt;=P193),"Error - No Enhancement",IF(AND(E193=H193,G193&lt;P193),'C1 Baseline - Marine'!I194&amp;" - "&amp;'C3 Enhancement - Marine'!O193,IF(F193&gt;N193,"Trading Down - Unacceptable Change",IF(F193=N193,"Error - No Enhancement",IF(AND(E193&lt;&gt;H193,F193&lt;N193),"Lower Distinctiveness Habitat"&amp;" - "&amp;O193,'C1 Baseline - Marine'!I194&amp;" - "&amp;'C3 Enhancement - Marine'!O193))))))</f>
        <v/>
      </c>
      <c r="L193" s="101" t="str">
        <f>IF(E193="","",'C1 Baseline - Marine'!O194)</f>
        <v/>
      </c>
      <c r="M193" s="102" t="str">
        <f>IFERROR(VLOOKUP(H193,'Z1 HAB CLASS'!$D$4:$E$45,2,FALSE)," ")</f>
        <v xml:space="preserve"> </v>
      </c>
      <c r="N193" s="103" t="str">
        <f>IFERROR(VLOOKUP(M193,'Z1 HAB CLASS'!$L$3:$N$9,2,FALSE)," ")</f>
        <v xml:space="preserve"> </v>
      </c>
      <c r="O193" s="104"/>
      <c r="P193" s="100" t="str">
        <f>IFERROR(VLOOKUP(O193,'Z3 CONDITION VALUE'!$A$3:$B$5,2,FALSE)," ")</f>
        <v xml:space="preserve"> </v>
      </c>
      <c r="Q193" s="82" t="str">
        <f>IF(OR('C1 Baseline - Marine'!E194="", 'C1 Baseline - Marine'!O194=0),"",'C1 Baseline - Marine'!I194&amp;"")</f>
        <v/>
      </c>
      <c r="R193" s="105" t="e">
        <f t="shared" ca="1" si="0"/>
        <v>#NAME?</v>
      </c>
      <c r="S193" s="99" t="e">
        <f t="shared" ca="1" si="1"/>
        <v>#NAME?</v>
      </c>
      <c r="T193" s="259" t="e">
        <f t="array" aca="1" ref="T193" ca="1">IF(OR(R193="",S193=""),"",INDEX('Z8 TARGET ENH'!$F$6:$FE$161,_xludf.XMATCH(R193,'Z8 TARGET ENH'!$B$6:$B$161),_xludf.XMATCH(S193,'Z8 TARGET ENH'!$F$2:$FE$2)))</f>
        <v>#NAME?</v>
      </c>
      <c r="U193" s="256" t="str">
        <f>IF(E193="","",VLOOKUP(H193,'Z8 TARGET ENH'!$FH$7:$FJ$48,2,FALSE))</f>
        <v/>
      </c>
      <c r="V193" s="258" t="str">
        <f>IF(E193="","",VLOOKUP(H193,'Z8 TARGET ENH'!$FH$7:$FJ$48,3,FALSE))</f>
        <v/>
      </c>
      <c r="W193" s="260" t="str">
        <f t="shared" si="2"/>
        <v/>
      </c>
      <c r="X193" s="204"/>
      <c r="Y193" s="70"/>
      <c r="Z193" s="1">
        <f t="shared" si="3"/>
        <v>0</v>
      </c>
    </row>
    <row r="194" spans="1:26" ht="30" customHeight="1" x14ac:dyDescent="0.2">
      <c r="A194" s="70"/>
      <c r="B194" s="70"/>
      <c r="C194" s="70"/>
      <c r="D194" s="255">
        <f>'A1 Baseline - Terrestrial'!D195</f>
        <v>188</v>
      </c>
      <c r="E194" s="80" t="str">
        <f>IF(OR('C1 Baseline - Marine'!E195="",'C1 Baseline - Marine'!O195=0), "", 'C1 Baseline - Marine'!E195)</f>
        <v/>
      </c>
      <c r="F194" s="102" t="str">
        <f>IF(E194="", "", 'C1 Baseline - Marine'!H195)</f>
        <v/>
      </c>
      <c r="G194" s="100" t="str">
        <f>IF(E194="", "", 'C1 Baseline - Marine'!J195)</f>
        <v/>
      </c>
      <c r="H194" s="98"/>
      <c r="I194" s="99" t="str">
        <f>IF(E194="","",'C1 Baseline - Marine'!K195)</f>
        <v/>
      </c>
      <c r="J194" s="85" t="str">
        <f>IF(OR(E194="",H194=""),"",IF(AND(E194=H194,G194&gt;=P194),"Error - No Enhancement",IF(AND(E194=H194,G194&lt;P194),"Acceptable",IF(F194&gt;N194,"Trading Down - Unacceptable Change",IF(F194=N194,"Error - No Enhancement",'C1 Baseline - Marine'!G195&amp;" - "&amp;IFERROR(VLOOKUP(H194,'Z1 HAB CLASS'!$D$4:$E$45,2,FALSE),""))))))</f>
        <v/>
      </c>
      <c r="K194" s="196" t="str">
        <f>IF(E194="","",IF(AND(E194=H194,G194&gt;=P194),"Error - No Enhancement",IF(AND(E194=H194,G194&lt;P194),'C1 Baseline - Marine'!I195&amp;" - "&amp;'C3 Enhancement - Marine'!O194,IF(F194&gt;N194,"Trading Down - Unacceptable Change",IF(F194=N194,"Error - No Enhancement",IF(AND(E194&lt;&gt;H194,F194&lt;N194),"Lower Distinctiveness Habitat"&amp;" - "&amp;O194,'C1 Baseline - Marine'!I195&amp;" - "&amp;'C3 Enhancement - Marine'!O194))))))</f>
        <v/>
      </c>
      <c r="L194" s="101" t="str">
        <f>IF(E194="","",'C1 Baseline - Marine'!O195)</f>
        <v/>
      </c>
      <c r="M194" s="102" t="str">
        <f>IFERROR(VLOOKUP(H194,'Z1 HAB CLASS'!$D$4:$E$45,2,FALSE)," ")</f>
        <v xml:space="preserve"> </v>
      </c>
      <c r="N194" s="103" t="str">
        <f>IFERROR(VLOOKUP(M194,'Z1 HAB CLASS'!$L$3:$N$9,2,FALSE)," ")</f>
        <v xml:space="preserve"> </v>
      </c>
      <c r="O194" s="104"/>
      <c r="P194" s="100" t="str">
        <f>IFERROR(VLOOKUP(O194,'Z3 CONDITION VALUE'!$A$3:$B$5,2,FALSE)," ")</f>
        <v xml:space="preserve"> </v>
      </c>
      <c r="Q194" s="82" t="str">
        <f>IF(OR('C1 Baseline - Marine'!E195="", 'C1 Baseline - Marine'!O195=0),"",'C1 Baseline - Marine'!I195&amp;"")</f>
        <v/>
      </c>
      <c r="R194" s="105" t="e">
        <f t="shared" ca="1" si="0"/>
        <v>#NAME?</v>
      </c>
      <c r="S194" s="99" t="e">
        <f t="shared" ca="1" si="1"/>
        <v>#NAME?</v>
      </c>
      <c r="T194" s="259" t="e">
        <f t="array" aca="1" ref="T194" ca="1">IF(OR(R194="",S194=""),"",INDEX('Z8 TARGET ENH'!$F$6:$FE$161,_xludf.XMATCH(R194,'Z8 TARGET ENH'!$B$6:$B$161),_xludf.XMATCH(S194,'Z8 TARGET ENH'!$F$2:$FE$2)))</f>
        <v>#NAME?</v>
      </c>
      <c r="U194" s="256" t="str">
        <f>IF(E194="","",VLOOKUP(H194,'Z8 TARGET ENH'!$FH$7:$FJ$48,2,FALSE))</f>
        <v/>
      </c>
      <c r="V194" s="258" t="str">
        <f>IF(E194="","",VLOOKUP(H194,'Z8 TARGET ENH'!$FH$7:$FJ$48,3,FALSE))</f>
        <v/>
      </c>
      <c r="W194" s="260" t="str">
        <f t="shared" si="2"/>
        <v/>
      </c>
      <c r="X194" s="204"/>
      <c r="Y194" s="70"/>
      <c r="Z194" s="1">
        <f t="shared" si="3"/>
        <v>0</v>
      </c>
    </row>
    <row r="195" spans="1:26" ht="30" customHeight="1" x14ac:dyDescent="0.2">
      <c r="A195" s="70"/>
      <c r="B195" s="70"/>
      <c r="C195" s="70"/>
      <c r="D195" s="255">
        <f>'A1 Baseline - Terrestrial'!D196</f>
        <v>189</v>
      </c>
      <c r="E195" s="80" t="str">
        <f>IF(OR('C1 Baseline - Marine'!E196="",'C1 Baseline - Marine'!O196=0), "", 'C1 Baseline - Marine'!E196)</f>
        <v/>
      </c>
      <c r="F195" s="102" t="str">
        <f>IF(E195="", "", 'C1 Baseline - Marine'!H196)</f>
        <v/>
      </c>
      <c r="G195" s="100" t="str">
        <f>IF(E195="", "", 'C1 Baseline - Marine'!J196)</f>
        <v/>
      </c>
      <c r="H195" s="98"/>
      <c r="I195" s="99" t="str">
        <f>IF(E195="","",'C1 Baseline - Marine'!K196)</f>
        <v/>
      </c>
      <c r="J195" s="85" t="str">
        <f>IF(OR(E195="",H195=""),"",IF(AND(E195=H195,G195&gt;=P195),"Error - No Enhancement",IF(AND(E195=H195,G195&lt;P195),"Acceptable",IF(F195&gt;N195,"Trading Down - Unacceptable Change",IF(F195=N195,"Error - No Enhancement",'C1 Baseline - Marine'!G196&amp;" - "&amp;IFERROR(VLOOKUP(H195,'Z1 HAB CLASS'!$D$4:$E$45,2,FALSE),""))))))</f>
        <v/>
      </c>
      <c r="K195" s="196" t="str">
        <f>IF(E195="","",IF(AND(E195=H195,G195&gt;=P195),"Error - No Enhancement",IF(AND(E195=H195,G195&lt;P195),'C1 Baseline - Marine'!I196&amp;" - "&amp;'C3 Enhancement - Marine'!O195,IF(F195&gt;N195,"Trading Down - Unacceptable Change",IF(F195=N195,"Error - No Enhancement",IF(AND(E195&lt;&gt;H195,F195&lt;N195),"Lower Distinctiveness Habitat"&amp;" - "&amp;O195,'C1 Baseline - Marine'!I196&amp;" - "&amp;'C3 Enhancement - Marine'!O195))))))</f>
        <v/>
      </c>
      <c r="L195" s="101" t="str">
        <f>IF(E195="","",'C1 Baseline - Marine'!O196)</f>
        <v/>
      </c>
      <c r="M195" s="102" t="str">
        <f>IFERROR(VLOOKUP(H195,'Z1 HAB CLASS'!$D$4:$E$45,2,FALSE)," ")</f>
        <v xml:space="preserve"> </v>
      </c>
      <c r="N195" s="103" t="str">
        <f>IFERROR(VLOOKUP(M195,'Z1 HAB CLASS'!$L$3:$N$9,2,FALSE)," ")</f>
        <v xml:space="preserve"> </v>
      </c>
      <c r="O195" s="104"/>
      <c r="P195" s="100" t="str">
        <f>IFERROR(VLOOKUP(O195,'Z3 CONDITION VALUE'!$A$3:$B$5,2,FALSE)," ")</f>
        <v xml:space="preserve"> </v>
      </c>
      <c r="Q195" s="82" t="str">
        <f>IF(OR('C1 Baseline - Marine'!E196="", 'C1 Baseline - Marine'!O196=0),"",'C1 Baseline - Marine'!I196&amp;"")</f>
        <v/>
      </c>
      <c r="R195" s="105" t="e">
        <f t="shared" ca="1" si="0"/>
        <v>#NAME?</v>
      </c>
      <c r="S195" s="99" t="e">
        <f t="shared" ca="1" si="1"/>
        <v>#NAME?</v>
      </c>
      <c r="T195" s="259" t="e">
        <f t="array" aca="1" ref="T195" ca="1">IF(OR(R195="",S195=""),"",INDEX('Z8 TARGET ENH'!$F$6:$FE$161,_xludf.XMATCH(R195,'Z8 TARGET ENH'!$B$6:$B$161),_xludf.XMATCH(S195,'Z8 TARGET ENH'!$F$2:$FE$2)))</f>
        <v>#NAME?</v>
      </c>
      <c r="U195" s="256" t="str">
        <f>IF(E195="","",VLOOKUP(H195,'Z8 TARGET ENH'!$FH$7:$FJ$48,2,FALSE))</f>
        <v/>
      </c>
      <c r="V195" s="258" t="str">
        <f>IF(E195="","",VLOOKUP(H195,'Z8 TARGET ENH'!$FH$7:$FJ$48,3,FALSE))</f>
        <v/>
      </c>
      <c r="W195" s="260" t="str">
        <f t="shared" si="2"/>
        <v/>
      </c>
      <c r="X195" s="204"/>
      <c r="Y195" s="70"/>
      <c r="Z195" s="1">
        <f t="shared" si="3"/>
        <v>0</v>
      </c>
    </row>
    <row r="196" spans="1:26" ht="30" customHeight="1" x14ac:dyDescent="0.2">
      <c r="A196" s="70"/>
      <c r="B196" s="70"/>
      <c r="C196" s="70"/>
      <c r="D196" s="255">
        <f>'A1 Baseline - Terrestrial'!D197</f>
        <v>190</v>
      </c>
      <c r="E196" s="80" t="str">
        <f>IF(OR('C1 Baseline - Marine'!E197="",'C1 Baseline - Marine'!O197=0), "", 'C1 Baseline - Marine'!E197)</f>
        <v/>
      </c>
      <c r="F196" s="102" t="str">
        <f>IF(E196="", "", 'C1 Baseline - Marine'!H197)</f>
        <v/>
      </c>
      <c r="G196" s="100" t="str">
        <f>IF(E196="", "", 'C1 Baseline - Marine'!J197)</f>
        <v/>
      </c>
      <c r="H196" s="98"/>
      <c r="I196" s="99" t="str">
        <f>IF(E196="","",'C1 Baseline - Marine'!K197)</f>
        <v/>
      </c>
      <c r="J196" s="85" t="str">
        <f>IF(OR(E196="",H196=""),"",IF(AND(E196=H196,G196&gt;=P196),"Error - No Enhancement",IF(AND(E196=H196,G196&lt;P196),"Acceptable",IF(F196&gt;N196,"Trading Down - Unacceptable Change",IF(F196=N196,"Error - No Enhancement",'C1 Baseline - Marine'!G197&amp;" - "&amp;IFERROR(VLOOKUP(H196,'Z1 HAB CLASS'!$D$4:$E$45,2,FALSE),""))))))</f>
        <v/>
      </c>
      <c r="K196" s="196" t="str">
        <f>IF(E196="","",IF(AND(E196=H196,G196&gt;=P196),"Error - No Enhancement",IF(AND(E196=H196,G196&lt;P196),'C1 Baseline - Marine'!I197&amp;" - "&amp;'C3 Enhancement - Marine'!O196,IF(F196&gt;N196,"Trading Down - Unacceptable Change",IF(F196=N196,"Error - No Enhancement",IF(AND(E196&lt;&gt;H196,F196&lt;N196),"Lower Distinctiveness Habitat"&amp;" - "&amp;O196,'C1 Baseline - Marine'!I197&amp;" - "&amp;'C3 Enhancement - Marine'!O196))))))</f>
        <v/>
      </c>
      <c r="L196" s="101" t="str">
        <f>IF(E196="","",'C1 Baseline - Marine'!O197)</f>
        <v/>
      </c>
      <c r="M196" s="102" t="str">
        <f>IFERROR(VLOOKUP(H196,'Z1 HAB CLASS'!$D$4:$E$45,2,FALSE)," ")</f>
        <v xml:space="preserve"> </v>
      </c>
      <c r="N196" s="103" t="str">
        <f>IFERROR(VLOOKUP(M196,'Z1 HAB CLASS'!$L$3:$N$9,2,FALSE)," ")</f>
        <v xml:space="preserve"> </v>
      </c>
      <c r="O196" s="104"/>
      <c r="P196" s="100" t="str">
        <f>IFERROR(VLOOKUP(O196,'Z3 CONDITION VALUE'!$A$3:$B$5,2,FALSE)," ")</f>
        <v xml:space="preserve"> </v>
      </c>
      <c r="Q196" s="82" t="str">
        <f>IF(OR('C1 Baseline - Marine'!E197="", 'C1 Baseline - Marine'!O197=0),"",'C1 Baseline - Marine'!I197&amp;"")</f>
        <v/>
      </c>
      <c r="R196" s="105" t="e">
        <f t="shared" ca="1" si="0"/>
        <v>#NAME?</v>
      </c>
      <c r="S196" s="99" t="e">
        <f t="shared" ca="1" si="1"/>
        <v>#NAME?</v>
      </c>
      <c r="T196" s="259" t="e">
        <f t="array" aca="1" ref="T196" ca="1">IF(OR(R196="",S196=""),"",INDEX('Z8 TARGET ENH'!$F$6:$FE$161,_xludf.XMATCH(R196,'Z8 TARGET ENH'!$B$6:$B$161),_xludf.XMATCH(S196,'Z8 TARGET ENH'!$F$2:$FE$2)))</f>
        <v>#NAME?</v>
      </c>
      <c r="U196" s="256" t="str">
        <f>IF(E196="","",VLOOKUP(H196,'Z8 TARGET ENH'!$FH$7:$FJ$48,2,FALSE))</f>
        <v/>
      </c>
      <c r="V196" s="258" t="str">
        <f>IF(E196="","",VLOOKUP(H196,'Z8 TARGET ENH'!$FH$7:$FJ$48,3,FALSE))</f>
        <v/>
      </c>
      <c r="W196" s="260" t="str">
        <f t="shared" si="2"/>
        <v/>
      </c>
      <c r="X196" s="204"/>
      <c r="Y196" s="70"/>
      <c r="Z196" s="1">
        <f t="shared" si="3"/>
        <v>0</v>
      </c>
    </row>
    <row r="197" spans="1:26" ht="30" customHeight="1" x14ac:dyDescent="0.2">
      <c r="A197" s="70"/>
      <c r="B197" s="70"/>
      <c r="C197" s="70"/>
      <c r="D197" s="255">
        <f>'A1 Baseline - Terrestrial'!D198</f>
        <v>191</v>
      </c>
      <c r="E197" s="80" t="str">
        <f>IF(OR('C1 Baseline - Marine'!E198="",'C1 Baseline - Marine'!O198=0), "", 'C1 Baseline - Marine'!E198)</f>
        <v/>
      </c>
      <c r="F197" s="102" t="str">
        <f>IF(E197="", "", 'C1 Baseline - Marine'!H198)</f>
        <v/>
      </c>
      <c r="G197" s="100" t="str">
        <f>IF(E197="", "", 'C1 Baseline - Marine'!J198)</f>
        <v/>
      </c>
      <c r="H197" s="98"/>
      <c r="I197" s="99" t="str">
        <f>IF(E197="","",'C1 Baseline - Marine'!K198)</f>
        <v/>
      </c>
      <c r="J197" s="85" t="str">
        <f>IF(OR(E197="",H197=""),"",IF(AND(E197=H197,G197&gt;=P197),"Error - No Enhancement",IF(AND(E197=H197,G197&lt;P197),"Acceptable",IF(F197&gt;N197,"Trading Down - Unacceptable Change",IF(F197=N197,"Error - No Enhancement",'C1 Baseline - Marine'!G198&amp;" - "&amp;IFERROR(VLOOKUP(H197,'Z1 HAB CLASS'!$D$4:$E$45,2,FALSE),""))))))</f>
        <v/>
      </c>
      <c r="K197" s="196" t="str">
        <f>IF(E197="","",IF(AND(E197=H197,G197&gt;=P197),"Error - No Enhancement",IF(AND(E197=H197,G197&lt;P197),'C1 Baseline - Marine'!I198&amp;" - "&amp;'C3 Enhancement - Marine'!O197,IF(F197&gt;N197,"Trading Down - Unacceptable Change",IF(F197=N197,"Error - No Enhancement",IF(AND(E197&lt;&gt;H197,F197&lt;N197),"Lower Distinctiveness Habitat"&amp;" - "&amp;O197,'C1 Baseline - Marine'!I198&amp;" - "&amp;'C3 Enhancement - Marine'!O197))))))</f>
        <v/>
      </c>
      <c r="L197" s="101" t="str">
        <f>IF(E197="","",'C1 Baseline - Marine'!O198)</f>
        <v/>
      </c>
      <c r="M197" s="102" t="str">
        <f>IFERROR(VLOOKUP(H197,'Z1 HAB CLASS'!$D$4:$E$45,2,FALSE)," ")</f>
        <v xml:space="preserve"> </v>
      </c>
      <c r="N197" s="103" t="str">
        <f>IFERROR(VLOOKUP(M197,'Z1 HAB CLASS'!$L$3:$N$9,2,FALSE)," ")</f>
        <v xml:space="preserve"> </v>
      </c>
      <c r="O197" s="104"/>
      <c r="P197" s="100" t="str">
        <f>IFERROR(VLOOKUP(O197,'Z3 CONDITION VALUE'!$A$3:$B$5,2,FALSE)," ")</f>
        <v xml:space="preserve"> </v>
      </c>
      <c r="Q197" s="82" t="str">
        <f>IF(OR('C1 Baseline - Marine'!E198="", 'C1 Baseline - Marine'!O198=0),"",'C1 Baseline - Marine'!I198&amp;"")</f>
        <v/>
      </c>
      <c r="R197" s="105" t="e">
        <f t="shared" ca="1" si="0"/>
        <v>#NAME?</v>
      </c>
      <c r="S197" s="99" t="e">
        <f t="shared" ca="1" si="1"/>
        <v>#NAME?</v>
      </c>
      <c r="T197" s="259" t="e">
        <f t="array" aca="1" ref="T197" ca="1">IF(OR(R197="",S197=""),"",INDEX('Z8 TARGET ENH'!$F$6:$FE$161,_xludf.XMATCH(R197,'Z8 TARGET ENH'!$B$6:$B$161),_xludf.XMATCH(S197,'Z8 TARGET ENH'!$F$2:$FE$2)))</f>
        <v>#NAME?</v>
      </c>
      <c r="U197" s="256" t="str">
        <f>IF(E197="","",VLOOKUP(H197,'Z8 TARGET ENH'!$FH$7:$FJ$48,2,FALSE))</f>
        <v/>
      </c>
      <c r="V197" s="258" t="str">
        <f>IF(E197="","",VLOOKUP(H197,'Z8 TARGET ENH'!$FH$7:$FJ$48,3,FALSE))</f>
        <v/>
      </c>
      <c r="W197" s="260" t="str">
        <f t="shared" si="2"/>
        <v/>
      </c>
      <c r="X197" s="204"/>
      <c r="Y197" s="70"/>
      <c r="Z197" s="1">
        <f t="shared" si="3"/>
        <v>0</v>
      </c>
    </row>
    <row r="198" spans="1:26" ht="30" customHeight="1" x14ac:dyDescent="0.2">
      <c r="A198" s="70"/>
      <c r="B198" s="70"/>
      <c r="C198" s="70"/>
      <c r="D198" s="255">
        <f>'A1 Baseline - Terrestrial'!D199</f>
        <v>192</v>
      </c>
      <c r="E198" s="80" t="str">
        <f>IF(OR('C1 Baseline - Marine'!E199="",'C1 Baseline - Marine'!O199=0), "", 'C1 Baseline - Marine'!E199)</f>
        <v/>
      </c>
      <c r="F198" s="102" t="str">
        <f>IF(E198="", "", 'C1 Baseline - Marine'!H199)</f>
        <v/>
      </c>
      <c r="G198" s="100" t="str">
        <f>IF(E198="", "", 'C1 Baseline - Marine'!J199)</f>
        <v/>
      </c>
      <c r="H198" s="98"/>
      <c r="I198" s="99" t="str">
        <f>IF(E198="","",'C1 Baseline - Marine'!K199)</f>
        <v/>
      </c>
      <c r="J198" s="85" t="str">
        <f>IF(OR(E198="",H198=""),"",IF(AND(E198=H198,G198&gt;=P198),"Error - No Enhancement",IF(AND(E198=H198,G198&lt;P198),"Acceptable",IF(F198&gt;N198,"Trading Down - Unacceptable Change",IF(F198=N198,"Error - No Enhancement",'C1 Baseline - Marine'!G199&amp;" - "&amp;IFERROR(VLOOKUP(H198,'Z1 HAB CLASS'!$D$4:$E$45,2,FALSE),""))))))</f>
        <v/>
      </c>
      <c r="K198" s="196" t="str">
        <f>IF(E198="","",IF(AND(E198=H198,G198&gt;=P198),"Error - No Enhancement",IF(AND(E198=H198,G198&lt;P198),'C1 Baseline - Marine'!I199&amp;" - "&amp;'C3 Enhancement - Marine'!O198,IF(F198&gt;N198,"Trading Down - Unacceptable Change",IF(F198=N198,"Error - No Enhancement",IF(AND(E198&lt;&gt;H198,F198&lt;N198),"Lower Distinctiveness Habitat"&amp;" - "&amp;O198,'C1 Baseline - Marine'!I199&amp;" - "&amp;'C3 Enhancement - Marine'!O198))))))</f>
        <v/>
      </c>
      <c r="L198" s="101" t="str">
        <f>IF(E198="","",'C1 Baseline - Marine'!O199)</f>
        <v/>
      </c>
      <c r="M198" s="102" t="str">
        <f>IFERROR(VLOOKUP(H198,'Z1 HAB CLASS'!$D$4:$E$45,2,FALSE)," ")</f>
        <v xml:space="preserve"> </v>
      </c>
      <c r="N198" s="103" t="str">
        <f>IFERROR(VLOOKUP(M198,'Z1 HAB CLASS'!$L$3:$N$9,2,FALSE)," ")</f>
        <v xml:space="preserve"> </v>
      </c>
      <c r="O198" s="104"/>
      <c r="P198" s="100" t="str">
        <f>IFERROR(VLOOKUP(O198,'Z3 CONDITION VALUE'!$A$3:$B$5,2,FALSE)," ")</f>
        <v xml:space="preserve"> </v>
      </c>
      <c r="Q198" s="82" t="str">
        <f>IF(OR('C1 Baseline - Marine'!E199="", 'C1 Baseline - Marine'!O199=0),"",'C1 Baseline - Marine'!I199&amp;"")</f>
        <v/>
      </c>
      <c r="R198" s="105" t="e">
        <f t="shared" ca="1" si="0"/>
        <v>#NAME?</v>
      </c>
      <c r="S198" s="99" t="e">
        <f t="shared" ca="1" si="1"/>
        <v>#NAME?</v>
      </c>
      <c r="T198" s="259" t="e">
        <f t="array" aca="1" ref="T198" ca="1">IF(OR(R198="",S198=""),"",INDEX('Z8 TARGET ENH'!$F$6:$FE$161,_xludf.XMATCH(R198,'Z8 TARGET ENH'!$B$6:$B$161),_xludf.XMATCH(S198,'Z8 TARGET ENH'!$F$2:$FE$2)))</f>
        <v>#NAME?</v>
      </c>
      <c r="U198" s="256" t="str">
        <f>IF(E198="","",VLOOKUP(H198,'Z8 TARGET ENH'!$FH$7:$FJ$48,2,FALSE))</f>
        <v/>
      </c>
      <c r="V198" s="258" t="str">
        <f>IF(E198="","",VLOOKUP(H198,'Z8 TARGET ENH'!$FH$7:$FJ$48,3,FALSE))</f>
        <v/>
      </c>
      <c r="W198" s="260" t="str">
        <f t="shared" si="2"/>
        <v/>
      </c>
      <c r="X198" s="204"/>
      <c r="Y198" s="70"/>
      <c r="Z198" s="1">
        <f t="shared" si="3"/>
        <v>0</v>
      </c>
    </row>
    <row r="199" spans="1:26" ht="30" customHeight="1" x14ac:dyDescent="0.2">
      <c r="A199" s="70"/>
      <c r="B199" s="70"/>
      <c r="C199" s="70"/>
      <c r="D199" s="255">
        <f>'A1 Baseline - Terrestrial'!D200</f>
        <v>193</v>
      </c>
      <c r="E199" s="80" t="str">
        <f>IF(OR('C1 Baseline - Marine'!E200="",'C1 Baseline - Marine'!O200=0), "", 'C1 Baseline - Marine'!E200)</f>
        <v/>
      </c>
      <c r="F199" s="102" t="str">
        <f>IF(E199="", "", 'C1 Baseline - Marine'!H200)</f>
        <v/>
      </c>
      <c r="G199" s="100" t="str">
        <f>IF(E199="", "", 'C1 Baseline - Marine'!J200)</f>
        <v/>
      </c>
      <c r="H199" s="98"/>
      <c r="I199" s="99" t="str">
        <f>IF(E199="","",'C1 Baseline - Marine'!K200)</f>
        <v/>
      </c>
      <c r="J199" s="85" t="str">
        <f>IF(OR(E199="",H199=""),"",IF(AND(E199=H199,G199&gt;=P199),"Error - No Enhancement",IF(AND(E199=H199,G199&lt;P199),"Acceptable",IF(F199&gt;N199,"Trading Down - Unacceptable Change",IF(F199=N199,"Error - No Enhancement",'C1 Baseline - Marine'!G200&amp;" - "&amp;IFERROR(VLOOKUP(H199,'Z1 HAB CLASS'!$D$4:$E$45,2,FALSE),""))))))</f>
        <v/>
      </c>
      <c r="K199" s="196" t="str">
        <f>IF(E199="","",IF(AND(E199=H199,G199&gt;=P199),"Error - No Enhancement",IF(AND(E199=H199,G199&lt;P199),'C1 Baseline - Marine'!I200&amp;" - "&amp;'C3 Enhancement - Marine'!O199,IF(F199&gt;N199,"Trading Down - Unacceptable Change",IF(F199=N199,"Error - No Enhancement",IF(AND(E199&lt;&gt;H199,F199&lt;N199),"Lower Distinctiveness Habitat"&amp;" - "&amp;O199,'C1 Baseline - Marine'!I200&amp;" - "&amp;'C3 Enhancement - Marine'!O199))))))</f>
        <v/>
      </c>
      <c r="L199" s="101" t="str">
        <f>IF(E199="","",'C1 Baseline - Marine'!O200)</f>
        <v/>
      </c>
      <c r="M199" s="102" t="str">
        <f>IFERROR(VLOOKUP(H199,'Z1 HAB CLASS'!$D$4:$E$45,2,FALSE)," ")</f>
        <v xml:space="preserve"> </v>
      </c>
      <c r="N199" s="103" t="str">
        <f>IFERROR(VLOOKUP(M199,'Z1 HAB CLASS'!$L$3:$N$9,2,FALSE)," ")</f>
        <v xml:space="preserve"> </v>
      </c>
      <c r="O199" s="104"/>
      <c r="P199" s="100" t="str">
        <f>IFERROR(VLOOKUP(O199,'Z3 CONDITION VALUE'!$A$3:$B$5,2,FALSE)," ")</f>
        <v xml:space="preserve"> </v>
      </c>
      <c r="Q199" s="82" t="str">
        <f>IF(OR('C1 Baseline - Marine'!E200="", 'C1 Baseline - Marine'!O200=0),"",'C1 Baseline - Marine'!I200&amp;"")</f>
        <v/>
      </c>
      <c r="R199" s="105" t="e">
        <f t="shared" ca="1" si="0"/>
        <v>#NAME?</v>
      </c>
      <c r="S199" s="99" t="e">
        <f t="shared" ca="1" si="1"/>
        <v>#NAME?</v>
      </c>
      <c r="T199" s="259" t="e">
        <f t="array" aca="1" ref="T199" ca="1">IF(OR(R199="",S199=""),"",INDEX('Z8 TARGET ENH'!$F$6:$FE$161,_xludf.XMATCH(R199,'Z8 TARGET ENH'!$B$6:$B$161),_xludf.XMATCH(S199,'Z8 TARGET ENH'!$F$2:$FE$2)))</f>
        <v>#NAME?</v>
      </c>
      <c r="U199" s="256" t="str">
        <f>IF(E199="","",VLOOKUP(H199,'Z8 TARGET ENH'!$FH$7:$FJ$48,2,FALSE))</f>
        <v/>
      </c>
      <c r="V199" s="258" t="str">
        <f>IF(E199="","",VLOOKUP(H199,'Z8 TARGET ENH'!$FH$7:$FJ$48,3,FALSE))</f>
        <v/>
      </c>
      <c r="W199" s="260" t="str">
        <f t="shared" si="2"/>
        <v/>
      </c>
      <c r="X199" s="204"/>
      <c r="Y199" s="70"/>
      <c r="Z199" s="1">
        <f t="shared" si="3"/>
        <v>0</v>
      </c>
    </row>
    <row r="200" spans="1:26" ht="30" customHeight="1" x14ac:dyDescent="0.2">
      <c r="A200" s="70"/>
      <c r="B200" s="70"/>
      <c r="C200" s="70"/>
      <c r="D200" s="255">
        <f>'A1 Baseline - Terrestrial'!D201</f>
        <v>194</v>
      </c>
      <c r="E200" s="80" t="str">
        <f>IF(OR('C1 Baseline - Marine'!E201="",'C1 Baseline - Marine'!O201=0), "", 'C1 Baseline - Marine'!E201)</f>
        <v/>
      </c>
      <c r="F200" s="102" t="str">
        <f>IF(E200="", "", 'C1 Baseline - Marine'!H201)</f>
        <v/>
      </c>
      <c r="G200" s="100" t="str">
        <f>IF(E200="", "", 'C1 Baseline - Marine'!J201)</f>
        <v/>
      </c>
      <c r="H200" s="98"/>
      <c r="I200" s="99" t="str">
        <f>IF(E200="","",'C1 Baseline - Marine'!K201)</f>
        <v/>
      </c>
      <c r="J200" s="85" t="str">
        <f>IF(OR(E200="",H200=""),"",IF(AND(E200=H200,G200&gt;=P200),"Error - No Enhancement",IF(AND(E200=H200,G200&lt;P200),"Acceptable",IF(F200&gt;N200,"Trading Down - Unacceptable Change",IF(F200=N200,"Error - No Enhancement",'C1 Baseline - Marine'!G201&amp;" - "&amp;IFERROR(VLOOKUP(H200,'Z1 HAB CLASS'!$D$4:$E$45,2,FALSE),""))))))</f>
        <v/>
      </c>
      <c r="K200" s="196" t="str">
        <f>IF(E200="","",IF(AND(E200=H200,G200&gt;=P200),"Error - No Enhancement",IF(AND(E200=H200,G200&lt;P200),'C1 Baseline - Marine'!I201&amp;" - "&amp;'C3 Enhancement - Marine'!O200,IF(F200&gt;N200,"Trading Down - Unacceptable Change",IF(F200=N200,"Error - No Enhancement",IF(AND(E200&lt;&gt;H200,F200&lt;N200),"Lower Distinctiveness Habitat"&amp;" - "&amp;O200,'C1 Baseline - Marine'!I201&amp;" - "&amp;'C3 Enhancement - Marine'!O200))))))</f>
        <v/>
      </c>
      <c r="L200" s="101" t="str">
        <f>IF(E200="","",'C1 Baseline - Marine'!O201)</f>
        <v/>
      </c>
      <c r="M200" s="102" t="str">
        <f>IFERROR(VLOOKUP(H200,'Z1 HAB CLASS'!$D$4:$E$45,2,FALSE)," ")</f>
        <v xml:space="preserve"> </v>
      </c>
      <c r="N200" s="103" t="str">
        <f>IFERROR(VLOOKUP(M200,'Z1 HAB CLASS'!$L$3:$N$9,2,FALSE)," ")</f>
        <v xml:space="preserve"> </v>
      </c>
      <c r="O200" s="104"/>
      <c r="P200" s="100" t="str">
        <f>IFERROR(VLOOKUP(O200,'Z3 CONDITION VALUE'!$A$3:$B$5,2,FALSE)," ")</f>
        <v xml:space="preserve"> </v>
      </c>
      <c r="Q200" s="82" t="str">
        <f>IF(OR('C1 Baseline - Marine'!E201="", 'C1 Baseline - Marine'!O201=0),"",'C1 Baseline - Marine'!I201&amp;"")</f>
        <v/>
      </c>
      <c r="R200" s="105" t="e">
        <f t="shared" ca="1" si="0"/>
        <v>#NAME?</v>
      </c>
      <c r="S200" s="99" t="e">
        <f t="shared" ca="1" si="1"/>
        <v>#NAME?</v>
      </c>
      <c r="T200" s="259" t="e">
        <f t="array" aca="1" ref="T200" ca="1">IF(OR(R200="",S200=""),"",INDEX('Z8 TARGET ENH'!$F$6:$FE$161,_xludf.XMATCH(R200,'Z8 TARGET ENH'!$B$6:$B$161),_xludf.XMATCH(S200,'Z8 TARGET ENH'!$F$2:$FE$2)))</f>
        <v>#NAME?</v>
      </c>
      <c r="U200" s="256" t="str">
        <f>IF(E200="","",VLOOKUP(H200,'Z8 TARGET ENH'!$FH$7:$FJ$48,2,FALSE))</f>
        <v/>
      </c>
      <c r="V200" s="258" t="str">
        <f>IF(E200="","",VLOOKUP(H200,'Z8 TARGET ENH'!$FH$7:$FJ$48,3,FALSE))</f>
        <v/>
      </c>
      <c r="W200" s="260" t="str">
        <f t="shared" si="2"/>
        <v/>
      </c>
      <c r="X200" s="204"/>
      <c r="Y200" s="70"/>
      <c r="Z200" s="1">
        <f t="shared" si="3"/>
        <v>0</v>
      </c>
    </row>
    <row r="201" spans="1:26" ht="30" customHeight="1" x14ac:dyDescent="0.2">
      <c r="A201" s="70"/>
      <c r="B201" s="70"/>
      <c r="C201" s="70"/>
      <c r="D201" s="255">
        <f>'A1 Baseline - Terrestrial'!D202</f>
        <v>195</v>
      </c>
      <c r="E201" s="80" t="str">
        <f>IF(OR('C1 Baseline - Marine'!E202="",'C1 Baseline - Marine'!O202=0), "", 'C1 Baseline - Marine'!E202)</f>
        <v/>
      </c>
      <c r="F201" s="102" t="str">
        <f>IF(E201="", "", 'C1 Baseline - Marine'!H202)</f>
        <v/>
      </c>
      <c r="G201" s="100" t="str">
        <f>IF(E201="", "", 'C1 Baseline - Marine'!J202)</f>
        <v/>
      </c>
      <c r="H201" s="98"/>
      <c r="I201" s="99" t="str">
        <f>IF(E201="","",'C1 Baseline - Marine'!K202)</f>
        <v/>
      </c>
      <c r="J201" s="85" t="str">
        <f>IF(OR(E201="",H201=""),"",IF(AND(E201=H201,G201&gt;=P201),"Error - No Enhancement",IF(AND(E201=H201,G201&lt;P201),"Acceptable",IF(F201&gt;N201,"Trading Down - Unacceptable Change",IF(F201=N201,"Error - No Enhancement",'C1 Baseline - Marine'!G202&amp;" - "&amp;IFERROR(VLOOKUP(H201,'Z1 HAB CLASS'!$D$4:$E$45,2,FALSE),""))))))</f>
        <v/>
      </c>
      <c r="K201" s="196" t="str">
        <f>IF(E201="","",IF(AND(E201=H201,G201&gt;=P201),"Error - No Enhancement",IF(AND(E201=H201,G201&lt;P201),'C1 Baseline - Marine'!I202&amp;" - "&amp;'C3 Enhancement - Marine'!O201,IF(F201&gt;N201,"Trading Down - Unacceptable Change",IF(F201=N201,"Error - No Enhancement",IF(AND(E201&lt;&gt;H201,F201&lt;N201),"Lower Distinctiveness Habitat"&amp;" - "&amp;O201,'C1 Baseline - Marine'!I202&amp;" - "&amp;'C3 Enhancement - Marine'!O201))))))</f>
        <v/>
      </c>
      <c r="L201" s="101" t="str">
        <f>IF(E201="","",'C1 Baseline - Marine'!O202)</f>
        <v/>
      </c>
      <c r="M201" s="102" t="str">
        <f>IFERROR(VLOOKUP(H201,'Z1 HAB CLASS'!$D$4:$E$45,2,FALSE)," ")</f>
        <v xml:space="preserve"> </v>
      </c>
      <c r="N201" s="103" t="str">
        <f>IFERROR(VLOOKUP(M201,'Z1 HAB CLASS'!$L$3:$N$9,2,FALSE)," ")</f>
        <v xml:space="preserve"> </v>
      </c>
      <c r="O201" s="104"/>
      <c r="P201" s="100" t="str">
        <f>IFERROR(VLOOKUP(O201,'Z3 CONDITION VALUE'!$A$3:$B$5,2,FALSE)," ")</f>
        <v xml:space="preserve"> </v>
      </c>
      <c r="Q201" s="82" t="str">
        <f>IF(OR('C1 Baseline - Marine'!E202="", 'C1 Baseline - Marine'!O202=0),"",'C1 Baseline - Marine'!I202&amp;"")</f>
        <v/>
      </c>
      <c r="R201" s="105" t="e">
        <f t="shared" ca="1" si="0"/>
        <v>#NAME?</v>
      </c>
      <c r="S201" s="99" t="e">
        <f t="shared" ca="1" si="1"/>
        <v>#NAME?</v>
      </c>
      <c r="T201" s="259" t="e">
        <f t="array" aca="1" ref="T201" ca="1">IF(OR(R201="",S201=""),"",INDEX('Z8 TARGET ENH'!$F$6:$FE$161,_xludf.XMATCH(R201,'Z8 TARGET ENH'!$B$6:$B$161),_xludf.XMATCH(S201,'Z8 TARGET ENH'!$F$2:$FE$2)))</f>
        <v>#NAME?</v>
      </c>
      <c r="U201" s="256" t="str">
        <f>IF(E201="","",VLOOKUP(H201,'Z8 TARGET ENH'!$FH$7:$FJ$48,2,FALSE))</f>
        <v/>
      </c>
      <c r="V201" s="258" t="str">
        <f>IF(E201="","",VLOOKUP(H201,'Z8 TARGET ENH'!$FH$7:$FJ$48,3,FALSE))</f>
        <v/>
      </c>
      <c r="W201" s="260" t="str">
        <f t="shared" si="2"/>
        <v/>
      </c>
      <c r="X201" s="204"/>
      <c r="Y201" s="70"/>
      <c r="Z201" s="1">
        <f t="shared" si="3"/>
        <v>0</v>
      </c>
    </row>
    <row r="202" spans="1:26" ht="30" customHeight="1" x14ac:dyDescent="0.2">
      <c r="A202" s="70"/>
      <c r="B202" s="70"/>
      <c r="C202" s="70"/>
      <c r="D202" s="255">
        <f>'A1 Baseline - Terrestrial'!D203</f>
        <v>196</v>
      </c>
      <c r="E202" s="80" t="str">
        <f>IF(OR('C1 Baseline - Marine'!E203="",'C1 Baseline - Marine'!O203=0), "", 'C1 Baseline - Marine'!E203)</f>
        <v/>
      </c>
      <c r="F202" s="102" t="str">
        <f>IF(E202="", "", 'C1 Baseline - Marine'!H203)</f>
        <v/>
      </c>
      <c r="G202" s="100" t="str">
        <f>IF(E202="", "", 'C1 Baseline - Marine'!J203)</f>
        <v/>
      </c>
      <c r="H202" s="98"/>
      <c r="I202" s="99" t="str">
        <f>IF(E202="","",'C1 Baseline - Marine'!K203)</f>
        <v/>
      </c>
      <c r="J202" s="85" t="str">
        <f>IF(OR(E202="",H202=""),"",IF(AND(E202=H202,G202&gt;=P202),"Error - No Enhancement",IF(AND(E202=H202,G202&lt;P202),"Acceptable",IF(F202&gt;N202,"Trading Down - Unacceptable Change",IF(F202=N202,"Error - No Enhancement",'C1 Baseline - Marine'!G203&amp;" - "&amp;IFERROR(VLOOKUP(H202,'Z1 HAB CLASS'!$D$4:$E$45,2,FALSE),""))))))</f>
        <v/>
      </c>
      <c r="K202" s="196" t="str">
        <f>IF(E202="","",IF(AND(E202=H202,G202&gt;=P202),"Error - No Enhancement",IF(AND(E202=H202,G202&lt;P202),'C1 Baseline - Marine'!I203&amp;" - "&amp;'C3 Enhancement - Marine'!O202,IF(F202&gt;N202,"Trading Down - Unacceptable Change",IF(F202=N202,"Error - No Enhancement",IF(AND(E202&lt;&gt;H202,F202&lt;N202),"Lower Distinctiveness Habitat"&amp;" - "&amp;O202,'C1 Baseline - Marine'!I203&amp;" - "&amp;'C3 Enhancement - Marine'!O202))))))</f>
        <v/>
      </c>
      <c r="L202" s="101" t="str">
        <f>IF(E202="","",'C1 Baseline - Marine'!O203)</f>
        <v/>
      </c>
      <c r="M202" s="102" t="str">
        <f>IFERROR(VLOOKUP(H202,'Z1 HAB CLASS'!$D$4:$E$45,2,FALSE)," ")</f>
        <v xml:space="preserve"> </v>
      </c>
      <c r="N202" s="103" t="str">
        <f>IFERROR(VLOOKUP(M202,'Z1 HAB CLASS'!$L$3:$N$9,2,FALSE)," ")</f>
        <v xml:space="preserve"> </v>
      </c>
      <c r="O202" s="104"/>
      <c r="P202" s="100" t="str">
        <f>IFERROR(VLOOKUP(O202,'Z3 CONDITION VALUE'!$A$3:$B$5,2,FALSE)," ")</f>
        <v xml:space="preserve"> </v>
      </c>
      <c r="Q202" s="82" t="str">
        <f>IF(OR('C1 Baseline - Marine'!E203="", 'C1 Baseline - Marine'!O203=0),"",'C1 Baseline - Marine'!I203&amp;"")</f>
        <v/>
      </c>
      <c r="R202" s="105" t="e">
        <f t="shared" ca="1" si="0"/>
        <v>#NAME?</v>
      </c>
      <c r="S202" s="99" t="e">
        <f t="shared" ca="1" si="1"/>
        <v>#NAME?</v>
      </c>
      <c r="T202" s="259" t="e">
        <f t="array" aca="1" ref="T202" ca="1">IF(OR(R202="",S202=""),"",INDEX('Z8 TARGET ENH'!$F$6:$FE$161,_xludf.XMATCH(R202,'Z8 TARGET ENH'!$B$6:$B$161),_xludf.XMATCH(S202,'Z8 TARGET ENH'!$F$2:$FE$2)))</f>
        <v>#NAME?</v>
      </c>
      <c r="U202" s="256" t="str">
        <f>IF(E202="","",VLOOKUP(H202,'Z8 TARGET ENH'!$FH$7:$FJ$48,2,FALSE))</f>
        <v/>
      </c>
      <c r="V202" s="258" t="str">
        <f>IF(E202="","",VLOOKUP(H202,'Z8 TARGET ENH'!$FH$7:$FJ$48,3,FALSE))</f>
        <v/>
      </c>
      <c r="W202" s="260" t="str">
        <f t="shared" si="2"/>
        <v/>
      </c>
      <c r="X202" s="204"/>
      <c r="Y202" s="70"/>
      <c r="Z202" s="1">
        <f t="shared" si="3"/>
        <v>0</v>
      </c>
    </row>
    <row r="203" spans="1:26" ht="30" customHeight="1" x14ac:dyDescent="0.2">
      <c r="A203" s="70"/>
      <c r="B203" s="70"/>
      <c r="C203" s="70"/>
      <c r="D203" s="255">
        <f>'A1 Baseline - Terrestrial'!D204</f>
        <v>197</v>
      </c>
      <c r="E203" s="80" t="str">
        <f>IF(OR('C1 Baseline - Marine'!E204="",'C1 Baseline - Marine'!O204=0), "", 'C1 Baseline - Marine'!E204)</f>
        <v/>
      </c>
      <c r="F203" s="102" t="str">
        <f>IF(E203="", "", 'C1 Baseline - Marine'!H204)</f>
        <v/>
      </c>
      <c r="G203" s="100" t="str">
        <f>IF(E203="", "", 'C1 Baseline - Marine'!J204)</f>
        <v/>
      </c>
      <c r="H203" s="98"/>
      <c r="I203" s="99" t="str">
        <f>IF(E203="","",'C1 Baseline - Marine'!K204)</f>
        <v/>
      </c>
      <c r="J203" s="85" t="str">
        <f>IF(OR(E203="",H203=""),"",IF(AND(E203=H203,G203&gt;=P203),"Error - No Enhancement",IF(AND(E203=H203,G203&lt;P203),"Acceptable",IF(F203&gt;N203,"Trading Down - Unacceptable Change",IF(F203=N203,"Error - No Enhancement",'C1 Baseline - Marine'!G204&amp;" - "&amp;IFERROR(VLOOKUP(H203,'Z1 HAB CLASS'!$D$4:$E$45,2,FALSE),""))))))</f>
        <v/>
      </c>
      <c r="K203" s="196" t="str">
        <f>IF(E203="","",IF(AND(E203=H203,G203&gt;=P203),"Error - No Enhancement",IF(AND(E203=H203,G203&lt;P203),'C1 Baseline - Marine'!I204&amp;" - "&amp;'C3 Enhancement - Marine'!O203,IF(F203&gt;N203,"Trading Down - Unacceptable Change",IF(F203=N203,"Error - No Enhancement",IF(AND(E203&lt;&gt;H203,F203&lt;N203),"Lower Distinctiveness Habitat"&amp;" - "&amp;O203,'C1 Baseline - Marine'!I204&amp;" - "&amp;'C3 Enhancement - Marine'!O203))))))</f>
        <v/>
      </c>
      <c r="L203" s="101" t="str">
        <f>IF(E203="","",'C1 Baseline - Marine'!O204)</f>
        <v/>
      </c>
      <c r="M203" s="102" t="str">
        <f>IFERROR(VLOOKUP(H203,'Z1 HAB CLASS'!$D$4:$E$45,2,FALSE)," ")</f>
        <v xml:space="preserve"> </v>
      </c>
      <c r="N203" s="103" t="str">
        <f>IFERROR(VLOOKUP(M203,'Z1 HAB CLASS'!$L$3:$N$9,2,FALSE)," ")</f>
        <v xml:space="preserve"> </v>
      </c>
      <c r="O203" s="104"/>
      <c r="P203" s="100" t="str">
        <f>IFERROR(VLOOKUP(O203,'Z3 CONDITION VALUE'!$A$3:$B$5,2,FALSE)," ")</f>
        <v xml:space="preserve"> </v>
      </c>
      <c r="Q203" s="82" t="str">
        <f>IF(OR('C1 Baseline - Marine'!E204="", 'C1 Baseline - Marine'!O204=0),"",'C1 Baseline - Marine'!I204&amp;"")</f>
        <v/>
      </c>
      <c r="R203" s="105" t="e">
        <f t="shared" ca="1" si="0"/>
        <v>#NAME?</v>
      </c>
      <c r="S203" s="99" t="e">
        <f t="shared" ca="1" si="1"/>
        <v>#NAME?</v>
      </c>
      <c r="T203" s="259" t="e">
        <f t="array" aca="1" ref="T203" ca="1">IF(OR(R203="",S203=""),"",INDEX('Z8 TARGET ENH'!$F$6:$FE$161,_xludf.XMATCH(R203,'Z8 TARGET ENH'!$B$6:$B$161),_xludf.XMATCH(S203,'Z8 TARGET ENH'!$F$2:$FE$2)))</f>
        <v>#NAME?</v>
      </c>
      <c r="U203" s="256" t="str">
        <f>IF(E203="","",VLOOKUP(H203,'Z8 TARGET ENH'!$FH$7:$FJ$48,2,FALSE))</f>
        <v/>
      </c>
      <c r="V203" s="258" t="str">
        <f>IF(E203="","",VLOOKUP(H203,'Z8 TARGET ENH'!$FH$7:$FJ$48,3,FALSE))</f>
        <v/>
      </c>
      <c r="W203" s="260" t="str">
        <f t="shared" si="2"/>
        <v/>
      </c>
      <c r="X203" s="204"/>
      <c r="Y203" s="70"/>
      <c r="Z203" s="1">
        <f t="shared" si="3"/>
        <v>0</v>
      </c>
    </row>
    <row r="204" spans="1:26" ht="30" customHeight="1" x14ac:dyDescent="0.2">
      <c r="A204" s="70"/>
      <c r="B204" s="70"/>
      <c r="C204" s="70"/>
      <c r="D204" s="255">
        <f>'A1 Baseline - Terrestrial'!D205</f>
        <v>198</v>
      </c>
      <c r="E204" s="80" t="str">
        <f>IF(OR('C1 Baseline - Marine'!E205="",'C1 Baseline - Marine'!O205=0), "", 'C1 Baseline - Marine'!E205)</f>
        <v/>
      </c>
      <c r="F204" s="102" t="str">
        <f>IF(E204="", "", 'C1 Baseline - Marine'!H205)</f>
        <v/>
      </c>
      <c r="G204" s="100" t="str">
        <f>IF(E204="", "", 'C1 Baseline - Marine'!J205)</f>
        <v/>
      </c>
      <c r="H204" s="98"/>
      <c r="I204" s="99" t="str">
        <f>IF(E204="","",'C1 Baseline - Marine'!K205)</f>
        <v/>
      </c>
      <c r="J204" s="85" t="str">
        <f>IF(OR(E204="",H204=""),"",IF(AND(E204=H204,G204&gt;=P204),"Error - No Enhancement",IF(AND(E204=H204,G204&lt;P204),"Acceptable",IF(F204&gt;N204,"Trading Down - Unacceptable Change",IF(F204=N204,"Error - No Enhancement",'C1 Baseline - Marine'!G205&amp;" - "&amp;IFERROR(VLOOKUP(H204,'Z1 HAB CLASS'!$D$4:$E$45,2,FALSE),""))))))</f>
        <v/>
      </c>
      <c r="K204" s="196" t="str">
        <f>IF(E204="","",IF(AND(E204=H204,G204&gt;=P204),"Error - No Enhancement",IF(AND(E204=H204,G204&lt;P204),'C1 Baseline - Marine'!I205&amp;" - "&amp;'C3 Enhancement - Marine'!O204,IF(F204&gt;N204,"Trading Down - Unacceptable Change",IF(F204=N204,"Error - No Enhancement",IF(AND(E204&lt;&gt;H204,F204&lt;N204),"Lower Distinctiveness Habitat"&amp;" - "&amp;O204,'C1 Baseline - Marine'!I205&amp;" - "&amp;'C3 Enhancement - Marine'!O204))))))</f>
        <v/>
      </c>
      <c r="L204" s="101" t="str">
        <f>IF(E204="","",'C1 Baseline - Marine'!O205)</f>
        <v/>
      </c>
      <c r="M204" s="102" t="str">
        <f>IFERROR(VLOOKUP(H204,'Z1 HAB CLASS'!$D$4:$E$45,2,FALSE)," ")</f>
        <v xml:space="preserve"> </v>
      </c>
      <c r="N204" s="103" t="str">
        <f>IFERROR(VLOOKUP(M204,'Z1 HAB CLASS'!$L$3:$N$9,2,FALSE)," ")</f>
        <v xml:space="preserve"> </v>
      </c>
      <c r="O204" s="104"/>
      <c r="P204" s="100" t="str">
        <f>IFERROR(VLOOKUP(O204,'Z3 CONDITION VALUE'!$A$3:$B$5,2,FALSE)," ")</f>
        <v xml:space="preserve"> </v>
      </c>
      <c r="Q204" s="82" t="str">
        <f>IF(OR('C1 Baseline - Marine'!E205="", 'C1 Baseline - Marine'!O205=0),"",'C1 Baseline - Marine'!I205&amp;"")</f>
        <v/>
      </c>
      <c r="R204" s="105" t="e">
        <f t="shared" ca="1" si="0"/>
        <v>#NAME?</v>
      </c>
      <c r="S204" s="99" t="e">
        <f t="shared" ca="1" si="1"/>
        <v>#NAME?</v>
      </c>
      <c r="T204" s="259" t="e">
        <f t="array" aca="1" ref="T204" ca="1">IF(OR(R204="",S204=""),"",INDEX('Z8 TARGET ENH'!$F$6:$FE$161,_xludf.XMATCH(R204,'Z8 TARGET ENH'!$B$6:$B$161),_xludf.XMATCH(S204,'Z8 TARGET ENH'!$F$2:$FE$2)))</f>
        <v>#NAME?</v>
      </c>
      <c r="U204" s="256" t="str">
        <f>IF(E204="","",VLOOKUP(H204,'Z8 TARGET ENH'!$FH$7:$FJ$48,2,FALSE))</f>
        <v/>
      </c>
      <c r="V204" s="258" t="str">
        <f>IF(E204="","",VLOOKUP(H204,'Z8 TARGET ENH'!$FH$7:$FJ$48,3,FALSE))</f>
        <v/>
      </c>
      <c r="W204" s="260" t="str">
        <f t="shared" si="2"/>
        <v/>
      </c>
      <c r="X204" s="204"/>
      <c r="Y204" s="70"/>
      <c r="Z204" s="1">
        <f t="shared" si="3"/>
        <v>0</v>
      </c>
    </row>
    <row r="205" spans="1:26" ht="30" customHeight="1" x14ac:dyDescent="0.2">
      <c r="A205" s="70"/>
      <c r="B205" s="70"/>
      <c r="C205" s="70"/>
      <c r="D205" s="255">
        <f>'A1 Baseline - Terrestrial'!D206</f>
        <v>199</v>
      </c>
      <c r="E205" s="80" t="str">
        <f>IF(OR('C1 Baseline - Marine'!E206="",'C1 Baseline - Marine'!O206=0), "", 'C1 Baseline - Marine'!E206)</f>
        <v/>
      </c>
      <c r="F205" s="102" t="str">
        <f>IF(E205="", "", 'C1 Baseline - Marine'!H206)</f>
        <v/>
      </c>
      <c r="G205" s="100" t="str">
        <f>IF(E205="", "", 'C1 Baseline - Marine'!J206)</f>
        <v/>
      </c>
      <c r="H205" s="98"/>
      <c r="I205" s="99" t="str">
        <f>IF(E205="","",'C1 Baseline - Marine'!K206)</f>
        <v/>
      </c>
      <c r="J205" s="85" t="str">
        <f>IF(OR(E205="",H205=""),"",IF(AND(E205=H205,G205&gt;=P205),"Error - No Enhancement",IF(AND(E205=H205,G205&lt;P205),"Acceptable",IF(F205&gt;N205,"Trading Down - Unacceptable Change",IF(F205=N205,"Error - No Enhancement",'C1 Baseline - Marine'!G206&amp;" - "&amp;IFERROR(VLOOKUP(H205,'Z1 HAB CLASS'!$D$4:$E$45,2,FALSE),""))))))</f>
        <v/>
      </c>
      <c r="K205" s="196" t="str">
        <f>IF(E205="","",IF(AND(E205=H205,G205&gt;=P205),"Error - No Enhancement",IF(AND(E205=H205,G205&lt;P205),'C1 Baseline - Marine'!I206&amp;" - "&amp;'C3 Enhancement - Marine'!O205,IF(F205&gt;N205,"Trading Down - Unacceptable Change",IF(F205=N205,"Error - No Enhancement",IF(AND(E205&lt;&gt;H205,F205&lt;N205),"Lower Distinctiveness Habitat"&amp;" - "&amp;O205,'C1 Baseline - Marine'!I206&amp;" - "&amp;'C3 Enhancement - Marine'!O205))))))</f>
        <v/>
      </c>
      <c r="L205" s="101" t="str">
        <f>IF(E205="","",'C1 Baseline - Marine'!O206)</f>
        <v/>
      </c>
      <c r="M205" s="102" t="str">
        <f>IFERROR(VLOOKUP(H205,'Z1 HAB CLASS'!$D$4:$E$45,2,FALSE)," ")</f>
        <v xml:space="preserve"> </v>
      </c>
      <c r="N205" s="103" t="str">
        <f>IFERROR(VLOOKUP(M205,'Z1 HAB CLASS'!$L$3:$N$9,2,FALSE)," ")</f>
        <v xml:space="preserve"> </v>
      </c>
      <c r="O205" s="104"/>
      <c r="P205" s="100" t="str">
        <f>IFERROR(VLOOKUP(O205,'Z3 CONDITION VALUE'!$A$3:$B$5,2,FALSE)," ")</f>
        <v xml:space="preserve"> </v>
      </c>
      <c r="Q205" s="82" t="str">
        <f>IF(OR('C1 Baseline - Marine'!E206="", 'C1 Baseline - Marine'!O206=0),"",'C1 Baseline - Marine'!I206&amp;"")</f>
        <v/>
      </c>
      <c r="R205" s="105" t="e">
        <f t="shared" ca="1" si="0"/>
        <v>#NAME?</v>
      </c>
      <c r="S205" s="99" t="e">
        <f t="shared" ca="1" si="1"/>
        <v>#NAME?</v>
      </c>
      <c r="T205" s="259" t="e">
        <f t="array" aca="1" ref="T205" ca="1">IF(OR(R205="",S205=""),"",INDEX('Z8 TARGET ENH'!$F$6:$FE$161,_xludf.XMATCH(R205,'Z8 TARGET ENH'!$B$6:$B$161),_xludf.XMATCH(S205,'Z8 TARGET ENH'!$F$2:$FE$2)))</f>
        <v>#NAME?</v>
      </c>
      <c r="U205" s="256" t="str">
        <f>IF(E205="","",VLOOKUP(H205,'Z8 TARGET ENH'!$FH$7:$FJ$48,2,FALSE))</f>
        <v/>
      </c>
      <c r="V205" s="258" t="str">
        <f>IF(E205="","",VLOOKUP(H205,'Z8 TARGET ENH'!$FH$7:$FJ$48,3,FALSE))</f>
        <v/>
      </c>
      <c r="W205" s="260" t="str">
        <f t="shared" si="2"/>
        <v/>
      </c>
      <c r="X205" s="204"/>
      <c r="Y205" s="70"/>
      <c r="Z205" s="1">
        <f t="shared" si="3"/>
        <v>0</v>
      </c>
    </row>
    <row r="206" spans="1:26" ht="30" customHeight="1" x14ac:dyDescent="0.2">
      <c r="A206" s="70"/>
      <c r="B206" s="70"/>
      <c r="C206" s="70"/>
      <c r="D206" s="255">
        <f>'A1 Baseline - Terrestrial'!D207</f>
        <v>200</v>
      </c>
      <c r="E206" s="80" t="str">
        <f>IF(OR('C1 Baseline - Marine'!E207="",'C1 Baseline - Marine'!O207=0), "", 'C1 Baseline - Marine'!E207)</f>
        <v/>
      </c>
      <c r="F206" s="102" t="str">
        <f>IF(E206="", "", 'C1 Baseline - Marine'!H207)</f>
        <v/>
      </c>
      <c r="G206" s="100" t="str">
        <f>IF(E206="", "", 'C1 Baseline - Marine'!J207)</f>
        <v/>
      </c>
      <c r="H206" s="98"/>
      <c r="I206" s="99" t="str">
        <f>IF(E206="","",'C1 Baseline - Marine'!K207)</f>
        <v/>
      </c>
      <c r="J206" s="85" t="str">
        <f>IF(OR(E206="",H206=""),"",IF(AND(E206=H206,G206&gt;=P206),"Error - No Enhancement",IF(AND(E206=H206,G206&lt;P206),"Acceptable",IF(F206&gt;N206,"Trading Down - Unacceptable Change",IF(F206=N206,"Error - No Enhancement",'C1 Baseline - Marine'!G207&amp;" - "&amp;IFERROR(VLOOKUP(H206,'Z1 HAB CLASS'!$D$4:$E$45,2,FALSE),""))))))</f>
        <v/>
      </c>
      <c r="K206" s="196" t="str">
        <f>IF(E206="","",IF(AND(E206=H206,G206&gt;=P206),"Error - No Enhancement",IF(AND(E206=H206,G206&lt;P206),'C1 Baseline - Marine'!I207&amp;" - "&amp;'C3 Enhancement - Marine'!O206,IF(F206&gt;N206,"Trading Down - Unacceptable Change",IF(F206=N206,"Error - No Enhancement",IF(AND(E206&lt;&gt;H206,F206&lt;N206),"Lower Distinctiveness Habitat"&amp;" - "&amp;O206,'C1 Baseline - Marine'!I207&amp;" - "&amp;'C3 Enhancement - Marine'!O206))))))</f>
        <v/>
      </c>
      <c r="L206" s="101" t="str">
        <f>IF(E206="","",'C1 Baseline - Marine'!O207)</f>
        <v/>
      </c>
      <c r="M206" s="102" t="str">
        <f>IFERROR(VLOOKUP(H206,'Z1 HAB CLASS'!$D$4:$E$45,2,FALSE)," ")</f>
        <v xml:space="preserve"> </v>
      </c>
      <c r="N206" s="103" t="str">
        <f>IFERROR(VLOOKUP(M206,'Z1 HAB CLASS'!$L$3:$N$9,2,FALSE)," ")</f>
        <v xml:space="preserve"> </v>
      </c>
      <c r="O206" s="104"/>
      <c r="P206" s="100" t="str">
        <f>IFERROR(VLOOKUP(O206,'Z3 CONDITION VALUE'!$A$3:$B$5,2,FALSE)," ")</f>
        <v xml:space="preserve"> </v>
      </c>
      <c r="Q206" s="82" t="str">
        <f>IF(OR('C1 Baseline - Marine'!E207="", 'C1 Baseline - Marine'!O207=0),"",'C1 Baseline - Marine'!I207&amp;"")</f>
        <v/>
      </c>
      <c r="R206" s="105" t="e">
        <f t="shared" ca="1" si="0"/>
        <v>#NAME?</v>
      </c>
      <c r="S206" s="99" t="e">
        <f t="shared" ca="1" si="1"/>
        <v>#NAME?</v>
      </c>
      <c r="T206" s="259" t="e">
        <f t="array" aca="1" ref="T206" ca="1">IF(OR(R206="",S206=""),"",INDEX('Z8 TARGET ENH'!$F$6:$FE$161,_xludf.XMATCH(R206,'Z8 TARGET ENH'!$B$6:$B$161),_xludf.XMATCH(S206,'Z8 TARGET ENH'!$F$2:$FE$2)))</f>
        <v>#NAME?</v>
      </c>
      <c r="U206" s="256" t="str">
        <f>IF(E206="","",VLOOKUP(H206,'Z8 TARGET ENH'!$FH$7:$FJ$48,2,FALSE))</f>
        <v/>
      </c>
      <c r="V206" s="258" t="str">
        <f>IF(E206="","",VLOOKUP(H206,'Z8 TARGET ENH'!$FH$7:$FJ$48,3,FALSE))</f>
        <v/>
      </c>
      <c r="W206" s="260" t="str">
        <f t="shared" si="2"/>
        <v/>
      </c>
      <c r="X206" s="204"/>
      <c r="Y206" s="70"/>
      <c r="Z206" s="1">
        <f t="shared" si="3"/>
        <v>0</v>
      </c>
    </row>
    <row r="207" spans="1:26" ht="30" customHeight="1" x14ac:dyDescent="0.2">
      <c r="A207" s="70"/>
      <c r="B207" s="70"/>
      <c r="C207" s="70"/>
      <c r="D207" s="255">
        <f>'A1 Baseline - Terrestrial'!D208</f>
        <v>201</v>
      </c>
      <c r="E207" s="80" t="str">
        <f>IF(OR('C1 Baseline - Marine'!E208="",'C1 Baseline - Marine'!O208=0), "", 'C1 Baseline - Marine'!E208)</f>
        <v/>
      </c>
      <c r="F207" s="102" t="str">
        <f>IF(E207="", "", 'C1 Baseline - Marine'!H208)</f>
        <v/>
      </c>
      <c r="G207" s="100" t="str">
        <f>IF(E207="", "", 'C1 Baseline - Marine'!J208)</f>
        <v/>
      </c>
      <c r="H207" s="98"/>
      <c r="I207" s="99" t="str">
        <f>IF(E207="","",'C1 Baseline - Marine'!K208)</f>
        <v/>
      </c>
      <c r="J207" s="85" t="str">
        <f>IF(OR(E207="",H207=""),"",IF(AND(E207=H207,G207&gt;=P207),"Error - No Enhancement",IF(AND(E207=H207,G207&lt;P207),"Acceptable",IF(F207&gt;N207,"Trading Down - Unacceptable Change",IF(F207=N207,"Error - No Enhancement",'C1 Baseline - Marine'!G208&amp;" - "&amp;IFERROR(VLOOKUP(H207,'Z1 HAB CLASS'!$D$4:$E$45,2,FALSE),""))))))</f>
        <v/>
      </c>
      <c r="K207" s="196" t="str">
        <f>IF(E207="","",IF(AND(E207=H207,G207&gt;=P207),"Error - No Enhancement",IF(AND(E207=H207,G207&lt;P207),'C1 Baseline - Marine'!I208&amp;" - "&amp;'C3 Enhancement - Marine'!O207,IF(F207&gt;N207,"Trading Down - Unacceptable Change",IF(F207=N207,"Error - No Enhancement",IF(AND(E207&lt;&gt;H207,F207&lt;N207),"Lower Distinctiveness Habitat"&amp;" - "&amp;O207,'C1 Baseline - Marine'!I208&amp;" - "&amp;'C3 Enhancement - Marine'!O207))))))</f>
        <v/>
      </c>
      <c r="L207" s="101" t="str">
        <f>IF(E207="","",'C1 Baseline - Marine'!O208)</f>
        <v/>
      </c>
      <c r="M207" s="102" t="str">
        <f>IFERROR(VLOOKUP(H207,'Z1 HAB CLASS'!$D$4:$E$45,2,FALSE)," ")</f>
        <v xml:space="preserve"> </v>
      </c>
      <c r="N207" s="103" t="str">
        <f>IFERROR(VLOOKUP(M207,'Z1 HAB CLASS'!$L$3:$N$9,2,FALSE)," ")</f>
        <v xml:space="preserve"> </v>
      </c>
      <c r="O207" s="104"/>
      <c r="P207" s="100" t="str">
        <f>IFERROR(VLOOKUP(O207,'Z3 CONDITION VALUE'!$A$3:$B$5,2,FALSE)," ")</f>
        <v xml:space="preserve"> </v>
      </c>
      <c r="Q207" s="82" t="str">
        <f>IF(OR('C1 Baseline - Marine'!E208="", 'C1 Baseline - Marine'!O208=0),"",'C1 Baseline - Marine'!I208&amp;"")</f>
        <v/>
      </c>
      <c r="R207" s="105" t="e">
        <f t="shared" ca="1" si="0"/>
        <v>#NAME?</v>
      </c>
      <c r="S207" s="99" t="e">
        <f t="shared" ca="1" si="1"/>
        <v>#NAME?</v>
      </c>
      <c r="T207" s="259" t="e">
        <f t="array" aca="1" ref="T207" ca="1">IF(OR(R207="",S207=""),"",INDEX('Z8 TARGET ENH'!$F$6:$FE$161,_xludf.XMATCH(R207,'Z8 TARGET ENH'!$B$6:$B$161),_xludf.XMATCH(S207,'Z8 TARGET ENH'!$F$2:$FE$2)))</f>
        <v>#NAME?</v>
      </c>
      <c r="U207" s="256" t="str">
        <f>IF(E207="","",VLOOKUP(H207,'Z8 TARGET ENH'!$FH$7:$FJ$48,2,FALSE))</f>
        <v/>
      </c>
      <c r="V207" s="258" t="str">
        <f>IF(E207="","",VLOOKUP(H207,'Z8 TARGET ENH'!$FH$7:$FJ$48,3,FALSE))</f>
        <v/>
      </c>
      <c r="W207" s="260" t="str">
        <f t="shared" si="2"/>
        <v/>
      </c>
      <c r="X207" s="204"/>
      <c r="Y207" s="70"/>
      <c r="Z207" s="1">
        <f t="shared" si="3"/>
        <v>0</v>
      </c>
    </row>
    <row r="208" spans="1:26" ht="30" customHeight="1" x14ac:dyDescent="0.2">
      <c r="A208" s="70"/>
      <c r="B208" s="70"/>
      <c r="C208" s="70"/>
      <c r="D208" s="255">
        <f>'A1 Baseline - Terrestrial'!D209</f>
        <v>202</v>
      </c>
      <c r="E208" s="80" t="str">
        <f>IF(OR('C1 Baseline - Marine'!E209="",'C1 Baseline - Marine'!O209=0), "", 'C1 Baseline - Marine'!E209)</f>
        <v/>
      </c>
      <c r="F208" s="102" t="str">
        <f>IF(E208="", "", 'C1 Baseline - Marine'!H209)</f>
        <v/>
      </c>
      <c r="G208" s="100" t="str">
        <f>IF(E208="", "", 'C1 Baseline - Marine'!J209)</f>
        <v/>
      </c>
      <c r="H208" s="98"/>
      <c r="I208" s="99" t="str">
        <f>IF(E208="","",'C1 Baseline - Marine'!K209)</f>
        <v/>
      </c>
      <c r="J208" s="85" t="str">
        <f>IF(OR(E208="",H208=""),"",IF(AND(E208=H208,G208&gt;=P208),"Error - No Enhancement",IF(AND(E208=H208,G208&lt;P208),"Acceptable",IF(F208&gt;N208,"Trading Down - Unacceptable Change",IF(F208=N208,"Error - No Enhancement",'C1 Baseline - Marine'!G209&amp;" - "&amp;IFERROR(VLOOKUP(H208,'Z1 HAB CLASS'!$D$4:$E$45,2,FALSE),""))))))</f>
        <v/>
      </c>
      <c r="K208" s="196" t="str">
        <f>IF(E208="","",IF(AND(E208=H208,G208&gt;=P208),"Error - No Enhancement",IF(AND(E208=H208,G208&lt;P208),'C1 Baseline - Marine'!I209&amp;" - "&amp;'C3 Enhancement - Marine'!O208,IF(F208&gt;N208,"Trading Down - Unacceptable Change",IF(F208=N208,"Error - No Enhancement",IF(AND(E208&lt;&gt;H208,F208&lt;N208),"Lower Distinctiveness Habitat"&amp;" - "&amp;O208,'C1 Baseline - Marine'!I209&amp;" - "&amp;'C3 Enhancement - Marine'!O208))))))</f>
        <v/>
      </c>
      <c r="L208" s="101" t="str">
        <f>IF(E208="","",'C1 Baseline - Marine'!O209)</f>
        <v/>
      </c>
      <c r="M208" s="102" t="str">
        <f>IFERROR(VLOOKUP(H208,'Z1 HAB CLASS'!$D$4:$E$45,2,FALSE)," ")</f>
        <v xml:space="preserve"> </v>
      </c>
      <c r="N208" s="103" t="str">
        <f>IFERROR(VLOOKUP(M208,'Z1 HAB CLASS'!$L$3:$N$9,2,FALSE)," ")</f>
        <v xml:space="preserve"> </v>
      </c>
      <c r="O208" s="104"/>
      <c r="P208" s="100" t="str">
        <f>IFERROR(VLOOKUP(O208,'Z3 CONDITION VALUE'!$A$3:$B$5,2,FALSE)," ")</f>
        <v xml:space="preserve"> </v>
      </c>
      <c r="Q208" s="82" t="str">
        <f>IF(OR('C1 Baseline - Marine'!E209="", 'C1 Baseline - Marine'!O209=0),"",'C1 Baseline - Marine'!I209&amp;"")</f>
        <v/>
      </c>
      <c r="R208" s="105" t="e">
        <f t="shared" ca="1" si="0"/>
        <v>#NAME?</v>
      </c>
      <c r="S208" s="99" t="e">
        <f t="shared" ca="1" si="1"/>
        <v>#NAME?</v>
      </c>
      <c r="T208" s="259" t="e">
        <f t="array" aca="1" ref="T208" ca="1">IF(OR(R208="",S208=""),"",INDEX('Z8 TARGET ENH'!$F$6:$FE$161,_xludf.XMATCH(R208,'Z8 TARGET ENH'!$B$6:$B$161),_xludf.XMATCH(S208,'Z8 TARGET ENH'!$F$2:$FE$2)))</f>
        <v>#NAME?</v>
      </c>
      <c r="U208" s="256" t="str">
        <f>IF(E208="","",VLOOKUP(H208,'Z8 TARGET ENH'!$FH$7:$FJ$48,2,FALSE))</f>
        <v/>
      </c>
      <c r="V208" s="258" t="str">
        <f>IF(E208="","",VLOOKUP(H208,'Z8 TARGET ENH'!$FH$7:$FJ$48,3,FALSE))</f>
        <v/>
      </c>
      <c r="W208" s="260" t="str">
        <f t="shared" si="2"/>
        <v/>
      </c>
      <c r="X208" s="204"/>
      <c r="Y208" s="70"/>
      <c r="Z208" s="1">
        <f t="shared" si="3"/>
        <v>0</v>
      </c>
    </row>
    <row r="209" spans="1:26" ht="30" customHeight="1" x14ac:dyDescent="0.2">
      <c r="A209" s="70"/>
      <c r="B209" s="70"/>
      <c r="C209" s="70"/>
      <c r="D209" s="255">
        <f>'A1 Baseline - Terrestrial'!D210</f>
        <v>203</v>
      </c>
      <c r="E209" s="80" t="str">
        <f>IF(OR('C1 Baseline - Marine'!E210="",'C1 Baseline - Marine'!O210=0), "", 'C1 Baseline - Marine'!E210)</f>
        <v/>
      </c>
      <c r="F209" s="102" t="str">
        <f>IF(E209="", "", 'C1 Baseline - Marine'!H210)</f>
        <v/>
      </c>
      <c r="G209" s="100" t="str">
        <f>IF(E209="", "", 'C1 Baseline - Marine'!J210)</f>
        <v/>
      </c>
      <c r="H209" s="98"/>
      <c r="I209" s="99" t="str">
        <f>IF(E209="","",'C1 Baseline - Marine'!K210)</f>
        <v/>
      </c>
      <c r="J209" s="85" t="str">
        <f>IF(OR(E209="",H209=""),"",IF(AND(E209=H209,G209&gt;=P209),"Error - No Enhancement",IF(AND(E209=H209,G209&lt;P209),"Acceptable",IF(F209&gt;N209,"Trading Down - Unacceptable Change",IF(F209=N209,"Error - No Enhancement",'C1 Baseline - Marine'!G210&amp;" - "&amp;IFERROR(VLOOKUP(H209,'Z1 HAB CLASS'!$D$4:$E$45,2,FALSE),""))))))</f>
        <v/>
      </c>
      <c r="K209" s="196" t="str">
        <f>IF(E209="","",IF(AND(E209=H209,G209&gt;=P209),"Error - No Enhancement",IF(AND(E209=H209,G209&lt;P209),'C1 Baseline - Marine'!I210&amp;" - "&amp;'C3 Enhancement - Marine'!O209,IF(F209&gt;N209,"Trading Down - Unacceptable Change",IF(F209=N209,"Error - No Enhancement",IF(AND(E209&lt;&gt;H209,F209&lt;N209),"Lower Distinctiveness Habitat"&amp;" - "&amp;O209,'C1 Baseline - Marine'!I210&amp;" - "&amp;'C3 Enhancement - Marine'!O209))))))</f>
        <v/>
      </c>
      <c r="L209" s="101" t="str">
        <f>IF(E209="","",'C1 Baseline - Marine'!O210)</f>
        <v/>
      </c>
      <c r="M209" s="102" t="str">
        <f>IFERROR(VLOOKUP(H209,'Z1 HAB CLASS'!$D$4:$E$45,2,FALSE)," ")</f>
        <v xml:space="preserve"> </v>
      </c>
      <c r="N209" s="103" t="str">
        <f>IFERROR(VLOOKUP(M209,'Z1 HAB CLASS'!$L$3:$N$9,2,FALSE)," ")</f>
        <v xml:space="preserve"> </v>
      </c>
      <c r="O209" s="104"/>
      <c r="P209" s="100" t="str">
        <f>IFERROR(VLOOKUP(O209,'Z3 CONDITION VALUE'!$A$3:$B$5,2,FALSE)," ")</f>
        <v xml:space="preserve"> </v>
      </c>
      <c r="Q209" s="82" t="str">
        <f>IF(OR('C1 Baseline - Marine'!E210="", 'C1 Baseline - Marine'!O210=0),"",'C1 Baseline - Marine'!I210&amp;"")</f>
        <v/>
      </c>
      <c r="R209" s="105" t="e">
        <f t="shared" ca="1" si="0"/>
        <v>#NAME?</v>
      </c>
      <c r="S209" s="99" t="e">
        <f t="shared" ca="1" si="1"/>
        <v>#NAME?</v>
      </c>
      <c r="T209" s="259" t="e">
        <f t="array" aca="1" ref="T209" ca="1">IF(OR(R209="",S209=""),"",INDEX('Z8 TARGET ENH'!$F$6:$FE$161,_xludf.XMATCH(R209,'Z8 TARGET ENH'!$B$6:$B$161),_xludf.XMATCH(S209,'Z8 TARGET ENH'!$F$2:$FE$2)))</f>
        <v>#NAME?</v>
      </c>
      <c r="U209" s="256" t="str">
        <f>IF(E209="","",VLOOKUP(H209,'Z8 TARGET ENH'!$FH$7:$FJ$48,2,FALSE))</f>
        <v/>
      </c>
      <c r="V209" s="258" t="str">
        <f>IF(E209="","",VLOOKUP(H209,'Z8 TARGET ENH'!$FH$7:$FJ$48,3,FALSE))</f>
        <v/>
      </c>
      <c r="W209" s="260" t="str">
        <f t="shared" si="2"/>
        <v/>
      </c>
      <c r="X209" s="204"/>
      <c r="Y209" s="70"/>
      <c r="Z209" s="1">
        <f t="shared" si="3"/>
        <v>0</v>
      </c>
    </row>
    <row r="210" spans="1:26" ht="30" customHeight="1" x14ac:dyDescent="0.2">
      <c r="A210" s="70"/>
      <c r="B210" s="70"/>
      <c r="C210" s="70"/>
      <c r="D210" s="255">
        <f>'A1 Baseline - Terrestrial'!D211</f>
        <v>204</v>
      </c>
      <c r="E210" s="80" t="str">
        <f>IF(OR('C1 Baseline - Marine'!E211="",'C1 Baseline - Marine'!O211=0), "", 'C1 Baseline - Marine'!E211)</f>
        <v/>
      </c>
      <c r="F210" s="102" t="str">
        <f>IF(E210="", "", 'C1 Baseline - Marine'!H211)</f>
        <v/>
      </c>
      <c r="G210" s="100" t="str">
        <f>IF(E210="", "", 'C1 Baseline - Marine'!J211)</f>
        <v/>
      </c>
      <c r="H210" s="98"/>
      <c r="I210" s="99" t="str">
        <f>IF(E210="","",'C1 Baseline - Marine'!K211)</f>
        <v/>
      </c>
      <c r="J210" s="85" t="str">
        <f>IF(OR(E210="",H210=""),"",IF(AND(E210=H210,G210&gt;=P210),"Error - No Enhancement",IF(AND(E210=H210,G210&lt;P210),"Acceptable",IF(F210&gt;N210,"Trading Down - Unacceptable Change",IF(F210=N210,"Error - No Enhancement",'C1 Baseline - Marine'!G211&amp;" - "&amp;IFERROR(VLOOKUP(H210,'Z1 HAB CLASS'!$D$4:$E$45,2,FALSE),""))))))</f>
        <v/>
      </c>
      <c r="K210" s="196" t="str">
        <f>IF(E210="","",IF(AND(E210=H210,G210&gt;=P210),"Error - No Enhancement",IF(AND(E210=H210,G210&lt;P210),'C1 Baseline - Marine'!I211&amp;" - "&amp;'C3 Enhancement - Marine'!O210,IF(F210&gt;N210,"Trading Down - Unacceptable Change",IF(F210=N210,"Error - No Enhancement",IF(AND(E210&lt;&gt;H210,F210&lt;N210),"Lower Distinctiveness Habitat"&amp;" - "&amp;O210,'C1 Baseline - Marine'!I211&amp;" - "&amp;'C3 Enhancement - Marine'!O210))))))</f>
        <v/>
      </c>
      <c r="L210" s="101" t="str">
        <f>IF(E210="","",'C1 Baseline - Marine'!O211)</f>
        <v/>
      </c>
      <c r="M210" s="102" t="str">
        <f>IFERROR(VLOOKUP(H210,'Z1 HAB CLASS'!$D$4:$E$45,2,FALSE)," ")</f>
        <v xml:space="preserve"> </v>
      </c>
      <c r="N210" s="103" t="str">
        <f>IFERROR(VLOOKUP(M210,'Z1 HAB CLASS'!$L$3:$N$9,2,FALSE)," ")</f>
        <v xml:space="preserve"> </v>
      </c>
      <c r="O210" s="104"/>
      <c r="P210" s="100" t="str">
        <f>IFERROR(VLOOKUP(O210,'Z3 CONDITION VALUE'!$A$3:$B$5,2,FALSE)," ")</f>
        <v xml:space="preserve"> </v>
      </c>
      <c r="Q210" s="82" t="str">
        <f>IF(OR('C1 Baseline - Marine'!E211="", 'C1 Baseline - Marine'!O211=0),"",'C1 Baseline - Marine'!I211&amp;"")</f>
        <v/>
      </c>
      <c r="R210" s="105" t="e">
        <f t="shared" ca="1" si="0"/>
        <v>#NAME?</v>
      </c>
      <c r="S210" s="99" t="e">
        <f t="shared" ca="1" si="1"/>
        <v>#NAME?</v>
      </c>
      <c r="T210" s="259" t="e">
        <f t="array" aca="1" ref="T210" ca="1">IF(OR(R210="",S210=""),"",INDEX('Z8 TARGET ENH'!$F$6:$FE$161,_xludf.XMATCH(R210,'Z8 TARGET ENH'!$B$6:$B$161),_xludf.XMATCH(S210,'Z8 TARGET ENH'!$F$2:$FE$2)))</f>
        <v>#NAME?</v>
      </c>
      <c r="U210" s="256" t="str">
        <f>IF(E210="","",VLOOKUP(H210,'Z8 TARGET ENH'!$FH$7:$FJ$48,2,FALSE))</f>
        <v/>
      </c>
      <c r="V210" s="258" t="str">
        <f>IF(E210="","",VLOOKUP(H210,'Z8 TARGET ENH'!$FH$7:$FJ$48,3,FALSE))</f>
        <v/>
      </c>
      <c r="W210" s="260" t="str">
        <f t="shared" si="2"/>
        <v/>
      </c>
      <c r="X210" s="204"/>
      <c r="Y210" s="70"/>
      <c r="Z210" s="1">
        <f t="shared" si="3"/>
        <v>0</v>
      </c>
    </row>
    <row r="211" spans="1:26" ht="30" customHeight="1" x14ac:dyDescent="0.2">
      <c r="A211" s="70"/>
      <c r="B211" s="70"/>
      <c r="C211" s="70"/>
      <c r="D211" s="255">
        <f>'A1 Baseline - Terrestrial'!D212</f>
        <v>205</v>
      </c>
      <c r="E211" s="80" t="str">
        <f>IF(OR('C1 Baseline - Marine'!E212="",'C1 Baseline - Marine'!O212=0), "", 'C1 Baseline - Marine'!E212)</f>
        <v/>
      </c>
      <c r="F211" s="102" t="str">
        <f>IF(E211="", "", 'C1 Baseline - Marine'!H212)</f>
        <v/>
      </c>
      <c r="G211" s="100" t="str">
        <f>IF(E211="", "", 'C1 Baseline - Marine'!J212)</f>
        <v/>
      </c>
      <c r="H211" s="98"/>
      <c r="I211" s="99" t="str">
        <f>IF(E211="","",'C1 Baseline - Marine'!K212)</f>
        <v/>
      </c>
      <c r="J211" s="85" t="str">
        <f>IF(OR(E211="",H211=""),"",IF(AND(E211=H211,G211&gt;=P211),"Error - No Enhancement",IF(AND(E211=H211,G211&lt;P211),"Acceptable",IF(F211&gt;N211,"Trading Down - Unacceptable Change",IF(F211=N211,"Error - No Enhancement",'C1 Baseline - Marine'!G212&amp;" - "&amp;IFERROR(VLOOKUP(H211,'Z1 HAB CLASS'!$D$4:$E$45,2,FALSE),""))))))</f>
        <v/>
      </c>
      <c r="K211" s="196" t="str">
        <f>IF(E211="","",IF(AND(E211=H211,G211&gt;=P211),"Error - No Enhancement",IF(AND(E211=H211,G211&lt;P211),'C1 Baseline - Marine'!I212&amp;" - "&amp;'C3 Enhancement - Marine'!O211,IF(F211&gt;N211,"Trading Down - Unacceptable Change",IF(F211=N211,"Error - No Enhancement",IF(AND(E211&lt;&gt;H211,F211&lt;N211),"Lower Distinctiveness Habitat"&amp;" - "&amp;O211,'C1 Baseline - Marine'!I212&amp;" - "&amp;'C3 Enhancement - Marine'!O211))))))</f>
        <v/>
      </c>
      <c r="L211" s="101" t="str">
        <f>IF(E211="","",'C1 Baseline - Marine'!O212)</f>
        <v/>
      </c>
      <c r="M211" s="102" t="str">
        <f>IFERROR(VLOOKUP(H211,'Z1 HAB CLASS'!$D$4:$E$45,2,FALSE)," ")</f>
        <v xml:space="preserve"> </v>
      </c>
      <c r="N211" s="103" t="str">
        <f>IFERROR(VLOOKUP(M211,'Z1 HAB CLASS'!$L$3:$N$9,2,FALSE)," ")</f>
        <v xml:space="preserve"> </v>
      </c>
      <c r="O211" s="104"/>
      <c r="P211" s="100" t="str">
        <f>IFERROR(VLOOKUP(O211,'Z3 CONDITION VALUE'!$A$3:$B$5,2,FALSE)," ")</f>
        <v xml:space="preserve"> </v>
      </c>
      <c r="Q211" s="82" t="str">
        <f>IF(OR('C1 Baseline - Marine'!E212="", 'C1 Baseline - Marine'!O212=0),"",'C1 Baseline - Marine'!I212&amp;"")</f>
        <v/>
      </c>
      <c r="R211" s="105" t="e">
        <f t="shared" ca="1" si="0"/>
        <v>#NAME?</v>
      </c>
      <c r="S211" s="99" t="e">
        <f t="shared" ca="1" si="1"/>
        <v>#NAME?</v>
      </c>
      <c r="T211" s="259" t="e">
        <f t="array" aca="1" ref="T211" ca="1">IF(OR(R211="",S211=""),"",INDEX('Z8 TARGET ENH'!$F$6:$FE$161,_xludf.XMATCH(R211,'Z8 TARGET ENH'!$B$6:$B$161),_xludf.XMATCH(S211,'Z8 TARGET ENH'!$F$2:$FE$2)))</f>
        <v>#NAME?</v>
      </c>
      <c r="U211" s="256" t="str">
        <f>IF(E211="","",VLOOKUP(H211,'Z8 TARGET ENH'!$FH$7:$FJ$48,2,FALSE))</f>
        <v/>
      </c>
      <c r="V211" s="258" t="str">
        <f>IF(E211="","",VLOOKUP(H211,'Z8 TARGET ENH'!$FH$7:$FJ$48,3,FALSE))</f>
        <v/>
      </c>
      <c r="W211" s="260" t="str">
        <f t="shared" si="2"/>
        <v/>
      </c>
      <c r="X211" s="204"/>
      <c r="Y211" s="70"/>
      <c r="Z211" s="1">
        <f t="shared" si="3"/>
        <v>0</v>
      </c>
    </row>
    <row r="212" spans="1:26" ht="30" customHeight="1" x14ac:dyDescent="0.2">
      <c r="A212" s="70"/>
      <c r="B212" s="70"/>
      <c r="C212" s="70"/>
      <c r="D212" s="255">
        <f>'A1 Baseline - Terrestrial'!D213</f>
        <v>206</v>
      </c>
      <c r="E212" s="80" t="str">
        <f>IF(OR('C1 Baseline - Marine'!E213="",'C1 Baseline - Marine'!O213=0), "", 'C1 Baseline - Marine'!E213)</f>
        <v/>
      </c>
      <c r="F212" s="102" t="str">
        <f>IF(E212="", "", 'C1 Baseline - Marine'!H213)</f>
        <v/>
      </c>
      <c r="G212" s="100" t="str">
        <f>IF(E212="", "", 'C1 Baseline - Marine'!J213)</f>
        <v/>
      </c>
      <c r="H212" s="98"/>
      <c r="I212" s="99" t="str">
        <f>IF(E212="","",'C1 Baseline - Marine'!K213)</f>
        <v/>
      </c>
      <c r="J212" s="85" t="str">
        <f>IF(OR(E212="",H212=""),"",IF(AND(E212=H212,G212&gt;=P212),"Error - No Enhancement",IF(AND(E212=H212,G212&lt;P212),"Acceptable",IF(F212&gt;N212,"Trading Down - Unacceptable Change",IF(F212=N212,"Error - No Enhancement",'C1 Baseline - Marine'!G213&amp;" - "&amp;IFERROR(VLOOKUP(H212,'Z1 HAB CLASS'!$D$4:$E$45,2,FALSE),""))))))</f>
        <v/>
      </c>
      <c r="K212" s="196" t="str">
        <f>IF(E212="","",IF(AND(E212=H212,G212&gt;=P212),"Error - No Enhancement",IF(AND(E212=H212,G212&lt;P212),'C1 Baseline - Marine'!I213&amp;" - "&amp;'C3 Enhancement - Marine'!O212,IF(F212&gt;N212,"Trading Down - Unacceptable Change",IF(F212=N212,"Error - No Enhancement",IF(AND(E212&lt;&gt;H212,F212&lt;N212),"Lower Distinctiveness Habitat"&amp;" - "&amp;O212,'C1 Baseline - Marine'!I213&amp;" - "&amp;'C3 Enhancement - Marine'!O212))))))</f>
        <v/>
      </c>
      <c r="L212" s="101" t="str">
        <f>IF(E212="","",'C1 Baseline - Marine'!O213)</f>
        <v/>
      </c>
      <c r="M212" s="102" t="str">
        <f>IFERROR(VLOOKUP(H212,'Z1 HAB CLASS'!$D$4:$E$45,2,FALSE)," ")</f>
        <v xml:space="preserve"> </v>
      </c>
      <c r="N212" s="103" t="str">
        <f>IFERROR(VLOOKUP(M212,'Z1 HAB CLASS'!$L$3:$N$9,2,FALSE)," ")</f>
        <v xml:space="preserve"> </v>
      </c>
      <c r="O212" s="104"/>
      <c r="P212" s="100" t="str">
        <f>IFERROR(VLOOKUP(O212,'Z3 CONDITION VALUE'!$A$3:$B$5,2,FALSE)," ")</f>
        <v xml:space="preserve"> </v>
      </c>
      <c r="Q212" s="82" t="str">
        <f>IF(OR('C1 Baseline - Marine'!E213="", 'C1 Baseline - Marine'!O213=0),"",'C1 Baseline - Marine'!I213&amp;"")</f>
        <v/>
      </c>
      <c r="R212" s="105" t="e">
        <f t="shared" ca="1" si="0"/>
        <v>#NAME?</v>
      </c>
      <c r="S212" s="99" t="e">
        <f t="shared" ca="1" si="1"/>
        <v>#NAME?</v>
      </c>
      <c r="T212" s="259" t="e">
        <f t="array" aca="1" ref="T212" ca="1">IF(OR(R212="",S212=""),"",INDEX('Z8 TARGET ENH'!$F$6:$FE$161,_xludf.XMATCH(R212,'Z8 TARGET ENH'!$B$6:$B$161),_xludf.XMATCH(S212,'Z8 TARGET ENH'!$F$2:$FE$2)))</f>
        <v>#NAME?</v>
      </c>
      <c r="U212" s="256" t="str">
        <f>IF(E212="","",VLOOKUP(H212,'Z8 TARGET ENH'!$FH$7:$FJ$48,2,FALSE))</f>
        <v/>
      </c>
      <c r="V212" s="258" t="str">
        <f>IF(E212="","",VLOOKUP(H212,'Z8 TARGET ENH'!$FH$7:$FJ$48,3,FALSE))</f>
        <v/>
      </c>
      <c r="W212" s="260" t="str">
        <f t="shared" si="2"/>
        <v/>
      </c>
      <c r="X212" s="204"/>
      <c r="Y212" s="70"/>
      <c r="Z212" s="1">
        <f t="shared" si="3"/>
        <v>0</v>
      </c>
    </row>
    <row r="213" spans="1:26" ht="30" customHeight="1" x14ac:dyDescent="0.2">
      <c r="A213" s="70"/>
      <c r="B213" s="70"/>
      <c r="C213" s="70"/>
      <c r="D213" s="255">
        <f>'A1 Baseline - Terrestrial'!D214</f>
        <v>207</v>
      </c>
      <c r="E213" s="80" t="str">
        <f>IF(OR('C1 Baseline - Marine'!E214="",'C1 Baseline - Marine'!O214=0), "", 'C1 Baseline - Marine'!E214)</f>
        <v/>
      </c>
      <c r="F213" s="102" t="str">
        <f>IF(E213="", "", 'C1 Baseline - Marine'!H214)</f>
        <v/>
      </c>
      <c r="G213" s="100" t="str">
        <f>IF(E213="", "", 'C1 Baseline - Marine'!J214)</f>
        <v/>
      </c>
      <c r="H213" s="98"/>
      <c r="I213" s="99" t="str">
        <f>IF(E213="","",'C1 Baseline - Marine'!K214)</f>
        <v/>
      </c>
      <c r="J213" s="85" t="str">
        <f>IF(OR(E213="",H213=""),"",IF(AND(E213=H213,G213&gt;=P213),"Error - No Enhancement",IF(AND(E213=H213,G213&lt;P213),"Acceptable",IF(F213&gt;N213,"Trading Down - Unacceptable Change",IF(F213=N213,"Error - No Enhancement",'C1 Baseline - Marine'!G214&amp;" - "&amp;IFERROR(VLOOKUP(H213,'Z1 HAB CLASS'!$D$4:$E$45,2,FALSE),""))))))</f>
        <v/>
      </c>
      <c r="K213" s="196" t="str">
        <f>IF(E213="","",IF(AND(E213=H213,G213&gt;=P213),"Error - No Enhancement",IF(AND(E213=H213,G213&lt;P213),'C1 Baseline - Marine'!I214&amp;" - "&amp;'C3 Enhancement - Marine'!O213,IF(F213&gt;N213,"Trading Down - Unacceptable Change",IF(F213=N213,"Error - No Enhancement",IF(AND(E213&lt;&gt;H213,F213&lt;N213),"Lower Distinctiveness Habitat"&amp;" - "&amp;O213,'C1 Baseline - Marine'!I214&amp;" - "&amp;'C3 Enhancement - Marine'!O213))))))</f>
        <v/>
      </c>
      <c r="L213" s="101" t="str">
        <f>IF(E213="","",'C1 Baseline - Marine'!O214)</f>
        <v/>
      </c>
      <c r="M213" s="102" t="str">
        <f>IFERROR(VLOOKUP(H213,'Z1 HAB CLASS'!$D$4:$E$45,2,FALSE)," ")</f>
        <v xml:space="preserve"> </v>
      </c>
      <c r="N213" s="103" t="str">
        <f>IFERROR(VLOOKUP(M213,'Z1 HAB CLASS'!$L$3:$N$9,2,FALSE)," ")</f>
        <v xml:space="preserve"> </v>
      </c>
      <c r="O213" s="104"/>
      <c r="P213" s="100" t="str">
        <f>IFERROR(VLOOKUP(O213,'Z3 CONDITION VALUE'!$A$3:$B$5,2,FALSE)," ")</f>
        <v xml:space="preserve"> </v>
      </c>
      <c r="Q213" s="82" t="str">
        <f>IF(OR('C1 Baseline - Marine'!E214="", 'C1 Baseline - Marine'!O214=0),"",'C1 Baseline - Marine'!I214&amp;"")</f>
        <v/>
      </c>
      <c r="R213" s="105" t="e">
        <f t="shared" ca="1" si="0"/>
        <v>#NAME?</v>
      </c>
      <c r="S213" s="99" t="e">
        <f t="shared" ca="1" si="1"/>
        <v>#NAME?</v>
      </c>
      <c r="T213" s="259" t="e">
        <f t="array" aca="1" ref="T213" ca="1">IF(OR(R213="",S213=""),"",INDEX('Z8 TARGET ENH'!$F$6:$FE$161,_xludf.XMATCH(R213,'Z8 TARGET ENH'!$B$6:$B$161),_xludf.XMATCH(S213,'Z8 TARGET ENH'!$F$2:$FE$2)))</f>
        <v>#NAME?</v>
      </c>
      <c r="U213" s="256" t="str">
        <f>IF(E213="","",VLOOKUP(H213,'Z8 TARGET ENH'!$FH$7:$FJ$48,2,FALSE))</f>
        <v/>
      </c>
      <c r="V213" s="258" t="str">
        <f>IF(E213="","",VLOOKUP(H213,'Z8 TARGET ENH'!$FH$7:$FJ$48,3,FALSE))</f>
        <v/>
      </c>
      <c r="W213" s="260" t="str">
        <f t="shared" si="2"/>
        <v/>
      </c>
      <c r="X213" s="204"/>
      <c r="Y213" s="70"/>
      <c r="Z213" s="1">
        <f t="shared" si="3"/>
        <v>0</v>
      </c>
    </row>
    <row r="214" spans="1:26" ht="30" customHeight="1" x14ac:dyDescent="0.2">
      <c r="A214" s="70"/>
      <c r="B214" s="70"/>
      <c r="C214" s="70"/>
      <c r="D214" s="255">
        <f>'A1 Baseline - Terrestrial'!D215</f>
        <v>208</v>
      </c>
      <c r="E214" s="80" t="str">
        <f>IF(OR('C1 Baseline - Marine'!E215="",'C1 Baseline - Marine'!O215=0), "", 'C1 Baseline - Marine'!E215)</f>
        <v/>
      </c>
      <c r="F214" s="102" t="str">
        <f>IF(E214="", "", 'C1 Baseline - Marine'!H215)</f>
        <v/>
      </c>
      <c r="G214" s="100" t="str">
        <f>IF(E214="", "", 'C1 Baseline - Marine'!J215)</f>
        <v/>
      </c>
      <c r="H214" s="98"/>
      <c r="I214" s="99" t="str">
        <f>IF(E214="","",'C1 Baseline - Marine'!K215)</f>
        <v/>
      </c>
      <c r="J214" s="85" t="str">
        <f>IF(OR(E214="",H214=""),"",IF(AND(E214=H214,G214&gt;=P214),"Error - No Enhancement",IF(AND(E214=H214,G214&lt;P214),"Acceptable",IF(F214&gt;N214,"Trading Down - Unacceptable Change",IF(F214=N214,"Error - No Enhancement",'C1 Baseline - Marine'!G215&amp;" - "&amp;IFERROR(VLOOKUP(H214,'Z1 HAB CLASS'!$D$4:$E$45,2,FALSE),""))))))</f>
        <v/>
      </c>
      <c r="K214" s="196" t="str">
        <f>IF(E214="","",IF(AND(E214=H214,G214&gt;=P214),"Error - No Enhancement",IF(AND(E214=H214,G214&lt;P214),'C1 Baseline - Marine'!I215&amp;" - "&amp;'C3 Enhancement - Marine'!O214,IF(F214&gt;N214,"Trading Down - Unacceptable Change",IF(F214=N214,"Error - No Enhancement",IF(AND(E214&lt;&gt;H214,F214&lt;N214),"Lower Distinctiveness Habitat"&amp;" - "&amp;O214,'C1 Baseline - Marine'!I215&amp;" - "&amp;'C3 Enhancement - Marine'!O214))))))</f>
        <v/>
      </c>
      <c r="L214" s="101" t="str">
        <f>IF(E214="","",'C1 Baseline - Marine'!O215)</f>
        <v/>
      </c>
      <c r="M214" s="102" t="str">
        <f>IFERROR(VLOOKUP(H214,'Z1 HAB CLASS'!$D$4:$E$45,2,FALSE)," ")</f>
        <v xml:space="preserve"> </v>
      </c>
      <c r="N214" s="103" t="str">
        <f>IFERROR(VLOOKUP(M214,'Z1 HAB CLASS'!$L$3:$N$9,2,FALSE)," ")</f>
        <v xml:space="preserve"> </v>
      </c>
      <c r="O214" s="104"/>
      <c r="P214" s="100" t="str">
        <f>IFERROR(VLOOKUP(O214,'Z3 CONDITION VALUE'!$A$3:$B$5,2,FALSE)," ")</f>
        <v xml:space="preserve"> </v>
      </c>
      <c r="Q214" s="82" t="str">
        <f>IF(OR('C1 Baseline - Marine'!E215="", 'C1 Baseline - Marine'!O215=0),"",'C1 Baseline - Marine'!I215&amp;"")</f>
        <v/>
      </c>
      <c r="R214" s="105" t="e">
        <f t="shared" ca="1" si="0"/>
        <v>#NAME?</v>
      </c>
      <c r="S214" s="99" t="e">
        <f t="shared" ca="1" si="1"/>
        <v>#NAME?</v>
      </c>
      <c r="T214" s="259" t="e">
        <f t="array" aca="1" ref="T214" ca="1">IF(OR(R214="",S214=""),"",INDEX('Z8 TARGET ENH'!$F$6:$FE$161,_xludf.XMATCH(R214,'Z8 TARGET ENH'!$B$6:$B$161),_xludf.XMATCH(S214,'Z8 TARGET ENH'!$F$2:$FE$2)))</f>
        <v>#NAME?</v>
      </c>
      <c r="U214" s="256" t="str">
        <f>IF(E214="","",VLOOKUP(H214,'Z8 TARGET ENH'!$FH$7:$FJ$48,2,FALSE))</f>
        <v/>
      </c>
      <c r="V214" s="258" t="str">
        <f>IF(E214="","",VLOOKUP(H214,'Z8 TARGET ENH'!$FH$7:$FJ$48,3,FALSE))</f>
        <v/>
      </c>
      <c r="W214" s="260" t="str">
        <f t="shared" si="2"/>
        <v/>
      </c>
      <c r="X214" s="204"/>
      <c r="Y214" s="70"/>
      <c r="Z214" s="1">
        <f t="shared" si="3"/>
        <v>0</v>
      </c>
    </row>
    <row r="215" spans="1:26" ht="30" customHeight="1" x14ac:dyDescent="0.2">
      <c r="A215" s="70"/>
      <c r="B215" s="70"/>
      <c r="C215" s="70"/>
      <c r="D215" s="255">
        <f>'A1 Baseline - Terrestrial'!D216</f>
        <v>209</v>
      </c>
      <c r="E215" s="80" t="str">
        <f>IF(OR('C1 Baseline - Marine'!E216="",'C1 Baseline - Marine'!O216=0), "", 'C1 Baseline - Marine'!E216)</f>
        <v/>
      </c>
      <c r="F215" s="102" t="str">
        <f>IF(E215="", "", 'C1 Baseline - Marine'!H216)</f>
        <v/>
      </c>
      <c r="G215" s="100" t="str">
        <f>IF(E215="", "", 'C1 Baseline - Marine'!J216)</f>
        <v/>
      </c>
      <c r="H215" s="98"/>
      <c r="I215" s="99" t="str">
        <f>IF(E215="","",'C1 Baseline - Marine'!K216)</f>
        <v/>
      </c>
      <c r="J215" s="85" t="str">
        <f>IF(OR(E215="",H215=""),"",IF(AND(E215=H215,G215&gt;=P215),"Error - No Enhancement",IF(AND(E215=H215,G215&lt;P215),"Acceptable",IF(F215&gt;N215,"Trading Down - Unacceptable Change",IF(F215=N215,"Error - No Enhancement",'C1 Baseline - Marine'!G216&amp;" - "&amp;IFERROR(VLOOKUP(H215,'Z1 HAB CLASS'!$D$4:$E$45,2,FALSE),""))))))</f>
        <v/>
      </c>
      <c r="K215" s="196" t="str">
        <f>IF(E215="","",IF(AND(E215=H215,G215&gt;=P215),"Error - No Enhancement",IF(AND(E215=H215,G215&lt;P215),'C1 Baseline - Marine'!I216&amp;" - "&amp;'C3 Enhancement - Marine'!O215,IF(F215&gt;N215,"Trading Down - Unacceptable Change",IF(F215=N215,"Error - No Enhancement",IF(AND(E215&lt;&gt;H215,F215&lt;N215),"Lower Distinctiveness Habitat"&amp;" - "&amp;O215,'C1 Baseline - Marine'!I216&amp;" - "&amp;'C3 Enhancement - Marine'!O215))))))</f>
        <v/>
      </c>
      <c r="L215" s="101" t="str">
        <f>IF(E215="","",'C1 Baseline - Marine'!O216)</f>
        <v/>
      </c>
      <c r="M215" s="102" t="str">
        <f>IFERROR(VLOOKUP(H215,'Z1 HAB CLASS'!$D$4:$E$45,2,FALSE)," ")</f>
        <v xml:space="preserve"> </v>
      </c>
      <c r="N215" s="103" t="str">
        <f>IFERROR(VLOOKUP(M215,'Z1 HAB CLASS'!$L$3:$N$9,2,FALSE)," ")</f>
        <v xml:space="preserve"> </v>
      </c>
      <c r="O215" s="104"/>
      <c r="P215" s="100" t="str">
        <f>IFERROR(VLOOKUP(O215,'Z3 CONDITION VALUE'!$A$3:$B$5,2,FALSE)," ")</f>
        <v xml:space="preserve"> </v>
      </c>
      <c r="Q215" s="82" t="str">
        <f>IF(OR('C1 Baseline - Marine'!E216="", 'C1 Baseline - Marine'!O216=0),"",'C1 Baseline - Marine'!I216&amp;"")</f>
        <v/>
      </c>
      <c r="R215" s="105" t="e">
        <f t="shared" ca="1" si="0"/>
        <v>#NAME?</v>
      </c>
      <c r="S215" s="99" t="e">
        <f t="shared" ca="1" si="1"/>
        <v>#NAME?</v>
      </c>
      <c r="T215" s="259" t="e">
        <f t="array" aca="1" ref="T215" ca="1">IF(OR(R215="",S215=""),"",INDEX('Z8 TARGET ENH'!$F$6:$FE$161,_xludf.XMATCH(R215,'Z8 TARGET ENH'!$B$6:$B$161),_xludf.XMATCH(S215,'Z8 TARGET ENH'!$F$2:$FE$2)))</f>
        <v>#NAME?</v>
      </c>
      <c r="U215" s="256" t="str">
        <f>IF(E215="","",VLOOKUP(H215,'Z8 TARGET ENH'!$FH$7:$FJ$48,2,FALSE))</f>
        <v/>
      </c>
      <c r="V215" s="258" t="str">
        <f>IF(E215="","",VLOOKUP(H215,'Z8 TARGET ENH'!$FH$7:$FJ$48,3,FALSE))</f>
        <v/>
      </c>
      <c r="W215" s="260" t="str">
        <f t="shared" si="2"/>
        <v/>
      </c>
      <c r="X215" s="204"/>
      <c r="Y215" s="70"/>
      <c r="Z215" s="1">
        <f t="shared" si="3"/>
        <v>0</v>
      </c>
    </row>
    <row r="216" spans="1:26" ht="30" customHeight="1" x14ac:dyDescent="0.2">
      <c r="A216" s="70"/>
      <c r="B216" s="70"/>
      <c r="C216" s="70"/>
      <c r="D216" s="255">
        <f>'A1 Baseline - Terrestrial'!D217</f>
        <v>210</v>
      </c>
      <c r="E216" s="80" t="str">
        <f>IF(OR('C1 Baseline - Marine'!E217="",'C1 Baseline - Marine'!O217=0), "", 'C1 Baseline - Marine'!E217)</f>
        <v/>
      </c>
      <c r="F216" s="102" t="str">
        <f>IF(E216="", "", 'C1 Baseline - Marine'!H217)</f>
        <v/>
      </c>
      <c r="G216" s="100" t="str">
        <f>IF(E216="", "", 'C1 Baseline - Marine'!J217)</f>
        <v/>
      </c>
      <c r="H216" s="98"/>
      <c r="I216" s="99" t="str">
        <f>IF(E216="","",'C1 Baseline - Marine'!K217)</f>
        <v/>
      </c>
      <c r="J216" s="85" t="str">
        <f>IF(OR(E216="",H216=""),"",IF(AND(E216=H216,G216&gt;=P216),"Error - No Enhancement",IF(AND(E216=H216,G216&lt;P216),"Acceptable",IF(F216&gt;N216,"Trading Down - Unacceptable Change",IF(F216=N216,"Error - No Enhancement",'C1 Baseline - Marine'!G217&amp;" - "&amp;IFERROR(VLOOKUP(H216,'Z1 HAB CLASS'!$D$4:$E$45,2,FALSE),""))))))</f>
        <v/>
      </c>
      <c r="K216" s="196" t="str">
        <f>IF(E216="","",IF(AND(E216=H216,G216&gt;=P216),"Error - No Enhancement",IF(AND(E216=H216,G216&lt;P216),'C1 Baseline - Marine'!I217&amp;" - "&amp;'C3 Enhancement - Marine'!O216,IF(F216&gt;N216,"Trading Down - Unacceptable Change",IF(F216=N216,"Error - No Enhancement",IF(AND(E216&lt;&gt;H216,F216&lt;N216),"Lower Distinctiveness Habitat"&amp;" - "&amp;O216,'C1 Baseline - Marine'!I217&amp;" - "&amp;'C3 Enhancement - Marine'!O216))))))</f>
        <v/>
      </c>
      <c r="L216" s="101" t="str">
        <f>IF(E216="","",'C1 Baseline - Marine'!O217)</f>
        <v/>
      </c>
      <c r="M216" s="102" t="str">
        <f>IFERROR(VLOOKUP(H216,'Z1 HAB CLASS'!$D$4:$E$45,2,FALSE)," ")</f>
        <v xml:space="preserve"> </v>
      </c>
      <c r="N216" s="103" t="str">
        <f>IFERROR(VLOOKUP(M216,'Z1 HAB CLASS'!$L$3:$N$9,2,FALSE)," ")</f>
        <v xml:space="preserve"> </v>
      </c>
      <c r="O216" s="104"/>
      <c r="P216" s="100" t="str">
        <f>IFERROR(VLOOKUP(O216,'Z3 CONDITION VALUE'!$A$3:$B$5,2,FALSE)," ")</f>
        <v xml:space="preserve"> </v>
      </c>
      <c r="Q216" s="82" t="str">
        <f>IF(OR('C1 Baseline - Marine'!E217="", 'C1 Baseline - Marine'!O217=0),"",'C1 Baseline - Marine'!I217&amp;"")</f>
        <v/>
      </c>
      <c r="R216" s="105" t="e">
        <f t="shared" ca="1" si="0"/>
        <v>#NAME?</v>
      </c>
      <c r="S216" s="99" t="e">
        <f t="shared" ca="1" si="1"/>
        <v>#NAME?</v>
      </c>
      <c r="T216" s="259" t="e">
        <f t="array" aca="1" ref="T216" ca="1">IF(OR(R216="",S216=""),"",INDEX('Z8 TARGET ENH'!$F$6:$FE$161,_xludf.XMATCH(R216,'Z8 TARGET ENH'!$B$6:$B$161),_xludf.XMATCH(S216,'Z8 TARGET ENH'!$F$2:$FE$2)))</f>
        <v>#NAME?</v>
      </c>
      <c r="U216" s="256" t="str">
        <f>IF(E216="","",VLOOKUP(H216,'Z8 TARGET ENH'!$FH$7:$FJ$48,2,FALSE))</f>
        <v/>
      </c>
      <c r="V216" s="258" t="str">
        <f>IF(E216="","",VLOOKUP(H216,'Z8 TARGET ENH'!$FH$7:$FJ$48,3,FALSE))</f>
        <v/>
      </c>
      <c r="W216" s="260" t="str">
        <f t="shared" si="2"/>
        <v/>
      </c>
      <c r="X216" s="204"/>
      <c r="Y216" s="70"/>
      <c r="Z216" s="1">
        <f t="shared" si="3"/>
        <v>0</v>
      </c>
    </row>
    <row r="217" spans="1:26" ht="30" customHeight="1" x14ac:dyDescent="0.2">
      <c r="A217" s="70"/>
      <c r="B217" s="70"/>
      <c r="C217" s="70"/>
      <c r="D217" s="255">
        <f>'A1 Baseline - Terrestrial'!D218</f>
        <v>211</v>
      </c>
      <c r="E217" s="80" t="str">
        <f>IF(OR('C1 Baseline - Marine'!E218="",'C1 Baseline - Marine'!O218=0), "", 'C1 Baseline - Marine'!E218)</f>
        <v/>
      </c>
      <c r="F217" s="102" t="str">
        <f>IF(E217="", "", 'C1 Baseline - Marine'!H218)</f>
        <v/>
      </c>
      <c r="G217" s="100" t="str">
        <f>IF(E217="", "", 'C1 Baseline - Marine'!J218)</f>
        <v/>
      </c>
      <c r="H217" s="98"/>
      <c r="I217" s="99" t="str">
        <f>IF(E217="","",'C1 Baseline - Marine'!K218)</f>
        <v/>
      </c>
      <c r="J217" s="85" t="str">
        <f>IF(OR(E217="",H217=""),"",IF(AND(E217=H217,G217&gt;=P217),"Error - No Enhancement",IF(AND(E217=H217,G217&lt;P217),"Acceptable",IF(F217&gt;N217,"Trading Down - Unacceptable Change",IF(F217=N217,"Error - No Enhancement",'C1 Baseline - Marine'!G218&amp;" - "&amp;IFERROR(VLOOKUP(H217,'Z1 HAB CLASS'!$D$4:$E$45,2,FALSE),""))))))</f>
        <v/>
      </c>
      <c r="K217" s="196" t="str">
        <f>IF(E217="","",IF(AND(E217=H217,G217&gt;=P217),"Error - No Enhancement",IF(AND(E217=H217,G217&lt;P217),'C1 Baseline - Marine'!I218&amp;" - "&amp;'C3 Enhancement - Marine'!O217,IF(F217&gt;N217,"Trading Down - Unacceptable Change",IF(F217=N217,"Error - No Enhancement",IF(AND(E217&lt;&gt;H217,F217&lt;N217),"Lower Distinctiveness Habitat"&amp;" - "&amp;O217,'C1 Baseline - Marine'!I218&amp;" - "&amp;'C3 Enhancement - Marine'!O217))))))</f>
        <v/>
      </c>
      <c r="L217" s="101" t="str">
        <f>IF(E217="","",'C1 Baseline - Marine'!O218)</f>
        <v/>
      </c>
      <c r="M217" s="102" t="str">
        <f>IFERROR(VLOOKUP(H217,'Z1 HAB CLASS'!$D$4:$E$45,2,FALSE)," ")</f>
        <v xml:space="preserve"> </v>
      </c>
      <c r="N217" s="103" t="str">
        <f>IFERROR(VLOOKUP(M217,'Z1 HAB CLASS'!$L$3:$N$9,2,FALSE)," ")</f>
        <v xml:space="preserve"> </v>
      </c>
      <c r="O217" s="104"/>
      <c r="P217" s="100" t="str">
        <f>IFERROR(VLOOKUP(O217,'Z3 CONDITION VALUE'!$A$3:$B$5,2,FALSE)," ")</f>
        <v xml:space="preserve"> </v>
      </c>
      <c r="Q217" s="82" t="str">
        <f>IF(OR('C1 Baseline - Marine'!E218="", 'C1 Baseline - Marine'!O218=0),"",'C1 Baseline - Marine'!I218&amp;"")</f>
        <v/>
      </c>
      <c r="R217" s="105" t="e">
        <f t="shared" ca="1" si="0"/>
        <v>#NAME?</v>
      </c>
      <c r="S217" s="99" t="e">
        <f t="shared" ca="1" si="1"/>
        <v>#NAME?</v>
      </c>
      <c r="T217" s="259" t="e">
        <f t="array" aca="1" ref="T217" ca="1">IF(OR(R217="",S217=""),"",INDEX('Z8 TARGET ENH'!$F$6:$FE$161,_xludf.XMATCH(R217,'Z8 TARGET ENH'!$B$6:$B$161),_xludf.XMATCH(S217,'Z8 TARGET ENH'!$F$2:$FE$2)))</f>
        <v>#NAME?</v>
      </c>
      <c r="U217" s="256" t="str">
        <f>IF(E217="","",VLOOKUP(H217,'Z8 TARGET ENH'!$FH$7:$FJ$48,2,FALSE))</f>
        <v/>
      </c>
      <c r="V217" s="258" t="str">
        <f>IF(E217="","",VLOOKUP(H217,'Z8 TARGET ENH'!$FH$7:$FJ$48,3,FALSE))</f>
        <v/>
      </c>
      <c r="W217" s="260" t="str">
        <f t="shared" si="2"/>
        <v/>
      </c>
      <c r="X217" s="204"/>
      <c r="Y217" s="70"/>
      <c r="Z217" s="1">
        <f t="shared" si="3"/>
        <v>0</v>
      </c>
    </row>
    <row r="218" spans="1:26" ht="30" customHeight="1" x14ac:dyDescent="0.2">
      <c r="A218" s="70"/>
      <c r="B218" s="70"/>
      <c r="C218" s="70"/>
      <c r="D218" s="255">
        <f>'A1 Baseline - Terrestrial'!D219</f>
        <v>212</v>
      </c>
      <c r="E218" s="80" t="str">
        <f>IF(OR('C1 Baseline - Marine'!E219="",'C1 Baseline - Marine'!O219=0), "", 'C1 Baseline - Marine'!E219)</f>
        <v/>
      </c>
      <c r="F218" s="102" t="str">
        <f>IF(E218="", "", 'C1 Baseline - Marine'!H219)</f>
        <v/>
      </c>
      <c r="G218" s="100" t="str">
        <f>IF(E218="", "", 'C1 Baseline - Marine'!J219)</f>
        <v/>
      </c>
      <c r="H218" s="98"/>
      <c r="I218" s="99" t="str">
        <f>IF(E218="","",'C1 Baseline - Marine'!K219)</f>
        <v/>
      </c>
      <c r="J218" s="85" t="str">
        <f>IF(OR(E218="",H218=""),"",IF(AND(E218=H218,G218&gt;=P218),"Error - No Enhancement",IF(AND(E218=H218,G218&lt;P218),"Acceptable",IF(F218&gt;N218,"Trading Down - Unacceptable Change",IF(F218=N218,"Error - No Enhancement",'C1 Baseline - Marine'!G219&amp;" - "&amp;IFERROR(VLOOKUP(H218,'Z1 HAB CLASS'!$D$4:$E$45,2,FALSE),""))))))</f>
        <v/>
      </c>
      <c r="K218" s="196" t="str">
        <f>IF(E218="","",IF(AND(E218=H218,G218&gt;=P218),"Error - No Enhancement",IF(AND(E218=H218,G218&lt;P218),'C1 Baseline - Marine'!I219&amp;" - "&amp;'C3 Enhancement - Marine'!O218,IF(F218&gt;N218,"Trading Down - Unacceptable Change",IF(F218=N218,"Error - No Enhancement",IF(AND(E218&lt;&gt;H218,F218&lt;N218),"Lower Distinctiveness Habitat"&amp;" - "&amp;O218,'C1 Baseline - Marine'!I219&amp;" - "&amp;'C3 Enhancement - Marine'!O218))))))</f>
        <v/>
      </c>
      <c r="L218" s="101" t="str">
        <f>IF(E218="","",'C1 Baseline - Marine'!O219)</f>
        <v/>
      </c>
      <c r="M218" s="102" t="str">
        <f>IFERROR(VLOOKUP(H218,'Z1 HAB CLASS'!$D$4:$E$45,2,FALSE)," ")</f>
        <v xml:space="preserve"> </v>
      </c>
      <c r="N218" s="103" t="str">
        <f>IFERROR(VLOOKUP(M218,'Z1 HAB CLASS'!$L$3:$N$9,2,FALSE)," ")</f>
        <v xml:space="preserve"> </v>
      </c>
      <c r="O218" s="104"/>
      <c r="P218" s="100" t="str">
        <f>IFERROR(VLOOKUP(O218,'Z3 CONDITION VALUE'!$A$3:$B$5,2,FALSE)," ")</f>
        <v xml:space="preserve"> </v>
      </c>
      <c r="Q218" s="82" t="str">
        <f>IF(OR('C1 Baseline - Marine'!E219="", 'C1 Baseline - Marine'!O219=0),"",'C1 Baseline - Marine'!I219&amp;"")</f>
        <v/>
      </c>
      <c r="R218" s="105" t="e">
        <f t="shared" ca="1" si="0"/>
        <v>#NAME?</v>
      </c>
      <c r="S218" s="99" t="e">
        <f t="shared" ca="1" si="1"/>
        <v>#NAME?</v>
      </c>
      <c r="T218" s="259" t="e">
        <f t="array" aca="1" ref="T218" ca="1">IF(OR(R218="",S218=""),"",INDEX('Z8 TARGET ENH'!$F$6:$FE$161,_xludf.XMATCH(R218,'Z8 TARGET ENH'!$B$6:$B$161),_xludf.XMATCH(S218,'Z8 TARGET ENH'!$F$2:$FE$2)))</f>
        <v>#NAME?</v>
      </c>
      <c r="U218" s="256" t="str">
        <f>IF(E218="","",VLOOKUP(H218,'Z8 TARGET ENH'!$FH$7:$FJ$48,2,FALSE))</f>
        <v/>
      </c>
      <c r="V218" s="258" t="str">
        <f>IF(E218="","",VLOOKUP(H218,'Z8 TARGET ENH'!$FH$7:$FJ$48,3,FALSE))</f>
        <v/>
      </c>
      <c r="W218" s="260" t="str">
        <f t="shared" si="2"/>
        <v/>
      </c>
      <c r="X218" s="204"/>
      <c r="Y218" s="70"/>
      <c r="Z218" s="1">
        <f t="shared" si="3"/>
        <v>0</v>
      </c>
    </row>
    <row r="219" spans="1:26" ht="30" customHeight="1" x14ac:dyDescent="0.2">
      <c r="A219" s="70"/>
      <c r="B219" s="70"/>
      <c r="C219" s="70"/>
      <c r="D219" s="255">
        <f>'A1 Baseline - Terrestrial'!D220</f>
        <v>213</v>
      </c>
      <c r="E219" s="80" t="str">
        <f>IF(OR('C1 Baseline - Marine'!E220="",'C1 Baseline - Marine'!O220=0), "", 'C1 Baseline - Marine'!E220)</f>
        <v/>
      </c>
      <c r="F219" s="102" t="str">
        <f>IF(E219="", "", 'C1 Baseline - Marine'!H220)</f>
        <v/>
      </c>
      <c r="G219" s="100" t="str">
        <f>IF(E219="", "", 'C1 Baseline - Marine'!J220)</f>
        <v/>
      </c>
      <c r="H219" s="98"/>
      <c r="I219" s="99" t="str">
        <f>IF(E219="","",'C1 Baseline - Marine'!K220)</f>
        <v/>
      </c>
      <c r="J219" s="85" t="str">
        <f>IF(OR(E219="",H219=""),"",IF(AND(E219=H219,G219&gt;=P219),"Error - No Enhancement",IF(AND(E219=H219,G219&lt;P219),"Acceptable",IF(F219&gt;N219,"Trading Down - Unacceptable Change",IF(F219=N219,"Error - No Enhancement",'C1 Baseline - Marine'!G220&amp;" - "&amp;IFERROR(VLOOKUP(H219,'Z1 HAB CLASS'!$D$4:$E$45,2,FALSE),""))))))</f>
        <v/>
      </c>
      <c r="K219" s="196" t="str">
        <f>IF(E219="","",IF(AND(E219=H219,G219&gt;=P219),"Error - No Enhancement",IF(AND(E219=H219,G219&lt;P219),'C1 Baseline - Marine'!I220&amp;" - "&amp;'C3 Enhancement - Marine'!O219,IF(F219&gt;N219,"Trading Down - Unacceptable Change",IF(F219=N219,"Error - No Enhancement",IF(AND(E219&lt;&gt;H219,F219&lt;N219),"Lower Distinctiveness Habitat"&amp;" - "&amp;O219,'C1 Baseline - Marine'!I220&amp;" - "&amp;'C3 Enhancement - Marine'!O219))))))</f>
        <v/>
      </c>
      <c r="L219" s="101" t="str">
        <f>IF(E219="","",'C1 Baseline - Marine'!O220)</f>
        <v/>
      </c>
      <c r="M219" s="102" t="str">
        <f>IFERROR(VLOOKUP(H219,'Z1 HAB CLASS'!$D$4:$E$45,2,FALSE)," ")</f>
        <v xml:space="preserve"> </v>
      </c>
      <c r="N219" s="103" t="str">
        <f>IFERROR(VLOOKUP(M219,'Z1 HAB CLASS'!$L$3:$N$9,2,FALSE)," ")</f>
        <v xml:space="preserve"> </v>
      </c>
      <c r="O219" s="104"/>
      <c r="P219" s="100" t="str">
        <f>IFERROR(VLOOKUP(O219,'Z3 CONDITION VALUE'!$A$3:$B$5,2,FALSE)," ")</f>
        <v xml:space="preserve"> </v>
      </c>
      <c r="Q219" s="82" t="str">
        <f>IF(OR('C1 Baseline - Marine'!E220="", 'C1 Baseline - Marine'!O220=0),"",'C1 Baseline - Marine'!I220&amp;"")</f>
        <v/>
      </c>
      <c r="R219" s="105" t="e">
        <f t="shared" ca="1" si="0"/>
        <v>#NAME?</v>
      </c>
      <c r="S219" s="99" t="e">
        <f t="shared" ca="1" si="1"/>
        <v>#NAME?</v>
      </c>
      <c r="T219" s="259" t="e">
        <f t="array" aca="1" ref="T219" ca="1">IF(OR(R219="",S219=""),"",INDEX('Z8 TARGET ENH'!$F$6:$FE$161,_xludf.XMATCH(R219,'Z8 TARGET ENH'!$B$6:$B$161),_xludf.XMATCH(S219,'Z8 TARGET ENH'!$F$2:$FE$2)))</f>
        <v>#NAME?</v>
      </c>
      <c r="U219" s="256" t="str">
        <f>IF(E219="","",VLOOKUP(H219,'Z8 TARGET ENH'!$FH$7:$FJ$48,2,FALSE))</f>
        <v/>
      </c>
      <c r="V219" s="258" t="str">
        <f>IF(E219="","",VLOOKUP(H219,'Z8 TARGET ENH'!$FH$7:$FJ$48,3,FALSE))</f>
        <v/>
      </c>
      <c r="W219" s="260" t="str">
        <f t="shared" si="2"/>
        <v/>
      </c>
      <c r="X219" s="204"/>
      <c r="Y219" s="70"/>
      <c r="Z219" s="1">
        <f t="shared" si="3"/>
        <v>0</v>
      </c>
    </row>
    <row r="220" spans="1:26" ht="30" customHeight="1" x14ac:dyDescent="0.2">
      <c r="A220" s="70"/>
      <c r="B220" s="70"/>
      <c r="C220" s="70"/>
      <c r="D220" s="255">
        <f>'A1 Baseline - Terrestrial'!D221</f>
        <v>214</v>
      </c>
      <c r="E220" s="80" t="str">
        <f>IF(OR('C1 Baseline - Marine'!E221="",'C1 Baseline - Marine'!O221=0), "", 'C1 Baseline - Marine'!E221)</f>
        <v/>
      </c>
      <c r="F220" s="102" t="str">
        <f>IF(E220="", "", 'C1 Baseline - Marine'!H221)</f>
        <v/>
      </c>
      <c r="G220" s="100" t="str">
        <f>IF(E220="", "", 'C1 Baseline - Marine'!J221)</f>
        <v/>
      </c>
      <c r="H220" s="98"/>
      <c r="I220" s="99" t="str">
        <f>IF(E220="","",'C1 Baseline - Marine'!K221)</f>
        <v/>
      </c>
      <c r="J220" s="85" t="str">
        <f>IF(OR(E220="",H220=""),"",IF(AND(E220=H220,G220&gt;=P220),"Error - No Enhancement",IF(AND(E220=H220,G220&lt;P220),"Acceptable",IF(F220&gt;N220,"Trading Down - Unacceptable Change",IF(F220=N220,"Error - No Enhancement",'C1 Baseline - Marine'!G221&amp;" - "&amp;IFERROR(VLOOKUP(H220,'Z1 HAB CLASS'!$D$4:$E$45,2,FALSE),""))))))</f>
        <v/>
      </c>
      <c r="K220" s="196" t="str">
        <f>IF(E220="","",IF(AND(E220=H220,G220&gt;=P220),"Error - No Enhancement",IF(AND(E220=H220,G220&lt;P220),'C1 Baseline - Marine'!I221&amp;" - "&amp;'C3 Enhancement - Marine'!O220,IF(F220&gt;N220,"Trading Down - Unacceptable Change",IF(F220=N220,"Error - No Enhancement",IF(AND(E220&lt;&gt;H220,F220&lt;N220),"Lower Distinctiveness Habitat"&amp;" - "&amp;O220,'C1 Baseline - Marine'!I221&amp;" - "&amp;'C3 Enhancement - Marine'!O220))))))</f>
        <v/>
      </c>
      <c r="L220" s="101" t="str">
        <f>IF(E220="","",'C1 Baseline - Marine'!O221)</f>
        <v/>
      </c>
      <c r="M220" s="102" t="str">
        <f>IFERROR(VLOOKUP(H220,'Z1 HAB CLASS'!$D$4:$E$45,2,FALSE)," ")</f>
        <v xml:space="preserve"> </v>
      </c>
      <c r="N220" s="103" t="str">
        <f>IFERROR(VLOOKUP(M220,'Z1 HAB CLASS'!$L$3:$N$9,2,FALSE)," ")</f>
        <v xml:space="preserve"> </v>
      </c>
      <c r="O220" s="104"/>
      <c r="P220" s="100" t="str">
        <f>IFERROR(VLOOKUP(O220,'Z3 CONDITION VALUE'!$A$3:$B$5,2,FALSE)," ")</f>
        <v xml:space="preserve"> </v>
      </c>
      <c r="Q220" s="82" t="str">
        <f>IF(OR('C1 Baseline - Marine'!E221="", 'C1 Baseline - Marine'!O221=0),"",'C1 Baseline - Marine'!I221&amp;"")</f>
        <v/>
      </c>
      <c r="R220" s="105" t="e">
        <f t="shared" ca="1" si="0"/>
        <v>#NAME?</v>
      </c>
      <c r="S220" s="99" t="e">
        <f t="shared" ca="1" si="1"/>
        <v>#NAME?</v>
      </c>
      <c r="T220" s="259" t="e">
        <f t="array" aca="1" ref="T220" ca="1">IF(OR(R220="",S220=""),"",INDEX('Z8 TARGET ENH'!$F$6:$FE$161,_xludf.XMATCH(R220,'Z8 TARGET ENH'!$B$6:$B$161),_xludf.XMATCH(S220,'Z8 TARGET ENH'!$F$2:$FE$2)))</f>
        <v>#NAME?</v>
      </c>
      <c r="U220" s="256" t="str">
        <f>IF(E220="","",VLOOKUP(H220,'Z8 TARGET ENH'!$FH$7:$FJ$48,2,FALSE))</f>
        <v/>
      </c>
      <c r="V220" s="258" t="str">
        <f>IF(E220="","",VLOOKUP(H220,'Z8 TARGET ENH'!$FH$7:$FJ$48,3,FALSE))</f>
        <v/>
      </c>
      <c r="W220" s="260" t="str">
        <f t="shared" si="2"/>
        <v/>
      </c>
      <c r="X220" s="204"/>
      <c r="Y220" s="70"/>
      <c r="Z220" s="1">
        <f t="shared" si="3"/>
        <v>0</v>
      </c>
    </row>
    <row r="221" spans="1:26" ht="30" customHeight="1" x14ac:dyDescent="0.2">
      <c r="A221" s="70"/>
      <c r="B221" s="70"/>
      <c r="C221" s="70"/>
      <c r="D221" s="255">
        <f>'A1 Baseline - Terrestrial'!D222</f>
        <v>215</v>
      </c>
      <c r="E221" s="80" t="str">
        <f>IF(OR('C1 Baseline - Marine'!E222="",'C1 Baseline - Marine'!O222=0), "", 'C1 Baseline - Marine'!E222)</f>
        <v/>
      </c>
      <c r="F221" s="102" t="str">
        <f>IF(E221="", "", 'C1 Baseline - Marine'!H222)</f>
        <v/>
      </c>
      <c r="G221" s="100" t="str">
        <f>IF(E221="", "", 'C1 Baseline - Marine'!J222)</f>
        <v/>
      </c>
      <c r="H221" s="98"/>
      <c r="I221" s="99" t="str">
        <f>IF(E221="","",'C1 Baseline - Marine'!K222)</f>
        <v/>
      </c>
      <c r="J221" s="85" t="str">
        <f>IF(OR(E221="",H221=""),"",IF(AND(E221=H221,G221&gt;=P221),"Error - No Enhancement",IF(AND(E221=H221,G221&lt;P221),"Acceptable",IF(F221&gt;N221,"Trading Down - Unacceptable Change",IF(F221=N221,"Error - No Enhancement",'C1 Baseline - Marine'!G222&amp;" - "&amp;IFERROR(VLOOKUP(H221,'Z1 HAB CLASS'!$D$4:$E$45,2,FALSE),""))))))</f>
        <v/>
      </c>
      <c r="K221" s="196" t="str">
        <f>IF(E221="","",IF(AND(E221=H221,G221&gt;=P221),"Error - No Enhancement",IF(AND(E221=H221,G221&lt;P221),'C1 Baseline - Marine'!I222&amp;" - "&amp;'C3 Enhancement - Marine'!O221,IF(F221&gt;N221,"Trading Down - Unacceptable Change",IF(F221=N221,"Error - No Enhancement",IF(AND(E221&lt;&gt;H221,F221&lt;N221),"Lower Distinctiveness Habitat"&amp;" - "&amp;O221,'C1 Baseline - Marine'!I222&amp;" - "&amp;'C3 Enhancement - Marine'!O221))))))</f>
        <v/>
      </c>
      <c r="L221" s="101" t="str">
        <f>IF(E221="","",'C1 Baseline - Marine'!O222)</f>
        <v/>
      </c>
      <c r="M221" s="102" t="str">
        <f>IFERROR(VLOOKUP(H221,'Z1 HAB CLASS'!$D$4:$E$45,2,FALSE)," ")</f>
        <v xml:space="preserve"> </v>
      </c>
      <c r="N221" s="103" t="str">
        <f>IFERROR(VLOOKUP(M221,'Z1 HAB CLASS'!$L$3:$N$9,2,FALSE)," ")</f>
        <v xml:space="preserve"> </v>
      </c>
      <c r="O221" s="104"/>
      <c r="P221" s="100" t="str">
        <f>IFERROR(VLOOKUP(O221,'Z3 CONDITION VALUE'!$A$3:$B$5,2,FALSE)," ")</f>
        <v xml:space="preserve"> </v>
      </c>
      <c r="Q221" s="82" t="str">
        <f>IF(OR('C1 Baseline - Marine'!E222="", 'C1 Baseline - Marine'!O222=0),"",'C1 Baseline - Marine'!I222&amp;"")</f>
        <v/>
      </c>
      <c r="R221" s="105" t="e">
        <f t="shared" ca="1" si="0"/>
        <v>#NAME?</v>
      </c>
      <c r="S221" s="99" t="e">
        <f t="shared" ca="1" si="1"/>
        <v>#NAME?</v>
      </c>
      <c r="T221" s="259" t="e">
        <f t="array" aca="1" ref="T221" ca="1">IF(OR(R221="",S221=""),"",INDEX('Z8 TARGET ENH'!$F$6:$FE$161,_xludf.XMATCH(R221,'Z8 TARGET ENH'!$B$6:$B$161),_xludf.XMATCH(S221,'Z8 TARGET ENH'!$F$2:$FE$2)))</f>
        <v>#NAME?</v>
      </c>
      <c r="U221" s="256" t="str">
        <f>IF(E221="","",VLOOKUP(H221,'Z8 TARGET ENH'!$FH$7:$FJ$48,2,FALSE))</f>
        <v/>
      </c>
      <c r="V221" s="258" t="str">
        <f>IF(E221="","",VLOOKUP(H221,'Z8 TARGET ENH'!$FH$7:$FJ$48,3,FALSE))</f>
        <v/>
      </c>
      <c r="W221" s="260" t="str">
        <f t="shared" si="2"/>
        <v/>
      </c>
      <c r="X221" s="204"/>
      <c r="Y221" s="70"/>
      <c r="Z221" s="1">
        <f t="shared" si="3"/>
        <v>0</v>
      </c>
    </row>
    <row r="222" spans="1:26" ht="30" customHeight="1" x14ac:dyDescent="0.2">
      <c r="A222" s="70"/>
      <c r="B222" s="70"/>
      <c r="C222" s="70"/>
      <c r="D222" s="255">
        <f>'A1 Baseline - Terrestrial'!D223</f>
        <v>216</v>
      </c>
      <c r="E222" s="80" t="str">
        <f>IF(OR('C1 Baseline - Marine'!E223="",'C1 Baseline - Marine'!O223=0), "", 'C1 Baseline - Marine'!E223)</f>
        <v/>
      </c>
      <c r="F222" s="102" t="str">
        <f>IF(E222="", "", 'C1 Baseline - Marine'!H223)</f>
        <v/>
      </c>
      <c r="G222" s="100" t="str">
        <f>IF(E222="", "", 'C1 Baseline - Marine'!J223)</f>
        <v/>
      </c>
      <c r="H222" s="98"/>
      <c r="I222" s="99" t="str">
        <f>IF(E222="","",'C1 Baseline - Marine'!K223)</f>
        <v/>
      </c>
      <c r="J222" s="85" t="str">
        <f>IF(OR(E222="",H222=""),"",IF(AND(E222=H222,G222&gt;=P222),"Error - No Enhancement",IF(AND(E222=H222,G222&lt;P222),"Acceptable",IF(F222&gt;N222,"Trading Down - Unacceptable Change",IF(F222=N222,"Error - No Enhancement",'C1 Baseline - Marine'!G223&amp;" - "&amp;IFERROR(VLOOKUP(H222,'Z1 HAB CLASS'!$D$4:$E$45,2,FALSE),""))))))</f>
        <v/>
      </c>
      <c r="K222" s="196" t="str">
        <f>IF(E222="","",IF(AND(E222=H222,G222&gt;=P222),"Error - No Enhancement",IF(AND(E222=H222,G222&lt;P222),'C1 Baseline - Marine'!I223&amp;" - "&amp;'C3 Enhancement - Marine'!O222,IF(F222&gt;N222,"Trading Down - Unacceptable Change",IF(F222=N222,"Error - No Enhancement",IF(AND(E222&lt;&gt;H222,F222&lt;N222),"Lower Distinctiveness Habitat"&amp;" - "&amp;O222,'C1 Baseline - Marine'!I223&amp;" - "&amp;'C3 Enhancement - Marine'!O222))))))</f>
        <v/>
      </c>
      <c r="L222" s="101" t="str">
        <f>IF(E222="","",'C1 Baseline - Marine'!O223)</f>
        <v/>
      </c>
      <c r="M222" s="102" t="str">
        <f>IFERROR(VLOOKUP(H222,'Z1 HAB CLASS'!$D$4:$E$45,2,FALSE)," ")</f>
        <v xml:space="preserve"> </v>
      </c>
      <c r="N222" s="103" t="str">
        <f>IFERROR(VLOOKUP(M222,'Z1 HAB CLASS'!$L$3:$N$9,2,FALSE)," ")</f>
        <v xml:space="preserve"> </v>
      </c>
      <c r="O222" s="104"/>
      <c r="P222" s="100" t="str">
        <f>IFERROR(VLOOKUP(O222,'Z3 CONDITION VALUE'!$A$3:$B$5,2,FALSE)," ")</f>
        <v xml:space="preserve"> </v>
      </c>
      <c r="Q222" s="82" t="str">
        <f>IF(OR('C1 Baseline - Marine'!E223="", 'C1 Baseline - Marine'!O223=0),"",'C1 Baseline - Marine'!I223&amp;"")</f>
        <v/>
      </c>
      <c r="R222" s="105" t="e">
        <f t="shared" ca="1" si="0"/>
        <v>#NAME?</v>
      </c>
      <c r="S222" s="99" t="e">
        <f t="shared" ca="1" si="1"/>
        <v>#NAME?</v>
      </c>
      <c r="T222" s="259" t="e">
        <f t="array" aca="1" ref="T222" ca="1">IF(OR(R222="",S222=""),"",INDEX('Z8 TARGET ENH'!$F$6:$FE$161,_xludf.XMATCH(R222,'Z8 TARGET ENH'!$B$6:$B$161),_xludf.XMATCH(S222,'Z8 TARGET ENH'!$F$2:$FE$2)))</f>
        <v>#NAME?</v>
      </c>
      <c r="U222" s="256" t="str">
        <f>IF(E222="","",VLOOKUP(H222,'Z8 TARGET ENH'!$FH$7:$FJ$48,2,FALSE))</f>
        <v/>
      </c>
      <c r="V222" s="258" t="str">
        <f>IF(E222="","",VLOOKUP(H222,'Z8 TARGET ENH'!$FH$7:$FJ$48,3,FALSE))</f>
        <v/>
      </c>
      <c r="W222" s="260" t="str">
        <f t="shared" si="2"/>
        <v/>
      </c>
      <c r="X222" s="204"/>
      <c r="Y222" s="70"/>
      <c r="Z222" s="1">
        <f t="shared" si="3"/>
        <v>0</v>
      </c>
    </row>
    <row r="223" spans="1:26" ht="30" customHeight="1" x14ac:dyDescent="0.2">
      <c r="A223" s="70"/>
      <c r="B223" s="70"/>
      <c r="C223" s="70"/>
      <c r="D223" s="255">
        <f>'A1 Baseline - Terrestrial'!D224</f>
        <v>217</v>
      </c>
      <c r="E223" s="80" t="str">
        <f>IF(OR('C1 Baseline - Marine'!E224="",'C1 Baseline - Marine'!O224=0), "", 'C1 Baseline - Marine'!E224)</f>
        <v/>
      </c>
      <c r="F223" s="102" t="str">
        <f>IF(E223="", "", 'C1 Baseline - Marine'!H224)</f>
        <v/>
      </c>
      <c r="G223" s="100" t="str">
        <f>IF(E223="", "", 'C1 Baseline - Marine'!J224)</f>
        <v/>
      </c>
      <c r="H223" s="98"/>
      <c r="I223" s="99" t="str">
        <f>IF(E223="","",'C1 Baseline - Marine'!K224)</f>
        <v/>
      </c>
      <c r="J223" s="85" t="str">
        <f>IF(OR(E223="",H223=""),"",IF(AND(E223=H223,G223&gt;=P223),"Error - No Enhancement",IF(AND(E223=H223,G223&lt;P223),"Acceptable",IF(F223&gt;N223,"Trading Down - Unacceptable Change",IF(F223=N223,"Error - No Enhancement",'C1 Baseline - Marine'!G224&amp;" - "&amp;IFERROR(VLOOKUP(H223,'Z1 HAB CLASS'!$D$4:$E$45,2,FALSE),""))))))</f>
        <v/>
      </c>
      <c r="K223" s="196" t="str">
        <f>IF(E223="","",IF(AND(E223=H223,G223&gt;=P223),"Error - No Enhancement",IF(AND(E223=H223,G223&lt;P223),'C1 Baseline - Marine'!I224&amp;" - "&amp;'C3 Enhancement - Marine'!O223,IF(F223&gt;N223,"Trading Down - Unacceptable Change",IF(F223=N223,"Error - No Enhancement",IF(AND(E223&lt;&gt;H223,F223&lt;N223),"Lower Distinctiveness Habitat"&amp;" - "&amp;O223,'C1 Baseline - Marine'!I224&amp;" - "&amp;'C3 Enhancement - Marine'!O223))))))</f>
        <v/>
      </c>
      <c r="L223" s="101" t="str">
        <f>IF(E223="","",'C1 Baseline - Marine'!O224)</f>
        <v/>
      </c>
      <c r="M223" s="102" t="str">
        <f>IFERROR(VLOOKUP(H223,'Z1 HAB CLASS'!$D$4:$E$45,2,FALSE)," ")</f>
        <v xml:space="preserve"> </v>
      </c>
      <c r="N223" s="103" t="str">
        <f>IFERROR(VLOOKUP(M223,'Z1 HAB CLASS'!$L$3:$N$9,2,FALSE)," ")</f>
        <v xml:space="preserve"> </v>
      </c>
      <c r="O223" s="104"/>
      <c r="P223" s="100" t="str">
        <f>IFERROR(VLOOKUP(O223,'Z3 CONDITION VALUE'!$A$3:$B$5,2,FALSE)," ")</f>
        <v xml:space="preserve"> </v>
      </c>
      <c r="Q223" s="82" t="str">
        <f>IF(OR('C1 Baseline - Marine'!E224="", 'C1 Baseline - Marine'!O224=0),"",'C1 Baseline - Marine'!I224&amp;"")</f>
        <v/>
      </c>
      <c r="R223" s="105" t="e">
        <f t="shared" ca="1" si="0"/>
        <v>#NAME?</v>
      </c>
      <c r="S223" s="99" t="e">
        <f t="shared" ca="1" si="1"/>
        <v>#NAME?</v>
      </c>
      <c r="T223" s="259" t="e">
        <f t="array" aca="1" ref="T223" ca="1">IF(OR(R223="",S223=""),"",INDEX('Z8 TARGET ENH'!$F$6:$FE$161,_xludf.XMATCH(R223,'Z8 TARGET ENH'!$B$6:$B$161),_xludf.XMATCH(S223,'Z8 TARGET ENH'!$F$2:$FE$2)))</f>
        <v>#NAME?</v>
      </c>
      <c r="U223" s="256" t="str">
        <f>IF(E223="","",VLOOKUP(H223,'Z8 TARGET ENH'!$FH$7:$FJ$48,2,FALSE))</f>
        <v/>
      </c>
      <c r="V223" s="258" t="str">
        <f>IF(E223="","",VLOOKUP(H223,'Z8 TARGET ENH'!$FH$7:$FJ$48,3,FALSE))</f>
        <v/>
      </c>
      <c r="W223" s="260" t="str">
        <f t="shared" si="2"/>
        <v/>
      </c>
      <c r="X223" s="204"/>
      <c r="Y223" s="70"/>
      <c r="Z223" s="1">
        <f t="shared" si="3"/>
        <v>0</v>
      </c>
    </row>
    <row r="224" spans="1:26" ht="30" customHeight="1" x14ac:dyDescent="0.2">
      <c r="A224" s="70"/>
      <c r="B224" s="70"/>
      <c r="C224" s="70"/>
      <c r="D224" s="255">
        <f>'A1 Baseline - Terrestrial'!D225</f>
        <v>218</v>
      </c>
      <c r="E224" s="80" t="str">
        <f>IF(OR('C1 Baseline - Marine'!E225="",'C1 Baseline - Marine'!O225=0), "", 'C1 Baseline - Marine'!E225)</f>
        <v/>
      </c>
      <c r="F224" s="102" t="str">
        <f>IF(E224="", "", 'C1 Baseline - Marine'!H225)</f>
        <v/>
      </c>
      <c r="G224" s="100" t="str">
        <f>IF(E224="", "", 'C1 Baseline - Marine'!J225)</f>
        <v/>
      </c>
      <c r="H224" s="98"/>
      <c r="I224" s="99" t="str">
        <f>IF(E224="","",'C1 Baseline - Marine'!K225)</f>
        <v/>
      </c>
      <c r="J224" s="85" t="str">
        <f>IF(OR(E224="",H224=""),"",IF(AND(E224=H224,G224&gt;=P224),"Error - No Enhancement",IF(AND(E224=H224,G224&lt;P224),"Acceptable",IF(F224&gt;N224,"Trading Down - Unacceptable Change",IF(F224=N224,"Error - No Enhancement",'C1 Baseline - Marine'!G225&amp;" - "&amp;IFERROR(VLOOKUP(H224,'Z1 HAB CLASS'!$D$4:$E$45,2,FALSE),""))))))</f>
        <v/>
      </c>
      <c r="K224" s="196" t="str">
        <f>IF(E224="","",IF(AND(E224=H224,G224&gt;=P224),"Error - No Enhancement",IF(AND(E224=H224,G224&lt;P224),'C1 Baseline - Marine'!I225&amp;" - "&amp;'C3 Enhancement - Marine'!O224,IF(F224&gt;N224,"Trading Down - Unacceptable Change",IF(F224=N224,"Error - No Enhancement",IF(AND(E224&lt;&gt;H224,F224&lt;N224),"Lower Distinctiveness Habitat"&amp;" - "&amp;O224,'C1 Baseline - Marine'!I225&amp;" - "&amp;'C3 Enhancement - Marine'!O224))))))</f>
        <v/>
      </c>
      <c r="L224" s="101" t="str">
        <f>IF(E224="","",'C1 Baseline - Marine'!O225)</f>
        <v/>
      </c>
      <c r="M224" s="102" t="str">
        <f>IFERROR(VLOOKUP(H224,'Z1 HAB CLASS'!$D$4:$E$45,2,FALSE)," ")</f>
        <v xml:space="preserve"> </v>
      </c>
      <c r="N224" s="103" t="str">
        <f>IFERROR(VLOOKUP(M224,'Z1 HAB CLASS'!$L$3:$N$9,2,FALSE)," ")</f>
        <v xml:space="preserve"> </v>
      </c>
      <c r="O224" s="104"/>
      <c r="P224" s="100" t="str">
        <f>IFERROR(VLOOKUP(O224,'Z3 CONDITION VALUE'!$A$3:$B$5,2,FALSE)," ")</f>
        <v xml:space="preserve"> </v>
      </c>
      <c r="Q224" s="82" t="str">
        <f>IF(OR('C1 Baseline - Marine'!E225="", 'C1 Baseline - Marine'!O225=0),"",'C1 Baseline - Marine'!I225&amp;"")</f>
        <v/>
      </c>
      <c r="R224" s="105" t="e">
        <f t="shared" ca="1" si="0"/>
        <v>#NAME?</v>
      </c>
      <c r="S224" s="99" t="e">
        <f t="shared" ca="1" si="1"/>
        <v>#NAME?</v>
      </c>
      <c r="T224" s="259" t="e">
        <f t="array" aca="1" ref="T224" ca="1">IF(OR(R224="",S224=""),"",INDEX('Z8 TARGET ENH'!$F$6:$FE$161,_xludf.XMATCH(R224,'Z8 TARGET ENH'!$B$6:$B$161),_xludf.XMATCH(S224,'Z8 TARGET ENH'!$F$2:$FE$2)))</f>
        <v>#NAME?</v>
      </c>
      <c r="U224" s="256" t="str">
        <f>IF(E224="","",VLOOKUP(H224,'Z8 TARGET ENH'!$FH$7:$FJ$48,2,FALSE))</f>
        <v/>
      </c>
      <c r="V224" s="258" t="str">
        <f>IF(E224="","",VLOOKUP(H224,'Z8 TARGET ENH'!$FH$7:$FJ$48,3,FALSE))</f>
        <v/>
      </c>
      <c r="W224" s="260" t="str">
        <f t="shared" si="2"/>
        <v/>
      </c>
      <c r="X224" s="204"/>
      <c r="Y224" s="70"/>
      <c r="Z224" s="1">
        <f t="shared" si="3"/>
        <v>0</v>
      </c>
    </row>
    <row r="225" spans="1:26" ht="30" customHeight="1" x14ac:dyDescent="0.2">
      <c r="A225" s="70"/>
      <c r="B225" s="70"/>
      <c r="C225" s="70"/>
      <c r="D225" s="255">
        <f>'A1 Baseline - Terrestrial'!D226</f>
        <v>219</v>
      </c>
      <c r="E225" s="80" t="str">
        <f>IF(OR('C1 Baseline - Marine'!E226="",'C1 Baseline - Marine'!O226=0), "", 'C1 Baseline - Marine'!E226)</f>
        <v/>
      </c>
      <c r="F225" s="102" t="str">
        <f>IF(E225="", "", 'C1 Baseline - Marine'!H226)</f>
        <v/>
      </c>
      <c r="G225" s="100" t="str">
        <f>IF(E225="", "", 'C1 Baseline - Marine'!J226)</f>
        <v/>
      </c>
      <c r="H225" s="98"/>
      <c r="I225" s="99" t="str">
        <f>IF(E225="","",'C1 Baseline - Marine'!K226)</f>
        <v/>
      </c>
      <c r="J225" s="85" t="str">
        <f>IF(OR(E225="",H225=""),"",IF(AND(E225=H225,G225&gt;=P225),"Error - No Enhancement",IF(AND(E225=H225,G225&lt;P225),"Acceptable",IF(F225&gt;N225,"Trading Down - Unacceptable Change",IF(F225=N225,"Error - No Enhancement",'C1 Baseline - Marine'!G226&amp;" - "&amp;IFERROR(VLOOKUP(H225,'Z1 HAB CLASS'!$D$4:$E$45,2,FALSE),""))))))</f>
        <v/>
      </c>
      <c r="K225" s="196" t="str">
        <f>IF(E225="","",IF(AND(E225=H225,G225&gt;=P225),"Error - No Enhancement",IF(AND(E225=H225,G225&lt;P225),'C1 Baseline - Marine'!I226&amp;" - "&amp;'C3 Enhancement - Marine'!O225,IF(F225&gt;N225,"Trading Down - Unacceptable Change",IF(F225=N225,"Error - No Enhancement",IF(AND(E225&lt;&gt;H225,F225&lt;N225),"Lower Distinctiveness Habitat"&amp;" - "&amp;O225,'C1 Baseline - Marine'!I226&amp;" - "&amp;'C3 Enhancement - Marine'!O225))))))</f>
        <v/>
      </c>
      <c r="L225" s="101" t="str">
        <f>IF(E225="","",'C1 Baseline - Marine'!O226)</f>
        <v/>
      </c>
      <c r="M225" s="102" t="str">
        <f>IFERROR(VLOOKUP(H225,'Z1 HAB CLASS'!$D$4:$E$45,2,FALSE)," ")</f>
        <v xml:space="preserve"> </v>
      </c>
      <c r="N225" s="103" t="str">
        <f>IFERROR(VLOOKUP(M225,'Z1 HAB CLASS'!$L$3:$N$9,2,FALSE)," ")</f>
        <v xml:space="preserve"> </v>
      </c>
      <c r="O225" s="104"/>
      <c r="P225" s="100" t="str">
        <f>IFERROR(VLOOKUP(O225,'Z3 CONDITION VALUE'!$A$3:$B$5,2,FALSE)," ")</f>
        <v xml:space="preserve"> </v>
      </c>
      <c r="Q225" s="82" t="str">
        <f>IF(OR('C1 Baseline - Marine'!E226="", 'C1 Baseline - Marine'!O226=0),"",'C1 Baseline - Marine'!I226&amp;"")</f>
        <v/>
      </c>
      <c r="R225" s="105" t="e">
        <f t="shared" ca="1" si="0"/>
        <v>#NAME?</v>
      </c>
      <c r="S225" s="99" t="e">
        <f t="shared" ca="1" si="1"/>
        <v>#NAME?</v>
      </c>
      <c r="T225" s="259" t="e">
        <f t="array" aca="1" ref="T225" ca="1">IF(OR(R225="",S225=""),"",INDEX('Z8 TARGET ENH'!$F$6:$FE$161,_xludf.XMATCH(R225,'Z8 TARGET ENH'!$B$6:$B$161),_xludf.XMATCH(S225,'Z8 TARGET ENH'!$F$2:$FE$2)))</f>
        <v>#NAME?</v>
      </c>
      <c r="U225" s="256" t="str">
        <f>IF(E225="","",VLOOKUP(H225,'Z8 TARGET ENH'!$FH$7:$FJ$48,2,FALSE))</f>
        <v/>
      </c>
      <c r="V225" s="258" t="str">
        <f>IF(E225="","",VLOOKUP(H225,'Z8 TARGET ENH'!$FH$7:$FJ$48,3,FALSE))</f>
        <v/>
      </c>
      <c r="W225" s="260" t="str">
        <f t="shared" si="2"/>
        <v/>
      </c>
      <c r="X225" s="204"/>
      <c r="Y225" s="70"/>
      <c r="Z225" s="1">
        <f t="shared" si="3"/>
        <v>0</v>
      </c>
    </row>
    <row r="226" spans="1:26" ht="30" customHeight="1" x14ac:dyDescent="0.2">
      <c r="A226" s="70"/>
      <c r="B226" s="70"/>
      <c r="C226" s="70"/>
      <c r="D226" s="255">
        <f>'A1 Baseline - Terrestrial'!D227</f>
        <v>220</v>
      </c>
      <c r="E226" s="80" t="str">
        <f>IF(OR('C1 Baseline - Marine'!E227="",'C1 Baseline - Marine'!O227=0), "", 'C1 Baseline - Marine'!E227)</f>
        <v/>
      </c>
      <c r="F226" s="102" t="str">
        <f>IF(E226="", "", 'C1 Baseline - Marine'!H227)</f>
        <v/>
      </c>
      <c r="G226" s="100" t="str">
        <f>IF(E226="", "", 'C1 Baseline - Marine'!J227)</f>
        <v/>
      </c>
      <c r="H226" s="98"/>
      <c r="I226" s="99" t="str">
        <f>IF(E226="","",'C1 Baseline - Marine'!K227)</f>
        <v/>
      </c>
      <c r="J226" s="85" t="str">
        <f>IF(OR(E226="",H226=""),"",IF(AND(E226=H226,G226&gt;=P226),"Error - No Enhancement",IF(AND(E226=H226,G226&lt;P226),"Acceptable",IF(F226&gt;N226,"Trading Down - Unacceptable Change",IF(F226=N226,"Error - No Enhancement",'C1 Baseline - Marine'!G227&amp;" - "&amp;IFERROR(VLOOKUP(H226,'Z1 HAB CLASS'!$D$4:$E$45,2,FALSE),""))))))</f>
        <v/>
      </c>
      <c r="K226" s="196" t="str">
        <f>IF(E226="","",IF(AND(E226=H226,G226&gt;=P226),"Error - No Enhancement",IF(AND(E226=H226,G226&lt;P226),'C1 Baseline - Marine'!I227&amp;" - "&amp;'C3 Enhancement - Marine'!O226,IF(F226&gt;N226,"Trading Down - Unacceptable Change",IF(F226=N226,"Error - No Enhancement",IF(AND(E226&lt;&gt;H226,F226&lt;N226),"Lower Distinctiveness Habitat"&amp;" - "&amp;O226,'C1 Baseline - Marine'!I227&amp;" - "&amp;'C3 Enhancement - Marine'!O226))))))</f>
        <v/>
      </c>
      <c r="L226" s="101" t="str">
        <f>IF(E226="","",'C1 Baseline - Marine'!O227)</f>
        <v/>
      </c>
      <c r="M226" s="102" t="str">
        <f>IFERROR(VLOOKUP(H226,'Z1 HAB CLASS'!$D$4:$E$45,2,FALSE)," ")</f>
        <v xml:space="preserve"> </v>
      </c>
      <c r="N226" s="103" t="str">
        <f>IFERROR(VLOOKUP(M226,'Z1 HAB CLASS'!$L$3:$N$9,2,FALSE)," ")</f>
        <v xml:space="preserve"> </v>
      </c>
      <c r="O226" s="104"/>
      <c r="P226" s="100" t="str">
        <f>IFERROR(VLOOKUP(O226,'Z3 CONDITION VALUE'!$A$3:$B$5,2,FALSE)," ")</f>
        <v xml:space="preserve"> </v>
      </c>
      <c r="Q226" s="82" t="str">
        <f>IF(OR('C1 Baseline - Marine'!E227="", 'C1 Baseline - Marine'!O227=0),"",'C1 Baseline - Marine'!I227&amp;"")</f>
        <v/>
      </c>
      <c r="R226" s="105" t="e">
        <f t="shared" ca="1" si="0"/>
        <v>#NAME?</v>
      </c>
      <c r="S226" s="99" t="e">
        <f t="shared" ca="1" si="1"/>
        <v>#NAME?</v>
      </c>
      <c r="T226" s="259" t="e">
        <f t="array" aca="1" ref="T226" ca="1">IF(OR(R226="",S226=""),"",INDEX('Z8 TARGET ENH'!$F$6:$FE$161,_xludf.XMATCH(R226,'Z8 TARGET ENH'!$B$6:$B$161),_xludf.XMATCH(S226,'Z8 TARGET ENH'!$F$2:$FE$2)))</f>
        <v>#NAME?</v>
      </c>
      <c r="U226" s="256" t="str">
        <f>IF(E226="","",VLOOKUP(H226,'Z8 TARGET ENH'!$FH$7:$FJ$48,2,FALSE))</f>
        <v/>
      </c>
      <c r="V226" s="258" t="str">
        <f>IF(E226="","",VLOOKUP(H226,'Z8 TARGET ENH'!$FH$7:$FJ$48,3,FALSE))</f>
        <v/>
      </c>
      <c r="W226" s="260" t="str">
        <f t="shared" si="2"/>
        <v/>
      </c>
      <c r="X226" s="204"/>
      <c r="Y226" s="70"/>
      <c r="Z226" s="1">
        <f t="shared" si="3"/>
        <v>0</v>
      </c>
    </row>
    <row r="227" spans="1:26" ht="30" customHeight="1" x14ac:dyDescent="0.2">
      <c r="A227" s="70"/>
      <c r="B227" s="70"/>
      <c r="C227" s="70"/>
      <c r="D227" s="255">
        <f>'A1 Baseline - Terrestrial'!D228</f>
        <v>221</v>
      </c>
      <c r="E227" s="80" t="str">
        <f>IF(OR('C1 Baseline - Marine'!E228="",'C1 Baseline - Marine'!O228=0), "", 'C1 Baseline - Marine'!E228)</f>
        <v/>
      </c>
      <c r="F227" s="102" t="str">
        <f>IF(E227="", "", 'C1 Baseline - Marine'!H228)</f>
        <v/>
      </c>
      <c r="G227" s="100" t="str">
        <f>IF(E227="", "", 'C1 Baseline - Marine'!J228)</f>
        <v/>
      </c>
      <c r="H227" s="98"/>
      <c r="I227" s="99" t="str">
        <f>IF(E227="","",'C1 Baseline - Marine'!K228)</f>
        <v/>
      </c>
      <c r="J227" s="85" t="str">
        <f>IF(OR(E227="",H227=""),"",IF(AND(E227=H227,G227&gt;=P227),"Error - No Enhancement",IF(AND(E227=H227,G227&lt;P227),"Acceptable",IF(F227&gt;N227,"Trading Down - Unacceptable Change",IF(F227=N227,"Error - No Enhancement",'C1 Baseline - Marine'!G228&amp;" - "&amp;IFERROR(VLOOKUP(H227,'Z1 HAB CLASS'!$D$4:$E$45,2,FALSE),""))))))</f>
        <v/>
      </c>
      <c r="K227" s="196" t="str">
        <f>IF(E227="","",IF(AND(E227=H227,G227&gt;=P227),"Error - No Enhancement",IF(AND(E227=H227,G227&lt;P227),'C1 Baseline - Marine'!I228&amp;" - "&amp;'C3 Enhancement - Marine'!O227,IF(F227&gt;N227,"Trading Down - Unacceptable Change",IF(F227=N227,"Error - No Enhancement",IF(AND(E227&lt;&gt;H227,F227&lt;N227),"Lower Distinctiveness Habitat"&amp;" - "&amp;O227,'C1 Baseline - Marine'!I228&amp;" - "&amp;'C3 Enhancement - Marine'!O227))))))</f>
        <v/>
      </c>
      <c r="L227" s="101" t="str">
        <f>IF(E227="","",'C1 Baseline - Marine'!O228)</f>
        <v/>
      </c>
      <c r="M227" s="102" t="str">
        <f>IFERROR(VLOOKUP(H227,'Z1 HAB CLASS'!$D$4:$E$45,2,FALSE)," ")</f>
        <v xml:space="preserve"> </v>
      </c>
      <c r="N227" s="103" t="str">
        <f>IFERROR(VLOOKUP(M227,'Z1 HAB CLASS'!$L$3:$N$9,2,FALSE)," ")</f>
        <v xml:space="preserve"> </v>
      </c>
      <c r="O227" s="104"/>
      <c r="P227" s="100" t="str">
        <f>IFERROR(VLOOKUP(O227,'Z3 CONDITION VALUE'!$A$3:$B$5,2,FALSE)," ")</f>
        <v xml:space="preserve"> </v>
      </c>
      <c r="Q227" s="82" t="str">
        <f>IF(OR('C1 Baseline - Marine'!E228="", 'C1 Baseline - Marine'!O228=0),"",'C1 Baseline - Marine'!I228&amp;"")</f>
        <v/>
      </c>
      <c r="R227" s="105" t="e">
        <f t="shared" ca="1" si="0"/>
        <v>#NAME?</v>
      </c>
      <c r="S227" s="99" t="e">
        <f t="shared" ca="1" si="1"/>
        <v>#NAME?</v>
      </c>
      <c r="T227" s="259" t="e">
        <f t="array" aca="1" ref="T227" ca="1">IF(OR(R227="",S227=""),"",INDEX('Z8 TARGET ENH'!$F$6:$FE$161,_xludf.XMATCH(R227,'Z8 TARGET ENH'!$B$6:$B$161),_xludf.XMATCH(S227,'Z8 TARGET ENH'!$F$2:$FE$2)))</f>
        <v>#NAME?</v>
      </c>
      <c r="U227" s="256" t="str">
        <f>IF(E227="","",VLOOKUP(H227,'Z8 TARGET ENH'!$FH$7:$FJ$48,2,FALSE))</f>
        <v/>
      </c>
      <c r="V227" s="258" t="str">
        <f>IF(E227="","",VLOOKUP(H227,'Z8 TARGET ENH'!$FH$7:$FJ$48,3,FALSE))</f>
        <v/>
      </c>
      <c r="W227" s="260" t="str">
        <f t="shared" si="2"/>
        <v/>
      </c>
      <c r="X227" s="204"/>
      <c r="Y227" s="70"/>
      <c r="Z227" s="1">
        <f t="shared" si="3"/>
        <v>0</v>
      </c>
    </row>
    <row r="228" spans="1:26" ht="30" customHeight="1" x14ac:dyDescent="0.2">
      <c r="A228" s="70"/>
      <c r="B228" s="70"/>
      <c r="C228" s="70"/>
      <c r="D228" s="255">
        <f>'A1 Baseline - Terrestrial'!D229</f>
        <v>222</v>
      </c>
      <c r="E228" s="80" t="str">
        <f>IF(OR('C1 Baseline - Marine'!E229="",'C1 Baseline - Marine'!O229=0), "", 'C1 Baseline - Marine'!E229)</f>
        <v/>
      </c>
      <c r="F228" s="102" t="str">
        <f>IF(E228="", "", 'C1 Baseline - Marine'!H229)</f>
        <v/>
      </c>
      <c r="G228" s="100" t="str">
        <f>IF(E228="", "", 'C1 Baseline - Marine'!J229)</f>
        <v/>
      </c>
      <c r="H228" s="98"/>
      <c r="I228" s="99" t="str">
        <f>IF(E228="","",'C1 Baseline - Marine'!K229)</f>
        <v/>
      </c>
      <c r="J228" s="85" t="str">
        <f>IF(OR(E228="",H228=""),"",IF(AND(E228=H228,G228&gt;=P228),"Error - No Enhancement",IF(AND(E228=H228,G228&lt;P228),"Acceptable",IF(F228&gt;N228,"Trading Down - Unacceptable Change",IF(F228=N228,"Error - No Enhancement",'C1 Baseline - Marine'!G229&amp;" - "&amp;IFERROR(VLOOKUP(H228,'Z1 HAB CLASS'!$D$4:$E$45,2,FALSE),""))))))</f>
        <v/>
      </c>
      <c r="K228" s="196" t="str">
        <f>IF(E228="","",IF(AND(E228=H228,G228&gt;=P228),"Error - No Enhancement",IF(AND(E228=H228,G228&lt;P228),'C1 Baseline - Marine'!I229&amp;" - "&amp;'C3 Enhancement - Marine'!O228,IF(F228&gt;N228,"Trading Down - Unacceptable Change",IF(F228=N228,"Error - No Enhancement",IF(AND(E228&lt;&gt;H228,F228&lt;N228),"Lower Distinctiveness Habitat"&amp;" - "&amp;O228,'C1 Baseline - Marine'!I229&amp;" - "&amp;'C3 Enhancement - Marine'!O228))))))</f>
        <v/>
      </c>
      <c r="L228" s="101" t="str">
        <f>IF(E228="","",'C1 Baseline - Marine'!O229)</f>
        <v/>
      </c>
      <c r="M228" s="102" t="str">
        <f>IFERROR(VLOOKUP(H228,'Z1 HAB CLASS'!$D$4:$E$45,2,FALSE)," ")</f>
        <v xml:space="preserve"> </v>
      </c>
      <c r="N228" s="103" t="str">
        <f>IFERROR(VLOOKUP(M228,'Z1 HAB CLASS'!$L$3:$N$9,2,FALSE)," ")</f>
        <v xml:space="preserve"> </v>
      </c>
      <c r="O228" s="104"/>
      <c r="P228" s="100" t="str">
        <f>IFERROR(VLOOKUP(O228,'Z3 CONDITION VALUE'!$A$3:$B$5,2,FALSE)," ")</f>
        <v xml:space="preserve"> </v>
      </c>
      <c r="Q228" s="82" t="str">
        <f>IF(OR('C1 Baseline - Marine'!E229="", 'C1 Baseline - Marine'!O229=0),"",'C1 Baseline - Marine'!I229&amp;"")</f>
        <v/>
      </c>
      <c r="R228" s="105" t="e">
        <f t="shared" ca="1" si="0"/>
        <v>#NAME?</v>
      </c>
      <c r="S228" s="99" t="e">
        <f t="shared" ca="1" si="1"/>
        <v>#NAME?</v>
      </c>
      <c r="T228" s="259" t="e">
        <f t="array" aca="1" ref="T228" ca="1">IF(OR(R228="",S228=""),"",INDEX('Z8 TARGET ENH'!$F$6:$FE$161,_xludf.XMATCH(R228,'Z8 TARGET ENH'!$B$6:$B$161),_xludf.XMATCH(S228,'Z8 TARGET ENH'!$F$2:$FE$2)))</f>
        <v>#NAME?</v>
      </c>
      <c r="U228" s="256" t="str">
        <f>IF(E228="","",VLOOKUP(H228,'Z8 TARGET ENH'!$FH$7:$FJ$48,2,FALSE))</f>
        <v/>
      </c>
      <c r="V228" s="258" t="str">
        <f>IF(E228="","",VLOOKUP(H228,'Z8 TARGET ENH'!$FH$7:$FJ$48,3,FALSE))</f>
        <v/>
      </c>
      <c r="W228" s="260" t="str">
        <f t="shared" si="2"/>
        <v/>
      </c>
      <c r="X228" s="204"/>
      <c r="Y228" s="70"/>
      <c r="Z228" s="1">
        <f t="shared" si="3"/>
        <v>0</v>
      </c>
    </row>
    <row r="229" spans="1:26" ht="30" customHeight="1" x14ac:dyDescent="0.2">
      <c r="A229" s="70"/>
      <c r="B229" s="70"/>
      <c r="C229" s="70"/>
      <c r="D229" s="255">
        <f>'A1 Baseline - Terrestrial'!D230</f>
        <v>223</v>
      </c>
      <c r="E229" s="80" t="str">
        <f>IF(OR('C1 Baseline - Marine'!E230="",'C1 Baseline - Marine'!O230=0), "", 'C1 Baseline - Marine'!E230)</f>
        <v/>
      </c>
      <c r="F229" s="102" t="str">
        <f>IF(E229="", "", 'C1 Baseline - Marine'!H230)</f>
        <v/>
      </c>
      <c r="G229" s="100" t="str">
        <f>IF(E229="", "", 'C1 Baseline - Marine'!J230)</f>
        <v/>
      </c>
      <c r="H229" s="98"/>
      <c r="I229" s="99" t="str">
        <f>IF(E229="","",'C1 Baseline - Marine'!K230)</f>
        <v/>
      </c>
      <c r="J229" s="85" t="str">
        <f>IF(OR(E229="",H229=""),"",IF(AND(E229=H229,G229&gt;=P229),"Error - No Enhancement",IF(AND(E229=H229,G229&lt;P229),"Acceptable",IF(F229&gt;N229,"Trading Down - Unacceptable Change",IF(F229=N229,"Error - No Enhancement",'C1 Baseline - Marine'!G230&amp;" - "&amp;IFERROR(VLOOKUP(H229,'Z1 HAB CLASS'!$D$4:$E$45,2,FALSE),""))))))</f>
        <v/>
      </c>
      <c r="K229" s="196" t="str">
        <f>IF(E229="","",IF(AND(E229=H229,G229&gt;=P229),"Error - No Enhancement",IF(AND(E229=H229,G229&lt;P229),'C1 Baseline - Marine'!I230&amp;" - "&amp;'C3 Enhancement - Marine'!O229,IF(F229&gt;N229,"Trading Down - Unacceptable Change",IF(F229=N229,"Error - No Enhancement",IF(AND(E229&lt;&gt;H229,F229&lt;N229),"Lower Distinctiveness Habitat"&amp;" - "&amp;O229,'C1 Baseline - Marine'!I230&amp;" - "&amp;'C3 Enhancement - Marine'!O229))))))</f>
        <v/>
      </c>
      <c r="L229" s="101" t="str">
        <f>IF(E229="","",'C1 Baseline - Marine'!O230)</f>
        <v/>
      </c>
      <c r="M229" s="102" t="str">
        <f>IFERROR(VLOOKUP(H229,'Z1 HAB CLASS'!$D$4:$E$45,2,FALSE)," ")</f>
        <v xml:space="preserve"> </v>
      </c>
      <c r="N229" s="103" t="str">
        <f>IFERROR(VLOOKUP(M229,'Z1 HAB CLASS'!$L$3:$N$9,2,FALSE)," ")</f>
        <v xml:space="preserve"> </v>
      </c>
      <c r="O229" s="104"/>
      <c r="P229" s="100" t="str">
        <f>IFERROR(VLOOKUP(O229,'Z3 CONDITION VALUE'!$A$3:$B$5,2,FALSE)," ")</f>
        <v xml:space="preserve"> </v>
      </c>
      <c r="Q229" s="82" t="str">
        <f>IF(OR('C1 Baseline - Marine'!E230="", 'C1 Baseline - Marine'!O230=0),"",'C1 Baseline - Marine'!I230&amp;"")</f>
        <v/>
      </c>
      <c r="R229" s="105" t="e">
        <f t="shared" ca="1" si="0"/>
        <v>#NAME?</v>
      </c>
      <c r="S229" s="99" t="e">
        <f t="shared" ca="1" si="1"/>
        <v>#NAME?</v>
      </c>
      <c r="T229" s="259" t="e">
        <f t="array" aca="1" ref="T229" ca="1">IF(OR(R229="",S229=""),"",INDEX('Z8 TARGET ENH'!$F$6:$FE$161,_xludf.XMATCH(R229,'Z8 TARGET ENH'!$B$6:$B$161),_xludf.XMATCH(S229,'Z8 TARGET ENH'!$F$2:$FE$2)))</f>
        <v>#NAME?</v>
      </c>
      <c r="U229" s="256" t="str">
        <f>IF(E229="","",VLOOKUP(H229,'Z8 TARGET ENH'!$FH$7:$FJ$48,2,FALSE))</f>
        <v/>
      </c>
      <c r="V229" s="258" t="str">
        <f>IF(E229="","",VLOOKUP(H229,'Z8 TARGET ENH'!$FH$7:$FJ$48,3,FALSE))</f>
        <v/>
      </c>
      <c r="W229" s="260" t="str">
        <f t="shared" si="2"/>
        <v/>
      </c>
      <c r="X229" s="204"/>
      <c r="Y229" s="70"/>
      <c r="Z229" s="1">
        <f t="shared" si="3"/>
        <v>0</v>
      </c>
    </row>
    <row r="230" spans="1:26" ht="30" customHeight="1" x14ac:dyDescent="0.2">
      <c r="A230" s="70"/>
      <c r="B230" s="70"/>
      <c r="C230" s="70"/>
      <c r="D230" s="255">
        <f>'A1 Baseline - Terrestrial'!D231</f>
        <v>224</v>
      </c>
      <c r="E230" s="80" t="str">
        <f>IF(OR('C1 Baseline - Marine'!E231="",'C1 Baseline - Marine'!O231=0), "", 'C1 Baseline - Marine'!E231)</f>
        <v/>
      </c>
      <c r="F230" s="102" t="str">
        <f>IF(E230="", "", 'C1 Baseline - Marine'!H231)</f>
        <v/>
      </c>
      <c r="G230" s="100" t="str">
        <f>IF(E230="", "", 'C1 Baseline - Marine'!J231)</f>
        <v/>
      </c>
      <c r="H230" s="98"/>
      <c r="I230" s="99" t="str">
        <f>IF(E230="","",'C1 Baseline - Marine'!K231)</f>
        <v/>
      </c>
      <c r="J230" s="85" t="str">
        <f>IF(OR(E230="",H230=""),"",IF(AND(E230=H230,G230&gt;=P230),"Error - No Enhancement",IF(AND(E230=H230,G230&lt;P230),"Acceptable",IF(F230&gt;N230,"Trading Down - Unacceptable Change",IF(F230=N230,"Error - No Enhancement",'C1 Baseline - Marine'!G231&amp;" - "&amp;IFERROR(VLOOKUP(H230,'Z1 HAB CLASS'!$D$4:$E$45,2,FALSE),""))))))</f>
        <v/>
      </c>
      <c r="K230" s="196" t="str">
        <f>IF(E230="","",IF(AND(E230=H230,G230&gt;=P230),"Error - No Enhancement",IF(AND(E230=H230,G230&lt;P230),'C1 Baseline - Marine'!I231&amp;" - "&amp;'C3 Enhancement - Marine'!O230,IF(F230&gt;N230,"Trading Down - Unacceptable Change",IF(F230=N230,"Error - No Enhancement",IF(AND(E230&lt;&gt;H230,F230&lt;N230),"Lower Distinctiveness Habitat"&amp;" - "&amp;O230,'C1 Baseline - Marine'!I231&amp;" - "&amp;'C3 Enhancement - Marine'!O230))))))</f>
        <v/>
      </c>
      <c r="L230" s="101" t="str">
        <f>IF(E230="","",'C1 Baseline - Marine'!O231)</f>
        <v/>
      </c>
      <c r="M230" s="102" t="str">
        <f>IFERROR(VLOOKUP(H230,'Z1 HAB CLASS'!$D$4:$E$45,2,FALSE)," ")</f>
        <v xml:space="preserve"> </v>
      </c>
      <c r="N230" s="103" t="str">
        <f>IFERROR(VLOOKUP(M230,'Z1 HAB CLASS'!$L$3:$N$9,2,FALSE)," ")</f>
        <v xml:space="preserve"> </v>
      </c>
      <c r="O230" s="104"/>
      <c r="P230" s="100" t="str">
        <f>IFERROR(VLOOKUP(O230,'Z3 CONDITION VALUE'!$A$3:$B$5,2,FALSE)," ")</f>
        <v xml:space="preserve"> </v>
      </c>
      <c r="Q230" s="82" t="str">
        <f>IF(OR('C1 Baseline - Marine'!E231="", 'C1 Baseline - Marine'!O231=0),"",'C1 Baseline - Marine'!I231&amp;"")</f>
        <v/>
      </c>
      <c r="R230" s="105" t="e">
        <f t="shared" ca="1" si="0"/>
        <v>#NAME?</v>
      </c>
      <c r="S230" s="99" t="e">
        <f t="shared" ca="1" si="1"/>
        <v>#NAME?</v>
      </c>
      <c r="T230" s="259" t="e">
        <f t="array" aca="1" ref="T230" ca="1">IF(OR(R230="",S230=""),"",INDEX('Z8 TARGET ENH'!$F$6:$FE$161,_xludf.XMATCH(R230,'Z8 TARGET ENH'!$B$6:$B$161),_xludf.XMATCH(S230,'Z8 TARGET ENH'!$F$2:$FE$2)))</f>
        <v>#NAME?</v>
      </c>
      <c r="U230" s="256" t="str">
        <f>IF(E230="","",VLOOKUP(H230,'Z8 TARGET ENH'!$FH$7:$FJ$48,2,FALSE))</f>
        <v/>
      </c>
      <c r="V230" s="258" t="str">
        <f>IF(E230="","",VLOOKUP(H230,'Z8 TARGET ENH'!$FH$7:$FJ$48,3,FALSE))</f>
        <v/>
      </c>
      <c r="W230" s="260" t="str">
        <f t="shared" si="2"/>
        <v/>
      </c>
      <c r="X230" s="204"/>
      <c r="Y230" s="70"/>
      <c r="Z230" s="1">
        <f t="shared" si="3"/>
        <v>0</v>
      </c>
    </row>
    <row r="231" spans="1:26" ht="30" customHeight="1" x14ac:dyDescent="0.2">
      <c r="A231" s="70"/>
      <c r="B231" s="70"/>
      <c r="C231" s="70"/>
      <c r="D231" s="255">
        <f>'A1 Baseline - Terrestrial'!D232</f>
        <v>225</v>
      </c>
      <c r="E231" s="80" t="str">
        <f>IF(OR('C1 Baseline - Marine'!E232="",'C1 Baseline - Marine'!O232=0), "", 'C1 Baseline - Marine'!E232)</f>
        <v/>
      </c>
      <c r="F231" s="102" t="str">
        <f>IF(E231="", "", 'C1 Baseline - Marine'!H232)</f>
        <v/>
      </c>
      <c r="G231" s="100" t="str">
        <f>IF(E231="", "", 'C1 Baseline - Marine'!J232)</f>
        <v/>
      </c>
      <c r="H231" s="98"/>
      <c r="I231" s="99" t="str">
        <f>IF(E231="","",'C1 Baseline - Marine'!K232)</f>
        <v/>
      </c>
      <c r="J231" s="85" t="str">
        <f>IF(OR(E231="",H231=""),"",IF(AND(E231=H231,G231&gt;=P231),"Error - No Enhancement",IF(AND(E231=H231,G231&lt;P231),"Acceptable",IF(F231&gt;N231,"Trading Down - Unacceptable Change",IF(F231=N231,"Error - No Enhancement",'C1 Baseline - Marine'!G232&amp;" - "&amp;IFERROR(VLOOKUP(H231,'Z1 HAB CLASS'!$D$4:$E$45,2,FALSE),""))))))</f>
        <v/>
      </c>
      <c r="K231" s="196" t="str">
        <f>IF(E231="","",IF(AND(E231=H231,G231&gt;=P231),"Error - No Enhancement",IF(AND(E231=H231,G231&lt;P231),'C1 Baseline - Marine'!I232&amp;" - "&amp;'C3 Enhancement - Marine'!O231,IF(F231&gt;N231,"Trading Down - Unacceptable Change",IF(F231=N231,"Error - No Enhancement",IF(AND(E231&lt;&gt;H231,F231&lt;N231),"Lower Distinctiveness Habitat"&amp;" - "&amp;O231,'C1 Baseline - Marine'!I232&amp;" - "&amp;'C3 Enhancement - Marine'!O231))))))</f>
        <v/>
      </c>
      <c r="L231" s="101" t="str">
        <f>IF(E231="","",'C1 Baseline - Marine'!O232)</f>
        <v/>
      </c>
      <c r="M231" s="102" t="str">
        <f>IFERROR(VLOOKUP(H231,'Z1 HAB CLASS'!$D$4:$E$45,2,FALSE)," ")</f>
        <v xml:space="preserve"> </v>
      </c>
      <c r="N231" s="103" t="str">
        <f>IFERROR(VLOOKUP(M231,'Z1 HAB CLASS'!$L$3:$N$9,2,FALSE)," ")</f>
        <v xml:space="preserve"> </v>
      </c>
      <c r="O231" s="104"/>
      <c r="P231" s="100" t="str">
        <f>IFERROR(VLOOKUP(O231,'Z3 CONDITION VALUE'!$A$3:$B$5,2,FALSE)," ")</f>
        <v xml:space="preserve"> </v>
      </c>
      <c r="Q231" s="82" t="str">
        <f>IF(OR('C1 Baseline - Marine'!E232="", 'C1 Baseline - Marine'!O232=0),"",'C1 Baseline - Marine'!I232&amp;"")</f>
        <v/>
      </c>
      <c r="R231" s="105" t="e">
        <f t="shared" ca="1" si="0"/>
        <v>#NAME?</v>
      </c>
      <c r="S231" s="99" t="e">
        <f t="shared" ca="1" si="1"/>
        <v>#NAME?</v>
      </c>
      <c r="T231" s="259" t="e">
        <f t="array" aca="1" ref="T231" ca="1">IF(OR(R231="",S231=""),"",INDEX('Z8 TARGET ENH'!$F$6:$FE$161,_xludf.XMATCH(R231,'Z8 TARGET ENH'!$B$6:$B$161),_xludf.XMATCH(S231,'Z8 TARGET ENH'!$F$2:$FE$2)))</f>
        <v>#NAME?</v>
      </c>
      <c r="U231" s="256" t="str">
        <f>IF(E231="","",VLOOKUP(H231,'Z8 TARGET ENH'!$FH$7:$FJ$48,2,FALSE))</f>
        <v/>
      </c>
      <c r="V231" s="258" t="str">
        <f>IF(E231="","",VLOOKUP(H231,'Z8 TARGET ENH'!$FH$7:$FJ$48,3,FALSE))</f>
        <v/>
      </c>
      <c r="W231" s="260" t="str">
        <f t="shared" si="2"/>
        <v/>
      </c>
      <c r="X231" s="204"/>
      <c r="Y231" s="70"/>
      <c r="Z231" s="1">
        <f t="shared" si="3"/>
        <v>0</v>
      </c>
    </row>
    <row r="232" spans="1:26" ht="30" customHeight="1" x14ac:dyDescent="0.2">
      <c r="A232" s="70"/>
      <c r="B232" s="70"/>
      <c r="C232" s="70"/>
      <c r="D232" s="255">
        <f>'A1 Baseline - Terrestrial'!D233</f>
        <v>226</v>
      </c>
      <c r="E232" s="80" t="str">
        <f>IF(OR('C1 Baseline - Marine'!E233="",'C1 Baseline - Marine'!O233=0), "", 'C1 Baseline - Marine'!E233)</f>
        <v/>
      </c>
      <c r="F232" s="102" t="str">
        <f>IF(E232="", "", 'C1 Baseline - Marine'!H233)</f>
        <v/>
      </c>
      <c r="G232" s="100" t="str">
        <f>IF(E232="", "", 'C1 Baseline - Marine'!J233)</f>
        <v/>
      </c>
      <c r="H232" s="98"/>
      <c r="I232" s="99" t="str">
        <f>IF(E232="","",'C1 Baseline - Marine'!K233)</f>
        <v/>
      </c>
      <c r="J232" s="85" t="str">
        <f>IF(OR(E232="",H232=""),"",IF(AND(E232=H232,G232&gt;=P232),"Error - No Enhancement",IF(AND(E232=H232,G232&lt;P232),"Acceptable",IF(F232&gt;N232,"Trading Down - Unacceptable Change",IF(F232=N232,"Error - No Enhancement",'C1 Baseline - Marine'!G233&amp;" - "&amp;IFERROR(VLOOKUP(H232,'Z1 HAB CLASS'!$D$4:$E$45,2,FALSE),""))))))</f>
        <v/>
      </c>
      <c r="K232" s="196" t="str">
        <f>IF(E232="","",IF(AND(E232=H232,G232&gt;=P232),"Error - No Enhancement",IF(AND(E232=H232,G232&lt;P232),'C1 Baseline - Marine'!I233&amp;" - "&amp;'C3 Enhancement - Marine'!O232,IF(F232&gt;N232,"Trading Down - Unacceptable Change",IF(F232=N232,"Error - No Enhancement",IF(AND(E232&lt;&gt;H232,F232&lt;N232),"Lower Distinctiveness Habitat"&amp;" - "&amp;O232,'C1 Baseline - Marine'!I233&amp;" - "&amp;'C3 Enhancement - Marine'!O232))))))</f>
        <v/>
      </c>
      <c r="L232" s="101" t="str">
        <f>IF(E232="","",'C1 Baseline - Marine'!O233)</f>
        <v/>
      </c>
      <c r="M232" s="102" t="str">
        <f>IFERROR(VLOOKUP(H232,'Z1 HAB CLASS'!$D$4:$E$45,2,FALSE)," ")</f>
        <v xml:space="preserve"> </v>
      </c>
      <c r="N232" s="103" t="str">
        <f>IFERROR(VLOOKUP(M232,'Z1 HAB CLASS'!$L$3:$N$9,2,FALSE)," ")</f>
        <v xml:space="preserve"> </v>
      </c>
      <c r="O232" s="104"/>
      <c r="P232" s="100" t="str">
        <f>IFERROR(VLOOKUP(O232,'Z3 CONDITION VALUE'!$A$3:$B$5,2,FALSE)," ")</f>
        <v xml:space="preserve"> </v>
      </c>
      <c r="Q232" s="82" t="str">
        <f>IF(OR('C1 Baseline - Marine'!E233="", 'C1 Baseline - Marine'!O233=0),"",'C1 Baseline - Marine'!I233&amp;"")</f>
        <v/>
      </c>
      <c r="R232" s="105" t="e">
        <f t="shared" ca="1" si="0"/>
        <v>#NAME?</v>
      </c>
      <c r="S232" s="99" t="e">
        <f t="shared" ca="1" si="1"/>
        <v>#NAME?</v>
      </c>
      <c r="T232" s="259" t="e">
        <f t="array" aca="1" ref="T232" ca="1">IF(OR(R232="",S232=""),"",INDEX('Z8 TARGET ENH'!$F$6:$FE$161,_xludf.XMATCH(R232,'Z8 TARGET ENH'!$B$6:$B$161),_xludf.XMATCH(S232,'Z8 TARGET ENH'!$F$2:$FE$2)))</f>
        <v>#NAME?</v>
      </c>
      <c r="U232" s="256" t="str">
        <f>IF(E232="","",VLOOKUP(H232,'Z8 TARGET ENH'!$FH$7:$FJ$48,2,FALSE))</f>
        <v/>
      </c>
      <c r="V232" s="258" t="str">
        <f>IF(E232="","",VLOOKUP(H232,'Z8 TARGET ENH'!$FH$7:$FJ$48,3,FALSE))</f>
        <v/>
      </c>
      <c r="W232" s="260" t="str">
        <f t="shared" si="2"/>
        <v/>
      </c>
      <c r="X232" s="204"/>
      <c r="Y232" s="70"/>
      <c r="Z232" s="1">
        <f t="shared" si="3"/>
        <v>0</v>
      </c>
    </row>
    <row r="233" spans="1:26" ht="30" customHeight="1" x14ac:dyDescent="0.2">
      <c r="A233" s="70"/>
      <c r="B233" s="70"/>
      <c r="C233" s="70"/>
      <c r="D233" s="255">
        <f>'A1 Baseline - Terrestrial'!D234</f>
        <v>227</v>
      </c>
      <c r="E233" s="80" t="str">
        <f>IF(OR('C1 Baseline - Marine'!E234="",'C1 Baseline - Marine'!O234=0), "", 'C1 Baseline - Marine'!E234)</f>
        <v/>
      </c>
      <c r="F233" s="102" t="str">
        <f>IF(E233="", "", 'C1 Baseline - Marine'!H234)</f>
        <v/>
      </c>
      <c r="G233" s="100" t="str">
        <f>IF(E233="", "", 'C1 Baseline - Marine'!J234)</f>
        <v/>
      </c>
      <c r="H233" s="98"/>
      <c r="I233" s="99" t="str">
        <f>IF(E233="","",'C1 Baseline - Marine'!K234)</f>
        <v/>
      </c>
      <c r="J233" s="85" t="str">
        <f>IF(OR(E233="",H233=""),"",IF(AND(E233=H233,G233&gt;=P233),"Error - No Enhancement",IF(AND(E233=H233,G233&lt;P233),"Acceptable",IF(F233&gt;N233,"Trading Down - Unacceptable Change",IF(F233=N233,"Error - No Enhancement",'C1 Baseline - Marine'!G234&amp;" - "&amp;IFERROR(VLOOKUP(H233,'Z1 HAB CLASS'!$D$4:$E$45,2,FALSE),""))))))</f>
        <v/>
      </c>
      <c r="K233" s="196" t="str">
        <f>IF(E233="","",IF(AND(E233=H233,G233&gt;=P233),"Error - No Enhancement",IF(AND(E233=H233,G233&lt;P233),'C1 Baseline - Marine'!I234&amp;" - "&amp;'C3 Enhancement - Marine'!O233,IF(F233&gt;N233,"Trading Down - Unacceptable Change",IF(F233=N233,"Error - No Enhancement",IF(AND(E233&lt;&gt;H233,F233&lt;N233),"Lower Distinctiveness Habitat"&amp;" - "&amp;O233,'C1 Baseline - Marine'!I234&amp;" - "&amp;'C3 Enhancement - Marine'!O233))))))</f>
        <v/>
      </c>
      <c r="L233" s="101" t="str">
        <f>IF(E233="","",'C1 Baseline - Marine'!O234)</f>
        <v/>
      </c>
      <c r="M233" s="102" t="str">
        <f>IFERROR(VLOOKUP(H233,'Z1 HAB CLASS'!$D$4:$E$45,2,FALSE)," ")</f>
        <v xml:space="preserve"> </v>
      </c>
      <c r="N233" s="103" t="str">
        <f>IFERROR(VLOOKUP(M233,'Z1 HAB CLASS'!$L$3:$N$9,2,FALSE)," ")</f>
        <v xml:space="preserve"> </v>
      </c>
      <c r="O233" s="104"/>
      <c r="P233" s="100" t="str">
        <f>IFERROR(VLOOKUP(O233,'Z3 CONDITION VALUE'!$A$3:$B$5,2,FALSE)," ")</f>
        <v xml:space="preserve"> </v>
      </c>
      <c r="Q233" s="82" t="str">
        <f>IF(OR('C1 Baseline - Marine'!E234="", 'C1 Baseline - Marine'!O234=0),"",'C1 Baseline - Marine'!I234&amp;"")</f>
        <v/>
      </c>
      <c r="R233" s="105" t="e">
        <f t="shared" ca="1" si="0"/>
        <v>#NAME?</v>
      </c>
      <c r="S233" s="99" t="e">
        <f t="shared" ca="1" si="1"/>
        <v>#NAME?</v>
      </c>
      <c r="T233" s="259" t="e">
        <f t="array" aca="1" ref="T233" ca="1">IF(OR(R233="",S233=""),"",INDEX('Z8 TARGET ENH'!$F$6:$FE$161,_xludf.XMATCH(R233,'Z8 TARGET ENH'!$B$6:$B$161),_xludf.XMATCH(S233,'Z8 TARGET ENH'!$F$2:$FE$2)))</f>
        <v>#NAME?</v>
      </c>
      <c r="U233" s="256" t="str">
        <f>IF(E233="","",VLOOKUP(H233,'Z8 TARGET ENH'!$FH$7:$FJ$48,2,FALSE))</f>
        <v/>
      </c>
      <c r="V233" s="258" t="str">
        <f>IF(E233="","",VLOOKUP(H233,'Z8 TARGET ENH'!$FH$7:$FJ$48,3,FALSE))</f>
        <v/>
      </c>
      <c r="W233" s="260" t="str">
        <f t="shared" si="2"/>
        <v/>
      </c>
      <c r="X233" s="204"/>
      <c r="Y233" s="70"/>
      <c r="Z233" s="1">
        <f t="shared" si="3"/>
        <v>0</v>
      </c>
    </row>
    <row r="234" spans="1:26" ht="30" customHeight="1" x14ac:dyDescent="0.2">
      <c r="A234" s="70"/>
      <c r="B234" s="70"/>
      <c r="C234" s="70"/>
      <c r="D234" s="255">
        <f>'A1 Baseline - Terrestrial'!D235</f>
        <v>228</v>
      </c>
      <c r="E234" s="80" t="str">
        <f>IF(OR('C1 Baseline - Marine'!E235="",'C1 Baseline - Marine'!O235=0), "", 'C1 Baseline - Marine'!E235)</f>
        <v/>
      </c>
      <c r="F234" s="102" t="str">
        <f>IF(E234="", "", 'C1 Baseline - Marine'!H235)</f>
        <v/>
      </c>
      <c r="G234" s="100" t="str">
        <f>IF(E234="", "", 'C1 Baseline - Marine'!J235)</f>
        <v/>
      </c>
      <c r="H234" s="98"/>
      <c r="I234" s="99" t="str">
        <f>IF(E234="","",'C1 Baseline - Marine'!K235)</f>
        <v/>
      </c>
      <c r="J234" s="85" t="str">
        <f>IF(OR(E234="",H234=""),"",IF(AND(E234=H234,G234&gt;=P234),"Error - No Enhancement",IF(AND(E234=H234,G234&lt;P234),"Acceptable",IF(F234&gt;N234,"Trading Down - Unacceptable Change",IF(F234=N234,"Error - No Enhancement",'C1 Baseline - Marine'!G235&amp;" - "&amp;IFERROR(VLOOKUP(H234,'Z1 HAB CLASS'!$D$4:$E$45,2,FALSE),""))))))</f>
        <v/>
      </c>
      <c r="K234" s="196" t="str">
        <f>IF(E234="","",IF(AND(E234=H234,G234&gt;=P234),"Error - No Enhancement",IF(AND(E234=H234,G234&lt;P234),'C1 Baseline - Marine'!I235&amp;" - "&amp;'C3 Enhancement - Marine'!O234,IF(F234&gt;N234,"Trading Down - Unacceptable Change",IF(F234=N234,"Error - No Enhancement",IF(AND(E234&lt;&gt;H234,F234&lt;N234),"Lower Distinctiveness Habitat"&amp;" - "&amp;O234,'C1 Baseline - Marine'!I235&amp;" - "&amp;'C3 Enhancement - Marine'!O234))))))</f>
        <v/>
      </c>
      <c r="L234" s="101" t="str">
        <f>IF(E234="","",'C1 Baseline - Marine'!O235)</f>
        <v/>
      </c>
      <c r="M234" s="102" t="str">
        <f>IFERROR(VLOOKUP(H234,'Z1 HAB CLASS'!$D$4:$E$45,2,FALSE)," ")</f>
        <v xml:space="preserve"> </v>
      </c>
      <c r="N234" s="103" t="str">
        <f>IFERROR(VLOOKUP(M234,'Z1 HAB CLASS'!$L$3:$N$9,2,FALSE)," ")</f>
        <v xml:space="preserve"> </v>
      </c>
      <c r="O234" s="104"/>
      <c r="P234" s="100" t="str">
        <f>IFERROR(VLOOKUP(O234,'Z3 CONDITION VALUE'!$A$3:$B$5,2,FALSE)," ")</f>
        <v xml:space="preserve"> </v>
      </c>
      <c r="Q234" s="82" t="str">
        <f>IF(OR('C1 Baseline - Marine'!E235="", 'C1 Baseline - Marine'!O235=0),"",'C1 Baseline - Marine'!I235&amp;"")</f>
        <v/>
      </c>
      <c r="R234" s="105" t="e">
        <f t="shared" ca="1" si="0"/>
        <v>#NAME?</v>
      </c>
      <c r="S234" s="99" t="e">
        <f t="shared" ca="1" si="1"/>
        <v>#NAME?</v>
      </c>
      <c r="T234" s="259" t="e">
        <f t="array" aca="1" ref="T234" ca="1">IF(OR(R234="",S234=""),"",INDEX('Z8 TARGET ENH'!$F$6:$FE$161,_xludf.XMATCH(R234,'Z8 TARGET ENH'!$B$6:$B$161),_xludf.XMATCH(S234,'Z8 TARGET ENH'!$F$2:$FE$2)))</f>
        <v>#NAME?</v>
      </c>
      <c r="U234" s="256" t="str">
        <f>IF(E234="","",VLOOKUP(H234,'Z8 TARGET ENH'!$FH$7:$FJ$48,2,FALSE))</f>
        <v/>
      </c>
      <c r="V234" s="258" t="str">
        <f>IF(E234="","",VLOOKUP(H234,'Z8 TARGET ENH'!$FH$7:$FJ$48,3,FALSE))</f>
        <v/>
      </c>
      <c r="W234" s="260" t="str">
        <f t="shared" si="2"/>
        <v/>
      </c>
      <c r="X234" s="204"/>
      <c r="Y234" s="70"/>
      <c r="Z234" s="1">
        <f t="shared" si="3"/>
        <v>0</v>
      </c>
    </row>
    <row r="235" spans="1:26" ht="30" customHeight="1" x14ac:dyDescent="0.2">
      <c r="A235" s="70"/>
      <c r="B235" s="70"/>
      <c r="C235" s="70"/>
      <c r="D235" s="255">
        <f>'A1 Baseline - Terrestrial'!D236</f>
        <v>229</v>
      </c>
      <c r="E235" s="80" t="str">
        <f>IF(OR('C1 Baseline - Marine'!E236="",'C1 Baseline - Marine'!O236=0), "", 'C1 Baseline - Marine'!E236)</f>
        <v/>
      </c>
      <c r="F235" s="102" t="str">
        <f>IF(E235="", "", 'C1 Baseline - Marine'!H236)</f>
        <v/>
      </c>
      <c r="G235" s="100" t="str">
        <f>IF(E235="", "", 'C1 Baseline - Marine'!J236)</f>
        <v/>
      </c>
      <c r="H235" s="98"/>
      <c r="I235" s="99" t="str">
        <f>IF(E235="","",'C1 Baseline - Marine'!K236)</f>
        <v/>
      </c>
      <c r="J235" s="85" t="str">
        <f>IF(OR(E235="",H235=""),"",IF(AND(E235=H235,G235&gt;=P235),"Error - No Enhancement",IF(AND(E235=H235,G235&lt;P235),"Acceptable",IF(F235&gt;N235,"Trading Down - Unacceptable Change",IF(F235=N235,"Error - No Enhancement",'C1 Baseline - Marine'!G236&amp;" - "&amp;IFERROR(VLOOKUP(H235,'Z1 HAB CLASS'!$D$4:$E$45,2,FALSE),""))))))</f>
        <v/>
      </c>
      <c r="K235" s="196" t="str">
        <f>IF(E235="","",IF(AND(E235=H235,G235&gt;=P235),"Error - No Enhancement",IF(AND(E235=H235,G235&lt;P235),'C1 Baseline - Marine'!I236&amp;" - "&amp;'C3 Enhancement - Marine'!O235,IF(F235&gt;N235,"Trading Down - Unacceptable Change",IF(F235=N235,"Error - No Enhancement",IF(AND(E235&lt;&gt;H235,F235&lt;N235),"Lower Distinctiveness Habitat"&amp;" - "&amp;O235,'C1 Baseline - Marine'!I236&amp;" - "&amp;'C3 Enhancement - Marine'!O235))))))</f>
        <v/>
      </c>
      <c r="L235" s="101" t="str">
        <f>IF(E235="","",'C1 Baseline - Marine'!O236)</f>
        <v/>
      </c>
      <c r="M235" s="102" t="str">
        <f>IFERROR(VLOOKUP(H235,'Z1 HAB CLASS'!$D$4:$E$45,2,FALSE)," ")</f>
        <v xml:space="preserve"> </v>
      </c>
      <c r="N235" s="103" t="str">
        <f>IFERROR(VLOOKUP(M235,'Z1 HAB CLASS'!$L$3:$N$9,2,FALSE)," ")</f>
        <v xml:space="preserve"> </v>
      </c>
      <c r="O235" s="104"/>
      <c r="P235" s="100" t="str">
        <f>IFERROR(VLOOKUP(O235,'Z3 CONDITION VALUE'!$A$3:$B$5,2,FALSE)," ")</f>
        <v xml:space="preserve"> </v>
      </c>
      <c r="Q235" s="82" t="str">
        <f>IF(OR('C1 Baseline - Marine'!E236="", 'C1 Baseline - Marine'!O236=0),"",'C1 Baseline - Marine'!I236&amp;"")</f>
        <v/>
      </c>
      <c r="R235" s="105" t="e">
        <f t="shared" ca="1" si="0"/>
        <v>#NAME?</v>
      </c>
      <c r="S235" s="99" t="e">
        <f t="shared" ca="1" si="1"/>
        <v>#NAME?</v>
      </c>
      <c r="T235" s="259" t="e">
        <f t="array" aca="1" ref="T235" ca="1">IF(OR(R235="",S235=""),"",INDEX('Z8 TARGET ENH'!$F$6:$FE$161,_xludf.XMATCH(R235,'Z8 TARGET ENH'!$B$6:$B$161),_xludf.XMATCH(S235,'Z8 TARGET ENH'!$F$2:$FE$2)))</f>
        <v>#NAME?</v>
      </c>
      <c r="U235" s="256" t="str">
        <f>IF(E235="","",VLOOKUP(H235,'Z8 TARGET ENH'!$FH$7:$FJ$48,2,FALSE))</f>
        <v/>
      </c>
      <c r="V235" s="258" t="str">
        <f>IF(E235="","",VLOOKUP(H235,'Z8 TARGET ENH'!$FH$7:$FJ$48,3,FALSE))</f>
        <v/>
      </c>
      <c r="W235" s="260" t="str">
        <f t="shared" si="2"/>
        <v/>
      </c>
      <c r="X235" s="204"/>
      <c r="Y235" s="70"/>
      <c r="Z235" s="1">
        <f t="shared" si="3"/>
        <v>0</v>
      </c>
    </row>
    <row r="236" spans="1:26" ht="30" customHeight="1" x14ac:dyDescent="0.2">
      <c r="A236" s="70"/>
      <c r="B236" s="70"/>
      <c r="C236" s="70"/>
      <c r="D236" s="255">
        <f>'A1 Baseline - Terrestrial'!D237</f>
        <v>230</v>
      </c>
      <c r="E236" s="80" t="str">
        <f>IF(OR('C1 Baseline - Marine'!E237="",'C1 Baseline - Marine'!O237=0), "", 'C1 Baseline - Marine'!E237)</f>
        <v/>
      </c>
      <c r="F236" s="102" t="str">
        <f>IF(E236="", "", 'C1 Baseline - Marine'!H237)</f>
        <v/>
      </c>
      <c r="G236" s="100" t="str">
        <f>IF(E236="", "", 'C1 Baseline - Marine'!J237)</f>
        <v/>
      </c>
      <c r="H236" s="98"/>
      <c r="I236" s="99" t="str">
        <f>IF(E236="","",'C1 Baseline - Marine'!K237)</f>
        <v/>
      </c>
      <c r="J236" s="85" t="str">
        <f>IF(OR(E236="",H236=""),"",IF(AND(E236=H236,G236&gt;=P236),"Error - No Enhancement",IF(AND(E236=H236,G236&lt;P236),"Acceptable",IF(F236&gt;N236,"Trading Down - Unacceptable Change",IF(F236=N236,"Error - No Enhancement",'C1 Baseline - Marine'!G237&amp;" - "&amp;IFERROR(VLOOKUP(H236,'Z1 HAB CLASS'!$D$4:$E$45,2,FALSE),""))))))</f>
        <v/>
      </c>
      <c r="K236" s="196" t="str">
        <f>IF(E236="","",IF(AND(E236=H236,G236&gt;=P236),"Error - No Enhancement",IF(AND(E236=H236,G236&lt;P236),'C1 Baseline - Marine'!I237&amp;" - "&amp;'C3 Enhancement - Marine'!O236,IF(F236&gt;N236,"Trading Down - Unacceptable Change",IF(F236=N236,"Error - No Enhancement",IF(AND(E236&lt;&gt;H236,F236&lt;N236),"Lower Distinctiveness Habitat"&amp;" - "&amp;O236,'C1 Baseline - Marine'!I237&amp;" - "&amp;'C3 Enhancement - Marine'!O236))))))</f>
        <v/>
      </c>
      <c r="L236" s="101" t="str">
        <f>IF(E236="","",'C1 Baseline - Marine'!O237)</f>
        <v/>
      </c>
      <c r="M236" s="102" t="str">
        <f>IFERROR(VLOOKUP(H236,'Z1 HAB CLASS'!$D$4:$E$45,2,FALSE)," ")</f>
        <v xml:space="preserve"> </v>
      </c>
      <c r="N236" s="103" t="str">
        <f>IFERROR(VLOOKUP(M236,'Z1 HAB CLASS'!$L$3:$N$9,2,FALSE)," ")</f>
        <v xml:space="preserve"> </v>
      </c>
      <c r="O236" s="104"/>
      <c r="P236" s="100" t="str">
        <f>IFERROR(VLOOKUP(O236,'Z3 CONDITION VALUE'!$A$3:$B$5,2,FALSE)," ")</f>
        <v xml:space="preserve"> </v>
      </c>
      <c r="Q236" s="82" t="str">
        <f>IF(OR('C1 Baseline - Marine'!E237="", 'C1 Baseline - Marine'!O237=0),"",'C1 Baseline - Marine'!I237&amp;"")</f>
        <v/>
      </c>
      <c r="R236" s="105" t="e">
        <f t="shared" ca="1" si="0"/>
        <v>#NAME?</v>
      </c>
      <c r="S236" s="99" t="e">
        <f t="shared" ca="1" si="1"/>
        <v>#NAME?</v>
      </c>
      <c r="T236" s="259" t="e">
        <f t="array" aca="1" ref="T236" ca="1">IF(OR(R236="",S236=""),"",INDEX('Z8 TARGET ENH'!$F$6:$FE$161,_xludf.XMATCH(R236,'Z8 TARGET ENH'!$B$6:$B$161),_xludf.XMATCH(S236,'Z8 TARGET ENH'!$F$2:$FE$2)))</f>
        <v>#NAME?</v>
      </c>
      <c r="U236" s="256" t="str">
        <f>IF(E236="","",VLOOKUP(H236,'Z8 TARGET ENH'!$FH$7:$FJ$48,2,FALSE))</f>
        <v/>
      </c>
      <c r="V236" s="258" t="str">
        <f>IF(E236="","",VLOOKUP(H236,'Z8 TARGET ENH'!$FH$7:$FJ$48,3,FALSE))</f>
        <v/>
      </c>
      <c r="W236" s="260" t="str">
        <f t="shared" si="2"/>
        <v/>
      </c>
      <c r="X236" s="204"/>
      <c r="Y236" s="70"/>
      <c r="Z236" s="1">
        <f t="shared" si="3"/>
        <v>0</v>
      </c>
    </row>
    <row r="237" spans="1:26" ht="30" customHeight="1" x14ac:dyDescent="0.2">
      <c r="A237" s="70"/>
      <c r="B237" s="70"/>
      <c r="C237" s="70"/>
      <c r="D237" s="255">
        <f>'A1 Baseline - Terrestrial'!D238</f>
        <v>231</v>
      </c>
      <c r="E237" s="80" t="str">
        <f>IF(OR('C1 Baseline - Marine'!E238="",'C1 Baseline - Marine'!O238=0), "", 'C1 Baseline - Marine'!E238)</f>
        <v/>
      </c>
      <c r="F237" s="102" t="str">
        <f>IF(E237="", "", 'C1 Baseline - Marine'!H238)</f>
        <v/>
      </c>
      <c r="G237" s="100" t="str">
        <f>IF(E237="", "", 'C1 Baseline - Marine'!J238)</f>
        <v/>
      </c>
      <c r="H237" s="98"/>
      <c r="I237" s="99" t="str">
        <f>IF(E237="","",'C1 Baseline - Marine'!K238)</f>
        <v/>
      </c>
      <c r="J237" s="85" t="str">
        <f>IF(OR(E237="",H237=""),"",IF(AND(E237=H237,G237&gt;=P237),"Error - No Enhancement",IF(AND(E237=H237,G237&lt;P237),"Acceptable",IF(F237&gt;N237,"Trading Down - Unacceptable Change",IF(F237=N237,"Error - No Enhancement",'C1 Baseline - Marine'!G238&amp;" - "&amp;IFERROR(VLOOKUP(H237,'Z1 HAB CLASS'!$D$4:$E$45,2,FALSE),""))))))</f>
        <v/>
      </c>
      <c r="K237" s="196" t="str">
        <f>IF(E237="","",IF(AND(E237=H237,G237&gt;=P237),"Error - No Enhancement",IF(AND(E237=H237,G237&lt;P237),'C1 Baseline - Marine'!I238&amp;" - "&amp;'C3 Enhancement - Marine'!O237,IF(F237&gt;N237,"Trading Down - Unacceptable Change",IF(F237=N237,"Error - No Enhancement",IF(AND(E237&lt;&gt;H237,F237&lt;N237),"Lower Distinctiveness Habitat"&amp;" - "&amp;O237,'C1 Baseline - Marine'!I238&amp;" - "&amp;'C3 Enhancement - Marine'!O237))))))</f>
        <v/>
      </c>
      <c r="L237" s="101" t="str">
        <f>IF(E237="","",'C1 Baseline - Marine'!O238)</f>
        <v/>
      </c>
      <c r="M237" s="102" t="str">
        <f>IFERROR(VLOOKUP(H237,'Z1 HAB CLASS'!$D$4:$E$45,2,FALSE)," ")</f>
        <v xml:space="preserve"> </v>
      </c>
      <c r="N237" s="103" t="str">
        <f>IFERROR(VLOOKUP(M237,'Z1 HAB CLASS'!$L$3:$N$9,2,FALSE)," ")</f>
        <v xml:space="preserve"> </v>
      </c>
      <c r="O237" s="104"/>
      <c r="P237" s="100" t="str">
        <f>IFERROR(VLOOKUP(O237,'Z3 CONDITION VALUE'!$A$3:$B$5,2,FALSE)," ")</f>
        <v xml:space="preserve"> </v>
      </c>
      <c r="Q237" s="82" t="str">
        <f>IF(OR('C1 Baseline - Marine'!E238="", 'C1 Baseline - Marine'!O238=0),"",'C1 Baseline - Marine'!I238&amp;"")</f>
        <v/>
      </c>
      <c r="R237" s="105" t="e">
        <f t="shared" ca="1" si="0"/>
        <v>#NAME?</v>
      </c>
      <c r="S237" s="99" t="e">
        <f t="shared" ca="1" si="1"/>
        <v>#NAME?</v>
      </c>
      <c r="T237" s="259" t="e">
        <f t="array" aca="1" ref="T237" ca="1">IF(OR(R237="",S237=""),"",INDEX('Z8 TARGET ENH'!$F$6:$FE$161,_xludf.XMATCH(R237,'Z8 TARGET ENH'!$B$6:$B$161),_xludf.XMATCH(S237,'Z8 TARGET ENH'!$F$2:$FE$2)))</f>
        <v>#NAME?</v>
      </c>
      <c r="U237" s="256" t="str">
        <f>IF(E237="","",VLOOKUP(H237,'Z8 TARGET ENH'!$FH$7:$FJ$48,2,FALSE))</f>
        <v/>
      </c>
      <c r="V237" s="258" t="str">
        <f>IF(E237="","",VLOOKUP(H237,'Z8 TARGET ENH'!$FH$7:$FJ$48,3,FALSE))</f>
        <v/>
      </c>
      <c r="W237" s="260" t="str">
        <f t="shared" si="2"/>
        <v/>
      </c>
      <c r="X237" s="204"/>
      <c r="Y237" s="70"/>
      <c r="Z237" s="1">
        <f t="shared" si="3"/>
        <v>0</v>
      </c>
    </row>
    <row r="238" spans="1:26" ht="30" customHeight="1" x14ac:dyDescent="0.2">
      <c r="A238" s="70"/>
      <c r="B238" s="70"/>
      <c r="C238" s="70"/>
      <c r="D238" s="255">
        <f>'A1 Baseline - Terrestrial'!D239</f>
        <v>232</v>
      </c>
      <c r="E238" s="80" t="str">
        <f>IF(OR('C1 Baseline - Marine'!E239="",'C1 Baseline - Marine'!O239=0), "", 'C1 Baseline - Marine'!E239)</f>
        <v/>
      </c>
      <c r="F238" s="102" t="str">
        <f>IF(E238="", "", 'C1 Baseline - Marine'!H239)</f>
        <v/>
      </c>
      <c r="G238" s="100" t="str">
        <f>IF(E238="", "", 'C1 Baseline - Marine'!J239)</f>
        <v/>
      </c>
      <c r="H238" s="98"/>
      <c r="I238" s="99" t="str">
        <f>IF(E238="","",'C1 Baseline - Marine'!K239)</f>
        <v/>
      </c>
      <c r="J238" s="85" t="str">
        <f>IF(OR(E238="",H238=""),"",IF(AND(E238=H238,G238&gt;=P238),"Error - No Enhancement",IF(AND(E238=H238,G238&lt;P238),"Acceptable",IF(F238&gt;N238,"Trading Down - Unacceptable Change",IF(F238=N238,"Error - No Enhancement",'C1 Baseline - Marine'!G239&amp;" - "&amp;IFERROR(VLOOKUP(H238,'Z1 HAB CLASS'!$D$4:$E$45,2,FALSE),""))))))</f>
        <v/>
      </c>
      <c r="K238" s="196" t="str">
        <f>IF(E238="","",IF(AND(E238=H238,G238&gt;=P238),"Error - No Enhancement",IF(AND(E238=H238,G238&lt;P238),'C1 Baseline - Marine'!I239&amp;" - "&amp;'C3 Enhancement - Marine'!O238,IF(F238&gt;N238,"Trading Down - Unacceptable Change",IF(F238=N238,"Error - No Enhancement",IF(AND(E238&lt;&gt;H238,F238&lt;N238),"Lower Distinctiveness Habitat"&amp;" - "&amp;O238,'C1 Baseline - Marine'!I239&amp;" - "&amp;'C3 Enhancement - Marine'!O238))))))</f>
        <v/>
      </c>
      <c r="L238" s="101" t="str">
        <f>IF(E238="","",'C1 Baseline - Marine'!O239)</f>
        <v/>
      </c>
      <c r="M238" s="102" t="str">
        <f>IFERROR(VLOOKUP(H238,'Z1 HAB CLASS'!$D$4:$E$45,2,FALSE)," ")</f>
        <v xml:space="preserve"> </v>
      </c>
      <c r="N238" s="103" t="str">
        <f>IFERROR(VLOOKUP(M238,'Z1 HAB CLASS'!$L$3:$N$9,2,FALSE)," ")</f>
        <v xml:space="preserve"> </v>
      </c>
      <c r="O238" s="104"/>
      <c r="P238" s="100" t="str">
        <f>IFERROR(VLOOKUP(O238,'Z3 CONDITION VALUE'!$A$3:$B$5,2,FALSE)," ")</f>
        <v xml:space="preserve"> </v>
      </c>
      <c r="Q238" s="82" t="str">
        <f>IF(OR('C1 Baseline - Marine'!E239="", 'C1 Baseline - Marine'!O239=0),"",'C1 Baseline - Marine'!I239&amp;"")</f>
        <v/>
      </c>
      <c r="R238" s="105" t="e">
        <f t="shared" ca="1" si="0"/>
        <v>#NAME?</v>
      </c>
      <c r="S238" s="99" t="e">
        <f t="shared" ca="1" si="1"/>
        <v>#NAME?</v>
      </c>
      <c r="T238" s="259" t="e">
        <f t="array" aca="1" ref="T238" ca="1">IF(OR(R238="",S238=""),"",INDEX('Z8 TARGET ENH'!$F$6:$FE$161,_xludf.XMATCH(R238,'Z8 TARGET ENH'!$B$6:$B$161),_xludf.XMATCH(S238,'Z8 TARGET ENH'!$F$2:$FE$2)))</f>
        <v>#NAME?</v>
      </c>
      <c r="U238" s="256" t="str">
        <f>IF(E238="","",VLOOKUP(H238,'Z8 TARGET ENH'!$FH$7:$FJ$48,2,FALSE))</f>
        <v/>
      </c>
      <c r="V238" s="258" t="str">
        <f>IF(E238="","",VLOOKUP(H238,'Z8 TARGET ENH'!$FH$7:$FJ$48,3,FALSE))</f>
        <v/>
      </c>
      <c r="W238" s="260" t="str">
        <f t="shared" si="2"/>
        <v/>
      </c>
      <c r="X238" s="204"/>
      <c r="Y238" s="70"/>
      <c r="Z238" s="1">
        <f t="shared" si="3"/>
        <v>0</v>
      </c>
    </row>
    <row r="239" spans="1:26" ht="30" customHeight="1" x14ac:dyDescent="0.2">
      <c r="A239" s="70"/>
      <c r="B239" s="70"/>
      <c r="C239" s="70"/>
      <c r="D239" s="255">
        <f>'A1 Baseline - Terrestrial'!D240</f>
        <v>233</v>
      </c>
      <c r="E239" s="80" t="str">
        <f>IF(OR('C1 Baseline - Marine'!E240="",'C1 Baseline - Marine'!O240=0), "", 'C1 Baseline - Marine'!E240)</f>
        <v/>
      </c>
      <c r="F239" s="102" t="str">
        <f>IF(E239="", "", 'C1 Baseline - Marine'!H240)</f>
        <v/>
      </c>
      <c r="G239" s="100" t="str">
        <f>IF(E239="", "", 'C1 Baseline - Marine'!J240)</f>
        <v/>
      </c>
      <c r="H239" s="98"/>
      <c r="I239" s="99" t="str">
        <f>IF(E239="","",'C1 Baseline - Marine'!K240)</f>
        <v/>
      </c>
      <c r="J239" s="85" t="str">
        <f>IF(OR(E239="",H239=""),"",IF(AND(E239=H239,G239&gt;=P239),"Error - No Enhancement",IF(AND(E239=H239,G239&lt;P239),"Acceptable",IF(F239&gt;N239,"Trading Down - Unacceptable Change",IF(F239=N239,"Error - No Enhancement",'C1 Baseline - Marine'!G240&amp;" - "&amp;IFERROR(VLOOKUP(H239,'Z1 HAB CLASS'!$D$4:$E$45,2,FALSE),""))))))</f>
        <v/>
      </c>
      <c r="K239" s="196" t="str">
        <f>IF(E239="","",IF(AND(E239=H239,G239&gt;=P239),"Error - No Enhancement",IF(AND(E239=H239,G239&lt;P239),'C1 Baseline - Marine'!I240&amp;" - "&amp;'C3 Enhancement - Marine'!O239,IF(F239&gt;N239,"Trading Down - Unacceptable Change",IF(F239=N239,"Error - No Enhancement",IF(AND(E239&lt;&gt;H239,F239&lt;N239),"Lower Distinctiveness Habitat"&amp;" - "&amp;O239,'C1 Baseline - Marine'!I240&amp;" - "&amp;'C3 Enhancement - Marine'!O239))))))</f>
        <v/>
      </c>
      <c r="L239" s="101" t="str">
        <f>IF(E239="","",'C1 Baseline - Marine'!O240)</f>
        <v/>
      </c>
      <c r="M239" s="102" t="str">
        <f>IFERROR(VLOOKUP(H239,'Z1 HAB CLASS'!$D$4:$E$45,2,FALSE)," ")</f>
        <v xml:space="preserve"> </v>
      </c>
      <c r="N239" s="103" t="str">
        <f>IFERROR(VLOOKUP(M239,'Z1 HAB CLASS'!$L$3:$N$9,2,FALSE)," ")</f>
        <v xml:space="preserve"> </v>
      </c>
      <c r="O239" s="104"/>
      <c r="P239" s="100" t="str">
        <f>IFERROR(VLOOKUP(O239,'Z3 CONDITION VALUE'!$A$3:$B$5,2,FALSE)," ")</f>
        <v xml:space="preserve"> </v>
      </c>
      <c r="Q239" s="82" t="str">
        <f>IF(OR('C1 Baseline - Marine'!E240="", 'C1 Baseline - Marine'!O240=0),"",'C1 Baseline - Marine'!I240&amp;"")</f>
        <v/>
      </c>
      <c r="R239" s="105" t="e">
        <f t="shared" ca="1" si="0"/>
        <v>#NAME?</v>
      </c>
      <c r="S239" s="99" t="e">
        <f t="shared" ca="1" si="1"/>
        <v>#NAME?</v>
      </c>
      <c r="T239" s="259" t="e">
        <f t="array" aca="1" ref="T239" ca="1">IF(OR(R239="",S239=""),"",INDEX('Z8 TARGET ENH'!$F$6:$FE$161,_xludf.XMATCH(R239,'Z8 TARGET ENH'!$B$6:$B$161),_xludf.XMATCH(S239,'Z8 TARGET ENH'!$F$2:$FE$2)))</f>
        <v>#NAME?</v>
      </c>
      <c r="U239" s="256" t="str">
        <f>IF(E239="","",VLOOKUP(H239,'Z8 TARGET ENH'!$FH$7:$FJ$48,2,FALSE))</f>
        <v/>
      </c>
      <c r="V239" s="258" t="str">
        <f>IF(E239="","",VLOOKUP(H239,'Z8 TARGET ENH'!$FH$7:$FJ$48,3,FALSE))</f>
        <v/>
      </c>
      <c r="W239" s="260" t="str">
        <f t="shared" si="2"/>
        <v/>
      </c>
      <c r="X239" s="204"/>
      <c r="Y239" s="70"/>
      <c r="Z239" s="1">
        <f t="shared" si="3"/>
        <v>0</v>
      </c>
    </row>
    <row r="240" spans="1:26" ht="30" customHeight="1" x14ac:dyDescent="0.2">
      <c r="A240" s="70"/>
      <c r="B240" s="70"/>
      <c r="C240" s="70"/>
      <c r="D240" s="255">
        <f>'A1 Baseline - Terrestrial'!D241</f>
        <v>234</v>
      </c>
      <c r="E240" s="80" t="str">
        <f>IF(OR('C1 Baseline - Marine'!E241="",'C1 Baseline - Marine'!O241=0), "", 'C1 Baseline - Marine'!E241)</f>
        <v/>
      </c>
      <c r="F240" s="102" t="str">
        <f>IF(E240="", "", 'C1 Baseline - Marine'!H241)</f>
        <v/>
      </c>
      <c r="G240" s="100" t="str">
        <f>IF(E240="", "", 'C1 Baseline - Marine'!J241)</f>
        <v/>
      </c>
      <c r="H240" s="98"/>
      <c r="I240" s="99" t="str">
        <f>IF(E240="","",'C1 Baseline - Marine'!K241)</f>
        <v/>
      </c>
      <c r="J240" s="85" t="str">
        <f>IF(OR(E240="",H240=""),"",IF(AND(E240=H240,G240&gt;=P240),"Error - No Enhancement",IF(AND(E240=H240,G240&lt;P240),"Acceptable",IF(F240&gt;N240,"Trading Down - Unacceptable Change",IF(F240=N240,"Error - No Enhancement",'C1 Baseline - Marine'!G241&amp;" - "&amp;IFERROR(VLOOKUP(H240,'Z1 HAB CLASS'!$D$4:$E$45,2,FALSE),""))))))</f>
        <v/>
      </c>
      <c r="K240" s="196" t="str">
        <f>IF(E240="","",IF(AND(E240=H240,G240&gt;=P240),"Error - No Enhancement",IF(AND(E240=H240,G240&lt;P240),'C1 Baseline - Marine'!I241&amp;" - "&amp;'C3 Enhancement - Marine'!O240,IF(F240&gt;N240,"Trading Down - Unacceptable Change",IF(F240=N240,"Error - No Enhancement",IF(AND(E240&lt;&gt;H240,F240&lt;N240),"Lower Distinctiveness Habitat"&amp;" - "&amp;O240,'C1 Baseline - Marine'!I241&amp;" - "&amp;'C3 Enhancement - Marine'!O240))))))</f>
        <v/>
      </c>
      <c r="L240" s="101" t="str">
        <f>IF(E240="","",'C1 Baseline - Marine'!O241)</f>
        <v/>
      </c>
      <c r="M240" s="102" t="str">
        <f>IFERROR(VLOOKUP(H240,'Z1 HAB CLASS'!$D$4:$E$45,2,FALSE)," ")</f>
        <v xml:space="preserve"> </v>
      </c>
      <c r="N240" s="103" t="str">
        <f>IFERROR(VLOOKUP(M240,'Z1 HAB CLASS'!$L$3:$N$9,2,FALSE)," ")</f>
        <v xml:space="preserve"> </v>
      </c>
      <c r="O240" s="104"/>
      <c r="P240" s="100" t="str">
        <f>IFERROR(VLOOKUP(O240,'Z3 CONDITION VALUE'!$A$3:$B$5,2,FALSE)," ")</f>
        <v xml:space="preserve"> </v>
      </c>
      <c r="Q240" s="82" t="str">
        <f>IF(OR('C1 Baseline - Marine'!E241="", 'C1 Baseline - Marine'!O241=0),"",'C1 Baseline - Marine'!I241&amp;"")</f>
        <v/>
      </c>
      <c r="R240" s="105" t="e">
        <f t="shared" ca="1" si="0"/>
        <v>#NAME?</v>
      </c>
      <c r="S240" s="99" t="e">
        <f t="shared" ca="1" si="1"/>
        <v>#NAME?</v>
      </c>
      <c r="T240" s="259" t="e">
        <f t="array" aca="1" ref="T240" ca="1">IF(OR(R240="",S240=""),"",INDEX('Z8 TARGET ENH'!$F$6:$FE$161,_xludf.XMATCH(R240,'Z8 TARGET ENH'!$B$6:$B$161),_xludf.XMATCH(S240,'Z8 TARGET ENH'!$F$2:$FE$2)))</f>
        <v>#NAME?</v>
      </c>
      <c r="U240" s="256" t="str">
        <f>IF(E240="","",VLOOKUP(H240,'Z8 TARGET ENH'!$FH$7:$FJ$48,2,FALSE))</f>
        <v/>
      </c>
      <c r="V240" s="258" t="str">
        <f>IF(E240="","",VLOOKUP(H240,'Z8 TARGET ENH'!$FH$7:$FJ$48,3,FALSE))</f>
        <v/>
      </c>
      <c r="W240" s="260" t="str">
        <f t="shared" si="2"/>
        <v/>
      </c>
      <c r="X240" s="204"/>
      <c r="Y240" s="70"/>
      <c r="Z240" s="1">
        <f t="shared" si="3"/>
        <v>0</v>
      </c>
    </row>
    <row r="241" spans="1:26" ht="30" customHeight="1" x14ac:dyDescent="0.2">
      <c r="A241" s="70"/>
      <c r="B241" s="70"/>
      <c r="C241" s="70"/>
      <c r="D241" s="255">
        <f>'A1 Baseline - Terrestrial'!D242</f>
        <v>235</v>
      </c>
      <c r="E241" s="80" t="str">
        <f>IF(OR('C1 Baseline - Marine'!E242="",'C1 Baseline - Marine'!O242=0), "", 'C1 Baseline - Marine'!E242)</f>
        <v/>
      </c>
      <c r="F241" s="102" t="str">
        <f>IF(E241="", "", 'C1 Baseline - Marine'!H242)</f>
        <v/>
      </c>
      <c r="G241" s="100" t="str">
        <f>IF(E241="", "", 'C1 Baseline - Marine'!J242)</f>
        <v/>
      </c>
      <c r="H241" s="98"/>
      <c r="I241" s="99" t="str">
        <f>IF(E241="","",'C1 Baseline - Marine'!K242)</f>
        <v/>
      </c>
      <c r="J241" s="85" t="str">
        <f>IF(OR(E241="",H241=""),"",IF(AND(E241=H241,G241&gt;=P241),"Error - No Enhancement",IF(AND(E241=H241,G241&lt;P241),"Acceptable",IF(F241&gt;N241,"Trading Down - Unacceptable Change",IF(F241=N241,"Error - No Enhancement",'C1 Baseline - Marine'!G242&amp;" - "&amp;IFERROR(VLOOKUP(H241,'Z1 HAB CLASS'!$D$4:$E$45,2,FALSE),""))))))</f>
        <v/>
      </c>
      <c r="K241" s="196" t="str">
        <f>IF(E241="","",IF(AND(E241=H241,G241&gt;=P241),"Error - No Enhancement",IF(AND(E241=H241,G241&lt;P241),'C1 Baseline - Marine'!I242&amp;" - "&amp;'C3 Enhancement - Marine'!O241,IF(F241&gt;N241,"Trading Down - Unacceptable Change",IF(F241=N241,"Error - No Enhancement",IF(AND(E241&lt;&gt;H241,F241&lt;N241),"Lower Distinctiveness Habitat"&amp;" - "&amp;O241,'C1 Baseline - Marine'!I242&amp;" - "&amp;'C3 Enhancement - Marine'!O241))))))</f>
        <v/>
      </c>
      <c r="L241" s="101" t="str">
        <f>IF(E241="","",'C1 Baseline - Marine'!O242)</f>
        <v/>
      </c>
      <c r="M241" s="102" t="str">
        <f>IFERROR(VLOOKUP(H241,'Z1 HAB CLASS'!$D$4:$E$45,2,FALSE)," ")</f>
        <v xml:space="preserve"> </v>
      </c>
      <c r="N241" s="103" t="str">
        <f>IFERROR(VLOOKUP(M241,'Z1 HAB CLASS'!$L$3:$N$9,2,FALSE)," ")</f>
        <v xml:space="preserve"> </v>
      </c>
      <c r="O241" s="104"/>
      <c r="P241" s="100" t="str">
        <f>IFERROR(VLOOKUP(O241,'Z3 CONDITION VALUE'!$A$3:$B$5,2,FALSE)," ")</f>
        <v xml:space="preserve"> </v>
      </c>
      <c r="Q241" s="82" t="str">
        <f>IF(OR('C1 Baseline - Marine'!E242="", 'C1 Baseline - Marine'!O242=0),"",'C1 Baseline - Marine'!I242&amp;"")</f>
        <v/>
      </c>
      <c r="R241" s="105" t="e">
        <f t="shared" ca="1" si="0"/>
        <v>#NAME?</v>
      </c>
      <c r="S241" s="99" t="e">
        <f t="shared" ca="1" si="1"/>
        <v>#NAME?</v>
      </c>
      <c r="T241" s="259" t="e">
        <f t="array" aca="1" ref="T241" ca="1">IF(OR(R241="",S241=""),"",INDEX('Z8 TARGET ENH'!$F$6:$FE$161,_xludf.XMATCH(R241,'Z8 TARGET ENH'!$B$6:$B$161),_xludf.XMATCH(S241,'Z8 TARGET ENH'!$F$2:$FE$2)))</f>
        <v>#NAME?</v>
      </c>
      <c r="U241" s="256" t="str">
        <f>IF(E241="","",VLOOKUP(H241,'Z8 TARGET ENH'!$FH$7:$FJ$48,2,FALSE))</f>
        <v/>
      </c>
      <c r="V241" s="258" t="str">
        <f>IF(E241="","",VLOOKUP(H241,'Z8 TARGET ENH'!$FH$7:$FJ$48,3,FALSE))</f>
        <v/>
      </c>
      <c r="W241" s="260" t="str">
        <f t="shared" si="2"/>
        <v/>
      </c>
      <c r="X241" s="204"/>
      <c r="Y241" s="70"/>
      <c r="Z241" s="1">
        <f t="shared" si="3"/>
        <v>0</v>
      </c>
    </row>
    <row r="242" spans="1:26" ht="30" customHeight="1" x14ac:dyDescent="0.2">
      <c r="A242" s="70"/>
      <c r="B242" s="70"/>
      <c r="C242" s="70"/>
      <c r="D242" s="255">
        <f>'A1 Baseline - Terrestrial'!D243</f>
        <v>236</v>
      </c>
      <c r="E242" s="80" t="str">
        <f>IF(OR('C1 Baseline - Marine'!E243="",'C1 Baseline - Marine'!O243=0), "", 'C1 Baseline - Marine'!E243)</f>
        <v/>
      </c>
      <c r="F242" s="102" t="str">
        <f>IF(E242="", "", 'C1 Baseline - Marine'!H243)</f>
        <v/>
      </c>
      <c r="G242" s="100" t="str">
        <f>IF(E242="", "", 'C1 Baseline - Marine'!J243)</f>
        <v/>
      </c>
      <c r="H242" s="98"/>
      <c r="I242" s="99" t="str">
        <f>IF(E242="","",'C1 Baseline - Marine'!K243)</f>
        <v/>
      </c>
      <c r="J242" s="85" t="str">
        <f>IF(OR(E242="",H242=""),"",IF(AND(E242=H242,G242&gt;=P242),"Error - No Enhancement",IF(AND(E242=H242,G242&lt;P242),"Acceptable",IF(F242&gt;N242,"Trading Down - Unacceptable Change",IF(F242=N242,"Error - No Enhancement",'C1 Baseline - Marine'!G243&amp;" - "&amp;IFERROR(VLOOKUP(H242,'Z1 HAB CLASS'!$D$4:$E$45,2,FALSE),""))))))</f>
        <v/>
      </c>
      <c r="K242" s="196" t="str">
        <f>IF(E242="","",IF(AND(E242=H242,G242&gt;=P242),"Error - No Enhancement",IF(AND(E242=H242,G242&lt;P242),'C1 Baseline - Marine'!I243&amp;" - "&amp;'C3 Enhancement - Marine'!O242,IF(F242&gt;N242,"Trading Down - Unacceptable Change",IF(F242=N242,"Error - No Enhancement",IF(AND(E242&lt;&gt;H242,F242&lt;N242),"Lower Distinctiveness Habitat"&amp;" - "&amp;O242,'C1 Baseline - Marine'!I243&amp;" - "&amp;'C3 Enhancement - Marine'!O242))))))</f>
        <v/>
      </c>
      <c r="L242" s="101" t="str">
        <f>IF(E242="","",'C1 Baseline - Marine'!O243)</f>
        <v/>
      </c>
      <c r="M242" s="102" t="str">
        <f>IFERROR(VLOOKUP(H242,'Z1 HAB CLASS'!$D$4:$E$45,2,FALSE)," ")</f>
        <v xml:space="preserve"> </v>
      </c>
      <c r="N242" s="103" t="str">
        <f>IFERROR(VLOOKUP(M242,'Z1 HAB CLASS'!$L$3:$N$9,2,FALSE)," ")</f>
        <v xml:space="preserve"> </v>
      </c>
      <c r="O242" s="104"/>
      <c r="P242" s="100" t="str">
        <f>IFERROR(VLOOKUP(O242,'Z3 CONDITION VALUE'!$A$3:$B$5,2,FALSE)," ")</f>
        <v xml:space="preserve"> </v>
      </c>
      <c r="Q242" s="82" t="str">
        <f>IF(OR('C1 Baseline - Marine'!E243="", 'C1 Baseline - Marine'!O243=0),"",'C1 Baseline - Marine'!I243&amp;"")</f>
        <v/>
      </c>
      <c r="R242" s="105" t="e">
        <f t="shared" ca="1" si="0"/>
        <v>#NAME?</v>
      </c>
      <c r="S242" s="99" t="e">
        <f t="shared" ca="1" si="1"/>
        <v>#NAME?</v>
      </c>
      <c r="T242" s="259" t="e">
        <f t="array" aca="1" ref="T242" ca="1">IF(OR(R242="",S242=""),"",INDEX('Z8 TARGET ENH'!$F$6:$FE$161,_xludf.XMATCH(R242,'Z8 TARGET ENH'!$B$6:$B$161),_xludf.XMATCH(S242,'Z8 TARGET ENH'!$F$2:$FE$2)))</f>
        <v>#NAME?</v>
      </c>
      <c r="U242" s="256" t="str">
        <f>IF(E242="","",VLOOKUP(H242,'Z8 TARGET ENH'!$FH$7:$FJ$48,2,FALSE))</f>
        <v/>
      </c>
      <c r="V242" s="258" t="str">
        <f>IF(E242="","",VLOOKUP(H242,'Z8 TARGET ENH'!$FH$7:$FJ$48,3,FALSE))</f>
        <v/>
      </c>
      <c r="W242" s="260" t="str">
        <f t="shared" si="2"/>
        <v/>
      </c>
      <c r="X242" s="204"/>
      <c r="Y242" s="70"/>
      <c r="Z242" s="1">
        <f t="shared" si="3"/>
        <v>0</v>
      </c>
    </row>
    <row r="243" spans="1:26" ht="30" customHeight="1" x14ac:dyDescent="0.2">
      <c r="A243" s="70"/>
      <c r="B243" s="70"/>
      <c r="C243" s="70"/>
      <c r="D243" s="255">
        <f>'A1 Baseline - Terrestrial'!D244</f>
        <v>237</v>
      </c>
      <c r="E243" s="80" t="str">
        <f>IF(OR('C1 Baseline - Marine'!E244="",'C1 Baseline - Marine'!O244=0), "", 'C1 Baseline - Marine'!E244)</f>
        <v/>
      </c>
      <c r="F243" s="102" t="str">
        <f>IF(E243="", "", 'C1 Baseline - Marine'!H244)</f>
        <v/>
      </c>
      <c r="G243" s="100" t="str">
        <f>IF(E243="", "", 'C1 Baseline - Marine'!J244)</f>
        <v/>
      </c>
      <c r="H243" s="98"/>
      <c r="I243" s="99" t="str">
        <f>IF(E243="","",'C1 Baseline - Marine'!K244)</f>
        <v/>
      </c>
      <c r="J243" s="85" t="str">
        <f>IF(OR(E243="",H243=""),"",IF(AND(E243=H243,G243&gt;=P243),"Error - No Enhancement",IF(AND(E243=H243,G243&lt;P243),"Acceptable",IF(F243&gt;N243,"Trading Down - Unacceptable Change",IF(F243=N243,"Error - No Enhancement",'C1 Baseline - Marine'!G244&amp;" - "&amp;IFERROR(VLOOKUP(H243,'Z1 HAB CLASS'!$D$4:$E$45,2,FALSE),""))))))</f>
        <v/>
      </c>
      <c r="K243" s="196" t="str">
        <f>IF(E243="","",IF(AND(E243=H243,G243&gt;=P243),"Error - No Enhancement",IF(AND(E243=H243,G243&lt;P243),'C1 Baseline - Marine'!I244&amp;" - "&amp;'C3 Enhancement - Marine'!O243,IF(F243&gt;N243,"Trading Down - Unacceptable Change",IF(F243=N243,"Error - No Enhancement",IF(AND(E243&lt;&gt;H243,F243&lt;N243),"Lower Distinctiveness Habitat"&amp;" - "&amp;O243,'C1 Baseline - Marine'!I244&amp;" - "&amp;'C3 Enhancement - Marine'!O243))))))</f>
        <v/>
      </c>
      <c r="L243" s="101" t="str">
        <f>IF(E243="","",'C1 Baseline - Marine'!O244)</f>
        <v/>
      </c>
      <c r="M243" s="102" t="str">
        <f>IFERROR(VLOOKUP(H243,'Z1 HAB CLASS'!$D$4:$E$45,2,FALSE)," ")</f>
        <v xml:space="preserve"> </v>
      </c>
      <c r="N243" s="103" t="str">
        <f>IFERROR(VLOOKUP(M243,'Z1 HAB CLASS'!$L$3:$N$9,2,FALSE)," ")</f>
        <v xml:space="preserve"> </v>
      </c>
      <c r="O243" s="104"/>
      <c r="P243" s="100" t="str">
        <f>IFERROR(VLOOKUP(O243,'Z3 CONDITION VALUE'!$A$3:$B$5,2,FALSE)," ")</f>
        <v xml:space="preserve"> </v>
      </c>
      <c r="Q243" s="82" t="str">
        <f>IF(OR('C1 Baseline - Marine'!E244="", 'C1 Baseline - Marine'!O244=0),"",'C1 Baseline - Marine'!I244&amp;"")</f>
        <v/>
      </c>
      <c r="R243" s="105" t="e">
        <f t="shared" ca="1" si="0"/>
        <v>#NAME?</v>
      </c>
      <c r="S243" s="99" t="e">
        <f t="shared" ca="1" si="1"/>
        <v>#NAME?</v>
      </c>
      <c r="T243" s="259" t="e">
        <f t="array" aca="1" ref="T243" ca="1">IF(OR(R243="",S243=""),"",INDEX('Z8 TARGET ENH'!$F$6:$FE$161,_xludf.XMATCH(R243,'Z8 TARGET ENH'!$B$6:$B$161),_xludf.XMATCH(S243,'Z8 TARGET ENH'!$F$2:$FE$2)))</f>
        <v>#NAME?</v>
      </c>
      <c r="U243" s="256" t="str">
        <f>IF(E243="","",VLOOKUP(H243,'Z8 TARGET ENH'!$FH$7:$FJ$48,2,FALSE))</f>
        <v/>
      </c>
      <c r="V243" s="258" t="str">
        <f>IF(E243="","",VLOOKUP(H243,'Z8 TARGET ENH'!$FH$7:$FJ$48,3,FALSE))</f>
        <v/>
      </c>
      <c r="W243" s="260" t="str">
        <f t="shared" si="2"/>
        <v/>
      </c>
      <c r="X243" s="204"/>
      <c r="Y243" s="70"/>
      <c r="Z243" s="1">
        <f t="shared" si="3"/>
        <v>0</v>
      </c>
    </row>
    <row r="244" spans="1:26" ht="30" customHeight="1" x14ac:dyDescent="0.2">
      <c r="A244" s="70"/>
      <c r="B244" s="70"/>
      <c r="C244" s="70"/>
      <c r="D244" s="255">
        <f>'A1 Baseline - Terrestrial'!D245</f>
        <v>238</v>
      </c>
      <c r="E244" s="80" t="str">
        <f>IF(OR('C1 Baseline - Marine'!E245="",'C1 Baseline - Marine'!O245=0), "", 'C1 Baseline - Marine'!E245)</f>
        <v/>
      </c>
      <c r="F244" s="102" t="str">
        <f>IF(E244="", "", 'C1 Baseline - Marine'!H245)</f>
        <v/>
      </c>
      <c r="G244" s="100" t="str">
        <f>IF(E244="", "", 'C1 Baseline - Marine'!J245)</f>
        <v/>
      </c>
      <c r="H244" s="98"/>
      <c r="I244" s="99" t="str">
        <f>IF(E244="","",'C1 Baseline - Marine'!K245)</f>
        <v/>
      </c>
      <c r="J244" s="85" t="str">
        <f>IF(OR(E244="",H244=""),"",IF(AND(E244=H244,G244&gt;=P244),"Error - No Enhancement",IF(AND(E244=H244,G244&lt;P244),"Acceptable",IF(F244&gt;N244,"Trading Down - Unacceptable Change",IF(F244=N244,"Error - No Enhancement",'C1 Baseline - Marine'!G245&amp;" - "&amp;IFERROR(VLOOKUP(H244,'Z1 HAB CLASS'!$D$4:$E$45,2,FALSE),""))))))</f>
        <v/>
      </c>
      <c r="K244" s="196" t="str">
        <f>IF(E244="","",IF(AND(E244=H244,G244&gt;=P244),"Error - No Enhancement",IF(AND(E244=H244,G244&lt;P244),'C1 Baseline - Marine'!I245&amp;" - "&amp;'C3 Enhancement - Marine'!O244,IF(F244&gt;N244,"Trading Down - Unacceptable Change",IF(F244=N244,"Error - No Enhancement",IF(AND(E244&lt;&gt;H244,F244&lt;N244),"Lower Distinctiveness Habitat"&amp;" - "&amp;O244,'C1 Baseline - Marine'!I245&amp;" - "&amp;'C3 Enhancement - Marine'!O244))))))</f>
        <v/>
      </c>
      <c r="L244" s="101" t="str">
        <f>IF(E244="","",'C1 Baseline - Marine'!O245)</f>
        <v/>
      </c>
      <c r="M244" s="102" t="str">
        <f>IFERROR(VLOOKUP(H244,'Z1 HAB CLASS'!$D$4:$E$45,2,FALSE)," ")</f>
        <v xml:space="preserve"> </v>
      </c>
      <c r="N244" s="103" t="str">
        <f>IFERROR(VLOOKUP(M244,'Z1 HAB CLASS'!$L$3:$N$9,2,FALSE)," ")</f>
        <v xml:space="preserve"> </v>
      </c>
      <c r="O244" s="104"/>
      <c r="P244" s="100" t="str">
        <f>IFERROR(VLOOKUP(O244,'Z3 CONDITION VALUE'!$A$3:$B$5,2,FALSE)," ")</f>
        <v xml:space="preserve"> </v>
      </c>
      <c r="Q244" s="82" t="str">
        <f>IF(OR('C1 Baseline - Marine'!E245="", 'C1 Baseline - Marine'!O245=0),"",'C1 Baseline - Marine'!I245&amp;"")</f>
        <v/>
      </c>
      <c r="R244" s="105" t="e">
        <f t="shared" ca="1" si="0"/>
        <v>#NAME?</v>
      </c>
      <c r="S244" s="99" t="e">
        <f t="shared" ca="1" si="1"/>
        <v>#NAME?</v>
      </c>
      <c r="T244" s="259" t="e">
        <f t="array" aca="1" ref="T244" ca="1">IF(OR(R244="",S244=""),"",INDEX('Z8 TARGET ENH'!$F$6:$FE$161,_xludf.XMATCH(R244,'Z8 TARGET ENH'!$B$6:$B$161),_xludf.XMATCH(S244,'Z8 TARGET ENH'!$F$2:$FE$2)))</f>
        <v>#NAME?</v>
      </c>
      <c r="U244" s="256" t="str">
        <f>IF(E244="","",VLOOKUP(H244,'Z8 TARGET ENH'!$FH$7:$FJ$48,2,FALSE))</f>
        <v/>
      </c>
      <c r="V244" s="258" t="str">
        <f>IF(E244="","",VLOOKUP(H244,'Z8 TARGET ENH'!$FH$7:$FJ$48,3,FALSE))</f>
        <v/>
      </c>
      <c r="W244" s="260" t="str">
        <f t="shared" si="2"/>
        <v/>
      </c>
      <c r="X244" s="204"/>
      <c r="Y244" s="70"/>
      <c r="Z244" s="1">
        <f t="shared" si="3"/>
        <v>0</v>
      </c>
    </row>
    <row r="245" spans="1:26" ht="30" customHeight="1" x14ac:dyDescent="0.2">
      <c r="A245" s="70"/>
      <c r="B245" s="70"/>
      <c r="C245" s="70"/>
      <c r="D245" s="255">
        <f>'A1 Baseline - Terrestrial'!D246</f>
        <v>239</v>
      </c>
      <c r="E245" s="80" t="str">
        <f>IF(OR('C1 Baseline - Marine'!E246="",'C1 Baseline - Marine'!O246=0), "", 'C1 Baseline - Marine'!E246)</f>
        <v/>
      </c>
      <c r="F245" s="102" t="str">
        <f>IF(E245="", "", 'C1 Baseline - Marine'!H246)</f>
        <v/>
      </c>
      <c r="G245" s="100" t="str">
        <f>IF(E245="", "", 'C1 Baseline - Marine'!J246)</f>
        <v/>
      </c>
      <c r="H245" s="98"/>
      <c r="I245" s="99" t="str">
        <f>IF(E245="","",'C1 Baseline - Marine'!K246)</f>
        <v/>
      </c>
      <c r="J245" s="85" t="str">
        <f>IF(OR(E245="",H245=""),"",IF(AND(E245=H245,G245&gt;=P245),"Error - No Enhancement",IF(AND(E245=H245,G245&lt;P245),"Acceptable",IF(F245&gt;N245,"Trading Down - Unacceptable Change",IF(F245=N245,"Error - No Enhancement",'C1 Baseline - Marine'!G246&amp;" - "&amp;IFERROR(VLOOKUP(H245,'Z1 HAB CLASS'!$D$4:$E$45,2,FALSE),""))))))</f>
        <v/>
      </c>
      <c r="K245" s="196" t="str">
        <f>IF(E245="","",IF(AND(E245=H245,G245&gt;=P245),"Error - No Enhancement",IF(AND(E245=H245,G245&lt;P245),'C1 Baseline - Marine'!I246&amp;" - "&amp;'C3 Enhancement - Marine'!O245,IF(F245&gt;N245,"Trading Down - Unacceptable Change",IF(F245=N245,"Error - No Enhancement",IF(AND(E245&lt;&gt;H245,F245&lt;N245),"Lower Distinctiveness Habitat"&amp;" - "&amp;O245,'C1 Baseline - Marine'!I246&amp;" - "&amp;'C3 Enhancement - Marine'!O245))))))</f>
        <v/>
      </c>
      <c r="L245" s="101" t="str">
        <f>IF(E245="","",'C1 Baseline - Marine'!O246)</f>
        <v/>
      </c>
      <c r="M245" s="102" t="str">
        <f>IFERROR(VLOOKUP(H245,'Z1 HAB CLASS'!$D$4:$E$45,2,FALSE)," ")</f>
        <v xml:space="preserve"> </v>
      </c>
      <c r="N245" s="103" t="str">
        <f>IFERROR(VLOOKUP(M245,'Z1 HAB CLASS'!$L$3:$N$9,2,FALSE)," ")</f>
        <v xml:space="preserve"> </v>
      </c>
      <c r="O245" s="104"/>
      <c r="P245" s="100" t="str">
        <f>IFERROR(VLOOKUP(O245,'Z3 CONDITION VALUE'!$A$3:$B$5,2,FALSE)," ")</f>
        <v xml:space="preserve"> </v>
      </c>
      <c r="Q245" s="82" t="str">
        <f>IF(OR('C1 Baseline - Marine'!E246="", 'C1 Baseline - Marine'!O246=0),"",'C1 Baseline - Marine'!I246&amp;"")</f>
        <v/>
      </c>
      <c r="R245" s="105" t="e">
        <f t="shared" ca="1" si="0"/>
        <v>#NAME?</v>
      </c>
      <c r="S245" s="99" t="e">
        <f t="shared" ca="1" si="1"/>
        <v>#NAME?</v>
      </c>
      <c r="T245" s="259" t="e">
        <f t="array" aca="1" ref="T245" ca="1">IF(OR(R245="",S245=""),"",INDEX('Z8 TARGET ENH'!$F$6:$FE$161,_xludf.XMATCH(R245,'Z8 TARGET ENH'!$B$6:$B$161),_xludf.XMATCH(S245,'Z8 TARGET ENH'!$F$2:$FE$2)))</f>
        <v>#NAME?</v>
      </c>
      <c r="U245" s="256" t="str">
        <f>IF(E245="","",VLOOKUP(H245,'Z8 TARGET ENH'!$FH$7:$FJ$48,2,FALSE))</f>
        <v/>
      </c>
      <c r="V245" s="258" t="str">
        <f>IF(E245="","",VLOOKUP(H245,'Z8 TARGET ENH'!$FH$7:$FJ$48,3,FALSE))</f>
        <v/>
      </c>
      <c r="W245" s="260" t="str">
        <f t="shared" si="2"/>
        <v/>
      </c>
      <c r="X245" s="204"/>
      <c r="Y245" s="70"/>
      <c r="Z245" s="1">
        <f t="shared" si="3"/>
        <v>0</v>
      </c>
    </row>
    <row r="246" spans="1:26" ht="30" customHeight="1" x14ac:dyDescent="0.2">
      <c r="A246" s="70"/>
      <c r="B246" s="70"/>
      <c r="C246" s="70"/>
      <c r="D246" s="255">
        <f>'A1 Baseline - Terrestrial'!D247</f>
        <v>240</v>
      </c>
      <c r="E246" s="80" t="str">
        <f>IF(OR('C1 Baseline - Marine'!E247="",'C1 Baseline - Marine'!O247=0), "", 'C1 Baseline - Marine'!E247)</f>
        <v/>
      </c>
      <c r="F246" s="102" t="str">
        <f>IF(E246="", "", 'C1 Baseline - Marine'!H247)</f>
        <v/>
      </c>
      <c r="G246" s="100" t="str">
        <f>IF(E246="", "", 'C1 Baseline - Marine'!J247)</f>
        <v/>
      </c>
      <c r="H246" s="98"/>
      <c r="I246" s="99" t="str">
        <f>IF(E246="","",'C1 Baseline - Marine'!K247)</f>
        <v/>
      </c>
      <c r="J246" s="85" t="str">
        <f>IF(OR(E246="",H246=""),"",IF(AND(E246=H246,G246&gt;=P246),"Error - No Enhancement",IF(AND(E246=H246,G246&lt;P246),"Acceptable",IF(F246&gt;N246,"Trading Down - Unacceptable Change",IF(F246=N246,"Error - No Enhancement",'C1 Baseline - Marine'!G247&amp;" - "&amp;IFERROR(VLOOKUP(H246,'Z1 HAB CLASS'!$D$4:$E$45,2,FALSE),""))))))</f>
        <v/>
      </c>
      <c r="K246" s="196" t="str">
        <f>IF(E246="","",IF(AND(E246=H246,G246&gt;=P246),"Error - No Enhancement",IF(AND(E246=H246,G246&lt;P246),'C1 Baseline - Marine'!I247&amp;" - "&amp;'C3 Enhancement - Marine'!O246,IF(F246&gt;N246,"Trading Down - Unacceptable Change",IF(F246=N246,"Error - No Enhancement",IF(AND(E246&lt;&gt;H246,F246&lt;N246),"Lower Distinctiveness Habitat"&amp;" - "&amp;O246,'C1 Baseline - Marine'!I247&amp;" - "&amp;'C3 Enhancement - Marine'!O246))))))</f>
        <v/>
      </c>
      <c r="L246" s="101" t="str">
        <f>IF(E246="","",'C1 Baseline - Marine'!O247)</f>
        <v/>
      </c>
      <c r="M246" s="102" t="str">
        <f>IFERROR(VLOOKUP(H246,'Z1 HAB CLASS'!$D$4:$E$45,2,FALSE)," ")</f>
        <v xml:space="preserve"> </v>
      </c>
      <c r="N246" s="103" t="str">
        <f>IFERROR(VLOOKUP(M246,'Z1 HAB CLASS'!$L$3:$N$9,2,FALSE)," ")</f>
        <v xml:space="preserve"> </v>
      </c>
      <c r="O246" s="104"/>
      <c r="P246" s="100" t="str">
        <f>IFERROR(VLOOKUP(O246,'Z3 CONDITION VALUE'!$A$3:$B$5,2,FALSE)," ")</f>
        <v xml:space="preserve"> </v>
      </c>
      <c r="Q246" s="82" t="str">
        <f>IF(OR('C1 Baseline - Marine'!E247="", 'C1 Baseline - Marine'!O247=0),"",'C1 Baseline - Marine'!I247&amp;"")</f>
        <v/>
      </c>
      <c r="R246" s="105" t="e">
        <f t="shared" ca="1" si="0"/>
        <v>#NAME?</v>
      </c>
      <c r="S246" s="99" t="e">
        <f t="shared" ca="1" si="1"/>
        <v>#NAME?</v>
      </c>
      <c r="T246" s="259" t="e">
        <f t="array" aca="1" ref="T246" ca="1">IF(OR(R246="",S246=""),"",INDEX('Z8 TARGET ENH'!$F$6:$FE$161,_xludf.XMATCH(R246,'Z8 TARGET ENH'!$B$6:$B$161),_xludf.XMATCH(S246,'Z8 TARGET ENH'!$F$2:$FE$2)))</f>
        <v>#NAME?</v>
      </c>
      <c r="U246" s="256" t="str">
        <f>IF(E246="","",VLOOKUP(H246,'Z8 TARGET ENH'!$FH$7:$FJ$48,2,FALSE))</f>
        <v/>
      </c>
      <c r="V246" s="258" t="str">
        <f>IF(E246="","",VLOOKUP(H246,'Z8 TARGET ENH'!$FH$7:$FJ$48,3,FALSE))</f>
        <v/>
      </c>
      <c r="W246" s="260" t="str">
        <f t="shared" si="2"/>
        <v/>
      </c>
      <c r="X246" s="204"/>
      <c r="Y246" s="70"/>
      <c r="Z246" s="1">
        <f t="shared" si="3"/>
        <v>0</v>
      </c>
    </row>
    <row r="247" spans="1:26" ht="30" customHeight="1" x14ac:dyDescent="0.2">
      <c r="A247" s="70"/>
      <c r="B247" s="70"/>
      <c r="C247" s="70"/>
      <c r="D247" s="255">
        <f>'A1 Baseline - Terrestrial'!D248</f>
        <v>241</v>
      </c>
      <c r="E247" s="80" t="str">
        <f>IF(OR('C1 Baseline - Marine'!E248="",'C1 Baseline - Marine'!O248=0), "", 'C1 Baseline - Marine'!E248)</f>
        <v/>
      </c>
      <c r="F247" s="102" t="str">
        <f>IF(E247="", "", 'C1 Baseline - Marine'!H248)</f>
        <v/>
      </c>
      <c r="G247" s="100" t="str">
        <f>IF(E247="", "", 'C1 Baseline - Marine'!J248)</f>
        <v/>
      </c>
      <c r="H247" s="98"/>
      <c r="I247" s="99" t="str">
        <f>IF(E247="","",'C1 Baseline - Marine'!K248)</f>
        <v/>
      </c>
      <c r="J247" s="85" t="str">
        <f>IF(OR(E247="",H247=""),"",IF(AND(E247=H247,G247&gt;=P247),"Error - No Enhancement",IF(AND(E247=H247,G247&lt;P247),"Acceptable",IF(F247&gt;N247,"Trading Down - Unacceptable Change",IF(F247=N247,"Error - No Enhancement",'C1 Baseline - Marine'!G248&amp;" - "&amp;IFERROR(VLOOKUP(H247,'Z1 HAB CLASS'!$D$4:$E$45,2,FALSE),""))))))</f>
        <v/>
      </c>
      <c r="K247" s="196" t="str">
        <f>IF(E247="","",IF(AND(E247=H247,G247&gt;=P247),"Error - No Enhancement",IF(AND(E247=H247,G247&lt;P247),'C1 Baseline - Marine'!I248&amp;" - "&amp;'C3 Enhancement - Marine'!O247,IF(F247&gt;N247,"Trading Down - Unacceptable Change",IF(F247=N247,"Error - No Enhancement",IF(AND(E247&lt;&gt;H247,F247&lt;N247),"Lower Distinctiveness Habitat"&amp;" - "&amp;O247,'C1 Baseline - Marine'!I248&amp;" - "&amp;'C3 Enhancement - Marine'!O247))))))</f>
        <v/>
      </c>
      <c r="L247" s="101" t="str">
        <f>IF(E247="","",'C1 Baseline - Marine'!O248)</f>
        <v/>
      </c>
      <c r="M247" s="102" t="str">
        <f>IFERROR(VLOOKUP(H247,'Z1 HAB CLASS'!$D$4:$E$45,2,FALSE)," ")</f>
        <v xml:space="preserve"> </v>
      </c>
      <c r="N247" s="103" t="str">
        <f>IFERROR(VLOOKUP(M247,'Z1 HAB CLASS'!$L$3:$N$9,2,FALSE)," ")</f>
        <v xml:space="preserve"> </v>
      </c>
      <c r="O247" s="104"/>
      <c r="P247" s="100" t="str">
        <f>IFERROR(VLOOKUP(O247,'Z3 CONDITION VALUE'!$A$3:$B$5,2,FALSE)," ")</f>
        <v xml:space="preserve"> </v>
      </c>
      <c r="Q247" s="82" t="str">
        <f>IF(OR('C1 Baseline - Marine'!E248="", 'C1 Baseline - Marine'!O248=0),"",'C1 Baseline - Marine'!I248&amp;"")</f>
        <v/>
      </c>
      <c r="R247" s="105" t="e">
        <f t="shared" ca="1" si="0"/>
        <v>#NAME?</v>
      </c>
      <c r="S247" s="99" t="e">
        <f t="shared" ca="1" si="1"/>
        <v>#NAME?</v>
      </c>
      <c r="T247" s="259" t="e">
        <f t="array" aca="1" ref="T247" ca="1">IF(OR(R247="",S247=""),"",INDEX('Z8 TARGET ENH'!$F$6:$FE$161,_xludf.XMATCH(R247,'Z8 TARGET ENH'!$B$6:$B$161),_xludf.XMATCH(S247,'Z8 TARGET ENH'!$F$2:$FE$2)))</f>
        <v>#NAME?</v>
      </c>
      <c r="U247" s="256" t="str">
        <f>IF(E247="","",VLOOKUP(H247,'Z8 TARGET ENH'!$FH$7:$FJ$48,2,FALSE))</f>
        <v/>
      </c>
      <c r="V247" s="258" t="str">
        <f>IF(E247="","",VLOOKUP(H247,'Z8 TARGET ENH'!$FH$7:$FJ$48,3,FALSE))</f>
        <v/>
      </c>
      <c r="W247" s="260" t="str">
        <f t="shared" si="2"/>
        <v/>
      </c>
      <c r="X247" s="204"/>
      <c r="Y247" s="70"/>
      <c r="Z247" s="1">
        <f t="shared" si="3"/>
        <v>0</v>
      </c>
    </row>
    <row r="248" spans="1:26" ht="30" customHeight="1" x14ac:dyDescent="0.2">
      <c r="A248" s="70"/>
      <c r="B248" s="70"/>
      <c r="C248" s="70"/>
      <c r="D248" s="255">
        <f>'A1 Baseline - Terrestrial'!D249</f>
        <v>242</v>
      </c>
      <c r="E248" s="80" t="str">
        <f>IF(OR('C1 Baseline - Marine'!E249="",'C1 Baseline - Marine'!O249=0), "", 'C1 Baseline - Marine'!E249)</f>
        <v/>
      </c>
      <c r="F248" s="102" t="str">
        <f>IF(E248="", "", 'C1 Baseline - Marine'!H249)</f>
        <v/>
      </c>
      <c r="G248" s="100" t="str">
        <f>IF(E248="", "", 'C1 Baseline - Marine'!J249)</f>
        <v/>
      </c>
      <c r="H248" s="98"/>
      <c r="I248" s="99" t="str">
        <f>IF(E248="","",'C1 Baseline - Marine'!K249)</f>
        <v/>
      </c>
      <c r="J248" s="85" t="str">
        <f>IF(OR(E248="",H248=""),"",IF(AND(E248=H248,G248&gt;=P248),"Error - No Enhancement",IF(AND(E248=H248,G248&lt;P248),"Acceptable",IF(F248&gt;N248,"Trading Down - Unacceptable Change",IF(F248=N248,"Error - No Enhancement",'C1 Baseline - Marine'!G249&amp;" - "&amp;IFERROR(VLOOKUP(H248,'Z1 HAB CLASS'!$D$4:$E$45,2,FALSE),""))))))</f>
        <v/>
      </c>
      <c r="K248" s="196" t="str">
        <f>IF(E248="","",IF(AND(E248=H248,G248&gt;=P248),"Error - No Enhancement",IF(AND(E248=H248,G248&lt;P248),'C1 Baseline - Marine'!I249&amp;" - "&amp;'C3 Enhancement - Marine'!O248,IF(F248&gt;N248,"Trading Down - Unacceptable Change",IF(F248=N248,"Error - No Enhancement",IF(AND(E248&lt;&gt;H248,F248&lt;N248),"Lower Distinctiveness Habitat"&amp;" - "&amp;O248,'C1 Baseline - Marine'!I249&amp;" - "&amp;'C3 Enhancement - Marine'!O248))))))</f>
        <v/>
      </c>
      <c r="L248" s="101" t="str">
        <f>IF(E248="","",'C1 Baseline - Marine'!O249)</f>
        <v/>
      </c>
      <c r="M248" s="102" t="str">
        <f>IFERROR(VLOOKUP(H248,'Z1 HAB CLASS'!$D$4:$E$45,2,FALSE)," ")</f>
        <v xml:space="preserve"> </v>
      </c>
      <c r="N248" s="103" t="str">
        <f>IFERROR(VLOOKUP(M248,'Z1 HAB CLASS'!$L$3:$N$9,2,FALSE)," ")</f>
        <v xml:space="preserve"> </v>
      </c>
      <c r="O248" s="104"/>
      <c r="P248" s="100" t="str">
        <f>IFERROR(VLOOKUP(O248,'Z3 CONDITION VALUE'!$A$3:$B$5,2,FALSE)," ")</f>
        <v xml:space="preserve"> </v>
      </c>
      <c r="Q248" s="82" t="str">
        <f>IF(OR('C1 Baseline - Marine'!E249="", 'C1 Baseline - Marine'!O249=0),"",'C1 Baseline - Marine'!I249&amp;"")</f>
        <v/>
      </c>
      <c r="R248" s="105" t="e">
        <f t="shared" ca="1" si="0"/>
        <v>#NAME?</v>
      </c>
      <c r="S248" s="99" t="e">
        <f t="shared" ca="1" si="1"/>
        <v>#NAME?</v>
      </c>
      <c r="T248" s="259" t="e">
        <f t="array" aca="1" ref="T248" ca="1">IF(OR(R248="",S248=""),"",INDEX('Z8 TARGET ENH'!$F$6:$FE$161,_xludf.XMATCH(R248,'Z8 TARGET ENH'!$B$6:$B$161),_xludf.XMATCH(S248,'Z8 TARGET ENH'!$F$2:$FE$2)))</f>
        <v>#NAME?</v>
      </c>
      <c r="U248" s="256" t="str">
        <f>IF(E248="","",VLOOKUP(H248,'Z8 TARGET ENH'!$FH$7:$FJ$48,2,FALSE))</f>
        <v/>
      </c>
      <c r="V248" s="258" t="str">
        <f>IF(E248="","",VLOOKUP(H248,'Z8 TARGET ENH'!$FH$7:$FJ$48,3,FALSE))</f>
        <v/>
      </c>
      <c r="W248" s="260" t="str">
        <f t="shared" si="2"/>
        <v/>
      </c>
      <c r="X248" s="204"/>
      <c r="Y248" s="70"/>
      <c r="Z248" s="1">
        <f t="shared" si="3"/>
        <v>0</v>
      </c>
    </row>
    <row r="249" spans="1:26" ht="30" customHeight="1" x14ac:dyDescent="0.2">
      <c r="A249" s="70"/>
      <c r="B249" s="70"/>
      <c r="C249" s="70"/>
      <c r="D249" s="255">
        <f>'A1 Baseline - Terrestrial'!D250</f>
        <v>243</v>
      </c>
      <c r="E249" s="80" t="str">
        <f>IF(OR('C1 Baseline - Marine'!E250="",'C1 Baseline - Marine'!O250=0), "", 'C1 Baseline - Marine'!E250)</f>
        <v/>
      </c>
      <c r="F249" s="102" t="str">
        <f>IF(E249="", "", 'C1 Baseline - Marine'!H250)</f>
        <v/>
      </c>
      <c r="G249" s="100" t="str">
        <f>IF(E249="", "", 'C1 Baseline - Marine'!J250)</f>
        <v/>
      </c>
      <c r="H249" s="98"/>
      <c r="I249" s="99" t="str">
        <f>IF(E249="","",'C1 Baseline - Marine'!K250)</f>
        <v/>
      </c>
      <c r="J249" s="85" t="str">
        <f>IF(OR(E249="",H249=""),"",IF(AND(E249=H249,G249&gt;=P249),"Error - No Enhancement",IF(AND(E249=H249,G249&lt;P249),"Acceptable",IF(F249&gt;N249,"Trading Down - Unacceptable Change",IF(F249=N249,"Error - No Enhancement",'C1 Baseline - Marine'!G250&amp;" - "&amp;IFERROR(VLOOKUP(H249,'Z1 HAB CLASS'!$D$4:$E$45,2,FALSE),""))))))</f>
        <v/>
      </c>
      <c r="K249" s="196" t="str">
        <f>IF(E249="","",IF(AND(E249=H249,G249&gt;=P249),"Error - No Enhancement",IF(AND(E249=H249,G249&lt;P249),'C1 Baseline - Marine'!I250&amp;" - "&amp;'C3 Enhancement - Marine'!O249,IF(F249&gt;N249,"Trading Down - Unacceptable Change",IF(F249=N249,"Error - No Enhancement",IF(AND(E249&lt;&gt;H249,F249&lt;N249),"Lower Distinctiveness Habitat"&amp;" - "&amp;O249,'C1 Baseline - Marine'!I250&amp;" - "&amp;'C3 Enhancement - Marine'!O249))))))</f>
        <v/>
      </c>
      <c r="L249" s="101" t="str">
        <f>IF(E249="","",'C1 Baseline - Marine'!O250)</f>
        <v/>
      </c>
      <c r="M249" s="102" t="str">
        <f>IFERROR(VLOOKUP(H249,'Z1 HAB CLASS'!$D$4:$E$45,2,FALSE)," ")</f>
        <v xml:space="preserve"> </v>
      </c>
      <c r="N249" s="103" t="str">
        <f>IFERROR(VLOOKUP(M249,'Z1 HAB CLASS'!$L$3:$N$9,2,FALSE)," ")</f>
        <v xml:space="preserve"> </v>
      </c>
      <c r="O249" s="104"/>
      <c r="P249" s="100" t="str">
        <f>IFERROR(VLOOKUP(O249,'Z3 CONDITION VALUE'!$A$3:$B$5,2,FALSE)," ")</f>
        <v xml:space="preserve"> </v>
      </c>
      <c r="Q249" s="82" t="str">
        <f>IF(OR('C1 Baseline - Marine'!E250="", 'C1 Baseline - Marine'!O250=0),"",'C1 Baseline - Marine'!I250&amp;"")</f>
        <v/>
      </c>
      <c r="R249" s="105" t="e">
        <f t="shared" ca="1" si="0"/>
        <v>#NAME?</v>
      </c>
      <c r="S249" s="99" t="e">
        <f t="shared" ca="1" si="1"/>
        <v>#NAME?</v>
      </c>
      <c r="T249" s="259" t="e">
        <f t="array" aca="1" ref="T249" ca="1">IF(OR(R249="",S249=""),"",INDEX('Z8 TARGET ENH'!$F$6:$FE$161,_xludf.XMATCH(R249,'Z8 TARGET ENH'!$B$6:$B$161),_xludf.XMATCH(S249,'Z8 TARGET ENH'!$F$2:$FE$2)))</f>
        <v>#NAME?</v>
      </c>
      <c r="U249" s="256" t="str">
        <f>IF(E249="","",VLOOKUP(H249,'Z8 TARGET ENH'!$FH$7:$FJ$48,2,FALSE))</f>
        <v/>
      </c>
      <c r="V249" s="258" t="str">
        <f>IF(E249="","",VLOOKUP(H249,'Z8 TARGET ENH'!$FH$7:$FJ$48,3,FALSE))</f>
        <v/>
      </c>
      <c r="W249" s="260" t="str">
        <f t="shared" si="2"/>
        <v/>
      </c>
      <c r="X249" s="204"/>
      <c r="Y249" s="70"/>
      <c r="Z249" s="1">
        <f t="shared" si="3"/>
        <v>0</v>
      </c>
    </row>
    <row r="250" spans="1:26" ht="30" customHeight="1" x14ac:dyDescent="0.2">
      <c r="A250" s="70"/>
      <c r="B250" s="70"/>
      <c r="C250" s="70"/>
      <c r="D250" s="255">
        <f>'A1 Baseline - Terrestrial'!D251</f>
        <v>244</v>
      </c>
      <c r="E250" s="80" t="str">
        <f>IF(OR('C1 Baseline - Marine'!E251="",'C1 Baseline - Marine'!O251=0), "", 'C1 Baseline - Marine'!E251)</f>
        <v/>
      </c>
      <c r="F250" s="102" t="str">
        <f>IF(E250="", "", 'C1 Baseline - Marine'!H251)</f>
        <v/>
      </c>
      <c r="G250" s="100" t="str">
        <f>IF(E250="", "", 'C1 Baseline - Marine'!J251)</f>
        <v/>
      </c>
      <c r="H250" s="98"/>
      <c r="I250" s="99" t="str">
        <f>IF(E250="","",'C1 Baseline - Marine'!K251)</f>
        <v/>
      </c>
      <c r="J250" s="85" t="str">
        <f>IF(OR(E250="",H250=""),"",IF(AND(E250=H250,G250&gt;=P250),"Error - No Enhancement",IF(AND(E250=H250,G250&lt;P250),"Acceptable",IF(F250&gt;N250,"Trading Down - Unacceptable Change",IF(F250=N250,"Error - No Enhancement",'C1 Baseline - Marine'!G251&amp;" - "&amp;IFERROR(VLOOKUP(H250,'Z1 HAB CLASS'!$D$4:$E$45,2,FALSE),""))))))</f>
        <v/>
      </c>
      <c r="K250" s="196" t="str">
        <f>IF(E250="","",IF(AND(E250=H250,G250&gt;=P250),"Error - No Enhancement",IF(AND(E250=H250,G250&lt;P250),'C1 Baseline - Marine'!I251&amp;" - "&amp;'C3 Enhancement - Marine'!O250,IF(F250&gt;N250,"Trading Down - Unacceptable Change",IF(F250=N250,"Error - No Enhancement",IF(AND(E250&lt;&gt;H250,F250&lt;N250),"Lower Distinctiveness Habitat"&amp;" - "&amp;O250,'C1 Baseline - Marine'!I251&amp;" - "&amp;'C3 Enhancement - Marine'!O250))))))</f>
        <v/>
      </c>
      <c r="L250" s="101" t="str">
        <f>IF(E250="","",'C1 Baseline - Marine'!O251)</f>
        <v/>
      </c>
      <c r="M250" s="102" t="str">
        <f>IFERROR(VLOOKUP(H250,'Z1 HAB CLASS'!$D$4:$E$45,2,FALSE)," ")</f>
        <v xml:space="preserve"> </v>
      </c>
      <c r="N250" s="103" t="str">
        <f>IFERROR(VLOOKUP(M250,'Z1 HAB CLASS'!$L$3:$N$9,2,FALSE)," ")</f>
        <v xml:space="preserve"> </v>
      </c>
      <c r="O250" s="104"/>
      <c r="P250" s="100" t="str">
        <f>IFERROR(VLOOKUP(O250,'Z3 CONDITION VALUE'!$A$3:$B$5,2,FALSE)," ")</f>
        <v xml:space="preserve"> </v>
      </c>
      <c r="Q250" s="82" t="str">
        <f>IF(OR('C1 Baseline - Marine'!E251="", 'C1 Baseline - Marine'!O251=0),"",'C1 Baseline - Marine'!I251&amp;"")</f>
        <v/>
      </c>
      <c r="R250" s="105" t="e">
        <f t="shared" ca="1" si="0"/>
        <v>#NAME?</v>
      </c>
      <c r="S250" s="99" t="e">
        <f t="shared" ca="1" si="1"/>
        <v>#NAME?</v>
      </c>
      <c r="T250" s="259" t="e">
        <f t="array" aca="1" ref="T250" ca="1">IF(OR(R250="",S250=""),"",INDEX('Z8 TARGET ENH'!$F$6:$FE$161,_xludf.XMATCH(R250,'Z8 TARGET ENH'!$B$6:$B$161),_xludf.XMATCH(S250,'Z8 TARGET ENH'!$F$2:$FE$2)))</f>
        <v>#NAME?</v>
      </c>
      <c r="U250" s="256" t="str">
        <f>IF(E250="","",VLOOKUP(H250,'Z8 TARGET ENH'!$FH$7:$FJ$48,2,FALSE))</f>
        <v/>
      </c>
      <c r="V250" s="258" t="str">
        <f>IF(E250="","",VLOOKUP(H250,'Z8 TARGET ENH'!$FH$7:$FJ$48,3,FALSE))</f>
        <v/>
      </c>
      <c r="W250" s="260" t="str">
        <f t="shared" si="2"/>
        <v/>
      </c>
      <c r="X250" s="204"/>
      <c r="Y250" s="70"/>
      <c r="Z250" s="1">
        <f t="shared" si="3"/>
        <v>0</v>
      </c>
    </row>
    <row r="251" spans="1:26" ht="30" customHeight="1" x14ac:dyDescent="0.2">
      <c r="A251" s="70"/>
      <c r="B251" s="70"/>
      <c r="C251" s="70"/>
      <c r="D251" s="255">
        <f>'A1 Baseline - Terrestrial'!D252</f>
        <v>245</v>
      </c>
      <c r="E251" s="80" t="str">
        <f>IF(OR('C1 Baseline - Marine'!E252="",'C1 Baseline - Marine'!O252=0), "", 'C1 Baseline - Marine'!E252)</f>
        <v/>
      </c>
      <c r="F251" s="102" t="str">
        <f>IF(E251="", "", 'C1 Baseline - Marine'!H252)</f>
        <v/>
      </c>
      <c r="G251" s="100" t="str">
        <f>IF(E251="", "", 'C1 Baseline - Marine'!J252)</f>
        <v/>
      </c>
      <c r="H251" s="98"/>
      <c r="I251" s="99" t="str">
        <f>IF(E251="","",'C1 Baseline - Marine'!K252)</f>
        <v/>
      </c>
      <c r="J251" s="85" t="str">
        <f>IF(OR(E251="",H251=""),"",IF(AND(E251=H251,G251&gt;=P251),"Error - No Enhancement",IF(AND(E251=H251,G251&lt;P251),"Acceptable",IF(F251&gt;N251,"Trading Down - Unacceptable Change",IF(F251=N251,"Error - No Enhancement",'C1 Baseline - Marine'!G252&amp;" - "&amp;IFERROR(VLOOKUP(H251,'Z1 HAB CLASS'!$D$4:$E$45,2,FALSE),""))))))</f>
        <v/>
      </c>
      <c r="K251" s="196" t="str">
        <f>IF(E251="","",IF(AND(E251=H251,G251&gt;=P251),"Error - No Enhancement",IF(AND(E251=H251,G251&lt;P251),'C1 Baseline - Marine'!I252&amp;" - "&amp;'C3 Enhancement - Marine'!O251,IF(F251&gt;N251,"Trading Down - Unacceptable Change",IF(F251=N251,"Error - No Enhancement",IF(AND(E251&lt;&gt;H251,F251&lt;N251),"Lower Distinctiveness Habitat"&amp;" - "&amp;O251,'C1 Baseline - Marine'!I252&amp;" - "&amp;'C3 Enhancement - Marine'!O251))))))</f>
        <v/>
      </c>
      <c r="L251" s="101" t="str">
        <f>IF(E251="","",'C1 Baseline - Marine'!O252)</f>
        <v/>
      </c>
      <c r="M251" s="102" t="str">
        <f>IFERROR(VLOOKUP(H251,'Z1 HAB CLASS'!$D$4:$E$45,2,FALSE)," ")</f>
        <v xml:space="preserve"> </v>
      </c>
      <c r="N251" s="103" t="str">
        <f>IFERROR(VLOOKUP(M251,'Z1 HAB CLASS'!$L$3:$N$9,2,FALSE)," ")</f>
        <v xml:space="preserve"> </v>
      </c>
      <c r="O251" s="104"/>
      <c r="P251" s="100" t="str">
        <f>IFERROR(VLOOKUP(O251,'Z3 CONDITION VALUE'!$A$3:$B$5,2,FALSE)," ")</f>
        <v xml:space="preserve"> </v>
      </c>
      <c r="Q251" s="82" t="str">
        <f>IF(OR('C1 Baseline - Marine'!E252="", 'C1 Baseline - Marine'!O252=0),"",'C1 Baseline - Marine'!I252&amp;"")</f>
        <v/>
      </c>
      <c r="R251" s="105" t="e">
        <f t="shared" ca="1" si="0"/>
        <v>#NAME?</v>
      </c>
      <c r="S251" s="99" t="e">
        <f t="shared" ca="1" si="1"/>
        <v>#NAME?</v>
      </c>
      <c r="T251" s="259" t="e">
        <f t="array" aca="1" ref="T251" ca="1">IF(OR(R251="",S251=""),"",INDEX('Z8 TARGET ENH'!$F$6:$FE$161,_xludf.XMATCH(R251,'Z8 TARGET ENH'!$B$6:$B$161),_xludf.XMATCH(S251,'Z8 TARGET ENH'!$F$2:$FE$2)))</f>
        <v>#NAME?</v>
      </c>
      <c r="U251" s="256" t="str">
        <f>IF(E251="","",VLOOKUP(H251,'Z8 TARGET ENH'!$FH$7:$FJ$48,2,FALSE))</f>
        <v/>
      </c>
      <c r="V251" s="258" t="str">
        <f>IF(E251="","",VLOOKUP(H251,'Z8 TARGET ENH'!$FH$7:$FJ$48,3,FALSE))</f>
        <v/>
      </c>
      <c r="W251" s="260" t="str">
        <f t="shared" si="2"/>
        <v/>
      </c>
      <c r="X251" s="204"/>
      <c r="Y251" s="70"/>
      <c r="Z251" s="1">
        <f t="shared" si="3"/>
        <v>0</v>
      </c>
    </row>
    <row r="252" spans="1:26" ht="30" customHeight="1" x14ac:dyDescent="0.2">
      <c r="A252" s="70"/>
      <c r="B252" s="70"/>
      <c r="C252" s="70"/>
      <c r="D252" s="255">
        <f>'A1 Baseline - Terrestrial'!D253</f>
        <v>246</v>
      </c>
      <c r="E252" s="80" t="str">
        <f>IF(OR('C1 Baseline - Marine'!E253="",'C1 Baseline - Marine'!O253=0), "", 'C1 Baseline - Marine'!E253)</f>
        <v/>
      </c>
      <c r="F252" s="102" t="str">
        <f>IF(E252="", "", 'C1 Baseline - Marine'!H253)</f>
        <v/>
      </c>
      <c r="G252" s="100" t="str">
        <f>IF(E252="", "", 'C1 Baseline - Marine'!J253)</f>
        <v/>
      </c>
      <c r="H252" s="98"/>
      <c r="I252" s="99" t="str">
        <f>IF(E252="","",'C1 Baseline - Marine'!K253)</f>
        <v/>
      </c>
      <c r="J252" s="85" t="str">
        <f>IF(OR(E252="",H252=""),"",IF(AND(E252=H252,G252&gt;=P252),"Error - No Enhancement",IF(AND(E252=H252,G252&lt;P252),"Acceptable",IF(F252&gt;N252,"Trading Down - Unacceptable Change",IF(F252=N252,"Error - No Enhancement",'C1 Baseline - Marine'!G253&amp;" - "&amp;IFERROR(VLOOKUP(H252,'Z1 HAB CLASS'!$D$4:$E$45,2,FALSE),""))))))</f>
        <v/>
      </c>
      <c r="K252" s="196" t="str">
        <f>IF(E252="","",IF(AND(E252=H252,G252&gt;=P252),"Error - No Enhancement",IF(AND(E252=H252,G252&lt;P252),'C1 Baseline - Marine'!I253&amp;" - "&amp;'C3 Enhancement - Marine'!O252,IF(F252&gt;N252,"Trading Down - Unacceptable Change",IF(F252=N252,"Error - No Enhancement",IF(AND(E252&lt;&gt;H252,F252&lt;N252),"Lower Distinctiveness Habitat"&amp;" - "&amp;O252,'C1 Baseline - Marine'!I253&amp;" - "&amp;'C3 Enhancement - Marine'!O252))))))</f>
        <v/>
      </c>
      <c r="L252" s="101" t="str">
        <f>IF(E252="","",'C1 Baseline - Marine'!O253)</f>
        <v/>
      </c>
      <c r="M252" s="102" t="str">
        <f>IFERROR(VLOOKUP(H252,'Z1 HAB CLASS'!$D$4:$E$45,2,FALSE)," ")</f>
        <v xml:space="preserve"> </v>
      </c>
      <c r="N252" s="103" t="str">
        <f>IFERROR(VLOOKUP(M252,'Z1 HAB CLASS'!$L$3:$N$9,2,FALSE)," ")</f>
        <v xml:space="preserve"> </v>
      </c>
      <c r="O252" s="104"/>
      <c r="P252" s="100" t="str">
        <f>IFERROR(VLOOKUP(O252,'Z3 CONDITION VALUE'!$A$3:$B$5,2,FALSE)," ")</f>
        <v xml:space="preserve"> </v>
      </c>
      <c r="Q252" s="82" t="str">
        <f>IF(OR('C1 Baseline - Marine'!E253="", 'C1 Baseline - Marine'!O253=0),"",'C1 Baseline - Marine'!I253&amp;"")</f>
        <v/>
      </c>
      <c r="R252" s="105" t="e">
        <f t="shared" ca="1" si="0"/>
        <v>#NAME?</v>
      </c>
      <c r="S252" s="99" t="e">
        <f t="shared" ca="1" si="1"/>
        <v>#NAME?</v>
      </c>
      <c r="T252" s="259" t="e">
        <f t="array" aca="1" ref="T252" ca="1">IF(OR(R252="",S252=""),"",INDEX('Z8 TARGET ENH'!$F$6:$FE$161,_xludf.XMATCH(R252,'Z8 TARGET ENH'!$B$6:$B$161),_xludf.XMATCH(S252,'Z8 TARGET ENH'!$F$2:$FE$2)))</f>
        <v>#NAME?</v>
      </c>
      <c r="U252" s="256" t="str">
        <f>IF(E252="","",VLOOKUP(H252,'Z8 TARGET ENH'!$FH$7:$FJ$48,2,FALSE))</f>
        <v/>
      </c>
      <c r="V252" s="258" t="str">
        <f>IF(E252="","",VLOOKUP(H252,'Z8 TARGET ENH'!$FH$7:$FJ$48,3,FALSE))</f>
        <v/>
      </c>
      <c r="W252" s="260" t="str">
        <f t="shared" si="2"/>
        <v/>
      </c>
      <c r="X252" s="204"/>
      <c r="Y252" s="70"/>
      <c r="Z252" s="1">
        <f t="shared" si="3"/>
        <v>0</v>
      </c>
    </row>
    <row r="253" spans="1:26" ht="30" customHeight="1" x14ac:dyDescent="0.2">
      <c r="A253" s="70"/>
      <c r="B253" s="70"/>
      <c r="C253" s="70"/>
      <c r="D253" s="255">
        <f>'A1 Baseline - Terrestrial'!D254</f>
        <v>247</v>
      </c>
      <c r="E253" s="80" t="str">
        <f>IF(OR('C1 Baseline - Marine'!E254="",'C1 Baseline - Marine'!O254=0), "", 'C1 Baseline - Marine'!E254)</f>
        <v/>
      </c>
      <c r="F253" s="102" t="str">
        <f>IF(E253="", "", 'C1 Baseline - Marine'!H254)</f>
        <v/>
      </c>
      <c r="G253" s="100" t="str">
        <f>IF(E253="", "", 'C1 Baseline - Marine'!J254)</f>
        <v/>
      </c>
      <c r="H253" s="98"/>
      <c r="I253" s="99" t="str">
        <f>IF(E253="","",'C1 Baseline - Marine'!K254)</f>
        <v/>
      </c>
      <c r="J253" s="85" t="str">
        <f>IF(OR(E253="",H253=""),"",IF(AND(E253=H253,G253&gt;=P253),"Error - No Enhancement",IF(AND(E253=H253,G253&lt;P253),"Acceptable",IF(F253&gt;N253,"Trading Down - Unacceptable Change",IF(F253=N253,"Error - No Enhancement",'C1 Baseline - Marine'!G254&amp;" - "&amp;IFERROR(VLOOKUP(H253,'Z1 HAB CLASS'!$D$4:$E$45,2,FALSE),""))))))</f>
        <v/>
      </c>
      <c r="K253" s="196" t="str">
        <f>IF(E253="","",IF(AND(E253=H253,G253&gt;=P253),"Error - No Enhancement",IF(AND(E253=H253,G253&lt;P253),'C1 Baseline - Marine'!I254&amp;" - "&amp;'C3 Enhancement - Marine'!O253,IF(F253&gt;N253,"Trading Down - Unacceptable Change",IF(F253=N253,"Error - No Enhancement",IF(AND(E253&lt;&gt;H253,F253&lt;N253),"Lower Distinctiveness Habitat"&amp;" - "&amp;O253,'C1 Baseline - Marine'!I254&amp;" - "&amp;'C3 Enhancement - Marine'!O253))))))</f>
        <v/>
      </c>
      <c r="L253" s="101" t="str">
        <f>IF(E253="","",'C1 Baseline - Marine'!O254)</f>
        <v/>
      </c>
      <c r="M253" s="102" t="str">
        <f>IFERROR(VLOOKUP(H253,'Z1 HAB CLASS'!$D$4:$E$45,2,FALSE)," ")</f>
        <v xml:space="preserve"> </v>
      </c>
      <c r="N253" s="103" t="str">
        <f>IFERROR(VLOOKUP(M253,'Z1 HAB CLASS'!$L$3:$N$9,2,FALSE)," ")</f>
        <v xml:space="preserve"> </v>
      </c>
      <c r="O253" s="104"/>
      <c r="P253" s="100" t="str">
        <f>IFERROR(VLOOKUP(O253,'Z3 CONDITION VALUE'!$A$3:$B$5,2,FALSE)," ")</f>
        <v xml:space="preserve"> </v>
      </c>
      <c r="Q253" s="82" t="str">
        <f>IF(OR('C1 Baseline - Marine'!E254="", 'C1 Baseline - Marine'!O254=0),"",'C1 Baseline - Marine'!I254&amp;"")</f>
        <v/>
      </c>
      <c r="R253" s="105" t="e">
        <f t="shared" ca="1" si="0"/>
        <v>#NAME?</v>
      </c>
      <c r="S253" s="99" t="e">
        <f t="shared" ca="1" si="1"/>
        <v>#NAME?</v>
      </c>
      <c r="T253" s="259" t="e">
        <f t="array" aca="1" ref="T253" ca="1">IF(OR(R253="",S253=""),"",INDEX('Z8 TARGET ENH'!$F$6:$FE$161,_xludf.XMATCH(R253,'Z8 TARGET ENH'!$B$6:$B$161),_xludf.XMATCH(S253,'Z8 TARGET ENH'!$F$2:$FE$2)))</f>
        <v>#NAME?</v>
      </c>
      <c r="U253" s="256" t="str">
        <f>IF(E253="","",VLOOKUP(H253,'Z8 TARGET ENH'!$FH$7:$FJ$48,2,FALSE))</f>
        <v/>
      </c>
      <c r="V253" s="258" t="str">
        <f>IF(E253="","",VLOOKUP(H253,'Z8 TARGET ENH'!$FH$7:$FJ$48,3,FALSE))</f>
        <v/>
      </c>
      <c r="W253" s="260" t="str">
        <f t="shared" si="2"/>
        <v/>
      </c>
      <c r="X253" s="204"/>
      <c r="Y253" s="70"/>
      <c r="Z253" s="1">
        <f t="shared" si="3"/>
        <v>0</v>
      </c>
    </row>
    <row r="254" spans="1:26" ht="30" customHeight="1" x14ac:dyDescent="0.2">
      <c r="A254" s="70"/>
      <c r="B254" s="70"/>
      <c r="C254" s="70"/>
      <c r="D254" s="261">
        <f>'A1 Baseline - Terrestrial'!D255</f>
        <v>248</v>
      </c>
      <c r="E254" s="110" t="str">
        <f>IF(OR('C1 Baseline - Marine'!E255="",'C1 Baseline - Marine'!O255=0), "", 'C1 Baseline - Marine'!E255)</f>
        <v/>
      </c>
      <c r="F254" s="116" t="str">
        <f>IF(E254="", "", 'C1 Baseline - Marine'!H255)</f>
        <v/>
      </c>
      <c r="G254" s="114" t="str">
        <f>IF(E254="", "", 'C1 Baseline - Marine'!J255)</f>
        <v/>
      </c>
      <c r="H254" s="112"/>
      <c r="I254" s="113" t="str">
        <f>IF(E254="","",'C1 Baseline - Marine'!K255)</f>
        <v/>
      </c>
      <c r="J254" s="262" t="str">
        <f>IF(OR(E254="",H254=""),"",IF(AND(E254=H254,G254&gt;=P254),"Error - No Enhancement",IF(AND(E254=H254,G254&lt;P254),"Acceptable",IF(F254&gt;N254,"Trading Down - Unacceptable Change",IF(F254=N254,"Error - No Enhancement",'C1 Baseline - Marine'!G255&amp;" - "&amp;IFERROR(VLOOKUP(H254,'Z1 HAB CLASS'!$D$4:$E$45,2,FALSE),""))))))</f>
        <v/>
      </c>
      <c r="K254" s="207" t="str">
        <f>IF(E254="","",IF(AND(E254=H254,G254&gt;=P254),"Error - No Enhancement",IF(AND(E254=H254,G254&lt;P254),'C1 Baseline - Marine'!I255&amp;" - "&amp;'C3 Enhancement - Marine'!O254,IF(F254&gt;N254,"Trading Down - Unacceptable Change",IF(F254=N254,"Error - No Enhancement",IF(AND(E254&lt;&gt;H254,F254&lt;N254),"Lower Distinctiveness Habitat"&amp;" - "&amp;O254,'C1 Baseline - Marine'!I255&amp;" - "&amp;'C3 Enhancement - Marine'!O254))))))</f>
        <v/>
      </c>
      <c r="L254" s="115" t="str">
        <f>IF(E254="","",'C1 Baseline - Marine'!O255)</f>
        <v/>
      </c>
      <c r="M254" s="116" t="str">
        <f>IFERROR(VLOOKUP(H254,'Z1 HAB CLASS'!$D$4:$E$45,2,FALSE)," ")</f>
        <v xml:space="preserve"> </v>
      </c>
      <c r="N254" s="263" t="str">
        <f>IFERROR(VLOOKUP(M254,'Z1 HAB CLASS'!$L$3:$N$9,2,FALSE)," ")</f>
        <v xml:space="preserve"> </v>
      </c>
      <c r="O254" s="117"/>
      <c r="P254" s="114" t="str">
        <f>IFERROR(VLOOKUP(O254,'Z3 CONDITION VALUE'!$A$3:$B$5,2,FALSE)," ")</f>
        <v xml:space="preserve"> </v>
      </c>
      <c r="Q254" s="118" t="str">
        <f>IF(OR('C1 Baseline - Marine'!E255="", 'C1 Baseline - Marine'!O255=0),"",'C1 Baseline - Marine'!I255&amp;"")</f>
        <v/>
      </c>
      <c r="R254" s="119" t="e">
        <f t="shared" ca="1" si="0"/>
        <v>#NAME?</v>
      </c>
      <c r="S254" s="113" t="e">
        <f t="shared" ca="1" si="1"/>
        <v>#NAME?</v>
      </c>
      <c r="T254" s="264" t="e">
        <f t="array" aca="1" ref="T254" ca="1">IF(OR(R254="",S254=""),"",INDEX('Z8 TARGET ENH'!$F$6:$FE$161,_xludf.XMATCH(R254,'Z8 TARGET ENH'!$B$6:$B$161),_xludf.XMATCH(S254,'Z8 TARGET ENH'!$F$2:$FE$2)))</f>
        <v>#NAME?</v>
      </c>
      <c r="U254" s="256" t="str">
        <f>IF(E254="","",VLOOKUP(H254,'Z8 TARGET ENH'!$FH$7:$FJ$48,2,FALSE))</f>
        <v/>
      </c>
      <c r="V254" s="258" t="str">
        <f>IF(E254="","",VLOOKUP(H254,'Z8 TARGET ENH'!$FH$7:$FJ$48,3,FALSE))</f>
        <v/>
      </c>
      <c r="W254" s="265" t="str">
        <f t="shared" si="2"/>
        <v/>
      </c>
      <c r="X254" s="215"/>
      <c r="Y254" s="70"/>
      <c r="Z254" s="1">
        <f t="shared" si="3"/>
        <v>0</v>
      </c>
    </row>
    <row r="255" spans="1:26" ht="30" customHeight="1" x14ac:dyDescent="0.2">
      <c r="A255" s="70"/>
      <c r="B255" s="70"/>
      <c r="C255" s="70"/>
      <c r="D255" s="70"/>
      <c r="E255" s="70"/>
      <c r="F255" s="24"/>
      <c r="G255" s="24"/>
      <c r="H255" s="70"/>
      <c r="I255" s="71"/>
      <c r="J255" s="71"/>
      <c r="K255" s="216" t="s">
        <v>70</v>
      </c>
      <c r="L255" s="123">
        <f>SUM(L7:L254)</f>
        <v>0</v>
      </c>
      <c r="M255" s="70"/>
      <c r="N255" s="70"/>
      <c r="O255" s="70"/>
      <c r="P255" s="70"/>
      <c r="Q255" s="70"/>
      <c r="R255" s="70"/>
      <c r="S255" s="70"/>
      <c r="T255" s="24"/>
      <c r="U255" s="124" t="s">
        <v>71</v>
      </c>
      <c r="V255" s="125"/>
      <c r="W255" s="123">
        <f>SUM(W7:W254)</f>
        <v>0</v>
      </c>
      <c r="X255" s="72"/>
      <c r="Y255" s="70"/>
      <c r="Z255" s="1">
        <v>1</v>
      </c>
    </row>
    <row r="256" spans="1:26" ht="30" customHeight="1" x14ac:dyDescent="0.2">
      <c r="A256" s="70"/>
      <c r="B256" s="70"/>
      <c r="C256" s="70"/>
      <c r="D256" s="70"/>
      <c r="E256" s="70"/>
      <c r="F256" s="24"/>
      <c r="G256" s="24"/>
      <c r="H256" s="70"/>
      <c r="I256" s="71"/>
      <c r="J256" s="71"/>
      <c r="K256" s="71"/>
      <c r="L256" s="24"/>
      <c r="M256" s="70"/>
      <c r="N256" s="70"/>
      <c r="O256" s="70"/>
      <c r="P256" s="70"/>
      <c r="Q256" s="70"/>
      <c r="R256" s="70"/>
      <c r="S256" s="70"/>
      <c r="T256" s="24"/>
      <c r="U256" s="24"/>
      <c r="V256" s="24"/>
      <c r="W256" s="24"/>
      <c r="X256" s="72"/>
      <c r="Y256" s="70"/>
      <c r="Z256" s="1"/>
    </row>
    <row r="257" spans="1:26" ht="30" customHeight="1" x14ac:dyDescent="0.2">
      <c r="A257" s="70"/>
      <c r="B257" s="70"/>
      <c r="C257" s="70"/>
      <c r="D257" s="70"/>
      <c r="E257" s="70"/>
      <c r="F257" s="24"/>
      <c r="G257" s="24"/>
      <c r="H257" s="70"/>
      <c r="I257" s="71"/>
      <c r="J257" s="71"/>
      <c r="K257" s="71"/>
      <c r="L257" s="24"/>
      <c r="M257" s="70"/>
      <c r="N257" s="70"/>
      <c r="O257" s="70"/>
      <c r="P257" s="70"/>
      <c r="Q257" s="70"/>
      <c r="R257" s="70"/>
      <c r="S257" s="70"/>
      <c r="T257" s="24"/>
      <c r="U257" s="24"/>
      <c r="V257" s="24"/>
      <c r="W257" s="24"/>
      <c r="X257" s="72"/>
      <c r="Y257" s="70"/>
      <c r="Z257" s="1"/>
    </row>
    <row r="258" spans="1:26" ht="30" customHeight="1" x14ac:dyDescent="0.2">
      <c r="A258" s="70"/>
      <c r="B258" s="70"/>
      <c r="C258" s="70"/>
      <c r="D258" s="70"/>
      <c r="E258" s="70"/>
      <c r="F258" s="24"/>
      <c r="G258" s="24"/>
      <c r="H258" s="70"/>
      <c r="I258" s="71"/>
      <c r="J258" s="71"/>
      <c r="K258" s="71"/>
      <c r="L258" s="24"/>
      <c r="M258" s="70"/>
      <c r="N258" s="70"/>
      <c r="O258" s="70"/>
      <c r="P258" s="70"/>
      <c r="Q258" s="70"/>
      <c r="R258" s="70"/>
      <c r="S258" s="70"/>
      <c r="T258" s="24"/>
      <c r="U258" s="24"/>
      <c r="V258" s="24"/>
      <c r="W258" s="24"/>
      <c r="X258" s="72"/>
      <c r="Y258" s="70"/>
      <c r="Z258" s="1"/>
    </row>
    <row r="259" spans="1:26" ht="30" customHeight="1" x14ac:dyDescent="0.2">
      <c r="A259" s="70"/>
      <c r="B259" s="70"/>
      <c r="C259" s="70"/>
      <c r="D259" s="70"/>
      <c r="E259" s="70"/>
      <c r="F259" s="24"/>
      <c r="G259" s="24"/>
      <c r="H259" s="70"/>
      <c r="I259" s="71"/>
      <c r="J259" s="71"/>
      <c r="K259" s="71"/>
      <c r="L259" s="24"/>
      <c r="M259" s="70"/>
      <c r="N259" s="70"/>
      <c r="O259" s="70"/>
      <c r="P259" s="70"/>
      <c r="Q259" s="70"/>
      <c r="R259" s="70"/>
      <c r="S259" s="70"/>
      <c r="T259" s="24"/>
      <c r="U259" s="24"/>
      <c r="V259" s="24"/>
      <c r="W259" s="24"/>
      <c r="X259" s="72"/>
      <c r="Y259" s="70"/>
      <c r="Z259" s="1"/>
    </row>
    <row r="260" spans="1:26" ht="30" customHeight="1" x14ac:dyDescent="0.2">
      <c r="A260" s="70"/>
      <c r="B260" s="70"/>
      <c r="C260" s="70"/>
      <c r="D260" s="70"/>
      <c r="E260" s="70"/>
      <c r="F260" s="24"/>
      <c r="G260" s="24"/>
      <c r="H260" s="70"/>
      <c r="I260" s="71"/>
      <c r="J260" s="71"/>
      <c r="K260" s="71"/>
      <c r="L260" s="24"/>
      <c r="M260" s="70"/>
      <c r="N260" s="70"/>
      <c r="O260" s="70"/>
      <c r="P260" s="70"/>
      <c r="Q260" s="70"/>
      <c r="R260" s="70"/>
      <c r="S260" s="70"/>
      <c r="T260" s="24"/>
      <c r="U260" s="24"/>
      <c r="V260" s="24"/>
      <c r="W260" s="24"/>
      <c r="X260" s="72"/>
      <c r="Y260" s="70"/>
      <c r="Z260" s="1"/>
    </row>
    <row r="261" spans="1:26" ht="30" customHeight="1" x14ac:dyDescent="0.2">
      <c r="A261" s="70"/>
      <c r="B261" s="70"/>
      <c r="C261" s="70"/>
      <c r="D261" s="70"/>
      <c r="E261" s="70"/>
      <c r="F261" s="24"/>
      <c r="G261" s="24"/>
      <c r="H261" s="70"/>
      <c r="I261" s="71"/>
      <c r="J261" s="71"/>
      <c r="K261" s="71"/>
      <c r="L261" s="24"/>
      <c r="M261" s="70"/>
      <c r="N261" s="70"/>
      <c r="O261" s="70"/>
      <c r="P261" s="70"/>
      <c r="Q261" s="70"/>
      <c r="R261" s="70"/>
      <c r="S261" s="70"/>
      <c r="T261" s="24"/>
      <c r="U261" s="24"/>
      <c r="V261" s="24"/>
      <c r="W261" s="24"/>
      <c r="X261" s="72"/>
      <c r="Y261" s="70"/>
      <c r="Z261" s="1"/>
    </row>
    <row r="262" spans="1:26" ht="30" customHeight="1" x14ac:dyDescent="0.2">
      <c r="A262" s="70"/>
      <c r="B262" s="70"/>
      <c r="C262" s="70"/>
      <c r="D262" s="70"/>
      <c r="E262" s="70"/>
      <c r="F262" s="24"/>
      <c r="G262" s="24"/>
      <c r="H262" s="70"/>
      <c r="I262" s="71"/>
      <c r="J262" s="71"/>
      <c r="K262" s="71"/>
      <c r="L262" s="24"/>
      <c r="M262" s="70"/>
      <c r="N262" s="70"/>
      <c r="O262" s="70"/>
      <c r="P262" s="70"/>
      <c r="Q262" s="70"/>
      <c r="R262" s="70"/>
      <c r="S262" s="70"/>
      <c r="T262" s="24"/>
      <c r="U262" s="24"/>
      <c r="V262" s="24"/>
      <c r="W262" s="24"/>
      <c r="X262" s="72"/>
      <c r="Y262" s="70"/>
      <c r="Z262" s="1"/>
    </row>
    <row r="263" spans="1:26" ht="30" customHeight="1" x14ac:dyDescent="0.2">
      <c r="A263" s="70"/>
      <c r="B263" s="70"/>
      <c r="C263" s="70"/>
      <c r="D263" s="70"/>
      <c r="E263" s="70"/>
      <c r="F263" s="24"/>
      <c r="G263" s="24"/>
      <c r="H263" s="70"/>
      <c r="I263" s="71"/>
      <c r="J263" s="71"/>
      <c r="K263" s="71"/>
      <c r="L263" s="24"/>
      <c r="M263" s="70"/>
      <c r="N263" s="70"/>
      <c r="O263" s="70"/>
      <c r="P263" s="70"/>
      <c r="Q263" s="70"/>
      <c r="R263" s="70"/>
      <c r="S263" s="70"/>
      <c r="T263" s="24"/>
      <c r="U263" s="24"/>
      <c r="V263" s="24"/>
      <c r="W263" s="24"/>
      <c r="X263" s="72"/>
      <c r="Y263" s="70"/>
      <c r="Z263" s="1"/>
    </row>
    <row r="264" spans="1:26" ht="30" customHeight="1" x14ac:dyDescent="0.2">
      <c r="A264" s="70"/>
      <c r="B264" s="70"/>
      <c r="C264" s="70"/>
      <c r="D264" s="70"/>
      <c r="E264" s="70"/>
      <c r="F264" s="24"/>
      <c r="G264" s="24"/>
      <c r="H264" s="70"/>
      <c r="I264" s="71"/>
      <c r="J264" s="71"/>
      <c r="K264" s="71"/>
      <c r="L264" s="24"/>
      <c r="M264" s="70"/>
      <c r="N264" s="70"/>
      <c r="O264" s="70"/>
      <c r="P264" s="70"/>
      <c r="Q264" s="70"/>
      <c r="R264" s="70"/>
      <c r="S264" s="70"/>
      <c r="T264" s="24"/>
      <c r="U264" s="24"/>
      <c r="V264" s="24"/>
      <c r="W264" s="24"/>
      <c r="X264" s="72"/>
      <c r="Y264" s="70"/>
      <c r="Z264" s="1"/>
    </row>
    <row r="265" spans="1:26" ht="30" customHeight="1" x14ac:dyDescent="0.2">
      <c r="A265" s="70"/>
      <c r="B265" s="70"/>
      <c r="C265" s="70"/>
      <c r="D265" s="70"/>
      <c r="E265" s="70"/>
      <c r="F265" s="24"/>
      <c r="G265" s="24"/>
      <c r="H265" s="70"/>
      <c r="I265" s="71"/>
      <c r="J265" s="71"/>
      <c r="K265" s="71"/>
      <c r="L265" s="24"/>
      <c r="M265" s="70"/>
      <c r="N265" s="70"/>
      <c r="O265" s="70"/>
      <c r="P265" s="70"/>
      <c r="Q265" s="70"/>
      <c r="R265" s="70"/>
      <c r="S265" s="70"/>
      <c r="T265" s="24"/>
      <c r="U265" s="24"/>
      <c r="V265" s="24"/>
      <c r="W265" s="24"/>
      <c r="X265" s="72"/>
      <c r="Y265" s="70"/>
      <c r="Z265" s="1"/>
    </row>
    <row r="266" spans="1:26" ht="30" customHeight="1" x14ac:dyDescent="0.2">
      <c r="A266" s="70"/>
      <c r="B266" s="70"/>
      <c r="C266" s="70"/>
      <c r="D266" s="70"/>
      <c r="E266" s="70"/>
      <c r="F266" s="24"/>
      <c r="G266" s="24"/>
      <c r="H266" s="70"/>
      <c r="I266" s="71"/>
      <c r="J266" s="71"/>
      <c r="K266" s="71"/>
      <c r="L266" s="24"/>
      <c r="M266" s="70"/>
      <c r="N266" s="70"/>
      <c r="O266" s="70"/>
      <c r="P266" s="70"/>
      <c r="Q266" s="70"/>
      <c r="R266" s="70"/>
      <c r="S266" s="70"/>
      <c r="T266" s="24"/>
      <c r="U266" s="24"/>
      <c r="V266" s="24"/>
      <c r="W266" s="24"/>
      <c r="X266" s="72"/>
      <c r="Y266" s="70"/>
      <c r="Z266" s="1"/>
    </row>
    <row r="267" spans="1:26" ht="30" customHeight="1" x14ac:dyDescent="0.2">
      <c r="A267" s="70"/>
      <c r="B267" s="70"/>
      <c r="C267" s="70"/>
      <c r="D267" s="70"/>
      <c r="E267" s="70"/>
      <c r="F267" s="24"/>
      <c r="G267" s="24"/>
      <c r="H267" s="70"/>
      <c r="I267" s="71"/>
      <c r="J267" s="71"/>
      <c r="K267" s="71"/>
      <c r="L267" s="24"/>
      <c r="M267" s="70"/>
      <c r="N267" s="70"/>
      <c r="O267" s="70"/>
      <c r="P267" s="70"/>
      <c r="Q267" s="70"/>
      <c r="R267" s="70"/>
      <c r="S267" s="70"/>
      <c r="T267" s="24"/>
      <c r="U267" s="24"/>
      <c r="V267" s="24"/>
      <c r="W267" s="24"/>
      <c r="X267" s="72"/>
      <c r="Y267" s="70"/>
      <c r="Z267" s="1"/>
    </row>
    <row r="268" spans="1:26" ht="30" customHeight="1" x14ac:dyDescent="0.2">
      <c r="A268" s="70"/>
      <c r="B268" s="70"/>
      <c r="C268" s="70"/>
      <c r="D268" s="70"/>
      <c r="E268" s="70"/>
      <c r="F268" s="24"/>
      <c r="G268" s="24"/>
      <c r="H268" s="70"/>
      <c r="I268" s="71"/>
      <c r="J268" s="71"/>
      <c r="K268" s="71"/>
      <c r="L268" s="24"/>
      <c r="M268" s="70"/>
      <c r="N268" s="70"/>
      <c r="O268" s="70"/>
      <c r="P268" s="70"/>
      <c r="Q268" s="70"/>
      <c r="R268" s="70"/>
      <c r="S268" s="70"/>
      <c r="T268" s="24"/>
      <c r="U268" s="24"/>
      <c r="V268" s="24"/>
      <c r="W268" s="24"/>
      <c r="X268" s="72"/>
      <c r="Y268" s="70"/>
      <c r="Z268" s="1"/>
    </row>
    <row r="269" spans="1:26" ht="30" customHeight="1" x14ac:dyDescent="0.2">
      <c r="A269" s="70"/>
      <c r="B269" s="70"/>
      <c r="C269" s="70"/>
      <c r="D269" s="70"/>
      <c r="E269" s="70"/>
      <c r="F269" s="24"/>
      <c r="G269" s="24"/>
      <c r="H269" s="70"/>
      <c r="I269" s="71"/>
      <c r="J269" s="71"/>
      <c r="K269" s="71"/>
      <c r="L269" s="24"/>
      <c r="M269" s="70"/>
      <c r="N269" s="70"/>
      <c r="O269" s="70"/>
      <c r="P269" s="70"/>
      <c r="Q269" s="70"/>
      <c r="R269" s="70"/>
      <c r="S269" s="70"/>
      <c r="T269" s="24"/>
      <c r="U269" s="24"/>
      <c r="V269" s="24"/>
      <c r="W269" s="24"/>
      <c r="X269" s="72"/>
      <c r="Y269" s="70"/>
      <c r="Z269" s="1"/>
    </row>
    <row r="270" spans="1:26" ht="30" customHeight="1" x14ac:dyDescent="0.2">
      <c r="A270" s="70"/>
      <c r="B270" s="70"/>
      <c r="C270" s="70"/>
      <c r="D270" s="70"/>
      <c r="E270" s="70"/>
      <c r="F270" s="24"/>
      <c r="G270" s="24"/>
      <c r="H270" s="70"/>
      <c r="I270" s="71"/>
      <c r="J270" s="71"/>
      <c r="K270" s="71"/>
      <c r="L270" s="24"/>
      <c r="M270" s="70"/>
      <c r="N270" s="70"/>
      <c r="O270" s="70"/>
      <c r="P270" s="70"/>
      <c r="Q270" s="70"/>
      <c r="R270" s="70"/>
      <c r="S270" s="70"/>
      <c r="T270" s="24"/>
      <c r="U270" s="24"/>
      <c r="V270" s="24"/>
      <c r="W270" s="24"/>
      <c r="X270" s="72"/>
      <c r="Y270" s="70"/>
      <c r="Z270" s="1"/>
    </row>
    <row r="271" spans="1:26" ht="30" customHeight="1" x14ac:dyDescent="0.2">
      <c r="A271" s="70"/>
      <c r="B271" s="70"/>
      <c r="C271" s="70"/>
      <c r="D271" s="70"/>
      <c r="E271" s="70"/>
      <c r="F271" s="24"/>
      <c r="G271" s="24"/>
      <c r="H271" s="70"/>
      <c r="I271" s="71"/>
      <c r="J271" s="71"/>
      <c r="K271" s="71"/>
      <c r="L271" s="24"/>
      <c r="M271" s="70"/>
      <c r="N271" s="70"/>
      <c r="O271" s="70"/>
      <c r="P271" s="70"/>
      <c r="Q271" s="70"/>
      <c r="R271" s="70"/>
      <c r="S271" s="70"/>
      <c r="T271" s="24"/>
      <c r="U271" s="24"/>
      <c r="V271" s="24"/>
      <c r="W271" s="24"/>
      <c r="X271" s="72"/>
      <c r="Y271" s="70"/>
      <c r="Z271" s="1"/>
    </row>
    <row r="272" spans="1:26" ht="30" customHeight="1" x14ac:dyDescent="0.2">
      <c r="A272" s="70"/>
      <c r="B272" s="70"/>
      <c r="C272" s="70"/>
      <c r="D272" s="70"/>
      <c r="E272" s="70"/>
      <c r="F272" s="24"/>
      <c r="G272" s="24"/>
      <c r="H272" s="70"/>
      <c r="I272" s="71"/>
      <c r="J272" s="71"/>
      <c r="K272" s="71"/>
      <c r="L272" s="24"/>
      <c r="M272" s="70"/>
      <c r="N272" s="70"/>
      <c r="O272" s="70"/>
      <c r="P272" s="70"/>
      <c r="Q272" s="70"/>
      <c r="R272" s="70"/>
      <c r="S272" s="70"/>
      <c r="T272" s="24"/>
      <c r="U272" s="24"/>
      <c r="V272" s="24"/>
      <c r="W272" s="24"/>
      <c r="X272" s="72"/>
      <c r="Y272" s="70"/>
      <c r="Z272" s="1"/>
    </row>
    <row r="273" spans="1:26" ht="30" customHeight="1" x14ac:dyDescent="0.2">
      <c r="A273" s="70"/>
      <c r="B273" s="70"/>
      <c r="C273" s="70"/>
      <c r="D273" s="70"/>
      <c r="E273" s="70"/>
      <c r="F273" s="24"/>
      <c r="G273" s="24"/>
      <c r="H273" s="70"/>
      <c r="I273" s="71"/>
      <c r="J273" s="71"/>
      <c r="K273" s="71"/>
      <c r="L273" s="24"/>
      <c r="M273" s="70"/>
      <c r="N273" s="70"/>
      <c r="O273" s="70"/>
      <c r="P273" s="70"/>
      <c r="Q273" s="70"/>
      <c r="R273" s="70"/>
      <c r="S273" s="70"/>
      <c r="T273" s="24"/>
      <c r="U273" s="24"/>
      <c r="V273" s="24"/>
      <c r="W273" s="24"/>
      <c r="X273" s="72"/>
      <c r="Y273" s="70"/>
      <c r="Z273" s="1"/>
    </row>
    <row r="274" spans="1:26" ht="30" customHeight="1" x14ac:dyDescent="0.2">
      <c r="A274" s="70"/>
      <c r="B274" s="70"/>
      <c r="C274" s="70"/>
      <c r="D274" s="70"/>
      <c r="E274" s="70"/>
      <c r="F274" s="24"/>
      <c r="G274" s="24"/>
      <c r="H274" s="70"/>
      <c r="I274" s="71"/>
      <c r="J274" s="71"/>
      <c r="K274" s="71"/>
      <c r="L274" s="24"/>
      <c r="M274" s="70"/>
      <c r="N274" s="70"/>
      <c r="O274" s="70"/>
      <c r="P274" s="70"/>
      <c r="Q274" s="70"/>
      <c r="R274" s="70"/>
      <c r="S274" s="70"/>
      <c r="T274" s="24"/>
      <c r="U274" s="24"/>
      <c r="V274" s="24"/>
      <c r="W274" s="24"/>
      <c r="X274" s="72"/>
      <c r="Y274" s="70"/>
      <c r="Z274" s="1"/>
    </row>
    <row r="275" spans="1:26" ht="30" customHeight="1" x14ac:dyDescent="0.2">
      <c r="A275" s="70"/>
      <c r="B275" s="70"/>
      <c r="C275" s="70"/>
      <c r="D275" s="70"/>
      <c r="E275" s="70"/>
      <c r="F275" s="24"/>
      <c r="G275" s="24"/>
      <c r="H275" s="70"/>
      <c r="I275" s="71"/>
      <c r="J275" s="71"/>
      <c r="K275" s="71"/>
      <c r="L275" s="24"/>
      <c r="M275" s="70"/>
      <c r="N275" s="70"/>
      <c r="O275" s="70"/>
      <c r="P275" s="70"/>
      <c r="Q275" s="70"/>
      <c r="R275" s="70"/>
      <c r="S275" s="70"/>
      <c r="T275" s="24"/>
      <c r="U275" s="24"/>
      <c r="V275" s="24"/>
      <c r="W275" s="24"/>
      <c r="X275" s="72"/>
      <c r="Y275" s="70"/>
      <c r="Z275" s="1"/>
    </row>
    <row r="276" spans="1:26" ht="30" customHeight="1" x14ac:dyDescent="0.2">
      <c r="A276" s="70"/>
      <c r="B276" s="70"/>
      <c r="C276" s="70"/>
      <c r="D276" s="70"/>
      <c r="E276" s="70"/>
      <c r="F276" s="24"/>
      <c r="G276" s="24"/>
      <c r="H276" s="70"/>
      <c r="I276" s="71"/>
      <c r="J276" s="71"/>
      <c r="K276" s="71"/>
      <c r="L276" s="24"/>
      <c r="M276" s="70"/>
      <c r="N276" s="70"/>
      <c r="O276" s="70"/>
      <c r="P276" s="70"/>
      <c r="Q276" s="70"/>
      <c r="R276" s="70"/>
      <c r="S276" s="70"/>
      <c r="T276" s="24"/>
      <c r="U276" s="24"/>
      <c r="V276" s="24"/>
      <c r="W276" s="24"/>
      <c r="X276" s="72"/>
      <c r="Y276" s="70"/>
      <c r="Z276" s="1"/>
    </row>
    <row r="277" spans="1:26" ht="30" customHeight="1" x14ac:dyDescent="0.2">
      <c r="A277" s="70"/>
      <c r="B277" s="70"/>
      <c r="C277" s="70"/>
      <c r="D277" s="70"/>
      <c r="E277" s="70"/>
      <c r="F277" s="24"/>
      <c r="G277" s="24"/>
      <c r="H277" s="70"/>
      <c r="I277" s="71"/>
      <c r="J277" s="71"/>
      <c r="K277" s="71"/>
      <c r="L277" s="24"/>
      <c r="M277" s="70"/>
      <c r="N277" s="70"/>
      <c r="O277" s="70"/>
      <c r="P277" s="70"/>
      <c r="Q277" s="70"/>
      <c r="R277" s="70"/>
      <c r="S277" s="70"/>
      <c r="T277" s="24"/>
      <c r="U277" s="24"/>
      <c r="V277" s="24"/>
      <c r="W277" s="24"/>
      <c r="X277" s="72"/>
      <c r="Y277" s="70"/>
      <c r="Z277" s="1"/>
    </row>
    <row r="278" spans="1:26" ht="30" customHeight="1" x14ac:dyDescent="0.2">
      <c r="A278" s="70"/>
      <c r="B278" s="70"/>
      <c r="C278" s="70"/>
      <c r="D278" s="70"/>
      <c r="E278" s="70"/>
      <c r="F278" s="24"/>
      <c r="G278" s="24"/>
      <c r="H278" s="70"/>
      <c r="I278" s="71"/>
      <c r="J278" s="71"/>
      <c r="K278" s="71"/>
      <c r="L278" s="24"/>
      <c r="M278" s="70"/>
      <c r="N278" s="70"/>
      <c r="O278" s="70"/>
      <c r="P278" s="70"/>
      <c r="Q278" s="70"/>
      <c r="R278" s="70"/>
      <c r="S278" s="70"/>
      <c r="T278" s="24"/>
      <c r="U278" s="24"/>
      <c r="V278" s="24"/>
      <c r="W278" s="24"/>
      <c r="X278" s="72"/>
      <c r="Y278" s="70"/>
      <c r="Z278" s="1"/>
    </row>
    <row r="279" spans="1:26" ht="30" customHeight="1" x14ac:dyDescent="0.2">
      <c r="A279" s="70"/>
      <c r="B279" s="70"/>
      <c r="C279" s="70"/>
      <c r="D279" s="70"/>
      <c r="E279" s="70"/>
      <c r="F279" s="24"/>
      <c r="G279" s="24"/>
      <c r="H279" s="70"/>
      <c r="I279" s="71"/>
      <c r="J279" s="71"/>
      <c r="K279" s="71"/>
      <c r="L279" s="24"/>
      <c r="M279" s="70"/>
      <c r="N279" s="70"/>
      <c r="O279" s="70"/>
      <c r="P279" s="70"/>
      <c r="Q279" s="70"/>
      <c r="R279" s="70"/>
      <c r="S279" s="70"/>
      <c r="T279" s="24"/>
      <c r="U279" s="24"/>
      <c r="V279" s="24"/>
      <c r="W279" s="24"/>
      <c r="X279" s="72"/>
      <c r="Y279" s="70"/>
      <c r="Z279" s="1"/>
    </row>
    <row r="280" spans="1:26" ht="30" customHeight="1" x14ac:dyDescent="0.2">
      <c r="A280" s="70"/>
      <c r="B280" s="70"/>
      <c r="C280" s="70"/>
      <c r="D280" s="70"/>
      <c r="E280" s="70"/>
      <c r="F280" s="24"/>
      <c r="G280" s="24"/>
      <c r="H280" s="70"/>
      <c r="I280" s="71"/>
      <c r="J280" s="71"/>
      <c r="K280" s="71"/>
      <c r="L280" s="24"/>
      <c r="M280" s="70"/>
      <c r="N280" s="70"/>
      <c r="O280" s="70"/>
      <c r="P280" s="70"/>
      <c r="Q280" s="70"/>
      <c r="R280" s="70"/>
      <c r="S280" s="70"/>
      <c r="T280" s="24"/>
      <c r="U280" s="24"/>
      <c r="V280" s="24"/>
      <c r="W280" s="24"/>
      <c r="X280" s="72"/>
      <c r="Y280" s="70"/>
      <c r="Z280" s="1"/>
    </row>
    <row r="281" spans="1:26" ht="30" customHeight="1" x14ac:dyDescent="0.2">
      <c r="A281" s="70"/>
      <c r="B281" s="70"/>
      <c r="C281" s="70"/>
      <c r="D281" s="70"/>
      <c r="E281" s="70"/>
      <c r="F281" s="24"/>
      <c r="G281" s="24"/>
      <c r="H281" s="70"/>
      <c r="I281" s="71"/>
      <c r="J281" s="71"/>
      <c r="K281" s="71"/>
      <c r="L281" s="24"/>
      <c r="M281" s="70"/>
      <c r="N281" s="70"/>
      <c r="O281" s="70"/>
      <c r="P281" s="70"/>
      <c r="Q281" s="70"/>
      <c r="R281" s="70"/>
      <c r="S281" s="70"/>
      <c r="T281" s="24"/>
      <c r="U281" s="24"/>
      <c r="V281" s="24"/>
      <c r="W281" s="24"/>
      <c r="X281" s="72"/>
      <c r="Y281" s="70"/>
      <c r="Z281" s="1"/>
    </row>
    <row r="282" spans="1:26" ht="30" customHeight="1" x14ac:dyDescent="0.2">
      <c r="A282" s="70"/>
      <c r="B282" s="70"/>
      <c r="C282" s="70"/>
      <c r="D282" s="70"/>
      <c r="E282" s="70"/>
      <c r="F282" s="24"/>
      <c r="G282" s="24"/>
      <c r="H282" s="70"/>
      <c r="I282" s="71"/>
      <c r="J282" s="71"/>
      <c r="K282" s="71"/>
      <c r="L282" s="24"/>
      <c r="M282" s="70"/>
      <c r="N282" s="70"/>
      <c r="O282" s="70"/>
      <c r="P282" s="70"/>
      <c r="Q282" s="70"/>
      <c r="R282" s="70"/>
      <c r="S282" s="70"/>
      <c r="T282" s="24"/>
      <c r="U282" s="24"/>
      <c r="V282" s="24"/>
      <c r="W282" s="24"/>
      <c r="X282" s="72"/>
      <c r="Y282" s="70"/>
      <c r="Z282" s="1"/>
    </row>
    <row r="283" spans="1:26" ht="30" customHeight="1" x14ac:dyDescent="0.2">
      <c r="A283" s="70"/>
      <c r="B283" s="70"/>
      <c r="C283" s="70"/>
      <c r="D283" s="70"/>
      <c r="E283" s="70"/>
      <c r="F283" s="24"/>
      <c r="G283" s="24"/>
      <c r="H283" s="70"/>
      <c r="I283" s="71"/>
      <c r="J283" s="71"/>
      <c r="K283" s="71"/>
      <c r="L283" s="24"/>
      <c r="M283" s="70"/>
      <c r="N283" s="70"/>
      <c r="O283" s="70"/>
      <c r="P283" s="70"/>
      <c r="Q283" s="70"/>
      <c r="R283" s="70"/>
      <c r="S283" s="70"/>
      <c r="T283" s="24"/>
      <c r="U283" s="24"/>
      <c r="V283" s="24"/>
      <c r="W283" s="24"/>
      <c r="X283" s="72"/>
      <c r="Y283" s="70"/>
      <c r="Z283" s="1"/>
    </row>
    <row r="284" spans="1:26" ht="30" customHeight="1" x14ac:dyDescent="0.2">
      <c r="A284" s="70"/>
      <c r="B284" s="70"/>
      <c r="C284" s="70"/>
      <c r="D284" s="70"/>
      <c r="E284" s="70"/>
      <c r="F284" s="24"/>
      <c r="G284" s="24"/>
      <c r="H284" s="70"/>
      <c r="I284" s="71"/>
      <c r="J284" s="71"/>
      <c r="K284" s="71"/>
      <c r="L284" s="24"/>
      <c r="M284" s="70"/>
      <c r="N284" s="70"/>
      <c r="O284" s="70"/>
      <c r="P284" s="70"/>
      <c r="Q284" s="70"/>
      <c r="R284" s="70"/>
      <c r="S284" s="70"/>
      <c r="T284" s="24"/>
      <c r="U284" s="24"/>
      <c r="V284" s="24"/>
      <c r="W284" s="24"/>
      <c r="X284" s="72"/>
      <c r="Y284" s="70"/>
      <c r="Z284" s="1"/>
    </row>
    <row r="285" spans="1:26" ht="30" customHeight="1" x14ac:dyDescent="0.2">
      <c r="A285" s="70"/>
      <c r="B285" s="70"/>
      <c r="C285" s="70"/>
      <c r="D285" s="70"/>
      <c r="E285" s="70"/>
      <c r="F285" s="24"/>
      <c r="G285" s="24"/>
      <c r="H285" s="70"/>
      <c r="I285" s="71"/>
      <c r="J285" s="71"/>
      <c r="K285" s="71"/>
      <c r="L285" s="24"/>
      <c r="M285" s="70"/>
      <c r="N285" s="70"/>
      <c r="O285" s="70"/>
      <c r="P285" s="70"/>
      <c r="Q285" s="70"/>
      <c r="R285" s="70"/>
      <c r="S285" s="70"/>
      <c r="T285" s="24"/>
      <c r="U285" s="24"/>
      <c r="V285" s="24"/>
      <c r="W285" s="24"/>
      <c r="X285" s="72"/>
      <c r="Y285" s="70"/>
      <c r="Z285" s="1"/>
    </row>
    <row r="286" spans="1:26" ht="30" customHeight="1" x14ac:dyDescent="0.2">
      <c r="A286" s="70"/>
      <c r="B286" s="70"/>
      <c r="C286" s="70"/>
      <c r="D286" s="70"/>
      <c r="E286" s="70"/>
      <c r="F286" s="24"/>
      <c r="G286" s="24"/>
      <c r="H286" s="70"/>
      <c r="I286" s="71"/>
      <c r="J286" s="71"/>
      <c r="K286" s="71"/>
      <c r="L286" s="24"/>
      <c r="M286" s="70"/>
      <c r="N286" s="70"/>
      <c r="O286" s="70"/>
      <c r="P286" s="70"/>
      <c r="Q286" s="70"/>
      <c r="R286" s="70"/>
      <c r="S286" s="70"/>
      <c r="T286" s="24"/>
      <c r="U286" s="24"/>
      <c r="V286" s="24"/>
      <c r="W286" s="24"/>
      <c r="X286" s="72"/>
      <c r="Y286" s="70"/>
      <c r="Z286" s="1"/>
    </row>
    <row r="287" spans="1:26" ht="30" customHeight="1" x14ac:dyDescent="0.2">
      <c r="A287" s="70"/>
      <c r="B287" s="70"/>
      <c r="C287" s="70"/>
      <c r="D287" s="70"/>
      <c r="E287" s="70"/>
      <c r="F287" s="24"/>
      <c r="G287" s="24"/>
      <c r="H287" s="70"/>
      <c r="I287" s="71"/>
      <c r="J287" s="71"/>
      <c r="K287" s="71"/>
      <c r="L287" s="24"/>
      <c r="M287" s="70"/>
      <c r="N287" s="70"/>
      <c r="O287" s="70"/>
      <c r="P287" s="70"/>
      <c r="Q287" s="70"/>
      <c r="R287" s="70"/>
      <c r="S287" s="70"/>
      <c r="T287" s="24"/>
      <c r="U287" s="24"/>
      <c r="V287" s="24"/>
      <c r="W287" s="24"/>
      <c r="X287" s="72"/>
      <c r="Y287" s="70"/>
      <c r="Z287" s="1"/>
    </row>
    <row r="288" spans="1:26" ht="30" customHeight="1" x14ac:dyDescent="0.2">
      <c r="A288" s="70"/>
      <c r="B288" s="70"/>
      <c r="C288" s="70"/>
      <c r="D288" s="70"/>
      <c r="E288" s="70"/>
      <c r="F288" s="24"/>
      <c r="G288" s="24"/>
      <c r="H288" s="70"/>
      <c r="I288" s="71"/>
      <c r="J288" s="71"/>
      <c r="K288" s="71"/>
      <c r="L288" s="24"/>
      <c r="M288" s="70"/>
      <c r="N288" s="70"/>
      <c r="O288" s="70"/>
      <c r="P288" s="70"/>
      <c r="Q288" s="70"/>
      <c r="R288" s="70"/>
      <c r="S288" s="70"/>
      <c r="T288" s="24"/>
      <c r="U288" s="24"/>
      <c r="V288" s="24"/>
      <c r="W288" s="24"/>
      <c r="X288" s="72"/>
      <c r="Y288" s="70"/>
      <c r="Z288" s="1"/>
    </row>
    <row r="289" spans="1:26" ht="30" customHeight="1" x14ac:dyDescent="0.2">
      <c r="A289" s="70"/>
      <c r="B289" s="70"/>
      <c r="C289" s="70"/>
      <c r="D289" s="70"/>
      <c r="E289" s="70"/>
      <c r="F289" s="24"/>
      <c r="G289" s="24"/>
      <c r="H289" s="70"/>
      <c r="I289" s="71"/>
      <c r="J289" s="71"/>
      <c r="K289" s="71"/>
      <c r="L289" s="24"/>
      <c r="M289" s="70"/>
      <c r="N289" s="70"/>
      <c r="O289" s="70"/>
      <c r="P289" s="70"/>
      <c r="Q289" s="70"/>
      <c r="R289" s="70"/>
      <c r="S289" s="70"/>
      <c r="T289" s="24"/>
      <c r="U289" s="24"/>
      <c r="V289" s="24"/>
      <c r="W289" s="24"/>
      <c r="X289" s="72"/>
      <c r="Y289" s="70"/>
      <c r="Z289" s="1"/>
    </row>
    <row r="290" spans="1:26" ht="30" customHeight="1" x14ac:dyDescent="0.2">
      <c r="A290" s="70"/>
      <c r="B290" s="70"/>
      <c r="C290" s="70"/>
      <c r="D290" s="70"/>
      <c r="E290" s="70"/>
      <c r="F290" s="24"/>
      <c r="G290" s="24"/>
      <c r="H290" s="70"/>
      <c r="I290" s="71"/>
      <c r="J290" s="71"/>
      <c r="K290" s="71"/>
      <c r="L290" s="24"/>
      <c r="M290" s="70"/>
      <c r="N290" s="70"/>
      <c r="O290" s="70"/>
      <c r="P290" s="70"/>
      <c r="Q290" s="70"/>
      <c r="R290" s="70"/>
      <c r="S290" s="70"/>
      <c r="T290" s="24"/>
      <c r="U290" s="24"/>
      <c r="V290" s="24"/>
      <c r="W290" s="24"/>
      <c r="X290" s="72"/>
      <c r="Y290" s="70"/>
      <c r="Z290" s="1"/>
    </row>
    <row r="291" spans="1:26" ht="30" customHeight="1" x14ac:dyDescent="0.2">
      <c r="A291" s="70"/>
      <c r="B291" s="70"/>
      <c r="C291" s="70"/>
      <c r="D291" s="70"/>
      <c r="E291" s="70"/>
      <c r="F291" s="24"/>
      <c r="G291" s="24"/>
      <c r="H291" s="70"/>
      <c r="I291" s="71"/>
      <c r="J291" s="71"/>
      <c r="K291" s="71"/>
      <c r="L291" s="24"/>
      <c r="M291" s="70"/>
      <c r="N291" s="70"/>
      <c r="O291" s="70"/>
      <c r="P291" s="70"/>
      <c r="Q291" s="70"/>
      <c r="R291" s="70"/>
      <c r="S291" s="70"/>
      <c r="T291" s="24"/>
      <c r="U291" s="24"/>
      <c r="V291" s="24"/>
      <c r="W291" s="24"/>
      <c r="X291" s="72"/>
      <c r="Y291" s="70"/>
      <c r="Z291" s="1"/>
    </row>
    <row r="292" spans="1:26" ht="30" customHeight="1" x14ac:dyDescent="0.2">
      <c r="A292" s="70"/>
      <c r="B292" s="70"/>
      <c r="C292" s="70"/>
      <c r="D292" s="70"/>
      <c r="E292" s="70"/>
      <c r="F292" s="24"/>
      <c r="G292" s="24"/>
      <c r="H292" s="70"/>
      <c r="I292" s="71"/>
      <c r="J292" s="71"/>
      <c r="K292" s="71"/>
      <c r="L292" s="24"/>
      <c r="M292" s="70"/>
      <c r="N292" s="70"/>
      <c r="O292" s="70"/>
      <c r="P292" s="70"/>
      <c r="Q292" s="70"/>
      <c r="R292" s="70"/>
      <c r="S292" s="70"/>
      <c r="T292" s="24"/>
      <c r="U292" s="24"/>
      <c r="V292" s="24"/>
      <c r="W292" s="24"/>
      <c r="X292" s="72"/>
      <c r="Y292" s="70"/>
      <c r="Z292" s="1"/>
    </row>
    <row r="293" spans="1:26" ht="30" customHeight="1" x14ac:dyDescent="0.2">
      <c r="A293" s="70"/>
      <c r="B293" s="70"/>
      <c r="C293" s="70"/>
      <c r="D293" s="70"/>
      <c r="E293" s="70"/>
      <c r="F293" s="24"/>
      <c r="G293" s="24"/>
      <c r="H293" s="70"/>
      <c r="I293" s="71"/>
      <c r="J293" s="71"/>
      <c r="K293" s="71"/>
      <c r="L293" s="24"/>
      <c r="M293" s="70"/>
      <c r="N293" s="70"/>
      <c r="O293" s="70"/>
      <c r="P293" s="70"/>
      <c r="Q293" s="70"/>
      <c r="R293" s="70"/>
      <c r="S293" s="70"/>
      <c r="T293" s="24"/>
      <c r="U293" s="24"/>
      <c r="V293" s="24"/>
      <c r="W293" s="24"/>
      <c r="X293" s="72"/>
      <c r="Y293" s="70"/>
      <c r="Z293" s="1"/>
    </row>
    <row r="294" spans="1:26" ht="30" customHeight="1" x14ac:dyDescent="0.2">
      <c r="A294" s="70"/>
      <c r="B294" s="70"/>
      <c r="C294" s="70"/>
      <c r="D294" s="70"/>
      <c r="E294" s="70"/>
      <c r="F294" s="24"/>
      <c r="G294" s="24"/>
      <c r="H294" s="70"/>
      <c r="I294" s="71"/>
      <c r="J294" s="71"/>
      <c r="K294" s="71"/>
      <c r="L294" s="24"/>
      <c r="M294" s="70"/>
      <c r="N294" s="70"/>
      <c r="O294" s="70"/>
      <c r="P294" s="70"/>
      <c r="Q294" s="70"/>
      <c r="R294" s="70"/>
      <c r="S294" s="70"/>
      <c r="T294" s="24"/>
      <c r="U294" s="24"/>
      <c r="V294" s="24"/>
      <c r="W294" s="24"/>
      <c r="X294" s="72"/>
      <c r="Y294" s="70"/>
      <c r="Z294" s="1"/>
    </row>
    <row r="295" spans="1:26" ht="30" customHeight="1" x14ac:dyDescent="0.2">
      <c r="A295" s="70"/>
      <c r="B295" s="70"/>
      <c r="C295" s="70"/>
      <c r="D295" s="70"/>
      <c r="E295" s="70"/>
      <c r="F295" s="24"/>
      <c r="G295" s="24"/>
      <c r="H295" s="70"/>
      <c r="I295" s="71"/>
      <c r="J295" s="71"/>
      <c r="K295" s="71"/>
      <c r="L295" s="24"/>
      <c r="M295" s="70"/>
      <c r="N295" s="70"/>
      <c r="O295" s="70"/>
      <c r="P295" s="70"/>
      <c r="Q295" s="70"/>
      <c r="R295" s="70"/>
      <c r="S295" s="70"/>
      <c r="T295" s="24"/>
      <c r="U295" s="24"/>
      <c r="V295" s="24"/>
      <c r="W295" s="24"/>
      <c r="X295" s="72"/>
      <c r="Y295" s="70"/>
      <c r="Z295" s="1"/>
    </row>
    <row r="296" spans="1:26" ht="30" customHeight="1" x14ac:dyDescent="0.2">
      <c r="A296" s="70"/>
      <c r="B296" s="70"/>
      <c r="C296" s="70"/>
      <c r="D296" s="70"/>
      <c r="E296" s="70"/>
      <c r="F296" s="24"/>
      <c r="G296" s="24"/>
      <c r="H296" s="70"/>
      <c r="I296" s="71"/>
      <c r="J296" s="71"/>
      <c r="K296" s="71"/>
      <c r="L296" s="24"/>
      <c r="M296" s="70"/>
      <c r="N296" s="70"/>
      <c r="O296" s="70"/>
      <c r="P296" s="70"/>
      <c r="Q296" s="70"/>
      <c r="R296" s="70"/>
      <c r="S296" s="70"/>
      <c r="T296" s="24"/>
      <c r="U296" s="24"/>
      <c r="V296" s="24"/>
      <c r="W296" s="24"/>
      <c r="X296" s="72"/>
      <c r="Y296" s="70"/>
      <c r="Z296" s="1"/>
    </row>
    <row r="297" spans="1:26" ht="30" customHeight="1" x14ac:dyDescent="0.2">
      <c r="A297" s="70"/>
      <c r="B297" s="70"/>
      <c r="C297" s="70"/>
      <c r="D297" s="70"/>
      <c r="E297" s="70"/>
      <c r="F297" s="24"/>
      <c r="G297" s="24"/>
      <c r="H297" s="70"/>
      <c r="I297" s="71"/>
      <c r="J297" s="71"/>
      <c r="K297" s="71"/>
      <c r="L297" s="24"/>
      <c r="M297" s="70"/>
      <c r="N297" s="70"/>
      <c r="O297" s="70"/>
      <c r="P297" s="70"/>
      <c r="Q297" s="70"/>
      <c r="R297" s="70"/>
      <c r="S297" s="70"/>
      <c r="T297" s="24"/>
      <c r="U297" s="24"/>
      <c r="V297" s="24"/>
      <c r="W297" s="24"/>
      <c r="X297" s="72"/>
      <c r="Y297" s="70"/>
      <c r="Z297" s="1"/>
    </row>
    <row r="298" spans="1:26" ht="30" customHeight="1" x14ac:dyDescent="0.2">
      <c r="A298" s="70"/>
      <c r="B298" s="70"/>
      <c r="C298" s="70"/>
      <c r="D298" s="70"/>
      <c r="E298" s="70"/>
      <c r="F298" s="24"/>
      <c r="G298" s="24"/>
      <c r="H298" s="70"/>
      <c r="I298" s="71"/>
      <c r="J298" s="71"/>
      <c r="K298" s="71"/>
      <c r="L298" s="24"/>
      <c r="M298" s="70"/>
      <c r="N298" s="70"/>
      <c r="O298" s="70"/>
      <c r="P298" s="70"/>
      <c r="Q298" s="70"/>
      <c r="R298" s="70"/>
      <c r="S298" s="70"/>
      <c r="T298" s="24"/>
      <c r="U298" s="24"/>
      <c r="V298" s="24"/>
      <c r="W298" s="24"/>
      <c r="X298" s="72"/>
      <c r="Y298" s="70"/>
      <c r="Z298" s="1"/>
    </row>
    <row r="299" spans="1:26" ht="30" customHeight="1" x14ac:dyDescent="0.2">
      <c r="A299" s="70"/>
      <c r="B299" s="70"/>
      <c r="C299" s="70"/>
      <c r="D299" s="70"/>
      <c r="E299" s="70"/>
      <c r="F299" s="24"/>
      <c r="G299" s="24"/>
      <c r="H299" s="70"/>
      <c r="I299" s="71"/>
      <c r="J299" s="71"/>
      <c r="K299" s="71"/>
      <c r="L299" s="24"/>
      <c r="M299" s="70"/>
      <c r="N299" s="70"/>
      <c r="O299" s="70"/>
      <c r="P299" s="70"/>
      <c r="Q299" s="70"/>
      <c r="R299" s="70"/>
      <c r="S299" s="70"/>
      <c r="T299" s="24"/>
      <c r="U299" s="24"/>
      <c r="V299" s="24"/>
      <c r="W299" s="24"/>
      <c r="X299" s="72"/>
      <c r="Y299" s="70"/>
      <c r="Z299" s="1"/>
    </row>
    <row r="300" spans="1:26" ht="30" customHeight="1" x14ac:dyDescent="0.2">
      <c r="A300" s="70"/>
      <c r="B300" s="70"/>
      <c r="C300" s="70"/>
      <c r="D300" s="70"/>
      <c r="E300" s="70"/>
      <c r="F300" s="24"/>
      <c r="G300" s="24"/>
      <c r="H300" s="70"/>
      <c r="I300" s="71"/>
      <c r="J300" s="71"/>
      <c r="K300" s="71"/>
      <c r="L300" s="24"/>
      <c r="M300" s="70"/>
      <c r="N300" s="70"/>
      <c r="O300" s="70"/>
      <c r="P300" s="70"/>
      <c r="Q300" s="70"/>
      <c r="R300" s="70"/>
      <c r="S300" s="70"/>
      <c r="T300" s="24"/>
      <c r="U300" s="24"/>
      <c r="V300" s="24"/>
      <c r="W300" s="24"/>
      <c r="X300" s="72"/>
      <c r="Y300" s="70"/>
      <c r="Z300" s="1"/>
    </row>
    <row r="301" spans="1:26" ht="30" customHeight="1" x14ac:dyDescent="0.2">
      <c r="A301" s="70"/>
      <c r="B301" s="70"/>
      <c r="C301" s="70"/>
      <c r="D301" s="70"/>
      <c r="E301" s="70"/>
      <c r="F301" s="24"/>
      <c r="G301" s="24"/>
      <c r="H301" s="70"/>
      <c r="I301" s="71"/>
      <c r="J301" s="71"/>
      <c r="K301" s="71"/>
      <c r="L301" s="24"/>
      <c r="M301" s="70"/>
      <c r="N301" s="70"/>
      <c r="O301" s="70"/>
      <c r="P301" s="70"/>
      <c r="Q301" s="70"/>
      <c r="R301" s="70"/>
      <c r="S301" s="70"/>
      <c r="T301" s="24"/>
      <c r="U301" s="24"/>
      <c r="V301" s="24"/>
      <c r="W301" s="24"/>
      <c r="X301" s="72"/>
      <c r="Y301" s="70"/>
      <c r="Z301" s="1"/>
    </row>
    <row r="302" spans="1:26" ht="30" customHeight="1" x14ac:dyDescent="0.2">
      <c r="A302" s="70"/>
      <c r="B302" s="70"/>
      <c r="C302" s="70"/>
      <c r="D302" s="70"/>
      <c r="E302" s="70"/>
      <c r="F302" s="24"/>
      <c r="G302" s="24"/>
      <c r="H302" s="70"/>
      <c r="I302" s="71"/>
      <c r="J302" s="71"/>
      <c r="K302" s="71"/>
      <c r="L302" s="24"/>
      <c r="M302" s="70"/>
      <c r="N302" s="70"/>
      <c r="O302" s="70"/>
      <c r="P302" s="70"/>
      <c r="Q302" s="70"/>
      <c r="R302" s="70"/>
      <c r="S302" s="70"/>
      <c r="T302" s="24"/>
      <c r="U302" s="24"/>
      <c r="V302" s="24"/>
      <c r="W302" s="24"/>
      <c r="X302" s="72"/>
      <c r="Y302" s="70"/>
      <c r="Z302" s="1"/>
    </row>
    <row r="303" spans="1:26" ht="30" customHeight="1" x14ac:dyDescent="0.2">
      <c r="A303" s="70"/>
      <c r="B303" s="70"/>
      <c r="C303" s="70"/>
      <c r="D303" s="70"/>
      <c r="E303" s="70"/>
      <c r="F303" s="24"/>
      <c r="G303" s="24"/>
      <c r="H303" s="70"/>
      <c r="I303" s="71"/>
      <c r="J303" s="71"/>
      <c r="K303" s="71"/>
      <c r="L303" s="24"/>
      <c r="M303" s="70"/>
      <c r="N303" s="70"/>
      <c r="O303" s="70"/>
      <c r="P303" s="70"/>
      <c r="Q303" s="70"/>
      <c r="R303" s="70"/>
      <c r="S303" s="70"/>
      <c r="T303" s="24"/>
      <c r="U303" s="24"/>
      <c r="V303" s="24"/>
      <c r="W303" s="24"/>
      <c r="X303" s="72"/>
      <c r="Y303" s="70"/>
      <c r="Z303" s="1"/>
    </row>
    <row r="304" spans="1:26" ht="30" customHeight="1" x14ac:dyDescent="0.2">
      <c r="A304" s="70"/>
      <c r="B304" s="70"/>
      <c r="C304" s="70"/>
      <c r="D304" s="70"/>
      <c r="E304" s="70"/>
      <c r="F304" s="24"/>
      <c r="G304" s="24"/>
      <c r="H304" s="70"/>
      <c r="I304" s="71"/>
      <c r="J304" s="71"/>
      <c r="K304" s="71"/>
      <c r="L304" s="24"/>
      <c r="M304" s="70"/>
      <c r="N304" s="70"/>
      <c r="O304" s="70"/>
      <c r="P304" s="70"/>
      <c r="Q304" s="70"/>
      <c r="R304" s="70"/>
      <c r="S304" s="70"/>
      <c r="T304" s="24"/>
      <c r="U304" s="24"/>
      <c r="V304" s="24"/>
      <c r="W304" s="24"/>
      <c r="X304" s="72"/>
      <c r="Y304" s="70"/>
      <c r="Z304" s="1"/>
    </row>
    <row r="305" spans="1:26" ht="30" customHeight="1" x14ac:dyDescent="0.2">
      <c r="A305" s="70"/>
      <c r="B305" s="70"/>
      <c r="C305" s="70"/>
      <c r="D305" s="70"/>
      <c r="E305" s="70"/>
      <c r="F305" s="24"/>
      <c r="G305" s="24"/>
      <c r="H305" s="70"/>
      <c r="I305" s="71"/>
      <c r="J305" s="71"/>
      <c r="K305" s="71"/>
      <c r="L305" s="24"/>
      <c r="M305" s="70"/>
      <c r="N305" s="70"/>
      <c r="O305" s="70"/>
      <c r="P305" s="70"/>
      <c r="Q305" s="70"/>
      <c r="R305" s="70"/>
      <c r="S305" s="70"/>
      <c r="T305" s="24"/>
      <c r="U305" s="24"/>
      <c r="V305" s="24"/>
      <c r="W305" s="24"/>
      <c r="X305" s="72"/>
      <c r="Y305" s="70"/>
      <c r="Z305" s="1"/>
    </row>
    <row r="306" spans="1:26" ht="30" customHeight="1" x14ac:dyDescent="0.2">
      <c r="A306" s="70"/>
      <c r="B306" s="70"/>
      <c r="C306" s="70"/>
      <c r="D306" s="70"/>
      <c r="E306" s="70"/>
      <c r="F306" s="24"/>
      <c r="G306" s="24"/>
      <c r="H306" s="70"/>
      <c r="I306" s="71"/>
      <c r="J306" s="71"/>
      <c r="K306" s="71"/>
      <c r="L306" s="24"/>
      <c r="M306" s="70"/>
      <c r="N306" s="70"/>
      <c r="O306" s="70"/>
      <c r="P306" s="70"/>
      <c r="Q306" s="70"/>
      <c r="R306" s="70"/>
      <c r="S306" s="70"/>
      <c r="T306" s="24"/>
      <c r="U306" s="24"/>
      <c r="V306" s="24"/>
      <c r="W306" s="24"/>
      <c r="X306" s="72"/>
      <c r="Y306" s="70"/>
      <c r="Z306" s="1"/>
    </row>
    <row r="307" spans="1:26" ht="30" customHeight="1" x14ac:dyDescent="0.2">
      <c r="A307" s="70"/>
      <c r="B307" s="70"/>
      <c r="C307" s="70"/>
      <c r="D307" s="70"/>
      <c r="E307" s="70"/>
      <c r="F307" s="24"/>
      <c r="G307" s="24"/>
      <c r="H307" s="70"/>
      <c r="I307" s="71"/>
      <c r="J307" s="71"/>
      <c r="K307" s="71"/>
      <c r="L307" s="24"/>
      <c r="M307" s="70"/>
      <c r="N307" s="70"/>
      <c r="O307" s="70"/>
      <c r="P307" s="70"/>
      <c r="Q307" s="70"/>
      <c r="R307" s="70"/>
      <c r="S307" s="70"/>
      <c r="T307" s="24"/>
      <c r="U307" s="24"/>
      <c r="V307" s="24"/>
      <c r="W307" s="24"/>
      <c r="X307" s="72"/>
      <c r="Y307" s="70"/>
      <c r="Z307" s="1"/>
    </row>
    <row r="308" spans="1:26" ht="30" customHeight="1" x14ac:dyDescent="0.2">
      <c r="A308" s="70"/>
      <c r="B308" s="70"/>
      <c r="C308" s="70"/>
      <c r="D308" s="70"/>
      <c r="E308" s="70"/>
      <c r="F308" s="24"/>
      <c r="G308" s="24"/>
      <c r="H308" s="70"/>
      <c r="I308" s="71"/>
      <c r="J308" s="71"/>
      <c r="K308" s="71"/>
      <c r="L308" s="24"/>
      <c r="M308" s="70"/>
      <c r="N308" s="70"/>
      <c r="O308" s="70"/>
      <c r="P308" s="70"/>
      <c r="Q308" s="70"/>
      <c r="R308" s="70"/>
      <c r="S308" s="70"/>
      <c r="T308" s="24"/>
      <c r="U308" s="24"/>
      <c r="V308" s="24"/>
      <c r="W308" s="24"/>
      <c r="X308" s="72"/>
      <c r="Y308" s="70"/>
      <c r="Z308" s="1"/>
    </row>
    <row r="309" spans="1:26" ht="30" customHeight="1" x14ac:dyDescent="0.2">
      <c r="A309" s="70"/>
      <c r="B309" s="70"/>
      <c r="C309" s="70"/>
      <c r="D309" s="70"/>
      <c r="E309" s="70"/>
      <c r="F309" s="24"/>
      <c r="G309" s="24"/>
      <c r="H309" s="70"/>
      <c r="I309" s="71"/>
      <c r="J309" s="71"/>
      <c r="K309" s="71"/>
      <c r="L309" s="24"/>
      <c r="M309" s="70"/>
      <c r="N309" s="70"/>
      <c r="O309" s="70"/>
      <c r="P309" s="70"/>
      <c r="Q309" s="70"/>
      <c r="R309" s="70"/>
      <c r="S309" s="70"/>
      <c r="T309" s="24"/>
      <c r="U309" s="24"/>
      <c r="V309" s="24"/>
      <c r="W309" s="24"/>
      <c r="X309" s="72"/>
      <c r="Y309" s="70"/>
      <c r="Z309" s="1"/>
    </row>
    <row r="310" spans="1:26" ht="30" customHeight="1" x14ac:dyDescent="0.2">
      <c r="A310" s="70"/>
      <c r="B310" s="70"/>
      <c r="C310" s="70"/>
      <c r="D310" s="70"/>
      <c r="E310" s="70"/>
      <c r="F310" s="24"/>
      <c r="G310" s="24"/>
      <c r="H310" s="70"/>
      <c r="I310" s="71"/>
      <c r="J310" s="71"/>
      <c r="K310" s="71"/>
      <c r="L310" s="24"/>
      <c r="M310" s="70"/>
      <c r="N310" s="70"/>
      <c r="O310" s="70"/>
      <c r="P310" s="70"/>
      <c r="Q310" s="70"/>
      <c r="R310" s="70"/>
      <c r="S310" s="70"/>
      <c r="T310" s="24"/>
      <c r="U310" s="24"/>
      <c r="V310" s="24"/>
      <c r="W310" s="24"/>
      <c r="X310" s="72"/>
      <c r="Y310" s="70"/>
      <c r="Z310" s="1"/>
    </row>
    <row r="311" spans="1:26" ht="30" customHeight="1" x14ac:dyDescent="0.2">
      <c r="A311" s="70"/>
      <c r="B311" s="70"/>
      <c r="C311" s="70"/>
      <c r="D311" s="70"/>
      <c r="E311" s="70"/>
      <c r="F311" s="24"/>
      <c r="G311" s="24"/>
      <c r="H311" s="70"/>
      <c r="I311" s="71"/>
      <c r="J311" s="71"/>
      <c r="K311" s="71"/>
      <c r="L311" s="24"/>
      <c r="M311" s="70"/>
      <c r="N311" s="70"/>
      <c r="O311" s="70"/>
      <c r="P311" s="70"/>
      <c r="Q311" s="70"/>
      <c r="R311" s="70"/>
      <c r="S311" s="70"/>
      <c r="T311" s="24"/>
      <c r="U311" s="24"/>
      <c r="V311" s="24"/>
      <c r="W311" s="24"/>
      <c r="X311" s="72"/>
      <c r="Y311" s="70"/>
      <c r="Z311" s="1"/>
    </row>
    <row r="312" spans="1:26" ht="30" customHeight="1" x14ac:dyDescent="0.2">
      <c r="A312" s="70"/>
      <c r="B312" s="70"/>
      <c r="C312" s="70"/>
      <c r="D312" s="70"/>
      <c r="E312" s="70"/>
      <c r="F312" s="24"/>
      <c r="G312" s="24"/>
      <c r="H312" s="70"/>
      <c r="I312" s="71"/>
      <c r="J312" s="71"/>
      <c r="K312" s="71"/>
      <c r="L312" s="24"/>
      <c r="M312" s="70"/>
      <c r="N312" s="70"/>
      <c r="O312" s="70"/>
      <c r="P312" s="70"/>
      <c r="Q312" s="70"/>
      <c r="R312" s="70"/>
      <c r="S312" s="70"/>
      <c r="T312" s="24"/>
      <c r="U312" s="24"/>
      <c r="V312" s="24"/>
      <c r="W312" s="24"/>
      <c r="X312" s="72"/>
      <c r="Y312" s="70"/>
      <c r="Z312" s="1"/>
    </row>
    <row r="313" spans="1:26" ht="30" customHeight="1" x14ac:dyDescent="0.2">
      <c r="A313" s="70"/>
      <c r="B313" s="70"/>
      <c r="C313" s="70"/>
      <c r="D313" s="70"/>
      <c r="E313" s="70"/>
      <c r="F313" s="24"/>
      <c r="G313" s="24"/>
      <c r="H313" s="70"/>
      <c r="I313" s="71"/>
      <c r="J313" s="71"/>
      <c r="K313" s="71"/>
      <c r="L313" s="24"/>
      <c r="M313" s="70"/>
      <c r="N313" s="70"/>
      <c r="O313" s="70"/>
      <c r="P313" s="70"/>
      <c r="Q313" s="70"/>
      <c r="R313" s="70"/>
      <c r="S313" s="70"/>
      <c r="T313" s="24"/>
      <c r="U313" s="24"/>
      <c r="V313" s="24"/>
      <c r="W313" s="24"/>
      <c r="X313" s="72"/>
      <c r="Y313" s="70"/>
      <c r="Z313" s="1"/>
    </row>
    <row r="314" spans="1:26" ht="30" customHeight="1" x14ac:dyDescent="0.2">
      <c r="A314" s="70"/>
      <c r="B314" s="70"/>
      <c r="C314" s="70"/>
      <c r="D314" s="70"/>
      <c r="E314" s="70"/>
      <c r="F314" s="24"/>
      <c r="G314" s="24"/>
      <c r="H314" s="70"/>
      <c r="I314" s="71"/>
      <c r="J314" s="71"/>
      <c r="K314" s="71"/>
      <c r="L314" s="24"/>
      <c r="M314" s="70"/>
      <c r="N314" s="70"/>
      <c r="O314" s="70"/>
      <c r="P314" s="70"/>
      <c r="Q314" s="70"/>
      <c r="R314" s="70"/>
      <c r="S314" s="70"/>
      <c r="T314" s="24"/>
      <c r="U314" s="24"/>
      <c r="V314" s="24"/>
      <c r="W314" s="24"/>
      <c r="X314" s="72"/>
      <c r="Y314" s="70"/>
      <c r="Z314" s="1"/>
    </row>
    <row r="315" spans="1:26" ht="30" customHeight="1" x14ac:dyDescent="0.2">
      <c r="A315" s="70"/>
      <c r="B315" s="70"/>
      <c r="C315" s="70"/>
      <c r="D315" s="70"/>
      <c r="E315" s="70"/>
      <c r="F315" s="24"/>
      <c r="G315" s="24"/>
      <c r="H315" s="70"/>
      <c r="I315" s="71"/>
      <c r="J315" s="71"/>
      <c r="K315" s="71"/>
      <c r="L315" s="24"/>
      <c r="M315" s="70"/>
      <c r="N315" s="70"/>
      <c r="O315" s="70"/>
      <c r="P315" s="70"/>
      <c r="Q315" s="70"/>
      <c r="R315" s="70"/>
      <c r="S315" s="70"/>
      <c r="T315" s="24"/>
      <c r="U315" s="24"/>
      <c r="V315" s="24"/>
      <c r="W315" s="24"/>
      <c r="X315" s="72"/>
      <c r="Y315" s="70"/>
      <c r="Z315" s="1"/>
    </row>
    <row r="316" spans="1:26" ht="30" customHeight="1" x14ac:dyDescent="0.2">
      <c r="A316" s="70"/>
      <c r="B316" s="70"/>
      <c r="C316" s="70"/>
      <c r="D316" s="70"/>
      <c r="E316" s="70"/>
      <c r="F316" s="24"/>
      <c r="G316" s="24"/>
      <c r="H316" s="70"/>
      <c r="I316" s="71"/>
      <c r="J316" s="71"/>
      <c r="K316" s="71"/>
      <c r="L316" s="24"/>
      <c r="M316" s="70"/>
      <c r="N316" s="70"/>
      <c r="O316" s="70"/>
      <c r="P316" s="70"/>
      <c r="Q316" s="70"/>
      <c r="R316" s="70"/>
      <c r="S316" s="70"/>
      <c r="T316" s="24"/>
      <c r="U316" s="24"/>
      <c r="V316" s="24"/>
      <c r="W316" s="24"/>
      <c r="X316" s="72"/>
      <c r="Y316" s="70"/>
      <c r="Z316" s="1"/>
    </row>
    <row r="317" spans="1:26" ht="30" customHeight="1" x14ac:dyDescent="0.2">
      <c r="A317" s="70"/>
      <c r="B317" s="70"/>
      <c r="C317" s="70"/>
      <c r="D317" s="70"/>
      <c r="E317" s="70"/>
      <c r="F317" s="24"/>
      <c r="G317" s="24"/>
      <c r="H317" s="70"/>
      <c r="I317" s="71"/>
      <c r="J317" s="71"/>
      <c r="K317" s="71"/>
      <c r="L317" s="24"/>
      <c r="M317" s="70"/>
      <c r="N317" s="70"/>
      <c r="O317" s="70"/>
      <c r="P317" s="70"/>
      <c r="Q317" s="70"/>
      <c r="R317" s="70"/>
      <c r="S317" s="70"/>
      <c r="T317" s="24"/>
      <c r="U317" s="24"/>
      <c r="V317" s="24"/>
      <c r="W317" s="24"/>
      <c r="X317" s="72"/>
      <c r="Y317" s="70"/>
      <c r="Z317" s="1"/>
    </row>
    <row r="318" spans="1:26" ht="30" customHeight="1" x14ac:dyDescent="0.2">
      <c r="A318" s="70"/>
      <c r="B318" s="70"/>
      <c r="C318" s="70"/>
      <c r="D318" s="70"/>
      <c r="E318" s="70"/>
      <c r="F318" s="24"/>
      <c r="G318" s="24"/>
      <c r="H318" s="70"/>
      <c r="I318" s="71"/>
      <c r="J318" s="71"/>
      <c r="K318" s="71"/>
      <c r="L318" s="24"/>
      <c r="M318" s="70"/>
      <c r="N318" s="70"/>
      <c r="O318" s="70"/>
      <c r="P318" s="70"/>
      <c r="Q318" s="70"/>
      <c r="R318" s="70"/>
      <c r="S318" s="70"/>
      <c r="T318" s="24"/>
      <c r="U318" s="24"/>
      <c r="V318" s="24"/>
      <c r="W318" s="24"/>
      <c r="X318" s="72"/>
      <c r="Y318" s="70"/>
      <c r="Z318" s="1"/>
    </row>
    <row r="319" spans="1:26" ht="30" customHeight="1" x14ac:dyDescent="0.2">
      <c r="A319" s="70"/>
      <c r="B319" s="70"/>
      <c r="C319" s="70"/>
      <c r="D319" s="70"/>
      <c r="E319" s="70"/>
      <c r="F319" s="24"/>
      <c r="G319" s="24"/>
      <c r="H319" s="70"/>
      <c r="I319" s="71"/>
      <c r="J319" s="71"/>
      <c r="K319" s="71"/>
      <c r="L319" s="24"/>
      <c r="M319" s="70"/>
      <c r="N319" s="70"/>
      <c r="O319" s="70"/>
      <c r="P319" s="70"/>
      <c r="Q319" s="70"/>
      <c r="R319" s="70"/>
      <c r="S319" s="70"/>
      <c r="T319" s="24"/>
      <c r="U319" s="24"/>
      <c r="V319" s="24"/>
      <c r="W319" s="24"/>
      <c r="X319" s="72"/>
      <c r="Y319" s="70"/>
      <c r="Z319" s="1"/>
    </row>
    <row r="320" spans="1:26" ht="30" customHeight="1" x14ac:dyDescent="0.2">
      <c r="A320" s="70"/>
      <c r="B320" s="70"/>
      <c r="C320" s="70"/>
      <c r="D320" s="70"/>
      <c r="E320" s="70"/>
      <c r="F320" s="24"/>
      <c r="G320" s="24"/>
      <c r="H320" s="70"/>
      <c r="I320" s="71"/>
      <c r="J320" s="71"/>
      <c r="K320" s="71"/>
      <c r="L320" s="24"/>
      <c r="M320" s="70"/>
      <c r="N320" s="70"/>
      <c r="O320" s="70"/>
      <c r="P320" s="70"/>
      <c r="Q320" s="70"/>
      <c r="R320" s="70"/>
      <c r="S320" s="70"/>
      <c r="T320" s="24"/>
      <c r="U320" s="24"/>
      <c r="V320" s="24"/>
      <c r="W320" s="24"/>
      <c r="X320" s="72"/>
      <c r="Y320" s="70"/>
      <c r="Z320" s="1"/>
    </row>
    <row r="321" spans="1:26" ht="30" customHeight="1" x14ac:dyDescent="0.2">
      <c r="A321" s="70"/>
      <c r="B321" s="70"/>
      <c r="C321" s="70"/>
      <c r="D321" s="70"/>
      <c r="E321" s="70"/>
      <c r="F321" s="24"/>
      <c r="G321" s="24"/>
      <c r="H321" s="70"/>
      <c r="I321" s="71"/>
      <c r="J321" s="71"/>
      <c r="K321" s="71"/>
      <c r="L321" s="24"/>
      <c r="M321" s="70"/>
      <c r="N321" s="70"/>
      <c r="O321" s="70"/>
      <c r="P321" s="70"/>
      <c r="Q321" s="70"/>
      <c r="R321" s="70"/>
      <c r="S321" s="70"/>
      <c r="T321" s="24"/>
      <c r="U321" s="24"/>
      <c r="V321" s="24"/>
      <c r="W321" s="24"/>
      <c r="X321" s="72"/>
      <c r="Y321" s="70"/>
      <c r="Z321" s="1"/>
    </row>
    <row r="322" spans="1:26" ht="30" customHeight="1" x14ac:dyDescent="0.2">
      <c r="A322" s="70"/>
      <c r="B322" s="70"/>
      <c r="C322" s="70"/>
      <c r="D322" s="70"/>
      <c r="E322" s="70"/>
      <c r="F322" s="24"/>
      <c r="G322" s="24"/>
      <c r="H322" s="70"/>
      <c r="I322" s="71"/>
      <c r="J322" s="71"/>
      <c r="K322" s="71"/>
      <c r="L322" s="24"/>
      <c r="M322" s="70"/>
      <c r="N322" s="70"/>
      <c r="O322" s="70"/>
      <c r="P322" s="70"/>
      <c r="Q322" s="70"/>
      <c r="R322" s="70"/>
      <c r="S322" s="70"/>
      <c r="T322" s="24"/>
      <c r="U322" s="24"/>
      <c r="V322" s="24"/>
      <c r="W322" s="24"/>
      <c r="X322" s="72"/>
      <c r="Y322" s="70"/>
      <c r="Z322" s="1"/>
    </row>
    <row r="323" spans="1:26" ht="30" customHeight="1" x14ac:dyDescent="0.2">
      <c r="A323" s="70"/>
      <c r="B323" s="70"/>
      <c r="C323" s="70"/>
      <c r="D323" s="70"/>
      <c r="E323" s="70"/>
      <c r="F323" s="24"/>
      <c r="G323" s="24"/>
      <c r="H323" s="70"/>
      <c r="I323" s="71"/>
      <c r="J323" s="71"/>
      <c r="K323" s="71"/>
      <c r="L323" s="24"/>
      <c r="M323" s="70"/>
      <c r="N323" s="70"/>
      <c r="O323" s="70"/>
      <c r="P323" s="70"/>
      <c r="Q323" s="70"/>
      <c r="R323" s="70"/>
      <c r="S323" s="70"/>
      <c r="T323" s="24"/>
      <c r="U323" s="24"/>
      <c r="V323" s="24"/>
      <c r="W323" s="24"/>
      <c r="X323" s="72"/>
      <c r="Y323" s="70"/>
      <c r="Z323" s="1"/>
    </row>
    <row r="324" spans="1:26" ht="30" customHeight="1" x14ac:dyDescent="0.2">
      <c r="A324" s="70"/>
      <c r="B324" s="70"/>
      <c r="C324" s="70"/>
      <c r="D324" s="70"/>
      <c r="E324" s="70"/>
      <c r="F324" s="24"/>
      <c r="G324" s="24"/>
      <c r="H324" s="70"/>
      <c r="I324" s="71"/>
      <c r="J324" s="71"/>
      <c r="K324" s="71"/>
      <c r="L324" s="24"/>
      <c r="M324" s="70"/>
      <c r="N324" s="70"/>
      <c r="O324" s="70"/>
      <c r="P324" s="70"/>
      <c r="Q324" s="70"/>
      <c r="R324" s="70"/>
      <c r="S324" s="70"/>
      <c r="T324" s="24"/>
      <c r="U324" s="24"/>
      <c r="V324" s="24"/>
      <c r="W324" s="24"/>
      <c r="X324" s="72"/>
      <c r="Y324" s="70"/>
      <c r="Z324" s="1"/>
    </row>
    <row r="325" spans="1:26" ht="30" customHeight="1" x14ac:dyDescent="0.2">
      <c r="A325" s="70"/>
      <c r="B325" s="70"/>
      <c r="C325" s="70"/>
      <c r="D325" s="70"/>
      <c r="E325" s="70"/>
      <c r="F325" s="24"/>
      <c r="G325" s="24"/>
      <c r="H325" s="70"/>
      <c r="I325" s="71"/>
      <c r="J325" s="71"/>
      <c r="K325" s="71"/>
      <c r="L325" s="24"/>
      <c r="M325" s="70"/>
      <c r="N325" s="70"/>
      <c r="O325" s="70"/>
      <c r="P325" s="70"/>
      <c r="Q325" s="70"/>
      <c r="R325" s="70"/>
      <c r="S325" s="70"/>
      <c r="T325" s="24"/>
      <c r="U325" s="24"/>
      <c r="V325" s="24"/>
      <c r="W325" s="24"/>
      <c r="X325" s="72"/>
      <c r="Y325" s="70"/>
      <c r="Z325" s="1"/>
    </row>
    <row r="326" spans="1:26" ht="30" customHeight="1" x14ac:dyDescent="0.2">
      <c r="A326" s="70"/>
      <c r="B326" s="70"/>
      <c r="C326" s="70"/>
      <c r="D326" s="70"/>
      <c r="E326" s="70"/>
      <c r="F326" s="24"/>
      <c r="G326" s="24"/>
      <c r="H326" s="70"/>
      <c r="I326" s="71"/>
      <c r="J326" s="71"/>
      <c r="K326" s="71"/>
      <c r="L326" s="24"/>
      <c r="M326" s="70"/>
      <c r="N326" s="70"/>
      <c r="O326" s="70"/>
      <c r="P326" s="70"/>
      <c r="Q326" s="70"/>
      <c r="R326" s="70"/>
      <c r="S326" s="70"/>
      <c r="T326" s="24"/>
      <c r="U326" s="24"/>
      <c r="V326" s="24"/>
      <c r="W326" s="24"/>
      <c r="X326" s="72"/>
      <c r="Y326" s="70"/>
      <c r="Z326" s="1"/>
    </row>
    <row r="327" spans="1:26" ht="30" customHeight="1" x14ac:dyDescent="0.2">
      <c r="A327" s="70"/>
      <c r="B327" s="70"/>
      <c r="C327" s="70"/>
      <c r="D327" s="70"/>
      <c r="E327" s="70"/>
      <c r="F327" s="24"/>
      <c r="G327" s="24"/>
      <c r="H327" s="70"/>
      <c r="I327" s="71"/>
      <c r="J327" s="71"/>
      <c r="K327" s="71"/>
      <c r="L327" s="24"/>
      <c r="M327" s="70"/>
      <c r="N327" s="70"/>
      <c r="O327" s="70"/>
      <c r="P327" s="70"/>
      <c r="Q327" s="70"/>
      <c r="R327" s="70"/>
      <c r="S327" s="70"/>
      <c r="T327" s="24"/>
      <c r="U327" s="24"/>
      <c r="V327" s="24"/>
      <c r="W327" s="24"/>
      <c r="X327" s="72"/>
      <c r="Y327" s="70"/>
      <c r="Z327" s="1"/>
    </row>
    <row r="328" spans="1:26" ht="30" customHeight="1" x14ac:dyDescent="0.2">
      <c r="A328" s="70"/>
      <c r="B328" s="70"/>
      <c r="C328" s="70"/>
      <c r="D328" s="70"/>
      <c r="E328" s="70"/>
      <c r="F328" s="24"/>
      <c r="G328" s="24"/>
      <c r="H328" s="70"/>
      <c r="I328" s="71"/>
      <c r="J328" s="71"/>
      <c r="K328" s="71"/>
      <c r="L328" s="24"/>
      <c r="M328" s="70"/>
      <c r="N328" s="70"/>
      <c r="O328" s="70"/>
      <c r="P328" s="70"/>
      <c r="Q328" s="70"/>
      <c r="R328" s="70"/>
      <c r="S328" s="70"/>
      <c r="T328" s="24"/>
      <c r="U328" s="24"/>
      <c r="V328" s="24"/>
      <c r="W328" s="24"/>
      <c r="X328" s="72"/>
      <c r="Y328" s="70"/>
      <c r="Z328" s="1"/>
    </row>
    <row r="329" spans="1:26" ht="30" customHeight="1" x14ac:dyDescent="0.2">
      <c r="A329" s="70"/>
      <c r="B329" s="70"/>
      <c r="C329" s="70"/>
      <c r="D329" s="70"/>
      <c r="E329" s="70"/>
      <c r="F329" s="24"/>
      <c r="G329" s="24"/>
      <c r="H329" s="70"/>
      <c r="I329" s="71"/>
      <c r="J329" s="71"/>
      <c r="K329" s="71"/>
      <c r="L329" s="24"/>
      <c r="M329" s="70"/>
      <c r="N329" s="70"/>
      <c r="O329" s="70"/>
      <c r="P329" s="70"/>
      <c r="Q329" s="70"/>
      <c r="R329" s="70"/>
      <c r="S329" s="70"/>
      <c r="T329" s="24"/>
      <c r="U329" s="24"/>
      <c r="V329" s="24"/>
      <c r="W329" s="24"/>
      <c r="X329" s="72"/>
      <c r="Y329" s="70"/>
      <c r="Z329" s="1"/>
    </row>
    <row r="330" spans="1:26" ht="30" customHeight="1" x14ac:dyDescent="0.2">
      <c r="A330" s="70"/>
      <c r="B330" s="70"/>
      <c r="C330" s="70"/>
      <c r="D330" s="70"/>
      <c r="E330" s="70"/>
      <c r="F330" s="24"/>
      <c r="G330" s="24"/>
      <c r="H330" s="70"/>
      <c r="I330" s="71"/>
      <c r="J330" s="71"/>
      <c r="K330" s="71"/>
      <c r="L330" s="24"/>
      <c r="M330" s="70"/>
      <c r="N330" s="70"/>
      <c r="O330" s="70"/>
      <c r="P330" s="70"/>
      <c r="Q330" s="70"/>
      <c r="R330" s="70"/>
      <c r="S330" s="70"/>
      <c r="T330" s="24"/>
      <c r="U330" s="24"/>
      <c r="V330" s="24"/>
      <c r="W330" s="24"/>
      <c r="X330" s="72"/>
      <c r="Y330" s="70"/>
      <c r="Z330" s="1"/>
    </row>
    <row r="331" spans="1:26" ht="30" customHeight="1" x14ac:dyDescent="0.2">
      <c r="A331" s="70"/>
      <c r="B331" s="70"/>
      <c r="C331" s="70"/>
      <c r="D331" s="70"/>
      <c r="E331" s="70"/>
      <c r="F331" s="24"/>
      <c r="G331" s="24"/>
      <c r="H331" s="70"/>
      <c r="I331" s="71"/>
      <c r="J331" s="71"/>
      <c r="K331" s="71"/>
      <c r="L331" s="24"/>
      <c r="M331" s="70"/>
      <c r="N331" s="70"/>
      <c r="O331" s="70"/>
      <c r="P331" s="70"/>
      <c r="Q331" s="70"/>
      <c r="R331" s="70"/>
      <c r="S331" s="70"/>
      <c r="T331" s="24"/>
      <c r="U331" s="24"/>
      <c r="V331" s="24"/>
      <c r="W331" s="24"/>
      <c r="X331" s="72"/>
      <c r="Y331" s="70"/>
      <c r="Z331" s="1"/>
    </row>
    <row r="332" spans="1:26" ht="30" customHeight="1" x14ac:dyDescent="0.2">
      <c r="A332" s="70"/>
      <c r="B332" s="70"/>
      <c r="C332" s="70"/>
      <c r="D332" s="70"/>
      <c r="E332" s="70"/>
      <c r="F332" s="24"/>
      <c r="G332" s="24"/>
      <c r="H332" s="70"/>
      <c r="I332" s="71"/>
      <c r="J332" s="71"/>
      <c r="K332" s="71"/>
      <c r="L332" s="24"/>
      <c r="M332" s="70"/>
      <c r="N332" s="70"/>
      <c r="O332" s="70"/>
      <c r="P332" s="70"/>
      <c r="Q332" s="70"/>
      <c r="R332" s="70"/>
      <c r="S332" s="70"/>
      <c r="T332" s="24"/>
      <c r="U332" s="24"/>
      <c r="V332" s="24"/>
      <c r="W332" s="24"/>
      <c r="X332" s="72"/>
      <c r="Y332" s="70"/>
      <c r="Z332" s="1"/>
    </row>
    <row r="333" spans="1:26" ht="30" customHeight="1" x14ac:dyDescent="0.2">
      <c r="A333" s="70"/>
      <c r="B333" s="70"/>
      <c r="C333" s="70"/>
      <c r="D333" s="70"/>
      <c r="E333" s="70"/>
      <c r="F333" s="24"/>
      <c r="G333" s="24"/>
      <c r="H333" s="70"/>
      <c r="I333" s="71"/>
      <c r="J333" s="71"/>
      <c r="K333" s="71"/>
      <c r="L333" s="24"/>
      <c r="M333" s="70"/>
      <c r="N333" s="70"/>
      <c r="O333" s="70"/>
      <c r="P333" s="70"/>
      <c r="Q333" s="70"/>
      <c r="R333" s="70"/>
      <c r="S333" s="70"/>
      <c r="T333" s="24"/>
      <c r="U333" s="24"/>
      <c r="V333" s="24"/>
      <c r="W333" s="24"/>
      <c r="X333" s="72"/>
      <c r="Y333" s="70"/>
      <c r="Z333" s="1"/>
    </row>
    <row r="334" spans="1:26" ht="30" customHeight="1" x14ac:dyDescent="0.2">
      <c r="A334" s="70"/>
      <c r="B334" s="70"/>
      <c r="C334" s="70"/>
      <c r="D334" s="70"/>
      <c r="E334" s="70"/>
      <c r="F334" s="24"/>
      <c r="G334" s="24"/>
      <c r="H334" s="70"/>
      <c r="I334" s="71"/>
      <c r="J334" s="71"/>
      <c r="K334" s="71"/>
      <c r="L334" s="24"/>
      <c r="M334" s="70"/>
      <c r="N334" s="70"/>
      <c r="O334" s="70"/>
      <c r="P334" s="70"/>
      <c r="Q334" s="70"/>
      <c r="R334" s="70"/>
      <c r="S334" s="70"/>
      <c r="T334" s="24"/>
      <c r="U334" s="24"/>
      <c r="V334" s="24"/>
      <c r="W334" s="24"/>
      <c r="X334" s="72"/>
      <c r="Y334" s="70"/>
      <c r="Z334" s="1"/>
    </row>
    <row r="335" spans="1:26" ht="30" customHeight="1" x14ac:dyDescent="0.2">
      <c r="A335" s="70"/>
      <c r="B335" s="70"/>
      <c r="C335" s="70"/>
      <c r="D335" s="70"/>
      <c r="E335" s="70"/>
      <c r="F335" s="24"/>
      <c r="G335" s="24"/>
      <c r="H335" s="70"/>
      <c r="I335" s="71"/>
      <c r="J335" s="71"/>
      <c r="K335" s="71"/>
      <c r="L335" s="24"/>
      <c r="M335" s="70"/>
      <c r="N335" s="70"/>
      <c r="O335" s="70"/>
      <c r="P335" s="70"/>
      <c r="Q335" s="70"/>
      <c r="R335" s="70"/>
      <c r="S335" s="70"/>
      <c r="T335" s="24"/>
      <c r="U335" s="24"/>
      <c r="V335" s="24"/>
      <c r="W335" s="24"/>
      <c r="X335" s="72"/>
      <c r="Y335" s="70"/>
      <c r="Z335" s="1"/>
    </row>
    <row r="336" spans="1:26" ht="30" customHeight="1" x14ac:dyDescent="0.2">
      <c r="A336" s="70"/>
      <c r="B336" s="70"/>
      <c r="C336" s="70"/>
      <c r="D336" s="70"/>
      <c r="E336" s="70"/>
      <c r="F336" s="24"/>
      <c r="G336" s="24"/>
      <c r="H336" s="70"/>
      <c r="I336" s="71"/>
      <c r="J336" s="71"/>
      <c r="K336" s="71"/>
      <c r="L336" s="24"/>
      <c r="M336" s="70"/>
      <c r="N336" s="70"/>
      <c r="O336" s="70"/>
      <c r="P336" s="70"/>
      <c r="Q336" s="70"/>
      <c r="R336" s="70"/>
      <c r="S336" s="70"/>
      <c r="T336" s="24"/>
      <c r="U336" s="24"/>
      <c r="V336" s="24"/>
      <c r="W336" s="24"/>
      <c r="X336" s="72"/>
      <c r="Y336" s="70"/>
      <c r="Z336" s="1"/>
    </row>
    <row r="337" spans="1:26" ht="30" customHeight="1" x14ac:dyDescent="0.2">
      <c r="A337" s="70"/>
      <c r="B337" s="70"/>
      <c r="C337" s="70"/>
      <c r="D337" s="70"/>
      <c r="E337" s="70"/>
      <c r="F337" s="24"/>
      <c r="G337" s="24"/>
      <c r="H337" s="70"/>
      <c r="I337" s="71"/>
      <c r="J337" s="71"/>
      <c r="K337" s="71"/>
      <c r="L337" s="24"/>
      <c r="M337" s="70"/>
      <c r="N337" s="70"/>
      <c r="O337" s="70"/>
      <c r="P337" s="70"/>
      <c r="Q337" s="70"/>
      <c r="R337" s="70"/>
      <c r="S337" s="70"/>
      <c r="T337" s="24"/>
      <c r="U337" s="24"/>
      <c r="V337" s="24"/>
      <c r="W337" s="24"/>
      <c r="X337" s="72"/>
      <c r="Y337" s="70"/>
      <c r="Z337" s="1"/>
    </row>
    <row r="338" spans="1:26" ht="30" customHeight="1" x14ac:dyDescent="0.2">
      <c r="A338" s="70"/>
      <c r="B338" s="70"/>
      <c r="C338" s="70"/>
      <c r="D338" s="70"/>
      <c r="E338" s="70"/>
      <c r="F338" s="24"/>
      <c r="G338" s="24"/>
      <c r="H338" s="70"/>
      <c r="I338" s="71"/>
      <c r="J338" s="71"/>
      <c r="K338" s="71"/>
      <c r="L338" s="24"/>
      <c r="M338" s="70"/>
      <c r="N338" s="70"/>
      <c r="O338" s="70"/>
      <c r="P338" s="70"/>
      <c r="Q338" s="70"/>
      <c r="R338" s="70"/>
      <c r="S338" s="70"/>
      <c r="T338" s="24"/>
      <c r="U338" s="24"/>
      <c r="V338" s="24"/>
      <c r="W338" s="24"/>
      <c r="X338" s="72"/>
      <c r="Y338" s="70"/>
      <c r="Z338" s="1"/>
    </row>
    <row r="339" spans="1:26" ht="30" customHeight="1" x14ac:dyDescent="0.2">
      <c r="A339" s="70"/>
      <c r="B339" s="70"/>
      <c r="C339" s="70"/>
      <c r="D339" s="70"/>
      <c r="E339" s="70"/>
      <c r="F339" s="24"/>
      <c r="G339" s="24"/>
      <c r="H339" s="70"/>
      <c r="I339" s="71"/>
      <c r="J339" s="71"/>
      <c r="K339" s="71"/>
      <c r="L339" s="24"/>
      <c r="M339" s="70"/>
      <c r="N339" s="70"/>
      <c r="O339" s="70"/>
      <c r="P339" s="70"/>
      <c r="Q339" s="70"/>
      <c r="R339" s="70"/>
      <c r="S339" s="70"/>
      <c r="T339" s="24"/>
      <c r="U339" s="24"/>
      <c r="V339" s="24"/>
      <c r="W339" s="24"/>
      <c r="X339" s="72"/>
      <c r="Y339" s="70"/>
      <c r="Z339" s="1"/>
    </row>
    <row r="340" spans="1:26" ht="30" customHeight="1" x14ac:dyDescent="0.2">
      <c r="A340" s="70"/>
      <c r="B340" s="70"/>
      <c r="C340" s="70"/>
      <c r="D340" s="70"/>
      <c r="E340" s="70"/>
      <c r="F340" s="24"/>
      <c r="G340" s="24"/>
      <c r="H340" s="70"/>
      <c r="I340" s="71"/>
      <c r="J340" s="71"/>
      <c r="K340" s="71"/>
      <c r="L340" s="24"/>
      <c r="M340" s="70"/>
      <c r="N340" s="70"/>
      <c r="O340" s="70"/>
      <c r="P340" s="70"/>
      <c r="Q340" s="70"/>
      <c r="R340" s="70"/>
      <c r="S340" s="70"/>
      <c r="T340" s="24"/>
      <c r="U340" s="24"/>
      <c r="V340" s="24"/>
      <c r="W340" s="24"/>
      <c r="X340" s="72"/>
      <c r="Y340" s="70"/>
      <c r="Z340" s="1"/>
    </row>
    <row r="341" spans="1:26" ht="30" customHeight="1" x14ac:dyDescent="0.2">
      <c r="A341" s="70"/>
      <c r="B341" s="70"/>
      <c r="C341" s="70"/>
      <c r="D341" s="70"/>
      <c r="E341" s="70"/>
      <c r="F341" s="24"/>
      <c r="G341" s="24"/>
      <c r="H341" s="70"/>
      <c r="I341" s="71"/>
      <c r="J341" s="71"/>
      <c r="K341" s="71"/>
      <c r="L341" s="24"/>
      <c r="M341" s="70"/>
      <c r="N341" s="70"/>
      <c r="O341" s="70"/>
      <c r="P341" s="70"/>
      <c r="Q341" s="70"/>
      <c r="R341" s="70"/>
      <c r="S341" s="70"/>
      <c r="T341" s="24"/>
      <c r="U341" s="24"/>
      <c r="V341" s="24"/>
      <c r="W341" s="24"/>
      <c r="X341" s="72"/>
      <c r="Y341" s="70"/>
      <c r="Z341" s="1"/>
    </row>
    <row r="342" spans="1:26" ht="30" customHeight="1" x14ac:dyDescent="0.2">
      <c r="A342" s="70"/>
      <c r="B342" s="70"/>
      <c r="C342" s="70"/>
      <c r="D342" s="70"/>
      <c r="E342" s="70"/>
      <c r="F342" s="24"/>
      <c r="G342" s="24"/>
      <c r="H342" s="70"/>
      <c r="I342" s="71"/>
      <c r="J342" s="71"/>
      <c r="K342" s="71"/>
      <c r="L342" s="24"/>
      <c r="M342" s="70"/>
      <c r="N342" s="70"/>
      <c r="O342" s="70"/>
      <c r="P342" s="70"/>
      <c r="Q342" s="70"/>
      <c r="R342" s="70"/>
      <c r="S342" s="70"/>
      <c r="T342" s="24"/>
      <c r="U342" s="24"/>
      <c r="V342" s="24"/>
      <c r="W342" s="24"/>
      <c r="X342" s="72"/>
      <c r="Y342" s="70"/>
      <c r="Z342" s="1"/>
    </row>
    <row r="343" spans="1:26" ht="30" customHeight="1" x14ac:dyDescent="0.2">
      <c r="A343" s="70"/>
      <c r="B343" s="70"/>
      <c r="C343" s="70"/>
      <c r="D343" s="70"/>
      <c r="E343" s="70"/>
      <c r="F343" s="24"/>
      <c r="G343" s="24"/>
      <c r="H343" s="70"/>
      <c r="I343" s="71"/>
      <c r="J343" s="71"/>
      <c r="K343" s="71"/>
      <c r="L343" s="24"/>
      <c r="M343" s="70"/>
      <c r="N343" s="70"/>
      <c r="O343" s="70"/>
      <c r="P343" s="70"/>
      <c r="Q343" s="70"/>
      <c r="R343" s="70"/>
      <c r="S343" s="70"/>
      <c r="T343" s="24"/>
      <c r="U343" s="24"/>
      <c r="V343" s="24"/>
      <c r="W343" s="24"/>
      <c r="X343" s="72"/>
      <c r="Y343" s="70"/>
      <c r="Z343" s="1"/>
    </row>
    <row r="344" spans="1:26" ht="30" customHeight="1" x14ac:dyDescent="0.2">
      <c r="A344" s="70"/>
      <c r="B344" s="70"/>
      <c r="C344" s="70"/>
      <c r="D344" s="70"/>
      <c r="E344" s="70"/>
      <c r="F344" s="24"/>
      <c r="G344" s="24"/>
      <c r="H344" s="70"/>
      <c r="I344" s="71"/>
      <c r="J344" s="71"/>
      <c r="K344" s="71"/>
      <c r="L344" s="24"/>
      <c r="M344" s="70"/>
      <c r="N344" s="70"/>
      <c r="O344" s="70"/>
      <c r="P344" s="70"/>
      <c r="Q344" s="70"/>
      <c r="R344" s="70"/>
      <c r="S344" s="70"/>
      <c r="T344" s="24"/>
      <c r="U344" s="24"/>
      <c r="V344" s="24"/>
      <c r="W344" s="24"/>
      <c r="X344" s="72"/>
      <c r="Y344" s="70"/>
      <c r="Z344" s="1"/>
    </row>
    <row r="345" spans="1:26" ht="30" customHeight="1" x14ac:dyDescent="0.2">
      <c r="A345" s="70"/>
      <c r="B345" s="70"/>
      <c r="C345" s="70"/>
      <c r="D345" s="70"/>
      <c r="E345" s="70"/>
      <c r="F345" s="24"/>
      <c r="G345" s="24"/>
      <c r="H345" s="70"/>
      <c r="I345" s="71"/>
      <c r="J345" s="71"/>
      <c r="K345" s="71"/>
      <c r="L345" s="24"/>
      <c r="M345" s="70"/>
      <c r="N345" s="70"/>
      <c r="O345" s="70"/>
      <c r="P345" s="70"/>
      <c r="Q345" s="70"/>
      <c r="R345" s="70"/>
      <c r="S345" s="70"/>
      <c r="T345" s="24"/>
      <c r="U345" s="24"/>
      <c r="V345" s="24"/>
      <c r="W345" s="24"/>
      <c r="X345" s="72"/>
      <c r="Y345" s="70"/>
      <c r="Z345" s="1"/>
    </row>
    <row r="346" spans="1:26" ht="30" customHeight="1" x14ac:dyDescent="0.2">
      <c r="A346" s="70"/>
      <c r="B346" s="70"/>
      <c r="C346" s="70"/>
      <c r="D346" s="70"/>
      <c r="E346" s="70"/>
      <c r="F346" s="24"/>
      <c r="G346" s="24"/>
      <c r="H346" s="70"/>
      <c r="I346" s="71"/>
      <c r="J346" s="71"/>
      <c r="K346" s="71"/>
      <c r="L346" s="24"/>
      <c r="M346" s="70"/>
      <c r="N346" s="70"/>
      <c r="O346" s="70"/>
      <c r="P346" s="70"/>
      <c r="Q346" s="70"/>
      <c r="R346" s="70"/>
      <c r="S346" s="70"/>
      <c r="T346" s="24"/>
      <c r="U346" s="24"/>
      <c r="V346" s="24"/>
      <c r="W346" s="24"/>
      <c r="X346" s="72"/>
      <c r="Y346" s="70"/>
      <c r="Z346" s="1"/>
    </row>
    <row r="347" spans="1:26" ht="30" customHeight="1" x14ac:dyDescent="0.2">
      <c r="A347" s="70"/>
      <c r="B347" s="70"/>
      <c r="C347" s="70"/>
      <c r="D347" s="70"/>
      <c r="E347" s="70"/>
      <c r="F347" s="24"/>
      <c r="G347" s="24"/>
      <c r="H347" s="70"/>
      <c r="I347" s="71"/>
      <c r="J347" s="71"/>
      <c r="K347" s="71"/>
      <c r="L347" s="24"/>
      <c r="M347" s="70"/>
      <c r="N347" s="70"/>
      <c r="O347" s="70"/>
      <c r="P347" s="70"/>
      <c r="Q347" s="70"/>
      <c r="R347" s="70"/>
      <c r="S347" s="70"/>
      <c r="T347" s="24"/>
      <c r="U347" s="24"/>
      <c r="V347" s="24"/>
      <c r="W347" s="24"/>
      <c r="X347" s="72"/>
      <c r="Y347" s="70"/>
      <c r="Z347" s="1"/>
    </row>
    <row r="348" spans="1:26" ht="30" customHeight="1" x14ac:dyDescent="0.2">
      <c r="A348" s="70"/>
      <c r="B348" s="70"/>
      <c r="C348" s="70"/>
      <c r="D348" s="70"/>
      <c r="E348" s="70"/>
      <c r="F348" s="24"/>
      <c r="G348" s="24"/>
      <c r="H348" s="70"/>
      <c r="I348" s="71"/>
      <c r="J348" s="71"/>
      <c r="K348" s="71"/>
      <c r="L348" s="24"/>
      <c r="M348" s="70"/>
      <c r="N348" s="70"/>
      <c r="O348" s="70"/>
      <c r="P348" s="70"/>
      <c r="Q348" s="70"/>
      <c r="R348" s="70"/>
      <c r="S348" s="70"/>
      <c r="T348" s="24"/>
      <c r="U348" s="24"/>
      <c r="V348" s="24"/>
      <c r="W348" s="24"/>
      <c r="X348" s="72"/>
      <c r="Y348" s="70"/>
      <c r="Z348" s="1"/>
    </row>
    <row r="349" spans="1:26" ht="30" customHeight="1" x14ac:dyDescent="0.2">
      <c r="A349" s="70"/>
      <c r="B349" s="70"/>
      <c r="C349" s="70"/>
      <c r="D349" s="70"/>
      <c r="E349" s="70"/>
      <c r="F349" s="24"/>
      <c r="G349" s="24"/>
      <c r="H349" s="70"/>
      <c r="I349" s="71"/>
      <c r="J349" s="71"/>
      <c r="K349" s="71"/>
      <c r="L349" s="24"/>
      <c r="M349" s="70"/>
      <c r="N349" s="70"/>
      <c r="O349" s="70"/>
      <c r="P349" s="70"/>
      <c r="Q349" s="70"/>
      <c r="R349" s="70"/>
      <c r="S349" s="70"/>
      <c r="T349" s="24"/>
      <c r="U349" s="24"/>
      <c r="V349" s="24"/>
      <c r="W349" s="24"/>
      <c r="X349" s="72"/>
      <c r="Y349" s="70"/>
      <c r="Z349" s="1"/>
    </row>
    <row r="350" spans="1:26" ht="30" customHeight="1" x14ac:dyDescent="0.2">
      <c r="A350" s="70"/>
      <c r="B350" s="70"/>
      <c r="C350" s="70"/>
      <c r="D350" s="70"/>
      <c r="E350" s="70"/>
      <c r="F350" s="24"/>
      <c r="G350" s="24"/>
      <c r="H350" s="70"/>
      <c r="I350" s="71"/>
      <c r="J350" s="71"/>
      <c r="K350" s="71"/>
      <c r="L350" s="24"/>
      <c r="M350" s="70"/>
      <c r="N350" s="70"/>
      <c r="O350" s="70"/>
      <c r="P350" s="70"/>
      <c r="Q350" s="70"/>
      <c r="R350" s="70"/>
      <c r="S350" s="70"/>
      <c r="T350" s="24"/>
      <c r="U350" s="24"/>
      <c r="V350" s="24"/>
      <c r="W350" s="24"/>
      <c r="X350" s="72"/>
      <c r="Y350" s="70"/>
      <c r="Z350" s="1"/>
    </row>
    <row r="351" spans="1:26" ht="30" customHeight="1" x14ac:dyDescent="0.2">
      <c r="A351" s="70"/>
      <c r="B351" s="70"/>
      <c r="C351" s="70"/>
      <c r="D351" s="70"/>
      <c r="E351" s="70"/>
      <c r="F351" s="24"/>
      <c r="G351" s="24"/>
      <c r="H351" s="70"/>
      <c r="I351" s="71"/>
      <c r="J351" s="71"/>
      <c r="K351" s="71"/>
      <c r="L351" s="24"/>
      <c r="M351" s="70"/>
      <c r="N351" s="70"/>
      <c r="O351" s="70"/>
      <c r="P351" s="70"/>
      <c r="Q351" s="70"/>
      <c r="R351" s="70"/>
      <c r="S351" s="70"/>
      <c r="T351" s="24"/>
      <c r="U351" s="24"/>
      <c r="V351" s="24"/>
      <c r="W351" s="24"/>
      <c r="X351" s="72"/>
      <c r="Y351" s="70"/>
      <c r="Z351" s="1"/>
    </row>
    <row r="352" spans="1:26" ht="30" customHeight="1" x14ac:dyDescent="0.2">
      <c r="A352" s="70"/>
      <c r="B352" s="70"/>
      <c r="C352" s="70"/>
      <c r="D352" s="70"/>
      <c r="E352" s="70"/>
      <c r="F352" s="24"/>
      <c r="G352" s="24"/>
      <c r="H352" s="70"/>
      <c r="I352" s="71"/>
      <c r="J352" s="71"/>
      <c r="K352" s="71"/>
      <c r="L352" s="24"/>
      <c r="M352" s="70"/>
      <c r="N352" s="70"/>
      <c r="O352" s="70"/>
      <c r="P352" s="70"/>
      <c r="Q352" s="70"/>
      <c r="R352" s="70"/>
      <c r="S352" s="70"/>
      <c r="T352" s="24"/>
      <c r="U352" s="24"/>
      <c r="V352" s="24"/>
      <c r="W352" s="24"/>
      <c r="X352" s="72"/>
      <c r="Y352" s="70"/>
      <c r="Z352" s="1"/>
    </row>
    <row r="353" spans="1:26" ht="30" customHeight="1" x14ac:dyDescent="0.2">
      <c r="A353" s="70"/>
      <c r="B353" s="70"/>
      <c r="C353" s="70"/>
      <c r="D353" s="70"/>
      <c r="E353" s="70"/>
      <c r="F353" s="24"/>
      <c r="G353" s="24"/>
      <c r="H353" s="70"/>
      <c r="I353" s="71"/>
      <c r="J353" s="71"/>
      <c r="K353" s="71"/>
      <c r="L353" s="24"/>
      <c r="M353" s="70"/>
      <c r="N353" s="70"/>
      <c r="O353" s="70"/>
      <c r="P353" s="70"/>
      <c r="Q353" s="70"/>
      <c r="R353" s="70"/>
      <c r="S353" s="70"/>
      <c r="T353" s="24"/>
      <c r="U353" s="24"/>
      <c r="V353" s="24"/>
      <c r="W353" s="24"/>
      <c r="X353" s="72"/>
      <c r="Y353" s="70"/>
      <c r="Z353" s="1"/>
    </row>
    <row r="354" spans="1:26" ht="30" customHeight="1" x14ac:dyDescent="0.2">
      <c r="A354" s="70"/>
      <c r="B354" s="70"/>
      <c r="C354" s="70"/>
      <c r="D354" s="70"/>
      <c r="E354" s="70"/>
      <c r="F354" s="24"/>
      <c r="G354" s="24"/>
      <c r="H354" s="70"/>
      <c r="I354" s="71"/>
      <c r="J354" s="71"/>
      <c r="K354" s="71"/>
      <c r="L354" s="24"/>
      <c r="M354" s="70"/>
      <c r="N354" s="70"/>
      <c r="O354" s="70"/>
      <c r="P354" s="70"/>
      <c r="Q354" s="70"/>
      <c r="R354" s="70"/>
      <c r="S354" s="70"/>
      <c r="T354" s="24"/>
      <c r="U354" s="24"/>
      <c r="V354" s="24"/>
      <c r="W354" s="24"/>
      <c r="X354" s="72"/>
      <c r="Y354" s="70"/>
      <c r="Z354" s="1"/>
    </row>
    <row r="355" spans="1:26" ht="30" customHeight="1" x14ac:dyDescent="0.2">
      <c r="A355" s="70"/>
      <c r="B355" s="70"/>
      <c r="C355" s="70"/>
      <c r="D355" s="70"/>
      <c r="E355" s="70"/>
      <c r="F355" s="24"/>
      <c r="G355" s="24"/>
      <c r="H355" s="70"/>
      <c r="I355" s="71"/>
      <c r="J355" s="71"/>
      <c r="K355" s="71"/>
      <c r="L355" s="24"/>
      <c r="M355" s="70"/>
      <c r="N355" s="70"/>
      <c r="O355" s="70"/>
      <c r="P355" s="70"/>
      <c r="Q355" s="70"/>
      <c r="R355" s="70"/>
      <c r="S355" s="70"/>
      <c r="T355" s="24"/>
      <c r="U355" s="24"/>
      <c r="V355" s="24"/>
      <c r="W355" s="24"/>
      <c r="X355" s="72"/>
      <c r="Y355" s="70"/>
      <c r="Z355" s="1"/>
    </row>
    <row r="356" spans="1:26" ht="30" customHeight="1" x14ac:dyDescent="0.2">
      <c r="A356" s="70"/>
      <c r="B356" s="70"/>
      <c r="C356" s="70"/>
      <c r="D356" s="70"/>
      <c r="E356" s="70"/>
      <c r="F356" s="24"/>
      <c r="G356" s="24"/>
      <c r="H356" s="70"/>
      <c r="I356" s="71"/>
      <c r="J356" s="71"/>
      <c r="K356" s="71"/>
      <c r="L356" s="24"/>
      <c r="M356" s="70"/>
      <c r="N356" s="70"/>
      <c r="O356" s="70"/>
      <c r="P356" s="70"/>
      <c r="Q356" s="70"/>
      <c r="R356" s="70"/>
      <c r="S356" s="70"/>
      <c r="T356" s="24"/>
      <c r="U356" s="24"/>
      <c r="V356" s="24"/>
      <c r="W356" s="24"/>
      <c r="X356" s="72"/>
      <c r="Y356" s="70"/>
      <c r="Z356" s="1"/>
    </row>
    <row r="357" spans="1:26" ht="30" customHeight="1" x14ac:dyDescent="0.2">
      <c r="A357" s="70"/>
      <c r="B357" s="70"/>
      <c r="C357" s="70"/>
      <c r="D357" s="70"/>
      <c r="E357" s="70"/>
      <c r="F357" s="24"/>
      <c r="G357" s="24"/>
      <c r="H357" s="70"/>
      <c r="I357" s="71"/>
      <c r="J357" s="71"/>
      <c r="K357" s="71"/>
      <c r="L357" s="24"/>
      <c r="M357" s="70"/>
      <c r="N357" s="70"/>
      <c r="O357" s="70"/>
      <c r="P357" s="70"/>
      <c r="Q357" s="70"/>
      <c r="R357" s="70"/>
      <c r="S357" s="70"/>
      <c r="T357" s="24"/>
      <c r="U357" s="24"/>
      <c r="V357" s="24"/>
      <c r="W357" s="24"/>
      <c r="X357" s="72"/>
      <c r="Y357" s="70"/>
      <c r="Z357" s="1"/>
    </row>
    <row r="358" spans="1:26" ht="30" customHeight="1" x14ac:dyDescent="0.2">
      <c r="A358" s="70"/>
      <c r="B358" s="70"/>
      <c r="C358" s="70"/>
      <c r="D358" s="70"/>
      <c r="E358" s="70"/>
      <c r="F358" s="24"/>
      <c r="G358" s="24"/>
      <c r="H358" s="70"/>
      <c r="I358" s="71"/>
      <c r="J358" s="71"/>
      <c r="K358" s="71"/>
      <c r="L358" s="24"/>
      <c r="M358" s="70"/>
      <c r="N358" s="70"/>
      <c r="O358" s="70"/>
      <c r="P358" s="70"/>
      <c r="Q358" s="70"/>
      <c r="R358" s="70"/>
      <c r="S358" s="70"/>
      <c r="T358" s="24"/>
      <c r="U358" s="24"/>
      <c r="V358" s="24"/>
      <c r="W358" s="24"/>
      <c r="X358" s="72"/>
      <c r="Y358" s="70"/>
      <c r="Z358" s="1"/>
    </row>
    <row r="359" spans="1:26" ht="30" customHeight="1" x14ac:dyDescent="0.2">
      <c r="A359" s="70"/>
      <c r="B359" s="70"/>
      <c r="C359" s="70"/>
      <c r="D359" s="70"/>
      <c r="E359" s="70"/>
      <c r="F359" s="24"/>
      <c r="G359" s="24"/>
      <c r="H359" s="70"/>
      <c r="I359" s="71"/>
      <c r="J359" s="71"/>
      <c r="K359" s="71"/>
      <c r="L359" s="24"/>
      <c r="M359" s="70"/>
      <c r="N359" s="70"/>
      <c r="O359" s="70"/>
      <c r="P359" s="70"/>
      <c r="Q359" s="70"/>
      <c r="R359" s="70"/>
      <c r="S359" s="70"/>
      <c r="T359" s="24"/>
      <c r="U359" s="24"/>
      <c r="V359" s="24"/>
      <c r="W359" s="24"/>
      <c r="X359" s="72"/>
      <c r="Y359" s="70"/>
      <c r="Z359" s="1"/>
    </row>
    <row r="360" spans="1:26" ht="30" customHeight="1" x14ac:dyDescent="0.2">
      <c r="A360" s="70"/>
      <c r="B360" s="70"/>
      <c r="C360" s="70"/>
      <c r="D360" s="70"/>
      <c r="E360" s="70"/>
      <c r="F360" s="24"/>
      <c r="G360" s="24"/>
      <c r="H360" s="70"/>
      <c r="I360" s="71"/>
      <c r="J360" s="71"/>
      <c r="K360" s="71"/>
      <c r="L360" s="24"/>
      <c r="M360" s="70"/>
      <c r="N360" s="70"/>
      <c r="O360" s="70"/>
      <c r="P360" s="70"/>
      <c r="Q360" s="70"/>
      <c r="R360" s="70"/>
      <c r="S360" s="70"/>
      <c r="T360" s="24"/>
      <c r="U360" s="24"/>
      <c r="V360" s="24"/>
      <c r="W360" s="24"/>
      <c r="X360" s="72"/>
      <c r="Y360" s="70"/>
      <c r="Z360" s="1"/>
    </row>
    <row r="361" spans="1:26" ht="30" customHeight="1" x14ac:dyDescent="0.2">
      <c r="A361" s="70"/>
      <c r="B361" s="70"/>
      <c r="C361" s="70"/>
      <c r="D361" s="70"/>
      <c r="E361" s="70"/>
      <c r="F361" s="24"/>
      <c r="G361" s="24"/>
      <c r="H361" s="70"/>
      <c r="I361" s="71"/>
      <c r="J361" s="71"/>
      <c r="K361" s="71"/>
      <c r="L361" s="24"/>
      <c r="M361" s="70"/>
      <c r="N361" s="70"/>
      <c r="O361" s="70"/>
      <c r="P361" s="70"/>
      <c r="Q361" s="70"/>
      <c r="R361" s="70"/>
      <c r="S361" s="70"/>
      <c r="T361" s="24"/>
      <c r="U361" s="24"/>
      <c r="V361" s="24"/>
      <c r="W361" s="24"/>
      <c r="X361" s="72"/>
      <c r="Y361" s="70"/>
      <c r="Z361" s="1"/>
    </row>
    <row r="362" spans="1:26" ht="30" customHeight="1" x14ac:dyDescent="0.2">
      <c r="A362" s="70"/>
      <c r="B362" s="70"/>
      <c r="C362" s="70"/>
      <c r="D362" s="70"/>
      <c r="E362" s="70"/>
      <c r="F362" s="24"/>
      <c r="G362" s="24"/>
      <c r="H362" s="70"/>
      <c r="I362" s="71"/>
      <c r="J362" s="71"/>
      <c r="K362" s="71"/>
      <c r="L362" s="24"/>
      <c r="M362" s="70"/>
      <c r="N362" s="70"/>
      <c r="O362" s="70"/>
      <c r="P362" s="70"/>
      <c r="Q362" s="70"/>
      <c r="R362" s="70"/>
      <c r="S362" s="70"/>
      <c r="T362" s="24"/>
      <c r="U362" s="24"/>
      <c r="V362" s="24"/>
      <c r="W362" s="24"/>
      <c r="X362" s="72"/>
      <c r="Y362" s="70"/>
      <c r="Z362" s="1"/>
    </row>
    <row r="363" spans="1:26" ht="30" customHeight="1" x14ac:dyDescent="0.2">
      <c r="A363" s="70"/>
      <c r="B363" s="70"/>
      <c r="C363" s="70"/>
      <c r="D363" s="70"/>
      <c r="E363" s="70"/>
      <c r="F363" s="24"/>
      <c r="G363" s="24"/>
      <c r="H363" s="70"/>
      <c r="I363" s="71"/>
      <c r="J363" s="71"/>
      <c r="K363" s="71"/>
      <c r="L363" s="24"/>
      <c r="M363" s="70"/>
      <c r="N363" s="70"/>
      <c r="O363" s="70"/>
      <c r="P363" s="70"/>
      <c r="Q363" s="70"/>
      <c r="R363" s="70"/>
      <c r="S363" s="70"/>
      <c r="T363" s="24"/>
      <c r="U363" s="24"/>
      <c r="V363" s="24"/>
      <c r="W363" s="24"/>
      <c r="X363" s="72"/>
      <c r="Y363" s="70"/>
      <c r="Z363" s="1"/>
    </row>
    <row r="364" spans="1:26" ht="30" customHeight="1" x14ac:dyDescent="0.2">
      <c r="A364" s="70"/>
      <c r="B364" s="70"/>
      <c r="C364" s="70"/>
      <c r="D364" s="70"/>
      <c r="E364" s="70"/>
      <c r="F364" s="24"/>
      <c r="G364" s="24"/>
      <c r="H364" s="70"/>
      <c r="I364" s="71"/>
      <c r="J364" s="71"/>
      <c r="K364" s="71"/>
      <c r="L364" s="24"/>
      <c r="M364" s="70"/>
      <c r="N364" s="70"/>
      <c r="O364" s="70"/>
      <c r="P364" s="70"/>
      <c r="Q364" s="70"/>
      <c r="R364" s="70"/>
      <c r="S364" s="70"/>
      <c r="T364" s="24"/>
      <c r="U364" s="24"/>
      <c r="V364" s="24"/>
      <c r="W364" s="24"/>
      <c r="X364" s="72"/>
      <c r="Y364" s="70"/>
      <c r="Z364" s="1"/>
    </row>
    <row r="365" spans="1:26" ht="30" customHeight="1" x14ac:dyDescent="0.2">
      <c r="A365" s="70"/>
      <c r="B365" s="70"/>
      <c r="C365" s="70"/>
      <c r="D365" s="70"/>
      <c r="E365" s="70"/>
      <c r="F365" s="24"/>
      <c r="G365" s="24"/>
      <c r="H365" s="70"/>
      <c r="I365" s="71"/>
      <c r="J365" s="71"/>
      <c r="K365" s="71"/>
      <c r="L365" s="24"/>
      <c r="M365" s="70"/>
      <c r="N365" s="70"/>
      <c r="O365" s="70"/>
      <c r="P365" s="70"/>
      <c r="Q365" s="70"/>
      <c r="R365" s="70"/>
      <c r="S365" s="70"/>
      <c r="T365" s="24"/>
      <c r="U365" s="24"/>
      <c r="V365" s="24"/>
      <c r="W365" s="24"/>
      <c r="X365" s="72"/>
      <c r="Y365" s="70"/>
      <c r="Z365" s="1"/>
    </row>
    <row r="366" spans="1:26" ht="30" customHeight="1" x14ac:dyDescent="0.2">
      <c r="A366" s="70"/>
      <c r="B366" s="70"/>
      <c r="C366" s="70"/>
      <c r="D366" s="70"/>
      <c r="E366" s="70"/>
      <c r="F366" s="24"/>
      <c r="G366" s="24"/>
      <c r="H366" s="70"/>
      <c r="I366" s="71"/>
      <c r="J366" s="71"/>
      <c r="K366" s="71"/>
      <c r="L366" s="24"/>
      <c r="M366" s="70"/>
      <c r="N366" s="70"/>
      <c r="O366" s="70"/>
      <c r="P366" s="70"/>
      <c r="Q366" s="70"/>
      <c r="R366" s="70"/>
      <c r="S366" s="70"/>
      <c r="T366" s="24"/>
      <c r="U366" s="24"/>
      <c r="V366" s="24"/>
      <c r="W366" s="24"/>
      <c r="X366" s="72"/>
      <c r="Y366" s="70"/>
      <c r="Z366" s="1"/>
    </row>
    <row r="367" spans="1:26" ht="30" customHeight="1" x14ac:dyDescent="0.2">
      <c r="A367" s="70"/>
      <c r="B367" s="70"/>
      <c r="C367" s="70"/>
      <c r="D367" s="70"/>
      <c r="E367" s="70"/>
      <c r="F367" s="24"/>
      <c r="G367" s="24"/>
      <c r="H367" s="70"/>
      <c r="I367" s="71"/>
      <c r="J367" s="71"/>
      <c r="K367" s="71"/>
      <c r="L367" s="24"/>
      <c r="M367" s="70"/>
      <c r="N367" s="70"/>
      <c r="O367" s="70"/>
      <c r="P367" s="70"/>
      <c r="Q367" s="70"/>
      <c r="R367" s="70"/>
      <c r="S367" s="70"/>
      <c r="T367" s="24"/>
      <c r="U367" s="24"/>
      <c r="V367" s="24"/>
      <c r="W367" s="24"/>
      <c r="X367" s="72"/>
      <c r="Y367" s="70"/>
      <c r="Z367" s="1"/>
    </row>
    <row r="368" spans="1:26" ht="30" customHeight="1" x14ac:dyDescent="0.2">
      <c r="A368" s="70"/>
      <c r="B368" s="70"/>
      <c r="C368" s="70"/>
      <c r="D368" s="70"/>
      <c r="E368" s="70"/>
      <c r="F368" s="24"/>
      <c r="G368" s="24"/>
      <c r="H368" s="70"/>
      <c r="I368" s="71"/>
      <c r="J368" s="71"/>
      <c r="K368" s="71"/>
      <c r="L368" s="24"/>
      <c r="M368" s="70"/>
      <c r="N368" s="70"/>
      <c r="O368" s="70"/>
      <c r="P368" s="70"/>
      <c r="Q368" s="70"/>
      <c r="R368" s="70"/>
      <c r="S368" s="70"/>
      <c r="T368" s="24"/>
      <c r="U368" s="24"/>
      <c r="V368" s="24"/>
      <c r="W368" s="24"/>
      <c r="X368" s="72"/>
      <c r="Y368" s="70"/>
      <c r="Z368" s="1"/>
    </row>
    <row r="369" spans="1:26" ht="30" customHeight="1" x14ac:dyDescent="0.2">
      <c r="A369" s="70"/>
      <c r="B369" s="70"/>
      <c r="C369" s="70"/>
      <c r="D369" s="70"/>
      <c r="E369" s="70"/>
      <c r="F369" s="24"/>
      <c r="G369" s="24"/>
      <c r="H369" s="70"/>
      <c r="I369" s="71"/>
      <c r="J369" s="71"/>
      <c r="K369" s="71"/>
      <c r="L369" s="24"/>
      <c r="M369" s="70"/>
      <c r="N369" s="70"/>
      <c r="O369" s="70"/>
      <c r="P369" s="70"/>
      <c r="Q369" s="70"/>
      <c r="R369" s="70"/>
      <c r="S369" s="70"/>
      <c r="T369" s="24"/>
      <c r="U369" s="24"/>
      <c r="V369" s="24"/>
      <c r="W369" s="24"/>
      <c r="X369" s="72"/>
      <c r="Y369" s="70"/>
      <c r="Z369" s="1"/>
    </row>
    <row r="370" spans="1:26" ht="30" customHeight="1" x14ac:dyDescent="0.2">
      <c r="A370" s="70"/>
      <c r="B370" s="70"/>
      <c r="C370" s="70"/>
      <c r="D370" s="70"/>
      <c r="E370" s="70"/>
      <c r="F370" s="24"/>
      <c r="G370" s="24"/>
      <c r="H370" s="70"/>
      <c r="I370" s="71"/>
      <c r="J370" s="71"/>
      <c r="K370" s="71"/>
      <c r="L370" s="24"/>
      <c r="M370" s="70"/>
      <c r="N370" s="70"/>
      <c r="O370" s="70"/>
      <c r="P370" s="70"/>
      <c r="Q370" s="70"/>
      <c r="R370" s="70"/>
      <c r="S370" s="70"/>
      <c r="T370" s="24"/>
      <c r="U370" s="24"/>
      <c r="V370" s="24"/>
      <c r="W370" s="24"/>
      <c r="X370" s="72"/>
      <c r="Y370" s="70"/>
      <c r="Z370" s="1"/>
    </row>
    <row r="371" spans="1:26" ht="30" customHeight="1" x14ac:dyDescent="0.2">
      <c r="A371" s="70"/>
      <c r="B371" s="70"/>
      <c r="C371" s="70"/>
      <c r="D371" s="70"/>
      <c r="E371" s="70"/>
      <c r="F371" s="24"/>
      <c r="G371" s="24"/>
      <c r="H371" s="70"/>
      <c r="I371" s="71"/>
      <c r="J371" s="71"/>
      <c r="K371" s="71"/>
      <c r="L371" s="24"/>
      <c r="M371" s="70"/>
      <c r="N371" s="70"/>
      <c r="O371" s="70"/>
      <c r="P371" s="70"/>
      <c r="Q371" s="70"/>
      <c r="R371" s="70"/>
      <c r="S371" s="70"/>
      <c r="T371" s="24"/>
      <c r="U371" s="24"/>
      <c r="V371" s="24"/>
      <c r="W371" s="24"/>
      <c r="X371" s="72"/>
      <c r="Y371" s="70"/>
      <c r="Z371" s="1"/>
    </row>
    <row r="372" spans="1:26" ht="30" customHeight="1" x14ac:dyDescent="0.2">
      <c r="A372" s="70"/>
      <c r="B372" s="70"/>
      <c r="C372" s="70"/>
      <c r="D372" s="70"/>
      <c r="E372" s="70"/>
      <c r="F372" s="24"/>
      <c r="G372" s="24"/>
      <c r="H372" s="70"/>
      <c r="I372" s="71"/>
      <c r="J372" s="71"/>
      <c r="K372" s="71"/>
      <c r="L372" s="24"/>
      <c r="M372" s="70"/>
      <c r="N372" s="70"/>
      <c r="O372" s="70"/>
      <c r="P372" s="70"/>
      <c r="Q372" s="70"/>
      <c r="R372" s="70"/>
      <c r="S372" s="70"/>
      <c r="T372" s="24"/>
      <c r="U372" s="24"/>
      <c r="V372" s="24"/>
      <c r="W372" s="24"/>
      <c r="X372" s="72"/>
      <c r="Y372" s="70"/>
      <c r="Z372" s="1"/>
    </row>
    <row r="373" spans="1:26" ht="30" customHeight="1" x14ac:dyDescent="0.2">
      <c r="A373" s="70"/>
      <c r="B373" s="70"/>
      <c r="C373" s="70"/>
      <c r="D373" s="70"/>
      <c r="E373" s="70"/>
      <c r="F373" s="24"/>
      <c r="G373" s="24"/>
      <c r="H373" s="70"/>
      <c r="I373" s="71"/>
      <c r="J373" s="71"/>
      <c r="K373" s="71"/>
      <c r="L373" s="24"/>
      <c r="M373" s="70"/>
      <c r="N373" s="70"/>
      <c r="O373" s="70"/>
      <c r="P373" s="70"/>
      <c r="Q373" s="70"/>
      <c r="R373" s="70"/>
      <c r="S373" s="70"/>
      <c r="T373" s="24"/>
      <c r="U373" s="24"/>
      <c r="V373" s="24"/>
      <c r="W373" s="24"/>
      <c r="X373" s="72"/>
      <c r="Y373" s="70"/>
      <c r="Z373" s="1"/>
    </row>
    <row r="374" spans="1:26" ht="30" customHeight="1" x14ac:dyDescent="0.2">
      <c r="A374" s="70"/>
      <c r="B374" s="70"/>
      <c r="C374" s="70"/>
      <c r="D374" s="70"/>
      <c r="E374" s="70"/>
      <c r="F374" s="24"/>
      <c r="G374" s="24"/>
      <c r="H374" s="70"/>
      <c r="I374" s="71"/>
      <c r="J374" s="71"/>
      <c r="K374" s="71"/>
      <c r="L374" s="24"/>
      <c r="M374" s="70"/>
      <c r="N374" s="70"/>
      <c r="O374" s="70"/>
      <c r="P374" s="70"/>
      <c r="Q374" s="70"/>
      <c r="R374" s="70"/>
      <c r="S374" s="70"/>
      <c r="T374" s="24"/>
      <c r="U374" s="24"/>
      <c r="V374" s="24"/>
      <c r="W374" s="24"/>
      <c r="X374" s="72"/>
      <c r="Y374" s="70"/>
      <c r="Z374" s="1"/>
    </row>
    <row r="375" spans="1:26" ht="30" customHeight="1" x14ac:dyDescent="0.2">
      <c r="A375" s="70"/>
      <c r="B375" s="70"/>
      <c r="C375" s="70"/>
      <c r="D375" s="70"/>
      <c r="E375" s="70"/>
      <c r="F375" s="24"/>
      <c r="G375" s="24"/>
      <c r="H375" s="70"/>
      <c r="I375" s="71"/>
      <c r="J375" s="71"/>
      <c r="K375" s="71"/>
      <c r="L375" s="24"/>
      <c r="M375" s="70"/>
      <c r="N375" s="70"/>
      <c r="O375" s="70"/>
      <c r="P375" s="70"/>
      <c r="Q375" s="70"/>
      <c r="R375" s="70"/>
      <c r="S375" s="70"/>
      <c r="T375" s="24"/>
      <c r="U375" s="24"/>
      <c r="V375" s="24"/>
      <c r="W375" s="24"/>
      <c r="X375" s="72"/>
      <c r="Y375" s="70"/>
      <c r="Z375" s="1"/>
    </row>
    <row r="376" spans="1:26" ht="30" customHeight="1" x14ac:dyDescent="0.2">
      <c r="A376" s="70"/>
      <c r="B376" s="70"/>
      <c r="C376" s="70"/>
      <c r="D376" s="70"/>
      <c r="E376" s="70"/>
      <c r="F376" s="24"/>
      <c r="G376" s="24"/>
      <c r="H376" s="70"/>
      <c r="I376" s="71"/>
      <c r="J376" s="71"/>
      <c r="K376" s="71"/>
      <c r="L376" s="24"/>
      <c r="M376" s="70"/>
      <c r="N376" s="70"/>
      <c r="O376" s="70"/>
      <c r="P376" s="70"/>
      <c r="Q376" s="70"/>
      <c r="R376" s="70"/>
      <c r="S376" s="70"/>
      <c r="T376" s="24"/>
      <c r="U376" s="24"/>
      <c r="V376" s="24"/>
      <c r="W376" s="24"/>
      <c r="X376" s="72"/>
      <c r="Y376" s="70"/>
      <c r="Z376" s="1"/>
    </row>
    <row r="377" spans="1:26" ht="30" customHeight="1" x14ac:dyDescent="0.2">
      <c r="A377" s="70"/>
      <c r="B377" s="70"/>
      <c r="C377" s="70"/>
      <c r="D377" s="70"/>
      <c r="E377" s="70"/>
      <c r="F377" s="24"/>
      <c r="G377" s="24"/>
      <c r="H377" s="70"/>
      <c r="I377" s="71"/>
      <c r="J377" s="71"/>
      <c r="K377" s="71"/>
      <c r="L377" s="24"/>
      <c r="M377" s="70"/>
      <c r="N377" s="70"/>
      <c r="O377" s="70"/>
      <c r="P377" s="70"/>
      <c r="Q377" s="70"/>
      <c r="R377" s="70"/>
      <c r="S377" s="70"/>
      <c r="T377" s="24"/>
      <c r="U377" s="24"/>
      <c r="V377" s="24"/>
      <c r="W377" s="24"/>
      <c r="X377" s="72"/>
      <c r="Y377" s="70"/>
      <c r="Z377" s="1"/>
    </row>
    <row r="378" spans="1:26" ht="30" customHeight="1" x14ac:dyDescent="0.2">
      <c r="A378" s="70"/>
      <c r="B378" s="70"/>
      <c r="C378" s="70"/>
      <c r="D378" s="70"/>
      <c r="E378" s="70"/>
      <c r="F378" s="24"/>
      <c r="G378" s="24"/>
      <c r="H378" s="70"/>
      <c r="I378" s="71"/>
      <c r="J378" s="71"/>
      <c r="K378" s="71"/>
      <c r="L378" s="24"/>
      <c r="M378" s="70"/>
      <c r="N378" s="70"/>
      <c r="O378" s="70"/>
      <c r="P378" s="70"/>
      <c r="Q378" s="70"/>
      <c r="R378" s="70"/>
      <c r="S378" s="70"/>
      <c r="T378" s="24"/>
      <c r="U378" s="24"/>
      <c r="V378" s="24"/>
      <c r="W378" s="24"/>
      <c r="X378" s="72"/>
      <c r="Y378" s="70"/>
      <c r="Z378" s="1"/>
    </row>
    <row r="379" spans="1:26" ht="30" customHeight="1" x14ac:dyDescent="0.2">
      <c r="A379" s="70"/>
      <c r="B379" s="70"/>
      <c r="C379" s="70"/>
      <c r="D379" s="70"/>
      <c r="E379" s="70"/>
      <c r="F379" s="24"/>
      <c r="G379" s="24"/>
      <c r="H379" s="70"/>
      <c r="I379" s="71"/>
      <c r="J379" s="71"/>
      <c r="K379" s="71"/>
      <c r="L379" s="24"/>
      <c r="M379" s="70"/>
      <c r="N379" s="70"/>
      <c r="O379" s="70"/>
      <c r="P379" s="70"/>
      <c r="Q379" s="70"/>
      <c r="R379" s="70"/>
      <c r="S379" s="70"/>
      <c r="T379" s="24"/>
      <c r="U379" s="24"/>
      <c r="V379" s="24"/>
      <c r="W379" s="24"/>
      <c r="X379" s="72"/>
      <c r="Y379" s="70"/>
      <c r="Z379" s="1"/>
    </row>
    <row r="380" spans="1:26" ht="30" customHeight="1" x14ac:dyDescent="0.2">
      <c r="A380" s="70"/>
      <c r="B380" s="70"/>
      <c r="C380" s="70"/>
      <c r="D380" s="70"/>
      <c r="E380" s="70"/>
      <c r="F380" s="24"/>
      <c r="G380" s="24"/>
      <c r="H380" s="70"/>
      <c r="I380" s="71"/>
      <c r="J380" s="71"/>
      <c r="K380" s="71"/>
      <c r="L380" s="24"/>
      <c r="M380" s="70"/>
      <c r="N380" s="70"/>
      <c r="O380" s="70"/>
      <c r="P380" s="70"/>
      <c r="Q380" s="70"/>
      <c r="R380" s="70"/>
      <c r="S380" s="70"/>
      <c r="T380" s="24"/>
      <c r="U380" s="24"/>
      <c r="V380" s="24"/>
      <c r="W380" s="24"/>
      <c r="X380" s="72"/>
      <c r="Y380" s="70"/>
      <c r="Z380" s="1"/>
    </row>
    <row r="381" spans="1:26" ht="30" customHeight="1" x14ac:dyDescent="0.2">
      <c r="A381" s="70"/>
      <c r="B381" s="70"/>
      <c r="C381" s="70"/>
      <c r="D381" s="70"/>
      <c r="E381" s="70"/>
      <c r="F381" s="24"/>
      <c r="G381" s="24"/>
      <c r="H381" s="70"/>
      <c r="I381" s="71"/>
      <c r="J381" s="71"/>
      <c r="K381" s="71"/>
      <c r="L381" s="24"/>
      <c r="M381" s="70"/>
      <c r="N381" s="70"/>
      <c r="O381" s="70"/>
      <c r="P381" s="70"/>
      <c r="Q381" s="70"/>
      <c r="R381" s="70"/>
      <c r="S381" s="70"/>
      <c r="T381" s="24"/>
      <c r="U381" s="24"/>
      <c r="V381" s="24"/>
      <c r="W381" s="24"/>
      <c r="X381" s="72"/>
      <c r="Y381" s="70"/>
      <c r="Z381" s="1"/>
    </row>
    <row r="382" spans="1:26" ht="30" customHeight="1" x14ac:dyDescent="0.2">
      <c r="A382" s="70"/>
      <c r="B382" s="70"/>
      <c r="C382" s="70"/>
      <c r="D382" s="70"/>
      <c r="E382" s="70"/>
      <c r="F382" s="24"/>
      <c r="G382" s="24"/>
      <c r="H382" s="70"/>
      <c r="I382" s="71"/>
      <c r="J382" s="71"/>
      <c r="K382" s="71"/>
      <c r="L382" s="24"/>
      <c r="M382" s="70"/>
      <c r="N382" s="70"/>
      <c r="O382" s="70"/>
      <c r="P382" s="70"/>
      <c r="Q382" s="70"/>
      <c r="R382" s="70"/>
      <c r="S382" s="70"/>
      <c r="T382" s="24"/>
      <c r="U382" s="24"/>
      <c r="V382" s="24"/>
      <c r="W382" s="24"/>
      <c r="X382" s="72"/>
      <c r="Y382" s="70"/>
      <c r="Z382" s="1"/>
    </row>
    <row r="383" spans="1:26" ht="30" customHeight="1" x14ac:dyDescent="0.2">
      <c r="A383" s="70"/>
      <c r="B383" s="70"/>
      <c r="C383" s="70"/>
      <c r="D383" s="70"/>
      <c r="E383" s="70"/>
      <c r="F383" s="24"/>
      <c r="G383" s="24"/>
      <c r="H383" s="70"/>
      <c r="I383" s="71"/>
      <c r="J383" s="71"/>
      <c r="K383" s="71"/>
      <c r="L383" s="24"/>
      <c r="M383" s="70"/>
      <c r="N383" s="70"/>
      <c r="O383" s="70"/>
      <c r="P383" s="70"/>
      <c r="Q383" s="70"/>
      <c r="R383" s="70"/>
      <c r="S383" s="70"/>
      <c r="T383" s="24"/>
      <c r="U383" s="24"/>
      <c r="V383" s="24"/>
      <c r="W383" s="24"/>
      <c r="X383" s="72"/>
      <c r="Y383" s="70"/>
      <c r="Z383" s="1"/>
    </row>
    <row r="384" spans="1:26" ht="30" customHeight="1" x14ac:dyDescent="0.2">
      <c r="A384" s="70"/>
      <c r="B384" s="70"/>
      <c r="C384" s="70"/>
      <c r="D384" s="70"/>
      <c r="E384" s="70"/>
      <c r="F384" s="24"/>
      <c r="G384" s="24"/>
      <c r="H384" s="70"/>
      <c r="I384" s="71"/>
      <c r="J384" s="71"/>
      <c r="K384" s="71"/>
      <c r="L384" s="24"/>
      <c r="M384" s="70"/>
      <c r="N384" s="70"/>
      <c r="O384" s="70"/>
      <c r="P384" s="70"/>
      <c r="Q384" s="70"/>
      <c r="R384" s="70"/>
      <c r="S384" s="70"/>
      <c r="T384" s="24"/>
      <c r="U384" s="24"/>
      <c r="V384" s="24"/>
      <c r="W384" s="24"/>
      <c r="X384" s="72"/>
      <c r="Y384" s="70"/>
      <c r="Z384" s="1"/>
    </row>
    <row r="385" spans="1:26" ht="30" customHeight="1" x14ac:dyDescent="0.2">
      <c r="A385" s="70"/>
      <c r="B385" s="70"/>
      <c r="C385" s="70"/>
      <c r="D385" s="70"/>
      <c r="E385" s="70"/>
      <c r="F385" s="24"/>
      <c r="G385" s="24"/>
      <c r="H385" s="70"/>
      <c r="I385" s="71"/>
      <c r="J385" s="71"/>
      <c r="K385" s="71"/>
      <c r="L385" s="24"/>
      <c r="M385" s="70"/>
      <c r="N385" s="70"/>
      <c r="O385" s="70"/>
      <c r="P385" s="70"/>
      <c r="Q385" s="70"/>
      <c r="R385" s="70"/>
      <c r="S385" s="70"/>
      <c r="T385" s="24"/>
      <c r="U385" s="24"/>
      <c r="V385" s="24"/>
      <c r="W385" s="24"/>
      <c r="X385" s="72"/>
      <c r="Y385" s="70"/>
      <c r="Z385" s="1"/>
    </row>
    <row r="386" spans="1:26" ht="30" customHeight="1" x14ac:dyDescent="0.2">
      <c r="A386" s="70"/>
      <c r="B386" s="70"/>
      <c r="C386" s="70"/>
      <c r="D386" s="70"/>
      <c r="E386" s="70"/>
      <c r="F386" s="24"/>
      <c r="G386" s="24"/>
      <c r="H386" s="70"/>
      <c r="I386" s="71"/>
      <c r="J386" s="71"/>
      <c r="K386" s="71"/>
      <c r="L386" s="24"/>
      <c r="M386" s="70"/>
      <c r="N386" s="70"/>
      <c r="O386" s="70"/>
      <c r="P386" s="70"/>
      <c r="Q386" s="70"/>
      <c r="R386" s="70"/>
      <c r="S386" s="70"/>
      <c r="T386" s="24"/>
      <c r="U386" s="24"/>
      <c r="V386" s="24"/>
      <c r="W386" s="24"/>
      <c r="X386" s="72"/>
      <c r="Y386" s="70"/>
      <c r="Z386" s="1"/>
    </row>
    <row r="387" spans="1:26" ht="30" customHeight="1" x14ac:dyDescent="0.2">
      <c r="A387" s="70"/>
      <c r="B387" s="70"/>
      <c r="C387" s="70"/>
      <c r="D387" s="70"/>
      <c r="E387" s="70"/>
      <c r="F387" s="24"/>
      <c r="G387" s="24"/>
      <c r="H387" s="70"/>
      <c r="I387" s="71"/>
      <c r="J387" s="71"/>
      <c r="K387" s="71"/>
      <c r="L387" s="24"/>
      <c r="M387" s="70"/>
      <c r="N387" s="70"/>
      <c r="O387" s="70"/>
      <c r="P387" s="70"/>
      <c r="Q387" s="70"/>
      <c r="R387" s="70"/>
      <c r="S387" s="70"/>
      <c r="T387" s="24"/>
      <c r="U387" s="24"/>
      <c r="V387" s="24"/>
      <c r="W387" s="24"/>
      <c r="X387" s="72"/>
      <c r="Y387" s="70"/>
      <c r="Z387" s="1"/>
    </row>
    <row r="388" spans="1:26" ht="30" customHeight="1" x14ac:dyDescent="0.2">
      <c r="A388" s="70"/>
      <c r="B388" s="70"/>
      <c r="C388" s="70"/>
      <c r="D388" s="70"/>
      <c r="E388" s="70"/>
      <c r="F388" s="24"/>
      <c r="G388" s="24"/>
      <c r="H388" s="70"/>
      <c r="I388" s="71"/>
      <c r="J388" s="71"/>
      <c r="K388" s="71"/>
      <c r="L388" s="24"/>
      <c r="M388" s="70"/>
      <c r="N388" s="70"/>
      <c r="O388" s="70"/>
      <c r="P388" s="70"/>
      <c r="Q388" s="70"/>
      <c r="R388" s="70"/>
      <c r="S388" s="70"/>
      <c r="T388" s="24"/>
      <c r="U388" s="24"/>
      <c r="V388" s="24"/>
      <c r="W388" s="24"/>
      <c r="X388" s="72"/>
      <c r="Y388" s="70"/>
      <c r="Z388" s="1"/>
    </row>
    <row r="389" spans="1:26" ht="30" customHeight="1" x14ac:dyDescent="0.2">
      <c r="A389" s="70"/>
      <c r="B389" s="70"/>
      <c r="C389" s="70"/>
      <c r="D389" s="70"/>
      <c r="E389" s="70"/>
      <c r="F389" s="24"/>
      <c r="G389" s="24"/>
      <c r="H389" s="70"/>
      <c r="I389" s="71"/>
      <c r="J389" s="71"/>
      <c r="K389" s="71"/>
      <c r="L389" s="24"/>
      <c r="M389" s="70"/>
      <c r="N389" s="70"/>
      <c r="O389" s="70"/>
      <c r="P389" s="70"/>
      <c r="Q389" s="70"/>
      <c r="R389" s="70"/>
      <c r="S389" s="70"/>
      <c r="T389" s="24"/>
      <c r="U389" s="24"/>
      <c r="V389" s="24"/>
      <c r="W389" s="24"/>
      <c r="X389" s="72"/>
      <c r="Y389" s="70"/>
      <c r="Z389" s="1"/>
    </row>
    <row r="390" spans="1:26" ht="30" customHeight="1" x14ac:dyDescent="0.2">
      <c r="A390" s="70"/>
      <c r="B390" s="70"/>
      <c r="C390" s="70"/>
      <c r="D390" s="70"/>
      <c r="E390" s="70"/>
      <c r="F390" s="24"/>
      <c r="G390" s="24"/>
      <c r="H390" s="70"/>
      <c r="I390" s="71"/>
      <c r="J390" s="71"/>
      <c r="K390" s="71"/>
      <c r="L390" s="24"/>
      <c r="M390" s="70"/>
      <c r="N390" s="70"/>
      <c r="O390" s="70"/>
      <c r="P390" s="70"/>
      <c r="Q390" s="70"/>
      <c r="R390" s="70"/>
      <c r="S390" s="70"/>
      <c r="T390" s="24"/>
      <c r="U390" s="24"/>
      <c r="V390" s="24"/>
      <c r="W390" s="24"/>
      <c r="X390" s="72"/>
      <c r="Y390" s="70"/>
      <c r="Z390" s="1"/>
    </row>
    <row r="391" spans="1:26" ht="30" customHeight="1" x14ac:dyDescent="0.2">
      <c r="A391" s="70"/>
      <c r="B391" s="70"/>
      <c r="C391" s="70"/>
      <c r="D391" s="70"/>
      <c r="E391" s="70"/>
      <c r="F391" s="24"/>
      <c r="G391" s="24"/>
      <c r="H391" s="70"/>
      <c r="I391" s="71"/>
      <c r="J391" s="71"/>
      <c r="K391" s="71"/>
      <c r="L391" s="24"/>
      <c r="M391" s="70"/>
      <c r="N391" s="70"/>
      <c r="O391" s="70"/>
      <c r="P391" s="70"/>
      <c r="Q391" s="70"/>
      <c r="R391" s="70"/>
      <c r="S391" s="70"/>
      <c r="T391" s="24"/>
      <c r="U391" s="24"/>
      <c r="V391" s="24"/>
      <c r="W391" s="24"/>
      <c r="X391" s="72"/>
      <c r="Y391" s="70"/>
      <c r="Z391" s="1"/>
    </row>
    <row r="392" spans="1:26" ht="30" customHeight="1" x14ac:dyDescent="0.2">
      <c r="A392" s="70"/>
      <c r="B392" s="70"/>
      <c r="C392" s="70"/>
      <c r="D392" s="70"/>
      <c r="E392" s="70"/>
      <c r="F392" s="24"/>
      <c r="G392" s="24"/>
      <c r="H392" s="70"/>
      <c r="I392" s="71"/>
      <c r="J392" s="71"/>
      <c r="K392" s="71"/>
      <c r="L392" s="24"/>
      <c r="M392" s="70"/>
      <c r="N392" s="70"/>
      <c r="O392" s="70"/>
      <c r="P392" s="70"/>
      <c r="Q392" s="70"/>
      <c r="R392" s="70"/>
      <c r="S392" s="70"/>
      <c r="T392" s="24"/>
      <c r="U392" s="24"/>
      <c r="V392" s="24"/>
      <c r="W392" s="24"/>
      <c r="X392" s="72"/>
      <c r="Y392" s="70"/>
      <c r="Z392" s="1"/>
    </row>
    <row r="393" spans="1:26" ht="30" customHeight="1" x14ac:dyDescent="0.2">
      <c r="A393" s="70"/>
      <c r="B393" s="70"/>
      <c r="C393" s="70"/>
      <c r="D393" s="70"/>
      <c r="E393" s="70"/>
      <c r="F393" s="24"/>
      <c r="G393" s="24"/>
      <c r="H393" s="70"/>
      <c r="I393" s="71"/>
      <c r="J393" s="71"/>
      <c r="K393" s="71"/>
      <c r="L393" s="24"/>
      <c r="M393" s="70"/>
      <c r="N393" s="70"/>
      <c r="O393" s="70"/>
      <c r="P393" s="70"/>
      <c r="Q393" s="70"/>
      <c r="R393" s="70"/>
      <c r="S393" s="70"/>
      <c r="T393" s="24"/>
      <c r="U393" s="24"/>
      <c r="V393" s="24"/>
      <c r="W393" s="24"/>
      <c r="X393" s="72"/>
      <c r="Y393" s="70"/>
      <c r="Z393" s="1"/>
    </row>
    <row r="394" spans="1:26" ht="30" customHeight="1" x14ac:dyDescent="0.2">
      <c r="A394" s="70"/>
      <c r="B394" s="70"/>
      <c r="C394" s="70"/>
      <c r="D394" s="70"/>
      <c r="E394" s="70"/>
      <c r="F394" s="24"/>
      <c r="G394" s="24"/>
      <c r="H394" s="70"/>
      <c r="I394" s="71"/>
      <c r="J394" s="71"/>
      <c r="K394" s="71"/>
      <c r="L394" s="24"/>
      <c r="M394" s="70"/>
      <c r="N394" s="70"/>
      <c r="O394" s="70"/>
      <c r="P394" s="70"/>
      <c r="Q394" s="70"/>
      <c r="R394" s="70"/>
      <c r="S394" s="70"/>
      <c r="T394" s="24"/>
      <c r="U394" s="24"/>
      <c r="V394" s="24"/>
      <c r="W394" s="24"/>
      <c r="X394" s="72"/>
      <c r="Y394" s="70"/>
      <c r="Z394" s="1"/>
    </row>
    <row r="395" spans="1:26" ht="30" customHeight="1" x14ac:dyDescent="0.2">
      <c r="A395" s="70"/>
      <c r="B395" s="70"/>
      <c r="C395" s="70"/>
      <c r="D395" s="70"/>
      <c r="E395" s="70"/>
      <c r="F395" s="24"/>
      <c r="G395" s="24"/>
      <c r="H395" s="70"/>
      <c r="I395" s="71"/>
      <c r="J395" s="71"/>
      <c r="K395" s="71"/>
      <c r="L395" s="24"/>
      <c r="M395" s="70"/>
      <c r="N395" s="70"/>
      <c r="O395" s="70"/>
      <c r="P395" s="70"/>
      <c r="Q395" s="70"/>
      <c r="R395" s="70"/>
      <c r="S395" s="70"/>
      <c r="T395" s="24"/>
      <c r="U395" s="24"/>
      <c r="V395" s="24"/>
      <c r="W395" s="24"/>
      <c r="X395" s="72"/>
      <c r="Y395" s="70"/>
      <c r="Z395" s="1"/>
    </row>
    <row r="396" spans="1:26" ht="30" customHeight="1" x14ac:dyDescent="0.2">
      <c r="A396" s="70"/>
      <c r="B396" s="70"/>
      <c r="C396" s="70"/>
      <c r="D396" s="70"/>
      <c r="E396" s="70"/>
      <c r="F396" s="24"/>
      <c r="G396" s="24"/>
      <c r="H396" s="70"/>
      <c r="I396" s="71"/>
      <c r="J396" s="71"/>
      <c r="K396" s="71"/>
      <c r="L396" s="24"/>
      <c r="M396" s="70"/>
      <c r="N396" s="70"/>
      <c r="O396" s="70"/>
      <c r="P396" s="70"/>
      <c r="Q396" s="70"/>
      <c r="R396" s="70"/>
      <c r="S396" s="70"/>
      <c r="T396" s="24"/>
      <c r="U396" s="24"/>
      <c r="V396" s="24"/>
      <c r="W396" s="24"/>
      <c r="X396" s="72"/>
      <c r="Y396" s="70"/>
      <c r="Z396" s="1"/>
    </row>
    <row r="397" spans="1:26" ht="30" customHeight="1" x14ac:dyDescent="0.2">
      <c r="A397" s="70"/>
      <c r="B397" s="70"/>
      <c r="C397" s="70"/>
      <c r="D397" s="70"/>
      <c r="E397" s="70"/>
      <c r="F397" s="24"/>
      <c r="G397" s="24"/>
      <c r="H397" s="70"/>
      <c r="I397" s="71"/>
      <c r="J397" s="71"/>
      <c r="K397" s="71"/>
      <c r="L397" s="24"/>
      <c r="M397" s="70"/>
      <c r="N397" s="70"/>
      <c r="O397" s="70"/>
      <c r="P397" s="70"/>
      <c r="Q397" s="70"/>
      <c r="R397" s="70"/>
      <c r="S397" s="70"/>
      <c r="T397" s="24"/>
      <c r="U397" s="24"/>
      <c r="V397" s="24"/>
      <c r="W397" s="24"/>
      <c r="X397" s="72"/>
      <c r="Y397" s="70"/>
      <c r="Z397" s="1"/>
    </row>
    <row r="398" spans="1:26" ht="30" customHeight="1" x14ac:dyDescent="0.2">
      <c r="A398" s="70"/>
      <c r="B398" s="70"/>
      <c r="C398" s="70"/>
      <c r="D398" s="70"/>
      <c r="E398" s="70"/>
      <c r="F398" s="24"/>
      <c r="G398" s="24"/>
      <c r="H398" s="70"/>
      <c r="I398" s="71"/>
      <c r="J398" s="71"/>
      <c r="K398" s="71"/>
      <c r="L398" s="24"/>
      <c r="M398" s="70"/>
      <c r="N398" s="70"/>
      <c r="O398" s="70"/>
      <c r="P398" s="70"/>
      <c r="Q398" s="70"/>
      <c r="R398" s="70"/>
      <c r="S398" s="70"/>
      <c r="T398" s="24"/>
      <c r="U398" s="24"/>
      <c r="V398" s="24"/>
      <c r="W398" s="24"/>
      <c r="X398" s="72"/>
      <c r="Y398" s="70"/>
      <c r="Z398" s="1"/>
    </row>
    <row r="399" spans="1:26" ht="30" customHeight="1" x14ac:dyDescent="0.2">
      <c r="A399" s="70"/>
      <c r="B399" s="70"/>
      <c r="C399" s="70"/>
      <c r="D399" s="70"/>
      <c r="E399" s="70"/>
      <c r="F399" s="24"/>
      <c r="G399" s="24"/>
      <c r="H399" s="70"/>
      <c r="I399" s="71"/>
      <c r="J399" s="71"/>
      <c r="K399" s="71"/>
      <c r="L399" s="24"/>
      <c r="M399" s="70"/>
      <c r="N399" s="70"/>
      <c r="O399" s="70"/>
      <c r="P399" s="70"/>
      <c r="Q399" s="70"/>
      <c r="R399" s="70"/>
      <c r="S399" s="70"/>
      <c r="T399" s="24"/>
      <c r="U399" s="24"/>
      <c r="V399" s="24"/>
      <c r="W399" s="24"/>
      <c r="X399" s="72"/>
      <c r="Y399" s="70"/>
      <c r="Z399" s="1"/>
    </row>
    <row r="400" spans="1:26" ht="30" customHeight="1" x14ac:dyDescent="0.2">
      <c r="A400" s="70"/>
      <c r="B400" s="70"/>
      <c r="C400" s="70"/>
      <c r="D400" s="70"/>
      <c r="E400" s="70"/>
      <c r="F400" s="24"/>
      <c r="G400" s="24"/>
      <c r="H400" s="70"/>
      <c r="I400" s="71"/>
      <c r="J400" s="71"/>
      <c r="K400" s="71"/>
      <c r="L400" s="24"/>
      <c r="M400" s="70"/>
      <c r="N400" s="70"/>
      <c r="O400" s="70"/>
      <c r="P400" s="70"/>
      <c r="Q400" s="70"/>
      <c r="R400" s="70"/>
      <c r="S400" s="70"/>
      <c r="T400" s="24"/>
      <c r="U400" s="24"/>
      <c r="V400" s="24"/>
      <c r="W400" s="24"/>
      <c r="X400" s="72"/>
      <c r="Y400" s="70"/>
      <c r="Z400" s="1"/>
    </row>
    <row r="401" spans="1:26" ht="30" customHeight="1" x14ac:dyDescent="0.2">
      <c r="A401" s="70"/>
      <c r="B401" s="70"/>
      <c r="C401" s="70"/>
      <c r="D401" s="70"/>
      <c r="E401" s="70"/>
      <c r="F401" s="24"/>
      <c r="G401" s="24"/>
      <c r="H401" s="70"/>
      <c r="I401" s="71"/>
      <c r="J401" s="71"/>
      <c r="K401" s="71"/>
      <c r="L401" s="24"/>
      <c r="M401" s="70"/>
      <c r="N401" s="70"/>
      <c r="O401" s="70"/>
      <c r="P401" s="70"/>
      <c r="Q401" s="70"/>
      <c r="R401" s="70"/>
      <c r="S401" s="70"/>
      <c r="T401" s="24"/>
      <c r="U401" s="24"/>
      <c r="V401" s="24"/>
      <c r="W401" s="24"/>
      <c r="X401" s="72"/>
      <c r="Y401" s="70"/>
      <c r="Z401" s="1"/>
    </row>
    <row r="402" spans="1:26" ht="30" customHeight="1" x14ac:dyDescent="0.2">
      <c r="A402" s="70"/>
      <c r="B402" s="70"/>
      <c r="C402" s="70"/>
      <c r="D402" s="70"/>
      <c r="E402" s="70"/>
      <c r="F402" s="24"/>
      <c r="G402" s="24"/>
      <c r="H402" s="70"/>
      <c r="I402" s="71"/>
      <c r="J402" s="71"/>
      <c r="K402" s="71"/>
      <c r="L402" s="24"/>
      <c r="M402" s="70"/>
      <c r="N402" s="70"/>
      <c r="O402" s="70"/>
      <c r="P402" s="70"/>
      <c r="Q402" s="70"/>
      <c r="R402" s="70"/>
      <c r="S402" s="70"/>
      <c r="T402" s="24"/>
      <c r="U402" s="24"/>
      <c r="V402" s="24"/>
      <c r="W402" s="24"/>
      <c r="X402" s="72"/>
      <c r="Y402" s="70"/>
      <c r="Z402" s="1"/>
    </row>
    <row r="403" spans="1:26" ht="30" customHeight="1" x14ac:dyDescent="0.2">
      <c r="A403" s="70"/>
      <c r="B403" s="70"/>
      <c r="C403" s="70"/>
      <c r="D403" s="70"/>
      <c r="E403" s="70"/>
      <c r="F403" s="24"/>
      <c r="G403" s="24"/>
      <c r="H403" s="70"/>
      <c r="I403" s="71"/>
      <c r="J403" s="71"/>
      <c r="K403" s="71"/>
      <c r="L403" s="24"/>
      <c r="M403" s="70"/>
      <c r="N403" s="70"/>
      <c r="O403" s="70"/>
      <c r="P403" s="70"/>
      <c r="Q403" s="70"/>
      <c r="R403" s="70"/>
      <c r="S403" s="70"/>
      <c r="T403" s="24"/>
      <c r="U403" s="24"/>
      <c r="V403" s="24"/>
      <c r="W403" s="24"/>
      <c r="X403" s="72"/>
      <c r="Y403" s="70"/>
      <c r="Z403" s="1"/>
    </row>
    <row r="404" spans="1:26" ht="30" customHeight="1" x14ac:dyDescent="0.2">
      <c r="A404" s="70"/>
      <c r="B404" s="70"/>
      <c r="C404" s="70"/>
      <c r="D404" s="70"/>
      <c r="E404" s="70"/>
      <c r="F404" s="24"/>
      <c r="G404" s="24"/>
      <c r="H404" s="70"/>
      <c r="I404" s="71"/>
      <c r="J404" s="71"/>
      <c r="K404" s="71"/>
      <c r="L404" s="24"/>
      <c r="M404" s="70"/>
      <c r="N404" s="70"/>
      <c r="O404" s="70"/>
      <c r="P404" s="70"/>
      <c r="Q404" s="70"/>
      <c r="R404" s="70"/>
      <c r="S404" s="70"/>
      <c r="T404" s="24"/>
      <c r="U404" s="24"/>
      <c r="V404" s="24"/>
      <c r="W404" s="24"/>
      <c r="X404" s="72"/>
      <c r="Y404" s="70"/>
      <c r="Z404" s="1"/>
    </row>
    <row r="405" spans="1:26" ht="30" customHeight="1" x14ac:dyDescent="0.2">
      <c r="A405" s="70"/>
      <c r="B405" s="70"/>
      <c r="C405" s="70"/>
      <c r="D405" s="70"/>
      <c r="E405" s="70"/>
      <c r="F405" s="24"/>
      <c r="G405" s="24"/>
      <c r="H405" s="70"/>
      <c r="I405" s="71"/>
      <c r="J405" s="71"/>
      <c r="K405" s="71"/>
      <c r="L405" s="24"/>
      <c r="M405" s="70"/>
      <c r="N405" s="70"/>
      <c r="O405" s="70"/>
      <c r="P405" s="70"/>
      <c r="Q405" s="70"/>
      <c r="R405" s="70"/>
      <c r="S405" s="70"/>
      <c r="T405" s="24"/>
      <c r="U405" s="24"/>
      <c r="V405" s="24"/>
      <c r="W405" s="24"/>
      <c r="X405" s="72"/>
      <c r="Y405" s="70"/>
      <c r="Z405" s="1"/>
    </row>
    <row r="406" spans="1:26" ht="30" customHeight="1" x14ac:dyDescent="0.2">
      <c r="A406" s="70"/>
      <c r="B406" s="70"/>
      <c r="C406" s="70"/>
      <c r="D406" s="70"/>
      <c r="E406" s="70"/>
      <c r="F406" s="24"/>
      <c r="G406" s="24"/>
      <c r="H406" s="70"/>
      <c r="I406" s="71"/>
      <c r="J406" s="71"/>
      <c r="K406" s="71"/>
      <c r="L406" s="24"/>
      <c r="M406" s="70"/>
      <c r="N406" s="70"/>
      <c r="O406" s="70"/>
      <c r="P406" s="70"/>
      <c r="Q406" s="70"/>
      <c r="R406" s="70"/>
      <c r="S406" s="70"/>
      <c r="T406" s="24"/>
      <c r="U406" s="24"/>
      <c r="V406" s="24"/>
      <c r="W406" s="24"/>
      <c r="X406" s="72"/>
      <c r="Y406" s="70"/>
      <c r="Z406" s="1"/>
    </row>
    <row r="407" spans="1:26" ht="30" customHeight="1" x14ac:dyDescent="0.2">
      <c r="A407" s="70"/>
      <c r="B407" s="70"/>
      <c r="C407" s="70"/>
      <c r="D407" s="70"/>
      <c r="E407" s="70"/>
      <c r="F407" s="24"/>
      <c r="G407" s="24"/>
      <c r="H407" s="70"/>
      <c r="I407" s="71"/>
      <c r="J407" s="71"/>
      <c r="K407" s="71"/>
      <c r="L407" s="24"/>
      <c r="M407" s="70"/>
      <c r="N407" s="70"/>
      <c r="O407" s="70"/>
      <c r="P407" s="70"/>
      <c r="Q407" s="70"/>
      <c r="R407" s="70"/>
      <c r="S407" s="70"/>
      <c r="T407" s="24"/>
      <c r="U407" s="24"/>
      <c r="V407" s="24"/>
      <c r="W407" s="24"/>
      <c r="X407" s="72"/>
      <c r="Y407" s="70"/>
      <c r="Z407" s="1"/>
    </row>
    <row r="408" spans="1:26" ht="30" customHeight="1" x14ac:dyDescent="0.2">
      <c r="A408" s="70"/>
      <c r="B408" s="70"/>
      <c r="C408" s="70"/>
      <c r="D408" s="70"/>
      <c r="E408" s="70"/>
      <c r="F408" s="24"/>
      <c r="G408" s="24"/>
      <c r="H408" s="70"/>
      <c r="I408" s="71"/>
      <c r="J408" s="71"/>
      <c r="K408" s="71"/>
      <c r="L408" s="24"/>
      <c r="M408" s="70"/>
      <c r="N408" s="70"/>
      <c r="O408" s="70"/>
      <c r="P408" s="70"/>
      <c r="Q408" s="70"/>
      <c r="R408" s="70"/>
      <c r="S408" s="70"/>
      <c r="T408" s="24"/>
      <c r="U408" s="24"/>
      <c r="V408" s="24"/>
      <c r="W408" s="24"/>
      <c r="X408" s="72"/>
      <c r="Y408" s="70"/>
      <c r="Z408" s="1"/>
    </row>
    <row r="409" spans="1:26" ht="30" customHeight="1" x14ac:dyDescent="0.2">
      <c r="A409" s="70"/>
      <c r="B409" s="70"/>
      <c r="C409" s="70"/>
      <c r="D409" s="70"/>
      <c r="E409" s="70"/>
      <c r="F409" s="24"/>
      <c r="G409" s="24"/>
      <c r="H409" s="70"/>
      <c r="I409" s="71"/>
      <c r="J409" s="71"/>
      <c r="K409" s="71"/>
      <c r="L409" s="24"/>
      <c r="M409" s="70"/>
      <c r="N409" s="70"/>
      <c r="O409" s="70"/>
      <c r="P409" s="70"/>
      <c r="Q409" s="70"/>
      <c r="R409" s="70"/>
      <c r="S409" s="70"/>
      <c r="T409" s="24"/>
      <c r="U409" s="24"/>
      <c r="V409" s="24"/>
      <c r="W409" s="24"/>
      <c r="X409" s="72"/>
      <c r="Y409" s="70"/>
      <c r="Z409" s="1"/>
    </row>
    <row r="410" spans="1:26" ht="30" customHeight="1" x14ac:dyDescent="0.2">
      <c r="A410" s="70"/>
      <c r="B410" s="70"/>
      <c r="C410" s="70"/>
      <c r="D410" s="70"/>
      <c r="E410" s="70"/>
      <c r="F410" s="24"/>
      <c r="G410" s="24"/>
      <c r="H410" s="70"/>
      <c r="I410" s="71"/>
      <c r="J410" s="71"/>
      <c r="K410" s="71"/>
      <c r="L410" s="24"/>
      <c r="M410" s="70"/>
      <c r="N410" s="70"/>
      <c r="O410" s="70"/>
      <c r="P410" s="70"/>
      <c r="Q410" s="70"/>
      <c r="R410" s="70"/>
      <c r="S410" s="70"/>
      <c r="T410" s="24"/>
      <c r="U410" s="24"/>
      <c r="V410" s="24"/>
      <c r="W410" s="24"/>
      <c r="X410" s="72"/>
      <c r="Y410" s="70"/>
      <c r="Z410" s="1"/>
    </row>
    <row r="411" spans="1:26" ht="30" customHeight="1" x14ac:dyDescent="0.2">
      <c r="A411" s="70"/>
      <c r="B411" s="70"/>
      <c r="C411" s="70"/>
      <c r="D411" s="70"/>
      <c r="E411" s="70"/>
      <c r="F411" s="24"/>
      <c r="G411" s="24"/>
      <c r="H411" s="70"/>
      <c r="I411" s="71"/>
      <c r="J411" s="71"/>
      <c r="K411" s="71"/>
      <c r="L411" s="24"/>
      <c r="M411" s="70"/>
      <c r="N411" s="70"/>
      <c r="O411" s="70"/>
      <c r="P411" s="70"/>
      <c r="Q411" s="70"/>
      <c r="R411" s="70"/>
      <c r="S411" s="70"/>
      <c r="T411" s="24"/>
      <c r="U411" s="24"/>
      <c r="V411" s="24"/>
      <c r="W411" s="24"/>
      <c r="X411" s="72"/>
      <c r="Y411" s="70"/>
      <c r="Z411" s="1"/>
    </row>
    <row r="412" spans="1:26" ht="30" customHeight="1" x14ac:dyDescent="0.2">
      <c r="A412" s="70"/>
      <c r="B412" s="70"/>
      <c r="C412" s="70"/>
      <c r="D412" s="70"/>
      <c r="E412" s="70"/>
      <c r="F412" s="24"/>
      <c r="G412" s="24"/>
      <c r="H412" s="70"/>
      <c r="I412" s="71"/>
      <c r="J412" s="71"/>
      <c r="K412" s="71"/>
      <c r="L412" s="24"/>
      <c r="M412" s="70"/>
      <c r="N412" s="70"/>
      <c r="O412" s="70"/>
      <c r="P412" s="70"/>
      <c r="Q412" s="70"/>
      <c r="R412" s="70"/>
      <c r="S412" s="70"/>
      <c r="T412" s="24"/>
      <c r="U412" s="24"/>
      <c r="V412" s="24"/>
      <c r="W412" s="24"/>
      <c r="X412" s="72"/>
      <c r="Y412" s="70"/>
      <c r="Z412" s="1"/>
    </row>
    <row r="413" spans="1:26" ht="30" customHeight="1" x14ac:dyDescent="0.2">
      <c r="A413" s="70"/>
      <c r="B413" s="70"/>
      <c r="C413" s="70"/>
      <c r="D413" s="70"/>
      <c r="E413" s="70"/>
      <c r="F413" s="24"/>
      <c r="G413" s="24"/>
      <c r="H413" s="70"/>
      <c r="I413" s="71"/>
      <c r="J413" s="71"/>
      <c r="K413" s="71"/>
      <c r="L413" s="24"/>
      <c r="M413" s="70"/>
      <c r="N413" s="70"/>
      <c r="O413" s="70"/>
      <c r="P413" s="70"/>
      <c r="Q413" s="70"/>
      <c r="R413" s="70"/>
      <c r="S413" s="70"/>
      <c r="T413" s="24"/>
      <c r="U413" s="24"/>
      <c r="V413" s="24"/>
      <c r="W413" s="24"/>
      <c r="X413" s="72"/>
      <c r="Y413" s="70"/>
      <c r="Z413" s="1"/>
    </row>
    <row r="414" spans="1:26" ht="30" customHeight="1" x14ac:dyDescent="0.2">
      <c r="A414" s="70"/>
      <c r="B414" s="70"/>
      <c r="C414" s="70"/>
      <c r="D414" s="70"/>
      <c r="E414" s="70"/>
      <c r="F414" s="24"/>
      <c r="G414" s="24"/>
      <c r="H414" s="70"/>
      <c r="I414" s="71"/>
      <c r="J414" s="71"/>
      <c r="K414" s="71"/>
      <c r="L414" s="24"/>
      <c r="M414" s="70"/>
      <c r="N414" s="70"/>
      <c r="O414" s="70"/>
      <c r="P414" s="70"/>
      <c r="Q414" s="70"/>
      <c r="R414" s="70"/>
      <c r="S414" s="70"/>
      <c r="T414" s="24"/>
      <c r="U414" s="24"/>
      <c r="V414" s="24"/>
      <c r="W414" s="24"/>
      <c r="X414" s="72"/>
      <c r="Y414" s="70"/>
      <c r="Z414" s="1"/>
    </row>
    <row r="415" spans="1:26" ht="30" customHeight="1" x14ac:dyDescent="0.2">
      <c r="A415" s="70"/>
      <c r="B415" s="70"/>
      <c r="C415" s="70"/>
      <c r="D415" s="70"/>
      <c r="E415" s="70"/>
      <c r="F415" s="24"/>
      <c r="G415" s="24"/>
      <c r="H415" s="70"/>
      <c r="I415" s="71"/>
      <c r="J415" s="71"/>
      <c r="K415" s="71"/>
      <c r="L415" s="24"/>
      <c r="M415" s="70"/>
      <c r="N415" s="70"/>
      <c r="O415" s="70"/>
      <c r="P415" s="70"/>
      <c r="Q415" s="70"/>
      <c r="R415" s="70"/>
      <c r="S415" s="70"/>
      <c r="T415" s="24"/>
      <c r="U415" s="24"/>
      <c r="V415" s="24"/>
      <c r="W415" s="24"/>
      <c r="X415" s="72"/>
      <c r="Y415" s="70"/>
      <c r="Z415" s="1"/>
    </row>
    <row r="416" spans="1:26" ht="30" customHeight="1" x14ac:dyDescent="0.2">
      <c r="A416" s="70"/>
      <c r="B416" s="70"/>
      <c r="C416" s="70"/>
      <c r="D416" s="70"/>
      <c r="E416" s="70"/>
      <c r="F416" s="24"/>
      <c r="G416" s="24"/>
      <c r="H416" s="70"/>
      <c r="I416" s="71"/>
      <c r="J416" s="71"/>
      <c r="K416" s="71"/>
      <c r="L416" s="24"/>
      <c r="M416" s="70"/>
      <c r="N416" s="70"/>
      <c r="O416" s="70"/>
      <c r="P416" s="70"/>
      <c r="Q416" s="70"/>
      <c r="R416" s="70"/>
      <c r="S416" s="70"/>
      <c r="T416" s="24"/>
      <c r="U416" s="24"/>
      <c r="V416" s="24"/>
      <c r="W416" s="24"/>
      <c r="X416" s="72"/>
      <c r="Y416" s="70"/>
      <c r="Z416" s="1"/>
    </row>
    <row r="417" spans="1:26" ht="30" customHeight="1" x14ac:dyDescent="0.2">
      <c r="A417" s="70"/>
      <c r="B417" s="70"/>
      <c r="C417" s="70"/>
      <c r="D417" s="70"/>
      <c r="E417" s="70"/>
      <c r="F417" s="24"/>
      <c r="G417" s="24"/>
      <c r="H417" s="70"/>
      <c r="I417" s="71"/>
      <c r="J417" s="71"/>
      <c r="K417" s="71"/>
      <c r="L417" s="24"/>
      <c r="M417" s="70"/>
      <c r="N417" s="70"/>
      <c r="O417" s="70"/>
      <c r="P417" s="70"/>
      <c r="Q417" s="70"/>
      <c r="R417" s="70"/>
      <c r="S417" s="70"/>
      <c r="T417" s="24"/>
      <c r="U417" s="24"/>
      <c r="V417" s="24"/>
      <c r="W417" s="24"/>
      <c r="X417" s="72"/>
      <c r="Y417" s="70"/>
      <c r="Z417" s="1"/>
    </row>
    <row r="418" spans="1:26" ht="30" customHeight="1" x14ac:dyDescent="0.2">
      <c r="A418" s="70"/>
      <c r="B418" s="70"/>
      <c r="C418" s="70"/>
      <c r="D418" s="70"/>
      <c r="E418" s="70"/>
      <c r="F418" s="24"/>
      <c r="G418" s="24"/>
      <c r="H418" s="70"/>
      <c r="I418" s="71"/>
      <c r="J418" s="71"/>
      <c r="K418" s="71"/>
      <c r="L418" s="24"/>
      <c r="M418" s="70"/>
      <c r="N418" s="70"/>
      <c r="O418" s="70"/>
      <c r="P418" s="70"/>
      <c r="Q418" s="70"/>
      <c r="R418" s="70"/>
      <c r="S418" s="70"/>
      <c r="T418" s="24"/>
      <c r="U418" s="24"/>
      <c r="V418" s="24"/>
      <c r="W418" s="24"/>
      <c r="X418" s="72"/>
      <c r="Y418" s="70"/>
      <c r="Z418" s="1"/>
    </row>
    <row r="419" spans="1:26" ht="30" customHeight="1" x14ac:dyDescent="0.2">
      <c r="A419" s="70"/>
      <c r="B419" s="70"/>
      <c r="C419" s="70"/>
      <c r="D419" s="70"/>
      <c r="E419" s="70"/>
      <c r="F419" s="24"/>
      <c r="G419" s="24"/>
      <c r="H419" s="70"/>
      <c r="I419" s="71"/>
      <c r="J419" s="71"/>
      <c r="K419" s="71"/>
      <c r="L419" s="24"/>
      <c r="M419" s="70"/>
      <c r="N419" s="70"/>
      <c r="O419" s="70"/>
      <c r="P419" s="70"/>
      <c r="Q419" s="70"/>
      <c r="R419" s="70"/>
      <c r="S419" s="70"/>
      <c r="T419" s="24"/>
      <c r="U419" s="24"/>
      <c r="V419" s="24"/>
      <c r="W419" s="24"/>
      <c r="X419" s="72"/>
      <c r="Y419" s="70"/>
      <c r="Z419" s="1"/>
    </row>
    <row r="420" spans="1:26" ht="30" customHeight="1" x14ac:dyDescent="0.2">
      <c r="A420" s="70"/>
      <c r="B420" s="70"/>
      <c r="C420" s="70"/>
      <c r="D420" s="70"/>
      <c r="E420" s="70"/>
      <c r="F420" s="24"/>
      <c r="G420" s="24"/>
      <c r="H420" s="70"/>
      <c r="I420" s="71"/>
      <c r="J420" s="71"/>
      <c r="K420" s="71"/>
      <c r="L420" s="24"/>
      <c r="M420" s="70"/>
      <c r="N420" s="70"/>
      <c r="O420" s="70"/>
      <c r="P420" s="70"/>
      <c r="Q420" s="70"/>
      <c r="R420" s="70"/>
      <c r="S420" s="70"/>
      <c r="T420" s="24"/>
      <c r="U420" s="24"/>
      <c r="V420" s="24"/>
      <c r="W420" s="24"/>
      <c r="X420" s="72"/>
      <c r="Y420" s="70"/>
      <c r="Z420" s="1"/>
    </row>
    <row r="421" spans="1:26" ht="30" customHeight="1" x14ac:dyDescent="0.2">
      <c r="A421" s="70"/>
      <c r="B421" s="70"/>
      <c r="C421" s="70"/>
      <c r="D421" s="70"/>
      <c r="E421" s="70"/>
      <c r="F421" s="24"/>
      <c r="G421" s="24"/>
      <c r="H421" s="70"/>
      <c r="I421" s="71"/>
      <c r="J421" s="71"/>
      <c r="K421" s="71"/>
      <c r="L421" s="24"/>
      <c r="M421" s="70"/>
      <c r="N421" s="70"/>
      <c r="O421" s="70"/>
      <c r="P421" s="70"/>
      <c r="Q421" s="70"/>
      <c r="R421" s="70"/>
      <c r="S421" s="70"/>
      <c r="T421" s="24"/>
      <c r="U421" s="24"/>
      <c r="V421" s="24"/>
      <c r="W421" s="24"/>
      <c r="X421" s="72"/>
      <c r="Y421" s="70"/>
      <c r="Z421" s="1"/>
    </row>
    <row r="422" spans="1:26" ht="30" customHeight="1" x14ac:dyDescent="0.2">
      <c r="A422" s="70"/>
      <c r="B422" s="70"/>
      <c r="C422" s="70"/>
      <c r="D422" s="70"/>
      <c r="E422" s="70"/>
      <c r="F422" s="24"/>
      <c r="G422" s="24"/>
      <c r="H422" s="70"/>
      <c r="I422" s="71"/>
      <c r="J422" s="71"/>
      <c r="K422" s="71"/>
      <c r="L422" s="24"/>
      <c r="M422" s="70"/>
      <c r="N422" s="70"/>
      <c r="O422" s="70"/>
      <c r="P422" s="70"/>
      <c r="Q422" s="70"/>
      <c r="R422" s="70"/>
      <c r="S422" s="70"/>
      <c r="T422" s="24"/>
      <c r="U422" s="24"/>
      <c r="V422" s="24"/>
      <c r="W422" s="24"/>
      <c r="X422" s="72"/>
      <c r="Y422" s="70"/>
      <c r="Z422" s="1"/>
    </row>
    <row r="423" spans="1:26" ht="30" customHeight="1" x14ac:dyDescent="0.2">
      <c r="A423" s="70"/>
      <c r="B423" s="70"/>
      <c r="C423" s="70"/>
      <c r="D423" s="70"/>
      <c r="E423" s="70"/>
      <c r="F423" s="24"/>
      <c r="G423" s="24"/>
      <c r="H423" s="70"/>
      <c r="I423" s="71"/>
      <c r="J423" s="71"/>
      <c r="K423" s="71"/>
      <c r="L423" s="24"/>
      <c r="M423" s="70"/>
      <c r="N423" s="70"/>
      <c r="O423" s="70"/>
      <c r="P423" s="70"/>
      <c r="Q423" s="70"/>
      <c r="R423" s="70"/>
      <c r="S423" s="70"/>
      <c r="T423" s="24"/>
      <c r="U423" s="24"/>
      <c r="V423" s="24"/>
      <c r="W423" s="24"/>
      <c r="X423" s="72"/>
      <c r="Y423" s="70"/>
      <c r="Z423" s="1"/>
    </row>
    <row r="424" spans="1:26" ht="30" customHeight="1" x14ac:dyDescent="0.2">
      <c r="A424" s="70"/>
      <c r="B424" s="70"/>
      <c r="C424" s="70"/>
      <c r="D424" s="70"/>
      <c r="E424" s="70"/>
      <c r="F424" s="24"/>
      <c r="G424" s="24"/>
      <c r="H424" s="70"/>
      <c r="I424" s="71"/>
      <c r="J424" s="71"/>
      <c r="K424" s="71"/>
      <c r="L424" s="24"/>
      <c r="M424" s="70"/>
      <c r="N424" s="70"/>
      <c r="O424" s="70"/>
      <c r="P424" s="70"/>
      <c r="Q424" s="70"/>
      <c r="R424" s="70"/>
      <c r="S424" s="70"/>
      <c r="T424" s="24"/>
      <c r="U424" s="24"/>
      <c r="V424" s="24"/>
      <c r="W424" s="24"/>
      <c r="X424" s="72"/>
      <c r="Y424" s="70"/>
      <c r="Z424" s="1"/>
    </row>
    <row r="425" spans="1:26" ht="30" customHeight="1" x14ac:dyDescent="0.2">
      <c r="A425" s="70"/>
      <c r="B425" s="70"/>
      <c r="C425" s="70"/>
      <c r="D425" s="70"/>
      <c r="E425" s="70"/>
      <c r="F425" s="24"/>
      <c r="G425" s="24"/>
      <c r="H425" s="70"/>
      <c r="I425" s="71"/>
      <c r="J425" s="71"/>
      <c r="K425" s="71"/>
      <c r="L425" s="24"/>
      <c r="M425" s="70"/>
      <c r="N425" s="70"/>
      <c r="O425" s="70"/>
      <c r="P425" s="70"/>
      <c r="Q425" s="70"/>
      <c r="R425" s="70"/>
      <c r="S425" s="70"/>
      <c r="T425" s="24"/>
      <c r="U425" s="24"/>
      <c r="V425" s="24"/>
      <c r="W425" s="24"/>
      <c r="X425" s="72"/>
      <c r="Y425" s="70"/>
      <c r="Z425" s="1"/>
    </row>
    <row r="426" spans="1:26" ht="30" customHeight="1" x14ac:dyDescent="0.2">
      <c r="A426" s="70"/>
      <c r="B426" s="70"/>
      <c r="C426" s="70"/>
      <c r="D426" s="70"/>
      <c r="E426" s="70"/>
      <c r="F426" s="24"/>
      <c r="G426" s="24"/>
      <c r="H426" s="70"/>
      <c r="I426" s="71"/>
      <c r="J426" s="71"/>
      <c r="K426" s="71"/>
      <c r="L426" s="24"/>
      <c r="M426" s="70"/>
      <c r="N426" s="70"/>
      <c r="O426" s="70"/>
      <c r="P426" s="70"/>
      <c r="Q426" s="70"/>
      <c r="R426" s="70"/>
      <c r="S426" s="70"/>
      <c r="T426" s="24"/>
      <c r="U426" s="24"/>
      <c r="V426" s="24"/>
      <c r="W426" s="24"/>
      <c r="X426" s="72"/>
      <c r="Y426" s="70"/>
      <c r="Z426" s="1"/>
    </row>
    <row r="427" spans="1:26" ht="30" customHeight="1" x14ac:dyDescent="0.2">
      <c r="A427" s="70"/>
      <c r="B427" s="70"/>
      <c r="C427" s="70"/>
      <c r="D427" s="70"/>
      <c r="E427" s="70"/>
      <c r="F427" s="24"/>
      <c r="G427" s="24"/>
      <c r="H427" s="70"/>
      <c r="I427" s="71"/>
      <c r="J427" s="71"/>
      <c r="K427" s="71"/>
      <c r="L427" s="24"/>
      <c r="M427" s="70"/>
      <c r="N427" s="70"/>
      <c r="O427" s="70"/>
      <c r="P427" s="70"/>
      <c r="Q427" s="70"/>
      <c r="R427" s="70"/>
      <c r="S427" s="70"/>
      <c r="T427" s="24"/>
      <c r="U427" s="24"/>
      <c r="V427" s="24"/>
      <c r="W427" s="24"/>
      <c r="X427" s="72"/>
      <c r="Y427" s="70"/>
      <c r="Z427" s="1"/>
    </row>
    <row r="428" spans="1:26" ht="30" customHeight="1" x14ac:dyDescent="0.2">
      <c r="A428" s="70"/>
      <c r="B428" s="70"/>
      <c r="C428" s="70"/>
      <c r="D428" s="70"/>
      <c r="E428" s="70"/>
      <c r="F428" s="24"/>
      <c r="G428" s="24"/>
      <c r="H428" s="70"/>
      <c r="I428" s="71"/>
      <c r="J428" s="71"/>
      <c r="K428" s="71"/>
      <c r="L428" s="24"/>
      <c r="M428" s="70"/>
      <c r="N428" s="70"/>
      <c r="O428" s="70"/>
      <c r="P428" s="70"/>
      <c r="Q428" s="70"/>
      <c r="R428" s="70"/>
      <c r="S428" s="70"/>
      <c r="T428" s="24"/>
      <c r="U428" s="24"/>
      <c r="V428" s="24"/>
      <c r="W428" s="24"/>
      <c r="X428" s="72"/>
      <c r="Y428" s="70"/>
      <c r="Z428" s="1"/>
    </row>
    <row r="429" spans="1:26" ht="30" customHeight="1" x14ac:dyDescent="0.2">
      <c r="A429" s="70"/>
      <c r="B429" s="70"/>
      <c r="C429" s="70"/>
      <c r="D429" s="70"/>
      <c r="E429" s="70"/>
      <c r="F429" s="24"/>
      <c r="G429" s="24"/>
      <c r="H429" s="70"/>
      <c r="I429" s="71"/>
      <c r="J429" s="71"/>
      <c r="K429" s="71"/>
      <c r="L429" s="24"/>
      <c r="M429" s="70"/>
      <c r="N429" s="70"/>
      <c r="O429" s="70"/>
      <c r="P429" s="70"/>
      <c r="Q429" s="70"/>
      <c r="R429" s="70"/>
      <c r="S429" s="70"/>
      <c r="T429" s="24"/>
      <c r="U429" s="24"/>
      <c r="V429" s="24"/>
      <c r="W429" s="24"/>
      <c r="X429" s="72"/>
      <c r="Y429" s="70"/>
      <c r="Z429" s="1"/>
    </row>
    <row r="430" spans="1:26" ht="30" customHeight="1" x14ac:dyDescent="0.2">
      <c r="A430" s="70"/>
      <c r="B430" s="70"/>
      <c r="C430" s="70"/>
      <c r="D430" s="70"/>
      <c r="E430" s="70"/>
      <c r="F430" s="24"/>
      <c r="G430" s="24"/>
      <c r="H430" s="70"/>
      <c r="I430" s="71"/>
      <c r="J430" s="71"/>
      <c r="K430" s="71"/>
      <c r="L430" s="24"/>
      <c r="M430" s="70"/>
      <c r="N430" s="70"/>
      <c r="O430" s="70"/>
      <c r="P430" s="70"/>
      <c r="Q430" s="70"/>
      <c r="R430" s="70"/>
      <c r="S430" s="70"/>
      <c r="T430" s="24"/>
      <c r="U430" s="24"/>
      <c r="V430" s="24"/>
      <c r="W430" s="24"/>
      <c r="X430" s="72"/>
      <c r="Y430" s="70"/>
      <c r="Z430" s="1"/>
    </row>
    <row r="431" spans="1:26" ht="30" customHeight="1" x14ac:dyDescent="0.2">
      <c r="A431" s="70"/>
      <c r="B431" s="70"/>
      <c r="C431" s="70"/>
      <c r="D431" s="70"/>
      <c r="E431" s="70"/>
      <c r="F431" s="24"/>
      <c r="G431" s="24"/>
      <c r="H431" s="70"/>
      <c r="I431" s="71"/>
      <c r="J431" s="71"/>
      <c r="K431" s="71"/>
      <c r="L431" s="24"/>
      <c r="M431" s="70"/>
      <c r="N431" s="70"/>
      <c r="O431" s="70"/>
      <c r="P431" s="70"/>
      <c r="Q431" s="70"/>
      <c r="R431" s="70"/>
      <c r="S431" s="70"/>
      <c r="T431" s="24"/>
      <c r="U431" s="24"/>
      <c r="V431" s="24"/>
      <c r="W431" s="24"/>
      <c r="X431" s="72"/>
      <c r="Y431" s="70"/>
      <c r="Z431" s="1"/>
    </row>
    <row r="432" spans="1:26" ht="30" customHeight="1" x14ac:dyDescent="0.2">
      <c r="A432" s="70"/>
      <c r="B432" s="70"/>
      <c r="C432" s="70"/>
      <c r="D432" s="70"/>
      <c r="E432" s="70"/>
      <c r="F432" s="24"/>
      <c r="G432" s="24"/>
      <c r="H432" s="70"/>
      <c r="I432" s="71"/>
      <c r="J432" s="71"/>
      <c r="K432" s="71"/>
      <c r="L432" s="24"/>
      <c r="M432" s="70"/>
      <c r="N432" s="70"/>
      <c r="O432" s="70"/>
      <c r="P432" s="70"/>
      <c r="Q432" s="70"/>
      <c r="R432" s="70"/>
      <c r="S432" s="70"/>
      <c r="T432" s="24"/>
      <c r="U432" s="24"/>
      <c r="V432" s="24"/>
      <c r="W432" s="24"/>
      <c r="X432" s="72"/>
      <c r="Y432" s="70"/>
      <c r="Z432" s="1"/>
    </row>
    <row r="433" spans="1:26" ht="30" customHeight="1" x14ac:dyDescent="0.2">
      <c r="A433" s="70"/>
      <c r="B433" s="70"/>
      <c r="C433" s="70"/>
      <c r="D433" s="70"/>
      <c r="E433" s="70"/>
      <c r="F433" s="24"/>
      <c r="G433" s="24"/>
      <c r="H433" s="70"/>
      <c r="I433" s="71"/>
      <c r="J433" s="71"/>
      <c r="K433" s="71"/>
      <c r="L433" s="24"/>
      <c r="M433" s="70"/>
      <c r="N433" s="70"/>
      <c r="O433" s="70"/>
      <c r="P433" s="70"/>
      <c r="Q433" s="70"/>
      <c r="R433" s="70"/>
      <c r="S433" s="70"/>
      <c r="T433" s="24"/>
      <c r="U433" s="24"/>
      <c r="V433" s="24"/>
      <c r="W433" s="24"/>
      <c r="X433" s="72"/>
      <c r="Y433" s="70"/>
      <c r="Z433" s="1"/>
    </row>
    <row r="434" spans="1:26" ht="30" customHeight="1" x14ac:dyDescent="0.2">
      <c r="A434" s="70"/>
      <c r="B434" s="70"/>
      <c r="C434" s="70"/>
      <c r="D434" s="70"/>
      <c r="E434" s="70"/>
      <c r="F434" s="24"/>
      <c r="G434" s="24"/>
      <c r="H434" s="70"/>
      <c r="I434" s="71"/>
      <c r="J434" s="71"/>
      <c r="K434" s="71"/>
      <c r="L434" s="24"/>
      <c r="M434" s="70"/>
      <c r="N434" s="70"/>
      <c r="O434" s="70"/>
      <c r="P434" s="70"/>
      <c r="Q434" s="70"/>
      <c r="R434" s="70"/>
      <c r="S434" s="70"/>
      <c r="T434" s="24"/>
      <c r="U434" s="24"/>
      <c r="V434" s="24"/>
      <c r="W434" s="24"/>
      <c r="X434" s="72"/>
      <c r="Y434" s="70"/>
      <c r="Z434" s="1"/>
    </row>
    <row r="435" spans="1:26" ht="30" customHeight="1" x14ac:dyDescent="0.2">
      <c r="A435" s="70"/>
      <c r="B435" s="70"/>
      <c r="C435" s="70"/>
      <c r="D435" s="70"/>
      <c r="E435" s="70"/>
      <c r="F435" s="24"/>
      <c r="G435" s="24"/>
      <c r="H435" s="70"/>
      <c r="I435" s="71"/>
      <c r="J435" s="71"/>
      <c r="K435" s="71"/>
      <c r="L435" s="24"/>
      <c r="M435" s="70"/>
      <c r="N435" s="70"/>
      <c r="O435" s="70"/>
      <c r="P435" s="70"/>
      <c r="Q435" s="70"/>
      <c r="R435" s="70"/>
      <c r="S435" s="70"/>
      <c r="T435" s="24"/>
      <c r="U435" s="24"/>
      <c r="V435" s="24"/>
      <c r="W435" s="24"/>
      <c r="X435" s="72"/>
      <c r="Y435" s="70"/>
      <c r="Z435" s="1"/>
    </row>
    <row r="436" spans="1:26" ht="30" customHeight="1" x14ac:dyDescent="0.2">
      <c r="A436" s="70"/>
      <c r="B436" s="70"/>
      <c r="C436" s="70"/>
      <c r="D436" s="70"/>
      <c r="E436" s="70"/>
      <c r="F436" s="24"/>
      <c r="G436" s="24"/>
      <c r="H436" s="70"/>
      <c r="I436" s="71"/>
      <c r="J436" s="71"/>
      <c r="K436" s="71"/>
      <c r="L436" s="24"/>
      <c r="M436" s="70"/>
      <c r="N436" s="70"/>
      <c r="O436" s="70"/>
      <c r="P436" s="70"/>
      <c r="Q436" s="70"/>
      <c r="R436" s="70"/>
      <c r="S436" s="70"/>
      <c r="T436" s="24"/>
      <c r="U436" s="24"/>
      <c r="V436" s="24"/>
      <c r="W436" s="24"/>
      <c r="X436" s="72"/>
      <c r="Y436" s="70"/>
      <c r="Z436" s="1"/>
    </row>
    <row r="437" spans="1:26" ht="30" customHeight="1" x14ac:dyDescent="0.2">
      <c r="A437" s="70"/>
      <c r="B437" s="70"/>
      <c r="C437" s="70"/>
      <c r="D437" s="70"/>
      <c r="E437" s="70"/>
      <c r="F437" s="24"/>
      <c r="G437" s="24"/>
      <c r="H437" s="70"/>
      <c r="I437" s="71"/>
      <c r="J437" s="71"/>
      <c r="K437" s="71"/>
      <c r="L437" s="24"/>
      <c r="M437" s="70"/>
      <c r="N437" s="70"/>
      <c r="O437" s="70"/>
      <c r="P437" s="70"/>
      <c r="Q437" s="70"/>
      <c r="R437" s="70"/>
      <c r="S437" s="70"/>
      <c r="T437" s="24"/>
      <c r="U437" s="24"/>
      <c r="V437" s="24"/>
      <c r="W437" s="24"/>
      <c r="X437" s="72"/>
      <c r="Y437" s="70"/>
      <c r="Z437" s="1"/>
    </row>
    <row r="438" spans="1:26" ht="30" customHeight="1" x14ac:dyDescent="0.2">
      <c r="A438" s="70"/>
      <c r="B438" s="70"/>
      <c r="C438" s="70"/>
      <c r="D438" s="70"/>
      <c r="E438" s="70"/>
      <c r="F438" s="24"/>
      <c r="G438" s="24"/>
      <c r="H438" s="70"/>
      <c r="I438" s="71"/>
      <c r="J438" s="71"/>
      <c r="K438" s="71"/>
      <c r="L438" s="24"/>
      <c r="M438" s="70"/>
      <c r="N438" s="70"/>
      <c r="O438" s="70"/>
      <c r="P438" s="70"/>
      <c r="Q438" s="70"/>
      <c r="R438" s="70"/>
      <c r="S438" s="70"/>
      <c r="T438" s="24"/>
      <c r="U438" s="24"/>
      <c r="V438" s="24"/>
      <c r="W438" s="24"/>
      <c r="X438" s="72"/>
      <c r="Y438" s="70"/>
      <c r="Z438" s="1"/>
    </row>
    <row r="439" spans="1:26" ht="30" customHeight="1" x14ac:dyDescent="0.2">
      <c r="A439" s="70"/>
      <c r="B439" s="70"/>
      <c r="C439" s="70"/>
      <c r="D439" s="70"/>
      <c r="E439" s="70"/>
      <c r="F439" s="24"/>
      <c r="G439" s="24"/>
      <c r="H439" s="70"/>
      <c r="I439" s="71"/>
      <c r="J439" s="71"/>
      <c r="K439" s="71"/>
      <c r="L439" s="24"/>
      <c r="M439" s="70"/>
      <c r="N439" s="70"/>
      <c r="O439" s="70"/>
      <c r="P439" s="70"/>
      <c r="Q439" s="70"/>
      <c r="R439" s="70"/>
      <c r="S439" s="70"/>
      <c r="T439" s="24"/>
      <c r="U439" s="24"/>
      <c r="V439" s="24"/>
      <c r="W439" s="24"/>
      <c r="X439" s="72"/>
      <c r="Y439" s="70"/>
      <c r="Z439" s="1"/>
    </row>
    <row r="440" spans="1:26" ht="30" customHeight="1" x14ac:dyDescent="0.2">
      <c r="A440" s="70"/>
      <c r="B440" s="70"/>
      <c r="C440" s="70"/>
      <c r="D440" s="70"/>
      <c r="E440" s="70"/>
      <c r="F440" s="24"/>
      <c r="G440" s="24"/>
      <c r="H440" s="70"/>
      <c r="I440" s="71"/>
      <c r="J440" s="71"/>
      <c r="K440" s="71"/>
      <c r="L440" s="24"/>
      <c r="M440" s="70"/>
      <c r="N440" s="70"/>
      <c r="O440" s="70"/>
      <c r="P440" s="70"/>
      <c r="Q440" s="70"/>
      <c r="R440" s="70"/>
      <c r="S440" s="70"/>
      <c r="T440" s="24"/>
      <c r="U440" s="24"/>
      <c r="V440" s="24"/>
      <c r="W440" s="24"/>
      <c r="X440" s="72"/>
      <c r="Y440" s="70"/>
      <c r="Z440" s="1"/>
    </row>
    <row r="441" spans="1:26" ht="30" customHeight="1" x14ac:dyDescent="0.2">
      <c r="A441" s="70"/>
      <c r="B441" s="70"/>
      <c r="C441" s="70"/>
      <c r="D441" s="70"/>
      <c r="E441" s="70"/>
      <c r="F441" s="24"/>
      <c r="G441" s="24"/>
      <c r="H441" s="70"/>
      <c r="I441" s="71"/>
      <c r="J441" s="71"/>
      <c r="K441" s="71"/>
      <c r="L441" s="24"/>
      <c r="M441" s="70"/>
      <c r="N441" s="70"/>
      <c r="O441" s="70"/>
      <c r="P441" s="70"/>
      <c r="Q441" s="70"/>
      <c r="R441" s="70"/>
      <c r="S441" s="70"/>
      <c r="T441" s="24"/>
      <c r="U441" s="24"/>
      <c r="V441" s="24"/>
      <c r="W441" s="24"/>
      <c r="X441" s="72"/>
      <c r="Y441" s="70"/>
      <c r="Z441" s="1"/>
    </row>
    <row r="442" spans="1:26" ht="30" customHeight="1" x14ac:dyDescent="0.2">
      <c r="A442" s="70"/>
      <c r="B442" s="70"/>
      <c r="C442" s="70"/>
      <c r="D442" s="70"/>
      <c r="E442" s="70"/>
      <c r="F442" s="24"/>
      <c r="G442" s="24"/>
      <c r="H442" s="70"/>
      <c r="I442" s="71"/>
      <c r="J442" s="71"/>
      <c r="K442" s="71"/>
      <c r="L442" s="24"/>
      <c r="M442" s="70"/>
      <c r="N442" s="70"/>
      <c r="O442" s="70"/>
      <c r="P442" s="70"/>
      <c r="Q442" s="70"/>
      <c r="R442" s="70"/>
      <c r="S442" s="70"/>
      <c r="T442" s="24"/>
      <c r="U442" s="24"/>
      <c r="V442" s="24"/>
      <c r="W442" s="24"/>
      <c r="X442" s="72"/>
      <c r="Y442" s="70"/>
      <c r="Z442" s="1"/>
    </row>
    <row r="443" spans="1:26" ht="30" customHeight="1" x14ac:dyDescent="0.2">
      <c r="A443" s="70"/>
      <c r="B443" s="70"/>
      <c r="C443" s="70"/>
      <c r="D443" s="70"/>
      <c r="E443" s="70"/>
      <c r="F443" s="24"/>
      <c r="G443" s="24"/>
      <c r="H443" s="70"/>
      <c r="I443" s="71"/>
      <c r="J443" s="71"/>
      <c r="K443" s="71"/>
      <c r="L443" s="24"/>
      <c r="M443" s="70"/>
      <c r="N443" s="70"/>
      <c r="O443" s="70"/>
      <c r="P443" s="70"/>
      <c r="Q443" s="70"/>
      <c r="R443" s="70"/>
      <c r="S443" s="70"/>
      <c r="T443" s="24"/>
      <c r="U443" s="24"/>
      <c r="V443" s="24"/>
      <c r="W443" s="24"/>
      <c r="X443" s="72"/>
      <c r="Y443" s="70"/>
      <c r="Z443" s="1"/>
    </row>
    <row r="444" spans="1:26" ht="30" customHeight="1" x14ac:dyDescent="0.2">
      <c r="A444" s="70"/>
      <c r="B444" s="70"/>
      <c r="C444" s="70"/>
      <c r="D444" s="70"/>
      <c r="E444" s="70"/>
      <c r="F444" s="24"/>
      <c r="G444" s="24"/>
      <c r="H444" s="70"/>
      <c r="I444" s="71"/>
      <c r="J444" s="71"/>
      <c r="K444" s="71"/>
      <c r="L444" s="24"/>
      <c r="M444" s="70"/>
      <c r="N444" s="70"/>
      <c r="O444" s="70"/>
      <c r="P444" s="70"/>
      <c r="Q444" s="70"/>
      <c r="R444" s="70"/>
      <c r="S444" s="70"/>
      <c r="T444" s="24"/>
      <c r="U444" s="24"/>
      <c r="V444" s="24"/>
      <c r="W444" s="24"/>
      <c r="X444" s="72"/>
      <c r="Y444" s="70"/>
      <c r="Z444" s="1"/>
    </row>
    <row r="445" spans="1:26" ht="30" customHeight="1" x14ac:dyDescent="0.2">
      <c r="A445" s="70"/>
      <c r="B445" s="70"/>
      <c r="C445" s="70"/>
      <c r="D445" s="70"/>
      <c r="E445" s="70"/>
      <c r="F445" s="24"/>
      <c r="G445" s="24"/>
      <c r="H445" s="70"/>
      <c r="I445" s="71"/>
      <c r="J445" s="71"/>
      <c r="K445" s="71"/>
      <c r="L445" s="24"/>
      <c r="M445" s="70"/>
      <c r="N445" s="70"/>
      <c r="O445" s="70"/>
      <c r="P445" s="70"/>
      <c r="Q445" s="70"/>
      <c r="R445" s="70"/>
      <c r="S445" s="70"/>
      <c r="T445" s="24"/>
      <c r="U445" s="24"/>
      <c r="V445" s="24"/>
      <c r="W445" s="24"/>
      <c r="X445" s="72"/>
      <c r="Y445" s="70"/>
      <c r="Z445" s="1"/>
    </row>
    <row r="446" spans="1:26" ht="30" customHeight="1" x14ac:dyDescent="0.2">
      <c r="A446" s="70"/>
      <c r="B446" s="70"/>
      <c r="C446" s="70"/>
      <c r="D446" s="70"/>
      <c r="E446" s="70"/>
      <c r="F446" s="24"/>
      <c r="G446" s="24"/>
      <c r="H446" s="70"/>
      <c r="I446" s="71"/>
      <c r="J446" s="71"/>
      <c r="K446" s="71"/>
      <c r="L446" s="24"/>
      <c r="M446" s="70"/>
      <c r="N446" s="70"/>
      <c r="O446" s="70"/>
      <c r="P446" s="70"/>
      <c r="Q446" s="70"/>
      <c r="R446" s="70"/>
      <c r="S446" s="70"/>
      <c r="T446" s="24"/>
      <c r="U446" s="24"/>
      <c r="V446" s="24"/>
      <c r="W446" s="24"/>
      <c r="X446" s="72"/>
      <c r="Y446" s="70"/>
      <c r="Z446" s="1"/>
    </row>
    <row r="447" spans="1:26" ht="30" customHeight="1" x14ac:dyDescent="0.2">
      <c r="A447" s="70"/>
      <c r="B447" s="70"/>
      <c r="C447" s="70"/>
      <c r="D447" s="70"/>
      <c r="E447" s="70"/>
      <c r="F447" s="24"/>
      <c r="G447" s="24"/>
      <c r="H447" s="70"/>
      <c r="I447" s="71"/>
      <c r="J447" s="71"/>
      <c r="K447" s="71"/>
      <c r="L447" s="24"/>
      <c r="M447" s="70"/>
      <c r="N447" s="70"/>
      <c r="O447" s="70"/>
      <c r="P447" s="70"/>
      <c r="Q447" s="70"/>
      <c r="R447" s="70"/>
      <c r="S447" s="70"/>
      <c r="T447" s="24"/>
      <c r="U447" s="24"/>
      <c r="V447" s="24"/>
      <c r="W447" s="24"/>
      <c r="X447" s="72"/>
      <c r="Y447" s="70"/>
      <c r="Z447" s="1"/>
    </row>
    <row r="448" spans="1:26" ht="30" customHeight="1" x14ac:dyDescent="0.2">
      <c r="A448" s="70"/>
      <c r="B448" s="70"/>
      <c r="C448" s="70"/>
      <c r="D448" s="70"/>
      <c r="E448" s="70"/>
      <c r="F448" s="24"/>
      <c r="G448" s="24"/>
      <c r="H448" s="70"/>
      <c r="I448" s="71"/>
      <c r="J448" s="71"/>
      <c r="K448" s="71"/>
      <c r="L448" s="24"/>
      <c r="M448" s="70"/>
      <c r="N448" s="70"/>
      <c r="O448" s="70"/>
      <c r="P448" s="70"/>
      <c r="Q448" s="70"/>
      <c r="R448" s="70"/>
      <c r="S448" s="70"/>
      <c r="T448" s="24"/>
      <c r="U448" s="24"/>
      <c r="V448" s="24"/>
      <c r="W448" s="24"/>
      <c r="X448" s="72"/>
      <c r="Y448" s="70"/>
      <c r="Z448" s="1"/>
    </row>
    <row r="449" spans="1:26" ht="30" customHeight="1" x14ac:dyDescent="0.2">
      <c r="A449" s="70"/>
      <c r="B449" s="70"/>
      <c r="C449" s="70"/>
      <c r="D449" s="70"/>
      <c r="E449" s="70"/>
      <c r="F449" s="24"/>
      <c r="G449" s="24"/>
      <c r="H449" s="70"/>
      <c r="I449" s="71"/>
      <c r="J449" s="71"/>
      <c r="K449" s="71"/>
      <c r="L449" s="24"/>
      <c r="M449" s="70"/>
      <c r="N449" s="70"/>
      <c r="O449" s="70"/>
      <c r="P449" s="70"/>
      <c r="Q449" s="70"/>
      <c r="R449" s="70"/>
      <c r="S449" s="70"/>
      <c r="T449" s="24"/>
      <c r="U449" s="24"/>
      <c r="V449" s="24"/>
      <c r="W449" s="24"/>
      <c r="X449" s="72"/>
      <c r="Y449" s="70"/>
      <c r="Z449" s="1"/>
    </row>
    <row r="450" spans="1:26" ht="30" customHeight="1" x14ac:dyDescent="0.2">
      <c r="A450" s="70"/>
      <c r="B450" s="70"/>
      <c r="C450" s="70"/>
      <c r="D450" s="70"/>
      <c r="E450" s="70"/>
      <c r="F450" s="24"/>
      <c r="G450" s="24"/>
      <c r="H450" s="70"/>
      <c r="I450" s="71"/>
      <c r="J450" s="71"/>
      <c r="K450" s="71"/>
      <c r="L450" s="24"/>
      <c r="M450" s="70"/>
      <c r="N450" s="70"/>
      <c r="O450" s="70"/>
      <c r="P450" s="70"/>
      <c r="Q450" s="70"/>
      <c r="R450" s="70"/>
      <c r="S450" s="70"/>
      <c r="T450" s="24"/>
      <c r="U450" s="24"/>
      <c r="V450" s="24"/>
      <c r="W450" s="24"/>
      <c r="X450" s="72"/>
      <c r="Y450" s="70"/>
      <c r="Z450" s="1"/>
    </row>
    <row r="451" spans="1:26" ht="30" customHeight="1" x14ac:dyDescent="0.2">
      <c r="A451" s="70"/>
      <c r="B451" s="70"/>
      <c r="C451" s="70"/>
      <c r="D451" s="70"/>
      <c r="E451" s="70"/>
      <c r="F451" s="24"/>
      <c r="G451" s="24"/>
      <c r="H451" s="70"/>
      <c r="I451" s="71"/>
      <c r="J451" s="71"/>
      <c r="K451" s="71"/>
      <c r="L451" s="24"/>
      <c r="M451" s="70"/>
      <c r="N451" s="70"/>
      <c r="O451" s="70"/>
      <c r="P451" s="70"/>
      <c r="Q451" s="70"/>
      <c r="R451" s="70"/>
      <c r="S451" s="70"/>
      <c r="T451" s="24"/>
      <c r="U451" s="24"/>
      <c r="V451" s="24"/>
      <c r="W451" s="24"/>
      <c r="X451" s="72"/>
      <c r="Y451" s="70"/>
      <c r="Z451" s="1"/>
    </row>
    <row r="452" spans="1:26" ht="30" customHeight="1" x14ac:dyDescent="0.2">
      <c r="A452" s="70"/>
      <c r="B452" s="70"/>
      <c r="C452" s="70"/>
      <c r="D452" s="70"/>
      <c r="E452" s="70"/>
      <c r="F452" s="24"/>
      <c r="G452" s="24"/>
      <c r="H452" s="70"/>
      <c r="I452" s="71"/>
      <c r="J452" s="71"/>
      <c r="K452" s="71"/>
      <c r="L452" s="24"/>
      <c r="M452" s="70"/>
      <c r="N452" s="70"/>
      <c r="O452" s="70"/>
      <c r="P452" s="70"/>
      <c r="Q452" s="70"/>
      <c r="R452" s="70"/>
      <c r="S452" s="70"/>
      <c r="T452" s="24"/>
      <c r="U452" s="24"/>
      <c r="V452" s="24"/>
      <c r="W452" s="24"/>
      <c r="X452" s="72"/>
      <c r="Y452" s="70"/>
      <c r="Z452" s="1"/>
    </row>
    <row r="453" spans="1:26" ht="30" customHeight="1" x14ac:dyDescent="0.2">
      <c r="A453" s="70"/>
      <c r="B453" s="70"/>
      <c r="C453" s="70"/>
      <c r="D453" s="70"/>
      <c r="E453" s="70"/>
      <c r="F453" s="24"/>
      <c r="G453" s="24"/>
      <c r="H453" s="70"/>
      <c r="I453" s="71"/>
      <c r="J453" s="71"/>
      <c r="K453" s="71"/>
      <c r="L453" s="24"/>
      <c r="M453" s="70"/>
      <c r="N453" s="70"/>
      <c r="O453" s="70"/>
      <c r="P453" s="70"/>
      <c r="Q453" s="70"/>
      <c r="R453" s="70"/>
      <c r="S453" s="70"/>
      <c r="T453" s="24"/>
      <c r="U453" s="24"/>
      <c r="V453" s="24"/>
      <c r="W453" s="24"/>
      <c r="X453" s="72"/>
      <c r="Y453" s="70"/>
      <c r="Z453" s="1"/>
    </row>
    <row r="454" spans="1:26" ht="30" customHeight="1" x14ac:dyDescent="0.2">
      <c r="A454" s="70"/>
      <c r="B454" s="70"/>
      <c r="C454" s="70"/>
      <c r="D454" s="70"/>
      <c r="E454" s="70"/>
      <c r="F454" s="24"/>
      <c r="G454" s="24"/>
      <c r="H454" s="70"/>
      <c r="I454" s="71"/>
      <c r="J454" s="71"/>
      <c r="K454" s="71"/>
      <c r="L454" s="24"/>
      <c r="M454" s="70"/>
      <c r="N454" s="70"/>
      <c r="O454" s="70"/>
      <c r="P454" s="70"/>
      <c r="Q454" s="70"/>
      <c r="R454" s="70"/>
      <c r="S454" s="70"/>
      <c r="T454" s="24"/>
      <c r="U454" s="24"/>
      <c r="V454" s="24"/>
      <c r="W454" s="24"/>
      <c r="X454" s="72"/>
      <c r="Y454" s="70"/>
      <c r="Z454" s="1"/>
    </row>
    <row r="455" spans="1:26" ht="30" customHeight="1" x14ac:dyDescent="0.2">
      <c r="A455" s="70"/>
      <c r="B455" s="70"/>
      <c r="C455" s="70"/>
      <c r="D455" s="70"/>
      <c r="E455" s="70"/>
      <c r="F455" s="24"/>
      <c r="G455" s="24"/>
      <c r="H455" s="70"/>
      <c r="I455" s="71"/>
      <c r="J455" s="71"/>
      <c r="K455" s="71"/>
      <c r="L455" s="24"/>
      <c r="M455" s="70"/>
      <c r="N455" s="70"/>
      <c r="O455" s="70"/>
      <c r="P455" s="70"/>
      <c r="Q455" s="70"/>
      <c r="R455" s="70"/>
      <c r="S455" s="70"/>
      <c r="T455" s="24"/>
      <c r="U455" s="24"/>
      <c r="V455" s="24"/>
      <c r="W455" s="24"/>
      <c r="X455" s="72"/>
      <c r="Y455" s="70"/>
      <c r="Z455" s="1"/>
    </row>
    <row r="456" spans="1:26" ht="30" customHeight="1" x14ac:dyDescent="0.2">
      <c r="A456" s="70"/>
      <c r="B456" s="70"/>
      <c r="C456" s="70"/>
      <c r="D456" s="266"/>
      <c r="E456" s="266"/>
      <c r="F456" s="69"/>
      <c r="G456" s="69"/>
      <c r="H456" s="266"/>
      <c r="I456" s="221"/>
      <c r="J456" s="221"/>
      <c r="K456" s="221"/>
      <c r="L456" s="69"/>
      <c r="M456" s="266"/>
      <c r="N456" s="266"/>
      <c r="O456" s="266"/>
      <c r="P456" s="266"/>
      <c r="Q456" s="267"/>
      <c r="R456" s="267"/>
      <c r="S456" s="267"/>
      <c r="T456" s="69"/>
      <c r="U456" s="69"/>
      <c r="V456" s="69"/>
      <c r="W456" s="69"/>
      <c r="X456" s="220"/>
      <c r="Y456" s="70"/>
      <c r="Z456" s="1"/>
    </row>
    <row r="457" spans="1:26" ht="30" customHeight="1" x14ac:dyDescent="0.2">
      <c r="A457" s="70"/>
      <c r="B457" s="70"/>
      <c r="C457" s="70"/>
      <c r="D457" s="266"/>
      <c r="E457" s="266"/>
      <c r="F457" s="69"/>
      <c r="G457" s="69"/>
      <c r="H457" s="266"/>
      <c r="I457" s="221"/>
      <c r="J457" s="221"/>
      <c r="K457" s="221"/>
      <c r="L457" s="69"/>
      <c r="M457" s="266"/>
      <c r="N457" s="266"/>
      <c r="O457" s="266"/>
      <c r="P457" s="266"/>
      <c r="Q457" s="267"/>
      <c r="R457" s="267"/>
      <c r="S457" s="267"/>
      <c r="T457" s="69"/>
      <c r="U457" s="69"/>
      <c r="V457" s="69"/>
      <c r="W457" s="69"/>
      <c r="X457" s="220"/>
      <c r="Y457" s="70"/>
      <c r="Z457" s="1"/>
    </row>
    <row r="458" spans="1:26" ht="30" customHeight="1" x14ac:dyDescent="0.2">
      <c r="A458" s="70"/>
      <c r="B458" s="70"/>
      <c r="C458" s="70"/>
      <c r="D458" s="266"/>
      <c r="E458" s="266"/>
      <c r="F458" s="69"/>
      <c r="G458" s="69"/>
      <c r="H458" s="266"/>
      <c r="I458" s="221"/>
      <c r="J458" s="221"/>
      <c r="K458" s="221"/>
      <c r="L458" s="69"/>
      <c r="M458" s="266"/>
      <c r="N458" s="266"/>
      <c r="O458" s="266"/>
      <c r="P458" s="266"/>
      <c r="Q458" s="267"/>
      <c r="R458" s="267"/>
      <c r="S458" s="267"/>
      <c r="T458" s="69"/>
      <c r="U458" s="69"/>
      <c r="V458" s="69"/>
      <c r="W458" s="69"/>
      <c r="X458" s="220"/>
      <c r="Y458" s="70"/>
      <c r="Z458" s="1"/>
    </row>
    <row r="459" spans="1:26" ht="30" customHeight="1" x14ac:dyDescent="0.2">
      <c r="A459" s="70"/>
      <c r="B459" s="70"/>
      <c r="C459" s="70"/>
      <c r="D459" s="266"/>
      <c r="E459" s="266"/>
      <c r="F459" s="69"/>
      <c r="G459" s="69"/>
      <c r="H459" s="266"/>
      <c r="I459" s="221"/>
      <c r="J459" s="221"/>
      <c r="K459" s="221"/>
      <c r="L459" s="69"/>
      <c r="M459" s="266"/>
      <c r="N459" s="266"/>
      <c r="O459" s="266"/>
      <c r="P459" s="266"/>
      <c r="Q459" s="267"/>
      <c r="R459" s="267"/>
      <c r="S459" s="267"/>
      <c r="T459" s="69"/>
      <c r="U459" s="69"/>
      <c r="V459" s="69"/>
      <c r="W459" s="69"/>
      <c r="X459" s="220"/>
      <c r="Y459" s="70"/>
      <c r="Z459" s="1"/>
    </row>
    <row r="460" spans="1:26" ht="30" customHeight="1" x14ac:dyDescent="0.2">
      <c r="A460" s="70"/>
      <c r="B460" s="70"/>
      <c r="C460" s="70"/>
      <c r="D460" s="266"/>
      <c r="E460" s="266"/>
      <c r="F460" s="69"/>
      <c r="G460" s="69"/>
      <c r="H460" s="266"/>
      <c r="I460" s="221"/>
      <c r="J460" s="221"/>
      <c r="K460" s="221"/>
      <c r="L460" s="69"/>
      <c r="M460" s="266"/>
      <c r="N460" s="266"/>
      <c r="O460" s="266"/>
      <c r="P460" s="266"/>
      <c r="Q460" s="267"/>
      <c r="R460" s="267"/>
      <c r="S460" s="267"/>
      <c r="T460" s="69"/>
      <c r="U460" s="69"/>
      <c r="V460" s="69"/>
      <c r="W460" s="69"/>
      <c r="X460" s="220"/>
      <c r="Y460" s="70"/>
      <c r="Z460" s="1"/>
    </row>
    <row r="461" spans="1:26" ht="30" customHeight="1" x14ac:dyDescent="0.2">
      <c r="A461" s="70"/>
      <c r="B461" s="70"/>
      <c r="C461" s="70"/>
      <c r="D461" s="266"/>
      <c r="E461" s="266"/>
      <c r="F461" s="69"/>
      <c r="G461" s="69"/>
      <c r="H461" s="266"/>
      <c r="I461" s="221"/>
      <c r="J461" s="221"/>
      <c r="K461" s="221"/>
      <c r="L461" s="69"/>
      <c r="M461" s="266"/>
      <c r="N461" s="266"/>
      <c r="O461" s="266"/>
      <c r="P461" s="266"/>
      <c r="Q461" s="267"/>
      <c r="R461" s="267"/>
      <c r="S461" s="267"/>
      <c r="T461" s="69"/>
      <c r="U461" s="69"/>
      <c r="V461" s="69"/>
      <c r="W461" s="69"/>
      <c r="X461" s="220"/>
      <c r="Y461" s="70"/>
      <c r="Z461" s="1"/>
    </row>
    <row r="462" spans="1:26" ht="30" customHeight="1" x14ac:dyDescent="0.2">
      <c r="A462" s="70"/>
      <c r="B462" s="70"/>
      <c r="C462" s="70"/>
      <c r="D462" s="266"/>
      <c r="E462" s="266"/>
      <c r="F462" s="69"/>
      <c r="G462" s="69"/>
      <c r="H462" s="266"/>
      <c r="I462" s="221"/>
      <c r="J462" s="221"/>
      <c r="K462" s="221"/>
      <c r="L462" s="69"/>
      <c r="M462" s="266"/>
      <c r="N462" s="266"/>
      <c r="O462" s="266"/>
      <c r="P462" s="266"/>
      <c r="Q462" s="267"/>
      <c r="R462" s="267"/>
      <c r="S462" s="267"/>
      <c r="T462" s="69"/>
      <c r="U462" s="69"/>
      <c r="V462" s="69"/>
      <c r="W462" s="69"/>
      <c r="X462" s="220"/>
      <c r="Y462" s="70"/>
      <c r="Z462" s="1"/>
    </row>
    <row r="463" spans="1:26" ht="30" customHeight="1" x14ac:dyDescent="0.2">
      <c r="A463" s="70"/>
      <c r="B463" s="70"/>
      <c r="C463" s="70"/>
      <c r="D463" s="266"/>
      <c r="E463" s="266"/>
      <c r="F463" s="69"/>
      <c r="G463" s="69"/>
      <c r="H463" s="266"/>
      <c r="I463" s="221"/>
      <c r="J463" s="221"/>
      <c r="K463" s="221"/>
      <c r="L463" s="69"/>
      <c r="M463" s="266"/>
      <c r="N463" s="266"/>
      <c r="O463" s="266"/>
      <c r="P463" s="266"/>
      <c r="Q463" s="267"/>
      <c r="R463" s="267"/>
      <c r="S463" s="267"/>
      <c r="T463" s="69"/>
      <c r="U463" s="69"/>
      <c r="V463" s="69"/>
      <c r="W463" s="69"/>
      <c r="X463" s="220"/>
      <c r="Y463" s="70"/>
      <c r="Z463" s="1"/>
    </row>
    <row r="464" spans="1:26" ht="30" customHeight="1" x14ac:dyDescent="0.2">
      <c r="A464" s="70"/>
      <c r="B464" s="70"/>
      <c r="C464" s="70"/>
      <c r="D464" s="266"/>
      <c r="E464" s="266"/>
      <c r="F464" s="69"/>
      <c r="G464" s="69"/>
      <c r="H464" s="266"/>
      <c r="I464" s="221"/>
      <c r="J464" s="221"/>
      <c r="K464" s="221"/>
      <c r="L464" s="69"/>
      <c r="M464" s="266"/>
      <c r="N464" s="266"/>
      <c r="O464" s="266"/>
      <c r="P464" s="266"/>
      <c r="Q464" s="267"/>
      <c r="R464" s="267"/>
      <c r="S464" s="267"/>
      <c r="T464" s="69"/>
      <c r="U464" s="69"/>
      <c r="V464" s="69"/>
      <c r="W464" s="69"/>
      <c r="X464" s="220"/>
      <c r="Y464" s="70"/>
      <c r="Z464" s="1"/>
    </row>
    <row r="465" spans="1:26" ht="30" customHeight="1" x14ac:dyDescent="0.2">
      <c r="A465" s="70"/>
      <c r="B465" s="70"/>
      <c r="C465" s="70"/>
      <c r="D465" s="266"/>
      <c r="E465" s="266"/>
      <c r="F465" s="69"/>
      <c r="G465" s="69"/>
      <c r="H465" s="266"/>
      <c r="I465" s="221"/>
      <c r="J465" s="221"/>
      <c r="K465" s="221"/>
      <c r="L465" s="69"/>
      <c r="M465" s="266"/>
      <c r="N465" s="266"/>
      <c r="O465" s="266"/>
      <c r="P465" s="266"/>
      <c r="Q465" s="267"/>
      <c r="R465" s="267"/>
      <c r="S465" s="267"/>
      <c r="T465" s="69"/>
      <c r="U465" s="69"/>
      <c r="V465" s="69"/>
      <c r="W465" s="69"/>
      <c r="X465" s="220"/>
      <c r="Y465" s="70"/>
      <c r="Z465" s="1"/>
    </row>
    <row r="466" spans="1:26" ht="30" customHeight="1" x14ac:dyDescent="0.2">
      <c r="A466" s="70"/>
      <c r="B466" s="70"/>
      <c r="C466" s="70"/>
      <c r="D466" s="266"/>
      <c r="E466" s="266"/>
      <c r="F466" s="69"/>
      <c r="G466" s="69"/>
      <c r="H466" s="266"/>
      <c r="I466" s="221"/>
      <c r="J466" s="221"/>
      <c r="K466" s="221"/>
      <c r="L466" s="69"/>
      <c r="M466" s="266"/>
      <c r="N466" s="266"/>
      <c r="O466" s="266"/>
      <c r="P466" s="266"/>
      <c r="Q466" s="267"/>
      <c r="R466" s="267"/>
      <c r="S466" s="267"/>
      <c r="T466" s="69"/>
      <c r="U466" s="69"/>
      <c r="V466" s="69"/>
      <c r="W466" s="69"/>
      <c r="X466" s="220"/>
      <c r="Y466" s="70"/>
      <c r="Z466" s="1"/>
    </row>
    <row r="467" spans="1:26" ht="30" customHeight="1" x14ac:dyDescent="0.2">
      <c r="A467" s="70"/>
      <c r="B467" s="70"/>
      <c r="C467" s="70"/>
      <c r="D467" s="266"/>
      <c r="E467" s="266"/>
      <c r="F467" s="69"/>
      <c r="G467" s="69"/>
      <c r="H467" s="266"/>
      <c r="I467" s="221"/>
      <c r="J467" s="221"/>
      <c r="K467" s="221"/>
      <c r="L467" s="69"/>
      <c r="M467" s="266"/>
      <c r="N467" s="266"/>
      <c r="O467" s="266"/>
      <c r="P467" s="266"/>
      <c r="Q467" s="267"/>
      <c r="R467" s="267"/>
      <c r="S467" s="267"/>
      <c r="T467" s="69"/>
      <c r="U467" s="69"/>
      <c r="V467" s="69"/>
      <c r="W467" s="69"/>
      <c r="X467" s="220"/>
      <c r="Y467" s="70"/>
      <c r="Z467" s="1"/>
    </row>
    <row r="468" spans="1:26" ht="30" customHeight="1" x14ac:dyDescent="0.2">
      <c r="A468" s="70"/>
      <c r="B468" s="70"/>
      <c r="C468" s="70"/>
      <c r="D468" s="266"/>
      <c r="E468" s="266"/>
      <c r="F468" s="69"/>
      <c r="G468" s="69"/>
      <c r="H468" s="266"/>
      <c r="I468" s="221"/>
      <c r="J468" s="221"/>
      <c r="K468" s="221"/>
      <c r="L468" s="69"/>
      <c r="M468" s="266"/>
      <c r="N468" s="266"/>
      <c r="O468" s="266"/>
      <c r="P468" s="266"/>
      <c r="Q468" s="267"/>
      <c r="R468" s="267"/>
      <c r="S468" s="267"/>
      <c r="T468" s="69"/>
      <c r="U468" s="69"/>
      <c r="V468" s="69"/>
      <c r="W468" s="69"/>
      <c r="X468" s="220"/>
      <c r="Y468" s="70"/>
      <c r="Z468" s="1"/>
    </row>
    <row r="469" spans="1:26" ht="30" customHeight="1" x14ac:dyDescent="0.2">
      <c r="A469" s="70"/>
      <c r="B469" s="70"/>
      <c r="C469" s="70"/>
      <c r="D469" s="266"/>
      <c r="E469" s="266"/>
      <c r="F469" s="69"/>
      <c r="G469" s="69"/>
      <c r="H469" s="266"/>
      <c r="I469" s="221"/>
      <c r="J469" s="221"/>
      <c r="K469" s="221"/>
      <c r="L469" s="69"/>
      <c r="M469" s="266"/>
      <c r="N469" s="266"/>
      <c r="O469" s="266"/>
      <c r="P469" s="266"/>
      <c r="Q469" s="267"/>
      <c r="R469" s="267"/>
      <c r="S469" s="267"/>
      <c r="T469" s="69"/>
      <c r="U469" s="69"/>
      <c r="V469" s="69"/>
      <c r="W469" s="69"/>
      <c r="X469" s="220"/>
      <c r="Y469" s="70"/>
      <c r="Z469" s="1"/>
    </row>
    <row r="470" spans="1:26" ht="30" customHeight="1" x14ac:dyDescent="0.2">
      <c r="A470" s="70"/>
      <c r="B470" s="70"/>
      <c r="C470" s="70"/>
      <c r="D470" s="266"/>
      <c r="E470" s="266"/>
      <c r="F470" s="69"/>
      <c r="G470" s="69"/>
      <c r="H470" s="266"/>
      <c r="I470" s="221"/>
      <c r="J470" s="221"/>
      <c r="K470" s="221"/>
      <c r="L470" s="69"/>
      <c r="M470" s="266"/>
      <c r="N470" s="266"/>
      <c r="O470" s="266"/>
      <c r="P470" s="266"/>
      <c r="Q470" s="267"/>
      <c r="R470" s="267"/>
      <c r="S470" s="267"/>
      <c r="T470" s="69"/>
      <c r="U470" s="69"/>
      <c r="V470" s="69"/>
      <c r="W470" s="69"/>
      <c r="X470" s="220"/>
      <c r="Y470" s="70"/>
      <c r="Z470" s="1"/>
    </row>
    <row r="471" spans="1:26" ht="30" customHeight="1" x14ac:dyDescent="0.2">
      <c r="A471" s="70"/>
      <c r="B471" s="70"/>
      <c r="C471" s="70"/>
      <c r="D471" s="266"/>
      <c r="E471" s="266"/>
      <c r="F471" s="69"/>
      <c r="G471" s="69"/>
      <c r="H471" s="266"/>
      <c r="I471" s="221"/>
      <c r="J471" s="221"/>
      <c r="K471" s="221"/>
      <c r="L471" s="69"/>
      <c r="M471" s="266"/>
      <c r="N471" s="266"/>
      <c r="O471" s="266"/>
      <c r="P471" s="266"/>
      <c r="Q471" s="267"/>
      <c r="R471" s="267"/>
      <c r="S471" s="267"/>
      <c r="T471" s="69"/>
      <c r="U471" s="69"/>
      <c r="V471" s="69"/>
      <c r="W471" s="69"/>
      <c r="X471" s="220"/>
      <c r="Y471" s="70"/>
      <c r="Z471" s="1"/>
    </row>
    <row r="472" spans="1:26" ht="30" customHeight="1" x14ac:dyDescent="0.2">
      <c r="A472" s="70"/>
      <c r="B472" s="70"/>
      <c r="C472" s="70"/>
      <c r="D472" s="266"/>
      <c r="E472" s="266"/>
      <c r="F472" s="69"/>
      <c r="G472" s="69"/>
      <c r="H472" s="266"/>
      <c r="I472" s="221"/>
      <c r="J472" s="221"/>
      <c r="K472" s="221"/>
      <c r="L472" s="69"/>
      <c r="M472" s="266"/>
      <c r="N472" s="266"/>
      <c r="O472" s="266"/>
      <c r="P472" s="266"/>
      <c r="Q472" s="267"/>
      <c r="R472" s="267"/>
      <c r="S472" s="267"/>
      <c r="T472" s="69"/>
      <c r="U472" s="69"/>
      <c r="V472" s="69"/>
      <c r="W472" s="69"/>
      <c r="X472" s="220"/>
      <c r="Y472" s="70"/>
      <c r="Z472" s="1"/>
    </row>
    <row r="473" spans="1:26" ht="30" customHeight="1" x14ac:dyDescent="0.2">
      <c r="A473" s="70"/>
      <c r="B473" s="70"/>
      <c r="C473" s="70"/>
      <c r="D473" s="266"/>
      <c r="E473" s="266"/>
      <c r="F473" s="69"/>
      <c r="G473" s="69"/>
      <c r="H473" s="266"/>
      <c r="I473" s="221"/>
      <c r="J473" s="221"/>
      <c r="K473" s="221"/>
      <c r="L473" s="69"/>
      <c r="M473" s="266"/>
      <c r="N473" s="266"/>
      <c r="O473" s="266"/>
      <c r="P473" s="266"/>
      <c r="Q473" s="267"/>
      <c r="R473" s="267"/>
      <c r="S473" s="267"/>
      <c r="T473" s="69"/>
      <c r="U473" s="69"/>
      <c r="V473" s="69"/>
      <c r="W473" s="69"/>
      <c r="X473" s="220"/>
      <c r="Y473" s="70"/>
      <c r="Z473" s="1"/>
    </row>
    <row r="474" spans="1:26" ht="30" customHeight="1" x14ac:dyDescent="0.2">
      <c r="A474" s="70"/>
      <c r="B474" s="70"/>
      <c r="C474" s="70"/>
      <c r="D474" s="266"/>
      <c r="E474" s="266"/>
      <c r="F474" s="69"/>
      <c r="G474" s="69"/>
      <c r="H474" s="266"/>
      <c r="I474" s="221"/>
      <c r="J474" s="221"/>
      <c r="K474" s="221"/>
      <c r="L474" s="69"/>
      <c r="M474" s="266"/>
      <c r="N474" s="266"/>
      <c r="O474" s="266"/>
      <c r="P474" s="266"/>
      <c r="Q474" s="267"/>
      <c r="R474" s="267"/>
      <c r="S474" s="267"/>
      <c r="T474" s="69"/>
      <c r="U474" s="69"/>
      <c r="V474" s="69"/>
      <c r="W474" s="69"/>
      <c r="X474" s="220"/>
      <c r="Y474" s="70"/>
      <c r="Z474" s="1"/>
    </row>
    <row r="475" spans="1:26" ht="30" customHeight="1" x14ac:dyDescent="0.2">
      <c r="A475" s="70"/>
      <c r="B475" s="70"/>
      <c r="C475" s="70"/>
      <c r="D475" s="266"/>
      <c r="E475" s="266"/>
      <c r="F475" s="69"/>
      <c r="G475" s="69"/>
      <c r="H475" s="266"/>
      <c r="I475" s="221"/>
      <c r="J475" s="221"/>
      <c r="K475" s="221"/>
      <c r="L475" s="69"/>
      <c r="M475" s="266"/>
      <c r="N475" s="266"/>
      <c r="O475" s="266"/>
      <c r="P475" s="266"/>
      <c r="Q475" s="267"/>
      <c r="R475" s="267"/>
      <c r="S475" s="267"/>
      <c r="T475" s="69"/>
      <c r="U475" s="69"/>
      <c r="V475" s="69"/>
      <c r="W475" s="69"/>
      <c r="X475" s="220"/>
      <c r="Y475" s="70"/>
      <c r="Z475" s="1"/>
    </row>
    <row r="476" spans="1:26" ht="30" customHeight="1" x14ac:dyDescent="0.2">
      <c r="A476" s="70"/>
      <c r="B476" s="70"/>
      <c r="C476" s="70"/>
      <c r="D476" s="266"/>
      <c r="E476" s="266"/>
      <c r="F476" s="69"/>
      <c r="G476" s="69"/>
      <c r="H476" s="266"/>
      <c r="I476" s="221"/>
      <c r="J476" s="221"/>
      <c r="K476" s="221"/>
      <c r="L476" s="69"/>
      <c r="M476" s="266"/>
      <c r="N476" s="266"/>
      <c r="O476" s="266"/>
      <c r="P476" s="266"/>
      <c r="Q476" s="267"/>
      <c r="R476" s="267"/>
      <c r="S476" s="267"/>
      <c r="T476" s="69"/>
      <c r="U476" s="69"/>
      <c r="V476" s="69"/>
      <c r="W476" s="69"/>
      <c r="X476" s="220"/>
      <c r="Y476" s="70"/>
      <c r="Z476" s="1"/>
    </row>
    <row r="477" spans="1:26" ht="30" customHeight="1" x14ac:dyDescent="0.2">
      <c r="A477" s="70"/>
      <c r="B477" s="70"/>
      <c r="C477" s="70"/>
      <c r="D477" s="266"/>
      <c r="E477" s="266"/>
      <c r="F477" s="69"/>
      <c r="G477" s="69"/>
      <c r="H477" s="266"/>
      <c r="I477" s="221"/>
      <c r="J477" s="221"/>
      <c r="K477" s="221"/>
      <c r="L477" s="69"/>
      <c r="M477" s="266"/>
      <c r="N477" s="266"/>
      <c r="O477" s="266"/>
      <c r="P477" s="266"/>
      <c r="Q477" s="267"/>
      <c r="R477" s="267"/>
      <c r="S477" s="267"/>
      <c r="T477" s="69"/>
      <c r="U477" s="69"/>
      <c r="V477" s="69"/>
      <c r="W477" s="69"/>
      <c r="X477" s="220"/>
      <c r="Y477" s="70"/>
      <c r="Z477" s="1"/>
    </row>
    <row r="478" spans="1:26" ht="30" customHeight="1" x14ac:dyDescent="0.2">
      <c r="A478" s="70"/>
      <c r="B478" s="70"/>
      <c r="C478" s="70"/>
      <c r="D478" s="266"/>
      <c r="E478" s="266"/>
      <c r="F478" s="69"/>
      <c r="G478" s="69"/>
      <c r="H478" s="266"/>
      <c r="I478" s="221"/>
      <c r="J478" s="221"/>
      <c r="K478" s="221"/>
      <c r="L478" s="69"/>
      <c r="M478" s="266"/>
      <c r="N478" s="266"/>
      <c r="O478" s="266"/>
      <c r="P478" s="266"/>
      <c r="Q478" s="267"/>
      <c r="R478" s="267"/>
      <c r="S478" s="267"/>
      <c r="T478" s="69"/>
      <c r="U478" s="69"/>
      <c r="V478" s="69"/>
      <c r="W478" s="69"/>
      <c r="X478" s="220"/>
      <c r="Y478" s="70"/>
      <c r="Z478" s="1"/>
    </row>
    <row r="479" spans="1:26" ht="30" customHeight="1" x14ac:dyDescent="0.2">
      <c r="A479" s="70"/>
      <c r="B479" s="70"/>
      <c r="C479" s="70"/>
      <c r="D479" s="266"/>
      <c r="E479" s="266"/>
      <c r="F479" s="69"/>
      <c r="G479" s="69"/>
      <c r="H479" s="266"/>
      <c r="I479" s="221"/>
      <c r="J479" s="221"/>
      <c r="K479" s="221"/>
      <c r="L479" s="69"/>
      <c r="M479" s="266"/>
      <c r="N479" s="266"/>
      <c r="O479" s="266"/>
      <c r="P479" s="266"/>
      <c r="Q479" s="267"/>
      <c r="R479" s="267"/>
      <c r="S479" s="267"/>
      <c r="T479" s="69"/>
      <c r="U479" s="69"/>
      <c r="V479" s="69"/>
      <c r="W479" s="69"/>
      <c r="X479" s="220"/>
      <c r="Y479" s="70"/>
      <c r="Z479" s="1"/>
    </row>
    <row r="480" spans="1:26" ht="30" customHeight="1" x14ac:dyDescent="0.2">
      <c r="A480" s="70"/>
      <c r="B480" s="70"/>
      <c r="C480" s="70"/>
      <c r="D480" s="266"/>
      <c r="E480" s="266"/>
      <c r="F480" s="69"/>
      <c r="G480" s="69"/>
      <c r="H480" s="266"/>
      <c r="I480" s="221"/>
      <c r="J480" s="221"/>
      <c r="K480" s="221"/>
      <c r="L480" s="69"/>
      <c r="M480" s="266"/>
      <c r="N480" s="266"/>
      <c r="O480" s="266"/>
      <c r="P480" s="266"/>
      <c r="Q480" s="267"/>
      <c r="R480" s="267"/>
      <c r="S480" s="267"/>
      <c r="T480" s="69"/>
      <c r="U480" s="69"/>
      <c r="V480" s="69"/>
      <c r="W480" s="69"/>
      <c r="X480" s="220"/>
      <c r="Y480" s="70"/>
      <c r="Z480" s="1"/>
    </row>
    <row r="481" spans="1:26" ht="30" customHeight="1" x14ac:dyDescent="0.2">
      <c r="A481" s="70"/>
      <c r="B481" s="70"/>
      <c r="C481" s="70"/>
      <c r="D481" s="266"/>
      <c r="E481" s="266"/>
      <c r="F481" s="69"/>
      <c r="G481" s="69"/>
      <c r="H481" s="266"/>
      <c r="I481" s="221"/>
      <c r="J481" s="221"/>
      <c r="K481" s="221"/>
      <c r="L481" s="69"/>
      <c r="M481" s="266"/>
      <c r="N481" s="266"/>
      <c r="O481" s="266"/>
      <c r="P481" s="266"/>
      <c r="Q481" s="267"/>
      <c r="R481" s="267"/>
      <c r="S481" s="267"/>
      <c r="T481" s="69"/>
      <c r="U481" s="69"/>
      <c r="V481" s="69"/>
      <c r="W481" s="69"/>
      <c r="X481" s="220"/>
      <c r="Y481" s="70"/>
      <c r="Z481" s="1"/>
    </row>
    <row r="482" spans="1:26" ht="30" customHeight="1" x14ac:dyDescent="0.2">
      <c r="A482" s="70"/>
      <c r="B482" s="70"/>
      <c r="C482" s="70"/>
      <c r="D482" s="266"/>
      <c r="E482" s="266"/>
      <c r="F482" s="69"/>
      <c r="G482" s="69"/>
      <c r="H482" s="266"/>
      <c r="I482" s="221"/>
      <c r="J482" s="221"/>
      <c r="K482" s="221"/>
      <c r="L482" s="69"/>
      <c r="M482" s="266"/>
      <c r="N482" s="266"/>
      <c r="O482" s="266"/>
      <c r="P482" s="266"/>
      <c r="Q482" s="267"/>
      <c r="R482" s="267"/>
      <c r="S482" s="267"/>
      <c r="T482" s="69"/>
      <c r="U482" s="69"/>
      <c r="V482" s="69"/>
      <c r="W482" s="69"/>
      <c r="X482" s="220"/>
      <c r="Y482" s="70"/>
      <c r="Z482" s="1"/>
    </row>
    <row r="483" spans="1:26" ht="30" customHeight="1" x14ac:dyDescent="0.2">
      <c r="A483" s="70"/>
      <c r="B483" s="70"/>
      <c r="C483" s="70"/>
      <c r="D483" s="266"/>
      <c r="E483" s="266"/>
      <c r="F483" s="69"/>
      <c r="G483" s="69"/>
      <c r="H483" s="266"/>
      <c r="I483" s="221"/>
      <c r="J483" s="221"/>
      <c r="K483" s="221"/>
      <c r="L483" s="69"/>
      <c r="M483" s="266"/>
      <c r="N483" s="266"/>
      <c r="O483" s="266"/>
      <c r="P483" s="266"/>
      <c r="Q483" s="267"/>
      <c r="R483" s="267"/>
      <c r="S483" s="267"/>
      <c r="T483" s="69"/>
      <c r="U483" s="69"/>
      <c r="V483" s="69"/>
      <c r="W483" s="69"/>
      <c r="X483" s="220"/>
      <c r="Y483" s="70"/>
      <c r="Z483" s="1"/>
    </row>
    <row r="484" spans="1:26" ht="30" customHeight="1" x14ac:dyDescent="0.2">
      <c r="A484" s="70"/>
      <c r="B484" s="70"/>
      <c r="C484" s="70"/>
      <c r="D484" s="266"/>
      <c r="E484" s="266"/>
      <c r="F484" s="69"/>
      <c r="G484" s="69"/>
      <c r="H484" s="266"/>
      <c r="I484" s="221"/>
      <c r="J484" s="221"/>
      <c r="K484" s="221"/>
      <c r="L484" s="69"/>
      <c r="M484" s="266"/>
      <c r="N484" s="266"/>
      <c r="O484" s="266"/>
      <c r="P484" s="266"/>
      <c r="Q484" s="267"/>
      <c r="R484" s="267"/>
      <c r="S484" s="267"/>
      <c r="T484" s="69"/>
      <c r="U484" s="69"/>
      <c r="V484" s="69"/>
      <c r="W484" s="69"/>
      <c r="X484" s="220"/>
      <c r="Y484" s="70"/>
      <c r="Z484" s="1"/>
    </row>
    <row r="485" spans="1:26" ht="30" customHeight="1" x14ac:dyDescent="0.2">
      <c r="A485" s="70"/>
      <c r="B485" s="70"/>
      <c r="C485" s="70"/>
      <c r="D485" s="266"/>
      <c r="E485" s="266"/>
      <c r="F485" s="69"/>
      <c r="G485" s="69"/>
      <c r="H485" s="266"/>
      <c r="I485" s="221"/>
      <c r="J485" s="221"/>
      <c r="K485" s="221"/>
      <c r="L485" s="69"/>
      <c r="M485" s="266"/>
      <c r="N485" s="266"/>
      <c r="O485" s="266"/>
      <c r="P485" s="266"/>
      <c r="Q485" s="267"/>
      <c r="R485" s="267"/>
      <c r="S485" s="267"/>
      <c r="T485" s="69"/>
      <c r="U485" s="69"/>
      <c r="V485" s="69"/>
      <c r="W485" s="69"/>
      <c r="X485" s="220"/>
      <c r="Y485" s="70"/>
      <c r="Z485" s="1"/>
    </row>
    <row r="486" spans="1:26" ht="30" customHeight="1" x14ac:dyDescent="0.2">
      <c r="A486" s="70"/>
      <c r="B486" s="70"/>
      <c r="C486" s="70"/>
      <c r="D486" s="266"/>
      <c r="E486" s="266"/>
      <c r="F486" s="69"/>
      <c r="G486" s="69"/>
      <c r="H486" s="266"/>
      <c r="I486" s="221"/>
      <c r="J486" s="221"/>
      <c r="K486" s="221"/>
      <c r="L486" s="69"/>
      <c r="M486" s="266"/>
      <c r="N486" s="266"/>
      <c r="O486" s="266"/>
      <c r="P486" s="266"/>
      <c r="Q486" s="267"/>
      <c r="R486" s="267"/>
      <c r="S486" s="267"/>
      <c r="T486" s="69"/>
      <c r="U486" s="69"/>
      <c r="V486" s="69"/>
      <c r="W486" s="69"/>
      <c r="X486" s="220"/>
      <c r="Y486" s="70"/>
      <c r="Z486" s="1"/>
    </row>
    <row r="487" spans="1:26" ht="30" customHeight="1" x14ac:dyDescent="0.2">
      <c r="A487" s="70"/>
      <c r="B487" s="70"/>
      <c r="C487" s="70"/>
      <c r="D487" s="266"/>
      <c r="E487" s="266"/>
      <c r="F487" s="69"/>
      <c r="G487" s="69"/>
      <c r="H487" s="266"/>
      <c r="I487" s="221"/>
      <c r="J487" s="221"/>
      <c r="K487" s="221"/>
      <c r="L487" s="69"/>
      <c r="M487" s="266"/>
      <c r="N487" s="266"/>
      <c r="O487" s="266"/>
      <c r="P487" s="266"/>
      <c r="Q487" s="267"/>
      <c r="R487" s="267"/>
      <c r="S487" s="267"/>
      <c r="T487" s="69"/>
      <c r="U487" s="69"/>
      <c r="V487" s="69"/>
      <c r="W487" s="69"/>
      <c r="X487" s="220"/>
      <c r="Y487" s="70"/>
      <c r="Z487" s="1"/>
    </row>
    <row r="488" spans="1:26" ht="30" customHeight="1" x14ac:dyDescent="0.2">
      <c r="A488" s="70"/>
      <c r="B488" s="70"/>
      <c r="C488" s="70"/>
      <c r="D488" s="266"/>
      <c r="E488" s="266"/>
      <c r="F488" s="69"/>
      <c r="G488" s="69"/>
      <c r="H488" s="266"/>
      <c r="I488" s="221"/>
      <c r="J488" s="221"/>
      <c r="K488" s="221"/>
      <c r="L488" s="69"/>
      <c r="M488" s="266"/>
      <c r="N488" s="266"/>
      <c r="O488" s="266"/>
      <c r="P488" s="266"/>
      <c r="Q488" s="267"/>
      <c r="R488" s="267"/>
      <c r="S488" s="267"/>
      <c r="T488" s="69"/>
      <c r="U488" s="69"/>
      <c r="V488" s="69"/>
      <c r="W488" s="69"/>
      <c r="X488" s="220"/>
      <c r="Y488" s="70"/>
      <c r="Z488" s="1"/>
    </row>
    <row r="489" spans="1:26" ht="30" customHeight="1" x14ac:dyDescent="0.2">
      <c r="A489" s="70"/>
      <c r="B489" s="70"/>
      <c r="C489" s="70"/>
      <c r="D489" s="266"/>
      <c r="E489" s="266"/>
      <c r="F489" s="69"/>
      <c r="G489" s="69"/>
      <c r="H489" s="266"/>
      <c r="I489" s="221"/>
      <c r="J489" s="221"/>
      <c r="K489" s="221"/>
      <c r="L489" s="69"/>
      <c r="M489" s="266"/>
      <c r="N489" s="266"/>
      <c r="O489" s="266"/>
      <c r="P489" s="266"/>
      <c r="Q489" s="267"/>
      <c r="R489" s="267"/>
      <c r="S489" s="267"/>
      <c r="T489" s="69"/>
      <c r="U489" s="69"/>
      <c r="V489" s="69"/>
      <c r="W489" s="69"/>
      <c r="X489" s="220"/>
      <c r="Y489" s="70"/>
      <c r="Z489" s="1"/>
    </row>
    <row r="490" spans="1:26" ht="30" customHeight="1" x14ac:dyDescent="0.2">
      <c r="A490" s="70"/>
      <c r="B490" s="70"/>
      <c r="C490" s="70"/>
      <c r="D490" s="266"/>
      <c r="E490" s="266"/>
      <c r="F490" s="69"/>
      <c r="G490" s="69"/>
      <c r="H490" s="266"/>
      <c r="I490" s="221"/>
      <c r="J490" s="221"/>
      <c r="K490" s="221"/>
      <c r="L490" s="69"/>
      <c r="M490" s="266"/>
      <c r="N490" s="266"/>
      <c r="O490" s="266"/>
      <c r="P490" s="266"/>
      <c r="Q490" s="267"/>
      <c r="R490" s="267"/>
      <c r="S490" s="267"/>
      <c r="T490" s="69"/>
      <c r="U490" s="69"/>
      <c r="V490" s="69"/>
      <c r="W490" s="69"/>
      <c r="X490" s="220"/>
      <c r="Y490" s="70"/>
      <c r="Z490" s="1"/>
    </row>
    <row r="491" spans="1:26" ht="30" customHeight="1" x14ac:dyDescent="0.2">
      <c r="A491" s="70"/>
      <c r="B491" s="70"/>
      <c r="C491" s="70"/>
      <c r="D491" s="266"/>
      <c r="E491" s="266"/>
      <c r="F491" s="69"/>
      <c r="G491" s="69"/>
      <c r="H491" s="266"/>
      <c r="I491" s="221"/>
      <c r="J491" s="221"/>
      <c r="K491" s="221"/>
      <c r="L491" s="69"/>
      <c r="M491" s="266"/>
      <c r="N491" s="266"/>
      <c r="O491" s="266"/>
      <c r="P491" s="266"/>
      <c r="Q491" s="267"/>
      <c r="R491" s="267"/>
      <c r="S491" s="267"/>
      <c r="T491" s="69"/>
      <c r="U491" s="69"/>
      <c r="V491" s="69"/>
      <c r="W491" s="69"/>
      <c r="X491" s="220"/>
      <c r="Y491" s="70"/>
      <c r="Z491" s="1"/>
    </row>
    <row r="492" spans="1:26" ht="30" customHeight="1" x14ac:dyDescent="0.2">
      <c r="A492" s="70"/>
      <c r="B492" s="70"/>
      <c r="C492" s="70"/>
      <c r="D492" s="266"/>
      <c r="E492" s="266"/>
      <c r="F492" s="69"/>
      <c r="G492" s="69"/>
      <c r="H492" s="266"/>
      <c r="I492" s="221"/>
      <c r="J492" s="221"/>
      <c r="K492" s="221"/>
      <c r="L492" s="69"/>
      <c r="M492" s="266"/>
      <c r="N492" s="266"/>
      <c r="O492" s="266"/>
      <c r="P492" s="266"/>
      <c r="Q492" s="267"/>
      <c r="R492" s="267"/>
      <c r="S492" s="267"/>
      <c r="T492" s="69"/>
      <c r="U492" s="69"/>
      <c r="V492" s="69"/>
      <c r="W492" s="69"/>
      <c r="X492" s="220"/>
      <c r="Y492" s="70"/>
      <c r="Z492" s="1"/>
    </row>
    <row r="493" spans="1:26" ht="30" customHeight="1" x14ac:dyDescent="0.2">
      <c r="A493" s="70"/>
      <c r="B493" s="70"/>
      <c r="C493" s="70"/>
      <c r="D493" s="266"/>
      <c r="E493" s="266"/>
      <c r="F493" s="69"/>
      <c r="G493" s="69"/>
      <c r="H493" s="266"/>
      <c r="I493" s="221"/>
      <c r="J493" s="221"/>
      <c r="K493" s="221"/>
      <c r="L493" s="69"/>
      <c r="M493" s="266"/>
      <c r="N493" s="266"/>
      <c r="O493" s="266"/>
      <c r="P493" s="266"/>
      <c r="Q493" s="267"/>
      <c r="R493" s="267"/>
      <c r="S493" s="267"/>
      <c r="T493" s="69"/>
      <c r="U493" s="69"/>
      <c r="V493" s="69"/>
      <c r="W493" s="69"/>
      <c r="X493" s="220"/>
      <c r="Y493" s="70"/>
      <c r="Z493" s="1"/>
    </row>
    <row r="494" spans="1:26" ht="30" customHeight="1" x14ac:dyDescent="0.2">
      <c r="A494" s="70"/>
      <c r="B494" s="70"/>
      <c r="C494" s="70"/>
      <c r="D494" s="266"/>
      <c r="E494" s="266"/>
      <c r="F494" s="69"/>
      <c r="G494" s="69"/>
      <c r="H494" s="266"/>
      <c r="I494" s="221"/>
      <c r="J494" s="221"/>
      <c r="K494" s="221"/>
      <c r="L494" s="69"/>
      <c r="M494" s="266"/>
      <c r="N494" s="266"/>
      <c r="O494" s="266"/>
      <c r="P494" s="266"/>
      <c r="Q494" s="267"/>
      <c r="R494" s="267"/>
      <c r="S494" s="267"/>
      <c r="T494" s="69"/>
      <c r="U494" s="69"/>
      <c r="V494" s="69"/>
      <c r="W494" s="69"/>
      <c r="X494" s="220"/>
      <c r="Y494" s="70"/>
      <c r="Z494" s="1"/>
    </row>
    <row r="495" spans="1:26" ht="30" customHeight="1" x14ac:dyDescent="0.2">
      <c r="A495" s="70"/>
      <c r="B495" s="70"/>
      <c r="C495" s="70"/>
      <c r="D495" s="266"/>
      <c r="E495" s="266"/>
      <c r="F495" s="69"/>
      <c r="G495" s="69"/>
      <c r="H495" s="266"/>
      <c r="I495" s="221"/>
      <c r="J495" s="221"/>
      <c r="K495" s="221"/>
      <c r="L495" s="69"/>
      <c r="M495" s="266"/>
      <c r="N495" s="266"/>
      <c r="O495" s="266"/>
      <c r="P495" s="266"/>
      <c r="Q495" s="267"/>
      <c r="R495" s="267"/>
      <c r="S495" s="267"/>
      <c r="T495" s="69"/>
      <c r="U495" s="69"/>
      <c r="V495" s="69"/>
      <c r="W495" s="69"/>
      <c r="X495" s="220"/>
      <c r="Y495" s="70"/>
      <c r="Z495" s="1"/>
    </row>
    <row r="496" spans="1:26" ht="30" customHeight="1" x14ac:dyDescent="0.2">
      <c r="A496" s="70"/>
      <c r="B496" s="70"/>
      <c r="C496" s="70"/>
      <c r="D496" s="266"/>
      <c r="E496" s="266"/>
      <c r="F496" s="69"/>
      <c r="G496" s="69"/>
      <c r="H496" s="266"/>
      <c r="I496" s="221"/>
      <c r="J496" s="221"/>
      <c r="K496" s="221"/>
      <c r="L496" s="69"/>
      <c r="M496" s="266"/>
      <c r="N496" s="266"/>
      <c r="O496" s="266"/>
      <c r="P496" s="266"/>
      <c r="Q496" s="267"/>
      <c r="R496" s="267"/>
      <c r="S496" s="267"/>
      <c r="T496" s="69"/>
      <c r="U496" s="69"/>
      <c r="V496" s="69"/>
      <c r="W496" s="69"/>
      <c r="X496" s="220"/>
      <c r="Y496" s="70"/>
      <c r="Z496" s="1"/>
    </row>
    <row r="497" spans="1:26" ht="30" customHeight="1" x14ac:dyDescent="0.2">
      <c r="A497" s="70"/>
      <c r="B497" s="70"/>
      <c r="C497" s="70"/>
      <c r="D497" s="266"/>
      <c r="E497" s="266"/>
      <c r="F497" s="69"/>
      <c r="G497" s="69"/>
      <c r="H497" s="266"/>
      <c r="I497" s="221"/>
      <c r="J497" s="221"/>
      <c r="K497" s="221"/>
      <c r="L497" s="69"/>
      <c r="M497" s="266"/>
      <c r="N497" s="266"/>
      <c r="O497" s="266"/>
      <c r="P497" s="266"/>
      <c r="Q497" s="267"/>
      <c r="R497" s="267"/>
      <c r="S497" s="267"/>
      <c r="T497" s="69"/>
      <c r="U497" s="69"/>
      <c r="V497" s="69"/>
      <c r="W497" s="69"/>
      <c r="X497" s="220"/>
      <c r="Y497" s="70"/>
      <c r="Z497" s="1"/>
    </row>
    <row r="498" spans="1:26" ht="30" customHeight="1" x14ac:dyDescent="0.2">
      <c r="A498" s="70"/>
      <c r="B498" s="70"/>
      <c r="C498" s="70"/>
      <c r="D498" s="266"/>
      <c r="E498" s="266"/>
      <c r="F498" s="69"/>
      <c r="G498" s="69"/>
      <c r="H498" s="266"/>
      <c r="I498" s="221"/>
      <c r="J498" s="221"/>
      <c r="K498" s="221"/>
      <c r="L498" s="69"/>
      <c r="M498" s="266"/>
      <c r="N498" s="266"/>
      <c r="O498" s="266"/>
      <c r="P498" s="266"/>
      <c r="Q498" s="267"/>
      <c r="R498" s="267"/>
      <c r="S498" s="267"/>
      <c r="T498" s="69"/>
      <c r="U498" s="69"/>
      <c r="V498" s="69"/>
      <c r="W498" s="69"/>
      <c r="X498" s="220"/>
      <c r="Y498" s="70"/>
      <c r="Z498" s="1"/>
    </row>
    <row r="499" spans="1:26" ht="30" customHeight="1" x14ac:dyDescent="0.2">
      <c r="A499" s="70"/>
      <c r="B499" s="70"/>
      <c r="C499" s="70"/>
      <c r="D499" s="266"/>
      <c r="E499" s="266"/>
      <c r="F499" s="69"/>
      <c r="G499" s="69"/>
      <c r="H499" s="266"/>
      <c r="I499" s="221"/>
      <c r="J499" s="221"/>
      <c r="K499" s="221"/>
      <c r="L499" s="69"/>
      <c r="M499" s="266"/>
      <c r="N499" s="266"/>
      <c r="O499" s="266"/>
      <c r="P499" s="266"/>
      <c r="Q499" s="267"/>
      <c r="R499" s="267"/>
      <c r="S499" s="267"/>
      <c r="T499" s="69"/>
      <c r="U499" s="69"/>
      <c r="V499" s="69"/>
      <c r="W499" s="69"/>
      <c r="X499" s="220"/>
      <c r="Y499" s="70"/>
      <c r="Z499" s="1"/>
    </row>
    <row r="500" spans="1:26" ht="30" customHeight="1" x14ac:dyDescent="0.2">
      <c r="A500" s="70"/>
      <c r="B500" s="70"/>
      <c r="C500" s="70"/>
      <c r="D500" s="266"/>
      <c r="E500" s="266"/>
      <c r="F500" s="69"/>
      <c r="G500" s="69"/>
      <c r="H500" s="266"/>
      <c r="I500" s="221"/>
      <c r="J500" s="221"/>
      <c r="K500" s="221"/>
      <c r="L500" s="69"/>
      <c r="M500" s="266"/>
      <c r="N500" s="266"/>
      <c r="O500" s="266"/>
      <c r="P500" s="266"/>
      <c r="Q500" s="267"/>
      <c r="R500" s="267"/>
      <c r="S500" s="267"/>
      <c r="T500" s="69"/>
      <c r="U500" s="69"/>
      <c r="V500" s="69"/>
      <c r="W500" s="69"/>
      <c r="X500" s="220"/>
      <c r="Y500" s="70"/>
      <c r="Z500" s="1"/>
    </row>
    <row r="501" spans="1:26" ht="30" customHeight="1" x14ac:dyDescent="0.2">
      <c r="A501" s="70"/>
      <c r="B501" s="70"/>
      <c r="C501" s="70"/>
      <c r="D501" s="266"/>
      <c r="E501" s="266"/>
      <c r="F501" s="69"/>
      <c r="G501" s="69"/>
      <c r="H501" s="266"/>
      <c r="I501" s="221"/>
      <c r="J501" s="221"/>
      <c r="K501" s="221"/>
      <c r="L501" s="69"/>
      <c r="M501" s="266"/>
      <c r="N501" s="266"/>
      <c r="O501" s="266"/>
      <c r="P501" s="266"/>
      <c r="Q501" s="267"/>
      <c r="R501" s="267"/>
      <c r="S501" s="267"/>
      <c r="T501" s="69"/>
      <c r="U501" s="69"/>
      <c r="V501" s="69"/>
      <c r="W501" s="69"/>
      <c r="X501" s="220"/>
      <c r="Y501" s="70"/>
      <c r="Z501" s="1"/>
    </row>
    <row r="502" spans="1:26" ht="30" customHeight="1" x14ac:dyDescent="0.2">
      <c r="A502" s="70"/>
      <c r="B502" s="70"/>
      <c r="C502" s="70"/>
      <c r="D502" s="266"/>
      <c r="E502" s="266"/>
      <c r="F502" s="69"/>
      <c r="G502" s="69"/>
      <c r="H502" s="266"/>
      <c r="I502" s="221"/>
      <c r="J502" s="221"/>
      <c r="K502" s="221"/>
      <c r="L502" s="69"/>
      <c r="M502" s="266"/>
      <c r="N502" s="266"/>
      <c r="O502" s="266"/>
      <c r="P502" s="266"/>
      <c r="Q502" s="267"/>
      <c r="R502" s="267"/>
      <c r="S502" s="267"/>
      <c r="T502" s="69"/>
      <c r="U502" s="69"/>
      <c r="V502" s="69"/>
      <c r="W502" s="69"/>
      <c r="X502" s="220"/>
      <c r="Y502" s="70"/>
      <c r="Z502" s="1"/>
    </row>
    <row r="503" spans="1:26" ht="30" customHeight="1" x14ac:dyDescent="0.2">
      <c r="A503" s="70"/>
      <c r="B503" s="70"/>
      <c r="C503" s="70"/>
      <c r="D503" s="266"/>
      <c r="E503" s="266"/>
      <c r="F503" s="69"/>
      <c r="G503" s="69"/>
      <c r="H503" s="266"/>
      <c r="I503" s="221"/>
      <c r="J503" s="221"/>
      <c r="K503" s="221"/>
      <c r="L503" s="69"/>
      <c r="M503" s="266"/>
      <c r="N503" s="266"/>
      <c r="O503" s="266"/>
      <c r="P503" s="266"/>
      <c r="Q503" s="267"/>
      <c r="R503" s="267"/>
      <c r="S503" s="267"/>
      <c r="T503" s="69"/>
      <c r="U503" s="69"/>
      <c r="V503" s="69"/>
      <c r="W503" s="69"/>
      <c r="X503" s="220"/>
      <c r="Y503" s="70"/>
      <c r="Z503" s="1"/>
    </row>
    <row r="504" spans="1:26" ht="30" customHeight="1" x14ac:dyDescent="0.2">
      <c r="A504" s="70"/>
      <c r="B504" s="70"/>
      <c r="C504" s="70"/>
      <c r="D504" s="266"/>
      <c r="E504" s="266"/>
      <c r="F504" s="69"/>
      <c r="G504" s="69"/>
      <c r="H504" s="266"/>
      <c r="I504" s="221"/>
      <c r="J504" s="221"/>
      <c r="K504" s="221"/>
      <c r="L504" s="69"/>
      <c r="M504" s="266"/>
      <c r="N504" s="266"/>
      <c r="O504" s="266"/>
      <c r="P504" s="266"/>
      <c r="Q504" s="267"/>
      <c r="R504" s="267"/>
      <c r="S504" s="267"/>
      <c r="T504" s="69"/>
      <c r="U504" s="69"/>
      <c r="V504" s="69"/>
      <c r="W504" s="69"/>
      <c r="X504" s="220"/>
      <c r="Y504" s="70"/>
      <c r="Z504" s="1"/>
    </row>
    <row r="505" spans="1:26" ht="30" customHeight="1" x14ac:dyDescent="0.2">
      <c r="A505" s="70"/>
      <c r="B505" s="70"/>
      <c r="C505" s="70"/>
      <c r="D505" s="266"/>
      <c r="E505" s="266"/>
      <c r="F505" s="69"/>
      <c r="G505" s="69"/>
      <c r="H505" s="266"/>
      <c r="I505" s="221"/>
      <c r="J505" s="221"/>
      <c r="K505" s="221"/>
      <c r="L505" s="69"/>
      <c r="M505" s="266"/>
      <c r="N505" s="266"/>
      <c r="O505" s="266"/>
      <c r="P505" s="266"/>
      <c r="Q505" s="267"/>
      <c r="R505" s="267"/>
      <c r="S505" s="267"/>
      <c r="T505" s="69"/>
      <c r="U505" s="69"/>
      <c r="V505" s="69"/>
      <c r="W505" s="69"/>
      <c r="X505" s="220"/>
      <c r="Y505" s="70"/>
      <c r="Z505" s="1"/>
    </row>
    <row r="506" spans="1:26" ht="30" customHeight="1" x14ac:dyDescent="0.2">
      <c r="A506" s="70"/>
      <c r="B506" s="70"/>
      <c r="C506" s="70"/>
      <c r="D506" s="266"/>
      <c r="E506" s="266"/>
      <c r="F506" s="69"/>
      <c r="G506" s="69"/>
      <c r="H506" s="266"/>
      <c r="I506" s="221"/>
      <c r="J506" s="221"/>
      <c r="K506" s="221"/>
      <c r="L506" s="69"/>
      <c r="M506" s="266"/>
      <c r="N506" s="266"/>
      <c r="O506" s="266"/>
      <c r="P506" s="266"/>
      <c r="Q506" s="267"/>
      <c r="R506" s="267"/>
      <c r="S506" s="267"/>
      <c r="T506" s="69"/>
      <c r="U506" s="69"/>
      <c r="V506" s="69"/>
      <c r="W506" s="69"/>
      <c r="X506" s="220"/>
      <c r="Y506" s="70"/>
      <c r="Z506" s="1"/>
    </row>
    <row r="507" spans="1:26" ht="30" customHeight="1" x14ac:dyDescent="0.2">
      <c r="A507" s="70"/>
      <c r="B507" s="70"/>
      <c r="C507" s="70"/>
      <c r="D507" s="266"/>
      <c r="E507" s="266"/>
      <c r="F507" s="69"/>
      <c r="G507" s="69"/>
      <c r="H507" s="266"/>
      <c r="I507" s="221"/>
      <c r="J507" s="221"/>
      <c r="K507" s="221"/>
      <c r="L507" s="69"/>
      <c r="M507" s="266"/>
      <c r="N507" s="266"/>
      <c r="O507" s="266"/>
      <c r="P507" s="266"/>
      <c r="Q507" s="267"/>
      <c r="R507" s="267"/>
      <c r="S507" s="267"/>
      <c r="T507" s="69"/>
      <c r="U507" s="69"/>
      <c r="V507" s="69"/>
      <c r="W507" s="69"/>
      <c r="X507" s="220"/>
      <c r="Y507" s="70"/>
      <c r="Z507" s="1"/>
    </row>
    <row r="508" spans="1:26" ht="30" customHeight="1" x14ac:dyDescent="0.2">
      <c r="A508" s="70"/>
      <c r="B508" s="70"/>
      <c r="C508" s="70"/>
      <c r="D508" s="266"/>
      <c r="E508" s="266"/>
      <c r="F508" s="69"/>
      <c r="G508" s="69"/>
      <c r="H508" s="266"/>
      <c r="I508" s="221"/>
      <c r="J508" s="221"/>
      <c r="K508" s="221"/>
      <c r="L508" s="69"/>
      <c r="M508" s="266"/>
      <c r="N508" s="266"/>
      <c r="O508" s="266"/>
      <c r="P508" s="266"/>
      <c r="Q508" s="267"/>
      <c r="R508" s="267"/>
      <c r="S508" s="267"/>
      <c r="T508" s="69"/>
      <c r="U508" s="69"/>
      <c r="V508" s="69"/>
      <c r="W508" s="69"/>
      <c r="X508" s="220"/>
      <c r="Y508" s="70"/>
      <c r="Z508" s="1"/>
    </row>
    <row r="509" spans="1:26" ht="30" customHeight="1" x14ac:dyDescent="0.2">
      <c r="A509" s="70"/>
      <c r="B509" s="70"/>
      <c r="C509" s="70"/>
      <c r="D509" s="266"/>
      <c r="E509" s="266"/>
      <c r="F509" s="69"/>
      <c r="G509" s="69"/>
      <c r="H509" s="266"/>
      <c r="I509" s="221"/>
      <c r="J509" s="221"/>
      <c r="K509" s="221"/>
      <c r="L509" s="69"/>
      <c r="M509" s="266"/>
      <c r="N509" s="266"/>
      <c r="O509" s="266"/>
      <c r="P509" s="266"/>
      <c r="Q509" s="267"/>
      <c r="R509" s="267"/>
      <c r="S509" s="267"/>
      <c r="T509" s="69"/>
      <c r="U509" s="69"/>
      <c r="V509" s="69"/>
      <c r="W509" s="69"/>
      <c r="X509" s="220"/>
      <c r="Y509" s="70"/>
      <c r="Z509" s="1"/>
    </row>
    <row r="510" spans="1:26" ht="30" customHeight="1" x14ac:dyDescent="0.2">
      <c r="A510" s="70"/>
      <c r="B510" s="70"/>
      <c r="C510" s="70"/>
      <c r="D510" s="266"/>
      <c r="E510" s="266"/>
      <c r="F510" s="69"/>
      <c r="G510" s="69"/>
      <c r="H510" s="266"/>
      <c r="I510" s="221"/>
      <c r="J510" s="221"/>
      <c r="K510" s="221"/>
      <c r="L510" s="69"/>
      <c r="M510" s="266"/>
      <c r="N510" s="266"/>
      <c r="O510" s="266"/>
      <c r="P510" s="266"/>
      <c r="Q510" s="267"/>
      <c r="R510" s="267"/>
      <c r="S510" s="267"/>
      <c r="T510" s="69"/>
      <c r="U510" s="69"/>
      <c r="V510" s="69"/>
      <c r="W510" s="69"/>
      <c r="X510" s="220"/>
      <c r="Y510" s="70"/>
      <c r="Z510" s="1"/>
    </row>
    <row r="511" spans="1:26" ht="30" customHeight="1" x14ac:dyDescent="0.2">
      <c r="A511" s="70"/>
      <c r="B511" s="70"/>
      <c r="C511" s="70"/>
      <c r="D511" s="266"/>
      <c r="E511" s="266"/>
      <c r="F511" s="69"/>
      <c r="G511" s="69"/>
      <c r="H511" s="266"/>
      <c r="I511" s="221"/>
      <c r="J511" s="221"/>
      <c r="K511" s="221"/>
      <c r="L511" s="69"/>
      <c r="M511" s="266"/>
      <c r="N511" s="266"/>
      <c r="O511" s="266"/>
      <c r="P511" s="266"/>
      <c r="Q511" s="267"/>
      <c r="R511" s="267"/>
      <c r="S511" s="267"/>
      <c r="T511" s="69"/>
      <c r="U511" s="69"/>
      <c r="V511" s="69"/>
      <c r="W511" s="69"/>
      <c r="X511" s="220"/>
      <c r="Y511" s="70"/>
      <c r="Z511" s="1"/>
    </row>
    <row r="512" spans="1:26" ht="30" customHeight="1" x14ac:dyDescent="0.2">
      <c r="A512" s="70"/>
      <c r="B512" s="70"/>
      <c r="C512" s="70"/>
      <c r="D512" s="266"/>
      <c r="E512" s="266"/>
      <c r="F512" s="69"/>
      <c r="G512" s="69"/>
      <c r="H512" s="266"/>
      <c r="I512" s="221"/>
      <c r="J512" s="221"/>
      <c r="K512" s="221"/>
      <c r="L512" s="69"/>
      <c r="M512" s="266"/>
      <c r="N512" s="266"/>
      <c r="O512" s="266"/>
      <c r="P512" s="266"/>
      <c r="Q512" s="267"/>
      <c r="R512" s="267"/>
      <c r="S512" s="267"/>
      <c r="T512" s="69"/>
      <c r="U512" s="69"/>
      <c r="V512" s="69"/>
      <c r="W512" s="69"/>
      <c r="X512" s="220"/>
      <c r="Y512" s="70"/>
      <c r="Z512" s="1"/>
    </row>
    <row r="513" spans="1:26" ht="30" customHeight="1" x14ac:dyDescent="0.2">
      <c r="A513" s="70"/>
      <c r="B513" s="70"/>
      <c r="C513" s="70"/>
      <c r="D513" s="266"/>
      <c r="E513" s="266"/>
      <c r="F513" s="69"/>
      <c r="G513" s="69"/>
      <c r="H513" s="266"/>
      <c r="I513" s="221"/>
      <c r="J513" s="221"/>
      <c r="K513" s="221"/>
      <c r="L513" s="69"/>
      <c r="M513" s="266"/>
      <c r="N513" s="266"/>
      <c r="O513" s="266"/>
      <c r="P513" s="266"/>
      <c r="Q513" s="267"/>
      <c r="R513" s="267"/>
      <c r="S513" s="267"/>
      <c r="T513" s="69"/>
      <c r="U513" s="69"/>
      <c r="V513" s="69"/>
      <c r="W513" s="69"/>
      <c r="X513" s="220"/>
      <c r="Y513" s="70"/>
      <c r="Z513" s="1"/>
    </row>
    <row r="514" spans="1:26" ht="30" customHeight="1" x14ac:dyDescent="0.2">
      <c r="A514" s="70"/>
      <c r="B514" s="70"/>
      <c r="C514" s="70"/>
      <c r="D514" s="266"/>
      <c r="E514" s="266"/>
      <c r="F514" s="69"/>
      <c r="G514" s="69"/>
      <c r="H514" s="266"/>
      <c r="I514" s="221"/>
      <c r="J514" s="221"/>
      <c r="K514" s="221"/>
      <c r="L514" s="69"/>
      <c r="M514" s="266"/>
      <c r="N514" s="266"/>
      <c r="O514" s="266"/>
      <c r="P514" s="266"/>
      <c r="Q514" s="267"/>
      <c r="R514" s="267"/>
      <c r="S514" s="267"/>
      <c r="T514" s="69"/>
      <c r="U514" s="69"/>
      <c r="V514" s="69"/>
      <c r="W514" s="69"/>
      <c r="X514" s="220"/>
      <c r="Y514" s="70"/>
      <c r="Z514" s="1"/>
    </row>
    <row r="515" spans="1:26" ht="30" customHeight="1" x14ac:dyDescent="0.2">
      <c r="A515" s="70"/>
      <c r="B515" s="70"/>
      <c r="C515" s="70"/>
      <c r="D515" s="266"/>
      <c r="E515" s="266"/>
      <c r="F515" s="69"/>
      <c r="G515" s="69"/>
      <c r="H515" s="266"/>
      <c r="I515" s="221"/>
      <c r="J515" s="221"/>
      <c r="K515" s="221"/>
      <c r="L515" s="69"/>
      <c r="M515" s="266"/>
      <c r="N515" s="266"/>
      <c r="O515" s="266"/>
      <c r="P515" s="266"/>
      <c r="Q515" s="267"/>
      <c r="R515" s="267"/>
      <c r="S515" s="267"/>
      <c r="T515" s="69"/>
      <c r="U515" s="69"/>
      <c r="V515" s="69"/>
      <c r="W515" s="69"/>
      <c r="X515" s="220"/>
      <c r="Y515" s="70"/>
      <c r="Z515" s="1"/>
    </row>
    <row r="516" spans="1:26" ht="30" customHeight="1" x14ac:dyDescent="0.2">
      <c r="A516" s="70"/>
      <c r="B516" s="70"/>
      <c r="C516" s="70"/>
      <c r="D516" s="266"/>
      <c r="E516" s="266"/>
      <c r="F516" s="69"/>
      <c r="G516" s="69"/>
      <c r="H516" s="266"/>
      <c r="I516" s="221"/>
      <c r="J516" s="221"/>
      <c r="K516" s="221"/>
      <c r="L516" s="69"/>
      <c r="M516" s="266"/>
      <c r="N516" s="266"/>
      <c r="O516" s="266"/>
      <c r="P516" s="266"/>
      <c r="Q516" s="267"/>
      <c r="R516" s="267"/>
      <c r="S516" s="267"/>
      <c r="T516" s="69"/>
      <c r="U516" s="69"/>
      <c r="V516" s="69"/>
      <c r="W516" s="69"/>
      <c r="X516" s="220"/>
      <c r="Y516" s="70"/>
      <c r="Z516" s="1"/>
    </row>
    <row r="517" spans="1:26" ht="30" customHeight="1" x14ac:dyDescent="0.2">
      <c r="A517" s="70"/>
      <c r="B517" s="70"/>
      <c r="C517" s="70"/>
      <c r="D517" s="266"/>
      <c r="E517" s="266"/>
      <c r="F517" s="69"/>
      <c r="G517" s="69"/>
      <c r="H517" s="266"/>
      <c r="I517" s="221"/>
      <c r="J517" s="221"/>
      <c r="K517" s="221"/>
      <c r="L517" s="69"/>
      <c r="M517" s="266"/>
      <c r="N517" s="266"/>
      <c r="O517" s="266"/>
      <c r="P517" s="266"/>
      <c r="Q517" s="267"/>
      <c r="R517" s="267"/>
      <c r="S517" s="267"/>
      <c r="T517" s="69"/>
      <c r="U517" s="69"/>
      <c r="V517" s="69"/>
      <c r="W517" s="69"/>
      <c r="X517" s="220"/>
      <c r="Y517" s="70"/>
      <c r="Z517" s="1"/>
    </row>
    <row r="518" spans="1:26" ht="30" customHeight="1" x14ac:dyDescent="0.2">
      <c r="A518" s="70"/>
      <c r="B518" s="70"/>
      <c r="C518" s="70"/>
      <c r="D518" s="266"/>
      <c r="E518" s="266"/>
      <c r="F518" s="69"/>
      <c r="G518" s="69"/>
      <c r="H518" s="266"/>
      <c r="I518" s="221"/>
      <c r="J518" s="221"/>
      <c r="K518" s="221"/>
      <c r="L518" s="69"/>
      <c r="M518" s="266"/>
      <c r="N518" s="266"/>
      <c r="O518" s="266"/>
      <c r="P518" s="266"/>
      <c r="Q518" s="267"/>
      <c r="R518" s="267"/>
      <c r="S518" s="267"/>
      <c r="T518" s="69"/>
      <c r="U518" s="69"/>
      <c r="V518" s="69"/>
      <c r="W518" s="69"/>
      <c r="X518" s="220"/>
      <c r="Y518" s="70"/>
      <c r="Z518" s="1"/>
    </row>
    <row r="519" spans="1:26" ht="30" customHeight="1" x14ac:dyDescent="0.2">
      <c r="A519" s="70"/>
      <c r="B519" s="70"/>
      <c r="C519" s="70"/>
      <c r="D519" s="266"/>
      <c r="E519" s="266"/>
      <c r="F519" s="69"/>
      <c r="G519" s="69"/>
      <c r="H519" s="266"/>
      <c r="I519" s="221"/>
      <c r="J519" s="221"/>
      <c r="K519" s="221"/>
      <c r="L519" s="69"/>
      <c r="M519" s="266"/>
      <c r="N519" s="266"/>
      <c r="O519" s="266"/>
      <c r="P519" s="266"/>
      <c r="Q519" s="267"/>
      <c r="R519" s="267"/>
      <c r="S519" s="267"/>
      <c r="T519" s="69"/>
      <c r="U519" s="69"/>
      <c r="V519" s="69"/>
      <c r="W519" s="69"/>
      <c r="X519" s="220"/>
      <c r="Y519" s="70"/>
      <c r="Z519" s="1"/>
    </row>
    <row r="520" spans="1:26" ht="30" customHeight="1" x14ac:dyDescent="0.2">
      <c r="A520" s="70"/>
      <c r="B520" s="70"/>
      <c r="C520" s="70"/>
      <c r="D520" s="266"/>
      <c r="E520" s="266"/>
      <c r="F520" s="69"/>
      <c r="G520" s="69"/>
      <c r="H520" s="266"/>
      <c r="I520" s="221"/>
      <c r="J520" s="221"/>
      <c r="K520" s="221"/>
      <c r="L520" s="69"/>
      <c r="M520" s="266"/>
      <c r="N520" s="266"/>
      <c r="O520" s="266"/>
      <c r="P520" s="266"/>
      <c r="Q520" s="267"/>
      <c r="R520" s="267"/>
      <c r="S520" s="267"/>
      <c r="T520" s="69"/>
      <c r="U520" s="69"/>
      <c r="V520" s="69"/>
      <c r="W520" s="69"/>
      <c r="X520" s="220"/>
      <c r="Y520" s="70"/>
      <c r="Z520" s="1"/>
    </row>
    <row r="521" spans="1:26" ht="30" customHeight="1" x14ac:dyDescent="0.2">
      <c r="A521" s="70"/>
      <c r="B521" s="70"/>
      <c r="C521" s="70"/>
      <c r="D521" s="266"/>
      <c r="E521" s="266"/>
      <c r="F521" s="69"/>
      <c r="G521" s="69"/>
      <c r="H521" s="266"/>
      <c r="I521" s="221"/>
      <c r="J521" s="221"/>
      <c r="K521" s="221"/>
      <c r="L521" s="69"/>
      <c r="M521" s="266"/>
      <c r="N521" s="266"/>
      <c r="O521" s="266"/>
      <c r="P521" s="266"/>
      <c r="Q521" s="267"/>
      <c r="R521" s="267"/>
      <c r="S521" s="267"/>
      <c r="T521" s="69"/>
      <c r="U521" s="69"/>
      <c r="V521" s="69"/>
      <c r="W521" s="69"/>
      <c r="X521" s="220"/>
      <c r="Y521" s="70"/>
      <c r="Z521" s="1"/>
    </row>
    <row r="522" spans="1:26" ht="30" customHeight="1" x14ac:dyDescent="0.2">
      <c r="A522" s="70"/>
      <c r="B522" s="70"/>
      <c r="C522" s="70"/>
      <c r="D522" s="266"/>
      <c r="E522" s="266"/>
      <c r="F522" s="69"/>
      <c r="G522" s="69"/>
      <c r="H522" s="266"/>
      <c r="I522" s="221"/>
      <c r="J522" s="221"/>
      <c r="K522" s="221"/>
      <c r="L522" s="69"/>
      <c r="M522" s="266"/>
      <c r="N522" s="266"/>
      <c r="O522" s="266"/>
      <c r="P522" s="266"/>
      <c r="Q522" s="267"/>
      <c r="R522" s="267"/>
      <c r="S522" s="267"/>
      <c r="T522" s="69"/>
      <c r="U522" s="69"/>
      <c r="V522" s="69"/>
      <c r="W522" s="69"/>
      <c r="X522" s="220"/>
      <c r="Y522" s="70"/>
      <c r="Z522" s="1"/>
    </row>
    <row r="523" spans="1:26" ht="30" customHeight="1" x14ac:dyDescent="0.2">
      <c r="A523" s="70"/>
      <c r="B523" s="70"/>
      <c r="C523" s="70"/>
      <c r="D523" s="266"/>
      <c r="E523" s="266"/>
      <c r="F523" s="69"/>
      <c r="G523" s="69"/>
      <c r="H523" s="266"/>
      <c r="I523" s="221"/>
      <c r="J523" s="221"/>
      <c r="K523" s="221"/>
      <c r="L523" s="69"/>
      <c r="M523" s="266"/>
      <c r="N523" s="266"/>
      <c r="O523" s="266"/>
      <c r="P523" s="266"/>
      <c r="Q523" s="267"/>
      <c r="R523" s="267"/>
      <c r="S523" s="267"/>
      <c r="T523" s="69"/>
      <c r="U523" s="69"/>
      <c r="V523" s="69"/>
      <c r="W523" s="69"/>
      <c r="X523" s="220"/>
      <c r="Y523" s="70"/>
      <c r="Z523" s="1"/>
    </row>
    <row r="524" spans="1:26" ht="30" customHeight="1" x14ac:dyDescent="0.2">
      <c r="A524" s="70"/>
      <c r="B524" s="70"/>
      <c r="C524" s="70"/>
      <c r="D524" s="266"/>
      <c r="E524" s="266"/>
      <c r="F524" s="69"/>
      <c r="G524" s="69"/>
      <c r="H524" s="266"/>
      <c r="I524" s="221"/>
      <c r="J524" s="221"/>
      <c r="K524" s="221"/>
      <c r="L524" s="69"/>
      <c r="M524" s="266"/>
      <c r="N524" s="266"/>
      <c r="O524" s="266"/>
      <c r="P524" s="266"/>
      <c r="Q524" s="267"/>
      <c r="R524" s="267"/>
      <c r="S524" s="267"/>
      <c r="T524" s="69"/>
      <c r="U524" s="69"/>
      <c r="V524" s="69"/>
      <c r="W524" s="69"/>
      <c r="X524" s="220"/>
      <c r="Y524" s="70"/>
      <c r="Z524" s="1"/>
    </row>
    <row r="525" spans="1:26" ht="30" customHeight="1" x14ac:dyDescent="0.2">
      <c r="A525" s="70"/>
      <c r="B525" s="70"/>
      <c r="C525" s="70"/>
      <c r="D525" s="266"/>
      <c r="E525" s="266"/>
      <c r="F525" s="69"/>
      <c r="G525" s="69"/>
      <c r="H525" s="266"/>
      <c r="I525" s="221"/>
      <c r="J525" s="221"/>
      <c r="K525" s="221"/>
      <c r="L525" s="69"/>
      <c r="M525" s="266"/>
      <c r="N525" s="266"/>
      <c r="O525" s="266"/>
      <c r="P525" s="266"/>
      <c r="Q525" s="267"/>
      <c r="R525" s="267"/>
      <c r="S525" s="267"/>
      <c r="T525" s="69"/>
      <c r="U525" s="69"/>
      <c r="V525" s="69"/>
      <c r="W525" s="69"/>
      <c r="X525" s="220"/>
      <c r="Y525" s="70"/>
      <c r="Z525" s="1"/>
    </row>
    <row r="526" spans="1:26" ht="30" customHeight="1" x14ac:dyDescent="0.2">
      <c r="A526" s="70"/>
      <c r="B526" s="70"/>
      <c r="C526" s="70"/>
      <c r="D526" s="266"/>
      <c r="E526" s="266"/>
      <c r="F526" s="69"/>
      <c r="G526" s="69"/>
      <c r="H526" s="266"/>
      <c r="I526" s="221"/>
      <c r="J526" s="221"/>
      <c r="K526" s="221"/>
      <c r="L526" s="69"/>
      <c r="M526" s="266"/>
      <c r="N526" s="266"/>
      <c r="O526" s="266"/>
      <c r="P526" s="266"/>
      <c r="Q526" s="267"/>
      <c r="R526" s="267"/>
      <c r="S526" s="267"/>
      <c r="T526" s="69"/>
      <c r="U526" s="69"/>
      <c r="V526" s="69"/>
      <c r="W526" s="69"/>
      <c r="X526" s="220"/>
      <c r="Y526" s="70"/>
      <c r="Z526" s="1"/>
    </row>
    <row r="527" spans="1:26" ht="30" customHeight="1" x14ac:dyDescent="0.2">
      <c r="A527" s="70"/>
      <c r="B527" s="70"/>
      <c r="C527" s="70"/>
      <c r="D527" s="266"/>
      <c r="E527" s="266"/>
      <c r="F527" s="69"/>
      <c r="G527" s="69"/>
      <c r="H527" s="266"/>
      <c r="I527" s="221"/>
      <c r="J527" s="221"/>
      <c r="K527" s="221"/>
      <c r="L527" s="69"/>
      <c r="M527" s="266"/>
      <c r="N527" s="266"/>
      <c r="O527" s="266"/>
      <c r="P527" s="266"/>
      <c r="Q527" s="267"/>
      <c r="R527" s="267"/>
      <c r="S527" s="267"/>
      <c r="T527" s="69"/>
      <c r="U527" s="69"/>
      <c r="V527" s="69"/>
      <c r="W527" s="69"/>
      <c r="X527" s="220"/>
      <c r="Y527" s="70"/>
      <c r="Z527" s="1"/>
    </row>
    <row r="528" spans="1:26" ht="30" customHeight="1" x14ac:dyDescent="0.2">
      <c r="A528" s="70"/>
      <c r="B528" s="70"/>
      <c r="C528" s="70"/>
      <c r="D528" s="266"/>
      <c r="E528" s="266"/>
      <c r="F528" s="69"/>
      <c r="G528" s="69"/>
      <c r="H528" s="266"/>
      <c r="I528" s="221"/>
      <c r="J528" s="221"/>
      <c r="K528" s="221"/>
      <c r="L528" s="69"/>
      <c r="M528" s="266"/>
      <c r="N528" s="266"/>
      <c r="O528" s="266"/>
      <c r="P528" s="266"/>
      <c r="Q528" s="267"/>
      <c r="R528" s="267"/>
      <c r="S528" s="267"/>
      <c r="T528" s="69"/>
      <c r="U528" s="69"/>
      <c r="V528" s="69"/>
      <c r="W528" s="69"/>
      <c r="X528" s="220"/>
      <c r="Y528" s="70"/>
      <c r="Z528" s="1"/>
    </row>
    <row r="529" spans="1:26" ht="30" customHeight="1" x14ac:dyDescent="0.2">
      <c r="A529" s="70"/>
      <c r="B529" s="70"/>
      <c r="C529" s="70"/>
      <c r="D529" s="266"/>
      <c r="E529" s="266"/>
      <c r="F529" s="69"/>
      <c r="G529" s="69"/>
      <c r="H529" s="266"/>
      <c r="I529" s="221"/>
      <c r="J529" s="221"/>
      <c r="K529" s="221"/>
      <c r="L529" s="69"/>
      <c r="M529" s="266"/>
      <c r="N529" s="266"/>
      <c r="O529" s="266"/>
      <c r="P529" s="266"/>
      <c r="Q529" s="267"/>
      <c r="R529" s="267"/>
      <c r="S529" s="267"/>
      <c r="T529" s="69"/>
      <c r="U529" s="69"/>
      <c r="V529" s="69"/>
      <c r="W529" s="69"/>
      <c r="X529" s="220"/>
      <c r="Y529" s="70"/>
      <c r="Z529" s="1"/>
    </row>
    <row r="530" spans="1:26" ht="30" customHeight="1" x14ac:dyDescent="0.2">
      <c r="A530" s="70"/>
      <c r="B530" s="70"/>
      <c r="C530" s="70"/>
      <c r="D530" s="266"/>
      <c r="E530" s="266"/>
      <c r="F530" s="69"/>
      <c r="G530" s="69"/>
      <c r="H530" s="266"/>
      <c r="I530" s="221"/>
      <c r="J530" s="221"/>
      <c r="K530" s="221"/>
      <c r="L530" s="69"/>
      <c r="M530" s="266"/>
      <c r="N530" s="266"/>
      <c r="O530" s="266"/>
      <c r="P530" s="266"/>
      <c r="Q530" s="267"/>
      <c r="R530" s="267"/>
      <c r="S530" s="267"/>
      <c r="T530" s="69"/>
      <c r="U530" s="69"/>
      <c r="V530" s="69"/>
      <c r="W530" s="69"/>
      <c r="X530" s="220"/>
      <c r="Y530" s="70"/>
      <c r="Z530" s="1"/>
    </row>
    <row r="531" spans="1:26" ht="30" customHeight="1" x14ac:dyDescent="0.2">
      <c r="A531" s="70"/>
      <c r="B531" s="70"/>
      <c r="C531" s="70"/>
      <c r="D531" s="266"/>
      <c r="E531" s="266"/>
      <c r="F531" s="69"/>
      <c r="G531" s="69"/>
      <c r="H531" s="266"/>
      <c r="I531" s="221"/>
      <c r="J531" s="221"/>
      <c r="K531" s="221"/>
      <c r="L531" s="69"/>
      <c r="M531" s="266"/>
      <c r="N531" s="266"/>
      <c r="O531" s="266"/>
      <c r="P531" s="266"/>
      <c r="Q531" s="267"/>
      <c r="R531" s="267"/>
      <c r="S531" s="267"/>
      <c r="T531" s="69"/>
      <c r="U531" s="69"/>
      <c r="V531" s="69"/>
      <c r="W531" s="69"/>
      <c r="X531" s="220"/>
      <c r="Y531" s="70"/>
      <c r="Z531" s="1"/>
    </row>
    <row r="532" spans="1:26" ht="30" customHeight="1" x14ac:dyDescent="0.2">
      <c r="A532" s="70"/>
      <c r="B532" s="70"/>
      <c r="C532" s="70"/>
      <c r="D532" s="266"/>
      <c r="E532" s="266"/>
      <c r="F532" s="69"/>
      <c r="G532" s="69"/>
      <c r="H532" s="266"/>
      <c r="I532" s="221"/>
      <c r="J532" s="221"/>
      <c r="K532" s="221"/>
      <c r="L532" s="69"/>
      <c r="M532" s="266"/>
      <c r="N532" s="266"/>
      <c r="O532" s="266"/>
      <c r="P532" s="266"/>
      <c r="Q532" s="267"/>
      <c r="R532" s="267"/>
      <c r="S532" s="267"/>
      <c r="T532" s="69"/>
      <c r="U532" s="69"/>
      <c r="V532" s="69"/>
      <c r="W532" s="69"/>
      <c r="X532" s="220"/>
      <c r="Y532" s="70"/>
      <c r="Z532" s="1"/>
    </row>
    <row r="533" spans="1:26" ht="30" customHeight="1" x14ac:dyDescent="0.2">
      <c r="A533" s="70"/>
      <c r="B533" s="70"/>
      <c r="C533" s="70"/>
      <c r="D533" s="266"/>
      <c r="E533" s="266"/>
      <c r="F533" s="69"/>
      <c r="G533" s="69"/>
      <c r="H533" s="266"/>
      <c r="I533" s="221"/>
      <c r="J533" s="221"/>
      <c r="K533" s="221"/>
      <c r="L533" s="69"/>
      <c r="M533" s="266"/>
      <c r="N533" s="266"/>
      <c r="O533" s="266"/>
      <c r="P533" s="266"/>
      <c r="Q533" s="267"/>
      <c r="R533" s="267"/>
      <c r="S533" s="267"/>
      <c r="T533" s="69"/>
      <c r="U533" s="69"/>
      <c r="V533" s="69"/>
      <c r="W533" s="69"/>
      <c r="X533" s="220"/>
      <c r="Y533" s="70"/>
      <c r="Z533" s="1"/>
    </row>
    <row r="534" spans="1:26" ht="30" customHeight="1" x14ac:dyDescent="0.2">
      <c r="A534" s="70"/>
      <c r="B534" s="70"/>
      <c r="C534" s="70"/>
      <c r="D534" s="266"/>
      <c r="E534" s="266"/>
      <c r="F534" s="69"/>
      <c r="G534" s="69"/>
      <c r="H534" s="266"/>
      <c r="I534" s="221"/>
      <c r="J534" s="221"/>
      <c r="K534" s="221"/>
      <c r="L534" s="69"/>
      <c r="M534" s="266"/>
      <c r="N534" s="266"/>
      <c r="O534" s="266"/>
      <c r="P534" s="266"/>
      <c r="Q534" s="267"/>
      <c r="R534" s="267"/>
      <c r="S534" s="267"/>
      <c r="T534" s="69"/>
      <c r="U534" s="69"/>
      <c r="V534" s="69"/>
      <c r="W534" s="69"/>
      <c r="X534" s="220"/>
      <c r="Y534" s="70"/>
      <c r="Z534" s="1"/>
    </row>
    <row r="535" spans="1:26" ht="30" customHeight="1" x14ac:dyDescent="0.2">
      <c r="A535" s="70"/>
      <c r="B535" s="70"/>
      <c r="C535" s="70"/>
      <c r="D535" s="266"/>
      <c r="E535" s="266"/>
      <c r="F535" s="69"/>
      <c r="G535" s="69"/>
      <c r="H535" s="266"/>
      <c r="I535" s="221"/>
      <c r="J535" s="221"/>
      <c r="K535" s="221"/>
      <c r="L535" s="69"/>
      <c r="M535" s="266"/>
      <c r="N535" s="266"/>
      <c r="O535" s="266"/>
      <c r="P535" s="266"/>
      <c r="Q535" s="267"/>
      <c r="R535" s="267"/>
      <c r="S535" s="267"/>
      <c r="T535" s="69"/>
      <c r="U535" s="69"/>
      <c r="V535" s="69"/>
      <c r="W535" s="69"/>
      <c r="X535" s="220"/>
      <c r="Y535" s="70"/>
      <c r="Z535" s="1"/>
    </row>
    <row r="536" spans="1:26" ht="30" customHeight="1" x14ac:dyDescent="0.2">
      <c r="A536" s="70"/>
      <c r="B536" s="70"/>
      <c r="C536" s="70"/>
      <c r="D536" s="266"/>
      <c r="E536" s="266"/>
      <c r="F536" s="69"/>
      <c r="G536" s="69"/>
      <c r="H536" s="266"/>
      <c r="I536" s="221"/>
      <c r="J536" s="221"/>
      <c r="K536" s="221"/>
      <c r="L536" s="69"/>
      <c r="M536" s="266"/>
      <c r="N536" s="266"/>
      <c r="O536" s="266"/>
      <c r="P536" s="266"/>
      <c r="Q536" s="267"/>
      <c r="R536" s="267"/>
      <c r="S536" s="267"/>
      <c r="T536" s="69"/>
      <c r="U536" s="69"/>
      <c r="V536" s="69"/>
      <c r="W536" s="69"/>
      <c r="X536" s="220"/>
      <c r="Y536" s="70"/>
      <c r="Z536" s="1"/>
    </row>
    <row r="537" spans="1:26" ht="30" customHeight="1" x14ac:dyDescent="0.2">
      <c r="A537" s="70"/>
      <c r="B537" s="70"/>
      <c r="C537" s="70"/>
      <c r="D537" s="266"/>
      <c r="E537" s="266"/>
      <c r="F537" s="69"/>
      <c r="G537" s="69"/>
      <c r="H537" s="266"/>
      <c r="I537" s="221"/>
      <c r="J537" s="221"/>
      <c r="K537" s="221"/>
      <c r="L537" s="69"/>
      <c r="M537" s="266"/>
      <c r="N537" s="266"/>
      <c r="O537" s="266"/>
      <c r="P537" s="266"/>
      <c r="Q537" s="267"/>
      <c r="R537" s="267"/>
      <c r="S537" s="267"/>
      <c r="T537" s="69"/>
      <c r="U537" s="69"/>
      <c r="V537" s="69"/>
      <c r="W537" s="69"/>
      <c r="X537" s="220"/>
      <c r="Y537" s="70"/>
      <c r="Z537" s="1"/>
    </row>
    <row r="538" spans="1:26" ht="30" customHeight="1" x14ac:dyDescent="0.2">
      <c r="A538" s="70"/>
      <c r="B538" s="70"/>
      <c r="C538" s="70"/>
      <c r="D538" s="266"/>
      <c r="E538" s="266"/>
      <c r="F538" s="69"/>
      <c r="G538" s="69"/>
      <c r="H538" s="266"/>
      <c r="I538" s="221"/>
      <c r="J538" s="221"/>
      <c r="K538" s="221"/>
      <c r="L538" s="69"/>
      <c r="M538" s="266"/>
      <c r="N538" s="266"/>
      <c r="O538" s="266"/>
      <c r="P538" s="266"/>
      <c r="Q538" s="267"/>
      <c r="R538" s="267"/>
      <c r="S538" s="267"/>
      <c r="T538" s="69"/>
      <c r="U538" s="69"/>
      <c r="V538" s="69"/>
      <c r="W538" s="69"/>
      <c r="X538" s="220"/>
      <c r="Y538" s="70"/>
      <c r="Z538" s="1"/>
    </row>
    <row r="539" spans="1:26" ht="30" customHeight="1" x14ac:dyDescent="0.2">
      <c r="A539" s="70"/>
      <c r="B539" s="70"/>
      <c r="C539" s="70"/>
      <c r="D539" s="266"/>
      <c r="E539" s="266"/>
      <c r="F539" s="69"/>
      <c r="G539" s="69"/>
      <c r="H539" s="266"/>
      <c r="I539" s="221"/>
      <c r="J539" s="221"/>
      <c r="K539" s="221"/>
      <c r="L539" s="69"/>
      <c r="M539" s="266"/>
      <c r="N539" s="266"/>
      <c r="O539" s="266"/>
      <c r="P539" s="266"/>
      <c r="Q539" s="267"/>
      <c r="R539" s="267"/>
      <c r="S539" s="267"/>
      <c r="T539" s="69"/>
      <c r="U539" s="69"/>
      <c r="V539" s="69"/>
      <c r="W539" s="69"/>
      <c r="X539" s="220"/>
      <c r="Y539" s="70"/>
      <c r="Z539" s="1"/>
    </row>
    <row r="540" spans="1:26" ht="30" customHeight="1" x14ac:dyDescent="0.2">
      <c r="A540" s="70"/>
      <c r="B540" s="70"/>
      <c r="C540" s="70"/>
      <c r="D540" s="266"/>
      <c r="E540" s="266"/>
      <c r="F540" s="69"/>
      <c r="G540" s="69"/>
      <c r="H540" s="266"/>
      <c r="I540" s="221"/>
      <c r="J540" s="221"/>
      <c r="K540" s="221"/>
      <c r="L540" s="69"/>
      <c r="M540" s="266"/>
      <c r="N540" s="266"/>
      <c r="O540" s="266"/>
      <c r="P540" s="266"/>
      <c r="Q540" s="267"/>
      <c r="R540" s="267"/>
      <c r="S540" s="267"/>
      <c r="T540" s="69"/>
      <c r="U540" s="69"/>
      <c r="V540" s="69"/>
      <c r="W540" s="69"/>
      <c r="X540" s="220"/>
      <c r="Y540" s="70"/>
      <c r="Z540" s="1"/>
    </row>
    <row r="541" spans="1:26" ht="30" customHeight="1" x14ac:dyDescent="0.2">
      <c r="A541" s="70"/>
      <c r="B541" s="70"/>
      <c r="C541" s="70"/>
      <c r="D541" s="266"/>
      <c r="E541" s="266"/>
      <c r="F541" s="69"/>
      <c r="G541" s="69"/>
      <c r="H541" s="266"/>
      <c r="I541" s="221"/>
      <c r="J541" s="221"/>
      <c r="K541" s="221"/>
      <c r="L541" s="69"/>
      <c r="M541" s="266"/>
      <c r="N541" s="266"/>
      <c r="O541" s="266"/>
      <c r="P541" s="266"/>
      <c r="Q541" s="267"/>
      <c r="R541" s="267"/>
      <c r="S541" s="267"/>
      <c r="T541" s="69"/>
      <c r="U541" s="69"/>
      <c r="V541" s="69"/>
      <c r="W541" s="69"/>
      <c r="X541" s="220"/>
      <c r="Y541" s="70"/>
      <c r="Z541" s="1"/>
    </row>
    <row r="542" spans="1:26" ht="30" customHeight="1" x14ac:dyDescent="0.2">
      <c r="A542" s="70"/>
      <c r="B542" s="70"/>
      <c r="C542" s="70"/>
      <c r="D542" s="266"/>
      <c r="E542" s="266"/>
      <c r="F542" s="69"/>
      <c r="G542" s="69"/>
      <c r="H542" s="266"/>
      <c r="I542" s="221"/>
      <c r="J542" s="221"/>
      <c r="K542" s="221"/>
      <c r="L542" s="69"/>
      <c r="M542" s="266"/>
      <c r="N542" s="266"/>
      <c r="O542" s="266"/>
      <c r="P542" s="266"/>
      <c r="Q542" s="267"/>
      <c r="R542" s="267"/>
      <c r="S542" s="267"/>
      <c r="T542" s="69"/>
      <c r="U542" s="69"/>
      <c r="V542" s="69"/>
      <c r="W542" s="69"/>
      <c r="X542" s="220"/>
      <c r="Y542" s="70"/>
      <c r="Z542" s="1"/>
    </row>
    <row r="543" spans="1:26" ht="30" customHeight="1" x14ac:dyDescent="0.2">
      <c r="A543" s="70"/>
      <c r="B543" s="70"/>
      <c r="C543" s="70"/>
      <c r="D543" s="266"/>
      <c r="E543" s="266"/>
      <c r="F543" s="69"/>
      <c r="G543" s="69"/>
      <c r="H543" s="266"/>
      <c r="I543" s="221"/>
      <c r="J543" s="221"/>
      <c r="K543" s="221"/>
      <c r="L543" s="69"/>
      <c r="M543" s="266"/>
      <c r="N543" s="266"/>
      <c r="O543" s="266"/>
      <c r="P543" s="266"/>
      <c r="Q543" s="267"/>
      <c r="R543" s="267"/>
      <c r="S543" s="267"/>
      <c r="T543" s="69"/>
      <c r="U543" s="69"/>
      <c r="V543" s="69"/>
      <c r="W543" s="69"/>
      <c r="X543" s="220"/>
      <c r="Y543" s="70"/>
      <c r="Z543" s="1"/>
    </row>
    <row r="544" spans="1:26" ht="30" customHeight="1" x14ac:dyDescent="0.2">
      <c r="A544" s="70"/>
      <c r="B544" s="70"/>
      <c r="C544" s="70"/>
      <c r="D544" s="266"/>
      <c r="E544" s="266"/>
      <c r="F544" s="69"/>
      <c r="G544" s="69"/>
      <c r="H544" s="266"/>
      <c r="I544" s="221"/>
      <c r="J544" s="221"/>
      <c r="K544" s="221"/>
      <c r="L544" s="69"/>
      <c r="M544" s="266"/>
      <c r="N544" s="266"/>
      <c r="O544" s="266"/>
      <c r="P544" s="266"/>
      <c r="Q544" s="267"/>
      <c r="R544" s="267"/>
      <c r="S544" s="267"/>
      <c r="T544" s="69"/>
      <c r="U544" s="69"/>
      <c r="V544" s="69"/>
      <c r="W544" s="69"/>
      <c r="X544" s="220"/>
      <c r="Y544" s="70"/>
      <c r="Z544" s="1"/>
    </row>
    <row r="545" spans="1:26" ht="30" customHeight="1" x14ac:dyDescent="0.2">
      <c r="A545" s="70"/>
      <c r="B545" s="70"/>
      <c r="C545" s="70"/>
      <c r="D545" s="266"/>
      <c r="E545" s="266"/>
      <c r="F545" s="69"/>
      <c r="G545" s="69"/>
      <c r="H545" s="266"/>
      <c r="I545" s="221"/>
      <c r="J545" s="221"/>
      <c r="K545" s="221"/>
      <c r="L545" s="69"/>
      <c r="M545" s="266"/>
      <c r="N545" s="266"/>
      <c r="O545" s="266"/>
      <c r="P545" s="266"/>
      <c r="Q545" s="267"/>
      <c r="R545" s="267"/>
      <c r="S545" s="267"/>
      <c r="T545" s="69"/>
      <c r="U545" s="69"/>
      <c r="V545" s="69"/>
      <c r="W545" s="69"/>
      <c r="X545" s="220"/>
      <c r="Y545" s="70"/>
      <c r="Z545" s="1"/>
    </row>
    <row r="546" spans="1:26" ht="30" customHeight="1" x14ac:dyDescent="0.2">
      <c r="A546" s="70"/>
      <c r="B546" s="70"/>
      <c r="C546" s="70"/>
      <c r="D546" s="266"/>
      <c r="E546" s="266"/>
      <c r="F546" s="69"/>
      <c r="G546" s="69"/>
      <c r="H546" s="266"/>
      <c r="I546" s="221"/>
      <c r="J546" s="221"/>
      <c r="K546" s="221"/>
      <c r="L546" s="69"/>
      <c r="M546" s="266"/>
      <c r="N546" s="266"/>
      <c r="O546" s="266"/>
      <c r="P546" s="266"/>
      <c r="Q546" s="267"/>
      <c r="R546" s="267"/>
      <c r="S546" s="267"/>
      <c r="T546" s="69"/>
      <c r="U546" s="69"/>
      <c r="V546" s="69"/>
      <c r="W546" s="69"/>
      <c r="X546" s="220"/>
      <c r="Y546" s="70"/>
      <c r="Z546" s="1"/>
    </row>
    <row r="547" spans="1:26" ht="30" customHeight="1" x14ac:dyDescent="0.2">
      <c r="A547" s="70"/>
      <c r="B547" s="70"/>
      <c r="C547" s="70"/>
      <c r="D547" s="266"/>
      <c r="E547" s="266"/>
      <c r="F547" s="69"/>
      <c r="G547" s="69"/>
      <c r="H547" s="266"/>
      <c r="I547" s="221"/>
      <c r="J547" s="221"/>
      <c r="K547" s="221"/>
      <c r="L547" s="69"/>
      <c r="M547" s="266"/>
      <c r="N547" s="266"/>
      <c r="O547" s="266"/>
      <c r="P547" s="266"/>
      <c r="Q547" s="267"/>
      <c r="R547" s="267"/>
      <c r="S547" s="267"/>
      <c r="T547" s="69"/>
      <c r="U547" s="69"/>
      <c r="V547" s="69"/>
      <c r="W547" s="69"/>
      <c r="X547" s="220"/>
      <c r="Y547" s="70"/>
      <c r="Z547" s="1"/>
    </row>
    <row r="548" spans="1:26" ht="30" customHeight="1" x14ac:dyDescent="0.2">
      <c r="A548" s="70"/>
      <c r="B548" s="70"/>
      <c r="C548" s="70"/>
      <c r="D548" s="266"/>
      <c r="E548" s="266"/>
      <c r="F548" s="69"/>
      <c r="G548" s="69"/>
      <c r="H548" s="266"/>
      <c r="I548" s="221"/>
      <c r="J548" s="221"/>
      <c r="K548" s="221"/>
      <c r="L548" s="69"/>
      <c r="M548" s="266"/>
      <c r="N548" s="266"/>
      <c r="O548" s="266"/>
      <c r="P548" s="266"/>
      <c r="Q548" s="267"/>
      <c r="R548" s="267"/>
      <c r="S548" s="267"/>
      <c r="T548" s="69"/>
      <c r="U548" s="69"/>
      <c r="V548" s="69"/>
      <c r="W548" s="69"/>
      <c r="X548" s="220"/>
      <c r="Y548" s="70"/>
      <c r="Z548" s="1"/>
    </row>
    <row r="549" spans="1:26" ht="30" customHeight="1" x14ac:dyDescent="0.2">
      <c r="A549" s="70"/>
      <c r="B549" s="70"/>
      <c r="C549" s="70"/>
      <c r="D549" s="266"/>
      <c r="E549" s="266"/>
      <c r="F549" s="69"/>
      <c r="G549" s="69"/>
      <c r="H549" s="266"/>
      <c r="I549" s="221"/>
      <c r="J549" s="221"/>
      <c r="K549" s="221"/>
      <c r="L549" s="69"/>
      <c r="M549" s="266"/>
      <c r="N549" s="266"/>
      <c r="O549" s="266"/>
      <c r="P549" s="266"/>
      <c r="Q549" s="267"/>
      <c r="R549" s="267"/>
      <c r="S549" s="267"/>
      <c r="T549" s="69"/>
      <c r="U549" s="69"/>
      <c r="V549" s="69"/>
      <c r="W549" s="69"/>
      <c r="X549" s="220"/>
      <c r="Y549" s="70"/>
      <c r="Z549" s="1"/>
    </row>
    <row r="550" spans="1:26" ht="30" customHeight="1" x14ac:dyDescent="0.2">
      <c r="A550" s="70"/>
      <c r="B550" s="70"/>
      <c r="C550" s="70"/>
      <c r="D550" s="266"/>
      <c r="E550" s="266"/>
      <c r="F550" s="69"/>
      <c r="G550" s="69"/>
      <c r="H550" s="266"/>
      <c r="I550" s="221"/>
      <c r="J550" s="221"/>
      <c r="K550" s="221"/>
      <c r="L550" s="69"/>
      <c r="M550" s="266"/>
      <c r="N550" s="266"/>
      <c r="O550" s="266"/>
      <c r="P550" s="266"/>
      <c r="Q550" s="267"/>
      <c r="R550" s="267"/>
      <c r="S550" s="267"/>
      <c r="T550" s="69"/>
      <c r="U550" s="69"/>
      <c r="V550" s="69"/>
      <c r="W550" s="69"/>
      <c r="X550" s="220"/>
      <c r="Y550" s="70"/>
      <c r="Z550" s="1"/>
    </row>
    <row r="551" spans="1:26" ht="30" customHeight="1" x14ac:dyDescent="0.2">
      <c r="A551" s="70"/>
      <c r="B551" s="70"/>
      <c r="C551" s="70"/>
      <c r="D551" s="266"/>
      <c r="E551" s="266"/>
      <c r="F551" s="69"/>
      <c r="G551" s="69"/>
      <c r="H551" s="266"/>
      <c r="I551" s="221"/>
      <c r="J551" s="221"/>
      <c r="K551" s="221"/>
      <c r="L551" s="69"/>
      <c r="M551" s="266"/>
      <c r="N551" s="266"/>
      <c r="O551" s="266"/>
      <c r="P551" s="266"/>
      <c r="Q551" s="267"/>
      <c r="R551" s="267"/>
      <c r="S551" s="267"/>
      <c r="T551" s="69"/>
      <c r="U551" s="69"/>
      <c r="V551" s="69"/>
      <c r="W551" s="69"/>
      <c r="X551" s="220"/>
      <c r="Y551" s="70"/>
      <c r="Z551" s="1"/>
    </row>
    <row r="552" spans="1:26" ht="30" customHeight="1" x14ac:dyDescent="0.2">
      <c r="A552" s="70"/>
      <c r="B552" s="70"/>
      <c r="C552" s="70"/>
      <c r="D552" s="266"/>
      <c r="E552" s="266"/>
      <c r="F552" s="69"/>
      <c r="G552" s="69"/>
      <c r="H552" s="266"/>
      <c r="I552" s="221"/>
      <c r="J552" s="221"/>
      <c r="K552" s="221"/>
      <c r="L552" s="69"/>
      <c r="M552" s="266"/>
      <c r="N552" s="266"/>
      <c r="O552" s="266"/>
      <c r="P552" s="266"/>
      <c r="Q552" s="267"/>
      <c r="R552" s="267"/>
      <c r="S552" s="267"/>
      <c r="T552" s="69"/>
      <c r="U552" s="69"/>
      <c r="V552" s="69"/>
      <c r="W552" s="69"/>
      <c r="X552" s="220"/>
      <c r="Y552" s="70"/>
      <c r="Z552" s="1"/>
    </row>
    <row r="553" spans="1:26" ht="30" customHeight="1" x14ac:dyDescent="0.2">
      <c r="A553" s="70"/>
      <c r="B553" s="70"/>
      <c r="C553" s="70"/>
      <c r="D553" s="266"/>
      <c r="E553" s="266"/>
      <c r="F553" s="69"/>
      <c r="G553" s="69"/>
      <c r="H553" s="266"/>
      <c r="I553" s="221"/>
      <c r="J553" s="221"/>
      <c r="K553" s="221"/>
      <c r="L553" s="69"/>
      <c r="M553" s="266"/>
      <c r="N553" s="266"/>
      <c r="O553" s="266"/>
      <c r="P553" s="266"/>
      <c r="Q553" s="267"/>
      <c r="R553" s="267"/>
      <c r="S553" s="267"/>
      <c r="T553" s="69"/>
      <c r="U553" s="69"/>
      <c r="V553" s="69"/>
      <c r="W553" s="69"/>
      <c r="X553" s="220"/>
      <c r="Y553" s="70"/>
      <c r="Z553" s="1"/>
    </row>
    <row r="554" spans="1:26" ht="30" customHeight="1" x14ac:dyDescent="0.2">
      <c r="A554" s="70"/>
      <c r="B554" s="70"/>
      <c r="C554" s="70"/>
      <c r="D554" s="266"/>
      <c r="E554" s="266"/>
      <c r="F554" s="69"/>
      <c r="G554" s="69"/>
      <c r="H554" s="266"/>
      <c r="I554" s="221"/>
      <c r="J554" s="221"/>
      <c r="K554" s="221"/>
      <c r="L554" s="69"/>
      <c r="M554" s="266"/>
      <c r="N554" s="266"/>
      <c r="O554" s="266"/>
      <c r="P554" s="266"/>
      <c r="Q554" s="267"/>
      <c r="R554" s="267"/>
      <c r="S554" s="267"/>
      <c r="T554" s="69"/>
      <c r="U554" s="69"/>
      <c r="V554" s="69"/>
      <c r="W554" s="69"/>
      <c r="X554" s="220"/>
      <c r="Y554" s="70"/>
      <c r="Z554" s="1"/>
    </row>
    <row r="555" spans="1:26" ht="30" customHeight="1" x14ac:dyDescent="0.2">
      <c r="A555" s="70"/>
      <c r="B555" s="70"/>
      <c r="C555" s="70"/>
      <c r="D555" s="266"/>
      <c r="E555" s="266"/>
      <c r="F555" s="69"/>
      <c r="G555" s="69"/>
      <c r="H555" s="266"/>
      <c r="I555" s="221"/>
      <c r="J555" s="221"/>
      <c r="K555" s="221"/>
      <c r="L555" s="69"/>
      <c r="M555" s="266"/>
      <c r="N555" s="266"/>
      <c r="O555" s="266"/>
      <c r="P555" s="266"/>
      <c r="Q555" s="267"/>
      <c r="R555" s="267"/>
      <c r="S555" s="267"/>
      <c r="T555" s="69"/>
      <c r="U555" s="69"/>
      <c r="V555" s="69"/>
      <c r="W555" s="69"/>
      <c r="X555" s="220"/>
      <c r="Y555" s="70"/>
      <c r="Z555" s="1"/>
    </row>
    <row r="556" spans="1:26" ht="30" customHeight="1" x14ac:dyDescent="0.2">
      <c r="A556" s="70"/>
      <c r="B556" s="70"/>
      <c r="C556" s="70"/>
      <c r="D556" s="266"/>
      <c r="E556" s="266"/>
      <c r="F556" s="69"/>
      <c r="G556" s="69"/>
      <c r="H556" s="266"/>
      <c r="I556" s="221"/>
      <c r="J556" s="221"/>
      <c r="K556" s="221"/>
      <c r="L556" s="69"/>
      <c r="M556" s="266"/>
      <c r="N556" s="266"/>
      <c r="O556" s="266"/>
      <c r="P556" s="266"/>
      <c r="Q556" s="267"/>
      <c r="R556" s="267"/>
      <c r="S556" s="267"/>
      <c r="T556" s="69"/>
      <c r="U556" s="69"/>
      <c r="V556" s="69"/>
      <c r="W556" s="69"/>
      <c r="X556" s="220"/>
      <c r="Y556" s="70"/>
      <c r="Z556" s="1"/>
    </row>
    <row r="557" spans="1:26" ht="30" customHeight="1" x14ac:dyDescent="0.2">
      <c r="A557" s="70"/>
      <c r="B557" s="70"/>
      <c r="C557" s="70"/>
      <c r="D557" s="266"/>
      <c r="E557" s="266"/>
      <c r="F557" s="69"/>
      <c r="G557" s="69"/>
      <c r="H557" s="266"/>
      <c r="I557" s="221"/>
      <c r="J557" s="221"/>
      <c r="K557" s="221"/>
      <c r="L557" s="69"/>
      <c r="M557" s="266"/>
      <c r="N557" s="266"/>
      <c r="O557" s="266"/>
      <c r="P557" s="266"/>
      <c r="Q557" s="267"/>
      <c r="R557" s="267"/>
      <c r="S557" s="267"/>
      <c r="T557" s="69"/>
      <c r="U557" s="69"/>
      <c r="V557" s="69"/>
      <c r="W557" s="69"/>
      <c r="X557" s="220"/>
      <c r="Y557" s="70"/>
      <c r="Z557" s="1"/>
    </row>
    <row r="558" spans="1:26" ht="30" customHeight="1" x14ac:dyDescent="0.2">
      <c r="A558" s="70"/>
      <c r="B558" s="70"/>
      <c r="C558" s="70"/>
      <c r="D558" s="266"/>
      <c r="E558" s="266"/>
      <c r="F558" s="69"/>
      <c r="G558" s="69"/>
      <c r="H558" s="266"/>
      <c r="I558" s="221"/>
      <c r="J558" s="221"/>
      <c r="K558" s="221"/>
      <c r="L558" s="69"/>
      <c r="M558" s="266"/>
      <c r="N558" s="266"/>
      <c r="O558" s="266"/>
      <c r="P558" s="266"/>
      <c r="Q558" s="267"/>
      <c r="R558" s="267"/>
      <c r="S558" s="267"/>
      <c r="T558" s="69"/>
      <c r="U558" s="69"/>
      <c r="V558" s="69"/>
      <c r="W558" s="69"/>
      <c r="X558" s="220"/>
      <c r="Y558" s="70"/>
      <c r="Z558" s="1"/>
    </row>
    <row r="559" spans="1:26" ht="30" customHeight="1" x14ac:dyDescent="0.2">
      <c r="A559" s="70"/>
      <c r="B559" s="70"/>
      <c r="C559" s="70"/>
      <c r="D559" s="266"/>
      <c r="E559" s="266"/>
      <c r="F559" s="69"/>
      <c r="G559" s="69"/>
      <c r="H559" s="266"/>
      <c r="I559" s="221"/>
      <c r="J559" s="221"/>
      <c r="K559" s="221"/>
      <c r="L559" s="69"/>
      <c r="M559" s="266"/>
      <c r="N559" s="266"/>
      <c r="O559" s="266"/>
      <c r="P559" s="266"/>
      <c r="Q559" s="267"/>
      <c r="R559" s="267"/>
      <c r="S559" s="267"/>
      <c r="T559" s="69"/>
      <c r="U559" s="69"/>
      <c r="V559" s="69"/>
      <c r="W559" s="69"/>
      <c r="X559" s="220"/>
      <c r="Y559" s="70"/>
      <c r="Z559" s="1"/>
    </row>
    <row r="560" spans="1:26" ht="30" customHeight="1" x14ac:dyDescent="0.2">
      <c r="A560" s="70"/>
      <c r="B560" s="70"/>
      <c r="C560" s="70"/>
      <c r="D560" s="266"/>
      <c r="E560" s="266"/>
      <c r="F560" s="69"/>
      <c r="G560" s="69"/>
      <c r="H560" s="266"/>
      <c r="I560" s="221"/>
      <c r="J560" s="221"/>
      <c r="K560" s="221"/>
      <c r="L560" s="69"/>
      <c r="M560" s="266"/>
      <c r="N560" s="266"/>
      <c r="O560" s="266"/>
      <c r="P560" s="266"/>
      <c r="Q560" s="267"/>
      <c r="R560" s="267"/>
      <c r="S560" s="267"/>
      <c r="T560" s="69"/>
      <c r="U560" s="69"/>
      <c r="V560" s="69"/>
      <c r="W560" s="69"/>
      <c r="X560" s="220"/>
      <c r="Y560" s="70"/>
      <c r="Z560" s="1"/>
    </row>
    <row r="561" spans="1:26" ht="30" customHeight="1" x14ac:dyDescent="0.2">
      <c r="A561" s="70"/>
      <c r="B561" s="70"/>
      <c r="C561" s="70"/>
      <c r="D561" s="266"/>
      <c r="E561" s="266"/>
      <c r="F561" s="69"/>
      <c r="G561" s="69"/>
      <c r="H561" s="266"/>
      <c r="I561" s="221"/>
      <c r="J561" s="221"/>
      <c r="K561" s="221"/>
      <c r="L561" s="69"/>
      <c r="M561" s="266"/>
      <c r="N561" s="266"/>
      <c r="O561" s="266"/>
      <c r="P561" s="266"/>
      <c r="Q561" s="267"/>
      <c r="R561" s="267"/>
      <c r="S561" s="267"/>
      <c r="T561" s="69"/>
      <c r="U561" s="69"/>
      <c r="V561" s="69"/>
      <c r="W561" s="69"/>
      <c r="X561" s="220"/>
      <c r="Y561" s="70"/>
      <c r="Z561" s="1"/>
    </row>
    <row r="562" spans="1:26" ht="30" customHeight="1" x14ac:dyDescent="0.2">
      <c r="A562" s="70"/>
      <c r="B562" s="70"/>
      <c r="C562" s="70"/>
      <c r="D562" s="266"/>
      <c r="E562" s="266"/>
      <c r="F562" s="69"/>
      <c r="G562" s="69"/>
      <c r="H562" s="266"/>
      <c r="I562" s="221"/>
      <c r="J562" s="221"/>
      <c r="K562" s="221"/>
      <c r="L562" s="69"/>
      <c r="M562" s="266"/>
      <c r="N562" s="266"/>
      <c r="O562" s="266"/>
      <c r="P562" s="266"/>
      <c r="Q562" s="267"/>
      <c r="R562" s="267"/>
      <c r="S562" s="267"/>
      <c r="T562" s="69"/>
      <c r="U562" s="69"/>
      <c r="V562" s="69"/>
      <c r="W562" s="69"/>
      <c r="X562" s="220"/>
      <c r="Y562" s="70"/>
      <c r="Z562" s="1"/>
    </row>
    <row r="563" spans="1:26" ht="30" customHeight="1" x14ac:dyDescent="0.2">
      <c r="A563" s="70"/>
      <c r="B563" s="70"/>
      <c r="C563" s="70"/>
      <c r="D563" s="266"/>
      <c r="E563" s="266"/>
      <c r="F563" s="69"/>
      <c r="G563" s="69"/>
      <c r="H563" s="266"/>
      <c r="I563" s="221"/>
      <c r="J563" s="221"/>
      <c r="K563" s="221"/>
      <c r="L563" s="69"/>
      <c r="M563" s="266"/>
      <c r="N563" s="266"/>
      <c r="O563" s="266"/>
      <c r="P563" s="266"/>
      <c r="Q563" s="267"/>
      <c r="R563" s="267"/>
      <c r="S563" s="267"/>
      <c r="T563" s="69"/>
      <c r="U563" s="69"/>
      <c r="V563" s="69"/>
      <c r="W563" s="69"/>
      <c r="X563" s="220"/>
      <c r="Y563" s="70"/>
      <c r="Z563" s="1"/>
    </row>
    <row r="564" spans="1:26" ht="30" customHeight="1" x14ac:dyDescent="0.2">
      <c r="A564" s="70"/>
      <c r="B564" s="70"/>
      <c r="C564" s="70"/>
      <c r="D564" s="266"/>
      <c r="E564" s="266"/>
      <c r="F564" s="69"/>
      <c r="G564" s="69"/>
      <c r="H564" s="266"/>
      <c r="I564" s="221"/>
      <c r="J564" s="221"/>
      <c r="K564" s="221"/>
      <c r="L564" s="69"/>
      <c r="M564" s="266"/>
      <c r="N564" s="266"/>
      <c r="O564" s="266"/>
      <c r="P564" s="266"/>
      <c r="Q564" s="267"/>
      <c r="R564" s="267"/>
      <c r="S564" s="267"/>
      <c r="T564" s="69"/>
      <c r="U564" s="69"/>
      <c r="V564" s="69"/>
      <c r="W564" s="69"/>
      <c r="X564" s="220"/>
      <c r="Y564" s="70"/>
      <c r="Z564" s="1"/>
    </row>
    <row r="565" spans="1:26" ht="30" customHeight="1" x14ac:dyDescent="0.2">
      <c r="A565" s="70"/>
      <c r="B565" s="70"/>
      <c r="C565" s="70"/>
      <c r="D565" s="266"/>
      <c r="E565" s="266"/>
      <c r="F565" s="69"/>
      <c r="G565" s="69"/>
      <c r="H565" s="266"/>
      <c r="I565" s="221"/>
      <c r="J565" s="221"/>
      <c r="K565" s="221"/>
      <c r="L565" s="69"/>
      <c r="M565" s="266"/>
      <c r="N565" s="266"/>
      <c r="O565" s="266"/>
      <c r="P565" s="266"/>
      <c r="Q565" s="267"/>
      <c r="R565" s="267"/>
      <c r="S565" s="267"/>
      <c r="T565" s="69"/>
      <c r="U565" s="69"/>
      <c r="V565" s="69"/>
      <c r="W565" s="69"/>
      <c r="X565" s="220"/>
      <c r="Y565" s="70"/>
      <c r="Z565" s="1"/>
    </row>
    <row r="566" spans="1:26" ht="30" customHeight="1" x14ac:dyDescent="0.2">
      <c r="A566" s="70"/>
      <c r="B566" s="70"/>
      <c r="C566" s="70"/>
      <c r="D566" s="266"/>
      <c r="E566" s="266"/>
      <c r="F566" s="69"/>
      <c r="G566" s="69"/>
      <c r="H566" s="266"/>
      <c r="I566" s="221"/>
      <c r="J566" s="221"/>
      <c r="K566" s="221"/>
      <c r="L566" s="69"/>
      <c r="M566" s="266"/>
      <c r="N566" s="266"/>
      <c r="O566" s="266"/>
      <c r="P566" s="266"/>
      <c r="Q566" s="267"/>
      <c r="R566" s="267"/>
      <c r="S566" s="267"/>
      <c r="T566" s="69"/>
      <c r="U566" s="69"/>
      <c r="V566" s="69"/>
      <c r="W566" s="69"/>
      <c r="X566" s="220"/>
      <c r="Y566" s="70"/>
      <c r="Z566" s="1"/>
    </row>
    <row r="567" spans="1:26" ht="30" customHeight="1" x14ac:dyDescent="0.2">
      <c r="A567" s="70"/>
      <c r="B567" s="70"/>
      <c r="C567" s="70"/>
      <c r="D567" s="266"/>
      <c r="E567" s="266"/>
      <c r="F567" s="69"/>
      <c r="G567" s="69"/>
      <c r="H567" s="266"/>
      <c r="I567" s="221"/>
      <c r="J567" s="221"/>
      <c r="K567" s="221"/>
      <c r="L567" s="69"/>
      <c r="M567" s="266"/>
      <c r="N567" s="266"/>
      <c r="O567" s="266"/>
      <c r="P567" s="266"/>
      <c r="Q567" s="267"/>
      <c r="R567" s="267"/>
      <c r="S567" s="267"/>
      <c r="T567" s="69"/>
      <c r="U567" s="69"/>
      <c r="V567" s="69"/>
      <c r="W567" s="69"/>
      <c r="X567" s="220"/>
      <c r="Y567" s="70"/>
      <c r="Z567" s="1"/>
    </row>
    <row r="568" spans="1:26" ht="30" customHeight="1" x14ac:dyDescent="0.2">
      <c r="A568" s="70"/>
      <c r="B568" s="70"/>
      <c r="C568" s="70"/>
      <c r="D568" s="266"/>
      <c r="E568" s="266"/>
      <c r="F568" s="69"/>
      <c r="G568" s="69"/>
      <c r="H568" s="266"/>
      <c r="I568" s="221"/>
      <c r="J568" s="221"/>
      <c r="K568" s="221"/>
      <c r="L568" s="69"/>
      <c r="M568" s="266"/>
      <c r="N568" s="266"/>
      <c r="O568" s="266"/>
      <c r="P568" s="266"/>
      <c r="Q568" s="267"/>
      <c r="R568" s="267"/>
      <c r="S568" s="267"/>
      <c r="T568" s="69"/>
      <c r="U568" s="69"/>
      <c r="V568" s="69"/>
      <c r="W568" s="69"/>
      <c r="X568" s="220"/>
      <c r="Y568" s="70"/>
      <c r="Z568" s="1"/>
    </row>
    <row r="569" spans="1:26" ht="30" customHeight="1" x14ac:dyDescent="0.2">
      <c r="A569" s="70"/>
      <c r="B569" s="70"/>
      <c r="C569" s="70"/>
      <c r="D569" s="266"/>
      <c r="E569" s="266"/>
      <c r="F569" s="69"/>
      <c r="G569" s="69"/>
      <c r="H569" s="266"/>
      <c r="I569" s="221"/>
      <c r="J569" s="221"/>
      <c r="K569" s="221"/>
      <c r="L569" s="69"/>
      <c r="M569" s="266"/>
      <c r="N569" s="266"/>
      <c r="O569" s="266"/>
      <c r="P569" s="266"/>
      <c r="Q569" s="267"/>
      <c r="R569" s="267"/>
      <c r="S569" s="267"/>
      <c r="T569" s="69"/>
      <c r="U569" s="69"/>
      <c r="V569" s="69"/>
      <c r="W569" s="69"/>
      <c r="X569" s="220"/>
      <c r="Y569" s="70"/>
      <c r="Z569" s="1"/>
    </row>
    <row r="570" spans="1:26" ht="30" customHeight="1" x14ac:dyDescent="0.2">
      <c r="A570" s="70"/>
      <c r="B570" s="70"/>
      <c r="C570" s="70"/>
      <c r="D570" s="266"/>
      <c r="E570" s="266"/>
      <c r="F570" s="69"/>
      <c r="G570" s="69"/>
      <c r="H570" s="266"/>
      <c r="I570" s="221"/>
      <c r="J570" s="221"/>
      <c r="K570" s="221"/>
      <c r="L570" s="69"/>
      <c r="M570" s="266"/>
      <c r="N570" s="266"/>
      <c r="O570" s="266"/>
      <c r="P570" s="266"/>
      <c r="Q570" s="267"/>
      <c r="R570" s="267"/>
      <c r="S570" s="267"/>
      <c r="T570" s="69"/>
      <c r="U570" s="69"/>
      <c r="V570" s="69"/>
      <c r="W570" s="69"/>
      <c r="X570" s="220"/>
      <c r="Y570" s="70"/>
      <c r="Z570" s="1"/>
    </row>
    <row r="571" spans="1:26" ht="30" customHeight="1" x14ac:dyDescent="0.2">
      <c r="A571" s="70"/>
      <c r="B571" s="70"/>
      <c r="C571" s="70"/>
      <c r="D571" s="266"/>
      <c r="E571" s="266"/>
      <c r="F571" s="69"/>
      <c r="G571" s="69"/>
      <c r="H571" s="266"/>
      <c r="I571" s="221"/>
      <c r="J571" s="221"/>
      <c r="K571" s="221"/>
      <c r="L571" s="69"/>
      <c r="M571" s="266"/>
      <c r="N571" s="266"/>
      <c r="O571" s="266"/>
      <c r="P571" s="266"/>
      <c r="Q571" s="267"/>
      <c r="R571" s="267"/>
      <c r="S571" s="267"/>
      <c r="T571" s="69"/>
      <c r="U571" s="69"/>
      <c r="V571" s="69"/>
      <c r="W571" s="69"/>
      <c r="X571" s="220"/>
      <c r="Y571" s="70"/>
      <c r="Z571" s="1"/>
    </row>
    <row r="572" spans="1:26" ht="30" customHeight="1" x14ac:dyDescent="0.2">
      <c r="A572" s="70"/>
      <c r="B572" s="70"/>
      <c r="C572" s="70"/>
      <c r="D572" s="266"/>
      <c r="E572" s="266"/>
      <c r="F572" s="69"/>
      <c r="G572" s="69"/>
      <c r="H572" s="266"/>
      <c r="I572" s="221"/>
      <c r="J572" s="221"/>
      <c r="K572" s="221"/>
      <c r="L572" s="69"/>
      <c r="M572" s="266"/>
      <c r="N572" s="266"/>
      <c r="O572" s="266"/>
      <c r="P572" s="266"/>
      <c r="Q572" s="267"/>
      <c r="R572" s="267"/>
      <c r="S572" s="267"/>
      <c r="T572" s="69"/>
      <c r="U572" s="69"/>
      <c r="V572" s="69"/>
      <c r="W572" s="69"/>
      <c r="X572" s="220"/>
      <c r="Y572" s="70"/>
      <c r="Z572" s="1"/>
    </row>
    <row r="573" spans="1:26" ht="30" customHeight="1" x14ac:dyDescent="0.2">
      <c r="A573" s="70"/>
      <c r="B573" s="70"/>
      <c r="C573" s="70"/>
      <c r="D573" s="266"/>
      <c r="E573" s="266"/>
      <c r="F573" s="69"/>
      <c r="G573" s="69"/>
      <c r="H573" s="266"/>
      <c r="I573" s="221"/>
      <c r="J573" s="221"/>
      <c r="K573" s="221"/>
      <c r="L573" s="69"/>
      <c r="M573" s="266"/>
      <c r="N573" s="266"/>
      <c r="O573" s="266"/>
      <c r="P573" s="266"/>
      <c r="Q573" s="267"/>
      <c r="R573" s="267"/>
      <c r="S573" s="267"/>
      <c r="T573" s="69"/>
      <c r="U573" s="69"/>
      <c r="V573" s="69"/>
      <c r="W573" s="69"/>
      <c r="X573" s="220"/>
      <c r="Y573" s="70"/>
      <c r="Z573" s="1"/>
    </row>
    <row r="574" spans="1:26" ht="30" customHeight="1" x14ac:dyDescent="0.2">
      <c r="A574" s="70"/>
      <c r="B574" s="70"/>
      <c r="C574" s="70"/>
      <c r="D574" s="266"/>
      <c r="E574" s="266"/>
      <c r="F574" s="69"/>
      <c r="G574" s="69"/>
      <c r="H574" s="266"/>
      <c r="I574" s="221"/>
      <c r="J574" s="221"/>
      <c r="K574" s="221"/>
      <c r="L574" s="69"/>
      <c r="M574" s="266"/>
      <c r="N574" s="266"/>
      <c r="O574" s="266"/>
      <c r="P574" s="266"/>
      <c r="Q574" s="267"/>
      <c r="R574" s="267"/>
      <c r="S574" s="267"/>
      <c r="T574" s="69"/>
      <c r="U574" s="69"/>
      <c r="V574" s="69"/>
      <c r="W574" s="69"/>
      <c r="X574" s="220"/>
      <c r="Y574" s="70"/>
      <c r="Z574" s="1"/>
    </row>
    <row r="575" spans="1:26" ht="30" customHeight="1" x14ac:dyDescent="0.2">
      <c r="A575" s="70"/>
      <c r="B575" s="70"/>
      <c r="C575" s="70"/>
      <c r="D575" s="266"/>
      <c r="E575" s="266"/>
      <c r="F575" s="69"/>
      <c r="G575" s="69"/>
      <c r="H575" s="266"/>
      <c r="I575" s="221"/>
      <c r="J575" s="221"/>
      <c r="K575" s="221"/>
      <c r="L575" s="69"/>
      <c r="M575" s="266"/>
      <c r="N575" s="266"/>
      <c r="O575" s="266"/>
      <c r="P575" s="266"/>
      <c r="Q575" s="267"/>
      <c r="R575" s="267"/>
      <c r="S575" s="267"/>
      <c r="T575" s="69"/>
      <c r="U575" s="69"/>
      <c r="V575" s="69"/>
      <c r="W575" s="69"/>
      <c r="X575" s="220"/>
      <c r="Y575" s="70"/>
      <c r="Z575" s="1"/>
    </row>
    <row r="576" spans="1:26" ht="30" customHeight="1" x14ac:dyDescent="0.2">
      <c r="A576" s="70"/>
      <c r="B576" s="70"/>
      <c r="C576" s="70"/>
      <c r="D576" s="266"/>
      <c r="E576" s="266"/>
      <c r="F576" s="69"/>
      <c r="G576" s="69"/>
      <c r="H576" s="266"/>
      <c r="I576" s="221"/>
      <c r="J576" s="221"/>
      <c r="K576" s="221"/>
      <c r="L576" s="69"/>
      <c r="M576" s="266"/>
      <c r="N576" s="266"/>
      <c r="O576" s="266"/>
      <c r="P576" s="266"/>
      <c r="Q576" s="267"/>
      <c r="R576" s="267"/>
      <c r="S576" s="267"/>
      <c r="T576" s="69"/>
      <c r="U576" s="69"/>
      <c r="V576" s="69"/>
      <c r="W576" s="69"/>
      <c r="X576" s="220"/>
      <c r="Y576" s="70"/>
      <c r="Z576" s="1"/>
    </row>
    <row r="577" spans="1:26" ht="30" customHeight="1" x14ac:dyDescent="0.2">
      <c r="A577" s="70"/>
      <c r="B577" s="70"/>
      <c r="C577" s="70"/>
      <c r="D577" s="266"/>
      <c r="E577" s="266"/>
      <c r="F577" s="69"/>
      <c r="G577" s="69"/>
      <c r="H577" s="266"/>
      <c r="I577" s="221"/>
      <c r="J577" s="221"/>
      <c r="K577" s="221"/>
      <c r="L577" s="69"/>
      <c r="M577" s="266"/>
      <c r="N577" s="266"/>
      <c r="O577" s="266"/>
      <c r="P577" s="266"/>
      <c r="Q577" s="267"/>
      <c r="R577" s="267"/>
      <c r="S577" s="267"/>
      <c r="T577" s="69"/>
      <c r="U577" s="69"/>
      <c r="V577" s="69"/>
      <c r="W577" s="69"/>
      <c r="X577" s="220"/>
      <c r="Y577" s="70"/>
      <c r="Z577" s="1"/>
    </row>
    <row r="578" spans="1:26" ht="30" customHeight="1" x14ac:dyDescent="0.2">
      <c r="A578" s="70"/>
      <c r="B578" s="70"/>
      <c r="C578" s="70"/>
      <c r="D578" s="266"/>
      <c r="E578" s="266"/>
      <c r="F578" s="69"/>
      <c r="G578" s="69"/>
      <c r="H578" s="266"/>
      <c r="I578" s="221"/>
      <c r="J578" s="221"/>
      <c r="K578" s="221"/>
      <c r="L578" s="69"/>
      <c r="M578" s="266"/>
      <c r="N578" s="266"/>
      <c r="O578" s="266"/>
      <c r="P578" s="266"/>
      <c r="Q578" s="267"/>
      <c r="R578" s="267"/>
      <c r="S578" s="267"/>
      <c r="T578" s="69"/>
      <c r="U578" s="69"/>
      <c r="V578" s="69"/>
      <c r="W578" s="69"/>
      <c r="X578" s="220"/>
      <c r="Y578" s="70"/>
      <c r="Z578" s="1"/>
    </row>
    <row r="579" spans="1:26" ht="30" customHeight="1" x14ac:dyDescent="0.2">
      <c r="A579" s="70"/>
      <c r="B579" s="70"/>
      <c r="C579" s="70"/>
      <c r="D579" s="266"/>
      <c r="E579" s="266"/>
      <c r="F579" s="69"/>
      <c r="G579" s="69"/>
      <c r="H579" s="266"/>
      <c r="I579" s="221"/>
      <c r="J579" s="221"/>
      <c r="K579" s="221"/>
      <c r="L579" s="69"/>
      <c r="M579" s="266"/>
      <c r="N579" s="266"/>
      <c r="O579" s="266"/>
      <c r="P579" s="266"/>
      <c r="Q579" s="267"/>
      <c r="R579" s="267"/>
      <c r="S579" s="267"/>
      <c r="T579" s="69"/>
      <c r="U579" s="69"/>
      <c r="V579" s="69"/>
      <c r="W579" s="69"/>
      <c r="X579" s="220"/>
      <c r="Y579" s="70"/>
      <c r="Z579" s="1"/>
    </row>
    <row r="580" spans="1:26" ht="30" customHeight="1" x14ac:dyDescent="0.2">
      <c r="A580" s="70"/>
      <c r="B580" s="70"/>
      <c r="C580" s="70"/>
      <c r="D580" s="266"/>
      <c r="E580" s="266"/>
      <c r="F580" s="69"/>
      <c r="G580" s="69"/>
      <c r="H580" s="266"/>
      <c r="I580" s="221"/>
      <c r="J580" s="221"/>
      <c r="K580" s="221"/>
      <c r="L580" s="69"/>
      <c r="M580" s="266"/>
      <c r="N580" s="266"/>
      <c r="O580" s="266"/>
      <c r="P580" s="266"/>
      <c r="Q580" s="267"/>
      <c r="R580" s="267"/>
      <c r="S580" s="267"/>
      <c r="T580" s="69"/>
      <c r="U580" s="69"/>
      <c r="V580" s="69"/>
      <c r="W580" s="69"/>
      <c r="X580" s="220"/>
      <c r="Y580" s="70"/>
      <c r="Z580" s="1"/>
    </row>
    <row r="581" spans="1:26" ht="30" customHeight="1" x14ac:dyDescent="0.2">
      <c r="A581" s="70"/>
      <c r="B581" s="70"/>
      <c r="C581" s="70"/>
      <c r="D581" s="266"/>
      <c r="E581" s="266"/>
      <c r="F581" s="69"/>
      <c r="G581" s="69"/>
      <c r="H581" s="266"/>
      <c r="I581" s="221"/>
      <c r="J581" s="221"/>
      <c r="K581" s="221"/>
      <c r="L581" s="69"/>
      <c r="M581" s="266"/>
      <c r="N581" s="266"/>
      <c r="O581" s="266"/>
      <c r="P581" s="266"/>
      <c r="Q581" s="267"/>
      <c r="R581" s="267"/>
      <c r="S581" s="267"/>
      <c r="T581" s="69"/>
      <c r="U581" s="69"/>
      <c r="V581" s="69"/>
      <c r="W581" s="69"/>
      <c r="X581" s="220"/>
      <c r="Y581" s="70"/>
      <c r="Z581" s="1"/>
    </row>
    <row r="582" spans="1:26" ht="30" customHeight="1" x14ac:dyDescent="0.2">
      <c r="A582" s="70"/>
      <c r="B582" s="70"/>
      <c r="C582" s="70"/>
      <c r="D582" s="266"/>
      <c r="E582" s="266"/>
      <c r="F582" s="69"/>
      <c r="G582" s="69"/>
      <c r="H582" s="266"/>
      <c r="I582" s="221"/>
      <c r="J582" s="221"/>
      <c r="K582" s="221"/>
      <c r="L582" s="69"/>
      <c r="M582" s="266"/>
      <c r="N582" s="266"/>
      <c r="O582" s="266"/>
      <c r="P582" s="266"/>
      <c r="Q582" s="267"/>
      <c r="R582" s="267"/>
      <c r="S582" s="267"/>
      <c r="T582" s="69"/>
      <c r="U582" s="69"/>
      <c r="V582" s="69"/>
      <c r="W582" s="69"/>
      <c r="X582" s="220"/>
      <c r="Y582" s="70"/>
      <c r="Z582" s="1"/>
    </row>
    <row r="583" spans="1:26" ht="30" customHeight="1" x14ac:dyDescent="0.2">
      <c r="A583" s="70"/>
      <c r="B583" s="70"/>
      <c r="C583" s="70"/>
      <c r="D583" s="266"/>
      <c r="E583" s="266"/>
      <c r="F583" s="69"/>
      <c r="G583" s="69"/>
      <c r="H583" s="266"/>
      <c r="I583" s="221"/>
      <c r="J583" s="221"/>
      <c r="K583" s="221"/>
      <c r="L583" s="69"/>
      <c r="M583" s="266"/>
      <c r="N583" s="266"/>
      <c r="O583" s="266"/>
      <c r="P583" s="266"/>
      <c r="Q583" s="267"/>
      <c r="R583" s="267"/>
      <c r="S583" s="267"/>
      <c r="T583" s="69"/>
      <c r="U583" s="69"/>
      <c r="V583" s="69"/>
      <c r="W583" s="69"/>
      <c r="X583" s="220"/>
      <c r="Y583" s="70"/>
      <c r="Z583" s="1"/>
    </row>
    <row r="584" spans="1:26" ht="30" customHeight="1" x14ac:dyDescent="0.2">
      <c r="A584" s="70"/>
      <c r="B584" s="70"/>
      <c r="C584" s="70"/>
      <c r="D584" s="266"/>
      <c r="E584" s="266"/>
      <c r="F584" s="69"/>
      <c r="G584" s="69"/>
      <c r="H584" s="266"/>
      <c r="I584" s="221"/>
      <c r="J584" s="221"/>
      <c r="K584" s="221"/>
      <c r="L584" s="69"/>
      <c r="M584" s="266"/>
      <c r="N584" s="266"/>
      <c r="O584" s="266"/>
      <c r="P584" s="266"/>
      <c r="Q584" s="267"/>
      <c r="R584" s="267"/>
      <c r="S584" s="267"/>
      <c r="T584" s="69"/>
      <c r="U584" s="69"/>
      <c r="V584" s="69"/>
      <c r="W584" s="69"/>
      <c r="X584" s="220"/>
      <c r="Y584" s="70"/>
      <c r="Z584" s="1"/>
    </row>
    <row r="585" spans="1:26" ht="30" customHeight="1" x14ac:dyDescent="0.2">
      <c r="A585" s="70"/>
      <c r="B585" s="70"/>
      <c r="C585" s="70"/>
      <c r="D585" s="266"/>
      <c r="E585" s="266"/>
      <c r="F585" s="69"/>
      <c r="G585" s="69"/>
      <c r="H585" s="266"/>
      <c r="I585" s="221"/>
      <c r="J585" s="221"/>
      <c r="K585" s="221"/>
      <c r="L585" s="69"/>
      <c r="M585" s="266"/>
      <c r="N585" s="266"/>
      <c r="O585" s="266"/>
      <c r="P585" s="266"/>
      <c r="Q585" s="267"/>
      <c r="R585" s="267"/>
      <c r="S585" s="267"/>
      <c r="T585" s="69"/>
      <c r="U585" s="69"/>
      <c r="V585" s="69"/>
      <c r="W585" s="69"/>
      <c r="X585" s="220"/>
      <c r="Y585" s="70"/>
      <c r="Z585" s="1"/>
    </row>
    <row r="586" spans="1:26" ht="30" customHeight="1" x14ac:dyDescent="0.2">
      <c r="A586" s="70"/>
      <c r="B586" s="70"/>
      <c r="C586" s="70"/>
      <c r="D586" s="266"/>
      <c r="E586" s="266"/>
      <c r="F586" s="69"/>
      <c r="G586" s="69"/>
      <c r="H586" s="266"/>
      <c r="I586" s="221"/>
      <c r="J586" s="221"/>
      <c r="K586" s="221"/>
      <c r="L586" s="69"/>
      <c r="M586" s="266"/>
      <c r="N586" s="266"/>
      <c r="O586" s="266"/>
      <c r="P586" s="266"/>
      <c r="Q586" s="267"/>
      <c r="R586" s="267"/>
      <c r="S586" s="267"/>
      <c r="T586" s="69"/>
      <c r="U586" s="69"/>
      <c r="V586" s="69"/>
      <c r="W586" s="69"/>
      <c r="X586" s="220"/>
      <c r="Y586" s="70"/>
      <c r="Z586" s="1"/>
    </row>
    <row r="587" spans="1:26" ht="30" customHeight="1" x14ac:dyDescent="0.2">
      <c r="A587" s="70"/>
      <c r="B587" s="70"/>
      <c r="C587" s="70"/>
      <c r="D587" s="266"/>
      <c r="E587" s="266"/>
      <c r="F587" s="69"/>
      <c r="G587" s="69"/>
      <c r="H587" s="266"/>
      <c r="I587" s="221"/>
      <c r="J587" s="221"/>
      <c r="K587" s="221"/>
      <c r="L587" s="69"/>
      <c r="M587" s="266"/>
      <c r="N587" s="266"/>
      <c r="O587" s="266"/>
      <c r="P587" s="266"/>
      <c r="Q587" s="267"/>
      <c r="R587" s="267"/>
      <c r="S587" s="267"/>
      <c r="T587" s="69"/>
      <c r="U587" s="69"/>
      <c r="V587" s="69"/>
      <c r="W587" s="69"/>
      <c r="X587" s="220"/>
      <c r="Y587" s="70"/>
      <c r="Z587" s="1"/>
    </row>
    <row r="588" spans="1:26" ht="30" customHeight="1" x14ac:dyDescent="0.2">
      <c r="A588" s="70"/>
      <c r="B588" s="70"/>
      <c r="C588" s="70"/>
      <c r="D588" s="266"/>
      <c r="E588" s="266"/>
      <c r="F588" s="69"/>
      <c r="G588" s="69"/>
      <c r="H588" s="266"/>
      <c r="I588" s="221"/>
      <c r="J588" s="221"/>
      <c r="K588" s="221"/>
      <c r="L588" s="69"/>
      <c r="M588" s="266"/>
      <c r="N588" s="266"/>
      <c r="O588" s="266"/>
      <c r="P588" s="266"/>
      <c r="Q588" s="267"/>
      <c r="R588" s="267"/>
      <c r="S588" s="267"/>
      <c r="T588" s="69"/>
      <c r="U588" s="69"/>
      <c r="V588" s="69"/>
      <c r="W588" s="69"/>
      <c r="X588" s="220"/>
      <c r="Y588" s="70"/>
      <c r="Z588" s="1"/>
    </row>
    <row r="589" spans="1:26" ht="30" customHeight="1" x14ac:dyDescent="0.2">
      <c r="A589" s="70"/>
      <c r="B589" s="70"/>
      <c r="C589" s="70"/>
      <c r="D589" s="266"/>
      <c r="E589" s="266"/>
      <c r="F589" s="69"/>
      <c r="G589" s="69"/>
      <c r="H589" s="266"/>
      <c r="I589" s="221"/>
      <c r="J589" s="221"/>
      <c r="K589" s="221"/>
      <c r="L589" s="69"/>
      <c r="M589" s="266"/>
      <c r="N589" s="266"/>
      <c r="O589" s="266"/>
      <c r="P589" s="266"/>
      <c r="Q589" s="267"/>
      <c r="R589" s="267"/>
      <c r="S589" s="267"/>
      <c r="T589" s="69"/>
      <c r="U589" s="69"/>
      <c r="V589" s="69"/>
      <c r="W589" s="69"/>
      <c r="X589" s="220"/>
      <c r="Y589" s="70"/>
      <c r="Z589" s="1"/>
    </row>
    <row r="590" spans="1:26" ht="30" customHeight="1" x14ac:dyDescent="0.2">
      <c r="A590" s="70"/>
      <c r="B590" s="70"/>
      <c r="C590" s="70"/>
      <c r="D590" s="266"/>
      <c r="E590" s="266"/>
      <c r="F590" s="69"/>
      <c r="G590" s="69"/>
      <c r="H590" s="266"/>
      <c r="I590" s="221"/>
      <c r="J590" s="221"/>
      <c r="K590" s="221"/>
      <c r="L590" s="69"/>
      <c r="M590" s="266"/>
      <c r="N590" s="266"/>
      <c r="O590" s="266"/>
      <c r="P590" s="266"/>
      <c r="Q590" s="267"/>
      <c r="R590" s="267"/>
      <c r="S590" s="267"/>
      <c r="T590" s="69"/>
      <c r="U590" s="69"/>
      <c r="V590" s="69"/>
      <c r="W590" s="69"/>
      <c r="X590" s="220"/>
      <c r="Y590" s="70"/>
      <c r="Z590" s="1"/>
    </row>
    <row r="591" spans="1:26" ht="30" customHeight="1" x14ac:dyDescent="0.2">
      <c r="A591" s="70"/>
      <c r="B591" s="70"/>
      <c r="C591" s="70"/>
      <c r="D591" s="266"/>
      <c r="E591" s="266"/>
      <c r="F591" s="69"/>
      <c r="G591" s="69"/>
      <c r="H591" s="266"/>
      <c r="I591" s="221"/>
      <c r="J591" s="221"/>
      <c r="K591" s="221"/>
      <c r="L591" s="69"/>
      <c r="M591" s="266"/>
      <c r="N591" s="266"/>
      <c r="O591" s="266"/>
      <c r="P591" s="266"/>
      <c r="Q591" s="267"/>
      <c r="R591" s="267"/>
      <c r="S591" s="267"/>
      <c r="T591" s="69"/>
      <c r="U591" s="69"/>
      <c r="V591" s="69"/>
      <c r="W591" s="69"/>
      <c r="X591" s="220"/>
      <c r="Y591" s="70"/>
      <c r="Z591" s="1"/>
    </row>
    <row r="592" spans="1:26" ht="30" customHeight="1" x14ac:dyDescent="0.2">
      <c r="A592" s="70"/>
      <c r="B592" s="70"/>
      <c r="C592" s="70"/>
      <c r="D592" s="266"/>
      <c r="E592" s="266"/>
      <c r="F592" s="69"/>
      <c r="G592" s="69"/>
      <c r="H592" s="266"/>
      <c r="I592" s="221"/>
      <c r="J592" s="221"/>
      <c r="K592" s="221"/>
      <c r="L592" s="69"/>
      <c r="M592" s="266"/>
      <c r="N592" s="266"/>
      <c r="O592" s="266"/>
      <c r="P592" s="266"/>
      <c r="Q592" s="267"/>
      <c r="R592" s="267"/>
      <c r="S592" s="267"/>
      <c r="T592" s="69"/>
      <c r="U592" s="69"/>
      <c r="V592" s="69"/>
      <c r="W592" s="69"/>
      <c r="X592" s="220"/>
      <c r="Y592" s="70"/>
      <c r="Z592" s="1"/>
    </row>
    <row r="593" spans="1:26" ht="30" customHeight="1" x14ac:dyDescent="0.2">
      <c r="A593" s="70"/>
      <c r="B593" s="70"/>
      <c r="C593" s="70"/>
      <c r="D593" s="266"/>
      <c r="E593" s="266"/>
      <c r="F593" s="69"/>
      <c r="G593" s="69"/>
      <c r="H593" s="266"/>
      <c r="I593" s="221"/>
      <c r="J593" s="221"/>
      <c r="K593" s="221"/>
      <c r="L593" s="69"/>
      <c r="M593" s="266"/>
      <c r="N593" s="266"/>
      <c r="O593" s="266"/>
      <c r="P593" s="266"/>
      <c r="Q593" s="267"/>
      <c r="R593" s="267"/>
      <c r="S593" s="267"/>
      <c r="T593" s="69"/>
      <c r="U593" s="69"/>
      <c r="V593" s="69"/>
      <c r="W593" s="69"/>
      <c r="X593" s="220"/>
      <c r="Y593" s="70"/>
      <c r="Z593" s="1"/>
    </row>
    <row r="594" spans="1:26" ht="30" customHeight="1" x14ac:dyDescent="0.2">
      <c r="A594" s="70"/>
      <c r="B594" s="70"/>
      <c r="C594" s="70"/>
      <c r="D594" s="266"/>
      <c r="E594" s="266"/>
      <c r="F594" s="69"/>
      <c r="G594" s="69"/>
      <c r="H594" s="266"/>
      <c r="I594" s="221"/>
      <c r="J594" s="221"/>
      <c r="K594" s="221"/>
      <c r="L594" s="69"/>
      <c r="M594" s="266"/>
      <c r="N594" s="266"/>
      <c r="O594" s="266"/>
      <c r="P594" s="266"/>
      <c r="Q594" s="267"/>
      <c r="R594" s="267"/>
      <c r="S594" s="267"/>
      <c r="T594" s="69"/>
      <c r="U594" s="69"/>
      <c r="V594" s="69"/>
      <c r="W594" s="69"/>
      <c r="X594" s="220"/>
      <c r="Y594" s="70"/>
      <c r="Z594" s="1"/>
    </row>
    <row r="595" spans="1:26" ht="30" customHeight="1" x14ac:dyDescent="0.2">
      <c r="A595" s="70"/>
      <c r="B595" s="70"/>
      <c r="C595" s="70"/>
      <c r="D595" s="266"/>
      <c r="E595" s="266"/>
      <c r="F595" s="69"/>
      <c r="G595" s="69"/>
      <c r="H595" s="266"/>
      <c r="I595" s="221"/>
      <c r="J595" s="221"/>
      <c r="K595" s="221"/>
      <c r="L595" s="69"/>
      <c r="M595" s="266"/>
      <c r="N595" s="266"/>
      <c r="O595" s="266"/>
      <c r="P595" s="266"/>
      <c r="Q595" s="267"/>
      <c r="R595" s="267"/>
      <c r="S595" s="267"/>
      <c r="T595" s="69"/>
      <c r="U595" s="69"/>
      <c r="V595" s="69"/>
      <c r="W595" s="69"/>
      <c r="X595" s="220"/>
      <c r="Y595" s="70"/>
      <c r="Z595" s="1"/>
    </row>
    <row r="596" spans="1:26" ht="30" customHeight="1" x14ac:dyDescent="0.2">
      <c r="A596" s="70"/>
      <c r="B596" s="70"/>
      <c r="C596" s="70"/>
      <c r="D596" s="266"/>
      <c r="E596" s="266"/>
      <c r="F596" s="69"/>
      <c r="G596" s="69"/>
      <c r="H596" s="266"/>
      <c r="I596" s="221"/>
      <c r="J596" s="221"/>
      <c r="K596" s="221"/>
      <c r="L596" s="69"/>
      <c r="M596" s="266"/>
      <c r="N596" s="266"/>
      <c r="O596" s="266"/>
      <c r="P596" s="266"/>
      <c r="Q596" s="267"/>
      <c r="R596" s="267"/>
      <c r="S596" s="267"/>
      <c r="T596" s="69"/>
      <c r="U596" s="69"/>
      <c r="V596" s="69"/>
      <c r="W596" s="69"/>
      <c r="X596" s="220"/>
      <c r="Y596" s="70"/>
      <c r="Z596" s="1"/>
    </row>
    <row r="597" spans="1:26" ht="30" customHeight="1" x14ac:dyDescent="0.2">
      <c r="A597" s="70"/>
      <c r="B597" s="70"/>
      <c r="C597" s="70"/>
      <c r="D597" s="266"/>
      <c r="E597" s="266"/>
      <c r="F597" s="69"/>
      <c r="G597" s="69"/>
      <c r="H597" s="266"/>
      <c r="I597" s="221"/>
      <c r="J597" s="221"/>
      <c r="K597" s="221"/>
      <c r="L597" s="69"/>
      <c r="M597" s="266"/>
      <c r="N597" s="266"/>
      <c r="O597" s="266"/>
      <c r="P597" s="266"/>
      <c r="Q597" s="267"/>
      <c r="R597" s="267"/>
      <c r="S597" s="267"/>
      <c r="T597" s="69"/>
      <c r="U597" s="69"/>
      <c r="V597" s="69"/>
      <c r="W597" s="69"/>
      <c r="X597" s="220"/>
      <c r="Y597" s="70"/>
      <c r="Z597" s="1"/>
    </row>
    <row r="598" spans="1:26" ht="30" customHeight="1" x14ac:dyDescent="0.2">
      <c r="A598" s="70"/>
      <c r="B598" s="70"/>
      <c r="C598" s="70"/>
      <c r="D598" s="266"/>
      <c r="E598" s="266"/>
      <c r="F598" s="69"/>
      <c r="G598" s="69"/>
      <c r="H598" s="266"/>
      <c r="I598" s="221"/>
      <c r="J598" s="221"/>
      <c r="K598" s="221"/>
      <c r="L598" s="69"/>
      <c r="M598" s="266"/>
      <c r="N598" s="266"/>
      <c r="O598" s="266"/>
      <c r="P598" s="266"/>
      <c r="Q598" s="267"/>
      <c r="R598" s="267"/>
      <c r="S598" s="267"/>
      <c r="T598" s="69"/>
      <c r="U598" s="69"/>
      <c r="V598" s="69"/>
      <c r="W598" s="69"/>
      <c r="X598" s="220"/>
      <c r="Y598" s="70"/>
      <c r="Z598" s="1"/>
    </row>
    <row r="599" spans="1:26" ht="30" customHeight="1" x14ac:dyDescent="0.2">
      <c r="A599" s="70"/>
      <c r="B599" s="70"/>
      <c r="C599" s="70"/>
      <c r="D599" s="266"/>
      <c r="E599" s="266"/>
      <c r="F599" s="69"/>
      <c r="G599" s="69"/>
      <c r="H599" s="266"/>
      <c r="I599" s="221"/>
      <c r="J599" s="221"/>
      <c r="K599" s="221"/>
      <c r="L599" s="69"/>
      <c r="M599" s="266"/>
      <c r="N599" s="266"/>
      <c r="O599" s="266"/>
      <c r="P599" s="266"/>
      <c r="Q599" s="267"/>
      <c r="R599" s="267"/>
      <c r="S599" s="267"/>
      <c r="T599" s="69"/>
      <c r="U599" s="69"/>
      <c r="V599" s="69"/>
      <c r="W599" s="69"/>
      <c r="X599" s="220"/>
      <c r="Y599" s="70"/>
      <c r="Z599" s="1"/>
    </row>
    <row r="600" spans="1:26" ht="30" customHeight="1" x14ac:dyDescent="0.2">
      <c r="A600" s="70"/>
      <c r="B600" s="70"/>
      <c r="C600" s="70"/>
      <c r="D600" s="266"/>
      <c r="E600" s="266"/>
      <c r="F600" s="69"/>
      <c r="G600" s="69"/>
      <c r="H600" s="266"/>
      <c r="I600" s="221"/>
      <c r="J600" s="221"/>
      <c r="K600" s="221"/>
      <c r="L600" s="69"/>
      <c r="M600" s="266"/>
      <c r="N600" s="266"/>
      <c r="O600" s="266"/>
      <c r="P600" s="266"/>
      <c r="Q600" s="267"/>
      <c r="R600" s="267"/>
      <c r="S600" s="267"/>
      <c r="T600" s="69"/>
      <c r="U600" s="69"/>
      <c r="V600" s="69"/>
      <c r="W600" s="69"/>
      <c r="X600" s="220"/>
      <c r="Y600" s="70"/>
      <c r="Z600" s="1"/>
    </row>
    <row r="601" spans="1:26" ht="30" customHeight="1" x14ac:dyDescent="0.2">
      <c r="A601" s="70"/>
      <c r="B601" s="70"/>
      <c r="C601" s="70"/>
      <c r="D601" s="266"/>
      <c r="E601" s="266"/>
      <c r="F601" s="69"/>
      <c r="G601" s="69"/>
      <c r="H601" s="266"/>
      <c r="I601" s="221"/>
      <c r="J601" s="221"/>
      <c r="K601" s="221"/>
      <c r="L601" s="69"/>
      <c r="M601" s="266"/>
      <c r="N601" s="266"/>
      <c r="O601" s="266"/>
      <c r="P601" s="266"/>
      <c r="Q601" s="267"/>
      <c r="R601" s="267"/>
      <c r="S601" s="267"/>
      <c r="T601" s="69"/>
      <c r="U601" s="69"/>
      <c r="V601" s="69"/>
      <c r="W601" s="69"/>
      <c r="X601" s="220"/>
      <c r="Y601" s="70"/>
      <c r="Z601" s="1"/>
    </row>
    <row r="602" spans="1:26" ht="30" customHeight="1" x14ac:dyDescent="0.2">
      <c r="A602" s="70"/>
      <c r="B602" s="70"/>
      <c r="C602" s="70"/>
      <c r="D602" s="266"/>
      <c r="E602" s="266"/>
      <c r="F602" s="69"/>
      <c r="G602" s="69"/>
      <c r="H602" s="266"/>
      <c r="I602" s="221"/>
      <c r="J602" s="221"/>
      <c r="K602" s="221"/>
      <c r="L602" s="69"/>
      <c r="M602" s="266"/>
      <c r="N602" s="266"/>
      <c r="O602" s="266"/>
      <c r="P602" s="266"/>
      <c r="Q602" s="267"/>
      <c r="R602" s="267"/>
      <c r="S602" s="267"/>
      <c r="T602" s="69"/>
      <c r="U602" s="69"/>
      <c r="V602" s="69"/>
      <c r="W602" s="69"/>
      <c r="X602" s="220"/>
      <c r="Y602" s="70"/>
      <c r="Z602" s="1"/>
    </row>
    <row r="603" spans="1:26" ht="30" customHeight="1" x14ac:dyDescent="0.2">
      <c r="A603" s="70"/>
      <c r="B603" s="70"/>
      <c r="C603" s="70"/>
      <c r="D603" s="266"/>
      <c r="E603" s="266"/>
      <c r="F603" s="69"/>
      <c r="G603" s="69"/>
      <c r="H603" s="266"/>
      <c r="I603" s="221"/>
      <c r="J603" s="221"/>
      <c r="K603" s="221"/>
      <c r="L603" s="69"/>
      <c r="M603" s="266"/>
      <c r="N603" s="266"/>
      <c r="O603" s="266"/>
      <c r="P603" s="266"/>
      <c r="Q603" s="267"/>
      <c r="R603" s="267"/>
      <c r="S603" s="267"/>
      <c r="T603" s="69"/>
      <c r="U603" s="69"/>
      <c r="V603" s="69"/>
      <c r="W603" s="69"/>
      <c r="X603" s="220"/>
      <c r="Y603" s="70"/>
      <c r="Z603" s="1"/>
    </row>
    <row r="604" spans="1:26" ht="30" customHeight="1" x14ac:dyDescent="0.2">
      <c r="A604" s="70"/>
      <c r="B604" s="70"/>
      <c r="C604" s="70"/>
      <c r="D604" s="266"/>
      <c r="E604" s="266"/>
      <c r="F604" s="69"/>
      <c r="G604" s="69"/>
      <c r="H604" s="266"/>
      <c r="I604" s="221"/>
      <c r="J604" s="221"/>
      <c r="K604" s="221"/>
      <c r="L604" s="69"/>
      <c r="M604" s="266"/>
      <c r="N604" s="266"/>
      <c r="O604" s="266"/>
      <c r="P604" s="266"/>
      <c r="Q604" s="267"/>
      <c r="R604" s="267"/>
      <c r="S604" s="267"/>
      <c r="T604" s="69"/>
      <c r="U604" s="69"/>
      <c r="V604" s="69"/>
      <c r="W604" s="69"/>
      <c r="X604" s="220"/>
      <c r="Y604" s="70"/>
      <c r="Z604" s="1"/>
    </row>
    <row r="605" spans="1:26" ht="30" customHeight="1" x14ac:dyDescent="0.2">
      <c r="A605" s="70"/>
      <c r="B605" s="70"/>
      <c r="C605" s="70"/>
      <c r="D605" s="266"/>
      <c r="E605" s="266"/>
      <c r="F605" s="69"/>
      <c r="G605" s="69"/>
      <c r="H605" s="266"/>
      <c r="I605" s="221"/>
      <c r="J605" s="221"/>
      <c r="K605" s="221"/>
      <c r="L605" s="69"/>
      <c r="M605" s="266"/>
      <c r="N605" s="266"/>
      <c r="O605" s="266"/>
      <c r="P605" s="266"/>
      <c r="Q605" s="267"/>
      <c r="R605" s="267"/>
      <c r="S605" s="267"/>
      <c r="T605" s="69"/>
      <c r="U605" s="69"/>
      <c r="V605" s="69"/>
      <c r="W605" s="69"/>
      <c r="X605" s="220"/>
      <c r="Y605" s="70"/>
      <c r="Z605" s="1"/>
    </row>
    <row r="606" spans="1:26" ht="30" customHeight="1" x14ac:dyDescent="0.2">
      <c r="A606" s="70"/>
      <c r="B606" s="70"/>
      <c r="C606" s="70"/>
      <c r="D606" s="266"/>
      <c r="E606" s="266"/>
      <c r="F606" s="69"/>
      <c r="G606" s="69"/>
      <c r="H606" s="266"/>
      <c r="I606" s="221"/>
      <c r="J606" s="221"/>
      <c r="K606" s="221"/>
      <c r="L606" s="69"/>
      <c r="M606" s="266"/>
      <c r="N606" s="266"/>
      <c r="O606" s="266"/>
      <c r="P606" s="266"/>
      <c r="Q606" s="267"/>
      <c r="R606" s="267"/>
      <c r="S606" s="267"/>
      <c r="T606" s="69"/>
      <c r="U606" s="69"/>
      <c r="V606" s="69"/>
      <c r="W606" s="69"/>
      <c r="X606" s="220"/>
      <c r="Y606" s="70"/>
      <c r="Z606" s="1"/>
    </row>
    <row r="607" spans="1:26" ht="30" customHeight="1" x14ac:dyDescent="0.2">
      <c r="A607" s="70"/>
      <c r="B607" s="70"/>
      <c r="C607" s="70"/>
      <c r="D607" s="266"/>
      <c r="E607" s="266"/>
      <c r="F607" s="69"/>
      <c r="G607" s="69"/>
      <c r="H607" s="266"/>
      <c r="I607" s="221"/>
      <c r="J607" s="221"/>
      <c r="K607" s="221"/>
      <c r="L607" s="69"/>
      <c r="M607" s="266"/>
      <c r="N607" s="266"/>
      <c r="O607" s="266"/>
      <c r="P607" s="266"/>
      <c r="Q607" s="267"/>
      <c r="R607" s="267"/>
      <c r="S607" s="267"/>
      <c r="T607" s="69"/>
      <c r="U607" s="69"/>
      <c r="V607" s="69"/>
      <c r="W607" s="69"/>
      <c r="X607" s="220"/>
      <c r="Y607" s="70"/>
      <c r="Z607" s="1"/>
    </row>
    <row r="608" spans="1:26" ht="30" customHeight="1" x14ac:dyDescent="0.2">
      <c r="A608" s="70"/>
      <c r="B608" s="70"/>
      <c r="C608" s="70"/>
      <c r="D608" s="266"/>
      <c r="E608" s="266"/>
      <c r="F608" s="69"/>
      <c r="G608" s="69"/>
      <c r="H608" s="266"/>
      <c r="I608" s="221"/>
      <c r="J608" s="221"/>
      <c r="K608" s="221"/>
      <c r="L608" s="69"/>
      <c r="M608" s="266"/>
      <c r="N608" s="266"/>
      <c r="O608" s="266"/>
      <c r="P608" s="266"/>
      <c r="Q608" s="267"/>
      <c r="R608" s="267"/>
      <c r="S608" s="267"/>
      <c r="T608" s="69"/>
      <c r="U608" s="69"/>
      <c r="V608" s="69"/>
      <c r="W608" s="69"/>
      <c r="X608" s="220"/>
      <c r="Y608" s="70"/>
      <c r="Z608" s="1"/>
    </row>
    <row r="609" spans="1:26" ht="30" customHeight="1" x14ac:dyDescent="0.2">
      <c r="A609" s="70"/>
      <c r="B609" s="70"/>
      <c r="C609" s="70"/>
      <c r="D609" s="266"/>
      <c r="E609" s="266"/>
      <c r="F609" s="69"/>
      <c r="G609" s="69"/>
      <c r="H609" s="266"/>
      <c r="I609" s="221"/>
      <c r="J609" s="221"/>
      <c r="K609" s="221"/>
      <c r="L609" s="69"/>
      <c r="M609" s="266"/>
      <c r="N609" s="266"/>
      <c r="O609" s="266"/>
      <c r="P609" s="266"/>
      <c r="Q609" s="267"/>
      <c r="R609" s="267"/>
      <c r="S609" s="267"/>
      <c r="T609" s="69"/>
      <c r="U609" s="69"/>
      <c r="V609" s="69"/>
      <c r="W609" s="69"/>
      <c r="X609" s="220"/>
      <c r="Y609" s="70"/>
      <c r="Z609" s="1"/>
    </row>
    <row r="610" spans="1:26" ht="30" customHeight="1" x14ac:dyDescent="0.2">
      <c r="A610" s="70"/>
      <c r="B610" s="70"/>
      <c r="C610" s="70"/>
      <c r="D610" s="266"/>
      <c r="E610" s="266"/>
      <c r="F610" s="69"/>
      <c r="G610" s="69"/>
      <c r="H610" s="266"/>
      <c r="I610" s="221"/>
      <c r="J610" s="221"/>
      <c r="K610" s="221"/>
      <c r="L610" s="69"/>
      <c r="M610" s="266"/>
      <c r="N610" s="266"/>
      <c r="O610" s="266"/>
      <c r="P610" s="266"/>
      <c r="Q610" s="267"/>
      <c r="R610" s="267"/>
      <c r="S610" s="267"/>
      <c r="T610" s="69"/>
      <c r="U610" s="69"/>
      <c r="V610" s="69"/>
      <c r="W610" s="69"/>
      <c r="X610" s="220"/>
      <c r="Y610" s="70"/>
      <c r="Z610" s="1"/>
    </row>
    <row r="611" spans="1:26" ht="30" customHeight="1" x14ac:dyDescent="0.2">
      <c r="A611" s="70"/>
      <c r="B611" s="70"/>
      <c r="C611" s="70"/>
      <c r="D611" s="266"/>
      <c r="E611" s="266"/>
      <c r="F611" s="69"/>
      <c r="G611" s="69"/>
      <c r="H611" s="266"/>
      <c r="I611" s="221"/>
      <c r="J611" s="221"/>
      <c r="K611" s="221"/>
      <c r="L611" s="69"/>
      <c r="M611" s="266"/>
      <c r="N611" s="266"/>
      <c r="O611" s="266"/>
      <c r="P611" s="266"/>
      <c r="Q611" s="267"/>
      <c r="R611" s="267"/>
      <c r="S611" s="267"/>
      <c r="T611" s="69"/>
      <c r="U611" s="69"/>
      <c r="V611" s="69"/>
      <c r="W611" s="69"/>
      <c r="X611" s="220"/>
      <c r="Y611" s="70"/>
      <c r="Z611" s="1"/>
    </row>
    <row r="612" spans="1:26" ht="30" customHeight="1" x14ac:dyDescent="0.2">
      <c r="A612" s="70"/>
      <c r="B612" s="70"/>
      <c r="C612" s="70"/>
      <c r="D612" s="266"/>
      <c r="E612" s="266"/>
      <c r="F612" s="69"/>
      <c r="G612" s="69"/>
      <c r="H612" s="266"/>
      <c r="I612" s="221"/>
      <c r="J612" s="221"/>
      <c r="K612" s="221"/>
      <c r="L612" s="69"/>
      <c r="M612" s="266"/>
      <c r="N612" s="266"/>
      <c r="O612" s="266"/>
      <c r="P612" s="266"/>
      <c r="Q612" s="267"/>
      <c r="R612" s="267"/>
      <c r="S612" s="267"/>
      <c r="T612" s="69"/>
      <c r="U612" s="69"/>
      <c r="V612" s="69"/>
      <c r="W612" s="69"/>
      <c r="X612" s="220"/>
      <c r="Y612" s="70"/>
      <c r="Z612" s="1"/>
    </row>
    <row r="613" spans="1:26" ht="30" customHeight="1" x14ac:dyDescent="0.2">
      <c r="A613" s="70"/>
      <c r="B613" s="70"/>
      <c r="C613" s="70"/>
      <c r="D613" s="266"/>
      <c r="E613" s="266"/>
      <c r="F613" s="69"/>
      <c r="G613" s="69"/>
      <c r="H613" s="266"/>
      <c r="I613" s="221"/>
      <c r="J613" s="221"/>
      <c r="K613" s="221"/>
      <c r="L613" s="69"/>
      <c r="M613" s="266"/>
      <c r="N613" s="266"/>
      <c r="O613" s="266"/>
      <c r="P613" s="266"/>
      <c r="Q613" s="267"/>
      <c r="R613" s="267"/>
      <c r="S613" s="267"/>
      <c r="T613" s="69"/>
      <c r="U613" s="69"/>
      <c r="V613" s="69"/>
      <c r="W613" s="69"/>
      <c r="X613" s="220"/>
      <c r="Y613" s="70"/>
      <c r="Z613" s="1"/>
    </row>
    <row r="614" spans="1:26" ht="30" customHeight="1" x14ac:dyDescent="0.2">
      <c r="A614" s="70"/>
      <c r="B614" s="70"/>
      <c r="C614" s="70"/>
      <c r="D614" s="266"/>
      <c r="E614" s="266"/>
      <c r="F614" s="69"/>
      <c r="G614" s="69"/>
      <c r="H614" s="266"/>
      <c r="I614" s="221"/>
      <c r="J614" s="221"/>
      <c r="K614" s="221"/>
      <c r="L614" s="69"/>
      <c r="M614" s="266"/>
      <c r="N614" s="266"/>
      <c r="O614" s="266"/>
      <c r="P614" s="266"/>
      <c r="Q614" s="267"/>
      <c r="R614" s="267"/>
      <c r="S614" s="267"/>
      <c r="T614" s="69"/>
      <c r="U614" s="69"/>
      <c r="V614" s="69"/>
      <c r="W614" s="69"/>
      <c r="X614" s="220"/>
      <c r="Y614" s="70"/>
      <c r="Z614" s="1"/>
    </row>
    <row r="615" spans="1:26" ht="30" customHeight="1" x14ac:dyDescent="0.2">
      <c r="A615" s="70"/>
      <c r="B615" s="70"/>
      <c r="C615" s="70"/>
      <c r="D615" s="266"/>
      <c r="E615" s="266"/>
      <c r="F615" s="69"/>
      <c r="G615" s="69"/>
      <c r="H615" s="266"/>
      <c r="I615" s="221"/>
      <c r="J615" s="221"/>
      <c r="K615" s="221"/>
      <c r="L615" s="69"/>
      <c r="M615" s="266"/>
      <c r="N615" s="266"/>
      <c r="O615" s="266"/>
      <c r="P615" s="266"/>
      <c r="Q615" s="267"/>
      <c r="R615" s="267"/>
      <c r="S615" s="267"/>
      <c r="T615" s="69"/>
      <c r="U615" s="69"/>
      <c r="V615" s="69"/>
      <c r="W615" s="69"/>
      <c r="X615" s="220"/>
      <c r="Y615" s="70"/>
      <c r="Z615" s="1"/>
    </row>
    <row r="616" spans="1:26" ht="30" customHeight="1" x14ac:dyDescent="0.2">
      <c r="A616" s="70"/>
      <c r="B616" s="70"/>
      <c r="C616" s="70"/>
      <c r="D616" s="266"/>
      <c r="E616" s="266"/>
      <c r="F616" s="69"/>
      <c r="G616" s="69"/>
      <c r="H616" s="266"/>
      <c r="I616" s="221"/>
      <c r="J616" s="221"/>
      <c r="K616" s="221"/>
      <c r="L616" s="69"/>
      <c r="M616" s="266"/>
      <c r="N616" s="266"/>
      <c r="O616" s="266"/>
      <c r="P616" s="266"/>
      <c r="Q616" s="267"/>
      <c r="R616" s="267"/>
      <c r="S616" s="267"/>
      <c r="T616" s="69"/>
      <c r="U616" s="69"/>
      <c r="V616" s="69"/>
      <c r="W616" s="69"/>
      <c r="X616" s="220"/>
      <c r="Y616" s="70"/>
      <c r="Z616" s="1"/>
    </row>
    <row r="617" spans="1:26" ht="30" customHeight="1" x14ac:dyDescent="0.2">
      <c r="A617" s="70"/>
      <c r="B617" s="70"/>
      <c r="C617" s="70"/>
      <c r="D617" s="266"/>
      <c r="E617" s="266"/>
      <c r="F617" s="69"/>
      <c r="G617" s="69"/>
      <c r="H617" s="266"/>
      <c r="I617" s="221"/>
      <c r="J617" s="221"/>
      <c r="K617" s="221"/>
      <c r="L617" s="69"/>
      <c r="M617" s="266"/>
      <c r="N617" s="266"/>
      <c r="O617" s="266"/>
      <c r="P617" s="266"/>
      <c r="Q617" s="267"/>
      <c r="R617" s="267"/>
      <c r="S617" s="267"/>
      <c r="T617" s="69"/>
      <c r="U617" s="69"/>
      <c r="V617" s="69"/>
      <c r="W617" s="69"/>
      <c r="X617" s="220"/>
      <c r="Y617" s="70"/>
      <c r="Z617" s="1"/>
    </row>
    <row r="618" spans="1:26" ht="30" customHeight="1" x14ac:dyDescent="0.2">
      <c r="A618" s="70"/>
      <c r="B618" s="70"/>
      <c r="C618" s="70"/>
      <c r="D618" s="266"/>
      <c r="E618" s="266"/>
      <c r="F618" s="69"/>
      <c r="G618" s="69"/>
      <c r="H618" s="266"/>
      <c r="I618" s="221"/>
      <c r="J618" s="221"/>
      <c r="K618" s="221"/>
      <c r="L618" s="69"/>
      <c r="M618" s="266"/>
      <c r="N618" s="266"/>
      <c r="O618" s="266"/>
      <c r="P618" s="266"/>
      <c r="Q618" s="267"/>
      <c r="R618" s="267"/>
      <c r="S618" s="267"/>
      <c r="T618" s="69"/>
      <c r="U618" s="69"/>
      <c r="V618" s="69"/>
      <c r="W618" s="69"/>
      <c r="X618" s="220"/>
      <c r="Y618" s="70"/>
      <c r="Z618" s="1"/>
    </row>
    <row r="619" spans="1:26" ht="30" customHeight="1" x14ac:dyDescent="0.2">
      <c r="A619" s="70"/>
      <c r="B619" s="70"/>
      <c r="C619" s="70"/>
      <c r="D619" s="266"/>
      <c r="E619" s="266"/>
      <c r="F619" s="69"/>
      <c r="G619" s="69"/>
      <c r="H619" s="266"/>
      <c r="I619" s="221"/>
      <c r="J619" s="221"/>
      <c r="K619" s="221"/>
      <c r="L619" s="69"/>
      <c r="M619" s="266"/>
      <c r="N619" s="266"/>
      <c r="O619" s="266"/>
      <c r="P619" s="266"/>
      <c r="Q619" s="267"/>
      <c r="R619" s="267"/>
      <c r="S619" s="267"/>
      <c r="T619" s="69"/>
      <c r="U619" s="69"/>
      <c r="V619" s="69"/>
      <c r="W619" s="69"/>
      <c r="X619" s="220"/>
      <c r="Y619" s="70"/>
      <c r="Z619" s="1"/>
    </row>
    <row r="620" spans="1:26" ht="30" customHeight="1" x14ac:dyDescent="0.2">
      <c r="A620" s="70"/>
      <c r="B620" s="70"/>
      <c r="C620" s="70"/>
      <c r="D620" s="266"/>
      <c r="E620" s="266"/>
      <c r="F620" s="69"/>
      <c r="G620" s="69"/>
      <c r="H620" s="266"/>
      <c r="I620" s="221"/>
      <c r="J620" s="221"/>
      <c r="K620" s="221"/>
      <c r="L620" s="69"/>
      <c r="M620" s="266"/>
      <c r="N620" s="266"/>
      <c r="O620" s="266"/>
      <c r="P620" s="266"/>
      <c r="Q620" s="267"/>
      <c r="R620" s="267"/>
      <c r="S620" s="267"/>
      <c r="T620" s="69"/>
      <c r="U620" s="69"/>
      <c r="V620" s="69"/>
      <c r="W620" s="69"/>
      <c r="X620" s="220"/>
      <c r="Y620" s="70"/>
      <c r="Z620" s="1"/>
    </row>
    <row r="621" spans="1:26" ht="30" customHeight="1" x14ac:dyDescent="0.2">
      <c r="A621" s="70"/>
      <c r="B621" s="70"/>
      <c r="C621" s="70"/>
      <c r="D621" s="266"/>
      <c r="E621" s="266"/>
      <c r="F621" s="69"/>
      <c r="G621" s="69"/>
      <c r="H621" s="266"/>
      <c r="I621" s="221"/>
      <c r="J621" s="221"/>
      <c r="K621" s="221"/>
      <c r="L621" s="69"/>
      <c r="M621" s="266"/>
      <c r="N621" s="266"/>
      <c r="O621" s="266"/>
      <c r="P621" s="266"/>
      <c r="Q621" s="267"/>
      <c r="R621" s="267"/>
      <c r="S621" s="267"/>
      <c r="T621" s="69"/>
      <c r="U621" s="69"/>
      <c r="V621" s="69"/>
      <c r="W621" s="69"/>
      <c r="X621" s="220"/>
      <c r="Y621" s="70"/>
      <c r="Z621" s="1"/>
    </row>
    <row r="622" spans="1:26" ht="30" customHeight="1" x14ac:dyDescent="0.2">
      <c r="A622" s="70"/>
      <c r="B622" s="70"/>
      <c r="C622" s="70"/>
      <c r="D622" s="266"/>
      <c r="E622" s="266"/>
      <c r="F622" s="69"/>
      <c r="G622" s="69"/>
      <c r="H622" s="266"/>
      <c r="I622" s="221"/>
      <c r="J622" s="221"/>
      <c r="K622" s="221"/>
      <c r="L622" s="69"/>
      <c r="M622" s="266"/>
      <c r="N622" s="266"/>
      <c r="O622" s="266"/>
      <c r="P622" s="266"/>
      <c r="Q622" s="267"/>
      <c r="R622" s="267"/>
      <c r="S622" s="267"/>
      <c r="T622" s="69"/>
      <c r="U622" s="69"/>
      <c r="V622" s="69"/>
      <c r="W622" s="69"/>
      <c r="X622" s="220"/>
      <c r="Y622" s="70"/>
      <c r="Z622" s="1"/>
    </row>
    <row r="623" spans="1:26" ht="30" customHeight="1" x14ac:dyDescent="0.2">
      <c r="A623" s="70"/>
      <c r="B623" s="70"/>
      <c r="C623" s="70"/>
      <c r="D623" s="266"/>
      <c r="E623" s="266"/>
      <c r="F623" s="69"/>
      <c r="G623" s="69"/>
      <c r="H623" s="266"/>
      <c r="I623" s="221"/>
      <c r="J623" s="221"/>
      <c r="K623" s="221"/>
      <c r="L623" s="69"/>
      <c r="M623" s="266"/>
      <c r="N623" s="266"/>
      <c r="O623" s="266"/>
      <c r="P623" s="266"/>
      <c r="Q623" s="267"/>
      <c r="R623" s="267"/>
      <c r="S623" s="267"/>
      <c r="T623" s="69"/>
      <c r="U623" s="69"/>
      <c r="V623" s="69"/>
      <c r="W623" s="69"/>
      <c r="X623" s="220"/>
      <c r="Y623" s="70"/>
      <c r="Z623" s="1"/>
    </row>
    <row r="624" spans="1:26" ht="30" customHeight="1" x14ac:dyDescent="0.2">
      <c r="A624" s="70"/>
      <c r="B624" s="70"/>
      <c r="C624" s="70"/>
      <c r="D624" s="266"/>
      <c r="E624" s="266"/>
      <c r="F624" s="69"/>
      <c r="G624" s="69"/>
      <c r="H624" s="266"/>
      <c r="I624" s="221"/>
      <c r="J624" s="221"/>
      <c r="K624" s="221"/>
      <c r="L624" s="69"/>
      <c r="M624" s="266"/>
      <c r="N624" s="266"/>
      <c r="O624" s="266"/>
      <c r="P624" s="266"/>
      <c r="Q624" s="267"/>
      <c r="R624" s="267"/>
      <c r="S624" s="267"/>
      <c r="T624" s="69"/>
      <c r="U624" s="69"/>
      <c r="V624" s="69"/>
      <c r="W624" s="69"/>
      <c r="X624" s="220"/>
      <c r="Y624" s="70"/>
      <c r="Z624" s="1"/>
    </row>
    <row r="625" spans="1:26" ht="30" customHeight="1" x14ac:dyDescent="0.2">
      <c r="A625" s="70"/>
      <c r="B625" s="70"/>
      <c r="C625" s="70"/>
      <c r="D625" s="266"/>
      <c r="E625" s="266"/>
      <c r="F625" s="69"/>
      <c r="G625" s="69"/>
      <c r="H625" s="266"/>
      <c r="I625" s="221"/>
      <c r="J625" s="221"/>
      <c r="K625" s="221"/>
      <c r="L625" s="69"/>
      <c r="M625" s="266"/>
      <c r="N625" s="266"/>
      <c r="O625" s="266"/>
      <c r="P625" s="266"/>
      <c r="Q625" s="267"/>
      <c r="R625" s="267"/>
      <c r="S625" s="267"/>
      <c r="T625" s="69"/>
      <c r="U625" s="69"/>
      <c r="V625" s="69"/>
      <c r="W625" s="69"/>
      <c r="X625" s="220"/>
      <c r="Y625" s="70"/>
      <c r="Z625" s="1"/>
    </row>
    <row r="626" spans="1:26" ht="30" customHeight="1" x14ac:dyDescent="0.2">
      <c r="A626" s="70"/>
      <c r="B626" s="70"/>
      <c r="C626" s="70"/>
      <c r="D626" s="266"/>
      <c r="E626" s="266"/>
      <c r="F626" s="69"/>
      <c r="G626" s="69"/>
      <c r="H626" s="266"/>
      <c r="I626" s="221"/>
      <c r="J626" s="221"/>
      <c r="K626" s="221"/>
      <c r="L626" s="69"/>
      <c r="M626" s="266"/>
      <c r="N626" s="266"/>
      <c r="O626" s="266"/>
      <c r="P626" s="266"/>
      <c r="Q626" s="267"/>
      <c r="R626" s="267"/>
      <c r="S626" s="267"/>
      <c r="T626" s="69"/>
      <c r="U626" s="69"/>
      <c r="V626" s="69"/>
      <c r="W626" s="69"/>
      <c r="X626" s="220"/>
      <c r="Y626" s="70"/>
      <c r="Z626" s="1"/>
    </row>
    <row r="627" spans="1:26" ht="30" customHeight="1" x14ac:dyDescent="0.2">
      <c r="A627" s="70"/>
      <c r="B627" s="70"/>
      <c r="C627" s="70"/>
      <c r="D627" s="266"/>
      <c r="E627" s="266"/>
      <c r="F627" s="69"/>
      <c r="G627" s="69"/>
      <c r="H627" s="266"/>
      <c r="I627" s="221"/>
      <c r="J627" s="221"/>
      <c r="K627" s="221"/>
      <c r="L627" s="69"/>
      <c r="M627" s="266"/>
      <c r="N627" s="266"/>
      <c r="O627" s="266"/>
      <c r="P627" s="266"/>
      <c r="Q627" s="267"/>
      <c r="R627" s="267"/>
      <c r="S627" s="267"/>
      <c r="T627" s="69"/>
      <c r="U627" s="69"/>
      <c r="V627" s="69"/>
      <c r="W627" s="69"/>
      <c r="X627" s="220"/>
      <c r="Y627" s="70"/>
      <c r="Z627" s="1"/>
    </row>
    <row r="628" spans="1:26" ht="30" customHeight="1" x14ac:dyDescent="0.2">
      <c r="A628" s="70"/>
      <c r="B628" s="70"/>
      <c r="C628" s="70"/>
      <c r="D628" s="266"/>
      <c r="E628" s="266"/>
      <c r="F628" s="69"/>
      <c r="G628" s="69"/>
      <c r="H628" s="266"/>
      <c r="I628" s="221"/>
      <c r="J628" s="221"/>
      <c r="K628" s="221"/>
      <c r="L628" s="69"/>
      <c r="M628" s="266"/>
      <c r="N628" s="266"/>
      <c r="O628" s="266"/>
      <c r="P628" s="266"/>
      <c r="Q628" s="267"/>
      <c r="R628" s="267"/>
      <c r="S628" s="267"/>
      <c r="T628" s="69"/>
      <c r="U628" s="69"/>
      <c r="V628" s="69"/>
      <c r="W628" s="69"/>
      <c r="X628" s="220"/>
      <c r="Y628" s="70"/>
      <c r="Z628" s="1"/>
    </row>
    <row r="629" spans="1:26" ht="30" customHeight="1" x14ac:dyDescent="0.2">
      <c r="A629" s="70"/>
      <c r="B629" s="70"/>
      <c r="C629" s="70"/>
      <c r="D629" s="266"/>
      <c r="E629" s="266"/>
      <c r="F629" s="69"/>
      <c r="G629" s="69"/>
      <c r="H629" s="266"/>
      <c r="I629" s="221"/>
      <c r="J629" s="221"/>
      <c r="K629" s="221"/>
      <c r="L629" s="69"/>
      <c r="M629" s="266"/>
      <c r="N629" s="266"/>
      <c r="O629" s="266"/>
      <c r="P629" s="266"/>
      <c r="Q629" s="267"/>
      <c r="R629" s="267"/>
      <c r="S629" s="267"/>
      <c r="T629" s="69"/>
      <c r="U629" s="69"/>
      <c r="V629" s="69"/>
      <c r="W629" s="69"/>
      <c r="X629" s="220"/>
      <c r="Y629" s="70"/>
      <c r="Z629" s="1"/>
    </row>
    <row r="630" spans="1:26" ht="30" customHeight="1" x14ac:dyDescent="0.2">
      <c r="A630" s="70"/>
      <c r="B630" s="70"/>
      <c r="C630" s="70"/>
      <c r="D630" s="266"/>
      <c r="E630" s="266"/>
      <c r="F630" s="69"/>
      <c r="G630" s="69"/>
      <c r="H630" s="266"/>
      <c r="I630" s="221"/>
      <c r="J630" s="221"/>
      <c r="K630" s="221"/>
      <c r="L630" s="69"/>
      <c r="M630" s="266"/>
      <c r="N630" s="266"/>
      <c r="O630" s="266"/>
      <c r="P630" s="266"/>
      <c r="Q630" s="267"/>
      <c r="R630" s="267"/>
      <c r="S630" s="267"/>
      <c r="T630" s="69"/>
      <c r="U630" s="69"/>
      <c r="V630" s="69"/>
      <c r="W630" s="69"/>
      <c r="X630" s="220"/>
      <c r="Y630" s="70"/>
      <c r="Z630" s="1"/>
    </row>
    <row r="631" spans="1:26" ht="30" customHeight="1" x14ac:dyDescent="0.2">
      <c r="A631" s="70"/>
      <c r="B631" s="70"/>
      <c r="C631" s="70"/>
      <c r="D631" s="266"/>
      <c r="E631" s="266"/>
      <c r="F631" s="69"/>
      <c r="G631" s="69"/>
      <c r="H631" s="266"/>
      <c r="I631" s="221"/>
      <c r="J631" s="221"/>
      <c r="K631" s="221"/>
      <c r="L631" s="69"/>
      <c r="M631" s="266"/>
      <c r="N631" s="266"/>
      <c r="O631" s="266"/>
      <c r="P631" s="266"/>
      <c r="Q631" s="267"/>
      <c r="R631" s="267"/>
      <c r="S631" s="267"/>
      <c r="T631" s="69"/>
      <c r="U631" s="69"/>
      <c r="V631" s="69"/>
      <c r="W631" s="69"/>
      <c r="X631" s="220"/>
      <c r="Y631" s="70"/>
      <c r="Z631" s="1"/>
    </row>
    <row r="632" spans="1:26" ht="30" customHeight="1" x14ac:dyDescent="0.2">
      <c r="A632" s="70"/>
      <c r="B632" s="70"/>
      <c r="C632" s="70"/>
      <c r="D632" s="266"/>
      <c r="E632" s="266"/>
      <c r="F632" s="69"/>
      <c r="G632" s="69"/>
      <c r="H632" s="266"/>
      <c r="I632" s="221"/>
      <c r="J632" s="221"/>
      <c r="K632" s="221"/>
      <c r="L632" s="69"/>
      <c r="M632" s="266"/>
      <c r="N632" s="266"/>
      <c r="O632" s="266"/>
      <c r="P632" s="266"/>
      <c r="Q632" s="267"/>
      <c r="R632" s="267"/>
      <c r="S632" s="267"/>
      <c r="T632" s="69"/>
      <c r="U632" s="69"/>
      <c r="V632" s="69"/>
      <c r="W632" s="69"/>
      <c r="X632" s="220"/>
      <c r="Y632" s="70"/>
      <c r="Z632" s="1"/>
    </row>
    <row r="633" spans="1:26" ht="30" customHeight="1" x14ac:dyDescent="0.2">
      <c r="A633" s="70"/>
      <c r="B633" s="70"/>
      <c r="C633" s="70"/>
      <c r="D633" s="266"/>
      <c r="E633" s="266"/>
      <c r="F633" s="69"/>
      <c r="G633" s="69"/>
      <c r="H633" s="266"/>
      <c r="I633" s="221"/>
      <c r="J633" s="221"/>
      <c r="K633" s="221"/>
      <c r="L633" s="69"/>
      <c r="M633" s="266"/>
      <c r="N633" s="266"/>
      <c r="O633" s="266"/>
      <c r="P633" s="266"/>
      <c r="Q633" s="267"/>
      <c r="R633" s="267"/>
      <c r="S633" s="267"/>
      <c r="T633" s="69"/>
      <c r="U633" s="69"/>
      <c r="V633" s="69"/>
      <c r="W633" s="69"/>
      <c r="X633" s="220"/>
      <c r="Y633" s="70"/>
      <c r="Z633" s="1"/>
    </row>
    <row r="634" spans="1:26" ht="30" customHeight="1" x14ac:dyDescent="0.2">
      <c r="A634" s="70"/>
      <c r="B634" s="70"/>
      <c r="C634" s="70"/>
      <c r="D634" s="266"/>
      <c r="E634" s="266"/>
      <c r="F634" s="69"/>
      <c r="G634" s="69"/>
      <c r="H634" s="266"/>
      <c r="I634" s="221"/>
      <c r="J634" s="221"/>
      <c r="K634" s="221"/>
      <c r="L634" s="69"/>
      <c r="M634" s="266"/>
      <c r="N634" s="266"/>
      <c r="O634" s="266"/>
      <c r="P634" s="266"/>
      <c r="Q634" s="267"/>
      <c r="R634" s="267"/>
      <c r="S634" s="267"/>
      <c r="T634" s="69"/>
      <c r="U634" s="69"/>
      <c r="V634" s="69"/>
      <c r="W634" s="69"/>
      <c r="X634" s="220"/>
      <c r="Y634" s="70"/>
      <c r="Z634" s="1"/>
    </row>
    <row r="635" spans="1:26" ht="30" customHeight="1" x14ac:dyDescent="0.2">
      <c r="A635" s="70"/>
      <c r="B635" s="70"/>
      <c r="C635" s="70"/>
      <c r="D635" s="266"/>
      <c r="E635" s="266"/>
      <c r="F635" s="69"/>
      <c r="G635" s="69"/>
      <c r="H635" s="266"/>
      <c r="I635" s="221"/>
      <c r="J635" s="221"/>
      <c r="K635" s="221"/>
      <c r="L635" s="69"/>
      <c r="M635" s="266"/>
      <c r="N635" s="266"/>
      <c r="O635" s="266"/>
      <c r="P635" s="266"/>
      <c r="Q635" s="267"/>
      <c r="R635" s="267"/>
      <c r="S635" s="267"/>
      <c r="T635" s="69"/>
      <c r="U635" s="69"/>
      <c r="V635" s="69"/>
      <c r="W635" s="69"/>
      <c r="X635" s="220"/>
      <c r="Y635" s="70"/>
      <c r="Z635" s="1"/>
    </row>
    <row r="636" spans="1:26" ht="30" customHeight="1" x14ac:dyDescent="0.2">
      <c r="A636" s="70"/>
      <c r="B636" s="70"/>
      <c r="C636" s="70"/>
      <c r="D636" s="266"/>
      <c r="E636" s="266"/>
      <c r="F636" s="69"/>
      <c r="G636" s="69"/>
      <c r="H636" s="266"/>
      <c r="I636" s="221"/>
      <c r="J636" s="221"/>
      <c r="K636" s="221"/>
      <c r="L636" s="69"/>
      <c r="M636" s="266"/>
      <c r="N636" s="266"/>
      <c r="O636" s="266"/>
      <c r="P636" s="266"/>
      <c r="Q636" s="267"/>
      <c r="R636" s="267"/>
      <c r="S636" s="267"/>
      <c r="T636" s="69"/>
      <c r="U636" s="69"/>
      <c r="V636" s="69"/>
      <c r="W636" s="69"/>
      <c r="X636" s="220"/>
      <c r="Y636" s="70"/>
      <c r="Z636" s="1"/>
    </row>
    <row r="637" spans="1:26" ht="30" customHeight="1" x14ac:dyDescent="0.2">
      <c r="A637" s="70"/>
      <c r="B637" s="70"/>
      <c r="C637" s="70"/>
      <c r="D637" s="266"/>
      <c r="E637" s="266"/>
      <c r="F637" s="69"/>
      <c r="G637" s="69"/>
      <c r="H637" s="266"/>
      <c r="I637" s="221"/>
      <c r="J637" s="221"/>
      <c r="K637" s="221"/>
      <c r="L637" s="69"/>
      <c r="M637" s="266"/>
      <c r="N637" s="266"/>
      <c r="O637" s="266"/>
      <c r="P637" s="266"/>
      <c r="Q637" s="267"/>
      <c r="R637" s="267"/>
      <c r="S637" s="267"/>
      <c r="T637" s="69"/>
      <c r="U637" s="69"/>
      <c r="V637" s="69"/>
      <c r="W637" s="69"/>
      <c r="X637" s="220"/>
      <c r="Y637" s="70"/>
      <c r="Z637" s="1"/>
    </row>
    <row r="638" spans="1:26" ht="30" customHeight="1" x14ac:dyDescent="0.2">
      <c r="A638" s="70"/>
      <c r="B638" s="70"/>
      <c r="C638" s="70"/>
      <c r="D638" s="266"/>
      <c r="E638" s="266"/>
      <c r="F638" s="69"/>
      <c r="G638" s="69"/>
      <c r="H638" s="266"/>
      <c r="I638" s="221"/>
      <c r="J638" s="221"/>
      <c r="K638" s="221"/>
      <c r="L638" s="69"/>
      <c r="M638" s="266"/>
      <c r="N638" s="266"/>
      <c r="O638" s="266"/>
      <c r="P638" s="266"/>
      <c r="Q638" s="267"/>
      <c r="R638" s="267"/>
      <c r="S638" s="267"/>
      <c r="T638" s="69"/>
      <c r="U638" s="69"/>
      <c r="V638" s="69"/>
      <c r="W638" s="69"/>
      <c r="X638" s="220"/>
      <c r="Y638" s="70"/>
      <c r="Z638" s="1"/>
    </row>
    <row r="639" spans="1:26" ht="30" customHeight="1" x14ac:dyDescent="0.2">
      <c r="A639" s="70"/>
      <c r="B639" s="70"/>
      <c r="C639" s="70"/>
      <c r="D639" s="266"/>
      <c r="E639" s="266"/>
      <c r="F639" s="69"/>
      <c r="G639" s="69"/>
      <c r="H639" s="266"/>
      <c r="I639" s="221"/>
      <c r="J639" s="221"/>
      <c r="K639" s="221"/>
      <c r="L639" s="69"/>
      <c r="M639" s="266"/>
      <c r="N639" s="266"/>
      <c r="O639" s="266"/>
      <c r="P639" s="266"/>
      <c r="Q639" s="267"/>
      <c r="R639" s="267"/>
      <c r="S639" s="267"/>
      <c r="T639" s="69"/>
      <c r="U639" s="69"/>
      <c r="V639" s="69"/>
      <c r="W639" s="69"/>
      <c r="X639" s="220"/>
      <c r="Y639" s="70"/>
      <c r="Z639" s="1"/>
    </row>
    <row r="640" spans="1:26" ht="30" customHeight="1" x14ac:dyDescent="0.2">
      <c r="A640" s="70"/>
      <c r="B640" s="70"/>
      <c r="C640" s="70"/>
      <c r="D640" s="266"/>
      <c r="E640" s="266"/>
      <c r="F640" s="69"/>
      <c r="G640" s="69"/>
      <c r="H640" s="266"/>
      <c r="I640" s="221"/>
      <c r="J640" s="221"/>
      <c r="K640" s="221"/>
      <c r="L640" s="69"/>
      <c r="M640" s="266"/>
      <c r="N640" s="266"/>
      <c r="O640" s="266"/>
      <c r="P640" s="266"/>
      <c r="Q640" s="267"/>
      <c r="R640" s="267"/>
      <c r="S640" s="267"/>
      <c r="T640" s="69"/>
      <c r="U640" s="69"/>
      <c r="V640" s="69"/>
      <c r="W640" s="69"/>
      <c r="X640" s="220"/>
      <c r="Y640" s="70"/>
      <c r="Z640" s="1"/>
    </row>
    <row r="641" spans="1:26" ht="30" customHeight="1" x14ac:dyDescent="0.2">
      <c r="A641" s="70"/>
      <c r="B641" s="70"/>
      <c r="C641" s="70"/>
      <c r="D641" s="266"/>
      <c r="E641" s="266"/>
      <c r="F641" s="69"/>
      <c r="G641" s="69"/>
      <c r="H641" s="266"/>
      <c r="I641" s="221"/>
      <c r="J641" s="221"/>
      <c r="K641" s="221"/>
      <c r="L641" s="69"/>
      <c r="M641" s="266"/>
      <c r="N641" s="266"/>
      <c r="O641" s="266"/>
      <c r="P641" s="266"/>
      <c r="Q641" s="267"/>
      <c r="R641" s="267"/>
      <c r="S641" s="267"/>
      <c r="T641" s="69"/>
      <c r="U641" s="69"/>
      <c r="V641" s="69"/>
      <c r="W641" s="69"/>
      <c r="X641" s="220"/>
      <c r="Y641" s="70"/>
      <c r="Z641" s="1"/>
    </row>
    <row r="642" spans="1:26" ht="30" customHeight="1" x14ac:dyDescent="0.2">
      <c r="A642" s="70"/>
      <c r="B642" s="70"/>
      <c r="C642" s="70"/>
      <c r="D642" s="266"/>
      <c r="E642" s="266"/>
      <c r="F642" s="69"/>
      <c r="G642" s="69"/>
      <c r="H642" s="266"/>
      <c r="I642" s="221"/>
      <c r="J642" s="221"/>
      <c r="K642" s="221"/>
      <c r="L642" s="69"/>
      <c r="M642" s="266"/>
      <c r="N642" s="266"/>
      <c r="O642" s="266"/>
      <c r="P642" s="266"/>
      <c r="Q642" s="267"/>
      <c r="R642" s="267"/>
      <c r="S642" s="267"/>
      <c r="T642" s="69"/>
      <c r="U642" s="69"/>
      <c r="V642" s="69"/>
      <c r="W642" s="69"/>
      <c r="X642" s="220"/>
      <c r="Y642" s="70"/>
      <c r="Z642" s="1"/>
    </row>
    <row r="643" spans="1:26" ht="30" customHeight="1" x14ac:dyDescent="0.2">
      <c r="A643" s="70"/>
      <c r="B643" s="70"/>
      <c r="C643" s="70"/>
      <c r="D643" s="266"/>
      <c r="E643" s="266"/>
      <c r="F643" s="69"/>
      <c r="G643" s="69"/>
      <c r="H643" s="266"/>
      <c r="I643" s="221"/>
      <c r="J643" s="221"/>
      <c r="K643" s="221"/>
      <c r="L643" s="69"/>
      <c r="M643" s="266"/>
      <c r="N643" s="266"/>
      <c r="O643" s="266"/>
      <c r="P643" s="266"/>
      <c r="Q643" s="267"/>
      <c r="R643" s="267"/>
      <c r="S643" s="267"/>
      <c r="T643" s="69"/>
      <c r="U643" s="69"/>
      <c r="V643" s="69"/>
      <c r="W643" s="69"/>
      <c r="X643" s="220"/>
      <c r="Y643" s="70"/>
      <c r="Z643" s="1"/>
    </row>
    <row r="644" spans="1:26" ht="30" customHeight="1" x14ac:dyDescent="0.2">
      <c r="A644" s="70"/>
      <c r="B644" s="70"/>
      <c r="C644" s="70"/>
      <c r="D644" s="266"/>
      <c r="E644" s="266"/>
      <c r="F644" s="69"/>
      <c r="G644" s="69"/>
      <c r="H644" s="266"/>
      <c r="I644" s="221"/>
      <c r="J644" s="221"/>
      <c r="K644" s="221"/>
      <c r="L644" s="69"/>
      <c r="M644" s="266"/>
      <c r="N644" s="266"/>
      <c r="O644" s="266"/>
      <c r="P644" s="266"/>
      <c r="Q644" s="267"/>
      <c r="R644" s="267"/>
      <c r="S644" s="267"/>
      <c r="T644" s="69"/>
      <c r="U644" s="69"/>
      <c r="V644" s="69"/>
      <c r="W644" s="69"/>
      <c r="X644" s="220"/>
      <c r="Y644" s="70"/>
      <c r="Z644" s="1"/>
    </row>
    <row r="645" spans="1:26" ht="30" customHeight="1" x14ac:dyDescent="0.2">
      <c r="A645" s="70"/>
      <c r="B645" s="70"/>
      <c r="C645" s="70"/>
      <c r="D645" s="266"/>
      <c r="E645" s="266"/>
      <c r="F645" s="69"/>
      <c r="G645" s="69"/>
      <c r="H645" s="266"/>
      <c r="I645" s="221"/>
      <c r="J645" s="221"/>
      <c r="K645" s="221"/>
      <c r="L645" s="69"/>
      <c r="M645" s="266"/>
      <c r="N645" s="266"/>
      <c r="O645" s="266"/>
      <c r="P645" s="266"/>
      <c r="Q645" s="267"/>
      <c r="R645" s="267"/>
      <c r="S645" s="267"/>
      <c r="T645" s="69"/>
      <c r="U645" s="69"/>
      <c r="V645" s="69"/>
      <c r="W645" s="69"/>
      <c r="X645" s="220"/>
      <c r="Y645" s="70"/>
      <c r="Z645" s="1"/>
    </row>
    <row r="646" spans="1:26" ht="30" customHeight="1" x14ac:dyDescent="0.2">
      <c r="A646" s="70"/>
      <c r="B646" s="70"/>
      <c r="C646" s="70"/>
      <c r="D646" s="266"/>
      <c r="E646" s="266"/>
      <c r="F646" s="69"/>
      <c r="G646" s="69"/>
      <c r="H646" s="266"/>
      <c r="I646" s="221"/>
      <c r="J646" s="221"/>
      <c r="K646" s="221"/>
      <c r="L646" s="69"/>
      <c r="M646" s="266"/>
      <c r="N646" s="266"/>
      <c r="O646" s="266"/>
      <c r="P646" s="266"/>
      <c r="Q646" s="267"/>
      <c r="R646" s="267"/>
      <c r="S646" s="267"/>
      <c r="T646" s="69"/>
      <c r="U646" s="69"/>
      <c r="V646" s="69"/>
      <c r="W646" s="69"/>
      <c r="X646" s="220"/>
      <c r="Y646" s="70"/>
      <c r="Z646" s="1"/>
    </row>
    <row r="647" spans="1:26" ht="30" customHeight="1" x14ac:dyDescent="0.2">
      <c r="A647" s="70"/>
      <c r="B647" s="70"/>
      <c r="C647" s="70"/>
      <c r="D647" s="266"/>
      <c r="E647" s="266"/>
      <c r="F647" s="69"/>
      <c r="G647" s="69"/>
      <c r="H647" s="266"/>
      <c r="I647" s="221"/>
      <c r="J647" s="221"/>
      <c r="K647" s="221"/>
      <c r="L647" s="69"/>
      <c r="M647" s="266"/>
      <c r="N647" s="266"/>
      <c r="O647" s="266"/>
      <c r="P647" s="266"/>
      <c r="Q647" s="267"/>
      <c r="R647" s="267"/>
      <c r="S647" s="267"/>
      <c r="T647" s="69"/>
      <c r="U647" s="69"/>
      <c r="V647" s="69"/>
      <c r="W647" s="69"/>
      <c r="X647" s="220"/>
      <c r="Y647" s="70"/>
      <c r="Z647" s="1"/>
    </row>
    <row r="648" spans="1:26" ht="30" customHeight="1" x14ac:dyDescent="0.2">
      <c r="A648" s="70"/>
      <c r="B648" s="70"/>
      <c r="C648" s="70"/>
      <c r="D648" s="266"/>
      <c r="E648" s="266"/>
      <c r="F648" s="69"/>
      <c r="G648" s="69"/>
      <c r="H648" s="266"/>
      <c r="I648" s="221"/>
      <c r="J648" s="221"/>
      <c r="K648" s="221"/>
      <c r="L648" s="69"/>
      <c r="M648" s="266"/>
      <c r="N648" s="266"/>
      <c r="O648" s="266"/>
      <c r="P648" s="266"/>
      <c r="Q648" s="267"/>
      <c r="R648" s="267"/>
      <c r="S648" s="267"/>
      <c r="T648" s="69"/>
      <c r="U648" s="69"/>
      <c r="V648" s="69"/>
      <c r="W648" s="69"/>
      <c r="X648" s="220"/>
      <c r="Y648" s="70"/>
      <c r="Z648" s="1"/>
    </row>
    <row r="649" spans="1:26" ht="30" customHeight="1" x14ac:dyDescent="0.2">
      <c r="A649" s="70"/>
      <c r="B649" s="70"/>
      <c r="C649" s="70"/>
      <c r="D649" s="266"/>
      <c r="E649" s="266"/>
      <c r="F649" s="69"/>
      <c r="G649" s="69"/>
      <c r="H649" s="266"/>
      <c r="I649" s="221"/>
      <c r="J649" s="221"/>
      <c r="K649" s="221"/>
      <c r="L649" s="69"/>
      <c r="M649" s="266"/>
      <c r="N649" s="266"/>
      <c r="O649" s="266"/>
      <c r="P649" s="266"/>
      <c r="Q649" s="267"/>
      <c r="R649" s="267"/>
      <c r="S649" s="267"/>
      <c r="T649" s="69"/>
      <c r="U649" s="69"/>
      <c r="V649" s="69"/>
      <c r="W649" s="69"/>
      <c r="X649" s="220"/>
      <c r="Y649" s="70"/>
      <c r="Z649" s="1"/>
    </row>
    <row r="650" spans="1:26" ht="30" customHeight="1" x14ac:dyDescent="0.2">
      <c r="A650" s="70"/>
      <c r="B650" s="70"/>
      <c r="C650" s="70"/>
      <c r="D650" s="266"/>
      <c r="E650" s="266"/>
      <c r="F650" s="69"/>
      <c r="G650" s="69"/>
      <c r="H650" s="266"/>
      <c r="I650" s="221"/>
      <c r="J650" s="221"/>
      <c r="K650" s="221"/>
      <c r="L650" s="69"/>
      <c r="M650" s="266"/>
      <c r="N650" s="266"/>
      <c r="O650" s="266"/>
      <c r="P650" s="266"/>
      <c r="Q650" s="267"/>
      <c r="R650" s="267"/>
      <c r="S650" s="267"/>
      <c r="T650" s="69"/>
      <c r="U650" s="69"/>
      <c r="V650" s="69"/>
      <c r="W650" s="69"/>
      <c r="X650" s="220"/>
      <c r="Y650" s="70"/>
      <c r="Z650" s="1"/>
    </row>
    <row r="651" spans="1:26" ht="30" customHeight="1" x14ac:dyDescent="0.2">
      <c r="A651" s="70"/>
      <c r="B651" s="70"/>
      <c r="C651" s="70"/>
      <c r="D651" s="266"/>
      <c r="E651" s="266"/>
      <c r="F651" s="69"/>
      <c r="G651" s="69"/>
      <c r="H651" s="266"/>
      <c r="I651" s="221"/>
      <c r="J651" s="221"/>
      <c r="K651" s="221"/>
      <c r="L651" s="69"/>
      <c r="M651" s="266"/>
      <c r="N651" s="266"/>
      <c r="O651" s="266"/>
      <c r="P651" s="266"/>
      <c r="Q651" s="267"/>
      <c r="R651" s="267"/>
      <c r="S651" s="267"/>
      <c r="T651" s="69"/>
      <c r="U651" s="69"/>
      <c r="V651" s="69"/>
      <c r="W651" s="69"/>
      <c r="X651" s="220"/>
      <c r="Y651" s="70"/>
      <c r="Z651" s="1"/>
    </row>
    <row r="652" spans="1:26" ht="30" customHeight="1" x14ac:dyDescent="0.2">
      <c r="A652" s="70"/>
      <c r="B652" s="70"/>
      <c r="C652" s="70"/>
      <c r="D652" s="266"/>
      <c r="E652" s="266"/>
      <c r="F652" s="69"/>
      <c r="G652" s="69"/>
      <c r="H652" s="266"/>
      <c r="I652" s="221"/>
      <c r="J652" s="221"/>
      <c r="K652" s="221"/>
      <c r="L652" s="69"/>
      <c r="M652" s="266"/>
      <c r="N652" s="266"/>
      <c r="O652" s="266"/>
      <c r="P652" s="266"/>
      <c r="Q652" s="267"/>
      <c r="R652" s="267"/>
      <c r="S652" s="267"/>
      <c r="T652" s="69"/>
      <c r="U652" s="69"/>
      <c r="V652" s="69"/>
      <c r="W652" s="69"/>
      <c r="X652" s="220"/>
      <c r="Y652" s="70"/>
      <c r="Z652" s="1"/>
    </row>
    <row r="653" spans="1:26" ht="30" customHeight="1" x14ac:dyDescent="0.2">
      <c r="A653" s="70"/>
      <c r="B653" s="70"/>
      <c r="C653" s="70"/>
      <c r="D653" s="266"/>
      <c r="E653" s="266"/>
      <c r="F653" s="69"/>
      <c r="G653" s="69"/>
      <c r="H653" s="266"/>
      <c r="I653" s="221"/>
      <c r="J653" s="221"/>
      <c r="K653" s="221"/>
      <c r="L653" s="69"/>
      <c r="M653" s="266"/>
      <c r="N653" s="266"/>
      <c r="O653" s="266"/>
      <c r="P653" s="266"/>
      <c r="Q653" s="267"/>
      <c r="R653" s="267"/>
      <c r="S653" s="267"/>
      <c r="T653" s="69"/>
      <c r="U653" s="69"/>
      <c r="V653" s="69"/>
      <c r="W653" s="69"/>
      <c r="X653" s="220"/>
      <c r="Y653" s="70"/>
      <c r="Z653" s="1"/>
    </row>
    <row r="654" spans="1:26" ht="30" customHeight="1" x14ac:dyDescent="0.2">
      <c r="A654" s="70"/>
      <c r="B654" s="70"/>
      <c r="C654" s="70"/>
      <c r="D654" s="266"/>
      <c r="E654" s="266"/>
      <c r="F654" s="69"/>
      <c r="G654" s="69"/>
      <c r="H654" s="266"/>
      <c r="I654" s="221"/>
      <c r="J654" s="221"/>
      <c r="K654" s="221"/>
      <c r="L654" s="69"/>
      <c r="M654" s="266"/>
      <c r="N654" s="266"/>
      <c r="O654" s="266"/>
      <c r="P654" s="266"/>
      <c r="Q654" s="267"/>
      <c r="R654" s="267"/>
      <c r="S654" s="267"/>
      <c r="T654" s="69"/>
      <c r="U654" s="69"/>
      <c r="V654" s="69"/>
      <c r="W654" s="69"/>
      <c r="X654" s="220"/>
      <c r="Y654" s="70"/>
      <c r="Z654" s="1"/>
    </row>
    <row r="655" spans="1:26" ht="30" customHeight="1" x14ac:dyDescent="0.2">
      <c r="A655" s="70"/>
      <c r="B655" s="70"/>
      <c r="C655" s="70"/>
      <c r="D655" s="266"/>
      <c r="E655" s="266"/>
      <c r="F655" s="69"/>
      <c r="G655" s="69"/>
      <c r="H655" s="266"/>
      <c r="I655" s="221"/>
      <c r="J655" s="221"/>
      <c r="K655" s="221"/>
      <c r="L655" s="69"/>
      <c r="M655" s="266"/>
      <c r="N655" s="266"/>
      <c r="O655" s="266"/>
      <c r="P655" s="266"/>
      <c r="Q655" s="267"/>
      <c r="R655" s="267"/>
      <c r="S655" s="267"/>
      <c r="T655" s="69"/>
      <c r="U655" s="69"/>
      <c r="V655" s="69"/>
      <c r="W655" s="69"/>
      <c r="X655" s="220"/>
      <c r="Y655" s="70"/>
      <c r="Z655" s="1"/>
    </row>
    <row r="656" spans="1:26" ht="30" customHeight="1" x14ac:dyDescent="0.2">
      <c r="A656" s="70"/>
      <c r="B656" s="70"/>
      <c r="C656" s="70"/>
      <c r="D656" s="266"/>
      <c r="E656" s="266"/>
      <c r="F656" s="69"/>
      <c r="G656" s="69"/>
      <c r="H656" s="266"/>
      <c r="I656" s="221"/>
      <c r="J656" s="221"/>
      <c r="K656" s="221"/>
      <c r="L656" s="69"/>
      <c r="M656" s="266"/>
      <c r="N656" s="266"/>
      <c r="O656" s="266"/>
      <c r="P656" s="266"/>
      <c r="Q656" s="267"/>
      <c r="R656" s="267"/>
      <c r="S656" s="267"/>
      <c r="T656" s="69"/>
      <c r="U656" s="69"/>
      <c r="V656" s="69"/>
      <c r="W656" s="69"/>
      <c r="X656" s="220"/>
      <c r="Y656" s="70"/>
      <c r="Z656" s="1"/>
    </row>
    <row r="657" spans="1:26" ht="30" customHeight="1" x14ac:dyDescent="0.2">
      <c r="A657" s="70"/>
      <c r="B657" s="70"/>
      <c r="C657" s="70"/>
      <c r="D657" s="266"/>
      <c r="E657" s="266"/>
      <c r="F657" s="69"/>
      <c r="G657" s="69"/>
      <c r="H657" s="266"/>
      <c r="I657" s="221"/>
      <c r="J657" s="221"/>
      <c r="K657" s="221"/>
      <c r="L657" s="69"/>
      <c r="M657" s="266"/>
      <c r="N657" s="266"/>
      <c r="O657" s="266"/>
      <c r="P657" s="266"/>
      <c r="Q657" s="267"/>
      <c r="R657" s="267"/>
      <c r="S657" s="267"/>
      <c r="T657" s="69"/>
      <c r="U657" s="69"/>
      <c r="V657" s="69"/>
      <c r="W657" s="69"/>
      <c r="X657" s="220"/>
      <c r="Y657" s="70"/>
      <c r="Z657" s="1"/>
    </row>
    <row r="658" spans="1:26" ht="30" customHeight="1" x14ac:dyDescent="0.2">
      <c r="A658" s="70"/>
      <c r="B658" s="70"/>
      <c r="C658" s="70"/>
      <c r="D658" s="266"/>
      <c r="E658" s="266"/>
      <c r="F658" s="69"/>
      <c r="G658" s="69"/>
      <c r="H658" s="266"/>
      <c r="I658" s="221"/>
      <c r="J658" s="221"/>
      <c r="K658" s="221"/>
      <c r="L658" s="69"/>
      <c r="M658" s="266"/>
      <c r="N658" s="266"/>
      <c r="O658" s="266"/>
      <c r="P658" s="266"/>
      <c r="Q658" s="267"/>
      <c r="R658" s="267"/>
      <c r="S658" s="267"/>
      <c r="T658" s="69"/>
      <c r="U658" s="69"/>
      <c r="V658" s="69"/>
      <c r="W658" s="69"/>
      <c r="X658" s="220"/>
      <c r="Y658" s="70"/>
      <c r="Z658" s="1"/>
    </row>
    <row r="659" spans="1:26" ht="30" customHeight="1" x14ac:dyDescent="0.2">
      <c r="A659" s="70"/>
      <c r="B659" s="70"/>
      <c r="C659" s="70"/>
      <c r="D659" s="266"/>
      <c r="E659" s="266"/>
      <c r="F659" s="69"/>
      <c r="G659" s="69"/>
      <c r="H659" s="266"/>
      <c r="I659" s="221"/>
      <c r="J659" s="221"/>
      <c r="K659" s="221"/>
      <c r="L659" s="69"/>
      <c r="M659" s="266"/>
      <c r="N659" s="266"/>
      <c r="O659" s="266"/>
      <c r="P659" s="266"/>
      <c r="Q659" s="267"/>
      <c r="R659" s="267"/>
      <c r="S659" s="267"/>
      <c r="T659" s="69"/>
      <c r="U659" s="69"/>
      <c r="V659" s="69"/>
      <c r="W659" s="69"/>
      <c r="X659" s="220"/>
      <c r="Y659" s="70"/>
      <c r="Z659" s="1"/>
    </row>
    <row r="660" spans="1:26" ht="30" customHeight="1" x14ac:dyDescent="0.2">
      <c r="A660" s="70"/>
      <c r="B660" s="70"/>
      <c r="C660" s="70"/>
      <c r="D660" s="266"/>
      <c r="E660" s="266"/>
      <c r="F660" s="69"/>
      <c r="G660" s="69"/>
      <c r="H660" s="266"/>
      <c r="I660" s="221"/>
      <c r="J660" s="221"/>
      <c r="K660" s="221"/>
      <c r="L660" s="69"/>
      <c r="M660" s="266"/>
      <c r="N660" s="266"/>
      <c r="O660" s="266"/>
      <c r="P660" s="266"/>
      <c r="Q660" s="267"/>
      <c r="R660" s="267"/>
      <c r="S660" s="267"/>
      <c r="T660" s="69"/>
      <c r="U660" s="69"/>
      <c r="V660" s="69"/>
      <c r="W660" s="69"/>
      <c r="X660" s="220"/>
      <c r="Y660" s="70"/>
      <c r="Z660" s="1"/>
    </row>
    <row r="661" spans="1:26" ht="30" customHeight="1" x14ac:dyDescent="0.2">
      <c r="A661" s="70"/>
      <c r="B661" s="70"/>
      <c r="C661" s="70"/>
      <c r="D661" s="266"/>
      <c r="E661" s="266"/>
      <c r="F661" s="69"/>
      <c r="G661" s="69"/>
      <c r="H661" s="266"/>
      <c r="I661" s="221"/>
      <c r="J661" s="221"/>
      <c r="K661" s="221"/>
      <c r="L661" s="69"/>
      <c r="M661" s="266"/>
      <c r="N661" s="266"/>
      <c r="O661" s="266"/>
      <c r="P661" s="266"/>
      <c r="Q661" s="267"/>
      <c r="R661" s="267"/>
      <c r="S661" s="267"/>
      <c r="T661" s="69"/>
      <c r="U661" s="69"/>
      <c r="V661" s="69"/>
      <c r="W661" s="69"/>
      <c r="X661" s="220"/>
      <c r="Y661" s="70"/>
      <c r="Z661" s="1"/>
    </row>
    <row r="662" spans="1:26" ht="30" customHeight="1" x14ac:dyDescent="0.2">
      <c r="A662" s="70"/>
      <c r="B662" s="70"/>
      <c r="C662" s="70"/>
      <c r="D662" s="266"/>
      <c r="E662" s="266"/>
      <c r="F662" s="69"/>
      <c r="G662" s="69"/>
      <c r="H662" s="266"/>
      <c r="I662" s="221"/>
      <c r="J662" s="221"/>
      <c r="K662" s="221"/>
      <c r="L662" s="69"/>
      <c r="M662" s="266"/>
      <c r="N662" s="266"/>
      <c r="O662" s="266"/>
      <c r="P662" s="266"/>
      <c r="Q662" s="267"/>
      <c r="R662" s="267"/>
      <c r="S662" s="267"/>
      <c r="T662" s="69"/>
      <c r="U662" s="69"/>
      <c r="V662" s="69"/>
      <c r="W662" s="69"/>
      <c r="X662" s="220"/>
      <c r="Y662" s="70"/>
      <c r="Z662" s="1"/>
    </row>
    <row r="663" spans="1:26" ht="30" customHeight="1" x14ac:dyDescent="0.2">
      <c r="A663" s="70"/>
      <c r="B663" s="70"/>
      <c r="C663" s="70"/>
      <c r="D663" s="266"/>
      <c r="E663" s="266"/>
      <c r="F663" s="69"/>
      <c r="G663" s="69"/>
      <c r="H663" s="266"/>
      <c r="I663" s="221"/>
      <c r="J663" s="221"/>
      <c r="K663" s="221"/>
      <c r="L663" s="69"/>
      <c r="M663" s="266"/>
      <c r="N663" s="266"/>
      <c r="O663" s="266"/>
      <c r="P663" s="266"/>
      <c r="Q663" s="267"/>
      <c r="R663" s="267"/>
      <c r="S663" s="267"/>
      <c r="T663" s="69"/>
      <c r="U663" s="69"/>
      <c r="V663" s="69"/>
      <c r="W663" s="69"/>
      <c r="X663" s="220"/>
      <c r="Y663" s="70"/>
      <c r="Z663" s="1"/>
    </row>
    <row r="664" spans="1:26" ht="30" customHeight="1" x14ac:dyDescent="0.2">
      <c r="A664" s="70"/>
      <c r="B664" s="70"/>
      <c r="C664" s="70"/>
      <c r="D664" s="266"/>
      <c r="E664" s="266"/>
      <c r="F664" s="69"/>
      <c r="G664" s="69"/>
      <c r="H664" s="266"/>
      <c r="I664" s="221"/>
      <c r="J664" s="221"/>
      <c r="K664" s="221"/>
      <c r="L664" s="69"/>
      <c r="M664" s="266"/>
      <c r="N664" s="266"/>
      <c r="O664" s="266"/>
      <c r="P664" s="266"/>
      <c r="Q664" s="267"/>
      <c r="R664" s="267"/>
      <c r="S664" s="267"/>
      <c r="T664" s="69"/>
      <c r="U664" s="69"/>
      <c r="V664" s="69"/>
      <c r="W664" s="69"/>
      <c r="X664" s="220"/>
      <c r="Y664" s="70"/>
      <c r="Z664" s="1"/>
    </row>
    <row r="665" spans="1:26" ht="30" customHeight="1" x14ac:dyDescent="0.2">
      <c r="A665" s="70"/>
      <c r="B665" s="70"/>
      <c r="C665" s="70"/>
      <c r="D665" s="266"/>
      <c r="E665" s="266"/>
      <c r="F665" s="69"/>
      <c r="G665" s="69"/>
      <c r="H665" s="266"/>
      <c r="I665" s="221"/>
      <c r="J665" s="221"/>
      <c r="K665" s="221"/>
      <c r="L665" s="69"/>
      <c r="M665" s="266"/>
      <c r="N665" s="266"/>
      <c r="O665" s="266"/>
      <c r="P665" s="266"/>
      <c r="Q665" s="267"/>
      <c r="R665" s="267"/>
      <c r="S665" s="267"/>
      <c r="T665" s="69"/>
      <c r="U665" s="69"/>
      <c r="V665" s="69"/>
      <c r="W665" s="69"/>
      <c r="X665" s="220"/>
      <c r="Y665" s="70"/>
      <c r="Z665" s="1"/>
    </row>
    <row r="666" spans="1:26" ht="30" customHeight="1" x14ac:dyDescent="0.2">
      <c r="A666" s="70"/>
      <c r="B666" s="70"/>
      <c r="C666" s="70"/>
      <c r="D666" s="266"/>
      <c r="E666" s="266"/>
      <c r="F666" s="69"/>
      <c r="G666" s="69"/>
      <c r="H666" s="266"/>
      <c r="I666" s="221"/>
      <c r="J666" s="221"/>
      <c r="K666" s="221"/>
      <c r="L666" s="69"/>
      <c r="M666" s="266"/>
      <c r="N666" s="266"/>
      <c r="O666" s="266"/>
      <c r="P666" s="266"/>
      <c r="Q666" s="267"/>
      <c r="R666" s="267"/>
      <c r="S666" s="267"/>
      <c r="T666" s="69"/>
      <c r="U666" s="69"/>
      <c r="V666" s="69"/>
      <c r="W666" s="69"/>
      <c r="X666" s="220"/>
      <c r="Y666" s="70"/>
      <c r="Z666" s="1"/>
    </row>
    <row r="667" spans="1:26" ht="30" customHeight="1" x14ac:dyDescent="0.2">
      <c r="A667" s="70"/>
      <c r="B667" s="70"/>
      <c r="C667" s="70"/>
      <c r="D667" s="266"/>
      <c r="E667" s="266"/>
      <c r="F667" s="69"/>
      <c r="G667" s="69"/>
      <c r="H667" s="266"/>
      <c r="I667" s="221"/>
      <c r="J667" s="221"/>
      <c r="K667" s="221"/>
      <c r="L667" s="69"/>
      <c r="M667" s="266"/>
      <c r="N667" s="266"/>
      <c r="O667" s="266"/>
      <c r="P667" s="266"/>
      <c r="Q667" s="267"/>
      <c r="R667" s="267"/>
      <c r="S667" s="267"/>
      <c r="T667" s="69"/>
      <c r="U667" s="69"/>
      <c r="V667" s="69"/>
      <c r="W667" s="69"/>
      <c r="X667" s="220"/>
      <c r="Y667" s="70"/>
      <c r="Z667" s="1"/>
    </row>
    <row r="668" spans="1:26" ht="30" customHeight="1" x14ac:dyDescent="0.2">
      <c r="A668" s="70"/>
      <c r="B668" s="70"/>
      <c r="C668" s="70"/>
      <c r="D668" s="266"/>
      <c r="E668" s="266"/>
      <c r="F668" s="69"/>
      <c r="G668" s="69"/>
      <c r="H668" s="266"/>
      <c r="I668" s="221"/>
      <c r="J668" s="221"/>
      <c r="K668" s="221"/>
      <c r="L668" s="69"/>
      <c r="M668" s="266"/>
      <c r="N668" s="266"/>
      <c r="O668" s="266"/>
      <c r="P668" s="266"/>
      <c r="Q668" s="267"/>
      <c r="R668" s="267"/>
      <c r="S668" s="267"/>
      <c r="T668" s="69"/>
      <c r="U668" s="69"/>
      <c r="V668" s="69"/>
      <c r="W668" s="69"/>
      <c r="X668" s="220"/>
      <c r="Y668" s="70"/>
      <c r="Z668" s="1"/>
    </row>
    <row r="669" spans="1:26" ht="30" customHeight="1" x14ac:dyDescent="0.2">
      <c r="A669" s="70"/>
      <c r="B669" s="70"/>
      <c r="C669" s="70"/>
      <c r="D669" s="266"/>
      <c r="E669" s="266"/>
      <c r="F669" s="69"/>
      <c r="G669" s="69"/>
      <c r="H669" s="266"/>
      <c r="I669" s="221"/>
      <c r="J669" s="221"/>
      <c r="K669" s="221"/>
      <c r="L669" s="69"/>
      <c r="M669" s="266"/>
      <c r="N669" s="266"/>
      <c r="O669" s="266"/>
      <c r="P669" s="266"/>
      <c r="Q669" s="267"/>
      <c r="R669" s="267"/>
      <c r="S669" s="267"/>
      <c r="T669" s="69"/>
      <c r="U669" s="69"/>
      <c r="V669" s="69"/>
      <c r="W669" s="69"/>
      <c r="X669" s="220"/>
      <c r="Y669" s="70"/>
      <c r="Z669" s="1"/>
    </row>
    <row r="670" spans="1:26" ht="30" customHeight="1" x14ac:dyDescent="0.2">
      <c r="A670" s="70"/>
      <c r="B670" s="70"/>
      <c r="C670" s="70"/>
      <c r="D670" s="266"/>
      <c r="E670" s="266"/>
      <c r="F670" s="69"/>
      <c r="G670" s="69"/>
      <c r="H670" s="266"/>
      <c r="I670" s="221"/>
      <c r="J670" s="221"/>
      <c r="K670" s="221"/>
      <c r="L670" s="69"/>
      <c r="M670" s="266"/>
      <c r="N670" s="266"/>
      <c r="O670" s="266"/>
      <c r="P670" s="266"/>
      <c r="Q670" s="267"/>
      <c r="R670" s="267"/>
      <c r="S670" s="267"/>
      <c r="T670" s="69"/>
      <c r="U670" s="69"/>
      <c r="V670" s="69"/>
      <c r="W670" s="69"/>
      <c r="X670" s="220"/>
      <c r="Y670" s="70"/>
      <c r="Z670" s="1"/>
    </row>
    <row r="671" spans="1:26" ht="30" customHeight="1" x14ac:dyDescent="0.2">
      <c r="A671" s="70"/>
      <c r="B671" s="70"/>
      <c r="C671" s="70"/>
      <c r="D671" s="266"/>
      <c r="E671" s="266"/>
      <c r="F671" s="69"/>
      <c r="G671" s="69"/>
      <c r="H671" s="266"/>
      <c r="I671" s="221"/>
      <c r="J671" s="221"/>
      <c r="K671" s="221"/>
      <c r="L671" s="69"/>
      <c r="M671" s="266"/>
      <c r="N671" s="266"/>
      <c r="O671" s="266"/>
      <c r="P671" s="266"/>
      <c r="Q671" s="267"/>
      <c r="R671" s="267"/>
      <c r="S671" s="267"/>
      <c r="T671" s="69"/>
      <c r="U671" s="69"/>
      <c r="V671" s="69"/>
      <c r="W671" s="69"/>
      <c r="X671" s="220"/>
      <c r="Y671" s="70"/>
      <c r="Z671" s="1"/>
    </row>
    <row r="672" spans="1:26" ht="30" customHeight="1" x14ac:dyDescent="0.2">
      <c r="A672" s="70"/>
      <c r="B672" s="70"/>
      <c r="C672" s="70"/>
      <c r="D672" s="266"/>
      <c r="E672" s="266"/>
      <c r="F672" s="69"/>
      <c r="G672" s="69"/>
      <c r="H672" s="266"/>
      <c r="I672" s="221"/>
      <c r="J672" s="221"/>
      <c r="K672" s="221"/>
      <c r="L672" s="69"/>
      <c r="M672" s="266"/>
      <c r="N672" s="266"/>
      <c r="O672" s="266"/>
      <c r="P672" s="266"/>
      <c r="Q672" s="267"/>
      <c r="R672" s="267"/>
      <c r="S672" s="267"/>
      <c r="T672" s="69"/>
      <c r="U672" s="69"/>
      <c r="V672" s="69"/>
      <c r="W672" s="69"/>
      <c r="X672" s="220"/>
      <c r="Y672" s="70"/>
      <c r="Z672" s="1"/>
    </row>
    <row r="673" spans="1:26" ht="30" customHeight="1" x14ac:dyDescent="0.2">
      <c r="A673" s="70"/>
      <c r="B673" s="70"/>
      <c r="C673" s="70"/>
      <c r="D673" s="266"/>
      <c r="E673" s="266"/>
      <c r="F673" s="69"/>
      <c r="G673" s="69"/>
      <c r="H673" s="266"/>
      <c r="I673" s="221"/>
      <c r="J673" s="221"/>
      <c r="K673" s="221"/>
      <c r="L673" s="69"/>
      <c r="M673" s="266"/>
      <c r="N673" s="266"/>
      <c r="O673" s="266"/>
      <c r="P673" s="266"/>
      <c r="Q673" s="267"/>
      <c r="R673" s="267"/>
      <c r="S673" s="267"/>
      <c r="T673" s="69"/>
      <c r="U673" s="69"/>
      <c r="V673" s="69"/>
      <c r="W673" s="69"/>
      <c r="X673" s="220"/>
      <c r="Y673" s="70"/>
      <c r="Z673" s="1"/>
    </row>
    <row r="674" spans="1:26" ht="30" customHeight="1" x14ac:dyDescent="0.2">
      <c r="A674" s="70"/>
      <c r="B674" s="70"/>
      <c r="C674" s="70"/>
      <c r="D674" s="266"/>
      <c r="E674" s="266"/>
      <c r="F674" s="69"/>
      <c r="G674" s="69"/>
      <c r="H674" s="266"/>
      <c r="I674" s="221"/>
      <c r="J674" s="221"/>
      <c r="K674" s="221"/>
      <c r="L674" s="69"/>
      <c r="M674" s="266"/>
      <c r="N674" s="266"/>
      <c r="O674" s="266"/>
      <c r="P674" s="266"/>
      <c r="Q674" s="267"/>
      <c r="R674" s="267"/>
      <c r="S674" s="267"/>
      <c r="T674" s="69"/>
      <c r="U674" s="69"/>
      <c r="V674" s="69"/>
      <c r="W674" s="69"/>
      <c r="X674" s="220"/>
      <c r="Y674" s="70"/>
      <c r="Z674" s="1"/>
    </row>
    <row r="675" spans="1:26" ht="30" customHeight="1" x14ac:dyDescent="0.2">
      <c r="A675" s="70"/>
      <c r="B675" s="70"/>
      <c r="C675" s="70"/>
      <c r="D675" s="266"/>
      <c r="E675" s="266"/>
      <c r="F675" s="69"/>
      <c r="G675" s="69"/>
      <c r="H675" s="266"/>
      <c r="I675" s="221"/>
      <c r="J675" s="221"/>
      <c r="K675" s="221"/>
      <c r="L675" s="69"/>
      <c r="M675" s="266"/>
      <c r="N675" s="266"/>
      <c r="O675" s="266"/>
      <c r="P675" s="266"/>
      <c r="Q675" s="267"/>
      <c r="R675" s="267"/>
      <c r="S675" s="267"/>
      <c r="T675" s="69"/>
      <c r="U675" s="69"/>
      <c r="V675" s="69"/>
      <c r="W675" s="69"/>
      <c r="X675" s="220"/>
      <c r="Y675" s="70"/>
      <c r="Z675" s="1"/>
    </row>
    <row r="676" spans="1:26" ht="30" customHeight="1" x14ac:dyDescent="0.2">
      <c r="A676" s="70"/>
      <c r="B676" s="70"/>
      <c r="C676" s="70"/>
      <c r="D676" s="266"/>
      <c r="E676" s="266"/>
      <c r="F676" s="69"/>
      <c r="G676" s="69"/>
      <c r="H676" s="266"/>
      <c r="I676" s="221"/>
      <c r="J676" s="221"/>
      <c r="K676" s="221"/>
      <c r="L676" s="69"/>
      <c r="M676" s="266"/>
      <c r="N676" s="266"/>
      <c r="O676" s="266"/>
      <c r="P676" s="266"/>
      <c r="Q676" s="267"/>
      <c r="R676" s="267"/>
      <c r="S676" s="267"/>
      <c r="T676" s="69"/>
      <c r="U676" s="69"/>
      <c r="V676" s="69"/>
      <c r="W676" s="69"/>
      <c r="X676" s="220"/>
      <c r="Y676" s="70"/>
      <c r="Z676" s="1"/>
    </row>
    <row r="677" spans="1:26" ht="30" customHeight="1" x14ac:dyDescent="0.2">
      <c r="A677" s="70"/>
      <c r="B677" s="70"/>
      <c r="C677" s="70"/>
      <c r="D677" s="266"/>
      <c r="E677" s="266"/>
      <c r="F677" s="69"/>
      <c r="G677" s="69"/>
      <c r="H677" s="266"/>
      <c r="I677" s="221"/>
      <c r="J677" s="221"/>
      <c r="K677" s="221"/>
      <c r="L677" s="69"/>
      <c r="M677" s="266"/>
      <c r="N677" s="266"/>
      <c r="O677" s="266"/>
      <c r="P677" s="266"/>
      <c r="Q677" s="267"/>
      <c r="R677" s="267"/>
      <c r="S677" s="267"/>
      <c r="T677" s="69"/>
      <c r="U677" s="69"/>
      <c r="V677" s="69"/>
      <c r="W677" s="69"/>
      <c r="X677" s="220"/>
      <c r="Y677" s="70"/>
      <c r="Z677" s="1"/>
    </row>
    <row r="678" spans="1:26" ht="30" customHeight="1" x14ac:dyDescent="0.2">
      <c r="A678" s="70"/>
      <c r="B678" s="70"/>
      <c r="C678" s="70"/>
      <c r="D678" s="266"/>
      <c r="E678" s="266"/>
      <c r="F678" s="69"/>
      <c r="G678" s="69"/>
      <c r="H678" s="266"/>
      <c r="I678" s="221"/>
      <c r="J678" s="221"/>
      <c r="K678" s="221"/>
      <c r="L678" s="69"/>
      <c r="M678" s="266"/>
      <c r="N678" s="266"/>
      <c r="O678" s="266"/>
      <c r="P678" s="266"/>
      <c r="Q678" s="267"/>
      <c r="R678" s="267"/>
      <c r="S678" s="267"/>
      <c r="T678" s="69"/>
      <c r="U678" s="69"/>
      <c r="V678" s="69"/>
      <c r="W678" s="69"/>
      <c r="X678" s="220"/>
      <c r="Y678" s="70"/>
      <c r="Z678" s="1"/>
    </row>
    <row r="679" spans="1:26" ht="30" customHeight="1" x14ac:dyDescent="0.2">
      <c r="A679" s="70"/>
      <c r="B679" s="70"/>
      <c r="C679" s="70"/>
      <c r="D679" s="266"/>
      <c r="E679" s="266"/>
      <c r="F679" s="69"/>
      <c r="G679" s="69"/>
      <c r="H679" s="266"/>
      <c r="I679" s="221"/>
      <c r="J679" s="221"/>
      <c r="K679" s="221"/>
      <c r="L679" s="69"/>
      <c r="M679" s="266"/>
      <c r="N679" s="266"/>
      <c r="O679" s="266"/>
      <c r="P679" s="266"/>
      <c r="Q679" s="267"/>
      <c r="R679" s="267"/>
      <c r="S679" s="267"/>
      <c r="T679" s="69"/>
      <c r="U679" s="69"/>
      <c r="V679" s="69"/>
      <c r="W679" s="69"/>
      <c r="X679" s="220"/>
      <c r="Y679" s="70"/>
      <c r="Z679" s="1"/>
    </row>
    <row r="680" spans="1:26" ht="30" customHeight="1" x14ac:dyDescent="0.2">
      <c r="A680" s="70"/>
      <c r="B680" s="70"/>
      <c r="C680" s="70"/>
      <c r="D680" s="266"/>
      <c r="E680" s="266"/>
      <c r="F680" s="69"/>
      <c r="G680" s="69"/>
      <c r="H680" s="266"/>
      <c r="I680" s="221"/>
      <c r="J680" s="221"/>
      <c r="K680" s="221"/>
      <c r="L680" s="69"/>
      <c r="M680" s="266"/>
      <c r="N680" s="266"/>
      <c r="O680" s="266"/>
      <c r="P680" s="266"/>
      <c r="Q680" s="267"/>
      <c r="R680" s="267"/>
      <c r="S680" s="267"/>
      <c r="T680" s="69"/>
      <c r="U680" s="69"/>
      <c r="V680" s="69"/>
      <c r="W680" s="69"/>
      <c r="X680" s="220"/>
      <c r="Y680" s="70"/>
      <c r="Z680" s="1"/>
    </row>
    <row r="681" spans="1:26" ht="30" customHeight="1" x14ac:dyDescent="0.2">
      <c r="A681" s="70"/>
      <c r="B681" s="70"/>
      <c r="C681" s="70"/>
      <c r="D681" s="266"/>
      <c r="E681" s="266"/>
      <c r="F681" s="69"/>
      <c r="G681" s="69"/>
      <c r="H681" s="266"/>
      <c r="I681" s="221"/>
      <c r="J681" s="221"/>
      <c r="K681" s="221"/>
      <c r="L681" s="69"/>
      <c r="M681" s="266"/>
      <c r="N681" s="266"/>
      <c r="O681" s="266"/>
      <c r="P681" s="266"/>
      <c r="Q681" s="267"/>
      <c r="R681" s="267"/>
      <c r="S681" s="267"/>
      <c r="T681" s="69"/>
      <c r="U681" s="69"/>
      <c r="V681" s="69"/>
      <c r="W681" s="69"/>
      <c r="X681" s="220"/>
      <c r="Y681" s="70"/>
      <c r="Z681" s="1"/>
    </row>
    <row r="682" spans="1:26" ht="30" customHeight="1" x14ac:dyDescent="0.2">
      <c r="A682" s="70"/>
      <c r="B682" s="70"/>
      <c r="C682" s="70"/>
      <c r="D682" s="266"/>
      <c r="E682" s="266"/>
      <c r="F682" s="69"/>
      <c r="G682" s="69"/>
      <c r="H682" s="266"/>
      <c r="I682" s="221"/>
      <c r="J682" s="221"/>
      <c r="K682" s="221"/>
      <c r="L682" s="69"/>
      <c r="M682" s="266"/>
      <c r="N682" s="266"/>
      <c r="O682" s="266"/>
      <c r="P682" s="266"/>
      <c r="Q682" s="267"/>
      <c r="R682" s="267"/>
      <c r="S682" s="267"/>
      <c r="T682" s="69"/>
      <c r="U682" s="69"/>
      <c r="V682" s="69"/>
      <c r="W682" s="69"/>
      <c r="X682" s="220"/>
      <c r="Y682" s="70"/>
      <c r="Z682" s="1"/>
    </row>
    <row r="683" spans="1:26" ht="30" customHeight="1" x14ac:dyDescent="0.2">
      <c r="A683" s="70"/>
      <c r="B683" s="70"/>
      <c r="C683" s="70"/>
      <c r="D683" s="266"/>
      <c r="E683" s="266"/>
      <c r="F683" s="69"/>
      <c r="G683" s="69"/>
      <c r="H683" s="266"/>
      <c r="I683" s="221"/>
      <c r="J683" s="221"/>
      <c r="K683" s="221"/>
      <c r="L683" s="69"/>
      <c r="M683" s="266"/>
      <c r="N683" s="266"/>
      <c r="O683" s="266"/>
      <c r="P683" s="266"/>
      <c r="Q683" s="267"/>
      <c r="R683" s="267"/>
      <c r="S683" s="267"/>
      <c r="T683" s="69"/>
      <c r="U683" s="69"/>
      <c r="V683" s="69"/>
      <c r="W683" s="69"/>
      <c r="X683" s="220"/>
      <c r="Y683" s="70"/>
      <c r="Z683" s="1"/>
    </row>
    <row r="684" spans="1:26" ht="30" customHeight="1" x14ac:dyDescent="0.2">
      <c r="A684" s="70"/>
      <c r="B684" s="70"/>
      <c r="C684" s="70"/>
      <c r="D684" s="266"/>
      <c r="E684" s="266"/>
      <c r="F684" s="69"/>
      <c r="G684" s="69"/>
      <c r="H684" s="266"/>
      <c r="I684" s="221"/>
      <c r="J684" s="221"/>
      <c r="K684" s="221"/>
      <c r="L684" s="69"/>
      <c r="M684" s="266"/>
      <c r="N684" s="266"/>
      <c r="O684" s="266"/>
      <c r="P684" s="266"/>
      <c r="Q684" s="267"/>
      <c r="R684" s="267"/>
      <c r="S684" s="267"/>
      <c r="T684" s="69"/>
      <c r="U684" s="69"/>
      <c r="V684" s="69"/>
      <c r="W684" s="69"/>
      <c r="X684" s="220"/>
      <c r="Y684" s="70"/>
      <c r="Z684" s="1"/>
    </row>
    <row r="685" spans="1:26" ht="30" customHeight="1" x14ac:dyDescent="0.2">
      <c r="A685" s="70"/>
      <c r="B685" s="70"/>
      <c r="C685" s="70"/>
      <c r="D685" s="266"/>
      <c r="E685" s="266"/>
      <c r="F685" s="69"/>
      <c r="G685" s="69"/>
      <c r="H685" s="266"/>
      <c r="I685" s="221"/>
      <c r="J685" s="221"/>
      <c r="K685" s="221"/>
      <c r="L685" s="69"/>
      <c r="M685" s="266"/>
      <c r="N685" s="266"/>
      <c r="O685" s="266"/>
      <c r="P685" s="266"/>
      <c r="Q685" s="267"/>
      <c r="R685" s="267"/>
      <c r="S685" s="267"/>
      <c r="T685" s="69"/>
      <c r="U685" s="69"/>
      <c r="V685" s="69"/>
      <c r="W685" s="69"/>
      <c r="X685" s="220"/>
      <c r="Y685" s="70"/>
      <c r="Z685" s="1"/>
    </row>
    <row r="686" spans="1:26" ht="30" customHeight="1" x14ac:dyDescent="0.2">
      <c r="A686" s="70"/>
      <c r="B686" s="70"/>
      <c r="C686" s="70"/>
      <c r="D686" s="266"/>
      <c r="E686" s="266"/>
      <c r="F686" s="69"/>
      <c r="G686" s="69"/>
      <c r="H686" s="266"/>
      <c r="I686" s="221"/>
      <c r="J686" s="221"/>
      <c r="K686" s="221"/>
      <c r="L686" s="69"/>
      <c r="M686" s="266"/>
      <c r="N686" s="266"/>
      <c r="O686" s="266"/>
      <c r="P686" s="266"/>
      <c r="Q686" s="267"/>
      <c r="R686" s="267"/>
      <c r="S686" s="267"/>
      <c r="T686" s="69"/>
      <c r="U686" s="69"/>
      <c r="V686" s="69"/>
      <c r="W686" s="69"/>
      <c r="X686" s="220"/>
      <c r="Y686" s="70"/>
      <c r="Z686" s="1"/>
    </row>
    <row r="687" spans="1:26" ht="30" customHeight="1" x14ac:dyDescent="0.2">
      <c r="A687" s="70"/>
      <c r="B687" s="70"/>
      <c r="C687" s="70"/>
      <c r="D687" s="266"/>
      <c r="E687" s="266"/>
      <c r="F687" s="69"/>
      <c r="G687" s="69"/>
      <c r="H687" s="266"/>
      <c r="I687" s="221"/>
      <c r="J687" s="221"/>
      <c r="K687" s="221"/>
      <c r="L687" s="69"/>
      <c r="M687" s="266"/>
      <c r="N687" s="266"/>
      <c r="O687" s="266"/>
      <c r="P687" s="266"/>
      <c r="Q687" s="267"/>
      <c r="R687" s="267"/>
      <c r="S687" s="267"/>
      <c r="T687" s="69"/>
      <c r="U687" s="69"/>
      <c r="V687" s="69"/>
      <c r="W687" s="69"/>
      <c r="X687" s="220"/>
      <c r="Y687" s="70"/>
      <c r="Z687" s="1"/>
    </row>
    <row r="688" spans="1:26" ht="30" customHeight="1" x14ac:dyDescent="0.2">
      <c r="A688" s="70"/>
      <c r="B688" s="70"/>
      <c r="C688" s="70"/>
      <c r="D688" s="266"/>
      <c r="E688" s="266"/>
      <c r="F688" s="69"/>
      <c r="G688" s="69"/>
      <c r="H688" s="266"/>
      <c r="I688" s="221"/>
      <c r="J688" s="221"/>
      <c r="K688" s="221"/>
      <c r="L688" s="69"/>
      <c r="M688" s="266"/>
      <c r="N688" s="266"/>
      <c r="O688" s="266"/>
      <c r="P688" s="266"/>
      <c r="Q688" s="267"/>
      <c r="R688" s="267"/>
      <c r="S688" s="267"/>
      <c r="T688" s="69"/>
      <c r="U688" s="69"/>
      <c r="V688" s="69"/>
      <c r="W688" s="69"/>
      <c r="X688" s="220"/>
      <c r="Y688" s="70"/>
      <c r="Z688" s="1"/>
    </row>
    <row r="689" spans="1:26" ht="30" customHeight="1" x14ac:dyDescent="0.2">
      <c r="A689" s="70"/>
      <c r="B689" s="70"/>
      <c r="C689" s="70"/>
      <c r="D689" s="266"/>
      <c r="E689" s="266"/>
      <c r="F689" s="69"/>
      <c r="G689" s="69"/>
      <c r="H689" s="266"/>
      <c r="I689" s="221"/>
      <c r="J689" s="221"/>
      <c r="K689" s="221"/>
      <c r="L689" s="69"/>
      <c r="M689" s="266"/>
      <c r="N689" s="266"/>
      <c r="O689" s="266"/>
      <c r="P689" s="266"/>
      <c r="Q689" s="267"/>
      <c r="R689" s="267"/>
      <c r="S689" s="267"/>
      <c r="T689" s="69"/>
      <c r="U689" s="69"/>
      <c r="V689" s="69"/>
      <c r="W689" s="69"/>
      <c r="X689" s="220"/>
      <c r="Y689" s="70"/>
      <c r="Z689" s="1"/>
    </row>
    <row r="690" spans="1:26" ht="30" customHeight="1" x14ac:dyDescent="0.2">
      <c r="A690" s="70"/>
      <c r="B690" s="70"/>
      <c r="C690" s="70"/>
      <c r="D690" s="266"/>
      <c r="E690" s="266"/>
      <c r="F690" s="69"/>
      <c r="G690" s="69"/>
      <c r="H690" s="266"/>
      <c r="I690" s="221"/>
      <c r="J690" s="221"/>
      <c r="K690" s="221"/>
      <c r="L690" s="69"/>
      <c r="M690" s="266"/>
      <c r="N690" s="266"/>
      <c r="O690" s="266"/>
      <c r="P690" s="266"/>
      <c r="Q690" s="267"/>
      <c r="R690" s="267"/>
      <c r="S690" s="267"/>
      <c r="T690" s="69"/>
      <c r="U690" s="69"/>
      <c r="V690" s="69"/>
      <c r="W690" s="69"/>
      <c r="X690" s="220"/>
      <c r="Y690" s="70"/>
      <c r="Z690" s="1"/>
    </row>
    <row r="691" spans="1:26" ht="30" customHeight="1" x14ac:dyDescent="0.2">
      <c r="A691" s="70"/>
      <c r="B691" s="70"/>
      <c r="C691" s="70"/>
      <c r="D691" s="266"/>
      <c r="E691" s="266"/>
      <c r="F691" s="69"/>
      <c r="G691" s="69"/>
      <c r="H691" s="266"/>
      <c r="I691" s="221"/>
      <c r="J691" s="221"/>
      <c r="K691" s="221"/>
      <c r="L691" s="69"/>
      <c r="M691" s="266"/>
      <c r="N691" s="266"/>
      <c r="O691" s="266"/>
      <c r="P691" s="266"/>
      <c r="Q691" s="267"/>
      <c r="R691" s="267"/>
      <c r="S691" s="267"/>
      <c r="T691" s="69"/>
      <c r="U691" s="69"/>
      <c r="V691" s="69"/>
      <c r="W691" s="69"/>
      <c r="X691" s="220"/>
      <c r="Y691" s="70"/>
      <c r="Z691" s="1"/>
    </row>
    <row r="692" spans="1:26" ht="30" customHeight="1" x14ac:dyDescent="0.2">
      <c r="A692" s="70"/>
      <c r="B692" s="70"/>
      <c r="C692" s="70"/>
      <c r="D692" s="266"/>
      <c r="E692" s="266"/>
      <c r="F692" s="69"/>
      <c r="G692" s="69"/>
      <c r="H692" s="266"/>
      <c r="I692" s="221"/>
      <c r="J692" s="221"/>
      <c r="K692" s="221"/>
      <c r="L692" s="69"/>
      <c r="M692" s="266"/>
      <c r="N692" s="266"/>
      <c r="O692" s="266"/>
      <c r="P692" s="266"/>
      <c r="Q692" s="267"/>
      <c r="R692" s="267"/>
      <c r="S692" s="267"/>
      <c r="T692" s="69"/>
      <c r="U692" s="69"/>
      <c r="V692" s="69"/>
      <c r="W692" s="69"/>
      <c r="X692" s="220"/>
      <c r="Y692" s="70"/>
      <c r="Z692" s="1"/>
    </row>
    <row r="693" spans="1:26" ht="30" customHeight="1" x14ac:dyDescent="0.2">
      <c r="A693" s="70"/>
      <c r="B693" s="70"/>
      <c r="C693" s="70"/>
      <c r="D693" s="266"/>
      <c r="E693" s="266"/>
      <c r="F693" s="69"/>
      <c r="G693" s="69"/>
      <c r="H693" s="266"/>
      <c r="I693" s="221"/>
      <c r="J693" s="221"/>
      <c r="K693" s="221"/>
      <c r="L693" s="69"/>
      <c r="M693" s="266"/>
      <c r="N693" s="266"/>
      <c r="O693" s="266"/>
      <c r="P693" s="266"/>
      <c r="Q693" s="267"/>
      <c r="R693" s="267"/>
      <c r="S693" s="267"/>
      <c r="T693" s="69"/>
      <c r="U693" s="69"/>
      <c r="V693" s="69"/>
      <c r="W693" s="69"/>
      <c r="X693" s="220"/>
      <c r="Y693" s="70"/>
      <c r="Z693" s="1"/>
    </row>
    <row r="694" spans="1:26" ht="30" customHeight="1" x14ac:dyDescent="0.2">
      <c r="A694" s="70"/>
      <c r="B694" s="70"/>
      <c r="C694" s="70"/>
      <c r="D694" s="266"/>
      <c r="E694" s="266"/>
      <c r="F694" s="69"/>
      <c r="G694" s="69"/>
      <c r="H694" s="266"/>
      <c r="I694" s="221"/>
      <c r="J694" s="221"/>
      <c r="K694" s="221"/>
      <c r="L694" s="69"/>
      <c r="M694" s="266"/>
      <c r="N694" s="266"/>
      <c r="O694" s="266"/>
      <c r="P694" s="266"/>
      <c r="Q694" s="267"/>
      <c r="R694" s="267"/>
      <c r="S694" s="267"/>
      <c r="T694" s="69"/>
      <c r="U694" s="69"/>
      <c r="V694" s="69"/>
      <c r="W694" s="69"/>
      <c r="X694" s="220"/>
      <c r="Y694" s="70"/>
      <c r="Z694" s="1"/>
    </row>
    <row r="695" spans="1:26" ht="30" customHeight="1" x14ac:dyDescent="0.2">
      <c r="A695" s="70"/>
      <c r="B695" s="70"/>
      <c r="C695" s="70"/>
      <c r="D695" s="266"/>
      <c r="E695" s="266"/>
      <c r="F695" s="69"/>
      <c r="G695" s="69"/>
      <c r="H695" s="266"/>
      <c r="I695" s="221"/>
      <c r="J695" s="221"/>
      <c r="K695" s="221"/>
      <c r="L695" s="69"/>
      <c r="M695" s="266"/>
      <c r="N695" s="266"/>
      <c r="O695" s="266"/>
      <c r="P695" s="266"/>
      <c r="Q695" s="267"/>
      <c r="R695" s="267"/>
      <c r="S695" s="267"/>
      <c r="T695" s="69"/>
      <c r="U695" s="69"/>
      <c r="V695" s="69"/>
      <c r="W695" s="69"/>
      <c r="X695" s="220"/>
      <c r="Y695" s="70"/>
      <c r="Z695" s="1"/>
    </row>
    <row r="696" spans="1:26" ht="30" customHeight="1" x14ac:dyDescent="0.2">
      <c r="A696" s="70"/>
      <c r="B696" s="70"/>
      <c r="C696" s="70"/>
      <c r="D696" s="266"/>
      <c r="E696" s="266"/>
      <c r="F696" s="69"/>
      <c r="G696" s="69"/>
      <c r="H696" s="266"/>
      <c r="I696" s="221"/>
      <c r="J696" s="221"/>
      <c r="K696" s="221"/>
      <c r="L696" s="69"/>
      <c r="M696" s="266"/>
      <c r="N696" s="266"/>
      <c r="O696" s="266"/>
      <c r="P696" s="266"/>
      <c r="Q696" s="267"/>
      <c r="R696" s="267"/>
      <c r="S696" s="267"/>
      <c r="T696" s="69"/>
      <c r="U696" s="69"/>
      <c r="V696" s="69"/>
      <c r="W696" s="69"/>
      <c r="X696" s="220"/>
      <c r="Y696" s="70"/>
      <c r="Z696" s="1"/>
    </row>
    <row r="697" spans="1:26" ht="30" customHeight="1" x14ac:dyDescent="0.2">
      <c r="A697" s="70"/>
      <c r="B697" s="70"/>
      <c r="C697" s="70"/>
      <c r="D697" s="266"/>
      <c r="E697" s="266"/>
      <c r="F697" s="69"/>
      <c r="G697" s="69"/>
      <c r="H697" s="266"/>
      <c r="I697" s="221"/>
      <c r="J697" s="221"/>
      <c r="K697" s="221"/>
      <c r="L697" s="69"/>
      <c r="M697" s="266"/>
      <c r="N697" s="266"/>
      <c r="O697" s="266"/>
      <c r="P697" s="266"/>
      <c r="Q697" s="267"/>
      <c r="R697" s="267"/>
      <c r="S697" s="267"/>
      <c r="T697" s="69"/>
      <c r="U697" s="69"/>
      <c r="V697" s="69"/>
      <c r="W697" s="69"/>
      <c r="X697" s="220"/>
      <c r="Y697" s="70"/>
      <c r="Z697" s="1"/>
    </row>
    <row r="698" spans="1:26" ht="30" customHeight="1" x14ac:dyDescent="0.2">
      <c r="A698" s="70"/>
      <c r="B698" s="70"/>
      <c r="C698" s="70"/>
      <c r="D698" s="266"/>
      <c r="E698" s="266"/>
      <c r="F698" s="69"/>
      <c r="G698" s="69"/>
      <c r="H698" s="266"/>
      <c r="I698" s="221"/>
      <c r="J698" s="221"/>
      <c r="K698" s="221"/>
      <c r="L698" s="69"/>
      <c r="M698" s="266"/>
      <c r="N698" s="266"/>
      <c r="O698" s="266"/>
      <c r="P698" s="266"/>
      <c r="Q698" s="267"/>
      <c r="R698" s="267"/>
      <c r="S698" s="267"/>
      <c r="T698" s="69"/>
      <c r="U698" s="69"/>
      <c r="V698" s="69"/>
      <c r="W698" s="69"/>
      <c r="X698" s="220"/>
      <c r="Y698" s="70"/>
      <c r="Z698" s="1"/>
    </row>
    <row r="699" spans="1:26" ht="30" customHeight="1" x14ac:dyDescent="0.2">
      <c r="A699" s="70"/>
      <c r="B699" s="70"/>
      <c r="C699" s="70"/>
      <c r="D699" s="266"/>
      <c r="E699" s="266"/>
      <c r="F699" s="69"/>
      <c r="G699" s="69"/>
      <c r="H699" s="266"/>
      <c r="I699" s="221"/>
      <c r="J699" s="221"/>
      <c r="K699" s="221"/>
      <c r="L699" s="69"/>
      <c r="M699" s="266"/>
      <c r="N699" s="266"/>
      <c r="O699" s="266"/>
      <c r="P699" s="266"/>
      <c r="Q699" s="267"/>
      <c r="R699" s="267"/>
      <c r="S699" s="267"/>
      <c r="T699" s="69"/>
      <c r="U699" s="69"/>
      <c r="V699" s="69"/>
      <c r="W699" s="69"/>
      <c r="X699" s="220"/>
      <c r="Y699" s="70"/>
      <c r="Z699" s="1"/>
    </row>
    <row r="700" spans="1:26" ht="30" customHeight="1" x14ac:dyDescent="0.2">
      <c r="A700" s="70"/>
      <c r="B700" s="70"/>
      <c r="C700" s="70"/>
      <c r="D700" s="266"/>
      <c r="E700" s="266"/>
      <c r="F700" s="69"/>
      <c r="G700" s="69"/>
      <c r="H700" s="266"/>
      <c r="I700" s="221"/>
      <c r="J700" s="221"/>
      <c r="K700" s="221"/>
      <c r="L700" s="69"/>
      <c r="M700" s="266"/>
      <c r="N700" s="266"/>
      <c r="O700" s="266"/>
      <c r="P700" s="266"/>
      <c r="Q700" s="267"/>
      <c r="R700" s="267"/>
      <c r="S700" s="267"/>
      <c r="T700" s="69"/>
      <c r="U700" s="69"/>
      <c r="V700" s="69"/>
      <c r="W700" s="69"/>
      <c r="X700" s="220"/>
      <c r="Y700" s="70"/>
      <c r="Z700" s="1"/>
    </row>
    <row r="701" spans="1:26" ht="30" customHeight="1" x14ac:dyDescent="0.2">
      <c r="A701" s="70"/>
      <c r="B701" s="70"/>
      <c r="C701" s="70"/>
      <c r="D701" s="266"/>
      <c r="E701" s="266"/>
      <c r="F701" s="69"/>
      <c r="G701" s="69"/>
      <c r="H701" s="266"/>
      <c r="I701" s="221"/>
      <c r="J701" s="221"/>
      <c r="K701" s="221"/>
      <c r="L701" s="69"/>
      <c r="M701" s="266"/>
      <c r="N701" s="266"/>
      <c r="O701" s="266"/>
      <c r="P701" s="266"/>
      <c r="Q701" s="267"/>
      <c r="R701" s="267"/>
      <c r="S701" s="267"/>
      <c r="T701" s="69"/>
      <c r="U701" s="69"/>
      <c r="V701" s="69"/>
      <c r="W701" s="69"/>
      <c r="X701" s="220"/>
      <c r="Y701" s="70"/>
      <c r="Z701" s="1"/>
    </row>
    <row r="702" spans="1:26" ht="30" customHeight="1" x14ac:dyDescent="0.2">
      <c r="A702" s="70"/>
      <c r="B702" s="70"/>
      <c r="C702" s="70"/>
      <c r="D702" s="266"/>
      <c r="E702" s="266"/>
      <c r="F702" s="69"/>
      <c r="G702" s="69"/>
      <c r="H702" s="266"/>
      <c r="I702" s="221"/>
      <c r="J702" s="221"/>
      <c r="K702" s="221"/>
      <c r="L702" s="69"/>
      <c r="M702" s="266"/>
      <c r="N702" s="266"/>
      <c r="O702" s="266"/>
      <c r="P702" s="266"/>
      <c r="Q702" s="267"/>
      <c r="R702" s="267"/>
      <c r="S702" s="267"/>
      <c r="T702" s="69"/>
      <c r="U702" s="69"/>
      <c r="V702" s="69"/>
      <c r="W702" s="69"/>
      <c r="X702" s="220"/>
      <c r="Y702" s="70"/>
      <c r="Z702" s="1"/>
    </row>
    <row r="703" spans="1:26" ht="30" customHeight="1" x14ac:dyDescent="0.2">
      <c r="A703" s="70"/>
      <c r="B703" s="70"/>
      <c r="C703" s="70"/>
      <c r="D703" s="266"/>
      <c r="E703" s="266"/>
      <c r="F703" s="69"/>
      <c r="G703" s="69"/>
      <c r="H703" s="266"/>
      <c r="I703" s="221"/>
      <c r="J703" s="221"/>
      <c r="K703" s="221"/>
      <c r="L703" s="69"/>
      <c r="M703" s="266"/>
      <c r="N703" s="266"/>
      <c r="O703" s="266"/>
      <c r="P703" s="266"/>
      <c r="Q703" s="267"/>
      <c r="R703" s="267"/>
      <c r="S703" s="267"/>
      <c r="T703" s="69"/>
      <c r="U703" s="69"/>
      <c r="V703" s="69"/>
      <c r="W703" s="69"/>
      <c r="X703" s="220"/>
      <c r="Y703" s="70"/>
      <c r="Z703" s="1"/>
    </row>
    <row r="704" spans="1:26" ht="30" customHeight="1" x14ac:dyDescent="0.2">
      <c r="A704" s="70"/>
      <c r="B704" s="70"/>
      <c r="C704" s="70"/>
      <c r="D704" s="266"/>
      <c r="E704" s="266"/>
      <c r="F704" s="69"/>
      <c r="G704" s="69"/>
      <c r="H704" s="266"/>
      <c r="I704" s="221"/>
      <c r="J704" s="221"/>
      <c r="K704" s="221"/>
      <c r="L704" s="69"/>
      <c r="M704" s="266"/>
      <c r="N704" s="266"/>
      <c r="O704" s="266"/>
      <c r="P704" s="266"/>
      <c r="Q704" s="267"/>
      <c r="R704" s="267"/>
      <c r="S704" s="267"/>
      <c r="T704" s="69"/>
      <c r="U704" s="69"/>
      <c r="V704" s="69"/>
      <c r="W704" s="69"/>
      <c r="X704" s="220"/>
      <c r="Y704" s="70"/>
      <c r="Z704" s="1"/>
    </row>
    <row r="705" spans="1:26" ht="30" customHeight="1" x14ac:dyDescent="0.2">
      <c r="A705" s="70"/>
      <c r="B705" s="70"/>
      <c r="C705" s="70"/>
      <c r="D705" s="266"/>
      <c r="E705" s="266"/>
      <c r="F705" s="69"/>
      <c r="G705" s="69"/>
      <c r="H705" s="266"/>
      <c r="I705" s="221"/>
      <c r="J705" s="221"/>
      <c r="K705" s="221"/>
      <c r="L705" s="69"/>
      <c r="M705" s="266"/>
      <c r="N705" s="266"/>
      <c r="O705" s="266"/>
      <c r="P705" s="266"/>
      <c r="Q705" s="267"/>
      <c r="R705" s="267"/>
      <c r="S705" s="267"/>
      <c r="T705" s="69"/>
      <c r="U705" s="69"/>
      <c r="V705" s="69"/>
      <c r="W705" s="69"/>
      <c r="X705" s="220"/>
      <c r="Y705" s="70"/>
      <c r="Z705" s="1"/>
    </row>
    <row r="706" spans="1:26" ht="30" customHeight="1" x14ac:dyDescent="0.2">
      <c r="A706" s="70"/>
      <c r="B706" s="70"/>
      <c r="C706" s="70"/>
      <c r="D706" s="266"/>
      <c r="E706" s="266"/>
      <c r="F706" s="69"/>
      <c r="G706" s="69"/>
      <c r="H706" s="266"/>
      <c r="I706" s="221"/>
      <c r="J706" s="221"/>
      <c r="K706" s="221"/>
      <c r="L706" s="69"/>
      <c r="M706" s="266"/>
      <c r="N706" s="266"/>
      <c r="O706" s="266"/>
      <c r="P706" s="266"/>
      <c r="Q706" s="267"/>
      <c r="R706" s="267"/>
      <c r="S706" s="267"/>
      <c r="T706" s="69"/>
      <c r="U706" s="69"/>
      <c r="V706" s="69"/>
      <c r="W706" s="69"/>
      <c r="X706" s="220"/>
      <c r="Y706" s="70"/>
      <c r="Z706" s="1"/>
    </row>
    <row r="707" spans="1:26" ht="30" customHeight="1" x14ac:dyDescent="0.2">
      <c r="A707" s="70"/>
      <c r="B707" s="70"/>
      <c r="C707" s="70"/>
      <c r="D707" s="266"/>
      <c r="E707" s="266"/>
      <c r="F707" s="69"/>
      <c r="G707" s="69"/>
      <c r="H707" s="266"/>
      <c r="I707" s="221"/>
      <c r="J707" s="221"/>
      <c r="K707" s="221"/>
      <c r="L707" s="69"/>
      <c r="M707" s="266"/>
      <c r="N707" s="266"/>
      <c r="O707" s="266"/>
      <c r="P707" s="266"/>
      <c r="Q707" s="267"/>
      <c r="R707" s="267"/>
      <c r="S707" s="267"/>
      <c r="T707" s="69"/>
      <c r="U707" s="69"/>
      <c r="V707" s="69"/>
      <c r="W707" s="69"/>
      <c r="X707" s="220"/>
      <c r="Y707" s="70"/>
      <c r="Z707" s="1"/>
    </row>
    <row r="708" spans="1:26" ht="30" customHeight="1" x14ac:dyDescent="0.2">
      <c r="A708" s="70"/>
      <c r="B708" s="70"/>
      <c r="C708" s="70"/>
      <c r="D708" s="266"/>
      <c r="E708" s="266"/>
      <c r="F708" s="69"/>
      <c r="G708" s="69"/>
      <c r="H708" s="266"/>
      <c r="I708" s="221"/>
      <c r="J708" s="221"/>
      <c r="K708" s="221"/>
      <c r="L708" s="69"/>
      <c r="M708" s="266"/>
      <c r="N708" s="266"/>
      <c r="O708" s="266"/>
      <c r="P708" s="266"/>
      <c r="Q708" s="267"/>
      <c r="R708" s="267"/>
      <c r="S708" s="267"/>
      <c r="T708" s="69"/>
      <c r="U708" s="69"/>
      <c r="V708" s="69"/>
      <c r="W708" s="69"/>
      <c r="X708" s="220"/>
      <c r="Y708" s="70"/>
      <c r="Z708" s="1"/>
    </row>
    <row r="709" spans="1:26" ht="30" customHeight="1" x14ac:dyDescent="0.2">
      <c r="A709" s="70"/>
      <c r="B709" s="70"/>
      <c r="C709" s="70"/>
      <c r="D709" s="266"/>
      <c r="E709" s="266"/>
      <c r="F709" s="69"/>
      <c r="G709" s="69"/>
      <c r="H709" s="266"/>
      <c r="I709" s="221"/>
      <c r="J709" s="221"/>
      <c r="K709" s="221"/>
      <c r="L709" s="69"/>
      <c r="M709" s="266"/>
      <c r="N709" s="266"/>
      <c r="O709" s="266"/>
      <c r="P709" s="266"/>
      <c r="Q709" s="267"/>
      <c r="R709" s="267"/>
      <c r="S709" s="267"/>
      <c r="T709" s="69"/>
      <c r="U709" s="69"/>
      <c r="V709" s="69"/>
      <c r="W709" s="69"/>
      <c r="X709" s="220"/>
      <c r="Y709" s="70"/>
      <c r="Z709" s="1"/>
    </row>
    <row r="710" spans="1:26" ht="30" customHeight="1" x14ac:dyDescent="0.2">
      <c r="A710" s="70"/>
      <c r="B710" s="70"/>
      <c r="C710" s="70"/>
      <c r="D710" s="266"/>
      <c r="E710" s="266"/>
      <c r="F710" s="69"/>
      <c r="G710" s="69"/>
      <c r="H710" s="266"/>
      <c r="I710" s="221"/>
      <c r="J710" s="221"/>
      <c r="K710" s="221"/>
      <c r="L710" s="69"/>
      <c r="M710" s="266"/>
      <c r="N710" s="266"/>
      <c r="O710" s="266"/>
      <c r="P710" s="266"/>
      <c r="Q710" s="267"/>
      <c r="R710" s="267"/>
      <c r="S710" s="267"/>
      <c r="T710" s="69"/>
      <c r="U710" s="69"/>
      <c r="V710" s="69"/>
      <c r="W710" s="69"/>
      <c r="X710" s="220"/>
      <c r="Y710" s="70"/>
      <c r="Z710" s="1"/>
    </row>
    <row r="711" spans="1:26" ht="30" customHeight="1" x14ac:dyDescent="0.2">
      <c r="A711" s="70"/>
      <c r="B711" s="70"/>
      <c r="C711" s="70"/>
      <c r="D711" s="266"/>
      <c r="E711" s="266"/>
      <c r="F711" s="69"/>
      <c r="G711" s="69"/>
      <c r="H711" s="266"/>
      <c r="I711" s="221"/>
      <c r="J711" s="221"/>
      <c r="K711" s="221"/>
      <c r="L711" s="69"/>
      <c r="M711" s="266"/>
      <c r="N711" s="266"/>
      <c r="O711" s="266"/>
      <c r="P711" s="266"/>
      <c r="Q711" s="267"/>
      <c r="R711" s="267"/>
      <c r="S711" s="267"/>
      <c r="T711" s="69"/>
      <c r="U711" s="69"/>
      <c r="V711" s="69"/>
      <c r="W711" s="69"/>
      <c r="X711" s="220"/>
      <c r="Y711" s="70"/>
      <c r="Z711" s="1"/>
    </row>
    <row r="712" spans="1:26" ht="30" customHeight="1" x14ac:dyDescent="0.2">
      <c r="A712" s="70"/>
      <c r="B712" s="70"/>
      <c r="C712" s="70"/>
      <c r="D712" s="266"/>
      <c r="E712" s="266"/>
      <c r="F712" s="69"/>
      <c r="G712" s="69"/>
      <c r="H712" s="266"/>
      <c r="I712" s="221"/>
      <c r="J712" s="221"/>
      <c r="K712" s="221"/>
      <c r="L712" s="69"/>
      <c r="M712" s="266"/>
      <c r="N712" s="266"/>
      <c r="O712" s="266"/>
      <c r="P712" s="266"/>
      <c r="Q712" s="267"/>
      <c r="R712" s="267"/>
      <c r="S712" s="267"/>
      <c r="T712" s="69"/>
      <c r="U712" s="69"/>
      <c r="V712" s="69"/>
      <c r="W712" s="69"/>
      <c r="X712" s="220"/>
      <c r="Y712" s="70"/>
      <c r="Z712" s="1"/>
    </row>
    <row r="713" spans="1:26" ht="30" customHeight="1" x14ac:dyDescent="0.2">
      <c r="A713" s="70"/>
      <c r="B713" s="70"/>
      <c r="C713" s="70"/>
      <c r="D713" s="266"/>
      <c r="E713" s="266"/>
      <c r="F713" s="69"/>
      <c r="G713" s="69"/>
      <c r="H713" s="266"/>
      <c r="I713" s="221"/>
      <c r="J713" s="221"/>
      <c r="K713" s="221"/>
      <c r="L713" s="69"/>
      <c r="M713" s="266"/>
      <c r="N713" s="266"/>
      <c r="O713" s="266"/>
      <c r="P713" s="266"/>
      <c r="Q713" s="267"/>
      <c r="R713" s="267"/>
      <c r="S713" s="267"/>
      <c r="T713" s="69"/>
      <c r="U713" s="69"/>
      <c r="V713" s="69"/>
      <c r="W713" s="69"/>
      <c r="X713" s="220"/>
      <c r="Y713" s="70"/>
      <c r="Z713" s="1"/>
    </row>
    <row r="714" spans="1:26" ht="30" customHeight="1" x14ac:dyDescent="0.2">
      <c r="A714" s="70"/>
      <c r="B714" s="70"/>
      <c r="C714" s="70"/>
      <c r="D714" s="266"/>
      <c r="E714" s="266"/>
      <c r="F714" s="69"/>
      <c r="G714" s="69"/>
      <c r="H714" s="266"/>
      <c r="I714" s="221"/>
      <c r="J714" s="221"/>
      <c r="K714" s="221"/>
      <c r="L714" s="69"/>
      <c r="M714" s="266"/>
      <c r="N714" s="266"/>
      <c r="O714" s="266"/>
      <c r="P714" s="266"/>
      <c r="Q714" s="267"/>
      <c r="R714" s="267"/>
      <c r="S714" s="267"/>
      <c r="T714" s="69"/>
      <c r="U714" s="69"/>
      <c r="V714" s="69"/>
      <c r="W714" s="69"/>
      <c r="X714" s="220"/>
      <c r="Y714" s="70"/>
      <c r="Z714" s="1"/>
    </row>
    <row r="715" spans="1:26" ht="30" customHeight="1" x14ac:dyDescent="0.2">
      <c r="A715" s="70"/>
      <c r="B715" s="70"/>
      <c r="C715" s="70"/>
      <c r="D715" s="266"/>
      <c r="E715" s="266"/>
      <c r="F715" s="69"/>
      <c r="G715" s="69"/>
      <c r="H715" s="266"/>
      <c r="I715" s="221"/>
      <c r="J715" s="221"/>
      <c r="K715" s="221"/>
      <c r="L715" s="69"/>
      <c r="M715" s="266"/>
      <c r="N715" s="266"/>
      <c r="O715" s="266"/>
      <c r="P715" s="266"/>
      <c r="Q715" s="267"/>
      <c r="R715" s="267"/>
      <c r="S715" s="267"/>
      <c r="T715" s="69"/>
      <c r="U715" s="69"/>
      <c r="V715" s="69"/>
      <c r="W715" s="69"/>
      <c r="X715" s="220"/>
      <c r="Y715" s="70"/>
      <c r="Z715" s="1"/>
    </row>
    <row r="716" spans="1:26" ht="30" customHeight="1" x14ac:dyDescent="0.2">
      <c r="A716" s="70"/>
      <c r="B716" s="70"/>
      <c r="C716" s="70"/>
      <c r="D716" s="266"/>
      <c r="E716" s="266"/>
      <c r="F716" s="69"/>
      <c r="G716" s="69"/>
      <c r="H716" s="266"/>
      <c r="I716" s="221"/>
      <c r="J716" s="221"/>
      <c r="K716" s="221"/>
      <c r="L716" s="69"/>
      <c r="M716" s="266"/>
      <c r="N716" s="266"/>
      <c r="O716" s="266"/>
      <c r="P716" s="266"/>
      <c r="Q716" s="267"/>
      <c r="R716" s="267"/>
      <c r="S716" s="267"/>
      <c r="T716" s="69"/>
      <c r="U716" s="69"/>
      <c r="V716" s="69"/>
      <c r="W716" s="69"/>
      <c r="X716" s="220"/>
      <c r="Y716" s="70"/>
      <c r="Z716" s="1"/>
    </row>
    <row r="717" spans="1:26" ht="30" customHeight="1" x14ac:dyDescent="0.2">
      <c r="A717" s="70"/>
      <c r="B717" s="70"/>
      <c r="C717" s="70"/>
      <c r="D717" s="266"/>
      <c r="E717" s="266"/>
      <c r="F717" s="69"/>
      <c r="G717" s="69"/>
      <c r="H717" s="266"/>
      <c r="I717" s="221"/>
      <c r="J717" s="221"/>
      <c r="K717" s="221"/>
      <c r="L717" s="69"/>
      <c r="M717" s="266"/>
      <c r="N717" s="266"/>
      <c r="O717" s="266"/>
      <c r="P717" s="266"/>
      <c r="Q717" s="267"/>
      <c r="R717" s="267"/>
      <c r="S717" s="267"/>
      <c r="T717" s="69"/>
      <c r="U717" s="69"/>
      <c r="V717" s="69"/>
      <c r="W717" s="69"/>
      <c r="X717" s="220"/>
      <c r="Y717" s="70"/>
      <c r="Z717" s="1"/>
    </row>
    <row r="718" spans="1:26" ht="30" customHeight="1" x14ac:dyDescent="0.2">
      <c r="A718" s="70"/>
      <c r="B718" s="70"/>
      <c r="C718" s="70"/>
      <c r="D718" s="266"/>
      <c r="E718" s="266"/>
      <c r="F718" s="69"/>
      <c r="G718" s="69"/>
      <c r="H718" s="266"/>
      <c r="I718" s="221"/>
      <c r="J718" s="221"/>
      <c r="K718" s="221"/>
      <c r="L718" s="69"/>
      <c r="M718" s="266"/>
      <c r="N718" s="266"/>
      <c r="O718" s="266"/>
      <c r="P718" s="266"/>
      <c r="Q718" s="267"/>
      <c r="R718" s="267"/>
      <c r="S718" s="267"/>
      <c r="T718" s="69"/>
      <c r="U718" s="69"/>
      <c r="V718" s="69"/>
      <c r="W718" s="69"/>
      <c r="X718" s="220"/>
      <c r="Y718" s="70"/>
      <c r="Z718" s="1"/>
    </row>
    <row r="719" spans="1:26" ht="30" customHeight="1" x14ac:dyDescent="0.2">
      <c r="A719" s="70"/>
      <c r="B719" s="70"/>
      <c r="C719" s="70"/>
      <c r="D719" s="266"/>
      <c r="E719" s="266"/>
      <c r="F719" s="69"/>
      <c r="G719" s="69"/>
      <c r="H719" s="266"/>
      <c r="I719" s="221"/>
      <c r="J719" s="221"/>
      <c r="K719" s="221"/>
      <c r="L719" s="69"/>
      <c r="M719" s="266"/>
      <c r="N719" s="266"/>
      <c r="O719" s="266"/>
      <c r="P719" s="266"/>
      <c r="Q719" s="267"/>
      <c r="R719" s="267"/>
      <c r="S719" s="267"/>
      <c r="T719" s="69"/>
      <c r="U719" s="69"/>
      <c r="V719" s="69"/>
      <c r="W719" s="69"/>
      <c r="X719" s="220"/>
      <c r="Y719" s="70"/>
      <c r="Z719" s="1"/>
    </row>
    <row r="720" spans="1:26" ht="30" customHeight="1" x14ac:dyDescent="0.2">
      <c r="A720" s="70"/>
      <c r="B720" s="70"/>
      <c r="C720" s="70"/>
      <c r="D720" s="266"/>
      <c r="E720" s="266"/>
      <c r="F720" s="69"/>
      <c r="G720" s="69"/>
      <c r="H720" s="266"/>
      <c r="I720" s="221"/>
      <c r="J720" s="221"/>
      <c r="K720" s="221"/>
      <c r="L720" s="69"/>
      <c r="M720" s="266"/>
      <c r="N720" s="266"/>
      <c r="O720" s="266"/>
      <c r="P720" s="266"/>
      <c r="Q720" s="267"/>
      <c r="R720" s="267"/>
      <c r="S720" s="267"/>
      <c r="T720" s="69"/>
      <c r="U720" s="69"/>
      <c r="V720" s="69"/>
      <c r="W720" s="69"/>
      <c r="X720" s="220"/>
      <c r="Y720" s="70"/>
      <c r="Z720" s="1"/>
    </row>
    <row r="721" spans="1:26" ht="30" customHeight="1" x14ac:dyDescent="0.2">
      <c r="A721" s="70"/>
      <c r="B721" s="70"/>
      <c r="C721" s="70"/>
      <c r="D721" s="266"/>
      <c r="E721" s="266"/>
      <c r="F721" s="69"/>
      <c r="G721" s="69"/>
      <c r="H721" s="266"/>
      <c r="I721" s="221"/>
      <c r="J721" s="221"/>
      <c r="K721" s="221"/>
      <c r="L721" s="69"/>
      <c r="M721" s="266"/>
      <c r="N721" s="266"/>
      <c r="O721" s="266"/>
      <c r="P721" s="266"/>
      <c r="Q721" s="267"/>
      <c r="R721" s="267"/>
      <c r="S721" s="267"/>
      <c r="T721" s="69"/>
      <c r="U721" s="69"/>
      <c r="V721" s="69"/>
      <c r="W721" s="69"/>
      <c r="X721" s="220"/>
      <c r="Y721" s="70"/>
      <c r="Z721" s="1"/>
    </row>
    <row r="722" spans="1:26" ht="30" customHeight="1" x14ac:dyDescent="0.2">
      <c r="A722" s="70"/>
      <c r="B722" s="70"/>
      <c r="C722" s="70"/>
      <c r="D722" s="266"/>
      <c r="E722" s="266"/>
      <c r="F722" s="69"/>
      <c r="G722" s="69"/>
      <c r="H722" s="266"/>
      <c r="I722" s="221"/>
      <c r="J722" s="221"/>
      <c r="K722" s="221"/>
      <c r="L722" s="69"/>
      <c r="M722" s="266"/>
      <c r="N722" s="266"/>
      <c r="O722" s="266"/>
      <c r="P722" s="266"/>
      <c r="Q722" s="267"/>
      <c r="R722" s="267"/>
      <c r="S722" s="267"/>
      <c r="T722" s="69"/>
      <c r="U722" s="69"/>
      <c r="V722" s="69"/>
      <c r="W722" s="69"/>
      <c r="X722" s="220"/>
      <c r="Y722" s="70"/>
      <c r="Z722" s="1"/>
    </row>
    <row r="723" spans="1:26" ht="30" customHeight="1" x14ac:dyDescent="0.2">
      <c r="A723" s="70"/>
      <c r="B723" s="70"/>
      <c r="C723" s="70"/>
      <c r="D723" s="266"/>
      <c r="E723" s="266"/>
      <c r="F723" s="69"/>
      <c r="G723" s="69"/>
      <c r="H723" s="266"/>
      <c r="I723" s="221"/>
      <c r="J723" s="221"/>
      <c r="K723" s="221"/>
      <c r="L723" s="69"/>
      <c r="M723" s="266"/>
      <c r="N723" s="266"/>
      <c r="O723" s="266"/>
      <c r="P723" s="266"/>
      <c r="Q723" s="267"/>
      <c r="R723" s="267"/>
      <c r="S723" s="267"/>
      <c r="T723" s="69"/>
      <c r="U723" s="69"/>
      <c r="V723" s="69"/>
      <c r="W723" s="69"/>
      <c r="X723" s="220"/>
      <c r="Y723" s="70"/>
      <c r="Z723" s="1"/>
    </row>
    <row r="724" spans="1:26" ht="30" customHeight="1" x14ac:dyDescent="0.2">
      <c r="A724" s="70"/>
      <c r="B724" s="70"/>
      <c r="C724" s="70"/>
      <c r="D724" s="266"/>
      <c r="E724" s="266"/>
      <c r="F724" s="69"/>
      <c r="G724" s="69"/>
      <c r="H724" s="266"/>
      <c r="I724" s="221"/>
      <c r="J724" s="221"/>
      <c r="K724" s="221"/>
      <c r="L724" s="69"/>
      <c r="M724" s="266"/>
      <c r="N724" s="266"/>
      <c r="O724" s="266"/>
      <c r="P724" s="266"/>
      <c r="Q724" s="267"/>
      <c r="R724" s="267"/>
      <c r="S724" s="267"/>
      <c r="T724" s="69"/>
      <c r="U724" s="69"/>
      <c r="V724" s="69"/>
      <c r="W724" s="69"/>
      <c r="X724" s="220"/>
      <c r="Y724" s="70"/>
      <c r="Z724" s="1"/>
    </row>
    <row r="725" spans="1:26" ht="30" customHeight="1" x14ac:dyDescent="0.2">
      <c r="A725" s="70"/>
      <c r="B725" s="70"/>
      <c r="C725" s="70"/>
      <c r="D725" s="266"/>
      <c r="E725" s="266"/>
      <c r="F725" s="69"/>
      <c r="G725" s="69"/>
      <c r="H725" s="266"/>
      <c r="I725" s="221"/>
      <c r="J725" s="221"/>
      <c r="K725" s="221"/>
      <c r="L725" s="69"/>
      <c r="M725" s="266"/>
      <c r="N725" s="266"/>
      <c r="O725" s="266"/>
      <c r="P725" s="266"/>
      <c r="Q725" s="267"/>
      <c r="R725" s="267"/>
      <c r="S725" s="267"/>
      <c r="T725" s="69"/>
      <c r="U725" s="69"/>
      <c r="V725" s="69"/>
      <c r="W725" s="69"/>
      <c r="X725" s="220"/>
      <c r="Y725" s="70"/>
      <c r="Z725" s="1"/>
    </row>
    <row r="726" spans="1:26" ht="30" customHeight="1" x14ac:dyDescent="0.2">
      <c r="A726" s="70"/>
      <c r="B726" s="70"/>
      <c r="C726" s="70"/>
      <c r="D726" s="266"/>
      <c r="E726" s="266"/>
      <c r="F726" s="69"/>
      <c r="G726" s="69"/>
      <c r="H726" s="266"/>
      <c r="I726" s="221"/>
      <c r="J726" s="221"/>
      <c r="K726" s="221"/>
      <c r="L726" s="69"/>
      <c r="M726" s="266"/>
      <c r="N726" s="266"/>
      <c r="O726" s="266"/>
      <c r="P726" s="266"/>
      <c r="Q726" s="267"/>
      <c r="R726" s="267"/>
      <c r="S726" s="267"/>
      <c r="T726" s="69"/>
      <c r="U726" s="69"/>
      <c r="V726" s="69"/>
      <c r="W726" s="69"/>
      <c r="X726" s="220"/>
      <c r="Y726" s="70"/>
      <c r="Z726" s="1"/>
    </row>
    <row r="727" spans="1:26" ht="30" customHeight="1" x14ac:dyDescent="0.2">
      <c r="A727" s="70"/>
      <c r="B727" s="70"/>
      <c r="C727" s="70"/>
      <c r="D727" s="266"/>
      <c r="E727" s="266"/>
      <c r="F727" s="69"/>
      <c r="G727" s="69"/>
      <c r="H727" s="266"/>
      <c r="I727" s="221"/>
      <c r="J727" s="221"/>
      <c r="K727" s="221"/>
      <c r="L727" s="69"/>
      <c r="M727" s="266"/>
      <c r="N727" s="266"/>
      <c r="O727" s="266"/>
      <c r="P727" s="266"/>
      <c r="Q727" s="267"/>
      <c r="R727" s="267"/>
      <c r="S727" s="267"/>
      <c r="T727" s="69"/>
      <c r="U727" s="69"/>
      <c r="V727" s="69"/>
      <c r="W727" s="69"/>
      <c r="X727" s="220"/>
      <c r="Y727" s="70"/>
      <c r="Z727" s="1"/>
    </row>
    <row r="728" spans="1:26" ht="30" customHeight="1" x14ac:dyDescent="0.2">
      <c r="A728" s="70"/>
      <c r="B728" s="70"/>
      <c r="C728" s="70"/>
      <c r="D728" s="266"/>
      <c r="E728" s="266"/>
      <c r="F728" s="69"/>
      <c r="G728" s="69"/>
      <c r="H728" s="266"/>
      <c r="I728" s="221"/>
      <c r="J728" s="221"/>
      <c r="K728" s="221"/>
      <c r="L728" s="69"/>
      <c r="M728" s="266"/>
      <c r="N728" s="266"/>
      <c r="O728" s="266"/>
      <c r="P728" s="266"/>
      <c r="Q728" s="267"/>
      <c r="R728" s="267"/>
      <c r="S728" s="267"/>
      <c r="T728" s="69"/>
      <c r="U728" s="69"/>
      <c r="V728" s="69"/>
      <c r="W728" s="69"/>
      <c r="X728" s="220"/>
      <c r="Y728" s="70"/>
      <c r="Z728" s="1"/>
    </row>
    <row r="729" spans="1:26" ht="30" customHeight="1" x14ac:dyDescent="0.2">
      <c r="A729" s="70"/>
      <c r="B729" s="70"/>
      <c r="C729" s="70"/>
      <c r="D729" s="266"/>
      <c r="E729" s="266"/>
      <c r="F729" s="69"/>
      <c r="G729" s="69"/>
      <c r="H729" s="266"/>
      <c r="I729" s="221"/>
      <c r="J729" s="221"/>
      <c r="K729" s="221"/>
      <c r="L729" s="69"/>
      <c r="M729" s="266"/>
      <c r="N729" s="266"/>
      <c r="O729" s="266"/>
      <c r="P729" s="266"/>
      <c r="Q729" s="267"/>
      <c r="R729" s="267"/>
      <c r="S729" s="267"/>
      <c r="T729" s="69"/>
      <c r="U729" s="69"/>
      <c r="V729" s="69"/>
      <c r="W729" s="69"/>
      <c r="X729" s="220"/>
      <c r="Y729" s="70"/>
      <c r="Z729" s="1"/>
    </row>
    <row r="730" spans="1:26" ht="30" customHeight="1" x14ac:dyDescent="0.2">
      <c r="A730" s="70"/>
      <c r="B730" s="70"/>
      <c r="C730" s="70"/>
      <c r="D730" s="266"/>
      <c r="E730" s="266"/>
      <c r="F730" s="69"/>
      <c r="G730" s="69"/>
      <c r="H730" s="266"/>
      <c r="I730" s="221"/>
      <c r="J730" s="221"/>
      <c r="K730" s="221"/>
      <c r="L730" s="69"/>
      <c r="M730" s="266"/>
      <c r="N730" s="266"/>
      <c r="O730" s="266"/>
      <c r="P730" s="266"/>
      <c r="Q730" s="267"/>
      <c r="R730" s="267"/>
      <c r="S730" s="267"/>
      <c r="T730" s="69"/>
      <c r="U730" s="69"/>
      <c r="V730" s="69"/>
      <c r="W730" s="69"/>
      <c r="X730" s="220"/>
      <c r="Y730" s="70"/>
      <c r="Z730" s="1"/>
    </row>
    <row r="731" spans="1:26" ht="30" customHeight="1" x14ac:dyDescent="0.2">
      <c r="A731" s="70"/>
      <c r="B731" s="70"/>
      <c r="C731" s="70"/>
      <c r="D731" s="266"/>
      <c r="E731" s="266"/>
      <c r="F731" s="69"/>
      <c r="G731" s="69"/>
      <c r="H731" s="266"/>
      <c r="I731" s="221"/>
      <c r="J731" s="221"/>
      <c r="K731" s="221"/>
      <c r="L731" s="69"/>
      <c r="M731" s="266"/>
      <c r="N731" s="266"/>
      <c r="O731" s="266"/>
      <c r="P731" s="266"/>
      <c r="Q731" s="267"/>
      <c r="R731" s="267"/>
      <c r="S731" s="267"/>
      <c r="T731" s="69"/>
      <c r="U731" s="69"/>
      <c r="V731" s="69"/>
      <c r="W731" s="69"/>
      <c r="X731" s="220"/>
      <c r="Y731" s="70"/>
      <c r="Z731" s="1"/>
    </row>
    <row r="732" spans="1:26" ht="30" customHeight="1" x14ac:dyDescent="0.2">
      <c r="A732" s="70"/>
      <c r="B732" s="70"/>
      <c r="C732" s="70"/>
      <c r="D732" s="266"/>
      <c r="E732" s="266"/>
      <c r="F732" s="69"/>
      <c r="G732" s="69"/>
      <c r="H732" s="266"/>
      <c r="I732" s="221"/>
      <c r="J732" s="221"/>
      <c r="K732" s="221"/>
      <c r="L732" s="69"/>
      <c r="M732" s="266"/>
      <c r="N732" s="266"/>
      <c r="O732" s="266"/>
      <c r="P732" s="266"/>
      <c r="Q732" s="267"/>
      <c r="R732" s="267"/>
      <c r="S732" s="267"/>
      <c r="T732" s="69"/>
      <c r="U732" s="69"/>
      <c r="V732" s="69"/>
      <c r="W732" s="69"/>
      <c r="X732" s="220"/>
      <c r="Y732" s="70"/>
      <c r="Z732" s="1"/>
    </row>
    <row r="733" spans="1:26" ht="30" customHeight="1" x14ac:dyDescent="0.2">
      <c r="A733" s="70"/>
      <c r="B733" s="70"/>
      <c r="C733" s="70"/>
      <c r="D733" s="266"/>
      <c r="E733" s="266"/>
      <c r="F733" s="69"/>
      <c r="G733" s="69"/>
      <c r="H733" s="266"/>
      <c r="I733" s="221"/>
      <c r="J733" s="221"/>
      <c r="K733" s="221"/>
      <c r="L733" s="69"/>
      <c r="M733" s="266"/>
      <c r="N733" s="266"/>
      <c r="O733" s="266"/>
      <c r="P733" s="266"/>
      <c r="Q733" s="267"/>
      <c r="R733" s="267"/>
      <c r="S733" s="267"/>
      <c r="T733" s="69"/>
      <c r="U733" s="69"/>
      <c r="V733" s="69"/>
      <c r="W733" s="69"/>
      <c r="X733" s="220"/>
      <c r="Y733" s="70"/>
      <c r="Z733" s="1"/>
    </row>
    <row r="734" spans="1:26" ht="30" customHeight="1" x14ac:dyDescent="0.2">
      <c r="A734" s="70"/>
      <c r="B734" s="70"/>
      <c r="C734" s="70"/>
      <c r="D734" s="266"/>
      <c r="E734" s="266"/>
      <c r="F734" s="69"/>
      <c r="G734" s="69"/>
      <c r="H734" s="266"/>
      <c r="I734" s="221"/>
      <c r="J734" s="221"/>
      <c r="K734" s="221"/>
      <c r="L734" s="69"/>
      <c r="M734" s="266"/>
      <c r="N734" s="266"/>
      <c r="O734" s="266"/>
      <c r="P734" s="266"/>
      <c r="Q734" s="267"/>
      <c r="R734" s="267"/>
      <c r="S734" s="267"/>
      <c r="T734" s="69"/>
      <c r="U734" s="69"/>
      <c r="V734" s="69"/>
      <c r="W734" s="69"/>
      <c r="X734" s="220"/>
      <c r="Y734" s="70"/>
      <c r="Z734" s="1"/>
    </row>
    <row r="735" spans="1:26" ht="30" customHeight="1" x14ac:dyDescent="0.2">
      <c r="A735" s="70"/>
      <c r="B735" s="70"/>
      <c r="C735" s="70"/>
      <c r="D735" s="266"/>
      <c r="E735" s="266"/>
      <c r="F735" s="69"/>
      <c r="G735" s="69"/>
      <c r="H735" s="266"/>
      <c r="I735" s="221"/>
      <c r="J735" s="221"/>
      <c r="K735" s="221"/>
      <c r="L735" s="69"/>
      <c r="M735" s="266"/>
      <c r="N735" s="266"/>
      <c r="O735" s="266"/>
      <c r="P735" s="266"/>
      <c r="Q735" s="267"/>
      <c r="R735" s="267"/>
      <c r="S735" s="267"/>
      <c r="T735" s="69"/>
      <c r="U735" s="69"/>
      <c r="V735" s="69"/>
      <c r="W735" s="69"/>
      <c r="X735" s="220"/>
      <c r="Y735" s="70"/>
      <c r="Z735" s="1"/>
    </row>
    <row r="736" spans="1:26" ht="30" customHeight="1" x14ac:dyDescent="0.2">
      <c r="A736" s="70"/>
      <c r="B736" s="70"/>
      <c r="C736" s="70"/>
      <c r="D736" s="266"/>
      <c r="E736" s="266"/>
      <c r="F736" s="69"/>
      <c r="G736" s="69"/>
      <c r="H736" s="266"/>
      <c r="I736" s="221"/>
      <c r="J736" s="221"/>
      <c r="K736" s="221"/>
      <c r="L736" s="69"/>
      <c r="M736" s="266"/>
      <c r="N736" s="266"/>
      <c r="O736" s="266"/>
      <c r="P736" s="266"/>
      <c r="Q736" s="267"/>
      <c r="R736" s="267"/>
      <c r="S736" s="267"/>
      <c r="T736" s="69"/>
      <c r="U736" s="69"/>
      <c r="V736" s="69"/>
      <c r="W736" s="69"/>
      <c r="X736" s="220"/>
      <c r="Y736" s="70"/>
      <c r="Z736" s="1"/>
    </row>
    <row r="737" spans="1:26" ht="30" customHeight="1" x14ac:dyDescent="0.2">
      <c r="A737" s="70"/>
      <c r="B737" s="70"/>
      <c r="C737" s="70"/>
      <c r="D737" s="266"/>
      <c r="E737" s="266"/>
      <c r="F737" s="69"/>
      <c r="G737" s="69"/>
      <c r="H737" s="266"/>
      <c r="I737" s="221"/>
      <c r="J737" s="221"/>
      <c r="K737" s="221"/>
      <c r="L737" s="69"/>
      <c r="M737" s="266"/>
      <c r="N737" s="266"/>
      <c r="O737" s="266"/>
      <c r="P737" s="266"/>
      <c r="Q737" s="267"/>
      <c r="R737" s="267"/>
      <c r="S737" s="267"/>
      <c r="T737" s="69"/>
      <c r="U737" s="69"/>
      <c r="V737" s="69"/>
      <c r="W737" s="69"/>
      <c r="X737" s="220"/>
      <c r="Y737" s="70"/>
      <c r="Z737" s="1"/>
    </row>
    <row r="738" spans="1:26" ht="30" customHeight="1" x14ac:dyDescent="0.2">
      <c r="A738" s="70"/>
      <c r="B738" s="70"/>
      <c r="C738" s="70"/>
      <c r="D738" s="266"/>
      <c r="E738" s="266"/>
      <c r="F738" s="69"/>
      <c r="G738" s="69"/>
      <c r="H738" s="266"/>
      <c r="I738" s="221"/>
      <c r="J738" s="221"/>
      <c r="K738" s="221"/>
      <c r="L738" s="69"/>
      <c r="M738" s="266"/>
      <c r="N738" s="266"/>
      <c r="O738" s="266"/>
      <c r="P738" s="266"/>
      <c r="Q738" s="267"/>
      <c r="R738" s="267"/>
      <c r="S738" s="267"/>
      <c r="T738" s="69"/>
      <c r="U738" s="69"/>
      <c r="V738" s="69"/>
      <c r="W738" s="69"/>
      <c r="X738" s="220"/>
      <c r="Y738" s="70"/>
      <c r="Z738" s="1"/>
    </row>
    <row r="739" spans="1:26" ht="30" customHeight="1" x14ac:dyDescent="0.2">
      <c r="A739" s="70"/>
      <c r="B739" s="70"/>
      <c r="C739" s="70"/>
      <c r="D739" s="266"/>
      <c r="E739" s="266"/>
      <c r="F739" s="69"/>
      <c r="G739" s="69"/>
      <c r="H739" s="266"/>
      <c r="I739" s="221"/>
      <c r="J739" s="221"/>
      <c r="K739" s="221"/>
      <c r="L739" s="69"/>
      <c r="M739" s="266"/>
      <c r="N739" s="266"/>
      <c r="O739" s="266"/>
      <c r="P739" s="266"/>
      <c r="Q739" s="267"/>
      <c r="R739" s="267"/>
      <c r="S739" s="267"/>
      <c r="T739" s="69"/>
      <c r="U739" s="69"/>
      <c r="V739" s="69"/>
      <c r="W739" s="69"/>
      <c r="X739" s="220"/>
      <c r="Y739" s="70"/>
      <c r="Z739" s="1"/>
    </row>
    <row r="740" spans="1:26" ht="30" customHeight="1" x14ac:dyDescent="0.2">
      <c r="A740" s="70"/>
      <c r="B740" s="70"/>
      <c r="C740" s="70"/>
      <c r="D740" s="266"/>
      <c r="E740" s="266"/>
      <c r="F740" s="69"/>
      <c r="G740" s="69"/>
      <c r="H740" s="266"/>
      <c r="I740" s="221"/>
      <c r="J740" s="221"/>
      <c r="K740" s="221"/>
      <c r="L740" s="69"/>
      <c r="M740" s="266"/>
      <c r="N740" s="266"/>
      <c r="O740" s="266"/>
      <c r="P740" s="266"/>
      <c r="Q740" s="267"/>
      <c r="R740" s="267"/>
      <c r="S740" s="267"/>
      <c r="T740" s="69"/>
      <c r="U740" s="69"/>
      <c r="V740" s="69"/>
      <c r="W740" s="69"/>
      <c r="X740" s="220"/>
      <c r="Y740" s="70"/>
      <c r="Z740" s="1"/>
    </row>
    <row r="741" spans="1:26" ht="30" customHeight="1" x14ac:dyDescent="0.2">
      <c r="A741" s="70"/>
      <c r="B741" s="70"/>
      <c r="C741" s="70"/>
      <c r="D741" s="266"/>
      <c r="E741" s="266"/>
      <c r="F741" s="69"/>
      <c r="G741" s="69"/>
      <c r="H741" s="266"/>
      <c r="I741" s="221"/>
      <c r="J741" s="221"/>
      <c r="K741" s="221"/>
      <c r="L741" s="69"/>
      <c r="M741" s="266"/>
      <c r="N741" s="266"/>
      <c r="O741" s="266"/>
      <c r="P741" s="266"/>
      <c r="Q741" s="267"/>
      <c r="R741" s="267"/>
      <c r="S741" s="267"/>
      <c r="T741" s="69"/>
      <c r="U741" s="69"/>
      <c r="V741" s="69"/>
      <c r="W741" s="69"/>
      <c r="X741" s="220"/>
      <c r="Y741" s="70"/>
      <c r="Z741" s="1"/>
    </row>
    <row r="742" spans="1:26" ht="30" customHeight="1" x14ac:dyDescent="0.2">
      <c r="A742" s="70"/>
      <c r="B742" s="70"/>
      <c r="C742" s="70"/>
      <c r="D742" s="266"/>
      <c r="E742" s="266"/>
      <c r="F742" s="69"/>
      <c r="G742" s="69"/>
      <c r="H742" s="266"/>
      <c r="I742" s="221"/>
      <c r="J742" s="221"/>
      <c r="K742" s="221"/>
      <c r="L742" s="69"/>
      <c r="M742" s="266"/>
      <c r="N742" s="266"/>
      <c r="O742" s="266"/>
      <c r="P742" s="266"/>
      <c r="Q742" s="267"/>
      <c r="R742" s="267"/>
      <c r="S742" s="267"/>
      <c r="T742" s="69"/>
      <c r="U742" s="69"/>
      <c r="V742" s="69"/>
      <c r="W742" s="69"/>
      <c r="X742" s="220"/>
      <c r="Y742" s="70"/>
      <c r="Z742" s="1"/>
    </row>
    <row r="743" spans="1:26" ht="30" customHeight="1" x14ac:dyDescent="0.2">
      <c r="A743" s="70"/>
      <c r="B743" s="70"/>
      <c r="C743" s="70"/>
      <c r="D743" s="266"/>
      <c r="E743" s="266"/>
      <c r="F743" s="69"/>
      <c r="G743" s="69"/>
      <c r="H743" s="266"/>
      <c r="I743" s="221"/>
      <c r="J743" s="221"/>
      <c r="K743" s="221"/>
      <c r="L743" s="69"/>
      <c r="M743" s="266"/>
      <c r="N743" s="266"/>
      <c r="O743" s="266"/>
      <c r="P743" s="266"/>
      <c r="Q743" s="267"/>
      <c r="R743" s="267"/>
      <c r="S743" s="267"/>
      <c r="T743" s="69"/>
      <c r="U743" s="69"/>
      <c r="V743" s="69"/>
      <c r="W743" s="69"/>
      <c r="X743" s="220"/>
      <c r="Y743" s="70"/>
      <c r="Z743" s="1"/>
    </row>
    <row r="744" spans="1:26" ht="30" customHeight="1" x14ac:dyDescent="0.2">
      <c r="A744" s="70"/>
      <c r="B744" s="70"/>
      <c r="C744" s="70"/>
      <c r="D744" s="266"/>
      <c r="E744" s="266"/>
      <c r="F744" s="69"/>
      <c r="G744" s="69"/>
      <c r="H744" s="266"/>
      <c r="I744" s="221"/>
      <c r="J744" s="221"/>
      <c r="K744" s="221"/>
      <c r="L744" s="69"/>
      <c r="M744" s="266"/>
      <c r="N744" s="266"/>
      <c r="O744" s="266"/>
      <c r="P744" s="266"/>
      <c r="Q744" s="267"/>
      <c r="R744" s="267"/>
      <c r="S744" s="267"/>
      <c r="T744" s="69"/>
      <c r="U744" s="69"/>
      <c r="V744" s="69"/>
      <c r="W744" s="69"/>
      <c r="X744" s="220"/>
      <c r="Y744" s="70"/>
      <c r="Z744" s="1"/>
    </row>
    <row r="745" spans="1:26" ht="30" customHeight="1" x14ac:dyDescent="0.2">
      <c r="A745" s="70"/>
      <c r="B745" s="70"/>
      <c r="C745" s="70"/>
      <c r="D745" s="266"/>
      <c r="E745" s="266"/>
      <c r="F745" s="69"/>
      <c r="G745" s="69"/>
      <c r="H745" s="266"/>
      <c r="I745" s="221"/>
      <c r="J745" s="221"/>
      <c r="K745" s="221"/>
      <c r="L745" s="69"/>
      <c r="M745" s="266"/>
      <c r="N745" s="266"/>
      <c r="O745" s="266"/>
      <c r="P745" s="266"/>
      <c r="Q745" s="267"/>
      <c r="R745" s="267"/>
      <c r="S745" s="267"/>
      <c r="T745" s="69"/>
      <c r="U745" s="69"/>
      <c r="V745" s="69"/>
      <c r="W745" s="69"/>
      <c r="X745" s="220"/>
      <c r="Y745" s="70"/>
      <c r="Z745" s="1"/>
    </row>
    <row r="746" spans="1:26" ht="30" customHeight="1" x14ac:dyDescent="0.2">
      <c r="A746" s="70"/>
      <c r="B746" s="70"/>
      <c r="C746" s="70"/>
      <c r="D746" s="266"/>
      <c r="E746" s="266"/>
      <c r="F746" s="69"/>
      <c r="G746" s="69"/>
      <c r="H746" s="266"/>
      <c r="I746" s="221"/>
      <c r="J746" s="221"/>
      <c r="K746" s="221"/>
      <c r="L746" s="69"/>
      <c r="M746" s="266"/>
      <c r="N746" s="266"/>
      <c r="O746" s="266"/>
      <c r="P746" s="266"/>
      <c r="Q746" s="267"/>
      <c r="R746" s="267"/>
      <c r="S746" s="267"/>
      <c r="T746" s="69"/>
      <c r="U746" s="69"/>
      <c r="V746" s="69"/>
      <c r="W746" s="69"/>
      <c r="X746" s="220"/>
      <c r="Y746" s="70"/>
      <c r="Z746" s="1"/>
    </row>
    <row r="747" spans="1:26" ht="30" customHeight="1" x14ac:dyDescent="0.2">
      <c r="A747" s="70"/>
      <c r="B747" s="70"/>
      <c r="C747" s="70"/>
      <c r="D747" s="266"/>
      <c r="E747" s="266"/>
      <c r="F747" s="69"/>
      <c r="G747" s="69"/>
      <c r="H747" s="266"/>
      <c r="I747" s="221"/>
      <c r="J747" s="221"/>
      <c r="K747" s="221"/>
      <c r="L747" s="69"/>
      <c r="M747" s="266"/>
      <c r="N747" s="266"/>
      <c r="O747" s="266"/>
      <c r="P747" s="266"/>
      <c r="Q747" s="267"/>
      <c r="R747" s="267"/>
      <c r="S747" s="267"/>
      <c r="T747" s="69"/>
      <c r="U747" s="69"/>
      <c r="V747" s="69"/>
      <c r="W747" s="69"/>
      <c r="X747" s="220"/>
      <c r="Y747" s="70"/>
      <c r="Z747" s="1"/>
    </row>
    <row r="748" spans="1:26" ht="30" customHeight="1" x14ac:dyDescent="0.2">
      <c r="A748" s="70"/>
      <c r="B748" s="70"/>
      <c r="C748" s="70"/>
      <c r="D748" s="266"/>
      <c r="E748" s="266"/>
      <c r="F748" s="69"/>
      <c r="G748" s="69"/>
      <c r="H748" s="266"/>
      <c r="I748" s="221"/>
      <c r="J748" s="221"/>
      <c r="K748" s="221"/>
      <c r="L748" s="69"/>
      <c r="M748" s="266"/>
      <c r="N748" s="266"/>
      <c r="O748" s="266"/>
      <c r="P748" s="266"/>
      <c r="Q748" s="267"/>
      <c r="R748" s="267"/>
      <c r="S748" s="267"/>
      <c r="T748" s="69"/>
      <c r="U748" s="69"/>
      <c r="V748" s="69"/>
      <c r="W748" s="69"/>
      <c r="X748" s="220"/>
      <c r="Y748" s="70"/>
      <c r="Z748" s="1"/>
    </row>
    <row r="749" spans="1:26" ht="30" customHeight="1" x14ac:dyDescent="0.2">
      <c r="A749" s="70"/>
      <c r="B749" s="70"/>
      <c r="C749" s="70"/>
      <c r="D749" s="266"/>
      <c r="E749" s="266"/>
      <c r="F749" s="69"/>
      <c r="G749" s="69"/>
      <c r="H749" s="266"/>
      <c r="I749" s="221"/>
      <c r="J749" s="221"/>
      <c r="K749" s="221"/>
      <c r="L749" s="69"/>
      <c r="M749" s="266"/>
      <c r="N749" s="266"/>
      <c r="O749" s="266"/>
      <c r="P749" s="266"/>
      <c r="Q749" s="267"/>
      <c r="R749" s="267"/>
      <c r="S749" s="267"/>
      <c r="T749" s="69"/>
      <c r="U749" s="69"/>
      <c r="V749" s="69"/>
      <c r="W749" s="69"/>
      <c r="X749" s="220"/>
      <c r="Y749" s="70"/>
      <c r="Z749" s="1"/>
    </row>
    <row r="750" spans="1:26" ht="30" customHeight="1" x14ac:dyDescent="0.2">
      <c r="A750" s="70"/>
      <c r="B750" s="70"/>
      <c r="C750" s="70"/>
      <c r="D750" s="266"/>
      <c r="E750" s="266"/>
      <c r="F750" s="69"/>
      <c r="G750" s="69"/>
      <c r="H750" s="266"/>
      <c r="I750" s="221"/>
      <c r="J750" s="221"/>
      <c r="K750" s="221"/>
      <c r="L750" s="69"/>
      <c r="M750" s="266"/>
      <c r="N750" s="266"/>
      <c r="O750" s="266"/>
      <c r="P750" s="266"/>
      <c r="Q750" s="267"/>
      <c r="R750" s="267"/>
      <c r="S750" s="267"/>
      <c r="T750" s="69"/>
      <c r="U750" s="69"/>
      <c r="V750" s="69"/>
      <c r="W750" s="69"/>
      <c r="X750" s="220"/>
      <c r="Y750" s="70"/>
      <c r="Z750" s="1"/>
    </row>
    <row r="751" spans="1:26" ht="30" customHeight="1" x14ac:dyDescent="0.2">
      <c r="A751" s="70"/>
      <c r="B751" s="70"/>
      <c r="C751" s="70"/>
      <c r="D751" s="266"/>
      <c r="E751" s="266"/>
      <c r="F751" s="69"/>
      <c r="G751" s="69"/>
      <c r="H751" s="266"/>
      <c r="I751" s="221"/>
      <c r="J751" s="221"/>
      <c r="K751" s="221"/>
      <c r="L751" s="69"/>
      <c r="M751" s="266"/>
      <c r="N751" s="266"/>
      <c r="O751" s="266"/>
      <c r="P751" s="266"/>
      <c r="Q751" s="267"/>
      <c r="R751" s="267"/>
      <c r="S751" s="267"/>
      <c r="T751" s="69"/>
      <c r="U751" s="69"/>
      <c r="V751" s="69"/>
      <c r="W751" s="69"/>
      <c r="X751" s="220"/>
      <c r="Y751" s="70"/>
      <c r="Z751" s="1"/>
    </row>
    <row r="752" spans="1:26" ht="30" customHeight="1" x14ac:dyDescent="0.2">
      <c r="A752" s="70"/>
      <c r="B752" s="70"/>
      <c r="C752" s="70"/>
      <c r="D752" s="266"/>
      <c r="E752" s="266"/>
      <c r="F752" s="69"/>
      <c r="G752" s="69"/>
      <c r="H752" s="266"/>
      <c r="I752" s="221"/>
      <c r="J752" s="221"/>
      <c r="K752" s="221"/>
      <c r="L752" s="69"/>
      <c r="M752" s="266"/>
      <c r="N752" s="266"/>
      <c r="O752" s="266"/>
      <c r="P752" s="266"/>
      <c r="Q752" s="267"/>
      <c r="R752" s="267"/>
      <c r="S752" s="267"/>
      <c r="T752" s="69"/>
      <c r="U752" s="69"/>
      <c r="V752" s="69"/>
      <c r="W752" s="69"/>
      <c r="X752" s="220"/>
      <c r="Y752" s="70"/>
      <c r="Z752" s="1"/>
    </row>
    <row r="753" spans="1:26" ht="30" customHeight="1" x14ac:dyDescent="0.2">
      <c r="A753" s="70"/>
      <c r="B753" s="70"/>
      <c r="C753" s="70"/>
      <c r="D753" s="266"/>
      <c r="E753" s="266"/>
      <c r="F753" s="69"/>
      <c r="G753" s="69"/>
      <c r="H753" s="266"/>
      <c r="I753" s="221"/>
      <c r="J753" s="221"/>
      <c r="K753" s="221"/>
      <c r="L753" s="69"/>
      <c r="M753" s="266"/>
      <c r="N753" s="266"/>
      <c r="O753" s="266"/>
      <c r="P753" s="266"/>
      <c r="Q753" s="267"/>
      <c r="R753" s="267"/>
      <c r="S753" s="267"/>
      <c r="T753" s="69"/>
      <c r="U753" s="69"/>
      <c r="V753" s="69"/>
      <c r="W753" s="69"/>
      <c r="X753" s="220"/>
      <c r="Y753" s="70"/>
      <c r="Z753" s="1"/>
    </row>
    <row r="754" spans="1:26" ht="30" customHeight="1" x14ac:dyDescent="0.2">
      <c r="A754" s="70"/>
      <c r="B754" s="70"/>
      <c r="C754" s="70"/>
      <c r="D754" s="266"/>
      <c r="E754" s="266"/>
      <c r="F754" s="69"/>
      <c r="G754" s="69"/>
      <c r="H754" s="266"/>
      <c r="I754" s="221"/>
      <c r="J754" s="221"/>
      <c r="K754" s="221"/>
      <c r="L754" s="69"/>
      <c r="M754" s="266"/>
      <c r="N754" s="266"/>
      <c r="O754" s="266"/>
      <c r="P754" s="266"/>
      <c r="Q754" s="267"/>
      <c r="R754" s="267"/>
      <c r="S754" s="267"/>
      <c r="T754" s="69"/>
      <c r="U754" s="69"/>
      <c r="V754" s="69"/>
      <c r="W754" s="69"/>
      <c r="X754" s="220"/>
      <c r="Y754" s="70"/>
      <c r="Z754" s="1"/>
    </row>
    <row r="755" spans="1:26" ht="30" customHeight="1" x14ac:dyDescent="0.2">
      <c r="A755" s="70"/>
      <c r="B755" s="70"/>
      <c r="C755" s="70"/>
      <c r="D755" s="266"/>
      <c r="E755" s="266"/>
      <c r="F755" s="69"/>
      <c r="G755" s="69"/>
      <c r="H755" s="266"/>
      <c r="I755" s="221"/>
      <c r="J755" s="221"/>
      <c r="K755" s="221"/>
      <c r="L755" s="69"/>
      <c r="M755" s="266"/>
      <c r="N755" s="266"/>
      <c r="O755" s="266"/>
      <c r="P755" s="266"/>
      <c r="Q755" s="267"/>
      <c r="R755" s="267"/>
      <c r="S755" s="267"/>
      <c r="T755" s="69"/>
      <c r="U755" s="69"/>
      <c r="V755" s="69"/>
      <c r="W755" s="69"/>
      <c r="X755" s="220"/>
      <c r="Y755" s="70"/>
      <c r="Z755" s="1"/>
    </row>
    <row r="756" spans="1:26" ht="30" customHeight="1" x14ac:dyDescent="0.2">
      <c r="A756" s="70"/>
      <c r="B756" s="70"/>
      <c r="C756" s="70"/>
      <c r="D756" s="266"/>
      <c r="E756" s="266"/>
      <c r="F756" s="69"/>
      <c r="G756" s="69"/>
      <c r="H756" s="266"/>
      <c r="I756" s="221"/>
      <c r="J756" s="221"/>
      <c r="K756" s="221"/>
      <c r="L756" s="69"/>
      <c r="M756" s="266"/>
      <c r="N756" s="266"/>
      <c r="O756" s="266"/>
      <c r="P756" s="266"/>
      <c r="Q756" s="267"/>
      <c r="R756" s="267"/>
      <c r="S756" s="267"/>
      <c r="T756" s="69"/>
      <c r="U756" s="69"/>
      <c r="V756" s="69"/>
      <c r="W756" s="69"/>
      <c r="X756" s="220"/>
      <c r="Y756" s="70"/>
      <c r="Z756" s="1"/>
    </row>
    <row r="757" spans="1:26" ht="30" customHeight="1" x14ac:dyDescent="0.2">
      <c r="A757" s="70"/>
      <c r="B757" s="70"/>
      <c r="C757" s="70"/>
      <c r="D757" s="266"/>
      <c r="E757" s="266"/>
      <c r="F757" s="69"/>
      <c r="G757" s="69"/>
      <c r="H757" s="266"/>
      <c r="I757" s="221"/>
      <c r="J757" s="221"/>
      <c r="K757" s="221"/>
      <c r="L757" s="69"/>
      <c r="M757" s="266"/>
      <c r="N757" s="266"/>
      <c r="O757" s="266"/>
      <c r="P757" s="266"/>
      <c r="Q757" s="267"/>
      <c r="R757" s="267"/>
      <c r="S757" s="267"/>
      <c r="T757" s="69"/>
      <c r="U757" s="69"/>
      <c r="V757" s="69"/>
      <c r="W757" s="69"/>
      <c r="X757" s="220"/>
      <c r="Y757" s="70"/>
      <c r="Z757" s="1"/>
    </row>
    <row r="758" spans="1:26" ht="30" customHeight="1" x14ac:dyDescent="0.2">
      <c r="A758" s="70"/>
      <c r="B758" s="70"/>
      <c r="C758" s="70"/>
      <c r="D758" s="266"/>
      <c r="E758" s="266"/>
      <c r="F758" s="69"/>
      <c r="G758" s="69"/>
      <c r="H758" s="266"/>
      <c r="I758" s="221"/>
      <c r="J758" s="221"/>
      <c r="K758" s="221"/>
      <c r="L758" s="69"/>
      <c r="M758" s="266"/>
      <c r="N758" s="266"/>
      <c r="O758" s="266"/>
      <c r="P758" s="266"/>
      <c r="Q758" s="267"/>
      <c r="R758" s="267"/>
      <c r="S758" s="267"/>
      <c r="T758" s="69"/>
      <c r="U758" s="69"/>
      <c r="V758" s="69"/>
      <c r="W758" s="69"/>
      <c r="X758" s="220"/>
      <c r="Y758" s="70"/>
      <c r="Z758" s="1"/>
    </row>
    <row r="759" spans="1:26" ht="30" customHeight="1" x14ac:dyDescent="0.2">
      <c r="A759" s="70"/>
      <c r="B759" s="70"/>
      <c r="C759" s="70"/>
      <c r="D759" s="266"/>
      <c r="E759" s="266"/>
      <c r="F759" s="69"/>
      <c r="G759" s="69"/>
      <c r="H759" s="266"/>
      <c r="I759" s="221"/>
      <c r="J759" s="221"/>
      <c r="K759" s="221"/>
      <c r="L759" s="69"/>
      <c r="M759" s="266"/>
      <c r="N759" s="266"/>
      <c r="O759" s="266"/>
      <c r="P759" s="266"/>
      <c r="Q759" s="267"/>
      <c r="R759" s="267"/>
      <c r="S759" s="267"/>
      <c r="T759" s="69"/>
      <c r="U759" s="69"/>
      <c r="V759" s="69"/>
      <c r="W759" s="69"/>
      <c r="X759" s="220"/>
      <c r="Y759" s="70"/>
      <c r="Z759" s="1"/>
    </row>
    <row r="760" spans="1:26" ht="30" customHeight="1" x14ac:dyDescent="0.2">
      <c r="A760" s="70"/>
      <c r="B760" s="70"/>
      <c r="C760" s="70"/>
      <c r="D760" s="266"/>
      <c r="E760" s="266"/>
      <c r="F760" s="69"/>
      <c r="G760" s="69"/>
      <c r="H760" s="266"/>
      <c r="I760" s="221"/>
      <c r="J760" s="221"/>
      <c r="K760" s="221"/>
      <c r="L760" s="69"/>
      <c r="M760" s="266"/>
      <c r="N760" s="266"/>
      <c r="O760" s="266"/>
      <c r="P760" s="266"/>
      <c r="Q760" s="267"/>
      <c r="R760" s="267"/>
      <c r="S760" s="267"/>
      <c r="T760" s="69"/>
      <c r="U760" s="69"/>
      <c r="V760" s="69"/>
      <c r="W760" s="69"/>
      <c r="X760" s="220"/>
      <c r="Y760" s="70"/>
      <c r="Z760" s="1"/>
    </row>
    <row r="761" spans="1:26" ht="30" customHeight="1" x14ac:dyDescent="0.2">
      <c r="A761" s="70"/>
      <c r="B761" s="70"/>
      <c r="C761" s="70"/>
      <c r="D761" s="266"/>
      <c r="E761" s="266"/>
      <c r="F761" s="69"/>
      <c r="G761" s="69"/>
      <c r="H761" s="266"/>
      <c r="I761" s="221"/>
      <c r="J761" s="221"/>
      <c r="K761" s="221"/>
      <c r="L761" s="69"/>
      <c r="M761" s="266"/>
      <c r="N761" s="266"/>
      <c r="O761" s="266"/>
      <c r="P761" s="266"/>
      <c r="Q761" s="267"/>
      <c r="R761" s="267"/>
      <c r="S761" s="267"/>
      <c r="T761" s="69"/>
      <c r="U761" s="69"/>
      <c r="V761" s="69"/>
      <c r="W761" s="69"/>
      <c r="X761" s="220"/>
      <c r="Y761" s="70"/>
      <c r="Z761" s="1"/>
    </row>
    <row r="762" spans="1:26" ht="30" customHeight="1" x14ac:dyDescent="0.2">
      <c r="A762" s="70"/>
      <c r="B762" s="70"/>
      <c r="C762" s="70"/>
      <c r="D762" s="266"/>
      <c r="E762" s="266"/>
      <c r="F762" s="69"/>
      <c r="G762" s="69"/>
      <c r="H762" s="266"/>
      <c r="I762" s="221"/>
      <c r="J762" s="221"/>
      <c r="K762" s="221"/>
      <c r="L762" s="69"/>
      <c r="M762" s="266"/>
      <c r="N762" s="266"/>
      <c r="O762" s="266"/>
      <c r="P762" s="266"/>
      <c r="Q762" s="267"/>
      <c r="R762" s="267"/>
      <c r="S762" s="267"/>
      <c r="T762" s="69"/>
      <c r="U762" s="69"/>
      <c r="V762" s="69"/>
      <c r="W762" s="69"/>
      <c r="X762" s="220"/>
      <c r="Y762" s="70"/>
      <c r="Z762" s="1"/>
    </row>
    <row r="763" spans="1:26" ht="30" customHeight="1" x14ac:dyDescent="0.2">
      <c r="A763" s="70"/>
      <c r="B763" s="70"/>
      <c r="C763" s="70"/>
      <c r="D763" s="266"/>
      <c r="E763" s="266"/>
      <c r="F763" s="69"/>
      <c r="G763" s="69"/>
      <c r="H763" s="266"/>
      <c r="I763" s="221"/>
      <c r="J763" s="221"/>
      <c r="K763" s="221"/>
      <c r="L763" s="69"/>
      <c r="M763" s="266"/>
      <c r="N763" s="266"/>
      <c r="O763" s="266"/>
      <c r="P763" s="266"/>
      <c r="Q763" s="267"/>
      <c r="R763" s="267"/>
      <c r="S763" s="267"/>
      <c r="T763" s="69"/>
      <c r="U763" s="69"/>
      <c r="V763" s="69"/>
      <c r="W763" s="69"/>
      <c r="X763" s="220"/>
      <c r="Y763" s="70"/>
      <c r="Z763" s="1"/>
    </row>
    <row r="764" spans="1:26" ht="30" customHeight="1" x14ac:dyDescent="0.2">
      <c r="A764" s="70"/>
      <c r="B764" s="70"/>
      <c r="C764" s="70"/>
      <c r="D764" s="266"/>
      <c r="E764" s="266"/>
      <c r="F764" s="69"/>
      <c r="G764" s="69"/>
      <c r="H764" s="266"/>
      <c r="I764" s="221"/>
      <c r="J764" s="221"/>
      <c r="K764" s="221"/>
      <c r="L764" s="69"/>
      <c r="M764" s="266"/>
      <c r="N764" s="266"/>
      <c r="O764" s="266"/>
      <c r="P764" s="266"/>
      <c r="Q764" s="267"/>
      <c r="R764" s="267"/>
      <c r="S764" s="267"/>
      <c r="T764" s="69"/>
      <c r="U764" s="69"/>
      <c r="V764" s="69"/>
      <c r="W764" s="69"/>
      <c r="X764" s="220"/>
      <c r="Y764" s="70"/>
      <c r="Z764" s="1"/>
    </row>
    <row r="765" spans="1:26" ht="30" customHeight="1" x14ac:dyDescent="0.2">
      <c r="A765" s="70"/>
      <c r="B765" s="70"/>
      <c r="C765" s="70"/>
      <c r="D765" s="266"/>
      <c r="E765" s="266"/>
      <c r="F765" s="69"/>
      <c r="G765" s="69"/>
      <c r="H765" s="266"/>
      <c r="I765" s="221"/>
      <c r="J765" s="221"/>
      <c r="K765" s="221"/>
      <c r="L765" s="69"/>
      <c r="M765" s="266"/>
      <c r="N765" s="266"/>
      <c r="O765" s="266"/>
      <c r="P765" s="266"/>
      <c r="Q765" s="267"/>
      <c r="R765" s="267"/>
      <c r="S765" s="267"/>
      <c r="T765" s="69"/>
      <c r="U765" s="69"/>
      <c r="V765" s="69"/>
      <c r="W765" s="69"/>
      <c r="X765" s="220"/>
      <c r="Y765" s="70"/>
      <c r="Z765" s="1"/>
    </row>
    <row r="766" spans="1:26" ht="30" customHeight="1" x14ac:dyDescent="0.2">
      <c r="A766" s="70"/>
      <c r="B766" s="70"/>
      <c r="C766" s="70"/>
      <c r="D766" s="266"/>
      <c r="E766" s="266"/>
      <c r="F766" s="69"/>
      <c r="G766" s="69"/>
      <c r="H766" s="266"/>
      <c r="I766" s="221"/>
      <c r="J766" s="221"/>
      <c r="K766" s="221"/>
      <c r="L766" s="69"/>
      <c r="M766" s="266"/>
      <c r="N766" s="266"/>
      <c r="O766" s="266"/>
      <c r="P766" s="266"/>
      <c r="Q766" s="267"/>
      <c r="R766" s="267"/>
      <c r="S766" s="267"/>
      <c r="T766" s="69"/>
      <c r="U766" s="69"/>
      <c r="V766" s="69"/>
      <c r="W766" s="69"/>
      <c r="X766" s="220"/>
      <c r="Y766" s="70"/>
      <c r="Z766" s="1"/>
    </row>
    <row r="767" spans="1:26" ht="30" customHeight="1" x14ac:dyDescent="0.2">
      <c r="A767" s="70"/>
      <c r="B767" s="70"/>
      <c r="C767" s="70"/>
      <c r="D767" s="266"/>
      <c r="E767" s="266"/>
      <c r="F767" s="69"/>
      <c r="G767" s="69"/>
      <c r="H767" s="266"/>
      <c r="I767" s="221"/>
      <c r="J767" s="221"/>
      <c r="K767" s="221"/>
      <c r="L767" s="69"/>
      <c r="M767" s="266"/>
      <c r="N767" s="266"/>
      <c r="O767" s="266"/>
      <c r="P767" s="266"/>
      <c r="Q767" s="267"/>
      <c r="R767" s="267"/>
      <c r="S767" s="267"/>
      <c r="T767" s="69"/>
      <c r="U767" s="69"/>
      <c r="V767" s="69"/>
      <c r="W767" s="69"/>
      <c r="X767" s="220"/>
      <c r="Y767" s="70"/>
      <c r="Z767" s="1"/>
    </row>
    <row r="768" spans="1:26" ht="30" customHeight="1" x14ac:dyDescent="0.2">
      <c r="A768" s="70"/>
      <c r="B768" s="70"/>
      <c r="C768" s="70"/>
      <c r="D768" s="266"/>
      <c r="E768" s="266"/>
      <c r="F768" s="69"/>
      <c r="G768" s="69"/>
      <c r="H768" s="266"/>
      <c r="I768" s="221"/>
      <c r="J768" s="221"/>
      <c r="K768" s="221"/>
      <c r="L768" s="69"/>
      <c r="M768" s="266"/>
      <c r="N768" s="266"/>
      <c r="O768" s="266"/>
      <c r="P768" s="266"/>
      <c r="Q768" s="267"/>
      <c r="R768" s="267"/>
      <c r="S768" s="267"/>
      <c r="T768" s="69"/>
      <c r="U768" s="69"/>
      <c r="V768" s="69"/>
      <c r="W768" s="69"/>
      <c r="X768" s="220"/>
      <c r="Y768" s="70"/>
      <c r="Z768" s="1"/>
    </row>
    <row r="769" spans="1:26" ht="30" customHeight="1" x14ac:dyDescent="0.2">
      <c r="A769" s="70"/>
      <c r="B769" s="70"/>
      <c r="C769" s="70"/>
      <c r="D769" s="266"/>
      <c r="E769" s="266"/>
      <c r="F769" s="69"/>
      <c r="G769" s="69"/>
      <c r="H769" s="266"/>
      <c r="I769" s="221"/>
      <c r="J769" s="221"/>
      <c r="K769" s="221"/>
      <c r="L769" s="69"/>
      <c r="M769" s="266"/>
      <c r="N769" s="266"/>
      <c r="O769" s="266"/>
      <c r="P769" s="266"/>
      <c r="Q769" s="267"/>
      <c r="R769" s="267"/>
      <c r="S769" s="267"/>
      <c r="T769" s="69"/>
      <c r="U769" s="69"/>
      <c r="V769" s="69"/>
      <c r="W769" s="69"/>
      <c r="X769" s="220"/>
      <c r="Y769" s="70"/>
      <c r="Z769" s="1"/>
    </row>
    <row r="770" spans="1:26" ht="30" customHeight="1" x14ac:dyDescent="0.2">
      <c r="A770" s="70"/>
      <c r="B770" s="70"/>
      <c r="C770" s="70"/>
      <c r="D770" s="266"/>
      <c r="E770" s="266"/>
      <c r="F770" s="69"/>
      <c r="G770" s="69"/>
      <c r="H770" s="266"/>
      <c r="I770" s="221"/>
      <c r="J770" s="221"/>
      <c r="K770" s="221"/>
      <c r="L770" s="69"/>
      <c r="M770" s="266"/>
      <c r="N770" s="266"/>
      <c r="O770" s="266"/>
      <c r="P770" s="266"/>
      <c r="Q770" s="267"/>
      <c r="R770" s="267"/>
      <c r="S770" s="267"/>
      <c r="T770" s="69"/>
      <c r="U770" s="69"/>
      <c r="V770" s="69"/>
      <c r="W770" s="69"/>
      <c r="X770" s="220"/>
      <c r="Y770" s="70"/>
      <c r="Z770" s="1"/>
    </row>
    <row r="771" spans="1:26" ht="30" customHeight="1" x14ac:dyDescent="0.2">
      <c r="A771" s="70"/>
      <c r="B771" s="70"/>
      <c r="C771" s="70"/>
      <c r="D771" s="266"/>
      <c r="E771" s="266"/>
      <c r="F771" s="69"/>
      <c r="G771" s="69"/>
      <c r="H771" s="266"/>
      <c r="I771" s="221"/>
      <c r="J771" s="221"/>
      <c r="K771" s="221"/>
      <c r="L771" s="69"/>
      <c r="M771" s="266"/>
      <c r="N771" s="266"/>
      <c r="O771" s="266"/>
      <c r="P771" s="266"/>
      <c r="Q771" s="267"/>
      <c r="R771" s="267"/>
      <c r="S771" s="267"/>
      <c r="T771" s="69"/>
      <c r="U771" s="69"/>
      <c r="V771" s="69"/>
      <c r="W771" s="69"/>
      <c r="X771" s="220"/>
      <c r="Y771" s="70"/>
      <c r="Z771" s="1"/>
    </row>
    <row r="772" spans="1:26" ht="30" customHeight="1" x14ac:dyDescent="0.2">
      <c r="A772" s="70"/>
      <c r="B772" s="70"/>
      <c r="C772" s="70"/>
      <c r="D772" s="266"/>
      <c r="E772" s="266"/>
      <c r="F772" s="69"/>
      <c r="G772" s="69"/>
      <c r="H772" s="266"/>
      <c r="I772" s="221"/>
      <c r="J772" s="221"/>
      <c r="K772" s="221"/>
      <c r="L772" s="69"/>
      <c r="M772" s="266"/>
      <c r="N772" s="266"/>
      <c r="O772" s="266"/>
      <c r="P772" s="266"/>
      <c r="Q772" s="267"/>
      <c r="R772" s="267"/>
      <c r="S772" s="267"/>
      <c r="T772" s="69"/>
      <c r="U772" s="69"/>
      <c r="V772" s="69"/>
      <c r="W772" s="69"/>
      <c r="X772" s="220"/>
      <c r="Y772" s="70"/>
      <c r="Z772" s="1"/>
    </row>
    <row r="773" spans="1:26" ht="30" customHeight="1" x14ac:dyDescent="0.2">
      <c r="A773" s="70"/>
      <c r="B773" s="70"/>
      <c r="C773" s="70"/>
      <c r="D773" s="266"/>
      <c r="E773" s="266"/>
      <c r="F773" s="69"/>
      <c r="G773" s="69"/>
      <c r="H773" s="266"/>
      <c r="I773" s="221"/>
      <c r="J773" s="221"/>
      <c r="K773" s="221"/>
      <c r="L773" s="69"/>
      <c r="M773" s="266"/>
      <c r="N773" s="266"/>
      <c r="O773" s="266"/>
      <c r="P773" s="266"/>
      <c r="Q773" s="267"/>
      <c r="R773" s="267"/>
      <c r="S773" s="267"/>
      <c r="T773" s="69"/>
      <c r="U773" s="69"/>
      <c r="V773" s="69"/>
      <c r="W773" s="69"/>
      <c r="X773" s="220"/>
      <c r="Y773" s="70"/>
      <c r="Z773" s="1"/>
    </row>
    <row r="774" spans="1:26" ht="30" customHeight="1" x14ac:dyDescent="0.2">
      <c r="A774" s="70"/>
      <c r="B774" s="70"/>
      <c r="C774" s="70"/>
      <c r="D774" s="266"/>
      <c r="E774" s="266"/>
      <c r="F774" s="69"/>
      <c r="G774" s="69"/>
      <c r="H774" s="266"/>
      <c r="I774" s="221"/>
      <c r="J774" s="221"/>
      <c r="K774" s="221"/>
      <c r="L774" s="69"/>
      <c r="M774" s="266"/>
      <c r="N774" s="266"/>
      <c r="O774" s="266"/>
      <c r="P774" s="266"/>
      <c r="Q774" s="267"/>
      <c r="R774" s="267"/>
      <c r="S774" s="267"/>
      <c r="T774" s="69"/>
      <c r="U774" s="69"/>
      <c r="V774" s="69"/>
      <c r="W774" s="69"/>
      <c r="X774" s="220"/>
      <c r="Y774" s="70"/>
      <c r="Z774" s="1"/>
    </row>
    <row r="775" spans="1:26" ht="30" customHeight="1" x14ac:dyDescent="0.2">
      <c r="A775" s="70"/>
      <c r="B775" s="70"/>
      <c r="C775" s="70"/>
      <c r="D775" s="266"/>
      <c r="E775" s="266"/>
      <c r="F775" s="69"/>
      <c r="G775" s="69"/>
      <c r="H775" s="266"/>
      <c r="I775" s="221"/>
      <c r="J775" s="221"/>
      <c r="K775" s="221"/>
      <c r="L775" s="69"/>
      <c r="M775" s="266"/>
      <c r="N775" s="266"/>
      <c r="O775" s="266"/>
      <c r="P775" s="266"/>
      <c r="Q775" s="267"/>
      <c r="R775" s="267"/>
      <c r="S775" s="267"/>
      <c r="T775" s="69"/>
      <c r="U775" s="69"/>
      <c r="V775" s="69"/>
      <c r="W775" s="69"/>
      <c r="X775" s="220"/>
      <c r="Y775" s="70"/>
      <c r="Z775" s="1"/>
    </row>
    <row r="776" spans="1:26" ht="30" customHeight="1" x14ac:dyDescent="0.2">
      <c r="A776" s="70"/>
      <c r="B776" s="70"/>
      <c r="C776" s="70"/>
      <c r="D776" s="266"/>
      <c r="E776" s="266"/>
      <c r="F776" s="69"/>
      <c r="G776" s="69"/>
      <c r="H776" s="266"/>
      <c r="I776" s="221"/>
      <c r="J776" s="221"/>
      <c r="K776" s="221"/>
      <c r="L776" s="69"/>
      <c r="M776" s="266"/>
      <c r="N776" s="266"/>
      <c r="O776" s="266"/>
      <c r="P776" s="266"/>
      <c r="Q776" s="267"/>
      <c r="R776" s="267"/>
      <c r="S776" s="267"/>
      <c r="T776" s="69"/>
      <c r="U776" s="69"/>
      <c r="V776" s="69"/>
      <c r="W776" s="69"/>
      <c r="X776" s="220"/>
      <c r="Y776" s="70"/>
      <c r="Z776" s="1"/>
    </row>
    <row r="777" spans="1:26" ht="30" customHeight="1" x14ac:dyDescent="0.2">
      <c r="A777" s="70"/>
      <c r="B777" s="70"/>
      <c r="C777" s="70"/>
      <c r="D777" s="266"/>
      <c r="E777" s="266"/>
      <c r="F777" s="69"/>
      <c r="G777" s="69"/>
      <c r="H777" s="266"/>
      <c r="I777" s="221"/>
      <c r="J777" s="221"/>
      <c r="K777" s="221"/>
      <c r="L777" s="69"/>
      <c r="M777" s="266"/>
      <c r="N777" s="266"/>
      <c r="O777" s="266"/>
      <c r="P777" s="266"/>
      <c r="Q777" s="267"/>
      <c r="R777" s="267"/>
      <c r="S777" s="267"/>
      <c r="T777" s="69"/>
      <c r="U777" s="69"/>
      <c r="V777" s="69"/>
      <c r="W777" s="69"/>
      <c r="X777" s="220"/>
      <c r="Y777" s="70"/>
      <c r="Z777" s="1"/>
    </row>
    <row r="778" spans="1:26" ht="30" customHeight="1" x14ac:dyDescent="0.2">
      <c r="A778" s="70"/>
      <c r="B778" s="70"/>
      <c r="C778" s="70"/>
      <c r="D778" s="266"/>
      <c r="E778" s="266"/>
      <c r="F778" s="69"/>
      <c r="G778" s="69"/>
      <c r="H778" s="266"/>
      <c r="I778" s="221"/>
      <c r="J778" s="221"/>
      <c r="K778" s="221"/>
      <c r="L778" s="69"/>
      <c r="M778" s="266"/>
      <c r="N778" s="266"/>
      <c r="O778" s="266"/>
      <c r="P778" s="266"/>
      <c r="Q778" s="267"/>
      <c r="R778" s="267"/>
      <c r="S778" s="267"/>
      <c r="T778" s="69"/>
      <c r="U778" s="69"/>
      <c r="V778" s="69"/>
      <c r="W778" s="69"/>
      <c r="X778" s="220"/>
      <c r="Y778" s="70"/>
      <c r="Z778" s="1"/>
    </row>
    <row r="779" spans="1:26" ht="30" customHeight="1" x14ac:dyDescent="0.2">
      <c r="A779" s="70"/>
      <c r="B779" s="70"/>
      <c r="C779" s="70"/>
      <c r="D779" s="266"/>
      <c r="E779" s="266"/>
      <c r="F779" s="69"/>
      <c r="G779" s="69"/>
      <c r="H779" s="266"/>
      <c r="I779" s="221"/>
      <c r="J779" s="221"/>
      <c r="K779" s="221"/>
      <c r="L779" s="69"/>
      <c r="M779" s="266"/>
      <c r="N779" s="266"/>
      <c r="O779" s="266"/>
      <c r="P779" s="266"/>
      <c r="Q779" s="267"/>
      <c r="R779" s="267"/>
      <c r="S779" s="267"/>
      <c r="T779" s="69"/>
      <c r="U779" s="69"/>
      <c r="V779" s="69"/>
      <c r="W779" s="69"/>
      <c r="X779" s="220"/>
      <c r="Y779" s="70"/>
      <c r="Z779" s="1"/>
    </row>
    <row r="780" spans="1:26" ht="30" customHeight="1" x14ac:dyDescent="0.2">
      <c r="A780" s="70"/>
      <c r="B780" s="70"/>
      <c r="C780" s="70"/>
      <c r="D780" s="266"/>
      <c r="E780" s="266"/>
      <c r="F780" s="69"/>
      <c r="G780" s="69"/>
      <c r="H780" s="266"/>
      <c r="I780" s="221"/>
      <c r="J780" s="221"/>
      <c r="K780" s="221"/>
      <c r="L780" s="69"/>
      <c r="M780" s="266"/>
      <c r="N780" s="266"/>
      <c r="O780" s="266"/>
      <c r="P780" s="266"/>
      <c r="Q780" s="267"/>
      <c r="R780" s="267"/>
      <c r="S780" s="267"/>
      <c r="T780" s="69"/>
      <c r="U780" s="69"/>
      <c r="V780" s="69"/>
      <c r="W780" s="69"/>
      <c r="X780" s="220"/>
      <c r="Y780" s="70"/>
      <c r="Z780" s="1"/>
    </row>
    <row r="781" spans="1:26" ht="30" customHeight="1" x14ac:dyDescent="0.2">
      <c r="A781" s="70"/>
      <c r="B781" s="70"/>
      <c r="C781" s="70"/>
      <c r="D781" s="266"/>
      <c r="E781" s="266"/>
      <c r="F781" s="69"/>
      <c r="G781" s="69"/>
      <c r="H781" s="266"/>
      <c r="I781" s="221"/>
      <c r="J781" s="221"/>
      <c r="K781" s="221"/>
      <c r="L781" s="69"/>
      <c r="M781" s="266"/>
      <c r="N781" s="266"/>
      <c r="O781" s="266"/>
      <c r="P781" s="266"/>
      <c r="Q781" s="267"/>
      <c r="R781" s="267"/>
      <c r="S781" s="267"/>
      <c r="T781" s="69"/>
      <c r="U781" s="69"/>
      <c r="V781" s="69"/>
      <c r="W781" s="69"/>
      <c r="X781" s="220"/>
      <c r="Y781" s="70"/>
      <c r="Z781" s="1"/>
    </row>
    <row r="782" spans="1:26" ht="30" customHeight="1" x14ac:dyDescent="0.2">
      <c r="A782" s="70"/>
      <c r="B782" s="70"/>
      <c r="C782" s="70"/>
      <c r="D782" s="266"/>
      <c r="E782" s="266"/>
      <c r="F782" s="69"/>
      <c r="G782" s="69"/>
      <c r="H782" s="266"/>
      <c r="I782" s="221"/>
      <c r="J782" s="221"/>
      <c r="K782" s="221"/>
      <c r="L782" s="69"/>
      <c r="M782" s="266"/>
      <c r="N782" s="266"/>
      <c r="O782" s="266"/>
      <c r="P782" s="266"/>
      <c r="Q782" s="267"/>
      <c r="R782" s="267"/>
      <c r="S782" s="267"/>
      <c r="T782" s="69"/>
      <c r="U782" s="69"/>
      <c r="V782" s="69"/>
      <c r="W782" s="69"/>
      <c r="X782" s="220"/>
      <c r="Y782" s="70"/>
      <c r="Z782" s="1"/>
    </row>
    <row r="783" spans="1:26" ht="30" customHeight="1" x14ac:dyDescent="0.2">
      <c r="A783" s="70"/>
      <c r="B783" s="70"/>
      <c r="C783" s="70"/>
      <c r="D783" s="266"/>
      <c r="E783" s="266"/>
      <c r="F783" s="69"/>
      <c r="G783" s="69"/>
      <c r="H783" s="266"/>
      <c r="I783" s="221"/>
      <c r="J783" s="221"/>
      <c r="K783" s="221"/>
      <c r="L783" s="69"/>
      <c r="M783" s="266"/>
      <c r="N783" s="266"/>
      <c r="O783" s="266"/>
      <c r="P783" s="266"/>
      <c r="Q783" s="267"/>
      <c r="R783" s="267"/>
      <c r="S783" s="267"/>
      <c r="T783" s="69"/>
      <c r="U783" s="69"/>
      <c r="V783" s="69"/>
      <c r="W783" s="69"/>
      <c r="X783" s="220"/>
      <c r="Y783" s="70"/>
      <c r="Z783" s="1"/>
    </row>
    <row r="784" spans="1:26" ht="30" customHeight="1" x14ac:dyDescent="0.2">
      <c r="A784" s="70"/>
      <c r="B784" s="70"/>
      <c r="C784" s="70"/>
      <c r="D784" s="266"/>
      <c r="E784" s="266"/>
      <c r="F784" s="69"/>
      <c r="G784" s="69"/>
      <c r="H784" s="266"/>
      <c r="I784" s="221"/>
      <c r="J784" s="221"/>
      <c r="K784" s="221"/>
      <c r="L784" s="69"/>
      <c r="M784" s="266"/>
      <c r="N784" s="266"/>
      <c r="O784" s="266"/>
      <c r="P784" s="266"/>
      <c r="Q784" s="267"/>
      <c r="R784" s="267"/>
      <c r="S784" s="267"/>
      <c r="T784" s="69"/>
      <c r="U784" s="69"/>
      <c r="V784" s="69"/>
      <c r="W784" s="69"/>
      <c r="X784" s="220"/>
      <c r="Y784" s="70"/>
      <c r="Z784" s="1"/>
    </row>
    <row r="785" spans="1:26" ht="30" customHeight="1" x14ac:dyDescent="0.2">
      <c r="A785" s="70"/>
      <c r="B785" s="70"/>
      <c r="C785" s="70"/>
      <c r="D785" s="266"/>
      <c r="E785" s="266"/>
      <c r="F785" s="69"/>
      <c r="G785" s="69"/>
      <c r="H785" s="266"/>
      <c r="I785" s="221"/>
      <c r="J785" s="221"/>
      <c r="K785" s="221"/>
      <c r="L785" s="69"/>
      <c r="M785" s="266"/>
      <c r="N785" s="266"/>
      <c r="O785" s="266"/>
      <c r="P785" s="266"/>
      <c r="Q785" s="267"/>
      <c r="R785" s="267"/>
      <c r="S785" s="267"/>
      <c r="T785" s="69"/>
      <c r="U785" s="69"/>
      <c r="V785" s="69"/>
      <c r="W785" s="69"/>
      <c r="X785" s="220"/>
      <c r="Y785" s="70"/>
      <c r="Z785" s="1"/>
    </row>
    <row r="786" spans="1:26" ht="30" customHeight="1" x14ac:dyDescent="0.2">
      <c r="A786" s="70"/>
      <c r="B786" s="70"/>
      <c r="C786" s="70"/>
      <c r="D786" s="266"/>
      <c r="E786" s="266"/>
      <c r="F786" s="69"/>
      <c r="G786" s="69"/>
      <c r="H786" s="266"/>
      <c r="I786" s="221"/>
      <c r="J786" s="221"/>
      <c r="K786" s="221"/>
      <c r="L786" s="69"/>
      <c r="M786" s="266"/>
      <c r="N786" s="266"/>
      <c r="O786" s="266"/>
      <c r="P786" s="266"/>
      <c r="Q786" s="267"/>
      <c r="R786" s="267"/>
      <c r="S786" s="267"/>
      <c r="T786" s="69"/>
      <c r="U786" s="69"/>
      <c r="V786" s="69"/>
      <c r="W786" s="69"/>
      <c r="X786" s="220"/>
      <c r="Y786" s="70"/>
      <c r="Z786" s="1"/>
    </row>
    <row r="787" spans="1:26" ht="30" customHeight="1" x14ac:dyDescent="0.2">
      <c r="A787" s="70"/>
      <c r="B787" s="70"/>
      <c r="C787" s="70"/>
      <c r="D787" s="266"/>
      <c r="E787" s="266"/>
      <c r="F787" s="69"/>
      <c r="G787" s="69"/>
      <c r="H787" s="266"/>
      <c r="I787" s="221"/>
      <c r="J787" s="221"/>
      <c r="K787" s="221"/>
      <c r="L787" s="69"/>
      <c r="M787" s="266"/>
      <c r="N787" s="266"/>
      <c r="O787" s="266"/>
      <c r="P787" s="266"/>
      <c r="Q787" s="267"/>
      <c r="R787" s="267"/>
      <c r="S787" s="267"/>
      <c r="T787" s="69"/>
      <c r="U787" s="69"/>
      <c r="V787" s="69"/>
      <c r="W787" s="69"/>
      <c r="X787" s="220"/>
      <c r="Y787" s="70"/>
      <c r="Z787" s="1"/>
    </row>
    <row r="788" spans="1:26" ht="30" customHeight="1" x14ac:dyDescent="0.2">
      <c r="A788" s="70"/>
      <c r="B788" s="70"/>
      <c r="C788" s="70"/>
      <c r="D788" s="266"/>
      <c r="E788" s="266"/>
      <c r="F788" s="69"/>
      <c r="G788" s="69"/>
      <c r="H788" s="266"/>
      <c r="I788" s="221"/>
      <c r="J788" s="221"/>
      <c r="K788" s="221"/>
      <c r="L788" s="69"/>
      <c r="M788" s="266"/>
      <c r="N788" s="266"/>
      <c r="O788" s="266"/>
      <c r="P788" s="266"/>
      <c r="Q788" s="267"/>
      <c r="R788" s="267"/>
      <c r="S788" s="267"/>
      <c r="T788" s="69"/>
      <c r="U788" s="69"/>
      <c r="V788" s="69"/>
      <c r="W788" s="69"/>
      <c r="X788" s="220"/>
      <c r="Y788" s="70"/>
      <c r="Z788" s="1"/>
    </row>
    <row r="789" spans="1:26" ht="30" customHeight="1" x14ac:dyDescent="0.2">
      <c r="A789" s="70"/>
      <c r="B789" s="70"/>
      <c r="C789" s="70"/>
      <c r="D789" s="266"/>
      <c r="E789" s="266"/>
      <c r="F789" s="69"/>
      <c r="G789" s="69"/>
      <c r="H789" s="266"/>
      <c r="I789" s="221"/>
      <c r="J789" s="221"/>
      <c r="K789" s="221"/>
      <c r="L789" s="69"/>
      <c r="M789" s="266"/>
      <c r="N789" s="266"/>
      <c r="O789" s="266"/>
      <c r="P789" s="266"/>
      <c r="Q789" s="267"/>
      <c r="R789" s="267"/>
      <c r="S789" s="267"/>
      <c r="T789" s="69"/>
      <c r="U789" s="69"/>
      <c r="V789" s="69"/>
      <c r="W789" s="69"/>
      <c r="X789" s="220"/>
      <c r="Y789" s="70"/>
      <c r="Z789" s="1"/>
    </row>
    <row r="790" spans="1:26" ht="30" customHeight="1" x14ac:dyDescent="0.2">
      <c r="A790" s="70"/>
      <c r="B790" s="70"/>
      <c r="C790" s="70"/>
      <c r="D790" s="266"/>
      <c r="E790" s="266"/>
      <c r="F790" s="69"/>
      <c r="G790" s="69"/>
      <c r="H790" s="266"/>
      <c r="I790" s="221"/>
      <c r="J790" s="221"/>
      <c r="K790" s="221"/>
      <c r="L790" s="69"/>
      <c r="M790" s="266"/>
      <c r="N790" s="266"/>
      <c r="O790" s="266"/>
      <c r="P790" s="266"/>
      <c r="Q790" s="267"/>
      <c r="R790" s="267"/>
      <c r="S790" s="267"/>
      <c r="T790" s="69"/>
      <c r="U790" s="69"/>
      <c r="V790" s="69"/>
      <c r="W790" s="69"/>
      <c r="X790" s="220"/>
      <c r="Y790" s="70"/>
      <c r="Z790" s="1"/>
    </row>
    <row r="791" spans="1:26" ht="30" customHeight="1" x14ac:dyDescent="0.2">
      <c r="A791" s="70"/>
      <c r="B791" s="70"/>
      <c r="C791" s="70"/>
      <c r="D791" s="266"/>
      <c r="E791" s="266"/>
      <c r="F791" s="69"/>
      <c r="G791" s="69"/>
      <c r="H791" s="266"/>
      <c r="I791" s="221"/>
      <c r="J791" s="221"/>
      <c r="K791" s="221"/>
      <c r="L791" s="69"/>
      <c r="M791" s="266"/>
      <c r="N791" s="266"/>
      <c r="O791" s="266"/>
      <c r="P791" s="266"/>
      <c r="Q791" s="267"/>
      <c r="R791" s="267"/>
      <c r="S791" s="267"/>
      <c r="T791" s="69"/>
      <c r="U791" s="69"/>
      <c r="V791" s="69"/>
      <c r="W791" s="69"/>
      <c r="X791" s="220"/>
      <c r="Y791" s="70"/>
      <c r="Z791" s="1"/>
    </row>
    <row r="792" spans="1:26" ht="30" customHeight="1" x14ac:dyDescent="0.2">
      <c r="A792" s="70"/>
      <c r="B792" s="70"/>
      <c r="C792" s="70"/>
      <c r="D792" s="266"/>
      <c r="E792" s="266"/>
      <c r="F792" s="69"/>
      <c r="G792" s="69"/>
      <c r="H792" s="266"/>
      <c r="I792" s="221"/>
      <c r="J792" s="221"/>
      <c r="K792" s="221"/>
      <c r="L792" s="69"/>
      <c r="M792" s="266"/>
      <c r="N792" s="266"/>
      <c r="O792" s="266"/>
      <c r="P792" s="266"/>
      <c r="Q792" s="267"/>
      <c r="R792" s="267"/>
      <c r="S792" s="267"/>
      <c r="T792" s="69"/>
      <c r="U792" s="69"/>
      <c r="V792" s="69"/>
      <c r="W792" s="69"/>
      <c r="X792" s="220"/>
      <c r="Y792" s="70"/>
      <c r="Z792" s="1"/>
    </row>
    <row r="793" spans="1:26" ht="30" customHeight="1" x14ac:dyDescent="0.2">
      <c r="A793" s="70"/>
      <c r="B793" s="70"/>
      <c r="C793" s="70"/>
      <c r="D793" s="266"/>
      <c r="E793" s="266"/>
      <c r="F793" s="69"/>
      <c r="G793" s="69"/>
      <c r="H793" s="266"/>
      <c r="I793" s="221"/>
      <c r="J793" s="221"/>
      <c r="K793" s="221"/>
      <c r="L793" s="69"/>
      <c r="M793" s="266"/>
      <c r="N793" s="266"/>
      <c r="O793" s="266"/>
      <c r="P793" s="266"/>
      <c r="Q793" s="267"/>
      <c r="R793" s="267"/>
      <c r="S793" s="267"/>
      <c r="T793" s="69"/>
      <c r="U793" s="69"/>
      <c r="V793" s="69"/>
      <c r="W793" s="69"/>
      <c r="X793" s="220"/>
      <c r="Y793" s="70"/>
      <c r="Z793" s="1"/>
    </row>
    <row r="794" spans="1:26" ht="30" customHeight="1" x14ac:dyDescent="0.2">
      <c r="A794" s="70"/>
      <c r="B794" s="70"/>
      <c r="C794" s="70"/>
      <c r="D794" s="266"/>
      <c r="E794" s="266"/>
      <c r="F794" s="69"/>
      <c r="G794" s="69"/>
      <c r="H794" s="266"/>
      <c r="I794" s="221"/>
      <c r="J794" s="221"/>
      <c r="K794" s="221"/>
      <c r="L794" s="69"/>
      <c r="M794" s="266"/>
      <c r="N794" s="266"/>
      <c r="O794" s="266"/>
      <c r="P794" s="266"/>
      <c r="Q794" s="267"/>
      <c r="R794" s="267"/>
      <c r="S794" s="267"/>
      <c r="T794" s="69"/>
      <c r="U794" s="69"/>
      <c r="V794" s="69"/>
      <c r="W794" s="69"/>
      <c r="X794" s="220"/>
      <c r="Y794" s="70"/>
      <c r="Z794" s="1"/>
    </row>
    <row r="795" spans="1:26" ht="30" customHeight="1" x14ac:dyDescent="0.2">
      <c r="A795" s="70"/>
      <c r="B795" s="70"/>
      <c r="C795" s="70"/>
      <c r="D795" s="266"/>
      <c r="E795" s="266"/>
      <c r="F795" s="69"/>
      <c r="G795" s="69"/>
      <c r="H795" s="266"/>
      <c r="I795" s="221"/>
      <c r="J795" s="221"/>
      <c r="K795" s="221"/>
      <c r="L795" s="69"/>
      <c r="M795" s="266"/>
      <c r="N795" s="266"/>
      <c r="O795" s="266"/>
      <c r="P795" s="266"/>
      <c r="Q795" s="267"/>
      <c r="R795" s="267"/>
      <c r="S795" s="267"/>
      <c r="T795" s="69"/>
      <c r="U795" s="69"/>
      <c r="V795" s="69"/>
      <c r="W795" s="69"/>
      <c r="X795" s="220"/>
      <c r="Y795" s="70"/>
      <c r="Z795" s="1"/>
    </row>
    <row r="796" spans="1:26" ht="30" customHeight="1" x14ac:dyDescent="0.2">
      <c r="A796" s="70"/>
      <c r="B796" s="70"/>
      <c r="C796" s="70"/>
      <c r="D796" s="266"/>
      <c r="E796" s="266"/>
      <c r="F796" s="69"/>
      <c r="G796" s="69"/>
      <c r="H796" s="266"/>
      <c r="I796" s="221"/>
      <c r="J796" s="221"/>
      <c r="K796" s="221"/>
      <c r="L796" s="69"/>
      <c r="M796" s="266"/>
      <c r="N796" s="266"/>
      <c r="O796" s="266"/>
      <c r="P796" s="266"/>
      <c r="Q796" s="267"/>
      <c r="R796" s="267"/>
      <c r="S796" s="267"/>
      <c r="T796" s="69"/>
      <c r="U796" s="69"/>
      <c r="V796" s="69"/>
      <c r="W796" s="69"/>
      <c r="X796" s="220"/>
      <c r="Y796" s="70"/>
      <c r="Z796" s="1"/>
    </row>
    <row r="797" spans="1:26" ht="30" customHeight="1" x14ac:dyDescent="0.2">
      <c r="A797" s="70"/>
      <c r="B797" s="70"/>
      <c r="C797" s="70"/>
      <c r="D797" s="266"/>
      <c r="E797" s="266"/>
      <c r="F797" s="69"/>
      <c r="G797" s="69"/>
      <c r="H797" s="266"/>
      <c r="I797" s="221"/>
      <c r="J797" s="221"/>
      <c r="K797" s="221"/>
      <c r="L797" s="69"/>
      <c r="M797" s="266"/>
      <c r="N797" s="266"/>
      <c r="O797" s="266"/>
      <c r="P797" s="266"/>
      <c r="Q797" s="267"/>
      <c r="R797" s="267"/>
      <c r="S797" s="267"/>
      <c r="T797" s="69"/>
      <c r="U797" s="69"/>
      <c r="V797" s="69"/>
      <c r="W797" s="69"/>
      <c r="X797" s="220"/>
      <c r="Y797" s="70"/>
      <c r="Z797" s="1"/>
    </row>
    <row r="798" spans="1:26" ht="30" customHeight="1" x14ac:dyDescent="0.2">
      <c r="A798" s="70"/>
      <c r="B798" s="70"/>
      <c r="C798" s="70"/>
      <c r="D798" s="266"/>
      <c r="E798" s="266"/>
      <c r="F798" s="69"/>
      <c r="G798" s="69"/>
      <c r="H798" s="266"/>
      <c r="I798" s="221"/>
      <c r="J798" s="221"/>
      <c r="K798" s="221"/>
      <c r="L798" s="69"/>
      <c r="M798" s="266"/>
      <c r="N798" s="266"/>
      <c r="O798" s="266"/>
      <c r="P798" s="266"/>
      <c r="Q798" s="267"/>
      <c r="R798" s="267"/>
      <c r="S798" s="267"/>
      <c r="T798" s="69"/>
      <c r="U798" s="69"/>
      <c r="V798" s="69"/>
      <c r="W798" s="69"/>
      <c r="X798" s="220"/>
      <c r="Y798" s="70"/>
      <c r="Z798" s="1"/>
    </row>
    <row r="799" spans="1:26" ht="30" customHeight="1" x14ac:dyDescent="0.2">
      <c r="A799" s="70"/>
      <c r="B799" s="70"/>
      <c r="C799" s="70"/>
      <c r="D799" s="266"/>
      <c r="E799" s="266"/>
      <c r="F799" s="69"/>
      <c r="G799" s="69"/>
      <c r="H799" s="266"/>
      <c r="I799" s="221"/>
      <c r="J799" s="221"/>
      <c r="K799" s="221"/>
      <c r="L799" s="69"/>
      <c r="M799" s="266"/>
      <c r="N799" s="266"/>
      <c r="O799" s="266"/>
      <c r="P799" s="266"/>
      <c r="Q799" s="267"/>
      <c r="R799" s="267"/>
      <c r="S799" s="267"/>
      <c r="T799" s="69"/>
      <c r="U799" s="69"/>
      <c r="V799" s="69"/>
      <c r="W799" s="69"/>
      <c r="X799" s="220"/>
      <c r="Y799" s="70"/>
      <c r="Z799" s="1"/>
    </row>
    <row r="800" spans="1:26" ht="30" customHeight="1" x14ac:dyDescent="0.2">
      <c r="A800" s="70"/>
      <c r="B800" s="70"/>
      <c r="C800" s="70"/>
      <c r="D800" s="266"/>
      <c r="E800" s="266"/>
      <c r="F800" s="69"/>
      <c r="G800" s="69"/>
      <c r="H800" s="266"/>
      <c r="I800" s="221"/>
      <c r="J800" s="221"/>
      <c r="K800" s="221"/>
      <c r="L800" s="69"/>
      <c r="M800" s="266"/>
      <c r="N800" s="266"/>
      <c r="O800" s="266"/>
      <c r="P800" s="266"/>
      <c r="Q800" s="267"/>
      <c r="R800" s="267"/>
      <c r="S800" s="267"/>
      <c r="T800" s="69"/>
      <c r="U800" s="69"/>
      <c r="V800" s="69"/>
      <c r="W800" s="69"/>
      <c r="X800" s="220"/>
      <c r="Y800" s="70"/>
      <c r="Z800" s="1"/>
    </row>
    <row r="801" spans="1:26" ht="30" customHeight="1" x14ac:dyDescent="0.2">
      <c r="A801" s="70"/>
      <c r="B801" s="70"/>
      <c r="C801" s="70"/>
      <c r="D801" s="266"/>
      <c r="E801" s="266"/>
      <c r="F801" s="69"/>
      <c r="G801" s="69"/>
      <c r="H801" s="266"/>
      <c r="I801" s="221"/>
      <c r="J801" s="221"/>
      <c r="K801" s="221"/>
      <c r="L801" s="69"/>
      <c r="M801" s="266"/>
      <c r="N801" s="266"/>
      <c r="O801" s="266"/>
      <c r="P801" s="266"/>
      <c r="Q801" s="267"/>
      <c r="R801" s="267"/>
      <c r="S801" s="267"/>
      <c r="T801" s="69"/>
      <c r="U801" s="69"/>
      <c r="V801" s="69"/>
      <c r="W801" s="69"/>
      <c r="X801" s="220"/>
      <c r="Y801" s="70"/>
      <c r="Z801" s="1"/>
    </row>
    <row r="802" spans="1:26" ht="30" customHeight="1" x14ac:dyDescent="0.2">
      <c r="A802" s="70"/>
      <c r="B802" s="70"/>
      <c r="C802" s="70"/>
      <c r="D802" s="266"/>
      <c r="E802" s="266"/>
      <c r="F802" s="69"/>
      <c r="G802" s="69"/>
      <c r="H802" s="266"/>
      <c r="I802" s="221"/>
      <c r="J802" s="221"/>
      <c r="K802" s="221"/>
      <c r="L802" s="69"/>
      <c r="M802" s="266"/>
      <c r="N802" s="266"/>
      <c r="O802" s="266"/>
      <c r="P802" s="266"/>
      <c r="Q802" s="267"/>
      <c r="R802" s="267"/>
      <c r="S802" s="267"/>
      <c r="T802" s="69"/>
      <c r="U802" s="69"/>
      <c r="V802" s="69"/>
      <c r="W802" s="69"/>
      <c r="X802" s="220"/>
      <c r="Y802" s="70"/>
      <c r="Z802" s="1"/>
    </row>
    <row r="803" spans="1:26" ht="30" customHeight="1" x14ac:dyDescent="0.2">
      <c r="A803" s="70"/>
      <c r="B803" s="70"/>
      <c r="C803" s="70"/>
      <c r="D803" s="266"/>
      <c r="E803" s="266"/>
      <c r="F803" s="69"/>
      <c r="G803" s="69"/>
      <c r="H803" s="266"/>
      <c r="I803" s="221"/>
      <c r="J803" s="221"/>
      <c r="K803" s="221"/>
      <c r="L803" s="69"/>
      <c r="M803" s="266"/>
      <c r="N803" s="266"/>
      <c r="O803" s="266"/>
      <c r="P803" s="266"/>
      <c r="Q803" s="267"/>
      <c r="R803" s="267"/>
      <c r="S803" s="267"/>
      <c r="T803" s="69"/>
      <c r="U803" s="69"/>
      <c r="V803" s="69"/>
      <c r="W803" s="69"/>
      <c r="X803" s="220"/>
      <c r="Y803" s="70"/>
      <c r="Z803" s="1"/>
    </row>
    <row r="804" spans="1:26" ht="30" customHeight="1" x14ac:dyDescent="0.2">
      <c r="A804" s="70"/>
      <c r="B804" s="70"/>
      <c r="C804" s="70"/>
      <c r="D804" s="266"/>
      <c r="E804" s="266"/>
      <c r="F804" s="69"/>
      <c r="G804" s="69"/>
      <c r="H804" s="266"/>
      <c r="I804" s="221"/>
      <c r="J804" s="221"/>
      <c r="K804" s="221"/>
      <c r="L804" s="69"/>
      <c r="M804" s="266"/>
      <c r="N804" s="266"/>
      <c r="O804" s="266"/>
      <c r="P804" s="266"/>
      <c r="Q804" s="267"/>
      <c r="R804" s="267"/>
      <c r="S804" s="267"/>
      <c r="T804" s="69"/>
      <c r="U804" s="69"/>
      <c r="V804" s="69"/>
      <c r="W804" s="69"/>
      <c r="X804" s="220"/>
      <c r="Y804" s="70"/>
      <c r="Z804" s="1"/>
    </row>
    <row r="805" spans="1:26" ht="30" customHeight="1" x14ac:dyDescent="0.2">
      <c r="A805" s="70"/>
      <c r="B805" s="70"/>
      <c r="C805" s="70"/>
      <c r="D805" s="266"/>
      <c r="E805" s="266"/>
      <c r="F805" s="69"/>
      <c r="G805" s="69"/>
      <c r="H805" s="266"/>
      <c r="I805" s="221"/>
      <c r="J805" s="221"/>
      <c r="K805" s="221"/>
      <c r="L805" s="69"/>
      <c r="M805" s="266"/>
      <c r="N805" s="266"/>
      <c r="O805" s="266"/>
      <c r="P805" s="266"/>
      <c r="Q805" s="267"/>
      <c r="R805" s="267"/>
      <c r="S805" s="267"/>
      <c r="T805" s="69"/>
      <c r="U805" s="69"/>
      <c r="V805" s="69"/>
      <c r="W805" s="69"/>
      <c r="X805" s="220"/>
      <c r="Y805" s="70"/>
      <c r="Z805" s="1"/>
    </row>
    <row r="806" spans="1:26" ht="30" customHeight="1" x14ac:dyDescent="0.2">
      <c r="A806" s="70"/>
      <c r="B806" s="70"/>
      <c r="C806" s="70"/>
      <c r="D806" s="266"/>
      <c r="E806" s="266"/>
      <c r="F806" s="69"/>
      <c r="G806" s="69"/>
      <c r="H806" s="266"/>
      <c r="I806" s="221"/>
      <c r="J806" s="221"/>
      <c r="K806" s="221"/>
      <c r="L806" s="69"/>
      <c r="M806" s="266"/>
      <c r="N806" s="266"/>
      <c r="O806" s="266"/>
      <c r="P806" s="266"/>
      <c r="Q806" s="267"/>
      <c r="R806" s="267"/>
      <c r="S806" s="267"/>
      <c r="T806" s="69"/>
      <c r="U806" s="69"/>
      <c r="V806" s="69"/>
      <c r="W806" s="69"/>
      <c r="X806" s="220"/>
      <c r="Y806" s="70"/>
      <c r="Z806" s="1"/>
    </row>
    <row r="807" spans="1:26" ht="30" customHeight="1" x14ac:dyDescent="0.2">
      <c r="A807" s="70"/>
      <c r="B807" s="70"/>
      <c r="C807" s="70"/>
      <c r="D807" s="266"/>
      <c r="E807" s="266"/>
      <c r="F807" s="69"/>
      <c r="G807" s="69"/>
      <c r="H807" s="266"/>
      <c r="I807" s="221"/>
      <c r="J807" s="221"/>
      <c r="K807" s="221"/>
      <c r="L807" s="69"/>
      <c r="M807" s="266"/>
      <c r="N807" s="266"/>
      <c r="O807" s="266"/>
      <c r="P807" s="266"/>
      <c r="Q807" s="267"/>
      <c r="R807" s="267"/>
      <c r="S807" s="267"/>
      <c r="T807" s="69"/>
      <c r="U807" s="69"/>
      <c r="V807" s="69"/>
      <c r="W807" s="69"/>
      <c r="X807" s="220"/>
      <c r="Y807" s="70"/>
      <c r="Z807" s="1"/>
    </row>
    <row r="808" spans="1:26" ht="30" customHeight="1" x14ac:dyDescent="0.2">
      <c r="A808" s="70"/>
      <c r="B808" s="70"/>
      <c r="C808" s="70"/>
      <c r="D808" s="266"/>
      <c r="E808" s="266"/>
      <c r="F808" s="69"/>
      <c r="G808" s="69"/>
      <c r="H808" s="266"/>
      <c r="I808" s="221"/>
      <c r="J808" s="221"/>
      <c r="K808" s="221"/>
      <c r="L808" s="69"/>
      <c r="M808" s="266"/>
      <c r="N808" s="266"/>
      <c r="O808" s="266"/>
      <c r="P808" s="266"/>
      <c r="Q808" s="267"/>
      <c r="R808" s="267"/>
      <c r="S808" s="267"/>
      <c r="T808" s="69"/>
      <c r="U808" s="69"/>
      <c r="V808" s="69"/>
      <c r="W808" s="69"/>
      <c r="X808" s="220"/>
      <c r="Y808" s="70"/>
      <c r="Z808" s="1"/>
    </row>
    <row r="809" spans="1:26" ht="30" customHeight="1" x14ac:dyDescent="0.2">
      <c r="A809" s="70"/>
      <c r="B809" s="70"/>
      <c r="C809" s="70"/>
      <c r="D809" s="266"/>
      <c r="E809" s="266"/>
      <c r="F809" s="69"/>
      <c r="G809" s="69"/>
      <c r="H809" s="266"/>
      <c r="I809" s="221"/>
      <c r="J809" s="221"/>
      <c r="K809" s="221"/>
      <c r="L809" s="69"/>
      <c r="M809" s="266"/>
      <c r="N809" s="266"/>
      <c r="O809" s="266"/>
      <c r="P809" s="266"/>
      <c r="Q809" s="267"/>
      <c r="R809" s="267"/>
      <c r="S809" s="267"/>
      <c r="T809" s="69"/>
      <c r="U809" s="69"/>
      <c r="V809" s="69"/>
      <c r="W809" s="69"/>
      <c r="X809" s="220"/>
      <c r="Y809" s="70"/>
      <c r="Z809" s="1"/>
    </row>
    <row r="810" spans="1:26" ht="30" customHeight="1" x14ac:dyDescent="0.2">
      <c r="A810" s="70"/>
      <c r="B810" s="70"/>
      <c r="C810" s="70"/>
      <c r="D810" s="266"/>
      <c r="E810" s="266"/>
      <c r="F810" s="69"/>
      <c r="G810" s="69"/>
      <c r="H810" s="266"/>
      <c r="I810" s="221"/>
      <c r="J810" s="221"/>
      <c r="K810" s="221"/>
      <c r="L810" s="69"/>
      <c r="M810" s="266"/>
      <c r="N810" s="266"/>
      <c r="O810" s="266"/>
      <c r="P810" s="266"/>
      <c r="Q810" s="267"/>
      <c r="R810" s="267"/>
      <c r="S810" s="267"/>
      <c r="T810" s="69"/>
      <c r="U810" s="69"/>
      <c r="V810" s="69"/>
      <c r="W810" s="69"/>
      <c r="X810" s="220"/>
      <c r="Y810" s="70"/>
      <c r="Z810" s="1"/>
    </row>
    <row r="811" spans="1:26" ht="30" customHeight="1" x14ac:dyDescent="0.2">
      <c r="A811" s="70"/>
      <c r="B811" s="70"/>
      <c r="C811" s="70"/>
      <c r="D811" s="266"/>
      <c r="E811" s="266"/>
      <c r="F811" s="69"/>
      <c r="G811" s="69"/>
      <c r="H811" s="266"/>
      <c r="I811" s="221"/>
      <c r="J811" s="221"/>
      <c r="K811" s="221"/>
      <c r="L811" s="69"/>
      <c r="M811" s="266"/>
      <c r="N811" s="266"/>
      <c r="O811" s="266"/>
      <c r="P811" s="266"/>
      <c r="Q811" s="267"/>
      <c r="R811" s="267"/>
      <c r="S811" s="267"/>
      <c r="T811" s="69"/>
      <c r="U811" s="69"/>
      <c r="V811" s="69"/>
      <c r="W811" s="69"/>
      <c r="X811" s="220"/>
      <c r="Y811" s="70"/>
      <c r="Z811" s="1"/>
    </row>
    <row r="812" spans="1:26" ht="30" customHeight="1" x14ac:dyDescent="0.2">
      <c r="A812" s="70"/>
      <c r="B812" s="70"/>
      <c r="C812" s="70"/>
      <c r="D812" s="266"/>
      <c r="E812" s="266"/>
      <c r="F812" s="69"/>
      <c r="G812" s="69"/>
      <c r="H812" s="266"/>
      <c r="I812" s="221"/>
      <c r="J812" s="221"/>
      <c r="K812" s="221"/>
      <c r="L812" s="69"/>
      <c r="M812" s="266"/>
      <c r="N812" s="266"/>
      <c r="O812" s="266"/>
      <c r="P812" s="266"/>
      <c r="Q812" s="267"/>
      <c r="R812" s="267"/>
      <c r="S812" s="267"/>
      <c r="T812" s="69"/>
      <c r="U812" s="69"/>
      <c r="V812" s="69"/>
      <c r="W812" s="69"/>
      <c r="X812" s="220"/>
      <c r="Y812" s="70"/>
      <c r="Z812" s="1"/>
    </row>
    <row r="813" spans="1:26" ht="30" customHeight="1" x14ac:dyDescent="0.2">
      <c r="A813" s="70"/>
      <c r="B813" s="70"/>
      <c r="C813" s="70"/>
      <c r="D813" s="266"/>
      <c r="E813" s="266"/>
      <c r="F813" s="69"/>
      <c r="G813" s="69"/>
      <c r="H813" s="266"/>
      <c r="I813" s="221"/>
      <c r="J813" s="221"/>
      <c r="K813" s="221"/>
      <c r="L813" s="69"/>
      <c r="M813" s="266"/>
      <c r="N813" s="266"/>
      <c r="O813" s="266"/>
      <c r="P813" s="266"/>
      <c r="Q813" s="267"/>
      <c r="R813" s="267"/>
      <c r="S813" s="267"/>
      <c r="T813" s="69"/>
      <c r="U813" s="69"/>
      <c r="V813" s="69"/>
      <c r="W813" s="69"/>
      <c r="X813" s="220"/>
      <c r="Y813" s="70"/>
      <c r="Z813" s="1"/>
    </row>
    <row r="814" spans="1:26" ht="30" customHeight="1" x14ac:dyDescent="0.2">
      <c r="A814" s="70"/>
      <c r="B814" s="70"/>
      <c r="C814" s="70"/>
      <c r="D814" s="266"/>
      <c r="E814" s="266"/>
      <c r="F814" s="69"/>
      <c r="G814" s="69"/>
      <c r="H814" s="266"/>
      <c r="I814" s="221"/>
      <c r="J814" s="221"/>
      <c r="K814" s="221"/>
      <c r="L814" s="69"/>
      <c r="M814" s="266"/>
      <c r="N814" s="266"/>
      <c r="O814" s="266"/>
      <c r="P814" s="266"/>
      <c r="Q814" s="267"/>
      <c r="R814" s="267"/>
      <c r="S814" s="267"/>
      <c r="T814" s="69"/>
      <c r="U814" s="69"/>
      <c r="V814" s="69"/>
      <c r="W814" s="69"/>
      <c r="X814" s="220"/>
      <c r="Y814" s="70"/>
      <c r="Z814" s="1"/>
    </row>
    <row r="815" spans="1:26" ht="30" customHeight="1" x14ac:dyDescent="0.2">
      <c r="A815" s="70"/>
      <c r="B815" s="70"/>
      <c r="C815" s="70"/>
      <c r="D815" s="266"/>
      <c r="E815" s="266"/>
      <c r="F815" s="69"/>
      <c r="G815" s="69"/>
      <c r="H815" s="266"/>
      <c r="I815" s="221"/>
      <c r="J815" s="221"/>
      <c r="K815" s="221"/>
      <c r="L815" s="69"/>
      <c r="M815" s="266"/>
      <c r="N815" s="266"/>
      <c r="O815" s="266"/>
      <c r="P815" s="266"/>
      <c r="Q815" s="267"/>
      <c r="R815" s="267"/>
      <c r="S815" s="267"/>
      <c r="T815" s="69"/>
      <c r="U815" s="69"/>
      <c r="V815" s="69"/>
      <c r="W815" s="69"/>
      <c r="X815" s="220"/>
      <c r="Y815" s="70"/>
      <c r="Z815" s="1"/>
    </row>
    <row r="816" spans="1:26" ht="30" customHeight="1" x14ac:dyDescent="0.2">
      <c r="A816" s="70"/>
      <c r="B816" s="70"/>
      <c r="C816" s="70"/>
      <c r="D816" s="266"/>
      <c r="E816" s="266"/>
      <c r="F816" s="69"/>
      <c r="G816" s="69"/>
      <c r="H816" s="266"/>
      <c r="I816" s="221"/>
      <c r="J816" s="221"/>
      <c r="K816" s="221"/>
      <c r="L816" s="69"/>
      <c r="M816" s="266"/>
      <c r="N816" s="266"/>
      <c r="O816" s="266"/>
      <c r="P816" s="266"/>
      <c r="Q816" s="267"/>
      <c r="R816" s="267"/>
      <c r="S816" s="267"/>
      <c r="T816" s="69"/>
      <c r="U816" s="69"/>
      <c r="V816" s="69"/>
      <c r="W816" s="69"/>
      <c r="X816" s="220"/>
      <c r="Y816" s="70"/>
      <c r="Z816" s="1"/>
    </row>
    <row r="817" spans="1:26" ht="30" customHeight="1" x14ac:dyDescent="0.2">
      <c r="A817" s="70"/>
      <c r="B817" s="70"/>
      <c r="C817" s="70"/>
      <c r="D817" s="266"/>
      <c r="E817" s="266"/>
      <c r="F817" s="69"/>
      <c r="G817" s="69"/>
      <c r="H817" s="266"/>
      <c r="I817" s="221"/>
      <c r="J817" s="221"/>
      <c r="K817" s="221"/>
      <c r="L817" s="69"/>
      <c r="M817" s="266"/>
      <c r="N817" s="266"/>
      <c r="O817" s="266"/>
      <c r="P817" s="266"/>
      <c r="Q817" s="267"/>
      <c r="R817" s="267"/>
      <c r="S817" s="267"/>
      <c r="T817" s="69"/>
      <c r="U817" s="69"/>
      <c r="V817" s="69"/>
      <c r="W817" s="69"/>
      <c r="X817" s="220"/>
      <c r="Y817" s="70"/>
      <c r="Z817" s="1"/>
    </row>
    <row r="818" spans="1:26" ht="30" customHeight="1" x14ac:dyDescent="0.2">
      <c r="A818" s="70"/>
      <c r="B818" s="70"/>
      <c r="C818" s="70"/>
      <c r="D818" s="266"/>
      <c r="E818" s="266"/>
      <c r="F818" s="69"/>
      <c r="G818" s="69"/>
      <c r="H818" s="266"/>
      <c r="I818" s="221"/>
      <c r="J818" s="221"/>
      <c r="K818" s="221"/>
      <c r="L818" s="69"/>
      <c r="M818" s="266"/>
      <c r="N818" s="266"/>
      <c r="O818" s="266"/>
      <c r="P818" s="266"/>
      <c r="Q818" s="267"/>
      <c r="R818" s="267"/>
      <c r="S818" s="267"/>
      <c r="T818" s="69"/>
      <c r="U818" s="69"/>
      <c r="V818" s="69"/>
      <c r="W818" s="69"/>
      <c r="X818" s="220"/>
      <c r="Y818" s="70"/>
      <c r="Z818" s="1"/>
    </row>
    <row r="819" spans="1:26" ht="30" customHeight="1" x14ac:dyDescent="0.2">
      <c r="A819" s="70"/>
      <c r="B819" s="70"/>
      <c r="C819" s="70"/>
      <c r="D819" s="266"/>
      <c r="E819" s="266"/>
      <c r="F819" s="69"/>
      <c r="G819" s="69"/>
      <c r="H819" s="266"/>
      <c r="I819" s="221"/>
      <c r="J819" s="221"/>
      <c r="K819" s="221"/>
      <c r="L819" s="69"/>
      <c r="M819" s="266"/>
      <c r="N819" s="266"/>
      <c r="O819" s="266"/>
      <c r="P819" s="266"/>
      <c r="Q819" s="267"/>
      <c r="R819" s="267"/>
      <c r="S819" s="267"/>
      <c r="T819" s="69"/>
      <c r="U819" s="69"/>
      <c r="V819" s="69"/>
      <c r="W819" s="69"/>
      <c r="X819" s="220"/>
      <c r="Y819" s="70"/>
      <c r="Z819" s="1"/>
    </row>
    <row r="820" spans="1:26" ht="30" customHeight="1" x14ac:dyDescent="0.2">
      <c r="A820" s="70"/>
      <c r="B820" s="70"/>
      <c r="C820" s="70"/>
      <c r="D820" s="266"/>
      <c r="E820" s="266"/>
      <c r="F820" s="69"/>
      <c r="G820" s="69"/>
      <c r="H820" s="266"/>
      <c r="I820" s="221"/>
      <c r="J820" s="221"/>
      <c r="K820" s="221"/>
      <c r="L820" s="69"/>
      <c r="M820" s="266"/>
      <c r="N820" s="266"/>
      <c r="O820" s="266"/>
      <c r="P820" s="266"/>
      <c r="Q820" s="267"/>
      <c r="R820" s="267"/>
      <c r="S820" s="267"/>
      <c r="T820" s="69"/>
      <c r="U820" s="69"/>
      <c r="V820" s="69"/>
      <c r="W820" s="69"/>
      <c r="X820" s="220"/>
      <c r="Y820" s="70"/>
      <c r="Z820" s="1"/>
    </row>
    <row r="821" spans="1:26" ht="30" customHeight="1" x14ac:dyDescent="0.2">
      <c r="A821" s="70"/>
      <c r="B821" s="70"/>
      <c r="C821" s="70"/>
      <c r="D821" s="266"/>
      <c r="E821" s="266"/>
      <c r="F821" s="69"/>
      <c r="G821" s="69"/>
      <c r="H821" s="266"/>
      <c r="I821" s="221"/>
      <c r="J821" s="221"/>
      <c r="K821" s="221"/>
      <c r="L821" s="69"/>
      <c r="M821" s="266"/>
      <c r="N821" s="266"/>
      <c r="O821" s="266"/>
      <c r="P821" s="266"/>
      <c r="Q821" s="267"/>
      <c r="R821" s="267"/>
      <c r="S821" s="267"/>
      <c r="T821" s="69"/>
      <c r="U821" s="69"/>
      <c r="V821" s="69"/>
      <c r="W821" s="69"/>
      <c r="X821" s="220"/>
      <c r="Y821" s="70"/>
      <c r="Z821" s="1"/>
    </row>
    <row r="822" spans="1:26" ht="30" customHeight="1" x14ac:dyDescent="0.2">
      <c r="A822" s="70"/>
      <c r="B822" s="70"/>
      <c r="C822" s="70"/>
      <c r="D822" s="266"/>
      <c r="E822" s="266"/>
      <c r="F822" s="69"/>
      <c r="G822" s="69"/>
      <c r="H822" s="266"/>
      <c r="I822" s="221"/>
      <c r="J822" s="221"/>
      <c r="K822" s="221"/>
      <c r="L822" s="69"/>
      <c r="M822" s="266"/>
      <c r="N822" s="266"/>
      <c r="O822" s="266"/>
      <c r="P822" s="266"/>
      <c r="Q822" s="267"/>
      <c r="R822" s="267"/>
      <c r="S822" s="267"/>
      <c r="T822" s="69"/>
      <c r="U822" s="69"/>
      <c r="V822" s="69"/>
      <c r="W822" s="69"/>
      <c r="X822" s="220"/>
      <c r="Y822" s="70"/>
      <c r="Z822" s="1"/>
    </row>
    <row r="823" spans="1:26" ht="30" customHeight="1" x14ac:dyDescent="0.2">
      <c r="A823" s="70"/>
      <c r="B823" s="70"/>
      <c r="C823" s="70"/>
      <c r="D823" s="266"/>
      <c r="E823" s="266"/>
      <c r="F823" s="69"/>
      <c r="G823" s="69"/>
      <c r="H823" s="266"/>
      <c r="I823" s="221"/>
      <c r="J823" s="221"/>
      <c r="K823" s="221"/>
      <c r="L823" s="69"/>
      <c r="M823" s="266"/>
      <c r="N823" s="266"/>
      <c r="O823" s="266"/>
      <c r="P823" s="266"/>
      <c r="Q823" s="267"/>
      <c r="R823" s="267"/>
      <c r="S823" s="267"/>
      <c r="T823" s="69"/>
      <c r="U823" s="69"/>
      <c r="V823" s="69"/>
      <c r="W823" s="69"/>
      <c r="X823" s="220"/>
      <c r="Y823" s="70"/>
      <c r="Z823" s="1"/>
    </row>
    <row r="824" spans="1:26" ht="30" customHeight="1" x14ac:dyDescent="0.2">
      <c r="A824" s="70"/>
      <c r="B824" s="70"/>
      <c r="C824" s="70"/>
      <c r="D824" s="266"/>
      <c r="E824" s="266"/>
      <c r="F824" s="69"/>
      <c r="G824" s="69"/>
      <c r="H824" s="266"/>
      <c r="I824" s="221"/>
      <c r="J824" s="221"/>
      <c r="K824" s="221"/>
      <c r="L824" s="69"/>
      <c r="M824" s="266"/>
      <c r="N824" s="266"/>
      <c r="O824" s="266"/>
      <c r="P824" s="266"/>
      <c r="Q824" s="267"/>
      <c r="R824" s="267"/>
      <c r="S824" s="267"/>
      <c r="T824" s="69"/>
      <c r="U824" s="69"/>
      <c r="V824" s="69"/>
      <c r="W824" s="69"/>
      <c r="X824" s="220"/>
      <c r="Y824" s="70"/>
      <c r="Z824" s="1"/>
    </row>
    <row r="825" spans="1:26" ht="30" customHeight="1" x14ac:dyDescent="0.2">
      <c r="A825" s="70"/>
      <c r="B825" s="70"/>
      <c r="C825" s="70"/>
      <c r="D825" s="266"/>
      <c r="E825" s="266"/>
      <c r="F825" s="69"/>
      <c r="G825" s="69"/>
      <c r="H825" s="266"/>
      <c r="I825" s="221"/>
      <c r="J825" s="221"/>
      <c r="K825" s="221"/>
      <c r="L825" s="69"/>
      <c r="M825" s="266"/>
      <c r="N825" s="266"/>
      <c r="O825" s="266"/>
      <c r="P825" s="266"/>
      <c r="Q825" s="267"/>
      <c r="R825" s="267"/>
      <c r="S825" s="267"/>
      <c r="T825" s="69"/>
      <c r="U825" s="69"/>
      <c r="V825" s="69"/>
      <c r="W825" s="69"/>
      <c r="X825" s="220"/>
      <c r="Y825" s="70"/>
      <c r="Z825" s="1"/>
    </row>
    <row r="826" spans="1:26" ht="30" customHeight="1" x14ac:dyDescent="0.2">
      <c r="A826" s="70"/>
      <c r="B826" s="70"/>
      <c r="C826" s="70"/>
      <c r="D826" s="266"/>
      <c r="E826" s="266"/>
      <c r="F826" s="69"/>
      <c r="G826" s="69"/>
      <c r="H826" s="266"/>
      <c r="I826" s="221"/>
      <c r="J826" s="221"/>
      <c r="K826" s="221"/>
      <c r="L826" s="69"/>
      <c r="M826" s="266"/>
      <c r="N826" s="266"/>
      <c r="O826" s="266"/>
      <c r="P826" s="266"/>
      <c r="Q826" s="267"/>
      <c r="R826" s="267"/>
      <c r="S826" s="267"/>
      <c r="T826" s="69"/>
      <c r="U826" s="69"/>
      <c r="V826" s="69"/>
      <c r="W826" s="69"/>
      <c r="X826" s="220"/>
      <c r="Y826" s="70"/>
      <c r="Z826" s="1"/>
    </row>
    <row r="827" spans="1:26" ht="30" customHeight="1" x14ac:dyDescent="0.2">
      <c r="A827" s="70"/>
      <c r="B827" s="70"/>
      <c r="C827" s="70"/>
      <c r="D827" s="266"/>
      <c r="E827" s="266"/>
      <c r="F827" s="69"/>
      <c r="G827" s="69"/>
      <c r="H827" s="266"/>
      <c r="I827" s="221"/>
      <c r="J827" s="221"/>
      <c r="K827" s="221"/>
      <c r="L827" s="69"/>
      <c r="M827" s="266"/>
      <c r="N827" s="266"/>
      <c r="O827" s="266"/>
      <c r="P827" s="266"/>
      <c r="Q827" s="267"/>
      <c r="R827" s="267"/>
      <c r="S827" s="267"/>
      <c r="T827" s="69"/>
      <c r="U827" s="69"/>
      <c r="V827" s="69"/>
      <c r="W827" s="69"/>
      <c r="X827" s="220"/>
      <c r="Y827" s="70"/>
      <c r="Z827" s="1"/>
    </row>
    <row r="828" spans="1:26" ht="30" customHeight="1" x14ac:dyDescent="0.2">
      <c r="A828" s="70"/>
      <c r="B828" s="70"/>
      <c r="C828" s="70"/>
      <c r="D828" s="266"/>
      <c r="E828" s="266"/>
      <c r="F828" s="69"/>
      <c r="G828" s="69"/>
      <c r="H828" s="266"/>
      <c r="I828" s="221"/>
      <c r="J828" s="221"/>
      <c r="K828" s="221"/>
      <c r="L828" s="69"/>
      <c r="M828" s="266"/>
      <c r="N828" s="266"/>
      <c r="O828" s="266"/>
      <c r="P828" s="266"/>
      <c r="Q828" s="267"/>
      <c r="R828" s="267"/>
      <c r="S828" s="267"/>
      <c r="T828" s="69"/>
      <c r="U828" s="69"/>
      <c r="V828" s="69"/>
      <c r="W828" s="69"/>
      <c r="X828" s="220"/>
      <c r="Y828" s="70"/>
      <c r="Z828" s="1"/>
    </row>
    <row r="829" spans="1:26" ht="30" customHeight="1" x14ac:dyDescent="0.2">
      <c r="A829" s="70"/>
      <c r="B829" s="70"/>
      <c r="C829" s="70"/>
      <c r="D829" s="266"/>
      <c r="E829" s="266"/>
      <c r="F829" s="69"/>
      <c r="G829" s="69"/>
      <c r="H829" s="266"/>
      <c r="I829" s="221"/>
      <c r="J829" s="221"/>
      <c r="K829" s="221"/>
      <c r="L829" s="69"/>
      <c r="M829" s="266"/>
      <c r="N829" s="266"/>
      <c r="O829" s="266"/>
      <c r="P829" s="266"/>
      <c r="Q829" s="267"/>
      <c r="R829" s="267"/>
      <c r="S829" s="267"/>
      <c r="T829" s="69"/>
      <c r="U829" s="69"/>
      <c r="V829" s="69"/>
      <c r="W829" s="69"/>
      <c r="X829" s="220"/>
      <c r="Y829" s="70"/>
      <c r="Z829" s="1"/>
    </row>
    <row r="830" spans="1:26" ht="30" customHeight="1" x14ac:dyDescent="0.2">
      <c r="A830" s="70"/>
      <c r="B830" s="70"/>
      <c r="C830" s="70"/>
      <c r="D830" s="266"/>
      <c r="E830" s="266"/>
      <c r="F830" s="69"/>
      <c r="G830" s="69"/>
      <c r="H830" s="266"/>
      <c r="I830" s="221"/>
      <c r="J830" s="221"/>
      <c r="K830" s="221"/>
      <c r="L830" s="69"/>
      <c r="M830" s="266"/>
      <c r="N830" s="266"/>
      <c r="O830" s="266"/>
      <c r="P830" s="266"/>
      <c r="Q830" s="267"/>
      <c r="R830" s="267"/>
      <c r="S830" s="267"/>
      <c r="T830" s="69"/>
      <c r="U830" s="69"/>
      <c r="V830" s="69"/>
      <c r="W830" s="69"/>
      <c r="X830" s="220"/>
      <c r="Y830" s="70"/>
      <c r="Z830" s="1"/>
    </row>
    <row r="831" spans="1:26" ht="30" customHeight="1" x14ac:dyDescent="0.2">
      <c r="A831" s="70"/>
      <c r="B831" s="70"/>
      <c r="C831" s="70"/>
      <c r="D831" s="266"/>
      <c r="E831" s="266"/>
      <c r="F831" s="69"/>
      <c r="G831" s="69"/>
      <c r="H831" s="266"/>
      <c r="I831" s="221"/>
      <c r="J831" s="221"/>
      <c r="K831" s="221"/>
      <c r="L831" s="69"/>
      <c r="M831" s="266"/>
      <c r="N831" s="266"/>
      <c r="O831" s="266"/>
      <c r="P831" s="266"/>
      <c r="Q831" s="267"/>
      <c r="R831" s="267"/>
      <c r="S831" s="267"/>
      <c r="T831" s="69"/>
      <c r="U831" s="69"/>
      <c r="V831" s="69"/>
      <c r="W831" s="69"/>
      <c r="X831" s="220"/>
      <c r="Y831" s="70"/>
      <c r="Z831" s="1"/>
    </row>
    <row r="832" spans="1:26" ht="30" customHeight="1" x14ac:dyDescent="0.2">
      <c r="A832" s="70"/>
      <c r="B832" s="70"/>
      <c r="C832" s="70"/>
      <c r="D832" s="266"/>
      <c r="E832" s="266"/>
      <c r="F832" s="69"/>
      <c r="G832" s="69"/>
      <c r="H832" s="266"/>
      <c r="I832" s="221"/>
      <c r="J832" s="221"/>
      <c r="K832" s="221"/>
      <c r="L832" s="69"/>
      <c r="M832" s="266"/>
      <c r="N832" s="266"/>
      <c r="O832" s="266"/>
      <c r="P832" s="266"/>
      <c r="Q832" s="267"/>
      <c r="R832" s="267"/>
      <c r="S832" s="267"/>
      <c r="T832" s="69"/>
      <c r="U832" s="69"/>
      <c r="V832" s="69"/>
      <c r="W832" s="69"/>
      <c r="X832" s="220"/>
      <c r="Y832" s="70"/>
      <c r="Z832" s="1"/>
    </row>
    <row r="833" spans="1:26" ht="30" customHeight="1" x14ac:dyDescent="0.2">
      <c r="A833" s="70"/>
      <c r="B833" s="70"/>
      <c r="C833" s="70"/>
      <c r="D833" s="266"/>
      <c r="E833" s="266"/>
      <c r="F833" s="69"/>
      <c r="G833" s="69"/>
      <c r="H833" s="266"/>
      <c r="I833" s="221"/>
      <c r="J833" s="221"/>
      <c r="K833" s="221"/>
      <c r="L833" s="69"/>
      <c r="M833" s="266"/>
      <c r="N833" s="266"/>
      <c r="O833" s="266"/>
      <c r="P833" s="266"/>
      <c r="Q833" s="267"/>
      <c r="R833" s="267"/>
      <c r="S833" s="267"/>
      <c r="T833" s="69"/>
      <c r="U833" s="69"/>
      <c r="V833" s="69"/>
      <c r="W833" s="69"/>
      <c r="X833" s="220"/>
      <c r="Y833" s="70"/>
      <c r="Z833" s="1"/>
    </row>
    <row r="834" spans="1:26" ht="30" customHeight="1" x14ac:dyDescent="0.2">
      <c r="A834" s="70"/>
      <c r="B834" s="70"/>
      <c r="C834" s="70"/>
      <c r="D834" s="266"/>
      <c r="E834" s="266"/>
      <c r="F834" s="69"/>
      <c r="G834" s="69"/>
      <c r="H834" s="266"/>
      <c r="I834" s="221"/>
      <c r="J834" s="221"/>
      <c r="K834" s="221"/>
      <c r="L834" s="69"/>
      <c r="M834" s="266"/>
      <c r="N834" s="266"/>
      <c r="O834" s="266"/>
      <c r="P834" s="266"/>
      <c r="Q834" s="267"/>
      <c r="R834" s="267"/>
      <c r="S834" s="267"/>
      <c r="T834" s="69"/>
      <c r="U834" s="69"/>
      <c r="V834" s="69"/>
      <c r="W834" s="69"/>
      <c r="X834" s="220"/>
      <c r="Y834" s="70"/>
      <c r="Z834" s="1"/>
    </row>
    <row r="835" spans="1:26" ht="30" customHeight="1" x14ac:dyDescent="0.2">
      <c r="A835" s="70"/>
      <c r="B835" s="70"/>
      <c r="C835" s="70"/>
      <c r="D835" s="266"/>
      <c r="E835" s="266"/>
      <c r="F835" s="69"/>
      <c r="G835" s="69"/>
      <c r="H835" s="266"/>
      <c r="I835" s="221"/>
      <c r="J835" s="221"/>
      <c r="K835" s="221"/>
      <c r="L835" s="69"/>
      <c r="M835" s="266"/>
      <c r="N835" s="266"/>
      <c r="O835" s="266"/>
      <c r="P835" s="266"/>
      <c r="Q835" s="267"/>
      <c r="R835" s="267"/>
      <c r="S835" s="267"/>
      <c r="T835" s="69"/>
      <c r="U835" s="69"/>
      <c r="V835" s="69"/>
      <c r="W835" s="69"/>
      <c r="X835" s="220"/>
      <c r="Y835" s="70"/>
      <c r="Z835" s="1"/>
    </row>
    <row r="836" spans="1:26" ht="30" customHeight="1" x14ac:dyDescent="0.2">
      <c r="A836" s="70"/>
      <c r="B836" s="70"/>
      <c r="C836" s="70"/>
      <c r="D836" s="266"/>
      <c r="E836" s="266"/>
      <c r="F836" s="69"/>
      <c r="G836" s="69"/>
      <c r="H836" s="266"/>
      <c r="I836" s="221"/>
      <c r="J836" s="221"/>
      <c r="K836" s="221"/>
      <c r="L836" s="69"/>
      <c r="M836" s="266"/>
      <c r="N836" s="266"/>
      <c r="O836" s="266"/>
      <c r="P836" s="266"/>
      <c r="Q836" s="267"/>
      <c r="R836" s="267"/>
      <c r="S836" s="267"/>
      <c r="T836" s="69"/>
      <c r="U836" s="69"/>
      <c r="V836" s="69"/>
      <c r="W836" s="69"/>
      <c r="X836" s="220"/>
      <c r="Y836" s="70"/>
      <c r="Z836" s="1"/>
    </row>
    <row r="837" spans="1:26" ht="30" customHeight="1" x14ac:dyDescent="0.2">
      <c r="A837" s="70"/>
      <c r="B837" s="70"/>
      <c r="C837" s="70"/>
      <c r="D837" s="266"/>
      <c r="E837" s="266"/>
      <c r="F837" s="69"/>
      <c r="G837" s="69"/>
      <c r="H837" s="266"/>
      <c r="I837" s="221"/>
      <c r="J837" s="221"/>
      <c r="K837" s="221"/>
      <c r="L837" s="69"/>
      <c r="M837" s="266"/>
      <c r="N837" s="266"/>
      <c r="O837" s="266"/>
      <c r="P837" s="266"/>
      <c r="Q837" s="267"/>
      <c r="R837" s="267"/>
      <c r="S837" s="267"/>
      <c r="T837" s="69"/>
      <c r="U837" s="69"/>
      <c r="V837" s="69"/>
      <c r="W837" s="69"/>
      <c r="X837" s="220"/>
      <c r="Y837" s="70"/>
      <c r="Z837" s="1"/>
    </row>
    <row r="838" spans="1:26" ht="30" customHeight="1" x14ac:dyDescent="0.2">
      <c r="A838" s="70"/>
      <c r="B838" s="70"/>
      <c r="C838" s="70"/>
      <c r="D838" s="266"/>
      <c r="E838" s="266"/>
      <c r="F838" s="69"/>
      <c r="G838" s="69"/>
      <c r="H838" s="266"/>
      <c r="I838" s="221"/>
      <c r="J838" s="221"/>
      <c r="K838" s="221"/>
      <c r="L838" s="69"/>
      <c r="M838" s="266"/>
      <c r="N838" s="266"/>
      <c r="O838" s="266"/>
      <c r="P838" s="266"/>
      <c r="Q838" s="267"/>
      <c r="R838" s="267"/>
      <c r="S838" s="267"/>
      <c r="T838" s="69"/>
      <c r="U838" s="69"/>
      <c r="V838" s="69"/>
      <c r="W838" s="69"/>
      <c r="X838" s="220"/>
      <c r="Y838" s="70"/>
      <c r="Z838" s="1"/>
    </row>
    <row r="839" spans="1:26" ht="30" customHeight="1" x14ac:dyDescent="0.2">
      <c r="A839" s="70"/>
      <c r="B839" s="70"/>
      <c r="C839" s="70"/>
      <c r="D839" s="266"/>
      <c r="E839" s="266"/>
      <c r="F839" s="69"/>
      <c r="G839" s="69"/>
      <c r="H839" s="266"/>
      <c r="I839" s="221"/>
      <c r="J839" s="221"/>
      <c r="K839" s="221"/>
      <c r="L839" s="69"/>
      <c r="M839" s="266"/>
      <c r="N839" s="266"/>
      <c r="O839" s="266"/>
      <c r="P839" s="266"/>
      <c r="Q839" s="267"/>
      <c r="R839" s="267"/>
      <c r="S839" s="267"/>
      <c r="T839" s="69"/>
      <c r="U839" s="69"/>
      <c r="V839" s="69"/>
      <c r="W839" s="69"/>
      <c r="X839" s="220"/>
      <c r="Y839" s="70"/>
      <c r="Z839" s="1"/>
    </row>
    <row r="840" spans="1:26" ht="30" customHeight="1" x14ac:dyDescent="0.2">
      <c r="A840" s="70"/>
      <c r="B840" s="70"/>
      <c r="C840" s="70"/>
      <c r="D840" s="266"/>
      <c r="E840" s="266"/>
      <c r="F840" s="69"/>
      <c r="G840" s="69"/>
      <c r="H840" s="266"/>
      <c r="I840" s="221"/>
      <c r="J840" s="221"/>
      <c r="K840" s="221"/>
      <c r="L840" s="69"/>
      <c r="M840" s="266"/>
      <c r="N840" s="266"/>
      <c r="O840" s="266"/>
      <c r="P840" s="266"/>
      <c r="Q840" s="267"/>
      <c r="R840" s="267"/>
      <c r="S840" s="267"/>
      <c r="T840" s="69"/>
      <c r="U840" s="69"/>
      <c r="V840" s="69"/>
      <c r="W840" s="69"/>
      <c r="X840" s="220"/>
      <c r="Y840" s="70"/>
      <c r="Z840" s="1"/>
    </row>
    <row r="841" spans="1:26" ht="30" customHeight="1" x14ac:dyDescent="0.2">
      <c r="A841" s="70"/>
      <c r="B841" s="70"/>
      <c r="C841" s="70"/>
      <c r="D841" s="266"/>
      <c r="E841" s="266"/>
      <c r="F841" s="69"/>
      <c r="G841" s="69"/>
      <c r="H841" s="266"/>
      <c r="I841" s="221"/>
      <c r="J841" s="221"/>
      <c r="K841" s="221"/>
      <c r="L841" s="69"/>
      <c r="M841" s="266"/>
      <c r="N841" s="266"/>
      <c r="O841" s="266"/>
      <c r="P841" s="266"/>
      <c r="Q841" s="267"/>
      <c r="R841" s="267"/>
      <c r="S841" s="267"/>
      <c r="T841" s="69"/>
      <c r="U841" s="69"/>
      <c r="V841" s="69"/>
      <c r="W841" s="69"/>
      <c r="X841" s="220"/>
      <c r="Y841" s="70"/>
      <c r="Z841" s="1"/>
    </row>
    <row r="842" spans="1:26" ht="30" customHeight="1" x14ac:dyDescent="0.2">
      <c r="A842" s="70"/>
      <c r="B842" s="70"/>
      <c r="C842" s="70"/>
      <c r="D842" s="266"/>
      <c r="E842" s="266"/>
      <c r="F842" s="69"/>
      <c r="G842" s="69"/>
      <c r="H842" s="266"/>
      <c r="I842" s="221"/>
      <c r="J842" s="221"/>
      <c r="K842" s="221"/>
      <c r="L842" s="69"/>
      <c r="M842" s="266"/>
      <c r="N842" s="266"/>
      <c r="O842" s="266"/>
      <c r="P842" s="266"/>
      <c r="Q842" s="267"/>
      <c r="R842" s="267"/>
      <c r="S842" s="267"/>
      <c r="T842" s="69"/>
      <c r="U842" s="69"/>
      <c r="V842" s="69"/>
      <c r="W842" s="69"/>
      <c r="X842" s="220"/>
      <c r="Y842" s="70"/>
      <c r="Z842" s="1"/>
    </row>
    <row r="843" spans="1:26" ht="30" customHeight="1" x14ac:dyDescent="0.2">
      <c r="A843" s="70"/>
      <c r="B843" s="70"/>
      <c r="C843" s="70"/>
      <c r="D843" s="266"/>
      <c r="E843" s="266"/>
      <c r="F843" s="69"/>
      <c r="G843" s="69"/>
      <c r="H843" s="266"/>
      <c r="I843" s="221"/>
      <c r="J843" s="221"/>
      <c r="K843" s="221"/>
      <c r="L843" s="69"/>
      <c r="M843" s="266"/>
      <c r="N843" s="266"/>
      <c r="O843" s="266"/>
      <c r="P843" s="266"/>
      <c r="Q843" s="267"/>
      <c r="R843" s="267"/>
      <c r="S843" s="267"/>
      <c r="T843" s="69"/>
      <c r="U843" s="69"/>
      <c r="V843" s="69"/>
      <c r="W843" s="69"/>
      <c r="X843" s="220"/>
      <c r="Y843" s="70"/>
      <c r="Z843" s="1"/>
    </row>
    <row r="844" spans="1:26" ht="30" customHeight="1" x14ac:dyDescent="0.2">
      <c r="A844" s="70"/>
      <c r="B844" s="70"/>
      <c r="C844" s="70"/>
      <c r="D844" s="266"/>
      <c r="E844" s="266"/>
      <c r="F844" s="69"/>
      <c r="G844" s="69"/>
      <c r="H844" s="266"/>
      <c r="I844" s="221"/>
      <c r="J844" s="221"/>
      <c r="K844" s="221"/>
      <c r="L844" s="69"/>
      <c r="M844" s="266"/>
      <c r="N844" s="266"/>
      <c r="O844" s="266"/>
      <c r="P844" s="266"/>
      <c r="Q844" s="267"/>
      <c r="R844" s="267"/>
      <c r="S844" s="267"/>
      <c r="T844" s="69"/>
      <c r="U844" s="69"/>
      <c r="V844" s="69"/>
      <c r="W844" s="69"/>
      <c r="X844" s="220"/>
      <c r="Y844" s="70"/>
      <c r="Z844" s="1"/>
    </row>
    <row r="845" spans="1:26" ht="30" customHeight="1" x14ac:dyDescent="0.2">
      <c r="A845" s="70"/>
      <c r="B845" s="70"/>
      <c r="C845" s="70"/>
      <c r="D845" s="266"/>
      <c r="E845" s="266"/>
      <c r="F845" s="69"/>
      <c r="G845" s="69"/>
      <c r="H845" s="266"/>
      <c r="I845" s="221"/>
      <c r="J845" s="221"/>
      <c r="K845" s="221"/>
      <c r="L845" s="69"/>
      <c r="M845" s="266"/>
      <c r="N845" s="266"/>
      <c r="O845" s="266"/>
      <c r="P845" s="266"/>
      <c r="Q845" s="267"/>
      <c r="R845" s="267"/>
      <c r="S845" s="267"/>
      <c r="T845" s="69"/>
      <c r="U845" s="69"/>
      <c r="V845" s="69"/>
      <c r="W845" s="69"/>
      <c r="X845" s="220"/>
      <c r="Y845" s="70"/>
      <c r="Z845" s="1"/>
    </row>
    <row r="846" spans="1:26" ht="30" customHeight="1" x14ac:dyDescent="0.2">
      <c r="A846" s="70"/>
      <c r="B846" s="70"/>
      <c r="C846" s="70"/>
      <c r="D846" s="266"/>
      <c r="E846" s="266"/>
      <c r="F846" s="69"/>
      <c r="G846" s="69"/>
      <c r="H846" s="266"/>
      <c r="I846" s="221"/>
      <c r="J846" s="221"/>
      <c r="K846" s="221"/>
      <c r="L846" s="69"/>
      <c r="M846" s="266"/>
      <c r="N846" s="266"/>
      <c r="O846" s="266"/>
      <c r="P846" s="266"/>
      <c r="Q846" s="267"/>
      <c r="R846" s="267"/>
      <c r="S846" s="267"/>
      <c r="T846" s="69"/>
      <c r="U846" s="69"/>
      <c r="V846" s="69"/>
      <c r="W846" s="69"/>
      <c r="X846" s="220"/>
      <c r="Y846" s="70"/>
      <c r="Z846" s="1"/>
    </row>
    <row r="847" spans="1:26" ht="30" customHeight="1" x14ac:dyDescent="0.2">
      <c r="A847" s="70"/>
      <c r="B847" s="70"/>
      <c r="C847" s="70"/>
      <c r="D847" s="266"/>
      <c r="E847" s="266"/>
      <c r="F847" s="69"/>
      <c r="G847" s="69"/>
      <c r="H847" s="266"/>
      <c r="I847" s="221"/>
      <c r="J847" s="221"/>
      <c r="K847" s="221"/>
      <c r="L847" s="69"/>
      <c r="M847" s="266"/>
      <c r="N847" s="266"/>
      <c r="O847" s="266"/>
      <c r="P847" s="266"/>
      <c r="Q847" s="267"/>
      <c r="R847" s="267"/>
      <c r="S847" s="267"/>
      <c r="T847" s="69"/>
      <c r="U847" s="69"/>
      <c r="V847" s="69"/>
      <c r="W847" s="69"/>
      <c r="X847" s="220"/>
      <c r="Y847" s="70"/>
      <c r="Z847" s="1"/>
    </row>
    <row r="848" spans="1:26" ht="30" customHeight="1" x14ac:dyDescent="0.2">
      <c r="A848" s="70"/>
      <c r="B848" s="70"/>
      <c r="C848" s="70"/>
      <c r="D848" s="266"/>
      <c r="E848" s="266"/>
      <c r="F848" s="69"/>
      <c r="G848" s="69"/>
      <c r="H848" s="266"/>
      <c r="I848" s="221"/>
      <c r="J848" s="221"/>
      <c r="K848" s="221"/>
      <c r="L848" s="69"/>
      <c r="M848" s="266"/>
      <c r="N848" s="266"/>
      <c r="O848" s="266"/>
      <c r="P848" s="266"/>
      <c r="Q848" s="267"/>
      <c r="R848" s="267"/>
      <c r="S848" s="267"/>
      <c r="T848" s="69"/>
      <c r="U848" s="69"/>
      <c r="V848" s="69"/>
      <c r="W848" s="69"/>
      <c r="X848" s="220"/>
      <c r="Y848" s="70"/>
      <c r="Z848" s="1"/>
    </row>
    <row r="849" spans="1:26" ht="30" customHeight="1" x14ac:dyDescent="0.2">
      <c r="A849" s="70"/>
      <c r="B849" s="70"/>
      <c r="C849" s="70"/>
      <c r="D849" s="266"/>
      <c r="E849" s="266"/>
      <c r="F849" s="69"/>
      <c r="G849" s="69"/>
      <c r="H849" s="266"/>
      <c r="I849" s="221"/>
      <c r="J849" s="221"/>
      <c r="K849" s="221"/>
      <c r="L849" s="69"/>
      <c r="M849" s="266"/>
      <c r="N849" s="266"/>
      <c r="O849" s="266"/>
      <c r="P849" s="266"/>
      <c r="Q849" s="267"/>
      <c r="R849" s="267"/>
      <c r="S849" s="267"/>
      <c r="T849" s="69"/>
      <c r="U849" s="69"/>
      <c r="V849" s="69"/>
      <c r="W849" s="69"/>
      <c r="X849" s="220"/>
      <c r="Y849" s="70"/>
      <c r="Z849" s="1"/>
    </row>
    <row r="850" spans="1:26" ht="30" customHeight="1" x14ac:dyDescent="0.2">
      <c r="A850" s="70"/>
      <c r="B850" s="70"/>
      <c r="C850" s="70"/>
      <c r="D850" s="266"/>
      <c r="E850" s="266"/>
      <c r="F850" s="69"/>
      <c r="G850" s="69"/>
      <c r="H850" s="266"/>
      <c r="I850" s="221"/>
      <c r="J850" s="221"/>
      <c r="K850" s="221"/>
      <c r="L850" s="69"/>
      <c r="M850" s="266"/>
      <c r="N850" s="266"/>
      <c r="O850" s="266"/>
      <c r="P850" s="266"/>
      <c r="Q850" s="267"/>
      <c r="R850" s="267"/>
      <c r="S850" s="267"/>
      <c r="T850" s="69"/>
      <c r="U850" s="69"/>
      <c r="V850" s="69"/>
      <c r="W850" s="69"/>
      <c r="X850" s="220"/>
      <c r="Y850" s="70"/>
      <c r="Z850" s="1"/>
    </row>
    <row r="851" spans="1:26" ht="30" customHeight="1" x14ac:dyDescent="0.2">
      <c r="A851" s="70"/>
      <c r="B851" s="70"/>
      <c r="C851" s="70"/>
      <c r="D851" s="266"/>
      <c r="E851" s="266"/>
      <c r="F851" s="69"/>
      <c r="G851" s="69"/>
      <c r="H851" s="266"/>
      <c r="I851" s="221"/>
      <c r="J851" s="221"/>
      <c r="K851" s="221"/>
      <c r="L851" s="69"/>
      <c r="M851" s="266"/>
      <c r="N851" s="266"/>
      <c r="O851" s="266"/>
      <c r="P851" s="266"/>
      <c r="Q851" s="267"/>
      <c r="R851" s="267"/>
      <c r="S851" s="267"/>
      <c r="T851" s="69"/>
      <c r="U851" s="69"/>
      <c r="V851" s="69"/>
      <c r="W851" s="69"/>
      <c r="X851" s="220"/>
      <c r="Y851" s="70"/>
      <c r="Z851" s="1"/>
    </row>
    <row r="852" spans="1:26" ht="30" customHeight="1" x14ac:dyDescent="0.2">
      <c r="A852" s="70"/>
      <c r="B852" s="70"/>
      <c r="C852" s="70"/>
      <c r="D852" s="266"/>
      <c r="E852" s="266"/>
      <c r="F852" s="69"/>
      <c r="G852" s="69"/>
      <c r="H852" s="266"/>
      <c r="I852" s="221"/>
      <c r="J852" s="221"/>
      <c r="K852" s="221"/>
      <c r="L852" s="69"/>
      <c r="M852" s="266"/>
      <c r="N852" s="266"/>
      <c r="O852" s="266"/>
      <c r="P852" s="266"/>
      <c r="Q852" s="267"/>
      <c r="R852" s="267"/>
      <c r="S852" s="267"/>
      <c r="T852" s="69"/>
      <c r="U852" s="69"/>
      <c r="V852" s="69"/>
      <c r="W852" s="69"/>
      <c r="X852" s="220"/>
      <c r="Y852" s="70"/>
      <c r="Z852" s="1"/>
    </row>
    <row r="853" spans="1:26" ht="30" customHeight="1" x14ac:dyDescent="0.2">
      <c r="A853" s="70"/>
      <c r="B853" s="70"/>
      <c r="C853" s="70"/>
      <c r="D853" s="266"/>
      <c r="E853" s="266"/>
      <c r="F853" s="69"/>
      <c r="G853" s="69"/>
      <c r="H853" s="266"/>
      <c r="I853" s="221"/>
      <c r="J853" s="221"/>
      <c r="K853" s="221"/>
      <c r="L853" s="69"/>
      <c r="M853" s="266"/>
      <c r="N853" s="266"/>
      <c r="O853" s="266"/>
      <c r="P853" s="266"/>
      <c r="Q853" s="267"/>
      <c r="R853" s="267"/>
      <c r="S853" s="267"/>
      <c r="T853" s="69"/>
      <c r="U853" s="69"/>
      <c r="V853" s="69"/>
      <c r="W853" s="69"/>
      <c r="X853" s="220"/>
      <c r="Y853" s="70"/>
      <c r="Z853" s="1"/>
    </row>
    <row r="854" spans="1:26" ht="30" customHeight="1" x14ac:dyDescent="0.2">
      <c r="A854" s="70"/>
      <c r="B854" s="70"/>
      <c r="C854" s="70"/>
      <c r="D854" s="266"/>
      <c r="E854" s="266"/>
      <c r="F854" s="69"/>
      <c r="G854" s="69"/>
      <c r="H854" s="266"/>
      <c r="I854" s="221"/>
      <c r="J854" s="221"/>
      <c r="K854" s="221"/>
      <c r="L854" s="69"/>
      <c r="M854" s="266"/>
      <c r="N854" s="266"/>
      <c r="O854" s="266"/>
      <c r="P854" s="266"/>
      <c r="Q854" s="267"/>
      <c r="R854" s="267"/>
      <c r="S854" s="267"/>
      <c r="T854" s="69"/>
      <c r="U854" s="69"/>
      <c r="V854" s="69"/>
      <c r="W854" s="69"/>
      <c r="X854" s="220"/>
      <c r="Y854" s="70"/>
      <c r="Z854" s="1"/>
    </row>
    <row r="855" spans="1:26" ht="30" customHeight="1" x14ac:dyDescent="0.2">
      <c r="A855" s="70"/>
      <c r="B855" s="70"/>
      <c r="C855" s="70"/>
      <c r="D855" s="266"/>
      <c r="E855" s="266"/>
      <c r="F855" s="69"/>
      <c r="G855" s="69"/>
      <c r="H855" s="266"/>
      <c r="I855" s="221"/>
      <c r="J855" s="221"/>
      <c r="K855" s="221"/>
      <c r="L855" s="69"/>
      <c r="M855" s="266"/>
      <c r="N855" s="266"/>
      <c r="O855" s="266"/>
      <c r="P855" s="266"/>
      <c r="Q855" s="267"/>
      <c r="R855" s="267"/>
      <c r="S855" s="267"/>
      <c r="T855" s="69"/>
      <c r="U855" s="69"/>
      <c r="V855" s="69"/>
      <c r="W855" s="69"/>
      <c r="X855" s="220"/>
      <c r="Y855" s="70"/>
      <c r="Z855" s="1"/>
    </row>
    <row r="856" spans="1:26" ht="30" customHeight="1" x14ac:dyDescent="0.2">
      <c r="A856" s="70"/>
      <c r="B856" s="70"/>
      <c r="C856" s="70"/>
      <c r="D856" s="266"/>
      <c r="E856" s="266"/>
      <c r="F856" s="69"/>
      <c r="G856" s="69"/>
      <c r="H856" s="266"/>
      <c r="I856" s="221"/>
      <c r="J856" s="221"/>
      <c r="K856" s="221"/>
      <c r="L856" s="69"/>
      <c r="M856" s="266"/>
      <c r="N856" s="266"/>
      <c r="O856" s="266"/>
      <c r="P856" s="266"/>
      <c r="Q856" s="267"/>
      <c r="R856" s="267"/>
      <c r="S856" s="267"/>
      <c r="T856" s="69"/>
      <c r="U856" s="69"/>
      <c r="V856" s="69"/>
      <c r="W856" s="69"/>
      <c r="X856" s="220"/>
      <c r="Y856" s="70"/>
      <c r="Z856" s="1"/>
    </row>
    <row r="857" spans="1:26" ht="30" customHeight="1" x14ac:dyDescent="0.2">
      <c r="A857" s="70"/>
      <c r="B857" s="70"/>
      <c r="C857" s="70"/>
      <c r="D857" s="266"/>
      <c r="E857" s="266"/>
      <c r="F857" s="69"/>
      <c r="G857" s="69"/>
      <c r="H857" s="266"/>
      <c r="I857" s="221"/>
      <c r="J857" s="221"/>
      <c r="K857" s="221"/>
      <c r="L857" s="69"/>
      <c r="M857" s="266"/>
      <c r="N857" s="266"/>
      <c r="O857" s="266"/>
      <c r="P857" s="266"/>
      <c r="Q857" s="267"/>
      <c r="R857" s="267"/>
      <c r="S857" s="267"/>
      <c r="T857" s="69"/>
      <c r="U857" s="69"/>
      <c r="V857" s="69"/>
      <c r="W857" s="69"/>
      <c r="X857" s="220"/>
      <c r="Y857" s="70"/>
      <c r="Z857" s="1"/>
    </row>
    <row r="858" spans="1:26" ht="30" customHeight="1" x14ac:dyDescent="0.2">
      <c r="A858" s="70"/>
      <c r="B858" s="70"/>
      <c r="C858" s="70"/>
      <c r="D858" s="266"/>
      <c r="E858" s="266"/>
      <c r="F858" s="69"/>
      <c r="G858" s="69"/>
      <c r="H858" s="266"/>
      <c r="I858" s="221"/>
      <c r="J858" s="221"/>
      <c r="K858" s="221"/>
      <c r="L858" s="69"/>
      <c r="M858" s="266"/>
      <c r="N858" s="266"/>
      <c r="O858" s="266"/>
      <c r="P858" s="266"/>
      <c r="Q858" s="267"/>
      <c r="R858" s="267"/>
      <c r="S858" s="267"/>
      <c r="T858" s="69"/>
      <c r="U858" s="69"/>
      <c r="V858" s="69"/>
      <c r="W858" s="69"/>
      <c r="X858" s="220"/>
      <c r="Y858" s="70"/>
      <c r="Z858" s="1"/>
    </row>
    <row r="859" spans="1:26" ht="30" customHeight="1" x14ac:dyDescent="0.2">
      <c r="A859" s="70"/>
      <c r="B859" s="70"/>
      <c r="C859" s="70"/>
      <c r="D859" s="266"/>
      <c r="E859" s="266"/>
      <c r="F859" s="69"/>
      <c r="G859" s="69"/>
      <c r="H859" s="266"/>
      <c r="I859" s="221"/>
      <c r="J859" s="221"/>
      <c r="K859" s="221"/>
      <c r="L859" s="69"/>
      <c r="M859" s="266"/>
      <c r="N859" s="266"/>
      <c r="O859" s="266"/>
      <c r="P859" s="266"/>
      <c r="Q859" s="267"/>
      <c r="R859" s="267"/>
      <c r="S859" s="267"/>
      <c r="T859" s="69"/>
      <c r="U859" s="69"/>
      <c r="V859" s="69"/>
      <c r="W859" s="69"/>
      <c r="X859" s="220"/>
      <c r="Y859" s="70"/>
      <c r="Z859" s="1"/>
    </row>
    <row r="860" spans="1:26" ht="30" customHeight="1" x14ac:dyDescent="0.2">
      <c r="A860" s="70"/>
      <c r="B860" s="70"/>
      <c r="C860" s="70"/>
      <c r="D860" s="266"/>
      <c r="E860" s="266"/>
      <c r="F860" s="69"/>
      <c r="G860" s="69"/>
      <c r="H860" s="266"/>
      <c r="I860" s="221"/>
      <c r="J860" s="221"/>
      <c r="K860" s="221"/>
      <c r="L860" s="69"/>
      <c r="M860" s="266"/>
      <c r="N860" s="266"/>
      <c r="O860" s="266"/>
      <c r="P860" s="266"/>
      <c r="Q860" s="267"/>
      <c r="R860" s="267"/>
      <c r="S860" s="267"/>
      <c r="T860" s="69"/>
      <c r="U860" s="69"/>
      <c r="V860" s="69"/>
      <c r="W860" s="69"/>
      <c r="X860" s="220"/>
      <c r="Y860" s="70"/>
      <c r="Z860" s="1"/>
    </row>
    <row r="861" spans="1:26" ht="30" customHeight="1" x14ac:dyDescent="0.2">
      <c r="A861" s="70"/>
      <c r="B861" s="70"/>
      <c r="C861" s="70"/>
      <c r="D861" s="266"/>
      <c r="E861" s="266"/>
      <c r="F861" s="69"/>
      <c r="G861" s="69"/>
      <c r="H861" s="266"/>
      <c r="I861" s="221"/>
      <c r="J861" s="221"/>
      <c r="K861" s="221"/>
      <c r="L861" s="69"/>
      <c r="M861" s="266"/>
      <c r="N861" s="266"/>
      <c r="O861" s="266"/>
      <c r="P861" s="266"/>
      <c r="Q861" s="267"/>
      <c r="R861" s="267"/>
      <c r="S861" s="267"/>
      <c r="T861" s="69"/>
      <c r="U861" s="69"/>
      <c r="V861" s="69"/>
      <c r="W861" s="69"/>
      <c r="X861" s="220"/>
      <c r="Y861" s="70"/>
      <c r="Z861" s="1"/>
    </row>
    <row r="862" spans="1:26" ht="30" customHeight="1" x14ac:dyDescent="0.2">
      <c r="A862" s="70"/>
      <c r="B862" s="70"/>
      <c r="C862" s="70"/>
      <c r="D862" s="266"/>
      <c r="E862" s="266"/>
      <c r="F862" s="69"/>
      <c r="G862" s="69"/>
      <c r="H862" s="266"/>
      <c r="I862" s="221"/>
      <c r="J862" s="221"/>
      <c r="K862" s="221"/>
      <c r="L862" s="69"/>
      <c r="M862" s="266"/>
      <c r="N862" s="266"/>
      <c r="O862" s="266"/>
      <c r="P862" s="266"/>
      <c r="Q862" s="267"/>
      <c r="R862" s="267"/>
      <c r="S862" s="267"/>
      <c r="T862" s="69"/>
      <c r="U862" s="69"/>
      <c r="V862" s="69"/>
      <c r="W862" s="69"/>
      <c r="X862" s="220"/>
      <c r="Y862" s="70"/>
      <c r="Z862" s="1"/>
    </row>
    <row r="863" spans="1:26" ht="30" customHeight="1" x14ac:dyDescent="0.2">
      <c r="A863" s="70"/>
      <c r="B863" s="70"/>
      <c r="C863" s="70"/>
      <c r="D863" s="266"/>
      <c r="E863" s="266"/>
      <c r="F863" s="69"/>
      <c r="G863" s="69"/>
      <c r="H863" s="266"/>
      <c r="I863" s="221"/>
      <c r="J863" s="221"/>
      <c r="K863" s="221"/>
      <c r="L863" s="69"/>
      <c r="M863" s="266"/>
      <c r="N863" s="266"/>
      <c r="O863" s="266"/>
      <c r="P863" s="266"/>
      <c r="Q863" s="267"/>
      <c r="R863" s="267"/>
      <c r="S863" s="267"/>
      <c r="T863" s="69"/>
      <c r="U863" s="69"/>
      <c r="V863" s="69"/>
      <c r="W863" s="69"/>
      <c r="X863" s="220"/>
      <c r="Y863" s="70"/>
      <c r="Z863" s="1"/>
    </row>
    <row r="864" spans="1:26" ht="30" customHeight="1" x14ac:dyDescent="0.2">
      <c r="A864" s="70"/>
      <c r="B864" s="70"/>
      <c r="C864" s="70"/>
      <c r="D864" s="266"/>
      <c r="E864" s="266"/>
      <c r="F864" s="69"/>
      <c r="G864" s="69"/>
      <c r="H864" s="266"/>
      <c r="I864" s="221"/>
      <c r="J864" s="221"/>
      <c r="K864" s="221"/>
      <c r="L864" s="69"/>
      <c r="M864" s="266"/>
      <c r="N864" s="266"/>
      <c r="O864" s="266"/>
      <c r="P864" s="266"/>
      <c r="Q864" s="267"/>
      <c r="R864" s="267"/>
      <c r="S864" s="267"/>
      <c r="T864" s="69"/>
      <c r="U864" s="69"/>
      <c r="V864" s="69"/>
      <c r="W864" s="69"/>
      <c r="X864" s="220"/>
      <c r="Y864" s="70"/>
      <c r="Z864" s="1"/>
    </row>
    <row r="865" spans="1:26" ht="30" customHeight="1" x14ac:dyDescent="0.2">
      <c r="A865" s="70"/>
      <c r="B865" s="70"/>
      <c r="C865" s="70"/>
      <c r="D865" s="266"/>
      <c r="E865" s="266"/>
      <c r="F865" s="69"/>
      <c r="G865" s="69"/>
      <c r="H865" s="266"/>
      <c r="I865" s="221"/>
      <c r="J865" s="221"/>
      <c r="K865" s="221"/>
      <c r="L865" s="69"/>
      <c r="M865" s="266"/>
      <c r="N865" s="266"/>
      <c r="O865" s="266"/>
      <c r="P865" s="266"/>
      <c r="Q865" s="267"/>
      <c r="R865" s="267"/>
      <c r="S865" s="267"/>
      <c r="T865" s="69"/>
      <c r="U865" s="69"/>
      <c r="V865" s="69"/>
      <c r="W865" s="69"/>
      <c r="X865" s="220"/>
      <c r="Y865" s="70"/>
      <c r="Z865" s="1"/>
    </row>
    <row r="866" spans="1:26" ht="30" customHeight="1" x14ac:dyDescent="0.2">
      <c r="A866" s="70"/>
      <c r="B866" s="70"/>
      <c r="C866" s="70"/>
      <c r="D866" s="266"/>
      <c r="E866" s="266"/>
      <c r="F866" s="69"/>
      <c r="G866" s="69"/>
      <c r="H866" s="266"/>
      <c r="I866" s="221"/>
      <c r="J866" s="221"/>
      <c r="K866" s="221"/>
      <c r="L866" s="69"/>
      <c r="M866" s="266"/>
      <c r="N866" s="266"/>
      <c r="O866" s="266"/>
      <c r="P866" s="266"/>
      <c r="Q866" s="267"/>
      <c r="R866" s="267"/>
      <c r="S866" s="267"/>
      <c r="T866" s="69"/>
      <c r="U866" s="69"/>
      <c r="V866" s="69"/>
      <c r="W866" s="69"/>
      <c r="X866" s="220"/>
      <c r="Y866" s="70"/>
      <c r="Z866" s="1"/>
    </row>
    <row r="867" spans="1:26" ht="30" customHeight="1" x14ac:dyDescent="0.2">
      <c r="A867" s="70"/>
      <c r="B867" s="70"/>
      <c r="C867" s="70"/>
      <c r="D867" s="266"/>
      <c r="E867" s="266"/>
      <c r="F867" s="69"/>
      <c r="G867" s="69"/>
      <c r="H867" s="266"/>
      <c r="I867" s="221"/>
      <c r="J867" s="221"/>
      <c r="K867" s="221"/>
      <c r="L867" s="69"/>
      <c r="M867" s="266"/>
      <c r="N867" s="266"/>
      <c r="O867" s="266"/>
      <c r="P867" s="266"/>
      <c r="Q867" s="267"/>
      <c r="R867" s="267"/>
      <c r="S867" s="267"/>
      <c r="T867" s="69"/>
      <c r="U867" s="69"/>
      <c r="V867" s="69"/>
      <c r="W867" s="69"/>
      <c r="X867" s="220"/>
      <c r="Y867" s="70"/>
      <c r="Z867" s="1"/>
    </row>
    <row r="868" spans="1:26" ht="30" customHeight="1" x14ac:dyDescent="0.2">
      <c r="A868" s="70"/>
      <c r="B868" s="70"/>
      <c r="C868" s="70"/>
      <c r="D868" s="266"/>
      <c r="E868" s="266"/>
      <c r="F868" s="69"/>
      <c r="G868" s="69"/>
      <c r="H868" s="266"/>
      <c r="I868" s="221"/>
      <c r="J868" s="221"/>
      <c r="K868" s="221"/>
      <c r="L868" s="69"/>
      <c r="M868" s="266"/>
      <c r="N868" s="266"/>
      <c r="O868" s="266"/>
      <c r="P868" s="266"/>
      <c r="Q868" s="267"/>
      <c r="R868" s="267"/>
      <c r="S868" s="267"/>
      <c r="T868" s="69"/>
      <c r="U868" s="69"/>
      <c r="V868" s="69"/>
      <c r="W868" s="69"/>
      <c r="X868" s="220"/>
      <c r="Y868" s="70"/>
      <c r="Z868" s="1"/>
    </row>
    <row r="869" spans="1:26" ht="30" customHeight="1" x14ac:dyDescent="0.2">
      <c r="A869" s="70"/>
      <c r="B869" s="70"/>
      <c r="C869" s="70"/>
      <c r="D869" s="266"/>
      <c r="E869" s="266"/>
      <c r="F869" s="69"/>
      <c r="G869" s="69"/>
      <c r="H869" s="266"/>
      <c r="I869" s="221"/>
      <c r="J869" s="221"/>
      <c r="K869" s="221"/>
      <c r="L869" s="69"/>
      <c r="M869" s="266"/>
      <c r="N869" s="266"/>
      <c r="O869" s="266"/>
      <c r="P869" s="266"/>
      <c r="Q869" s="267"/>
      <c r="R869" s="267"/>
      <c r="S869" s="267"/>
      <c r="T869" s="69"/>
      <c r="U869" s="69"/>
      <c r="V869" s="69"/>
      <c r="W869" s="69"/>
      <c r="X869" s="220"/>
      <c r="Y869" s="70"/>
      <c r="Z869" s="1"/>
    </row>
    <row r="870" spans="1:26" ht="30" customHeight="1" x14ac:dyDescent="0.2">
      <c r="A870" s="70"/>
      <c r="B870" s="70"/>
      <c r="C870" s="70"/>
      <c r="D870" s="266"/>
      <c r="E870" s="266"/>
      <c r="F870" s="69"/>
      <c r="G870" s="69"/>
      <c r="H870" s="266"/>
      <c r="I870" s="221"/>
      <c r="J870" s="221"/>
      <c r="K870" s="221"/>
      <c r="L870" s="69"/>
      <c r="M870" s="266"/>
      <c r="N870" s="266"/>
      <c r="O870" s="266"/>
      <c r="P870" s="266"/>
      <c r="Q870" s="267"/>
      <c r="R870" s="267"/>
      <c r="S870" s="267"/>
      <c r="T870" s="69"/>
      <c r="U870" s="69"/>
      <c r="V870" s="69"/>
      <c r="W870" s="69"/>
      <c r="X870" s="220"/>
      <c r="Y870" s="70"/>
      <c r="Z870" s="1"/>
    </row>
    <row r="871" spans="1:26" ht="30" customHeight="1" x14ac:dyDescent="0.2">
      <c r="A871" s="70"/>
      <c r="B871" s="70"/>
      <c r="C871" s="70"/>
      <c r="D871" s="266"/>
      <c r="E871" s="266"/>
      <c r="F871" s="69"/>
      <c r="G871" s="69"/>
      <c r="H871" s="266"/>
      <c r="I871" s="221"/>
      <c r="J871" s="221"/>
      <c r="K871" s="221"/>
      <c r="L871" s="69"/>
      <c r="M871" s="266"/>
      <c r="N871" s="266"/>
      <c r="O871" s="266"/>
      <c r="P871" s="266"/>
      <c r="Q871" s="267"/>
      <c r="R871" s="267"/>
      <c r="S871" s="267"/>
      <c r="T871" s="69"/>
      <c r="U871" s="69"/>
      <c r="V871" s="69"/>
      <c r="W871" s="69"/>
      <c r="X871" s="220"/>
      <c r="Y871" s="70"/>
      <c r="Z871" s="1"/>
    </row>
    <row r="872" spans="1:26" ht="30" customHeight="1" x14ac:dyDescent="0.2">
      <c r="A872" s="70"/>
      <c r="B872" s="70"/>
      <c r="C872" s="70"/>
      <c r="D872" s="266"/>
      <c r="E872" s="266"/>
      <c r="F872" s="69"/>
      <c r="G872" s="69"/>
      <c r="H872" s="266"/>
      <c r="I872" s="221"/>
      <c r="J872" s="221"/>
      <c r="K872" s="221"/>
      <c r="L872" s="69"/>
      <c r="M872" s="266"/>
      <c r="N872" s="266"/>
      <c r="O872" s="266"/>
      <c r="P872" s="266"/>
      <c r="Q872" s="267"/>
      <c r="R872" s="267"/>
      <c r="S872" s="267"/>
      <c r="T872" s="69"/>
      <c r="U872" s="69"/>
      <c r="V872" s="69"/>
      <c r="W872" s="69"/>
      <c r="X872" s="220"/>
      <c r="Y872" s="70"/>
      <c r="Z872" s="1"/>
    </row>
    <row r="873" spans="1:26" ht="30" customHeight="1" x14ac:dyDescent="0.2">
      <c r="A873" s="70"/>
      <c r="B873" s="70"/>
      <c r="C873" s="70"/>
      <c r="D873" s="266"/>
      <c r="E873" s="266"/>
      <c r="F873" s="69"/>
      <c r="G873" s="69"/>
      <c r="H873" s="266"/>
      <c r="I873" s="221"/>
      <c r="J873" s="221"/>
      <c r="K873" s="221"/>
      <c r="L873" s="69"/>
      <c r="M873" s="266"/>
      <c r="N873" s="266"/>
      <c r="O873" s="266"/>
      <c r="P873" s="266"/>
      <c r="Q873" s="267"/>
      <c r="R873" s="267"/>
      <c r="S873" s="267"/>
      <c r="T873" s="69"/>
      <c r="U873" s="69"/>
      <c r="V873" s="69"/>
      <c r="W873" s="69"/>
      <c r="X873" s="220"/>
      <c r="Y873" s="70"/>
      <c r="Z873" s="1"/>
    </row>
    <row r="874" spans="1:26" ht="30" customHeight="1" x14ac:dyDescent="0.2">
      <c r="A874" s="70"/>
      <c r="B874" s="70"/>
      <c r="C874" s="70"/>
      <c r="D874" s="266"/>
      <c r="E874" s="266"/>
      <c r="F874" s="69"/>
      <c r="G874" s="69"/>
      <c r="H874" s="266"/>
      <c r="I874" s="221"/>
      <c r="J874" s="221"/>
      <c r="K874" s="221"/>
      <c r="L874" s="69"/>
      <c r="M874" s="266"/>
      <c r="N874" s="266"/>
      <c r="O874" s="266"/>
      <c r="P874" s="266"/>
      <c r="Q874" s="267"/>
      <c r="R874" s="267"/>
      <c r="S874" s="267"/>
      <c r="T874" s="69"/>
      <c r="U874" s="69"/>
      <c r="V874" s="69"/>
      <c r="W874" s="69"/>
      <c r="X874" s="220"/>
      <c r="Y874" s="70"/>
      <c r="Z874" s="1"/>
    </row>
    <row r="875" spans="1:26" ht="30" customHeight="1" x14ac:dyDescent="0.2">
      <c r="A875" s="70"/>
      <c r="B875" s="70"/>
      <c r="C875" s="70"/>
      <c r="D875" s="266"/>
      <c r="E875" s="266"/>
      <c r="F875" s="69"/>
      <c r="G875" s="69"/>
      <c r="H875" s="266"/>
      <c r="I875" s="221"/>
      <c r="J875" s="221"/>
      <c r="K875" s="221"/>
      <c r="L875" s="69"/>
      <c r="M875" s="266"/>
      <c r="N875" s="266"/>
      <c r="O875" s="266"/>
      <c r="P875" s="266"/>
      <c r="Q875" s="267"/>
      <c r="R875" s="267"/>
      <c r="S875" s="267"/>
      <c r="T875" s="69"/>
      <c r="U875" s="69"/>
      <c r="V875" s="69"/>
      <c r="W875" s="69"/>
      <c r="X875" s="220"/>
      <c r="Y875" s="70"/>
      <c r="Z875" s="1"/>
    </row>
    <row r="876" spans="1:26" ht="30" customHeight="1" x14ac:dyDescent="0.2">
      <c r="A876" s="70"/>
      <c r="B876" s="70"/>
      <c r="C876" s="70"/>
      <c r="D876" s="266"/>
      <c r="E876" s="266"/>
      <c r="F876" s="69"/>
      <c r="G876" s="69"/>
      <c r="H876" s="266"/>
      <c r="I876" s="221"/>
      <c r="J876" s="221"/>
      <c r="K876" s="221"/>
      <c r="L876" s="69"/>
      <c r="M876" s="266"/>
      <c r="N876" s="266"/>
      <c r="O876" s="266"/>
      <c r="P876" s="266"/>
      <c r="Q876" s="267"/>
      <c r="R876" s="267"/>
      <c r="S876" s="267"/>
      <c r="T876" s="69"/>
      <c r="U876" s="69"/>
      <c r="V876" s="69"/>
      <c r="W876" s="69"/>
      <c r="X876" s="220"/>
      <c r="Y876" s="70"/>
      <c r="Z876" s="1"/>
    </row>
    <row r="877" spans="1:26" ht="30" customHeight="1" x14ac:dyDescent="0.2">
      <c r="A877" s="70"/>
      <c r="B877" s="70"/>
      <c r="C877" s="70"/>
      <c r="D877" s="266"/>
      <c r="E877" s="266"/>
      <c r="F877" s="69"/>
      <c r="G877" s="69"/>
      <c r="H877" s="266"/>
      <c r="I877" s="221"/>
      <c r="J877" s="221"/>
      <c r="K877" s="221"/>
      <c r="L877" s="69"/>
      <c r="M877" s="266"/>
      <c r="N877" s="266"/>
      <c r="O877" s="266"/>
      <c r="P877" s="266"/>
      <c r="Q877" s="267"/>
      <c r="R877" s="267"/>
      <c r="S877" s="267"/>
      <c r="T877" s="69"/>
      <c r="U877" s="69"/>
      <c r="V877" s="69"/>
      <c r="W877" s="69"/>
      <c r="X877" s="220"/>
      <c r="Y877" s="70"/>
      <c r="Z877" s="1"/>
    </row>
    <row r="878" spans="1:26" ht="30" customHeight="1" x14ac:dyDescent="0.2">
      <c r="A878" s="70"/>
      <c r="B878" s="70"/>
      <c r="C878" s="70"/>
      <c r="D878" s="266"/>
      <c r="E878" s="266"/>
      <c r="F878" s="69"/>
      <c r="G878" s="69"/>
      <c r="H878" s="266"/>
      <c r="I878" s="221"/>
      <c r="J878" s="221"/>
      <c r="K878" s="221"/>
      <c r="L878" s="69"/>
      <c r="M878" s="266"/>
      <c r="N878" s="266"/>
      <c r="O878" s="266"/>
      <c r="P878" s="266"/>
      <c r="Q878" s="267"/>
      <c r="R878" s="267"/>
      <c r="S878" s="267"/>
      <c r="T878" s="69"/>
      <c r="U878" s="69"/>
      <c r="V878" s="69"/>
      <c r="W878" s="69"/>
      <c r="X878" s="220"/>
      <c r="Y878" s="70"/>
      <c r="Z878" s="1"/>
    </row>
    <row r="879" spans="1:26" ht="30" customHeight="1" x14ac:dyDescent="0.2">
      <c r="A879" s="70"/>
      <c r="B879" s="70"/>
      <c r="C879" s="70"/>
      <c r="D879" s="266"/>
      <c r="E879" s="266"/>
      <c r="F879" s="69"/>
      <c r="G879" s="69"/>
      <c r="H879" s="266"/>
      <c r="I879" s="221"/>
      <c r="J879" s="221"/>
      <c r="K879" s="221"/>
      <c r="L879" s="69"/>
      <c r="M879" s="266"/>
      <c r="N879" s="266"/>
      <c r="O879" s="266"/>
      <c r="P879" s="266"/>
      <c r="Q879" s="267"/>
      <c r="R879" s="267"/>
      <c r="S879" s="267"/>
      <c r="T879" s="69"/>
      <c r="U879" s="69"/>
      <c r="V879" s="69"/>
      <c r="W879" s="69"/>
      <c r="X879" s="220"/>
      <c r="Y879" s="70"/>
      <c r="Z879" s="1"/>
    </row>
    <row r="880" spans="1:26" ht="30" customHeight="1" x14ac:dyDescent="0.2">
      <c r="A880" s="70"/>
      <c r="B880" s="70"/>
      <c r="C880" s="70"/>
      <c r="D880" s="266"/>
      <c r="E880" s="266"/>
      <c r="F880" s="69"/>
      <c r="G880" s="69"/>
      <c r="H880" s="266"/>
      <c r="I880" s="221"/>
      <c r="J880" s="221"/>
      <c r="K880" s="221"/>
      <c r="L880" s="69"/>
      <c r="M880" s="266"/>
      <c r="N880" s="266"/>
      <c r="O880" s="266"/>
      <c r="P880" s="266"/>
      <c r="Q880" s="267"/>
      <c r="R880" s="267"/>
      <c r="S880" s="267"/>
      <c r="T880" s="69"/>
      <c r="U880" s="69"/>
      <c r="V880" s="69"/>
      <c r="W880" s="69"/>
      <c r="X880" s="220"/>
      <c r="Y880" s="70"/>
      <c r="Z880" s="1"/>
    </row>
    <row r="881" spans="1:26" ht="30" customHeight="1" x14ac:dyDescent="0.2">
      <c r="A881" s="70"/>
      <c r="B881" s="70"/>
      <c r="C881" s="70"/>
      <c r="D881" s="266"/>
      <c r="E881" s="266"/>
      <c r="F881" s="69"/>
      <c r="G881" s="69"/>
      <c r="H881" s="266"/>
      <c r="I881" s="221"/>
      <c r="J881" s="221"/>
      <c r="K881" s="221"/>
      <c r="L881" s="69"/>
      <c r="M881" s="266"/>
      <c r="N881" s="266"/>
      <c r="O881" s="266"/>
      <c r="P881" s="266"/>
      <c r="Q881" s="267"/>
      <c r="R881" s="267"/>
      <c r="S881" s="267"/>
      <c r="T881" s="69"/>
      <c r="U881" s="69"/>
      <c r="V881" s="69"/>
      <c r="W881" s="69"/>
      <c r="X881" s="220"/>
      <c r="Y881" s="70"/>
      <c r="Z881" s="1"/>
    </row>
    <row r="882" spans="1:26" ht="30" customHeight="1" x14ac:dyDescent="0.2">
      <c r="A882" s="70"/>
      <c r="B882" s="70"/>
      <c r="C882" s="70"/>
      <c r="D882" s="266"/>
      <c r="E882" s="266"/>
      <c r="F882" s="69"/>
      <c r="G882" s="69"/>
      <c r="H882" s="266"/>
      <c r="I882" s="221"/>
      <c r="J882" s="221"/>
      <c r="K882" s="221"/>
      <c r="L882" s="69"/>
      <c r="M882" s="266"/>
      <c r="N882" s="266"/>
      <c r="O882" s="266"/>
      <c r="P882" s="266"/>
      <c r="Q882" s="267"/>
      <c r="R882" s="267"/>
      <c r="S882" s="267"/>
      <c r="T882" s="69"/>
      <c r="U882" s="69"/>
      <c r="V882" s="69"/>
      <c r="W882" s="69"/>
      <c r="X882" s="220"/>
      <c r="Y882" s="70"/>
      <c r="Z882" s="1"/>
    </row>
    <row r="883" spans="1:26" ht="30" customHeight="1" x14ac:dyDescent="0.2">
      <c r="A883" s="70"/>
      <c r="B883" s="70"/>
      <c r="C883" s="70"/>
      <c r="D883" s="266"/>
      <c r="E883" s="266"/>
      <c r="F883" s="69"/>
      <c r="G883" s="69"/>
      <c r="H883" s="266"/>
      <c r="I883" s="221"/>
      <c r="J883" s="221"/>
      <c r="K883" s="221"/>
      <c r="L883" s="69"/>
      <c r="M883" s="266"/>
      <c r="N883" s="266"/>
      <c r="O883" s="266"/>
      <c r="P883" s="266"/>
      <c r="Q883" s="267"/>
      <c r="R883" s="267"/>
      <c r="S883" s="267"/>
      <c r="T883" s="69"/>
      <c r="U883" s="69"/>
      <c r="V883" s="69"/>
      <c r="W883" s="69"/>
      <c r="X883" s="220"/>
      <c r="Y883" s="70"/>
      <c r="Z883" s="1"/>
    </row>
    <row r="884" spans="1:26" ht="30" customHeight="1" x14ac:dyDescent="0.2">
      <c r="A884" s="70"/>
      <c r="B884" s="70"/>
      <c r="C884" s="70"/>
      <c r="D884" s="266"/>
      <c r="E884" s="266"/>
      <c r="F884" s="69"/>
      <c r="G884" s="69"/>
      <c r="H884" s="266"/>
      <c r="I884" s="221"/>
      <c r="J884" s="221"/>
      <c r="K884" s="221"/>
      <c r="L884" s="69"/>
      <c r="M884" s="266"/>
      <c r="N884" s="266"/>
      <c r="O884" s="266"/>
      <c r="P884" s="266"/>
      <c r="Q884" s="267"/>
      <c r="R884" s="267"/>
      <c r="S884" s="267"/>
      <c r="T884" s="69"/>
      <c r="U884" s="69"/>
      <c r="V884" s="69"/>
      <c r="W884" s="69"/>
      <c r="X884" s="220"/>
      <c r="Y884" s="70"/>
      <c r="Z884" s="1"/>
    </row>
    <row r="885" spans="1:26" ht="30" customHeight="1" x14ac:dyDescent="0.2">
      <c r="A885" s="70"/>
      <c r="B885" s="70"/>
      <c r="C885" s="70"/>
      <c r="D885" s="266"/>
      <c r="E885" s="266"/>
      <c r="F885" s="69"/>
      <c r="G885" s="69"/>
      <c r="H885" s="266"/>
      <c r="I885" s="221"/>
      <c r="J885" s="221"/>
      <c r="K885" s="221"/>
      <c r="L885" s="69"/>
      <c r="M885" s="266"/>
      <c r="N885" s="266"/>
      <c r="O885" s="266"/>
      <c r="P885" s="266"/>
      <c r="Q885" s="267"/>
      <c r="R885" s="267"/>
      <c r="S885" s="267"/>
      <c r="T885" s="69"/>
      <c r="U885" s="69"/>
      <c r="V885" s="69"/>
      <c r="W885" s="69"/>
      <c r="X885" s="220"/>
      <c r="Y885" s="70"/>
      <c r="Z885" s="1"/>
    </row>
    <row r="886" spans="1:26" ht="30" customHeight="1" x14ac:dyDescent="0.2">
      <c r="A886" s="70"/>
      <c r="B886" s="70"/>
      <c r="C886" s="70"/>
      <c r="D886" s="266"/>
      <c r="E886" s="266"/>
      <c r="F886" s="69"/>
      <c r="G886" s="69"/>
      <c r="H886" s="266"/>
      <c r="I886" s="221"/>
      <c r="J886" s="221"/>
      <c r="K886" s="221"/>
      <c r="L886" s="69"/>
      <c r="M886" s="266"/>
      <c r="N886" s="266"/>
      <c r="O886" s="266"/>
      <c r="P886" s="266"/>
      <c r="Q886" s="267"/>
      <c r="R886" s="267"/>
      <c r="S886" s="267"/>
      <c r="T886" s="69"/>
      <c r="U886" s="69"/>
      <c r="V886" s="69"/>
      <c r="W886" s="69"/>
      <c r="X886" s="220"/>
      <c r="Y886" s="70"/>
      <c r="Z886" s="1"/>
    </row>
    <row r="887" spans="1:26" ht="30" customHeight="1" x14ac:dyDescent="0.2">
      <c r="A887" s="70"/>
      <c r="B887" s="70"/>
      <c r="C887" s="70"/>
      <c r="D887" s="266"/>
      <c r="E887" s="266"/>
      <c r="F887" s="69"/>
      <c r="G887" s="69"/>
      <c r="H887" s="266"/>
      <c r="I887" s="221"/>
      <c r="J887" s="221"/>
      <c r="K887" s="221"/>
      <c r="L887" s="69"/>
      <c r="M887" s="266"/>
      <c r="N887" s="266"/>
      <c r="O887" s="266"/>
      <c r="P887" s="266"/>
      <c r="Q887" s="267"/>
      <c r="R887" s="267"/>
      <c r="S887" s="267"/>
      <c r="T887" s="69"/>
      <c r="U887" s="69"/>
      <c r="V887" s="69"/>
      <c r="W887" s="69"/>
      <c r="X887" s="220"/>
      <c r="Y887" s="70"/>
      <c r="Z887" s="1"/>
    </row>
    <row r="888" spans="1:26" ht="30" customHeight="1" x14ac:dyDescent="0.2">
      <c r="A888" s="70"/>
      <c r="B888" s="70"/>
      <c r="C888" s="70"/>
      <c r="D888" s="266"/>
      <c r="E888" s="266"/>
      <c r="F888" s="69"/>
      <c r="G888" s="69"/>
      <c r="H888" s="266"/>
      <c r="I888" s="221"/>
      <c r="J888" s="221"/>
      <c r="K888" s="221"/>
      <c r="L888" s="69"/>
      <c r="M888" s="266"/>
      <c r="N888" s="266"/>
      <c r="O888" s="266"/>
      <c r="P888" s="266"/>
      <c r="Q888" s="267"/>
      <c r="R888" s="267"/>
      <c r="S888" s="267"/>
      <c r="T888" s="69"/>
      <c r="U888" s="69"/>
      <c r="V888" s="69"/>
      <c r="W888" s="69"/>
      <c r="X888" s="220"/>
      <c r="Y888" s="70"/>
      <c r="Z888" s="1"/>
    </row>
    <row r="889" spans="1:26" ht="30" customHeight="1" x14ac:dyDescent="0.2">
      <c r="A889" s="70"/>
      <c r="B889" s="70"/>
      <c r="C889" s="70"/>
      <c r="D889" s="266"/>
      <c r="E889" s="266"/>
      <c r="F889" s="69"/>
      <c r="G889" s="69"/>
      <c r="H889" s="266"/>
      <c r="I889" s="221"/>
      <c r="J889" s="221"/>
      <c r="K889" s="221"/>
      <c r="L889" s="69"/>
      <c r="M889" s="266"/>
      <c r="N889" s="266"/>
      <c r="O889" s="266"/>
      <c r="P889" s="266"/>
      <c r="Q889" s="267"/>
      <c r="R889" s="267"/>
      <c r="S889" s="267"/>
      <c r="T889" s="69"/>
      <c r="U889" s="69"/>
      <c r="V889" s="69"/>
      <c r="W889" s="69"/>
      <c r="X889" s="220"/>
      <c r="Y889" s="70"/>
      <c r="Z889" s="1"/>
    </row>
    <row r="890" spans="1:26" ht="30" customHeight="1" x14ac:dyDescent="0.2">
      <c r="A890" s="70"/>
      <c r="B890" s="70"/>
      <c r="C890" s="70"/>
      <c r="D890" s="266"/>
      <c r="E890" s="266"/>
      <c r="F890" s="69"/>
      <c r="G890" s="69"/>
      <c r="H890" s="266"/>
      <c r="I890" s="221"/>
      <c r="J890" s="221"/>
      <c r="K890" s="221"/>
      <c r="L890" s="69"/>
      <c r="M890" s="266"/>
      <c r="N890" s="266"/>
      <c r="O890" s="266"/>
      <c r="P890" s="266"/>
      <c r="Q890" s="267"/>
      <c r="R890" s="267"/>
      <c r="S890" s="267"/>
      <c r="T890" s="69"/>
      <c r="U890" s="69"/>
      <c r="V890" s="69"/>
      <c r="W890" s="69"/>
      <c r="X890" s="220"/>
      <c r="Y890" s="70"/>
      <c r="Z890" s="1"/>
    </row>
    <row r="891" spans="1:26" ht="30" customHeight="1" x14ac:dyDescent="0.2">
      <c r="A891" s="70"/>
      <c r="B891" s="70"/>
      <c r="C891" s="70"/>
      <c r="D891" s="266"/>
      <c r="E891" s="266"/>
      <c r="F891" s="69"/>
      <c r="G891" s="69"/>
      <c r="H891" s="266"/>
      <c r="I891" s="221"/>
      <c r="J891" s="221"/>
      <c r="K891" s="221"/>
      <c r="L891" s="69"/>
      <c r="M891" s="266"/>
      <c r="N891" s="266"/>
      <c r="O891" s="266"/>
      <c r="P891" s="266"/>
      <c r="Q891" s="267"/>
      <c r="R891" s="267"/>
      <c r="S891" s="267"/>
      <c r="T891" s="69"/>
      <c r="U891" s="69"/>
      <c r="V891" s="69"/>
      <c r="W891" s="69"/>
      <c r="X891" s="220"/>
      <c r="Y891" s="70"/>
      <c r="Z891" s="1"/>
    </row>
    <row r="892" spans="1:26" ht="30" customHeight="1" x14ac:dyDescent="0.2">
      <c r="A892" s="70"/>
      <c r="B892" s="70"/>
      <c r="C892" s="70"/>
      <c r="D892" s="266"/>
      <c r="E892" s="266"/>
      <c r="F892" s="69"/>
      <c r="G892" s="69"/>
      <c r="H892" s="266"/>
      <c r="I892" s="221"/>
      <c r="J892" s="221"/>
      <c r="K892" s="221"/>
      <c r="L892" s="69"/>
      <c r="M892" s="266"/>
      <c r="N892" s="266"/>
      <c r="O892" s="266"/>
      <c r="P892" s="266"/>
      <c r="Q892" s="267"/>
      <c r="R892" s="267"/>
      <c r="S892" s="267"/>
      <c r="T892" s="69"/>
      <c r="U892" s="69"/>
      <c r="V892" s="69"/>
      <c r="W892" s="69"/>
      <c r="X892" s="220"/>
      <c r="Y892" s="70"/>
      <c r="Z892" s="1"/>
    </row>
    <row r="893" spans="1:26" ht="30" customHeight="1" x14ac:dyDescent="0.2">
      <c r="A893" s="70"/>
      <c r="B893" s="70"/>
      <c r="C893" s="70"/>
      <c r="D893" s="266"/>
      <c r="E893" s="266"/>
      <c r="F893" s="69"/>
      <c r="G893" s="69"/>
      <c r="H893" s="266"/>
      <c r="I893" s="221"/>
      <c r="J893" s="221"/>
      <c r="K893" s="221"/>
      <c r="L893" s="69"/>
      <c r="M893" s="266"/>
      <c r="N893" s="266"/>
      <c r="O893" s="266"/>
      <c r="P893" s="266"/>
      <c r="Q893" s="267"/>
      <c r="R893" s="267"/>
      <c r="S893" s="267"/>
      <c r="T893" s="69"/>
      <c r="U893" s="69"/>
      <c r="V893" s="69"/>
      <c r="W893" s="69"/>
      <c r="X893" s="220"/>
      <c r="Y893" s="70"/>
      <c r="Z893" s="1"/>
    </row>
    <row r="894" spans="1:26" ht="30" customHeight="1" x14ac:dyDescent="0.2">
      <c r="A894" s="70"/>
      <c r="B894" s="70"/>
      <c r="C894" s="70"/>
      <c r="D894" s="266"/>
      <c r="E894" s="266"/>
      <c r="F894" s="69"/>
      <c r="G894" s="69"/>
      <c r="H894" s="266"/>
      <c r="I894" s="221"/>
      <c r="J894" s="221"/>
      <c r="K894" s="221"/>
      <c r="L894" s="69"/>
      <c r="M894" s="266"/>
      <c r="N894" s="266"/>
      <c r="O894" s="266"/>
      <c r="P894" s="266"/>
      <c r="Q894" s="267"/>
      <c r="R894" s="267"/>
      <c r="S894" s="267"/>
      <c r="T894" s="69"/>
      <c r="U894" s="69"/>
      <c r="V894" s="69"/>
      <c r="W894" s="69"/>
      <c r="X894" s="220"/>
      <c r="Y894" s="70"/>
      <c r="Z894" s="1"/>
    </row>
    <row r="895" spans="1:26" ht="30" customHeight="1" x14ac:dyDescent="0.2">
      <c r="A895" s="70"/>
      <c r="B895" s="70"/>
      <c r="C895" s="70"/>
      <c r="D895" s="266"/>
      <c r="E895" s="266"/>
      <c r="F895" s="69"/>
      <c r="G895" s="69"/>
      <c r="H895" s="266"/>
      <c r="I895" s="221"/>
      <c r="J895" s="221"/>
      <c r="K895" s="221"/>
      <c r="L895" s="69"/>
      <c r="M895" s="266"/>
      <c r="N895" s="266"/>
      <c r="O895" s="266"/>
      <c r="P895" s="266"/>
      <c r="Q895" s="267"/>
      <c r="R895" s="267"/>
      <c r="S895" s="267"/>
      <c r="T895" s="69"/>
      <c r="U895" s="69"/>
      <c r="V895" s="69"/>
      <c r="W895" s="69"/>
      <c r="X895" s="220"/>
      <c r="Y895" s="70"/>
      <c r="Z895" s="1"/>
    </row>
    <row r="896" spans="1:26" ht="30" customHeight="1" x14ac:dyDescent="0.2">
      <c r="A896" s="70"/>
      <c r="B896" s="70"/>
      <c r="C896" s="70"/>
      <c r="D896" s="266"/>
      <c r="E896" s="266"/>
      <c r="F896" s="69"/>
      <c r="G896" s="69"/>
      <c r="H896" s="266"/>
      <c r="I896" s="221"/>
      <c r="J896" s="221"/>
      <c r="K896" s="221"/>
      <c r="L896" s="69"/>
      <c r="M896" s="266"/>
      <c r="N896" s="266"/>
      <c r="O896" s="266"/>
      <c r="P896" s="266"/>
      <c r="Q896" s="267"/>
      <c r="R896" s="267"/>
      <c r="S896" s="267"/>
      <c r="T896" s="69"/>
      <c r="U896" s="69"/>
      <c r="V896" s="69"/>
      <c r="W896" s="69"/>
      <c r="X896" s="220"/>
      <c r="Y896" s="70"/>
      <c r="Z896" s="1"/>
    </row>
    <row r="897" spans="1:26" ht="30" customHeight="1" x14ac:dyDescent="0.2">
      <c r="A897" s="70"/>
      <c r="B897" s="70"/>
      <c r="C897" s="70"/>
      <c r="D897" s="266"/>
      <c r="E897" s="266"/>
      <c r="F897" s="69"/>
      <c r="G897" s="69"/>
      <c r="H897" s="266"/>
      <c r="I897" s="221"/>
      <c r="J897" s="221"/>
      <c r="K897" s="221"/>
      <c r="L897" s="69"/>
      <c r="M897" s="266"/>
      <c r="N897" s="266"/>
      <c r="O897" s="266"/>
      <c r="P897" s="266"/>
      <c r="Q897" s="267"/>
      <c r="R897" s="267"/>
      <c r="S897" s="267"/>
      <c r="T897" s="69"/>
      <c r="U897" s="69"/>
      <c r="V897" s="69"/>
      <c r="W897" s="69"/>
      <c r="X897" s="220"/>
      <c r="Y897" s="70"/>
      <c r="Z897" s="1"/>
    </row>
    <row r="898" spans="1:26" ht="30" customHeight="1" x14ac:dyDescent="0.2">
      <c r="A898" s="70"/>
      <c r="B898" s="70"/>
      <c r="C898" s="70"/>
      <c r="D898" s="266"/>
      <c r="E898" s="266"/>
      <c r="F898" s="69"/>
      <c r="G898" s="69"/>
      <c r="H898" s="266"/>
      <c r="I898" s="221"/>
      <c r="J898" s="221"/>
      <c r="K898" s="221"/>
      <c r="L898" s="69"/>
      <c r="M898" s="266"/>
      <c r="N898" s="266"/>
      <c r="O898" s="266"/>
      <c r="P898" s="266"/>
      <c r="Q898" s="267"/>
      <c r="R898" s="267"/>
      <c r="S898" s="267"/>
      <c r="T898" s="69"/>
      <c r="U898" s="69"/>
      <c r="V898" s="69"/>
      <c r="W898" s="69"/>
      <c r="X898" s="220"/>
      <c r="Y898" s="70"/>
      <c r="Z898" s="1"/>
    </row>
    <row r="899" spans="1:26" ht="30" customHeight="1" x14ac:dyDescent="0.2">
      <c r="A899" s="70"/>
      <c r="B899" s="70"/>
      <c r="C899" s="70"/>
      <c r="D899" s="266"/>
      <c r="E899" s="266"/>
      <c r="F899" s="69"/>
      <c r="G899" s="69"/>
      <c r="H899" s="266"/>
      <c r="I899" s="221"/>
      <c r="J899" s="221"/>
      <c r="K899" s="221"/>
      <c r="L899" s="69"/>
      <c r="M899" s="266"/>
      <c r="N899" s="266"/>
      <c r="O899" s="266"/>
      <c r="P899" s="266"/>
      <c r="Q899" s="267"/>
      <c r="R899" s="267"/>
      <c r="S899" s="267"/>
      <c r="T899" s="69"/>
      <c r="U899" s="69"/>
      <c r="V899" s="69"/>
      <c r="W899" s="69"/>
      <c r="X899" s="220"/>
      <c r="Y899" s="70"/>
      <c r="Z899" s="1"/>
    </row>
    <row r="900" spans="1:26" ht="30" customHeight="1" x14ac:dyDescent="0.2">
      <c r="A900" s="70"/>
      <c r="B900" s="70"/>
      <c r="C900" s="70"/>
      <c r="D900" s="266"/>
      <c r="E900" s="266"/>
      <c r="F900" s="69"/>
      <c r="G900" s="69"/>
      <c r="H900" s="266"/>
      <c r="I900" s="221"/>
      <c r="J900" s="221"/>
      <c r="K900" s="221"/>
      <c r="L900" s="69"/>
      <c r="M900" s="266"/>
      <c r="N900" s="266"/>
      <c r="O900" s="266"/>
      <c r="P900" s="266"/>
      <c r="Q900" s="267"/>
      <c r="R900" s="267"/>
      <c r="S900" s="267"/>
      <c r="T900" s="69"/>
      <c r="U900" s="69"/>
      <c r="V900" s="69"/>
      <c r="W900" s="69"/>
      <c r="X900" s="220"/>
      <c r="Y900" s="70"/>
      <c r="Z900" s="1"/>
    </row>
    <row r="901" spans="1:26" ht="30" customHeight="1" x14ac:dyDescent="0.2">
      <c r="A901" s="70"/>
      <c r="B901" s="70"/>
      <c r="C901" s="70"/>
      <c r="D901" s="266"/>
      <c r="E901" s="266"/>
      <c r="F901" s="69"/>
      <c r="G901" s="69"/>
      <c r="H901" s="266"/>
      <c r="I901" s="221"/>
      <c r="J901" s="221"/>
      <c r="K901" s="221"/>
      <c r="L901" s="69"/>
      <c r="M901" s="266"/>
      <c r="N901" s="266"/>
      <c r="O901" s="266"/>
      <c r="P901" s="266"/>
      <c r="Q901" s="267"/>
      <c r="R901" s="267"/>
      <c r="S901" s="267"/>
      <c r="T901" s="69"/>
      <c r="U901" s="69"/>
      <c r="V901" s="69"/>
      <c r="W901" s="69"/>
      <c r="X901" s="220"/>
      <c r="Y901" s="70"/>
      <c r="Z901" s="1"/>
    </row>
    <row r="902" spans="1:26" ht="30" customHeight="1" x14ac:dyDescent="0.2">
      <c r="A902" s="70"/>
      <c r="B902" s="70"/>
      <c r="C902" s="70"/>
      <c r="D902" s="266"/>
      <c r="E902" s="266"/>
      <c r="F902" s="69"/>
      <c r="G902" s="69"/>
      <c r="H902" s="266"/>
      <c r="I902" s="221"/>
      <c r="J902" s="221"/>
      <c r="K902" s="221"/>
      <c r="L902" s="69"/>
      <c r="M902" s="266"/>
      <c r="N902" s="266"/>
      <c r="O902" s="266"/>
      <c r="P902" s="266"/>
      <c r="Q902" s="267"/>
      <c r="R902" s="267"/>
      <c r="S902" s="267"/>
      <c r="T902" s="69"/>
      <c r="U902" s="69"/>
      <c r="V902" s="69"/>
      <c r="W902" s="69"/>
      <c r="X902" s="220"/>
      <c r="Y902" s="70"/>
      <c r="Z902" s="1"/>
    </row>
    <row r="903" spans="1:26" ht="30" customHeight="1" x14ac:dyDescent="0.2">
      <c r="A903" s="70"/>
      <c r="B903" s="70"/>
      <c r="C903" s="70"/>
      <c r="D903" s="266"/>
      <c r="E903" s="266"/>
      <c r="F903" s="69"/>
      <c r="G903" s="69"/>
      <c r="H903" s="266"/>
      <c r="I903" s="221"/>
      <c r="J903" s="221"/>
      <c r="K903" s="221"/>
      <c r="L903" s="69"/>
      <c r="M903" s="266"/>
      <c r="N903" s="266"/>
      <c r="O903" s="266"/>
      <c r="P903" s="266"/>
      <c r="Q903" s="267"/>
      <c r="R903" s="267"/>
      <c r="S903" s="267"/>
      <c r="T903" s="69"/>
      <c r="U903" s="69"/>
      <c r="V903" s="69"/>
      <c r="W903" s="69"/>
      <c r="X903" s="220"/>
      <c r="Y903" s="70"/>
      <c r="Z903" s="1"/>
    </row>
    <row r="904" spans="1:26" ht="30" customHeight="1" x14ac:dyDescent="0.2">
      <c r="A904" s="70"/>
      <c r="B904" s="70"/>
      <c r="C904" s="70"/>
      <c r="D904" s="266"/>
      <c r="E904" s="266"/>
      <c r="F904" s="69"/>
      <c r="G904" s="69"/>
      <c r="H904" s="266"/>
      <c r="I904" s="221"/>
      <c r="J904" s="221"/>
      <c r="K904" s="221"/>
      <c r="L904" s="69"/>
      <c r="M904" s="266"/>
      <c r="N904" s="266"/>
      <c r="O904" s="266"/>
      <c r="P904" s="266"/>
      <c r="Q904" s="267"/>
      <c r="R904" s="267"/>
      <c r="S904" s="267"/>
      <c r="T904" s="69"/>
      <c r="U904" s="69"/>
      <c r="V904" s="69"/>
      <c r="W904" s="69"/>
      <c r="X904" s="220"/>
      <c r="Y904" s="70"/>
      <c r="Z904" s="1"/>
    </row>
    <row r="905" spans="1:26" ht="30" customHeight="1" x14ac:dyDescent="0.2">
      <c r="A905" s="70"/>
      <c r="B905" s="70"/>
      <c r="C905" s="70"/>
      <c r="D905" s="266"/>
      <c r="E905" s="266"/>
      <c r="F905" s="69"/>
      <c r="G905" s="69"/>
      <c r="H905" s="266"/>
      <c r="I905" s="221"/>
      <c r="J905" s="221"/>
      <c r="K905" s="221"/>
      <c r="L905" s="69"/>
      <c r="M905" s="266"/>
      <c r="N905" s="266"/>
      <c r="O905" s="266"/>
      <c r="P905" s="266"/>
      <c r="Q905" s="267"/>
      <c r="R905" s="267"/>
      <c r="S905" s="267"/>
      <c r="T905" s="69"/>
      <c r="U905" s="69"/>
      <c r="V905" s="69"/>
      <c r="W905" s="69"/>
      <c r="X905" s="220"/>
      <c r="Y905" s="70"/>
      <c r="Z905" s="1"/>
    </row>
    <row r="906" spans="1:26" ht="30" customHeight="1" x14ac:dyDescent="0.2">
      <c r="A906" s="70"/>
      <c r="B906" s="70"/>
      <c r="C906" s="70"/>
      <c r="D906" s="266"/>
      <c r="E906" s="266"/>
      <c r="F906" s="69"/>
      <c r="G906" s="69"/>
      <c r="H906" s="266"/>
      <c r="I906" s="221"/>
      <c r="J906" s="221"/>
      <c r="K906" s="221"/>
      <c r="L906" s="69"/>
      <c r="M906" s="266"/>
      <c r="N906" s="266"/>
      <c r="O906" s="266"/>
      <c r="P906" s="266"/>
      <c r="Q906" s="267"/>
      <c r="R906" s="267"/>
      <c r="S906" s="267"/>
      <c r="T906" s="69"/>
      <c r="U906" s="69"/>
      <c r="V906" s="69"/>
      <c r="W906" s="69"/>
      <c r="X906" s="220"/>
      <c r="Y906" s="70"/>
      <c r="Z906" s="1"/>
    </row>
    <row r="907" spans="1:26" ht="30" customHeight="1" x14ac:dyDescent="0.2">
      <c r="A907" s="70"/>
      <c r="B907" s="70"/>
      <c r="C907" s="70"/>
      <c r="D907" s="266"/>
      <c r="E907" s="266"/>
      <c r="F907" s="69"/>
      <c r="G907" s="69"/>
      <c r="H907" s="266"/>
      <c r="I907" s="221"/>
      <c r="J907" s="221"/>
      <c r="K907" s="221"/>
      <c r="L907" s="69"/>
      <c r="M907" s="266"/>
      <c r="N907" s="266"/>
      <c r="O907" s="266"/>
      <c r="P907" s="266"/>
      <c r="Q907" s="267"/>
      <c r="R907" s="267"/>
      <c r="S907" s="267"/>
      <c r="T907" s="69"/>
      <c r="U907" s="69"/>
      <c r="V907" s="69"/>
      <c r="W907" s="69"/>
      <c r="X907" s="220"/>
      <c r="Y907" s="70"/>
      <c r="Z907" s="1"/>
    </row>
    <row r="908" spans="1:26" ht="30" customHeight="1" x14ac:dyDescent="0.2">
      <c r="A908" s="70"/>
      <c r="B908" s="70"/>
      <c r="C908" s="70"/>
      <c r="D908" s="266"/>
      <c r="E908" s="266"/>
      <c r="F908" s="69"/>
      <c r="G908" s="69"/>
      <c r="H908" s="266"/>
      <c r="I908" s="221"/>
      <c r="J908" s="221"/>
      <c r="K908" s="221"/>
      <c r="L908" s="69"/>
      <c r="M908" s="266"/>
      <c r="N908" s="266"/>
      <c r="O908" s="266"/>
      <c r="P908" s="266"/>
      <c r="Q908" s="267"/>
      <c r="R908" s="267"/>
      <c r="S908" s="267"/>
      <c r="T908" s="69"/>
      <c r="U908" s="69"/>
      <c r="V908" s="69"/>
      <c r="W908" s="69"/>
      <c r="X908" s="220"/>
      <c r="Y908" s="70"/>
      <c r="Z908" s="1"/>
    </row>
    <row r="909" spans="1:26" ht="30" customHeight="1" x14ac:dyDescent="0.2">
      <c r="A909" s="70"/>
      <c r="B909" s="70"/>
      <c r="C909" s="70"/>
      <c r="D909" s="266"/>
      <c r="E909" s="266"/>
      <c r="F909" s="69"/>
      <c r="G909" s="69"/>
      <c r="H909" s="266"/>
      <c r="I909" s="221"/>
      <c r="J909" s="221"/>
      <c r="K909" s="221"/>
      <c r="L909" s="69"/>
      <c r="M909" s="266"/>
      <c r="N909" s="266"/>
      <c r="O909" s="266"/>
      <c r="P909" s="266"/>
      <c r="Q909" s="267"/>
      <c r="R909" s="267"/>
      <c r="S909" s="267"/>
      <c r="T909" s="69"/>
      <c r="U909" s="69"/>
      <c r="V909" s="69"/>
      <c r="W909" s="69"/>
      <c r="X909" s="220"/>
      <c r="Y909" s="70"/>
      <c r="Z909" s="1"/>
    </row>
    <row r="910" spans="1:26" ht="30" customHeight="1" x14ac:dyDescent="0.2">
      <c r="A910" s="70"/>
      <c r="B910" s="70"/>
      <c r="C910" s="70"/>
      <c r="D910" s="266"/>
      <c r="E910" s="266"/>
      <c r="F910" s="69"/>
      <c r="G910" s="69"/>
      <c r="H910" s="266"/>
      <c r="I910" s="221"/>
      <c r="J910" s="221"/>
      <c r="K910" s="221"/>
      <c r="L910" s="69"/>
      <c r="M910" s="266"/>
      <c r="N910" s="266"/>
      <c r="O910" s="266"/>
      <c r="P910" s="266"/>
      <c r="Q910" s="267"/>
      <c r="R910" s="267"/>
      <c r="S910" s="267"/>
      <c r="T910" s="69"/>
      <c r="U910" s="69"/>
      <c r="V910" s="69"/>
      <c r="W910" s="69"/>
      <c r="X910" s="220"/>
      <c r="Y910" s="70"/>
      <c r="Z910" s="1"/>
    </row>
    <row r="911" spans="1:26" ht="30" customHeight="1" x14ac:dyDescent="0.2">
      <c r="A911" s="70"/>
      <c r="B911" s="70"/>
      <c r="C911" s="70"/>
      <c r="D911" s="266"/>
      <c r="E911" s="266"/>
      <c r="F911" s="69"/>
      <c r="G911" s="69"/>
      <c r="H911" s="266"/>
      <c r="I911" s="221"/>
      <c r="J911" s="221"/>
      <c r="K911" s="221"/>
      <c r="L911" s="69"/>
      <c r="M911" s="266"/>
      <c r="N911" s="266"/>
      <c r="O911" s="266"/>
      <c r="P911" s="266"/>
      <c r="Q911" s="267"/>
      <c r="R911" s="267"/>
      <c r="S911" s="267"/>
      <c r="T911" s="69"/>
      <c r="U911" s="69"/>
      <c r="V911" s="69"/>
      <c r="W911" s="69"/>
      <c r="X911" s="220"/>
      <c r="Y911" s="70"/>
      <c r="Z911" s="1"/>
    </row>
    <row r="912" spans="1:26" ht="30" customHeight="1" x14ac:dyDescent="0.2">
      <c r="A912" s="70"/>
      <c r="B912" s="70"/>
      <c r="C912" s="70"/>
      <c r="D912" s="266"/>
      <c r="E912" s="266"/>
      <c r="F912" s="69"/>
      <c r="G912" s="69"/>
      <c r="H912" s="266"/>
      <c r="I912" s="221"/>
      <c r="J912" s="221"/>
      <c r="K912" s="221"/>
      <c r="L912" s="69"/>
      <c r="M912" s="266"/>
      <c r="N912" s="266"/>
      <c r="O912" s="266"/>
      <c r="P912" s="266"/>
      <c r="Q912" s="267"/>
      <c r="R912" s="267"/>
      <c r="S912" s="267"/>
      <c r="T912" s="69"/>
      <c r="U912" s="69"/>
      <c r="V912" s="69"/>
      <c r="W912" s="69"/>
      <c r="X912" s="220"/>
      <c r="Y912" s="70"/>
      <c r="Z912" s="1"/>
    </row>
    <row r="913" spans="1:26" ht="30" customHeight="1" x14ac:dyDescent="0.2">
      <c r="A913" s="70"/>
      <c r="B913" s="70"/>
      <c r="C913" s="70"/>
      <c r="D913" s="266"/>
      <c r="E913" s="266"/>
      <c r="F913" s="69"/>
      <c r="G913" s="69"/>
      <c r="H913" s="266"/>
      <c r="I913" s="221"/>
      <c r="J913" s="221"/>
      <c r="K913" s="221"/>
      <c r="L913" s="69"/>
      <c r="M913" s="266"/>
      <c r="N913" s="266"/>
      <c r="O913" s="266"/>
      <c r="P913" s="266"/>
      <c r="Q913" s="267"/>
      <c r="R913" s="267"/>
      <c r="S913" s="267"/>
      <c r="T913" s="69"/>
      <c r="U913" s="69"/>
      <c r="V913" s="69"/>
      <c r="W913" s="69"/>
      <c r="X913" s="220"/>
      <c r="Y913" s="70"/>
      <c r="Z913" s="1"/>
    </row>
    <row r="914" spans="1:26" ht="30" customHeight="1" x14ac:dyDescent="0.2">
      <c r="A914" s="70"/>
      <c r="B914" s="70"/>
      <c r="C914" s="70"/>
      <c r="D914" s="266"/>
      <c r="E914" s="266"/>
      <c r="F914" s="69"/>
      <c r="G914" s="69"/>
      <c r="H914" s="266"/>
      <c r="I914" s="221"/>
      <c r="J914" s="221"/>
      <c r="K914" s="221"/>
      <c r="L914" s="69"/>
      <c r="M914" s="266"/>
      <c r="N914" s="266"/>
      <c r="O914" s="266"/>
      <c r="P914" s="266"/>
      <c r="Q914" s="267"/>
      <c r="R914" s="267"/>
      <c r="S914" s="267"/>
      <c r="T914" s="69"/>
      <c r="U914" s="69"/>
      <c r="V914" s="69"/>
      <c r="W914" s="69"/>
      <c r="X914" s="220"/>
      <c r="Y914" s="70"/>
      <c r="Z914" s="1"/>
    </row>
    <row r="915" spans="1:26" ht="30" customHeight="1" x14ac:dyDescent="0.2">
      <c r="A915" s="70"/>
      <c r="B915" s="70"/>
      <c r="C915" s="70"/>
      <c r="D915" s="266"/>
      <c r="E915" s="266"/>
      <c r="F915" s="69"/>
      <c r="G915" s="69"/>
      <c r="H915" s="266"/>
      <c r="I915" s="221"/>
      <c r="J915" s="221"/>
      <c r="K915" s="221"/>
      <c r="L915" s="69"/>
      <c r="M915" s="266"/>
      <c r="N915" s="266"/>
      <c r="O915" s="266"/>
      <c r="P915" s="266"/>
      <c r="Q915" s="267"/>
      <c r="R915" s="267"/>
      <c r="S915" s="267"/>
      <c r="T915" s="69"/>
      <c r="U915" s="69"/>
      <c r="V915" s="69"/>
      <c r="W915" s="69"/>
      <c r="X915" s="220"/>
      <c r="Y915" s="70"/>
      <c r="Z915" s="1"/>
    </row>
    <row r="916" spans="1:26" ht="30" customHeight="1" x14ac:dyDescent="0.2">
      <c r="A916" s="70"/>
      <c r="B916" s="70"/>
      <c r="C916" s="70"/>
      <c r="D916" s="266"/>
      <c r="E916" s="266"/>
      <c r="F916" s="69"/>
      <c r="G916" s="69"/>
      <c r="H916" s="266"/>
      <c r="I916" s="221"/>
      <c r="J916" s="221"/>
      <c r="K916" s="221"/>
      <c r="L916" s="69"/>
      <c r="M916" s="266"/>
      <c r="N916" s="266"/>
      <c r="O916" s="266"/>
      <c r="P916" s="266"/>
      <c r="Q916" s="267"/>
      <c r="R916" s="267"/>
      <c r="S916" s="267"/>
      <c r="T916" s="69"/>
      <c r="U916" s="69"/>
      <c r="V916" s="69"/>
      <c r="W916" s="69"/>
      <c r="X916" s="220"/>
      <c r="Y916" s="70"/>
      <c r="Z916" s="1"/>
    </row>
    <row r="917" spans="1:26" ht="30" customHeight="1" x14ac:dyDescent="0.2">
      <c r="A917" s="70"/>
      <c r="B917" s="70"/>
      <c r="C917" s="70"/>
      <c r="D917" s="266"/>
      <c r="E917" s="266"/>
      <c r="F917" s="69"/>
      <c r="G917" s="69"/>
      <c r="H917" s="266"/>
      <c r="I917" s="221"/>
      <c r="J917" s="221"/>
      <c r="K917" s="221"/>
      <c r="L917" s="69"/>
      <c r="M917" s="266"/>
      <c r="N917" s="266"/>
      <c r="O917" s="266"/>
      <c r="P917" s="266"/>
      <c r="Q917" s="267"/>
      <c r="R917" s="267"/>
      <c r="S917" s="267"/>
      <c r="T917" s="69"/>
      <c r="U917" s="69"/>
      <c r="V917" s="69"/>
      <c r="W917" s="69"/>
      <c r="X917" s="220"/>
      <c r="Y917" s="70"/>
      <c r="Z917" s="1"/>
    </row>
    <row r="918" spans="1:26" ht="30" customHeight="1" x14ac:dyDescent="0.2">
      <c r="A918" s="70"/>
      <c r="B918" s="70"/>
      <c r="C918" s="70"/>
      <c r="D918" s="266"/>
      <c r="E918" s="266"/>
      <c r="F918" s="69"/>
      <c r="G918" s="69"/>
      <c r="H918" s="266"/>
      <c r="I918" s="221"/>
      <c r="J918" s="221"/>
      <c r="K918" s="221"/>
      <c r="L918" s="69"/>
      <c r="M918" s="266"/>
      <c r="N918" s="266"/>
      <c r="O918" s="266"/>
      <c r="P918" s="266"/>
      <c r="Q918" s="267"/>
      <c r="R918" s="267"/>
      <c r="S918" s="267"/>
      <c r="T918" s="69"/>
      <c r="U918" s="69"/>
      <c r="V918" s="69"/>
      <c r="W918" s="69"/>
      <c r="X918" s="220"/>
      <c r="Y918" s="70"/>
      <c r="Z918" s="1"/>
    </row>
    <row r="919" spans="1:26" ht="30" customHeight="1" x14ac:dyDescent="0.2">
      <c r="A919" s="70"/>
      <c r="B919" s="70"/>
      <c r="C919" s="70"/>
      <c r="D919" s="266"/>
      <c r="E919" s="266"/>
      <c r="F919" s="69"/>
      <c r="G919" s="69"/>
      <c r="H919" s="266"/>
      <c r="I919" s="221"/>
      <c r="J919" s="221"/>
      <c r="K919" s="221"/>
      <c r="L919" s="69"/>
      <c r="M919" s="266"/>
      <c r="N919" s="266"/>
      <c r="O919" s="266"/>
      <c r="P919" s="266"/>
      <c r="Q919" s="267"/>
      <c r="R919" s="267"/>
      <c r="S919" s="267"/>
      <c r="T919" s="69"/>
      <c r="U919" s="69"/>
      <c r="V919" s="69"/>
      <c r="W919" s="69"/>
      <c r="X919" s="220"/>
      <c r="Y919" s="70"/>
      <c r="Z919" s="1"/>
    </row>
    <row r="920" spans="1:26" ht="30" customHeight="1" x14ac:dyDescent="0.2">
      <c r="A920" s="70"/>
      <c r="B920" s="70"/>
      <c r="C920" s="70"/>
      <c r="D920" s="266"/>
      <c r="E920" s="266"/>
      <c r="F920" s="69"/>
      <c r="G920" s="69"/>
      <c r="H920" s="266"/>
      <c r="I920" s="221"/>
      <c r="J920" s="221"/>
      <c r="K920" s="221"/>
      <c r="L920" s="69"/>
      <c r="M920" s="266"/>
      <c r="N920" s="266"/>
      <c r="O920" s="266"/>
      <c r="P920" s="266"/>
      <c r="Q920" s="267"/>
      <c r="R920" s="267"/>
      <c r="S920" s="267"/>
      <c r="T920" s="69"/>
      <c r="U920" s="69"/>
      <c r="V920" s="69"/>
      <c r="W920" s="69"/>
      <c r="X920" s="220"/>
      <c r="Y920" s="70"/>
      <c r="Z920" s="1"/>
    </row>
    <row r="921" spans="1:26" ht="30" customHeight="1" x14ac:dyDescent="0.2">
      <c r="A921" s="70"/>
      <c r="B921" s="70"/>
      <c r="C921" s="70"/>
      <c r="D921" s="266"/>
      <c r="E921" s="266"/>
      <c r="F921" s="69"/>
      <c r="G921" s="69"/>
      <c r="H921" s="266"/>
      <c r="I921" s="221"/>
      <c r="J921" s="221"/>
      <c r="K921" s="221"/>
      <c r="L921" s="69"/>
      <c r="M921" s="266"/>
      <c r="N921" s="266"/>
      <c r="O921" s="266"/>
      <c r="P921" s="266"/>
      <c r="Q921" s="267"/>
      <c r="R921" s="267"/>
      <c r="S921" s="267"/>
      <c r="T921" s="69"/>
      <c r="U921" s="69"/>
      <c r="V921" s="69"/>
      <c r="W921" s="69"/>
      <c r="X921" s="220"/>
      <c r="Y921" s="70"/>
      <c r="Z921" s="1"/>
    </row>
    <row r="922" spans="1:26" ht="30" customHeight="1" x14ac:dyDescent="0.2">
      <c r="A922" s="70"/>
      <c r="B922" s="70"/>
      <c r="C922" s="70"/>
      <c r="D922" s="266"/>
      <c r="E922" s="266"/>
      <c r="F922" s="69"/>
      <c r="G922" s="69"/>
      <c r="H922" s="266"/>
      <c r="I922" s="221"/>
      <c r="J922" s="221"/>
      <c r="K922" s="221"/>
      <c r="L922" s="69"/>
      <c r="M922" s="266"/>
      <c r="N922" s="266"/>
      <c r="O922" s="266"/>
      <c r="P922" s="266"/>
      <c r="Q922" s="267"/>
      <c r="R922" s="267"/>
      <c r="S922" s="267"/>
      <c r="T922" s="69"/>
      <c r="U922" s="69"/>
      <c r="V922" s="69"/>
      <c r="W922" s="69"/>
      <c r="X922" s="220"/>
      <c r="Y922" s="70"/>
      <c r="Z922" s="1"/>
    </row>
    <row r="923" spans="1:26" ht="30" customHeight="1" x14ac:dyDescent="0.2">
      <c r="A923" s="70"/>
      <c r="B923" s="70"/>
      <c r="C923" s="70"/>
      <c r="D923" s="266"/>
      <c r="E923" s="266"/>
      <c r="F923" s="69"/>
      <c r="G923" s="69"/>
      <c r="H923" s="266"/>
      <c r="I923" s="221"/>
      <c r="J923" s="221"/>
      <c r="K923" s="221"/>
      <c r="L923" s="69"/>
      <c r="M923" s="266"/>
      <c r="N923" s="266"/>
      <c r="O923" s="266"/>
      <c r="P923" s="266"/>
      <c r="Q923" s="267"/>
      <c r="R923" s="267"/>
      <c r="S923" s="267"/>
      <c r="T923" s="69"/>
      <c r="U923" s="69"/>
      <c r="V923" s="69"/>
      <c r="W923" s="69"/>
      <c r="X923" s="220"/>
      <c r="Y923" s="70"/>
      <c r="Z923" s="1"/>
    </row>
    <row r="924" spans="1:26" ht="30" customHeight="1" x14ac:dyDescent="0.2">
      <c r="A924" s="70"/>
      <c r="B924" s="70"/>
      <c r="C924" s="70"/>
      <c r="D924" s="266"/>
      <c r="E924" s="266"/>
      <c r="F924" s="69"/>
      <c r="G924" s="69"/>
      <c r="H924" s="266"/>
      <c r="I924" s="221"/>
      <c r="J924" s="221"/>
      <c r="K924" s="221"/>
      <c r="L924" s="69"/>
      <c r="M924" s="266"/>
      <c r="N924" s="266"/>
      <c r="O924" s="266"/>
      <c r="P924" s="266"/>
      <c r="Q924" s="267"/>
      <c r="R924" s="267"/>
      <c r="S924" s="267"/>
      <c r="T924" s="69"/>
      <c r="U924" s="69"/>
      <c r="V924" s="69"/>
      <c r="W924" s="69"/>
      <c r="X924" s="220"/>
      <c r="Y924" s="70"/>
      <c r="Z924" s="1"/>
    </row>
    <row r="925" spans="1:26" ht="30" customHeight="1" x14ac:dyDescent="0.2">
      <c r="A925" s="70"/>
      <c r="B925" s="70"/>
      <c r="C925" s="70"/>
      <c r="D925" s="266"/>
      <c r="E925" s="266"/>
      <c r="F925" s="69"/>
      <c r="G925" s="69"/>
      <c r="H925" s="266"/>
      <c r="I925" s="221"/>
      <c r="J925" s="221"/>
      <c r="K925" s="221"/>
      <c r="L925" s="69"/>
      <c r="M925" s="266"/>
      <c r="N925" s="266"/>
      <c r="O925" s="266"/>
      <c r="P925" s="266"/>
      <c r="Q925" s="267"/>
      <c r="R925" s="267"/>
      <c r="S925" s="267"/>
      <c r="T925" s="69"/>
      <c r="U925" s="69"/>
      <c r="V925" s="69"/>
      <c r="W925" s="69"/>
      <c r="X925" s="220"/>
      <c r="Y925" s="70"/>
      <c r="Z925" s="1"/>
    </row>
    <row r="926" spans="1:26" ht="30" customHeight="1" x14ac:dyDescent="0.2">
      <c r="A926" s="70"/>
      <c r="B926" s="70"/>
      <c r="C926" s="70"/>
      <c r="D926" s="266"/>
      <c r="E926" s="266"/>
      <c r="F926" s="69"/>
      <c r="G926" s="69"/>
      <c r="H926" s="266"/>
      <c r="I926" s="221"/>
      <c r="J926" s="221"/>
      <c r="K926" s="221"/>
      <c r="L926" s="69"/>
      <c r="M926" s="266"/>
      <c r="N926" s="266"/>
      <c r="O926" s="266"/>
      <c r="P926" s="266"/>
      <c r="Q926" s="267"/>
      <c r="R926" s="267"/>
      <c r="S926" s="267"/>
      <c r="T926" s="69"/>
      <c r="U926" s="69"/>
      <c r="V926" s="69"/>
      <c r="W926" s="69"/>
      <c r="X926" s="220"/>
      <c r="Y926" s="70"/>
      <c r="Z926" s="1"/>
    </row>
    <row r="927" spans="1:26" ht="30" customHeight="1" x14ac:dyDescent="0.2">
      <c r="A927" s="70"/>
      <c r="B927" s="70"/>
      <c r="C927" s="70"/>
      <c r="D927" s="266"/>
      <c r="E927" s="266"/>
      <c r="F927" s="69"/>
      <c r="G927" s="69"/>
      <c r="H927" s="266"/>
      <c r="I927" s="221"/>
      <c r="J927" s="221"/>
      <c r="K927" s="221"/>
      <c r="L927" s="69"/>
      <c r="M927" s="266"/>
      <c r="N927" s="266"/>
      <c r="O927" s="266"/>
      <c r="P927" s="266"/>
      <c r="Q927" s="267"/>
      <c r="R927" s="267"/>
      <c r="S927" s="267"/>
      <c r="T927" s="69"/>
      <c r="U927" s="69"/>
      <c r="V927" s="69"/>
      <c r="W927" s="69"/>
      <c r="X927" s="220"/>
      <c r="Y927" s="70"/>
      <c r="Z927" s="1"/>
    </row>
    <row r="928" spans="1:26" ht="30" customHeight="1" x14ac:dyDescent="0.2">
      <c r="A928" s="70"/>
      <c r="B928" s="70"/>
      <c r="C928" s="70"/>
      <c r="D928" s="266"/>
      <c r="E928" s="266"/>
      <c r="F928" s="69"/>
      <c r="G928" s="69"/>
      <c r="H928" s="266"/>
      <c r="I928" s="221"/>
      <c r="J928" s="221"/>
      <c r="K928" s="221"/>
      <c r="L928" s="69"/>
      <c r="M928" s="266"/>
      <c r="N928" s="266"/>
      <c r="O928" s="266"/>
      <c r="P928" s="266"/>
      <c r="Q928" s="267"/>
      <c r="R928" s="267"/>
      <c r="S928" s="267"/>
      <c r="T928" s="69"/>
      <c r="U928" s="69"/>
      <c r="V928" s="69"/>
      <c r="W928" s="69"/>
      <c r="X928" s="220"/>
      <c r="Y928" s="70"/>
      <c r="Z928" s="1"/>
    </row>
    <row r="929" spans="1:26" ht="30" customHeight="1" x14ac:dyDescent="0.2">
      <c r="A929" s="70"/>
      <c r="B929" s="70"/>
      <c r="C929" s="70"/>
      <c r="D929" s="266"/>
      <c r="E929" s="266"/>
      <c r="F929" s="69"/>
      <c r="G929" s="69"/>
      <c r="H929" s="266"/>
      <c r="I929" s="221"/>
      <c r="J929" s="221"/>
      <c r="K929" s="221"/>
      <c r="L929" s="69"/>
      <c r="M929" s="266"/>
      <c r="N929" s="266"/>
      <c r="O929" s="266"/>
      <c r="P929" s="266"/>
      <c r="Q929" s="267"/>
      <c r="R929" s="267"/>
      <c r="S929" s="267"/>
      <c r="T929" s="69"/>
      <c r="U929" s="69"/>
      <c r="V929" s="69"/>
      <c r="W929" s="69"/>
      <c r="X929" s="220"/>
      <c r="Y929" s="70"/>
      <c r="Z929" s="1"/>
    </row>
    <row r="930" spans="1:26" ht="30" customHeight="1" x14ac:dyDescent="0.2">
      <c r="A930" s="70"/>
      <c r="B930" s="70"/>
      <c r="C930" s="70"/>
      <c r="D930" s="266"/>
      <c r="E930" s="266"/>
      <c r="F930" s="69"/>
      <c r="G930" s="69"/>
      <c r="H930" s="266"/>
      <c r="I930" s="221"/>
      <c r="J930" s="221"/>
      <c r="K930" s="221"/>
      <c r="L930" s="69"/>
      <c r="M930" s="266"/>
      <c r="N930" s="266"/>
      <c r="O930" s="266"/>
      <c r="P930" s="266"/>
      <c r="Q930" s="267"/>
      <c r="R930" s="267"/>
      <c r="S930" s="267"/>
      <c r="T930" s="69"/>
      <c r="U930" s="69"/>
      <c r="V930" s="69"/>
      <c r="W930" s="69"/>
      <c r="X930" s="220"/>
      <c r="Y930" s="70"/>
      <c r="Z930" s="1"/>
    </row>
    <row r="931" spans="1:26" ht="30" customHeight="1" x14ac:dyDescent="0.2">
      <c r="A931" s="70"/>
      <c r="B931" s="70"/>
      <c r="C931" s="70"/>
      <c r="D931" s="266"/>
      <c r="E931" s="266"/>
      <c r="F931" s="69"/>
      <c r="G931" s="69"/>
      <c r="H931" s="266"/>
      <c r="I931" s="221"/>
      <c r="J931" s="221"/>
      <c r="K931" s="221"/>
      <c r="L931" s="69"/>
      <c r="M931" s="266"/>
      <c r="N931" s="266"/>
      <c r="O931" s="266"/>
      <c r="P931" s="266"/>
      <c r="Q931" s="267"/>
      <c r="R931" s="267"/>
      <c r="S931" s="267"/>
      <c r="T931" s="69"/>
      <c r="U931" s="69"/>
      <c r="V931" s="69"/>
      <c r="W931" s="69"/>
      <c r="X931" s="220"/>
      <c r="Y931" s="70"/>
      <c r="Z931" s="1"/>
    </row>
    <row r="932" spans="1:26" ht="30" customHeight="1" x14ac:dyDescent="0.2">
      <c r="A932" s="70"/>
      <c r="B932" s="70"/>
      <c r="C932" s="70"/>
      <c r="D932" s="266"/>
      <c r="E932" s="266"/>
      <c r="F932" s="69"/>
      <c r="G932" s="69"/>
      <c r="H932" s="266"/>
      <c r="I932" s="221"/>
      <c r="J932" s="221"/>
      <c r="K932" s="221"/>
      <c r="L932" s="69"/>
      <c r="M932" s="266"/>
      <c r="N932" s="266"/>
      <c r="O932" s="266"/>
      <c r="P932" s="266"/>
      <c r="Q932" s="267"/>
      <c r="R932" s="267"/>
      <c r="S932" s="267"/>
      <c r="T932" s="69"/>
      <c r="U932" s="69"/>
      <c r="V932" s="69"/>
      <c r="W932" s="69"/>
      <c r="X932" s="220"/>
      <c r="Y932" s="70"/>
      <c r="Z932" s="1"/>
    </row>
    <row r="933" spans="1:26" ht="30" customHeight="1" x14ac:dyDescent="0.2">
      <c r="A933" s="70"/>
      <c r="B933" s="70"/>
      <c r="C933" s="70"/>
      <c r="D933" s="266"/>
      <c r="E933" s="266"/>
      <c r="F933" s="69"/>
      <c r="G933" s="69"/>
      <c r="H933" s="266"/>
      <c r="I933" s="221"/>
      <c r="J933" s="221"/>
      <c r="K933" s="221"/>
      <c r="L933" s="69"/>
      <c r="M933" s="266"/>
      <c r="N933" s="266"/>
      <c r="O933" s="266"/>
      <c r="P933" s="266"/>
      <c r="Q933" s="267"/>
      <c r="R933" s="267"/>
      <c r="S933" s="267"/>
      <c r="T933" s="69"/>
      <c r="U933" s="69"/>
      <c r="V933" s="69"/>
      <c r="W933" s="69"/>
      <c r="X933" s="220"/>
      <c r="Y933" s="70"/>
      <c r="Z933" s="1"/>
    </row>
    <row r="934" spans="1:26" ht="30" customHeight="1" x14ac:dyDescent="0.2">
      <c r="A934" s="70"/>
      <c r="B934" s="70"/>
      <c r="C934" s="70"/>
      <c r="D934" s="266"/>
      <c r="E934" s="266"/>
      <c r="F934" s="69"/>
      <c r="G934" s="69"/>
      <c r="H934" s="266"/>
      <c r="I934" s="221"/>
      <c r="J934" s="221"/>
      <c r="K934" s="221"/>
      <c r="L934" s="69"/>
      <c r="M934" s="266"/>
      <c r="N934" s="266"/>
      <c r="O934" s="266"/>
      <c r="P934" s="266"/>
      <c r="Q934" s="267"/>
      <c r="R934" s="267"/>
      <c r="S934" s="267"/>
      <c r="T934" s="69"/>
      <c r="U934" s="69"/>
      <c r="V934" s="69"/>
      <c r="W934" s="69"/>
      <c r="X934" s="220"/>
      <c r="Y934" s="70"/>
      <c r="Z934" s="1"/>
    </row>
    <row r="935" spans="1:26" ht="30" customHeight="1" x14ac:dyDescent="0.2">
      <c r="A935" s="70"/>
      <c r="B935" s="70"/>
      <c r="C935" s="70"/>
      <c r="D935" s="266"/>
      <c r="E935" s="266"/>
      <c r="F935" s="69"/>
      <c r="G935" s="69"/>
      <c r="H935" s="266"/>
      <c r="I935" s="221"/>
      <c r="J935" s="221"/>
      <c r="K935" s="221"/>
      <c r="L935" s="69"/>
      <c r="M935" s="266"/>
      <c r="N935" s="266"/>
      <c r="O935" s="266"/>
      <c r="P935" s="266"/>
      <c r="Q935" s="267"/>
      <c r="R935" s="267"/>
      <c r="S935" s="267"/>
      <c r="T935" s="69"/>
      <c r="U935" s="69"/>
      <c r="V935" s="69"/>
      <c r="W935" s="69"/>
      <c r="X935" s="220"/>
      <c r="Y935" s="70"/>
      <c r="Z935" s="1"/>
    </row>
    <row r="936" spans="1:26" ht="30" customHeight="1" x14ac:dyDescent="0.2">
      <c r="A936" s="70"/>
      <c r="B936" s="70"/>
      <c r="C936" s="70"/>
      <c r="D936" s="266"/>
      <c r="E936" s="266"/>
      <c r="F936" s="69"/>
      <c r="G936" s="69"/>
      <c r="H936" s="266"/>
      <c r="I936" s="221"/>
      <c r="J936" s="221"/>
      <c r="K936" s="221"/>
      <c r="L936" s="69"/>
      <c r="M936" s="266"/>
      <c r="N936" s="266"/>
      <c r="O936" s="266"/>
      <c r="P936" s="266"/>
      <c r="Q936" s="267"/>
      <c r="R936" s="267"/>
      <c r="S936" s="267"/>
      <c r="T936" s="69"/>
      <c r="U936" s="69"/>
      <c r="V936" s="69"/>
      <c r="W936" s="69"/>
      <c r="X936" s="220"/>
      <c r="Y936" s="70"/>
      <c r="Z936" s="1"/>
    </row>
    <row r="937" spans="1:26" ht="30" customHeight="1" x14ac:dyDescent="0.2">
      <c r="A937" s="70"/>
      <c r="B937" s="70"/>
      <c r="C937" s="70"/>
      <c r="D937" s="266"/>
      <c r="E937" s="266"/>
      <c r="F937" s="69"/>
      <c r="G937" s="69"/>
      <c r="H937" s="266"/>
      <c r="I937" s="221"/>
      <c r="J937" s="221"/>
      <c r="K937" s="221"/>
      <c r="L937" s="69"/>
      <c r="M937" s="266"/>
      <c r="N937" s="266"/>
      <c r="O937" s="266"/>
      <c r="P937" s="266"/>
      <c r="Q937" s="267"/>
      <c r="R937" s="267"/>
      <c r="S937" s="267"/>
      <c r="T937" s="69"/>
      <c r="U937" s="69"/>
      <c r="V937" s="69"/>
      <c r="W937" s="69"/>
      <c r="X937" s="220"/>
      <c r="Y937" s="70"/>
      <c r="Z937" s="1"/>
    </row>
    <row r="938" spans="1:26" ht="30" customHeight="1" x14ac:dyDescent="0.2">
      <c r="A938" s="70"/>
      <c r="B938" s="70"/>
      <c r="C938" s="70"/>
      <c r="D938" s="266"/>
      <c r="E938" s="266"/>
      <c r="F938" s="69"/>
      <c r="G938" s="69"/>
      <c r="H938" s="266"/>
      <c r="I938" s="221"/>
      <c r="J938" s="221"/>
      <c r="K938" s="221"/>
      <c r="L938" s="69"/>
      <c r="M938" s="266"/>
      <c r="N938" s="266"/>
      <c r="O938" s="266"/>
      <c r="P938" s="266"/>
      <c r="Q938" s="267"/>
      <c r="R938" s="267"/>
      <c r="S938" s="267"/>
      <c r="T938" s="69"/>
      <c r="U938" s="69"/>
      <c r="V938" s="69"/>
      <c r="W938" s="69"/>
      <c r="X938" s="220"/>
      <c r="Y938" s="70"/>
      <c r="Z938" s="1"/>
    </row>
    <row r="939" spans="1:26" ht="30" customHeight="1" x14ac:dyDescent="0.2">
      <c r="A939" s="70"/>
      <c r="B939" s="70"/>
      <c r="C939" s="70"/>
      <c r="D939" s="266"/>
      <c r="E939" s="266"/>
      <c r="F939" s="69"/>
      <c r="G939" s="69"/>
      <c r="H939" s="266"/>
      <c r="I939" s="221"/>
      <c r="J939" s="221"/>
      <c r="K939" s="221"/>
      <c r="L939" s="69"/>
      <c r="M939" s="266"/>
      <c r="N939" s="266"/>
      <c r="O939" s="266"/>
      <c r="P939" s="266"/>
      <c r="Q939" s="267"/>
      <c r="R939" s="267"/>
      <c r="S939" s="267"/>
      <c r="T939" s="69"/>
      <c r="U939" s="69"/>
      <c r="V939" s="69"/>
      <c r="W939" s="69"/>
      <c r="X939" s="220"/>
      <c r="Y939" s="70"/>
      <c r="Z939" s="1"/>
    </row>
    <row r="940" spans="1:26" ht="30" customHeight="1" x14ac:dyDescent="0.2">
      <c r="A940" s="70"/>
      <c r="B940" s="70"/>
      <c r="C940" s="70"/>
      <c r="D940" s="266"/>
      <c r="E940" s="266"/>
      <c r="F940" s="69"/>
      <c r="G940" s="69"/>
      <c r="H940" s="266"/>
      <c r="I940" s="221"/>
      <c r="J940" s="221"/>
      <c r="K940" s="221"/>
      <c r="L940" s="69"/>
      <c r="M940" s="266"/>
      <c r="N940" s="266"/>
      <c r="O940" s="266"/>
      <c r="P940" s="266"/>
      <c r="Q940" s="267"/>
      <c r="R940" s="267"/>
      <c r="S940" s="267"/>
      <c r="T940" s="69"/>
      <c r="U940" s="69"/>
      <c r="V940" s="69"/>
      <c r="W940" s="69"/>
      <c r="X940" s="220"/>
      <c r="Y940" s="70"/>
      <c r="Z940" s="1"/>
    </row>
    <row r="941" spans="1:26" ht="30" customHeight="1" x14ac:dyDescent="0.2">
      <c r="A941" s="70"/>
      <c r="B941" s="70"/>
      <c r="C941" s="70"/>
      <c r="D941" s="266"/>
      <c r="E941" s="266"/>
      <c r="F941" s="69"/>
      <c r="G941" s="69"/>
      <c r="H941" s="266"/>
      <c r="I941" s="221"/>
      <c r="J941" s="221"/>
      <c r="K941" s="221"/>
      <c r="L941" s="69"/>
      <c r="M941" s="266"/>
      <c r="N941" s="266"/>
      <c r="O941" s="266"/>
      <c r="P941" s="266"/>
      <c r="Q941" s="267"/>
      <c r="R941" s="267"/>
      <c r="S941" s="267"/>
      <c r="T941" s="69"/>
      <c r="U941" s="69"/>
      <c r="V941" s="69"/>
      <c r="W941" s="69"/>
      <c r="X941" s="220"/>
      <c r="Y941" s="70"/>
      <c r="Z941" s="1"/>
    </row>
    <row r="942" spans="1:26" ht="30" customHeight="1" x14ac:dyDescent="0.2">
      <c r="A942" s="70"/>
      <c r="B942" s="70"/>
      <c r="C942" s="70"/>
      <c r="D942" s="266"/>
      <c r="E942" s="266"/>
      <c r="F942" s="69"/>
      <c r="G942" s="69"/>
      <c r="H942" s="266"/>
      <c r="I942" s="221"/>
      <c r="J942" s="221"/>
      <c r="K942" s="221"/>
      <c r="L942" s="69"/>
      <c r="M942" s="266"/>
      <c r="N942" s="266"/>
      <c r="O942" s="266"/>
      <c r="P942" s="266"/>
      <c r="Q942" s="267"/>
      <c r="R942" s="267"/>
      <c r="S942" s="267"/>
      <c r="T942" s="69"/>
      <c r="U942" s="69"/>
      <c r="V942" s="69"/>
      <c r="W942" s="69"/>
      <c r="X942" s="220"/>
      <c r="Y942" s="70"/>
      <c r="Z942" s="1"/>
    </row>
    <row r="943" spans="1:26" ht="30" customHeight="1" x14ac:dyDescent="0.2">
      <c r="A943" s="70"/>
      <c r="B943" s="70"/>
      <c r="C943" s="70"/>
      <c r="D943" s="266"/>
      <c r="E943" s="266"/>
      <c r="F943" s="69"/>
      <c r="G943" s="69"/>
      <c r="H943" s="266"/>
      <c r="I943" s="221"/>
      <c r="J943" s="221"/>
      <c r="K943" s="221"/>
      <c r="L943" s="69"/>
      <c r="M943" s="266"/>
      <c r="N943" s="266"/>
      <c r="O943" s="266"/>
      <c r="P943" s="266"/>
      <c r="Q943" s="267"/>
      <c r="R943" s="267"/>
      <c r="S943" s="267"/>
      <c r="T943" s="69"/>
      <c r="U943" s="69"/>
      <c r="V943" s="69"/>
      <c r="W943" s="69"/>
      <c r="X943" s="220"/>
      <c r="Y943" s="70"/>
      <c r="Z943" s="1"/>
    </row>
    <row r="944" spans="1:26" ht="30" customHeight="1" x14ac:dyDescent="0.2">
      <c r="A944" s="70"/>
      <c r="B944" s="70"/>
      <c r="C944" s="70"/>
      <c r="D944" s="266"/>
      <c r="E944" s="266"/>
      <c r="F944" s="69"/>
      <c r="G944" s="69"/>
      <c r="H944" s="266"/>
      <c r="I944" s="221"/>
      <c r="J944" s="221"/>
      <c r="K944" s="221"/>
      <c r="L944" s="69"/>
      <c r="M944" s="266"/>
      <c r="N944" s="266"/>
      <c r="O944" s="266"/>
      <c r="P944" s="266"/>
      <c r="Q944" s="267"/>
      <c r="R944" s="267"/>
      <c r="S944" s="267"/>
      <c r="T944" s="69"/>
      <c r="U944" s="69"/>
      <c r="V944" s="69"/>
      <c r="W944" s="69"/>
      <c r="X944" s="220"/>
      <c r="Y944" s="70"/>
      <c r="Z944" s="1"/>
    </row>
    <row r="945" spans="1:26" ht="30" customHeight="1" x14ac:dyDescent="0.2">
      <c r="A945" s="70"/>
      <c r="B945" s="70"/>
      <c r="C945" s="70"/>
      <c r="D945" s="266"/>
      <c r="E945" s="266"/>
      <c r="F945" s="69"/>
      <c r="G945" s="69"/>
      <c r="H945" s="266"/>
      <c r="I945" s="221"/>
      <c r="J945" s="221"/>
      <c r="K945" s="221"/>
      <c r="L945" s="69"/>
      <c r="M945" s="266"/>
      <c r="N945" s="266"/>
      <c r="O945" s="266"/>
      <c r="P945" s="266"/>
      <c r="Q945" s="267"/>
      <c r="R945" s="267"/>
      <c r="S945" s="267"/>
      <c r="T945" s="69"/>
      <c r="U945" s="69"/>
      <c r="V945" s="69"/>
      <c r="W945" s="69"/>
      <c r="X945" s="220"/>
      <c r="Y945" s="70"/>
      <c r="Z945" s="1"/>
    </row>
    <row r="946" spans="1:26" ht="30" customHeight="1" x14ac:dyDescent="0.2">
      <c r="A946" s="70"/>
      <c r="B946" s="70"/>
      <c r="C946" s="70"/>
      <c r="D946" s="266"/>
      <c r="E946" s="266"/>
      <c r="F946" s="69"/>
      <c r="G946" s="69"/>
      <c r="H946" s="266"/>
      <c r="I946" s="221"/>
      <c r="J946" s="221"/>
      <c r="K946" s="221"/>
      <c r="L946" s="69"/>
      <c r="M946" s="266"/>
      <c r="N946" s="266"/>
      <c r="O946" s="266"/>
      <c r="P946" s="266"/>
      <c r="Q946" s="267"/>
      <c r="R946" s="267"/>
      <c r="S946" s="267"/>
      <c r="T946" s="69"/>
      <c r="U946" s="69"/>
      <c r="V946" s="69"/>
      <c r="W946" s="69"/>
      <c r="X946" s="220"/>
      <c r="Y946" s="70"/>
      <c r="Z946" s="1"/>
    </row>
    <row r="947" spans="1:26" ht="30" customHeight="1" x14ac:dyDescent="0.2">
      <c r="A947" s="70"/>
      <c r="B947" s="70"/>
      <c r="C947" s="70"/>
      <c r="D947" s="266"/>
      <c r="E947" s="266"/>
      <c r="F947" s="69"/>
      <c r="G947" s="69"/>
      <c r="H947" s="266"/>
      <c r="I947" s="221"/>
      <c r="J947" s="221"/>
      <c r="K947" s="221"/>
      <c r="L947" s="69"/>
      <c r="M947" s="266"/>
      <c r="N947" s="266"/>
      <c r="O947" s="266"/>
      <c r="P947" s="266"/>
      <c r="Q947" s="267"/>
      <c r="R947" s="267"/>
      <c r="S947" s="267"/>
      <c r="T947" s="69"/>
      <c r="U947" s="69"/>
      <c r="V947" s="69"/>
      <c r="W947" s="69"/>
      <c r="X947" s="220"/>
      <c r="Y947" s="70"/>
      <c r="Z947" s="1"/>
    </row>
    <row r="948" spans="1:26" ht="30" customHeight="1" x14ac:dyDescent="0.2">
      <c r="A948" s="70"/>
      <c r="B948" s="70"/>
      <c r="C948" s="70"/>
      <c r="D948" s="266"/>
      <c r="E948" s="266"/>
      <c r="F948" s="69"/>
      <c r="G948" s="69"/>
      <c r="H948" s="266"/>
      <c r="I948" s="221"/>
      <c r="J948" s="221"/>
      <c r="K948" s="221"/>
      <c r="L948" s="69"/>
      <c r="M948" s="266"/>
      <c r="N948" s="266"/>
      <c r="O948" s="266"/>
      <c r="P948" s="266"/>
      <c r="Q948" s="267"/>
      <c r="R948" s="267"/>
      <c r="S948" s="267"/>
      <c r="T948" s="69"/>
      <c r="U948" s="69"/>
      <c r="V948" s="69"/>
      <c r="W948" s="69"/>
      <c r="X948" s="220"/>
      <c r="Y948" s="70"/>
      <c r="Z948" s="1"/>
    </row>
    <row r="949" spans="1:26" ht="30" customHeight="1" x14ac:dyDescent="0.2">
      <c r="A949" s="70"/>
      <c r="B949" s="70"/>
      <c r="C949" s="70"/>
      <c r="D949" s="266"/>
      <c r="E949" s="266"/>
      <c r="F949" s="69"/>
      <c r="G949" s="69"/>
      <c r="H949" s="266"/>
      <c r="I949" s="221"/>
      <c r="J949" s="221"/>
      <c r="K949" s="221"/>
      <c r="L949" s="69"/>
      <c r="M949" s="266"/>
      <c r="N949" s="266"/>
      <c r="O949" s="266"/>
      <c r="P949" s="266"/>
      <c r="Q949" s="267"/>
      <c r="R949" s="267"/>
      <c r="S949" s="267"/>
      <c r="T949" s="69"/>
      <c r="U949" s="69"/>
      <c r="V949" s="69"/>
      <c r="W949" s="69"/>
      <c r="X949" s="220"/>
      <c r="Y949" s="70"/>
      <c r="Z949" s="1"/>
    </row>
    <row r="950" spans="1:26" ht="30" customHeight="1" x14ac:dyDescent="0.2">
      <c r="A950" s="70"/>
      <c r="B950" s="70"/>
      <c r="C950" s="70"/>
      <c r="D950" s="266"/>
      <c r="E950" s="266"/>
      <c r="F950" s="69"/>
      <c r="G950" s="69"/>
      <c r="H950" s="266"/>
      <c r="I950" s="221"/>
      <c r="J950" s="221"/>
      <c r="K950" s="221"/>
      <c r="L950" s="69"/>
      <c r="M950" s="266"/>
      <c r="N950" s="266"/>
      <c r="O950" s="266"/>
      <c r="P950" s="266"/>
      <c r="Q950" s="267"/>
      <c r="R950" s="267"/>
      <c r="S950" s="267"/>
      <c r="T950" s="69"/>
      <c r="U950" s="69"/>
      <c r="V950" s="69"/>
      <c r="W950" s="69"/>
      <c r="X950" s="220"/>
      <c r="Y950" s="70"/>
      <c r="Z950" s="1"/>
    </row>
    <row r="951" spans="1:26" ht="30" customHeight="1" x14ac:dyDescent="0.2">
      <c r="A951" s="70"/>
      <c r="B951" s="70"/>
      <c r="C951" s="70"/>
      <c r="D951" s="266"/>
      <c r="E951" s="266"/>
      <c r="F951" s="69"/>
      <c r="G951" s="69"/>
      <c r="H951" s="266"/>
      <c r="I951" s="221"/>
      <c r="J951" s="221"/>
      <c r="K951" s="221"/>
      <c r="L951" s="69"/>
      <c r="M951" s="266"/>
      <c r="N951" s="266"/>
      <c r="O951" s="266"/>
      <c r="P951" s="266"/>
      <c r="Q951" s="267"/>
      <c r="R951" s="267"/>
      <c r="S951" s="267"/>
      <c r="T951" s="69"/>
      <c r="U951" s="69"/>
      <c r="V951" s="69"/>
      <c r="W951" s="69"/>
      <c r="X951" s="220"/>
      <c r="Y951" s="70"/>
      <c r="Z951" s="1"/>
    </row>
    <row r="952" spans="1:26" ht="30" customHeight="1" x14ac:dyDescent="0.2">
      <c r="A952" s="70"/>
      <c r="B952" s="70"/>
      <c r="C952" s="70"/>
      <c r="D952" s="266"/>
      <c r="E952" s="266"/>
      <c r="F952" s="69"/>
      <c r="G952" s="69"/>
      <c r="H952" s="266"/>
      <c r="I952" s="221"/>
      <c r="J952" s="221"/>
      <c r="K952" s="221"/>
      <c r="L952" s="69"/>
      <c r="M952" s="266"/>
      <c r="N952" s="266"/>
      <c r="O952" s="266"/>
      <c r="P952" s="266"/>
      <c r="Q952" s="267"/>
      <c r="R952" s="267"/>
      <c r="S952" s="267"/>
      <c r="T952" s="69"/>
      <c r="U952" s="69"/>
      <c r="V952" s="69"/>
      <c r="W952" s="69"/>
      <c r="X952" s="220"/>
      <c r="Y952" s="70"/>
      <c r="Z952" s="1"/>
    </row>
    <row r="953" spans="1:26" ht="30" customHeight="1" x14ac:dyDescent="0.2">
      <c r="A953" s="70"/>
      <c r="B953" s="70"/>
      <c r="C953" s="70"/>
      <c r="D953" s="266"/>
      <c r="E953" s="266"/>
      <c r="F953" s="69"/>
      <c r="G953" s="69"/>
      <c r="H953" s="266"/>
      <c r="I953" s="221"/>
      <c r="J953" s="221"/>
      <c r="K953" s="221"/>
      <c r="L953" s="69"/>
      <c r="M953" s="266"/>
      <c r="N953" s="266"/>
      <c r="O953" s="266"/>
      <c r="P953" s="266"/>
      <c r="Q953" s="267"/>
      <c r="R953" s="267"/>
      <c r="S953" s="267"/>
      <c r="T953" s="69"/>
      <c r="U953" s="69"/>
      <c r="V953" s="69"/>
      <c r="W953" s="69"/>
      <c r="X953" s="220"/>
      <c r="Y953" s="70"/>
      <c r="Z953" s="1"/>
    </row>
    <row r="954" spans="1:26" ht="30" customHeight="1" x14ac:dyDescent="0.2">
      <c r="A954" s="70"/>
      <c r="B954" s="70"/>
      <c r="C954" s="70"/>
      <c r="D954" s="266"/>
      <c r="E954" s="266"/>
      <c r="F954" s="69"/>
      <c r="G954" s="69"/>
      <c r="H954" s="266"/>
      <c r="I954" s="221"/>
      <c r="J954" s="221"/>
      <c r="K954" s="221"/>
      <c r="L954" s="69"/>
      <c r="M954" s="266"/>
      <c r="N954" s="266"/>
      <c r="O954" s="266"/>
      <c r="P954" s="266"/>
      <c r="Q954" s="267"/>
      <c r="R954" s="267"/>
      <c r="S954" s="267"/>
      <c r="T954" s="69"/>
      <c r="U954" s="69"/>
      <c r="V954" s="69"/>
      <c r="W954" s="69"/>
      <c r="X954" s="220"/>
      <c r="Y954" s="70"/>
      <c r="Z954" s="1"/>
    </row>
    <row r="955" spans="1:26" ht="30" customHeight="1" x14ac:dyDescent="0.2">
      <c r="A955" s="70"/>
      <c r="B955" s="70"/>
      <c r="C955" s="70"/>
      <c r="D955" s="266"/>
      <c r="E955" s="266"/>
      <c r="F955" s="69"/>
      <c r="G955" s="69"/>
      <c r="H955" s="266"/>
      <c r="I955" s="221"/>
      <c r="J955" s="221"/>
      <c r="K955" s="221"/>
      <c r="L955" s="69"/>
      <c r="M955" s="266"/>
      <c r="N955" s="266"/>
      <c r="O955" s="266"/>
      <c r="P955" s="266"/>
      <c r="Q955" s="267"/>
      <c r="R955" s="267"/>
      <c r="S955" s="267"/>
      <c r="T955" s="69"/>
      <c r="U955" s="69"/>
      <c r="V955" s="69"/>
      <c r="W955" s="69"/>
      <c r="X955" s="220"/>
      <c r="Y955" s="70"/>
      <c r="Z955" s="1"/>
    </row>
    <row r="956" spans="1:26" ht="30" customHeight="1" x14ac:dyDescent="0.2">
      <c r="A956" s="70"/>
      <c r="B956" s="70"/>
      <c r="C956" s="70"/>
      <c r="D956" s="266"/>
      <c r="E956" s="266"/>
      <c r="F956" s="69"/>
      <c r="G956" s="69"/>
      <c r="H956" s="266"/>
      <c r="I956" s="221"/>
      <c r="J956" s="221"/>
      <c r="K956" s="221"/>
      <c r="L956" s="69"/>
      <c r="M956" s="266"/>
      <c r="N956" s="266"/>
      <c r="O956" s="266"/>
      <c r="P956" s="266"/>
      <c r="Q956" s="267"/>
      <c r="R956" s="267"/>
      <c r="S956" s="267"/>
      <c r="T956" s="69"/>
      <c r="U956" s="69"/>
      <c r="V956" s="69"/>
      <c r="W956" s="69"/>
      <c r="X956" s="220"/>
      <c r="Y956" s="70"/>
      <c r="Z956" s="1"/>
    </row>
    <row r="957" spans="1:26" ht="30" customHeight="1" x14ac:dyDescent="0.2">
      <c r="A957" s="70"/>
      <c r="B957" s="70"/>
      <c r="C957" s="70"/>
      <c r="D957" s="266"/>
      <c r="E957" s="266"/>
      <c r="F957" s="69"/>
      <c r="G957" s="69"/>
      <c r="H957" s="266"/>
      <c r="I957" s="221"/>
      <c r="J957" s="221"/>
      <c r="K957" s="221"/>
      <c r="L957" s="69"/>
      <c r="M957" s="266"/>
      <c r="N957" s="266"/>
      <c r="O957" s="266"/>
      <c r="P957" s="266"/>
      <c r="Q957" s="267"/>
      <c r="R957" s="267"/>
      <c r="S957" s="267"/>
      <c r="T957" s="69"/>
      <c r="U957" s="69"/>
      <c r="V957" s="69"/>
      <c r="W957" s="69"/>
      <c r="X957" s="220"/>
      <c r="Y957" s="70"/>
      <c r="Z957" s="1"/>
    </row>
    <row r="958" spans="1:26" ht="30" customHeight="1" x14ac:dyDescent="0.2">
      <c r="A958" s="70"/>
      <c r="B958" s="70"/>
      <c r="C958" s="70"/>
      <c r="D958" s="266"/>
      <c r="E958" s="266"/>
      <c r="F958" s="69"/>
      <c r="G958" s="69"/>
      <c r="H958" s="266"/>
      <c r="I958" s="221"/>
      <c r="J958" s="221"/>
      <c r="K958" s="221"/>
      <c r="L958" s="69"/>
      <c r="M958" s="266"/>
      <c r="N958" s="266"/>
      <c r="O958" s="266"/>
      <c r="P958" s="266"/>
      <c r="Q958" s="267"/>
      <c r="R958" s="267"/>
      <c r="S958" s="267"/>
      <c r="T958" s="69"/>
      <c r="U958" s="69"/>
      <c r="V958" s="69"/>
      <c r="W958" s="69"/>
      <c r="X958" s="220"/>
      <c r="Y958" s="70"/>
      <c r="Z958" s="1"/>
    </row>
    <row r="959" spans="1:26" ht="30" customHeight="1" x14ac:dyDescent="0.2">
      <c r="A959" s="70"/>
      <c r="B959" s="70"/>
      <c r="C959" s="70"/>
      <c r="D959" s="266"/>
      <c r="E959" s="266"/>
      <c r="F959" s="69"/>
      <c r="G959" s="69"/>
      <c r="H959" s="266"/>
      <c r="I959" s="221"/>
      <c r="J959" s="221"/>
      <c r="K959" s="221"/>
      <c r="L959" s="69"/>
      <c r="M959" s="266"/>
      <c r="N959" s="266"/>
      <c r="O959" s="266"/>
      <c r="P959" s="266"/>
      <c r="Q959" s="267"/>
      <c r="R959" s="267"/>
      <c r="S959" s="267"/>
      <c r="T959" s="69"/>
      <c r="U959" s="69"/>
      <c r="V959" s="69"/>
      <c r="W959" s="69"/>
      <c r="X959" s="220"/>
      <c r="Y959" s="70"/>
      <c r="Z959" s="1"/>
    </row>
    <row r="960" spans="1:26" ht="30" customHeight="1" x14ac:dyDescent="0.2">
      <c r="A960" s="70"/>
      <c r="B960" s="70"/>
      <c r="C960" s="70"/>
      <c r="D960" s="266"/>
      <c r="E960" s="266"/>
      <c r="F960" s="69"/>
      <c r="G960" s="69"/>
      <c r="H960" s="266"/>
      <c r="I960" s="221"/>
      <c r="J960" s="221"/>
      <c r="K960" s="221"/>
      <c r="L960" s="69"/>
      <c r="M960" s="266"/>
      <c r="N960" s="266"/>
      <c r="O960" s="266"/>
      <c r="P960" s="266"/>
      <c r="Q960" s="267"/>
      <c r="R960" s="267"/>
      <c r="S960" s="267"/>
      <c r="T960" s="69"/>
      <c r="U960" s="69"/>
      <c r="V960" s="69"/>
      <c r="W960" s="69"/>
      <c r="X960" s="220"/>
      <c r="Y960" s="70"/>
      <c r="Z960" s="1"/>
    </row>
    <row r="961" spans="1:26" ht="30" customHeight="1" x14ac:dyDescent="0.2">
      <c r="A961" s="70"/>
      <c r="B961" s="70"/>
      <c r="C961" s="70"/>
      <c r="D961" s="266"/>
      <c r="E961" s="266"/>
      <c r="F961" s="69"/>
      <c r="G961" s="69"/>
      <c r="H961" s="266"/>
      <c r="I961" s="221"/>
      <c r="J961" s="221"/>
      <c r="K961" s="221"/>
      <c r="L961" s="69"/>
      <c r="M961" s="266"/>
      <c r="N961" s="266"/>
      <c r="O961" s="266"/>
      <c r="P961" s="266"/>
      <c r="Q961" s="267"/>
      <c r="R961" s="267"/>
      <c r="S961" s="267"/>
      <c r="T961" s="69"/>
      <c r="U961" s="69"/>
      <c r="V961" s="69"/>
      <c r="W961" s="69"/>
      <c r="X961" s="220"/>
      <c r="Y961" s="70"/>
      <c r="Z961" s="1"/>
    </row>
    <row r="962" spans="1:26" ht="30" customHeight="1" x14ac:dyDescent="0.2">
      <c r="A962" s="70"/>
      <c r="B962" s="70"/>
      <c r="C962" s="70"/>
      <c r="D962" s="266"/>
      <c r="E962" s="266"/>
      <c r="F962" s="69"/>
      <c r="G962" s="69"/>
      <c r="H962" s="266"/>
      <c r="I962" s="221"/>
      <c r="J962" s="221"/>
      <c r="K962" s="221"/>
      <c r="L962" s="69"/>
      <c r="M962" s="266"/>
      <c r="N962" s="266"/>
      <c r="O962" s="266"/>
      <c r="P962" s="266"/>
      <c r="Q962" s="267"/>
      <c r="R962" s="267"/>
      <c r="S962" s="267"/>
      <c r="T962" s="69"/>
      <c r="U962" s="69"/>
      <c r="V962" s="69"/>
      <c r="W962" s="69"/>
      <c r="X962" s="220"/>
      <c r="Y962" s="70"/>
      <c r="Z962" s="1"/>
    </row>
    <row r="963" spans="1:26" ht="30" customHeight="1" x14ac:dyDescent="0.2">
      <c r="A963" s="70"/>
      <c r="B963" s="70"/>
      <c r="C963" s="70"/>
      <c r="D963" s="266"/>
      <c r="E963" s="266"/>
      <c r="F963" s="69"/>
      <c r="G963" s="69"/>
      <c r="H963" s="266"/>
      <c r="I963" s="221"/>
      <c r="J963" s="221"/>
      <c r="K963" s="221"/>
      <c r="L963" s="69"/>
      <c r="M963" s="266"/>
      <c r="N963" s="266"/>
      <c r="O963" s="266"/>
      <c r="P963" s="266"/>
      <c r="Q963" s="267"/>
      <c r="R963" s="267"/>
      <c r="S963" s="267"/>
      <c r="T963" s="69"/>
      <c r="U963" s="69"/>
      <c r="V963" s="69"/>
      <c r="W963" s="69"/>
      <c r="X963" s="220"/>
      <c r="Y963" s="70"/>
      <c r="Z963" s="1"/>
    </row>
    <row r="964" spans="1:26" ht="30" customHeight="1" x14ac:dyDescent="0.2">
      <c r="A964" s="70"/>
      <c r="B964" s="70"/>
      <c r="C964" s="70"/>
      <c r="D964" s="266"/>
      <c r="E964" s="266"/>
      <c r="F964" s="69"/>
      <c r="G964" s="69"/>
      <c r="H964" s="266"/>
      <c r="I964" s="221"/>
      <c r="J964" s="221"/>
      <c r="K964" s="221"/>
      <c r="L964" s="69"/>
      <c r="M964" s="266"/>
      <c r="N964" s="266"/>
      <c r="O964" s="266"/>
      <c r="P964" s="266"/>
      <c r="Q964" s="267"/>
      <c r="R964" s="267"/>
      <c r="S964" s="267"/>
      <c r="T964" s="69"/>
      <c r="U964" s="69"/>
      <c r="V964" s="69"/>
      <c r="W964" s="69"/>
      <c r="X964" s="220"/>
      <c r="Y964" s="70"/>
      <c r="Z964" s="1"/>
    </row>
    <row r="965" spans="1:26" ht="30" customHeight="1" x14ac:dyDescent="0.2">
      <c r="A965" s="70"/>
      <c r="B965" s="70"/>
      <c r="C965" s="70"/>
      <c r="D965" s="266"/>
      <c r="E965" s="266"/>
      <c r="F965" s="69"/>
      <c r="G965" s="69"/>
      <c r="H965" s="266"/>
      <c r="I965" s="221"/>
      <c r="J965" s="221"/>
      <c r="K965" s="221"/>
      <c r="L965" s="69"/>
      <c r="M965" s="266"/>
      <c r="N965" s="266"/>
      <c r="O965" s="266"/>
      <c r="P965" s="266"/>
      <c r="Q965" s="267"/>
      <c r="R965" s="267"/>
      <c r="S965" s="267"/>
      <c r="T965" s="69"/>
      <c r="U965" s="69"/>
      <c r="V965" s="69"/>
      <c r="W965" s="69"/>
      <c r="X965" s="220"/>
      <c r="Y965" s="70"/>
      <c r="Z965" s="1"/>
    </row>
    <row r="966" spans="1:26" ht="30" customHeight="1" x14ac:dyDescent="0.2">
      <c r="A966" s="70"/>
      <c r="B966" s="70"/>
      <c r="C966" s="70"/>
      <c r="D966" s="266"/>
      <c r="E966" s="266"/>
      <c r="F966" s="69"/>
      <c r="G966" s="69"/>
      <c r="H966" s="266"/>
      <c r="I966" s="221"/>
      <c r="J966" s="221"/>
      <c r="K966" s="221"/>
      <c r="L966" s="69"/>
      <c r="M966" s="266"/>
      <c r="N966" s="266"/>
      <c r="O966" s="266"/>
      <c r="P966" s="266"/>
      <c r="Q966" s="267"/>
      <c r="R966" s="267"/>
      <c r="S966" s="267"/>
      <c r="T966" s="69"/>
      <c r="U966" s="69"/>
      <c r="V966" s="69"/>
      <c r="W966" s="69"/>
      <c r="X966" s="220"/>
      <c r="Y966" s="70"/>
      <c r="Z966" s="1"/>
    </row>
    <row r="967" spans="1:26" ht="30" customHeight="1" x14ac:dyDescent="0.2">
      <c r="A967" s="70"/>
      <c r="B967" s="70"/>
      <c r="C967" s="70"/>
      <c r="D967" s="266"/>
      <c r="E967" s="266"/>
      <c r="F967" s="69"/>
      <c r="G967" s="69"/>
      <c r="H967" s="266"/>
      <c r="I967" s="221"/>
      <c r="J967" s="221"/>
      <c r="K967" s="221"/>
      <c r="L967" s="69"/>
      <c r="M967" s="266"/>
      <c r="N967" s="266"/>
      <c r="O967" s="266"/>
      <c r="P967" s="266"/>
      <c r="Q967" s="267"/>
      <c r="R967" s="267"/>
      <c r="S967" s="267"/>
      <c r="T967" s="69"/>
      <c r="U967" s="69"/>
      <c r="V967" s="69"/>
      <c r="W967" s="69"/>
      <c r="X967" s="220"/>
      <c r="Y967" s="70"/>
      <c r="Z967" s="1"/>
    </row>
    <row r="968" spans="1:26" ht="30" customHeight="1" x14ac:dyDescent="0.2">
      <c r="A968" s="70"/>
      <c r="B968" s="70"/>
      <c r="C968" s="70"/>
      <c r="D968" s="266"/>
      <c r="E968" s="266"/>
      <c r="F968" s="69"/>
      <c r="G968" s="69"/>
      <c r="H968" s="266"/>
      <c r="I968" s="221"/>
      <c r="J968" s="221"/>
      <c r="K968" s="221"/>
      <c r="L968" s="69"/>
      <c r="M968" s="266"/>
      <c r="N968" s="266"/>
      <c r="O968" s="266"/>
      <c r="P968" s="266"/>
      <c r="Q968" s="267"/>
      <c r="R968" s="267"/>
      <c r="S968" s="267"/>
      <c r="T968" s="69"/>
      <c r="U968" s="69"/>
      <c r="V968" s="69"/>
      <c r="W968" s="69"/>
      <c r="X968" s="220"/>
      <c r="Y968" s="70"/>
      <c r="Z968" s="1"/>
    </row>
    <row r="969" spans="1:26" ht="30" customHeight="1" x14ac:dyDescent="0.2">
      <c r="A969" s="70"/>
      <c r="B969" s="70"/>
      <c r="C969" s="70"/>
      <c r="D969" s="266"/>
      <c r="E969" s="266"/>
      <c r="F969" s="69"/>
      <c r="G969" s="69"/>
      <c r="H969" s="266"/>
      <c r="I969" s="221"/>
      <c r="J969" s="221"/>
      <c r="K969" s="221"/>
      <c r="L969" s="69"/>
      <c r="M969" s="266"/>
      <c r="N969" s="266"/>
      <c r="O969" s="266"/>
      <c r="P969" s="266"/>
      <c r="Q969" s="267"/>
      <c r="R969" s="267"/>
      <c r="S969" s="267"/>
      <c r="T969" s="69"/>
      <c r="U969" s="69"/>
      <c r="V969" s="69"/>
      <c r="W969" s="69"/>
      <c r="X969" s="220"/>
      <c r="Y969" s="70"/>
      <c r="Z969" s="1"/>
    </row>
    <row r="970" spans="1:26" ht="30" customHeight="1" x14ac:dyDescent="0.2">
      <c r="A970" s="70"/>
      <c r="B970" s="70"/>
      <c r="C970" s="70"/>
      <c r="D970" s="266"/>
      <c r="E970" s="266"/>
      <c r="F970" s="69"/>
      <c r="G970" s="69"/>
      <c r="H970" s="266"/>
      <c r="I970" s="221"/>
      <c r="J970" s="221"/>
      <c r="K970" s="221"/>
      <c r="L970" s="69"/>
      <c r="M970" s="266"/>
      <c r="N970" s="266"/>
      <c r="O970" s="266"/>
      <c r="P970" s="266"/>
      <c r="Q970" s="267"/>
      <c r="R970" s="267"/>
      <c r="S970" s="267"/>
      <c r="T970" s="69"/>
      <c r="U970" s="69"/>
      <c r="V970" s="69"/>
      <c r="W970" s="69"/>
      <c r="X970" s="220"/>
      <c r="Y970" s="70"/>
      <c r="Z970" s="1"/>
    </row>
    <row r="971" spans="1:26" ht="30" customHeight="1" x14ac:dyDescent="0.2">
      <c r="A971" s="70"/>
      <c r="B971" s="70"/>
      <c r="C971" s="70"/>
      <c r="D971" s="266"/>
      <c r="E971" s="266"/>
      <c r="F971" s="69"/>
      <c r="G971" s="69"/>
      <c r="H971" s="266"/>
      <c r="I971" s="221"/>
      <c r="J971" s="221"/>
      <c r="K971" s="221"/>
      <c r="L971" s="69"/>
      <c r="M971" s="266"/>
      <c r="N971" s="266"/>
      <c r="O971" s="266"/>
      <c r="P971" s="266"/>
      <c r="Q971" s="267"/>
      <c r="R971" s="267"/>
      <c r="S971" s="267"/>
      <c r="T971" s="69"/>
      <c r="U971" s="69"/>
      <c r="V971" s="69"/>
      <c r="W971" s="69"/>
      <c r="X971" s="220"/>
      <c r="Y971" s="70"/>
      <c r="Z971" s="1"/>
    </row>
    <row r="972" spans="1:26" ht="30" customHeight="1" x14ac:dyDescent="0.2">
      <c r="A972" s="70"/>
      <c r="B972" s="70"/>
      <c r="C972" s="70"/>
      <c r="D972" s="266"/>
      <c r="E972" s="266"/>
      <c r="F972" s="69"/>
      <c r="G972" s="69"/>
      <c r="H972" s="266"/>
      <c r="I972" s="221"/>
      <c r="J972" s="221"/>
      <c r="K972" s="221"/>
      <c r="L972" s="69"/>
      <c r="M972" s="266"/>
      <c r="N972" s="266"/>
      <c r="O972" s="266"/>
      <c r="P972" s="266"/>
      <c r="Q972" s="267"/>
      <c r="R972" s="267"/>
      <c r="S972" s="267"/>
      <c r="T972" s="69"/>
      <c r="U972" s="69"/>
      <c r="V972" s="69"/>
      <c r="W972" s="69"/>
      <c r="X972" s="220"/>
      <c r="Y972" s="70"/>
      <c r="Z972" s="1"/>
    </row>
    <row r="973" spans="1:26" ht="30" customHeight="1" x14ac:dyDescent="0.2">
      <c r="A973" s="70"/>
      <c r="B973" s="70"/>
      <c r="C973" s="70"/>
      <c r="D973" s="266"/>
      <c r="E973" s="266"/>
      <c r="F973" s="69"/>
      <c r="G973" s="69"/>
      <c r="H973" s="266"/>
      <c r="I973" s="221"/>
      <c r="J973" s="221"/>
      <c r="K973" s="221"/>
      <c r="L973" s="69"/>
      <c r="M973" s="266"/>
      <c r="N973" s="266"/>
      <c r="O973" s="266"/>
      <c r="P973" s="266"/>
      <c r="Q973" s="267"/>
      <c r="R973" s="267"/>
      <c r="S973" s="267"/>
      <c r="T973" s="69"/>
      <c r="U973" s="69"/>
      <c r="V973" s="69"/>
      <c r="W973" s="69"/>
      <c r="X973" s="220"/>
      <c r="Y973" s="70"/>
      <c r="Z973" s="1"/>
    </row>
    <row r="974" spans="1:26" ht="30" customHeight="1" x14ac:dyDescent="0.2">
      <c r="A974" s="70"/>
      <c r="B974" s="70"/>
      <c r="C974" s="70"/>
      <c r="D974" s="266"/>
      <c r="E974" s="266"/>
      <c r="F974" s="69"/>
      <c r="G974" s="69"/>
      <c r="H974" s="266"/>
      <c r="I974" s="221"/>
      <c r="J974" s="221"/>
      <c r="K974" s="221"/>
      <c r="L974" s="69"/>
      <c r="M974" s="266"/>
      <c r="N974" s="266"/>
      <c r="O974" s="266"/>
      <c r="P974" s="266"/>
      <c r="Q974" s="267"/>
      <c r="R974" s="267"/>
      <c r="S974" s="267"/>
      <c r="T974" s="69"/>
      <c r="U974" s="69"/>
      <c r="V974" s="69"/>
      <c r="W974" s="69"/>
      <c r="X974" s="220"/>
      <c r="Y974" s="70"/>
      <c r="Z974" s="1"/>
    </row>
    <row r="975" spans="1:26" ht="30" customHeight="1" x14ac:dyDescent="0.2">
      <c r="A975" s="70"/>
      <c r="B975" s="70"/>
      <c r="C975" s="70"/>
      <c r="D975" s="266"/>
      <c r="E975" s="266"/>
      <c r="F975" s="69"/>
      <c r="G975" s="69"/>
      <c r="H975" s="266"/>
      <c r="I975" s="221"/>
      <c r="J975" s="221"/>
      <c r="K975" s="221"/>
      <c r="L975" s="69"/>
      <c r="M975" s="266"/>
      <c r="N975" s="266"/>
      <c r="O975" s="266"/>
      <c r="P975" s="266"/>
      <c r="Q975" s="267"/>
      <c r="R975" s="267"/>
      <c r="S975" s="267"/>
      <c r="T975" s="69"/>
      <c r="U975" s="69"/>
      <c r="V975" s="69"/>
      <c r="W975" s="69"/>
      <c r="X975" s="220"/>
      <c r="Y975" s="70"/>
      <c r="Z975" s="1"/>
    </row>
    <row r="976" spans="1:26" ht="30" customHeight="1" x14ac:dyDescent="0.2">
      <c r="A976" s="70"/>
      <c r="B976" s="70"/>
      <c r="C976" s="70"/>
      <c r="D976" s="266"/>
      <c r="E976" s="266"/>
      <c r="F976" s="69"/>
      <c r="G976" s="69"/>
      <c r="H976" s="266"/>
      <c r="I976" s="221"/>
      <c r="J976" s="221"/>
      <c r="K976" s="221"/>
      <c r="L976" s="69"/>
      <c r="M976" s="266"/>
      <c r="N976" s="266"/>
      <c r="O976" s="266"/>
      <c r="P976" s="266"/>
      <c r="Q976" s="267"/>
      <c r="R976" s="267"/>
      <c r="S976" s="267"/>
      <c r="T976" s="69"/>
      <c r="U976" s="69"/>
      <c r="V976" s="69"/>
      <c r="W976" s="69"/>
      <c r="X976" s="220"/>
      <c r="Y976" s="70"/>
      <c r="Z976" s="1"/>
    </row>
    <row r="977" spans="1:26" ht="30" customHeight="1" x14ac:dyDescent="0.2">
      <c r="A977" s="70"/>
      <c r="B977" s="70"/>
      <c r="C977" s="70"/>
      <c r="D977" s="266"/>
      <c r="E977" s="266"/>
      <c r="F977" s="69"/>
      <c r="G977" s="69"/>
      <c r="H977" s="266"/>
      <c r="I977" s="221"/>
      <c r="J977" s="221"/>
      <c r="K977" s="221"/>
      <c r="L977" s="69"/>
      <c r="M977" s="266"/>
      <c r="N977" s="266"/>
      <c r="O977" s="266"/>
      <c r="P977" s="266"/>
      <c r="Q977" s="267"/>
      <c r="R977" s="267"/>
      <c r="S977" s="267"/>
      <c r="T977" s="69"/>
      <c r="U977" s="69"/>
      <c r="V977" s="69"/>
      <c r="W977" s="69"/>
      <c r="X977" s="220"/>
      <c r="Y977" s="70"/>
      <c r="Z977" s="1"/>
    </row>
    <row r="978" spans="1:26" ht="30" customHeight="1" x14ac:dyDescent="0.2">
      <c r="A978" s="70"/>
      <c r="B978" s="70"/>
      <c r="C978" s="70"/>
      <c r="D978" s="266"/>
      <c r="E978" s="266"/>
      <c r="F978" s="69"/>
      <c r="G978" s="69"/>
      <c r="H978" s="266"/>
      <c r="I978" s="221"/>
      <c r="J978" s="221"/>
      <c r="K978" s="221"/>
      <c r="L978" s="69"/>
      <c r="M978" s="266"/>
      <c r="N978" s="266"/>
      <c r="O978" s="266"/>
      <c r="P978" s="266"/>
      <c r="Q978" s="267"/>
      <c r="R978" s="267"/>
      <c r="S978" s="267"/>
      <c r="T978" s="69"/>
      <c r="U978" s="69"/>
      <c r="V978" s="69"/>
      <c r="W978" s="69"/>
      <c r="X978" s="220"/>
      <c r="Y978" s="70"/>
      <c r="Z978" s="1"/>
    </row>
    <row r="979" spans="1:26" ht="30" customHeight="1" x14ac:dyDescent="0.2">
      <c r="A979" s="70"/>
      <c r="B979" s="70"/>
      <c r="C979" s="70"/>
      <c r="D979" s="266"/>
      <c r="E979" s="266"/>
      <c r="F979" s="69"/>
      <c r="G979" s="69"/>
      <c r="H979" s="266"/>
      <c r="I979" s="221"/>
      <c r="J979" s="221"/>
      <c r="K979" s="221"/>
      <c r="L979" s="69"/>
      <c r="M979" s="266"/>
      <c r="N979" s="266"/>
      <c r="O979" s="266"/>
      <c r="P979" s="266"/>
      <c r="Q979" s="267"/>
      <c r="R979" s="267"/>
      <c r="S979" s="267"/>
      <c r="T979" s="69"/>
      <c r="U979" s="69"/>
      <c r="V979" s="69"/>
      <c r="W979" s="69"/>
      <c r="X979" s="220"/>
      <c r="Y979" s="70"/>
      <c r="Z979" s="1"/>
    </row>
    <row r="980" spans="1:26" ht="30" customHeight="1" x14ac:dyDescent="0.2">
      <c r="A980" s="70"/>
      <c r="B980" s="70"/>
      <c r="C980" s="70"/>
      <c r="D980" s="266"/>
      <c r="E980" s="266"/>
      <c r="F980" s="69"/>
      <c r="G980" s="69"/>
      <c r="H980" s="266"/>
      <c r="I980" s="221"/>
      <c r="J980" s="221"/>
      <c r="K980" s="221"/>
      <c r="L980" s="69"/>
      <c r="M980" s="266"/>
      <c r="N980" s="266"/>
      <c r="O980" s="266"/>
      <c r="P980" s="266"/>
      <c r="Q980" s="267"/>
      <c r="R980" s="267"/>
      <c r="S980" s="267"/>
      <c r="T980" s="69"/>
      <c r="U980" s="69"/>
      <c r="V980" s="69"/>
      <c r="W980" s="69"/>
      <c r="X980" s="220"/>
      <c r="Y980" s="70"/>
      <c r="Z980" s="1"/>
    </row>
    <row r="981" spans="1:26" ht="30" customHeight="1" x14ac:dyDescent="0.2">
      <c r="A981" s="70"/>
      <c r="B981" s="70"/>
      <c r="C981" s="70"/>
      <c r="D981" s="266"/>
      <c r="E981" s="266"/>
      <c r="F981" s="69"/>
      <c r="G981" s="69"/>
      <c r="H981" s="266"/>
      <c r="I981" s="221"/>
      <c r="J981" s="221"/>
      <c r="K981" s="221"/>
      <c r="L981" s="69"/>
      <c r="M981" s="266"/>
      <c r="N981" s="266"/>
      <c r="O981" s="266"/>
      <c r="P981" s="266"/>
      <c r="Q981" s="267"/>
      <c r="R981" s="267"/>
      <c r="S981" s="267"/>
      <c r="T981" s="69"/>
      <c r="U981" s="69"/>
      <c r="V981" s="69"/>
      <c r="W981" s="69"/>
      <c r="X981" s="220"/>
      <c r="Y981" s="70"/>
      <c r="Z981" s="1"/>
    </row>
    <row r="982" spans="1:26" ht="30" customHeight="1" x14ac:dyDescent="0.2">
      <c r="A982" s="70"/>
      <c r="B982" s="70"/>
      <c r="C982" s="70"/>
      <c r="D982" s="266"/>
      <c r="E982" s="266"/>
      <c r="F982" s="69"/>
      <c r="G982" s="69"/>
      <c r="H982" s="266"/>
      <c r="I982" s="221"/>
      <c r="J982" s="221"/>
      <c r="K982" s="221"/>
      <c r="L982" s="69"/>
      <c r="M982" s="266"/>
      <c r="N982" s="266"/>
      <c r="O982" s="266"/>
      <c r="P982" s="266"/>
      <c r="Q982" s="267"/>
      <c r="R982" s="267"/>
      <c r="S982" s="267"/>
      <c r="T982" s="69"/>
      <c r="U982" s="69"/>
      <c r="V982" s="69"/>
      <c r="W982" s="69"/>
      <c r="X982" s="220"/>
      <c r="Y982" s="70"/>
      <c r="Z982" s="1"/>
    </row>
    <row r="983" spans="1:26" ht="30" customHeight="1" x14ac:dyDescent="0.2">
      <c r="A983" s="70"/>
      <c r="B983" s="70"/>
      <c r="C983" s="70"/>
      <c r="D983" s="266"/>
      <c r="E983" s="266"/>
      <c r="F983" s="69"/>
      <c r="G983" s="69"/>
      <c r="H983" s="266"/>
      <c r="I983" s="221"/>
      <c r="J983" s="221"/>
      <c r="K983" s="221"/>
      <c r="L983" s="69"/>
      <c r="M983" s="266"/>
      <c r="N983" s="266"/>
      <c r="O983" s="266"/>
      <c r="P983" s="266"/>
      <c r="Q983" s="267"/>
      <c r="R983" s="267"/>
      <c r="S983" s="267"/>
      <c r="T983" s="69"/>
      <c r="U983" s="69"/>
      <c r="V983" s="69"/>
      <c r="W983" s="69"/>
      <c r="X983" s="220"/>
      <c r="Y983" s="70"/>
      <c r="Z983" s="1"/>
    </row>
    <row r="984" spans="1:26" ht="30" customHeight="1" x14ac:dyDescent="0.2">
      <c r="A984" s="70"/>
      <c r="B984" s="70"/>
      <c r="C984" s="70"/>
      <c r="D984" s="266"/>
      <c r="E984" s="266"/>
      <c r="F984" s="69"/>
      <c r="G984" s="69"/>
      <c r="H984" s="266"/>
      <c r="I984" s="221"/>
      <c r="J984" s="221"/>
      <c r="K984" s="221"/>
      <c r="L984" s="69"/>
      <c r="M984" s="266"/>
      <c r="N984" s="266"/>
      <c r="O984" s="266"/>
      <c r="P984" s="266"/>
      <c r="Q984" s="267"/>
      <c r="R984" s="267"/>
      <c r="S984" s="267"/>
      <c r="T984" s="69"/>
      <c r="U984" s="69"/>
      <c r="V984" s="69"/>
      <c r="W984" s="69"/>
      <c r="X984" s="220"/>
      <c r="Y984" s="70"/>
      <c r="Z984" s="1"/>
    </row>
    <row r="985" spans="1:26" ht="30" customHeight="1" x14ac:dyDescent="0.2">
      <c r="A985" s="70"/>
      <c r="B985" s="70"/>
      <c r="C985" s="70"/>
      <c r="D985" s="266"/>
      <c r="E985" s="266"/>
      <c r="F985" s="69"/>
      <c r="G985" s="69"/>
      <c r="H985" s="266"/>
      <c r="I985" s="221"/>
      <c r="J985" s="221"/>
      <c r="K985" s="221"/>
      <c r="L985" s="69"/>
      <c r="M985" s="266"/>
      <c r="N985" s="266"/>
      <c r="O985" s="266"/>
      <c r="P985" s="266"/>
      <c r="Q985" s="267"/>
      <c r="R985" s="267"/>
      <c r="S985" s="267"/>
      <c r="T985" s="69"/>
      <c r="U985" s="69"/>
      <c r="V985" s="69"/>
      <c r="W985" s="69"/>
      <c r="X985" s="220"/>
      <c r="Y985" s="70"/>
      <c r="Z985" s="1"/>
    </row>
    <row r="986" spans="1:26" ht="30" customHeight="1" x14ac:dyDescent="0.2">
      <c r="A986" s="70"/>
      <c r="B986" s="70"/>
      <c r="C986" s="70"/>
      <c r="D986" s="266"/>
      <c r="E986" s="266"/>
      <c r="F986" s="69"/>
      <c r="G986" s="69"/>
      <c r="H986" s="266"/>
      <c r="I986" s="221"/>
      <c r="J986" s="221"/>
      <c r="K986" s="221"/>
      <c r="L986" s="69"/>
      <c r="M986" s="266"/>
      <c r="N986" s="266"/>
      <c r="O986" s="266"/>
      <c r="P986" s="266"/>
      <c r="Q986" s="267"/>
      <c r="R986" s="267"/>
      <c r="S986" s="267"/>
      <c r="T986" s="69"/>
      <c r="U986" s="69"/>
      <c r="V986" s="69"/>
      <c r="W986" s="69"/>
      <c r="X986" s="220"/>
      <c r="Y986" s="70"/>
      <c r="Z986" s="1"/>
    </row>
    <row r="987" spans="1:26" ht="30" customHeight="1" x14ac:dyDescent="0.2">
      <c r="A987" s="70"/>
      <c r="B987" s="70"/>
      <c r="C987" s="70"/>
      <c r="D987" s="266"/>
      <c r="E987" s="266"/>
      <c r="F987" s="69"/>
      <c r="G987" s="69"/>
      <c r="H987" s="266"/>
      <c r="I987" s="221"/>
      <c r="J987" s="221"/>
      <c r="K987" s="221"/>
      <c r="L987" s="69"/>
      <c r="M987" s="266"/>
      <c r="N987" s="266"/>
      <c r="O987" s="266"/>
      <c r="P987" s="266"/>
      <c r="Q987" s="267"/>
      <c r="R987" s="267"/>
      <c r="S987" s="267"/>
      <c r="T987" s="69"/>
      <c r="U987" s="69"/>
      <c r="V987" s="69"/>
      <c r="W987" s="69"/>
      <c r="X987" s="220"/>
      <c r="Y987" s="70"/>
      <c r="Z987" s="1"/>
    </row>
    <row r="988" spans="1:26" ht="30" customHeight="1" x14ac:dyDescent="0.2">
      <c r="A988" s="70"/>
      <c r="B988" s="70"/>
      <c r="C988" s="70"/>
      <c r="D988" s="266"/>
      <c r="E988" s="266"/>
      <c r="F988" s="69"/>
      <c r="G988" s="69"/>
      <c r="H988" s="266"/>
      <c r="I988" s="221"/>
      <c r="J988" s="221"/>
      <c r="K988" s="221"/>
      <c r="L988" s="69"/>
      <c r="M988" s="266"/>
      <c r="N988" s="266"/>
      <c r="O988" s="266"/>
      <c r="P988" s="266"/>
      <c r="Q988" s="267"/>
      <c r="R988" s="267"/>
      <c r="S988" s="267"/>
      <c r="T988" s="69"/>
      <c r="U988" s="69"/>
      <c r="V988" s="69"/>
      <c r="W988" s="69"/>
      <c r="X988" s="220"/>
      <c r="Y988" s="70"/>
      <c r="Z988" s="1"/>
    </row>
    <row r="989" spans="1:26" ht="30" customHeight="1" x14ac:dyDescent="0.2">
      <c r="A989" s="70"/>
      <c r="B989" s="70"/>
      <c r="C989" s="70"/>
      <c r="D989" s="266"/>
      <c r="E989" s="266"/>
      <c r="F989" s="69"/>
      <c r="G989" s="69"/>
      <c r="H989" s="266"/>
      <c r="I989" s="221"/>
      <c r="J989" s="221"/>
      <c r="K989" s="221"/>
      <c r="L989" s="69"/>
      <c r="M989" s="266"/>
      <c r="N989" s="266"/>
      <c r="O989" s="266"/>
      <c r="P989" s="266"/>
      <c r="Q989" s="267"/>
      <c r="R989" s="267"/>
      <c r="S989" s="267"/>
      <c r="T989" s="69"/>
      <c r="U989" s="69"/>
      <c r="V989" s="69"/>
      <c r="W989" s="69"/>
      <c r="X989" s="220"/>
      <c r="Y989" s="70"/>
      <c r="Z989" s="1"/>
    </row>
    <row r="990" spans="1:26" ht="30" customHeight="1" x14ac:dyDescent="0.2">
      <c r="A990" s="70"/>
      <c r="B990" s="70"/>
      <c r="C990" s="70"/>
      <c r="D990" s="266"/>
      <c r="E990" s="266"/>
      <c r="F990" s="69"/>
      <c r="G990" s="69"/>
      <c r="H990" s="266"/>
      <c r="I990" s="221"/>
      <c r="J990" s="221"/>
      <c r="K990" s="221"/>
      <c r="L990" s="69"/>
      <c r="M990" s="266"/>
      <c r="N990" s="266"/>
      <c r="O990" s="266"/>
      <c r="P990" s="266"/>
      <c r="Q990" s="267"/>
      <c r="R990" s="267"/>
      <c r="S990" s="267"/>
      <c r="T990" s="69"/>
      <c r="U990" s="69"/>
      <c r="V990" s="69"/>
      <c r="W990" s="69"/>
      <c r="X990" s="220"/>
      <c r="Y990" s="70"/>
      <c r="Z990" s="1"/>
    </row>
    <row r="991" spans="1:26" ht="30" customHeight="1" x14ac:dyDescent="0.2">
      <c r="A991" s="70"/>
      <c r="B991" s="70"/>
      <c r="C991" s="70"/>
      <c r="D991" s="266"/>
      <c r="E991" s="266"/>
      <c r="F991" s="69"/>
      <c r="G991" s="69"/>
      <c r="H991" s="266"/>
      <c r="I991" s="221"/>
      <c r="J991" s="221"/>
      <c r="K991" s="221"/>
      <c r="L991" s="69"/>
      <c r="M991" s="266"/>
      <c r="N991" s="266"/>
      <c r="O991" s="266"/>
      <c r="P991" s="266"/>
      <c r="Q991" s="267"/>
      <c r="R991" s="267"/>
      <c r="S991" s="267"/>
      <c r="T991" s="69"/>
      <c r="U991" s="69"/>
      <c r="V991" s="69"/>
      <c r="W991" s="69"/>
      <c r="X991" s="220"/>
      <c r="Y991" s="70"/>
      <c r="Z991" s="1"/>
    </row>
    <row r="992" spans="1:26" ht="30" customHeight="1" x14ac:dyDescent="0.2">
      <c r="A992" s="70"/>
      <c r="B992" s="70"/>
      <c r="C992" s="70"/>
      <c r="D992" s="266"/>
      <c r="E992" s="266"/>
      <c r="F992" s="69"/>
      <c r="G992" s="69"/>
      <c r="H992" s="266"/>
      <c r="I992" s="221"/>
      <c r="J992" s="221"/>
      <c r="K992" s="221"/>
      <c r="L992" s="69"/>
      <c r="M992" s="266"/>
      <c r="N992" s="266"/>
      <c r="O992" s="266"/>
      <c r="P992" s="266"/>
      <c r="Q992" s="267"/>
      <c r="R992" s="267"/>
      <c r="S992" s="267"/>
      <c r="T992" s="69"/>
      <c r="U992" s="69"/>
      <c r="V992" s="69"/>
      <c r="W992" s="69"/>
      <c r="X992" s="220"/>
      <c r="Y992" s="70"/>
      <c r="Z992" s="1"/>
    </row>
    <row r="993" spans="1:26" ht="30" customHeight="1" x14ac:dyDescent="0.2">
      <c r="A993" s="70"/>
      <c r="B993" s="70"/>
      <c r="C993" s="70"/>
      <c r="D993" s="266"/>
      <c r="E993" s="266"/>
      <c r="F993" s="69"/>
      <c r="G993" s="69"/>
      <c r="H993" s="266"/>
      <c r="I993" s="221"/>
      <c r="J993" s="221"/>
      <c r="K993" s="221"/>
      <c r="L993" s="69"/>
      <c r="M993" s="266"/>
      <c r="N993" s="266"/>
      <c r="O993" s="266"/>
      <c r="P993" s="266"/>
      <c r="Q993" s="267"/>
      <c r="R993" s="267"/>
      <c r="S993" s="267"/>
      <c r="T993" s="69"/>
      <c r="U993" s="69"/>
      <c r="V993" s="69"/>
      <c r="W993" s="69"/>
      <c r="X993" s="220"/>
      <c r="Y993" s="70"/>
      <c r="Z993" s="1"/>
    </row>
    <row r="994" spans="1:26" ht="30" customHeight="1" x14ac:dyDescent="0.2">
      <c r="A994" s="70"/>
      <c r="B994" s="70"/>
      <c r="C994" s="70"/>
      <c r="D994" s="266"/>
      <c r="E994" s="266"/>
      <c r="F994" s="69"/>
      <c r="G994" s="69"/>
      <c r="H994" s="266"/>
      <c r="I994" s="221"/>
      <c r="J994" s="221"/>
      <c r="K994" s="221"/>
      <c r="L994" s="69"/>
      <c r="M994" s="266"/>
      <c r="N994" s="266"/>
      <c r="O994" s="266"/>
      <c r="P994" s="266"/>
      <c r="Q994" s="267"/>
      <c r="R994" s="267"/>
      <c r="S994" s="267"/>
      <c r="T994" s="69"/>
      <c r="U994" s="69"/>
      <c r="V994" s="69"/>
      <c r="W994" s="69"/>
      <c r="X994" s="220"/>
      <c r="Y994" s="70"/>
      <c r="Z994" s="1"/>
    </row>
    <row r="995" spans="1:26" ht="30" customHeight="1" x14ac:dyDescent="0.2">
      <c r="A995" s="70"/>
      <c r="B995" s="70"/>
      <c r="C995" s="70"/>
      <c r="D995" s="266"/>
      <c r="E995" s="266"/>
      <c r="F995" s="69"/>
      <c r="G995" s="69"/>
      <c r="H995" s="266"/>
      <c r="I995" s="221"/>
      <c r="J995" s="221"/>
      <c r="K995" s="221"/>
      <c r="L995" s="69"/>
      <c r="M995" s="266"/>
      <c r="N995" s="266"/>
      <c r="O995" s="266"/>
      <c r="P995" s="266"/>
      <c r="Q995" s="267"/>
      <c r="R995" s="267"/>
      <c r="S995" s="267"/>
      <c r="T995" s="69"/>
      <c r="U995" s="69"/>
      <c r="V995" s="69"/>
      <c r="W995" s="69"/>
      <c r="X995" s="220"/>
      <c r="Y995" s="70"/>
      <c r="Z995" s="1"/>
    </row>
    <row r="996" spans="1:26" ht="30" customHeight="1" x14ac:dyDescent="0.2">
      <c r="A996" s="70"/>
      <c r="B996" s="70"/>
      <c r="C996" s="70"/>
      <c r="D996" s="266"/>
      <c r="E996" s="266"/>
      <c r="F996" s="69"/>
      <c r="G996" s="69"/>
      <c r="H996" s="266"/>
      <c r="I996" s="221"/>
      <c r="J996" s="221"/>
      <c r="K996" s="221"/>
      <c r="L996" s="69"/>
      <c r="M996" s="266"/>
      <c r="N996" s="266"/>
      <c r="O996" s="266"/>
      <c r="P996" s="266"/>
      <c r="Q996" s="267"/>
      <c r="R996" s="267"/>
      <c r="S996" s="267"/>
      <c r="T996" s="69"/>
      <c r="U996" s="69"/>
      <c r="V996" s="69"/>
      <c r="W996" s="69"/>
      <c r="X996" s="220"/>
      <c r="Y996" s="70"/>
      <c r="Z996" s="1"/>
    </row>
    <row r="997" spans="1:26" ht="30" customHeight="1" x14ac:dyDescent="0.2">
      <c r="A997" s="70"/>
      <c r="B997" s="70"/>
      <c r="C997" s="70"/>
      <c r="D997" s="266"/>
      <c r="E997" s="266"/>
      <c r="F997" s="69"/>
      <c r="G997" s="69"/>
      <c r="H997" s="266"/>
      <c r="I997" s="221"/>
      <c r="J997" s="221"/>
      <c r="K997" s="221"/>
      <c r="L997" s="69"/>
      <c r="M997" s="266"/>
      <c r="N997" s="266"/>
      <c r="O997" s="266"/>
      <c r="P997" s="266"/>
      <c r="Q997" s="267"/>
      <c r="R997" s="267"/>
      <c r="S997" s="267"/>
      <c r="T997" s="69"/>
      <c r="U997" s="69"/>
      <c r="V997" s="69"/>
      <c r="W997" s="69"/>
      <c r="X997" s="220"/>
      <c r="Y997" s="70"/>
      <c r="Z997" s="1"/>
    </row>
    <row r="998" spans="1:26" ht="30" customHeight="1" x14ac:dyDescent="0.2">
      <c r="A998" s="70"/>
      <c r="B998" s="70"/>
      <c r="C998" s="70"/>
      <c r="D998" s="266"/>
      <c r="E998" s="266"/>
      <c r="F998" s="69"/>
      <c r="G998" s="69"/>
      <c r="H998" s="266"/>
      <c r="I998" s="221"/>
      <c r="J998" s="221"/>
      <c r="K998" s="221"/>
      <c r="L998" s="69"/>
      <c r="M998" s="266"/>
      <c r="N998" s="266"/>
      <c r="O998" s="266"/>
      <c r="P998" s="266"/>
      <c r="Q998" s="267"/>
      <c r="R998" s="267"/>
      <c r="S998" s="267"/>
      <c r="T998" s="69"/>
      <c r="U998" s="69"/>
      <c r="V998" s="69"/>
      <c r="W998" s="69"/>
      <c r="X998" s="220"/>
      <c r="Y998" s="70"/>
      <c r="Z998" s="1"/>
    </row>
    <row r="999" spans="1:26" ht="30" customHeight="1" x14ac:dyDescent="0.2">
      <c r="A999" s="70"/>
      <c r="B999" s="70"/>
      <c r="C999" s="70"/>
      <c r="D999" s="266"/>
      <c r="E999" s="266"/>
      <c r="F999" s="69"/>
      <c r="G999" s="69"/>
      <c r="H999" s="266"/>
      <c r="I999" s="221"/>
      <c r="J999" s="221"/>
      <c r="K999" s="221"/>
      <c r="L999" s="69"/>
      <c r="M999" s="266"/>
      <c r="N999" s="266"/>
      <c r="O999" s="266"/>
      <c r="P999" s="266"/>
      <c r="Q999" s="267"/>
      <c r="R999" s="267"/>
      <c r="S999" s="267"/>
      <c r="T999" s="69"/>
      <c r="U999" s="69"/>
      <c r="V999" s="69"/>
      <c r="W999" s="69"/>
      <c r="X999" s="220"/>
      <c r="Y999" s="70"/>
      <c r="Z999" s="1"/>
    </row>
    <row r="1000" spans="1:26" ht="30" customHeight="1" x14ac:dyDescent="0.2">
      <c r="A1000" s="70"/>
      <c r="B1000" s="70"/>
      <c r="C1000" s="70"/>
      <c r="D1000" s="266"/>
      <c r="E1000" s="266"/>
      <c r="F1000" s="69"/>
      <c r="G1000" s="69"/>
      <c r="H1000" s="266"/>
      <c r="I1000" s="221"/>
      <c r="J1000" s="221"/>
      <c r="K1000" s="221"/>
      <c r="L1000" s="69"/>
      <c r="M1000" s="266"/>
      <c r="N1000" s="266"/>
      <c r="O1000" s="266"/>
      <c r="P1000" s="266"/>
      <c r="Q1000" s="267"/>
      <c r="R1000" s="267"/>
      <c r="S1000" s="267"/>
      <c r="T1000" s="69"/>
      <c r="U1000" s="69"/>
      <c r="V1000" s="69"/>
      <c r="W1000" s="69"/>
      <c r="X1000" s="220"/>
      <c r="Y1000" s="70"/>
      <c r="Z1000" s="1"/>
    </row>
  </sheetData>
  <mergeCells count="11">
    <mergeCell ref="U5:U6"/>
    <mergeCell ref="V5:V6"/>
    <mergeCell ref="W5:W6"/>
    <mergeCell ref="X5:X6"/>
    <mergeCell ref="D2:H2"/>
    <mergeCell ref="D3:H3"/>
    <mergeCell ref="E5:H5"/>
    <mergeCell ref="I5:I6"/>
    <mergeCell ref="J5:K5"/>
    <mergeCell ref="L5:P5"/>
    <mergeCell ref="Q5:S5"/>
  </mergeCells>
  <conditionalFormatting sqref="I1:I1000">
    <cfRule type="containsText" dxfId="12" priority="1" operator="containsText" text="Same broad">
      <formula>NOT(ISERROR(SEARCH(("Same broad"),(I1))))</formula>
    </cfRule>
    <cfRule type="containsText" dxfId="11" priority="2" operator="containsText" text="Like-for-like">
      <formula>NOT(ISERROR(SEARCH(("Like-for-like"),(I1))))</formula>
    </cfRule>
    <cfRule type="containsText" dxfId="10" priority="3" operator="containsText" text="Irreplaceable">
      <formula>NOT(ISERROR(SEARCH(("Irreplaceable"),(I1))))</formula>
    </cfRule>
    <cfRule type="containsText" dxfId="9" priority="4" operator="containsText" text="Error">
      <formula>NOT(ISERROR(SEARCH(("Error"),(I1))))</formula>
    </cfRule>
  </conditionalFormatting>
  <conditionalFormatting sqref="J1:K1000">
    <cfRule type="containsText" dxfId="8" priority="5" operator="containsText" text="Error">
      <formula>NOT(ISERROR(SEARCH(("Error"),(J1))))</formula>
    </cfRule>
    <cfRule type="containsText" dxfId="7" priority="6" operator="containsText" text="Trading Down">
      <formula>NOT(ISERROR(SEARCH(("Trading Down"),(J1))))</formula>
    </cfRule>
    <cfRule type="containsText" dxfId="6" priority="7" operator="containsText" text="Acceptable">
      <formula>NOT(ISERROR(SEARCH(("Acceptable"),(J1))))</formula>
    </cfRule>
  </conditionalFormatting>
  <conditionalFormatting sqref="W7:W254">
    <cfRule type="containsText" dxfId="5" priority="8" operator="containsText" text="Error">
      <formula>NOT(ISERROR(SEARCH(("Error"),(W7))))</formula>
    </cfRule>
  </conditionalFormatting>
  <pageMargins left="0.7" right="0.7" top="0.75" bottom="0.75" header="0" footer="0"/>
  <pageSetup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'Z1 HAB CLASS'!$D$36:$D$45</xm:f>
          </x14:formula1>
          <xm:sqref>H7:H254</xm:sqref>
        </x14:dataValidation>
        <x14:dataValidation type="list" allowBlank="1" showErrorMessage="1" xr:uid="{00000000-0002-0000-0900-000001000000}">
          <x14:formula1>
            <xm:f>'Z3 CONDITION VALUE'!$A$3:$A$5</xm:f>
          </x14:formula1>
          <xm:sqref>O7:O254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zoomScale="140" workbookViewId="0">
      <selection activeCell="D3" sqref="D3"/>
    </sheetView>
  </sheetViews>
  <sheetFormatPr baseColWidth="10" defaultColWidth="14.5" defaultRowHeight="15" customHeight="1" x14ac:dyDescent="0.2"/>
  <cols>
    <col min="1" max="1" width="15.5" customWidth="1"/>
    <col min="2" max="2" width="21.6640625" customWidth="1"/>
    <col min="3" max="3" width="31.83203125" customWidth="1"/>
    <col min="4" max="4" width="46.5" customWidth="1"/>
    <col min="5" max="5" width="15.33203125" customWidth="1"/>
    <col min="6" max="6" width="18.6640625" customWidth="1"/>
    <col min="7" max="7" width="118.5" customWidth="1"/>
    <col min="8" max="8" width="64.5" customWidth="1"/>
    <col min="9" max="9" width="27" customWidth="1"/>
    <col min="10" max="10" width="30.1640625" customWidth="1"/>
    <col min="11" max="11" width="5.1640625" customWidth="1"/>
    <col min="12" max="12" width="29" customWidth="1"/>
    <col min="13" max="13" width="11.5" customWidth="1"/>
    <col min="14" max="14" width="62.6640625" customWidth="1"/>
    <col min="15" max="26" width="9.1640625" customWidth="1"/>
  </cols>
  <sheetData>
    <row r="1" spans="1:26" x14ac:dyDescent="0.2">
      <c r="A1" s="1"/>
      <c r="B1" s="1"/>
      <c r="C1" s="1"/>
      <c r="D1" s="24"/>
      <c r="E1" s="2"/>
      <c r="F1" s="2"/>
      <c r="G1" s="71"/>
      <c r="H1" s="24"/>
      <c r="I1" s="24"/>
      <c r="J1" s="24"/>
      <c r="K1" s="1"/>
      <c r="L1" s="1"/>
      <c r="M1" s="1"/>
      <c r="N1" s="1"/>
      <c r="O1" s="1"/>
      <c r="P1" s="1"/>
      <c r="Q1" s="1"/>
      <c r="R1" s="1"/>
      <c r="S1" s="1"/>
      <c r="T1" s="1"/>
      <c r="U1" s="1"/>
      <c r="V1" s="1"/>
      <c r="W1" s="1"/>
      <c r="X1" s="1"/>
      <c r="Y1" s="1"/>
      <c r="Z1" s="1"/>
    </row>
    <row r="2" spans="1:26" ht="16" x14ac:dyDescent="0.2">
      <c r="A2" s="717" t="s">
        <v>99</v>
      </c>
      <c r="B2" s="627"/>
      <c r="C2" s="627"/>
      <c r="D2" s="615"/>
      <c r="E2" s="711" t="s">
        <v>100</v>
      </c>
      <c r="F2" s="617"/>
      <c r="G2" s="268" t="s">
        <v>101</v>
      </c>
      <c r="H2" s="269" t="s">
        <v>102</v>
      </c>
      <c r="I2" s="712" t="s">
        <v>103</v>
      </c>
      <c r="J2" s="617"/>
      <c r="K2" s="270"/>
      <c r="L2" s="713" t="s">
        <v>104</v>
      </c>
      <c r="M2" s="627"/>
      <c r="N2" s="617"/>
      <c r="O2" s="1"/>
      <c r="P2" s="1"/>
      <c r="Q2" s="1"/>
      <c r="R2" s="1"/>
      <c r="S2" s="1"/>
      <c r="T2" s="1"/>
      <c r="U2" s="1"/>
      <c r="V2" s="1"/>
      <c r="W2" s="1"/>
      <c r="X2" s="1"/>
      <c r="Y2" s="1"/>
      <c r="Z2" s="1"/>
    </row>
    <row r="3" spans="1:26" ht="40.5" customHeight="1" x14ac:dyDescent="0.2">
      <c r="A3" s="271" t="s">
        <v>105</v>
      </c>
      <c r="B3" s="272" t="s">
        <v>106</v>
      </c>
      <c r="C3" s="273" t="s">
        <v>107</v>
      </c>
      <c r="D3" s="274" t="s">
        <v>108</v>
      </c>
      <c r="E3" s="275" t="s">
        <v>109</v>
      </c>
      <c r="F3" s="276" t="s">
        <v>37</v>
      </c>
      <c r="G3" s="277" t="s">
        <v>110</v>
      </c>
      <c r="H3" s="278" t="s">
        <v>111</v>
      </c>
      <c r="I3" s="279" t="s">
        <v>112</v>
      </c>
      <c r="J3" s="280" t="s">
        <v>113</v>
      </c>
      <c r="K3" s="281"/>
      <c r="L3" s="282" t="s">
        <v>114</v>
      </c>
      <c r="M3" s="282" t="s">
        <v>115</v>
      </c>
      <c r="N3" s="282" t="s">
        <v>116</v>
      </c>
      <c r="O3" s="1"/>
      <c r="P3" s="1"/>
      <c r="Q3" s="1"/>
      <c r="R3" s="1"/>
      <c r="S3" s="1"/>
      <c r="T3" s="1"/>
      <c r="U3" s="1"/>
      <c r="V3" s="1"/>
      <c r="W3" s="1"/>
      <c r="X3" s="1"/>
      <c r="Y3" s="1"/>
      <c r="Z3" s="1"/>
    </row>
    <row r="4" spans="1:26" ht="15" customHeight="1" x14ac:dyDescent="0.2">
      <c r="A4" s="714" t="s">
        <v>117</v>
      </c>
      <c r="B4" s="716" t="s">
        <v>118</v>
      </c>
      <c r="C4" s="90" t="s">
        <v>119</v>
      </c>
      <c r="D4" s="283" t="s">
        <v>120</v>
      </c>
      <c r="E4" s="167" t="str">
        <f>'Z2 DISTINCTIVENESS'!H26</f>
        <v>Very high</v>
      </c>
      <c r="F4" s="284">
        <f t="array" ref="F4">'Z2 DISTINCTIVENESS'!G26</f>
        <v>12</v>
      </c>
      <c r="G4" s="285" t="s">
        <v>121</v>
      </c>
      <c r="H4" s="83" t="str">
        <f t="shared" ref="H4:H45" si="0">VLOOKUP(E4,$L$3:$N$10,3,FALSE)</f>
        <v>Irreplaceable - Avoid at all costs.</v>
      </c>
      <c r="I4" s="286" t="str">
        <f>'Z7 TARGET CREATION'!I3</f>
        <v>Not possible</v>
      </c>
      <c r="J4" s="287" t="str">
        <f>'Z8 TARGET ENH'!FJ7</f>
        <v>High</v>
      </c>
      <c r="K4" s="1"/>
      <c r="L4" s="288" t="s">
        <v>122</v>
      </c>
      <c r="M4" s="289">
        <f>'Z2 DISTINCTIVENESS'!K16</f>
        <v>8</v>
      </c>
      <c r="N4" s="290" t="s">
        <v>123</v>
      </c>
      <c r="O4" s="1"/>
      <c r="P4" s="1"/>
      <c r="Q4" s="1"/>
      <c r="R4" s="1"/>
      <c r="S4" s="1"/>
      <c r="T4" s="1"/>
      <c r="U4" s="1"/>
      <c r="V4" s="1"/>
      <c r="W4" s="1"/>
      <c r="X4" s="1"/>
      <c r="Y4" s="1"/>
      <c r="Z4" s="1"/>
    </row>
    <row r="5" spans="1:26" ht="16" x14ac:dyDescent="0.2">
      <c r="A5" s="701"/>
      <c r="B5" s="705"/>
      <c r="C5" s="710" t="s">
        <v>124</v>
      </c>
      <c r="D5" s="168" t="s">
        <v>45</v>
      </c>
      <c r="E5" s="167" t="str">
        <f>'Z2 DISTINCTIVENESS'!H27</f>
        <v>High</v>
      </c>
      <c r="F5" s="284">
        <f t="array" ref="F5">'Z2 DISTINCTIVENESS'!G27</f>
        <v>9</v>
      </c>
      <c r="G5" s="291" t="s">
        <v>125</v>
      </c>
      <c r="H5" s="98" t="str">
        <f t="shared" si="0"/>
        <v>Like-for-like habitat replacement</v>
      </c>
      <c r="I5" s="292" t="str">
        <f>'Z7 TARGET CREATION'!I4</f>
        <v>High</v>
      </c>
      <c r="J5" s="293" t="str">
        <f>'Z8 TARGET ENH'!FJ8</f>
        <v>High</v>
      </c>
      <c r="K5" s="1"/>
      <c r="L5" s="294" t="s">
        <v>126</v>
      </c>
      <c r="M5" s="289">
        <f>'Z2 DISTINCTIVENESS'!K17</f>
        <v>6</v>
      </c>
      <c r="N5" s="295" t="s">
        <v>127</v>
      </c>
      <c r="O5" s="1"/>
      <c r="P5" s="1"/>
      <c r="Q5" s="1"/>
      <c r="R5" s="1"/>
      <c r="S5" s="1"/>
      <c r="T5" s="1"/>
      <c r="U5" s="1"/>
      <c r="V5" s="1"/>
      <c r="W5" s="1"/>
      <c r="X5" s="1"/>
      <c r="Y5" s="1"/>
      <c r="Z5" s="1"/>
    </row>
    <row r="6" spans="1:26" ht="32" x14ac:dyDescent="0.2">
      <c r="A6" s="701"/>
      <c r="B6" s="705"/>
      <c r="C6" s="705"/>
      <c r="D6" s="168" t="s">
        <v>128</v>
      </c>
      <c r="E6" s="167" t="str">
        <f>'Z2 DISTINCTIVENESS'!H28</f>
        <v>High</v>
      </c>
      <c r="F6" s="284">
        <f t="array" ref="F6">'Z2 DISTINCTIVENESS'!G28</f>
        <v>8</v>
      </c>
      <c r="G6" s="291" t="s">
        <v>129</v>
      </c>
      <c r="H6" s="98" t="str">
        <f t="shared" si="0"/>
        <v>Like-for-like habitat replacement</v>
      </c>
      <c r="I6" s="292" t="str">
        <f>'Z7 TARGET CREATION'!I5</f>
        <v>High</v>
      </c>
      <c r="J6" s="293" t="str">
        <f>'Z8 TARGET ENH'!FJ9</f>
        <v>High</v>
      </c>
      <c r="K6" s="1"/>
      <c r="L6" s="296" t="s">
        <v>130</v>
      </c>
      <c r="M6" s="289">
        <f>'Z2 DISTINCTIVENESS'!K18</f>
        <v>4</v>
      </c>
      <c r="N6" s="297" t="s">
        <v>131</v>
      </c>
      <c r="O6" s="1"/>
      <c r="P6" s="1"/>
      <c r="Q6" s="1"/>
      <c r="R6" s="1"/>
      <c r="S6" s="1"/>
      <c r="T6" s="1"/>
      <c r="U6" s="1"/>
      <c r="V6" s="1"/>
      <c r="W6" s="1"/>
      <c r="X6" s="1"/>
      <c r="Y6" s="1"/>
      <c r="Z6" s="1"/>
    </row>
    <row r="7" spans="1:26" ht="16" x14ac:dyDescent="0.2">
      <c r="A7" s="701"/>
      <c r="B7" s="705"/>
      <c r="C7" s="705"/>
      <c r="D7" s="168" t="s">
        <v>47</v>
      </c>
      <c r="E7" s="167" t="str">
        <f>'Z2 DISTINCTIVENESS'!H29</f>
        <v>Moderate</v>
      </c>
      <c r="F7" s="284">
        <f t="array" ref="F7">'Z2 DISTINCTIVENESS'!G29</f>
        <v>6</v>
      </c>
      <c r="G7" s="291" t="s">
        <v>132</v>
      </c>
      <c r="H7" s="98" t="str">
        <f t="shared" si="0"/>
        <v>Same broad habitat or higher distinctiveness habitat required</v>
      </c>
      <c r="I7" s="292" t="str">
        <f>'Z7 TARGET CREATION'!I6</f>
        <v>Medium</v>
      </c>
      <c r="J7" s="293" t="str">
        <f>'Z8 TARGET ENH'!FJ10</f>
        <v>Medium</v>
      </c>
      <c r="K7" s="1"/>
      <c r="L7" s="298" t="s">
        <v>133</v>
      </c>
      <c r="M7" s="289">
        <f>'Z2 DISTINCTIVENESS'!K19</f>
        <v>2</v>
      </c>
      <c r="N7" s="299" t="s">
        <v>134</v>
      </c>
      <c r="O7" s="1"/>
      <c r="P7" s="1"/>
      <c r="Q7" s="1"/>
      <c r="R7" s="1"/>
      <c r="S7" s="1"/>
      <c r="T7" s="1"/>
      <c r="U7" s="1"/>
      <c r="V7" s="1"/>
      <c r="W7" s="1"/>
      <c r="X7" s="1"/>
      <c r="Y7" s="1"/>
      <c r="Z7" s="1"/>
    </row>
    <row r="8" spans="1:26" ht="16" x14ac:dyDescent="0.2">
      <c r="A8" s="701"/>
      <c r="B8" s="705"/>
      <c r="C8" s="705"/>
      <c r="D8" s="168" t="s">
        <v>135</v>
      </c>
      <c r="E8" s="167" t="str">
        <f>'Z2 DISTINCTIVENESS'!H30</f>
        <v>Moderate</v>
      </c>
      <c r="F8" s="284">
        <f t="array" ref="F8">'Z2 DISTINCTIVENESS'!G30</f>
        <v>6</v>
      </c>
      <c r="G8" s="291" t="s">
        <v>136</v>
      </c>
      <c r="H8" s="98" t="str">
        <f t="shared" si="0"/>
        <v>Same broad habitat or higher distinctiveness habitat required</v>
      </c>
      <c r="I8" s="292" t="str">
        <f>'Z7 TARGET CREATION'!I7</f>
        <v>Low</v>
      </c>
      <c r="J8" s="293" t="str">
        <f>'Z8 TARGET ENH'!FJ11</f>
        <v>Medium</v>
      </c>
      <c r="K8" s="1"/>
      <c r="L8" s="300" t="s">
        <v>137</v>
      </c>
      <c r="M8" s="289">
        <f>'Z2 DISTINCTIVENESS'!K20</f>
        <v>1</v>
      </c>
      <c r="N8" s="301" t="s">
        <v>138</v>
      </c>
      <c r="O8" s="1"/>
      <c r="P8" s="1"/>
      <c r="Q8" s="1"/>
      <c r="R8" s="1"/>
      <c r="S8" s="1"/>
      <c r="T8" s="1"/>
      <c r="U8" s="1"/>
      <c r="V8" s="1"/>
      <c r="W8" s="1"/>
      <c r="X8" s="1"/>
      <c r="Y8" s="1"/>
      <c r="Z8" s="1"/>
    </row>
    <row r="9" spans="1:26" ht="32" x14ac:dyDescent="0.2">
      <c r="A9" s="701"/>
      <c r="B9" s="706"/>
      <c r="C9" s="706"/>
      <c r="D9" s="168" t="s">
        <v>139</v>
      </c>
      <c r="E9" s="167" t="str">
        <f>'Z2 DISTINCTIVENESS'!H31</f>
        <v>Moderate</v>
      </c>
      <c r="F9" s="284">
        <f t="array" ref="F9">'Z2 DISTINCTIVENESS'!G31</f>
        <v>6</v>
      </c>
      <c r="G9" s="291" t="s">
        <v>140</v>
      </c>
      <c r="H9" s="98" t="str">
        <f t="shared" si="0"/>
        <v>Same broad habitat or higher distinctiveness habitat required</v>
      </c>
      <c r="I9" s="292" t="str">
        <f>'Z7 TARGET CREATION'!I8</f>
        <v>Medium</v>
      </c>
      <c r="J9" s="293" t="str">
        <f>'Z8 TARGET ENH'!FJ12</f>
        <v>Medium</v>
      </c>
      <c r="K9" s="1"/>
      <c r="L9" s="302" t="s">
        <v>141</v>
      </c>
      <c r="M9" s="289">
        <f>'Z2 DISTINCTIVENESS'!K21</f>
        <v>0.5</v>
      </c>
      <c r="N9" s="303" t="s">
        <v>142</v>
      </c>
      <c r="O9" s="1"/>
      <c r="P9" s="1"/>
      <c r="Q9" s="1"/>
      <c r="R9" s="1"/>
      <c r="S9" s="1"/>
      <c r="T9" s="1"/>
      <c r="U9" s="1"/>
      <c r="V9" s="1"/>
      <c r="W9" s="1"/>
      <c r="X9" s="1"/>
      <c r="Y9" s="1"/>
      <c r="Z9" s="1"/>
    </row>
    <row r="10" spans="1:26" ht="16" x14ac:dyDescent="0.2">
      <c r="A10" s="701"/>
      <c r="B10" s="304" t="s">
        <v>143</v>
      </c>
      <c r="C10" s="304" t="s">
        <v>143</v>
      </c>
      <c r="D10" s="304" t="s">
        <v>143</v>
      </c>
      <c r="E10" s="167" t="str">
        <f>'Z2 DISTINCTIVENESS'!H32</f>
        <v>Low</v>
      </c>
      <c r="F10" s="284">
        <f t="array" ref="F10">'Z2 DISTINCTIVENESS'!G32</f>
        <v>5</v>
      </c>
      <c r="G10" s="291" t="s">
        <v>144</v>
      </c>
      <c r="H10" s="98" t="str">
        <f t="shared" si="0"/>
        <v>Replace habitat with low or above distinctiveness habitat</v>
      </c>
      <c r="I10" s="292" t="str">
        <f>'Z7 TARGET CREATION'!I9</f>
        <v>Low</v>
      </c>
      <c r="J10" s="293" t="str">
        <f>'Z8 TARGET ENH'!FJ13</f>
        <v>Low</v>
      </c>
      <c r="K10" s="1"/>
      <c r="L10" s="305" t="s">
        <v>145</v>
      </c>
      <c r="M10" s="289">
        <f>'Z2 DISTINCTIVENESS'!K22</f>
        <v>0</v>
      </c>
      <c r="N10" s="306" t="s">
        <v>142</v>
      </c>
      <c r="O10" s="307"/>
      <c r="P10" s="1"/>
      <c r="Q10" s="1"/>
      <c r="R10" s="1"/>
      <c r="S10" s="1"/>
      <c r="T10" s="1"/>
      <c r="U10" s="1"/>
      <c r="V10" s="1"/>
      <c r="W10" s="1"/>
      <c r="X10" s="1"/>
      <c r="Y10" s="1"/>
      <c r="Z10" s="1"/>
    </row>
    <row r="11" spans="1:26" ht="16" x14ac:dyDescent="0.2">
      <c r="A11" s="701"/>
      <c r="B11" s="707" t="s">
        <v>146</v>
      </c>
      <c r="C11" s="707" t="s">
        <v>146</v>
      </c>
      <c r="D11" s="168" t="s">
        <v>147</v>
      </c>
      <c r="E11" s="167" t="str">
        <f>'Z2 DISTINCTIVENESS'!H33</f>
        <v>Very low</v>
      </c>
      <c r="F11" s="284">
        <f t="array" ref="F11">'Z2 DISTINCTIVENESS'!G33</f>
        <v>2</v>
      </c>
      <c r="G11" s="291" t="s">
        <v>148</v>
      </c>
      <c r="H11" s="98" t="str">
        <f t="shared" si="0"/>
        <v>Compensation required according to unit deficit only.</v>
      </c>
      <c r="I11" s="292" t="str">
        <f>'Z7 TARGET CREATION'!I10</f>
        <v>Low</v>
      </c>
      <c r="J11" s="293" t="str">
        <f>'Z8 TARGET ENH'!FJ14</f>
        <v>Low</v>
      </c>
      <c r="K11" s="1"/>
      <c r="L11" s="1"/>
      <c r="M11" s="1"/>
      <c r="N11" s="1"/>
      <c r="O11" s="1"/>
      <c r="P11" s="1"/>
      <c r="Q11" s="1"/>
      <c r="R11" s="1"/>
      <c r="S11" s="1"/>
      <c r="T11" s="1"/>
      <c r="U11" s="1"/>
      <c r="V11" s="1"/>
      <c r="W11" s="1"/>
      <c r="X11" s="1"/>
      <c r="Y11" s="1"/>
      <c r="Z11" s="1"/>
    </row>
    <row r="12" spans="1:26" ht="16" x14ac:dyDescent="0.2">
      <c r="A12" s="701"/>
      <c r="B12" s="706"/>
      <c r="C12" s="706"/>
      <c r="D12" s="168" t="s">
        <v>149</v>
      </c>
      <c r="E12" s="167" t="str">
        <f>'Z2 DISTINCTIVENESS'!H34</f>
        <v>Very low</v>
      </c>
      <c r="F12" s="284">
        <f t="array" ref="F12">'Z2 DISTINCTIVENESS'!G34</f>
        <v>2</v>
      </c>
      <c r="G12" s="291" t="s">
        <v>150</v>
      </c>
      <c r="H12" s="98" t="str">
        <f t="shared" si="0"/>
        <v>Compensation required according to unit deficit only.</v>
      </c>
      <c r="I12" s="292" t="str">
        <f>'Z7 TARGET CREATION'!I11</f>
        <v>Low</v>
      </c>
      <c r="J12" s="293" t="str">
        <f>'Z8 TARGET ENH'!FJ15</f>
        <v>Low</v>
      </c>
      <c r="K12" s="1"/>
      <c r="L12" s="1"/>
      <c r="M12" s="1"/>
      <c r="N12" s="1"/>
      <c r="O12" s="1"/>
      <c r="P12" s="1"/>
      <c r="Q12" s="1"/>
      <c r="R12" s="1"/>
      <c r="S12" s="1"/>
      <c r="T12" s="1"/>
      <c r="U12" s="1"/>
      <c r="V12" s="1"/>
      <c r="W12" s="1"/>
      <c r="X12" s="1"/>
      <c r="Y12" s="1"/>
      <c r="Z12" s="1"/>
    </row>
    <row r="13" spans="1:26" ht="51" customHeight="1" x14ac:dyDescent="0.2">
      <c r="A13" s="701"/>
      <c r="B13" s="710" t="s">
        <v>151</v>
      </c>
      <c r="C13" s="710" t="s">
        <v>152</v>
      </c>
      <c r="D13" s="168" t="s">
        <v>153</v>
      </c>
      <c r="E13" s="167" t="str">
        <f>'Z2 DISTINCTIVENESS'!H35</f>
        <v>Very low</v>
      </c>
      <c r="F13" s="284">
        <f t="array" ref="F13">'Z2 DISTINCTIVENESS'!G35</f>
        <v>2</v>
      </c>
      <c r="G13" s="291" t="s">
        <v>154</v>
      </c>
      <c r="H13" s="98" t="str">
        <f t="shared" si="0"/>
        <v>Compensation required according to unit deficit only.</v>
      </c>
      <c r="I13" s="292" t="str">
        <f>'Z7 TARGET CREATION'!I12</f>
        <v>Low</v>
      </c>
      <c r="J13" s="293" t="str">
        <f>'Z8 TARGET ENH'!FJ16</f>
        <v>Low</v>
      </c>
      <c r="K13" s="1"/>
      <c r="L13" s="1"/>
      <c r="M13" s="1"/>
      <c r="N13" s="1"/>
      <c r="O13" s="1"/>
      <c r="P13" s="1"/>
      <c r="Q13" s="1"/>
      <c r="R13" s="1"/>
      <c r="S13" s="1"/>
      <c r="T13" s="1"/>
      <c r="U13" s="1"/>
      <c r="V13" s="1"/>
      <c r="W13" s="1"/>
      <c r="X13" s="1"/>
      <c r="Y13" s="1"/>
      <c r="Z13" s="1"/>
    </row>
    <row r="14" spans="1:26" ht="16" x14ac:dyDescent="0.2">
      <c r="A14" s="701"/>
      <c r="B14" s="705"/>
      <c r="C14" s="706"/>
      <c r="D14" s="168" t="s">
        <v>155</v>
      </c>
      <c r="E14" s="167" t="str">
        <f>'Z2 DISTINCTIVENESS'!H36</f>
        <v>Very low</v>
      </c>
      <c r="F14" s="284">
        <f t="array" ref="F14">'Z2 DISTINCTIVENESS'!G36</f>
        <v>2</v>
      </c>
      <c r="G14" s="291" t="s">
        <v>156</v>
      </c>
      <c r="H14" s="98" t="str">
        <f t="shared" si="0"/>
        <v>Compensation required according to unit deficit only.</v>
      </c>
      <c r="I14" s="292" t="str">
        <f>'Z7 TARGET CREATION'!I13</f>
        <v>Low</v>
      </c>
      <c r="J14" s="293" t="str">
        <f>'Z8 TARGET ENH'!FJ17</f>
        <v>Low</v>
      </c>
      <c r="K14" s="1"/>
      <c r="L14" s="1"/>
      <c r="M14" s="1"/>
      <c r="N14" s="1"/>
      <c r="O14" s="1"/>
      <c r="P14" s="1"/>
      <c r="Q14" s="1"/>
      <c r="R14" s="1"/>
      <c r="S14" s="1"/>
      <c r="T14" s="1"/>
      <c r="U14" s="1"/>
      <c r="V14" s="1"/>
      <c r="W14" s="1"/>
      <c r="X14" s="1"/>
      <c r="Y14" s="1"/>
      <c r="Z14" s="1"/>
    </row>
    <row r="15" spans="1:26" ht="34.5" customHeight="1" x14ac:dyDescent="0.2">
      <c r="A15" s="701"/>
      <c r="B15" s="705"/>
      <c r="C15" s="707" t="s">
        <v>157</v>
      </c>
      <c r="D15" s="168" t="s">
        <v>74</v>
      </c>
      <c r="E15" s="167" t="str">
        <f>'Z2 DISTINCTIVENESS'!H37</f>
        <v>Extremely low</v>
      </c>
      <c r="F15" s="284">
        <f t="array" ref="F15">'Z2 DISTINCTIVENESS'!G37</f>
        <v>1</v>
      </c>
      <c r="G15" s="291" t="s">
        <v>158</v>
      </c>
      <c r="H15" s="98" t="str">
        <f t="shared" si="0"/>
        <v>Compensation not required.</v>
      </c>
      <c r="I15" s="292" t="str">
        <f>'Z7 TARGET CREATION'!I14</f>
        <v>Low</v>
      </c>
      <c r="J15" s="293" t="str">
        <f>'Z8 TARGET ENH'!FJ18</f>
        <v>Low</v>
      </c>
      <c r="K15" s="1"/>
      <c r="L15" s="1"/>
      <c r="M15" s="1"/>
      <c r="N15" s="1"/>
      <c r="O15" s="1"/>
      <c r="P15" s="1"/>
      <c r="Q15" s="1"/>
      <c r="R15" s="1"/>
      <c r="S15" s="1"/>
      <c r="T15" s="1"/>
      <c r="U15" s="1"/>
      <c r="V15" s="1"/>
      <c r="W15" s="1"/>
      <c r="X15" s="1"/>
      <c r="Y15" s="1"/>
      <c r="Z15" s="1"/>
    </row>
    <row r="16" spans="1:26" ht="16" x14ac:dyDescent="0.2">
      <c r="A16" s="701"/>
      <c r="B16" s="705"/>
      <c r="C16" s="705"/>
      <c r="D16" s="168" t="s">
        <v>159</v>
      </c>
      <c r="E16" s="167" t="str">
        <f>'Z2 DISTINCTIVENESS'!H38</f>
        <v>Very low</v>
      </c>
      <c r="F16" s="284">
        <f t="array" ref="F16">'Z2 DISTINCTIVENESS'!G38</f>
        <v>2</v>
      </c>
      <c r="G16" s="291" t="s">
        <v>160</v>
      </c>
      <c r="H16" s="98" t="str">
        <f t="shared" si="0"/>
        <v>Compensation required according to unit deficit only.</v>
      </c>
      <c r="I16" s="292" t="str">
        <f>'Z7 TARGET CREATION'!I15</f>
        <v>Low</v>
      </c>
      <c r="J16" s="293" t="str">
        <f>'Z8 TARGET ENH'!FJ19</f>
        <v>Low</v>
      </c>
      <c r="K16" s="1"/>
      <c r="L16" s="1"/>
      <c r="M16" s="1"/>
      <c r="N16" s="1"/>
      <c r="O16" s="1"/>
      <c r="P16" s="1"/>
      <c r="Q16" s="1"/>
      <c r="R16" s="1"/>
      <c r="S16" s="1"/>
      <c r="T16" s="1"/>
      <c r="U16" s="1"/>
      <c r="V16" s="1"/>
      <c r="W16" s="1"/>
      <c r="X16" s="1"/>
      <c r="Y16" s="1"/>
      <c r="Z16" s="1"/>
    </row>
    <row r="17" spans="1:26" ht="28.5" customHeight="1" x14ac:dyDescent="0.2">
      <c r="A17" s="701"/>
      <c r="B17" s="705"/>
      <c r="C17" s="705"/>
      <c r="D17" s="168" t="s">
        <v>161</v>
      </c>
      <c r="E17" s="167" t="str">
        <f>'Z2 DISTINCTIVENESS'!H39</f>
        <v>Very low</v>
      </c>
      <c r="F17" s="284">
        <f t="array" ref="F17">'Z2 DISTINCTIVENESS'!G39</f>
        <v>3</v>
      </c>
      <c r="G17" s="291" t="s">
        <v>162</v>
      </c>
      <c r="H17" s="98" t="str">
        <f t="shared" si="0"/>
        <v>Compensation required according to unit deficit only.</v>
      </c>
      <c r="I17" s="292" t="str">
        <f>'Z7 TARGET CREATION'!I16</f>
        <v>Low</v>
      </c>
      <c r="J17" s="293" t="str">
        <f>'Z8 TARGET ENH'!FJ20</f>
        <v>Low</v>
      </c>
      <c r="K17" s="1"/>
      <c r="L17" s="1"/>
      <c r="M17" s="1"/>
      <c r="N17" s="1"/>
      <c r="O17" s="1"/>
      <c r="P17" s="1"/>
      <c r="Q17" s="1"/>
      <c r="R17" s="1"/>
      <c r="S17" s="1"/>
      <c r="T17" s="1"/>
      <c r="U17" s="1"/>
      <c r="V17" s="1"/>
      <c r="W17" s="1"/>
      <c r="X17" s="1"/>
      <c r="Y17" s="1"/>
      <c r="Z17" s="1"/>
    </row>
    <row r="18" spans="1:26" ht="16" x14ac:dyDescent="0.2">
      <c r="A18" s="701"/>
      <c r="B18" s="705"/>
      <c r="C18" s="706"/>
      <c r="D18" s="168" t="s">
        <v>163</v>
      </c>
      <c r="E18" s="167" t="str">
        <f>'Z2 DISTINCTIVENESS'!H40</f>
        <v>Very low</v>
      </c>
      <c r="F18" s="284">
        <f t="array" ref="F18">'Z2 DISTINCTIVENESS'!G40</f>
        <v>2</v>
      </c>
      <c r="G18" s="291" t="s">
        <v>164</v>
      </c>
      <c r="H18" s="98" t="str">
        <f t="shared" si="0"/>
        <v>Compensation required according to unit deficit only.</v>
      </c>
      <c r="I18" s="292" t="str">
        <f>'Z7 TARGET CREATION'!I17</f>
        <v>Low</v>
      </c>
      <c r="J18" s="293" t="str">
        <f>'Z8 TARGET ENH'!FJ21</f>
        <v>Low</v>
      </c>
      <c r="K18" s="1"/>
      <c r="L18" s="1"/>
      <c r="M18" s="1"/>
      <c r="N18" s="1"/>
      <c r="O18" s="1"/>
      <c r="P18" s="1"/>
      <c r="Q18" s="1"/>
      <c r="R18" s="1"/>
      <c r="S18" s="1"/>
      <c r="T18" s="1"/>
      <c r="U18" s="1"/>
      <c r="V18" s="1"/>
      <c r="W18" s="1"/>
      <c r="X18" s="1"/>
      <c r="Y18" s="1"/>
      <c r="Z18" s="1"/>
    </row>
    <row r="19" spans="1:26" ht="16" x14ac:dyDescent="0.2">
      <c r="A19" s="701"/>
      <c r="B19" s="705"/>
      <c r="C19" s="707" t="s">
        <v>165</v>
      </c>
      <c r="D19" s="308" t="s">
        <v>166</v>
      </c>
      <c r="E19" s="167" t="str">
        <f>'Z2 DISTINCTIVENESS'!H41</f>
        <v>No value</v>
      </c>
      <c r="F19" s="284">
        <f t="array" ref="F19">'Z2 DISTINCTIVENESS'!G41</f>
        <v>0</v>
      </c>
      <c r="G19" s="291" t="s">
        <v>167</v>
      </c>
      <c r="H19" s="98" t="str">
        <f t="shared" si="0"/>
        <v>Compensation not required.</v>
      </c>
      <c r="I19" s="292" t="str">
        <f>'Z7 TARGET CREATION'!I18</f>
        <v>Low</v>
      </c>
      <c r="J19" s="293" t="str">
        <f>'Z8 TARGET ENH'!FJ22</f>
        <v>Low</v>
      </c>
      <c r="K19" s="1"/>
      <c r="L19" s="1"/>
      <c r="M19" s="1"/>
      <c r="N19" s="1"/>
      <c r="O19" s="1"/>
      <c r="P19" s="1"/>
      <c r="Q19" s="1"/>
      <c r="R19" s="1"/>
      <c r="S19" s="1"/>
      <c r="T19" s="1"/>
      <c r="U19" s="1"/>
      <c r="V19" s="1"/>
      <c r="W19" s="1"/>
      <c r="X19" s="1"/>
      <c r="Y19" s="1"/>
      <c r="Z19" s="1"/>
    </row>
    <row r="20" spans="1:26" ht="36.75" customHeight="1" x14ac:dyDescent="0.2">
      <c r="A20" s="715"/>
      <c r="B20" s="706"/>
      <c r="C20" s="706"/>
      <c r="D20" s="309" t="s">
        <v>168</v>
      </c>
      <c r="E20" s="170" t="str">
        <f>'Z2 DISTINCTIVENESS'!H42</f>
        <v>No value</v>
      </c>
      <c r="F20" s="284">
        <f t="array" ref="F20">'Z2 DISTINCTIVENESS'!G42</f>
        <v>0</v>
      </c>
      <c r="G20" s="310" t="s">
        <v>169</v>
      </c>
      <c r="H20" s="112" t="str">
        <f t="shared" si="0"/>
        <v>Compensation not required.</v>
      </c>
      <c r="I20" s="311" t="str">
        <f>'Z7 TARGET CREATION'!I19</f>
        <v>Low</v>
      </c>
      <c r="J20" s="312" t="str">
        <f>'Z8 TARGET ENH'!FJ23</f>
        <v>Low</v>
      </c>
      <c r="K20" s="1"/>
      <c r="L20" s="1"/>
      <c r="M20" s="1"/>
      <c r="N20" s="1"/>
      <c r="O20" s="1"/>
      <c r="P20" s="1"/>
      <c r="Q20" s="1"/>
      <c r="R20" s="1"/>
      <c r="S20" s="1"/>
      <c r="T20" s="1"/>
      <c r="U20" s="1"/>
      <c r="V20" s="1"/>
      <c r="W20" s="1"/>
      <c r="X20" s="1"/>
      <c r="Y20" s="1"/>
      <c r="Z20" s="1"/>
    </row>
    <row r="21" spans="1:26" ht="27" customHeight="1" x14ac:dyDescent="0.2">
      <c r="A21" s="700" t="s">
        <v>170</v>
      </c>
      <c r="B21" s="709" t="s">
        <v>171</v>
      </c>
      <c r="C21" s="709" t="s">
        <v>172</v>
      </c>
      <c r="D21" s="283" t="s">
        <v>173</v>
      </c>
      <c r="E21" s="313" t="str">
        <f>'Z2 DISTINCTIVENESS'!H43</f>
        <v>High</v>
      </c>
      <c r="F21" s="284">
        <f t="array" ref="F21">'Z2 DISTINCTIVENESS'!G43</f>
        <v>8</v>
      </c>
      <c r="G21" s="285" t="s">
        <v>174</v>
      </c>
      <c r="H21" s="83" t="str">
        <f t="shared" si="0"/>
        <v>Like-for-like habitat replacement</v>
      </c>
      <c r="I21" s="286" t="str">
        <f>'Z7 TARGET CREATION'!I20</f>
        <v>Not possible</v>
      </c>
      <c r="J21" s="314" t="str">
        <f>'Z8 TARGET ENH'!FJ24</f>
        <v>High</v>
      </c>
      <c r="K21" s="1"/>
      <c r="L21" s="1"/>
      <c r="M21" s="1"/>
      <c r="N21" s="1"/>
      <c r="O21" s="1"/>
      <c r="P21" s="1"/>
      <c r="Q21" s="1"/>
      <c r="R21" s="1"/>
      <c r="S21" s="1"/>
      <c r="T21" s="1"/>
      <c r="U21" s="1"/>
      <c r="V21" s="1"/>
      <c r="W21" s="1"/>
      <c r="X21" s="1"/>
      <c r="Y21" s="1"/>
      <c r="Z21" s="1"/>
    </row>
    <row r="22" spans="1:26" ht="49.5" customHeight="1" x14ac:dyDescent="0.2">
      <c r="A22" s="701"/>
      <c r="B22" s="705"/>
      <c r="C22" s="705"/>
      <c r="D22" s="168" t="s">
        <v>175</v>
      </c>
      <c r="E22" s="167" t="str">
        <f>'Z2 DISTINCTIVENESS'!H44</f>
        <v>Moderate</v>
      </c>
      <c r="F22" s="284">
        <f t="array" ref="F22">'Z2 DISTINCTIVENESS'!G44</f>
        <v>7</v>
      </c>
      <c r="G22" s="291" t="s">
        <v>176</v>
      </c>
      <c r="H22" s="98" t="str">
        <f t="shared" si="0"/>
        <v>Same broad habitat or higher distinctiveness habitat required</v>
      </c>
      <c r="I22" s="292" t="str">
        <f>'Z7 TARGET CREATION'!I21</f>
        <v>Not possible</v>
      </c>
      <c r="J22" s="293" t="str">
        <f>'Z8 TARGET ENH'!FJ25</f>
        <v>High</v>
      </c>
      <c r="K22" s="1"/>
      <c r="L22" s="1"/>
      <c r="M22" s="1"/>
      <c r="N22" s="1"/>
      <c r="O22" s="1"/>
      <c r="P22" s="1"/>
      <c r="Q22" s="1"/>
      <c r="R22" s="1"/>
      <c r="S22" s="1"/>
      <c r="T22" s="1"/>
      <c r="U22" s="1"/>
      <c r="V22" s="1"/>
      <c r="W22" s="1"/>
      <c r="X22" s="1"/>
      <c r="Y22" s="1"/>
      <c r="Z22" s="1"/>
    </row>
    <row r="23" spans="1:26" ht="49.5" customHeight="1" x14ac:dyDescent="0.2">
      <c r="A23" s="701"/>
      <c r="B23" s="705"/>
      <c r="C23" s="705"/>
      <c r="D23" s="168" t="s">
        <v>177</v>
      </c>
      <c r="E23" s="167" t="str">
        <f>'Z2 DISTINCTIVENESS'!H45</f>
        <v>Moderate</v>
      </c>
      <c r="F23" s="284">
        <f t="array" ref="F23">'Z2 DISTINCTIVENESS'!G45</f>
        <v>7</v>
      </c>
      <c r="G23" s="291" t="s">
        <v>178</v>
      </c>
      <c r="H23" s="98" t="str">
        <f t="shared" si="0"/>
        <v>Same broad habitat or higher distinctiveness habitat required</v>
      </c>
      <c r="I23" s="292" t="str">
        <f>'Z7 TARGET CREATION'!I22</f>
        <v>Not possible</v>
      </c>
      <c r="J23" s="293" t="str">
        <f>'Z8 TARGET ENH'!FJ26</f>
        <v>High</v>
      </c>
      <c r="K23" s="1"/>
      <c r="L23" s="1"/>
      <c r="M23" s="1"/>
      <c r="N23" s="1"/>
      <c r="O23" s="1"/>
      <c r="P23" s="1"/>
      <c r="Q23" s="1"/>
      <c r="R23" s="1"/>
      <c r="S23" s="1"/>
      <c r="T23" s="1"/>
      <c r="U23" s="1"/>
      <c r="V23" s="1"/>
      <c r="W23" s="1"/>
      <c r="X23" s="1"/>
      <c r="Y23" s="1"/>
      <c r="Z23" s="1"/>
    </row>
    <row r="24" spans="1:26" ht="47.25" customHeight="1" x14ac:dyDescent="0.2">
      <c r="A24" s="701"/>
      <c r="B24" s="705"/>
      <c r="C24" s="705"/>
      <c r="D24" s="168" t="s">
        <v>179</v>
      </c>
      <c r="E24" s="167" t="str">
        <f>'Z2 DISTINCTIVENESS'!H46</f>
        <v>Low</v>
      </c>
      <c r="F24" s="284">
        <f t="array" ref="F24">'Z2 DISTINCTIVENESS'!G46</f>
        <v>5</v>
      </c>
      <c r="G24" s="291" t="s">
        <v>180</v>
      </c>
      <c r="H24" s="98" t="str">
        <f t="shared" si="0"/>
        <v>Replace habitat with low or above distinctiveness habitat</v>
      </c>
      <c r="I24" s="292" t="str">
        <f>'Z7 TARGET CREATION'!I23</f>
        <v>Low</v>
      </c>
      <c r="J24" s="293" t="str">
        <f>'Z8 TARGET ENH'!FJ27</f>
        <v>Low</v>
      </c>
      <c r="K24" s="1"/>
      <c r="L24" s="1"/>
      <c r="M24" s="1"/>
      <c r="N24" s="1"/>
      <c r="O24" s="1"/>
      <c r="P24" s="1"/>
      <c r="Q24" s="1"/>
      <c r="R24" s="1"/>
      <c r="S24" s="1"/>
      <c r="T24" s="1"/>
      <c r="U24" s="1"/>
      <c r="V24" s="1"/>
      <c r="W24" s="1"/>
      <c r="X24" s="1"/>
      <c r="Y24" s="1"/>
      <c r="Z24" s="1"/>
    </row>
    <row r="25" spans="1:26" ht="47.25" customHeight="1" x14ac:dyDescent="0.2">
      <c r="A25" s="701"/>
      <c r="B25" s="705"/>
      <c r="C25" s="705"/>
      <c r="D25" s="168" t="s">
        <v>181</v>
      </c>
      <c r="E25" s="167" t="str">
        <f>'Z2 DISTINCTIVENESS'!H47</f>
        <v>Low</v>
      </c>
      <c r="F25" s="284">
        <f t="array" ref="F25">'Z2 DISTINCTIVENESS'!G47</f>
        <v>4</v>
      </c>
      <c r="G25" s="291" t="s">
        <v>182</v>
      </c>
      <c r="H25" s="98" t="str">
        <f t="shared" si="0"/>
        <v>Replace habitat with low or above distinctiveness habitat</v>
      </c>
      <c r="I25" s="292" t="str">
        <f>'Z7 TARGET CREATION'!I24</f>
        <v>Medium</v>
      </c>
      <c r="J25" s="293" t="str">
        <f>'Z8 TARGET ENH'!FJ28</f>
        <v>Medium</v>
      </c>
      <c r="K25" s="1"/>
      <c r="L25" s="1"/>
      <c r="M25" s="1"/>
      <c r="N25" s="1"/>
      <c r="O25" s="1"/>
      <c r="P25" s="1"/>
      <c r="Q25" s="1"/>
      <c r="R25" s="1"/>
      <c r="S25" s="1"/>
      <c r="T25" s="1"/>
      <c r="U25" s="1"/>
      <c r="V25" s="1"/>
      <c r="W25" s="1"/>
      <c r="X25" s="1"/>
      <c r="Y25" s="1"/>
      <c r="Z25" s="1"/>
    </row>
    <row r="26" spans="1:26" ht="36.75" customHeight="1" x14ac:dyDescent="0.2">
      <c r="A26" s="701"/>
      <c r="B26" s="706"/>
      <c r="C26" s="706"/>
      <c r="D26" s="168" t="s">
        <v>183</v>
      </c>
      <c r="E26" s="167" t="str">
        <f>'Z2 DISTINCTIVENESS'!H48</f>
        <v>Very low</v>
      </c>
      <c r="F26" s="284">
        <f t="array" ref="F26">'Z2 DISTINCTIVENESS'!G48</f>
        <v>2</v>
      </c>
      <c r="G26" s="291" t="s">
        <v>184</v>
      </c>
      <c r="H26" s="98" t="str">
        <f t="shared" si="0"/>
        <v>Compensation required according to unit deficit only.</v>
      </c>
      <c r="I26" s="292" t="str">
        <f>'Z7 TARGET CREATION'!I25</f>
        <v>Low</v>
      </c>
      <c r="J26" s="293" t="str">
        <f>'Z8 TARGET ENH'!FJ29</f>
        <v>Low</v>
      </c>
      <c r="K26" s="1"/>
      <c r="L26" s="1"/>
      <c r="M26" s="1"/>
      <c r="N26" s="1"/>
      <c r="O26" s="1"/>
      <c r="P26" s="1"/>
      <c r="Q26" s="1"/>
      <c r="R26" s="1"/>
      <c r="S26" s="1"/>
      <c r="T26" s="1"/>
      <c r="U26" s="1"/>
      <c r="V26" s="1"/>
      <c r="W26" s="1"/>
      <c r="X26" s="1"/>
      <c r="Y26" s="1"/>
      <c r="Z26" s="1"/>
    </row>
    <row r="27" spans="1:26" ht="27" customHeight="1" x14ac:dyDescent="0.2">
      <c r="A27" s="701"/>
      <c r="B27" s="710" t="s">
        <v>185</v>
      </c>
      <c r="C27" s="710" t="s">
        <v>186</v>
      </c>
      <c r="D27" s="168" t="s">
        <v>187</v>
      </c>
      <c r="E27" s="167" t="str">
        <f>'Z2 DISTINCTIVENESS'!H49</f>
        <v>Moderate</v>
      </c>
      <c r="F27" s="284">
        <f t="array" ref="F27">'Z2 DISTINCTIVENESS'!G49</f>
        <v>7</v>
      </c>
      <c r="G27" s="291" t="s">
        <v>188</v>
      </c>
      <c r="H27" s="98" t="str">
        <f t="shared" si="0"/>
        <v>Same broad habitat or higher distinctiveness habitat required</v>
      </c>
      <c r="I27" s="292" t="str">
        <f>'Z7 TARGET CREATION'!I26</f>
        <v>Not possible</v>
      </c>
      <c r="J27" s="293" t="str">
        <f>'Z8 TARGET ENH'!FJ30</f>
        <v>High</v>
      </c>
      <c r="K27" s="1"/>
      <c r="L27" s="1"/>
      <c r="M27" s="1"/>
      <c r="N27" s="1"/>
      <c r="O27" s="1"/>
      <c r="P27" s="1"/>
      <c r="Q27" s="1"/>
      <c r="R27" s="1"/>
      <c r="S27" s="1"/>
      <c r="T27" s="1"/>
      <c r="U27" s="1"/>
      <c r="V27" s="1"/>
      <c r="W27" s="1"/>
      <c r="X27" s="1"/>
      <c r="Y27" s="1"/>
      <c r="Z27" s="1"/>
    </row>
    <row r="28" spans="1:26" ht="15.75" customHeight="1" x14ac:dyDescent="0.2">
      <c r="A28" s="701"/>
      <c r="B28" s="705"/>
      <c r="C28" s="705"/>
      <c r="D28" s="168" t="s">
        <v>189</v>
      </c>
      <c r="E28" s="167" t="str">
        <f>'Z2 DISTINCTIVENESS'!H50</f>
        <v>Low</v>
      </c>
      <c r="F28" s="284">
        <f t="array" ref="F28">'Z2 DISTINCTIVENESS'!G50</f>
        <v>5</v>
      </c>
      <c r="G28" s="291" t="s">
        <v>190</v>
      </c>
      <c r="H28" s="98" t="str">
        <f t="shared" si="0"/>
        <v>Replace habitat with low or above distinctiveness habitat</v>
      </c>
      <c r="I28" s="292" t="str">
        <f>'Z7 TARGET CREATION'!I27</f>
        <v>Low</v>
      </c>
      <c r="J28" s="293" t="str">
        <f>'Z8 TARGET ENH'!FJ31</f>
        <v>Low</v>
      </c>
      <c r="K28" s="1"/>
      <c r="L28" s="1"/>
      <c r="M28" s="1"/>
      <c r="N28" s="1"/>
      <c r="O28" s="1"/>
      <c r="P28" s="1"/>
      <c r="Q28" s="1"/>
      <c r="R28" s="1"/>
      <c r="S28" s="1"/>
      <c r="T28" s="1"/>
      <c r="U28" s="1"/>
      <c r="V28" s="1"/>
      <c r="W28" s="1"/>
      <c r="X28" s="1"/>
      <c r="Y28" s="1"/>
      <c r="Z28" s="1"/>
    </row>
    <row r="29" spans="1:26" ht="15.75" customHeight="1" x14ac:dyDescent="0.2">
      <c r="A29" s="701"/>
      <c r="B29" s="705"/>
      <c r="C29" s="705"/>
      <c r="D29" s="168" t="s">
        <v>191</v>
      </c>
      <c r="E29" s="167" t="str">
        <f>'Z2 DISTINCTIVENESS'!H51</f>
        <v>Very low</v>
      </c>
      <c r="F29" s="284">
        <f t="array" ref="F29">'Z2 DISTINCTIVENESS'!G51</f>
        <v>3</v>
      </c>
      <c r="G29" s="291" t="s">
        <v>192</v>
      </c>
      <c r="H29" s="98" t="str">
        <f t="shared" si="0"/>
        <v>Compensation required according to unit deficit only.</v>
      </c>
      <c r="I29" s="292" t="str">
        <f>'Z7 TARGET CREATION'!I28</f>
        <v>Low</v>
      </c>
      <c r="J29" s="293" t="str">
        <f>'Z8 TARGET ENH'!FJ32</f>
        <v>Low</v>
      </c>
      <c r="K29" s="1"/>
      <c r="L29" s="1"/>
      <c r="M29" s="1"/>
      <c r="N29" s="1"/>
      <c r="O29" s="1"/>
      <c r="P29" s="1"/>
      <c r="Q29" s="1"/>
      <c r="R29" s="1"/>
      <c r="S29" s="1"/>
      <c r="T29" s="1"/>
      <c r="U29" s="1"/>
      <c r="V29" s="1"/>
      <c r="W29" s="1"/>
      <c r="X29" s="1"/>
      <c r="Y29" s="1"/>
      <c r="Z29" s="1"/>
    </row>
    <row r="30" spans="1:26" ht="37.5" customHeight="1" x14ac:dyDescent="0.2">
      <c r="A30" s="701"/>
      <c r="B30" s="705"/>
      <c r="C30" s="705"/>
      <c r="D30" s="168" t="s">
        <v>193</v>
      </c>
      <c r="E30" s="167" t="str">
        <f>'Z2 DISTINCTIVENESS'!H52</f>
        <v>Moderate</v>
      </c>
      <c r="F30" s="284">
        <f t="array" ref="F30">'Z2 DISTINCTIVENESS'!G52</f>
        <v>7</v>
      </c>
      <c r="G30" s="291" t="s">
        <v>194</v>
      </c>
      <c r="H30" s="98" t="str">
        <f t="shared" si="0"/>
        <v>Same broad habitat or higher distinctiveness habitat required</v>
      </c>
      <c r="I30" s="292" t="str">
        <f>'Z7 TARGET CREATION'!I29</f>
        <v>Not possible</v>
      </c>
      <c r="J30" s="293" t="str">
        <f>'Z8 TARGET ENH'!FJ33</f>
        <v>High</v>
      </c>
      <c r="K30" s="1"/>
      <c r="L30" s="1"/>
      <c r="M30" s="1"/>
      <c r="N30" s="1"/>
      <c r="O30" s="1"/>
      <c r="P30" s="1"/>
      <c r="Q30" s="1"/>
      <c r="R30" s="1"/>
      <c r="S30" s="1"/>
      <c r="T30" s="1"/>
      <c r="U30" s="1"/>
      <c r="V30" s="1"/>
      <c r="W30" s="1"/>
      <c r="X30" s="1"/>
      <c r="Y30" s="1"/>
      <c r="Z30" s="1"/>
    </row>
    <row r="31" spans="1:26" ht="15.75" customHeight="1" x14ac:dyDescent="0.2">
      <c r="A31" s="701"/>
      <c r="B31" s="705"/>
      <c r="C31" s="706"/>
      <c r="D31" s="168" t="s">
        <v>195</v>
      </c>
      <c r="E31" s="167" t="str">
        <f>'Z2 DISTINCTIVENESS'!H53</f>
        <v>Low</v>
      </c>
      <c r="F31" s="284">
        <f t="array" ref="F31">'Z2 DISTINCTIVENESS'!G53</f>
        <v>5</v>
      </c>
      <c r="G31" s="291" t="s">
        <v>196</v>
      </c>
      <c r="H31" s="98" t="str">
        <f t="shared" si="0"/>
        <v>Replace habitat with low or above distinctiveness habitat</v>
      </c>
      <c r="I31" s="292" t="str">
        <f>'Z7 TARGET CREATION'!I30</f>
        <v>High</v>
      </c>
      <c r="J31" s="293" t="str">
        <f>'Z8 TARGET ENH'!FJ34</f>
        <v>High</v>
      </c>
      <c r="K31" s="1"/>
      <c r="L31" s="1"/>
      <c r="M31" s="1"/>
      <c r="N31" s="1"/>
      <c r="O31" s="1"/>
      <c r="P31" s="1"/>
      <c r="Q31" s="1"/>
      <c r="R31" s="1"/>
      <c r="S31" s="1"/>
      <c r="T31" s="1"/>
      <c r="U31" s="1"/>
      <c r="V31" s="1"/>
      <c r="W31" s="1"/>
      <c r="X31" s="1"/>
      <c r="Y31" s="1"/>
      <c r="Z31" s="1"/>
    </row>
    <row r="32" spans="1:26" ht="15.75" customHeight="1" x14ac:dyDescent="0.2">
      <c r="A32" s="701"/>
      <c r="B32" s="705"/>
      <c r="C32" s="710" t="s">
        <v>197</v>
      </c>
      <c r="D32" s="168" t="s">
        <v>198</v>
      </c>
      <c r="E32" s="167" t="str">
        <f>'Z2 DISTINCTIVENESS'!H54</f>
        <v>Very high</v>
      </c>
      <c r="F32" s="284">
        <f t="array" ref="F32">'Z2 DISTINCTIVENESS'!G54</f>
        <v>11</v>
      </c>
      <c r="G32" s="291" t="s">
        <v>199</v>
      </c>
      <c r="H32" s="98" t="str">
        <f t="shared" si="0"/>
        <v>Irreplaceable - Avoid at all costs.</v>
      </c>
      <c r="I32" s="292" t="str">
        <f>'Z7 TARGET CREATION'!I31</f>
        <v>High</v>
      </c>
      <c r="J32" s="293" t="str">
        <f>'Z8 TARGET ENH'!FJ35</f>
        <v>Medium</v>
      </c>
      <c r="K32" s="1"/>
      <c r="L32" s="1"/>
      <c r="M32" s="1"/>
      <c r="N32" s="1"/>
      <c r="O32" s="1"/>
      <c r="P32" s="1"/>
      <c r="Q32" s="1"/>
      <c r="R32" s="1"/>
      <c r="S32" s="1"/>
      <c r="T32" s="1"/>
      <c r="U32" s="1"/>
      <c r="V32" s="1"/>
      <c r="W32" s="1"/>
      <c r="X32" s="1"/>
      <c r="Y32" s="1"/>
      <c r="Z32" s="1"/>
    </row>
    <row r="33" spans="1:26" ht="15.75" customHeight="1" x14ac:dyDescent="0.2">
      <c r="A33" s="701"/>
      <c r="B33" s="705"/>
      <c r="C33" s="706"/>
      <c r="D33" s="168" t="s">
        <v>200</v>
      </c>
      <c r="E33" s="167" t="str">
        <f>'Z2 DISTINCTIVENESS'!H55</f>
        <v>Very high</v>
      </c>
      <c r="F33" s="284">
        <f t="array" ref="F33">'Z2 DISTINCTIVENESS'!G55</f>
        <v>11</v>
      </c>
      <c r="G33" s="291" t="s">
        <v>201</v>
      </c>
      <c r="H33" s="98" t="str">
        <f t="shared" si="0"/>
        <v>Irreplaceable - Avoid at all costs.</v>
      </c>
      <c r="I33" s="292" t="str">
        <f>'Z7 TARGET CREATION'!I32</f>
        <v>High</v>
      </c>
      <c r="J33" s="293" t="str">
        <f>'Z8 TARGET ENH'!FJ36</f>
        <v>Medium</v>
      </c>
      <c r="K33" s="1"/>
      <c r="L33" s="1"/>
      <c r="M33" s="1"/>
      <c r="N33" s="1"/>
      <c r="O33" s="1"/>
      <c r="P33" s="1"/>
      <c r="Q33" s="1"/>
      <c r="R33" s="1"/>
      <c r="S33" s="1"/>
      <c r="T33" s="1"/>
      <c r="U33" s="1"/>
      <c r="V33" s="1"/>
      <c r="W33" s="1"/>
      <c r="X33" s="1"/>
      <c r="Y33" s="1"/>
      <c r="Z33" s="1"/>
    </row>
    <row r="34" spans="1:26" ht="15.75" customHeight="1" x14ac:dyDescent="0.2">
      <c r="A34" s="701"/>
      <c r="B34" s="706"/>
      <c r="C34" s="315" t="s">
        <v>202</v>
      </c>
      <c r="D34" s="168" t="s">
        <v>203</v>
      </c>
      <c r="E34" s="167" t="str">
        <f>'Z2 DISTINCTIVENESS'!H56</f>
        <v>Very low</v>
      </c>
      <c r="F34" s="284">
        <f t="array" ref="F34">'Z2 DISTINCTIVENESS'!G56</f>
        <v>3</v>
      </c>
      <c r="G34" s="291" t="s">
        <v>204</v>
      </c>
      <c r="H34" s="98" t="str">
        <f t="shared" si="0"/>
        <v>Compensation required according to unit deficit only.</v>
      </c>
      <c r="I34" s="292" t="str">
        <f>'Z7 TARGET CREATION'!I33</f>
        <v>Low</v>
      </c>
      <c r="J34" s="293" t="str">
        <f>'Z8 TARGET ENH'!FJ37</f>
        <v>Low</v>
      </c>
      <c r="K34" s="1"/>
      <c r="L34" s="1"/>
      <c r="M34" s="1"/>
      <c r="N34" s="1"/>
      <c r="O34" s="1"/>
      <c r="P34" s="1"/>
      <c r="Q34" s="1"/>
      <c r="R34" s="1"/>
      <c r="S34" s="1"/>
      <c r="T34" s="1"/>
      <c r="U34" s="1"/>
      <c r="V34" s="1"/>
      <c r="W34" s="1"/>
      <c r="X34" s="1"/>
      <c r="Y34" s="1"/>
      <c r="Z34" s="1"/>
    </row>
    <row r="35" spans="1:26" ht="15.75" customHeight="1" x14ac:dyDescent="0.2">
      <c r="A35" s="702"/>
      <c r="B35" s="117" t="s">
        <v>205</v>
      </c>
      <c r="C35" s="316" t="s">
        <v>206</v>
      </c>
      <c r="D35" s="317" t="s">
        <v>206</v>
      </c>
      <c r="E35" s="318" t="str">
        <f>'Z2 DISTINCTIVENESS'!H57</f>
        <v>Very high</v>
      </c>
      <c r="F35" s="284">
        <f t="array" ref="F35">'Z2 DISTINCTIVENESS'!G57</f>
        <v>11</v>
      </c>
      <c r="G35" s="319" t="s">
        <v>207</v>
      </c>
      <c r="H35" s="112" t="str">
        <f t="shared" si="0"/>
        <v>Irreplaceable - Avoid at all costs.</v>
      </c>
      <c r="I35" s="320" t="str">
        <f>'Z7 TARGET CREATION'!I34</f>
        <v>High</v>
      </c>
      <c r="J35" s="321" t="str">
        <f>'Z8 TARGET ENH'!FJ38</f>
        <v>Medium</v>
      </c>
      <c r="K35" s="1"/>
      <c r="L35" s="1"/>
      <c r="M35" s="1"/>
      <c r="N35" s="1"/>
      <c r="O35" s="1"/>
      <c r="P35" s="1"/>
      <c r="Q35" s="1"/>
      <c r="R35" s="1"/>
      <c r="S35" s="1"/>
      <c r="T35" s="1"/>
      <c r="U35" s="1"/>
      <c r="V35" s="1"/>
      <c r="W35" s="1"/>
      <c r="X35" s="1"/>
      <c r="Y35" s="1"/>
      <c r="Z35" s="1"/>
    </row>
    <row r="36" spans="1:26" ht="15.75" customHeight="1" x14ac:dyDescent="0.2">
      <c r="A36" s="703" t="s">
        <v>208</v>
      </c>
      <c r="B36" s="704" t="s">
        <v>209</v>
      </c>
      <c r="C36" s="704" t="s">
        <v>209</v>
      </c>
      <c r="D36" s="163" t="s">
        <v>206</v>
      </c>
      <c r="E36" s="162" t="str">
        <f>'Z2 DISTINCTIVENESS'!H58</f>
        <v>Very high</v>
      </c>
      <c r="F36" s="284">
        <f t="array" ref="F36">'Z2 DISTINCTIVENESS'!G58</f>
        <v>11</v>
      </c>
      <c r="G36" s="322" t="s">
        <v>207</v>
      </c>
      <c r="H36" s="83" t="str">
        <f t="shared" si="0"/>
        <v>Irreplaceable - Avoid at all costs.</v>
      </c>
      <c r="I36" s="286" t="str">
        <f>'Z7 TARGET CREATION'!I35</f>
        <v>High</v>
      </c>
      <c r="J36" s="314" t="str">
        <f>'Z8 TARGET ENH'!FJ39</f>
        <v>High</v>
      </c>
      <c r="K36" s="1"/>
      <c r="L36" s="1"/>
      <c r="M36" s="1"/>
      <c r="N36" s="1"/>
      <c r="O36" s="1"/>
      <c r="P36" s="1"/>
      <c r="Q36" s="1"/>
      <c r="R36" s="1"/>
      <c r="S36" s="1"/>
      <c r="T36" s="1"/>
      <c r="U36" s="1"/>
      <c r="V36" s="1"/>
      <c r="W36" s="1"/>
      <c r="X36" s="1"/>
      <c r="Y36" s="1"/>
      <c r="Z36" s="1"/>
    </row>
    <row r="37" spans="1:26" ht="15.75" customHeight="1" x14ac:dyDescent="0.2">
      <c r="A37" s="701"/>
      <c r="B37" s="705"/>
      <c r="C37" s="705"/>
      <c r="D37" s="168" t="s">
        <v>210</v>
      </c>
      <c r="E37" s="167" t="str">
        <f>'Z2 DISTINCTIVENESS'!H59</f>
        <v>Very high</v>
      </c>
      <c r="F37" s="284">
        <f t="array" ref="F37">'Z2 DISTINCTIVENESS'!G59</f>
        <v>12</v>
      </c>
      <c r="G37" s="291" t="s">
        <v>211</v>
      </c>
      <c r="H37" s="98" t="str">
        <f t="shared" si="0"/>
        <v>Irreplaceable - Avoid at all costs.</v>
      </c>
      <c r="I37" s="292" t="str">
        <f>'Z7 TARGET CREATION'!I36</f>
        <v>High</v>
      </c>
      <c r="J37" s="293" t="str">
        <f>'Z8 TARGET ENH'!FJ40</f>
        <v>High</v>
      </c>
      <c r="K37" s="1"/>
      <c r="L37" s="1"/>
      <c r="M37" s="1"/>
      <c r="N37" s="1"/>
      <c r="O37" s="1"/>
      <c r="P37" s="1"/>
      <c r="Q37" s="1"/>
      <c r="R37" s="1"/>
      <c r="S37" s="1"/>
      <c r="T37" s="1"/>
      <c r="U37" s="1"/>
      <c r="V37" s="1"/>
      <c r="W37" s="1"/>
      <c r="X37" s="1"/>
      <c r="Y37" s="1"/>
      <c r="Z37" s="1"/>
    </row>
    <row r="38" spans="1:26" ht="15.75" customHeight="1" x14ac:dyDescent="0.2">
      <c r="A38" s="701"/>
      <c r="B38" s="705"/>
      <c r="C38" s="705"/>
      <c r="D38" s="168" t="s">
        <v>212</v>
      </c>
      <c r="E38" s="167" t="str">
        <f>'Z2 DISTINCTIVENESS'!H60</f>
        <v>Very high</v>
      </c>
      <c r="F38" s="284">
        <f t="array" ref="F38">'Z2 DISTINCTIVENESS'!G60</f>
        <v>12</v>
      </c>
      <c r="G38" s="291" t="s">
        <v>213</v>
      </c>
      <c r="H38" s="98" t="str">
        <f t="shared" si="0"/>
        <v>Irreplaceable - Avoid at all costs.</v>
      </c>
      <c r="I38" s="292" t="str">
        <f>'Z7 TARGET CREATION'!I37</f>
        <v>Medium</v>
      </c>
      <c r="J38" s="293" t="str">
        <f>'Z8 TARGET ENH'!FJ41</f>
        <v>Medium</v>
      </c>
      <c r="K38" s="1"/>
      <c r="L38" s="1"/>
      <c r="M38" s="1"/>
      <c r="N38" s="1"/>
      <c r="O38" s="1"/>
      <c r="P38" s="1"/>
      <c r="Q38" s="1"/>
      <c r="R38" s="1"/>
      <c r="S38" s="1"/>
      <c r="T38" s="1"/>
      <c r="U38" s="1"/>
      <c r="V38" s="1"/>
      <c r="W38" s="1"/>
      <c r="X38" s="1"/>
      <c r="Y38" s="1"/>
      <c r="Z38" s="1"/>
    </row>
    <row r="39" spans="1:26" ht="15.75" customHeight="1" x14ac:dyDescent="0.2">
      <c r="A39" s="701"/>
      <c r="B39" s="705"/>
      <c r="C39" s="705"/>
      <c r="D39" s="168" t="s">
        <v>214</v>
      </c>
      <c r="E39" s="167" t="str">
        <f>'Z2 DISTINCTIVENESS'!H61</f>
        <v>High</v>
      </c>
      <c r="F39" s="284">
        <f t="array" ref="F39">'Z2 DISTINCTIVENESS'!G61</f>
        <v>9</v>
      </c>
      <c r="G39" s="291" t="s">
        <v>215</v>
      </c>
      <c r="H39" s="98" t="str">
        <f t="shared" si="0"/>
        <v>Like-for-like habitat replacement</v>
      </c>
      <c r="I39" s="292" t="str">
        <f>'Z7 TARGET CREATION'!I38</f>
        <v>Medium</v>
      </c>
      <c r="J39" s="293" t="str">
        <f>'Z8 TARGET ENH'!FJ42</f>
        <v>Medium</v>
      </c>
      <c r="K39" s="1"/>
      <c r="L39" s="1"/>
      <c r="M39" s="1"/>
      <c r="N39" s="1"/>
      <c r="O39" s="1"/>
      <c r="P39" s="1"/>
      <c r="Q39" s="1"/>
      <c r="R39" s="1"/>
      <c r="S39" s="1"/>
      <c r="T39" s="1"/>
      <c r="U39" s="1"/>
      <c r="V39" s="1"/>
      <c r="W39" s="1"/>
      <c r="X39" s="1"/>
      <c r="Y39" s="1"/>
      <c r="Z39" s="1"/>
    </row>
    <row r="40" spans="1:26" ht="15.75" customHeight="1" x14ac:dyDescent="0.2">
      <c r="A40" s="701"/>
      <c r="B40" s="705"/>
      <c r="C40" s="705"/>
      <c r="D40" s="168" t="s">
        <v>216</v>
      </c>
      <c r="E40" s="167" t="str">
        <f>'Z2 DISTINCTIVENESS'!H62</f>
        <v>High</v>
      </c>
      <c r="F40" s="284">
        <f t="array" ref="F40">'Z2 DISTINCTIVENESS'!G62</f>
        <v>9</v>
      </c>
      <c r="G40" s="291" t="s">
        <v>217</v>
      </c>
      <c r="H40" s="98" t="str">
        <f t="shared" si="0"/>
        <v>Like-for-like habitat replacement</v>
      </c>
      <c r="I40" s="292" t="str">
        <f>'Z7 TARGET CREATION'!I39</f>
        <v>Not possible</v>
      </c>
      <c r="J40" s="293" t="str">
        <f>'Z8 TARGET ENH'!FJ43</f>
        <v>Not possible</v>
      </c>
      <c r="K40" s="1"/>
      <c r="L40" s="1"/>
      <c r="M40" s="1"/>
      <c r="N40" s="1"/>
      <c r="O40" s="1"/>
      <c r="P40" s="1"/>
      <c r="Q40" s="1"/>
      <c r="R40" s="1"/>
      <c r="S40" s="1"/>
      <c r="T40" s="1"/>
      <c r="U40" s="1"/>
      <c r="V40" s="1"/>
      <c r="W40" s="1"/>
      <c r="X40" s="1"/>
      <c r="Y40" s="1"/>
      <c r="Z40" s="1"/>
    </row>
    <row r="41" spans="1:26" ht="15.75" customHeight="1" x14ac:dyDescent="0.2">
      <c r="A41" s="701"/>
      <c r="B41" s="705"/>
      <c r="C41" s="705"/>
      <c r="D41" s="168" t="s">
        <v>218</v>
      </c>
      <c r="E41" s="167" t="str">
        <f>'Z2 DISTINCTIVENESS'!H63</f>
        <v>Low</v>
      </c>
      <c r="F41" s="284">
        <f t="array" ref="F41">'Z2 DISTINCTIVENESS'!G63</f>
        <v>4</v>
      </c>
      <c r="G41" s="291" t="s">
        <v>219</v>
      </c>
      <c r="H41" s="98" t="str">
        <f t="shared" si="0"/>
        <v>Replace habitat with low or above distinctiveness habitat</v>
      </c>
      <c r="I41" s="292" t="str">
        <f>'Z7 TARGET CREATION'!I40</f>
        <v>Medium</v>
      </c>
      <c r="J41" s="293" t="str">
        <f>'Z8 TARGET ENH'!FJ44</f>
        <v>Medium</v>
      </c>
      <c r="K41" s="1"/>
      <c r="L41" s="1"/>
      <c r="M41" s="1"/>
      <c r="N41" s="1"/>
      <c r="O41" s="1"/>
      <c r="P41" s="1"/>
      <c r="Q41" s="1"/>
      <c r="R41" s="1"/>
      <c r="S41" s="1"/>
      <c r="T41" s="1"/>
      <c r="U41" s="1"/>
      <c r="V41" s="1"/>
      <c r="W41" s="1"/>
      <c r="X41" s="1"/>
      <c r="Y41" s="1"/>
      <c r="Z41" s="1"/>
    </row>
    <row r="42" spans="1:26" ht="15.75" customHeight="1" x14ac:dyDescent="0.2">
      <c r="A42" s="701"/>
      <c r="B42" s="706"/>
      <c r="C42" s="706"/>
      <c r="D42" s="168" t="s">
        <v>220</v>
      </c>
      <c r="E42" s="167" t="str">
        <f>'Z2 DISTINCTIVENESS'!H64</f>
        <v>Low</v>
      </c>
      <c r="F42" s="284">
        <f t="array" ref="F42">'Z2 DISTINCTIVENESS'!G64</f>
        <v>4</v>
      </c>
      <c r="G42" s="291" t="s">
        <v>221</v>
      </c>
      <c r="H42" s="98" t="str">
        <f t="shared" si="0"/>
        <v>Replace habitat with low or above distinctiveness habitat</v>
      </c>
      <c r="I42" s="292" t="str">
        <f>'Z7 TARGET CREATION'!I41</f>
        <v>Low</v>
      </c>
      <c r="J42" s="293" t="str">
        <f>'Z8 TARGET ENH'!FJ45</f>
        <v>Low</v>
      </c>
      <c r="K42" s="1"/>
      <c r="L42" s="1"/>
      <c r="M42" s="1"/>
      <c r="N42" s="1"/>
      <c r="O42" s="1"/>
      <c r="P42" s="1"/>
      <c r="Q42" s="1"/>
      <c r="R42" s="1"/>
      <c r="S42" s="1"/>
      <c r="T42" s="1"/>
      <c r="U42" s="1"/>
      <c r="V42" s="1"/>
      <c r="W42" s="1"/>
      <c r="X42" s="1"/>
      <c r="Y42" s="1"/>
      <c r="Z42" s="1"/>
    </row>
    <row r="43" spans="1:26" ht="57.75" customHeight="1" x14ac:dyDescent="0.2">
      <c r="A43" s="701"/>
      <c r="B43" s="707" t="s">
        <v>222</v>
      </c>
      <c r="C43" s="707" t="s">
        <v>222</v>
      </c>
      <c r="D43" s="168" t="s">
        <v>223</v>
      </c>
      <c r="E43" s="167" t="str">
        <f>'Z2 DISTINCTIVENESS'!H65</f>
        <v>Very high</v>
      </c>
      <c r="F43" s="284">
        <f t="array" ref="F43">'Z2 DISTINCTIVENESS'!G65</f>
        <v>11</v>
      </c>
      <c r="G43" s="291" t="s">
        <v>224</v>
      </c>
      <c r="H43" s="98" t="str">
        <f t="shared" si="0"/>
        <v>Irreplaceable - Avoid at all costs.</v>
      </c>
      <c r="I43" s="292" t="str">
        <f>'Z7 TARGET CREATION'!I42</f>
        <v>Very high</v>
      </c>
      <c r="J43" s="293" t="str">
        <f>'Z8 TARGET ENH'!FJ46</f>
        <v>Very high</v>
      </c>
      <c r="K43" s="1"/>
      <c r="L43" s="1"/>
      <c r="M43" s="1"/>
      <c r="N43" s="1"/>
      <c r="O43" s="1"/>
      <c r="P43" s="1"/>
      <c r="Q43" s="1"/>
      <c r="R43" s="1"/>
      <c r="S43" s="1"/>
      <c r="T43" s="1"/>
      <c r="U43" s="1"/>
      <c r="V43" s="1"/>
      <c r="W43" s="1"/>
      <c r="X43" s="1"/>
      <c r="Y43" s="1"/>
      <c r="Z43" s="1"/>
    </row>
    <row r="44" spans="1:26" ht="15.75" customHeight="1" x14ac:dyDescent="0.2">
      <c r="A44" s="701"/>
      <c r="B44" s="705"/>
      <c r="C44" s="705"/>
      <c r="D44" s="168" t="s">
        <v>225</v>
      </c>
      <c r="E44" s="167" t="str">
        <f>'Z2 DISTINCTIVENESS'!H66</f>
        <v>Very high</v>
      </c>
      <c r="F44" s="284">
        <f t="array" ref="F44">'Z2 DISTINCTIVENESS'!G66</f>
        <v>10</v>
      </c>
      <c r="G44" s="291" t="s">
        <v>226</v>
      </c>
      <c r="H44" s="98" t="str">
        <f t="shared" si="0"/>
        <v>Irreplaceable - Avoid at all costs.</v>
      </c>
      <c r="I44" s="292" t="str">
        <f>'Z7 TARGET CREATION'!I43</f>
        <v>Not possible</v>
      </c>
      <c r="J44" s="293" t="str">
        <f>'Z8 TARGET ENH'!FJ47</f>
        <v>Not possible</v>
      </c>
      <c r="K44" s="1"/>
      <c r="L44" s="1"/>
      <c r="M44" s="1"/>
      <c r="N44" s="1"/>
      <c r="O44" s="1"/>
      <c r="P44" s="1"/>
      <c r="Q44" s="1"/>
      <c r="R44" s="1"/>
      <c r="S44" s="1"/>
      <c r="T44" s="1"/>
      <c r="U44" s="1"/>
      <c r="V44" s="1"/>
      <c r="W44" s="1"/>
      <c r="X44" s="1"/>
      <c r="Y44" s="1"/>
      <c r="Z44" s="1"/>
    </row>
    <row r="45" spans="1:26" ht="15.75" customHeight="1" x14ac:dyDescent="0.2">
      <c r="A45" s="702"/>
      <c r="B45" s="708"/>
      <c r="C45" s="708"/>
      <c r="D45" s="317" t="s">
        <v>227</v>
      </c>
      <c r="E45" s="318" t="str">
        <f>'Z2 DISTINCTIVENESS'!H67</f>
        <v>Moderate</v>
      </c>
      <c r="F45" s="284">
        <f t="array" ref="F45">'Z2 DISTINCTIVENESS'!G67</f>
        <v>7</v>
      </c>
      <c r="G45" s="319" t="s">
        <v>228</v>
      </c>
      <c r="H45" s="112" t="str">
        <f t="shared" si="0"/>
        <v>Same broad habitat or higher distinctiveness habitat required</v>
      </c>
      <c r="I45" s="320" t="str">
        <f>'Z7 TARGET CREATION'!I44</f>
        <v>Medium</v>
      </c>
      <c r="J45" s="321" t="str">
        <f>'Z8 TARGET ENH'!FJ48</f>
        <v>Medium</v>
      </c>
      <c r="K45" s="1"/>
      <c r="L45" s="1"/>
      <c r="M45" s="1"/>
      <c r="N45" s="1"/>
      <c r="O45" s="1"/>
      <c r="P45" s="1"/>
      <c r="Q45" s="1"/>
      <c r="R45" s="1"/>
      <c r="S45" s="1"/>
      <c r="T45" s="1"/>
      <c r="U45" s="1"/>
      <c r="V45" s="1"/>
      <c r="W45" s="1"/>
      <c r="X45" s="1"/>
      <c r="Y45" s="1"/>
      <c r="Z45" s="1"/>
    </row>
    <row r="46" spans="1:26" ht="15.75" customHeight="1" x14ac:dyDescent="0.2">
      <c r="A46" s="1"/>
      <c r="B46" s="1"/>
      <c r="C46" s="2"/>
      <c r="D46" s="24"/>
      <c r="E46" s="2"/>
      <c r="F46" s="2"/>
      <c r="G46" s="71"/>
      <c r="H46" s="24"/>
      <c r="I46" s="70"/>
      <c r="J46" s="24"/>
      <c r="K46" s="1"/>
      <c r="L46" s="1"/>
      <c r="M46" s="1"/>
      <c r="N46" s="1"/>
      <c r="O46" s="1"/>
      <c r="P46" s="1"/>
      <c r="Q46" s="1"/>
      <c r="R46" s="1"/>
      <c r="S46" s="1"/>
      <c r="T46" s="1"/>
      <c r="U46" s="1"/>
      <c r="V46" s="1"/>
      <c r="W46" s="1"/>
      <c r="X46" s="1"/>
      <c r="Y46" s="1"/>
      <c r="Z46" s="1"/>
    </row>
    <row r="47" spans="1:26" ht="15.75" customHeight="1" x14ac:dyDescent="0.2">
      <c r="A47" s="1"/>
      <c r="B47" s="1"/>
      <c r="C47" s="1"/>
      <c r="D47" s="24"/>
      <c r="E47" s="2"/>
      <c r="F47" s="2"/>
      <c r="G47" s="71"/>
      <c r="H47" s="24"/>
      <c r="I47" s="24"/>
      <c r="J47" s="24"/>
      <c r="K47" s="1"/>
      <c r="L47" s="1"/>
      <c r="M47" s="1"/>
      <c r="N47" s="1"/>
      <c r="O47" s="1"/>
      <c r="P47" s="1"/>
      <c r="Q47" s="1"/>
      <c r="R47" s="1"/>
      <c r="S47" s="1"/>
      <c r="T47" s="1"/>
      <c r="U47" s="1"/>
      <c r="V47" s="1"/>
      <c r="W47" s="1"/>
      <c r="X47" s="1"/>
      <c r="Y47" s="1"/>
      <c r="Z47" s="1"/>
    </row>
    <row r="48" spans="1:26" ht="15.75" customHeight="1" x14ac:dyDescent="0.2">
      <c r="A48" s="1"/>
      <c r="B48" s="1"/>
      <c r="C48" s="1"/>
      <c r="D48" s="24"/>
      <c r="E48" s="2"/>
      <c r="F48" s="2"/>
      <c r="G48" s="71"/>
      <c r="H48" s="24"/>
      <c r="I48" s="24"/>
      <c r="J48" s="24"/>
      <c r="K48" s="1"/>
      <c r="L48" s="1"/>
      <c r="M48" s="1"/>
      <c r="N48" s="1"/>
      <c r="O48" s="1"/>
      <c r="P48" s="1"/>
      <c r="Q48" s="1"/>
      <c r="R48" s="1"/>
      <c r="S48" s="1"/>
      <c r="T48" s="1"/>
      <c r="U48" s="1"/>
      <c r="V48" s="1"/>
      <c r="W48" s="1"/>
      <c r="X48" s="1"/>
      <c r="Y48" s="1"/>
      <c r="Z48" s="1"/>
    </row>
    <row r="49" spans="1:26" ht="15.75" customHeight="1" x14ac:dyDescent="0.2">
      <c r="A49" s="1"/>
      <c r="B49" s="1"/>
      <c r="C49" s="1"/>
      <c r="D49" s="24"/>
      <c r="E49" s="2"/>
      <c r="F49" s="2"/>
      <c r="G49" s="71"/>
      <c r="H49" s="24"/>
      <c r="I49" s="24"/>
      <c r="J49" s="24"/>
      <c r="K49" s="1"/>
      <c r="L49" s="1"/>
      <c r="M49" s="1"/>
      <c r="N49" s="1"/>
      <c r="O49" s="1"/>
      <c r="P49" s="1"/>
      <c r="Q49" s="1"/>
      <c r="R49" s="1"/>
      <c r="S49" s="1"/>
      <c r="T49" s="1"/>
      <c r="U49" s="1"/>
      <c r="V49" s="1"/>
      <c r="W49" s="1"/>
      <c r="X49" s="1"/>
      <c r="Y49" s="1"/>
      <c r="Z49" s="1"/>
    </row>
    <row r="50" spans="1:26" ht="15.75" customHeight="1" x14ac:dyDescent="0.2">
      <c r="A50" s="1"/>
      <c r="B50" s="1"/>
      <c r="C50" s="1"/>
      <c r="D50" s="24"/>
      <c r="E50" s="2"/>
      <c r="F50" s="2"/>
      <c r="G50" s="71"/>
      <c r="H50" s="24"/>
      <c r="I50" s="24"/>
      <c r="J50" s="24"/>
      <c r="K50" s="1"/>
      <c r="L50" s="1"/>
      <c r="M50" s="1"/>
      <c r="N50" s="1"/>
      <c r="O50" s="1"/>
      <c r="P50" s="1"/>
      <c r="Q50" s="1"/>
      <c r="R50" s="1"/>
      <c r="S50" s="1"/>
      <c r="T50" s="1"/>
      <c r="U50" s="1"/>
      <c r="V50" s="1"/>
      <c r="W50" s="1"/>
      <c r="X50" s="1"/>
      <c r="Y50" s="1"/>
      <c r="Z50" s="1"/>
    </row>
    <row r="51" spans="1:26" ht="15.75" customHeight="1" x14ac:dyDescent="0.2">
      <c r="A51" s="1"/>
      <c r="B51" s="1"/>
      <c r="C51" s="1"/>
      <c r="D51" s="24"/>
      <c r="E51" s="2"/>
      <c r="F51" s="2"/>
      <c r="G51" s="71"/>
      <c r="H51" s="24"/>
      <c r="I51" s="24"/>
      <c r="J51" s="24"/>
      <c r="K51" s="1"/>
      <c r="L51" s="1"/>
      <c r="M51" s="1"/>
      <c r="N51" s="1"/>
      <c r="O51" s="1"/>
      <c r="P51" s="1"/>
      <c r="Q51" s="1"/>
      <c r="R51" s="1"/>
      <c r="S51" s="1"/>
      <c r="T51" s="1"/>
      <c r="U51" s="1"/>
      <c r="V51" s="1"/>
      <c r="W51" s="1"/>
      <c r="X51" s="1"/>
      <c r="Y51" s="1"/>
      <c r="Z51" s="1"/>
    </row>
    <row r="52" spans="1:26" ht="15.75" customHeight="1" x14ac:dyDescent="0.2">
      <c r="A52" s="1"/>
      <c r="B52" s="1"/>
      <c r="C52" s="1"/>
      <c r="D52" s="24"/>
      <c r="E52" s="2"/>
      <c r="F52" s="2"/>
      <c r="G52" s="71"/>
      <c r="H52" s="24"/>
      <c r="I52" s="24"/>
      <c r="J52" s="24"/>
      <c r="K52" s="1"/>
      <c r="L52" s="1"/>
      <c r="M52" s="1"/>
      <c r="N52" s="1"/>
      <c r="O52" s="1"/>
      <c r="P52" s="1"/>
      <c r="Q52" s="1"/>
      <c r="R52" s="1"/>
      <c r="S52" s="1"/>
      <c r="T52" s="1"/>
      <c r="U52" s="1"/>
      <c r="V52" s="1"/>
      <c r="W52" s="1"/>
      <c r="X52" s="1"/>
      <c r="Y52" s="1"/>
      <c r="Z52" s="1"/>
    </row>
    <row r="53" spans="1:26" ht="15.75" customHeight="1" x14ac:dyDescent="0.2">
      <c r="A53" s="1"/>
      <c r="B53" s="1"/>
      <c r="C53" s="1"/>
      <c r="D53" s="24"/>
      <c r="E53" s="2"/>
      <c r="F53" s="2"/>
      <c r="G53" s="71"/>
      <c r="H53" s="24"/>
      <c r="I53" s="24"/>
      <c r="J53" s="24"/>
      <c r="K53" s="1"/>
      <c r="L53" s="1"/>
      <c r="M53" s="1"/>
      <c r="N53" s="1"/>
      <c r="O53" s="1"/>
      <c r="P53" s="1"/>
      <c r="Q53" s="1"/>
      <c r="R53" s="1"/>
      <c r="S53" s="1"/>
      <c r="T53" s="1"/>
      <c r="U53" s="1"/>
      <c r="V53" s="1"/>
      <c r="W53" s="1"/>
      <c r="X53" s="1"/>
      <c r="Y53" s="1"/>
      <c r="Z53" s="1"/>
    </row>
    <row r="54" spans="1:26" ht="15.75" customHeight="1" x14ac:dyDescent="0.2">
      <c r="A54" s="1"/>
      <c r="B54" s="1"/>
      <c r="C54" s="1"/>
      <c r="D54" s="24"/>
      <c r="E54" s="2"/>
      <c r="F54" s="2"/>
      <c r="G54" s="71"/>
      <c r="H54" s="24"/>
      <c r="I54" s="24"/>
      <c r="J54" s="24"/>
      <c r="K54" s="1"/>
      <c r="L54" s="1"/>
      <c r="M54" s="1"/>
      <c r="N54" s="1"/>
      <c r="O54" s="1"/>
      <c r="P54" s="1"/>
      <c r="Q54" s="1"/>
      <c r="R54" s="1"/>
      <c r="S54" s="1"/>
      <c r="T54" s="1"/>
      <c r="U54" s="1"/>
      <c r="V54" s="1"/>
      <c r="W54" s="1"/>
      <c r="X54" s="1"/>
      <c r="Y54" s="1"/>
      <c r="Z54" s="1"/>
    </row>
    <row r="55" spans="1:26" ht="15.75" customHeight="1" x14ac:dyDescent="0.2">
      <c r="A55" s="1"/>
      <c r="B55" s="1"/>
      <c r="C55" s="1"/>
      <c r="D55" s="24"/>
      <c r="E55" s="2"/>
      <c r="F55" s="2"/>
      <c r="G55" s="71"/>
      <c r="H55" s="24"/>
      <c r="I55" s="24"/>
      <c r="J55" s="24"/>
      <c r="K55" s="1"/>
      <c r="L55" s="1"/>
      <c r="M55" s="1"/>
      <c r="N55" s="1"/>
      <c r="O55" s="1"/>
      <c r="P55" s="1"/>
      <c r="Q55" s="1"/>
      <c r="R55" s="1"/>
      <c r="S55" s="1"/>
      <c r="T55" s="1"/>
      <c r="U55" s="1"/>
      <c r="V55" s="1"/>
      <c r="W55" s="1"/>
      <c r="X55" s="1"/>
      <c r="Y55" s="1"/>
      <c r="Z55" s="1"/>
    </row>
    <row r="56" spans="1:26" ht="15.75" customHeight="1" x14ac:dyDescent="0.2">
      <c r="A56" s="1"/>
      <c r="B56" s="1"/>
      <c r="C56" s="1"/>
      <c r="D56" s="24"/>
      <c r="E56" s="2"/>
      <c r="F56" s="2"/>
      <c r="G56" s="71"/>
      <c r="H56" s="24"/>
      <c r="I56" s="24"/>
      <c r="J56" s="24"/>
      <c r="K56" s="1"/>
      <c r="L56" s="1"/>
      <c r="M56" s="1"/>
      <c r="N56" s="1"/>
      <c r="O56" s="1"/>
      <c r="P56" s="1"/>
      <c r="Q56" s="1"/>
      <c r="R56" s="1"/>
      <c r="S56" s="1"/>
      <c r="T56" s="1"/>
      <c r="U56" s="1"/>
      <c r="V56" s="1"/>
      <c r="W56" s="1"/>
      <c r="X56" s="1"/>
      <c r="Y56" s="1"/>
      <c r="Z56" s="1"/>
    </row>
    <row r="57" spans="1:26" ht="15.75" customHeight="1" x14ac:dyDescent="0.2">
      <c r="A57" s="1"/>
      <c r="B57" s="1"/>
      <c r="C57" s="1"/>
      <c r="D57" s="24"/>
      <c r="E57" s="2"/>
      <c r="F57" s="2"/>
      <c r="G57" s="71"/>
      <c r="H57" s="24"/>
      <c r="I57" s="24"/>
      <c r="J57" s="24"/>
      <c r="K57" s="1"/>
      <c r="L57" s="1"/>
      <c r="M57" s="1"/>
      <c r="N57" s="1"/>
      <c r="O57" s="1"/>
      <c r="P57" s="1"/>
      <c r="Q57" s="1"/>
      <c r="R57" s="1"/>
      <c r="S57" s="1"/>
      <c r="T57" s="1"/>
      <c r="U57" s="1"/>
      <c r="V57" s="1"/>
      <c r="W57" s="1"/>
      <c r="X57" s="1"/>
      <c r="Y57" s="1"/>
      <c r="Z57" s="1"/>
    </row>
    <row r="58" spans="1:26" ht="15.75" customHeight="1" x14ac:dyDescent="0.2">
      <c r="A58" s="1"/>
      <c r="B58" s="1"/>
      <c r="C58" s="1"/>
      <c r="D58" s="24"/>
      <c r="E58" s="2"/>
      <c r="F58" s="2"/>
      <c r="G58" s="71"/>
      <c r="H58" s="24"/>
      <c r="I58" s="24"/>
      <c r="J58" s="24"/>
      <c r="K58" s="1"/>
      <c r="L58" s="1"/>
      <c r="M58" s="1"/>
      <c r="N58" s="1"/>
      <c r="O58" s="1"/>
      <c r="P58" s="1"/>
      <c r="Q58" s="1"/>
      <c r="R58" s="1"/>
      <c r="S58" s="1"/>
      <c r="T58" s="1"/>
      <c r="U58" s="1"/>
      <c r="V58" s="1"/>
      <c r="W58" s="1"/>
      <c r="X58" s="1"/>
      <c r="Y58" s="1"/>
      <c r="Z58" s="1"/>
    </row>
    <row r="59" spans="1:26" ht="15.75" customHeight="1" x14ac:dyDescent="0.2">
      <c r="A59" s="1"/>
      <c r="B59" s="1"/>
      <c r="C59" s="1"/>
      <c r="D59" s="24"/>
      <c r="E59" s="2"/>
      <c r="F59" s="2"/>
      <c r="G59" s="71"/>
      <c r="H59" s="24"/>
      <c r="I59" s="24"/>
      <c r="J59" s="24"/>
      <c r="K59" s="1"/>
      <c r="L59" s="1"/>
      <c r="M59" s="1"/>
      <c r="N59" s="1"/>
      <c r="O59" s="1"/>
      <c r="P59" s="1"/>
      <c r="Q59" s="1"/>
      <c r="R59" s="1"/>
      <c r="S59" s="1"/>
      <c r="T59" s="1"/>
      <c r="U59" s="1"/>
      <c r="V59" s="1"/>
      <c r="W59" s="1"/>
      <c r="X59" s="1"/>
      <c r="Y59" s="1"/>
      <c r="Z59" s="1"/>
    </row>
    <row r="60" spans="1:26" ht="15.75" customHeight="1" x14ac:dyDescent="0.2">
      <c r="A60" s="1"/>
      <c r="B60" s="1"/>
      <c r="C60" s="1"/>
      <c r="D60" s="24"/>
      <c r="E60" s="2"/>
      <c r="F60" s="2"/>
      <c r="G60" s="71"/>
      <c r="H60" s="24"/>
      <c r="I60" s="24"/>
      <c r="J60" s="24"/>
      <c r="K60" s="1"/>
      <c r="L60" s="1"/>
      <c r="M60" s="1"/>
      <c r="N60" s="1"/>
      <c r="O60" s="1"/>
      <c r="P60" s="1"/>
      <c r="Q60" s="1"/>
      <c r="R60" s="1"/>
      <c r="S60" s="1"/>
      <c r="T60" s="1"/>
      <c r="U60" s="1"/>
      <c r="V60" s="1"/>
      <c r="W60" s="1"/>
      <c r="X60" s="1"/>
      <c r="Y60" s="1"/>
      <c r="Z60" s="1"/>
    </row>
    <row r="61" spans="1:26" ht="15.75" customHeight="1" x14ac:dyDescent="0.2">
      <c r="A61" s="1"/>
      <c r="B61" s="1"/>
      <c r="C61" s="1"/>
      <c r="D61" s="24"/>
      <c r="E61" s="2"/>
      <c r="F61" s="2"/>
      <c r="G61" s="71"/>
      <c r="H61" s="24"/>
      <c r="I61" s="24"/>
      <c r="J61" s="24"/>
      <c r="K61" s="1"/>
      <c r="L61" s="1"/>
      <c r="M61" s="1"/>
      <c r="N61" s="1"/>
      <c r="O61" s="1"/>
      <c r="P61" s="1"/>
      <c r="Q61" s="1"/>
      <c r="R61" s="1"/>
      <c r="S61" s="1"/>
      <c r="T61" s="1"/>
      <c r="U61" s="1"/>
      <c r="V61" s="1"/>
      <c r="W61" s="1"/>
      <c r="X61" s="1"/>
      <c r="Y61" s="1"/>
      <c r="Z61" s="1"/>
    </row>
    <row r="62" spans="1:26" ht="15.75" customHeight="1" x14ac:dyDescent="0.2">
      <c r="A62" s="1"/>
      <c r="B62" s="1"/>
      <c r="C62" s="1"/>
      <c r="D62" s="24"/>
      <c r="E62" s="2"/>
      <c r="F62" s="2"/>
      <c r="G62" s="71"/>
      <c r="H62" s="24"/>
      <c r="I62" s="24"/>
      <c r="J62" s="24"/>
      <c r="K62" s="1"/>
      <c r="L62" s="1"/>
      <c r="M62" s="1"/>
      <c r="N62" s="1"/>
      <c r="O62" s="1"/>
      <c r="P62" s="1"/>
      <c r="Q62" s="1"/>
      <c r="R62" s="1"/>
      <c r="S62" s="1"/>
      <c r="T62" s="1"/>
      <c r="U62" s="1"/>
      <c r="V62" s="1"/>
      <c r="W62" s="1"/>
      <c r="X62" s="1"/>
      <c r="Y62" s="1"/>
      <c r="Z62" s="1"/>
    </row>
    <row r="63" spans="1:26" ht="15.75" customHeight="1" x14ac:dyDescent="0.2">
      <c r="A63" s="1"/>
      <c r="B63" s="1"/>
      <c r="C63" s="1"/>
      <c r="D63" s="24"/>
      <c r="E63" s="2"/>
      <c r="F63" s="2"/>
      <c r="G63" s="71"/>
      <c r="H63" s="24"/>
      <c r="I63" s="24"/>
      <c r="J63" s="24"/>
      <c r="K63" s="1"/>
      <c r="L63" s="1"/>
      <c r="M63" s="1"/>
      <c r="N63" s="1"/>
      <c r="O63" s="1"/>
      <c r="P63" s="1"/>
      <c r="Q63" s="1"/>
      <c r="R63" s="1"/>
      <c r="S63" s="1"/>
      <c r="T63" s="1"/>
      <c r="U63" s="1"/>
      <c r="V63" s="1"/>
      <c r="W63" s="1"/>
      <c r="X63" s="1"/>
      <c r="Y63" s="1"/>
      <c r="Z63" s="1"/>
    </row>
    <row r="64" spans="1:26" ht="15.75" customHeight="1" x14ac:dyDescent="0.2">
      <c r="A64" s="1"/>
      <c r="B64" s="1"/>
      <c r="C64" s="1"/>
      <c r="D64" s="24"/>
      <c r="E64" s="2"/>
      <c r="F64" s="2"/>
      <c r="G64" s="71"/>
      <c r="H64" s="24"/>
      <c r="I64" s="24"/>
      <c r="J64" s="24"/>
      <c r="K64" s="1"/>
      <c r="L64" s="1"/>
      <c r="M64" s="1"/>
      <c r="N64" s="1"/>
      <c r="O64" s="1"/>
      <c r="P64" s="1"/>
      <c r="Q64" s="1"/>
      <c r="R64" s="1"/>
      <c r="S64" s="1"/>
      <c r="T64" s="1"/>
      <c r="U64" s="1"/>
      <c r="V64" s="1"/>
      <c r="W64" s="1"/>
      <c r="X64" s="1"/>
      <c r="Y64" s="1"/>
      <c r="Z64" s="1"/>
    </row>
    <row r="65" spans="1:26" ht="15.75" customHeight="1" x14ac:dyDescent="0.2">
      <c r="A65" s="1"/>
      <c r="B65" s="1"/>
      <c r="C65" s="1"/>
      <c r="D65" s="24"/>
      <c r="E65" s="2"/>
      <c r="F65" s="2"/>
      <c r="G65" s="71"/>
      <c r="H65" s="24"/>
      <c r="I65" s="24"/>
      <c r="J65" s="24"/>
      <c r="K65" s="1"/>
      <c r="L65" s="1"/>
      <c r="M65" s="1"/>
      <c r="N65" s="1"/>
      <c r="O65" s="1"/>
      <c r="P65" s="1"/>
      <c r="Q65" s="1"/>
      <c r="R65" s="1"/>
      <c r="S65" s="1"/>
      <c r="T65" s="1"/>
      <c r="U65" s="1"/>
      <c r="V65" s="1"/>
      <c r="W65" s="1"/>
      <c r="X65" s="1"/>
      <c r="Y65" s="1"/>
      <c r="Z65" s="1"/>
    </row>
    <row r="66" spans="1:26" ht="15.75" customHeight="1" x14ac:dyDescent="0.2">
      <c r="A66" s="1"/>
      <c r="B66" s="1"/>
      <c r="C66" s="1"/>
      <c r="D66" s="24"/>
      <c r="E66" s="2"/>
      <c r="F66" s="2"/>
      <c r="G66" s="71"/>
      <c r="H66" s="24"/>
      <c r="I66" s="24"/>
      <c r="J66" s="24"/>
      <c r="K66" s="1"/>
      <c r="L66" s="1"/>
      <c r="M66" s="1"/>
      <c r="N66" s="1"/>
      <c r="O66" s="1"/>
      <c r="P66" s="1"/>
      <c r="Q66" s="1"/>
      <c r="R66" s="1"/>
      <c r="S66" s="1"/>
      <c r="T66" s="1"/>
      <c r="U66" s="1"/>
      <c r="V66" s="1"/>
      <c r="W66" s="1"/>
      <c r="X66" s="1"/>
      <c r="Y66" s="1"/>
      <c r="Z66" s="1"/>
    </row>
    <row r="67" spans="1:26" ht="15.75" customHeight="1" x14ac:dyDescent="0.2">
      <c r="A67" s="1"/>
      <c r="B67" s="1"/>
      <c r="C67" s="1"/>
      <c r="D67" s="24"/>
      <c r="E67" s="2"/>
      <c r="F67" s="2"/>
      <c r="G67" s="71"/>
      <c r="H67" s="24"/>
      <c r="I67" s="24"/>
      <c r="J67" s="24"/>
      <c r="K67" s="1"/>
      <c r="L67" s="1"/>
      <c r="M67" s="1"/>
      <c r="N67" s="1"/>
      <c r="O67" s="1"/>
      <c r="P67" s="1"/>
      <c r="Q67" s="1"/>
      <c r="R67" s="1"/>
      <c r="S67" s="1"/>
      <c r="T67" s="1"/>
      <c r="U67" s="1"/>
      <c r="V67" s="1"/>
      <c r="W67" s="1"/>
      <c r="X67" s="1"/>
      <c r="Y67" s="1"/>
      <c r="Z67" s="1"/>
    </row>
    <row r="68" spans="1:26" ht="15.75" customHeight="1" x14ac:dyDescent="0.2">
      <c r="A68" s="1"/>
      <c r="B68" s="1"/>
      <c r="C68" s="1"/>
      <c r="D68" s="24"/>
      <c r="E68" s="2"/>
      <c r="F68" s="2"/>
      <c r="G68" s="71"/>
      <c r="H68" s="24"/>
      <c r="I68" s="24"/>
      <c r="J68" s="24"/>
      <c r="K68" s="1"/>
      <c r="L68" s="1"/>
      <c r="M68" s="1"/>
      <c r="N68" s="1"/>
      <c r="O68" s="1"/>
      <c r="P68" s="1"/>
      <c r="Q68" s="1"/>
      <c r="R68" s="1"/>
      <c r="S68" s="1"/>
      <c r="T68" s="1"/>
      <c r="U68" s="1"/>
      <c r="V68" s="1"/>
      <c r="W68" s="1"/>
      <c r="X68" s="1"/>
      <c r="Y68" s="1"/>
      <c r="Z68" s="1"/>
    </row>
    <row r="69" spans="1:26" ht="15.75" customHeight="1" x14ac:dyDescent="0.2">
      <c r="A69" s="1"/>
      <c r="B69" s="1"/>
      <c r="C69" s="1"/>
      <c r="D69" s="24"/>
      <c r="E69" s="2"/>
      <c r="F69" s="2"/>
      <c r="G69" s="71"/>
      <c r="H69" s="24"/>
      <c r="I69" s="24"/>
      <c r="J69" s="24"/>
      <c r="K69" s="1"/>
      <c r="L69" s="1"/>
      <c r="M69" s="1"/>
      <c r="N69" s="1"/>
      <c r="O69" s="1"/>
      <c r="P69" s="1"/>
      <c r="Q69" s="1"/>
      <c r="R69" s="1"/>
      <c r="S69" s="1"/>
      <c r="T69" s="1"/>
      <c r="U69" s="1"/>
      <c r="V69" s="1"/>
      <c r="W69" s="1"/>
      <c r="X69" s="1"/>
      <c r="Y69" s="1"/>
      <c r="Z69" s="1"/>
    </row>
    <row r="70" spans="1:26" ht="15.75" customHeight="1" x14ac:dyDescent="0.2">
      <c r="A70" s="1"/>
      <c r="B70" s="1"/>
      <c r="C70" s="1"/>
      <c r="D70" s="24"/>
      <c r="E70" s="2"/>
      <c r="F70" s="2"/>
      <c r="G70" s="71"/>
      <c r="H70" s="24"/>
      <c r="I70" s="24"/>
      <c r="J70" s="24"/>
      <c r="K70" s="1"/>
      <c r="L70" s="1"/>
      <c r="M70" s="1"/>
      <c r="N70" s="1"/>
      <c r="O70" s="1"/>
      <c r="P70" s="1"/>
      <c r="Q70" s="1"/>
      <c r="R70" s="1"/>
      <c r="S70" s="1"/>
      <c r="T70" s="1"/>
      <c r="U70" s="1"/>
      <c r="V70" s="1"/>
      <c r="W70" s="1"/>
      <c r="X70" s="1"/>
      <c r="Y70" s="1"/>
      <c r="Z70" s="1"/>
    </row>
    <row r="71" spans="1:26" ht="15.75" customHeight="1" x14ac:dyDescent="0.2">
      <c r="A71" s="1"/>
      <c r="B71" s="1"/>
      <c r="C71" s="1"/>
      <c r="D71" s="24"/>
      <c r="E71" s="2"/>
      <c r="F71" s="2"/>
      <c r="G71" s="71"/>
      <c r="H71" s="24"/>
      <c r="I71" s="24"/>
      <c r="J71" s="24"/>
      <c r="K71" s="1"/>
      <c r="L71" s="1"/>
      <c r="M71" s="1"/>
      <c r="N71" s="1"/>
      <c r="O71" s="1"/>
      <c r="P71" s="1"/>
      <c r="Q71" s="1"/>
      <c r="R71" s="1"/>
      <c r="S71" s="1"/>
      <c r="T71" s="1"/>
      <c r="U71" s="1"/>
      <c r="V71" s="1"/>
      <c r="W71" s="1"/>
      <c r="X71" s="1"/>
      <c r="Y71" s="1"/>
      <c r="Z71" s="1"/>
    </row>
    <row r="72" spans="1:26" ht="15.75" customHeight="1" x14ac:dyDescent="0.2">
      <c r="A72" s="1"/>
      <c r="B72" s="1"/>
      <c r="C72" s="1"/>
      <c r="D72" s="24"/>
      <c r="E72" s="2"/>
      <c r="F72" s="2"/>
      <c r="G72" s="71"/>
      <c r="H72" s="24"/>
      <c r="I72" s="24"/>
      <c r="J72" s="24"/>
      <c r="K72" s="1"/>
      <c r="L72" s="1"/>
      <c r="M72" s="1"/>
      <c r="N72" s="1"/>
      <c r="O72" s="1"/>
      <c r="P72" s="1"/>
      <c r="Q72" s="1"/>
      <c r="R72" s="1"/>
      <c r="S72" s="1"/>
      <c r="T72" s="1"/>
      <c r="U72" s="1"/>
      <c r="V72" s="1"/>
      <c r="W72" s="1"/>
      <c r="X72" s="1"/>
      <c r="Y72" s="1"/>
      <c r="Z72" s="1"/>
    </row>
    <row r="73" spans="1:26" ht="15.75" customHeight="1" x14ac:dyDescent="0.2">
      <c r="A73" s="1"/>
      <c r="B73" s="1"/>
      <c r="C73" s="1"/>
      <c r="D73" s="24"/>
      <c r="E73" s="2"/>
      <c r="F73" s="2"/>
      <c r="G73" s="71"/>
      <c r="H73" s="24"/>
      <c r="I73" s="24"/>
      <c r="J73" s="24"/>
      <c r="K73" s="1"/>
      <c r="L73" s="1"/>
      <c r="M73" s="1"/>
      <c r="N73" s="1"/>
      <c r="O73" s="1"/>
      <c r="P73" s="1"/>
      <c r="Q73" s="1"/>
      <c r="R73" s="1"/>
      <c r="S73" s="1"/>
      <c r="T73" s="1"/>
      <c r="U73" s="1"/>
      <c r="V73" s="1"/>
      <c r="W73" s="1"/>
      <c r="X73" s="1"/>
      <c r="Y73" s="1"/>
      <c r="Z73" s="1"/>
    </row>
    <row r="74" spans="1:26" ht="15.75" customHeight="1" x14ac:dyDescent="0.2">
      <c r="A74" s="1"/>
      <c r="B74" s="1"/>
      <c r="C74" s="1"/>
      <c r="D74" s="24"/>
      <c r="E74" s="2"/>
      <c r="F74" s="2"/>
      <c r="G74" s="71"/>
      <c r="H74" s="24"/>
      <c r="I74" s="24"/>
      <c r="J74" s="24"/>
      <c r="K74" s="1"/>
      <c r="L74" s="1"/>
      <c r="M74" s="1"/>
      <c r="N74" s="1"/>
      <c r="O74" s="1"/>
      <c r="P74" s="1"/>
      <c r="Q74" s="1"/>
      <c r="R74" s="1"/>
      <c r="S74" s="1"/>
      <c r="T74" s="1"/>
      <c r="U74" s="1"/>
      <c r="V74" s="1"/>
      <c r="W74" s="1"/>
      <c r="X74" s="1"/>
      <c r="Y74" s="1"/>
      <c r="Z74" s="1"/>
    </row>
    <row r="75" spans="1:26" ht="15.75" customHeight="1" x14ac:dyDescent="0.2">
      <c r="A75" s="1"/>
      <c r="B75" s="1"/>
      <c r="C75" s="1"/>
      <c r="D75" s="24"/>
      <c r="E75" s="2"/>
      <c r="F75" s="2"/>
      <c r="G75" s="71"/>
      <c r="H75" s="24"/>
      <c r="I75" s="24"/>
      <c r="J75" s="24"/>
      <c r="K75" s="1"/>
      <c r="L75" s="1"/>
      <c r="M75" s="1"/>
      <c r="N75" s="1"/>
      <c r="O75" s="1"/>
      <c r="P75" s="1"/>
      <c r="Q75" s="1"/>
      <c r="R75" s="1"/>
      <c r="S75" s="1"/>
      <c r="T75" s="1"/>
      <c r="U75" s="1"/>
      <c r="V75" s="1"/>
      <c r="W75" s="1"/>
      <c r="X75" s="1"/>
      <c r="Y75" s="1"/>
      <c r="Z75" s="1"/>
    </row>
    <row r="76" spans="1:26" ht="15.75" customHeight="1" x14ac:dyDescent="0.2">
      <c r="A76" s="1"/>
      <c r="B76" s="1"/>
      <c r="C76" s="1"/>
      <c r="D76" s="24"/>
      <c r="E76" s="2"/>
      <c r="F76" s="2"/>
      <c r="G76" s="71"/>
      <c r="H76" s="24"/>
      <c r="I76" s="24"/>
      <c r="J76" s="24"/>
      <c r="K76" s="1"/>
      <c r="L76" s="1"/>
      <c r="M76" s="1"/>
      <c r="N76" s="1"/>
      <c r="O76" s="1"/>
      <c r="P76" s="1"/>
      <c r="Q76" s="1"/>
      <c r="R76" s="1"/>
      <c r="S76" s="1"/>
      <c r="T76" s="1"/>
      <c r="U76" s="1"/>
      <c r="V76" s="1"/>
      <c r="W76" s="1"/>
      <c r="X76" s="1"/>
      <c r="Y76" s="1"/>
      <c r="Z76" s="1"/>
    </row>
    <row r="77" spans="1:26" ht="15.75" customHeight="1" x14ac:dyDescent="0.2">
      <c r="A77" s="1"/>
      <c r="B77" s="1"/>
      <c r="C77" s="1"/>
      <c r="D77" s="24"/>
      <c r="E77" s="2"/>
      <c r="F77" s="2"/>
      <c r="G77" s="71"/>
      <c r="H77" s="24"/>
      <c r="I77" s="24"/>
      <c r="J77" s="24"/>
      <c r="K77" s="1"/>
      <c r="L77" s="1"/>
      <c r="M77" s="1"/>
      <c r="N77" s="1"/>
      <c r="O77" s="1"/>
      <c r="P77" s="1"/>
      <c r="Q77" s="1"/>
      <c r="R77" s="1"/>
      <c r="S77" s="1"/>
      <c r="T77" s="1"/>
      <c r="U77" s="1"/>
      <c r="V77" s="1"/>
      <c r="W77" s="1"/>
      <c r="X77" s="1"/>
      <c r="Y77" s="1"/>
      <c r="Z77" s="1"/>
    </row>
    <row r="78" spans="1:26" ht="15.75" customHeight="1" x14ac:dyDescent="0.2">
      <c r="A78" s="1"/>
      <c r="B78" s="1"/>
      <c r="C78" s="1"/>
      <c r="D78" s="24"/>
      <c r="E78" s="2"/>
      <c r="F78" s="2"/>
      <c r="G78" s="71"/>
      <c r="H78" s="24"/>
      <c r="I78" s="24"/>
      <c r="J78" s="24"/>
      <c r="K78" s="1"/>
      <c r="L78" s="1"/>
      <c r="M78" s="1"/>
      <c r="N78" s="1"/>
      <c r="O78" s="1"/>
      <c r="P78" s="1"/>
      <c r="Q78" s="1"/>
      <c r="R78" s="1"/>
      <c r="S78" s="1"/>
      <c r="T78" s="1"/>
      <c r="U78" s="1"/>
      <c r="V78" s="1"/>
      <c r="W78" s="1"/>
      <c r="X78" s="1"/>
      <c r="Y78" s="1"/>
      <c r="Z78" s="1"/>
    </row>
    <row r="79" spans="1:26" ht="15.75" customHeight="1" x14ac:dyDescent="0.2">
      <c r="A79" s="1"/>
      <c r="B79" s="1"/>
      <c r="C79" s="1"/>
      <c r="D79" s="24"/>
      <c r="E79" s="2"/>
      <c r="F79" s="2"/>
      <c r="G79" s="71"/>
      <c r="H79" s="24"/>
      <c r="I79" s="24"/>
      <c r="J79" s="24"/>
      <c r="K79" s="1"/>
      <c r="L79" s="1"/>
      <c r="M79" s="1"/>
      <c r="N79" s="1"/>
      <c r="O79" s="1"/>
      <c r="P79" s="1"/>
      <c r="Q79" s="1"/>
      <c r="R79" s="1"/>
      <c r="S79" s="1"/>
      <c r="T79" s="1"/>
      <c r="U79" s="1"/>
      <c r="V79" s="1"/>
      <c r="W79" s="1"/>
      <c r="X79" s="1"/>
      <c r="Y79" s="1"/>
      <c r="Z79" s="1"/>
    </row>
    <row r="80" spans="1:26" ht="15.75" customHeight="1" x14ac:dyDescent="0.2">
      <c r="A80" s="1"/>
      <c r="B80" s="1"/>
      <c r="C80" s="1"/>
      <c r="D80" s="24"/>
      <c r="E80" s="2"/>
      <c r="F80" s="2"/>
      <c r="G80" s="71"/>
      <c r="H80" s="24"/>
      <c r="I80" s="24"/>
      <c r="J80" s="24"/>
      <c r="K80" s="1"/>
      <c r="L80" s="1"/>
      <c r="M80" s="1"/>
      <c r="N80" s="1"/>
      <c r="O80" s="1"/>
      <c r="P80" s="1"/>
      <c r="Q80" s="1"/>
      <c r="R80" s="1"/>
      <c r="S80" s="1"/>
      <c r="T80" s="1"/>
      <c r="U80" s="1"/>
      <c r="V80" s="1"/>
      <c r="W80" s="1"/>
      <c r="X80" s="1"/>
      <c r="Y80" s="1"/>
      <c r="Z80" s="1"/>
    </row>
    <row r="81" spans="1:26" ht="15.75" customHeight="1" x14ac:dyDescent="0.2">
      <c r="A81" s="1"/>
      <c r="B81" s="1"/>
      <c r="C81" s="1"/>
      <c r="D81" s="24"/>
      <c r="E81" s="2"/>
      <c r="F81" s="2"/>
      <c r="G81" s="71"/>
      <c r="H81" s="24"/>
      <c r="I81" s="24"/>
      <c r="J81" s="24"/>
      <c r="K81" s="1"/>
      <c r="L81" s="1"/>
      <c r="M81" s="1"/>
      <c r="N81" s="1"/>
      <c r="O81" s="1"/>
      <c r="P81" s="1"/>
      <c r="Q81" s="1"/>
      <c r="R81" s="1"/>
      <c r="S81" s="1"/>
      <c r="T81" s="1"/>
      <c r="U81" s="1"/>
      <c r="V81" s="1"/>
      <c r="W81" s="1"/>
      <c r="X81" s="1"/>
      <c r="Y81" s="1"/>
      <c r="Z81" s="1"/>
    </row>
    <row r="82" spans="1:26" ht="15.75" customHeight="1" x14ac:dyDescent="0.2">
      <c r="A82" s="1"/>
      <c r="B82" s="1"/>
      <c r="C82" s="1"/>
      <c r="D82" s="24"/>
      <c r="E82" s="2"/>
      <c r="F82" s="2"/>
      <c r="G82" s="71"/>
      <c r="H82" s="24"/>
      <c r="I82" s="24"/>
      <c r="J82" s="24"/>
      <c r="K82" s="1"/>
      <c r="L82" s="1"/>
      <c r="M82" s="1"/>
      <c r="N82" s="1"/>
      <c r="O82" s="1"/>
      <c r="P82" s="1"/>
      <c r="Q82" s="1"/>
      <c r="R82" s="1"/>
      <c r="S82" s="1"/>
      <c r="T82" s="1"/>
      <c r="U82" s="1"/>
      <c r="V82" s="1"/>
      <c r="W82" s="1"/>
      <c r="X82" s="1"/>
      <c r="Y82" s="1"/>
      <c r="Z82" s="1"/>
    </row>
    <row r="83" spans="1:26" ht="15.75" customHeight="1" x14ac:dyDescent="0.2">
      <c r="A83" s="1"/>
      <c r="B83" s="1"/>
      <c r="C83" s="1"/>
      <c r="D83" s="24"/>
      <c r="E83" s="2"/>
      <c r="F83" s="2"/>
      <c r="G83" s="71"/>
      <c r="H83" s="24"/>
      <c r="I83" s="24"/>
      <c r="J83" s="24"/>
      <c r="K83" s="1"/>
      <c r="L83" s="1"/>
      <c r="M83" s="1"/>
      <c r="N83" s="1"/>
      <c r="O83" s="1"/>
      <c r="P83" s="1"/>
      <c r="Q83" s="1"/>
      <c r="R83" s="1"/>
      <c r="S83" s="1"/>
      <c r="T83" s="1"/>
      <c r="U83" s="1"/>
      <c r="V83" s="1"/>
      <c r="W83" s="1"/>
      <c r="X83" s="1"/>
      <c r="Y83" s="1"/>
      <c r="Z83" s="1"/>
    </row>
    <row r="84" spans="1:26" ht="15.75" customHeight="1" x14ac:dyDescent="0.2">
      <c r="A84" s="1"/>
      <c r="B84" s="1"/>
      <c r="C84" s="1"/>
      <c r="D84" s="24"/>
      <c r="E84" s="2"/>
      <c r="F84" s="2"/>
      <c r="G84" s="71"/>
      <c r="H84" s="24"/>
      <c r="I84" s="24"/>
      <c r="J84" s="24"/>
      <c r="K84" s="1"/>
      <c r="L84" s="1"/>
      <c r="M84" s="1"/>
      <c r="N84" s="1"/>
      <c r="O84" s="1"/>
      <c r="P84" s="1"/>
      <c r="Q84" s="1"/>
      <c r="R84" s="1"/>
      <c r="S84" s="1"/>
      <c r="T84" s="1"/>
      <c r="U84" s="1"/>
      <c r="V84" s="1"/>
      <c r="W84" s="1"/>
      <c r="X84" s="1"/>
      <c r="Y84" s="1"/>
      <c r="Z84" s="1"/>
    </row>
    <row r="85" spans="1:26" ht="15.75" customHeight="1" x14ac:dyDescent="0.2">
      <c r="A85" s="1"/>
      <c r="B85" s="1"/>
      <c r="C85" s="1"/>
      <c r="D85" s="24"/>
      <c r="E85" s="2"/>
      <c r="F85" s="2"/>
      <c r="G85" s="71"/>
      <c r="H85" s="24"/>
      <c r="I85" s="24"/>
      <c r="J85" s="24"/>
      <c r="K85" s="1"/>
      <c r="L85" s="1"/>
      <c r="M85" s="1"/>
      <c r="N85" s="1"/>
      <c r="O85" s="1"/>
      <c r="P85" s="1"/>
      <c r="Q85" s="1"/>
      <c r="R85" s="1"/>
      <c r="S85" s="1"/>
      <c r="T85" s="1"/>
      <c r="U85" s="1"/>
      <c r="V85" s="1"/>
      <c r="W85" s="1"/>
      <c r="X85" s="1"/>
      <c r="Y85" s="1"/>
      <c r="Z85" s="1"/>
    </row>
    <row r="86" spans="1:26" ht="15.75" customHeight="1" x14ac:dyDescent="0.2">
      <c r="A86" s="1"/>
      <c r="B86" s="1"/>
      <c r="C86" s="1"/>
      <c r="D86" s="24"/>
      <c r="E86" s="2"/>
      <c r="F86" s="2"/>
      <c r="G86" s="71"/>
      <c r="H86" s="24"/>
      <c r="I86" s="24"/>
      <c r="J86" s="24"/>
      <c r="K86" s="1"/>
      <c r="L86" s="1"/>
      <c r="M86" s="1"/>
      <c r="N86" s="1"/>
      <c r="O86" s="1"/>
      <c r="P86" s="1"/>
      <c r="Q86" s="1"/>
      <c r="R86" s="1"/>
      <c r="S86" s="1"/>
      <c r="T86" s="1"/>
      <c r="U86" s="1"/>
      <c r="V86" s="1"/>
      <c r="W86" s="1"/>
      <c r="X86" s="1"/>
      <c r="Y86" s="1"/>
      <c r="Z86" s="1"/>
    </row>
    <row r="87" spans="1:26" ht="15.75" customHeight="1" x14ac:dyDescent="0.2">
      <c r="A87" s="1"/>
      <c r="B87" s="1"/>
      <c r="C87" s="1"/>
      <c r="D87" s="24"/>
      <c r="E87" s="2"/>
      <c r="F87" s="2"/>
      <c r="G87" s="71"/>
      <c r="H87" s="24"/>
      <c r="I87" s="24"/>
      <c r="J87" s="24"/>
      <c r="K87" s="1"/>
      <c r="L87" s="1"/>
      <c r="M87" s="1"/>
      <c r="N87" s="1"/>
      <c r="O87" s="1"/>
      <c r="P87" s="1"/>
      <c r="Q87" s="1"/>
      <c r="R87" s="1"/>
      <c r="S87" s="1"/>
      <c r="T87" s="1"/>
      <c r="U87" s="1"/>
      <c r="V87" s="1"/>
      <c r="W87" s="1"/>
      <c r="X87" s="1"/>
      <c r="Y87" s="1"/>
      <c r="Z87" s="1"/>
    </row>
    <row r="88" spans="1:26" ht="15.75" customHeight="1" x14ac:dyDescent="0.2">
      <c r="A88" s="1"/>
      <c r="B88" s="1"/>
      <c r="C88" s="1"/>
      <c r="D88" s="24"/>
      <c r="E88" s="2"/>
      <c r="F88" s="2"/>
      <c r="G88" s="71"/>
      <c r="H88" s="24"/>
      <c r="I88" s="24"/>
      <c r="J88" s="24"/>
      <c r="K88" s="1"/>
      <c r="L88" s="1"/>
      <c r="M88" s="1"/>
      <c r="N88" s="1"/>
      <c r="O88" s="1"/>
      <c r="P88" s="1"/>
      <c r="Q88" s="1"/>
      <c r="R88" s="1"/>
      <c r="S88" s="1"/>
      <c r="T88" s="1"/>
      <c r="U88" s="1"/>
      <c r="V88" s="1"/>
      <c r="W88" s="1"/>
      <c r="X88" s="1"/>
      <c r="Y88" s="1"/>
      <c r="Z88" s="1"/>
    </row>
    <row r="89" spans="1:26" ht="15.75" customHeight="1" x14ac:dyDescent="0.2">
      <c r="A89" s="1"/>
      <c r="B89" s="1"/>
      <c r="C89" s="1"/>
      <c r="D89" s="24"/>
      <c r="E89" s="2"/>
      <c r="F89" s="2"/>
      <c r="G89" s="71"/>
      <c r="H89" s="24"/>
      <c r="I89" s="24"/>
      <c r="J89" s="24"/>
      <c r="K89" s="1"/>
      <c r="L89" s="1"/>
      <c r="M89" s="1"/>
      <c r="N89" s="1"/>
      <c r="O89" s="1"/>
      <c r="P89" s="1"/>
      <c r="Q89" s="1"/>
      <c r="R89" s="1"/>
      <c r="S89" s="1"/>
      <c r="T89" s="1"/>
      <c r="U89" s="1"/>
      <c r="V89" s="1"/>
      <c r="W89" s="1"/>
      <c r="X89" s="1"/>
      <c r="Y89" s="1"/>
      <c r="Z89" s="1"/>
    </row>
    <row r="90" spans="1:26" ht="15.75" customHeight="1" x14ac:dyDescent="0.2">
      <c r="A90" s="1"/>
      <c r="B90" s="1"/>
      <c r="C90" s="1"/>
      <c r="D90" s="24"/>
      <c r="E90" s="2"/>
      <c r="F90" s="2"/>
      <c r="G90" s="71"/>
      <c r="H90" s="24"/>
      <c r="I90" s="24"/>
      <c r="J90" s="24"/>
      <c r="K90" s="1"/>
      <c r="L90" s="1"/>
      <c r="M90" s="1"/>
      <c r="N90" s="1"/>
      <c r="O90" s="1"/>
      <c r="P90" s="1"/>
      <c r="Q90" s="1"/>
      <c r="R90" s="1"/>
      <c r="S90" s="1"/>
      <c r="T90" s="1"/>
      <c r="U90" s="1"/>
      <c r="V90" s="1"/>
      <c r="W90" s="1"/>
      <c r="X90" s="1"/>
      <c r="Y90" s="1"/>
      <c r="Z90" s="1"/>
    </row>
    <row r="91" spans="1:26" ht="15.75" customHeight="1" x14ac:dyDescent="0.2">
      <c r="A91" s="1"/>
      <c r="B91" s="1"/>
      <c r="C91" s="1"/>
      <c r="D91" s="24"/>
      <c r="E91" s="2"/>
      <c r="F91" s="2"/>
      <c r="G91" s="71"/>
      <c r="H91" s="24"/>
      <c r="I91" s="24"/>
      <c r="J91" s="24"/>
      <c r="K91" s="1"/>
      <c r="L91" s="1"/>
      <c r="M91" s="1"/>
      <c r="N91" s="1"/>
      <c r="O91" s="1"/>
      <c r="P91" s="1"/>
      <c r="Q91" s="1"/>
      <c r="R91" s="1"/>
      <c r="S91" s="1"/>
      <c r="T91" s="1"/>
      <c r="U91" s="1"/>
      <c r="V91" s="1"/>
      <c r="W91" s="1"/>
      <c r="X91" s="1"/>
      <c r="Y91" s="1"/>
      <c r="Z91" s="1"/>
    </row>
    <row r="92" spans="1:26" ht="15.75" customHeight="1" x14ac:dyDescent="0.2">
      <c r="A92" s="1"/>
      <c r="B92" s="1"/>
      <c r="C92" s="1"/>
      <c r="D92" s="24"/>
      <c r="E92" s="2"/>
      <c r="F92" s="2"/>
      <c r="G92" s="71"/>
      <c r="H92" s="24"/>
      <c r="I92" s="24"/>
      <c r="J92" s="24"/>
      <c r="K92" s="1"/>
      <c r="L92" s="1"/>
      <c r="M92" s="1"/>
      <c r="N92" s="1"/>
      <c r="O92" s="1"/>
      <c r="P92" s="1"/>
      <c r="Q92" s="1"/>
      <c r="R92" s="1"/>
      <c r="S92" s="1"/>
      <c r="T92" s="1"/>
      <c r="U92" s="1"/>
      <c r="V92" s="1"/>
      <c r="W92" s="1"/>
      <c r="X92" s="1"/>
      <c r="Y92" s="1"/>
      <c r="Z92" s="1"/>
    </row>
    <row r="93" spans="1:26" ht="15.75" customHeight="1" x14ac:dyDescent="0.2">
      <c r="A93" s="1"/>
      <c r="B93" s="1"/>
      <c r="C93" s="1"/>
      <c r="D93" s="24"/>
      <c r="E93" s="2"/>
      <c r="F93" s="2"/>
      <c r="G93" s="71"/>
      <c r="H93" s="24"/>
      <c r="I93" s="24"/>
      <c r="J93" s="24"/>
      <c r="K93" s="1"/>
      <c r="L93" s="1"/>
      <c r="M93" s="1"/>
      <c r="N93" s="1"/>
      <c r="O93" s="1"/>
      <c r="P93" s="1"/>
      <c r="Q93" s="1"/>
      <c r="R93" s="1"/>
      <c r="S93" s="1"/>
      <c r="T93" s="1"/>
      <c r="U93" s="1"/>
      <c r="V93" s="1"/>
      <c r="W93" s="1"/>
      <c r="X93" s="1"/>
      <c r="Y93" s="1"/>
      <c r="Z93" s="1"/>
    </row>
    <row r="94" spans="1:26" ht="15.75" customHeight="1" x14ac:dyDescent="0.2">
      <c r="A94" s="1"/>
      <c r="B94" s="1"/>
      <c r="C94" s="1"/>
      <c r="D94" s="24"/>
      <c r="E94" s="2"/>
      <c r="F94" s="2"/>
      <c r="G94" s="71"/>
      <c r="H94" s="24"/>
      <c r="I94" s="24"/>
      <c r="J94" s="24"/>
      <c r="K94" s="1"/>
      <c r="L94" s="1"/>
      <c r="M94" s="1"/>
      <c r="N94" s="1"/>
      <c r="O94" s="1"/>
      <c r="P94" s="1"/>
      <c r="Q94" s="1"/>
      <c r="R94" s="1"/>
      <c r="S94" s="1"/>
      <c r="T94" s="1"/>
      <c r="U94" s="1"/>
      <c r="V94" s="1"/>
      <c r="W94" s="1"/>
      <c r="X94" s="1"/>
      <c r="Y94" s="1"/>
      <c r="Z94" s="1"/>
    </row>
    <row r="95" spans="1:26" ht="15.75" customHeight="1" x14ac:dyDescent="0.2">
      <c r="A95" s="1"/>
      <c r="B95" s="1"/>
      <c r="C95" s="1"/>
      <c r="D95" s="24"/>
      <c r="E95" s="2"/>
      <c r="F95" s="2"/>
      <c r="G95" s="71"/>
      <c r="H95" s="24"/>
      <c r="I95" s="24"/>
      <c r="J95" s="24"/>
      <c r="K95" s="1"/>
      <c r="L95" s="1"/>
      <c r="M95" s="1"/>
      <c r="N95" s="1"/>
      <c r="O95" s="1"/>
      <c r="P95" s="1"/>
      <c r="Q95" s="1"/>
      <c r="R95" s="1"/>
      <c r="S95" s="1"/>
      <c r="T95" s="1"/>
      <c r="U95" s="1"/>
      <c r="V95" s="1"/>
      <c r="W95" s="1"/>
      <c r="X95" s="1"/>
      <c r="Y95" s="1"/>
      <c r="Z95" s="1"/>
    </row>
    <row r="96" spans="1:26" ht="15.75" customHeight="1" x14ac:dyDescent="0.2">
      <c r="A96" s="1"/>
      <c r="B96" s="1"/>
      <c r="C96" s="1"/>
      <c r="D96" s="24"/>
      <c r="E96" s="2"/>
      <c r="F96" s="2"/>
      <c r="G96" s="71"/>
      <c r="H96" s="24"/>
      <c r="I96" s="24"/>
      <c r="J96" s="24"/>
      <c r="K96" s="1"/>
      <c r="L96" s="1"/>
      <c r="M96" s="1"/>
      <c r="N96" s="1"/>
      <c r="O96" s="1"/>
      <c r="P96" s="1"/>
      <c r="Q96" s="1"/>
      <c r="R96" s="1"/>
      <c r="S96" s="1"/>
      <c r="T96" s="1"/>
      <c r="U96" s="1"/>
      <c r="V96" s="1"/>
      <c r="W96" s="1"/>
      <c r="X96" s="1"/>
      <c r="Y96" s="1"/>
      <c r="Z96" s="1"/>
    </row>
    <row r="97" spans="1:26" ht="15.75" customHeight="1" x14ac:dyDescent="0.2">
      <c r="A97" s="1"/>
      <c r="B97" s="1"/>
      <c r="C97" s="1"/>
      <c r="D97" s="24"/>
      <c r="E97" s="2"/>
      <c r="F97" s="2"/>
      <c r="G97" s="71"/>
      <c r="H97" s="24"/>
      <c r="I97" s="24"/>
      <c r="J97" s="24"/>
      <c r="K97" s="1"/>
      <c r="L97" s="1"/>
      <c r="M97" s="1"/>
      <c r="N97" s="1"/>
      <c r="O97" s="1"/>
      <c r="P97" s="1"/>
      <c r="Q97" s="1"/>
      <c r="R97" s="1"/>
      <c r="S97" s="1"/>
      <c r="T97" s="1"/>
      <c r="U97" s="1"/>
      <c r="V97" s="1"/>
      <c r="W97" s="1"/>
      <c r="X97" s="1"/>
      <c r="Y97" s="1"/>
      <c r="Z97" s="1"/>
    </row>
    <row r="98" spans="1:26" ht="15.75" customHeight="1" x14ac:dyDescent="0.2">
      <c r="A98" s="1"/>
      <c r="B98" s="1"/>
      <c r="C98" s="1"/>
      <c r="D98" s="24"/>
      <c r="E98" s="2"/>
      <c r="F98" s="2"/>
      <c r="G98" s="71"/>
      <c r="H98" s="24"/>
      <c r="I98" s="24"/>
      <c r="J98" s="24"/>
      <c r="K98" s="1"/>
      <c r="L98" s="1"/>
      <c r="M98" s="1"/>
      <c r="N98" s="1"/>
      <c r="O98" s="1"/>
      <c r="P98" s="1"/>
      <c r="Q98" s="1"/>
      <c r="R98" s="1"/>
      <c r="S98" s="1"/>
      <c r="T98" s="1"/>
      <c r="U98" s="1"/>
      <c r="V98" s="1"/>
      <c r="W98" s="1"/>
      <c r="X98" s="1"/>
      <c r="Y98" s="1"/>
      <c r="Z98" s="1"/>
    </row>
    <row r="99" spans="1:26" ht="15.75" customHeight="1" x14ac:dyDescent="0.2">
      <c r="A99" s="1"/>
      <c r="B99" s="1"/>
      <c r="C99" s="1"/>
      <c r="D99" s="24"/>
      <c r="E99" s="2"/>
      <c r="F99" s="2"/>
      <c r="G99" s="71"/>
      <c r="H99" s="24"/>
      <c r="I99" s="24"/>
      <c r="J99" s="24"/>
      <c r="K99" s="1"/>
      <c r="L99" s="1"/>
      <c r="M99" s="1"/>
      <c r="N99" s="1"/>
      <c r="O99" s="1"/>
      <c r="P99" s="1"/>
      <c r="Q99" s="1"/>
      <c r="R99" s="1"/>
      <c r="S99" s="1"/>
      <c r="T99" s="1"/>
      <c r="U99" s="1"/>
      <c r="V99" s="1"/>
      <c r="W99" s="1"/>
      <c r="X99" s="1"/>
      <c r="Y99" s="1"/>
      <c r="Z99" s="1"/>
    </row>
    <row r="100" spans="1:26" ht="15.75" customHeight="1" x14ac:dyDescent="0.2">
      <c r="A100" s="1"/>
      <c r="B100" s="1"/>
      <c r="C100" s="1"/>
      <c r="D100" s="24"/>
      <c r="E100" s="2"/>
      <c r="F100" s="2"/>
      <c r="G100" s="71"/>
      <c r="H100" s="24"/>
      <c r="I100" s="24"/>
      <c r="J100" s="24"/>
      <c r="K100" s="1"/>
      <c r="L100" s="1"/>
      <c r="M100" s="1"/>
      <c r="N100" s="1"/>
      <c r="O100" s="1"/>
      <c r="P100" s="1"/>
      <c r="Q100" s="1"/>
      <c r="R100" s="1"/>
      <c r="S100" s="1"/>
      <c r="T100" s="1"/>
      <c r="U100" s="1"/>
      <c r="V100" s="1"/>
      <c r="W100" s="1"/>
      <c r="X100" s="1"/>
      <c r="Y100" s="1"/>
      <c r="Z100" s="1"/>
    </row>
    <row r="101" spans="1:26" ht="15.75" customHeight="1" x14ac:dyDescent="0.2">
      <c r="A101" s="1"/>
      <c r="B101" s="1"/>
      <c r="C101" s="1"/>
      <c r="D101" s="24"/>
      <c r="E101" s="2"/>
      <c r="F101" s="2"/>
      <c r="G101" s="71"/>
      <c r="H101" s="24"/>
      <c r="I101" s="24"/>
      <c r="J101" s="24"/>
      <c r="K101" s="1"/>
      <c r="L101" s="1"/>
      <c r="M101" s="1"/>
      <c r="N101" s="1"/>
      <c r="O101" s="1"/>
      <c r="P101" s="1"/>
      <c r="Q101" s="1"/>
      <c r="R101" s="1"/>
      <c r="S101" s="1"/>
      <c r="T101" s="1"/>
      <c r="U101" s="1"/>
      <c r="V101" s="1"/>
      <c r="W101" s="1"/>
      <c r="X101" s="1"/>
      <c r="Y101" s="1"/>
      <c r="Z101" s="1"/>
    </row>
    <row r="102" spans="1:26" ht="15.75" customHeight="1" x14ac:dyDescent="0.2">
      <c r="A102" s="1"/>
      <c r="B102" s="1"/>
      <c r="C102" s="1"/>
      <c r="D102" s="24"/>
      <c r="E102" s="2"/>
      <c r="F102" s="2"/>
      <c r="G102" s="71"/>
      <c r="H102" s="24"/>
      <c r="I102" s="24"/>
      <c r="J102" s="24"/>
      <c r="K102" s="1"/>
      <c r="L102" s="1"/>
      <c r="M102" s="1"/>
      <c r="N102" s="1"/>
      <c r="O102" s="1"/>
      <c r="P102" s="1"/>
      <c r="Q102" s="1"/>
      <c r="R102" s="1"/>
      <c r="S102" s="1"/>
      <c r="T102" s="1"/>
      <c r="U102" s="1"/>
      <c r="V102" s="1"/>
      <c r="W102" s="1"/>
      <c r="X102" s="1"/>
      <c r="Y102" s="1"/>
      <c r="Z102" s="1"/>
    </row>
    <row r="103" spans="1:26" ht="15.75" customHeight="1" x14ac:dyDescent="0.2">
      <c r="A103" s="1"/>
      <c r="B103" s="1"/>
      <c r="C103" s="1"/>
      <c r="D103" s="24"/>
      <c r="E103" s="2"/>
      <c r="F103" s="2"/>
      <c r="G103" s="71"/>
      <c r="H103" s="24"/>
      <c r="I103" s="24"/>
      <c r="J103" s="24"/>
      <c r="K103" s="1"/>
      <c r="L103" s="1"/>
      <c r="M103" s="1"/>
      <c r="N103" s="1"/>
      <c r="O103" s="1"/>
      <c r="P103" s="1"/>
      <c r="Q103" s="1"/>
      <c r="R103" s="1"/>
      <c r="S103" s="1"/>
      <c r="T103" s="1"/>
      <c r="U103" s="1"/>
      <c r="V103" s="1"/>
      <c r="W103" s="1"/>
      <c r="X103" s="1"/>
      <c r="Y103" s="1"/>
      <c r="Z103" s="1"/>
    </row>
    <row r="104" spans="1:26" ht="15.75" customHeight="1" x14ac:dyDescent="0.2">
      <c r="A104" s="1"/>
      <c r="B104" s="1"/>
      <c r="C104" s="1"/>
      <c r="D104" s="24"/>
      <c r="E104" s="2"/>
      <c r="F104" s="2"/>
      <c r="G104" s="71"/>
      <c r="H104" s="24"/>
      <c r="I104" s="24"/>
      <c r="J104" s="24"/>
      <c r="K104" s="1"/>
      <c r="L104" s="1"/>
      <c r="M104" s="1"/>
      <c r="N104" s="1"/>
      <c r="O104" s="1"/>
      <c r="P104" s="1"/>
      <c r="Q104" s="1"/>
      <c r="R104" s="1"/>
      <c r="S104" s="1"/>
      <c r="T104" s="1"/>
      <c r="U104" s="1"/>
      <c r="V104" s="1"/>
      <c r="W104" s="1"/>
      <c r="X104" s="1"/>
      <c r="Y104" s="1"/>
      <c r="Z104" s="1"/>
    </row>
    <row r="105" spans="1:26" ht="15.75" customHeight="1" x14ac:dyDescent="0.2">
      <c r="A105" s="1"/>
      <c r="B105" s="1"/>
      <c r="C105" s="1"/>
      <c r="D105" s="24"/>
      <c r="E105" s="2"/>
      <c r="F105" s="2"/>
      <c r="G105" s="71"/>
      <c r="H105" s="24"/>
      <c r="I105" s="24"/>
      <c r="J105" s="24"/>
      <c r="K105" s="1"/>
      <c r="L105" s="1"/>
      <c r="M105" s="1"/>
      <c r="N105" s="1"/>
      <c r="O105" s="1"/>
      <c r="P105" s="1"/>
      <c r="Q105" s="1"/>
      <c r="R105" s="1"/>
      <c r="S105" s="1"/>
      <c r="T105" s="1"/>
      <c r="U105" s="1"/>
      <c r="V105" s="1"/>
      <c r="W105" s="1"/>
      <c r="X105" s="1"/>
      <c r="Y105" s="1"/>
      <c r="Z105" s="1"/>
    </row>
    <row r="106" spans="1:26" ht="15.75" customHeight="1" x14ac:dyDescent="0.2">
      <c r="A106" s="1"/>
      <c r="B106" s="1"/>
      <c r="C106" s="1"/>
      <c r="D106" s="24"/>
      <c r="E106" s="2"/>
      <c r="F106" s="2"/>
      <c r="G106" s="71"/>
      <c r="H106" s="24"/>
      <c r="I106" s="24"/>
      <c r="J106" s="24"/>
      <c r="K106" s="1"/>
      <c r="L106" s="1"/>
      <c r="M106" s="1"/>
      <c r="N106" s="1"/>
      <c r="O106" s="1"/>
      <c r="P106" s="1"/>
      <c r="Q106" s="1"/>
      <c r="R106" s="1"/>
      <c r="S106" s="1"/>
      <c r="T106" s="1"/>
      <c r="U106" s="1"/>
      <c r="V106" s="1"/>
      <c r="W106" s="1"/>
      <c r="X106" s="1"/>
      <c r="Y106" s="1"/>
      <c r="Z106" s="1"/>
    </row>
    <row r="107" spans="1:26" ht="15.75" customHeight="1" x14ac:dyDescent="0.2">
      <c r="A107" s="1"/>
      <c r="B107" s="1"/>
      <c r="C107" s="1"/>
      <c r="D107" s="24"/>
      <c r="E107" s="2"/>
      <c r="F107" s="2"/>
      <c r="G107" s="71"/>
      <c r="H107" s="24"/>
      <c r="I107" s="24"/>
      <c r="J107" s="24"/>
      <c r="K107" s="1"/>
      <c r="L107" s="1"/>
      <c r="M107" s="1"/>
      <c r="N107" s="1"/>
      <c r="O107" s="1"/>
      <c r="P107" s="1"/>
      <c r="Q107" s="1"/>
      <c r="R107" s="1"/>
      <c r="S107" s="1"/>
      <c r="T107" s="1"/>
      <c r="U107" s="1"/>
      <c r="V107" s="1"/>
      <c r="W107" s="1"/>
      <c r="X107" s="1"/>
      <c r="Y107" s="1"/>
      <c r="Z107" s="1"/>
    </row>
    <row r="108" spans="1:26" ht="15.75" customHeight="1" x14ac:dyDescent="0.2">
      <c r="A108" s="1"/>
      <c r="B108" s="1"/>
      <c r="C108" s="1"/>
      <c r="D108" s="24"/>
      <c r="E108" s="2"/>
      <c r="F108" s="2"/>
      <c r="G108" s="71"/>
      <c r="H108" s="24"/>
      <c r="I108" s="24"/>
      <c r="J108" s="24"/>
      <c r="K108" s="1"/>
      <c r="L108" s="1"/>
      <c r="M108" s="1"/>
      <c r="N108" s="1"/>
      <c r="O108" s="1"/>
      <c r="P108" s="1"/>
      <c r="Q108" s="1"/>
      <c r="R108" s="1"/>
      <c r="S108" s="1"/>
      <c r="T108" s="1"/>
      <c r="U108" s="1"/>
      <c r="V108" s="1"/>
      <c r="W108" s="1"/>
      <c r="X108" s="1"/>
      <c r="Y108" s="1"/>
      <c r="Z108" s="1"/>
    </row>
    <row r="109" spans="1:26" ht="15.75" customHeight="1" x14ac:dyDescent="0.2">
      <c r="A109" s="1"/>
      <c r="B109" s="1"/>
      <c r="C109" s="1"/>
      <c r="D109" s="24"/>
      <c r="E109" s="2"/>
      <c r="F109" s="2"/>
      <c r="G109" s="71"/>
      <c r="H109" s="24"/>
      <c r="I109" s="24"/>
      <c r="J109" s="24"/>
      <c r="K109" s="1"/>
      <c r="L109" s="1"/>
      <c r="M109" s="1"/>
      <c r="N109" s="1"/>
      <c r="O109" s="1"/>
      <c r="P109" s="1"/>
      <c r="Q109" s="1"/>
      <c r="R109" s="1"/>
      <c r="S109" s="1"/>
      <c r="T109" s="1"/>
      <c r="U109" s="1"/>
      <c r="V109" s="1"/>
      <c r="W109" s="1"/>
      <c r="X109" s="1"/>
      <c r="Y109" s="1"/>
      <c r="Z109" s="1"/>
    </row>
    <row r="110" spans="1:26" ht="15.75" customHeight="1" x14ac:dyDescent="0.2">
      <c r="A110" s="1"/>
      <c r="B110" s="1"/>
      <c r="C110" s="1"/>
      <c r="D110" s="24"/>
      <c r="E110" s="2"/>
      <c r="F110" s="2"/>
      <c r="G110" s="71"/>
      <c r="H110" s="24"/>
      <c r="I110" s="24"/>
      <c r="J110" s="24"/>
      <c r="K110" s="1"/>
      <c r="L110" s="1"/>
      <c r="M110" s="1"/>
      <c r="N110" s="1"/>
      <c r="O110" s="1"/>
      <c r="P110" s="1"/>
      <c r="Q110" s="1"/>
      <c r="R110" s="1"/>
      <c r="S110" s="1"/>
      <c r="T110" s="1"/>
      <c r="U110" s="1"/>
      <c r="V110" s="1"/>
      <c r="W110" s="1"/>
      <c r="X110" s="1"/>
      <c r="Y110" s="1"/>
      <c r="Z110" s="1"/>
    </row>
    <row r="111" spans="1:26" ht="15.75" customHeight="1" x14ac:dyDescent="0.2">
      <c r="A111" s="1"/>
      <c r="B111" s="1"/>
      <c r="C111" s="1"/>
      <c r="D111" s="24"/>
      <c r="E111" s="2"/>
      <c r="F111" s="2"/>
      <c r="G111" s="71"/>
      <c r="H111" s="24"/>
      <c r="I111" s="24"/>
      <c r="J111" s="24"/>
      <c r="K111" s="1"/>
      <c r="L111" s="1"/>
      <c r="M111" s="1"/>
      <c r="N111" s="1"/>
      <c r="O111" s="1"/>
      <c r="P111" s="1"/>
      <c r="Q111" s="1"/>
      <c r="R111" s="1"/>
      <c r="S111" s="1"/>
      <c r="T111" s="1"/>
      <c r="U111" s="1"/>
      <c r="V111" s="1"/>
      <c r="W111" s="1"/>
      <c r="X111" s="1"/>
      <c r="Y111" s="1"/>
      <c r="Z111" s="1"/>
    </row>
    <row r="112" spans="1:26" ht="15.75" customHeight="1" x14ac:dyDescent="0.2">
      <c r="A112" s="1"/>
      <c r="B112" s="1"/>
      <c r="C112" s="1"/>
      <c r="D112" s="24"/>
      <c r="E112" s="2"/>
      <c r="F112" s="2"/>
      <c r="G112" s="71"/>
      <c r="H112" s="24"/>
      <c r="I112" s="24"/>
      <c r="J112" s="24"/>
      <c r="K112" s="1"/>
      <c r="L112" s="1"/>
      <c r="M112" s="1"/>
      <c r="N112" s="1"/>
      <c r="O112" s="1"/>
      <c r="P112" s="1"/>
      <c r="Q112" s="1"/>
      <c r="R112" s="1"/>
      <c r="S112" s="1"/>
      <c r="T112" s="1"/>
      <c r="U112" s="1"/>
      <c r="V112" s="1"/>
      <c r="W112" s="1"/>
      <c r="X112" s="1"/>
      <c r="Y112" s="1"/>
      <c r="Z112" s="1"/>
    </row>
    <row r="113" spans="1:26" ht="15.75" customHeight="1" x14ac:dyDescent="0.2">
      <c r="A113" s="1"/>
      <c r="B113" s="1"/>
      <c r="C113" s="1"/>
      <c r="D113" s="24"/>
      <c r="E113" s="2"/>
      <c r="F113" s="2"/>
      <c r="G113" s="71"/>
      <c r="H113" s="24"/>
      <c r="I113" s="24"/>
      <c r="J113" s="24"/>
      <c r="K113" s="1"/>
      <c r="L113" s="1"/>
      <c r="M113" s="1"/>
      <c r="N113" s="1"/>
      <c r="O113" s="1"/>
      <c r="P113" s="1"/>
      <c r="Q113" s="1"/>
      <c r="R113" s="1"/>
      <c r="S113" s="1"/>
      <c r="T113" s="1"/>
      <c r="U113" s="1"/>
      <c r="V113" s="1"/>
      <c r="W113" s="1"/>
      <c r="X113" s="1"/>
      <c r="Y113" s="1"/>
      <c r="Z113" s="1"/>
    </row>
    <row r="114" spans="1:26" ht="15.75" customHeight="1" x14ac:dyDescent="0.2">
      <c r="A114" s="1"/>
      <c r="B114" s="1"/>
      <c r="C114" s="1"/>
      <c r="D114" s="24"/>
      <c r="E114" s="2"/>
      <c r="F114" s="2"/>
      <c r="G114" s="71"/>
      <c r="H114" s="24"/>
      <c r="I114" s="24"/>
      <c r="J114" s="24"/>
      <c r="K114" s="1"/>
      <c r="L114" s="1"/>
      <c r="M114" s="1"/>
      <c r="N114" s="1"/>
      <c r="O114" s="1"/>
      <c r="P114" s="1"/>
      <c r="Q114" s="1"/>
      <c r="R114" s="1"/>
      <c r="S114" s="1"/>
      <c r="T114" s="1"/>
      <c r="U114" s="1"/>
      <c r="V114" s="1"/>
      <c r="W114" s="1"/>
      <c r="X114" s="1"/>
      <c r="Y114" s="1"/>
      <c r="Z114" s="1"/>
    </row>
    <row r="115" spans="1:26" ht="15.75" customHeight="1" x14ac:dyDescent="0.2">
      <c r="A115" s="1"/>
      <c r="B115" s="1"/>
      <c r="C115" s="1"/>
      <c r="D115" s="24"/>
      <c r="E115" s="2"/>
      <c r="F115" s="2"/>
      <c r="G115" s="71"/>
      <c r="H115" s="24"/>
      <c r="I115" s="24"/>
      <c r="J115" s="24"/>
      <c r="K115" s="1"/>
      <c r="L115" s="1"/>
      <c r="M115" s="1"/>
      <c r="N115" s="1"/>
      <c r="O115" s="1"/>
      <c r="P115" s="1"/>
      <c r="Q115" s="1"/>
      <c r="R115" s="1"/>
      <c r="S115" s="1"/>
      <c r="T115" s="1"/>
      <c r="U115" s="1"/>
      <c r="V115" s="1"/>
      <c r="W115" s="1"/>
      <c r="X115" s="1"/>
      <c r="Y115" s="1"/>
      <c r="Z115" s="1"/>
    </row>
    <row r="116" spans="1:26" ht="15.75" customHeight="1" x14ac:dyDescent="0.2">
      <c r="A116" s="1"/>
      <c r="B116" s="1"/>
      <c r="C116" s="1"/>
      <c r="D116" s="24"/>
      <c r="E116" s="2"/>
      <c r="F116" s="2"/>
      <c r="G116" s="71"/>
      <c r="H116" s="24"/>
      <c r="I116" s="24"/>
      <c r="J116" s="24"/>
      <c r="K116" s="1"/>
      <c r="L116" s="1"/>
      <c r="M116" s="1"/>
      <c r="N116" s="1"/>
      <c r="O116" s="1"/>
      <c r="P116" s="1"/>
      <c r="Q116" s="1"/>
      <c r="R116" s="1"/>
      <c r="S116" s="1"/>
      <c r="T116" s="1"/>
      <c r="U116" s="1"/>
      <c r="V116" s="1"/>
      <c r="W116" s="1"/>
      <c r="X116" s="1"/>
      <c r="Y116" s="1"/>
      <c r="Z116" s="1"/>
    </row>
    <row r="117" spans="1:26" ht="15.75" customHeight="1" x14ac:dyDescent="0.2">
      <c r="A117" s="1"/>
      <c r="B117" s="1"/>
      <c r="C117" s="1"/>
      <c r="D117" s="24"/>
      <c r="E117" s="2"/>
      <c r="F117" s="2"/>
      <c r="G117" s="71"/>
      <c r="H117" s="24"/>
      <c r="I117" s="24"/>
      <c r="J117" s="24"/>
      <c r="K117" s="1"/>
      <c r="L117" s="1"/>
      <c r="M117" s="1"/>
      <c r="N117" s="1"/>
      <c r="O117" s="1"/>
      <c r="P117" s="1"/>
      <c r="Q117" s="1"/>
      <c r="R117" s="1"/>
      <c r="S117" s="1"/>
      <c r="T117" s="1"/>
      <c r="U117" s="1"/>
      <c r="V117" s="1"/>
      <c r="W117" s="1"/>
      <c r="X117" s="1"/>
      <c r="Y117" s="1"/>
      <c r="Z117" s="1"/>
    </row>
    <row r="118" spans="1:26" ht="15.75" customHeight="1" x14ac:dyDescent="0.2">
      <c r="A118" s="1"/>
      <c r="B118" s="1"/>
      <c r="C118" s="1"/>
      <c r="D118" s="24"/>
      <c r="E118" s="2"/>
      <c r="F118" s="2"/>
      <c r="G118" s="71"/>
      <c r="H118" s="24"/>
      <c r="I118" s="24"/>
      <c r="J118" s="24"/>
      <c r="K118" s="1"/>
      <c r="L118" s="1"/>
      <c r="M118" s="1"/>
      <c r="N118" s="1"/>
      <c r="O118" s="1"/>
      <c r="P118" s="1"/>
      <c r="Q118" s="1"/>
      <c r="R118" s="1"/>
      <c r="S118" s="1"/>
      <c r="T118" s="1"/>
      <c r="U118" s="1"/>
      <c r="V118" s="1"/>
      <c r="W118" s="1"/>
      <c r="X118" s="1"/>
      <c r="Y118" s="1"/>
      <c r="Z118" s="1"/>
    </row>
    <row r="119" spans="1:26" ht="15.75" customHeight="1" x14ac:dyDescent="0.2">
      <c r="A119" s="1"/>
      <c r="B119" s="1"/>
      <c r="C119" s="1"/>
      <c r="D119" s="24"/>
      <c r="E119" s="2"/>
      <c r="F119" s="2"/>
      <c r="G119" s="71"/>
      <c r="H119" s="24"/>
      <c r="I119" s="24"/>
      <c r="J119" s="24"/>
      <c r="K119" s="1"/>
      <c r="L119" s="1"/>
      <c r="M119" s="1"/>
      <c r="N119" s="1"/>
      <c r="O119" s="1"/>
      <c r="P119" s="1"/>
      <c r="Q119" s="1"/>
      <c r="R119" s="1"/>
      <c r="S119" s="1"/>
      <c r="T119" s="1"/>
      <c r="U119" s="1"/>
      <c r="V119" s="1"/>
      <c r="W119" s="1"/>
      <c r="X119" s="1"/>
      <c r="Y119" s="1"/>
      <c r="Z119" s="1"/>
    </row>
    <row r="120" spans="1:26" ht="15.75" customHeight="1" x14ac:dyDescent="0.2">
      <c r="A120" s="1"/>
      <c r="B120" s="1"/>
      <c r="C120" s="1"/>
      <c r="D120" s="24"/>
      <c r="E120" s="2"/>
      <c r="F120" s="2"/>
      <c r="G120" s="71"/>
      <c r="H120" s="24"/>
      <c r="I120" s="24"/>
      <c r="J120" s="24"/>
      <c r="K120" s="1"/>
      <c r="L120" s="1"/>
      <c r="M120" s="1"/>
      <c r="N120" s="1"/>
      <c r="O120" s="1"/>
      <c r="P120" s="1"/>
      <c r="Q120" s="1"/>
      <c r="R120" s="1"/>
      <c r="S120" s="1"/>
      <c r="T120" s="1"/>
      <c r="U120" s="1"/>
      <c r="V120" s="1"/>
      <c r="W120" s="1"/>
      <c r="X120" s="1"/>
      <c r="Y120" s="1"/>
      <c r="Z120" s="1"/>
    </row>
    <row r="121" spans="1:26" ht="15.75" customHeight="1" x14ac:dyDescent="0.2">
      <c r="A121" s="1"/>
      <c r="B121" s="1"/>
      <c r="C121" s="1"/>
      <c r="D121" s="24"/>
      <c r="E121" s="2"/>
      <c r="F121" s="2"/>
      <c r="G121" s="71"/>
      <c r="H121" s="24"/>
      <c r="I121" s="24"/>
      <c r="J121" s="24"/>
      <c r="K121" s="1"/>
      <c r="L121" s="1"/>
      <c r="M121" s="1"/>
      <c r="N121" s="1"/>
      <c r="O121" s="1"/>
      <c r="P121" s="1"/>
      <c r="Q121" s="1"/>
      <c r="R121" s="1"/>
      <c r="S121" s="1"/>
      <c r="T121" s="1"/>
      <c r="U121" s="1"/>
      <c r="V121" s="1"/>
      <c r="W121" s="1"/>
      <c r="X121" s="1"/>
      <c r="Y121" s="1"/>
      <c r="Z121" s="1"/>
    </row>
    <row r="122" spans="1:26" ht="15.75" customHeight="1" x14ac:dyDescent="0.2">
      <c r="A122" s="1"/>
      <c r="B122" s="1"/>
      <c r="C122" s="1"/>
      <c r="D122" s="24"/>
      <c r="E122" s="2"/>
      <c r="F122" s="2"/>
      <c r="G122" s="71"/>
      <c r="H122" s="24"/>
      <c r="I122" s="24"/>
      <c r="J122" s="24"/>
      <c r="K122" s="1"/>
      <c r="L122" s="1"/>
      <c r="M122" s="1"/>
      <c r="N122" s="1"/>
      <c r="O122" s="1"/>
      <c r="P122" s="1"/>
      <c r="Q122" s="1"/>
      <c r="R122" s="1"/>
      <c r="S122" s="1"/>
      <c r="T122" s="1"/>
      <c r="U122" s="1"/>
      <c r="V122" s="1"/>
      <c r="W122" s="1"/>
      <c r="X122" s="1"/>
      <c r="Y122" s="1"/>
      <c r="Z122" s="1"/>
    </row>
    <row r="123" spans="1:26" ht="15.75" customHeight="1" x14ac:dyDescent="0.2">
      <c r="A123" s="1"/>
      <c r="B123" s="1"/>
      <c r="C123" s="1"/>
      <c r="D123" s="24"/>
      <c r="E123" s="2"/>
      <c r="F123" s="2"/>
      <c r="G123" s="71"/>
      <c r="H123" s="24"/>
      <c r="I123" s="24"/>
      <c r="J123" s="24"/>
      <c r="K123" s="1"/>
      <c r="L123" s="1"/>
      <c r="M123" s="1"/>
      <c r="N123" s="1"/>
      <c r="O123" s="1"/>
      <c r="P123" s="1"/>
      <c r="Q123" s="1"/>
      <c r="R123" s="1"/>
      <c r="S123" s="1"/>
      <c r="T123" s="1"/>
      <c r="U123" s="1"/>
      <c r="V123" s="1"/>
      <c r="W123" s="1"/>
      <c r="X123" s="1"/>
      <c r="Y123" s="1"/>
      <c r="Z123" s="1"/>
    </row>
    <row r="124" spans="1:26" ht="15.75" customHeight="1" x14ac:dyDescent="0.2">
      <c r="A124" s="1"/>
      <c r="B124" s="1"/>
      <c r="C124" s="1"/>
      <c r="D124" s="24"/>
      <c r="E124" s="2"/>
      <c r="F124" s="2"/>
      <c r="G124" s="71"/>
      <c r="H124" s="24"/>
      <c r="I124" s="24"/>
      <c r="J124" s="24"/>
      <c r="K124" s="1"/>
      <c r="L124" s="1"/>
      <c r="M124" s="1"/>
      <c r="N124" s="1"/>
      <c r="O124" s="1"/>
      <c r="P124" s="1"/>
      <c r="Q124" s="1"/>
      <c r="R124" s="1"/>
      <c r="S124" s="1"/>
      <c r="T124" s="1"/>
      <c r="U124" s="1"/>
      <c r="V124" s="1"/>
      <c r="W124" s="1"/>
      <c r="X124" s="1"/>
      <c r="Y124" s="1"/>
      <c r="Z124" s="1"/>
    </row>
    <row r="125" spans="1:26" ht="15.75" customHeight="1" x14ac:dyDescent="0.2">
      <c r="A125" s="1"/>
      <c r="B125" s="1"/>
      <c r="C125" s="1"/>
      <c r="D125" s="24"/>
      <c r="E125" s="2"/>
      <c r="F125" s="2"/>
      <c r="G125" s="71"/>
      <c r="H125" s="24"/>
      <c r="I125" s="24"/>
      <c r="J125" s="24"/>
      <c r="K125" s="1"/>
      <c r="L125" s="1"/>
      <c r="M125" s="1"/>
      <c r="N125" s="1"/>
      <c r="O125" s="1"/>
      <c r="P125" s="1"/>
      <c r="Q125" s="1"/>
      <c r="R125" s="1"/>
      <c r="S125" s="1"/>
      <c r="T125" s="1"/>
      <c r="U125" s="1"/>
      <c r="V125" s="1"/>
      <c r="W125" s="1"/>
      <c r="X125" s="1"/>
      <c r="Y125" s="1"/>
      <c r="Z125" s="1"/>
    </row>
    <row r="126" spans="1:26" ht="15.75" customHeight="1" x14ac:dyDescent="0.2">
      <c r="A126" s="1"/>
      <c r="B126" s="1"/>
      <c r="C126" s="1"/>
      <c r="D126" s="24"/>
      <c r="E126" s="2"/>
      <c r="F126" s="2"/>
      <c r="G126" s="71"/>
      <c r="H126" s="24"/>
      <c r="I126" s="24"/>
      <c r="J126" s="24"/>
      <c r="K126" s="1"/>
      <c r="L126" s="1"/>
      <c r="M126" s="1"/>
      <c r="N126" s="1"/>
      <c r="O126" s="1"/>
      <c r="P126" s="1"/>
      <c r="Q126" s="1"/>
      <c r="R126" s="1"/>
      <c r="S126" s="1"/>
      <c r="T126" s="1"/>
      <c r="U126" s="1"/>
      <c r="V126" s="1"/>
      <c r="W126" s="1"/>
      <c r="X126" s="1"/>
      <c r="Y126" s="1"/>
      <c r="Z126" s="1"/>
    </row>
    <row r="127" spans="1:26" ht="15.75" customHeight="1" x14ac:dyDescent="0.2">
      <c r="A127" s="1"/>
      <c r="B127" s="1"/>
      <c r="C127" s="1"/>
      <c r="D127" s="24"/>
      <c r="E127" s="2"/>
      <c r="F127" s="2"/>
      <c r="G127" s="71"/>
      <c r="H127" s="24"/>
      <c r="I127" s="24"/>
      <c r="J127" s="24"/>
      <c r="K127" s="1"/>
      <c r="L127" s="1"/>
      <c r="M127" s="1"/>
      <c r="N127" s="1"/>
      <c r="O127" s="1"/>
      <c r="P127" s="1"/>
      <c r="Q127" s="1"/>
      <c r="R127" s="1"/>
      <c r="S127" s="1"/>
      <c r="T127" s="1"/>
      <c r="U127" s="1"/>
      <c r="V127" s="1"/>
      <c r="W127" s="1"/>
      <c r="X127" s="1"/>
      <c r="Y127" s="1"/>
      <c r="Z127" s="1"/>
    </row>
    <row r="128" spans="1:26" ht="15.75" customHeight="1" x14ac:dyDescent="0.2">
      <c r="A128" s="1"/>
      <c r="B128" s="1"/>
      <c r="C128" s="1"/>
      <c r="D128" s="24"/>
      <c r="E128" s="2"/>
      <c r="F128" s="2"/>
      <c r="G128" s="71"/>
      <c r="H128" s="24"/>
      <c r="I128" s="24"/>
      <c r="J128" s="24"/>
      <c r="K128" s="1"/>
      <c r="L128" s="1"/>
      <c r="M128" s="1"/>
      <c r="N128" s="1"/>
      <c r="O128" s="1"/>
      <c r="P128" s="1"/>
      <c r="Q128" s="1"/>
      <c r="R128" s="1"/>
      <c r="S128" s="1"/>
      <c r="T128" s="1"/>
      <c r="U128" s="1"/>
      <c r="V128" s="1"/>
      <c r="W128" s="1"/>
      <c r="X128" s="1"/>
      <c r="Y128" s="1"/>
      <c r="Z128" s="1"/>
    </row>
    <row r="129" spans="1:26" ht="15.75" customHeight="1" x14ac:dyDescent="0.2">
      <c r="A129" s="1"/>
      <c r="B129" s="1"/>
      <c r="C129" s="1"/>
      <c r="D129" s="24"/>
      <c r="E129" s="2"/>
      <c r="F129" s="2"/>
      <c r="G129" s="71"/>
      <c r="H129" s="24"/>
      <c r="I129" s="24"/>
      <c r="J129" s="24"/>
      <c r="K129" s="1"/>
      <c r="L129" s="1"/>
      <c r="M129" s="1"/>
      <c r="N129" s="1"/>
      <c r="O129" s="1"/>
      <c r="P129" s="1"/>
      <c r="Q129" s="1"/>
      <c r="R129" s="1"/>
      <c r="S129" s="1"/>
      <c r="T129" s="1"/>
      <c r="U129" s="1"/>
      <c r="V129" s="1"/>
      <c r="W129" s="1"/>
      <c r="X129" s="1"/>
      <c r="Y129" s="1"/>
      <c r="Z129" s="1"/>
    </row>
    <row r="130" spans="1:26" ht="15.75" customHeight="1" x14ac:dyDescent="0.2">
      <c r="A130" s="1"/>
      <c r="B130" s="1"/>
      <c r="C130" s="1"/>
      <c r="D130" s="24"/>
      <c r="E130" s="2"/>
      <c r="F130" s="2"/>
      <c r="G130" s="71"/>
      <c r="H130" s="24"/>
      <c r="I130" s="24"/>
      <c r="J130" s="24"/>
      <c r="K130" s="1"/>
      <c r="L130" s="1"/>
      <c r="M130" s="1"/>
      <c r="N130" s="1"/>
      <c r="O130" s="1"/>
      <c r="P130" s="1"/>
      <c r="Q130" s="1"/>
      <c r="R130" s="1"/>
      <c r="S130" s="1"/>
      <c r="T130" s="1"/>
      <c r="U130" s="1"/>
      <c r="V130" s="1"/>
      <c r="W130" s="1"/>
      <c r="X130" s="1"/>
      <c r="Y130" s="1"/>
      <c r="Z130" s="1"/>
    </row>
    <row r="131" spans="1:26" ht="15.75" customHeight="1" x14ac:dyDescent="0.2">
      <c r="A131" s="1"/>
      <c r="B131" s="1"/>
      <c r="C131" s="1"/>
      <c r="D131" s="24"/>
      <c r="E131" s="2"/>
      <c r="F131" s="2"/>
      <c r="G131" s="71"/>
      <c r="H131" s="24"/>
      <c r="I131" s="24"/>
      <c r="J131" s="24"/>
      <c r="K131" s="1"/>
      <c r="L131" s="1"/>
      <c r="M131" s="1"/>
      <c r="N131" s="1"/>
      <c r="O131" s="1"/>
      <c r="P131" s="1"/>
      <c r="Q131" s="1"/>
      <c r="R131" s="1"/>
      <c r="S131" s="1"/>
      <c r="T131" s="1"/>
      <c r="U131" s="1"/>
      <c r="V131" s="1"/>
      <c r="W131" s="1"/>
      <c r="X131" s="1"/>
      <c r="Y131" s="1"/>
      <c r="Z131" s="1"/>
    </row>
    <row r="132" spans="1:26" ht="15.75" customHeight="1" x14ac:dyDescent="0.2">
      <c r="A132" s="1"/>
      <c r="B132" s="1"/>
      <c r="C132" s="1"/>
      <c r="D132" s="24"/>
      <c r="E132" s="2"/>
      <c r="F132" s="2"/>
      <c r="G132" s="71"/>
      <c r="H132" s="24"/>
      <c r="I132" s="24"/>
      <c r="J132" s="24"/>
      <c r="K132" s="1"/>
      <c r="L132" s="1"/>
      <c r="M132" s="1"/>
      <c r="N132" s="1"/>
      <c r="O132" s="1"/>
      <c r="P132" s="1"/>
      <c r="Q132" s="1"/>
      <c r="R132" s="1"/>
      <c r="S132" s="1"/>
      <c r="T132" s="1"/>
      <c r="U132" s="1"/>
      <c r="V132" s="1"/>
      <c r="W132" s="1"/>
      <c r="X132" s="1"/>
      <c r="Y132" s="1"/>
      <c r="Z132" s="1"/>
    </row>
    <row r="133" spans="1:26" ht="15.75" customHeight="1" x14ac:dyDescent="0.2">
      <c r="A133" s="1"/>
      <c r="B133" s="1"/>
      <c r="C133" s="1"/>
      <c r="D133" s="24"/>
      <c r="E133" s="2"/>
      <c r="F133" s="2"/>
      <c r="G133" s="71"/>
      <c r="H133" s="24"/>
      <c r="I133" s="24"/>
      <c r="J133" s="24"/>
      <c r="K133" s="1"/>
      <c r="L133" s="1"/>
      <c r="M133" s="1"/>
      <c r="N133" s="1"/>
      <c r="O133" s="1"/>
      <c r="P133" s="1"/>
      <c r="Q133" s="1"/>
      <c r="R133" s="1"/>
      <c r="S133" s="1"/>
      <c r="T133" s="1"/>
      <c r="U133" s="1"/>
      <c r="V133" s="1"/>
      <c r="W133" s="1"/>
      <c r="X133" s="1"/>
      <c r="Y133" s="1"/>
      <c r="Z133" s="1"/>
    </row>
    <row r="134" spans="1:26" ht="15.75" customHeight="1" x14ac:dyDescent="0.2">
      <c r="A134" s="1"/>
      <c r="B134" s="1"/>
      <c r="C134" s="1"/>
      <c r="D134" s="24"/>
      <c r="E134" s="2"/>
      <c r="F134" s="2"/>
      <c r="G134" s="71"/>
      <c r="H134" s="24"/>
      <c r="I134" s="24"/>
      <c r="J134" s="24"/>
      <c r="K134" s="1"/>
      <c r="L134" s="1"/>
      <c r="M134" s="1"/>
      <c r="N134" s="1"/>
      <c r="O134" s="1"/>
      <c r="P134" s="1"/>
      <c r="Q134" s="1"/>
      <c r="R134" s="1"/>
      <c r="S134" s="1"/>
      <c r="T134" s="1"/>
      <c r="U134" s="1"/>
      <c r="V134" s="1"/>
      <c r="W134" s="1"/>
      <c r="X134" s="1"/>
      <c r="Y134" s="1"/>
      <c r="Z134" s="1"/>
    </row>
    <row r="135" spans="1:26" ht="15.75" customHeight="1" x14ac:dyDescent="0.2">
      <c r="A135" s="1"/>
      <c r="B135" s="1"/>
      <c r="C135" s="1"/>
      <c r="D135" s="24"/>
      <c r="E135" s="2"/>
      <c r="F135" s="2"/>
      <c r="G135" s="71"/>
      <c r="H135" s="24"/>
      <c r="I135" s="24"/>
      <c r="J135" s="24"/>
      <c r="K135" s="1"/>
      <c r="L135" s="1"/>
      <c r="M135" s="1"/>
      <c r="N135" s="1"/>
      <c r="O135" s="1"/>
      <c r="P135" s="1"/>
      <c r="Q135" s="1"/>
      <c r="R135" s="1"/>
      <c r="S135" s="1"/>
      <c r="T135" s="1"/>
      <c r="U135" s="1"/>
      <c r="V135" s="1"/>
      <c r="W135" s="1"/>
      <c r="X135" s="1"/>
      <c r="Y135" s="1"/>
      <c r="Z135" s="1"/>
    </row>
    <row r="136" spans="1:26" ht="15.75" customHeight="1" x14ac:dyDescent="0.2">
      <c r="A136" s="1"/>
      <c r="B136" s="1"/>
      <c r="C136" s="1"/>
      <c r="D136" s="24"/>
      <c r="E136" s="2"/>
      <c r="F136" s="2"/>
      <c r="G136" s="71"/>
      <c r="H136" s="24"/>
      <c r="I136" s="24"/>
      <c r="J136" s="24"/>
      <c r="K136" s="1"/>
      <c r="L136" s="1"/>
      <c r="M136" s="1"/>
      <c r="N136" s="1"/>
      <c r="O136" s="1"/>
      <c r="P136" s="1"/>
      <c r="Q136" s="1"/>
      <c r="R136" s="1"/>
      <c r="S136" s="1"/>
      <c r="T136" s="1"/>
      <c r="U136" s="1"/>
      <c r="V136" s="1"/>
      <c r="W136" s="1"/>
      <c r="X136" s="1"/>
      <c r="Y136" s="1"/>
      <c r="Z136" s="1"/>
    </row>
    <row r="137" spans="1:26" ht="15.75" customHeight="1" x14ac:dyDescent="0.2">
      <c r="A137" s="1"/>
      <c r="B137" s="1"/>
      <c r="C137" s="1"/>
      <c r="D137" s="24"/>
      <c r="E137" s="2"/>
      <c r="F137" s="2"/>
      <c r="G137" s="71"/>
      <c r="H137" s="24"/>
      <c r="I137" s="24"/>
      <c r="J137" s="24"/>
      <c r="K137" s="1"/>
      <c r="L137" s="1"/>
      <c r="M137" s="1"/>
      <c r="N137" s="1"/>
      <c r="O137" s="1"/>
      <c r="P137" s="1"/>
      <c r="Q137" s="1"/>
      <c r="R137" s="1"/>
      <c r="S137" s="1"/>
      <c r="T137" s="1"/>
      <c r="U137" s="1"/>
      <c r="V137" s="1"/>
      <c r="W137" s="1"/>
      <c r="X137" s="1"/>
      <c r="Y137" s="1"/>
      <c r="Z137" s="1"/>
    </row>
    <row r="138" spans="1:26" ht="15.75" customHeight="1" x14ac:dyDescent="0.2">
      <c r="A138" s="1"/>
      <c r="B138" s="1"/>
      <c r="C138" s="1"/>
      <c r="D138" s="24"/>
      <c r="E138" s="2"/>
      <c r="F138" s="2"/>
      <c r="G138" s="71"/>
      <c r="H138" s="24"/>
      <c r="I138" s="24"/>
      <c r="J138" s="24"/>
      <c r="K138" s="1"/>
      <c r="L138" s="1"/>
      <c r="M138" s="1"/>
      <c r="N138" s="1"/>
      <c r="O138" s="1"/>
      <c r="P138" s="1"/>
      <c r="Q138" s="1"/>
      <c r="R138" s="1"/>
      <c r="S138" s="1"/>
      <c r="T138" s="1"/>
      <c r="U138" s="1"/>
      <c r="V138" s="1"/>
      <c r="W138" s="1"/>
      <c r="X138" s="1"/>
      <c r="Y138" s="1"/>
      <c r="Z138" s="1"/>
    </row>
    <row r="139" spans="1:26" ht="15.75" customHeight="1" x14ac:dyDescent="0.2">
      <c r="A139" s="1"/>
      <c r="B139" s="1"/>
      <c r="C139" s="1"/>
      <c r="D139" s="24"/>
      <c r="E139" s="2"/>
      <c r="F139" s="2"/>
      <c r="G139" s="71"/>
      <c r="H139" s="24"/>
      <c r="I139" s="24"/>
      <c r="J139" s="24"/>
      <c r="K139" s="1"/>
      <c r="L139" s="1"/>
      <c r="M139" s="1"/>
      <c r="N139" s="1"/>
      <c r="O139" s="1"/>
      <c r="P139" s="1"/>
      <c r="Q139" s="1"/>
      <c r="R139" s="1"/>
      <c r="S139" s="1"/>
      <c r="T139" s="1"/>
      <c r="U139" s="1"/>
      <c r="V139" s="1"/>
      <c r="W139" s="1"/>
      <c r="X139" s="1"/>
      <c r="Y139" s="1"/>
      <c r="Z139" s="1"/>
    </row>
    <row r="140" spans="1:26" ht="15.75" customHeight="1" x14ac:dyDescent="0.2">
      <c r="A140" s="1"/>
      <c r="B140" s="1"/>
      <c r="C140" s="1"/>
      <c r="D140" s="24"/>
      <c r="E140" s="2"/>
      <c r="F140" s="2"/>
      <c r="G140" s="71"/>
      <c r="H140" s="24"/>
      <c r="I140" s="24"/>
      <c r="J140" s="24"/>
      <c r="K140" s="1"/>
      <c r="L140" s="1"/>
      <c r="M140" s="1"/>
      <c r="N140" s="1"/>
      <c r="O140" s="1"/>
      <c r="P140" s="1"/>
      <c r="Q140" s="1"/>
      <c r="R140" s="1"/>
      <c r="S140" s="1"/>
      <c r="T140" s="1"/>
      <c r="U140" s="1"/>
      <c r="V140" s="1"/>
      <c r="W140" s="1"/>
      <c r="X140" s="1"/>
      <c r="Y140" s="1"/>
      <c r="Z140" s="1"/>
    </row>
    <row r="141" spans="1:26" ht="15.75" customHeight="1" x14ac:dyDescent="0.2">
      <c r="A141" s="1"/>
      <c r="B141" s="1"/>
      <c r="C141" s="1"/>
      <c r="D141" s="24"/>
      <c r="E141" s="2"/>
      <c r="F141" s="2"/>
      <c r="G141" s="71"/>
      <c r="H141" s="24"/>
      <c r="I141" s="24"/>
      <c r="J141" s="24"/>
      <c r="K141" s="1"/>
      <c r="L141" s="1"/>
      <c r="M141" s="1"/>
      <c r="N141" s="1"/>
      <c r="O141" s="1"/>
      <c r="P141" s="1"/>
      <c r="Q141" s="1"/>
      <c r="R141" s="1"/>
      <c r="S141" s="1"/>
      <c r="T141" s="1"/>
      <c r="U141" s="1"/>
      <c r="V141" s="1"/>
      <c r="W141" s="1"/>
      <c r="X141" s="1"/>
      <c r="Y141" s="1"/>
      <c r="Z141" s="1"/>
    </row>
    <row r="142" spans="1:26" ht="15.75" customHeight="1" x14ac:dyDescent="0.2">
      <c r="A142" s="1"/>
      <c r="B142" s="1"/>
      <c r="C142" s="1"/>
      <c r="D142" s="24"/>
      <c r="E142" s="2"/>
      <c r="F142" s="2"/>
      <c r="G142" s="71"/>
      <c r="H142" s="24"/>
      <c r="I142" s="24"/>
      <c r="J142" s="24"/>
      <c r="K142" s="1"/>
      <c r="L142" s="1"/>
      <c r="M142" s="1"/>
      <c r="N142" s="1"/>
      <c r="O142" s="1"/>
      <c r="P142" s="1"/>
      <c r="Q142" s="1"/>
      <c r="R142" s="1"/>
      <c r="S142" s="1"/>
      <c r="T142" s="1"/>
      <c r="U142" s="1"/>
      <c r="V142" s="1"/>
      <c r="W142" s="1"/>
      <c r="X142" s="1"/>
      <c r="Y142" s="1"/>
      <c r="Z142" s="1"/>
    </row>
    <row r="143" spans="1:26" ht="15.75" customHeight="1" x14ac:dyDescent="0.2">
      <c r="A143" s="1"/>
      <c r="B143" s="1"/>
      <c r="C143" s="1"/>
      <c r="D143" s="24"/>
      <c r="E143" s="2"/>
      <c r="F143" s="2"/>
      <c r="G143" s="71"/>
      <c r="H143" s="24"/>
      <c r="I143" s="24"/>
      <c r="J143" s="24"/>
      <c r="K143" s="1"/>
      <c r="L143" s="1"/>
      <c r="M143" s="1"/>
      <c r="N143" s="1"/>
      <c r="O143" s="1"/>
      <c r="P143" s="1"/>
      <c r="Q143" s="1"/>
      <c r="R143" s="1"/>
      <c r="S143" s="1"/>
      <c r="T143" s="1"/>
      <c r="U143" s="1"/>
      <c r="V143" s="1"/>
      <c r="W143" s="1"/>
      <c r="X143" s="1"/>
      <c r="Y143" s="1"/>
      <c r="Z143" s="1"/>
    </row>
    <row r="144" spans="1:26" ht="15.75" customHeight="1" x14ac:dyDescent="0.2">
      <c r="A144" s="1"/>
      <c r="B144" s="1"/>
      <c r="C144" s="1"/>
      <c r="D144" s="24"/>
      <c r="E144" s="2"/>
      <c r="F144" s="2"/>
      <c r="G144" s="71"/>
      <c r="H144" s="24"/>
      <c r="I144" s="24"/>
      <c r="J144" s="24"/>
      <c r="K144" s="1"/>
      <c r="L144" s="1"/>
      <c r="M144" s="1"/>
      <c r="N144" s="1"/>
      <c r="O144" s="1"/>
      <c r="P144" s="1"/>
      <c r="Q144" s="1"/>
      <c r="R144" s="1"/>
      <c r="S144" s="1"/>
      <c r="T144" s="1"/>
      <c r="U144" s="1"/>
      <c r="V144" s="1"/>
      <c r="W144" s="1"/>
      <c r="X144" s="1"/>
      <c r="Y144" s="1"/>
      <c r="Z144" s="1"/>
    </row>
    <row r="145" spans="1:26" ht="15.75" customHeight="1" x14ac:dyDescent="0.2">
      <c r="A145" s="1"/>
      <c r="B145" s="1"/>
      <c r="C145" s="1"/>
      <c r="D145" s="24"/>
      <c r="E145" s="2"/>
      <c r="F145" s="2"/>
      <c r="G145" s="71"/>
      <c r="H145" s="24"/>
      <c r="I145" s="24"/>
      <c r="J145" s="24"/>
      <c r="K145" s="1"/>
      <c r="L145" s="1"/>
      <c r="M145" s="1"/>
      <c r="N145" s="1"/>
      <c r="O145" s="1"/>
      <c r="P145" s="1"/>
      <c r="Q145" s="1"/>
      <c r="R145" s="1"/>
      <c r="S145" s="1"/>
      <c r="T145" s="1"/>
      <c r="U145" s="1"/>
      <c r="V145" s="1"/>
      <c r="W145" s="1"/>
      <c r="X145" s="1"/>
      <c r="Y145" s="1"/>
      <c r="Z145" s="1"/>
    </row>
    <row r="146" spans="1:26" ht="15.75" customHeight="1" x14ac:dyDescent="0.2">
      <c r="A146" s="1"/>
      <c r="B146" s="1"/>
      <c r="C146" s="1"/>
      <c r="D146" s="24"/>
      <c r="E146" s="2"/>
      <c r="F146" s="2"/>
      <c r="G146" s="71"/>
      <c r="H146" s="24"/>
      <c r="I146" s="24"/>
      <c r="J146" s="24"/>
      <c r="K146" s="1"/>
      <c r="L146" s="1"/>
      <c r="M146" s="1"/>
      <c r="N146" s="1"/>
      <c r="O146" s="1"/>
      <c r="P146" s="1"/>
      <c r="Q146" s="1"/>
      <c r="R146" s="1"/>
      <c r="S146" s="1"/>
      <c r="T146" s="1"/>
      <c r="U146" s="1"/>
      <c r="V146" s="1"/>
      <c r="W146" s="1"/>
      <c r="X146" s="1"/>
      <c r="Y146" s="1"/>
      <c r="Z146" s="1"/>
    </row>
    <row r="147" spans="1:26" ht="15.75" customHeight="1" x14ac:dyDescent="0.2">
      <c r="A147" s="1"/>
      <c r="B147" s="1"/>
      <c r="C147" s="1"/>
      <c r="D147" s="24"/>
      <c r="E147" s="2"/>
      <c r="F147" s="2"/>
      <c r="G147" s="71"/>
      <c r="H147" s="24"/>
      <c r="I147" s="24"/>
      <c r="J147" s="24"/>
      <c r="K147" s="1"/>
      <c r="L147" s="1"/>
      <c r="M147" s="1"/>
      <c r="N147" s="1"/>
      <c r="O147" s="1"/>
      <c r="P147" s="1"/>
      <c r="Q147" s="1"/>
      <c r="R147" s="1"/>
      <c r="S147" s="1"/>
      <c r="T147" s="1"/>
      <c r="U147" s="1"/>
      <c r="V147" s="1"/>
      <c r="W147" s="1"/>
      <c r="X147" s="1"/>
      <c r="Y147" s="1"/>
      <c r="Z147" s="1"/>
    </row>
    <row r="148" spans="1:26" ht="15.75" customHeight="1" x14ac:dyDescent="0.2">
      <c r="A148" s="1"/>
      <c r="B148" s="1"/>
      <c r="C148" s="1"/>
      <c r="D148" s="24"/>
      <c r="E148" s="2"/>
      <c r="F148" s="2"/>
      <c r="G148" s="71"/>
      <c r="H148" s="24"/>
      <c r="I148" s="24"/>
      <c r="J148" s="24"/>
      <c r="K148" s="1"/>
      <c r="L148" s="1"/>
      <c r="M148" s="1"/>
      <c r="N148" s="1"/>
      <c r="O148" s="1"/>
      <c r="P148" s="1"/>
      <c r="Q148" s="1"/>
      <c r="R148" s="1"/>
      <c r="S148" s="1"/>
      <c r="T148" s="1"/>
      <c r="U148" s="1"/>
      <c r="V148" s="1"/>
      <c r="W148" s="1"/>
      <c r="X148" s="1"/>
      <c r="Y148" s="1"/>
      <c r="Z148" s="1"/>
    </row>
    <row r="149" spans="1:26" ht="15.75" customHeight="1" x14ac:dyDescent="0.2">
      <c r="A149" s="1"/>
      <c r="B149" s="1"/>
      <c r="C149" s="1"/>
      <c r="D149" s="24"/>
      <c r="E149" s="2"/>
      <c r="F149" s="2"/>
      <c r="G149" s="71"/>
      <c r="H149" s="24"/>
      <c r="I149" s="24"/>
      <c r="J149" s="24"/>
      <c r="K149" s="1"/>
      <c r="L149" s="1"/>
      <c r="M149" s="1"/>
      <c r="N149" s="1"/>
      <c r="O149" s="1"/>
      <c r="P149" s="1"/>
      <c r="Q149" s="1"/>
      <c r="R149" s="1"/>
      <c r="S149" s="1"/>
      <c r="T149" s="1"/>
      <c r="U149" s="1"/>
      <c r="V149" s="1"/>
      <c r="W149" s="1"/>
      <c r="X149" s="1"/>
      <c r="Y149" s="1"/>
      <c r="Z149" s="1"/>
    </row>
    <row r="150" spans="1:26" ht="15.75" customHeight="1" x14ac:dyDescent="0.2">
      <c r="A150" s="1"/>
      <c r="B150" s="1"/>
      <c r="C150" s="1"/>
      <c r="D150" s="24"/>
      <c r="E150" s="2"/>
      <c r="F150" s="2"/>
      <c r="G150" s="71"/>
      <c r="H150" s="24"/>
      <c r="I150" s="24"/>
      <c r="J150" s="24"/>
      <c r="K150" s="1"/>
      <c r="L150" s="1"/>
      <c r="M150" s="1"/>
      <c r="N150" s="1"/>
      <c r="O150" s="1"/>
      <c r="P150" s="1"/>
      <c r="Q150" s="1"/>
      <c r="R150" s="1"/>
      <c r="S150" s="1"/>
      <c r="T150" s="1"/>
      <c r="U150" s="1"/>
      <c r="V150" s="1"/>
      <c r="W150" s="1"/>
      <c r="X150" s="1"/>
      <c r="Y150" s="1"/>
      <c r="Z150" s="1"/>
    </row>
    <row r="151" spans="1:26" ht="15.75" customHeight="1" x14ac:dyDescent="0.2">
      <c r="A151" s="1"/>
      <c r="B151" s="1"/>
      <c r="C151" s="1"/>
      <c r="D151" s="24"/>
      <c r="E151" s="2"/>
      <c r="F151" s="2"/>
      <c r="G151" s="71"/>
      <c r="H151" s="24"/>
      <c r="I151" s="24"/>
      <c r="J151" s="24"/>
      <c r="K151" s="1"/>
      <c r="L151" s="1"/>
      <c r="M151" s="1"/>
      <c r="N151" s="1"/>
      <c r="O151" s="1"/>
      <c r="P151" s="1"/>
      <c r="Q151" s="1"/>
      <c r="R151" s="1"/>
      <c r="S151" s="1"/>
      <c r="T151" s="1"/>
      <c r="U151" s="1"/>
      <c r="V151" s="1"/>
      <c r="W151" s="1"/>
      <c r="X151" s="1"/>
      <c r="Y151" s="1"/>
      <c r="Z151" s="1"/>
    </row>
    <row r="152" spans="1:26" ht="15.75" customHeight="1" x14ac:dyDescent="0.2">
      <c r="A152" s="1"/>
      <c r="B152" s="1"/>
      <c r="C152" s="1"/>
      <c r="D152" s="24"/>
      <c r="E152" s="2"/>
      <c r="F152" s="2"/>
      <c r="G152" s="71"/>
      <c r="H152" s="24"/>
      <c r="I152" s="24"/>
      <c r="J152" s="24"/>
      <c r="K152" s="1"/>
      <c r="L152" s="1"/>
      <c r="M152" s="1"/>
      <c r="N152" s="1"/>
      <c r="O152" s="1"/>
      <c r="P152" s="1"/>
      <c r="Q152" s="1"/>
      <c r="R152" s="1"/>
      <c r="S152" s="1"/>
      <c r="T152" s="1"/>
      <c r="U152" s="1"/>
      <c r="V152" s="1"/>
      <c r="W152" s="1"/>
      <c r="X152" s="1"/>
      <c r="Y152" s="1"/>
      <c r="Z152" s="1"/>
    </row>
    <row r="153" spans="1:26" ht="15.75" customHeight="1" x14ac:dyDescent="0.2">
      <c r="A153" s="1"/>
      <c r="B153" s="1"/>
      <c r="C153" s="1"/>
      <c r="D153" s="24"/>
      <c r="E153" s="2"/>
      <c r="F153" s="2"/>
      <c r="G153" s="71"/>
      <c r="H153" s="24"/>
      <c r="I153" s="24"/>
      <c r="J153" s="24"/>
      <c r="K153" s="1"/>
      <c r="L153" s="1"/>
      <c r="M153" s="1"/>
      <c r="N153" s="1"/>
      <c r="O153" s="1"/>
      <c r="P153" s="1"/>
      <c r="Q153" s="1"/>
      <c r="R153" s="1"/>
      <c r="S153" s="1"/>
      <c r="T153" s="1"/>
      <c r="U153" s="1"/>
      <c r="V153" s="1"/>
      <c r="W153" s="1"/>
      <c r="X153" s="1"/>
      <c r="Y153" s="1"/>
      <c r="Z153" s="1"/>
    </row>
    <row r="154" spans="1:26" ht="15.75" customHeight="1" x14ac:dyDescent="0.2">
      <c r="A154" s="1"/>
      <c r="B154" s="1"/>
      <c r="C154" s="1"/>
      <c r="D154" s="24"/>
      <c r="E154" s="2"/>
      <c r="F154" s="2"/>
      <c r="G154" s="71"/>
      <c r="H154" s="24"/>
      <c r="I154" s="24"/>
      <c r="J154" s="24"/>
      <c r="K154" s="1"/>
      <c r="L154" s="1"/>
      <c r="M154" s="1"/>
      <c r="N154" s="1"/>
      <c r="O154" s="1"/>
      <c r="P154" s="1"/>
      <c r="Q154" s="1"/>
      <c r="R154" s="1"/>
      <c r="S154" s="1"/>
      <c r="T154" s="1"/>
      <c r="U154" s="1"/>
      <c r="V154" s="1"/>
      <c r="W154" s="1"/>
      <c r="X154" s="1"/>
      <c r="Y154" s="1"/>
      <c r="Z154" s="1"/>
    </row>
    <row r="155" spans="1:26" ht="15.75" customHeight="1" x14ac:dyDescent="0.2">
      <c r="A155" s="1"/>
      <c r="B155" s="1"/>
      <c r="C155" s="1"/>
      <c r="D155" s="24"/>
      <c r="E155" s="2"/>
      <c r="F155" s="2"/>
      <c r="G155" s="71"/>
      <c r="H155" s="24"/>
      <c r="I155" s="24"/>
      <c r="J155" s="24"/>
      <c r="K155" s="1"/>
      <c r="L155" s="1"/>
      <c r="M155" s="1"/>
      <c r="N155" s="1"/>
      <c r="O155" s="1"/>
      <c r="P155" s="1"/>
      <c r="Q155" s="1"/>
      <c r="R155" s="1"/>
      <c r="S155" s="1"/>
      <c r="T155" s="1"/>
      <c r="U155" s="1"/>
      <c r="V155" s="1"/>
      <c r="W155" s="1"/>
      <c r="X155" s="1"/>
      <c r="Y155" s="1"/>
      <c r="Z155" s="1"/>
    </row>
    <row r="156" spans="1:26" ht="15.75" customHeight="1" x14ac:dyDescent="0.2">
      <c r="A156" s="1"/>
      <c r="B156" s="1"/>
      <c r="C156" s="1"/>
      <c r="D156" s="24"/>
      <c r="E156" s="2"/>
      <c r="F156" s="2"/>
      <c r="G156" s="71"/>
      <c r="H156" s="24"/>
      <c r="I156" s="24"/>
      <c r="J156" s="24"/>
      <c r="K156" s="1"/>
      <c r="L156" s="1"/>
      <c r="M156" s="1"/>
      <c r="N156" s="1"/>
      <c r="O156" s="1"/>
      <c r="P156" s="1"/>
      <c r="Q156" s="1"/>
      <c r="R156" s="1"/>
      <c r="S156" s="1"/>
      <c r="T156" s="1"/>
      <c r="U156" s="1"/>
      <c r="V156" s="1"/>
      <c r="W156" s="1"/>
      <c r="X156" s="1"/>
      <c r="Y156" s="1"/>
      <c r="Z156" s="1"/>
    </row>
    <row r="157" spans="1:26" ht="15.75" customHeight="1" x14ac:dyDescent="0.2">
      <c r="A157" s="1"/>
      <c r="B157" s="1"/>
      <c r="C157" s="1"/>
      <c r="D157" s="24"/>
      <c r="E157" s="2"/>
      <c r="F157" s="2"/>
      <c r="G157" s="71"/>
      <c r="H157" s="24"/>
      <c r="I157" s="24"/>
      <c r="J157" s="24"/>
      <c r="K157" s="1"/>
      <c r="L157" s="1"/>
      <c r="M157" s="1"/>
      <c r="N157" s="1"/>
      <c r="O157" s="1"/>
      <c r="P157" s="1"/>
      <c r="Q157" s="1"/>
      <c r="R157" s="1"/>
      <c r="S157" s="1"/>
      <c r="T157" s="1"/>
      <c r="U157" s="1"/>
      <c r="V157" s="1"/>
      <c r="W157" s="1"/>
      <c r="X157" s="1"/>
      <c r="Y157" s="1"/>
      <c r="Z157" s="1"/>
    </row>
    <row r="158" spans="1:26" ht="15.75" customHeight="1" x14ac:dyDescent="0.2">
      <c r="A158" s="1"/>
      <c r="B158" s="1"/>
      <c r="C158" s="1"/>
      <c r="D158" s="24"/>
      <c r="E158" s="2"/>
      <c r="F158" s="2"/>
      <c r="G158" s="71"/>
      <c r="H158" s="24"/>
      <c r="I158" s="24"/>
      <c r="J158" s="24"/>
      <c r="K158" s="1"/>
      <c r="L158" s="1"/>
      <c r="M158" s="1"/>
      <c r="N158" s="1"/>
      <c r="O158" s="1"/>
      <c r="P158" s="1"/>
      <c r="Q158" s="1"/>
      <c r="R158" s="1"/>
      <c r="S158" s="1"/>
      <c r="T158" s="1"/>
      <c r="U158" s="1"/>
      <c r="V158" s="1"/>
      <c r="W158" s="1"/>
      <c r="X158" s="1"/>
      <c r="Y158" s="1"/>
      <c r="Z158" s="1"/>
    </row>
    <row r="159" spans="1:26" ht="15.75" customHeight="1" x14ac:dyDescent="0.2">
      <c r="A159" s="1"/>
      <c r="B159" s="1"/>
      <c r="C159" s="1"/>
      <c r="D159" s="24"/>
      <c r="E159" s="2"/>
      <c r="F159" s="2"/>
      <c r="G159" s="71"/>
      <c r="H159" s="24"/>
      <c r="I159" s="24"/>
      <c r="J159" s="24"/>
      <c r="K159" s="1"/>
      <c r="L159" s="1"/>
      <c r="M159" s="1"/>
      <c r="N159" s="1"/>
      <c r="O159" s="1"/>
      <c r="P159" s="1"/>
      <c r="Q159" s="1"/>
      <c r="R159" s="1"/>
      <c r="S159" s="1"/>
      <c r="T159" s="1"/>
      <c r="U159" s="1"/>
      <c r="V159" s="1"/>
      <c r="W159" s="1"/>
      <c r="X159" s="1"/>
      <c r="Y159" s="1"/>
      <c r="Z159" s="1"/>
    </row>
    <row r="160" spans="1:26" ht="15.75" customHeight="1" x14ac:dyDescent="0.2">
      <c r="A160" s="1"/>
      <c r="B160" s="1"/>
      <c r="C160" s="1"/>
      <c r="D160" s="24"/>
      <c r="E160" s="2"/>
      <c r="F160" s="2"/>
      <c r="G160" s="71"/>
      <c r="H160" s="24"/>
      <c r="I160" s="24"/>
      <c r="J160" s="24"/>
      <c r="K160" s="1"/>
      <c r="L160" s="1"/>
      <c r="M160" s="1"/>
      <c r="N160" s="1"/>
      <c r="O160" s="1"/>
      <c r="P160" s="1"/>
      <c r="Q160" s="1"/>
      <c r="R160" s="1"/>
      <c r="S160" s="1"/>
      <c r="T160" s="1"/>
      <c r="U160" s="1"/>
      <c r="V160" s="1"/>
      <c r="W160" s="1"/>
      <c r="X160" s="1"/>
      <c r="Y160" s="1"/>
      <c r="Z160" s="1"/>
    </row>
    <row r="161" spans="1:26" ht="15.75" customHeight="1" x14ac:dyDescent="0.2">
      <c r="A161" s="1"/>
      <c r="B161" s="1"/>
      <c r="C161" s="1"/>
      <c r="D161" s="24"/>
      <c r="E161" s="2"/>
      <c r="F161" s="2"/>
      <c r="G161" s="71"/>
      <c r="H161" s="24"/>
      <c r="I161" s="24"/>
      <c r="J161" s="24"/>
      <c r="K161" s="1"/>
      <c r="L161" s="1"/>
      <c r="M161" s="1"/>
      <c r="N161" s="1"/>
      <c r="O161" s="1"/>
      <c r="P161" s="1"/>
      <c r="Q161" s="1"/>
      <c r="R161" s="1"/>
      <c r="S161" s="1"/>
      <c r="T161" s="1"/>
      <c r="U161" s="1"/>
      <c r="V161" s="1"/>
      <c r="W161" s="1"/>
      <c r="X161" s="1"/>
      <c r="Y161" s="1"/>
      <c r="Z161" s="1"/>
    </row>
    <row r="162" spans="1:26" ht="15.75" customHeight="1" x14ac:dyDescent="0.2">
      <c r="A162" s="1"/>
      <c r="B162" s="1"/>
      <c r="C162" s="1"/>
      <c r="D162" s="24"/>
      <c r="E162" s="2"/>
      <c r="F162" s="2"/>
      <c r="G162" s="71"/>
      <c r="H162" s="24"/>
      <c r="I162" s="24"/>
      <c r="J162" s="24"/>
      <c r="K162" s="1"/>
      <c r="L162" s="1"/>
      <c r="M162" s="1"/>
      <c r="N162" s="1"/>
      <c r="O162" s="1"/>
      <c r="P162" s="1"/>
      <c r="Q162" s="1"/>
      <c r="R162" s="1"/>
      <c r="S162" s="1"/>
      <c r="T162" s="1"/>
      <c r="U162" s="1"/>
      <c r="V162" s="1"/>
      <c r="W162" s="1"/>
      <c r="X162" s="1"/>
      <c r="Y162" s="1"/>
      <c r="Z162" s="1"/>
    </row>
    <row r="163" spans="1:26" ht="15.75" customHeight="1" x14ac:dyDescent="0.2">
      <c r="A163" s="1"/>
      <c r="B163" s="1"/>
      <c r="C163" s="1"/>
      <c r="D163" s="24"/>
      <c r="E163" s="2"/>
      <c r="F163" s="2"/>
      <c r="G163" s="71"/>
      <c r="H163" s="24"/>
      <c r="I163" s="24"/>
      <c r="J163" s="24"/>
      <c r="K163" s="1"/>
      <c r="L163" s="1"/>
      <c r="M163" s="1"/>
      <c r="N163" s="1"/>
      <c r="O163" s="1"/>
      <c r="P163" s="1"/>
      <c r="Q163" s="1"/>
      <c r="R163" s="1"/>
      <c r="S163" s="1"/>
      <c r="T163" s="1"/>
      <c r="U163" s="1"/>
      <c r="V163" s="1"/>
      <c r="W163" s="1"/>
      <c r="X163" s="1"/>
      <c r="Y163" s="1"/>
      <c r="Z163" s="1"/>
    </row>
    <row r="164" spans="1:26" ht="15.75" customHeight="1" x14ac:dyDescent="0.2">
      <c r="A164" s="1"/>
      <c r="B164" s="1"/>
      <c r="C164" s="1"/>
      <c r="D164" s="24"/>
      <c r="E164" s="2"/>
      <c r="F164" s="2"/>
      <c r="G164" s="71"/>
      <c r="H164" s="24"/>
      <c r="I164" s="24"/>
      <c r="J164" s="24"/>
      <c r="K164" s="1"/>
      <c r="L164" s="1"/>
      <c r="M164" s="1"/>
      <c r="N164" s="1"/>
      <c r="O164" s="1"/>
      <c r="P164" s="1"/>
      <c r="Q164" s="1"/>
      <c r="R164" s="1"/>
      <c r="S164" s="1"/>
      <c r="T164" s="1"/>
      <c r="U164" s="1"/>
      <c r="V164" s="1"/>
      <c r="W164" s="1"/>
      <c r="X164" s="1"/>
      <c r="Y164" s="1"/>
      <c r="Z164" s="1"/>
    </row>
    <row r="165" spans="1:26" ht="15.75" customHeight="1" x14ac:dyDescent="0.2">
      <c r="A165" s="1"/>
      <c r="B165" s="1"/>
      <c r="C165" s="1"/>
      <c r="D165" s="24"/>
      <c r="E165" s="2"/>
      <c r="F165" s="2"/>
      <c r="G165" s="71"/>
      <c r="H165" s="24"/>
      <c r="I165" s="24"/>
      <c r="J165" s="24"/>
      <c r="K165" s="1"/>
      <c r="L165" s="1"/>
      <c r="M165" s="1"/>
      <c r="N165" s="1"/>
      <c r="O165" s="1"/>
      <c r="P165" s="1"/>
      <c r="Q165" s="1"/>
      <c r="R165" s="1"/>
      <c r="S165" s="1"/>
      <c r="T165" s="1"/>
      <c r="U165" s="1"/>
      <c r="V165" s="1"/>
      <c r="W165" s="1"/>
      <c r="X165" s="1"/>
      <c r="Y165" s="1"/>
      <c r="Z165" s="1"/>
    </row>
    <row r="166" spans="1:26" ht="15.75" customHeight="1" x14ac:dyDescent="0.2">
      <c r="A166" s="1"/>
      <c r="B166" s="1"/>
      <c r="C166" s="1"/>
      <c r="D166" s="24"/>
      <c r="E166" s="2"/>
      <c r="F166" s="2"/>
      <c r="G166" s="71"/>
      <c r="H166" s="24"/>
      <c r="I166" s="24"/>
      <c r="J166" s="24"/>
      <c r="K166" s="1"/>
      <c r="L166" s="1"/>
      <c r="M166" s="1"/>
      <c r="N166" s="1"/>
      <c r="O166" s="1"/>
      <c r="P166" s="1"/>
      <c r="Q166" s="1"/>
      <c r="R166" s="1"/>
      <c r="S166" s="1"/>
      <c r="T166" s="1"/>
      <c r="U166" s="1"/>
      <c r="V166" s="1"/>
      <c r="W166" s="1"/>
      <c r="X166" s="1"/>
      <c r="Y166" s="1"/>
      <c r="Z166" s="1"/>
    </row>
    <row r="167" spans="1:26" ht="15.75" customHeight="1" x14ac:dyDescent="0.2">
      <c r="A167" s="1"/>
      <c r="B167" s="1"/>
      <c r="C167" s="1"/>
      <c r="D167" s="24"/>
      <c r="E167" s="2"/>
      <c r="F167" s="2"/>
      <c r="G167" s="71"/>
      <c r="H167" s="24"/>
      <c r="I167" s="24"/>
      <c r="J167" s="24"/>
      <c r="K167" s="1"/>
      <c r="L167" s="1"/>
      <c r="M167" s="1"/>
      <c r="N167" s="1"/>
      <c r="O167" s="1"/>
      <c r="P167" s="1"/>
      <c r="Q167" s="1"/>
      <c r="R167" s="1"/>
      <c r="S167" s="1"/>
      <c r="T167" s="1"/>
      <c r="U167" s="1"/>
      <c r="V167" s="1"/>
      <c r="W167" s="1"/>
      <c r="X167" s="1"/>
      <c r="Y167" s="1"/>
      <c r="Z167" s="1"/>
    </row>
    <row r="168" spans="1:26" ht="15.75" customHeight="1" x14ac:dyDescent="0.2">
      <c r="A168" s="1"/>
      <c r="B168" s="1"/>
      <c r="C168" s="1"/>
      <c r="D168" s="24"/>
      <c r="E168" s="2"/>
      <c r="F168" s="2"/>
      <c r="G168" s="71"/>
      <c r="H168" s="24"/>
      <c r="I168" s="24"/>
      <c r="J168" s="24"/>
      <c r="K168" s="1"/>
      <c r="L168" s="1"/>
      <c r="M168" s="1"/>
      <c r="N168" s="1"/>
      <c r="O168" s="1"/>
      <c r="P168" s="1"/>
      <c r="Q168" s="1"/>
      <c r="R168" s="1"/>
      <c r="S168" s="1"/>
      <c r="T168" s="1"/>
      <c r="U168" s="1"/>
      <c r="V168" s="1"/>
      <c r="W168" s="1"/>
      <c r="X168" s="1"/>
      <c r="Y168" s="1"/>
      <c r="Z168" s="1"/>
    </row>
    <row r="169" spans="1:26" ht="15.75" customHeight="1" x14ac:dyDescent="0.2">
      <c r="A169" s="1"/>
      <c r="B169" s="1"/>
      <c r="C169" s="1"/>
      <c r="D169" s="24"/>
      <c r="E169" s="2"/>
      <c r="F169" s="2"/>
      <c r="G169" s="71"/>
      <c r="H169" s="24"/>
      <c r="I169" s="24"/>
      <c r="J169" s="24"/>
      <c r="K169" s="1"/>
      <c r="L169" s="1"/>
      <c r="M169" s="1"/>
      <c r="N169" s="1"/>
      <c r="O169" s="1"/>
      <c r="P169" s="1"/>
      <c r="Q169" s="1"/>
      <c r="R169" s="1"/>
      <c r="S169" s="1"/>
      <c r="T169" s="1"/>
      <c r="U169" s="1"/>
      <c r="V169" s="1"/>
      <c r="W169" s="1"/>
      <c r="X169" s="1"/>
      <c r="Y169" s="1"/>
      <c r="Z169" s="1"/>
    </row>
    <row r="170" spans="1:26" ht="15.75" customHeight="1" x14ac:dyDescent="0.2">
      <c r="A170" s="1"/>
      <c r="B170" s="1"/>
      <c r="C170" s="1"/>
      <c r="D170" s="24"/>
      <c r="E170" s="2"/>
      <c r="F170" s="2"/>
      <c r="G170" s="71"/>
      <c r="H170" s="24"/>
      <c r="I170" s="24"/>
      <c r="J170" s="24"/>
      <c r="K170" s="1"/>
      <c r="L170" s="1"/>
      <c r="M170" s="1"/>
      <c r="N170" s="1"/>
      <c r="O170" s="1"/>
      <c r="P170" s="1"/>
      <c r="Q170" s="1"/>
      <c r="R170" s="1"/>
      <c r="S170" s="1"/>
      <c r="T170" s="1"/>
      <c r="U170" s="1"/>
      <c r="V170" s="1"/>
      <c r="W170" s="1"/>
      <c r="X170" s="1"/>
      <c r="Y170" s="1"/>
      <c r="Z170" s="1"/>
    </row>
    <row r="171" spans="1:26" ht="15.75" customHeight="1" x14ac:dyDescent="0.2">
      <c r="A171" s="1"/>
      <c r="B171" s="1"/>
      <c r="C171" s="1"/>
      <c r="D171" s="24"/>
      <c r="E171" s="2"/>
      <c r="F171" s="2"/>
      <c r="G171" s="71"/>
      <c r="H171" s="24"/>
      <c r="I171" s="24"/>
      <c r="J171" s="24"/>
      <c r="K171" s="1"/>
      <c r="L171" s="1"/>
      <c r="M171" s="1"/>
      <c r="N171" s="1"/>
      <c r="O171" s="1"/>
      <c r="P171" s="1"/>
      <c r="Q171" s="1"/>
      <c r="R171" s="1"/>
      <c r="S171" s="1"/>
      <c r="T171" s="1"/>
      <c r="U171" s="1"/>
      <c r="V171" s="1"/>
      <c r="W171" s="1"/>
      <c r="X171" s="1"/>
      <c r="Y171" s="1"/>
      <c r="Z171" s="1"/>
    </row>
    <row r="172" spans="1:26" ht="15.75" customHeight="1" x14ac:dyDescent="0.2">
      <c r="A172" s="1"/>
      <c r="B172" s="1"/>
      <c r="C172" s="1"/>
      <c r="D172" s="24"/>
      <c r="E172" s="2"/>
      <c r="F172" s="2"/>
      <c r="G172" s="71"/>
      <c r="H172" s="24"/>
      <c r="I172" s="24"/>
      <c r="J172" s="24"/>
      <c r="K172" s="1"/>
      <c r="L172" s="1"/>
      <c r="M172" s="1"/>
      <c r="N172" s="1"/>
      <c r="O172" s="1"/>
      <c r="P172" s="1"/>
      <c r="Q172" s="1"/>
      <c r="R172" s="1"/>
      <c r="S172" s="1"/>
      <c r="T172" s="1"/>
      <c r="U172" s="1"/>
      <c r="V172" s="1"/>
      <c r="W172" s="1"/>
      <c r="X172" s="1"/>
      <c r="Y172" s="1"/>
      <c r="Z172" s="1"/>
    </row>
    <row r="173" spans="1:26" ht="15.75" customHeight="1" x14ac:dyDescent="0.2">
      <c r="A173" s="1"/>
      <c r="B173" s="1"/>
      <c r="C173" s="1"/>
      <c r="D173" s="24"/>
      <c r="E173" s="2"/>
      <c r="F173" s="2"/>
      <c r="G173" s="71"/>
      <c r="H173" s="24"/>
      <c r="I173" s="24"/>
      <c r="J173" s="24"/>
      <c r="K173" s="1"/>
      <c r="L173" s="1"/>
      <c r="M173" s="1"/>
      <c r="N173" s="1"/>
      <c r="O173" s="1"/>
      <c r="P173" s="1"/>
      <c r="Q173" s="1"/>
      <c r="R173" s="1"/>
      <c r="S173" s="1"/>
      <c r="T173" s="1"/>
      <c r="U173" s="1"/>
      <c r="V173" s="1"/>
      <c r="W173" s="1"/>
      <c r="X173" s="1"/>
      <c r="Y173" s="1"/>
      <c r="Z173" s="1"/>
    </row>
    <row r="174" spans="1:26" ht="15.75" customHeight="1" x14ac:dyDescent="0.2">
      <c r="A174" s="1"/>
      <c r="B174" s="1"/>
      <c r="C174" s="1"/>
      <c r="D174" s="24"/>
      <c r="E174" s="2"/>
      <c r="F174" s="2"/>
      <c r="G174" s="71"/>
      <c r="H174" s="24"/>
      <c r="I174" s="24"/>
      <c r="J174" s="24"/>
      <c r="K174" s="1"/>
      <c r="L174" s="1"/>
      <c r="M174" s="1"/>
      <c r="N174" s="1"/>
      <c r="O174" s="1"/>
      <c r="P174" s="1"/>
      <c r="Q174" s="1"/>
      <c r="R174" s="1"/>
      <c r="S174" s="1"/>
      <c r="T174" s="1"/>
      <c r="U174" s="1"/>
      <c r="V174" s="1"/>
      <c r="W174" s="1"/>
      <c r="X174" s="1"/>
      <c r="Y174" s="1"/>
      <c r="Z174" s="1"/>
    </row>
    <row r="175" spans="1:26" ht="15.75" customHeight="1" x14ac:dyDescent="0.2">
      <c r="A175" s="1"/>
      <c r="B175" s="1"/>
      <c r="C175" s="1"/>
      <c r="D175" s="24"/>
      <c r="E175" s="2"/>
      <c r="F175" s="2"/>
      <c r="G175" s="71"/>
      <c r="H175" s="24"/>
      <c r="I175" s="24"/>
      <c r="J175" s="24"/>
      <c r="K175" s="1"/>
      <c r="L175" s="1"/>
      <c r="M175" s="1"/>
      <c r="N175" s="1"/>
      <c r="O175" s="1"/>
      <c r="P175" s="1"/>
      <c r="Q175" s="1"/>
      <c r="R175" s="1"/>
      <c r="S175" s="1"/>
      <c r="T175" s="1"/>
      <c r="U175" s="1"/>
      <c r="V175" s="1"/>
      <c r="W175" s="1"/>
      <c r="X175" s="1"/>
      <c r="Y175" s="1"/>
      <c r="Z175" s="1"/>
    </row>
    <row r="176" spans="1:26" ht="15.75" customHeight="1" x14ac:dyDescent="0.2">
      <c r="A176" s="1"/>
      <c r="B176" s="1"/>
      <c r="C176" s="1"/>
      <c r="D176" s="24"/>
      <c r="E176" s="2"/>
      <c r="F176" s="2"/>
      <c r="G176" s="71"/>
      <c r="H176" s="24"/>
      <c r="I176" s="24"/>
      <c r="J176" s="24"/>
      <c r="K176" s="1"/>
      <c r="L176" s="1"/>
      <c r="M176" s="1"/>
      <c r="N176" s="1"/>
      <c r="O176" s="1"/>
      <c r="P176" s="1"/>
      <c r="Q176" s="1"/>
      <c r="R176" s="1"/>
      <c r="S176" s="1"/>
      <c r="T176" s="1"/>
      <c r="U176" s="1"/>
      <c r="V176" s="1"/>
      <c r="W176" s="1"/>
      <c r="X176" s="1"/>
      <c r="Y176" s="1"/>
      <c r="Z176" s="1"/>
    </row>
    <row r="177" spans="1:26" ht="15.75" customHeight="1" x14ac:dyDescent="0.2">
      <c r="A177" s="1"/>
      <c r="B177" s="1"/>
      <c r="C177" s="1"/>
      <c r="D177" s="24"/>
      <c r="E177" s="2"/>
      <c r="F177" s="2"/>
      <c r="G177" s="71"/>
      <c r="H177" s="24"/>
      <c r="I177" s="24"/>
      <c r="J177" s="24"/>
      <c r="K177" s="1"/>
      <c r="L177" s="1"/>
      <c r="M177" s="1"/>
      <c r="N177" s="1"/>
      <c r="O177" s="1"/>
      <c r="P177" s="1"/>
      <c r="Q177" s="1"/>
      <c r="R177" s="1"/>
      <c r="S177" s="1"/>
      <c r="T177" s="1"/>
      <c r="U177" s="1"/>
      <c r="V177" s="1"/>
      <c r="W177" s="1"/>
      <c r="X177" s="1"/>
      <c r="Y177" s="1"/>
      <c r="Z177" s="1"/>
    </row>
    <row r="178" spans="1:26" ht="15.75" customHeight="1" x14ac:dyDescent="0.2">
      <c r="A178" s="1"/>
      <c r="B178" s="1"/>
      <c r="C178" s="1"/>
      <c r="D178" s="24"/>
      <c r="E178" s="2"/>
      <c r="F178" s="2"/>
      <c r="G178" s="71"/>
      <c r="H178" s="24"/>
      <c r="I178" s="24"/>
      <c r="J178" s="24"/>
      <c r="K178" s="1"/>
      <c r="L178" s="1"/>
      <c r="M178" s="1"/>
      <c r="N178" s="1"/>
      <c r="O178" s="1"/>
      <c r="P178" s="1"/>
      <c r="Q178" s="1"/>
      <c r="R178" s="1"/>
      <c r="S178" s="1"/>
      <c r="T178" s="1"/>
      <c r="U178" s="1"/>
      <c r="V178" s="1"/>
      <c r="W178" s="1"/>
      <c r="X178" s="1"/>
      <c r="Y178" s="1"/>
      <c r="Z178" s="1"/>
    </row>
    <row r="179" spans="1:26" ht="15.75" customHeight="1" x14ac:dyDescent="0.2">
      <c r="A179" s="1"/>
      <c r="B179" s="1"/>
      <c r="C179" s="1"/>
      <c r="D179" s="24"/>
      <c r="E179" s="2"/>
      <c r="F179" s="2"/>
      <c r="G179" s="71"/>
      <c r="H179" s="24"/>
      <c r="I179" s="24"/>
      <c r="J179" s="24"/>
      <c r="K179" s="1"/>
      <c r="L179" s="1"/>
      <c r="M179" s="1"/>
      <c r="N179" s="1"/>
      <c r="O179" s="1"/>
      <c r="P179" s="1"/>
      <c r="Q179" s="1"/>
      <c r="R179" s="1"/>
      <c r="S179" s="1"/>
      <c r="T179" s="1"/>
      <c r="U179" s="1"/>
      <c r="V179" s="1"/>
      <c r="W179" s="1"/>
      <c r="X179" s="1"/>
      <c r="Y179" s="1"/>
      <c r="Z179" s="1"/>
    </row>
    <row r="180" spans="1:26" ht="15.75" customHeight="1" x14ac:dyDescent="0.2">
      <c r="A180" s="1"/>
      <c r="B180" s="1"/>
      <c r="C180" s="1"/>
      <c r="D180" s="24"/>
      <c r="E180" s="2"/>
      <c r="F180" s="2"/>
      <c r="G180" s="71"/>
      <c r="H180" s="24"/>
      <c r="I180" s="24"/>
      <c r="J180" s="24"/>
      <c r="K180" s="1"/>
      <c r="L180" s="1"/>
      <c r="M180" s="1"/>
      <c r="N180" s="1"/>
      <c r="O180" s="1"/>
      <c r="P180" s="1"/>
      <c r="Q180" s="1"/>
      <c r="R180" s="1"/>
      <c r="S180" s="1"/>
      <c r="T180" s="1"/>
      <c r="U180" s="1"/>
      <c r="V180" s="1"/>
      <c r="W180" s="1"/>
      <c r="X180" s="1"/>
      <c r="Y180" s="1"/>
      <c r="Z180" s="1"/>
    </row>
    <row r="181" spans="1:26" ht="15.75" customHeight="1" x14ac:dyDescent="0.2">
      <c r="A181" s="1"/>
      <c r="B181" s="1"/>
      <c r="C181" s="1"/>
      <c r="D181" s="24"/>
      <c r="E181" s="2"/>
      <c r="F181" s="2"/>
      <c r="G181" s="71"/>
      <c r="H181" s="24"/>
      <c r="I181" s="24"/>
      <c r="J181" s="24"/>
      <c r="K181" s="1"/>
      <c r="L181" s="1"/>
      <c r="M181" s="1"/>
      <c r="N181" s="1"/>
      <c r="O181" s="1"/>
      <c r="P181" s="1"/>
      <c r="Q181" s="1"/>
      <c r="R181" s="1"/>
      <c r="S181" s="1"/>
      <c r="T181" s="1"/>
      <c r="U181" s="1"/>
      <c r="V181" s="1"/>
      <c r="W181" s="1"/>
      <c r="X181" s="1"/>
      <c r="Y181" s="1"/>
      <c r="Z181" s="1"/>
    </row>
    <row r="182" spans="1:26" ht="15.75" customHeight="1" x14ac:dyDescent="0.2">
      <c r="A182" s="1"/>
      <c r="B182" s="1"/>
      <c r="C182" s="1"/>
      <c r="D182" s="24"/>
      <c r="E182" s="2"/>
      <c r="F182" s="2"/>
      <c r="G182" s="71"/>
      <c r="H182" s="24"/>
      <c r="I182" s="24"/>
      <c r="J182" s="24"/>
      <c r="K182" s="1"/>
      <c r="L182" s="1"/>
      <c r="M182" s="1"/>
      <c r="N182" s="1"/>
      <c r="O182" s="1"/>
      <c r="P182" s="1"/>
      <c r="Q182" s="1"/>
      <c r="R182" s="1"/>
      <c r="S182" s="1"/>
      <c r="T182" s="1"/>
      <c r="U182" s="1"/>
      <c r="V182" s="1"/>
      <c r="W182" s="1"/>
      <c r="X182" s="1"/>
      <c r="Y182" s="1"/>
      <c r="Z182" s="1"/>
    </row>
    <row r="183" spans="1:26" ht="15.75" customHeight="1" x14ac:dyDescent="0.2">
      <c r="A183" s="1"/>
      <c r="B183" s="1"/>
      <c r="C183" s="1"/>
      <c r="D183" s="24"/>
      <c r="E183" s="2"/>
      <c r="F183" s="2"/>
      <c r="G183" s="71"/>
      <c r="H183" s="24"/>
      <c r="I183" s="24"/>
      <c r="J183" s="24"/>
      <c r="K183" s="1"/>
      <c r="L183" s="1"/>
      <c r="M183" s="1"/>
      <c r="N183" s="1"/>
      <c r="O183" s="1"/>
      <c r="P183" s="1"/>
      <c r="Q183" s="1"/>
      <c r="R183" s="1"/>
      <c r="S183" s="1"/>
      <c r="T183" s="1"/>
      <c r="U183" s="1"/>
      <c r="V183" s="1"/>
      <c r="W183" s="1"/>
      <c r="X183" s="1"/>
      <c r="Y183" s="1"/>
      <c r="Z183" s="1"/>
    </row>
    <row r="184" spans="1:26" ht="15.75" customHeight="1" x14ac:dyDescent="0.2">
      <c r="A184" s="1"/>
      <c r="B184" s="1"/>
      <c r="C184" s="1"/>
      <c r="D184" s="24"/>
      <c r="E184" s="2"/>
      <c r="F184" s="2"/>
      <c r="G184" s="71"/>
      <c r="H184" s="24"/>
      <c r="I184" s="24"/>
      <c r="J184" s="24"/>
      <c r="K184" s="1"/>
      <c r="L184" s="1"/>
      <c r="M184" s="1"/>
      <c r="N184" s="1"/>
      <c r="O184" s="1"/>
      <c r="P184" s="1"/>
      <c r="Q184" s="1"/>
      <c r="R184" s="1"/>
      <c r="S184" s="1"/>
      <c r="T184" s="1"/>
      <c r="U184" s="1"/>
      <c r="V184" s="1"/>
      <c r="W184" s="1"/>
      <c r="X184" s="1"/>
      <c r="Y184" s="1"/>
      <c r="Z184" s="1"/>
    </row>
    <row r="185" spans="1:26" ht="15.75" customHeight="1" x14ac:dyDescent="0.2">
      <c r="A185" s="1"/>
      <c r="B185" s="1"/>
      <c r="C185" s="1"/>
      <c r="D185" s="24"/>
      <c r="E185" s="2"/>
      <c r="F185" s="2"/>
      <c r="G185" s="71"/>
      <c r="H185" s="24"/>
      <c r="I185" s="24"/>
      <c r="J185" s="24"/>
      <c r="K185" s="1"/>
      <c r="L185" s="1"/>
      <c r="M185" s="1"/>
      <c r="N185" s="1"/>
      <c r="O185" s="1"/>
      <c r="P185" s="1"/>
      <c r="Q185" s="1"/>
      <c r="R185" s="1"/>
      <c r="S185" s="1"/>
      <c r="T185" s="1"/>
      <c r="U185" s="1"/>
      <c r="V185" s="1"/>
      <c r="W185" s="1"/>
      <c r="X185" s="1"/>
      <c r="Y185" s="1"/>
      <c r="Z185" s="1"/>
    </row>
    <row r="186" spans="1:26" ht="15.75" customHeight="1" x14ac:dyDescent="0.2">
      <c r="A186" s="1"/>
      <c r="B186" s="1"/>
      <c r="C186" s="1"/>
      <c r="D186" s="24"/>
      <c r="E186" s="2"/>
      <c r="F186" s="2"/>
      <c r="G186" s="71"/>
      <c r="H186" s="24"/>
      <c r="I186" s="24"/>
      <c r="J186" s="24"/>
      <c r="K186" s="1"/>
      <c r="L186" s="1"/>
      <c r="M186" s="1"/>
      <c r="N186" s="1"/>
      <c r="O186" s="1"/>
      <c r="P186" s="1"/>
      <c r="Q186" s="1"/>
      <c r="R186" s="1"/>
      <c r="S186" s="1"/>
      <c r="T186" s="1"/>
      <c r="U186" s="1"/>
      <c r="V186" s="1"/>
      <c r="W186" s="1"/>
      <c r="X186" s="1"/>
      <c r="Y186" s="1"/>
      <c r="Z186" s="1"/>
    </row>
    <row r="187" spans="1:26" ht="15.75" customHeight="1" x14ac:dyDescent="0.2">
      <c r="A187" s="1"/>
      <c r="B187" s="1"/>
      <c r="C187" s="1"/>
      <c r="D187" s="24"/>
      <c r="E187" s="2"/>
      <c r="F187" s="2"/>
      <c r="G187" s="71"/>
      <c r="H187" s="24"/>
      <c r="I187" s="24"/>
      <c r="J187" s="24"/>
      <c r="K187" s="1"/>
      <c r="L187" s="1"/>
      <c r="M187" s="1"/>
      <c r="N187" s="1"/>
      <c r="O187" s="1"/>
      <c r="P187" s="1"/>
      <c r="Q187" s="1"/>
      <c r="R187" s="1"/>
      <c r="S187" s="1"/>
      <c r="T187" s="1"/>
      <c r="U187" s="1"/>
      <c r="V187" s="1"/>
      <c r="W187" s="1"/>
      <c r="X187" s="1"/>
      <c r="Y187" s="1"/>
      <c r="Z187" s="1"/>
    </row>
    <row r="188" spans="1:26" ht="15.75" customHeight="1" x14ac:dyDescent="0.2">
      <c r="A188" s="1"/>
      <c r="B188" s="1"/>
      <c r="C188" s="1"/>
      <c r="D188" s="24"/>
      <c r="E188" s="2"/>
      <c r="F188" s="2"/>
      <c r="G188" s="71"/>
      <c r="H188" s="24"/>
      <c r="I188" s="24"/>
      <c r="J188" s="24"/>
      <c r="K188" s="1"/>
      <c r="L188" s="1"/>
      <c r="M188" s="1"/>
      <c r="N188" s="1"/>
      <c r="O188" s="1"/>
      <c r="P188" s="1"/>
      <c r="Q188" s="1"/>
      <c r="R188" s="1"/>
      <c r="S188" s="1"/>
      <c r="T188" s="1"/>
      <c r="U188" s="1"/>
      <c r="V188" s="1"/>
      <c r="W188" s="1"/>
      <c r="X188" s="1"/>
      <c r="Y188" s="1"/>
      <c r="Z188" s="1"/>
    </row>
    <row r="189" spans="1:26" ht="15.75" customHeight="1" x14ac:dyDescent="0.2">
      <c r="A189" s="1"/>
      <c r="B189" s="1"/>
      <c r="C189" s="1"/>
      <c r="D189" s="24"/>
      <c r="E189" s="2"/>
      <c r="F189" s="2"/>
      <c r="G189" s="71"/>
      <c r="H189" s="24"/>
      <c r="I189" s="24"/>
      <c r="J189" s="24"/>
      <c r="K189" s="1"/>
      <c r="L189" s="1"/>
      <c r="M189" s="1"/>
      <c r="N189" s="1"/>
      <c r="O189" s="1"/>
      <c r="P189" s="1"/>
      <c r="Q189" s="1"/>
      <c r="R189" s="1"/>
      <c r="S189" s="1"/>
      <c r="T189" s="1"/>
      <c r="U189" s="1"/>
      <c r="V189" s="1"/>
      <c r="W189" s="1"/>
      <c r="X189" s="1"/>
      <c r="Y189" s="1"/>
      <c r="Z189" s="1"/>
    </row>
    <row r="190" spans="1:26" ht="15.75" customHeight="1" x14ac:dyDescent="0.2">
      <c r="A190" s="1"/>
      <c r="B190" s="1"/>
      <c r="C190" s="1"/>
      <c r="D190" s="24"/>
      <c r="E190" s="2"/>
      <c r="F190" s="2"/>
      <c r="G190" s="71"/>
      <c r="H190" s="24"/>
      <c r="I190" s="24"/>
      <c r="J190" s="24"/>
      <c r="K190" s="1"/>
      <c r="L190" s="1"/>
      <c r="M190" s="1"/>
      <c r="N190" s="1"/>
      <c r="O190" s="1"/>
      <c r="P190" s="1"/>
      <c r="Q190" s="1"/>
      <c r="R190" s="1"/>
      <c r="S190" s="1"/>
      <c r="T190" s="1"/>
      <c r="U190" s="1"/>
      <c r="V190" s="1"/>
      <c r="W190" s="1"/>
      <c r="X190" s="1"/>
      <c r="Y190" s="1"/>
      <c r="Z190" s="1"/>
    </row>
    <row r="191" spans="1:26" ht="15.75" customHeight="1" x14ac:dyDescent="0.2">
      <c r="A191" s="1"/>
      <c r="B191" s="1"/>
      <c r="C191" s="1"/>
      <c r="D191" s="24"/>
      <c r="E191" s="2"/>
      <c r="F191" s="2"/>
      <c r="G191" s="71"/>
      <c r="H191" s="24"/>
      <c r="I191" s="24"/>
      <c r="J191" s="24"/>
      <c r="K191" s="1"/>
      <c r="L191" s="1"/>
      <c r="M191" s="1"/>
      <c r="N191" s="1"/>
      <c r="O191" s="1"/>
      <c r="P191" s="1"/>
      <c r="Q191" s="1"/>
      <c r="R191" s="1"/>
      <c r="S191" s="1"/>
      <c r="T191" s="1"/>
      <c r="U191" s="1"/>
      <c r="V191" s="1"/>
      <c r="W191" s="1"/>
      <c r="X191" s="1"/>
      <c r="Y191" s="1"/>
      <c r="Z191" s="1"/>
    </row>
    <row r="192" spans="1:26" ht="15.75" customHeight="1" x14ac:dyDescent="0.2">
      <c r="A192" s="1"/>
      <c r="B192" s="1"/>
      <c r="C192" s="1"/>
      <c r="D192" s="24"/>
      <c r="E192" s="2"/>
      <c r="F192" s="2"/>
      <c r="G192" s="71"/>
      <c r="H192" s="24"/>
      <c r="I192" s="24"/>
      <c r="J192" s="24"/>
      <c r="K192" s="1"/>
      <c r="L192" s="1"/>
      <c r="M192" s="1"/>
      <c r="N192" s="1"/>
      <c r="O192" s="1"/>
      <c r="P192" s="1"/>
      <c r="Q192" s="1"/>
      <c r="R192" s="1"/>
      <c r="S192" s="1"/>
      <c r="T192" s="1"/>
      <c r="U192" s="1"/>
      <c r="V192" s="1"/>
      <c r="W192" s="1"/>
      <c r="X192" s="1"/>
      <c r="Y192" s="1"/>
      <c r="Z192" s="1"/>
    </row>
    <row r="193" spans="1:26" ht="15.75" customHeight="1" x14ac:dyDescent="0.2">
      <c r="A193" s="1"/>
      <c r="B193" s="1"/>
      <c r="C193" s="1"/>
      <c r="D193" s="24"/>
      <c r="E193" s="2"/>
      <c r="F193" s="2"/>
      <c r="G193" s="71"/>
      <c r="H193" s="24"/>
      <c r="I193" s="24"/>
      <c r="J193" s="24"/>
      <c r="K193" s="1"/>
      <c r="L193" s="1"/>
      <c r="M193" s="1"/>
      <c r="N193" s="1"/>
      <c r="O193" s="1"/>
      <c r="P193" s="1"/>
      <c r="Q193" s="1"/>
      <c r="R193" s="1"/>
      <c r="S193" s="1"/>
      <c r="T193" s="1"/>
      <c r="U193" s="1"/>
      <c r="V193" s="1"/>
      <c r="W193" s="1"/>
      <c r="X193" s="1"/>
      <c r="Y193" s="1"/>
      <c r="Z193" s="1"/>
    </row>
    <row r="194" spans="1:26" ht="15.75" customHeight="1" x14ac:dyDescent="0.2">
      <c r="A194" s="1"/>
      <c r="B194" s="1"/>
      <c r="C194" s="1"/>
      <c r="D194" s="24"/>
      <c r="E194" s="2"/>
      <c r="F194" s="2"/>
      <c r="G194" s="71"/>
      <c r="H194" s="24"/>
      <c r="I194" s="24"/>
      <c r="J194" s="24"/>
      <c r="K194" s="1"/>
      <c r="L194" s="1"/>
      <c r="M194" s="1"/>
      <c r="N194" s="1"/>
      <c r="O194" s="1"/>
      <c r="P194" s="1"/>
      <c r="Q194" s="1"/>
      <c r="R194" s="1"/>
      <c r="S194" s="1"/>
      <c r="T194" s="1"/>
      <c r="U194" s="1"/>
      <c r="V194" s="1"/>
      <c r="W194" s="1"/>
      <c r="X194" s="1"/>
      <c r="Y194" s="1"/>
      <c r="Z194" s="1"/>
    </row>
    <row r="195" spans="1:26" ht="15.75" customHeight="1" x14ac:dyDescent="0.2">
      <c r="A195" s="1"/>
      <c r="B195" s="1"/>
      <c r="C195" s="1"/>
      <c r="D195" s="24"/>
      <c r="E195" s="2"/>
      <c r="F195" s="2"/>
      <c r="G195" s="71"/>
      <c r="H195" s="24"/>
      <c r="I195" s="24"/>
      <c r="J195" s="24"/>
      <c r="K195" s="1"/>
      <c r="L195" s="1"/>
      <c r="M195" s="1"/>
      <c r="N195" s="1"/>
      <c r="O195" s="1"/>
      <c r="P195" s="1"/>
      <c r="Q195" s="1"/>
      <c r="R195" s="1"/>
      <c r="S195" s="1"/>
      <c r="T195" s="1"/>
      <c r="U195" s="1"/>
      <c r="V195" s="1"/>
      <c r="W195" s="1"/>
      <c r="X195" s="1"/>
      <c r="Y195" s="1"/>
      <c r="Z195" s="1"/>
    </row>
    <row r="196" spans="1:26" ht="15.75" customHeight="1" x14ac:dyDescent="0.2">
      <c r="A196" s="1"/>
      <c r="B196" s="1"/>
      <c r="C196" s="1"/>
      <c r="D196" s="24"/>
      <c r="E196" s="2"/>
      <c r="F196" s="2"/>
      <c r="G196" s="71"/>
      <c r="H196" s="24"/>
      <c r="I196" s="24"/>
      <c r="J196" s="24"/>
      <c r="K196" s="1"/>
      <c r="L196" s="1"/>
      <c r="M196" s="1"/>
      <c r="N196" s="1"/>
      <c r="O196" s="1"/>
      <c r="P196" s="1"/>
      <c r="Q196" s="1"/>
      <c r="R196" s="1"/>
      <c r="S196" s="1"/>
      <c r="T196" s="1"/>
      <c r="U196" s="1"/>
      <c r="V196" s="1"/>
      <c r="W196" s="1"/>
      <c r="X196" s="1"/>
      <c r="Y196" s="1"/>
      <c r="Z196" s="1"/>
    </row>
    <row r="197" spans="1:26" ht="15.75" customHeight="1" x14ac:dyDescent="0.2">
      <c r="A197" s="1"/>
      <c r="B197" s="1"/>
      <c r="C197" s="1"/>
      <c r="D197" s="24"/>
      <c r="E197" s="2"/>
      <c r="F197" s="2"/>
      <c r="G197" s="71"/>
      <c r="H197" s="24"/>
      <c r="I197" s="24"/>
      <c r="J197" s="24"/>
      <c r="K197" s="1"/>
      <c r="L197" s="1"/>
      <c r="M197" s="1"/>
      <c r="N197" s="1"/>
      <c r="O197" s="1"/>
      <c r="P197" s="1"/>
      <c r="Q197" s="1"/>
      <c r="R197" s="1"/>
      <c r="S197" s="1"/>
      <c r="T197" s="1"/>
      <c r="U197" s="1"/>
      <c r="V197" s="1"/>
      <c r="W197" s="1"/>
      <c r="X197" s="1"/>
      <c r="Y197" s="1"/>
      <c r="Z197" s="1"/>
    </row>
    <row r="198" spans="1:26" ht="15.75" customHeight="1" x14ac:dyDescent="0.2">
      <c r="A198" s="1"/>
      <c r="B198" s="1"/>
      <c r="C198" s="1"/>
      <c r="D198" s="24"/>
      <c r="E198" s="2"/>
      <c r="F198" s="2"/>
      <c r="G198" s="71"/>
      <c r="H198" s="24"/>
      <c r="I198" s="24"/>
      <c r="J198" s="24"/>
      <c r="K198" s="1"/>
      <c r="L198" s="1"/>
      <c r="M198" s="1"/>
      <c r="N198" s="1"/>
      <c r="O198" s="1"/>
      <c r="P198" s="1"/>
      <c r="Q198" s="1"/>
      <c r="R198" s="1"/>
      <c r="S198" s="1"/>
      <c r="T198" s="1"/>
      <c r="U198" s="1"/>
      <c r="V198" s="1"/>
      <c r="W198" s="1"/>
      <c r="X198" s="1"/>
      <c r="Y198" s="1"/>
      <c r="Z198" s="1"/>
    </row>
    <row r="199" spans="1:26" ht="15.75" customHeight="1" x14ac:dyDescent="0.2">
      <c r="A199" s="1"/>
      <c r="B199" s="1"/>
      <c r="C199" s="1"/>
      <c r="D199" s="24"/>
      <c r="E199" s="2"/>
      <c r="F199" s="2"/>
      <c r="G199" s="71"/>
      <c r="H199" s="24"/>
      <c r="I199" s="24"/>
      <c r="J199" s="24"/>
      <c r="K199" s="1"/>
      <c r="L199" s="1"/>
      <c r="M199" s="1"/>
      <c r="N199" s="1"/>
      <c r="O199" s="1"/>
      <c r="P199" s="1"/>
      <c r="Q199" s="1"/>
      <c r="R199" s="1"/>
      <c r="S199" s="1"/>
      <c r="T199" s="1"/>
      <c r="U199" s="1"/>
      <c r="V199" s="1"/>
      <c r="W199" s="1"/>
      <c r="X199" s="1"/>
      <c r="Y199" s="1"/>
      <c r="Z199" s="1"/>
    </row>
    <row r="200" spans="1:26" ht="15.75" customHeight="1" x14ac:dyDescent="0.2">
      <c r="A200" s="1"/>
      <c r="B200" s="1"/>
      <c r="C200" s="1"/>
      <c r="D200" s="24"/>
      <c r="E200" s="2"/>
      <c r="F200" s="2"/>
      <c r="G200" s="71"/>
      <c r="H200" s="24"/>
      <c r="I200" s="24"/>
      <c r="J200" s="24"/>
      <c r="K200" s="1"/>
      <c r="L200" s="1"/>
      <c r="M200" s="1"/>
      <c r="N200" s="1"/>
      <c r="O200" s="1"/>
      <c r="P200" s="1"/>
      <c r="Q200" s="1"/>
      <c r="R200" s="1"/>
      <c r="S200" s="1"/>
      <c r="T200" s="1"/>
      <c r="U200" s="1"/>
      <c r="V200" s="1"/>
      <c r="W200" s="1"/>
      <c r="X200" s="1"/>
      <c r="Y200" s="1"/>
      <c r="Z200" s="1"/>
    </row>
    <row r="201" spans="1:26" ht="15.75" customHeight="1" x14ac:dyDescent="0.2">
      <c r="A201" s="1"/>
      <c r="B201" s="1"/>
      <c r="C201" s="1"/>
      <c r="D201" s="24"/>
      <c r="E201" s="2"/>
      <c r="F201" s="2"/>
      <c r="G201" s="71"/>
      <c r="H201" s="24"/>
      <c r="I201" s="24"/>
      <c r="J201" s="24"/>
      <c r="K201" s="1"/>
      <c r="L201" s="1"/>
      <c r="M201" s="1"/>
      <c r="N201" s="1"/>
      <c r="O201" s="1"/>
      <c r="P201" s="1"/>
      <c r="Q201" s="1"/>
      <c r="R201" s="1"/>
      <c r="S201" s="1"/>
      <c r="T201" s="1"/>
      <c r="U201" s="1"/>
      <c r="V201" s="1"/>
      <c r="W201" s="1"/>
      <c r="X201" s="1"/>
      <c r="Y201" s="1"/>
      <c r="Z201" s="1"/>
    </row>
    <row r="202" spans="1:26" ht="15.75" customHeight="1" x14ac:dyDescent="0.2">
      <c r="A202" s="1"/>
      <c r="B202" s="1"/>
      <c r="C202" s="1"/>
      <c r="D202" s="24"/>
      <c r="E202" s="2"/>
      <c r="F202" s="2"/>
      <c r="G202" s="71"/>
      <c r="H202" s="24"/>
      <c r="I202" s="24"/>
      <c r="J202" s="24"/>
      <c r="K202" s="1"/>
      <c r="L202" s="1"/>
      <c r="M202" s="1"/>
      <c r="N202" s="1"/>
      <c r="O202" s="1"/>
      <c r="P202" s="1"/>
      <c r="Q202" s="1"/>
      <c r="R202" s="1"/>
      <c r="S202" s="1"/>
      <c r="T202" s="1"/>
      <c r="U202" s="1"/>
      <c r="V202" s="1"/>
      <c r="W202" s="1"/>
      <c r="X202" s="1"/>
      <c r="Y202" s="1"/>
      <c r="Z202" s="1"/>
    </row>
    <row r="203" spans="1:26" ht="15.75" customHeight="1" x14ac:dyDescent="0.2">
      <c r="A203" s="1"/>
      <c r="B203" s="1"/>
      <c r="C203" s="1"/>
      <c r="D203" s="24"/>
      <c r="E203" s="2"/>
      <c r="F203" s="2"/>
      <c r="G203" s="71"/>
      <c r="H203" s="24"/>
      <c r="I203" s="24"/>
      <c r="J203" s="24"/>
      <c r="K203" s="1"/>
      <c r="L203" s="1"/>
      <c r="M203" s="1"/>
      <c r="N203" s="1"/>
      <c r="O203" s="1"/>
      <c r="P203" s="1"/>
      <c r="Q203" s="1"/>
      <c r="R203" s="1"/>
      <c r="S203" s="1"/>
      <c r="T203" s="1"/>
      <c r="U203" s="1"/>
      <c r="V203" s="1"/>
      <c r="W203" s="1"/>
      <c r="X203" s="1"/>
      <c r="Y203" s="1"/>
      <c r="Z203" s="1"/>
    </row>
    <row r="204" spans="1:26" ht="15.75" customHeight="1" x14ac:dyDescent="0.2">
      <c r="A204" s="1"/>
      <c r="B204" s="1"/>
      <c r="C204" s="1"/>
      <c r="D204" s="24"/>
      <c r="E204" s="2"/>
      <c r="F204" s="2"/>
      <c r="G204" s="71"/>
      <c r="H204" s="24"/>
      <c r="I204" s="24"/>
      <c r="J204" s="24"/>
      <c r="K204" s="1"/>
      <c r="L204" s="1"/>
      <c r="M204" s="1"/>
      <c r="N204" s="1"/>
      <c r="O204" s="1"/>
      <c r="P204" s="1"/>
      <c r="Q204" s="1"/>
      <c r="R204" s="1"/>
      <c r="S204" s="1"/>
      <c r="T204" s="1"/>
      <c r="U204" s="1"/>
      <c r="V204" s="1"/>
      <c r="W204" s="1"/>
      <c r="X204" s="1"/>
      <c r="Y204" s="1"/>
      <c r="Z204" s="1"/>
    </row>
    <row r="205" spans="1:26" ht="15.75" customHeight="1" x14ac:dyDescent="0.2">
      <c r="A205" s="1"/>
      <c r="B205" s="1"/>
      <c r="C205" s="1"/>
      <c r="D205" s="24"/>
      <c r="E205" s="2"/>
      <c r="F205" s="2"/>
      <c r="G205" s="71"/>
      <c r="H205" s="24"/>
      <c r="I205" s="24"/>
      <c r="J205" s="24"/>
      <c r="K205" s="1"/>
      <c r="L205" s="1"/>
      <c r="M205" s="1"/>
      <c r="N205" s="1"/>
      <c r="O205" s="1"/>
      <c r="P205" s="1"/>
      <c r="Q205" s="1"/>
      <c r="R205" s="1"/>
      <c r="S205" s="1"/>
      <c r="T205" s="1"/>
      <c r="U205" s="1"/>
      <c r="V205" s="1"/>
      <c r="W205" s="1"/>
      <c r="X205" s="1"/>
      <c r="Y205" s="1"/>
      <c r="Z205" s="1"/>
    </row>
    <row r="206" spans="1:26" ht="15.75" customHeight="1" x14ac:dyDescent="0.2">
      <c r="A206" s="1"/>
      <c r="B206" s="1"/>
      <c r="C206" s="1"/>
      <c r="D206" s="24"/>
      <c r="E206" s="2"/>
      <c r="F206" s="2"/>
      <c r="G206" s="71"/>
      <c r="H206" s="24"/>
      <c r="I206" s="24"/>
      <c r="J206" s="24"/>
      <c r="K206" s="1"/>
      <c r="L206" s="1"/>
      <c r="M206" s="1"/>
      <c r="N206" s="1"/>
      <c r="O206" s="1"/>
      <c r="P206" s="1"/>
      <c r="Q206" s="1"/>
      <c r="R206" s="1"/>
      <c r="S206" s="1"/>
      <c r="T206" s="1"/>
      <c r="U206" s="1"/>
      <c r="V206" s="1"/>
      <c r="W206" s="1"/>
      <c r="X206" s="1"/>
      <c r="Y206" s="1"/>
      <c r="Z206" s="1"/>
    </row>
    <row r="207" spans="1:26" ht="15.75" customHeight="1" x14ac:dyDescent="0.2">
      <c r="A207" s="1"/>
      <c r="B207" s="1"/>
      <c r="C207" s="1"/>
      <c r="D207" s="24"/>
      <c r="E207" s="2"/>
      <c r="F207" s="2"/>
      <c r="G207" s="71"/>
      <c r="H207" s="24"/>
      <c r="I207" s="24"/>
      <c r="J207" s="24"/>
      <c r="K207" s="1"/>
      <c r="L207" s="1"/>
      <c r="M207" s="1"/>
      <c r="N207" s="1"/>
      <c r="O207" s="1"/>
      <c r="P207" s="1"/>
      <c r="Q207" s="1"/>
      <c r="R207" s="1"/>
      <c r="S207" s="1"/>
      <c r="T207" s="1"/>
      <c r="U207" s="1"/>
      <c r="V207" s="1"/>
      <c r="W207" s="1"/>
      <c r="X207" s="1"/>
      <c r="Y207" s="1"/>
      <c r="Z207" s="1"/>
    </row>
    <row r="208" spans="1:26" ht="15.75" customHeight="1" x14ac:dyDescent="0.2">
      <c r="A208" s="1"/>
      <c r="B208" s="1"/>
      <c r="C208" s="1"/>
      <c r="D208" s="24"/>
      <c r="E208" s="2"/>
      <c r="F208" s="2"/>
      <c r="G208" s="71"/>
      <c r="H208" s="24"/>
      <c r="I208" s="24"/>
      <c r="J208" s="24"/>
      <c r="K208" s="1"/>
      <c r="L208" s="1"/>
      <c r="M208" s="1"/>
      <c r="N208" s="1"/>
      <c r="O208" s="1"/>
      <c r="P208" s="1"/>
      <c r="Q208" s="1"/>
      <c r="R208" s="1"/>
      <c r="S208" s="1"/>
      <c r="T208" s="1"/>
      <c r="U208" s="1"/>
      <c r="V208" s="1"/>
      <c r="W208" s="1"/>
      <c r="X208" s="1"/>
      <c r="Y208" s="1"/>
      <c r="Z208" s="1"/>
    </row>
    <row r="209" spans="1:26" ht="15.75" customHeight="1" x14ac:dyDescent="0.2">
      <c r="A209" s="1"/>
      <c r="B209" s="1"/>
      <c r="C209" s="1"/>
      <c r="D209" s="24"/>
      <c r="E209" s="2"/>
      <c r="F209" s="2"/>
      <c r="G209" s="71"/>
      <c r="H209" s="24"/>
      <c r="I209" s="24"/>
      <c r="J209" s="24"/>
      <c r="K209" s="1"/>
      <c r="L209" s="1"/>
      <c r="M209" s="1"/>
      <c r="N209" s="1"/>
      <c r="O209" s="1"/>
      <c r="P209" s="1"/>
      <c r="Q209" s="1"/>
      <c r="R209" s="1"/>
      <c r="S209" s="1"/>
      <c r="T209" s="1"/>
      <c r="U209" s="1"/>
      <c r="V209" s="1"/>
      <c r="W209" s="1"/>
      <c r="X209" s="1"/>
      <c r="Y209" s="1"/>
      <c r="Z209" s="1"/>
    </row>
    <row r="210" spans="1:26" ht="15.75" customHeight="1" x14ac:dyDescent="0.2">
      <c r="A210" s="1"/>
      <c r="B210" s="1"/>
      <c r="C210" s="1"/>
      <c r="D210" s="24"/>
      <c r="E210" s="2"/>
      <c r="F210" s="2"/>
      <c r="G210" s="71"/>
      <c r="H210" s="24"/>
      <c r="I210" s="24"/>
      <c r="J210" s="24"/>
      <c r="K210" s="1"/>
      <c r="L210" s="1"/>
      <c r="M210" s="1"/>
      <c r="N210" s="1"/>
      <c r="O210" s="1"/>
      <c r="P210" s="1"/>
      <c r="Q210" s="1"/>
      <c r="R210" s="1"/>
      <c r="S210" s="1"/>
      <c r="T210" s="1"/>
      <c r="U210" s="1"/>
      <c r="V210" s="1"/>
      <c r="W210" s="1"/>
      <c r="X210" s="1"/>
      <c r="Y210" s="1"/>
      <c r="Z210" s="1"/>
    </row>
    <row r="211" spans="1:26" ht="15.75" customHeight="1" x14ac:dyDescent="0.2">
      <c r="A211" s="1"/>
      <c r="B211" s="1"/>
      <c r="C211" s="1"/>
      <c r="D211" s="24"/>
      <c r="E211" s="2"/>
      <c r="F211" s="2"/>
      <c r="G211" s="71"/>
      <c r="H211" s="24"/>
      <c r="I211" s="24"/>
      <c r="J211" s="24"/>
      <c r="K211" s="1"/>
      <c r="L211" s="1"/>
      <c r="M211" s="1"/>
      <c r="N211" s="1"/>
      <c r="O211" s="1"/>
      <c r="P211" s="1"/>
      <c r="Q211" s="1"/>
      <c r="R211" s="1"/>
      <c r="S211" s="1"/>
      <c r="T211" s="1"/>
      <c r="U211" s="1"/>
      <c r="V211" s="1"/>
      <c r="W211" s="1"/>
      <c r="X211" s="1"/>
      <c r="Y211" s="1"/>
      <c r="Z211" s="1"/>
    </row>
    <row r="212" spans="1:26" ht="15.75" customHeight="1" x14ac:dyDescent="0.2">
      <c r="A212" s="1"/>
      <c r="B212" s="1"/>
      <c r="C212" s="1"/>
      <c r="D212" s="24"/>
      <c r="E212" s="2"/>
      <c r="F212" s="2"/>
      <c r="G212" s="71"/>
      <c r="H212" s="24"/>
      <c r="I212" s="24"/>
      <c r="J212" s="24"/>
      <c r="K212" s="1"/>
      <c r="L212" s="1"/>
      <c r="M212" s="1"/>
      <c r="N212" s="1"/>
      <c r="O212" s="1"/>
      <c r="P212" s="1"/>
      <c r="Q212" s="1"/>
      <c r="R212" s="1"/>
      <c r="S212" s="1"/>
      <c r="T212" s="1"/>
      <c r="U212" s="1"/>
      <c r="V212" s="1"/>
      <c r="W212" s="1"/>
      <c r="X212" s="1"/>
      <c r="Y212" s="1"/>
      <c r="Z212" s="1"/>
    </row>
    <row r="213" spans="1:26" ht="15.75" customHeight="1" x14ac:dyDescent="0.2">
      <c r="A213" s="1"/>
      <c r="B213" s="1"/>
      <c r="C213" s="1"/>
      <c r="D213" s="24"/>
      <c r="E213" s="2"/>
      <c r="F213" s="2"/>
      <c r="G213" s="71"/>
      <c r="H213" s="24"/>
      <c r="I213" s="24"/>
      <c r="J213" s="24"/>
      <c r="K213" s="1"/>
      <c r="L213" s="1"/>
      <c r="M213" s="1"/>
      <c r="N213" s="1"/>
      <c r="O213" s="1"/>
      <c r="P213" s="1"/>
      <c r="Q213" s="1"/>
      <c r="R213" s="1"/>
      <c r="S213" s="1"/>
      <c r="T213" s="1"/>
      <c r="U213" s="1"/>
      <c r="V213" s="1"/>
      <c r="W213" s="1"/>
      <c r="X213" s="1"/>
      <c r="Y213" s="1"/>
      <c r="Z213" s="1"/>
    </row>
    <row r="214" spans="1:26" ht="15.75" customHeight="1" x14ac:dyDescent="0.2">
      <c r="A214" s="1"/>
      <c r="B214" s="1"/>
      <c r="C214" s="1"/>
      <c r="D214" s="24"/>
      <c r="E214" s="2"/>
      <c r="F214" s="2"/>
      <c r="G214" s="71"/>
      <c r="H214" s="24"/>
      <c r="I214" s="24"/>
      <c r="J214" s="24"/>
      <c r="K214" s="1"/>
      <c r="L214" s="1"/>
      <c r="M214" s="1"/>
      <c r="N214" s="1"/>
      <c r="O214" s="1"/>
      <c r="P214" s="1"/>
      <c r="Q214" s="1"/>
      <c r="R214" s="1"/>
      <c r="S214" s="1"/>
      <c r="T214" s="1"/>
      <c r="U214" s="1"/>
      <c r="V214" s="1"/>
      <c r="W214" s="1"/>
      <c r="X214" s="1"/>
      <c r="Y214" s="1"/>
      <c r="Z214" s="1"/>
    </row>
    <row r="215" spans="1:26" ht="15.75" customHeight="1" x14ac:dyDescent="0.2">
      <c r="A215" s="1"/>
      <c r="B215" s="1"/>
      <c r="C215" s="1"/>
      <c r="D215" s="24"/>
      <c r="E215" s="2"/>
      <c r="F215" s="2"/>
      <c r="G215" s="71"/>
      <c r="H215" s="24"/>
      <c r="I215" s="24"/>
      <c r="J215" s="24"/>
      <c r="K215" s="1"/>
      <c r="L215" s="1"/>
      <c r="M215" s="1"/>
      <c r="N215" s="1"/>
      <c r="O215" s="1"/>
      <c r="P215" s="1"/>
      <c r="Q215" s="1"/>
      <c r="R215" s="1"/>
      <c r="S215" s="1"/>
      <c r="T215" s="1"/>
      <c r="U215" s="1"/>
      <c r="V215" s="1"/>
      <c r="W215" s="1"/>
      <c r="X215" s="1"/>
      <c r="Y215" s="1"/>
      <c r="Z215" s="1"/>
    </row>
    <row r="216" spans="1:26" ht="15.75" customHeight="1" x14ac:dyDescent="0.2">
      <c r="A216" s="1"/>
      <c r="B216" s="1"/>
      <c r="C216" s="1"/>
      <c r="D216" s="24"/>
      <c r="E216" s="2"/>
      <c r="F216" s="2"/>
      <c r="G216" s="71"/>
      <c r="H216" s="24"/>
      <c r="I216" s="24"/>
      <c r="J216" s="24"/>
      <c r="K216" s="1"/>
      <c r="L216" s="1"/>
      <c r="M216" s="1"/>
      <c r="N216" s="1"/>
      <c r="O216" s="1"/>
      <c r="P216" s="1"/>
      <c r="Q216" s="1"/>
      <c r="R216" s="1"/>
      <c r="S216" s="1"/>
      <c r="T216" s="1"/>
      <c r="U216" s="1"/>
      <c r="V216" s="1"/>
      <c r="W216" s="1"/>
      <c r="X216" s="1"/>
      <c r="Y216" s="1"/>
      <c r="Z216" s="1"/>
    </row>
    <row r="217" spans="1:26" ht="15.75" customHeight="1" x14ac:dyDescent="0.2">
      <c r="A217" s="1"/>
      <c r="B217" s="1"/>
      <c r="C217" s="1"/>
      <c r="D217" s="24"/>
      <c r="E217" s="2"/>
      <c r="F217" s="2"/>
      <c r="G217" s="71"/>
      <c r="H217" s="24"/>
      <c r="I217" s="24"/>
      <c r="J217" s="24"/>
      <c r="K217" s="1"/>
      <c r="L217" s="1"/>
      <c r="M217" s="1"/>
      <c r="N217" s="1"/>
      <c r="O217" s="1"/>
      <c r="P217" s="1"/>
      <c r="Q217" s="1"/>
      <c r="R217" s="1"/>
      <c r="S217" s="1"/>
      <c r="T217" s="1"/>
      <c r="U217" s="1"/>
      <c r="V217" s="1"/>
      <c r="W217" s="1"/>
      <c r="X217" s="1"/>
      <c r="Y217" s="1"/>
      <c r="Z217" s="1"/>
    </row>
    <row r="218" spans="1:26" ht="15.75" customHeight="1" x14ac:dyDescent="0.2">
      <c r="A218" s="1"/>
      <c r="B218" s="1"/>
      <c r="C218" s="1"/>
      <c r="D218" s="24"/>
      <c r="E218" s="2"/>
      <c r="F218" s="2"/>
      <c r="G218" s="71"/>
      <c r="H218" s="24"/>
      <c r="I218" s="24"/>
      <c r="J218" s="24"/>
      <c r="K218" s="1"/>
      <c r="L218" s="1"/>
      <c r="M218" s="1"/>
      <c r="N218" s="1"/>
      <c r="O218" s="1"/>
      <c r="P218" s="1"/>
      <c r="Q218" s="1"/>
      <c r="R218" s="1"/>
      <c r="S218" s="1"/>
      <c r="T218" s="1"/>
      <c r="U218" s="1"/>
      <c r="V218" s="1"/>
      <c r="W218" s="1"/>
      <c r="X218" s="1"/>
      <c r="Y218" s="1"/>
      <c r="Z218" s="1"/>
    </row>
    <row r="219" spans="1:26" ht="15.75" customHeight="1" x14ac:dyDescent="0.2">
      <c r="A219" s="1"/>
      <c r="B219" s="1"/>
      <c r="C219" s="1"/>
      <c r="D219" s="24"/>
      <c r="E219" s="2"/>
      <c r="F219" s="2"/>
      <c r="G219" s="71"/>
      <c r="H219" s="24"/>
      <c r="I219" s="24"/>
      <c r="J219" s="24"/>
      <c r="K219" s="1"/>
      <c r="L219" s="1"/>
      <c r="M219" s="1"/>
      <c r="N219" s="1"/>
      <c r="O219" s="1"/>
      <c r="P219" s="1"/>
      <c r="Q219" s="1"/>
      <c r="R219" s="1"/>
      <c r="S219" s="1"/>
      <c r="T219" s="1"/>
      <c r="U219" s="1"/>
      <c r="V219" s="1"/>
      <c r="W219" s="1"/>
      <c r="X219" s="1"/>
      <c r="Y219" s="1"/>
      <c r="Z219" s="1"/>
    </row>
    <row r="220" spans="1:26" ht="15.75" customHeight="1" x14ac:dyDescent="0.2">
      <c r="A220" s="1"/>
      <c r="B220" s="1"/>
      <c r="C220" s="1"/>
      <c r="D220" s="24"/>
      <c r="E220" s="2"/>
      <c r="F220" s="2"/>
      <c r="G220" s="71"/>
      <c r="H220" s="24"/>
      <c r="I220" s="24"/>
      <c r="J220" s="24"/>
      <c r="K220" s="1"/>
      <c r="L220" s="1"/>
      <c r="M220" s="1"/>
      <c r="N220" s="1"/>
      <c r="O220" s="1"/>
      <c r="P220" s="1"/>
      <c r="Q220" s="1"/>
      <c r="R220" s="1"/>
      <c r="S220" s="1"/>
      <c r="T220" s="1"/>
      <c r="U220" s="1"/>
      <c r="V220" s="1"/>
      <c r="W220" s="1"/>
      <c r="X220" s="1"/>
      <c r="Y220" s="1"/>
      <c r="Z220" s="1"/>
    </row>
    <row r="221" spans="1:26" ht="15.75" customHeight="1" x14ac:dyDescent="0.2">
      <c r="A221" s="1"/>
      <c r="B221" s="1"/>
      <c r="C221" s="1"/>
      <c r="D221" s="24"/>
      <c r="E221" s="2"/>
      <c r="F221" s="2"/>
      <c r="G221" s="71"/>
      <c r="H221" s="24"/>
      <c r="I221" s="24"/>
      <c r="J221" s="24"/>
      <c r="K221" s="1"/>
      <c r="L221" s="1"/>
      <c r="M221" s="1"/>
      <c r="N221" s="1"/>
      <c r="O221" s="1"/>
      <c r="P221" s="1"/>
      <c r="Q221" s="1"/>
      <c r="R221" s="1"/>
      <c r="S221" s="1"/>
      <c r="T221" s="1"/>
      <c r="U221" s="1"/>
      <c r="V221" s="1"/>
      <c r="W221" s="1"/>
      <c r="X221" s="1"/>
      <c r="Y221" s="1"/>
      <c r="Z221" s="1"/>
    </row>
    <row r="222" spans="1:26" ht="15.75" customHeight="1" x14ac:dyDescent="0.2">
      <c r="A222" s="1"/>
      <c r="B222" s="1"/>
      <c r="C222" s="1"/>
      <c r="D222" s="24"/>
      <c r="E222" s="2"/>
      <c r="F222" s="2"/>
      <c r="G222" s="71"/>
      <c r="H222" s="24"/>
      <c r="I222" s="24"/>
      <c r="J222" s="24"/>
      <c r="K222" s="1"/>
      <c r="L222" s="1"/>
      <c r="M222" s="1"/>
      <c r="N222" s="1"/>
      <c r="O222" s="1"/>
      <c r="P222" s="1"/>
      <c r="Q222" s="1"/>
      <c r="R222" s="1"/>
      <c r="S222" s="1"/>
      <c r="T222" s="1"/>
      <c r="U222" s="1"/>
      <c r="V222" s="1"/>
      <c r="W222" s="1"/>
      <c r="X222" s="1"/>
      <c r="Y222" s="1"/>
      <c r="Z222" s="1"/>
    </row>
    <row r="223" spans="1:26" ht="15.75" customHeight="1" x14ac:dyDescent="0.2">
      <c r="A223" s="1"/>
      <c r="B223" s="1"/>
      <c r="C223" s="1"/>
      <c r="D223" s="24"/>
      <c r="E223" s="2"/>
      <c r="F223" s="2"/>
      <c r="G223" s="71"/>
      <c r="H223" s="24"/>
      <c r="I223" s="24"/>
      <c r="J223" s="24"/>
      <c r="K223" s="1"/>
      <c r="L223" s="1"/>
      <c r="M223" s="1"/>
      <c r="N223" s="1"/>
      <c r="O223" s="1"/>
      <c r="P223" s="1"/>
      <c r="Q223" s="1"/>
      <c r="R223" s="1"/>
      <c r="S223" s="1"/>
      <c r="T223" s="1"/>
      <c r="U223" s="1"/>
      <c r="V223" s="1"/>
      <c r="W223" s="1"/>
      <c r="X223" s="1"/>
      <c r="Y223" s="1"/>
      <c r="Z223" s="1"/>
    </row>
    <row r="224" spans="1:26" ht="15.75" customHeight="1" x14ac:dyDescent="0.2">
      <c r="A224" s="1"/>
      <c r="B224" s="1"/>
      <c r="C224" s="1"/>
      <c r="D224" s="24"/>
      <c r="E224" s="2"/>
      <c r="F224" s="2"/>
      <c r="G224" s="71"/>
      <c r="H224" s="24"/>
      <c r="I224" s="24"/>
      <c r="J224" s="24"/>
      <c r="K224" s="1"/>
      <c r="L224" s="1"/>
      <c r="M224" s="1"/>
      <c r="N224" s="1"/>
      <c r="O224" s="1"/>
      <c r="P224" s="1"/>
      <c r="Q224" s="1"/>
      <c r="R224" s="1"/>
      <c r="S224" s="1"/>
      <c r="T224" s="1"/>
      <c r="U224" s="1"/>
      <c r="V224" s="1"/>
      <c r="W224" s="1"/>
      <c r="X224" s="1"/>
      <c r="Y224" s="1"/>
      <c r="Z224" s="1"/>
    </row>
    <row r="225" spans="1:26" ht="15.75" customHeight="1" x14ac:dyDescent="0.2">
      <c r="A225" s="1"/>
      <c r="B225" s="1"/>
      <c r="C225" s="1"/>
      <c r="D225" s="24"/>
      <c r="E225" s="2"/>
      <c r="F225" s="2"/>
      <c r="G225" s="71"/>
      <c r="H225" s="24"/>
      <c r="I225" s="24"/>
      <c r="J225" s="24"/>
      <c r="K225" s="1"/>
      <c r="L225" s="1"/>
      <c r="M225" s="1"/>
      <c r="N225" s="1"/>
      <c r="O225" s="1"/>
      <c r="P225" s="1"/>
      <c r="Q225" s="1"/>
      <c r="R225" s="1"/>
      <c r="S225" s="1"/>
      <c r="T225" s="1"/>
      <c r="U225" s="1"/>
      <c r="V225" s="1"/>
      <c r="W225" s="1"/>
      <c r="X225" s="1"/>
      <c r="Y225" s="1"/>
      <c r="Z225" s="1"/>
    </row>
    <row r="226" spans="1:26" ht="15.75" customHeight="1" x14ac:dyDescent="0.2">
      <c r="A226" s="1"/>
      <c r="B226" s="1"/>
      <c r="C226" s="1"/>
      <c r="D226" s="24"/>
      <c r="E226" s="2"/>
      <c r="F226" s="2"/>
      <c r="G226" s="71"/>
      <c r="H226" s="24"/>
      <c r="I226" s="24"/>
      <c r="J226" s="24"/>
      <c r="K226" s="1"/>
      <c r="L226" s="1"/>
      <c r="M226" s="1"/>
      <c r="N226" s="1"/>
      <c r="O226" s="1"/>
      <c r="P226" s="1"/>
      <c r="Q226" s="1"/>
      <c r="R226" s="1"/>
      <c r="S226" s="1"/>
      <c r="T226" s="1"/>
      <c r="U226" s="1"/>
      <c r="V226" s="1"/>
      <c r="W226" s="1"/>
      <c r="X226" s="1"/>
      <c r="Y226" s="1"/>
      <c r="Z226" s="1"/>
    </row>
    <row r="227" spans="1:26" ht="15.75" customHeight="1" x14ac:dyDescent="0.2">
      <c r="A227" s="1"/>
      <c r="B227" s="1"/>
      <c r="C227" s="1"/>
      <c r="D227" s="24"/>
      <c r="E227" s="2"/>
      <c r="F227" s="2"/>
      <c r="G227" s="71"/>
      <c r="H227" s="24"/>
      <c r="I227" s="24"/>
      <c r="J227" s="24"/>
      <c r="K227" s="1"/>
      <c r="L227" s="1"/>
      <c r="M227" s="1"/>
      <c r="N227" s="1"/>
      <c r="O227" s="1"/>
      <c r="P227" s="1"/>
      <c r="Q227" s="1"/>
      <c r="R227" s="1"/>
      <c r="S227" s="1"/>
      <c r="T227" s="1"/>
      <c r="U227" s="1"/>
      <c r="V227" s="1"/>
      <c r="W227" s="1"/>
      <c r="X227" s="1"/>
      <c r="Y227" s="1"/>
      <c r="Z227" s="1"/>
    </row>
    <row r="228" spans="1:26" ht="15.75" customHeight="1" x14ac:dyDescent="0.2">
      <c r="A228" s="1"/>
      <c r="B228" s="1"/>
      <c r="C228" s="1"/>
      <c r="D228" s="24"/>
      <c r="E228" s="2"/>
      <c r="F228" s="2"/>
      <c r="G228" s="71"/>
      <c r="H228" s="24"/>
      <c r="I228" s="24"/>
      <c r="J228" s="24"/>
      <c r="K228" s="1"/>
      <c r="L228" s="1"/>
      <c r="M228" s="1"/>
      <c r="N228" s="1"/>
      <c r="O228" s="1"/>
      <c r="P228" s="1"/>
      <c r="Q228" s="1"/>
      <c r="R228" s="1"/>
      <c r="S228" s="1"/>
      <c r="T228" s="1"/>
      <c r="U228" s="1"/>
      <c r="V228" s="1"/>
      <c r="W228" s="1"/>
      <c r="X228" s="1"/>
      <c r="Y228" s="1"/>
      <c r="Z228" s="1"/>
    </row>
    <row r="229" spans="1:26" ht="15.75" customHeight="1" x14ac:dyDescent="0.2">
      <c r="A229" s="1"/>
      <c r="B229" s="1"/>
      <c r="C229" s="1"/>
      <c r="D229" s="24"/>
      <c r="E229" s="2"/>
      <c r="F229" s="2"/>
      <c r="G229" s="71"/>
      <c r="H229" s="24"/>
      <c r="I229" s="24"/>
      <c r="J229" s="24"/>
      <c r="K229" s="1"/>
      <c r="L229" s="1"/>
      <c r="M229" s="1"/>
      <c r="N229" s="1"/>
      <c r="O229" s="1"/>
      <c r="P229" s="1"/>
      <c r="Q229" s="1"/>
      <c r="R229" s="1"/>
      <c r="S229" s="1"/>
      <c r="T229" s="1"/>
      <c r="U229" s="1"/>
      <c r="V229" s="1"/>
      <c r="W229" s="1"/>
      <c r="X229" s="1"/>
      <c r="Y229" s="1"/>
      <c r="Z229" s="1"/>
    </row>
    <row r="230" spans="1:26" ht="15.75" customHeight="1" x14ac:dyDescent="0.2">
      <c r="A230" s="1"/>
      <c r="B230" s="1"/>
      <c r="C230" s="1"/>
      <c r="D230" s="24"/>
      <c r="E230" s="2"/>
      <c r="F230" s="2"/>
      <c r="G230" s="71"/>
      <c r="H230" s="24"/>
      <c r="I230" s="24"/>
      <c r="J230" s="24"/>
      <c r="K230" s="1"/>
      <c r="L230" s="1"/>
      <c r="M230" s="1"/>
      <c r="N230" s="1"/>
      <c r="O230" s="1"/>
      <c r="P230" s="1"/>
      <c r="Q230" s="1"/>
      <c r="R230" s="1"/>
      <c r="S230" s="1"/>
      <c r="T230" s="1"/>
      <c r="U230" s="1"/>
      <c r="V230" s="1"/>
      <c r="W230" s="1"/>
      <c r="X230" s="1"/>
      <c r="Y230" s="1"/>
      <c r="Z230" s="1"/>
    </row>
    <row r="231" spans="1:26" ht="15.75" customHeight="1" x14ac:dyDescent="0.2">
      <c r="A231" s="1"/>
      <c r="B231" s="1"/>
      <c r="C231" s="1"/>
      <c r="D231" s="24"/>
      <c r="E231" s="2"/>
      <c r="F231" s="2"/>
      <c r="G231" s="71"/>
      <c r="H231" s="24"/>
      <c r="I231" s="24"/>
      <c r="J231" s="24"/>
      <c r="K231" s="1"/>
      <c r="L231" s="1"/>
      <c r="M231" s="1"/>
      <c r="N231" s="1"/>
      <c r="O231" s="1"/>
      <c r="P231" s="1"/>
      <c r="Q231" s="1"/>
      <c r="R231" s="1"/>
      <c r="S231" s="1"/>
      <c r="T231" s="1"/>
      <c r="U231" s="1"/>
      <c r="V231" s="1"/>
      <c r="W231" s="1"/>
      <c r="X231" s="1"/>
      <c r="Y231" s="1"/>
      <c r="Z231" s="1"/>
    </row>
    <row r="232" spans="1:26" ht="15.75" customHeight="1" x14ac:dyDescent="0.2">
      <c r="A232" s="1"/>
      <c r="B232" s="1"/>
      <c r="C232" s="1"/>
      <c r="D232" s="24"/>
      <c r="E232" s="2"/>
      <c r="F232" s="2"/>
      <c r="G232" s="71"/>
      <c r="H232" s="24"/>
      <c r="I232" s="24"/>
      <c r="J232" s="24"/>
      <c r="K232" s="1"/>
      <c r="L232" s="1"/>
      <c r="M232" s="1"/>
      <c r="N232" s="1"/>
      <c r="O232" s="1"/>
      <c r="P232" s="1"/>
      <c r="Q232" s="1"/>
      <c r="R232" s="1"/>
      <c r="S232" s="1"/>
      <c r="T232" s="1"/>
      <c r="U232" s="1"/>
      <c r="V232" s="1"/>
      <c r="W232" s="1"/>
      <c r="X232" s="1"/>
      <c r="Y232" s="1"/>
      <c r="Z232" s="1"/>
    </row>
    <row r="233" spans="1:26" ht="15.75" customHeight="1" x14ac:dyDescent="0.2">
      <c r="A233" s="1"/>
      <c r="B233" s="1"/>
      <c r="C233" s="1"/>
      <c r="D233" s="24"/>
      <c r="E233" s="2"/>
      <c r="F233" s="2"/>
      <c r="G233" s="71"/>
      <c r="H233" s="24"/>
      <c r="I233" s="24"/>
      <c r="J233" s="24"/>
      <c r="K233" s="1"/>
      <c r="L233" s="1"/>
      <c r="M233" s="1"/>
      <c r="N233" s="1"/>
      <c r="O233" s="1"/>
      <c r="P233" s="1"/>
      <c r="Q233" s="1"/>
      <c r="R233" s="1"/>
      <c r="S233" s="1"/>
      <c r="T233" s="1"/>
      <c r="U233" s="1"/>
      <c r="V233" s="1"/>
      <c r="W233" s="1"/>
      <c r="X233" s="1"/>
      <c r="Y233" s="1"/>
      <c r="Z233" s="1"/>
    </row>
    <row r="234" spans="1:26" ht="15.75" customHeight="1" x14ac:dyDescent="0.2">
      <c r="A234" s="1"/>
      <c r="B234" s="1"/>
      <c r="C234" s="1"/>
      <c r="D234" s="24"/>
      <c r="E234" s="2"/>
      <c r="F234" s="2"/>
      <c r="G234" s="71"/>
      <c r="H234" s="24"/>
      <c r="I234" s="24"/>
      <c r="J234" s="24"/>
      <c r="K234" s="1"/>
      <c r="L234" s="1"/>
      <c r="M234" s="1"/>
      <c r="N234" s="1"/>
      <c r="O234" s="1"/>
      <c r="P234" s="1"/>
      <c r="Q234" s="1"/>
      <c r="R234" s="1"/>
      <c r="S234" s="1"/>
      <c r="T234" s="1"/>
      <c r="U234" s="1"/>
      <c r="V234" s="1"/>
      <c r="W234" s="1"/>
      <c r="X234" s="1"/>
      <c r="Y234" s="1"/>
      <c r="Z234" s="1"/>
    </row>
    <row r="235" spans="1:26" ht="15.75" customHeight="1" x14ac:dyDescent="0.2">
      <c r="A235" s="1"/>
      <c r="B235" s="1"/>
      <c r="C235" s="1"/>
      <c r="D235" s="24"/>
      <c r="E235" s="2"/>
      <c r="F235" s="2"/>
      <c r="G235" s="71"/>
      <c r="H235" s="24"/>
      <c r="I235" s="24"/>
      <c r="J235" s="24"/>
      <c r="K235" s="1"/>
      <c r="L235" s="1"/>
      <c r="M235" s="1"/>
      <c r="N235" s="1"/>
      <c r="O235" s="1"/>
      <c r="P235" s="1"/>
      <c r="Q235" s="1"/>
      <c r="R235" s="1"/>
      <c r="S235" s="1"/>
      <c r="T235" s="1"/>
      <c r="U235" s="1"/>
      <c r="V235" s="1"/>
      <c r="W235" s="1"/>
      <c r="X235" s="1"/>
      <c r="Y235" s="1"/>
      <c r="Z235" s="1"/>
    </row>
    <row r="236" spans="1:26" ht="15.75" customHeight="1" x14ac:dyDescent="0.2">
      <c r="A236" s="1"/>
      <c r="B236" s="1"/>
      <c r="C236" s="1"/>
      <c r="D236" s="24"/>
      <c r="E236" s="2"/>
      <c r="F236" s="2"/>
      <c r="G236" s="71"/>
      <c r="H236" s="24"/>
      <c r="I236" s="24"/>
      <c r="J236" s="24"/>
      <c r="K236" s="1"/>
      <c r="L236" s="1"/>
      <c r="M236" s="1"/>
      <c r="N236" s="1"/>
      <c r="O236" s="1"/>
      <c r="P236" s="1"/>
      <c r="Q236" s="1"/>
      <c r="R236" s="1"/>
      <c r="S236" s="1"/>
      <c r="T236" s="1"/>
      <c r="U236" s="1"/>
      <c r="V236" s="1"/>
      <c r="W236" s="1"/>
      <c r="X236" s="1"/>
      <c r="Y236" s="1"/>
      <c r="Z236" s="1"/>
    </row>
    <row r="237" spans="1:26" ht="15.75" customHeight="1" x14ac:dyDescent="0.2">
      <c r="A237" s="1"/>
      <c r="B237" s="1"/>
      <c r="C237" s="1"/>
      <c r="D237" s="24"/>
      <c r="E237" s="2"/>
      <c r="F237" s="2"/>
      <c r="G237" s="71"/>
      <c r="H237" s="24"/>
      <c r="I237" s="24"/>
      <c r="J237" s="24"/>
      <c r="K237" s="1"/>
      <c r="L237" s="1"/>
      <c r="M237" s="1"/>
      <c r="N237" s="1"/>
      <c r="O237" s="1"/>
      <c r="P237" s="1"/>
      <c r="Q237" s="1"/>
      <c r="R237" s="1"/>
      <c r="S237" s="1"/>
      <c r="T237" s="1"/>
      <c r="U237" s="1"/>
      <c r="V237" s="1"/>
      <c r="W237" s="1"/>
      <c r="X237" s="1"/>
      <c r="Y237" s="1"/>
      <c r="Z237" s="1"/>
    </row>
    <row r="238" spans="1:26" ht="15.75" customHeight="1" x14ac:dyDescent="0.2">
      <c r="A238" s="1"/>
      <c r="B238" s="1"/>
      <c r="C238" s="1"/>
      <c r="D238" s="24"/>
      <c r="E238" s="2"/>
      <c r="F238" s="2"/>
      <c r="G238" s="71"/>
      <c r="H238" s="24"/>
      <c r="I238" s="24"/>
      <c r="J238" s="24"/>
      <c r="K238" s="1"/>
      <c r="L238" s="1"/>
      <c r="M238" s="1"/>
      <c r="N238" s="1"/>
      <c r="O238" s="1"/>
      <c r="P238" s="1"/>
      <c r="Q238" s="1"/>
      <c r="R238" s="1"/>
      <c r="S238" s="1"/>
      <c r="T238" s="1"/>
      <c r="U238" s="1"/>
      <c r="V238" s="1"/>
      <c r="W238" s="1"/>
      <c r="X238" s="1"/>
      <c r="Y238" s="1"/>
      <c r="Z238" s="1"/>
    </row>
    <row r="239" spans="1:26" ht="15.75" customHeight="1" x14ac:dyDescent="0.2">
      <c r="A239" s="1"/>
      <c r="B239" s="1"/>
      <c r="C239" s="1"/>
      <c r="D239" s="24"/>
      <c r="E239" s="2"/>
      <c r="F239" s="2"/>
      <c r="G239" s="71"/>
      <c r="H239" s="24"/>
      <c r="I239" s="24"/>
      <c r="J239" s="24"/>
      <c r="K239" s="1"/>
      <c r="L239" s="1"/>
      <c r="M239" s="1"/>
      <c r="N239" s="1"/>
      <c r="O239" s="1"/>
      <c r="P239" s="1"/>
      <c r="Q239" s="1"/>
      <c r="R239" s="1"/>
      <c r="S239" s="1"/>
      <c r="T239" s="1"/>
      <c r="U239" s="1"/>
      <c r="V239" s="1"/>
      <c r="W239" s="1"/>
      <c r="X239" s="1"/>
      <c r="Y239" s="1"/>
      <c r="Z239" s="1"/>
    </row>
    <row r="240" spans="1:26" ht="15.75" customHeight="1" x14ac:dyDescent="0.2">
      <c r="A240" s="1"/>
      <c r="B240" s="1"/>
      <c r="C240" s="1"/>
      <c r="D240" s="24"/>
      <c r="E240" s="2"/>
      <c r="F240" s="2"/>
      <c r="G240" s="71"/>
      <c r="H240" s="24"/>
      <c r="I240" s="24"/>
      <c r="J240" s="24"/>
      <c r="K240" s="1"/>
      <c r="L240" s="1"/>
      <c r="M240" s="1"/>
      <c r="N240" s="1"/>
      <c r="O240" s="1"/>
      <c r="P240" s="1"/>
      <c r="Q240" s="1"/>
      <c r="R240" s="1"/>
      <c r="S240" s="1"/>
      <c r="T240" s="1"/>
      <c r="U240" s="1"/>
      <c r="V240" s="1"/>
      <c r="W240" s="1"/>
      <c r="X240" s="1"/>
      <c r="Y240" s="1"/>
      <c r="Z240" s="1"/>
    </row>
    <row r="241" spans="1:26" ht="15.75" customHeight="1" x14ac:dyDescent="0.2">
      <c r="A241" s="1"/>
      <c r="B241" s="1"/>
      <c r="C241" s="1"/>
      <c r="D241" s="24"/>
      <c r="E241" s="2"/>
      <c r="F241" s="2"/>
      <c r="G241" s="71"/>
      <c r="H241" s="24"/>
      <c r="I241" s="24"/>
      <c r="J241" s="24"/>
      <c r="K241" s="1"/>
      <c r="L241" s="1"/>
      <c r="M241" s="1"/>
      <c r="N241" s="1"/>
      <c r="O241" s="1"/>
      <c r="P241" s="1"/>
      <c r="Q241" s="1"/>
      <c r="R241" s="1"/>
      <c r="S241" s="1"/>
      <c r="T241" s="1"/>
      <c r="U241" s="1"/>
      <c r="V241" s="1"/>
      <c r="W241" s="1"/>
      <c r="X241" s="1"/>
      <c r="Y241" s="1"/>
      <c r="Z241" s="1"/>
    </row>
    <row r="242" spans="1:26" ht="15.75" customHeight="1" x14ac:dyDescent="0.2">
      <c r="A242" s="1"/>
      <c r="B242" s="1"/>
      <c r="C242" s="1"/>
      <c r="D242" s="24"/>
      <c r="E242" s="2"/>
      <c r="F242" s="2"/>
      <c r="G242" s="71"/>
      <c r="H242" s="24"/>
      <c r="I242" s="24"/>
      <c r="J242" s="24"/>
      <c r="K242" s="1"/>
      <c r="L242" s="1"/>
      <c r="M242" s="1"/>
      <c r="N242" s="1"/>
      <c r="O242" s="1"/>
      <c r="P242" s="1"/>
      <c r="Q242" s="1"/>
      <c r="R242" s="1"/>
      <c r="S242" s="1"/>
      <c r="T242" s="1"/>
      <c r="U242" s="1"/>
      <c r="V242" s="1"/>
      <c r="W242" s="1"/>
      <c r="X242" s="1"/>
      <c r="Y242" s="1"/>
      <c r="Z242" s="1"/>
    </row>
    <row r="243" spans="1:26" ht="15.75" customHeight="1" x14ac:dyDescent="0.2">
      <c r="A243" s="1"/>
      <c r="B243" s="1"/>
      <c r="C243" s="1"/>
      <c r="D243" s="24"/>
      <c r="E243" s="2"/>
      <c r="F243" s="2"/>
      <c r="G243" s="71"/>
      <c r="H243" s="24"/>
      <c r="I243" s="24"/>
      <c r="J243" s="24"/>
      <c r="K243" s="1"/>
      <c r="L243" s="1"/>
      <c r="M243" s="1"/>
      <c r="N243" s="1"/>
      <c r="O243" s="1"/>
      <c r="P243" s="1"/>
      <c r="Q243" s="1"/>
      <c r="R243" s="1"/>
      <c r="S243" s="1"/>
      <c r="T243" s="1"/>
      <c r="U243" s="1"/>
      <c r="V243" s="1"/>
      <c r="W243" s="1"/>
      <c r="X243" s="1"/>
      <c r="Y243" s="1"/>
      <c r="Z243" s="1"/>
    </row>
    <row r="244" spans="1:26" ht="15.75" customHeight="1" x14ac:dyDescent="0.2">
      <c r="A244" s="1"/>
      <c r="B244" s="1"/>
      <c r="C244" s="1"/>
      <c r="D244" s="24"/>
      <c r="E244" s="2"/>
      <c r="F244" s="2"/>
      <c r="G244" s="71"/>
      <c r="H244" s="24"/>
      <c r="I244" s="24"/>
      <c r="J244" s="24"/>
      <c r="K244" s="1"/>
      <c r="L244" s="1"/>
      <c r="M244" s="1"/>
      <c r="N244" s="1"/>
      <c r="O244" s="1"/>
      <c r="P244" s="1"/>
      <c r="Q244" s="1"/>
      <c r="R244" s="1"/>
      <c r="S244" s="1"/>
      <c r="T244" s="1"/>
      <c r="U244" s="1"/>
      <c r="V244" s="1"/>
      <c r="W244" s="1"/>
      <c r="X244" s="1"/>
      <c r="Y244" s="1"/>
      <c r="Z244" s="1"/>
    </row>
    <row r="245" spans="1:26" ht="15.75" customHeight="1" x14ac:dyDescent="0.2">
      <c r="A245" s="1"/>
      <c r="B245" s="1"/>
      <c r="C245" s="1"/>
      <c r="D245" s="24"/>
      <c r="E245" s="2"/>
      <c r="F245" s="2"/>
      <c r="G245" s="71"/>
      <c r="H245" s="24"/>
      <c r="I245" s="24"/>
      <c r="J245" s="24"/>
      <c r="K245" s="1"/>
      <c r="L245" s="1"/>
      <c r="M245" s="1"/>
      <c r="N245" s="1"/>
      <c r="O245" s="1"/>
      <c r="P245" s="1"/>
      <c r="Q245" s="1"/>
      <c r="R245" s="1"/>
      <c r="S245" s="1"/>
      <c r="T245" s="1"/>
      <c r="U245" s="1"/>
      <c r="V245" s="1"/>
      <c r="W245" s="1"/>
      <c r="X245" s="1"/>
      <c r="Y245" s="1"/>
      <c r="Z245" s="1"/>
    </row>
    <row r="246" spans="1:26" ht="15.75" customHeight="1" x14ac:dyDescent="0.2">
      <c r="A246" s="1"/>
      <c r="B246" s="1"/>
      <c r="C246" s="1"/>
      <c r="D246" s="24"/>
      <c r="E246" s="2"/>
      <c r="F246" s="2"/>
      <c r="G246" s="71"/>
      <c r="H246" s="24"/>
      <c r="I246" s="24"/>
      <c r="J246" s="24"/>
      <c r="K246" s="1"/>
      <c r="L246" s="1"/>
      <c r="M246" s="1"/>
      <c r="N246" s="1"/>
      <c r="O246" s="1"/>
      <c r="P246" s="1"/>
      <c r="Q246" s="1"/>
      <c r="R246" s="1"/>
      <c r="S246" s="1"/>
      <c r="T246" s="1"/>
      <c r="U246" s="1"/>
      <c r="V246" s="1"/>
      <c r="W246" s="1"/>
      <c r="X246" s="1"/>
      <c r="Y246" s="1"/>
      <c r="Z246" s="1"/>
    </row>
    <row r="247" spans="1:26" ht="15.75" customHeight="1" x14ac:dyDescent="0.2">
      <c r="A247" s="1"/>
      <c r="B247" s="1"/>
      <c r="C247" s="1"/>
      <c r="D247" s="24"/>
      <c r="E247" s="2"/>
      <c r="F247" s="2"/>
      <c r="G247" s="71"/>
      <c r="H247" s="24"/>
      <c r="I247" s="24"/>
      <c r="J247" s="24"/>
      <c r="K247" s="1"/>
      <c r="L247" s="1"/>
      <c r="M247" s="1"/>
      <c r="N247" s="1"/>
      <c r="O247" s="1"/>
      <c r="P247" s="1"/>
      <c r="Q247" s="1"/>
      <c r="R247" s="1"/>
      <c r="S247" s="1"/>
      <c r="T247" s="1"/>
      <c r="U247" s="1"/>
      <c r="V247" s="1"/>
      <c r="W247" s="1"/>
      <c r="X247" s="1"/>
      <c r="Y247" s="1"/>
      <c r="Z247" s="1"/>
    </row>
    <row r="248" spans="1:26" ht="15.75" customHeight="1" x14ac:dyDescent="0.2">
      <c r="A248" s="1"/>
      <c r="B248" s="1"/>
      <c r="C248" s="1"/>
      <c r="D248" s="24"/>
      <c r="E248" s="2"/>
      <c r="F248" s="2"/>
      <c r="G248" s="71"/>
      <c r="H248" s="24"/>
      <c r="I248" s="24"/>
      <c r="J248" s="24"/>
      <c r="K248" s="1"/>
      <c r="L248" s="1"/>
      <c r="M248" s="1"/>
      <c r="N248" s="1"/>
      <c r="O248" s="1"/>
      <c r="P248" s="1"/>
      <c r="Q248" s="1"/>
      <c r="R248" s="1"/>
      <c r="S248" s="1"/>
      <c r="T248" s="1"/>
      <c r="U248" s="1"/>
      <c r="V248" s="1"/>
      <c r="W248" s="1"/>
      <c r="X248" s="1"/>
      <c r="Y248" s="1"/>
      <c r="Z248" s="1"/>
    </row>
    <row r="249" spans="1:26" ht="15.75" customHeight="1" x14ac:dyDescent="0.2">
      <c r="A249" s="1"/>
      <c r="B249" s="1"/>
      <c r="C249" s="1"/>
      <c r="D249" s="24"/>
      <c r="E249" s="2"/>
      <c r="F249" s="2"/>
      <c r="G249" s="71"/>
      <c r="H249" s="24"/>
      <c r="I249" s="24"/>
      <c r="J249" s="24"/>
      <c r="K249" s="1"/>
      <c r="L249" s="1"/>
      <c r="M249" s="1"/>
      <c r="N249" s="1"/>
      <c r="O249" s="1"/>
      <c r="P249" s="1"/>
      <c r="Q249" s="1"/>
      <c r="R249" s="1"/>
      <c r="S249" s="1"/>
      <c r="T249" s="1"/>
      <c r="U249" s="1"/>
      <c r="V249" s="1"/>
      <c r="W249" s="1"/>
      <c r="X249" s="1"/>
      <c r="Y249" s="1"/>
      <c r="Z249" s="1"/>
    </row>
    <row r="250" spans="1:26" ht="15.75" customHeight="1" x14ac:dyDescent="0.2">
      <c r="A250" s="1"/>
      <c r="B250" s="1"/>
      <c r="C250" s="1"/>
      <c r="D250" s="24"/>
      <c r="E250" s="2"/>
      <c r="F250" s="2"/>
      <c r="G250" s="71"/>
      <c r="H250" s="24"/>
      <c r="I250" s="24"/>
      <c r="J250" s="24"/>
      <c r="K250" s="1"/>
      <c r="L250" s="1"/>
      <c r="M250" s="1"/>
      <c r="N250" s="1"/>
      <c r="O250" s="1"/>
      <c r="P250" s="1"/>
      <c r="Q250" s="1"/>
      <c r="R250" s="1"/>
      <c r="S250" s="1"/>
      <c r="T250" s="1"/>
      <c r="U250" s="1"/>
      <c r="V250" s="1"/>
      <c r="W250" s="1"/>
      <c r="X250" s="1"/>
      <c r="Y250" s="1"/>
      <c r="Z250" s="1"/>
    </row>
    <row r="251" spans="1:26" ht="15.75" customHeight="1" x14ac:dyDescent="0.2">
      <c r="A251" s="1"/>
      <c r="B251" s="1"/>
      <c r="C251" s="1"/>
      <c r="D251" s="24"/>
      <c r="E251" s="2"/>
      <c r="F251" s="2"/>
      <c r="G251" s="71"/>
      <c r="H251" s="24"/>
      <c r="I251" s="24"/>
      <c r="J251" s="24"/>
      <c r="K251" s="1"/>
      <c r="L251" s="1"/>
      <c r="M251" s="1"/>
      <c r="N251" s="1"/>
      <c r="O251" s="1"/>
      <c r="P251" s="1"/>
      <c r="Q251" s="1"/>
      <c r="R251" s="1"/>
      <c r="S251" s="1"/>
      <c r="T251" s="1"/>
      <c r="U251" s="1"/>
      <c r="V251" s="1"/>
      <c r="W251" s="1"/>
      <c r="X251" s="1"/>
      <c r="Y251" s="1"/>
      <c r="Z251" s="1"/>
    </row>
    <row r="252" spans="1:26" ht="15.75" customHeight="1" x14ac:dyDescent="0.2">
      <c r="A252" s="1"/>
      <c r="B252" s="1"/>
      <c r="C252" s="1"/>
      <c r="D252" s="24"/>
      <c r="E252" s="2"/>
      <c r="F252" s="2"/>
      <c r="G252" s="71"/>
      <c r="H252" s="24"/>
      <c r="I252" s="24"/>
      <c r="J252" s="24"/>
      <c r="K252" s="1"/>
      <c r="L252" s="1"/>
      <c r="M252" s="1"/>
      <c r="N252" s="1"/>
      <c r="O252" s="1"/>
      <c r="P252" s="1"/>
      <c r="Q252" s="1"/>
      <c r="R252" s="1"/>
      <c r="S252" s="1"/>
      <c r="T252" s="1"/>
      <c r="U252" s="1"/>
      <c r="V252" s="1"/>
      <c r="W252" s="1"/>
      <c r="X252" s="1"/>
      <c r="Y252" s="1"/>
      <c r="Z252" s="1"/>
    </row>
    <row r="253" spans="1:26" ht="15.75" customHeight="1" x14ac:dyDescent="0.2">
      <c r="A253" s="1"/>
      <c r="B253" s="1"/>
      <c r="C253" s="1"/>
      <c r="D253" s="24"/>
      <c r="E253" s="2"/>
      <c r="F253" s="2"/>
      <c r="G253" s="71"/>
      <c r="H253" s="24"/>
      <c r="I253" s="24"/>
      <c r="J253" s="24"/>
      <c r="K253" s="1"/>
      <c r="L253" s="1"/>
      <c r="M253" s="1"/>
      <c r="N253" s="1"/>
      <c r="O253" s="1"/>
      <c r="P253" s="1"/>
      <c r="Q253" s="1"/>
      <c r="R253" s="1"/>
      <c r="S253" s="1"/>
      <c r="T253" s="1"/>
      <c r="U253" s="1"/>
      <c r="V253" s="1"/>
      <c r="W253" s="1"/>
      <c r="X253" s="1"/>
      <c r="Y253" s="1"/>
      <c r="Z253" s="1"/>
    </row>
    <row r="254" spans="1:26" ht="15.75" customHeight="1" x14ac:dyDescent="0.2">
      <c r="A254" s="1"/>
      <c r="B254" s="1"/>
      <c r="C254" s="1"/>
      <c r="D254" s="24"/>
      <c r="E254" s="2"/>
      <c r="F254" s="2"/>
      <c r="G254" s="71"/>
      <c r="H254" s="24"/>
      <c r="I254" s="24"/>
      <c r="J254" s="24"/>
      <c r="K254" s="1"/>
      <c r="L254" s="1"/>
      <c r="M254" s="1"/>
      <c r="N254" s="1"/>
      <c r="O254" s="1"/>
      <c r="P254" s="1"/>
      <c r="Q254" s="1"/>
      <c r="R254" s="1"/>
      <c r="S254" s="1"/>
      <c r="T254" s="1"/>
      <c r="U254" s="1"/>
      <c r="V254" s="1"/>
      <c r="W254" s="1"/>
      <c r="X254" s="1"/>
      <c r="Y254" s="1"/>
      <c r="Z254" s="1"/>
    </row>
    <row r="255" spans="1:26" ht="15.75" customHeight="1" x14ac:dyDescent="0.2">
      <c r="A255" s="1"/>
      <c r="B255" s="1"/>
      <c r="C255" s="1"/>
      <c r="D255" s="24"/>
      <c r="E255" s="2"/>
      <c r="F255" s="2"/>
      <c r="G255" s="71"/>
      <c r="H255" s="24"/>
      <c r="I255" s="24"/>
      <c r="J255" s="24"/>
      <c r="K255" s="1"/>
      <c r="L255" s="1"/>
      <c r="M255" s="1"/>
      <c r="N255" s="1"/>
      <c r="O255" s="1"/>
      <c r="P255" s="1"/>
      <c r="Q255" s="1"/>
      <c r="R255" s="1"/>
      <c r="S255" s="1"/>
      <c r="T255" s="1"/>
      <c r="U255" s="1"/>
      <c r="V255" s="1"/>
      <c r="W255" s="1"/>
      <c r="X255" s="1"/>
      <c r="Y255" s="1"/>
      <c r="Z255" s="1"/>
    </row>
    <row r="256" spans="1:26" ht="15.75" customHeight="1" x14ac:dyDescent="0.2">
      <c r="A256" s="1"/>
      <c r="B256" s="1"/>
      <c r="C256" s="1"/>
      <c r="D256" s="24"/>
      <c r="E256" s="2"/>
      <c r="F256" s="2"/>
      <c r="G256" s="71"/>
      <c r="H256" s="24"/>
      <c r="I256" s="24"/>
      <c r="J256" s="24"/>
      <c r="K256" s="1"/>
      <c r="L256" s="1"/>
      <c r="M256" s="1"/>
      <c r="N256" s="1"/>
      <c r="O256" s="1"/>
      <c r="P256" s="1"/>
      <c r="Q256" s="1"/>
      <c r="R256" s="1"/>
      <c r="S256" s="1"/>
      <c r="T256" s="1"/>
      <c r="U256" s="1"/>
      <c r="V256" s="1"/>
      <c r="W256" s="1"/>
      <c r="X256" s="1"/>
      <c r="Y256" s="1"/>
      <c r="Z256" s="1"/>
    </row>
    <row r="257" spans="1:26" ht="15.75" customHeight="1" x14ac:dyDescent="0.2">
      <c r="A257" s="1"/>
      <c r="B257" s="1"/>
      <c r="C257" s="1"/>
      <c r="D257" s="24"/>
      <c r="E257" s="2"/>
      <c r="F257" s="2"/>
      <c r="G257" s="71"/>
      <c r="H257" s="24"/>
      <c r="I257" s="24"/>
      <c r="J257" s="24"/>
      <c r="K257" s="1"/>
      <c r="L257" s="1"/>
      <c r="M257" s="1"/>
      <c r="N257" s="1"/>
      <c r="O257" s="1"/>
      <c r="P257" s="1"/>
      <c r="Q257" s="1"/>
      <c r="R257" s="1"/>
      <c r="S257" s="1"/>
      <c r="T257" s="1"/>
      <c r="U257" s="1"/>
      <c r="V257" s="1"/>
      <c r="W257" s="1"/>
      <c r="X257" s="1"/>
      <c r="Y257" s="1"/>
      <c r="Z257" s="1"/>
    </row>
    <row r="258" spans="1:26" ht="15.75" customHeight="1" x14ac:dyDescent="0.2">
      <c r="A258" s="1"/>
      <c r="B258" s="1"/>
      <c r="C258" s="1"/>
      <c r="D258" s="24"/>
      <c r="E258" s="2"/>
      <c r="F258" s="2"/>
      <c r="G258" s="71"/>
      <c r="H258" s="24"/>
      <c r="I258" s="24"/>
      <c r="J258" s="24"/>
      <c r="K258" s="1"/>
      <c r="L258" s="1"/>
      <c r="M258" s="1"/>
      <c r="N258" s="1"/>
      <c r="O258" s="1"/>
      <c r="P258" s="1"/>
      <c r="Q258" s="1"/>
      <c r="R258" s="1"/>
      <c r="S258" s="1"/>
      <c r="T258" s="1"/>
      <c r="U258" s="1"/>
      <c r="V258" s="1"/>
      <c r="W258" s="1"/>
      <c r="X258" s="1"/>
      <c r="Y258" s="1"/>
      <c r="Z258" s="1"/>
    </row>
    <row r="259" spans="1:26" ht="15.75" customHeight="1" x14ac:dyDescent="0.2">
      <c r="A259" s="1"/>
      <c r="B259" s="1"/>
      <c r="C259" s="1"/>
      <c r="D259" s="24"/>
      <c r="E259" s="2"/>
      <c r="F259" s="2"/>
      <c r="G259" s="71"/>
      <c r="H259" s="24"/>
      <c r="I259" s="24"/>
      <c r="J259" s="24"/>
      <c r="K259" s="1"/>
      <c r="L259" s="1"/>
      <c r="M259" s="1"/>
      <c r="N259" s="1"/>
      <c r="O259" s="1"/>
      <c r="P259" s="1"/>
      <c r="Q259" s="1"/>
      <c r="R259" s="1"/>
      <c r="S259" s="1"/>
      <c r="T259" s="1"/>
      <c r="U259" s="1"/>
      <c r="V259" s="1"/>
      <c r="W259" s="1"/>
      <c r="X259" s="1"/>
      <c r="Y259" s="1"/>
      <c r="Z259" s="1"/>
    </row>
    <row r="260" spans="1:26" ht="15.75" customHeight="1" x14ac:dyDescent="0.2">
      <c r="A260" s="1"/>
      <c r="B260" s="1"/>
      <c r="C260" s="1"/>
      <c r="D260" s="24"/>
      <c r="E260" s="2"/>
      <c r="F260" s="2"/>
      <c r="G260" s="71"/>
      <c r="H260" s="24"/>
      <c r="I260" s="24"/>
      <c r="J260" s="24"/>
      <c r="K260" s="1"/>
      <c r="L260" s="1"/>
      <c r="M260" s="1"/>
      <c r="N260" s="1"/>
      <c r="O260" s="1"/>
      <c r="P260" s="1"/>
      <c r="Q260" s="1"/>
      <c r="R260" s="1"/>
      <c r="S260" s="1"/>
      <c r="T260" s="1"/>
      <c r="U260" s="1"/>
      <c r="V260" s="1"/>
      <c r="W260" s="1"/>
      <c r="X260" s="1"/>
      <c r="Y260" s="1"/>
      <c r="Z260" s="1"/>
    </row>
    <row r="261" spans="1:26" ht="15.75" customHeight="1" x14ac:dyDescent="0.2">
      <c r="A261" s="1"/>
      <c r="B261" s="1"/>
      <c r="C261" s="1"/>
      <c r="D261" s="24"/>
      <c r="E261" s="2"/>
      <c r="F261" s="2"/>
      <c r="G261" s="71"/>
      <c r="H261" s="24"/>
      <c r="I261" s="24"/>
      <c r="J261" s="24"/>
      <c r="K261" s="1"/>
      <c r="L261" s="1"/>
      <c r="M261" s="1"/>
      <c r="N261" s="1"/>
      <c r="O261" s="1"/>
      <c r="P261" s="1"/>
      <c r="Q261" s="1"/>
      <c r="R261" s="1"/>
      <c r="S261" s="1"/>
      <c r="T261" s="1"/>
      <c r="U261" s="1"/>
      <c r="V261" s="1"/>
      <c r="W261" s="1"/>
      <c r="X261" s="1"/>
      <c r="Y261" s="1"/>
      <c r="Z261" s="1"/>
    </row>
    <row r="262" spans="1:26" ht="15.75" customHeight="1" x14ac:dyDescent="0.2">
      <c r="A262" s="1"/>
      <c r="B262" s="1"/>
      <c r="C262" s="1"/>
      <c r="D262" s="24"/>
      <c r="E262" s="2"/>
      <c r="F262" s="2"/>
      <c r="G262" s="71"/>
      <c r="H262" s="24"/>
      <c r="I262" s="24"/>
      <c r="J262" s="24"/>
      <c r="K262" s="1"/>
      <c r="L262" s="1"/>
      <c r="M262" s="1"/>
      <c r="N262" s="1"/>
      <c r="O262" s="1"/>
      <c r="P262" s="1"/>
      <c r="Q262" s="1"/>
      <c r="R262" s="1"/>
      <c r="S262" s="1"/>
      <c r="T262" s="1"/>
      <c r="U262" s="1"/>
      <c r="V262" s="1"/>
      <c r="W262" s="1"/>
      <c r="X262" s="1"/>
      <c r="Y262" s="1"/>
      <c r="Z262" s="1"/>
    </row>
    <row r="263" spans="1:26" ht="15.75" customHeight="1" x14ac:dyDescent="0.2">
      <c r="A263" s="1"/>
      <c r="B263" s="1"/>
      <c r="C263" s="1"/>
      <c r="D263" s="24"/>
      <c r="E263" s="2"/>
      <c r="F263" s="2"/>
      <c r="G263" s="71"/>
      <c r="H263" s="24"/>
      <c r="I263" s="24"/>
      <c r="J263" s="24"/>
      <c r="K263" s="1"/>
      <c r="L263" s="1"/>
      <c r="M263" s="1"/>
      <c r="N263" s="1"/>
      <c r="O263" s="1"/>
      <c r="P263" s="1"/>
      <c r="Q263" s="1"/>
      <c r="R263" s="1"/>
      <c r="S263" s="1"/>
      <c r="T263" s="1"/>
      <c r="U263" s="1"/>
      <c r="V263" s="1"/>
      <c r="W263" s="1"/>
      <c r="X263" s="1"/>
      <c r="Y263" s="1"/>
      <c r="Z263" s="1"/>
    </row>
    <row r="264" spans="1:26" ht="15.75" customHeight="1" x14ac:dyDescent="0.2">
      <c r="A264" s="1"/>
      <c r="B264" s="1"/>
      <c r="C264" s="1"/>
      <c r="D264" s="24"/>
      <c r="E264" s="2"/>
      <c r="F264" s="2"/>
      <c r="G264" s="71"/>
      <c r="H264" s="24"/>
      <c r="I264" s="24"/>
      <c r="J264" s="24"/>
      <c r="K264" s="1"/>
      <c r="L264" s="1"/>
      <c r="M264" s="1"/>
      <c r="N264" s="1"/>
      <c r="O264" s="1"/>
      <c r="P264" s="1"/>
      <c r="Q264" s="1"/>
      <c r="R264" s="1"/>
      <c r="S264" s="1"/>
      <c r="T264" s="1"/>
      <c r="U264" s="1"/>
      <c r="V264" s="1"/>
      <c r="W264" s="1"/>
      <c r="X264" s="1"/>
      <c r="Y264" s="1"/>
      <c r="Z264" s="1"/>
    </row>
    <row r="265" spans="1:26" ht="15.75" customHeight="1" x14ac:dyDescent="0.2">
      <c r="A265" s="1"/>
      <c r="B265" s="1"/>
      <c r="C265" s="1"/>
      <c r="D265" s="24"/>
      <c r="E265" s="2"/>
      <c r="F265" s="2"/>
      <c r="G265" s="71"/>
      <c r="H265" s="24"/>
      <c r="I265" s="24"/>
      <c r="J265" s="24"/>
      <c r="K265" s="1"/>
      <c r="L265" s="1"/>
      <c r="M265" s="1"/>
      <c r="N265" s="1"/>
      <c r="O265" s="1"/>
      <c r="P265" s="1"/>
      <c r="Q265" s="1"/>
      <c r="R265" s="1"/>
      <c r="S265" s="1"/>
      <c r="T265" s="1"/>
      <c r="U265" s="1"/>
      <c r="V265" s="1"/>
      <c r="W265" s="1"/>
      <c r="X265" s="1"/>
      <c r="Y265" s="1"/>
      <c r="Z265" s="1"/>
    </row>
    <row r="266" spans="1:26" ht="15.75" customHeight="1" x14ac:dyDescent="0.2">
      <c r="A266" s="1"/>
      <c r="B266" s="1"/>
      <c r="C266" s="1"/>
      <c r="D266" s="24"/>
      <c r="E266" s="2"/>
      <c r="F266" s="2"/>
      <c r="G266" s="71"/>
      <c r="H266" s="24"/>
      <c r="I266" s="24"/>
      <c r="J266" s="24"/>
      <c r="K266" s="1"/>
      <c r="L266" s="1"/>
      <c r="M266" s="1"/>
      <c r="N266" s="1"/>
      <c r="O266" s="1"/>
      <c r="P266" s="1"/>
      <c r="Q266" s="1"/>
      <c r="R266" s="1"/>
      <c r="S266" s="1"/>
      <c r="T266" s="1"/>
      <c r="U266" s="1"/>
      <c r="V266" s="1"/>
      <c r="W266" s="1"/>
      <c r="X266" s="1"/>
      <c r="Y266" s="1"/>
      <c r="Z266" s="1"/>
    </row>
    <row r="267" spans="1:26" ht="15.75" customHeight="1" x14ac:dyDescent="0.2">
      <c r="A267" s="1"/>
      <c r="B267" s="1"/>
      <c r="C267" s="1"/>
      <c r="D267" s="24"/>
      <c r="E267" s="2"/>
      <c r="F267" s="2"/>
      <c r="G267" s="71"/>
      <c r="H267" s="24"/>
      <c r="I267" s="24"/>
      <c r="J267" s="24"/>
      <c r="K267" s="1"/>
      <c r="L267" s="1"/>
      <c r="M267" s="1"/>
      <c r="N267" s="1"/>
      <c r="O267" s="1"/>
      <c r="P267" s="1"/>
      <c r="Q267" s="1"/>
      <c r="R267" s="1"/>
      <c r="S267" s="1"/>
      <c r="T267" s="1"/>
      <c r="U267" s="1"/>
      <c r="V267" s="1"/>
      <c r="W267" s="1"/>
      <c r="X267" s="1"/>
      <c r="Y267" s="1"/>
      <c r="Z267" s="1"/>
    </row>
    <row r="268" spans="1:26" ht="15.75" customHeight="1" x14ac:dyDescent="0.2">
      <c r="A268" s="1"/>
      <c r="B268" s="1"/>
      <c r="C268" s="1"/>
      <c r="D268" s="24"/>
      <c r="E268" s="2"/>
      <c r="F268" s="2"/>
      <c r="G268" s="71"/>
      <c r="H268" s="24"/>
      <c r="I268" s="24"/>
      <c r="J268" s="24"/>
      <c r="K268" s="1"/>
      <c r="L268" s="1"/>
      <c r="M268" s="1"/>
      <c r="N268" s="1"/>
      <c r="O268" s="1"/>
      <c r="P268" s="1"/>
      <c r="Q268" s="1"/>
      <c r="R268" s="1"/>
      <c r="S268" s="1"/>
      <c r="T268" s="1"/>
      <c r="U268" s="1"/>
      <c r="V268" s="1"/>
      <c r="W268" s="1"/>
      <c r="X268" s="1"/>
      <c r="Y268" s="1"/>
      <c r="Z268" s="1"/>
    </row>
    <row r="269" spans="1:26" ht="15.75" customHeight="1" x14ac:dyDescent="0.2">
      <c r="A269" s="1"/>
      <c r="B269" s="1"/>
      <c r="C269" s="1"/>
      <c r="D269" s="24"/>
      <c r="E269" s="2"/>
      <c r="F269" s="2"/>
      <c r="G269" s="71"/>
      <c r="H269" s="24"/>
      <c r="I269" s="24"/>
      <c r="J269" s="24"/>
      <c r="K269" s="1"/>
      <c r="L269" s="1"/>
      <c r="M269" s="1"/>
      <c r="N269" s="1"/>
      <c r="O269" s="1"/>
      <c r="P269" s="1"/>
      <c r="Q269" s="1"/>
      <c r="R269" s="1"/>
      <c r="S269" s="1"/>
      <c r="T269" s="1"/>
      <c r="U269" s="1"/>
      <c r="V269" s="1"/>
      <c r="W269" s="1"/>
      <c r="X269" s="1"/>
      <c r="Y269" s="1"/>
      <c r="Z269" s="1"/>
    </row>
    <row r="270" spans="1:26" ht="15.75" customHeight="1" x14ac:dyDescent="0.2">
      <c r="A270" s="1"/>
      <c r="B270" s="1"/>
      <c r="C270" s="1"/>
      <c r="D270" s="24"/>
      <c r="E270" s="2"/>
      <c r="F270" s="2"/>
      <c r="G270" s="71"/>
      <c r="H270" s="24"/>
      <c r="I270" s="24"/>
      <c r="J270" s="24"/>
      <c r="K270" s="1"/>
      <c r="L270" s="1"/>
      <c r="M270" s="1"/>
      <c r="N270" s="1"/>
      <c r="O270" s="1"/>
      <c r="P270" s="1"/>
      <c r="Q270" s="1"/>
      <c r="R270" s="1"/>
      <c r="S270" s="1"/>
      <c r="T270" s="1"/>
      <c r="U270" s="1"/>
      <c r="V270" s="1"/>
      <c r="W270" s="1"/>
      <c r="X270" s="1"/>
      <c r="Y270" s="1"/>
      <c r="Z270" s="1"/>
    </row>
    <row r="271" spans="1:26" ht="15.75" customHeight="1" x14ac:dyDescent="0.2">
      <c r="A271" s="1"/>
      <c r="B271" s="1"/>
      <c r="C271" s="1"/>
      <c r="D271" s="24"/>
      <c r="E271" s="2"/>
      <c r="F271" s="2"/>
      <c r="G271" s="71"/>
      <c r="H271" s="24"/>
      <c r="I271" s="24"/>
      <c r="J271" s="24"/>
      <c r="K271" s="1"/>
      <c r="L271" s="1"/>
      <c r="M271" s="1"/>
      <c r="N271" s="1"/>
      <c r="O271" s="1"/>
      <c r="P271" s="1"/>
      <c r="Q271" s="1"/>
      <c r="R271" s="1"/>
      <c r="S271" s="1"/>
      <c r="T271" s="1"/>
      <c r="U271" s="1"/>
      <c r="V271" s="1"/>
      <c r="W271" s="1"/>
      <c r="X271" s="1"/>
      <c r="Y271" s="1"/>
      <c r="Z271" s="1"/>
    </row>
    <row r="272" spans="1:26" ht="15.75" customHeight="1" x14ac:dyDescent="0.2">
      <c r="A272" s="1"/>
      <c r="B272" s="1"/>
      <c r="C272" s="1"/>
      <c r="D272" s="24"/>
      <c r="E272" s="2"/>
      <c r="F272" s="2"/>
      <c r="G272" s="71"/>
      <c r="H272" s="24"/>
      <c r="I272" s="24"/>
      <c r="J272" s="24"/>
      <c r="K272" s="1"/>
      <c r="L272" s="1"/>
      <c r="M272" s="1"/>
      <c r="N272" s="1"/>
      <c r="O272" s="1"/>
      <c r="P272" s="1"/>
      <c r="Q272" s="1"/>
      <c r="R272" s="1"/>
      <c r="S272" s="1"/>
      <c r="T272" s="1"/>
      <c r="U272" s="1"/>
      <c r="V272" s="1"/>
      <c r="W272" s="1"/>
      <c r="X272" s="1"/>
      <c r="Y272" s="1"/>
      <c r="Z272" s="1"/>
    </row>
    <row r="273" spans="1:26" ht="15.75" customHeight="1" x14ac:dyDescent="0.2">
      <c r="A273" s="1"/>
      <c r="B273" s="1"/>
      <c r="C273" s="1"/>
      <c r="D273" s="24"/>
      <c r="E273" s="2"/>
      <c r="F273" s="2"/>
      <c r="G273" s="71"/>
      <c r="H273" s="24"/>
      <c r="I273" s="24"/>
      <c r="J273" s="24"/>
      <c r="K273" s="1"/>
      <c r="L273" s="1"/>
      <c r="M273" s="1"/>
      <c r="N273" s="1"/>
      <c r="O273" s="1"/>
      <c r="P273" s="1"/>
      <c r="Q273" s="1"/>
      <c r="R273" s="1"/>
      <c r="S273" s="1"/>
      <c r="T273" s="1"/>
      <c r="U273" s="1"/>
      <c r="V273" s="1"/>
      <c r="W273" s="1"/>
      <c r="X273" s="1"/>
      <c r="Y273" s="1"/>
      <c r="Z273" s="1"/>
    </row>
    <row r="274" spans="1:26" ht="15.75" customHeight="1" x14ac:dyDescent="0.2">
      <c r="A274" s="1"/>
      <c r="B274" s="1"/>
      <c r="C274" s="1"/>
      <c r="D274" s="24"/>
      <c r="E274" s="2"/>
      <c r="F274" s="2"/>
      <c r="G274" s="71"/>
      <c r="H274" s="24"/>
      <c r="I274" s="24"/>
      <c r="J274" s="24"/>
      <c r="K274" s="1"/>
      <c r="L274" s="1"/>
      <c r="M274" s="1"/>
      <c r="N274" s="1"/>
      <c r="O274" s="1"/>
      <c r="P274" s="1"/>
      <c r="Q274" s="1"/>
      <c r="R274" s="1"/>
      <c r="S274" s="1"/>
      <c r="T274" s="1"/>
      <c r="U274" s="1"/>
      <c r="V274" s="1"/>
      <c r="W274" s="1"/>
      <c r="X274" s="1"/>
      <c r="Y274" s="1"/>
      <c r="Z274" s="1"/>
    </row>
    <row r="275" spans="1:26" ht="15.75" customHeight="1" x14ac:dyDescent="0.2">
      <c r="A275" s="1"/>
      <c r="B275" s="1"/>
      <c r="C275" s="1"/>
      <c r="D275" s="24"/>
      <c r="E275" s="2"/>
      <c r="F275" s="2"/>
      <c r="G275" s="71"/>
      <c r="H275" s="24"/>
      <c r="I275" s="24"/>
      <c r="J275" s="24"/>
      <c r="K275" s="1"/>
      <c r="L275" s="1"/>
      <c r="M275" s="1"/>
      <c r="N275" s="1"/>
      <c r="O275" s="1"/>
      <c r="P275" s="1"/>
      <c r="Q275" s="1"/>
      <c r="R275" s="1"/>
      <c r="S275" s="1"/>
      <c r="T275" s="1"/>
      <c r="U275" s="1"/>
      <c r="V275" s="1"/>
      <c r="W275" s="1"/>
      <c r="X275" s="1"/>
      <c r="Y275" s="1"/>
      <c r="Z275" s="1"/>
    </row>
    <row r="276" spans="1:26" ht="15.75" customHeight="1" x14ac:dyDescent="0.2">
      <c r="A276" s="1"/>
      <c r="B276" s="1"/>
      <c r="C276" s="1"/>
      <c r="D276" s="24"/>
      <c r="E276" s="2"/>
      <c r="F276" s="2"/>
      <c r="G276" s="71"/>
      <c r="H276" s="24"/>
      <c r="I276" s="24"/>
      <c r="J276" s="24"/>
      <c r="K276" s="1"/>
      <c r="L276" s="1"/>
      <c r="M276" s="1"/>
      <c r="N276" s="1"/>
      <c r="O276" s="1"/>
      <c r="P276" s="1"/>
      <c r="Q276" s="1"/>
      <c r="R276" s="1"/>
      <c r="S276" s="1"/>
      <c r="T276" s="1"/>
      <c r="U276" s="1"/>
      <c r="V276" s="1"/>
      <c r="W276" s="1"/>
      <c r="X276" s="1"/>
      <c r="Y276" s="1"/>
      <c r="Z276" s="1"/>
    </row>
    <row r="277" spans="1:26" ht="15.75" customHeight="1" x14ac:dyDescent="0.2">
      <c r="A277" s="1"/>
      <c r="B277" s="1"/>
      <c r="C277" s="1"/>
      <c r="D277" s="24"/>
      <c r="E277" s="2"/>
      <c r="F277" s="2"/>
      <c r="G277" s="71"/>
      <c r="H277" s="24"/>
      <c r="I277" s="24"/>
      <c r="J277" s="24"/>
      <c r="K277" s="1"/>
      <c r="L277" s="1"/>
      <c r="M277" s="1"/>
      <c r="N277" s="1"/>
      <c r="O277" s="1"/>
      <c r="P277" s="1"/>
      <c r="Q277" s="1"/>
      <c r="R277" s="1"/>
      <c r="S277" s="1"/>
      <c r="T277" s="1"/>
      <c r="U277" s="1"/>
      <c r="V277" s="1"/>
      <c r="W277" s="1"/>
      <c r="X277" s="1"/>
      <c r="Y277" s="1"/>
      <c r="Z277" s="1"/>
    </row>
    <row r="278" spans="1:26" ht="15.75" customHeight="1" x14ac:dyDescent="0.2">
      <c r="A278" s="1"/>
      <c r="B278" s="1"/>
      <c r="C278" s="1"/>
      <c r="D278" s="24"/>
      <c r="E278" s="2"/>
      <c r="F278" s="2"/>
      <c r="G278" s="71"/>
      <c r="H278" s="24"/>
      <c r="I278" s="24"/>
      <c r="J278" s="24"/>
      <c r="K278" s="1"/>
      <c r="L278" s="1"/>
      <c r="M278" s="1"/>
      <c r="N278" s="1"/>
      <c r="O278" s="1"/>
      <c r="P278" s="1"/>
      <c r="Q278" s="1"/>
      <c r="R278" s="1"/>
      <c r="S278" s="1"/>
      <c r="T278" s="1"/>
      <c r="U278" s="1"/>
      <c r="V278" s="1"/>
      <c r="W278" s="1"/>
      <c r="X278" s="1"/>
      <c r="Y278" s="1"/>
      <c r="Z278" s="1"/>
    </row>
    <row r="279" spans="1:26" ht="15.75" customHeight="1" x14ac:dyDescent="0.2">
      <c r="A279" s="1"/>
      <c r="B279" s="1"/>
      <c r="C279" s="1"/>
      <c r="D279" s="24"/>
      <c r="E279" s="2"/>
      <c r="F279" s="2"/>
      <c r="G279" s="71"/>
      <c r="H279" s="24"/>
      <c r="I279" s="24"/>
      <c r="J279" s="24"/>
      <c r="K279" s="1"/>
      <c r="L279" s="1"/>
      <c r="M279" s="1"/>
      <c r="N279" s="1"/>
      <c r="O279" s="1"/>
      <c r="P279" s="1"/>
      <c r="Q279" s="1"/>
      <c r="R279" s="1"/>
      <c r="S279" s="1"/>
      <c r="T279" s="1"/>
      <c r="U279" s="1"/>
      <c r="V279" s="1"/>
      <c r="W279" s="1"/>
      <c r="X279" s="1"/>
      <c r="Y279" s="1"/>
      <c r="Z279" s="1"/>
    </row>
    <row r="280" spans="1:26" ht="15.75" customHeight="1" x14ac:dyDescent="0.2">
      <c r="A280" s="1"/>
      <c r="B280" s="1"/>
      <c r="C280" s="1"/>
      <c r="D280" s="24"/>
      <c r="E280" s="2"/>
      <c r="F280" s="2"/>
      <c r="G280" s="71"/>
      <c r="H280" s="24"/>
      <c r="I280" s="24"/>
      <c r="J280" s="24"/>
      <c r="K280" s="1"/>
      <c r="L280" s="1"/>
      <c r="M280" s="1"/>
      <c r="N280" s="1"/>
      <c r="O280" s="1"/>
      <c r="P280" s="1"/>
      <c r="Q280" s="1"/>
      <c r="R280" s="1"/>
      <c r="S280" s="1"/>
      <c r="T280" s="1"/>
      <c r="U280" s="1"/>
      <c r="V280" s="1"/>
      <c r="W280" s="1"/>
      <c r="X280" s="1"/>
      <c r="Y280" s="1"/>
      <c r="Z280" s="1"/>
    </row>
    <row r="281" spans="1:26" ht="15.75" customHeight="1" x14ac:dyDescent="0.2">
      <c r="A281" s="1"/>
      <c r="B281" s="1"/>
      <c r="C281" s="1"/>
      <c r="D281" s="24"/>
      <c r="E281" s="2"/>
      <c r="F281" s="2"/>
      <c r="G281" s="71"/>
      <c r="H281" s="24"/>
      <c r="I281" s="24"/>
      <c r="J281" s="24"/>
      <c r="K281" s="1"/>
      <c r="L281" s="1"/>
      <c r="M281" s="1"/>
      <c r="N281" s="1"/>
      <c r="O281" s="1"/>
      <c r="P281" s="1"/>
      <c r="Q281" s="1"/>
      <c r="R281" s="1"/>
      <c r="S281" s="1"/>
      <c r="T281" s="1"/>
      <c r="U281" s="1"/>
      <c r="V281" s="1"/>
      <c r="W281" s="1"/>
      <c r="X281" s="1"/>
      <c r="Y281" s="1"/>
      <c r="Z281" s="1"/>
    </row>
    <row r="282" spans="1:26" ht="15.75" customHeight="1" x14ac:dyDescent="0.2">
      <c r="A282" s="1"/>
      <c r="B282" s="1"/>
      <c r="C282" s="1"/>
      <c r="D282" s="24"/>
      <c r="E282" s="2"/>
      <c r="F282" s="2"/>
      <c r="G282" s="71"/>
      <c r="H282" s="24"/>
      <c r="I282" s="24"/>
      <c r="J282" s="24"/>
      <c r="K282" s="1"/>
      <c r="L282" s="1"/>
      <c r="M282" s="1"/>
      <c r="N282" s="1"/>
      <c r="O282" s="1"/>
      <c r="P282" s="1"/>
      <c r="Q282" s="1"/>
      <c r="R282" s="1"/>
      <c r="S282" s="1"/>
      <c r="T282" s="1"/>
      <c r="U282" s="1"/>
      <c r="V282" s="1"/>
      <c r="W282" s="1"/>
      <c r="X282" s="1"/>
      <c r="Y282" s="1"/>
      <c r="Z282" s="1"/>
    </row>
    <row r="283" spans="1:26" ht="15.75" customHeight="1" x14ac:dyDescent="0.2">
      <c r="A283" s="1"/>
      <c r="B283" s="1"/>
      <c r="C283" s="1"/>
      <c r="D283" s="24"/>
      <c r="E283" s="2"/>
      <c r="F283" s="2"/>
      <c r="G283" s="71"/>
      <c r="H283" s="24"/>
      <c r="I283" s="24"/>
      <c r="J283" s="24"/>
      <c r="K283" s="1"/>
      <c r="L283" s="1"/>
      <c r="M283" s="1"/>
      <c r="N283" s="1"/>
      <c r="O283" s="1"/>
      <c r="P283" s="1"/>
      <c r="Q283" s="1"/>
      <c r="R283" s="1"/>
      <c r="S283" s="1"/>
      <c r="T283" s="1"/>
      <c r="U283" s="1"/>
      <c r="V283" s="1"/>
      <c r="W283" s="1"/>
      <c r="X283" s="1"/>
      <c r="Y283" s="1"/>
      <c r="Z283" s="1"/>
    </row>
    <row r="284" spans="1:26" ht="15.75" customHeight="1" x14ac:dyDescent="0.2">
      <c r="A284" s="1"/>
      <c r="B284" s="1"/>
      <c r="C284" s="1"/>
      <c r="D284" s="24"/>
      <c r="E284" s="2"/>
      <c r="F284" s="2"/>
      <c r="G284" s="71"/>
      <c r="H284" s="24"/>
      <c r="I284" s="24"/>
      <c r="J284" s="24"/>
      <c r="K284" s="1"/>
      <c r="L284" s="1"/>
      <c r="M284" s="1"/>
      <c r="N284" s="1"/>
      <c r="O284" s="1"/>
      <c r="P284" s="1"/>
      <c r="Q284" s="1"/>
      <c r="R284" s="1"/>
      <c r="S284" s="1"/>
      <c r="T284" s="1"/>
      <c r="U284" s="1"/>
      <c r="V284" s="1"/>
      <c r="W284" s="1"/>
      <c r="X284" s="1"/>
      <c r="Y284" s="1"/>
      <c r="Z284" s="1"/>
    </row>
    <row r="285" spans="1:26" ht="15.75" customHeight="1" x14ac:dyDescent="0.2">
      <c r="A285" s="1"/>
      <c r="B285" s="1"/>
      <c r="C285" s="1"/>
      <c r="D285" s="24"/>
      <c r="E285" s="2"/>
      <c r="F285" s="2"/>
      <c r="G285" s="71"/>
      <c r="H285" s="24"/>
      <c r="I285" s="24"/>
      <c r="J285" s="24"/>
      <c r="K285" s="1"/>
      <c r="L285" s="1"/>
      <c r="M285" s="1"/>
      <c r="N285" s="1"/>
      <c r="O285" s="1"/>
      <c r="P285" s="1"/>
      <c r="Q285" s="1"/>
      <c r="R285" s="1"/>
      <c r="S285" s="1"/>
      <c r="T285" s="1"/>
      <c r="U285" s="1"/>
      <c r="V285" s="1"/>
      <c r="W285" s="1"/>
      <c r="X285" s="1"/>
      <c r="Y285" s="1"/>
      <c r="Z285" s="1"/>
    </row>
    <row r="286" spans="1:26" ht="15.75" customHeight="1" x14ac:dyDescent="0.2">
      <c r="A286" s="1"/>
      <c r="B286" s="1"/>
      <c r="C286" s="1"/>
      <c r="D286" s="24"/>
      <c r="E286" s="2"/>
      <c r="F286" s="2"/>
      <c r="G286" s="71"/>
      <c r="H286" s="24"/>
      <c r="I286" s="24"/>
      <c r="J286" s="24"/>
      <c r="K286" s="1"/>
      <c r="L286" s="1"/>
      <c r="M286" s="1"/>
      <c r="N286" s="1"/>
      <c r="O286" s="1"/>
      <c r="P286" s="1"/>
      <c r="Q286" s="1"/>
      <c r="R286" s="1"/>
      <c r="S286" s="1"/>
      <c r="T286" s="1"/>
      <c r="U286" s="1"/>
      <c r="V286" s="1"/>
      <c r="W286" s="1"/>
      <c r="X286" s="1"/>
      <c r="Y286" s="1"/>
      <c r="Z286" s="1"/>
    </row>
    <row r="287" spans="1:26" ht="15.75" customHeight="1" x14ac:dyDescent="0.2">
      <c r="A287" s="1"/>
      <c r="B287" s="1"/>
      <c r="C287" s="1"/>
      <c r="D287" s="24"/>
      <c r="E287" s="2"/>
      <c r="F287" s="2"/>
      <c r="G287" s="71"/>
      <c r="H287" s="24"/>
      <c r="I287" s="24"/>
      <c r="J287" s="24"/>
      <c r="K287" s="1"/>
      <c r="L287" s="1"/>
      <c r="M287" s="1"/>
      <c r="N287" s="1"/>
      <c r="O287" s="1"/>
      <c r="P287" s="1"/>
      <c r="Q287" s="1"/>
      <c r="R287" s="1"/>
      <c r="S287" s="1"/>
      <c r="T287" s="1"/>
      <c r="U287" s="1"/>
      <c r="V287" s="1"/>
      <c r="W287" s="1"/>
      <c r="X287" s="1"/>
      <c r="Y287" s="1"/>
      <c r="Z287" s="1"/>
    </row>
    <row r="288" spans="1:26" ht="15.75" customHeight="1" x14ac:dyDescent="0.2">
      <c r="A288" s="1"/>
      <c r="B288" s="1"/>
      <c r="C288" s="1"/>
      <c r="D288" s="24"/>
      <c r="E288" s="2"/>
      <c r="F288" s="2"/>
      <c r="G288" s="71"/>
      <c r="H288" s="24"/>
      <c r="I288" s="24"/>
      <c r="J288" s="24"/>
      <c r="K288" s="1"/>
      <c r="L288" s="1"/>
      <c r="M288" s="1"/>
      <c r="N288" s="1"/>
      <c r="O288" s="1"/>
      <c r="P288" s="1"/>
      <c r="Q288" s="1"/>
      <c r="R288" s="1"/>
      <c r="S288" s="1"/>
      <c r="T288" s="1"/>
      <c r="U288" s="1"/>
      <c r="V288" s="1"/>
      <c r="W288" s="1"/>
      <c r="X288" s="1"/>
      <c r="Y288" s="1"/>
      <c r="Z288" s="1"/>
    </row>
    <row r="289" spans="1:26" ht="15.75" customHeight="1" x14ac:dyDescent="0.2">
      <c r="A289" s="1"/>
      <c r="B289" s="1"/>
      <c r="C289" s="1"/>
      <c r="D289" s="24"/>
      <c r="E289" s="2"/>
      <c r="F289" s="2"/>
      <c r="G289" s="71"/>
      <c r="H289" s="24"/>
      <c r="I289" s="24"/>
      <c r="J289" s="24"/>
      <c r="K289" s="1"/>
      <c r="L289" s="1"/>
      <c r="M289" s="1"/>
      <c r="N289" s="1"/>
      <c r="O289" s="1"/>
      <c r="P289" s="1"/>
      <c r="Q289" s="1"/>
      <c r="R289" s="1"/>
      <c r="S289" s="1"/>
      <c r="T289" s="1"/>
      <c r="U289" s="1"/>
      <c r="V289" s="1"/>
      <c r="W289" s="1"/>
      <c r="X289" s="1"/>
      <c r="Y289" s="1"/>
      <c r="Z289" s="1"/>
    </row>
    <row r="290" spans="1:26" ht="15.75" customHeight="1" x14ac:dyDescent="0.2">
      <c r="A290" s="1"/>
      <c r="B290" s="1"/>
      <c r="C290" s="1"/>
      <c r="D290" s="24"/>
      <c r="E290" s="2"/>
      <c r="F290" s="2"/>
      <c r="G290" s="71"/>
      <c r="H290" s="24"/>
      <c r="I290" s="24"/>
      <c r="J290" s="24"/>
      <c r="K290" s="1"/>
      <c r="L290" s="1"/>
      <c r="M290" s="1"/>
      <c r="N290" s="1"/>
      <c r="O290" s="1"/>
      <c r="P290" s="1"/>
      <c r="Q290" s="1"/>
      <c r="R290" s="1"/>
      <c r="S290" s="1"/>
      <c r="T290" s="1"/>
      <c r="U290" s="1"/>
      <c r="V290" s="1"/>
      <c r="W290" s="1"/>
      <c r="X290" s="1"/>
      <c r="Y290" s="1"/>
      <c r="Z290" s="1"/>
    </row>
    <row r="291" spans="1:26" ht="15.75" customHeight="1" x14ac:dyDescent="0.2">
      <c r="A291" s="1"/>
      <c r="B291" s="1"/>
      <c r="C291" s="1"/>
      <c r="D291" s="24"/>
      <c r="E291" s="2"/>
      <c r="F291" s="2"/>
      <c r="G291" s="71"/>
      <c r="H291" s="24"/>
      <c r="I291" s="24"/>
      <c r="J291" s="24"/>
      <c r="K291" s="1"/>
      <c r="L291" s="1"/>
      <c r="M291" s="1"/>
      <c r="N291" s="1"/>
      <c r="O291" s="1"/>
      <c r="P291" s="1"/>
      <c r="Q291" s="1"/>
      <c r="R291" s="1"/>
      <c r="S291" s="1"/>
      <c r="T291" s="1"/>
      <c r="U291" s="1"/>
      <c r="V291" s="1"/>
      <c r="W291" s="1"/>
      <c r="X291" s="1"/>
      <c r="Y291" s="1"/>
      <c r="Z291" s="1"/>
    </row>
    <row r="292" spans="1:26" ht="15.75" customHeight="1" x14ac:dyDescent="0.2">
      <c r="A292" s="1"/>
      <c r="B292" s="1"/>
      <c r="C292" s="1"/>
      <c r="D292" s="24"/>
      <c r="E292" s="2"/>
      <c r="F292" s="2"/>
      <c r="G292" s="71"/>
      <c r="H292" s="24"/>
      <c r="I292" s="24"/>
      <c r="J292" s="24"/>
      <c r="K292" s="1"/>
      <c r="L292" s="1"/>
      <c r="M292" s="1"/>
      <c r="N292" s="1"/>
      <c r="O292" s="1"/>
      <c r="P292" s="1"/>
      <c r="Q292" s="1"/>
      <c r="R292" s="1"/>
      <c r="S292" s="1"/>
      <c r="T292" s="1"/>
      <c r="U292" s="1"/>
      <c r="V292" s="1"/>
      <c r="W292" s="1"/>
      <c r="X292" s="1"/>
      <c r="Y292" s="1"/>
      <c r="Z292" s="1"/>
    </row>
    <row r="293" spans="1:26" ht="15.75" customHeight="1" x14ac:dyDescent="0.2">
      <c r="A293" s="1"/>
      <c r="B293" s="1"/>
      <c r="C293" s="1"/>
      <c r="D293" s="24"/>
      <c r="E293" s="2"/>
      <c r="F293" s="2"/>
      <c r="G293" s="71"/>
      <c r="H293" s="24"/>
      <c r="I293" s="24"/>
      <c r="J293" s="24"/>
      <c r="K293" s="1"/>
      <c r="L293" s="1"/>
      <c r="M293" s="1"/>
      <c r="N293" s="1"/>
      <c r="O293" s="1"/>
      <c r="P293" s="1"/>
      <c r="Q293" s="1"/>
      <c r="R293" s="1"/>
      <c r="S293" s="1"/>
      <c r="T293" s="1"/>
      <c r="U293" s="1"/>
      <c r="V293" s="1"/>
      <c r="W293" s="1"/>
      <c r="X293" s="1"/>
      <c r="Y293" s="1"/>
      <c r="Z293" s="1"/>
    </row>
    <row r="294" spans="1:26" ht="15.75" customHeight="1" x14ac:dyDescent="0.2">
      <c r="A294" s="1"/>
      <c r="B294" s="1"/>
      <c r="C294" s="1"/>
      <c r="D294" s="24"/>
      <c r="E294" s="2"/>
      <c r="F294" s="2"/>
      <c r="G294" s="71"/>
      <c r="H294" s="24"/>
      <c r="I294" s="24"/>
      <c r="J294" s="24"/>
      <c r="K294" s="1"/>
      <c r="L294" s="1"/>
      <c r="M294" s="1"/>
      <c r="N294" s="1"/>
      <c r="O294" s="1"/>
      <c r="P294" s="1"/>
      <c r="Q294" s="1"/>
      <c r="R294" s="1"/>
      <c r="S294" s="1"/>
      <c r="T294" s="1"/>
      <c r="U294" s="1"/>
      <c r="V294" s="1"/>
      <c r="W294" s="1"/>
      <c r="X294" s="1"/>
      <c r="Y294" s="1"/>
      <c r="Z294" s="1"/>
    </row>
    <row r="295" spans="1:26" ht="15.75" customHeight="1" x14ac:dyDescent="0.2">
      <c r="A295" s="1"/>
      <c r="B295" s="1"/>
      <c r="C295" s="1"/>
      <c r="D295" s="24"/>
      <c r="E295" s="2"/>
      <c r="F295" s="2"/>
      <c r="G295" s="71"/>
      <c r="H295" s="24"/>
      <c r="I295" s="24"/>
      <c r="J295" s="24"/>
      <c r="K295" s="1"/>
      <c r="L295" s="1"/>
      <c r="M295" s="1"/>
      <c r="N295" s="1"/>
      <c r="O295" s="1"/>
      <c r="P295" s="1"/>
      <c r="Q295" s="1"/>
      <c r="R295" s="1"/>
      <c r="S295" s="1"/>
      <c r="T295" s="1"/>
      <c r="U295" s="1"/>
      <c r="V295" s="1"/>
      <c r="W295" s="1"/>
      <c r="X295" s="1"/>
      <c r="Y295" s="1"/>
      <c r="Z295" s="1"/>
    </row>
    <row r="296" spans="1:26" ht="15.75" customHeight="1" x14ac:dyDescent="0.2">
      <c r="A296" s="1"/>
      <c r="B296" s="1"/>
      <c r="C296" s="1"/>
      <c r="D296" s="24"/>
      <c r="E296" s="2"/>
      <c r="F296" s="2"/>
      <c r="G296" s="71"/>
      <c r="H296" s="24"/>
      <c r="I296" s="24"/>
      <c r="J296" s="24"/>
      <c r="K296" s="1"/>
      <c r="L296" s="1"/>
      <c r="M296" s="1"/>
      <c r="N296" s="1"/>
      <c r="O296" s="1"/>
      <c r="P296" s="1"/>
      <c r="Q296" s="1"/>
      <c r="R296" s="1"/>
      <c r="S296" s="1"/>
      <c r="T296" s="1"/>
      <c r="U296" s="1"/>
      <c r="V296" s="1"/>
      <c r="W296" s="1"/>
      <c r="X296" s="1"/>
      <c r="Y296" s="1"/>
      <c r="Z296" s="1"/>
    </row>
    <row r="297" spans="1:26" ht="15.75" customHeight="1" x14ac:dyDescent="0.2">
      <c r="A297" s="1"/>
      <c r="B297" s="1"/>
      <c r="C297" s="1"/>
      <c r="D297" s="24"/>
      <c r="E297" s="2"/>
      <c r="F297" s="2"/>
      <c r="G297" s="71"/>
      <c r="H297" s="24"/>
      <c r="I297" s="24"/>
      <c r="J297" s="24"/>
      <c r="K297" s="1"/>
      <c r="L297" s="1"/>
      <c r="M297" s="1"/>
      <c r="N297" s="1"/>
      <c r="O297" s="1"/>
      <c r="P297" s="1"/>
      <c r="Q297" s="1"/>
      <c r="R297" s="1"/>
      <c r="S297" s="1"/>
      <c r="T297" s="1"/>
      <c r="U297" s="1"/>
      <c r="V297" s="1"/>
      <c r="W297" s="1"/>
      <c r="X297" s="1"/>
      <c r="Y297" s="1"/>
      <c r="Z297" s="1"/>
    </row>
    <row r="298" spans="1:26" ht="15.75" customHeight="1" x14ac:dyDescent="0.2">
      <c r="A298" s="1"/>
      <c r="B298" s="1"/>
      <c r="C298" s="1"/>
      <c r="D298" s="24"/>
      <c r="E298" s="2"/>
      <c r="F298" s="2"/>
      <c r="G298" s="71"/>
      <c r="H298" s="24"/>
      <c r="I298" s="24"/>
      <c r="J298" s="24"/>
      <c r="K298" s="1"/>
      <c r="L298" s="1"/>
      <c r="M298" s="1"/>
      <c r="N298" s="1"/>
      <c r="O298" s="1"/>
      <c r="P298" s="1"/>
      <c r="Q298" s="1"/>
      <c r="R298" s="1"/>
      <c r="S298" s="1"/>
      <c r="T298" s="1"/>
      <c r="U298" s="1"/>
      <c r="V298" s="1"/>
      <c r="W298" s="1"/>
      <c r="X298" s="1"/>
      <c r="Y298" s="1"/>
      <c r="Z298" s="1"/>
    </row>
    <row r="299" spans="1:26" ht="15.75" customHeight="1" x14ac:dyDescent="0.2">
      <c r="A299" s="1"/>
      <c r="B299" s="1"/>
      <c r="C299" s="1"/>
      <c r="D299" s="24"/>
      <c r="E299" s="2"/>
      <c r="F299" s="2"/>
      <c r="G299" s="71"/>
      <c r="H299" s="24"/>
      <c r="I299" s="24"/>
      <c r="J299" s="24"/>
      <c r="K299" s="1"/>
      <c r="L299" s="1"/>
      <c r="M299" s="1"/>
      <c r="N299" s="1"/>
      <c r="O299" s="1"/>
      <c r="P299" s="1"/>
      <c r="Q299" s="1"/>
      <c r="R299" s="1"/>
      <c r="S299" s="1"/>
      <c r="T299" s="1"/>
      <c r="U299" s="1"/>
      <c r="V299" s="1"/>
      <c r="W299" s="1"/>
      <c r="X299" s="1"/>
      <c r="Y299" s="1"/>
      <c r="Z299" s="1"/>
    </row>
    <row r="300" spans="1:26" ht="15.75" customHeight="1" x14ac:dyDescent="0.2">
      <c r="A300" s="1"/>
      <c r="B300" s="1"/>
      <c r="C300" s="1"/>
      <c r="D300" s="24"/>
      <c r="E300" s="2"/>
      <c r="F300" s="2"/>
      <c r="G300" s="71"/>
      <c r="H300" s="24"/>
      <c r="I300" s="24"/>
      <c r="J300" s="24"/>
      <c r="K300" s="1"/>
      <c r="L300" s="1"/>
      <c r="M300" s="1"/>
      <c r="N300" s="1"/>
      <c r="O300" s="1"/>
      <c r="P300" s="1"/>
      <c r="Q300" s="1"/>
      <c r="R300" s="1"/>
      <c r="S300" s="1"/>
      <c r="T300" s="1"/>
      <c r="U300" s="1"/>
      <c r="V300" s="1"/>
      <c r="W300" s="1"/>
      <c r="X300" s="1"/>
      <c r="Y300" s="1"/>
      <c r="Z300" s="1"/>
    </row>
    <row r="301" spans="1:26" ht="15.75" customHeight="1" x14ac:dyDescent="0.2">
      <c r="A301" s="1"/>
      <c r="B301" s="1"/>
      <c r="C301" s="1"/>
      <c r="D301" s="24"/>
      <c r="E301" s="2"/>
      <c r="F301" s="2"/>
      <c r="G301" s="71"/>
      <c r="H301" s="24"/>
      <c r="I301" s="24"/>
      <c r="J301" s="24"/>
      <c r="K301" s="1"/>
      <c r="L301" s="1"/>
      <c r="M301" s="1"/>
      <c r="N301" s="1"/>
      <c r="O301" s="1"/>
      <c r="P301" s="1"/>
      <c r="Q301" s="1"/>
      <c r="R301" s="1"/>
      <c r="S301" s="1"/>
      <c r="T301" s="1"/>
      <c r="U301" s="1"/>
      <c r="V301" s="1"/>
      <c r="W301" s="1"/>
      <c r="X301" s="1"/>
      <c r="Y301" s="1"/>
      <c r="Z301" s="1"/>
    </row>
    <row r="302" spans="1:26" ht="15.75" customHeight="1" x14ac:dyDescent="0.2">
      <c r="A302" s="1"/>
      <c r="B302" s="1"/>
      <c r="C302" s="1"/>
      <c r="D302" s="24"/>
      <c r="E302" s="2"/>
      <c r="F302" s="2"/>
      <c r="G302" s="71"/>
      <c r="H302" s="24"/>
      <c r="I302" s="24"/>
      <c r="J302" s="24"/>
      <c r="K302" s="1"/>
      <c r="L302" s="1"/>
      <c r="M302" s="1"/>
      <c r="N302" s="1"/>
      <c r="O302" s="1"/>
      <c r="P302" s="1"/>
      <c r="Q302" s="1"/>
      <c r="R302" s="1"/>
      <c r="S302" s="1"/>
      <c r="T302" s="1"/>
      <c r="U302" s="1"/>
      <c r="V302" s="1"/>
      <c r="W302" s="1"/>
      <c r="X302" s="1"/>
      <c r="Y302" s="1"/>
      <c r="Z302" s="1"/>
    </row>
    <row r="303" spans="1:26" ht="15.75" customHeight="1" x14ac:dyDescent="0.2">
      <c r="A303" s="1"/>
      <c r="B303" s="1"/>
      <c r="C303" s="1"/>
      <c r="D303" s="24"/>
      <c r="E303" s="2"/>
      <c r="F303" s="2"/>
      <c r="G303" s="71"/>
      <c r="H303" s="24"/>
      <c r="I303" s="24"/>
      <c r="J303" s="24"/>
      <c r="K303" s="1"/>
      <c r="L303" s="1"/>
      <c r="M303" s="1"/>
      <c r="N303" s="1"/>
      <c r="O303" s="1"/>
      <c r="P303" s="1"/>
      <c r="Q303" s="1"/>
      <c r="R303" s="1"/>
      <c r="S303" s="1"/>
      <c r="T303" s="1"/>
      <c r="U303" s="1"/>
      <c r="V303" s="1"/>
      <c r="W303" s="1"/>
      <c r="X303" s="1"/>
      <c r="Y303" s="1"/>
      <c r="Z303" s="1"/>
    </row>
    <row r="304" spans="1:26" ht="15.75" customHeight="1" x14ac:dyDescent="0.2">
      <c r="A304" s="1"/>
      <c r="B304" s="1"/>
      <c r="C304" s="1"/>
      <c r="D304" s="24"/>
      <c r="E304" s="2"/>
      <c r="F304" s="2"/>
      <c r="G304" s="71"/>
      <c r="H304" s="24"/>
      <c r="I304" s="24"/>
      <c r="J304" s="24"/>
      <c r="K304" s="1"/>
      <c r="L304" s="1"/>
      <c r="M304" s="1"/>
      <c r="N304" s="1"/>
      <c r="O304" s="1"/>
      <c r="P304" s="1"/>
      <c r="Q304" s="1"/>
      <c r="R304" s="1"/>
      <c r="S304" s="1"/>
      <c r="T304" s="1"/>
      <c r="U304" s="1"/>
      <c r="V304" s="1"/>
      <c r="W304" s="1"/>
      <c r="X304" s="1"/>
      <c r="Y304" s="1"/>
      <c r="Z304" s="1"/>
    </row>
    <row r="305" spans="1:26" ht="15.75" customHeight="1" x14ac:dyDescent="0.2">
      <c r="A305" s="1"/>
      <c r="B305" s="1"/>
      <c r="C305" s="1"/>
      <c r="D305" s="24"/>
      <c r="E305" s="2"/>
      <c r="F305" s="2"/>
      <c r="G305" s="71"/>
      <c r="H305" s="24"/>
      <c r="I305" s="24"/>
      <c r="J305" s="24"/>
      <c r="K305" s="1"/>
      <c r="L305" s="1"/>
      <c r="M305" s="1"/>
      <c r="N305" s="1"/>
      <c r="O305" s="1"/>
      <c r="P305" s="1"/>
      <c r="Q305" s="1"/>
      <c r="R305" s="1"/>
      <c r="S305" s="1"/>
      <c r="T305" s="1"/>
      <c r="U305" s="1"/>
      <c r="V305" s="1"/>
      <c r="W305" s="1"/>
      <c r="X305" s="1"/>
      <c r="Y305" s="1"/>
      <c r="Z305" s="1"/>
    </row>
    <row r="306" spans="1:26" ht="15.75" customHeight="1" x14ac:dyDescent="0.2">
      <c r="A306" s="1"/>
      <c r="B306" s="1"/>
      <c r="C306" s="1"/>
      <c r="D306" s="24"/>
      <c r="E306" s="2"/>
      <c r="F306" s="2"/>
      <c r="G306" s="71"/>
      <c r="H306" s="24"/>
      <c r="I306" s="24"/>
      <c r="J306" s="24"/>
      <c r="K306" s="1"/>
      <c r="L306" s="1"/>
      <c r="M306" s="1"/>
      <c r="N306" s="1"/>
      <c r="O306" s="1"/>
      <c r="P306" s="1"/>
      <c r="Q306" s="1"/>
      <c r="R306" s="1"/>
      <c r="S306" s="1"/>
      <c r="T306" s="1"/>
      <c r="U306" s="1"/>
      <c r="V306" s="1"/>
      <c r="W306" s="1"/>
      <c r="X306" s="1"/>
      <c r="Y306" s="1"/>
      <c r="Z306" s="1"/>
    </row>
    <row r="307" spans="1:26" ht="15.75" customHeight="1" x14ac:dyDescent="0.2">
      <c r="A307" s="1"/>
      <c r="B307" s="1"/>
      <c r="C307" s="1"/>
      <c r="D307" s="24"/>
      <c r="E307" s="2"/>
      <c r="F307" s="2"/>
      <c r="G307" s="71"/>
      <c r="H307" s="24"/>
      <c r="I307" s="24"/>
      <c r="J307" s="24"/>
      <c r="K307" s="1"/>
      <c r="L307" s="1"/>
      <c r="M307" s="1"/>
      <c r="N307" s="1"/>
      <c r="O307" s="1"/>
      <c r="P307" s="1"/>
      <c r="Q307" s="1"/>
      <c r="R307" s="1"/>
      <c r="S307" s="1"/>
      <c r="T307" s="1"/>
      <c r="U307" s="1"/>
      <c r="V307" s="1"/>
      <c r="W307" s="1"/>
      <c r="X307" s="1"/>
      <c r="Y307" s="1"/>
      <c r="Z307" s="1"/>
    </row>
    <row r="308" spans="1:26" ht="15.75" customHeight="1" x14ac:dyDescent="0.2">
      <c r="A308" s="1"/>
      <c r="B308" s="1"/>
      <c r="C308" s="1"/>
      <c r="D308" s="24"/>
      <c r="E308" s="2"/>
      <c r="F308" s="2"/>
      <c r="G308" s="71"/>
      <c r="H308" s="24"/>
      <c r="I308" s="24"/>
      <c r="J308" s="24"/>
      <c r="K308" s="1"/>
      <c r="L308" s="1"/>
      <c r="M308" s="1"/>
      <c r="N308" s="1"/>
      <c r="O308" s="1"/>
      <c r="P308" s="1"/>
      <c r="Q308" s="1"/>
      <c r="R308" s="1"/>
      <c r="S308" s="1"/>
      <c r="T308" s="1"/>
      <c r="U308" s="1"/>
      <c r="V308" s="1"/>
      <c r="W308" s="1"/>
      <c r="X308" s="1"/>
      <c r="Y308" s="1"/>
      <c r="Z308" s="1"/>
    </row>
    <row r="309" spans="1:26" ht="15.75" customHeight="1" x14ac:dyDescent="0.2">
      <c r="A309" s="1"/>
      <c r="B309" s="1"/>
      <c r="C309" s="1"/>
      <c r="D309" s="24"/>
      <c r="E309" s="2"/>
      <c r="F309" s="2"/>
      <c r="G309" s="71"/>
      <c r="H309" s="24"/>
      <c r="I309" s="24"/>
      <c r="J309" s="24"/>
      <c r="K309" s="1"/>
      <c r="L309" s="1"/>
      <c r="M309" s="1"/>
      <c r="N309" s="1"/>
      <c r="O309" s="1"/>
      <c r="P309" s="1"/>
      <c r="Q309" s="1"/>
      <c r="R309" s="1"/>
      <c r="S309" s="1"/>
      <c r="T309" s="1"/>
      <c r="U309" s="1"/>
      <c r="V309" s="1"/>
      <c r="W309" s="1"/>
      <c r="X309" s="1"/>
      <c r="Y309" s="1"/>
      <c r="Z309" s="1"/>
    </row>
    <row r="310" spans="1:26" ht="15.75" customHeight="1" x14ac:dyDescent="0.2">
      <c r="A310" s="1"/>
      <c r="B310" s="1"/>
      <c r="C310" s="1"/>
      <c r="D310" s="24"/>
      <c r="E310" s="2"/>
      <c r="F310" s="2"/>
      <c r="G310" s="71"/>
      <c r="H310" s="24"/>
      <c r="I310" s="24"/>
      <c r="J310" s="24"/>
      <c r="K310" s="1"/>
      <c r="L310" s="1"/>
      <c r="M310" s="1"/>
      <c r="N310" s="1"/>
      <c r="O310" s="1"/>
      <c r="P310" s="1"/>
      <c r="Q310" s="1"/>
      <c r="R310" s="1"/>
      <c r="S310" s="1"/>
      <c r="T310" s="1"/>
      <c r="U310" s="1"/>
      <c r="V310" s="1"/>
      <c r="W310" s="1"/>
      <c r="X310" s="1"/>
      <c r="Y310" s="1"/>
      <c r="Z310" s="1"/>
    </row>
    <row r="311" spans="1:26" ht="15.75" customHeight="1" x14ac:dyDescent="0.2">
      <c r="A311" s="1"/>
      <c r="B311" s="1"/>
      <c r="C311" s="1"/>
      <c r="D311" s="24"/>
      <c r="E311" s="2"/>
      <c r="F311" s="2"/>
      <c r="G311" s="71"/>
      <c r="H311" s="24"/>
      <c r="I311" s="24"/>
      <c r="J311" s="24"/>
      <c r="K311" s="1"/>
      <c r="L311" s="1"/>
      <c r="M311" s="1"/>
      <c r="N311" s="1"/>
      <c r="O311" s="1"/>
      <c r="P311" s="1"/>
      <c r="Q311" s="1"/>
      <c r="R311" s="1"/>
      <c r="S311" s="1"/>
      <c r="T311" s="1"/>
      <c r="U311" s="1"/>
      <c r="V311" s="1"/>
      <c r="W311" s="1"/>
      <c r="X311" s="1"/>
      <c r="Y311" s="1"/>
      <c r="Z311" s="1"/>
    </row>
    <row r="312" spans="1:26" ht="15.75" customHeight="1" x14ac:dyDescent="0.2">
      <c r="A312" s="1"/>
      <c r="B312" s="1"/>
      <c r="C312" s="1"/>
      <c r="D312" s="24"/>
      <c r="E312" s="2"/>
      <c r="F312" s="2"/>
      <c r="G312" s="71"/>
      <c r="H312" s="24"/>
      <c r="I312" s="24"/>
      <c r="J312" s="24"/>
      <c r="K312" s="1"/>
      <c r="L312" s="1"/>
      <c r="M312" s="1"/>
      <c r="N312" s="1"/>
      <c r="O312" s="1"/>
      <c r="P312" s="1"/>
      <c r="Q312" s="1"/>
      <c r="R312" s="1"/>
      <c r="S312" s="1"/>
      <c r="T312" s="1"/>
      <c r="U312" s="1"/>
      <c r="V312" s="1"/>
      <c r="W312" s="1"/>
      <c r="X312" s="1"/>
      <c r="Y312" s="1"/>
      <c r="Z312" s="1"/>
    </row>
    <row r="313" spans="1:26" ht="15.75" customHeight="1" x14ac:dyDescent="0.2">
      <c r="A313" s="1"/>
      <c r="B313" s="1"/>
      <c r="C313" s="1"/>
      <c r="D313" s="24"/>
      <c r="E313" s="2"/>
      <c r="F313" s="2"/>
      <c r="G313" s="71"/>
      <c r="H313" s="24"/>
      <c r="I313" s="24"/>
      <c r="J313" s="24"/>
      <c r="K313" s="1"/>
      <c r="L313" s="1"/>
      <c r="M313" s="1"/>
      <c r="N313" s="1"/>
      <c r="O313" s="1"/>
      <c r="P313" s="1"/>
      <c r="Q313" s="1"/>
      <c r="R313" s="1"/>
      <c r="S313" s="1"/>
      <c r="T313" s="1"/>
      <c r="U313" s="1"/>
      <c r="V313" s="1"/>
      <c r="W313" s="1"/>
      <c r="X313" s="1"/>
      <c r="Y313" s="1"/>
      <c r="Z313" s="1"/>
    </row>
    <row r="314" spans="1:26" ht="15.75" customHeight="1" x14ac:dyDescent="0.2">
      <c r="A314" s="1"/>
      <c r="B314" s="1"/>
      <c r="C314" s="1"/>
      <c r="D314" s="24"/>
      <c r="E314" s="2"/>
      <c r="F314" s="2"/>
      <c r="G314" s="71"/>
      <c r="H314" s="24"/>
      <c r="I314" s="24"/>
      <c r="J314" s="24"/>
      <c r="K314" s="1"/>
      <c r="L314" s="1"/>
      <c r="M314" s="1"/>
      <c r="N314" s="1"/>
      <c r="O314" s="1"/>
      <c r="P314" s="1"/>
      <c r="Q314" s="1"/>
      <c r="R314" s="1"/>
      <c r="S314" s="1"/>
      <c r="T314" s="1"/>
      <c r="U314" s="1"/>
      <c r="V314" s="1"/>
      <c r="W314" s="1"/>
      <c r="X314" s="1"/>
      <c r="Y314" s="1"/>
      <c r="Z314" s="1"/>
    </row>
    <row r="315" spans="1:26" ht="15.75" customHeight="1" x14ac:dyDescent="0.2">
      <c r="A315" s="1"/>
      <c r="B315" s="1"/>
      <c r="C315" s="1"/>
      <c r="D315" s="24"/>
      <c r="E315" s="2"/>
      <c r="F315" s="2"/>
      <c r="G315" s="71"/>
      <c r="H315" s="24"/>
      <c r="I315" s="24"/>
      <c r="J315" s="24"/>
      <c r="K315" s="1"/>
      <c r="L315" s="1"/>
      <c r="M315" s="1"/>
      <c r="N315" s="1"/>
      <c r="O315" s="1"/>
      <c r="P315" s="1"/>
      <c r="Q315" s="1"/>
      <c r="R315" s="1"/>
      <c r="S315" s="1"/>
      <c r="T315" s="1"/>
      <c r="U315" s="1"/>
      <c r="V315" s="1"/>
      <c r="W315" s="1"/>
      <c r="X315" s="1"/>
      <c r="Y315" s="1"/>
      <c r="Z315" s="1"/>
    </row>
    <row r="316" spans="1:26" ht="15.75" customHeight="1" x14ac:dyDescent="0.2">
      <c r="A316" s="1"/>
      <c r="B316" s="1"/>
      <c r="C316" s="1"/>
      <c r="D316" s="24"/>
      <c r="E316" s="2"/>
      <c r="F316" s="2"/>
      <c r="G316" s="71"/>
      <c r="H316" s="24"/>
      <c r="I316" s="24"/>
      <c r="J316" s="24"/>
      <c r="K316" s="1"/>
      <c r="L316" s="1"/>
      <c r="M316" s="1"/>
      <c r="N316" s="1"/>
      <c r="O316" s="1"/>
      <c r="P316" s="1"/>
      <c r="Q316" s="1"/>
      <c r="R316" s="1"/>
      <c r="S316" s="1"/>
      <c r="T316" s="1"/>
      <c r="U316" s="1"/>
      <c r="V316" s="1"/>
      <c r="W316" s="1"/>
      <c r="X316" s="1"/>
      <c r="Y316" s="1"/>
      <c r="Z316" s="1"/>
    </row>
    <row r="317" spans="1:26" ht="15.75" customHeight="1" x14ac:dyDescent="0.2">
      <c r="A317" s="1"/>
      <c r="B317" s="1"/>
      <c r="C317" s="1"/>
      <c r="D317" s="24"/>
      <c r="E317" s="2"/>
      <c r="F317" s="2"/>
      <c r="G317" s="71"/>
      <c r="H317" s="24"/>
      <c r="I317" s="24"/>
      <c r="J317" s="24"/>
      <c r="K317" s="1"/>
      <c r="L317" s="1"/>
      <c r="M317" s="1"/>
      <c r="N317" s="1"/>
      <c r="O317" s="1"/>
      <c r="P317" s="1"/>
      <c r="Q317" s="1"/>
      <c r="R317" s="1"/>
      <c r="S317" s="1"/>
      <c r="T317" s="1"/>
      <c r="U317" s="1"/>
      <c r="V317" s="1"/>
      <c r="W317" s="1"/>
      <c r="X317" s="1"/>
      <c r="Y317" s="1"/>
      <c r="Z317" s="1"/>
    </row>
    <row r="318" spans="1:26" ht="15.75" customHeight="1" x14ac:dyDescent="0.2">
      <c r="A318" s="1"/>
      <c r="B318" s="1"/>
      <c r="C318" s="1"/>
      <c r="D318" s="24"/>
      <c r="E318" s="2"/>
      <c r="F318" s="2"/>
      <c r="G318" s="71"/>
      <c r="H318" s="24"/>
      <c r="I318" s="24"/>
      <c r="J318" s="24"/>
      <c r="K318" s="1"/>
      <c r="L318" s="1"/>
      <c r="M318" s="1"/>
      <c r="N318" s="1"/>
      <c r="O318" s="1"/>
      <c r="P318" s="1"/>
      <c r="Q318" s="1"/>
      <c r="R318" s="1"/>
      <c r="S318" s="1"/>
      <c r="T318" s="1"/>
      <c r="U318" s="1"/>
      <c r="V318" s="1"/>
      <c r="W318" s="1"/>
      <c r="X318" s="1"/>
      <c r="Y318" s="1"/>
      <c r="Z318" s="1"/>
    </row>
    <row r="319" spans="1:26" ht="15.75" customHeight="1" x14ac:dyDescent="0.2">
      <c r="A319" s="1"/>
      <c r="B319" s="1"/>
      <c r="C319" s="1"/>
      <c r="D319" s="24"/>
      <c r="E319" s="2"/>
      <c r="F319" s="2"/>
      <c r="G319" s="71"/>
      <c r="H319" s="24"/>
      <c r="I319" s="24"/>
      <c r="J319" s="24"/>
      <c r="K319" s="1"/>
      <c r="L319" s="1"/>
      <c r="M319" s="1"/>
      <c r="N319" s="1"/>
      <c r="O319" s="1"/>
      <c r="P319" s="1"/>
      <c r="Q319" s="1"/>
      <c r="R319" s="1"/>
      <c r="S319" s="1"/>
      <c r="T319" s="1"/>
      <c r="U319" s="1"/>
      <c r="V319" s="1"/>
      <c r="W319" s="1"/>
      <c r="X319" s="1"/>
      <c r="Y319" s="1"/>
      <c r="Z319" s="1"/>
    </row>
    <row r="320" spans="1:26" ht="15.75" customHeight="1" x14ac:dyDescent="0.2">
      <c r="A320" s="1"/>
      <c r="B320" s="1"/>
      <c r="C320" s="1"/>
      <c r="D320" s="24"/>
      <c r="E320" s="2"/>
      <c r="F320" s="2"/>
      <c r="G320" s="71"/>
      <c r="H320" s="24"/>
      <c r="I320" s="24"/>
      <c r="J320" s="24"/>
      <c r="K320" s="1"/>
      <c r="L320" s="1"/>
      <c r="M320" s="1"/>
      <c r="N320" s="1"/>
      <c r="O320" s="1"/>
      <c r="P320" s="1"/>
      <c r="Q320" s="1"/>
      <c r="R320" s="1"/>
      <c r="S320" s="1"/>
      <c r="T320" s="1"/>
      <c r="U320" s="1"/>
      <c r="V320" s="1"/>
      <c r="W320" s="1"/>
      <c r="X320" s="1"/>
      <c r="Y320" s="1"/>
      <c r="Z320" s="1"/>
    </row>
    <row r="321" spans="1:26" ht="15.75" customHeight="1" x14ac:dyDescent="0.2">
      <c r="A321" s="1"/>
      <c r="B321" s="1"/>
      <c r="C321" s="1"/>
      <c r="D321" s="24"/>
      <c r="E321" s="2"/>
      <c r="F321" s="2"/>
      <c r="G321" s="71"/>
      <c r="H321" s="24"/>
      <c r="I321" s="24"/>
      <c r="J321" s="24"/>
      <c r="K321" s="1"/>
      <c r="L321" s="1"/>
      <c r="M321" s="1"/>
      <c r="N321" s="1"/>
      <c r="O321" s="1"/>
      <c r="P321" s="1"/>
      <c r="Q321" s="1"/>
      <c r="R321" s="1"/>
      <c r="S321" s="1"/>
      <c r="T321" s="1"/>
      <c r="U321" s="1"/>
      <c r="V321" s="1"/>
      <c r="W321" s="1"/>
      <c r="X321" s="1"/>
      <c r="Y321" s="1"/>
      <c r="Z321" s="1"/>
    </row>
    <row r="322" spans="1:26" ht="15.75" customHeight="1" x14ac:dyDescent="0.2">
      <c r="A322" s="1"/>
      <c r="B322" s="1"/>
      <c r="C322" s="1"/>
      <c r="D322" s="24"/>
      <c r="E322" s="2"/>
      <c r="F322" s="2"/>
      <c r="G322" s="71"/>
      <c r="H322" s="24"/>
      <c r="I322" s="24"/>
      <c r="J322" s="24"/>
      <c r="K322" s="1"/>
      <c r="L322" s="1"/>
      <c r="M322" s="1"/>
      <c r="N322" s="1"/>
      <c r="O322" s="1"/>
      <c r="P322" s="1"/>
      <c r="Q322" s="1"/>
      <c r="R322" s="1"/>
      <c r="S322" s="1"/>
      <c r="T322" s="1"/>
      <c r="U322" s="1"/>
      <c r="V322" s="1"/>
      <c r="W322" s="1"/>
      <c r="X322" s="1"/>
      <c r="Y322" s="1"/>
      <c r="Z322" s="1"/>
    </row>
    <row r="323" spans="1:26" ht="15.75" customHeight="1" x14ac:dyDescent="0.2">
      <c r="A323" s="1"/>
      <c r="B323" s="1"/>
      <c r="C323" s="1"/>
      <c r="D323" s="24"/>
      <c r="E323" s="2"/>
      <c r="F323" s="2"/>
      <c r="G323" s="71"/>
      <c r="H323" s="24"/>
      <c r="I323" s="24"/>
      <c r="J323" s="24"/>
      <c r="K323" s="1"/>
      <c r="L323" s="1"/>
      <c r="M323" s="1"/>
      <c r="N323" s="1"/>
      <c r="O323" s="1"/>
      <c r="P323" s="1"/>
      <c r="Q323" s="1"/>
      <c r="R323" s="1"/>
      <c r="S323" s="1"/>
      <c r="T323" s="1"/>
      <c r="U323" s="1"/>
      <c r="V323" s="1"/>
      <c r="W323" s="1"/>
      <c r="X323" s="1"/>
      <c r="Y323" s="1"/>
      <c r="Z323" s="1"/>
    </row>
    <row r="324" spans="1:26" ht="15.75" customHeight="1" x14ac:dyDescent="0.2">
      <c r="A324" s="1"/>
      <c r="B324" s="1"/>
      <c r="C324" s="1"/>
      <c r="D324" s="24"/>
      <c r="E324" s="2"/>
      <c r="F324" s="2"/>
      <c r="G324" s="71"/>
      <c r="H324" s="24"/>
      <c r="I324" s="24"/>
      <c r="J324" s="24"/>
      <c r="K324" s="1"/>
      <c r="L324" s="1"/>
      <c r="M324" s="1"/>
      <c r="N324" s="1"/>
      <c r="O324" s="1"/>
      <c r="P324" s="1"/>
      <c r="Q324" s="1"/>
      <c r="R324" s="1"/>
      <c r="S324" s="1"/>
      <c r="T324" s="1"/>
      <c r="U324" s="1"/>
      <c r="V324" s="1"/>
      <c r="W324" s="1"/>
      <c r="X324" s="1"/>
      <c r="Y324" s="1"/>
      <c r="Z324" s="1"/>
    </row>
    <row r="325" spans="1:26" ht="15.75" customHeight="1" x14ac:dyDescent="0.2">
      <c r="A325" s="1"/>
      <c r="B325" s="1"/>
      <c r="C325" s="1"/>
      <c r="D325" s="24"/>
      <c r="E325" s="2"/>
      <c r="F325" s="2"/>
      <c r="G325" s="71"/>
      <c r="H325" s="24"/>
      <c r="I325" s="24"/>
      <c r="J325" s="24"/>
      <c r="K325" s="1"/>
      <c r="L325" s="1"/>
      <c r="M325" s="1"/>
      <c r="N325" s="1"/>
      <c r="O325" s="1"/>
      <c r="P325" s="1"/>
      <c r="Q325" s="1"/>
      <c r="R325" s="1"/>
      <c r="S325" s="1"/>
      <c r="T325" s="1"/>
      <c r="U325" s="1"/>
      <c r="V325" s="1"/>
      <c r="W325" s="1"/>
      <c r="X325" s="1"/>
      <c r="Y325" s="1"/>
      <c r="Z325" s="1"/>
    </row>
    <row r="326" spans="1:26" ht="15.75" customHeight="1" x14ac:dyDescent="0.2">
      <c r="A326" s="1"/>
      <c r="B326" s="1"/>
      <c r="C326" s="1"/>
      <c r="D326" s="24"/>
      <c r="E326" s="2"/>
      <c r="F326" s="2"/>
      <c r="G326" s="71"/>
      <c r="H326" s="24"/>
      <c r="I326" s="24"/>
      <c r="J326" s="24"/>
      <c r="K326" s="1"/>
      <c r="L326" s="1"/>
      <c r="M326" s="1"/>
      <c r="N326" s="1"/>
      <c r="O326" s="1"/>
      <c r="P326" s="1"/>
      <c r="Q326" s="1"/>
      <c r="R326" s="1"/>
      <c r="S326" s="1"/>
      <c r="T326" s="1"/>
      <c r="U326" s="1"/>
      <c r="V326" s="1"/>
      <c r="W326" s="1"/>
      <c r="X326" s="1"/>
      <c r="Y326" s="1"/>
      <c r="Z326" s="1"/>
    </row>
    <row r="327" spans="1:26" ht="15.75" customHeight="1" x14ac:dyDescent="0.2">
      <c r="A327" s="1"/>
      <c r="B327" s="1"/>
      <c r="C327" s="1"/>
      <c r="D327" s="24"/>
      <c r="E327" s="2"/>
      <c r="F327" s="2"/>
      <c r="G327" s="71"/>
      <c r="H327" s="24"/>
      <c r="I327" s="24"/>
      <c r="J327" s="24"/>
      <c r="K327" s="1"/>
      <c r="L327" s="1"/>
      <c r="M327" s="1"/>
      <c r="N327" s="1"/>
      <c r="O327" s="1"/>
      <c r="P327" s="1"/>
      <c r="Q327" s="1"/>
      <c r="R327" s="1"/>
      <c r="S327" s="1"/>
      <c r="T327" s="1"/>
      <c r="U327" s="1"/>
      <c r="V327" s="1"/>
      <c r="W327" s="1"/>
      <c r="X327" s="1"/>
      <c r="Y327" s="1"/>
      <c r="Z327" s="1"/>
    </row>
    <row r="328" spans="1:26" ht="15.75" customHeight="1" x14ac:dyDescent="0.2">
      <c r="A328" s="1"/>
      <c r="B328" s="1"/>
      <c r="C328" s="1"/>
      <c r="D328" s="24"/>
      <c r="E328" s="2"/>
      <c r="F328" s="2"/>
      <c r="G328" s="71"/>
      <c r="H328" s="24"/>
      <c r="I328" s="24"/>
      <c r="J328" s="24"/>
      <c r="K328" s="1"/>
      <c r="L328" s="1"/>
      <c r="M328" s="1"/>
      <c r="N328" s="1"/>
      <c r="O328" s="1"/>
      <c r="P328" s="1"/>
      <c r="Q328" s="1"/>
      <c r="R328" s="1"/>
      <c r="S328" s="1"/>
      <c r="T328" s="1"/>
      <c r="U328" s="1"/>
      <c r="V328" s="1"/>
      <c r="W328" s="1"/>
      <c r="X328" s="1"/>
      <c r="Y328" s="1"/>
      <c r="Z328" s="1"/>
    </row>
    <row r="329" spans="1:26" ht="15.75" customHeight="1" x14ac:dyDescent="0.2">
      <c r="A329" s="1"/>
      <c r="B329" s="1"/>
      <c r="C329" s="1"/>
      <c r="D329" s="24"/>
      <c r="E329" s="2"/>
      <c r="F329" s="2"/>
      <c r="G329" s="71"/>
      <c r="H329" s="24"/>
      <c r="I329" s="24"/>
      <c r="J329" s="24"/>
      <c r="K329" s="1"/>
      <c r="L329" s="1"/>
      <c r="M329" s="1"/>
      <c r="N329" s="1"/>
      <c r="O329" s="1"/>
      <c r="P329" s="1"/>
      <c r="Q329" s="1"/>
      <c r="R329" s="1"/>
      <c r="S329" s="1"/>
      <c r="T329" s="1"/>
      <c r="U329" s="1"/>
      <c r="V329" s="1"/>
      <c r="W329" s="1"/>
      <c r="X329" s="1"/>
      <c r="Y329" s="1"/>
      <c r="Z329" s="1"/>
    </row>
    <row r="330" spans="1:26" ht="15.75" customHeight="1" x14ac:dyDescent="0.2">
      <c r="A330" s="1"/>
      <c r="B330" s="1"/>
      <c r="C330" s="1"/>
      <c r="D330" s="24"/>
      <c r="E330" s="2"/>
      <c r="F330" s="2"/>
      <c r="G330" s="71"/>
      <c r="H330" s="24"/>
      <c r="I330" s="24"/>
      <c r="J330" s="24"/>
      <c r="K330" s="1"/>
      <c r="L330" s="1"/>
      <c r="M330" s="1"/>
      <c r="N330" s="1"/>
      <c r="O330" s="1"/>
      <c r="P330" s="1"/>
      <c r="Q330" s="1"/>
      <c r="R330" s="1"/>
      <c r="S330" s="1"/>
      <c r="T330" s="1"/>
      <c r="U330" s="1"/>
      <c r="V330" s="1"/>
      <c r="W330" s="1"/>
      <c r="X330" s="1"/>
      <c r="Y330" s="1"/>
      <c r="Z330" s="1"/>
    </row>
    <row r="331" spans="1:26" ht="15.75" customHeight="1" x14ac:dyDescent="0.2">
      <c r="A331" s="1"/>
      <c r="B331" s="1"/>
      <c r="C331" s="1"/>
      <c r="D331" s="24"/>
      <c r="E331" s="2"/>
      <c r="F331" s="2"/>
      <c r="G331" s="71"/>
      <c r="H331" s="24"/>
      <c r="I331" s="24"/>
      <c r="J331" s="24"/>
      <c r="K331" s="1"/>
      <c r="L331" s="1"/>
      <c r="M331" s="1"/>
      <c r="N331" s="1"/>
      <c r="O331" s="1"/>
      <c r="P331" s="1"/>
      <c r="Q331" s="1"/>
      <c r="R331" s="1"/>
      <c r="S331" s="1"/>
      <c r="T331" s="1"/>
      <c r="U331" s="1"/>
      <c r="V331" s="1"/>
      <c r="W331" s="1"/>
      <c r="X331" s="1"/>
      <c r="Y331" s="1"/>
      <c r="Z331" s="1"/>
    </row>
    <row r="332" spans="1:26" ht="15.75" customHeight="1" x14ac:dyDescent="0.2">
      <c r="A332" s="1"/>
      <c r="B332" s="1"/>
      <c r="C332" s="1"/>
      <c r="D332" s="24"/>
      <c r="E332" s="2"/>
      <c r="F332" s="2"/>
      <c r="G332" s="71"/>
      <c r="H332" s="24"/>
      <c r="I332" s="24"/>
      <c r="J332" s="24"/>
      <c r="K332" s="1"/>
      <c r="L332" s="1"/>
      <c r="M332" s="1"/>
      <c r="N332" s="1"/>
      <c r="O332" s="1"/>
      <c r="P332" s="1"/>
      <c r="Q332" s="1"/>
      <c r="R332" s="1"/>
      <c r="S332" s="1"/>
      <c r="T332" s="1"/>
      <c r="U332" s="1"/>
      <c r="V332" s="1"/>
      <c r="W332" s="1"/>
      <c r="X332" s="1"/>
      <c r="Y332" s="1"/>
      <c r="Z332" s="1"/>
    </row>
    <row r="333" spans="1:26" ht="15.75" customHeight="1" x14ac:dyDescent="0.2">
      <c r="A333" s="1"/>
      <c r="B333" s="1"/>
      <c r="C333" s="1"/>
      <c r="D333" s="24"/>
      <c r="E333" s="2"/>
      <c r="F333" s="2"/>
      <c r="G333" s="71"/>
      <c r="H333" s="24"/>
      <c r="I333" s="24"/>
      <c r="J333" s="24"/>
      <c r="K333" s="1"/>
      <c r="L333" s="1"/>
      <c r="M333" s="1"/>
      <c r="N333" s="1"/>
      <c r="O333" s="1"/>
      <c r="P333" s="1"/>
      <c r="Q333" s="1"/>
      <c r="R333" s="1"/>
      <c r="S333" s="1"/>
      <c r="T333" s="1"/>
      <c r="U333" s="1"/>
      <c r="V333" s="1"/>
      <c r="W333" s="1"/>
      <c r="X333" s="1"/>
      <c r="Y333" s="1"/>
      <c r="Z333" s="1"/>
    </row>
    <row r="334" spans="1:26" ht="15.75" customHeight="1" x14ac:dyDescent="0.2">
      <c r="A334" s="1"/>
      <c r="B334" s="1"/>
      <c r="C334" s="1"/>
      <c r="D334" s="24"/>
      <c r="E334" s="2"/>
      <c r="F334" s="2"/>
      <c r="G334" s="71"/>
      <c r="H334" s="24"/>
      <c r="I334" s="24"/>
      <c r="J334" s="24"/>
      <c r="K334" s="1"/>
      <c r="L334" s="1"/>
      <c r="M334" s="1"/>
      <c r="N334" s="1"/>
      <c r="O334" s="1"/>
      <c r="P334" s="1"/>
      <c r="Q334" s="1"/>
      <c r="R334" s="1"/>
      <c r="S334" s="1"/>
      <c r="T334" s="1"/>
      <c r="U334" s="1"/>
      <c r="V334" s="1"/>
      <c r="W334" s="1"/>
      <c r="X334" s="1"/>
      <c r="Y334" s="1"/>
      <c r="Z334" s="1"/>
    </row>
    <row r="335" spans="1:26" ht="15.75" customHeight="1" x14ac:dyDescent="0.2">
      <c r="A335" s="1"/>
      <c r="B335" s="1"/>
      <c r="C335" s="1"/>
      <c r="D335" s="24"/>
      <c r="E335" s="2"/>
      <c r="F335" s="2"/>
      <c r="G335" s="71"/>
      <c r="H335" s="24"/>
      <c r="I335" s="24"/>
      <c r="J335" s="24"/>
      <c r="K335" s="1"/>
      <c r="L335" s="1"/>
      <c r="M335" s="1"/>
      <c r="N335" s="1"/>
      <c r="O335" s="1"/>
      <c r="P335" s="1"/>
      <c r="Q335" s="1"/>
      <c r="R335" s="1"/>
      <c r="S335" s="1"/>
      <c r="T335" s="1"/>
      <c r="U335" s="1"/>
      <c r="V335" s="1"/>
      <c r="W335" s="1"/>
      <c r="X335" s="1"/>
      <c r="Y335" s="1"/>
      <c r="Z335" s="1"/>
    </row>
    <row r="336" spans="1:26" ht="15.75" customHeight="1" x14ac:dyDescent="0.2">
      <c r="A336" s="1"/>
      <c r="B336" s="1"/>
      <c r="C336" s="1"/>
      <c r="D336" s="24"/>
      <c r="E336" s="2"/>
      <c r="F336" s="2"/>
      <c r="G336" s="71"/>
      <c r="H336" s="24"/>
      <c r="I336" s="24"/>
      <c r="J336" s="24"/>
      <c r="K336" s="1"/>
      <c r="L336" s="1"/>
      <c r="M336" s="1"/>
      <c r="N336" s="1"/>
      <c r="O336" s="1"/>
      <c r="P336" s="1"/>
      <c r="Q336" s="1"/>
      <c r="R336" s="1"/>
      <c r="S336" s="1"/>
      <c r="T336" s="1"/>
      <c r="U336" s="1"/>
      <c r="V336" s="1"/>
      <c r="W336" s="1"/>
      <c r="X336" s="1"/>
      <c r="Y336" s="1"/>
      <c r="Z336" s="1"/>
    </row>
    <row r="337" spans="1:26" ht="15.75" customHeight="1" x14ac:dyDescent="0.2">
      <c r="A337" s="1"/>
      <c r="B337" s="1"/>
      <c r="C337" s="1"/>
      <c r="D337" s="24"/>
      <c r="E337" s="2"/>
      <c r="F337" s="2"/>
      <c r="G337" s="71"/>
      <c r="H337" s="24"/>
      <c r="I337" s="24"/>
      <c r="J337" s="24"/>
      <c r="K337" s="1"/>
      <c r="L337" s="1"/>
      <c r="M337" s="1"/>
      <c r="N337" s="1"/>
      <c r="O337" s="1"/>
      <c r="P337" s="1"/>
      <c r="Q337" s="1"/>
      <c r="R337" s="1"/>
      <c r="S337" s="1"/>
      <c r="T337" s="1"/>
      <c r="U337" s="1"/>
      <c r="V337" s="1"/>
      <c r="W337" s="1"/>
      <c r="X337" s="1"/>
      <c r="Y337" s="1"/>
      <c r="Z337" s="1"/>
    </row>
    <row r="338" spans="1:26" ht="15.75" customHeight="1" x14ac:dyDescent="0.2">
      <c r="A338" s="1"/>
      <c r="B338" s="1"/>
      <c r="C338" s="1"/>
      <c r="D338" s="24"/>
      <c r="E338" s="2"/>
      <c r="F338" s="2"/>
      <c r="G338" s="71"/>
      <c r="H338" s="24"/>
      <c r="I338" s="24"/>
      <c r="J338" s="24"/>
      <c r="K338" s="1"/>
      <c r="L338" s="1"/>
      <c r="M338" s="1"/>
      <c r="N338" s="1"/>
      <c r="O338" s="1"/>
      <c r="P338" s="1"/>
      <c r="Q338" s="1"/>
      <c r="R338" s="1"/>
      <c r="S338" s="1"/>
      <c r="T338" s="1"/>
      <c r="U338" s="1"/>
      <c r="V338" s="1"/>
      <c r="W338" s="1"/>
      <c r="X338" s="1"/>
      <c r="Y338" s="1"/>
      <c r="Z338" s="1"/>
    </row>
    <row r="339" spans="1:26" ht="15.75" customHeight="1" x14ac:dyDescent="0.2">
      <c r="A339" s="1"/>
      <c r="B339" s="1"/>
      <c r="C339" s="1"/>
      <c r="D339" s="24"/>
      <c r="E339" s="2"/>
      <c r="F339" s="2"/>
      <c r="G339" s="71"/>
      <c r="H339" s="24"/>
      <c r="I339" s="24"/>
      <c r="J339" s="24"/>
      <c r="K339" s="1"/>
      <c r="L339" s="1"/>
      <c r="M339" s="1"/>
      <c r="N339" s="1"/>
      <c r="O339" s="1"/>
      <c r="P339" s="1"/>
      <c r="Q339" s="1"/>
      <c r="R339" s="1"/>
      <c r="S339" s="1"/>
      <c r="T339" s="1"/>
      <c r="U339" s="1"/>
      <c r="V339" s="1"/>
      <c r="W339" s="1"/>
      <c r="X339" s="1"/>
      <c r="Y339" s="1"/>
      <c r="Z339" s="1"/>
    </row>
    <row r="340" spans="1:26" ht="15.75" customHeight="1" x14ac:dyDescent="0.2">
      <c r="A340" s="1"/>
      <c r="B340" s="1"/>
      <c r="C340" s="1"/>
      <c r="D340" s="24"/>
      <c r="E340" s="2"/>
      <c r="F340" s="2"/>
      <c r="G340" s="71"/>
      <c r="H340" s="24"/>
      <c r="I340" s="24"/>
      <c r="J340" s="24"/>
      <c r="K340" s="1"/>
      <c r="L340" s="1"/>
      <c r="M340" s="1"/>
      <c r="N340" s="1"/>
      <c r="O340" s="1"/>
      <c r="P340" s="1"/>
      <c r="Q340" s="1"/>
      <c r="R340" s="1"/>
      <c r="S340" s="1"/>
      <c r="T340" s="1"/>
      <c r="U340" s="1"/>
      <c r="V340" s="1"/>
      <c r="W340" s="1"/>
      <c r="X340" s="1"/>
      <c r="Y340" s="1"/>
      <c r="Z340" s="1"/>
    </row>
    <row r="341" spans="1:26" ht="15.75" customHeight="1" x14ac:dyDescent="0.2">
      <c r="A341" s="1"/>
      <c r="B341" s="1"/>
      <c r="C341" s="1"/>
      <c r="D341" s="24"/>
      <c r="E341" s="2"/>
      <c r="F341" s="2"/>
      <c r="G341" s="71"/>
      <c r="H341" s="24"/>
      <c r="I341" s="24"/>
      <c r="J341" s="24"/>
      <c r="K341" s="1"/>
      <c r="L341" s="1"/>
      <c r="M341" s="1"/>
      <c r="N341" s="1"/>
      <c r="O341" s="1"/>
      <c r="P341" s="1"/>
      <c r="Q341" s="1"/>
      <c r="R341" s="1"/>
      <c r="S341" s="1"/>
      <c r="T341" s="1"/>
      <c r="U341" s="1"/>
      <c r="V341" s="1"/>
      <c r="W341" s="1"/>
      <c r="X341" s="1"/>
      <c r="Y341" s="1"/>
      <c r="Z341" s="1"/>
    </row>
    <row r="342" spans="1:26" ht="15.75" customHeight="1" x14ac:dyDescent="0.2">
      <c r="A342" s="1"/>
      <c r="B342" s="1"/>
      <c r="C342" s="1"/>
      <c r="D342" s="24"/>
      <c r="E342" s="2"/>
      <c r="F342" s="2"/>
      <c r="G342" s="71"/>
      <c r="H342" s="24"/>
      <c r="I342" s="24"/>
      <c r="J342" s="24"/>
      <c r="K342" s="1"/>
      <c r="L342" s="1"/>
      <c r="M342" s="1"/>
      <c r="N342" s="1"/>
      <c r="O342" s="1"/>
      <c r="P342" s="1"/>
      <c r="Q342" s="1"/>
      <c r="R342" s="1"/>
      <c r="S342" s="1"/>
      <c r="T342" s="1"/>
      <c r="U342" s="1"/>
      <c r="V342" s="1"/>
      <c r="W342" s="1"/>
      <c r="X342" s="1"/>
      <c r="Y342" s="1"/>
      <c r="Z342" s="1"/>
    </row>
    <row r="343" spans="1:26" ht="15.75" customHeight="1" x14ac:dyDescent="0.2">
      <c r="A343" s="1"/>
      <c r="B343" s="1"/>
      <c r="C343" s="1"/>
      <c r="D343" s="24"/>
      <c r="E343" s="2"/>
      <c r="F343" s="2"/>
      <c r="G343" s="71"/>
      <c r="H343" s="24"/>
      <c r="I343" s="24"/>
      <c r="J343" s="24"/>
      <c r="K343" s="1"/>
      <c r="L343" s="1"/>
      <c r="M343" s="1"/>
      <c r="N343" s="1"/>
      <c r="O343" s="1"/>
      <c r="P343" s="1"/>
      <c r="Q343" s="1"/>
      <c r="R343" s="1"/>
      <c r="S343" s="1"/>
      <c r="T343" s="1"/>
      <c r="U343" s="1"/>
      <c r="V343" s="1"/>
      <c r="W343" s="1"/>
      <c r="X343" s="1"/>
      <c r="Y343" s="1"/>
      <c r="Z343" s="1"/>
    </row>
    <row r="344" spans="1:26" ht="15.75" customHeight="1" x14ac:dyDescent="0.2">
      <c r="A344" s="1"/>
      <c r="B344" s="1"/>
      <c r="C344" s="1"/>
      <c r="D344" s="24"/>
      <c r="E344" s="2"/>
      <c r="F344" s="2"/>
      <c r="G344" s="71"/>
      <c r="H344" s="24"/>
      <c r="I344" s="24"/>
      <c r="J344" s="24"/>
      <c r="K344" s="1"/>
      <c r="L344" s="1"/>
      <c r="M344" s="1"/>
      <c r="N344" s="1"/>
      <c r="O344" s="1"/>
      <c r="P344" s="1"/>
      <c r="Q344" s="1"/>
      <c r="R344" s="1"/>
      <c r="S344" s="1"/>
      <c r="T344" s="1"/>
      <c r="U344" s="1"/>
      <c r="V344" s="1"/>
      <c r="W344" s="1"/>
      <c r="X344" s="1"/>
      <c r="Y344" s="1"/>
      <c r="Z344" s="1"/>
    </row>
    <row r="345" spans="1:26" ht="15.75" customHeight="1" x14ac:dyDescent="0.2">
      <c r="A345" s="1"/>
      <c r="B345" s="1"/>
      <c r="C345" s="1"/>
      <c r="D345" s="24"/>
      <c r="E345" s="2"/>
      <c r="F345" s="2"/>
      <c r="G345" s="71"/>
      <c r="H345" s="24"/>
      <c r="I345" s="24"/>
      <c r="J345" s="24"/>
      <c r="K345" s="1"/>
      <c r="L345" s="1"/>
      <c r="M345" s="1"/>
      <c r="N345" s="1"/>
      <c r="O345" s="1"/>
      <c r="P345" s="1"/>
      <c r="Q345" s="1"/>
      <c r="R345" s="1"/>
      <c r="S345" s="1"/>
      <c r="T345" s="1"/>
      <c r="U345" s="1"/>
      <c r="V345" s="1"/>
      <c r="W345" s="1"/>
      <c r="X345" s="1"/>
      <c r="Y345" s="1"/>
      <c r="Z345" s="1"/>
    </row>
    <row r="346" spans="1:26" ht="15.75" customHeight="1" x14ac:dyDescent="0.2">
      <c r="A346" s="1"/>
      <c r="B346" s="1"/>
      <c r="C346" s="1"/>
      <c r="D346" s="24"/>
      <c r="E346" s="2"/>
      <c r="F346" s="2"/>
      <c r="G346" s="71"/>
      <c r="H346" s="24"/>
      <c r="I346" s="24"/>
      <c r="J346" s="24"/>
      <c r="K346" s="1"/>
      <c r="L346" s="1"/>
      <c r="M346" s="1"/>
      <c r="N346" s="1"/>
      <c r="O346" s="1"/>
      <c r="P346" s="1"/>
      <c r="Q346" s="1"/>
      <c r="R346" s="1"/>
      <c r="S346" s="1"/>
      <c r="T346" s="1"/>
      <c r="U346" s="1"/>
      <c r="V346" s="1"/>
      <c r="W346" s="1"/>
      <c r="X346" s="1"/>
      <c r="Y346" s="1"/>
      <c r="Z346" s="1"/>
    </row>
    <row r="347" spans="1:26" ht="15.75" customHeight="1" x14ac:dyDescent="0.2">
      <c r="A347" s="1"/>
      <c r="B347" s="1"/>
      <c r="C347" s="1"/>
      <c r="D347" s="24"/>
      <c r="E347" s="2"/>
      <c r="F347" s="2"/>
      <c r="G347" s="71"/>
      <c r="H347" s="24"/>
      <c r="I347" s="24"/>
      <c r="J347" s="24"/>
      <c r="K347" s="1"/>
      <c r="L347" s="1"/>
      <c r="M347" s="1"/>
      <c r="N347" s="1"/>
      <c r="O347" s="1"/>
      <c r="P347" s="1"/>
      <c r="Q347" s="1"/>
      <c r="R347" s="1"/>
      <c r="S347" s="1"/>
      <c r="T347" s="1"/>
      <c r="U347" s="1"/>
      <c r="V347" s="1"/>
      <c r="W347" s="1"/>
      <c r="X347" s="1"/>
      <c r="Y347" s="1"/>
      <c r="Z347" s="1"/>
    </row>
    <row r="348" spans="1:26" ht="15.75" customHeight="1" x14ac:dyDescent="0.2">
      <c r="A348" s="1"/>
      <c r="B348" s="1"/>
      <c r="C348" s="1"/>
      <c r="D348" s="24"/>
      <c r="E348" s="2"/>
      <c r="F348" s="2"/>
      <c r="G348" s="71"/>
      <c r="H348" s="24"/>
      <c r="I348" s="24"/>
      <c r="J348" s="24"/>
      <c r="K348" s="1"/>
      <c r="L348" s="1"/>
      <c r="M348" s="1"/>
      <c r="N348" s="1"/>
      <c r="O348" s="1"/>
      <c r="P348" s="1"/>
      <c r="Q348" s="1"/>
      <c r="R348" s="1"/>
      <c r="S348" s="1"/>
      <c r="T348" s="1"/>
      <c r="U348" s="1"/>
      <c r="V348" s="1"/>
      <c r="W348" s="1"/>
      <c r="X348" s="1"/>
      <c r="Y348" s="1"/>
      <c r="Z348" s="1"/>
    </row>
    <row r="349" spans="1:26" ht="15.75" customHeight="1" x14ac:dyDescent="0.2">
      <c r="A349" s="1"/>
      <c r="B349" s="1"/>
      <c r="C349" s="1"/>
      <c r="D349" s="24"/>
      <c r="E349" s="2"/>
      <c r="F349" s="2"/>
      <c r="G349" s="71"/>
      <c r="H349" s="24"/>
      <c r="I349" s="24"/>
      <c r="J349" s="24"/>
      <c r="K349" s="1"/>
      <c r="L349" s="1"/>
      <c r="M349" s="1"/>
      <c r="N349" s="1"/>
      <c r="O349" s="1"/>
      <c r="P349" s="1"/>
      <c r="Q349" s="1"/>
      <c r="R349" s="1"/>
      <c r="S349" s="1"/>
      <c r="T349" s="1"/>
      <c r="U349" s="1"/>
      <c r="V349" s="1"/>
      <c r="W349" s="1"/>
      <c r="X349" s="1"/>
      <c r="Y349" s="1"/>
      <c r="Z349" s="1"/>
    </row>
    <row r="350" spans="1:26" ht="15.75" customHeight="1" x14ac:dyDescent="0.2">
      <c r="A350" s="1"/>
      <c r="B350" s="1"/>
      <c r="C350" s="1"/>
      <c r="D350" s="24"/>
      <c r="E350" s="2"/>
      <c r="F350" s="2"/>
      <c r="G350" s="71"/>
      <c r="H350" s="24"/>
      <c r="I350" s="24"/>
      <c r="J350" s="24"/>
      <c r="K350" s="1"/>
      <c r="L350" s="1"/>
      <c r="M350" s="1"/>
      <c r="N350" s="1"/>
      <c r="O350" s="1"/>
      <c r="P350" s="1"/>
      <c r="Q350" s="1"/>
      <c r="R350" s="1"/>
      <c r="S350" s="1"/>
      <c r="T350" s="1"/>
      <c r="U350" s="1"/>
      <c r="V350" s="1"/>
      <c r="W350" s="1"/>
      <c r="X350" s="1"/>
      <c r="Y350" s="1"/>
      <c r="Z350" s="1"/>
    </row>
    <row r="351" spans="1:26" ht="15.75" customHeight="1" x14ac:dyDescent="0.2">
      <c r="A351" s="1"/>
      <c r="B351" s="1"/>
      <c r="C351" s="1"/>
      <c r="D351" s="24"/>
      <c r="E351" s="2"/>
      <c r="F351" s="2"/>
      <c r="G351" s="71"/>
      <c r="H351" s="24"/>
      <c r="I351" s="24"/>
      <c r="J351" s="24"/>
      <c r="K351" s="1"/>
      <c r="L351" s="1"/>
      <c r="M351" s="1"/>
      <c r="N351" s="1"/>
      <c r="O351" s="1"/>
      <c r="P351" s="1"/>
      <c r="Q351" s="1"/>
      <c r="R351" s="1"/>
      <c r="S351" s="1"/>
      <c r="T351" s="1"/>
      <c r="U351" s="1"/>
      <c r="V351" s="1"/>
      <c r="W351" s="1"/>
      <c r="X351" s="1"/>
      <c r="Y351" s="1"/>
      <c r="Z351" s="1"/>
    </row>
    <row r="352" spans="1:26" ht="15.75" customHeight="1" x14ac:dyDescent="0.2">
      <c r="A352" s="1"/>
      <c r="B352" s="1"/>
      <c r="C352" s="1"/>
      <c r="D352" s="24"/>
      <c r="E352" s="2"/>
      <c r="F352" s="2"/>
      <c r="G352" s="71"/>
      <c r="H352" s="24"/>
      <c r="I352" s="24"/>
      <c r="J352" s="24"/>
      <c r="K352" s="1"/>
      <c r="L352" s="1"/>
      <c r="M352" s="1"/>
      <c r="N352" s="1"/>
      <c r="O352" s="1"/>
      <c r="P352" s="1"/>
      <c r="Q352" s="1"/>
      <c r="R352" s="1"/>
      <c r="S352" s="1"/>
      <c r="T352" s="1"/>
      <c r="U352" s="1"/>
      <c r="V352" s="1"/>
      <c r="W352" s="1"/>
      <c r="X352" s="1"/>
      <c r="Y352" s="1"/>
      <c r="Z352" s="1"/>
    </row>
    <row r="353" spans="1:26" ht="15.75" customHeight="1" x14ac:dyDescent="0.2">
      <c r="A353" s="1"/>
      <c r="B353" s="1"/>
      <c r="C353" s="1"/>
      <c r="D353" s="24"/>
      <c r="E353" s="2"/>
      <c r="F353" s="2"/>
      <c r="G353" s="71"/>
      <c r="H353" s="24"/>
      <c r="I353" s="24"/>
      <c r="J353" s="24"/>
      <c r="K353" s="1"/>
      <c r="L353" s="1"/>
      <c r="M353" s="1"/>
      <c r="N353" s="1"/>
      <c r="O353" s="1"/>
      <c r="P353" s="1"/>
      <c r="Q353" s="1"/>
      <c r="R353" s="1"/>
      <c r="S353" s="1"/>
      <c r="T353" s="1"/>
      <c r="U353" s="1"/>
      <c r="V353" s="1"/>
      <c r="W353" s="1"/>
      <c r="X353" s="1"/>
      <c r="Y353" s="1"/>
      <c r="Z353" s="1"/>
    </row>
    <row r="354" spans="1:26" ht="15.75" customHeight="1" x14ac:dyDescent="0.2">
      <c r="A354" s="1"/>
      <c r="B354" s="1"/>
      <c r="C354" s="1"/>
      <c r="D354" s="24"/>
      <c r="E354" s="2"/>
      <c r="F354" s="2"/>
      <c r="G354" s="71"/>
      <c r="H354" s="24"/>
      <c r="I354" s="24"/>
      <c r="J354" s="24"/>
      <c r="K354" s="1"/>
      <c r="L354" s="1"/>
      <c r="M354" s="1"/>
      <c r="N354" s="1"/>
      <c r="O354" s="1"/>
      <c r="P354" s="1"/>
      <c r="Q354" s="1"/>
      <c r="R354" s="1"/>
      <c r="S354" s="1"/>
      <c r="T354" s="1"/>
      <c r="U354" s="1"/>
      <c r="V354" s="1"/>
      <c r="W354" s="1"/>
      <c r="X354" s="1"/>
      <c r="Y354" s="1"/>
      <c r="Z354" s="1"/>
    </row>
    <row r="355" spans="1:26" ht="15.75" customHeight="1" x14ac:dyDescent="0.2">
      <c r="A355" s="1"/>
      <c r="B355" s="1"/>
      <c r="C355" s="1"/>
      <c r="D355" s="24"/>
      <c r="E355" s="2"/>
      <c r="F355" s="2"/>
      <c r="G355" s="71"/>
      <c r="H355" s="24"/>
      <c r="I355" s="24"/>
      <c r="J355" s="24"/>
      <c r="K355" s="1"/>
      <c r="L355" s="1"/>
      <c r="M355" s="1"/>
      <c r="N355" s="1"/>
      <c r="O355" s="1"/>
      <c r="P355" s="1"/>
      <c r="Q355" s="1"/>
      <c r="R355" s="1"/>
      <c r="S355" s="1"/>
      <c r="T355" s="1"/>
      <c r="U355" s="1"/>
      <c r="V355" s="1"/>
      <c r="W355" s="1"/>
      <c r="X355" s="1"/>
      <c r="Y355" s="1"/>
      <c r="Z355" s="1"/>
    </row>
    <row r="356" spans="1:26" ht="15.75" customHeight="1" x14ac:dyDescent="0.2">
      <c r="A356" s="1"/>
      <c r="B356" s="1"/>
      <c r="C356" s="1"/>
      <c r="D356" s="24"/>
      <c r="E356" s="2"/>
      <c r="F356" s="2"/>
      <c r="G356" s="71"/>
      <c r="H356" s="24"/>
      <c r="I356" s="24"/>
      <c r="J356" s="24"/>
      <c r="K356" s="1"/>
      <c r="L356" s="1"/>
      <c r="M356" s="1"/>
      <c r="N356" s="1"/>
      <c r="O356" s="1"/>
      <c r="P356" s="1"/>
      <c r="Q356" s="1"/>
      <c r="R356" s="1"/>
      <c r="S356" s="1"/>
      <c r="T356" s="1"/>
      <c r="U356" s="1"/>
      <c r="V356" s="1"/>
      <c r="W356" s="1"/>
      <c r="X356" s="1"/>
      <c r="Y356" s="1"/>
      <c r="Z356" s="1"/>
    </row>
    <row r="357" spans="1:26" ht="15.75" customHeight="1" x14ac:dyDescent="0.2">
      <c r="A357" s="1"/>
      <c r="B357" s="1"/>
      <c r="C357" s="1"/>
      <c r="D357" s="24"/>
      <c r="E357" s="2"/>
      <c r="F357" s="2"/>
      <c r="G357" s="71"/>
      <c r="H357" s="24"/>
      <c r="I357" s="24"/>
      <c r="J357" s="24"/>
      <c r="K357" s="1"/>
      <c r="L357" s="1"/>
      <c r="M357" s="1"/>
      <c r="N357" s="1"/>
      <c r="O357" s="1"/>
      <c r="P357" s="1"/>
      <c r="Q357" s="1"/>
      <c r="R357" s="1"/>
      <c r="S357" s="1"/>
      <c r="T357" s="1"/>
      <c r="U357" s="1"/>
      <c r="V357" s="1"/>
      <c r="W357" s="1"/>
      <c r="X357" s="1"/>
      <c r="Y357" s="1"/>
      <c r="Z357" s="1"/>
    </row>
    <row r="358" spans="1:26" ht="15.75" customHeight="1" x14ac:dyDescent="0.2">
      <c r="A358" s="1"/>
      <c r="B358" s="1"/>
      <c r="C358" s="1"/>
      <c r="D358" s="24"/>
      <c r="E358" s="2"/>
      <c r="F358" s="2"/>
      <c r="G358" s="71"/>
      <c r="H358" s="24"/>
      <c r="I358" s="24"/>
      <c r="J358" s="24"/>
      <c r="K358" s="1"/>
      <c r="L358" s="1"/>
      <c r="M358" s="1"/>
      <c r="N358" s="1"/>
      <c r="O358" s="1"/>
      <c r="P358" s="1"/>
      <c r="Q358" s="1"/>
      <c r="R358" s="1"/>
      <c r="S358" s="1"/>
      <c r="T358" s="1"/>
      <c r="U358" s="1"/>
      <c r="V358" s="1"/>
      <c r="W358" s="1"/>
      <c r="X358" s="1"/>
      <c r="Y358" s="1"/>
      <c r="Z358" s="1"/>
    </row>
    <row r="359" spans="1:26" ht="15.75" customHeight="1" x14ac:dyDescent="0.2">
      <c r="A359" s="1"/>
      <c r="B359" s="1"/>
      <c r="C359" s="1"/>
      <c r="D359" s="24"/>
      <c r="E359" s="2"/>
      <c r="F359" s="2"/>
      <c r="G359" s="71"/>
      <c r="H359" s="24"/>
      <c r="I359" s="24"/>
      <c r="J359" s="24"/>
      <c r="K359" s="1"/>
      <c r="L359" s="1"/>
      <c r="M359" s="1"/>
      <c r="N359" s="1"/>
      <c r="O359" s="1"/>
      <c r="P359" s="1"/>
      <c r="Q359" s="1"/>
      <c r="R359" s="1"/>
      <c r="S359" s="1"/>
      <c r="T359" s="1"/>
      <c r="U359" s="1"/>
      <c r="V359" s="1"/>
      <c r="W359" s="1"/>
      <c r="X359" s="1"/>
      <c r="Y359" s="1"/>
      <c r="Z359" s="1"/>
    </row>
    <row r="360" spans="1:26" ht="15.75" customHeight="1" x14ac:dyDescent="0.2">
      <c r="A360" s="1"/>
      <c r="B360" s="1"/>
      <c r="C360" s="1"/>
      <c r="D360" s="24"/>
      <c r="E360" s="2"/>
      <c r="F360" s="2"/>
      <c r="G360" s="71"/>
      <c r="H360" s="24"/>
      <c r="I360" s="24"/>
      <c r="J360" s="24"/>
      <c r="K360" s="1"/>
      <c r="L360" s="1"/>
      <c r="M360" s="1"/>
      <c r="N360" s="1"/>
      <c r="O360" s="1"/>
      <c r="P360" s="1"/>
      <c r="Q360" s="1"/>
      <c r="R360" s="1"/>
      <c r="S360" s="1"/>
      <c r="T360" s="1"/>
      <c r="U360" s="1"/>
      <c r="V360" s="1"/>
      <c r="W360" s="1"/>
      <c r="X360" s="1"/>
      <c r="Y360" s="1"/>
      <c r="Z360" s="1"/>
    </row>
    <row r="361" spans="1:26" ht="15.75" customHeight="1" x14ac:dyDescent="0.2">
      <c r="A361" s="1"/>
      <c r="B361" s="1"/>
      <c r="C361" s="1"/>
      <c r="D361" s="24"/>
      <c r="E361" s="2"/>
      <c r="F361" s="2"/>
      <c r="G361" s="71"/>
      <c r="H361" s="24"/>
      <c r="I361" s="24"/>
      <c r="J361" s="24"/>
      <c r="K361" s="1"/>
      <c r="L361" s="1"/>
      <c r="M361" s="1"/>
      <c r="N361" s="1"/>
      <c r="O361" s="1"/>
      <c r="P361" s="1"/>
      <c r="Q361" s="1"/>
      <c r="R361" s="1"/>
      <c r="S361" s="1"/>
      <c r="T361" s="1"/>
      <c r="U361" s="1"/>
      <c r="V361" s="1"/>
      <c r="W361" s="1"/>
      <c r="X361" s="1"/>
      <c r="Y361" s="1"/>
      <c r="Z361" s="1"/>
    </row>
    <row r="362" spans="1:26" ht="15.75" customHeight="1" x14ac:dyDescent="0.2">
      <c r="A362" s="1"/>
      <c r="B362" s="1"/>
      <c r="C362" s="1"/>
      <c r="D362" s="24"/>
      <c r="E362" s="2"/>
      <c r="F362" s="2"/>
      <c r="G362" s="71"/>
      <c r="H362" s="24"/>
      <c r="I362" s="24"/>
      <c r="J362" s="24"/>
      <c r="K362" s="1"/>
      <c r="L362" s="1"/>
      <c r="M362" s="1"/>
      <c r="N362" s="1"/>
      <c r="O362" s="1"/>
      <c r="P362" s="1"/>
      <c r="Q362" s="1"/>
      <c r="R362" s="1"/>
      <c r="S362" s="1"/>
      <c r="T362" s="1"/>
      <c r="U362" s="1"/>
      <c r="V362" s="1"/>
      <c r="W362" s="1"/>
      <c r="X362" s="1"/>
      <c r="Y362" s="1"/>
      <c r="Z362" s="1"/>
    </row>
    <row r="363" spans="1:26" ht="15.75" customHeight="1" x14ac:dyDescent="0.2">
      <c r="A363" s="1"/>
      <c r="B363" s="1"/>
      <c r="C363" s="1"/>
      <c r="D363" s="24"/>
      <c r="E363" s="2"/>
      <c r="F363" s="2"/>
      <c r="G363" s="71"/>
      <c r="H363" s="24"/>
      <c r="I363" s="24"/>
      <c r="J363" s="24"/>
      <c r="K363" s="1"/>
      <c r="L363" s="1"/>
      <c r="M363" s="1"/>
      <c r="N363" s="1"/>
      <c r="O363" s="1"/>
      <c r="P363" s="1"/>
      <c r="Q363" s="1"/>
      <c r="R363" s="1"/>
      <c r="S363" s="1"/>
      <c r="T363" s="1"/>
      <c r="U363" s="1"/>
      <c r="V363" s="1"/>
      <c r="W363" s="1"/>
      <c r="X363" s="1"/>
      <c r="Y363" s="1"/>
      <c r="Z363" s="1"/>
    </row>
    <row r="364" spans="1:26" ht="15.75" customHeight="1" x14ac:dyDescent="0.2">
      <c r="A364" s="1"/>
      <c r="B364" s="1"/>
      <c r="C364" s="1"/>
      <c r="D364" s="24"/>
      <c r="E364" s="2"/>
      <c r="F364" s="2"/>
      <c r="G364" s="71"/>
      <c r="H364" s="24"/>
      <c r="I364" s="24"/>
      <c r="J364" s="24"/>
      <c r="K364" s="1"/>
      <c r="L364" s="1"/>
      <c r="M364" s="1"/>
      <c r="N364" s="1"/>
      <c r="O364" s="1"/>
      <c r="P364" s="1"/>
      <c r="Q364" s="1"/>
      <c r="R364" s="1"/>
      <c r="S364" s="1"/>
      <c r="T364" s="1"/>
      <c r="U364" s="1"/>
      <c r="V364" s="1"/>
      <c r="W364" s="1"/>
      <c r="X364" s="1"/>
      <c r="Y364" s="1"/>
      <c r="Z364" s="1"/>
    </row>
    <row r="365" spans="1:26" ht="15.75" customHeight="1" x14ac:dyDescent="0.2">
      <c r="A365" s="1"/>
      <c r="B365" s="1"/>
      <c r="C365" s="1"/>
      <c r="D365" s="24"/>
      <c r="E365" s="2"/>
      <c r="F365" s="2"/>
      <c r="G365" s="71"/>
      <c r="H365" s="24"/>
      <c r="I365" s="24"/>
      <c r="J365" s="24"/>
      <c r="K365" s="1"/>
      <c r="L365" s="1"/>
      <c r="M365" s="1"/>
      <c r="N365" s="1"/>
      <c r="O365" s="1"/>
      <c r="P365" s="1"/>
      <c r="Q365" s="1"/>
      <c r="R365" s="1"/>
      <c r="S365" s="1"/>
      <c r="T365" s="1"/>
      <c r="U365" s="1"/>
      <c r="V365" s="1"/>
      <c r="W365" s="1"/>
      <c r="X365" s="1"/>
      <c r="Y365" s="1"/>
      <c r="Z365" s="1"/>
    </row>
    <row r="366" spans="1:26" ht="15.75" customHeight="1" x14ac:dyDescent="0.2">
      <c r="A366" s="1"/>
      <c r="B366" s="1"/>
      <c r="C366" s="1"/>
      <c r="D366" s="24"/>
      <c r="E366" s="2"/>
      <c r="F366" s="2"/>
      <c r="G366" s="71"/>
      <c r="H366" s="24"/>
      <c r="I366" s="24"/>
      <c r="J366" s="24"/>
      <c r="K366" s="1"/>
      <c r="L366" s="1"/>
      <c r="M366" s="1"/>
      <c r="N366" s="1"/>
      <c r="O366" s="1"/>
      <c r="P366" s="1"/>
      <c r="Q366" s="1"/>
      <c r="R366" s="1"/>
      <c r="S366" s="1"/>
      <c r="T366" s="1"/>
      <c r="U366" s="1"/>
      <c r="V366" s="1"/>
      <c r="W366" s="1"/>
      <c r="X366" s="1"/>
      <c r="Y366" s="1"/>
      <c r="Z366" s="1"/>
    </row>
    <row r="367" spans="1:26" ht="15.75" customHeight="1" x14ac:dyDescent="0.2">
      <c r="A367" s="1"/>
      <c r="B367" s="1"/>
      <c r="C367" s="1"/>
      <c r="D367" s="24"/>
      <c r="E367" s="2"/>
      <c r="F367" s="2"/>
      <c r="G367" s="71"/>
      <c r="H367" s="24"/>
      <c r="I367" s="24"/>
      <c r="J367" s="24"/>
      <c r="K367" s="1"/>
      <c r="L367" s="1"/>
      <c r="M367" s="1"/>
      <c r="N367" s="1"/>
      <c r="O367" s="1"/>
      <c r="P367" s="1"/>
      <c r="Q367" s="1"/>
      <c r="R367" s="1"/>
      <c r="S367" s="1"/>
      <c r="T367" s="1"/>
      <c r="U367" s="1"/>
      <c r="V367" s="1"/>
      <c r="W367" s="1"/>
      <c r="X367" s="1"/>
      <c r="Y367" s="1"/>
      <c r="Z367" s="1"/>
    </row>
    <row r="368" spans="1:26" ht="15.75" customHeight="1" x14ac:dyDescent="0.2">
      <c r="A368" s="1"/>
      <c r="B368" s="1"/>
      <c r="C368" s="1"/>
      <c r="D368" s="24"/>
      <c r="E368" s="2"/>
      <c r="F368" s="2"/>
      <c r="G368" s="71"/>
      <c r="H368" s="24"/>
      <c r="I368" s="24"/>
      <c r="J368" s="24"/>
      <c r="K368" s="1"/>
      <c r="L368" s="1"/>
      <c r="M368" s="1"/>
      <c r="N368" s="1"/>
      <c r="O368" s="1"/>
      <c r="P368" s="1"/>
      <c r="Q368" s="1"/>
      <c r="R368" s="1"/>
      <c r="S368" s="1"/>
      <c r="T368" s="1"/>
      <c r="U368" s="1"/>
      <c r="V368" s="1"/>
      <c r="W368" s="1"/>
      <c r="X368" s="1"/>
      <c r="Y368" s="1"/>
      <c r="Z368" s="1"/>
    </row>
    <row r="369" spans="1:26" ht="15.75" customHeight="1" x14ac:dyDescent="0.2">
      <c r="A369" s="1"/>
      <c r="B369" s="1"/>
      <c r="C369" s="1"/>
      <c r="D369" s="24"/>
      <c r="E369" s="2"/>
      <c r="F369" s="2"/>
      <c r="G369" s="71"/>
      <c r="H369" s="24"/>
      <c r="I369" s="24"/>
      <c r="J369" s="24"/>
      <c r="K369" s="1"/>
      <c r="L369" s="1"/>
      <c r="M369" s="1"/>
      <c r="N369" s="1"/>
      <c r="O369" s="1"/>
      <c r="P369" s="1"/>
      <c r="Q369" s="1"/>
      <c r="R369" s="1"/>
      <c r="S369" s="1"/>
      <c r="T369" s="1"/>
      <c r="U369" s="1"/>
      <c r="V369" s="1"/>
      <c r="W369" s="1"/>
      <c r="X369" s="1"/>
      <c r="Y369" s="1"/>
      <c r="Z369" s="1"/>
    </row>
    <row r="370" spans="1:26" ht="15.75" customHeight="1" x14ac:dyDescent="0.2">
      <c r="A370" s="1"/>
      <c r="B370" s="1"/>
      <c r="C370" s="1"/>
      <c r="D370" s="24"/>
      <c r="E370" s="2"/>
      <c r="F370" s="2"/>
      <c r="G370" s="71"/>
      <c r="H370" s="24"/>
      <c r="I370" s="24"/>
      <c r="J370" s="24"/>
      <c r="K370" s="1"/>
      <c r="L370" s="1"/>
      <c r="M370" s="1"/>
      <c r="N370" s="1"/>
      <c r="O370" s="1"/>
      <c r="P370" s="1"/>
      <c r="Q370" s="1"/>
      <c r="R370" s="1"/>
      <c r="S370" s="1"/>
      <c r="T370" s="1"/>
      <c r="U370" s="1"/>
      <c r="V370" s="1"/>
      <c r="W370" s="1"/>
      <c r="X370" s="1"/>
      <c r="Y370" s="1"/>
      <c r="Z370" s="1"/>
    </row>
    <row r="371" spans="1:26" ht="15.75" customHeight="1" x14ac:dyDescent="0.2">
      <c r="A371" s="1"/>
      <c r="B371" s="1"/>
      <c r="C371" s="1"/>
      <c r="D371" s="24"/>
      <c r="E371" s="2"/>
      <c r="F371" s="2"/>
      <c r="G371" s="71"/>
      <c r="H371" s="24"/>
      <c r="I371" s="24"/>
      <c r="J371" s="24"/>
      <c r="K371" s="1"/>
      <c r="L371" s="1"/>
      <c r="M371" s="1"/>
      <c r="N371" s="1"/>
      <c r="O371" s="1"/>
      <c r="P371" s="1"/>
      <c r="Q371" s="1"/>
      <c r="R371" s="1"/>
      <c r="S371" s="1"/>
      <c r="T371" s="1"/>
      <c r="U371" s="1"/>
      <c r="V371" s="1"/>
      <c r="W371" s="1"/>
      <c r="X371" s="1"/>
      <c r="Y371" s="1"/>
      <c r="Z371" s="1"/>
    </row>
    <row r="372" spans="1:26" ht="15.75" customHeight="1" x14ac:dyDescent="0.2">
      <c r="A372" s="1"/>
      <c r="B372" s="1"/>
      <c r="C372" s="1"/>
      <c r="D372" s="24"/>
      <c r="E372" s="2"/>
      <c r="F372" s="2"/>
      <c r="G372" s="71"/>
      <c r="H372" s="24"/>
      <c r="I372" s="24"/>
      <c r="J372" s="24"/>
      <c r="K372" s="1"/>
      <c r="L372" s="1"/>
      <c r="M372" s="1"/>
      <c r="N372" s="1"/>
      <c r="O372" s="1"/>
      <c r="P372" s="1"/>
      <c r="Q372" s="1"/>
      <c r="R372" s="1"/>
      <c r="S372" s="1"/>
      <c r="T372" s="1"/>
      <c r="U372" s="1"/>
      <c r="V372" s="1"/>
      <c r="W372" s="1"/>
      <c r="X372" s="1"/>
      <c r="Y372" s="1"/>
      <c r="Z372" s="1"/>
    </row>
    <row r="373" spans="1:26" ht="15.75" customHeight="1" x14ac:dyDescent="0.2">
      <c r="A373" s="1"/>
      <c r="B373" s="1"/>
      <c r="C373" s="1"/>
      <c r="D373" s="24"/>
      <c r="E373" s="2"/>
      <c r="F373" s="2"/>
      <c r="G373" s="71"/>
      <c r="H373" s="24"/>
      <c r="I373" s="24"/>
      <c r="J373" s="24"/>
      <c r="K373" s="1"/>
      <c r="L373" s="1"/>
      <c r="M373" s="1"/>
      <c r="N373" s="1"/>
      <c r="O373" s="1"/>
      <c r="P373" s="1"/>
      <c r="Q373" s="1"/>
      <c r="R373" s="1"/>
      <c r="S373" s="1"/>
      <c r="T373" s="1"/>
      <c r="U373" s="1"/>
      <c r="V373" s="1"/>
      <c r="W373" s="1"/>
      <c r="X373" s="1"/>
      <c r="Y373" s="1"/>
      <c r="Z373" s="1"/>
    </row>
    <row r="374" spans="1:26" ht="15.75" customHeight="1" x14ac:dyDescent="0.2">
      <c r="A374" s="1"/>
      <c r="B374" s="1"/>
      <c r="C374" s="1"/>
      <c r="D374" s="24"/>
      <c r="E374" s="2"/>
      <c r="F374" s="2"/>
      <c r="G374" s="71"/>
      <c r="H374" s="24"/>
      <c r="I374" s="24"/>
      <c r="J374" s="24"/>
      <c r="K374" s="1"/>
      <c r="L374" s="1"/>
      <c r="M374" s="1"/>
      <c r="N374" s="1"/>
      <c r="O374" s="1"/>
      <c r="P374" s="1"/>
      <c r="Q374" s="1"/>
      <c r="R374" s="1"/>
      <c r="S374" s="1"/>
      <c r="T374" s="1"/>
      <c r="U374" s="1"/>
      <c r="V374" s="1"/>
      <c r="W374" s="1"/>
      <c r="X374" s="1"/>
      <c r="Y374" s="1"/>
      <c r="Z374" s="1"/>
    </row>
    <row r="375" spans="1:26" ht="15.75" customHeight="1" x14ac:dyDescent="0.2">
      <c r="A375" s="1"/>
      <c r="B375" s="1"/>
      <c r="C375" s="1"/>
      <c r="D375" s="24"/>
      <c r="E375" s="2"/>
      <c r="F375" s="2"/>
      <c r="G375" s="71"/>
      <c r="H375" s="24"/>
      <c r="I375" s="24"/>
      <c r="J375" s="24"/>
      <c r="K375" s="1"/>
      <c r="L375" s="1"/>
      <c r="M375" s="1"/>
      <c r="N375" s="1"/>
      <c r="O375" s="1"/>
      <c r="P375" s="1"/>
      <c r="Q375" s="1"/>
      <c r="R375" s="1"/>
      <c r="S375" s="1"/>
      <c r="T375" s="1"/>
      <c r="U375" s="1"/>
      <c r="V375" s="1"/>
      <c r="W375" s="1"/>
      <c r="X375" s="1"/>
      <c r="Y375" s="1"/>
      <c r="Z375" s="1"/>
    </row>
    <row r="376" spans="1:26" ht="15.75" customHeight="1" x14ac:dyDescent="0.2">
      <c r="A376" s="1"/>
      <c r="B376" s="1"/>
      <c r="C376" s="1"/>
      <c r="D376" s="24"/>
      <c r="E376" s="2"/>
      <c r="F376" s="2"/>
      <c r="G376" s="71"/>
      <c r="H376" s="24"/>
      <c r="I376" s="24"/>
      <c r="J376" s="24"/>
      <c r="K376" s="1"/>
      <c r="L376" s="1"/>
      <c r="M376" s="1"/>
      <c r="N376" s="1"/>
      <c r="O376" s="1"/>
      <c r="P376" s="1"/>
      <c r="Q376" s="1"/>
      <c r="R376" s="1"/>
      <c r="S376" s="1"/>
      <c r="T376" s="1"/>
      <c r="U376" s="1"/>
      <c r="V376" s="1"/>
      <c r="W376" s="1"/>
      <c r="X376" s="1"/>
      <c r="Y376" s="1"/>
      <c r="Z376" s="1"/>
    </row>
    <row r="377" spans="1:26" ht="15.75" customHeight="1" x14ac:dyDescent="0.2">
      <c r="A377" s="1"/>
      <c r="B377" s="1"/>
      <c r="C377" s="1"/>
      <c r="D377" s="24"/>
      <c r="E377" s="2"/>
      <c r="F377" s="2"/>
      <c r="G377" s="71"/>
      <c r="H377" s="24"/>
      <c r="I377" s="24"/>
      <c r="J377" s="24"/>
      <c r="K377" s="1"/>
      <c r="L377" s="1"/>
      <c r="M377" s="1"/>
      <c r="N377" s="1"/>
      <c r="O377" s="1"/>
      <c r="P377" s="1"/>
      <c r="Q377" s="1"/>
      <c r="R377" s="1"/>
      <c r="S377" s="1"/>
      <c r="T377" s="1"/>
      <c r="U377" s="1"/>
      <c r="V377" s="1"/>
      <c r="W377" s="1"/>
      <c r="X377" s="1"/>
      <c r="Y377" s="1"/>
      <c r="Z377" s="1"/>
    </row>
    <row r="378" spans="1:26" ht="15.75" customHeight="1" x14ac:dyDescent="0.2">
      <c r="A378" s="1"/>
      <c r="B378" s="1"/>
      <c r="C378" s="1"/>
      <c r="D378" s="24"/>
      <c r="E378" s="2"/>
      <c r="F378" s="2"/>
      <c r="G378" s="71"/>
      <c r="H378" s="24"/>
      <c r="I378" s="24"/>
      <c r="J378" s="24"/>
      <c r="K378" s="1"/>
      <c r="L378" s="1"/>
      <c r="M378" s="1"/>
      <c r="N378" s="1"/>
      <c r="O378" s="1"/>
      <c r="P378" s="1"/>
      <c r="Q378" s="1"/>
      <c r="R378" s="1"/>
      <c r="S378" s="1"/>
      <c r="T378" s="1"/>
      <c r="U378" s="1"/>
      <c r="V378" s="1"/>
      <c r="W378" s="1"/>
      <c r="X378" s="1"/>
      <c r="Y378" s="1"/>
      <c r="Z378" s="1"/>
    </row>
    <row r="379" spans="1:26" ht="15.75" customHeight="1" x14ac:dyDescent="0.2">
      <c r="A379" s="1"/>
      <c r="B379" s="1"/>
      <c r="C379" s="1"/>
      <c r="D379" s="24"/>
      <c r="E379" s="2"/>
      <c r="F379" s="2"/>
      <c r="G379" s="71"/>
      <c r="H379" s="24"/>
      <c r="I379" s="24"/>
      <c r="J379" s="24"/>
      <c r="K379" s="1"/>
      <c r="L379" s="1"/>
      <c r="M379" s="1"/>
      <c r="N379" s="1"/>
      <c r="O379" s="1"/>
      <c r="P379" s="1"/>
      <c r="Q379" s="1"/>
      <c r="R379" s="1"/>
      <c r="S379" s="1"/>
      <c r="T379" s="1"/>
      <c r="U379" s="1"/>
      <c r="V379" s="1"/>
      <c r="W379" s="1"/>
      <c r="X379" s="1"/>
      <c r="Y379" s="1"/>
      <c r="Z379" s="1"/>
    </row>
    <row r="380" spans="1:26" ht="15.75" customHeight="1" x14ac:dyDescent="0.2">
      <c r="A380" s="1"/>
      <c r="B380" s="1"/>
      <c r="C380" s="1"/>
      <c r="D380" s="24"/>
      <c r="E380" s="2"/>
      <c r="F380" s="2"/>
      <c r="G380" s="71"/>
      <c r="H380" s="24"/>
      <c r="I380" s="24"/>
      <c r="J380" s="24"/>
      <c r="K380" s="1"/>
      <c r="L380" s="1"/>
      <c r="M380" s="1"/>
      <c r="N380" s="1"/>
      <c r="O380" s="1"/>
      <c r="P380" s="1"/>
      <c r="Q380" s="1"/>
      <c r="R380" s="1"/>
      <c r="S380" s="1"/>
      <c r="T380" s="1"/>
      <c r="U380" s="1"/>
      <c r="V380" s="1"/>
      <c r="W380" s="1"/>
      <c r="X380" s="1"/>
      <c r="Y380" s="1"/>
      <c r="Z380" s="1"/>
    </row>
    <row r="381" spans="1:26" ht="15.75" customHeight="1" x14ac:dyDescent="0.2">
      <c r="A381" s="1"/>
      <c r="B381" s="1"/>
      <c r="C381" s="1"/>
      <c r="D381" s="24"/>
      <c r="E381" s="2"/>
      <c r="F381" s="2"/>
      <c r="G381" s="71"/>
      <c r="H381" s="24"/>
      <c r="I381" s="24"/>
      <c r="J381" s="24"/>
      <c r="K381" s="1"/>
      <c r="L381" s="1"/>
      <c r="M381" s="1"/>
      <c r="N381" s="1"/>
      <c r="O381" s="1"/>
      <c r="P381" s="1"/>
      <c r="Q381" s="1"/>
      <c r="R381" s="1"/>
      <c r="S381" s="1"/>
      <c r="T381" s="1"/>
      <c r="U381" s="1"/>
      <c r="V381" s="1"/>
      <c r="W381" s="1"/>
      <c r="X381" s="1"/>
      <c r="Y381" s="1"/>
      <c r="Z381" s="1"/>
    </row>
    <row r="382" spans="1:26" ht="15.75" customHeight="1" x14ac:dyDescent="0.2">
      <c r="A382" s="1"/>
      <c r="B382" s="1"/>
      <c r="C382" s="1"/>
      <c r="D382" s="24"/>
      <c r="E382" s="2"/>
      <c r="F382" s="2"/>
      <c r="G382" s="71"/>
      <c r="H382" s="24"/>
      <c r="I382" s="24"/>
      <c r="J382" s="24"/>
      <c r="K382" s="1"/>
      <c r="L382" s="1"/>
      <c r="M382" s="1"/>
      <c r="N382" s="1"/>
      <c r="O382" s="1"/>
      <c r="P382" s="1"/>
      <c r="Q382" s="1"/>
      <c r="R382" s="1"/>
      <c r="S382" s="1"/>
      <c r="T382" s="1"/>
      <c r="U382" s="1"/>
      <c r="V382" s="1"/>
      <c r="W382" s="1"/>
      <c r="X382" s="1"/>
      <c r="Y382" s="1"/>
      <c r="Z382" s="1"/>
    </row>
    <row r="383" spans="1:26" ht="15.75" customHeight="1" x14ac:dyDescent="0.2">
      <c r="A383" s="1"/>
      <c r="B383" s="1"/>
      <c r="C383" s="1"/>
      <c r="D383" s="24"/>
      <c r="E383" s="2"/>
      <c r="F383" s="2"/>
      <c r="G383" s="71"/>
      <c r="H383" s="24"/>
      <c r="I383" s="24"/>
      <c r="J383" s="24"/>
      <c r="K383" s="1"/>
      <c r="L383" s="1"/>
      <c r="M383" s="1"/>
      <c r="N383" s="1"/>
      <c r="O383" s="1"/>
      <c r="P383" s="1"/>
      <c r="Q383" s="1"/>
      <c r="R383" s="1"/>
      <c r="S383" s="1"/>
      <c r="T383" s="1"/>
      <c r="U383" s="1"/>
      <c r="V383" s="1"/>
      <c r="W383" s="1"/>
      <c r="X383" s="1"/>
      <c r="Y383" s="1"/>
      <c r="Z383" s="1"/>
    </row>
    <row r="384" spans="1:26" ht="15.75" customHeight="1" x14ac:dyDescent="0.2">
      <c r="A384" s="1"/>
      <c r="B384" s="1"/>
      <c r="C384" s="1"/>
      <c r="D384" s="24"/>
      <c r="E384" s="2"/>
      <c r="F384" s="2"/>
      <c r="G384" s="71"/>
      <c r="H384" s="24"/>
      <c r="I384" s="24"/>
      <c r="J384" s="24"/>
      <c r="K384" s="1"/>
      <c r="L384" s="1"/>
      <c r="M384" s="1"/>
      <c r="N384" s="1"/>
      <c r="O384" s="1"/>
      <c r="P384" s="1"/>
      <c r="Q384" s="1"/>
      <c r="R384" s="1"/>
      <c r="S384" s="1"/>
      <c r="T384" s="1"/>
      <c r="U384" s="1"/>
      <c r="V384" s="1"/>
      <c r="W384" s="1"/>
      <c r="X384" s="1"/>
      <c r="Y384" s="1"/>
      <c r="Z384" s="1"/>
    </row>
    <row r="385" spans="1:26" ht="15.75" customHeight="1" x14ac:dyDescent="0.2">
      <c r="A385" s="1"/>
      <c r="B385" s="1"/>
      <c r="C385" s="1"/>
      <c r="D385" s="24"/>
      <c r="E385" s="2"/>
      <c r="F385" s="2"/>
      <c r="G385" s="71"/>
      <c r="H385" s="24"/>
      <c r="I385" s="24"/>
      <c r="J385" s="24"/>
      <c r="K385" s="1"/>
      <c r="L385" s="1"/>
      <c r="M385" s="1"/>
      <c r="N385" s="1"/>
      <c r="O385" s="1"/>
      <c r="P385" s="1"/>
      <c r="Q385" s="1"/>
      <c r="R385" s="1"/>
      <c r="S385" s="1"/>
      <c r="T385" s="1"/>
      <c r="U385" s="1"/>
      <c r="V385" s="1"/>
      <c r="W385" s="1"/>
      <c r="X385" s="1"/>
      <c r="Y385" s="1"/>
      <c r="Z385" s="1"/>
    </row>
    <row r="386" spans="1:26" ht="15.75" customHeight="1" x14ac:dyDescent="0.2">
      <c r="A386" s="1"/>
      <c r="B386" s="1"/>
      <c r="C386" s="1"/>
      <c r="D386" s="24"/>
      <c r="E386" s="2"/>
      <c r="F386" s="2"/>
      <c r="G386" s="71"/>
      <c r="H386" s="24"/>
      <c r="I386" s="24"/>
      <c r="J386" s="24"/>
      <c r="K386" s="1"/>
      <c r="L386" s="1"/>
      <c r="M386" s="1"/>
      <c r="N386" s="1"/>
      <c r="O386" s="1"/>
      <c r="P386" s="1"/>
      <c r="Q386" s="1"/>
      <c r="R386" s="1"/>
      <c r="S386" s="1"/>
      <c r="T386" s="1"/>
      <c r="U386" s="1"/>
      <c r="V386" s="1"/>
      <c r="W386" s="1"/>
      <c r="X386" s="1"/>
      <c r="Y386" s="1"/>
      <c r="Z386" s="1"/>
    </row>
    <row r="387" spans="1:26" ht="15.75" customHeight="1" x14ac:dyDescent="0.2">
      <c r="A387" s="1"/>
      <c r="B387" s="1"/>
      <c r="C387" s="1"/>
      <c r="D387" s="24"/>
      <c r="E387" s="2"/>
      <c r="F387" s="2"/>
      <c r="G387" s="71"/>
      <c r="H387" s="24"/>
      <c r="I387" s="24"/>
      <c r="J387" s="24"/>
      <c r="K387" s="1"/>
      <c r="L387" s="1"/>
      <c r="M387" s="1"/>
      <c r="N387" s="1"/>
      <c r="O387" s="1"/>
      <c r="P387" s="1"/>
      <c r="Q387" s="1"/>
      <c r="R387" s="1"/>
      <c r="S387" s="1"/>
      <c r="T387" s="1"/>
      <c r="U387" s="1"/>
      <c r="V387" s="1"/>
      <c r="W387" s="1"/>
      <c r="X387" s="1"/>
      <c r="Y387" s="1"/>
      <c r="Z387" s="1"/>
    </row>
    <row r="388" spans="1:26" ht="15.75" customHeight="1" x14ac:dyDescent="0.2">
      <c r="A388" s="1"/>
      <c r="B388" s="1"/>
      <c r="C388" s="1"/>
      <c r="D388" s="24"/>
      <c r="E388" s="2"/>
      <c r="F388" s="2"/>
      <c r="G388" s="71"/>
      <c r="H388" s="24"/>
      <c r="I388" s="24"/>
      <c r="J388" s="24"/>
      <c r="K388" s="1"/>
      <c r="L388" s="1"/>
      <c r="M388" s="1"/>
      <c r="N388" s="1"/>
      <c r="O388" s="1"/>
      <c r="P388" s="1"/>
      <c r="Q388" s="1"/>
      <c r="R388" s="1"/>
      <c r="S388" s="1"/>
      <c r="T388" s="1"/>
      <c r="U388" s="1"/>
      <c r="V388" s="1"/>
      <c r="W388" s="1"/>
      <c r="X388" s="1"/>
      <c r="Y388" s="1"/>
      <c r="Z388" s="1"/>
    </row>
    <row r="389" spans="1:26" ht="15.75" customHeight="1" x14ac:dyDescent="0.2">
      <c r="A389" s="1"/>
      <c r="B389" s="1"/>
      <c r="C389" s="1"/>
      <c r="D389" s="24"/>
      <c r="E389" s="2"/>
      <c r="F389" s="2"/>
      <c r="G389" s="71"/>
      <c r="H389" s="24"/>
      <c r="I389" s="24"/>
      <c r="J389" s="24"/>
      <c r="K389" s="1"/>
      <c r="L389" s="1"/>
      <c r="M389" s="1"/>
      <c r="N389" s="1"/>
      <c r="O389" s="1"/>
      <c r="P389" s="1"/>
      <c r="Q389" s="1"/>
      <c r="R389" s="1"/>
      <c r="S389" s="1"/>
      <c r="T389" s="1"/>
      <c r="U389" s="1"/>
      <c r="V389" s="1"/>
      <c r="W389" s="1"/>
      <c r="X389" s="1"/>
      <c r="Y389" s="1"/>
      <c r="Z389" s="1"/>
    </row>
    <row r="390" spans="1:26" ht="15.75" customHeight="1" x14ac:dyDescent="0.2">
      <c r="A390" s="1"/>
      <c r="B390" s="1"/>
      <c r="C390" s="1"/>
      <c r="D390" s="24"/>
      <c r="E390" s="2"/>
      <c r="F390" s="2"/>
      <c r="G390" s="71"/>
      <c r="H390" s="24"/>
      <c r="I390" s="24"/>
      <c r="J390" s="24"/>
      <c r="K390" s="1"/>
      <c r="L390" s="1"/>
      <c r="M390" s="1"/>
      <c r="N390" s="1"/>
      <c r="O390" s="1"/>
      <c r="P390" s="1"/>
      <c r="Q390" s="1"/>
      <c r="R390" s="1"/>
      <c r="S390" s="1"/>
      <c r="T390" s="1"/>
      <c r="U390" s="1"/>
      <c r="V390" s="1"/>
      <c r="W390" s="1"/>
      <c r="X390" s="1"/>
      <c r="Y390" s="1"/>
      <c r="Z390" s="1"/>
    </row>
    <row r="391" spans="1:26" ht="15.75" customHeight="1" x14ac:dyDescent="0.2">
      <c r="A391" s="1"/>
      <c r="B391" s="1"/>
      <c r="C391" s="1"/>
      <c r="D391" s="24"/>
      <c r="E391" s="2"/>
      <c r="F391" s="2"/>
      <c r="G391" s="71"/>
      <c r="H391" s="24"/>
      <c r="I391" s="24"/>
      <c r="J391" s="24"/>
      <c r="K391" s="1"/>
      <c r="L391" s="1"/>
      <c r="M391" s="1"/>
      <c r="N391" s="1"/>
      <c r="O391" s="1"/>
      <c r="P391" s="1"/>
      <c r="Q391" s="1"/>
      <c r="R391" s="1"/>
      <c r="S391" s="1"/>
      <c r="T391" s="1"/>
      <c r="U391" s="1"/>
      <c r="V391" s="1"/>
      <c r="W391" s="1"/>
      <c r="X391" s="1"/>
      <c r="Y391" s="1"/>
      <c r="Z391" s="1"/>
    </row>
    <row r="392" spans="1:26" ht="15.75" customHeight="1" x14ac:dyDescent="0.2">
      <c r="A392" s="1"/>
      <c r="B392" s="1"/>
      <c r="C392" s="1"/>
      <c r="D392" s="24"/>
      <c r="E392" s="2"/>
      <c r="F392" s="2"/>
      <c r="G392" s="71"/>
      <c r="H392" s="24"/>
      <c r="I392" s="24"/>
      <c r="J392" s="24"/>
      <c r="K392" s="1"/>
      <c r="L392" s="1"/>
      <c r="M392" s="1"/>
      <c r="N392" s="1"/>
      <c r="O392" s="1"/>
      <c r="P392" s="1"/>
      <c r="Q392" s="1"/>
      <c r="R392" s="1"/>
      <c r="S392" s="1"/>
      <c r="T392" s="1"/>
      <c r="U392" s="1"/>
      <c r="V392" s="1"/>
      <c r="W392" s="1"/>
      <c r="X392" s="1"/>
      <c r="Y392" s="1"/>
      <c r="Z392" s="1"/>
    </row>
    <row r="393" spans="1:26" ht="15.75" customHeight="1" x14ac:dyDescent="0.2">
      <c r="A393" s="1"/>
      <c r="B393" s="1"/>
      <c r="C393" s="1"/>
      <c r="D393" s="24"/>
      <c r="E393" s="2"/>
      <c r="F393" s="2"/>
      <c r="G393" s="71"/>
      <c r="H393" s="24"/>
      <c r="I393" s="24"/>
      <c r="J393" s="24"/>
      <c r="K393" s="1"/>
      <c r="L393" s="1"/>
      <c r="M393" s="1"/>
      <c r="N393" s="1"/>
      <c r="O393" s="1"/>
      <c r="P393" s="1"/>
      <c r="Q393" s="1"/>
      <c r="R393" s="1"/>
      <c r="S393" s="1"/>
      <c r="T393" s="1"/>
      <c r="U393" s="1"/>
      <c r="V393" s="1"/>
      <c r="W393" s="1"/>
      <c r="X393" s="1"/>
      <c r="Y393" s="1"/>
      <c r="Z393" s="1"/>
    </row>
    <row r="394" spans="1:26" ht="15.75" customHeight="1" x14ac:dyDescent="0.2">
      <c r="A394" s="1"/>
      <c r="B394" s="1"/>
      <c r="C394" s="1"/>
      <c r="D394" s="24"/>
      <c r="E394" s="2"/>
      <c r="F394" s="2"/>
      <c r="G394" s="71"/>
      <c r="H394" s="24"/>
      <c r="I394" s="24"/>
      <c r="J394" s="24"/>
      <c r="K394" s="1"/>
      <c r="L394" s="1"/>
      <c r="M394" s="1"/>
      <c r="N394" s="1"/>
      <c r="O394" s="1"/>
      <c r="P394" s="1"/>
      <c r="Q394" s="1"/>
      <c r="R394" s="1"/>
      <c r="S394" s="1"/>
      <c r="T394" s="1"/>
      <c r="U394" s="1"/>
      <c r="V394" s="1"/>
      <c r="W394" s="1"/>
      <c r="X394" s="1"/>
      <c r="Y394" s="1"/>
      <c r="Z394" s="1"/>
    </row>
    <row r="395" spans="1:26" ht="15.75" customHeight="1" x14ac:dyDescent="0.2">
      <c r="A395" s="1"/>
      <c r="B395" s="1"/>
      <c r="C395" s="1"/>
      <c r="D395" s="24"/>
      <c r="E395" s="2"/>
      <c r="F395" s="2"/>
      <c r="G395" s="71"/>
      <c r="H395" s="24"/>
      <c r="I395" s="24"/>
      <c r="J395" s="24"/>
      <c r="K395" s="1"/>
      <c r="L395" s="1"/>
      <c r="M395" s="1"/>
      <c r="N395" s="1"/>
      <c r="O395" s="1"/>
      <c r="P395" s="1"/>
      <c r="Q395" s="1"/>
      <c r="R395" s="1"/>
      <c r="S395" s="1"/>
      <c r="T395" s="1"/>
      <c r="U395" s="1"/>
      <c r="V395" s="1"/>
      <c r="W395" s="1"/>
      <c r="X395" s="1"/>
      <c r="Y395" s="1"/>
      <c r="Z395" s="1"/>
    </row>
    <row r="396" spans="1:26" ht="15.75" customHeight="1" x14ac:dyDescent="0.2">
      <c r="A396" s="1"/>
      <c r="B396" s="1"/>
      <c r="C396" s="1"/>
      <c r="D396" s="24"/>
      <c r="E396" s="2"/>
      <c r="F396" s="2"/>
      <c r="G396" s="71"/>
      <c r="H396" s="24"/>
      <c r="I396" s="24"/>
      <c r="J396" s="24"/>
      <c r="K396" s="1"/>
      <c r="L396" s="1"/>
      <c r="M396" s="1"/>
      <c r="N396" s="1"/>
      <c r="O396" s="1"/>
      <c r="P396" s="1"/>
      <c r="Q396" s="1"/>
      <c r="R396" s="1"/>
      <c r="S396" s="1"/>
      <c r="T396" s="1"/>
      <c r="U396" s="1"/>
      <c r="V396" s="1"/>
      <c r="W396" s="1"/>
      <c r="X396" s="1"/>
      <c r="Y396" s="1"/>
      <c r="Z396" s="1"/>
    </row>
    <row r="397" spans="1:26" ht="15.75" customHeight="1" x14ac:dyDescent="0.2">
      <c r="A397" s="1"/>
      <c r="B397" s="1"/>
      <c r="C397" s="1"/>
      <c r="D397" s="24"/>
      <c r="E397" s="2"/>
      <c r="F397" s="2"/>
      <c r="G397" s="71"/>
      <c r="H397" s="24"/>
      <c r="I397" s="24"/>
      <c r="J397" s="24"/>
      <c r="K397" s="1"/>
      <c r="L397" s="1"/>
      <c r="M397" s="1"/>
      <c r="N397" s="1"/>
      <c r="O397" s="1"/>
      <c r="P397" s="1"/>
      <c r="Q397" s="1"/>
      <c r="R397" s="1"/>
      <c r="S397" s="1"/>
      <c r="T397" s="1"/>
      <c r="U397" s="1"/>
      <c r="V397" s="1"/>
      <c r="W397" s="1"/>
      <c r="X397" s="1"/>
      <c r="Y397" s="1"/>
      <c r="Z397" s="1"/>
    </row>
    <row r="398" spans="1:26" ht="15.75" customHeight="1" x14ac:dyDescent="0.2">
      <c r="A398" s="1"/>
      <c r="B398" s="1"/>
      <c r="C398" s="1"/>
      <c r="D398" s="24"/>
      <c r="E398" s="2"/>
      <c r="F398" s="2"/>
      <c r="G398" s="71"/>
      <c r="H398" s="24"/>
      <c r="I398" s="24"/>
      <c r="J398" s="24"/>
      <c r="K398" s="1"/>
      <c r="L398" s="1"/>
      <c r="M398" s="1"/>
      <c r="N398" s="1"/>
      <c r="O398" s="1"/>
      <c r="P398" s="1"/>
      <c r="Q398" s="1"/>
      <c r="R398" s="1"/>
      <c r="S398" s="1"/>
      <c r="T398" s="1"/>
      <c r="U398" s="1"/>
      <c r="V398" s="1"/>
      <c r="W398" s="1"/>
      <c r="X398" s="1"/>
      <c r="Y398" s="1"/>
      <c r="Z398" s="1"/>
    </row>
    <row r="399" spans="1:26" ht="15.75" customHeight="1" x14ac:dyDescent="0.2">
      <c r="A399" s="1"/>
      <c r="B399" s="1"/>
      <c r="C399" s="1"/>
      <c r="D399" s="24"/>
      <c r="E399" s="2"/>
      <c r="F399" s="2"/>
      <c r="G399" s="71"/>
      <c r="H399" s="24"/>
      <c r="I399" s="24"/>
      <c r="J399" s="24"/>
      <c r="K399" s="1"/>
      <c r="L399" s="1"/>
      <c r="M399" s="1"/>
      <c r="N399" s="1"/>
      <c r="O399" s="1"/>
      <c r="P399" s="1"/>
      <c r="Q399" s="1"/>
      <c r="R399" s="1"/>
      <c r="S399" s="1"/>
      <c r="T399" s="1"/>
      <c r="U399" s="1"/>
      <c r="V399" s="1"/>
      <c r="W399" s="1"/>
      <c r="X399" s="1"/>
      <c r="Y399" s="1"/>
      <c r="Z399" s="1"/>
    </row>
    <row r="400" spans="1:26" ht="15.75" customHeight="1" x14ac:dyDescent="0.2">
      <c r="A400" s="1"/>
      <c r="B400" s="1"/>
      <c r="C400" s="1"/>
      <c r="D400" s="24"/>
      <c r="E400" s="2"/>
      <c r="F400" s="2"/>
      <c r="G400" s="71"/>
      <c r="H400" s="24"/>
      <c r="I400" s="24"/>
      <c r="J400" s="24"/>
      <c r="K400" s="1"/>
      <c r="L400" s="1"/>
      <c r="M400" s="1"/>
      <c r="N400" s="1"/>
      <c r="O400" s="1"/>
      <c r="P400" s="1"/>
      <c r="Q400" s="1"/>
      <c r="R400" s="1"/>
      <c r="S400" s="1"/>
      <c r="T400" s="1"/>
      <c r="U400" s="1"/>
      <c r="V400" s="1"/>
      <c r="W400" s="1"/>
      <c r="X400" s="1"/>
      <c r="Y400" s="1"/>
      <c r="Z400" s="1"/>
    </row>
    <row r="401" spans="1:26" ht="15.75" customHeight="1" x14ac:dyDescent="0.2">
      <c r="A401" s="1"/>
      <c r="B401" s="1"/>
      <c r="C401" s="1"/>
      <c r="D401" s="24"/>
      <c r="E401" s="2"/>
      <c r="F401" s="2"/>
      <c r="G401" s="71"/>
      <c r="H401" s="24"/>
      <c r="I401" s="24"/>
      <c r="J401" s="24"/>
      <c r="K401" s="1"/>
      <c r="L401" s="1"/>
      <c r="M401" s="1"/>
      <c r="N401" s="1"/>
      <c r="O401" s="1"/>
      <c r="P401" s="1"/>
      <c r="Q401" s="1"/>
      <c r="R401" s="1"/>
      <c r="S401" s="1"/>
      <c r="T401" s="1"/>
      <c r="U401" s="1"/>
      <c r="V401" s="1"/>
      <c r="W401" s="1"/>
      <c r="X401" s="1"/>
      <c r="Y401" s="1"/>
      <c r="Z401" s="1"/>
    </row>
    <row r="402" spans="1:26" ht="15.75" customHeight="1" x14ac:dyDescent="0.2">
      <c r="A402" s="1"/>
      <c r="B402" s="1"/>
      <c r="C402" s="1"/>
      <c r="D402" s="24"/>
      <c r="E402" s="2"/>
      <c r="F402" s="2"/>
      <c r="G402" s="71"/>
      <c r="H402" s="24"/>
      <c r="I402" s="24"/>
      <c r="J402" s="24"/>
      <c r="K402" s="1"/>
      <c r="L402" s="1"/>
      <c r="M402" s="1"/>
      <c r="N402" s="1"/>
      <c r="O402" s="1"/>
      <c r="P402" s="1"/>
      <c r="Q402" s="1"/>
      <c r="R402" s="1"/>
      <c r="S402" s="1"/>
      <c r="T402" s="1"/>
      <c r="U402" s="1"/>
      <c r="V402" s="1"/>
      <c r="W402" s="1"/>
      <c r="X402" s="1"/>
      <c r="Y402" s="1"/>
      <c r="Z402" s="1"/>
    </row>
    <row r="403" spans="1:26" ht="15.75" customHeight="1" x14ac:dyDescent="0.2">
      <c r="A403" s="1"/>
      <c r="B403" s="1"/>
      <c r="C403" s="1"/>
      <c r="D403" s="24"/>
      <c r="E403" s="2"/>
      <c r="F403" s="2"/>
      <c r="G403" s="71"/>
      <c r="H403" s="24"/>
      <c r="I403" s="24"/>
      <c r="J403" s="24"/>
      <c r="K403" s="1"/>
      <c r="L403" s="1"/>
      <c r="M403" s="1"/>
      <c r="N403" s="1"/>
      <c r="O403" s="1"/>
      <c r="P403" s="1"/>
      <c r="Q403" s="1"/>
      <c r="R403" s="1"/>
      <c r="S403" s="1"/>
      <c r="T403" s="1"/>
      <c r="U403" s="1"/>
      <c r="V403" s="1"/>
      <c r="W403" s="1"/>
      <c r="X403" s="1"/>
      <c r="Y403" s="1"/>
      <c r="Z403" s="1"/>
    </row>
    <row r="404" spans="1:26" ht="15.75" customHeight="1" x14ac:dyDescent="0.2">
      <c r="A404" s="1"/>
      <c r="B404" s="1"/>
      <c r="C404" s="1"/>
      <c r="D404" s="24"/>
      <c r="E404" s="2"/>
      <c r="F404" s="2"/>
      <c r="G404" s="71"/>
      <c r="H404" s="24"/>
      <c r="I404" s="24"/>
      <c r="J404" s="24"/>
      <c r="K404" s="1"/>
      <c r="L404" s="1"/>
      <c r="M404" s="1"/>
      <c r="N404" s="1"/>
      <c r="O404" s="1"/>
      <c r="P404" s="1"/>
      <c r="Q404" s="1"/>
      <c r="R404" s="1"/>
      <c r="S404" s="1"/>
      <c r="T404" s="1"/>
      <c r="U404" s="1"/>
      <c r="V404" s="1"/>
      <c r="W404" s="1"/>
      <c r="X404" s="1"/>
      <c r="Y404" s="1"/>
      <c r="Z404" s="1"/>
    </row>
    <row r="405" spans="1:26" ht="15.75" customHeight="1" x14ac:dyDescent="0.2">
      <c r="A405" s="1"/>
      <c r="B405" s="1"/>
      <c r="C405" s="1"/>
      <c r="D405" s="24"/>
      <c r="E405" s="2"/>
      <c r="F405" s="2"/>
      <c r="G405" s="71"/>
      <c r="H405" s="24"/>
      <c r="I405" s="24"/>
      <c r="J405" s="24"/>
      <c r="K405" s="1"/>
      <c r="L405" s="1"/>
      <c r="M405" s="1"/>
      <c r="N405" s="1"/>
      <c r="O405" s="1"/>
      <c r="P405" s="1"/>
      <c r="Q405" s="1"/>
      <c r="R405" s="1"/>
      <c r="S405" s="1"/>
      <c r="T405" s="1"/>
      <c r="U405" s="1"/>
      <c r="V405" s="1"/>
      <c r="W405" s="1"/>
      <c r="X405" s="1"/>
      <c r="Y405" s="1"/>
      <c r="Z405" s="1"/>
    </row>
    <row r="406" spans="1:26" ht="15.75" customHeight="1" x14ac:dyDescent="0.2">
      <c r="A406" s="1"/>
      <c r="B406" s="1"/>
      <c r="C406" s="1"/>
      <c r="D406" s="24"/>
      <c r="E406" s="2"/>
      <c r="F406" s="2"/>
      <c r="G406" s="71"/>
      <c r="H406" s="24"/>
      <c r="I406" s="24"/>
      <c r="J406" s="24"/>
      <c r="K406" s="1"/>
      <c r="L406" s="1"/>
      <c r="M406" s="1"/>
      <c r="N406" s="1"/>
      <c r="O406" s="1"/>
      <c r="P406" s="1"/>
      <c r="Q406" s="1"/>
      <c r="R406" s="1"/>
      <c r="S406" s="1"/>
      <c r="T406" s="1"/>
      <c r="U406" s="1"/>
      <c r="V406" s="1"/>
      <c r="W406" s="1"/>
      <c r="X406" s="1"/>
      <c r="Y406" s="1"/>
      <c r="Z406" s="1"/>
    </row>
    <row r="407" spans="1:26" ht="15.75" customHeight="1" x14ac:dyDescent="0.2">
      <c r="A407" s="1"/>
      <c r="B407" s="1"/>
      <c r="C407" s="1"/>
      <c r="D407" s="24"/>
      <c r="E407" s="2"/>
      <c r="F407" s="2"/>
      <c r="G407" s="71"/>
      <c r="H407" s="24"/>
      <c r="I407" s="24"/>
      <c r="J407" s="24"/>
      <c r="K407" s="1"/>
      <c r="L407" s="1"/>
      <c r="M407" s="1"/>
      <c r="N407" s="1"/>
      <c r="O407" s="1"/>
      <c r="P407" s="1"/>
      <c r="Q407" s="1"/>
      <c r="R407" s="1"/>
      <c r="S407" s="1"/>
      <c r="T407" s="1"/>
      <c r="U407" s="1"/>
      <c r="V407" s="1"/>
      <c r="W407" s="1"/>
      <c r="X407" s="1"/>
      <c r="Y407" s="1"/>
      <c r="Z407" s="1"/>
    </row>
    <row r="408" spans="1:26" ht="15.75" customHeight="1" x14ac:dyDescent="0.2">
      <c r="A408" s="1"/>
      <c r="B408" s="1"/>
      <c r="C408" s="1"/>
      <c r="D408" s="24"/>
      <c r="E408" s="2"/>
      <c r="F408" s="2"/>
      <c r="G408" s="71"/>
      <c r="H408" s="24"/>
      <c r="I408" s="24"/>
      <c r="J408" s="24"/>
      <c r="K408" s="1"/>
      <c r="L408" s="1"/>
      <c r="M408" s="1"/>
      <c r="N408" s="1"/>
      <c r="O408" s="1"/>
      <c r="P408" s="1"/>
      <c r="Q408" s="1"/>
      <c r="R408" s="1"/>
      <c r="S408" s="1"/>
      <c r="T408" s="1"/>
      <c r="U408" s="1"/>
      <c r="V408" s="1"/>
      <c r="W408" s="1"/>
      <c r="X408" s="1"/>
      <c r="Y408" s="1"/>
      <c r="Z408" s="1"/>
    </row>
    <row r="409" spans="1:26" ht="15.75" customHeight="1" x14ac:dyDescent="0.2">
      <c r="A409" s="1"/>
      <c r="B409" s="1"/>
      <c r="C409" s="1"/>
      <c r="D409" s="24"/>
      <c r="E409" s="2"/>
      <c r="F409" s="2"/>
      <c r="G409" s="71"/>
      <c r="H409" s="24"/>
      <c r="I409" s="24"/>
      <c r="J409" s="24"/>
      <c r="K409" s="1"/>
      <c r="L409" s="1"/>
      <c r="M409" s="1"/>
      <c r="N409" s="1"/>
      <c r="O409" s="1"/>
      <c r="P409" s="1"/>
      <c r="Q409" s="1"/>
      <c r="R409" s="1"/>
      <c r="S409" s="1"/>
      <c r="T409" s="1"/>
      <c r="U409" s="1"/>
      <c r="V409" s="1"/>
      <c r="W409" s="1"/>
      <c r="X409" s="1"/>
      <c r="Y409" s="1"/>
      <c r="Z409" s="1"/>
    </row>
    <row r="410" spans="1:26" ht="15.75" customHeight="1" x14ac:dyDescent="0.2">
      <c r="A410" s="1"/>
      <c r="B410" s="1"/>
      <c r="C410" s="1"/>
      <c r="D410" s="24"/>
      <c r="E410" s="2"/>
      <c r="F410" s="2"/>
      <c r="G410" s="71"/>
      <c r="H410" s="24"/>
      <c r="I410" s="24"/>
      <c r="J410" s="24"/>
      <c r="K410" s="1"/>
      <c r="L410" s="1"/>
      <c r="M410" s="1"/>
      <c r="N410" s="1"/>
      <c r="O410" s="1"/>
      <c r="P410" s="1"/>
      <c r="Q410" s="1"/>
      <c r="R410" s="1"/>
      <c r="S410" s="1"/>
      <c r="T410" s="1"/>
      <c r="U410" s="1"/>
      <c r="V410" s="1"/>
      <c r="W410" s="1"/>
      <c r="X410" s="1"/>
      <c r="Y410" s="1"/>
      <c r="Z410" s="1"/>
    </row>
    <row r="411" spans="1:26" ht="15.75" customHeight="1" x14ac:dyDescent="0.2">
      <c r="A411" s="1"/>
      <c r="B411" s="1"/>
      <c r="C411" s="1"/>
      <c r="D411" s="24"/>
      <c r="E411" s="2"/>
      <c r="F411" s="2"/>
      <c r="G411" s="71"/>
      <c r="H411" s="24"/>
      <c r="I411" s="24"/>
      <c r="J411" s="24"/>
      <c r="K411" s="1"/>
      <c r="L411" s="1"/>
      <c r="M411" s="1"/>
      <c r="N411" s="1"/>
      <c r="O411" s="1"/>
      <c r="P411" s="1"/>
      <c r="Q411" s="1"/>
      <c r="R411" s="1"/>
      <c r="S411" s="1"/>
      <c r="T411" s="1"/>
      <c r="U411" s="1"/>
      <c r="V411" s="1"/>
      <c r="W411" s="1"/>
      <c r="X411" s="1"/>
      <c r="Y411" s="1"/>
      <c r="Z411" s="1"/>
    </row>
    <row r="412" spans="1:26" ht="15.75" customHeight="1" x14ac:dyDescent="0.2">
      <c r="A412" s="1"/>
      <c r="B412" s="1"/>
      <c r="C412" s="1"/>
      <c r="D412" s="24"/>
      <c r="E412" s="2"/>
      <c r="F412" s="2"/>
      <c r="G412" s="71"/>
      <c r="H412" s="24"/>
      <c r="I412" s="24"/>
      <c r="J412" s="24"/>
      <c r="K412" s="1"/>
      <c r="L412" s="1"/>
      <c r="M412" s="1"/>
      <c r="N412" s="1"/>
      <c r="O412" s="1"/>
      <c r="P412" s="1"/>
      <c r="Q412" s="1"/>
      <c r="R412" s="1"/>
      <c r="S412" s="1"/>
      <c r="T412" s="1"/>
      <c r="U412" s="1"/>
      <c r="V412" s="1"/>
      <c r="W412" s="1"/>
      <c r="X412" s="1"/>
      <c r="Y412" s="1"/>
      <c r="Z412" s="1"/>
    </row>
    <row r="413" spans="1:26" ht="15.75" customHeight="1" x14ac:dyDescent="0.2">
      <c r="A413" s="1"/>
      <c r="B413" s="1"/>
      <c r="C413" s="1"/>
      <c r="D413" s="24"/>
      <c r="E413" s="2"/>
      <c r="F413" s="2"/>
      <c r="G413" s="71"/>
      <c r="H413" s="24"/>
      <c r="I413" s="24"/>
      <c r="J413" s="24"/>
      <c r="K413" s="1"/>
      <c r="L413" s="1"/>
      <c r="M413" s="1"/>
      <c r="N413" s="1"/>
      <c r="O413" s="1"/>
      <c r="P413" s="1"/>
      <c r="Q413" s="1"/>
      <c r="R413" s="1"/>
      <c r="S413" s="1"/>
      <c r="T413" s="1"/>
      <c r="U413" s="1"/>
      <c r="V413" s="1"/>
      <c r="W413" s="1"/>
      <c r="X413" s="1"/>
      <c r="Y413" s="1"/>
      <c r="Z413" s="1"/>
    </row>
    <row r="414" spans="1:26" ht="15.75" customHeight="1" x14ac:dyDescent="0.2">
      <c r="A414" s="1"/>
      <c r="B414" s="1"/>
      <c r="C414" s="1"/>
      <c r="D414" s="24"/>
      <c r="E414" s="2"/>
      <c r="F414" s="2"/>
      <c r="G414" s="71"/>
      <c r="H414" s="24"/>
      <c r="I414" s="24"/>
      <c r="J414" s="24"/>
      <c r="K414" s="1"/>
      <c r="L414" s="1"/>
      <c r="M414" s="1"/>
      <c r="N414" s="1"/>
      <c r="O414" s="1"/>
      <c r="P414" s="1"/>
      <c r="Q414" s="1"/>
      <c r="R414" s="1"/>
      <c r="S414" s="1"/>
      <c r="T414" s="1"/>
      <c r="U414" s="1"/>
      <c r="V414" s="1"/>
      <c r="W414" s="1"/>
      <c r="X414" s="1"/>
      <c r="Y414" s="1"/>
      <c r="Z414" s="1"/>
    </row>
    <row r="415" spans="1:26" ht="15.75" customHeight="1" x14ac:dyDescent="0.2">
      <c r="A415" s="1"/>
      <c r="B415" s="1"/>
      <c r="C415" s="1"/>
      <c r="D415" s="24"/>
      <c r="E415" s="2"/>
      <c r="F415" s="2"/>
      <c r="G415" s="71"/>
      <c r="H415" s="24"/>
      <c r="I415" s="24"/>
      <c r="J415" s="24"/>
      <c r="K415" s="1"/>
      <c r="L415" s="1"/>
      <c r="M415" s="1"/>
      <c r="N415" s="1"/>
      <c r="O415" s="1"/>
      <c r="P415" s="1"/>
      <c r="Q415" s="1"/>
      <c r="R415" s="1"/>
      <c r="S415" s="1"/>
      <c r="T415" s="1"/>
      <c r="U415" s="1"/>
      <c r="V415" s="1"/>
      <c r="W415" s="1"/>
      <c r="X415" s="1"/>
      <c r="Y415" s="1"/>
      <c r="Z415" s="1"/>
    </row>
    <row r="416" spans="1:26" ht="15.75" customHeight="1" x14ac:dyDescent="0.2">
      <c r="A416" s="1"/>
      <c r="B416" s="1"/>
      <c r="C416" s="1"/>
      <c r="D416" s="24"/>
      <c r="E416" s="2"/>
      <c r="F416" s="2"/>
      <c r="G416" s="71"/>
      <c r="H416" s="24"/>
      <c r="I416" s="24"/>
      <c r="J416" s="24"/>
      <c r="K416" s="1"/>
      <c r="L416" s="1"/>
      <c r="M416" s="1"/>
      <c r="N416" s="1"/>
      <c r="O416" s="1"/>
      <c r="P416" s="1"/>
      <c r="Q416" s="1"/>
      <c r="R416" s="1"/>
      <c r="S416" s="1"/>
      <c r="T416" s="1"/>
      <c r="U416" s="1"/>
      <c r="V416" s="1"/>
      <c r="W416" s="1"/>
      <c r="X416" s="1"/>
      <c r="Y416" s="1"/>
      <c r="Z416" s="1"/>
    </row>
    <row r="417" spans="1:26" ht="15.75" customHeight="1" x14ac:dyDescent="0.2">
      <c r="A417" s="1"/>
      <c r="B417" s="1"/>
      <c r="C417" s="1"/>
      <c r="D417" s="24"/>
      <c r="E417" s="2"/>
      <c r="F417" s="2"/>
      <c r="G417" s="71"/>
      <c r="H417" s="24"/>
      <c r="I417" s="24"/>
      <c r="J417" s="24"/>
      <c r="K417" s="1"/>
      <c r="L417" s="1"/>
      <c r="M417" s="1"/>
      <c r="N417" s="1"/>
      <c r="O417" s="1"/>
      <c r="P417" s="1"/>
      <c r="Q417" s="1"/>
      <c r="R417" s="1"/>
      <c r="S417" s="1"/>
      <c r="T417" s="1"/>
      <c r="U417" s="1"/>
      <c r="V417" s="1"/>
      <c r="W417" s="1"/>
      <c r="X417" s="1"/>
      <c r="Y417" s="1"/>
      <c r="Z417" s="1"/>
    </row>
    <row r="418" spans="1:26" ht="15.75" customHeight="1" x14ac:dyDescent="0.2">
      <c r="A418" s="1"/>
      <c r="B418" s="1"/>
      <c r="C418" s="1"/>
      <c r="D418" s="24"/>
      <c r="E418" s="2"/>
      <c r="F418" s="2"/>
      <c r="G418" s="71"/>
      <c r="H418" s="24"/>
      <c r="I418" s="24"/>
      <c r="J418" s="24"/>
      <c r="K418" s="1"/>
      <c r="L418" s="1"/>
      <c r="M418" s="1"/>
      <c r="N418" s="1"/>
      <c r="O418" s="1"/>
      <c r="P418" s="1"/>
      <c r="Q418" s="1"/>
      <c r="R418" s="1"/>
      <c r="S418" s="1"/>
      <c r="T418" s="1"/>
      <c r="U418" s="1"/>
      <c r="V418" s="1"/>
      <c r="W418" s="1"/>
      <c r="X418" s="1"/>
      <c r="Y418" s="1"/>
      <c r="Z418" s="1"/>
    </row>
    <row r="419" spans="1:26" ht="15.75" customHeight="1" x14ac:dyDescent="0.2">
      <c r="A419" s="1"/>
      <c r="B419" s="1"/>
      <c r="C419" s="1"/>
      <c r="D419" s="24"/>
      <c r="E419" s="2"/>
      <c r="F419" s="2"/>
      <c r="G419" s="71"/>
      <c r="H419" s="24"/>
      <c r="I419" s="24"/>
      <c r="J419" s="24"/>
      <c r="K419" s="1"/>
      <c r="L419" s="1"/>
      <c r="M419" s="1"/>
      <c r="N419" s="1"/>
      <c r="O419" s="1"/>
      <c r="P419" s="1"/>
      <c r="Q419" s="1"/>
      <c r="R419" s="1"/>
      <c r="S419" s="1"/>
      <c r="T419" s="1"/>
      <c r="U419" s="1"/>
      <c r="V419" s="1"/>
      <c r="W419" s="1"/>
      <c r="X419" s="1"/>
      <c r="Y419" s="1"/>
      <c r="Z419" s="1"/>
    </row>
    <row r="420" spans="1:26" ht="15.75" customHeight="1" x14ac:dyDescent="0.2">
      <c r="A420" s="1"/>
      <c r="B420" s="1"/>
      <c r="C420" s="1"/>
      <c r="D420" s="24"/>
      <c r="E420" s="2"/>
      <c r="F420" s="2"/>
      <c r="G420" s="71"/>
      <c r="H420" s="24"/>
      <c r="I420" s="24"/>
      <c r="J420" s="24"/>
      <c r="K420" s="1"/>
      <c r="L420" s="1"/>
      <c r="M420" s="1"/>
      <c r="N420" s="1"/>
      <c r="O420" s="1"/>
      <c r="P420" s="1"/>
      <c r="Q420" s="1"/>
      <c r="R420" s="1"/>
      <c r="S420" s="1"/>
      <c r="T420" s="1"/>
      <c r="U420" s="1"/>
      <c r="V420" s="1"/>
      <c r="W420" s="1"/>
      <c r="X420" s="1"/>
      <c r="Y420" s="1"/>
      <c r="Z420" s="1"/>
    </row>
    <row r="421" spans="1:26" ht="15.75" customHeight="1" x14ac:dyDescent="0.2">
      <c r="A421" s="1"/>
      <c r="B421" s="1"/>
      <c r="C421" s="1"/>
      <c r="D421" s="24"/>
      <c r="E421" s="2"/>
      <c r="F421" s="2"/>
      <c r="G421" s="71"/>
      <c r="H421" s="24"/>
      <c r="I421" s="24"/>
      <c r="J421" s="24"/>
      <c r="K421" s="1"/>
      <c r="L421" s="1"/>
      <c r="M421" s="1"/>
      <c r="N421" s="1"/>
      <c r="O421" s="1"/>
      <c r="P421" s="1"/>
      <c r="Q421" s="1"/>
      <c r="R421" s="1"/>
      <c r="S421" s="1"/>
      <c r="T421" s="1"/>
      <c r="U421" s="1"/>
      <c r="V421" s="1"/>
      <c r="W421" s="1"/>
      <c r="X421" s="1"/>
      <c r="Y421" s="1"/>
      <c r="Z421" s="1"/>
    </row>
    <row r="422" spans="1:26" ht="15.75" customHeight="1" x14ac:dyDescent="0.2">
      <c r="A422" s="1"/>
      <c r="B422" s="1"/>
      <c r="C422" s="1"/>
      <c r="D422" s="24"/>
      <c r="E422" s="2"/>
      <c r="F422" s="2"/>
      <c r="G422" s="71"/>
      <c r="H422" s="24"/>
      <c r="I422" s="24"/>
      <c r="J422" s="24"/>
      <c r="K422" s="1"/>
      <c r="L422" s="1"/>
      <c r="M422" s="1"/>
      <c r="N422" s="1"/>
      <c r="O422" s="1"/>
      <c r="P422" s="1"/>
      <c r="Q422" s="1"/>
      <c r="R422" s="1"/>
      <c r="S422" s="1"/>
      <c r="T422" s="1"/>
      <c r="U422" s="1"/>
      <c r="V422" s="1"/>
      <c r="W422" s="1"/>
      <c r="X422" s="1"/>
      <c r="Y422" s="1"/>
      <c r="Z422" s="1"/>
    </row>
    <row r="423" spans="1:26" ht="15.75" customHeight="1" x14ac:dyDescent="0.2">
      <c r="A423" s="1"/>
      <c r="B423" s="1"/>
      <c r="C423" s="1"/>
      <c r="D423" s="24"/>
      <c r="E423" s="2"/>
      <c r="F423" s="2"/>
      <c r="G423" s="71"/>
      <c r="H423" s="24"/>
      <c r="I423" s="24"/>
      <c r="J423" s="24"/>
      <c r="K423" s="1"/>
      <c r="L423" s="1"/>
      <c r="M423" s="1"/>
      <c r="N423" s="1"/>
      <c r="O423" s="1"/>
      <c r="P423" s="1"/>
      <c r="Q423" s="1"/>
      <c r="R423" s="1"/>
      <c r="S423" s="1"/>
      <c r="T423" s="1"/>
      <c r="U423" s="1"/>
      <c r="V423" s="1"/>
      <c r="W423" s="1"/>
      <c r="X423" s="1"/>
      <c r="Y423" s="1"/>
      <c r="Z423" s="1"/>
    </row>
    <row r="424" spans="1:26" ht="15.75" customHeight="1" x14ac:dyDescent="0.2">
      <c r="A424" s="1"/>
      <c r="B424" s="1"/>
      <c r="C424" s="1"/>
      <c r="D424" s="24"/>
      <c r="E424" s="2"/>
      <c r="F424" s="2"/>
      <c r="G424" s="71"/>
      <c r="H424" s="24"/>
      <c r="I424" s="24"/>
      <c r="J424" s="24"/>
      <c r="K424" s="1"/>
      <c r="L424" s="1"/>
      <c r="M424" s="1"/>
      <c r="N424" s="1"/>
      <c r="O424" s="1"/>
      <c r="P424" s="1"/>
      <c r="Q424" s="1"/>
      <c r="R424" s="1"/>
      <c r="S424" s="1"/>
      <c r="T424" s="1"/>
      <c r="U424" s="1"/>
      <c r="V424" s="1"/>
      <c r="W424" s="1"/>
      <c r="X424" s="1"/>
      <c r="Y424" s="1"/>
      <c r="Z424" s="1"/>
    </row>
    <row r="425" spans="1:26" ht="15.75" customHeight="1" x14ac:dyDescent="0.2">
      <c r="A425" s="1"/>
      <c r="B425" s="1"/>
      <c r="C425" s="1"/>
      <c r="D425" s="24"/>
      <c r="E425" s="2"/>
      <c r="F425" s="2"/>
      <c r="G425" s="71"/>
      <c r="H425" s="24"/>
      <c r="I425" s="24"/>
      <c r="J425" s="24"/>
      <c r="K425" s="1"/>
      <c r="L425" s="1"/>
      <c r="M425" s="1"/>
      <c r="N425" s="1"/>
      <c r="O425" s="1"/>
      <c r="P425" s="1"/>
      <c r="Q425" s="1"/>
      <c r="R425" s="1"/>
      <c r="S425" s="1"/>
      <c r="T425" s="1"/>
      <c r="U425" s="1"/>
      <c r="V425" s="1"/>
      <c r="W425" s="1"/>
      <c r="X425" s="1"/>
      <c r="Y425" s="1"/>
      <c r="Z425" s="1"/>
    </row>
    <row r="426" spans="1:26" ht="15.75" customHeight="1" x14ac:dyDescent="0.2">
      <c r="A426" s="1"/>
      <c r="B426" s="1"/>
      <c r="C426" s="1"/>
      <c r="D426" s="24"/>
      <c r="E426" s="2"/>
      <c r="F426" s="2"/>
      <c r="G426" s="71"/>
      <c r="H426" s="24"/>
      <c r="I426" s="24"/>
      <c r="J426" s="24"/>
      <c r="K426" s="1"/>
      <c r="L426" s="1"/>
      <c r="M426" s="1"/>
      <c r="N426" s="1"/>
      <c r="O426" s="1"/>
      <c r="P426" s="1"/>
      <c r="Q426" s="1"/>
      <c r="R426" s="1"/>
      <c r="S426" s="1"/>
      <c r="T426" s="1"/>
      <c r="U426" s="1"/>
      <c r="V426" s="1"/>
      <c r="W426" s="1"/>
      <c r="X426" s="1"/>
      <c r="Y426" s="1"/>
      <c r="Z426" s="1"/>
    </row>
    <row r="427" spans="1:26" ht="15.75" customHeight="1" x14ac:dyDescent="0.2">
      <c r="A427" s="1"/>
      <c r="B427" s="1"/>
      <c r="C427" s="1"/>
      <c r="D427" s="24"/>
      <c r="E427" s="2"/>
      <c r="F427" s="2"/>
      <c r="G427" s="71"/>
      <c r="H427" s="24"/>
      <c r="I427" s="24"/>
      <c r="J427" s="24"/>
      <c r="K427" s="1"/>
      <c r="L427" s="1"/>
      <c r="M427" s="1"/>
      <c r="N427" s="1"/>
      <c r="O427" s="1"/>
      <c r="P427" s="1"/>
      <c r="Q427" s="1"/>
      <c r="R427" s="1"/>
      <c r="S427" s="1"/>
      <c r="T427" s="1"/>
      <c r="U427" s="1"/>
      <c r="V427" s="1"/>
      <c r="W427" s="1"/>
      <c r="X427" s="1"/>
      <c r="Y427" s="1"/>
      <c r="Z427" s="1"/>
    </row>
    <row r="428" spans="1:26" ht="15.75" customHeight="1" x14ac:dyDescent="0.2">
      <c r="A428" s="1"/>
      <c r="B428" s="1"/>
      <c r="C428" s="1"/>
      <c r="D428" s="24"/>
      <c r="E428" s="2"/>
      <c r="F428" s="2"/>
      <c r="G428" s="71"/>
      <c r="H428" s="24"/>
      <c r="I428" s="24"/>
      <c r="J428" s="24"/>
      <c r="K428" s="1"/>
      <c r="L428" s="1"/>
      <c r="M428" s="1"/>
      <c r="N428" s="1"/>
      <c r="O428" s="1"/>
      <c r="P428" s="1"/>
      <c r="Q428" s="1"/>
      <c r="R428" s="1"/>
      <c r="S428" s="1"/>
      <c r="T428" s="1"/>
      <c r="U428" s="1"/>
      <c r="V428" s="1"/>
      <c r="W428" s="1"/>
      <c r="X428" s="1"/>
      <c r="Y428" s="1"/>
      <c r="Z428" s="1"/>
    </row>
    <row r="429" spans="1:26" ht="15.75" customHeight="1" x14ac:dyDescent="0.2">
      <c r="A429" s="1"/>
      <c r="B429" s="1"/>
      <c r="C429" s="1"/>
      <c r="D429" s="24"/>
      <c r="E429" s="2"/>
      <c r="F429" s="2"/>
      <c r="G429" s="71"/>
      <c r="H429" s="24"/>
      <c r="I429" s="24"/>
      <c r="J429" s="24"/>
      <c r="K429" s="1"/>
      <c r="L429" s="1"/>
      <c r="M429" s="1"/>
      <c r="N429" s="1"/>
      <c r="O429" s="1"/>
      <c r="P429" s="1"/>
      <c r="Q429" s="1"/>
      <c r="R429" s="1"/>
      <c r="S429" s="1"/>
      <c r="T429" s="1"/>
      <c r="U429" s="1"/>
      <c r="V429" s="1"/>
      <c r="W429" s="1"/>
      <c r="X429" s="1"/>
      <c r="Y429" s="1"/>
      <c r="Z429" s="1"/>
    </row>
    <row r="430" spans="1:26" ht="15.75" customHeight="1" x14ac:dyDescent="0.2">
      <c r="A430" s="1"/>
      <c r="B430" s="1"/>
      <c r="C430" s="1"/>
      <c r="D430" s="24"/>
      <c r="E430" s="2"/>
      <c r="F430" s="2"/>
      <c r="G430" s="71"/>
      <c r="H430" s="24"/>
      <c r="I430" s="24"/>
      <c r="J430" s="24"/>
      <c r="K430" s="1"/>
      <c r="L430" s="1"/>
      <c r="M430" s="1"/>
      <c r="N430" s="1"/>
      <c r="O430" s="1"/>
      <c r="P430" s="1"/>
      <c r="Q430" s="1"/>
      <c r="R430" s="1"/>
      <c r="S430" s="1"/>
      <c r="T430" s="1"/>
      <c r="U430" s="1"/>
      <c r="V430" s="1"/>
      <c r="W430" s="1"/>
      <c r="X430" s="1"/>
      <c r="Y430" s="1"/>
      <c r="Z430" s="1"/>
    </row>
    <row r="431" spans="1:26" ht="15.75" customHeight="1" x14ac:dyDescent="0.2">
      <c r="A431" s="1"/>
      <c r="B431" s="1"/>
      <c r="C431" s="1"/>
      <c r="D431" s="24"/>
      <c r="E431" s="2"/>
      <c r="F431" s="2"/>
      <c r="G431" s="71"/>
      <c r="H431" s="24"/>
      <c r="I431" s="24"/>
      <c r="J431" s="24"/>
      <c r="K431" s="1"/>
      <c r="L431" s="1"/>
      <c r="M431" s="1"/>
      <c r="N431" s="1"/>
      <c r="O431" s="1"/>
      <c r="P431" s="1"/>
      <c r="Q431" s="1"/>
      <c r="R431" s="1"/>
      <c r="S431" s="1"/>
      <c r="T431" s="1"/>
      <c r="U431" s="1"/>
      <c r="V431" s="1"/>
      <c r="W431" s="1"/>
      <c r="X431" s="1"/>
      <c r="Y431" s="1"/>
      <c r="Z431" s="1"/>
    </row>
    <row r="432" spans="1:26" ht="15.75" customHeight="1" x14ac:dyDescent="0.2">
      <c r="A432" s="1"/>
      <c r="B432" s="1"/>
      <c r="C432" s="1"/>
      <c r="D432" s="24"/>
      <c r="E432" s="2"/>
      <c r="F432" s="2"/>
      <c r="G432" s="71"/>
      <c r="H432" s="24"/>
      <c r="I432" s="24"/>
      <c r="J432" s="24"/>
      <c r="K432" s="1"/>
      <c r="L432" s="1"/>
      <c r="M432" s="1"/>
      <c r="N432" s="1"/>
      <c r="O432" s="1"/>
      <c r="P432" s="1"/>
      <c r="Q432" s="1"/>
      <c r="R432" s="1"/>
      <c r="S432" s="1"/>
      <c r="T432" s="1"/>
      <c r="U432" s="1"/>
      <c r="V432" s="1"/>
      <c r="W432" s="1"/>
      <c r="X432" s="1"/>
      <c r="Y432" s="1"/>
      <c r="Z432" s="1"/>
    </row>
    <row r="433" spans="1:26" ht="15.75" customHeight="1" x14ac:dyDescent="0.2">
      <c r="A433" s="1"/>
      <c r="B433" s="1"/>
      <c r="C433" s="1"/>
      <c r="D433" s="24"/>
      <c r="E433" s="2"/>
      <c r="F433" s="2"/>
      <c r="G433" s="71"/>
      <c r="H433" s="24"/>
      <c r="I433" s="24"/>
      <c r="J433" s="24"/>
      <c r="K433" s="1"/>
      <c r="L433" s="1"/>
      <c r="M433" s="1"/>
      <c r="N433" s="1"/>
      <c r="O433" s="1"/>
      <c r="P433" s="1"/>
      <c r="Q433" s="1"/>
      <c r="R433" s="1"/>
      <c r="S433" s="1"/>
      <c r="T433" s="1"/>
      <c r="U433" s="1"/>
      <c r="V433" s="1"/>
      <c r="W433" s="1"/>
      <c r="X433" s="1"/>
      <c r="Y433" s="1"/>
      <c r="Z433" s="1"/>
    </row>
    <row r="434" spans="1:26" ht="15.75" customHeight="1" x14ac:dyDescent="0.2">
      <c r="A434" s="1"/>
      <c r="B434" s="1"/>
      <c r="C434" s="1"/>
      <c r="D434" s="24"/>
      <c r="E434" s="2"/>
      <c r="F434" s="2"/>
      <c r="G434" s="71"/>
      <c r="H434" s="24"/>
      <c r="I434" s="24"/>
      <c r="J434" s="24"/>
      <c r="K434" s="1"/>
      <c r="L434" s="1"/>
      <c r="M434" s="1"/>
      <c r="N434" s="1"/>
      <c r="O434" s="1"/>
      <c r="P434" s="1"/>
      <c r="Q434" s="1"/>
      <c r="R434" s="1"/>
      <c r="S434" s="1"/>
      <c r="T434" s="1"/>
      <c r="U434" s="1"/>
      <c r="V434" s="1"/>
      <c r="W434" s="1"/>
      <c r="X434" s="1"/>
      <c r="Y434" s="1"/>
      <c r="Z434" s="1"/>
    </row>
    <row r="435" spans="1:26" ht="15.75" customHeight="1" x14ac:dyDescent="0.2">
      <c r="A435" s="1"/>
      <c r="B435" s="1"/>
      <c r="C435" s="1"/>
      <c r="D435" s="24"/>
      <c r="E435" s="2"/>
      <c r="F435" s="2"/>
      <c r="G435" s="71"/>
      <c r="H435" s="24"/>
      <c r="I435" s="24"/>
      <c r="J435" s="24"/>
      <c r="K435" s="1"/>
      <c r="L435" s="1"/>
      <c r="M435" s="1"/>
      <c r="N435" s="1"/>
      <c r="O435" s="1"/>
      <c r="P435" s="1"/>
      <c r="Q435" s="1"/>
      <c r="R435" s="1"/>
      <c r="S435" s="1"/>
      <c r="T435" s="1"/>
      <c r="U435" s="1"/>
      <c r="V435" s="1"/>
      <c r="W435" s="1"/>
      <c r="X435" s="1"/>
      <c r="Y435" s="1"/>
      <c r="Z435" s="1"/>
    </row>
    <row r="436" spans="1:26" ht="15.75" customHeight="1" x14ac:dyDescent="0.2">
      <c r="A436" s="1"/>
      <c r="B436" s="1"/>
      <c r="C436" s="1"/>
      <c r="D436" s="24"/>
      <c r="E436" s="2"/>
      <c r="F436" s="2"/>
      <c r="G436" s="71"/>
      <c r="H436" s="24"/>
      <c r="I436" s="24"/>
      <c r="J436" s="24"/>
      <c r="K436" s="1"/>
      <c r="L436" s="1"/>
      <c r="M436" s="1"/>
      <c r="N436" s="1"/>
      <c r="O436" s="1"/>
      <c r="P436" s="1"/>
      <c r="Q436" s="1"/>
      <c r="R436" s="1"/>
      <c r="S436" s="1"/>
      <c r="T436" s="1"/>
      <c r="U436" s="1"/>
      <c r="V436" s="1"/>
      <c r="W436" s="1"/>
      <c r="X436" s="1"/>
      <c r="Y436" s="1"/>
      <c r="Z436" s="1"/>
    </row>
    <row r="437" spans="1:26" ht="15.75" customHeight="1" x14ac:dyDescent="0.2">
      <c r="A437" s="1"/>
      <c r="B437" s="1"/>
      <c r="C437" s="1"/>
      <c r="D437" s="24"/>
      <c r="E437" s="2"/>
      <c r="F437" s="2"/>
      <c r="G437" s="71"/>
      <c r="H437" s="24"/>
      <c r="I437" s="24"/>
      <c r="J437" s="24"/>
      <c r="K437" s="1"/>
      <c r="L437" s="1"/>
      <c r="M437" s="1"/>
      <c r="N437" s="1"/>
      <c r="O437" s="1"/>
      <c r="P437" s="1"/>
      <c r="Q437" s="1"/>
      <c r="R437" s="1"/>
      <c r="S437" s="1"/>
      <c r="T437" s="1"/>
      <c r="U437" s="1"/>
      <c r="V437" s="1"/>
      <c r="W437" s="1"/>
      <c r="X437" s="1"/>
      <c r="Y437" s="1"/>
      <c r="Z437" s="1"/>
    </row>
    <row r="438" spans="1:26" ht="15.75" customHeight="1" x14ac:dyDescent="0.2">
      <c r="A438" s="1"/>
      <c r="B438" s="1"/>
      <c r="C438" s="1"/>
      <c r="D438" s="24"/>
      <c r="E438" s="2"/>
      <c r="F438" s="2"/>
      <c r="G438" s="71"/>
      <c r="H438" s="24"/>
      <c r="I438" s="24"/>
      <c r="J438" s="24"/>
      <c r="K438" s="1"/>
      <c r="L438" s="1"/>
      <c r="M438" s="1"/>
      <c r="N438" s="1"/>
      <c r="O438" s="1"/>
      <c r="P438" s="1"/>
      <c r="Q438" s="1"/>
      <c r="R438" s="1"/>
      <c r="S438" s="1"/>
      <c r="T438" s="1"/>
      <c r="U438" s="1"/>
      <c r="V438" s="1"/>
      <c r="W438" s="1"/>
      <c r="X438" s="1"/>
      <c r="Y438" s="1"/>
      <c r="Z438" s="1"/>
    </row>
    <row r="439" spans="1:26" ht="15.75" customHeight="1" x14ac:dyDescent="0.2">
      <c r="A439" s="1"/>
      <c r="B439" s="1"/>
      <c r="C439" s="1"/>
      <c r="D439" s="24"/>
      <c r="E439" s="2"/>
      <c r="F439" s="2"/>
      <c r="G439" s="71"/>
      <c r="H439" s="24"/>
      <c r="I439" s="24"/>
      <c r="J439" s="24"/>
      <c r="K439" s="1"/>
      <c r="L439" s="1"/>
      <c r="M439" s="1"/>
      <c r="N439" s="1"/>
      <c r="O439" s="1"/>
      <c r="P439" s="1"/>
      <c r="Q439" s="1"/>
      <c r="R439" s="1"/>
      <c r="S439" s="1"/>
      <c r="T439" s="1"/>
      <c r="U439" s="1"/>
      <c r="V439" s="1"/>
      <c r="W439" s="1"/>
      <c r="X439" s="1"/>
      <c r="Y439" s="1"/>
      <c r="Z439" s="1"/>
    </row>
    <row r="440" spans="1:26" ht="15.75" customHeight="1" x14ac:dyDescent="0.2">
      <c r="A440" s="1"/>
      <c r="B440" s="1"/>
      <c r="C440" s="1"/>
      <c r="D440" s="24"/>
      <c r="E440" s="2"/>
      <c r="F440" s="2"/>
      <c r="G440" s="71"/>
      <c r="H440" s="24"/>
      <c r="I440" s="24"/>
      <c r="J440" s="24"/>
      <c r="K440" s="1"/>
      <c r="L440" s="1"/>
      <c r="M440" s="1"/>
      <c r="N440" s="1"/>
      <c r="O440" s="1"/>
      <c r="P440" s="1"/>
      <c r="Q440" s="1"/>
      <c r="R440" s="1"/>
      <c r="S440" s="1"/>
      <c r="T440" s="1"/>
      <c r="U440" s="1"/>
      <c r="V440" s="1"/>
      <c r="W440" s="1"/>
      <c r="X440" s="1"/>
      <c r="Y440" s="1"/>
      <c r="Z440" s="1"/>
    </row>
    <row r="441" spans="1:26" ht="15.75" customHeight="1" x14ac:dyDescent="0.2">
      <c r="A441" s="1"/>
      <c r="B441" s="1"/>
      <c r="C441" s="1"/>
      <c r="D441" s="24"/>
      <c r="E441" s="2"/>
      <c r="F441" s="2"/>
      <c r="G441" s="71"/>
      <c r="H441" s="24"/>
      <c r="I441" s="24"/>
      <c r="J441" s="24"/>
      <c r="K441" s="1"/>
      <c r="L441" s="1"/>
      <c r="M441" s="1"/>
      <c r="N441" s="1"/>
      <c r="O441" s="1"/>
      <c r="P441" s="1"/>
      <c r="Q441" s="1"/>
      <c r="R441" s="1"/>
      <c r="S441" s="1"/>
      <c r="T441" s="1"/>
      <c r="U441" s="1"/>
      <c r="V441" s="1"/>
      <c r="W441" s="1"/>
      <c r="X441" s="1"/>
      <c r="Y441" s="1"/>
      <c r="Z441" s="1"/>
    </row>
    <row r="442" spans="1:26" ht="15.75" customHeight="1" x14ac:dyDescent="0.2">
      <c r="A442" s="1"/>
      <c r="B442" s="1"/>
      <c r="C442" s="1"/>
      <c r="D442" s="24"/>
      <c r="E442" s="2"/>
      <c r="F442" s="2"/>
      <c r="G442" s="71"/>
      <c r="H442" s="24"/>
      <c r="I442" s="24"/>
      <c r="J442" s="24"/>
      <c r="K442" s="1"/>
      <c r="L442" s="1"/>
      <c r="M442" s="1"/>
      <c r="N442" s="1"/>
      <c r="O442" s="1"/>
      <c r="P442" s="1"/>
      <c r="Q442" s="1"/>
      <c r="R442" s="1"/>
      <c r="S442" s="1"/>
      <c r="T442" s="1"/>
      <c r="U442" s="1"/>
      <c r="V442" s="1"/>
      <c r="W442" s="1"/>
      <c r="X442" s="1"/>
      <c r="Y442" s="1"/>
      <c r="Z442" s="1"/>
    </row>
    <row r="443" spans="1:26" ht="15.75" customHeight="1" x14ac:dyDescent="0.2">
      <c r="A443" s="1"/>
      <c r="B443" s="1"/>
      <c r="C443" s="1"/>
      <c r="D443" s="24"/>
      <c r="E443" s="2"/>
      <c r="F443" s="2"/>
      <c r="G443" s="71"/>
      <c r="H443" s="24"/>
      <c r="I443" s="24"/>
      <c r="J443" s="24"/>
      <c r="K443" s="1"/>
      <c r="L443" s="1"/>
      <c r="M443" s="1"/>
      <c r="N443" s="1"/>
      <c r="O443" s="1"/>
      <c r="P443" s="1"/>
      <c r="Q443" s="1"/>
      <c r="R443" s="1"/>
      <c r="S443" s="1"/>
      <c r="T443" s="1"/>
      <c r="U443" s="1"/>
      <c r="V443" s="1"/>
      <c r="W443" s="1"/>
      <c r="X443" s="1"/>
      <c r="Y443" s="1"/>
      <c r="Z443" s="1"/>
    </row>
    <row r="444" spans="1:26" ht="15.75" customHeight="1" x14ac:dyDescent="0.2">
      <c r="A444" s="1"/>
      <c r="B444" s="1"/>
      <c r="C444" s="1"/>
      <c r="D444" s="24"/>
      <c r="E444" s="2"/>
      <c r="F444" s="2"/>
      <c r="G444" s="71"/>
      <c r="H444" s="24"/>
      <c r="I444" s="24"/>
      <c r="J444" s="24"/>
      <c r="K444" s="1"/>
      <c r="L444" s="1"/>
      <c r="M444" s="1"/>
      <c r="N444" s="1"/>
      <c r="O444" s="1"/>
      <c r="P444" s="1"/>
      <c r="Q444" s="1"/>
      <c r="R444" s="1"/>
      <c r="S444" s="1"/>
      <c r="T444" s="1"/>
      <c r="U444" s="1"/>
      <c r="V444" s="1"/>
      <c r="W444" s="1"/>
      <c r="X444" s="1"/>
      <c r="Y444" s="1"/>
      <c r="Z444" s="1"/>
    </row>
    <row r="445" spans="1:26" ht="15.75" customHeight="1" x14ac:dyDescent="0.2">
      <c r="A445" s="1"/>
      <c r="B445" s="1"/>
      <c r="C445" s="1"/>
      <c r="D445" s="24"/>
      <c r="E445" s="2"/>
      <c r="F445" s="2"/>
      <c r="G445" s="71"/>
      <c r="H445" s="24"/>
      <c r="I445" s="24"/>
      <c r="J445" s="24"/>
      <c r="K445" s="1"/>
      <c r="L445" s="1"/>
      <c r="M445" s="1"/>
      <c r="N445" s="1"/>
      <c r="O445" s="1"/>
      <c r="P445" s="1"/>
      <c r="Q445" s="1"/>
      <c r="R445" s="1"/>
      <c r="S445" s="1"/>
      <c r="T445" s="1"/>
      <c r="U445" s="1"/>
      <c r="V445" s="1"/>
      <c r="W445" s="1"/>
      <c r="X445" s="1"/>
      <c r="Y445" s="1"/>
      <c r="Z445" s="1"/>
    </row>
    <row r="446" spans="1:26" ht="15.75" customHeight="1" x14ac:dyDescent="0.2">
      <c r="A446" s="1"/>
      <c r="B446" s="1"/>
      <c r="C446" s="1"/>
      <c r="D446" s="24"/>
      <c r="E446" s="2"/>
      <c r="F446" s="2"/>
      <c r="G446" s="71"/>
      <c r="H446" s="24"/>
      <c r="I446" s="24"/>
      <c r="J446" s="24"/>
      <c r="K446" s="1"/>
      <c r="L446" s="1"/>
      <c r="M446" s="1"/>
      <c r="N446" s="1"/>
      <c r="O446" s="1"/>
      <c r="P446" s="1"/>
      <c r="Q446" s="1"/>
      <c r="R446" s="1"/>
      <c r="S446" s="1"/>
      <c r="T446" s="1"/>
      <c r="U446" s="1"/>
      <c r="V446" s="1"/>
      <c r="W446" s="1"/>
      <c r="X446" s="1"/>
      <c r="Y446" s="1"/>
      <c r="Z446" s="1"/>
    </row>
    <row r="447" spans="1:26" ht="15.75" customHeight="1" x14ac:dyDescent="0.2">
      <c r="A447" s="1"/>
      <c r="B447" s="1"/>
      <c r="C447" s="1"/>
      <c r="D447" s="24"/>
      <c r="E447" s="2"/>
      <c r="F447" s="2"/>
      <c r="G447" s="71"/>
      <c r="H447" s="24"/>
      <c r="I447" s="24"/>
      <c r="J447" s="24"/>
      <c r="K447" s="1"/>
      <c r="L447" s="1"/>
      <c r="M447" s="1"/>
      <c r="N447" s="1"/>
      <c r="O447" s="1"/>
      <c r="P447" s="1"/>
      <c r="Q447" s="1"/>
      <c r="R447" s="1"/>
      <c r="S447" s="1"/>
      <c r="T447" s="1"/>
      <c r="U447" s="1"/>
      <c r="V447" s="1"/>
      <c r="W447" s="1"/>
      <c r="X447" s="1"/>
      <c r="Y447" s="1"/>
      <c r="Z447" s="1"/>
    </row>
    <row r="448" spans="1:26" ht="15.75" customHeight="1" x14ac:dyDescent="0.2">
      <c r="A448" s="1"/>
      <c r="B448" s="1"/>
      <c r="C448" s="1"/>
      <c r="D448" s="24"/>
      <c r="E448" s="2"/>
      <c r="F448" s="2"/>
      <c r="G448" s="71"/>
      <c r="H448" s="24"/>
      <c r="I448" s="24"/>
      <c r="J448" s="24"/>
      <c r="K448" s="1"/>
      <c r="L448" s="1"/>
      <c r="M448" s="1"/>
      <c r="N448" s="1"/>
      <c r="O448" s="1"/>
      <c r="P448" s="1"/>
      <c r="Q448" s="1"/>
      <c r="R448" s="1"/>
      <c r="S448" s="1"/>
      <c r="T448" s="1"/>
      <c r="U448" s="1"/>
      <c r="V448" s="1"/>
      <c r="W448" s="1"/>
      <c r="X448" s="1"/>
      <c r="Y448" s="1"/>
      <c r="Z448" s="1"/>
    </row>
    <row r="449" spans="1:26" ht="15.75" customHeight="1" x14ac:dyDescent="0.2">
      <c r="A449" s="1"/>
      <c r="B449" s="1"/>
      <c r="C449" s="1"/>
      <c r="D449" s="24"/>
      <c r="E449" s="2"/>
      <c r="F449" s="2"/>
      <c r="G449" s="71"/>
      <c r="H449" s="24"/>
      <c r="I449" s="24"/>
      <c r="J449" s="24"/>
      <c r="K449" s="1"/>
      <c r="L449" s="1"/>
      <c r="M449" s="1"/>
      <c r="N449" s="1"/>
      <c r="O449" s="1"/>
      <c r="P449" s="1"/>
      <c r="Q449" s="1"/>
      <c r="R449" s="1"/>
      <c r="S449" s="1"/>
      <c r="T449" s="1"/>
      <c r="U449" s="1"/>
      <c r="V449" s="1"/>
      <c r="W449" s="1"/>
      <c r="X449" s="1"/>
      <c r="Y449" s="1"/>
      <c r="Z449" s="1"/>
    </row>
    <row r="450" spans="1:26" ht="15.75" customHeight="1" x14ac:dyDescent="0.2">
      <c r="A450" s="1"/>
      <c r="B450" s="1"/>
      <c r="C450" s="1"/>
      <c r="D450" s="24"/>
      <c r="E450" s="2"/>
      <c r="F450" s="2"/>
      <c r="G450" s="71"/>
      <c r="H450" s="24"/>
      <c r="I450" s="24"/>
      <c r="J450" s="24"/>
      <c r="K450" s="1"/>
      <c r="L450" s="1"/>
      <c r="M450" s="1"/>
      <c r="N450" s="1"/>
      <c r="O450" s="1"/>
      <c r="P450" s="1"/>
      <c r="Q450" s="1"/>
      <c r="R450" s="1"/>
      <c r="S450" s="1"/>
      <c r="T450" s="1"/>
      <c r="U450" s="1"/>
      <c r="V450" s="1"/>
      <c r="W450" s="1"/>
      <c r="X450" s="1"/>
      <c r="Y450" s="1"/>
      <c r="Z450" s="1"/>
    </row>
    <row r="451" spans="1:26" ht="15.75" customHeight="1" x14ac:dyDescent="0.2">
      <c r="A451" s="1"/>
      <c r="B451" s="1"/>
      <c r="C451" s="1"/>
      <c r="D451" s="24"/>
      <c r="E451" s="2"/>
      <c r="F451" s="2"/>
      <c r="G451" s="71"/>
      <c r="H451" s="24"/>
      <c r="I451" s="24"/>
      <c r="J451" s="24"/>
      <c r="K451" s="1"/>
      <c r="L451" s="1"/>
      <c r="M451" s="1"/>
      <c r="N451" s="1"/>
      <c r="O451" s="1"/>
      <c r="P451" s="1"/>
      <c r="Q451" s="1"/>
      <c r="R451" s="1"/>
      <c r="S451" s="1"/>
      <c r="T451" s="1"/>
      <c r="U451" s="1"/>
      <c r="V451" s="1"/>
      <c r="W451" s="1"/>
      <c r="X451" s="1"/>
      <c r="Y451" s="1"/>
      <c r="Z451" s="1"/>
    </row>
    <row r="452" spans="1:26" ht="15.75" customHeight="1" x14ac:dyDescent="0.2">
      <c r="A452" s="1"/>
      <c r="B452" s="1"/>
      <c r="C452" s="1"/>
      <c r="D452" s="24"/>
      <c r="E452" s="2"/>
      <c r="F452" s="2"/>
      <c r="G452" s="71"/>
      <c r="H452" s="24"/>
      <c r="I452" s="24"/>
      <c r="J452" s="24"/>
      <c r="K452" s="1"/>
      <c r="L452" s="1"/>
      <c r="M452" s="1"/>
      <c r="N452" s="1"/>
      <c r="O452" s="1"/>
      <c r="P452" s="1"/>
      <c r="Q452" s="1"/>
      <c r="R452" s="1"/>
      <c r="S452" s="1"/>
      <c r="T452" s="1"/>
      <c r="U452" s="1"/>
      <c r="V452" s="1"/>
      <c r="W452" s="1"/>
      <c r="X452" s="1"/>
      <c r="Y452" s="1"/>
      <c r="Z452" s="1"/>
    </row>
    <row r="453" spans="1:26" ht="15.75" customHeight="1" x14ac:dyDescent="0.2">
      <c r="A453" s="1"/>
      <c r="B453" s="1"/>
      <c r="C453" s="1"/>
      <c r="D453" s="24"/>
      <c r="E453" s="2"/>
      <c r="F453" s="2"/>
      <c r="G453" s="71"/>
      <c r="H453" s="24"/>
      <c r="I453" s="24"/>
      <c r="J453" s="24"/>
      <c r="K453" s="1"/>
      <c r="L453" s="1"/>
      <c r="M453" s="1"/>
      <c r="N453" s="1"/>
      <c r="O453" s="1"/>
      <c r="P453" s="1"/>
      <c r="Q453" s="1"/>
      <c r="R453" s="1"/>
      <c r="S453" s="1"/>
      <c r="T453" s="1"/>
      <c r="U453" s="1"/>
      <c r="V453" s="1"/>
      <c r="W453" s="1"/>
      <c r="X453" s="1"/>
      <c r="Y453" s="1"/>
      <c r="Z453" s="1"/>
    </row>
    <row r="454" spans="1:26" ht="15.75" customHeight="1" x14ac:dyDescent="0.2">
      <c r="A454" s="1"/>
      <c r="B454" s="1"/>
      <c r="C454" s="1"/>
      <c r="D454" s="24"/>
      <c r="E454" s="2"/>
      <c r="F454" s="2"/>
      <c r="G454" s="71"/>
      <c r="H454" s="24"/>
      <c r="I454" s="24"/>
      <c r="J454" s="24"/>
      <c r="K454" s="1"/>
      <c r="L454" s="1"/>
      <c r="M454" s="1"/>
      <c r="N454" s="1"/>
      <c r="O454" s="1"/>
      <c r="P454" s="1"/>
      <c r="Q454" s="1"/>
      <c r="R454" s="1"/>
      <c r="S454" s="1"/>
      <c r="T454" s="1"/>
      <c r="U454" s="1"/>
      <c r="V454" s="1"/>
      <c r="W454" s="1"/>
      <c r="X454" s="1"/>
      <c r="Y454" s="1"/>
      <c r="Z454" s="1"/>
    </row>
    <row r="455" spans="1:26" ht="15.75" customHeight="1" x14ac:dyDescent="0.2">
      <c r="A455" s="1"/>
      <c r="B455" s="1"/>
      <c r="C455" s="1"/>
      <c r="D455" s="24"/>
      <c r="E455" s="2"/>
      <c r="F455" s="2"/>
      <c r="G455" s="71"/>
      <c r="H455" s="24"/>
      <c r="I455" s="24"/>
      <c r="J455" s="24"/>
      <c r="K455" s="1"/>
      <c r="L455" s="1"/>
      <c r="M455" s="1"/>
      <c r="N455" s="1"/>
      <c r="O455" s="1"/>
      <c r="P455" s="1"/>
      <c r="Q455" s="1"/>
      <c r="R455" s="1"/>
      <c r="S455" s="1"/>
      <c r="T455" s="1"/>
      <c r="U455" s="1"/>
      <c r="V455" s="1"/>
      <c r="W455" s="1"/>
      <c r="X455" s="1"/>
      <c r="Y455" s="1"/>
      <c r="Z455" s="1"/>
    </row>
    <row r="456" spans="1:26" ht="15.75" customHeight="1" x14ac:dyDescent="0.2">
      <c r="A456" s="1"/>
      <c r="B456" s="1"/>
      <c r="C456" s="1"/>
      <c r="D456" s="24"/>
      <c r="E456" s="2"/>
      <c r="F456" s="2"/>
      <c r="G456" s="71"/>
      <c r="H456" s="24"/>
      <c r="I456" s="24"/>
      <c r="J456" s="24"/>
      <c r="K456" s="1"/>
      <c r="L456" s="1"/>
      <c r="M456" s="1"/>
      <c r="N456" s="1"/>
      <c r="O456" s="1"/>
      <c r="P456" s="1"/>
      <c r="Q456" s="1"/>
      <c r="R456" s="1"/>
      <c r="S456" s="1"/>
      <c r="T456" s="1"/>
      <c r="U456" s="1"/>
      <c r="V456" s="1"/>
      <c r="W456" s="1"/>
      <c r="X456" s="1"/>
      <c r="Y456" s="1"/>
      <c r="Z456" s="1"/>
    </row>
    <row r="457" spans="1:26" ht="15.75" customHeight="1" x14ac:dyDescent="0.2">
      <c r="A457" s="1"/>
      <c r="B457" s="1"/>
      <c r="C457" s="1"/>
      <c r="D457" s="24"/>
      <c r="E457" s="2"/>
      <c r="F457" s="2"/>
      <c r="G457" s="71"/>
      <c r="H457" s="24"/>
      <c r="I457" s="24"/>
      <c r="J457" s="24"/>
      <c r="K457" s="1"/>
      <c r="L457" s="1"/>
      <c r="M457" s="1"/>
      <c r="N457" s="1"/>
      <c r="O457" s="1"/>
      <c r="P457" s="1"/>
      <c r="Q457" s="1"/>
      <c r="R457" s="1"/>
      <c r="S457" s="1"/>
      <c r="T457" s="1"/>
      <c r="U457" s="1"/>
      <c r="V457" s="1"/>
      <c r="W457" s="1"/>
      <c r="X457" s="1"/>
      <c r="Y457" s="1"/>
      <c r="Z457" s="1"/>
    </row>
    <row r="458" spans="1:26" ht="15.75" customHeight="1" x14ac:dyDescent="0.2">
      <c r="A458" s="1"/>
      <c r="B458" s="1"/>
      <c r="C458" s="1"/>
      <c r="D458" s="24"/>
      <c r="E458" s="2"/>
      <c r="F458" s="2"/>
      <c r="G458" s="71"/>
      <c r="H458" s="24"/>
      <c r="I458" s="24"/>
      <c r="J458" s="24"/>
      <c r="K458" s="1"/>
      <c r="L458" s="1"/>
      <c r="M458" s="1"/>
      <c r="N458" s="1"/>
      <c r="O458" s="1"/>
      <c r="P458" s="1"/>
      <c r="Q458" s="1"/>
      <c r="R458" s="1"/>
      <c r="S458" s="1"/>
      <c r="T458" s="1"/>
      <c r="U458" s="1"/>
      <c r="V458" s="1"/>
      <c r="W458" s="1"/>
      <c r="X458" s="1"/>
      <c r="Y458" s="1"/>
      <c r="Z458" s="1"/>
    </row>
    <row r="459" spans="1:26" ht="15.75" customHeight="1" x14ac:dyDescent="0.2">
      <c r="A459" s="1"/>
      <c r="B459" s="1"/>
      <c r="C459" s="1"/>
      <c r="D459" s="24"/>
      <c r="E459" s="2"/>
      <c r="F459" s="2"/>
      <c r="G459" s="71"/>
      <c r="H459" s="24"/>
      <c r="I459" s="24"/>
      <c r="J459" s="24"/>
      <c r="K459" s="1"/>
      <c r="L459" s="1"/>
      <c r="M459" s="1"/>
      <c r="N459" s="1"/>
      <c r="O459" s="1"/>
      <c r="P459" s="1"/>
      <c r="Q459" s="1"/>
      <c r="R459" s="1"/>
      <c r="S459" s="1"/>
      <c r="T459" s="1"/>
      <c r="U459" s="1"/>
      <c r="V459" s="1"/>
      <c r="W459" s="1"/>
      <c r="X459" s="1"/>
      <c r="Y459" s="1"/>
      <c r="Z459" s="1"/>
    </row>
    <row r="460" spans="1:26" ht="15.75" customHeight="1" x14ac:dyDescent="0.2">
      <c r="A460" s="1"/>
      <c r="B460" s="1"/>
      <c r="C460" s="1"/>
      <c r="D460" s="24"/>
      <c r="E460" s="2"/>
      <c r="F460" s="2"/>
      <c r="G460" s="71"/>
      <c r="H460" s="24"/>
      <c r="I460" s="24"/>
      <c r="J460" s="24"/>
      <c r="K460" s="1"/>
      <c r="L460" s="1"/>
      <c r="M460" s="1"/>
      <c r="N460" s="1"/>
      <c r="O460" s="1"/>
      <c r="P460" s="1"/>
      <c r="Q460" s="1"/>
      <c r="R460" s="1"/>
      <c r="S460" s="1"/>
      <c r="T460" s="1"/>
      <c r="U460" s="1"/>
      <c r="V460" s="1"/>
      <c r="W460" s="1"/>
      <c r="X460" s="1"/>
      <c r="Y460" s="1"/>
      <c r="Z460" s="1"/>
    </row>
    <row r="461" spans="1:26" ht="15.75" customHeight="1" x14ac:dyDescent="0.2">
      <c r="A461" s="1"/>
      <c r="B461" s="1"/>
      <c r="C461" s="1"/>
      <c r="D461" s="24"/>
      <c r="E461" s="2"/>
      <c r="F461" s="2"/>
      <c r="G461" s="71"/>
      <c r="H461" s="24"/>
      <c r="I461" s="24"/>
      <c r="J461" s="24"/>
      <c r="K461" s="1"/>
      <c r="L461" s="1"/>
      <c r="M461" s="1"/>
      <c r="N461" s="1"/>
      <c r="O461" s="1"/>
      <c r="P461" s="1"/>
      <c r="Q461" s="1"/>
      <c r="R461" s="1"/>
      <c r="S461" s="1"/>
      <c r="T461" s="1"/>
      <c r="U461" s="1"/>
      <c r="V461" s="1"/>
      <c r="W461" s="1"/>
      <c r="X461" s="1"/>
      <c r="Y461" s="1"/>
      <c r="Z461" s="1"/>
    </row>
    <row r="462" spans="1:26" ht="15.75" customHeight="1" x14ac:dyDescent="0.2">
      <c r="A462" s="1"/>
      <c r="B462" s="1"/>
      <c r="C462" s="1"/>
      <c r="D462" s="24"/>
      <c r="E462" s="2"/>
      <c r="F462" s="2"/>
      <c r="G462" s="71"/>
      <c r="H462" s="24"/>
      <c r="I462" s="24"/>
      <c r="J462" s="24"/>
      <c r="K462" s="1"/>
      <c r="L462" s="1"/>
      <c r="M462" s="1"/>
      <c r="N462" s="1"/>
      <c r="O462" s="1"/>
      <c r="P462" s="1"/>
      <c r="Q462" s="1"/>
      <c r="R462" s="1"/>
      <c r="S462" s="1"/>
      <c r="T462" s="1"/>
      <c r="U462" s="1"/>
      <c r="V462" s="1"/>
      <c r="W462" s="1"/>
      <c r="X462" s="1"/>
      <c r="Y462" s="1"/>
      <c r="Z462" s="1"/>
    </row>
    <row r="463" spans="1:26" ht="15.75" customHeight="1" x14ac:dyDescent="0.2">
      <c r="A463" s="1"/>
      <c r="B463" s="1"/>
      <c r="C463" s="1"/>
      <c r="D463" s="24"/>
      <c r="E463" s="2"/>
      <c r="F463" s="2"/>
      <c r="G463" s="71"/>
      <c r="H463" s="24"/>
      <c r="I463" s="24"/>
      <c r="J463" s="24"/>
      <c r="K463" s="1"/>
      <c r="L463" s="1"/>
      <c r="M463" s="1"/>
      <c r="N463" s="1"/>
      <c r="O463" s="1"/>
      <c r="P463" s="1"/>
      <c r="Q463" s="1"/>
      <c r="R463" s="1"/>
      <c r="S463" s="1"/>
      <c r="T463" s="1"/>
      <c r="U463" s="1"/>
      <c r="V463" s="1"/>
      <c r="W463" s="1"/>
      <c r="X463" s="1"/>
      <c r="Y463" s="1"/>
      <c r="Z463" s="1"/>
    </row>
    <row r="464" spans="1:26" ht="15.75" customHeight="1" x14ac:dyDescent="0.2">
      <c r="A464" s="1"/>
      <c r="B464" s="1"/>
      <c r="C464" s="1"/>
      <c r="D464" s="24"/>
      <c r="E464" s="2"/>
      <c r="F464" s="2"/>
      <c r="G464" s="71"/>
      <c r="H464" s="24"/>
      <c r="I464" s="24"/>
      <c r="J464" s="24"/>
      <c r="K464" s="1"/>
      <c r="L464" s="1"/>
      <c r="M464" s="1"/>
      <c r="N464" s="1"/>
      <c r="O464" s="1"/>
      <c r="P464" s="1"/>
      <c r="Q464" s="1"/>
      <c r="R464" s="1"/>
      <c r="S464" s="1"/>
      <c r="T464" s="1"/>
      <c r="U464" s="1"/>
      <c r="V464" s="1"/>
      <c r="W464" s="1"/>
      <c r="X464" s="1"/>
      <c r="Y464" s="1"/>
      <c r="Z464" s="1"/>
    </row>
    <row r="465" spans="1:26" ht="15.75" customHeight="1" x14ac:dyDescent="0.2">
      <c r="A465" s="1"/>
      <c r="B465" s="1"/>
      <c r="C465" s="1"/>
      <c r="D465" s="24"/>
      <c r="E465" s="2"/>
      <c r="F465" s="2"/>
      <c r="G465" s="71"/>
      <c r="H465" s="24"/>
      <c r="I465" s="24"/>
      <c r="J465" s="24"/>
      <c r="K465" s="1"/>
      <c r="L465" s="1"/>
      <c r="M465" s="1"/>
      <c r="N465" s="1"/>
      <c r="O465" s="1"/>
      <c r="P465" s="1"/>
      <c r="Q465" s="1"/>
      <c r="R465" s="1"/>
      <c r="S465" s="1"/>
      <c r="T465" s="1"/>
      <c r="U465" s="1"/>
      <c r="V465" s="1"/>
      <c r="W465" s="1"/>
      <c r="X465" s="1"/>
      <c r="Y465" s="1"/>
      <c r="Z465" s="1"/>
    </row>
    <row r="466" spans="1:26" ht="15.75" customHeight="1" x14ac:dyDescent="0.2">
      <c r="A466" s="1"/>
      <c r="B466" s="1"/>
      <c r="C466" s="1"/>
      <c r="D466" s="24"/>
      <c r="E466" s="2"/>
      <c r="F466" s="2"/>
      <c r="G466" s="71"/>
      <c r="H466" s="24"/>
      <c r="I466" s="24"/>
      <c r="J466" s="24"/>
      <c r="K466" s="1"/>
      <c r="L466" s="1"/>
      <c r="M466" s="1"/>
      <c r="N466" s="1"/>
      <c r="O466" s="1"/>
      <c r="P466" s="1"/>
      <c r="Q466" s="1"/>
      <c r="R466" s="1"/>
      <c r="S466" s="1"/>
      <c r="T466" s="1"/>
      <c r="U466" s="1"/>
      <c r="V466" s="1"/>
      <c r="W466" s="1"/>
      <c r="X466" s="1"/>
      <c r="Y466" s="1"/>
      <c r="Z466" s="1"/>
    </row>
    <row r="467" spans="1:26" ht="15.75" customHeight="1" x14ac:dyDescent="0.2">
      <c r="A467" s="1"/>
      <c r="B467" s="1"/>
      <c r="C467" s="1"/>
      <c r="D467" s="24"/>
      <c r="E467" s="2"/>
      <c r="F467" s="2"/>
      <c r="G467" s="71"/>
      <c r="H467" s="24"/>
      <c r="I467" s="24"/>
      <c r="J467" s="24"/>
      <c r="K467" s="1"/>
      <c r="L467" s="1"/>
      <c r="M467" s="1"/>
      <c r="N467" s="1"/>
      <c r="O467" s="1"/>
      <c r="P467" s="1"/>
      <c r="Q467" s="1"/>
      <c r="R467" s="1"/>
      <c r="S467" s="1"/>
      <c r="T467" s="1"/>
      <c r="U467" s="1"/>
      <c r="V467" s="1"/>
      <c r="W467" s="1"/>
      <c r="X467" s="1"/>
      <c r="Y467" s="1"/>
      <c r="Z467" s="1"/>
    </row>
    <row r="468" spans="1:26" ht="15.75" customHeight="1" x14ac:dyDescent="0.2">
      <c r="A468" s="1"/>
      <c r="B468" s="1"/>
      <c r="C468" s="1"/>
      <c r="D468" s="24"/>
      <c r="E468" s="2"/>
      <c r="F468" s="2"/>
      <c r="G468" s="71"/>
      <c r="H468" s="24"/>
      <c r="I468" s="24"/>
      <c r="J468" s="24"/>
      <c r="K468" s="1"/>
      <c r="L468" s="1"/>
      <c r="M468" s="1"/>
      <c r="N468" s="1"/>
      <c r="O468" s="1"/>
      <c r="P468" s="1"/>
      <c r="Q468" s="1"/>
      <c r="R468" s="1"/>
      <c r="S468" s="1"/>
      <c r="T468" s="1"/>
      <c r="U468" s="1"/>
      <c r="V468" s="1"/>
      <c r="W468" s="1"/>
      <c r="X468" s="1"/>
      <c r="Y468" s="1"/>
      <c r="Z468" s="1"/>
    </row>
    <row r="469" spans="1:26" ht="15.75" customHeight="1" x14ac:dyDescent="0.2">
      <c r="A469" s="1"/>
      <c r="B469" s="1"/>
      <c r="C469" s="1"/>
      <c r="D469" s="24"/>
      <c r="E469" s="2"/>
      <c r="F469" s="2"/>
      <c r="G469" s="71"/>
      <c r="H469" s="24"/>
      <c r="I469" s="24"/>
      <c r="J469" s="24"/>
      <c r="K469" s="1"/>
      <c r="L469" s="1"/>
      <c r="M469" s="1"/>
      <c r="N469" s="1"/>
      <c r="O469" s="1"/>
      <c r="P469" s="1"/>
      <c r="Q469" s="1"/>
      <c r="R469" s="1"/>
      <c r="S469" s="1"/>
      <c r="T469" s="1"/>
      <c r="U469" s="1"/>
      <c r="V469" s="1"/>
      <c r="W469" s="1"/>
      <c r="X469" s="1"/>
      <c r="Y469" s="1"/>
      <c r="Z469" s="1"/>
    </row>
    <row r="470" spans="1:26" ht="15.75" customHeight="1" x14ac:dyDescent="0.2">
      <c r="A470" s="1"/>
      <c r="B470" s="1"/>
      <c r="C470" s="1"/>
      <c r="D470" s="24"/>
      <c r="E470" s="2"/>
      <c r="F470" s="2"/>
      <c r="G470" s="71"/>
      <c r="H470" s="24"/>
      <c r="I470" s="24"/>
      <c r="J470" s="24"/>
      <c r="K470" s="1"/>
      <c r="L470" s="1"/>
      <c r="M470" s="1"/>
      <c r="N470" s="1"/>
      <c r="O470" s="1"/>
      <c r="P470" s="1"/>
      <c r="Q470" s="1"/>
      <c r="R470" s="1"/>
      <c r="S470" s="1"/>
      <c r="T470" s="1"/>
      <c r="U470" s="1"/>
      <c r="V470" s="1"/>
      <c r="W470" s="1"/>
      <c r="X470" s="1"/>
      <c r="Y470" s="1"/>
      <c r="Z470" s="1"/>
    </row>
    <row r="471" spans="1:26" ht="15.75" customHeight="1" x14ac:dyDescent="0.2">
      <c r="A471" s="1"/>
      <c r="B471" s="1"/>
      <c r="C471" s="1"/>
      <c r="D471" s="24"/>
      <c r="E471" s="2"/>
      <c r="F471" s="2"/>
      <c r="G471" s="71"/>
      <c r="H471" s="24"/>
      <c r="I471" s="24"/>
      <c r="J471" s="24"/>
      <c r="K471" s="1"/>
      <c r="L471" s="1"/>
      <c r="M471" s="1"/>
      <c r="N471" s="1"/>
      <c r="O471" s="1"/>
      <c r="P471" s="1"/>
      <c r="Q471" s="1"/>
      <c r="R471" s="1"/>
      <c r="S471" s="1"/>
      <c r="T471" s="1"/>
      <c r="U471" s="1"/>
      <c r="V471" s="1"/>
      <c r="W471" s="1"/>
      <c r="X471" s="1"/>
      <c r="Y471" s="1"/>
      <c r="Z471" s="1"/>
    </row>
    <row r="472" spans="1:26" ht="15.75" customHeight="1" x14ac:dyDescent="0.2">
      <c r="A472" s="1"/>
      <c r="B472" s="1"/>
      <c r="C472" s="1"/>
      <c r="D472" s="24"/>
      <c r="E472" s="2"/>
      <c r="F472" s="2"/>
      <c r="G472" s="71"/>
      <c r="H472" s="24"/>
      <c r="I472" s="24"/>
      <c r="J472" s="24"/>
      <c r="K472" s="1"/>
      <c r="L472" s="1"/>
      <c r="M472" s="1"/>
      <c r="N472" s="1"/>
      <c r="O472" s="1"/>
      <c r="P472" s="1"/>
      <c r="Q472" s="1"/>
      <c r="R472" s="1"/>
      <c r="S472" s="1"/>
      <c r="T472" s="1"/>
      <c r="U472" s="1"/>
      <c r="V472" s="1"/>
      <c r="W472" s="1"/>
      <c r="X472" s="1"/>
      <c r="Y472" s="1"/>
      <c r="Z472" s="1"/>
    </row>
    <row r="473" spans="1:26" ht="15.75" customHeight="1" x14ac:dyDescent="0.2">
      <c r="A473" s="1"/>
      <c r="B473" s="1"/>
      <c r="C473" s="1"/>
      <c r="D473" s="24"/>
      <c r="E473" s="2"/>
      <c r="F473" s="2"/>
      <c r="G473" s="71"/>
      <c r="H473" s="24"/>
      <c r="I473" s="24"/>
      <c r="J473" s="24"/>
      <c r="K473" s="1"/>
      <c r="L473" s="1"/>
      <c r="M473" s="1"/>
      <c r="N473" s="1"/>
      <c r="O473" s="1"/>
      <c r="P473" s="1"/>
      <c r="Q473" s="1"/>
      <c r="R473" s="1"/>
      <c r="S473" s="1"/>
      <c r="T473" s="1"/>
      <c r="U473" s="1"/>
      <c r="V473" s="1"/>
      <c r="W473" s="1"/>
      <c r="X473" s="1"/>
      <c r="Y473" s="1"/>
      <c r="Z473" s="1"/>
    </row>
    <row r="474" spans="1:26" ht="15.75" customHeight="1" x14ac:dyDescent="0.2">
      <c r="A474" s="1"/>
      <c r="B474" s="1"/>
      <c r="C474" s="1"/>
      <c r="D474" s="24"/>
      <c r="E474" s="2"/>
      <c r="F474" s="2"/>
      <c r="G474" s="71"/>
      <c r="H474" s="24"/>
      <c r="I474" s="24"/>
      <c r="J474" s="24"/>
      <c r="K474" s="1"/>
      <c r="L474" s="1"/>
      <c r="M474" s="1"/>
      <c r="N474" s="1"/>
      <c r="O474" s="1"/>
      <c r="P474" s="1"/>
      <c r="Q474" s="1"/>
      <c r="R474" s="1"/>
      <c r="S474" s="1"/>
      <c r="T474" s="1"/>
      <c r="U474" s="1"/>
      <c r="V474" s="1"/>
      <c r="W474" s="1"/>
      <c r="X474" s="1"/>
      <c r="Y474" s="1"/>
      <c r="Z474" s="1"/>
    </row>
    <row r="475" spans="1:26" ht="15.75" customHeight="1" x14ac:dyDescent="0.2">
      <c r="A475" s="1"/>
      <c r="B475" s="1"/>
      <c r="C475" s="1"/>
      <c r="D475" s="24"/>
      <c r="E475" s="2"/>
      <c r="F475" s="2"/>
      <c r="G475" s="71"/>
      <c r="H475" s="24"/>
      <c r="I475" s="24"/>
      <c r="J475" s="24"/>
      <c r="K475" s="1"/>
      <c r="L475" s="1"/>
      <c r="M475" s="1"/>
      <c r="N475" s="1"/>
      <c r="O475" s="1"/>
      <c r="P475" s="1"/>
      <c r="Q475" s="1"/>
      <c r="R475" s="1"/>
      <c r="S475" s="1"/>
      <c r="T475" s="1"/>
      <c r="U475" s="1"/>
      <c r="V475" s="1"/>
      <c r="W475" s="1"/>
      <c r="X475" s="1"/>
      <c r="Y475" s="1"/>
      <c r="Z475" s="1"/>
    </row>
    <row r="476" spans="1:26" ht="15.75" customHeight="1" x14ac:dyDescent="0.2">
      <c r="A476" s="1"/>
      <c r="B476" s="1"/>
      <c r="C476" s="1"/>
      <c r="D476" s="24"/>
      <c r="E476" s="2"/>
      <c r="F476" s="2"/>
      <c r="G476" s="71"/>
      <c r="H476" s="24"/>
      <c r="I476" s="24"/>
      <c r="J476" s="24"/>
      <c r="K476" s="1"/>
      <c r="L476" s="1"/>
      <c r="M476" s="1"/>
      <c r="N476" s="1"/>
      <c r="O476" s="1"/>
      <c r="P476" s="1"/>
      <c r="Q476" s="1"/>
      <c r="R476" s="1"/>
      <c r="S476" s="1"/>
      <c r="T476" s="1"/>
      <c r="U476" s="1"/>
      <c r="V476" s="1"/>
      <c r="W476" s="1"/>
      <c r="X476" s="1"/>
      <c r="Y476" s="1"/>
      <c r="Z476" s="1"/>
    </row>
    <row r="477" spans="1:26" ht="15.75" customHeight="1" x14ac:dyDescent="0.2">
      <c r="A477" s="1"/>
      <c r="B477" s="1"/>
      <c r="C477" s="1"/>
      <c r="D477" s="24"/>
      <c r="E477" s="2"/>
      <c r="F477" s="2"/>
      <c r="G477" s="71"/>
      <c r="H477" s="24"/>
      <c r="I477" s="24"/>
      <c r="J477" s="24"/>
      <c r="K477" s="1"/>
      <c r="L477" s="1"/>
      <c r="M477" s="1"/>
      <c r="N477" s="1"/>
      <c r="O477" s="1"/>
      <c r="P477" s="1"/>
      <c r="Q477" s="1"/>
      <c r="R477" s="1"/>
      <c r="S477" s="1"/>
      <c r="T477" s="1"/>
      <c r="U477" s="1"/>
      <c r="V477" s="1"/>
      <c r="W477" s="1"/>
      <c r="X477" s="1"/>
      <c r="Y477" s="1"/>
      <c r="Z477" s="1"/>
    </row>
    <row r="478" spans="1:26" ht="15.75" customHeight="1" x14ac:dyDescent="0.2">
      <c r="A478" s="1"/>
      <c r="B478" s="1"/>
      <c r="C478" s="1"/>
      <c r="D478" s="24"/>
      <c r="E478" s="2"/>
      <c r="F478" s="2"/>
      <c r="G478" s="71"/>
      <c r="H478" s="24"/>
      <c r="I478" s="24"/>
      <c r="J478" s="24"/>
      <c r="K478" s="1"/>
      <c r="L478" s="1"/>
      <c r="M478" s="1"/>
      <c r="N478" s="1"/>
      <c r="O478" s="1"/>
      <c r="P478" s="1"/>
      <c r="Q478" s="1"/>
      <c r="R478" s="1"/>
      <c r="S478" s="1"/>
      <c r="T478" s="1"/>
      <c r="U478" s="1"/>
      <c r="V478" s="1"/>
      <c r="W478" s="1"/>
      <c r="X478" s="1"/>
      <c r="Y478" s="1"/>
      <c r="Z478" s="1"/>
    </row>
    <row r="479" spans="1:26" ht="15.75" customHeight="1" x14ac:dyDescent="0.2">
      <c r="A479" s="1"/>
      <c r="B479" s="1"/>
      <c r="C479" s="1"/>
      <c r="D479" s="24"/>
      <c r="E479" s="2"/>
      <c r="F479" s="2"/>
      <c r="G479" s="71"/>
      <c r="H479" s="24"/>
      <c r="I479" s="24"/>
      <c r="J479" s="24"/>
      <c r="K479" s="1"/>
      <c r="L479" s="1"/>
      <c r="M479" s="1"/>
      <c r="N479" s="1"/>
      <c r="O479" s="1"/>
      <c r="P479" s="1"/>
      <c r="Q479" s="1"/>
      <c r="R479" s="1"/>
      <c r="S479" s="1"/>
      <c r="T479" s="1"/>
      <c r="U479" s="1"/>
      <c r="V479" s="1"/>
      <c r="W479" s="1"/>
      <c r="X479" s="1"/>
      <c r="Y479" s="1"/>
      <c r="Z479" s="1"/>
    </row>
    <row r="480" spans="1:26" ht="15.75" customHeight="1" x14ac:dyDescent="0.2">
      <c r="A480" s="1"/>
      <c r="B480" s="1"/>
      <c r="C480" s="1"/>
      <c r="D480" s="24"/>
      <c r="E480" s="2"/>
      <c r="F480" s="2"/>
      <c r="G480" s="71"/>
      <c r="H480" s="24"/>
      <c r="I480" s="24"/>
      <c r="J480" s="24"/>
      <c r="K480" s="1"/>
      <c r="L480" s="1"/>
      <c r="M480" s="1"/>
      <c r="N480" s="1"/>
      <c r="O480" s="1"/>
      <c r="P480" s="1"/>
      <c r="Q480" s="1"/>
      <c r="R480" s="1"/>
      <c r="S480" s="1"/>
      <c r="T480" s="1"/>
      <c r="U480" s="1"/>
      <c r="V480" s="1"/>
      <c r="W480" s="1"/>
      <c r="X480" s="1"/>
      <c r="Y480" s="1"/>
      <c r="Z480" s="1"/>
    </row>
    <row r="481" spans="1:26" ht="15.75" customHeight="1" x14ac:dyDescent="0.2">
      <c r="A481" s="1"/>
      <c r="B481" s="1"/>
      <c r="C481" s="1"/>
      <c r="D481" s="24"/>
      <c r="E481" s="2"/>
      <c r="F481" s="2"/>
      <c r="G481" s="71"/>
      <c r="H481" s="24"/>
      <c r="I481" s="24"/>
      <c r="J481" s="24"/>
      <c r="K481" s="1"/>
      <c r="L481" s="1"/>
      <c r="M481" s="1"/>
      <c r="N481" s="1"/>
      <c r="O481" s="1"/>
      <c r="P481" s="1"/>
      <c r="Q481" s="1"/>
      <c r="R481" s="1"/>
      <c r="S481" s="1"/>
      <c r="T481" s="1"/>
      <c r="U481" s="1"/>
      <c r="V481" s="1"/>
      <c r="W481" s="1"/>
      <c r="X481" s="1"/>
      <c r="Y481" s="1"/>
      <c r="Z481" s="1"/>
    </row>
    <row r="482" spans="1:26" ht="15.75" customHeight="1" x14ac:dyDescent="0.2">
      <c r="A482" s="1"/>
      <c r="B482" s="1"/>
      <c r="C482" s="1"/>
      <c r="D482" s="24"/>
      <c r="E482" s="2"/>
      <c r="F482" s="2"/>
      <c r="G482" s="71"/>
      <c r="H482" s="24"/>
      <c r="I482" s="24"/>
      <c r="J482" s="24"/>
      <c r="K482" s="1"/>
      <c r="L482" s="1"/>
      <c r="M482" s="1"/>
      <c r="N482" s="1"/>
      <c r="O482" s="1"/>
      <c r="P482" s="1"/>
      <c r="Q482" s="1"/>
      <c r="R482" s="1"/>
      <c r="S482" s="1"/>
      <c r="T482" s="1"/>
      <c r="U482" s="1"/>
      <c r="V482" s="1"/>
      <c r="W482" s="1"/>
      <c r="X482" s="1"/>
      <c r="Y482" s="1"/>
      <c r="Z482" s="1"/>
    </row>
    <row r="483" spans="1:26" ht="15.75" customHeight="1" x14ac:dyDescent="0.2">
      <c r="A483" s="1"/>
      <c r="B483" s="1"/>
      <c r="C483" s="1"/>
      <c r="D483" s="24"/>
      <c r="E483" s="2"/>
      <c r="F483" s="2"/>
      <c r="G483" s="71"/>
      <c r="H483" s="24"/>
      <c r="I483" s="24"/>
      <c r="J483" s="24"/>
      <c r="K483" s="1"/>
      <c r="L483" s="1"/>
      <c r="M483" s="1"/>
      <c r="N483" s="1"/>
      <c r="O483" s="1"/>
      <c r="P483" s="1"/>
      <c r="Q483" s="1"/>
      <c r="R483" s="1"/>
      <c r="S483" s="1"/>
      <c r="T483" s="1"/>
      <c r="U483" s="1"/>
      <c r="V483" s="1"/>
      <c r="W483" s="1"/>
      <c r="X483" s="1"/>
      <c r="Y483" s="1"/>
      <c r="Z483" s="1"/>
    </row>
    <row r="484" spans="1:26" ht="15.75" customHeight="1" x14ac:dyDescent="0.2">
      <c r="A484" s="1"/>
      <c r="B484" s="1"/>
      <c r="C484" s="1"/>
      <c r="D484" s="24"/>
      <c r="E484" s="2"/>
      <c r="F484" s="2"/>
      <c r="G484" s="71"/>
      <c r="H484" s="24"/>
      <c r="I484" s="24"/>
      <c r="J484" s="24"/>
      <c r="K484" s="1"/>
      <c r="L484" s="1"/>
      <c r="M484" s="1"/>
      <c r="N484" s="1"/>
      <c r="O484" s="1"/>
      <c r="P484" s="1"/>
      <c r="Q484" s="1"/>
      <c r="R484" s="1"/>
      <c r="S484" s="1"/>
      <c r="T484" s="1"/>
      <c r="U484" s="1"/>
      <c r="V484" s="1"/>
      <c r="W484" s="1"/>
      <c r="X484" s="1"/>
      <c r="Y484" s="1"/>
      <c r="Z484" s="1"/>
    </row>
    <row r="485" spans="1:26" ht="15.75" customHeight="1" x14ac:dyDescent="0.2">
      <c r="A485" s="1"/>
      <c r="B485" s="1"/>
      <c r="C485" s="1"/>
      <c r="D485" s="24"/>
      <c r="E485" s="2"/>
      <c r="F485" s="2"/>
      <c r="G485" s="71"/>
      <c r="H485" s="24"/>
      <c r="I485" s="24"/>
      <c r="J485" s="24"/>
      <c r="K485" s="1"/>
      <c r="L485" s="1"/>
      <c r="M485" s="1"/>
      <c r="N485" s="1"/>
      <c r="O485" s="1"/>
      <c r="P485" s="1"/>
      <c r="Q485" s="1"/>
      <c r="R485" s="1"/>
      <c r="S485" s="1"/>
      <c r="T485" s="1"/>
      <c r="U485" s="1"/>
      <c r="V485" s="1"/>
      <c r="W485" s="1"/>
      <c r="X485" s="1"/>
      <c r="Y485" s="1"/>
      <c r="Z485" s="1"/>
    </row>
    <row r="486" spans="1:26" ht="15.75" customHeight="1" x14ac:dyDescent="0.2">
      <c r="A486" s="1"/>
      <c r="B486" s="1"/>
      <c r="C486" s="1"/>
      <c r="D486" s="24"/>
      <c r="E486" s="2"/>
      <c r="F486" s="2"/>
      <c r="G486" s="71"/>
      <c r="H486" s="24"/>
      <c r="I486" s="24"/>
      <c r="J486" s="24"/>
      <c r="K486" s="1"/>
      <c r="L486" s="1"/>
      <c r="M486" s="1"/>
      <c r="N486" s="1"/>
      <c r="O486" s="1"/>
      <c r="P486" s="1"/>
      <c r="Q486" s="1"/>
      <c r="R486" s="1"/>
      <c r="S486" s="1"/>
      <c r="T486" s="1"/>
      <c r="U486" s="1"/>
      <c r="V486" s="1"/>
      <c r="W486" s="1"/>
      <c r="X486" s="1"/>
      <c r="Y486" s="1"/>
      <c r="Z486" s="1"/>
    </row>
    <row r="487" spans="1:26" ht="15.75" customHeight="1" x14ac:dyDescent="0.2">
      <c r="A487" s="1"/>
      <c r="B487" s="1"/>
      <c r="C487" s="1"/>
      <c r="D487" s="24"/>
      <c r="E487" s="2"/>
      <c r="F487" s="2"/>
      <c r="G487" s="71"/>
      <c r="H487" s="24"/>
      <c r="I487" s="24"/>
      <c r="J487" s="24"/>
      <c r="K487" s="1"/>
      <c r="L487" s="1"/>
      <c r="M487" s="1"/>
      <c r="N487" s="1"/>
      <c r="O487" s="1"/>
      <c r="P487" s="1"/>
      <c r="Q487" s="1"/>
      <c r="R487" s="1"/>
      <c r="S487" s="1"/>
      <c r="T487" s="1"/>
      <c r="U487" s="1"/>
      <c r="V487" s="1"/>
      <c r="W487" s="1"/>
      <c r="X487" s="1"/>
      <c r="Y487" s="1"/>
      <c r="Z487" s="1"/>
    </row>
    <row r="488" spans="1:26" ht="15.75" customHeight="1" x14ac:dyDescent="0.2">
      <c r="A488" s="1"/>
      <c r="B488" s="1"/>
      <c r="C488" s="1"/>
      <c r="D488" s="24"/>
      <c r="E488" s="2"/>
      <c r="F488" s="2"/>
      <c r="G488" s="71"/>
      <c r="H488" s="24"/>
      <c r="I488" s="24"/>
      <c r="J488" s="24"/>
      <c r="K488" s="1"/>
      <c r="L488" s="1"/>
      <c r="M488" s="1"/>
      <c r="N488" s="1"/>
      <c r="O488" s="1"/>
      <c r="P488" s="1"/>
      <c r="Q488" s="1"/>
      <c r="R488" s="1"/>
      <c r="S488" s="1"/>
      <c r="T488" s="1"/>
      <c r="U488" s="1"/>
      <c r="V488" s="1"/>
      <c r="W488" s="1"/>
      <c r="X488" s="1"/>
      <c r="Y488" s="1"/>
      <c r="Z488" s="1"/>
    </row>
    <row r="489" spans="1:26" ht="15.75" customHeight="1" x14ac:dyDescent="0.2">
      <c r="A489" s="1"/>
      <c r="B489" s="1"/>
      <c r="C489" s="1"/>
      <c r="D489" s="24"/>
      <c r="E489" s="2"/>
      <c r="F489" s="2"/>
      <c r="G489" s="71"/>
      <c r="H489" s="24"/>
      <c r="I489" s="24"/>
      <c r="J489" s="24"/>
      <c r="K489" s="1"/>
      <c r="L489" s="1"/>
      <c r="M489" s="1"/>
      <c r="N489" s="1"/>
      <c r="O489" s="1"/>
      <c r="P489" s="1"/>
      <c r="Q489" s="1"/>
      <c r="R489" s="1"/>
      <c r="S489" s="1"/>
      <c r="T489" s="1"/>
      <c r="U489" s="1"/>
      <c r="V489" s="1"/>
      <c r="W489" s="1"/>
      <c r="X489" s="1"/>
      <c r="Y489" s="1"/>
      <c r="Z489" s="1"/>
    </row>
    <row r="490" spans="1:26" ht="15.75" customHeight="1" x14ac:dyDescent="0.2">
      <c r="A490" s="1"/>
      <c r="B490" s="1"/>
      <c r="C490" s="1"/>
      <c r="D490" s="24"/>
      <c r="E490" s="2"/>
      <c r="F490" s="2"/>
      <c r="G490" s="71"/>
      <c r="H490" s="24"/>
      <c r="I490" s="24"/>
      <c r="J490" s="24"/>
      <c r="K490" s="1"/>
      <c r="L490" s="1"/>
      <c r="M490" s="1"/>
      <c r="N490" s="1"/>
      <c r="O490" s="1"/>
      <c r="P490" s="1"/>
      <c r="Q490" s="1"/>
      <c r="R490" s="1"/>
      <c r="S490" s="1"/>
      <c r="T490" s="1"/>
      <c r="U490" s="1"/>
      <c r="V490" s="1"/>
      <c r="W490" s="1"/>
      <c r="X490" s="1"/>
      <c r="Y490" s="1"/>
      <c r="Z490" s="1"/>
    </row>
    <row r="491" spans="1:26" ht="15.75" customHeight="1" x14ac:dyDescent="0.2">
      <c r="A491" s="1"/>
      <c r="B491" s="1"/>
      <c r="C491" s="1"/>
      <c r="D491" s="24"/>
      <c r="E491" s="2"/>
      <c r="F491" s="2"/>
      <c r="G491" s="71"/>
      <c r="H491" s="24"/>
      <c r="I491" s="24"/>
      <c r="J491" s="24"/>
      <c r="K491" s="1"/>
      <c r="L491" s="1"/>
      <c r="M491" s="1"/>
      <c r="N491" s="1"/>
      <c r="O491" s="1"/>
      <c r="P491" s="1"/>
      <c r="Q491" s="1"/>
      <c r="R491" s="1"/>
      <c r="S491" s="1"/>
      <c r="T491" s="1"/>
      <c r="U491" s="1"/>
      <c r="V491" s="1"/>
      <c r="W491" s="1"/>
      <c r="X491" s="1"/>
      <c r="Y491" s="1"/>
      <c r="Z491" s="1"/>
    </row>
    <row r="492" spans="1:26" ht="15.75" customHeight="1" x14ac:dyDescent="0.2">
      <c r="A492" s="1"/>
      <c r="B492" s="1"/>
      <c r="C492" s="1"/>
      <c r="D492" s="24"/>
      <c r="E492" s="2"/>
      <c r="F492" s="2"/>
      <c r="G492" s="71"/>
      <c r="H492" s="24"/>
      <c r="I492" s="24"/>
      <c r="J492" s="24"/>
      <c r="K492" s="1"/>
      <c r="L492" s="1"/>
      <c r="M492" s="1"/>
      <c r="N492" s="1"/>
      <c r="O492" s="1"/>
      <c r="P492" s="1"/>
      <c r="Q492" s="1"/>
      <c r="R492" s="1"/>
      <c r="S492" s="1"/>
      <c r="T492" s="1"/>
      <c r="U492" s="1"/>
      <c r="V492" s="1"/>
      <c r="W492" s="1"/>
      <c r="X492" s="1"/>
      <c r="Y492" s="1"/>
      <c r="Z492" s="1"/>
    </row>
    <row r="493" spans="1:26" ht="15.75" customHeight="1" x14ac:dyDescent="0.2">
      <c r="A493" s="1"/>
      <c r="B493" s="1"/>
      <c r="C493" s="1"/>
      <c r="D493" s="24"/>
      <c r="E493" s="2"/>
      <c r="F493" s="2"/>
      <c r="G493" s="71"/>
      <c r="H493" s="24"/>
      <c r="I493" s="24"/>
      <c r="J493" s="24"/>
      <c r="K493" s="1"/>
      <c r="L493" s="1"/>
      <c r="M493" s="1"/>
      <c r="N493" s="1"/>
      <c r="O493" s="1"/>
      <c r="P493" s="1"/>
      <c r="Q493" s="1"/>
      <c r="R493" s="1"/>
      <c r="S493" s="1"/>
      <c r="T493" s="1"/>
      <c r="U493" s="1"/>
      <c r="V493" s="1"/>
      <c r="W493" s="1"/>
      <c r="X493" s="1"/>
      <c r="Y493" s="1"/>
      <c r="Z493" s="1"/>
    </row>
    <row r="494" spans="1:26" ht="15.75" customHeight="1" x14ac:dyDescent="0.2">
      <c r="A494" s="1"/>
      <c r="B494" s="1"/>
      <c r="C494" s="1"/>
      <c r="D494" s="24"/>
      <c r="E494" s="2"/>
      <c r="F494" s="2"/>
      <c r="G494" s="71"/>
      <c r="H494" s="24"/>
      <c r="I494" s="24"/>
      <c r="J494" s="24"/>
      <c r="K494" s="1"/>
      <c r="L494" s="1"/>
      <c r="M494" s="1"/>
      <c r="N494" s="1"/>
      <c r="O494" s="1"/>
      <c r="P494" s="1"/>
      <c r="Q494" s="1"/>
      <c r="R494" s="1"/>
      <c r="S494" s="1"/>
      <c r="T494" s="1"/>
      <c r="U494" s="1"/>
      <c r="V494" s="1"/>
      <c r="W494" s="1"/>
      <c r="X494" s="1"/>
      <c r="Y494" s="1"/>
      <c r="Z494" s="1"/>
    </row>
    <row r="495" spans="1:26" ht="15.75" customHeight="1" x14ac:dyDescent="0.2">
      <c r="A495" s="1"/>
      <c r="B495" s="1"/>
      <c r="C495" s="1"/>
      <c r="D495" s="24"/>
      <c r="E495" s="2"/>
      <c r="F495" s="2"/>
      <c r="G495" s="71"/>
      <c r="H495" s="24"/>
      <c r="I495" s="24"/>
      <c r="J495" s="24"/>
      <c r="K495" s="1"/>
      <c r="L495" s="1"/>
      <c r="M495" s="1"/>
      <c r="N495" s="1"/>
      <c r="O495" s="1"/>
      <c r="P495" s="1"/>
      <c r="Q495" s="1"/>
      <c r="R495" s="1"/>
      <c r="S495" s="1"/>
      <c r="T495" s="1"/>
      <c r="U495" s="1"/>
      <c r="V495" s="1"/>
      <c r="W495" s="1"/>
      <c r="X495" s="1"/>
      <c r="Y495" s="1"/>
      <c r="Z495" s="1"/>
    </row>
    <row r="496" spans="1:26" ht="15.75" customHeight="1" x14ac:dyDescent="0.2">
      <c r="A496" s="1"/>
      <c r="B496" s="1"/>
      <c r="C496" s="1"/>
      <c r="D496" s="24"/>
      <c r="E496" s="2"/>
      <c r="F496" s="2"/>
      <c r="G496" s="71"/>
      <c r="H496" s="24"/>
      <c r="I496" s="24"/>
      <c r="J496" s="24"/>
      <c r="K496" s="1"/>
      <c r="L496" s="1"/>
      <c r="M496" s="1"/>
      <c r="N496" s="1"/>
      <c r="O496" s="1"/>
      <c r="P496" s="1"/>
      <c r="Q496" s="1"/>
      <c r="R496" s="1"/>
      <c r="S496" s="1"/>
      <c r="T496" s="1"/>
      <c r="U496" s="1"/>
      <c r="V496" s="1"/>
      <c r="W496" s="1"/>
      <c r="X496" s="1"/>
      <c r="Y496" s="1"/>
      <c r="Z496" s="1"/>
    </row>
    <row r="497" spans="1:26" ht="15.75" customHeight="1" x14ac:dyDescent="0.2">
      <c r="A497" s="1"/>
      <c r="B497" s="1"/>
      <c r="C497" s="1"/>
      <c r="D497" s="24"/>
      <c r="E497" s="2"/>
      <c r="F497" s="2"/>
      <c r="G497" s="71"/>
      <c r="H497" s="24"/>
      <c r="I497" s="24"/>
      <c r="J497" s="24"/>
      <c r="K497" s="1"/>
      <c r="L497" s="1"/>
      <c r="M497" s="1"/>
      <c r="N497" s="1"/>
      <c r="O497" s="1"/>
      <c r="P497" s="1"/>
      <c r="Q497" s="1"/>
      <c r="R497" s="1"/>
      <c r="S497" s="1"/>
      <c r="T497" s="1"/>
      <c r="U497" s="1"/>
      <c r="V497" s="1"/>
      <c r="W497" s="1"/>
      <c r="X497" s="1"/>
      <c r="Y497" s="1"/>
      <c r="Z497" s="1"/>
    </row>
    <row r="498" spans="1:26" ht="15.75" customHeight="1" x14ac:dyDescent="0.2">
      <c r="A498" s="1"/>
      <c r="B498" s="1"/>
      <c r="C498" s="1"/>
      <c r="D498" s="24"/>
      <c r="E498" s="2"/>
      <c r="F498" s="2"/>
      <c r="G498" s="71"/>
      <c r="H498" s="24"/>
      <c r="I498" s="24"/>
      <c r="J498" s="24"/>
      <c r="K498" s="1"/>
      <c r="L498" s="1"/>
      <c r="M498" s="1"/>
      <c r="N498" s="1"/>
      <c r="O498" s="1"/>
      <c r="P498" s="1"/>
      <c r="Q498" s="1"/>
      <c r="R498" s="1"/>
      <c r="S498" s="1"/>
      <c r="T498" s="1"/>
      <c r="U498" s="1"/>
      <c r="V498" s="1"/>
      <c r="W498" s="1"/>
      <c r="X498" s="1"/>
      <c r="Y498" s="1"/>
      <c r="Z498" s="1"/>
    </row>
    <row r="499" spans="1:26" ht="15.75" customHeight="1" x14ac:dyDescent="0.2">
      <c r="A499" s="1"/>
      <c r="B499" s="1"/>
      <c r="C499" s="1"/>
      <c r="D499" s="24"/>
      <c r="E499" s="2"/>
      <c r="F499" s="2"/>
      <c r="G499" s="71"/>
      <c r="H499" s="24"/>
      <c r="I499" s="24"/>
      <c r="J499" s="24"/>
      <c r="K499" s="1"/>
      <c r="L499" s="1"/>
      <c r="M499" s="1"/>
      <c r="N499" s="1"/>
      <c r="O499" s="1"/>
      <c r="P499" s="1"/>
      <c r="Q499" s="1"/>
      <c r="R499" s="1"/>
      <c r="S499" s="1"/>
      <c r="T499" s="1"/>
      <c r="U499" s="1"/>
      <c r="V499" s="1"/>
      <c r="W499" s="1"/>
      <c r="X499" s="1"/>
      <c r="Y499" s="1"/>
      <c r="Z499" s="1"/>
    </row>
    <row r="500" spans="1:26" ht="15.75" customHeight="1" x14ac:dyDescent="0.2">
      <c r="A500" s="1"/>
      <c r="B500" s="1"/>
      <c r="C500" s="1"/>
      <c r="D500" s="24"/>
      <c r="E500" s="2"/>
      <c r="F500" s="2"/>
      <c r="G500" s="71"/>
      <c r="H500" s="24"/>
      <c r="I500" s="24"/>
      <c r="J500" s="24"/>
      <c r="K500" s="1"/>
      <c r="L500" s="1"/>
      <c r="M500" s="1"/>
      <c r="N500" s="1"/>
      <c r="O500" s="1"/>
      <c r="P500" s="1"/>
      <c r="Q500" s="1"/>
      <c r="R500" s="1"/>
      <c r="S500" s="1"/>
      <c r="T500" s="1"/>
      <c r="U500" s="1"/>
      <c r="V500" s="1"/>
      <c r="W500" s="1"/>
      <c r="X500" s="1"/>
      <c r="Y500" s="1"/>
      <c r="Z500" s="1"/>
    </row>
    <row r="501" spans="1:26" ht="15.75" customHeight="1" x14ac:dyDescent="0.2">
      <c r="A501" s="1"/>
      <c r="B501" s="1"/>
      <c r="C501" s="1"/>
      <c r="D501" s="24"/>
      <c r="E501" s="2"/>
      <c r="F501" s="2"/>
      <c r="G501" s="71"/>
      <c r="H501" s="24"/>
      <c r="I501" s="24"/>
      <c r="J501" s="24"/>
      <c r="K501" s="1"/>
      <c r="L501" s="1"/>
      <c r="M501" s="1"/>
      <c r="N501" s="1"/>
      <c r="O501" s="1"/>
      <c r="P501" s="1"/>
      <c r="Q501" s="1"/>
      <c r="R501" s="1"/>
      <c r="S501" s="1"/>
      <c r="T501" s="1"/>
      <c r="U501" s="1"/>
      <c r="V501" s="1"/>
      <c r="W501" s="1"/>
      <c r="X501" s="1"/>
      <c r="Y501" s="1"/>
      <c r="Z501" s="1"/>
    </row>
    <row r="502" spans="1:26" ht="15.75" customHeight="1" x14ac:dyDescent="0.2">
      <c r="A502" s="1"/>
      <c r="B502" s="1"/>
      <c r="C502" s="1"/>
      <c r="D502" s="24"/>
      <c r="E502" s="2"/>
      <c r="F502" s="2"/>
      <c r="G502" s="71"/>
      <c r="H502" s="24"/>
      <c r="I502" s="24"/>
      <c r="J502" s="24"/>
      <c r="K502" s="1"/>
      <c r="L502" s="1"/>
      <c r="M502" s="1"/>
      <c r="N502" s="1"/>
      <c r="O502" s="1"/>
      <c r="P502" s="1"/>
      <c r="Q502" s="1"/>
      <c r="R502" s="1"/>
      <c r="S502" s="1"/>
      <c r="T502" s="1"/>
      <c r="U502" s="1"/>
      <c r="V502" s="1"/>
      <c r="W502" s="1"/>
      <c r="X502" s="1"/>
      <c r="Y502" s="1"/>
      <c r="Z502" s="1"/>
    </row>
    <row r="503" spans="1:26" ht="15.75" customHeight="1" x14ac:dyDescent="0.2">
      <c r="A503" s="1"/>
      <c r="B503" s="1"/>
      <c r="C503" s="1"/>
      <c r="D503" s="24"/>
      <c r="E503" s="2"/>
      <c r="F503" s="2"/>
      <c r="G503" s="71"/>
      <c r="H503" s="24"/>
      <c r="I503" s="24"/>
      <c r="J503" s="24"/>
      <c r="K503" s="1"/>
      <c r="L503" s="1"/>
      <c r="M503" s="1"/>
      <c r="N503" s="1"/>
      <c r="O503" s="1"/>
      <c r="P503" s="1"/>
      <c r="Q503" s="1"/>
      <c r="R503" s="1"/>
      <c r="S503" s="1"/>
      <c r="T503" s="1"/>
      <c r="U503" s="1"/>
      <c r="V503" s="1"/>
      <c r="W503" s="1"/>
      <c r="X503" s="1"/>
      <c r="Y503" s="1"/>
      <c r="Z503" s="1"/>
    </row>
    <row r="504" spans="1:26" ht="15.75" customHeight="1" x14ac:dyDescent="0.2">
      <c r="A504" s="1"/>
      <c r="B504" s="1"/>
      <c r="C504" s="1"/>
      <c r="D504" s="24"/>
      <c r="E504" s="2"/>
      <c r="F504" s="2"/>
      <c r="G504" s="71"/>
      <c r="H504" s="24"/>
      <c r="I504" s="24"/>
      <c r="J504" s="24"/>
      <c r="K504" s="1"/>
      <c r="L504" s="1"/>
      <c r="M504" s="1"/>
      <c r="N504" s="1"/>
      <c r="O504" s="1"/>
      <c r="P504" s="1"/>
      <c r="Q504" s="1"/>
      <c r="R504" s="1"/>
      <c r="S504" s="1"/>
      <c r="T504" s="1"/>
      <c r="U504" s="1"/>
      <c r="V504" s="1"/>
      <c r="W504" s="1"/>
      <c r="X504" s="1"/>
      <c r="Y504" s="1"/>
      <c r="Z504" s="1"/>
    </row>
    <row r="505" spans="1:26" ht="15.75" customHeight="1" x14ac:dyDescent="0.2">
      <c r="A505" s="1"/>
      <c r="B505" s="1"/>
      <c r="C505" s="1"/>
      <c r="D505" s="24"/>
      <c r="E505" s="2"/>
      <c r="F505" s="2"/>
      <c r="G505" s="71"/>
      <c r="H505" s="24"/>
      <c r="I505" s="24"/>
      <c r="J505" s="24"/>
      <c r="K505" s="1"/>
      <c r="L505" s="1"/>
      <c r="M505" s="1"/>
      <c r="N505" s="1"/>
      <c r="O505" s="1"/>
      <c r="P505" s="1"/>
      <c r="Q505" s="1"/>
      <c r="R505" s="1"/>
      <c r="S505" s="1"/>
      <c r="T505" s="1"/>
      <c r="U505" s="1"/>
      <c r="V505" s="1"/>
      <c r="W505" s="1"/>
      <c r="X505" s="1"/>
      <c r="Y505" s="1"/>
      <c r="Z505" s="1"/>
    </row>
    <row r="506" spans="1:26" ht="15.75" customHeight="1" x14ac:dyDescent="0.2">
      <c r="A506" s="1"/>
      <c r="B506" s="1"/>
      <c r="C506" s="1"/>
      <c r="D506" s="24"/>
      <c r="E506" s="2"/>
      <c r="F506" s="2"/>
      <c r="G506" s="71"/>
      <c r="H506" s="24"/>
      <c r="I506" s="24"/>
      <c r="J506" s="24"/>
      <c r="K506" s="1"/>
      <c r="L506" s="1"/>
      <c r="M506" s="1"/>
      <c r="N506" s="1"/>
      <c r="O506" s="1"/>
      <c r="P506" s="1"/>
      <c r="Q506" s="1"/>
      <c r="R506" s="1"/>
      <c r="S506" s="1"/>
      <c r="T506" s="1"/>
      <c r="U506" s="1"/>
      <c r="V506" s="1"/>
      <c r="W506" s="1"/>
      <c r="X506" s="1"/>
      <c r="Y506" s="1"/>
      <c r="Z506" s="1"/>
    </row>
    <row r="507" spans="1:26" ht="15.75" customHeight="1" x14ac:dyDescent="0.2">
      <c r="A507" s="1"/>
      <c r="B507" s="1"/>
      <c r="C507" s="1"/>
      <c r="D507" s="24"/>
      <c r="E507" s="2"/>
      <c r="F507" s="2"/>
      <c r="G507" s="71"/>
      <c r="H507" s="24"/>
      <c r="I507" s="24"/>
      <c r="J507" s="24"/>
      <c r="K507" s="1"/>
      <c r="L507" s="1"/>
      <c r="M507" s="1"/>
      <c r="N507" s="1"/>
      <c r="O507" s="1"/>
      <c r="P507" s="1"/>
      <c r="Q507" s="1"/>
      <c r="R507" s="1"/>
      <c r="S507" s="1"/>
      <c r="T507" s="1"/>
      <c r="U507" s="1"/>
      <c r="V507" s="1"/>
      <c r="W507" s="1"/>
      <c r="X507" s="1"/>
      <c r="Y507" s="1"/>
      <c r="Z507" s="1"/>
    </row>
    <row r="508" spans="1:26" ht="15.75" customHeight="1" x14ac:dyDescent="0.2">
      <c r="A508" s="1"/>
      <c r="B508" s="1"/>
      <c r="C508" s="1"/>
      <c r="D508" s="24"/>
      <c r="E508" s="2"/>
      <c r="F508" s="2"/>
      <c r="G508" s="71"/>
      <c r="H508" s="24"/>
      <c r="I508" s="24"/>
      <c r="J508" s="24"/>
      <c r="K508" s="1"/>
      <c r="L508" s="1"/>
      <c r="M508" s="1"/>
      <c r="N508" s="1"/>
      <c r="O508" s="1"/>
      <c r="P508" s="1"/>
      <c r="Q508" s="1"/>
      <c r="R508" s="1"/>
      <c r="S508" s="1"/>
      <c r="T508" s="1"/>
      <c r="U508" s="1"/>
      <c r="V508" s="1"/>
      <c r="W508" s="1"/>
      <c r="X508" s="1"/>
      <c r="Y508" s="1"/>
      <c r="Z508" s="1"/>
    </row>
    <row r="509" spans="1:26" ht="15.75" customHeight="1" x14ac:dyDescent="0.2">
      <c r="A509" s="1"/>
      <c r="B509" s="1"/>
      <c r="C509" s="1"/>
      <c r="D509" s="24"/>
      <c r="E509" s="2"/>
      <c r="F509" s="2"/>
      <c r="G509" s="71"/>
      <c r="H509" s="24"/>
      <c r="I509" s="24"/>
      <c r="J509" s="24"/>
      <c r="K509" s="1"/>
      <c r="L509" s="1"/>
      <c r="M509" s="1"/>
      <c r="N509" s="1"/>
      <c r="O509" s="1"/>
      <c r="P509" s="1"/>
      <c r="Q509" s="1"/>
      <c r="R509" s="1"/>
      <c r="S509" s="1"/>
      <c r="T509" s="1"/>
      <c r="U509" s="1"/>
      <c r="V509" s="1"/>
      <c r="W509" s="1"/>
      <c r="X509" s="1"/>
      <c r="Y509" s="1"/>
      <c r="Z509" s="1"/>
    </row>
    <row r="510" spans="1:26" ht="15.75" customHeight="1" x14ac:dyDescent="0.2">
      <c r="A510" s="1"/>
      <c r="B510" s="1"/>
      <c r="C510" s="1"/>
      <c r="D510" s="24"/>
      <c r="E510" s="2"/>
      <c r="F510" s="2"/>
      <c r="G510" s="71"/>
      <c r="H510" s="24"/>
      <c r="I510" s="24"/>
      <c r="J510" s="24"/>
      <c r="K510" s="1"/>
      <c r="L510" s="1"/>
      <c r="M510" s="1"/>
      <c r="N510" s="1"/>
      <c r="O510" s="1"/>
      <c r="P510" s="1"/>
      <c r="Q510" s="1"/>
      <c r="R510" s="1"/>
      <c r="S510" s="1"/>
      <c r="T510" s="1"/>
      <c r="U510" s="1"/>
      <c r="V510" s="1"/>
      <c r="W510" s="1"/>
      <c r="X510" s="1"/>
      <c r="Y510" s="1"/>
      <c r="Z510" s="1"/>
    </row>
    <row r="511" spans="1:26" ht="15.75" customHeight="1" x14ac:dyDescent="0.2">
      <c r="A511" s="1"/>
      <c r="B511" s="1"/>
      <c r="C511" s="1"/>
      <c r="D511" s="24"/>
      <c r="E511" s="2"/>
      <c r="F511" s="2"/>
      <c r="G511" s="71"/>
      <c r="H511" s="24"/>
      <c r="I511" s="24"/>
      <c r="J511" s="24"/>
      <c r="K511" s="1"/>
      <c r="L511" s="1"/>
      <c r="M511" s="1"/>
      <c r="N511" s="1"/>
      <c r="O511" s="1"/>
      <c r="P511" s="1"/>
      <c r="Q511" s="1"/>
      <c r="R511" s="1"/>
      <c r="S511" s="1"/>
      <c r="T511" s="1"/>
      <c r="U511" s="1"/>
      <c r="V511" s="1"/>
      <c r="W511" s="1"/>
      <c r="X511" s="1"/>
      <c r="Y511" s="1"/>
      <c r="Z511" s="1"/>
    </row>
    <row r="512" spans="1:26" ht="15.75" customHeight="1" x14ac:dyDescent="0.2">
      <c r="A512" s="1"/>
      <c r="B512" s="1"/>
      <c r="C512" s="1"/>
      <c r="D512" s="24"/>
      <c r="E512" s="2"/>
      <c r="F512" s="2"/>
      <c r="G512" s="71"/>
      <c r="H512" s="24"/>
      <c r="I512" s="24"/>
      <c r="J512" s="24"/>
      <c r="K512" s="1"/>
      <c r="L512" s="1"/>
      <c r="M512" s="1"/>
      <c r="N512" s="1"/>
      <c r="O512" s="1"/>
      <c r="P512" s="1"/>
      <c r="Q512" s="1"/>
      <c r="R512" s="1"/>
      <c r="S512" s="1"/>
      <c r="T512" s="1"/>
      <c r="U512" s="1"/>
      <c r="V512" s="1"/>
      <c r="W512" s="1"/>
      <c r="X512" s="1"/>
      <c r="Y512" s="1"/>
      <c r="Z512" s="1"/>
    </row>
    <row r="513" spans="1:26" ht="15.75" customHeight="1" x14ac:dyDescent="0.2">
      <c r="A513" s="1"/>
      <c r="B513" s="1"/>
      <c r="C513" s="1"/>
      <c r="D513" s="24"/>
      <c r="E513" s="2"/>
      <c r="F513" s="2"/>
      <c r="G513" s="71"/>
      <c r="H513" s="24"/>
      <c r="I513" s="24"/>
      <c r="J513" s="24"/>
      <c r="K513" s="1"/>
      <c r="L513" s="1"/>
      <c r="M513" s="1"/>
      <c r="N513" s="1"/>
      <c r="O513" s="1"/>
      <c r="P513" s="1"/>
      <c r="Q513" s="1"/>
      <c r="R513" s="1"/>
      <c r="S513" s="1"/>
      <c r="T513" s="1"/>
      <c r="U513" s="1"/>
      <c r="V513" s="1"/>
      <c r="W513" s="1"/>
      <c r="X513" s="1"/>
      <c r="Y513" s="1"/>
      <c r="Z513" s="1"/>
    </row>
    <row r="514" spans="1:26" ht="15.75" customHeight="1" x14ac:dyDescent="0.2">
      <c r="A514" s="1"/>
      <c r="B514" s="1"/>
      <c r="C514" s="1"/>
      <c r="D514" s="24"/>
      <c r="E514" s="2"/>
      <c r="F514" s="2"/>
      <c r="G514" s="71"/>
      <c r="H514" s="24"/>
      <c r="I514" s="24"/>
      <c r="J514" s="24"/>
      <c r="K514" s="1"/>
      <c r="L514" s="1"/>
      <c r="M514" s="1"/>
      <c r="N514" s="1"/>
      <c r="O514" s="1"/>
      <c r="P514" s="1"/>
      <c r="Q514" s="1"/>
      <c r="R514" s="1"/>
      <c r="S514" s="1"/>
      <c r="T514" s="1"/>
      <c r="U514" s="1"/>
      <c r="V514" s="1"/>
      <c r="W514" s="1"/>
      <c r="X514" s="1"/>
      <c r="Y514" s="1"/>
      <c r="Z514" s="1"/>
    </row>
    <row r="515" spans="1:26" ht="15.75" customHeight="1" x14ac:dyDescent="0.2">
      <c r="A515" s="1"/>
      <c r="B515" s="1"/>
      <c r="C515" s="1"/>
      <c r="D515" s="24"/>
      <c r="E515" s="2"/>
      <c r="F515" s="2"/>
      <c r="G515" s="71"/>
      <c r="H515" s="24"/>
      <c r="I515" s="24"/>
      <c r="J515" s="24"/>
      <c r="K515" s="1"/>
      <c r="L515" s="1"/>
      <c r="M515" s="1"/>
      <c r="N515" s="1"/>
      <c r="O515" s="1"/>
      <c r="P515" s="1"/>
      <c r="Q515" s="1"/>
      <c r="R515" s="1"/>
      <c r="S515" s="1"/>
      <c r="T515" s="1"/>
      <c r="U515" s="1"/>
      <c r="V515" s="1"/>
      <c r="W515" s="1"/>
      <c r="X515" s="1"/>
      <c r="Y515" s="1"/>
      <c r="Z515" s="1"/>
    </row>
    <row r="516" spans="1:26" ht="15.75" customHeight="1" x14ac:dyDescent="0.2">
      <c r="A516" s="1"/>
      <c r="B516" s="1"/>
      <c r="C516" s="1"/>
      <c r="D516" s="24"/>
      <c r="E516" s="2"/>
      <c r="F516" s="2"/>
      <c r="G516" s="71"/>
      <c r="H516" s="24"/>
      <c r="I516" s="24"/>
      <c r="J516" s="24"/>
      <c r="K516" s="1"/>
      <c r="L516" s="1"/>
      <c r="M516" s="1"/>
      <c r="N516" s="1"/>
      <c r="O516" s="1"/>
      <c r="P516" s="1"/>
      <c r="Q516" s="1"/>
      <c r="R516" s="1"/>
      <c r="S516" s="1"/>
      <c r="T516" s="1"/>
      <c r="U516" s="1"/>
      <c r="V516" s="1"/>
      <c r="W516" s="1"/>
      <c r="X516" s="1"/>
      <c r="Y516" s="1"/>
      <c r="Z516" s="1"/>
    </row>
    <row r="517" spans="1:26" ht="15.75" customHeight="1" x14ac:dyDescent="0.2">
      <c r="A517" s="1"/>
      <c r="B517" s="1"/>
      <c r="C517" s="1"/>
      <c r="D517" s="24"/>
      <c r="E517" s="2"/>
      <c r="F517" s="2"/>
      <c r="G517" s="71"/>
      <c r="H517" s="24"/>
      <c r="I517" s="24"/>
      <c r="J517" s="24"/>
      <c r="K517" s="1"/>
      <c r="L517" s="1"/>
      <c r="M517" s="1"/>
      <c r="N517" s="1"/>
      <c r="O517" s="1"/>
      <c r="P517" s="1"/>
      <c r="Q517" s="1"/>
      <c r="R517" s="1"/>
      <c r="S517" s="1"/>
      <c r="T517" s="1"/>
      <c r="U517" s="1"/>
      <c r="V517" s="1"/>
      <c r="W517" s="1"/>
      <c r="X517" s="1"/>
      <c r="Y517" s="1"/>
      <c r="Z517" s="1"/>
    </row>
    <row r="518" spans="1:26" ht="15.75" customHeight="1" x14ac:dyDescent="0.2">
      <c r="A518" s="1"/>
      <c r="B518" s="1"/>
      <c r="C518" s="1"/>
      <c r="D518" s="24"/>
      <c r="E518" s="2"/>
      <c r="F518" s="2"/>
      <c r="G518" s="71"/>
      <c r="H518" s="24"/>
      <c r="I518" s="24"/>
      <c r="J518" s="24"/>
      <c r="K518" s="1"/>
      <c r="L518" s="1"/>
      <c r="M518" s="1"/>
      <c r="N518" s="1"/>
      <c r="O518" s="1"/>
      <c r="P518" s="1"/>
      <c r="Q518" s="1"/>
      <c r="R518" s="1"/>
      <c r="S518" s="1"/>
      <c r="T518" s="1"/>
      <c r="U518" s="1"/>
      <c r="V518" s="1"/>
      <c r="W518" s="1"/>
      <c r="X518" s="1"/>
      <c r="Y518" s="1"/>
      <c r="Z518" s="1"/>
    </row>
    <row r="519" spans="1:26" ht="15.75" customHeight="1" x14ac:dyDescent="0.2">
      <c r="A519" s="1"/>
      <c r="B519" s="1"/>
      <c r="C519" s="1"/>
      <c r="D519" s="24"/>
      <c r="E519" s="2"/>
      <c r="F519" s="2"/>
      <c r="G519" s="71"/>
      <c r="H519" s="24"/>
      <c r="I519" s="24"/>
      <c r="J519" s="24"/>
      <c r="K519" s="1"/>
      <c r="L519" s="1"/>
      <c r="M519" s="1"/>
      <c r="N519" s="1"/>
      <c r="O519" s="1"/>
      <c r="P519" s="1"/>
      <c r="Q519" s="1"/>
      <c r="R519" s="1"/>
      <c r="S519" s="1"/>
      <c r="T519" s="1"/>
      <c r="U519" s="1"/>
      <c r="V519" s="1"/>
      <c r="W519" s="1"/>
      <c r="X519" s="1"/>
      <c r="Y519" s="1"/>
      <c r="Z519" s="1"/>
    </row>
    <row r="520" spans="1:26" ht="15.75" customHeight="1" x14ac:dyDescent="0.2">
      <c r="A520" s="1"/>
      <c r="B520" s="1"/>
      <c r="C520" s="1"/>
      <c r="D520" s="24"/>
      <c r="E520" s="2"/>
      <c r="F520" s="2"/>
      <c r="G520" s="71"/>
      <c r="H520" s="24"/>
      <c r="I520" s="24"/>
      <c r="J520" s="24"/>
      <c r="K520" s="1"/>
      <c r="L520" s="1"/>
      <c r="M520" s="1"/>
      <c r="N520" s="1"/>
      <c r="O520" s="1"/>
      <c r="P520" s="1"/>
      <c r="Q520" s="1"/>
      <c r="R520" s="1"/>
      <c r="S520" s="1"/>
      <c r="T520" s="1"/>
      <c r="U520" s="1"/>
      <c r="V520" s="1"/>
      <c r="W520" s="1"/>
      <c r="X520" s="1"/>
      <c r="Y520" s="1"/>
      <c r="Z520" s="1"/>
    </row>
    <row r="521" spans="1:26" ht="15.75" customHeight="1" x14ac:dyDescent="0.2">
      <c r="A521" s="1"/>
      <c r="B521" s="1"/>
      <c r="C521" s="1"/>
      <c r="D521" s="24"/>
      <c r="E521" s="2"/>
      <c r="F521" s="2"/>
      <c r="G521" s="71"/>
      <c r="H521" s="24"/>
      <c r="I521" s="24"/>
      <c r="J521" s="24"/>
      <c r="K521" s="1"/>
      <c r="L521" s="1"/>
      <c r="M521" s="1"/>
      <c r="N521" s="1"/>
      <c r="O521" s="1"/>
      <c r="P521" s="1"/>
      <c r="Q521" s="1"/>
      <c r="R521" s="1"/>
      <c r="S521" s="1"/>
      <c r="T521" s="1"/>
      <c r="U521" s="1"/>
      <c r="V521" s="1"/>
      <c r="W521" s="1"/>
      <c r="X521" s="1"/>
      <c r="Y521" s="1"/>
      <c r="Z521" s="1"/>
    </row>
    <row r="522" spans="1:26" ht="15.75" customHeight="1" x14ac:dyDescent="0.2">
      <c r="A522" s="1"/>
      <c r="B522" s="1"/>
      <c r="C522" s="1"/>
      <c r="D522" s="24"/>
      <c r="E522" s="2"/>
      <c r="F522" s="2"/>
      <c r="G522" s="71"/>
      <c r="H522" s="24"/>
      <c r="I522" s="24"/>
      <c r="J522" s="24"/>
      <c r="K522" s="1"/>
      <c r="L522" s="1"/>
      <c r="M522" s="1"/>
      <c r="N522" s="1"/>
      <c r="O522" s="1"/>
      <c r="P522" s="1"/>
      <c r="Q522" s="1"/>
      <c r="R522" s="1"/>
      <c r="S522" s="1"/>
      <c r="T522" s="1"/>
      <c r="U522" s="1"/>
      <c r="V522" s="1"/>
      <c r="W522" s="1"/>
      <c r="X522" s="1"/>
      <c r="Y522" s="1"/>
      <c r="Z522" s="1"/>
    </row>
    <row r="523" spans="1:26" ht="15.75" customHeight="1" x14ac:dyDescent="0.2">
      <c r="A523" s="1"/>
      <c r="B523" s="1"/>
      <c r="C523" s="1"/>
      <c r="D523" s="24"/>
      <c r="E523" s="2"/>
      <c r="F523" s="2"/>
      <c r="G523" s="71"/>
      <c r="H523" s="24"/>
      <c r="I523" s="24"/>
      <c r="J523" s="24"/>
      <c r="K523" s="1"/>
      <c r="L523" s="1"/>
      <c r="M523" s="1"/>
      <c r="N523" s="1"/>
      <c r="O523" s="1"/>
      <c r="P523" s="1"/>
      <c r="Q523" s="1"/>
      <c r="R523" s="1"/>
      <c r="S523" s="1"/>
      <c r="T523" s="1"/>
      <c r="U523" s="1"/>
      <c r="V523" s="1"/>
      <c r="W523" s="1"/>
      <c r="X523" s="1"/>
      <c r="Y523" s="1"/>
      <c r="Z523" s="1"/>
    </row>
    <row r="524" spans="1:26" ht="15.75" customHeight="1" x14ac:dyDescent="0.2">
      <c r="A524" s="1"/>
      <c r="B524" s="1"/>
      <c r="C524" s="1"/>
      <c r="D524" s="24"/>
      <c r="E524" s="2"/>
      <c r="F524" s="2"/>
      <c r="G524" s="71"/>
      <c r="H524" s="24"/>
      <c r="I524" s="24"/>
      <c r="J524" s="24"/>
      <c r="K524" s="1"/>
      <c r="L524" s="1"/>
      <c r="M524" s="1"/>
      <c r="N524" s="1"/>
      <c r="O524" s="1"/>
      <c r="P524" s="1"/>
      <c r="Q524" s="1"/>
      <c r="R524" s="1"/>
      <c r="S524" s="1"/>
      <c r="T524" s="1"/>
      <c r="U524" s="1"/>
      <c r="V524" s="1"/>
      <c r="W524" s="1"/>
      <c r="X524" s="1"/>
      <c r="Y524" s="1"/>
      <c r="Z524" s="1"/>
    </row>
    <row r="525" spans="1:26" ht="15.75" customHeight="1" x14ac:dyDescent="0.2">
      <c r="A525" s="1"/>
      <c r="B525" s="1"/>
      <c r="C525" s="1"/>
      <c r="D525" s="24"/>
      <c r="E525" s="2"/>
      <c r="F525" s="2"/>
      <c r="G525" s="71"/>
      <c r="H525" s="24"/>
      <c r="I525" s="24"/>
      <c r="J525" s="24"/>
      <c r="K525" s="1"/>
      <c r="L525" s="1"/>
      <c r="M525" s="1"/>
      <c r="N525" s="1"/>
      <c r="O525" s="1"/>
      <c r="P525" s="1"/>
      <c r="Q525" s="1"/>
      <c r="R525" s="1"/>
      <c r="S525" s="1"/>
      <c r="T525" s="1"/>
      <c r="U525" s="1"/>
      <c r="V525" s="1"/>
      <c r="W525" s="1"/>
      <c r="X525" s="1"/>
      <c r="Y525" s="1"/>
      <c r="Z525" s="1"/>
    </row>
    <row r="526" spans="1:26" ht="15.75" customHeight="1" x14ac:dyDescent="0.2">
      <c r="A526" s="1"/>
      <c r="B526" s="1"/>
      <c r="C526" s="1"/>
      <c r="D526" s="24"/>
      <c r="E526" s="2"/>
      <c r="F526" s="2"/>
      <c r="G526" s="71"/>
      <c r="H526" s="24"/>
      <c r="I526" s="24"/>
      <c r="J526" s="24"/>
      <c r="K526" s="1"/>
      <c r="L526" s="1"/>
      <c r="M526" s="1"/>
      <c r="N526" s="1"/>
      <c r="O526" s="1"/>
      <c r="P526" s="1"/>
      <c r="Q526" s="1"/>
      <c r="R526" s="1"/>
      <c r="S526" s="1"/>
      <c r="T526" s="1"/>
      <c r="U526" s="1"/>
      <c r="V526" s="1"/>
      <c r="W526" s="1"/>
      <c r="X526" s="1"/>
      <c r="Y526" s="1"/>
      <c r="Z526" s="1"/>
    </row>
    <row r="527" spans="1:26" ht="15.75" customHeight="1" x14ac:dyDescent="0.2">
      <c r="A527" s="1"/>
      <c r="B527" s="1"/>
      <c r="C527" s="1"/>
      <c r="D527" s="24"/>
      <c r="E527" s="2"/>
      <c r="F527" s="2"/>
      <c r="G527" s="71"/>
      <c r="H527" s="24"/>
      <c r="I527" s="24"/>
      <c r="J527" s="24"/>
      <c r="K527" s="1"/>
      <c r="L527" s="1"/>
      <c r="M527" s="1"/>
      <c r="N527" s="1"/>
      <c r="O527" s="1"/>
      <c r="P527" s="1"/>
      <c r="Q527" s="1"/>
      <c r="R527" s="1"/>
      <c r="S527" s="1"/>
      <c r="T527" s="1"/>
      <c r="U527" s="1"/>
      <c r="V527" s="1"/>
      <c r="W527" s="1"/>
      <c r="X527" s="1"/>
      <c r="Y527" s="1"/>
      <c r="Z527" s="1"/>
    </row>
    <row r="528" spans="1:26" ht="15.75" customHeight="1" x14ac:dyDescent="0.2">
      <c r="A528" s="1"/>
      <c r="B528" s="1"/>
      <c r="C528" s="1"/>
      <c r="D528" s="24"/>
      <c r="E528" s="2"/>
      <c r="F528" s="2"/>
      <c r="G528" s="71"/>
      <c r="H528" s="24"/>
      <c r="I528" s="24"/>
      <c r="J528" s="24"/>
      <c r="K528" s="1"/>
      <c r="L528" s="1"/>
      <c r="M528" s="1"/>
      <c r="N528" s="1"/>
      <c r="O528" s="1"/>
      <c r="P528" s="1"/>
      <c r="Q528" s="1"/>
      <c r="R528" s="1"/>
      <c r="S528" s="1"/>
      <c r="T528" s="1"/>
      <c r="U528" s="1"/>
      <c r="V528" s="1"/>
      <c r="W528" s="1"/>
      <c r="X528" s="1"/>
      <c r="Y528" s="1"/>
      <c r="Z528" s="1"/>
    </row>
    <row r="529" spans="1:26" ht="15.75" customHeight="1" x14ac:dyDescent="0.2">
      <c r="A529" s="1"/>
      <c r="B529" s="1"/>
      <c r="C529" s="1"/>
      <c r="D529" s="24"/>
      <c r="E529" s="2"/>
      <c r="F529" s="2"/>
      <c r="G529" s="71"/>
      <c r="H529" s="24"/>
      <c r="I529" s="24"/>
      <c r="J529" s="24"/>
      <c r="K529" s="1"/>
      <c r="L529" s="1"/>
      <c r="M529" s="1"/>
      <c r="N529" s="1"/>
      <c r="O529" s="1"/>
      <c r="P529" s="1"/>
      <c r="Q529" s="1"/>
      <c r="R529" s="1"/>
      <c r="S529" s="1"/>
      <c r="T529" s="1"/>
      <c r="U529" s="1"/>
      <c r="V529" s="1"/>
      <c r="W529" s="1"/>
      <c r="X529" s="1"/>
      <c r="Y529" s="1"/>
      <c r="Z529" s="1"/>
    </row>
    <row r="530" spans="1:26" ht="15.75" customHeight="1" x14ac:dyDescent="0.2">
      <c r="A530" s="1"/>
      <c r="B530" s="1"/>
      <c r="C530" s="1"/>
      <c r="D530" s="24"/>
      <c r="E530" s="2"/>
      <c r="F530" s="2"/>
      <c r="G530" s="71"/>
      <c r="H530" s="24"/>
      <c r="I530" s="24"/>
      <c r="J530" s="24"/>
      <c r="K530" s="1"/>
      <c r="L530" s="1"/>
      <c r="M530" s="1"/>
      <c r="N530" s="1"/>
      <c r="O530" s="1"/>
      <c r="P530" s="1"/>
      <c r="Q530" s="1"/>
      <c r="R530" s="1"/>
      <c r="S530" s="1"/>
      <c r="T530" s="1"/>
      <c r="U530" s="1"/>
      <c r="V530" s="1"/>
      <c r="W530" s="1"/>
      <c r="X530" s="1"/>
      <c r="Y530" s="1"/>
      <c r="Z530" s="1"/>
    </row>
    <row r="531" spans="1:26" ht="15.75" customHeight="1" x14ac:dyDescent="0.2">
      <c r="A531" s="1"/>
      <c r="B531" s="1"/>
      <c r="C531" s="1"/>
      <c r="D531" s="24"/>
      <c r="E531" s="2"/>
      <c r="F531" s="2"/>
      <c r="G531" s="71"/>
      <c r="H531" s="24"/>
      <c r="I531" s="24"/>
      <c r="J531" s="24"/>
      <c r="K531" s="1"/>
      <c r="L531" s="1"/>
      <c r="M531" s="1"/>
      <c r="N531" s="1"/>
      <c r="O531" s="1"/>
      <c r="P531" s="1"/>
      <c r="Q531" s="1"/>
      <c r="R531" s="1"/>
      <c r="S531" s="1"/>
      <c r="T531" s="1"/>
      <c r="U531" s="1"/>
      <c r="V531" s="1"/>
      <c r="W531" s="1"/>
      <c r="X531" s="1"/>
      <c r="Y531" s="1"/>
      <c r="Z531" s="1"/>
    </row>
    <row r="532" spans="1:26" ht="15.75" customHeight="1" x14ac:dyDescent="0.2">
      <c r="A532" s="1"/>
      <c r="B532" s="1"/>
      <c r="C532" s="1"/>
      <c r="D532" s="24"/>
      <c r="E532" s="2"/>
      <c r="F532" s="2"/>
      <c r="G532" s="71"/>
      <c r="H532" s="24"/>
      <c r="I532" s="24"/>
      <c r="J532" s="24"/>
      <c r="K532" s="1"/>
      <c r="L532" s="1"/>
      <c r="M532" s="1"/>
      <c r="N532" s="1"/>
      <c r="O532" s="1"/>
      <c r="P532" s="1"/>
      <c r="Q532" s="1"/>
      <c r="R532" s="1"/>
      <c r="S532" s="1"/>
      <c r="T532" s="1"/>
      <c r="U532" s="1"/>
      <c r="V532" s="1"/>
      <c r="W532" s="1"/>
      <c r="X532" s="1"/>
      <c r="Y532" s="1"/>
      <c r="Z532" s="1"/>
    </row>
    <row r="533" spans="1:26" ht="15.75" customHeight="1" x14ac:dyDescent="0.2">
      <c r="A533" s="1"/>
      <c r="B533" s="1"/>
      <c r="C533" s="1"/>
      <c r="D533" s="24"/>
      <c r="E533" s="2"/>
      <c r="F533" s="2"/>
      <c r="G533" s="71"/>
      <c r="H533" s="24"/>
      <c r="I533" s="24"/>
      <c r="J533" s="24"/>
      <c r="K533" s="1"/>
      <c r="L533" s="1"/>
      <c r="M533" s="1"/>
      <c r="N533" s="1"/>
      <c r="O533" s="1"/>
      <c r="P533" s="1"/>
      <c r="Q533" s="1"/>
      <c r="R533" s="1"/>
      <c r="S533" s="1"/>
      <c r="T533" s="1"/>
      <c r="U533" s="1"/>
      <c r="V533" s="1"/>
      <c r="W533" s="1"/>
      <c r="X533" s="1"/>
      <c r="Y533" s="1"/>
      <c r="Z533" s="1"/>
    </row>
    <row r="534" spans="1:26" ht="15.75" customHeight="1" x14ac:dyDescent="0.2">
      <c r="A534" s="1"/>
      <c r="B534" s="1"/>
      <c r="C534" s="1"/>
      <c r="D534" s="24"/>
      <c r="E534" s="2"/>
      <c r="F534" s="2"/>
      <c r="G534" s="71"/>
      <c r="H534" s="24"/>
      <c r="I534" s="24"/>
      <c r="J534" s="24"/>
      <c r="K534" s="1"/>
      <c r="L534" s="1"/>
      <c r="M534" s="1"/>
      <c r="N534" s="1"/>
      <c r="O534" s="1"/>
      <c r="P534" s="1"/>
      <c r="Q534" s="1"/>
      <c r="R534" s="1"/>
      <c r="S534" s="1"/>
      <c r="T534" s="1"/>
      <c r="U534" s="1"/>
      <c r="V534" s="1"/>
      <c r="W534" s="1"/>
      <c r="X534" s="1"/>
      <c r="Y534" s="1"/>
      <c r="Z534" s="1"/>
    </row>
    <row r="535" spans="1:26" ht="15.75" customHeight="1" x14ac:dyDescent="0.2">
      <c r="A535" s="1"/>
      <c r="B535" s="1"/>
      <c r="C535" s="1"/>
      <c r="D535" s="24"/>
      <c r="E535" s="2"/>
      <c r="F535" s="2"/>
      <c r="G535" s="71"/>
      <c r="H535" s="24"/>
      <c r="I535" s="24"/>
      <c r="J535" s="24"/>
      <c r="K535" s="1"/>
      <c r="L535" s="1"/>
      <c r="M535" s="1"/>
      <c r="N535" s="1"/>
      <c r="O535" s="1"/>
      <c r="P535" s="1"/>
      <c r="Q535" s="1"/>
      <c r="R535" s="1"/>
      <c r="S535" s="1"/>
      <c r="T535" s="1"/>
      <c r="U535" s="1"/>
      <c r="V535" s="1"/>
      <c r="W535" s="1"/>
      <c r="X535" s="1"/>
      <c r="Y535" s="1"/>
      <c r="Z535" s="1"/>
    </row>
    <row r="536" spans="1:26" ht="15.75" customHeight="1" x14ac:dyDescent="0.2">
      <c r="A536" s="1"/>
      <c r="B536" s="1"/>
      <c r="C536" s="1"/>
      <c r="D536" s="24"/>
      <c r="E536" s="2"/>
      <c r="F536" s="2"/>
      <c r="G536" s="71"/>
      <c r="H536" s="24"/>
      <c r="I536" s="24"/>
      <c r="J536" s="24"/>
      <c r="K536" s="1"/>
      <c r="L536" s="1"/>
      <c r="M536" s="1"/>
      <c r="N536" s="1"/>
      <c r="O536" s="1"/>
      <c r="P536" s="1"/>
      <c r="Q536" s="1"/>
      <c r="R536" s="1"/>
      <c r="S536" s="1"/>
      <c r="T536" s="1"/>
      <c r="U536" s="1"/>
      <c r="V536" s="1"/>
      <c r="W536" s="1"/>
      <c r="X536" s="1"/>
      <c r="Y536" s="1"/>
      <c r="Z536" s="1"/>
    </row>
    <row r="537" spans="1:26" ht="15.75" customHeight="1" x14ac:dyDescent="0.2">
      <c r="A537" s="1"/>
      <c r="B537" s="1"/>
      <c r="C537" s="1"/>
      <c r="D537" s="24"/>
      <c r="E537" s="2"/>
      <c r="F537" s="2"/>
      <c r="G537" s="71"/>
      <c r="H537" s="24"/>
      <c r="I537" s="24"/>
      <c r="J537" s="24"/>
      <c r="K537" s="1"/>
      <c r="L537" s="1"/>
      <c r="M537" s="1"/>
      <c r="N537" s="1"/>
      <c r="O537" s="1"/>
      <c r="P537" s="1"/>
      <c r="Q537" s="1"/>
      <c r="R537" s="1"/>
      <c r="S537" s="1"/>
      <c r="T537" s="1"/>
      <c r="U537" s="1"/>
      <c r="V537" s="1"/>
      <c r="W537" s="1"/>
      <c r="X537" s="1"/>
      <c r="Y537" s="1"/>
      <c r="Z537" s="1"/>
    </row>
    <row r="538" spans="1:26" ht="15.75" customHeight="1" x14ac:dyDescent="0.2">
      <c r="A538" s="1"/>
      <c r="B538" s="1"/>
      <c r="C538" s="1"/>
      <c r="D538" s="24"/>
      <c r="E538" s="2"/>
      <c r="F538" s="2"/>
      <c r="G538" s="71"/>
      <c r="H538" s="24"/>
      <c r="I538" s="24"/>
      <c r="J538" s="24"/>
      <c r="K538" s="1"/>
      <c r="L538" s="1"/>
      <c r="M538" s="1"/>
      <c r="N538" s="1"/>
      <c r="O538" s="1"/>
      <c r="P538" s="1"/>
      <c r="Q538" s="1"/>
      <c r="R538" s="1"/>
      <c r="S538" s="1"/>
      <c r="T538" s="1"/>
      <c r="U538" s="1"/>
      <c r="V538" s="1"/>
      <c r="W538" s="1"/>
      <c r="X538" s="1"/>
      <c r="Y538" s="1"/>
      <c r="Z538" s="1"/>
    </row>
    <row r="539" spans="1:26" ht="15.75" customHeight="1" x14ac:dyDescent="0.2">
      <c r="A539" s="1"/>
      <c r="B539" s="1"/>
      <c r="C539" s="1"/>
      <c r="D539" s="24"/>
      <c r="E539" s="2"/>
      <c r="F539" s="2"/>
      <c r="G539" s="71"/>
      <c r="H539" s="24"/>
      <c r="I539" s="24"/>
      <c r="J539" s="24"/>
      <c r="K539" s="1"/>
      <c r="L539" s="1"/>
      <c r="M539" s="1"/>
      <c r="N539" s="1"/>
      <c r="O539" s="1"/>
      <c r="P539" s="1"/>
      <c r="Q539" s="1"/>
      <c r="R539" s="1"/>
      <c r="S539" s="1"/>
      <c r="T539" s="1"/>
      <c r="U539" s="1"/>
      <c r="V539" s="1"/>
      <c r="W539" s="1"/>
      <c r="X539" s="1"/>
      <c r="Y539" s="1"/>
      <c r="Z539" s="1"/>
    </row>
    <row r="540" spans="1:26" ht="15.75" customHeight="1" x14ac:dyDescent="0.2">
      <c r="A540" s="1"/>
      <c r="B540" s="1"/>
      <c r="C540" s="1"/>
      <c r="D540" s="24"/>
      <c r="E540" s="2"/>
      <c r="F540" s="2"/>
      <c r="G540" s="71"/>
      <c r="H540" s="24"/>
      <c r="I540" s="24"/>
      <c r="J540" s="24"/>
      <c r="K540" s="1"/>
      <c r="L540" s="1"/>
      <c r="M540" s="1"/>
      <c r="N540" s="1"/>
      <c r="O540" s="1"/>
      <c r="P540" s="1"/>
      <c r="Q540" s="1"/>
      <c r="R540" s="1"/>
      <c r="S540" s="1"/>
      <c r="T540" s="1"/>
      <c r="U540" s="1"/>
      <c r="V540" s="1"/>
      <c r="W540" s="1"/>
      <c r="X540" s="1"/>
      <c r="Y540" s="1"/>
      <c r="Z540" s="1"/>
    </row>
    <row r="541" spans="1:26" ht="15.75" customHeight="1" x14ac:dyDescent="0.2">
      <c r="A541" s="1"/>
      <c r="B541" s="1"/>
      <c r="C541" s="1"/>
      <c r="D541" s="24"/>
      <c r="E541" s="2"/>
      <c r="F541" s="2"/>
      <c r="G541" s="71"/>
      <c r="H541" s="24"/>
      <c r="I541" s="24"/>
      <c r="J541" s="24"/>
      <c r="K541" s="1"/>
      <c r="L541" s="1"/>
      <c r="M541" s="1"/>
      <c r="N541" s="1"/>
      <c r="O541" s="1"/>
      <c r="P541" s="1"/>
      <c r="Q541" s="1"/>
      <c r="R541" s="1"/>
      <c r="S541" s="1"/>
      <c r="T541" s="1"/>
      <c r="U541" s="1"/>
      <c r="V541" s="1"/>
      <c r="W541" s="1"/>
      <c r="X541" s="1"/>
      <c r="Y541" s="1"/>
      <c r="Z541" s="1"/>
    </row>
    <row r="542" spans="1:26" ht="15.75" customHeight="1" x14ac:dyDescent="0.2">
      <c r="A542" s="1"/>
      <c r="B542" s="1"/>
      <c r="C542" s="1"/>
      <c r="D542" s="24"/>
      <c r="E542" s="2"/>
      <c r="F542" s="2"/>
      <c r="G542" s="71"/>
      <c r="H542" s="24"/>
      <c r="I542" s="24"/>
      <c r="J542" s="24"/>
      <c r="K542" s="1"/>
      <c r="L542" s="1"/>
      <c r="M542" s="1"/>
      <c r="N542" s="1"/>
      <c r="O542" s="1"/>
      <c r="P542" s="1"/>
      <c r="Q542" s="1"/>
      <c r="R542" s="1"/>
      <c r="S542" s="1"/>
      <c r="T542" s="1"/>
      <c r="U542" s="1"/>
      <c r="V542" s="1"/>
      <c r="W542" s="1"/>
      <c r="X542" s="1"/>
      <c r="Y542" s="1"/>
      <c r="Z542" s="1"/>
    </row>
    <row r="543" spans="1:26" ht="15.75" customHeight="1" x14ac:dyDescent="0.2">
      <c r="A543" s="1"/>
      <c r="B543" s="1"/>
      <c r="C543" s="1"/>
      <c r="D543" s="24"/>
      <c r="E543" s="2"/>
      <c r="F543" s="2"/>
      <c r="G543" s="71"/>
      <c r="H543" s="24"/>
      <c r="I543" s="24"/>
      <c r="J543" s="24"/>
      <c r="K543" s="1"/>
      <c r="L543" s="1"/>
      <c r="M543" s="1"/>
      <c r="N543" s="1"/>
      <c r="O543" s="1"/>
      <c r="P543" s="1"/>
      <c r="Q543" s="1"/>
      <c r="R543" s="1"/>
      <c r="S543" s="1"/>
      <c r="T543" s="1"/>
      <c r="U543" s="1"/>
      <c r="V543" s="1"/>
      <c r="W543" s="1"/>
      <c r="X543" s="1"/>
      <c r="Y543" s="1"/>
      <c r="Z543" s="1"/>
    </row>
    <row r="544" spans="1:26" ht="15.75" customHeight="1" x14ac:dyDescent="0.2">
      <c r="A544" s="1"/>
      <c r="B544" s="1"/>
      <c r="C544" s="1"/>
      <c r="D544" s="24"/>
      <c r="E544" s="2"/>
      <c r="F544" s="2"/>
      <c r="G544" s="71"/>
      <c r="H544" s="24"/>
      <c r="I544" s="24"/>
      <c r="J544" s="24"/>
      <c r="K544" s="1"/>
      <c r="L544" s="1"/>
      <c r="M544" s="1"/>
      <c r="N544" s="1"/>
      <c r="O544" s="1"/>
      <c r="P544" s="1"/>
      <c r="Q544" s="1"/>
      <c r="R544" s="1"/>
      <c r="S544" s="1"/>
      <c r="T544" s="1"/>
      <c r="U544" s="1"/>
      <c r="V544" s="1"/>
      <c r="W544" s="1"/>
      <c r="X544" s="1"/>
      <c r="Y544" s="1"/>
      <c r="Z544" s="1"/>
    </row>
    <row r="545" spans="1:26" ht="15.75" customHeight="1" x14ac:dyDescent="0.2">
      <c r="A545" s="1"/>
      <c r="B545" s="1"/>
      <c r="C545" s="1"/>
      <c r="D545" s="24"/>
      <c r="E545" s="2"/>
      <c r="F545" s="2"/>
      <c r="G545" s="71"/>
      <c r="H545" s="24"/>
      <c r="I545" s="24"/>
      <c r="J545" s="24"/>
      <c r="K545" s="1"/>
      <c r="L545" s="1"/>
      <c r="M545" s="1"/>
      <c r="N545" s="1"/>
      <c r="O545" s="1"/>
      <c r="P545" s="1"/>
      <c r="Q545" s="1"/>
      <c r="R545" s="1"/>
      <c r="S545" s="1"/>
      <c r="T545" s="1"/>
      <c r="U545" s="1"/>
      <c r="V545" s="1"/>
      <c r="W545" s="1"/>
      <c r="X545" s="1"/>
      <c r="Y545" s="1"/>
      <c r="Z545" s="1"/>
    </row>
    <row r="546" spans="1:26" ht="15.75" customHeight="1" x14ac:dyDescent="0.2">
      <c r="A546" s="1"/>
      <c r="B546" s="1"/>
      <c r="C546" s="1"/>
      <c r="D546" s="24"/>
      <c r="E546" s="2"/>
      <c r="F546" s="2"/>
      <c r="G546" s="71"/>
      <c r="H546" s="24"/>
      <c r="I546" s="24"/>
      <c r="J546" s="24"/>
      <c r="K546" s="1"/>
      <c r="L546" s="1"/>
      <c r="M546" s="1"/>
      <c r="N546" s="1"/>
      <c r="O546" s="1"/>
      <c r="P546" s="1"/>
      <c r="Q546" s="1"/>
      <c r="R546" s="1"/>
      <c r="S546" s="1"/>
      <c r="T546" s="1"/>
      <c r="U546" s="1"/>
      <c r="V546" s="1"/>
      <c r="W546" s="1"/>
      <c r="X546" s="1"/>
      <c r="Y546" s="1"/>
      <c r="Z546" s="1"/>
    </row>
    <row r="547" spans="1:26" ht="15.75" customHeight="1" x14ac:dyDescent="0.2">
      <c r="A547" s="1"/>
      <c r="B547" s="1"/>
      <c r="C547" s="1"/>
      <c r="D547" s="24"/>
      <c r="E547" s="2"/>
      <c r="F547" s="2"/>
      <c r="G547" s="71"/>
      <c r="H547" s="24"/>
      <c r="I547" s="24"/>
      <c r="J547" s="24"/>
      <c r="K547" s="1"/>
      <c r="L547" s="1"/>
      <c r="M547" s="1"/>
      <c r="N547" s="1"/>
      <c r="O547" s="1"/>
      <c r="P547" s="1"/>
      <c r="Q547" s="1"/>
      <c r="R547" s="1"/>
      <c r="S547" s="1"/>
      <c r="T547" s="1"/>
      <c r="U547" s="1"/>
      <c r="V547" s="1"/>
      <c r="W547" s="1"/>
      <c r="X547" s="1"/>
      <c r="Y547" s="1"/>
      <c r="Z547" s="1"/>
    </row>
    <row r="548" spans="1:26" ht="15.75" customHeight="1" x14ac:dyDescent="0.2">
      <c r="A548" s="1"/>
      <c r="B548" s="1"/>
      <c r="C548" s="1"/>
      <c r="D548" s="24"/>
      <c r="E548" s="2"/>
      <c r="F548" s="2"/>
      <c r="G548" s="71"/>
      <c r="H548" s="24"/>
      <c r="I548" s="24"/>
      <c r="J548" s="24"/>
      <c r="K548" s="1"/>
      <c r="L548" s="1"/>
      <c r="M548" s="1"/>
      <c r="N548" s="1"/>
      <c r="O548" s="1"/>
      <c r="P548" s="1"/>
      <c r="Q548" s="1"/>
      <c r="R548" s="1"/>
      <c r="S548" s="1"/>
      <c r="T548" s="1"/>
      <c r="U548" s="1"/>
      <c r="V548" s="1"/>
      <c r="W548" s="1"/>
      <c r="X548" s="1"/>
      <c r="Y548" s="1"/>
      <c r="Z548" s="1"/>
    </row>
    <row r="549" spans="1:26" ht="15.75" customHeight="1" x14ac:dyDescent="0.2">
      <c r="A549" s="1"/>
      <c r="B549" s="1"/>
      <c r="C549" s="1"/>
      <c r="D549" s="24"/>
      <c r="E549" s="2"/>
      <c r="F549" s="2"/>
      <c r="G549" s="71"/>
      <c r="H549" s="24"/>
      <c r="I549" s="24"/>
      <c r="J549" s="24"/>
      <c r="K549" s="1"/>
      <c r="L549" s="1"/>
      <c r="M549" s="1"/>
      <c r="N549" s="1"/>
      <c r="O549" s="1"/>
      <c r="P549" s="1"/>
      <c r="Q549" s="1"/>
      <c r="R549" s="1"/>
      <c r="S549" s="1"/>
      <c r="T549" s="1"/>
      <c r="U549" s="1"/>
      <c r="V549" s="1"/>
      <c r="W549" s="1"/>
      <c r="X549" s="1"/>
      <c r="Y549" s="1"/>
      <c r="Z549" s="1"/>
    </row>
    <row r="550" spans="1:26" ht="15.75" customHeight="1" x14ac:dyDescent="0.2">
      <c r="A550" s="1"/>
      <c r="B550" s="1"/>
      <c r="C550" s="1"/>
      <c r="D550" s="24"/>
      <c r="E550" s="2"/>
      <c r="F550" s="2"/>
      <c r="G550" s="71"/>
      <c r="H550" s="24"/>
      <c r="I550" s="24"/>
      <c r="J550" s="24"/>
      <c r="K550" s="1"/>
      <c r="L550" s="1"/>
      <c r="M550" s="1"/>
      <c r="N550" s="1"/>
      <c r="O550" s="1"/>
      <c r="P550" s="1"/>
      <c r="Q550" s="1"/>
      <c r="R550" s="1"/>
      <c r="S550" s="1"/>
      <c r="T550" s="1"/>
      <c r="U550" s="1"/>
      <c r="V550" s="1"/>
      <c r="W550" s="1"/>
      <c r="X550" s="1"/>
      <c r="Y550" s="1"/>
      <c r="Z550" s="1"/>
    </row>
    <row r="551" spans="1:26" ht="15.75" customHeight="1" x14ac:dyDescent="0.2">
      <c r="A551" s="1"/>
      <c r="B551" s="1"/>
      <c r="C551" s="1"/>
      <c r="D551" s="24"/>
      <c r="E551" s="2"/>
      <c r="F551" s="2"/>
      <c r="G551" s="71"/>
      <c r="H551" s="24"/>
      <c r="I551" s="24"/>
      <c r="J551" s="24"/>
      <c r="K551" s="1"/>
      <c r="L551" s="1"/>
      <c r="M551" s="1"/>
      <c r="N551" s="1"/>
      <c r="O551" s="1"/>
      <c r="P551" s="1"/>
      <c r="Q551" s="1"/>
      <c r="R551" s="1"/>
      <c r="S551" s="1"/>
      <c r="T551" s="1"/>
      <c r="U551" s="1"/>
      <c r="V551" s="1"/>
      <c r="W551" s="1"/>
      <c r="X551" s="1"/>
      <c r="Y551" s="1"/>
      <c r="Z551" s="1"/>
    </row>
    <row r="552" spans="1:26" ht="15.75" customHeight="1" x14ac:dyDescent="0.2">
      <c r="A552" s="1"/>
      <c r="B552" s="1"/>
      <c r="C552" s="1"/>
      <c r="D552" s="24"/>
      <c r="E552" s="2"/>
      <c r="F552" s="2"/>
      <c r="G552" s="71"/>
      <c r="H552" s="24"/>
      <c r="I552" s="24"/>
      <c r="J552" s="24"/>
      <c r="K552" s="1"/>
      <c r="L552" s="1"/>
      <c r="M552" s="1"/>
      <c r="N552" s="1"/>
      <c r="O552" s="1"/>
      <c r="P552" s="1"/>
      <c r="Q552" s="1"/>
      <c r="R552" s="1"/>
      <c r="S552" s="1"/>
      <c r="T552" s="1"/>
      <c r="U552" s="1"/>
      <c r="V552" s="1"/>
      <c r="W552" s="1"/>
      <c r="X552" s="1"/>
      <c r="Y552" s="1"/>
      <c r="Z552" s="1"/>
    </row>
    <row r="553" spans="1:26" ht="15.75" customHeight="1" x14ac:dyDescent="0.2">
      <c r="A553" s="1"/>
      <c r="B553" s="1"/>
      <c r="C553" s="1"/>
      <c r="D553" s="24"/>
      <c r="E553" s="2"/>
      <c r="F553" s="2"/>
      <c r="G553" s="71"/>
      <c r="H553" s="24"/>
      <c r="I553" s="24"/>
      <c r="J553" s="24"/>
      <c r="K553" s="1"/>
      <c r="L553" s="1"/>
      <c r="M553" s="1"/>
      <c r="N553" s="1"/>
      <c r="O553" s="1"/>
      <c r="P553" s="1"/>
      <c r="Q553" s="1"/>
      <c r="R553" s="1"/>
      <c r="S553" s="1"/>
      <c r="T553" s="1"/>
      <c r="U553" s="1"/>
      <c r="V553" s="1"/>
      <c r="W553" s="1"/>
      <c r="X553" s="1"/>
      <c r="Y553" s="1"/>
      <c r="Z553" s="1"/>
    </row>
    <row r="554" spans="1:26" ht="15.75" customHeight="1" x14ac:dyDescent="0.2">
      <c r="A554" s="1"/>
      <c r="B554" s="1"/>
      <c r="C554" s="1"/>
      <c r="D554" s="24"/>
      <c r="E554" s="2"/>
      <c r="F554" s="2"/>
      <c r="G554" s="71"/>
      <c r="H554" s="24"/>
      <c r="I554" s="24"/>
      <c r="J554" s="24"/>
      <c r="K554" s="1"/>
      <c r="L554" s="1"/>
      <c r="M554" s="1"/>
      <c r="N554" s="1"/>
      <c r="O554" s="1"/>
      <c r="P554" s="1"/>
      <c r="Q554" s="1"/>
      <c r="R554" s="1"/>
      <c r="S554" s="1"/>
      <c r="T554" s="1"/>
      <c r="U554" s="1"/>
      <c r="V554" s="1"/>
      <c r="W554" s="1"/>
      <c r="X554" s="1"/>
      <c r="Y554" s="1"/>
      <c r="Z554" s="1"/>
    </row>
    <row r="555" spans="1:26" ht="15.75" customHeight="1" x14ac:dyDescent="0.2">
      <c r="A555" s="1"/>
      <c r="B555" s="1"/>
      <c r="C555" s="1"/>
      <c r="D555" s="24"/>
      <c r="E555" s="2"/>
      <c r="F555" s="2"/>
      <c r="G555" s="71"/>
      <c r="H555" s="24"/>
      <c r="I555" s="24"/>
      <c r="J555" s="24"/>
      <c r="K555" s="1"/>
      <c r="L555" s="1"/>
      <c r="M555" s="1"/>
      <c r="N555" s="1"/>
      <c r="O555" s="1"/>
      <c r="P555" s="1"/>
      <c r="Q555" s="1"/>
      <c r="R555" s="1"/>
      <c r="S555" s="1"/>
      <c r="T555" s="1"/>
      <c r="U555" s="1"/>
      <c r="V555" s="1"/>
      <c r="W555" s="1"/>
      <c r="X555" s="1"/>
      <c r="Y555" s="1"/>
      <c r="Z555" s="1"/>
    </row>
    <row r="556" spans="1:26" ht="15.75" customHeight="1" x14ac:dyDescent="0.2">
      <c r="A556" s="1"/>
      <c r="B556" s="1"/>
      <c r="C556" s="1"/>
      <c r="D556" s="24"/>
      <c r="E556" s="2"/>
      <c r="F556" s="2"/>
      <c r="G556" s="71"/>
      <c r="H556" s="24"/>
      <c r="I556" s="24"/>
      <c r="J556" s="24"/>
      <c r="K556" s="1"/>
      <c r="L556" s="1"/>
      <c r="M556" s="1"/>
      <c r="N556" s="1"/>
      <c r="O556" s="1"/>
      <c r="P556" s="1"/>
      <c r="Q556" s="1"/>
      <c r="R556" s="1"/>
      <c r="S556" s="1"/>
      <c r="T556" s="1"/>
      <c r="U556" s="1"/>
      <c r="V556" s="1"/>
      <c r="W556" s="1"/>
      <c r="X556" s="1"/>
      <c r="Y556" s="1"/>
      <c r="Z556" s="1"/>
    </row>
    <row r="557" spans="1:26" ht="15.75" customHeight="1" x14ac:dyDescent="0.2">
      <c r="A557" s="1"/>
      <c r="B557" s="1"/>
      <c r="C557" s="1"/>
      <c r="D557" s="24"/>
      <c r="E557" s="2"/>
      <c r="F557" s="2"/>
      <c r="G557" s="71"/>
      <c r="H557" s="24"/>
      <c r="I557" s="24"/>
      <c r="J557" s="24"/>
      <c r="K557" s="1"/>
      <c r="L557" s="1"/>
      <c r="M557" s="1"/>
      <c r="N557" s="1"/>
      <c r="O557" s="1"/>
      <c r="P557" s="1"/>
      <c r="Q557" s="1"/>
      <c r="R557" s="1"/>
      <c r="S557" s="1"/>
      <c r="T557" s="1"/>
      <c r="U557" s="1"/>
      <c r="V557" s="1"/>
      <c r="W557" s="1"/>
      <c r="X557" s="1"/>
      <c r="Y557" s="1"/>
      <c r="Z557" s="1"/>
    </row>
    <row r="558" spans="1:26" ht="15.75" customHeight="1" x14ac:dyDescent="0.2">
      <c r="A558" s="1"/>
      <c r="B558" s="1"/>
      <c r="C558" s="1"/>
      <c r="D558" s="24"/>
      <c r="E558" s="2"/>
      <c r="F558" s="2"/>
      <c r="G558" s="71"/>
      <c r="H558" s="24"/>
      <c r="I558" s="24"/>
      <c r="J558" s="24"/>
      <c r="K558" s="1"/>
      <c r="L558" s="1"/>
      <c r="M558" s="1"/>
      <c r="N558" s="1"/>
      <c r="O558" s="1"/>
      <c r="P558" s="1"/>
      <c r="Q558" s="1"/>
      <c r="R558" s="1"/>
      <c r="S558" s="1"/>
      <c r="T558" s="1"/>
      <c r="U558" s="1"/>
      <c r="V558" s="1"/>
      <c r="W558" s="1"/>
      <c r="X558" s="1"/>
      <c r="Y558" s="1"/>
      <c r="Z558" s="1"/>
    </row>
    <row r="559" spans="1:26" ht="15.75" customHeight="1" x14ac:dyDescent="0.2">
      <c r="A559" s="1"/>
      <c r="B559" s="1"/>
      <c r="C559" s="1"/>
      <c r="D559" s="24"/>
      <c r="E559" s="2"/>
      <c r="F559" s="2"/>
      <c r="G559" s="71"/>
      <c r="H559" s="24"/>
      <c r="I559" s="24"/>
      <c r="J559" s="24"/>
      <c r="K559" s="1"/>
      <c r="L559" s="1"/>
      <c r="M559" s="1"/>
      <c r="N559" s="1"/>
      <c r="O559" s="1"/>
      <c r="P559" s="1"/>
      <c r="Q559" s="1"/>
      <c r="R559" s="1"/>
      <c r="S559" s="1"/>
      <c r="T559" s="1"/>
      <c r="U559" s="1"/>
      <c r="V559" s="1"/>
      <c r="W559" s="1"/>
      <c r="X559" s="1"/>
      <c r="Y559" s="1"/>
      <c r="Z559" s="1"/>
    </row>
    <row r="560" spans="1:26" ht="15.75" customHeight="1" x14ac:dyDescent="0.2">
      <c r="A560" s="1"/>
      <c r="B560" s="1"/>
      <c r="C560" s="1"/>
      <c r="D560" s="24"/>
      <c r="E560" s="2"/>
      <c r="F560" s="2"/>
      <c r="G560" s="71"/>
      <c r="H560" s="24"/>
      <c r="I560" s="24"/>
      <c r="J560" s="24"/>
      <c r="K560" s="1"/>
      <c r="L560" s="1"/>
      <c r="M560" s="1"/>
      <c r="N560" s="1"/>
      <c r="O560" s="1"/>
      <c r="P560" s="1"/>
      <c r="Q560" s="1"/>
      <c r="R560" s="1"/>
      <c r="S560" s="1"/>
      <c r="T560" s="1"/>
      <c r="U560" s="1"/>
      <c r="V560" s="1"/>
      <c r="W560" s="1"/>
      <c r="X560" s="1"/>
      <c r="Y560" s="1"/>
      <c r="Z560" s="1"/>
    </row>
    <row r="561" spans="1:26" ht="15.75" customHeight="1" x14ac:dyDescent="0.2">
      <c r="A561" s="1"/>
      <c r="B561" s="1"/>
      <c r="C561" s="1"/>
      <c r="D561" s="24"/>
      <c r="E561" s="2"/>
      <c r="F561" s="2"/>
      <c r="G561" s="71"/>
      <c r="H561" s="24"/>
      <c r="I561" s="24"/>
      <c r="J561" s="24"/>
      <c r="K561" s="1"/>
      <c r="L561" s="1"/>
      <c r="M561" s="1"/>
      <c r="N561" s="1"/>
      <c r="O561" s="1"/>
      <c r="P561" s="1"/>
      <c r="Q561" s="1"/>
      <c r="R561" s="1"/>
      <c r="S561" s="1"/>
      <c r="T561" s="1"/>
      <c r="U561" s="1"/>
      <c r="V561" s="1"/>
      <c r="W561" s="1"/>
      <c r="X561" s="1"/>
      <c r="Y561" s="1"/>
      <c r="Z561" s="1"/>
    </row>
    <row r="562" spans="1:26" ht="15.75" customHeight="1" x14ac:dyDescent="0.2">
      <c r="A562" s="1"/>
      <c r="B562" s="1"/>
      <c r="C562" s="1"/>
      <c r="D562" s="24"/>
      <c r="E562" s="2"/>
      <c r="F562" s="2"/>
      <c r="G562" s="71"/>
      <c r="H562" s="24"/>
      <c r="I562" s="24"/>
      <c r="J562" s="24"/>
      <c r="K562" s="1"/>
      <c r="L562" s="1"/>
      <c r="M562" s="1"/>
      <c r="N562" s="1"/>
      <c r="O562" s="1"/>
      <c r="P562" s="1"/>
      <c r="Q562" s="1"/>
      <c r="R562" s="1"/>
      <c r="S562" s="1"/>
      <c r="T562" s="1"/>
      <c r="U562" s="1"/>
      <c r="V562" s="1"/>
      <c r="W562" s="1"/>
      <c r="X562" s="1"/>
      <c r="Y562" s="1"/>
      <c r="Z562" s="1"/>
    </row>
    <row r="563" spans="1:26" ht="15.75" customHeight="1" x14ac:dyDescent="0.2">
      <c r="A563" s="1"/>
      <c r="B563" s="1"/>
      <c r="C563" s="1"/>
      <c r="D563" s="24"/>
      <c r="E563" s="2"/>
      <c r="F563" s="2"/>
      <c r="G563" s="71"/>
      <c r="H563" s="24"/>
      <c r="I563" s="24"/>
      <c r="J563" s="24"/>
      <c r="K563" s="1"/>
      <c r="L563" s="1"/>
      <c r="M563" s="1"/>
      <c r="N563" s="1"/>
      <c r="O563" s="1"/>
      <c r="P563" s="1"/>
      <c r="Q563" s="1"/>
      <c r="R563" s="1"/>
      <c r="S563" s="1"/>
      <c r="T563" s="1"/>
      <c r="U563" s="1"/>
      <c r="V563" s="1"/>
      <c r="W563" s="1"/>
      <c r="X563" s="1"/>
      <c r="Y563" s="1"/>
      <c r="Z563" s="1"/>
    </row>
    <row r="564" spans="1:26" ht="15.75" customHeight="1" x14ac:dyDescent="0.2">
      <c r="A564" s="1"/>
      <c r="B564" s="1"/>
      <c r="C564" s="1"/>
      <c r="D564" s="24"/>
      <c r="E564" s="2"/>
      <c r="F564" s="2"/>
      <c r="G564" s="71"/>
      <c r="H564" s="24"/>
      <c r="I564" s="24"/>
      <c r="J564" s="24"/>
      <c r="K564" s="1"/>
      <c r="L564" s="1"/>
      <c r="M564" s="1"/>
      <c r="N564" s="1"/>
      <c r="O564" s="1"/>
      <c r="P564" s="1"/>
      <c r="Q564" s="1"/>
      <c r="R564" s="1"/>
      <c r="S564" s="1"/>
      <c r="T564" s="1"/>
      <c r="U564" s="1"/>
      <c r="V564" s="1"/>
      <c r="W564" s="1"/>
      <c r="X564" s="1"/>
      <c r="Y564" s="1"/>
      <c r="Z564" s="1"/>
    </row>
    <row r="565" spans="1:26" ht="15.75" customHeight="1" x14ac:dyDescent="0.2">
      <c r="A565" s="1"/>
      <c r="B565" s="1"/>
      <c r="C565" s="1"/>
      <c r="D565" s="24"/>
      <c r="E565" s="2"/>
      <c r="F565" s="2"/>
      <c r="G565" s="71"/>
      <c r="H565" s="24"/>
      <c r="I565" s="24"/>
      <c r="J565" s="24"/>
      <c r="K565" s="1"/>
      <c r="L565" s="1"/>
      <c r="M565" s="1"/>
      <c r="N565" s="1"/>
      <c r="O565" s="1"/>
      <c r="P565" s="1"/>
      <c r="Q565" s="1"/>
      <c r="R565" s="1"/>
      <c r="S565" s="1"/>
      <c r="T565" s="1"/>
      <c r="U565" s="1"/>
      <c r="V565" s="1"/>
      <c r="W565" s="1"/>
      <c r="X565" s="1"/>
      <c r="Y565" s="1"/>
      <c r="Z565" s="1"/>
    </row>
    <row r="566" spans="1:26" ht="15.75" customHeight="1" x14ac:dyDescent="0.2">
      <c r="A566" s="1"/>
      <c r="B566" s="1"/>
      <c r="C566" s="1"/>
      <c r="D566" s="24"/>
      <c r="E566" s="2"/>
      <c r="F566" s="2"/>
      <c r="G566" s="71"/>
      <c r="H566" s="24"/>
      <c r="I566" s="24"/>
      <c r="J566" s="24"/>
      <c r="K566" s="1"/>
      <c r="L566" s="1"/>
      <c r="M566" s="1"/>
      <c r="N566" s="1"/>
      <c r="O566" s="1"/>
      <c r="P566" s="1"/>
      <c r="Q566" s="1"/>
      <c r="R566" s="1"/>
      <c r="S566" s="1"/>
      <c r="T566" s="1"/>
      <c r="U566" s="1"/>
      <c r="V566" s="1"/>
      <c r="W566" s="1"/>
      <c r="X566" s="1"/>
      <c r="Y566" s="1"/>
      <c r="Z566" s="1"/>
    </row>
    <row r="567" spans="1:26" ht="15.75" customHeight="1" x14ac:dyDescent="0.2">
      <c r="A567" s="1"/>
      <c r="B567" s="1"/>
      <c r="C567" s="1"/>
      <c r="D567" s="24"/>
      <c r="E567" s="2"/>
      <c r="F567" s="2"/>
      <c r="G567" s="71"/>
      <c r="H567" s="24"/>
      <c r="I567" s="24"/>
      <c r="J567" s="24"/>
      <c r="K567" s="1"/>
      <c r="L567" s="1"/>
      <c r="M567" s="1"/>
      <c r="N567" s="1"/>
      <c r="O567" s="1"/>
      <c r="P567" s="1"/>
      <c r="Q567" s="1"/>
      <c r="R567" s="1"/>
      <c r="S567" s="1"/>
      <c r="T567" s="1"/>
      <c r="U567" s="1"/>
      <c r="V567" s="1"/>
      <c r="W567" s="1"/>
      <c r="X567" s="1"/>
      <c r="Y567" s="1"/>
      <c r="Z567" s="1"/>
    </row>
    <row r="568" spans="1:26" ht="15.75" customHeight="1" x14ac:dyDescent="0.2">
      <c r="A568" s="1"/>
      <c r="B568" s="1"/>
      <c r="C568" s="1"/>
      <c r="D568" s="24"/>
      <c r="E568" s="2"/>
      <c r="F568" s="2"/>
      <c r="G568" s="71"/>
      <c r="H568" s="24"/>
      <c r="I568" s="24"/>
      <c r="J568" s="24"/>
      <c r="K568" s="1"/>
      <c r="L568" s="1"/>
      <c r="M568" s="1"/>
      <c r="N568" s="1"/>
      <c r="O568" s="1"/>
      <c r="P568" s="1"/>
      <c r="Q568" s="1"/>
      <c r="R568" s="1"/>
      <c r="S568" s="1"/>
      <c r="T568" s="1"/>
      <c r="U568" s="1"/>
      <c r="V568" s="1"/>
      <c r="W568" s="1"/>
      <c r="X568" s="1"/>
      <c r="Y568" s="1"/>
      <c r="Z568" s="1"/>
    </row>
    <row r="569" spans="1:26" ht="15.75" customHeight="1" x14ac:dyDescent="0.2">
      <c r="A569" s="1"/>
      <c r="B569" s="1"/>
      <c r="C569" s="1"/>
      <c r="D569" s="24"/>
      <c r="E569" s="2"/>
      <c r="F569" s="2"/>
      <c r="G569" s="71"/>
      <c r="H569" s="24"/>
      <c r="I569" s="24"/>
      <c r="J569" s="24"/>
      <c r="K569" s="1"/>
      <c r="L569" s="1"/>
      <c r="M569" s="1"/>
      <c r="N569" s="1"/>
      <c r="O569" s="1"/>
      <c r="P569" s="1"/>
      <c r="Q569" s="1"/>
      <c r="R569" s="1"/>
      <c r="S569" s="1"/>
      <c r="T569" s="1"/>
      <c r="U569" s="1"/>
      <c r="V569" s="1"/>
      <c r="W569" s="1"/>
      <c r="X569" s="1"/>
      <c r="Y569" s="1"/>
      <c r="Z569" s="1"/>
    </row>
    <row r="570" spans="1:26" ht="15.75" customHeight="1" x14ac:dyDescent="0.2">
      <c r="A570" s="1"/>
      <c r="B570" s="1"/>
      <c r="C570" s="1"/>
      <c r="D570" s="24"/>
      <c r="E570" s="2"/>
      <c r="F570" s="2"/>
      <c r="G570" s="71"/>
      <c r="H570" s="24"/>
      <c r="I570" s="24"/>
      <c r="J570" s="24"/>
      <c r="K570" s="1"/>
      <c r="L570" s="1"/>
      <c r="M570" s="1"/>
      <c r="N570" s="1"/>
      <c r="O570" s="1"/>
      <c r="P570" s="1"/>
      <c r="Q570" s="1"/>
      <c r="R570" s="1"/>
      <c r="S570" s="1"/>
      <c r="T570" s="1"/>
      <c r="U570" s="1"/>
      <c r="V570" s="1"/>
      <c r="W570" s="1"/>
      <c r="X570" s="1"/>
      <c r="Y570" s="1"/>
      <c r="Z570" s="1"/>
    </row>
    <row r="571" spans="1:26" ht="15.75" customHeight="1" x14ac:dyDescent="0.2">
      <c r="A571" s="1"/>
      <c r="B571" s="1"/>
      <c r="C571" s="1"/>
      <c r="D571" s="24"/>
      <c r="E571" s="2"/>
      <c r="F571" s="2"/>
      <c r="G571" s="71"/>
      <c r="H571" s="24"/>
      <c r="I571" s="24"/>
      <c r="J571" s="24"/>
      <c r="K571" s="1"/>
      <c r="L571" s="1"/>
      <c r="M571" s="1"/>
      <c r="N571" s="1"/>
      <c r="O571" s="1"/>
      <c r="P571" s="1"/>
      <c r="Q571" s="1"/>
      <c r="R571" s="1"/>
      <c r="S571" s="1"/>
      <c r="T571" s="1"/>
      <c r="U571" s="1"/>
      <c r="V571" s="1"/>
      <c r="W571" s="1"/>
      <c r="X571" s="1"/>
      <c r="Y571" s="1"/>
      <c r="Z571" s="1"/>
    </row>
    <row r="572" spans="1:26" ht="15.75" customHeight="1" x14ac:dyDescent="0.2">
      <c r="A572" s="1"/>
      <c r="B572" s="1"/>
      <c r="C572" s="1"/>
      <c r="D572" s="24"/>
      <c r="E572" s="2"/>
      <c r="F572" s="2"/>
      <c r="G572" s="71"/>
      <c r="H572" s="24"/>
      <c r="I572" s="24"/>
      <c r="J572" s="24"/>
      <c r="K572" s="1"/>
      <c r="L572" s="1"/>
      <c r="M572" s="1"/>
      <c r="N572" s="1"/>
      <c r="O572" s="1"/>
      <c r="P572" s="1"/>
      <c r="Q572" s="1"/>
      <c r="R572" s="1"/>
      <c r="S572" s="1"/>
      <c r="T572" s="1"/>
      <c r="U572" s="1"/>
      <c r="V572" s="1"/>
      <c r="W572" s="1"/>
      <c r="X572" s="1"/>
      <c r="Y572" s="1"/>
      <c r="Z572" s="1"/>
    </row>
    <row r="573" spans="1:26" ht="15.75" customHeight="1" x14ac:dyDescent="0.2">
      <c r="A573" s="1"/>
      <c r="B573" s="1"/>
      <c r="C573" s="1"/>
      <c r="D573" s="24"/>
      <c r="E573" s="2"/>
      <c r="F573" s="2"/>
      <c r="G573" s="71"/>
      <c r="H573" s="24"/>
      <c r="I573" s="24"/>
      <c r="J573" s="24"/>
      <c r="K573" s="1"/>
      <c r="L573" s="1"/>
      <c r="M573" s="1"/>
      <c r="N573" s="1"/>
      <c r="O573" s="1"/>
      <c r="P573" s="1"/>
      <c r="Q573" s="1"/>
      <c r="R573" s="1"/>
      <c r="S573" s="1"/>
      <c r="T573" s="1"/>
      <c r="U573" s="1"/>
      <c r="V573" s="1"/>
      <c r="W573" s="1"/>
      <c r="X573" s="1"/>
      <c r="Y573" s="1"/>
      <c r="Z573" s="1"/>
    </row>
    <row r="574" spans="1:26" ht="15.75" customHeight="1" x14ac:dyDescent="0.2">
      <c r="A574" s="1"/>
      <c r="B574" s="1"/>
      <c r="C574" s="1"/>
      <c r="D574" s="24"/>
      <c r="E574" s="2"/>
      <c r="F574" s="2"/>
      <c r="G574" s="71"/>
      <c r="H574" s="24"/>
      <c r="I574" s="24"/>
      <c r="J574" s="24"/>
      <c r="K574" s="1"/>
      <c r="L574" s="1"/>
      <c r="M574" s="1"/>
      <c r="N574" s="1"/>
      <c r="O574" s="1"/>
      <c r="P574" s="1"/>
      <c r="Q574" s="1"/>
      <c r="R574" s="1"/>
      <c r="S574" s="1"/>
      <c r="T574" s="1"/>
      <c r="U574" s="1"/>
      <c r="V574" s="1"/>
      <c r="W574" s="1"/>
      <c r="X574" s="1"/>
      <c r="Y574" s="1"/>
      <c r="Z574" s="1"/>
    </row>
    <row r="575" spans="1:26" ht="15.75" customHeight="1" x14ac:dyDescent="0.2">
      <c r="A575" s="1"/>
      <c r="B575" s="1"/>
      <c r="C575" s="1"/>
      <c r="D575" s="24"/>
      <c r="E575" s="2"/>
      <c r="F575" s="2"/>
      <c r="G575" s="71"/>
      <c r="H575" s="24"/>
      <c r="I575" s="24"/>
      <c r="J575" s="24"/>
      <c r="K575" s="1"/>
      <c r="L575" s="1"/>
      <c r="M575" s="1"/>
      <c r="N575" s="1"/>
      <c r="O575" s="1"/>
      <c r="P575" s="1"/>
      <c r="Q575" s="1"/>
      <c r="R575" s="1"/>
      <c r="S575" s="1"/>
      <c r="T575" s="1"/>
      <c r="U575" s="1"/>
      <c r="V575" s="1"/>
      <c r="W575" s="1"/>
      <c r="X575" s="1"/>
      <c r="Y575" s="1"/>
      <c r="Z575" s="1"/>
    </row>
    <row r="576" spans="1:26" ht="15.75" customHeight="1" x14ac:dyDescent="0.2">
      <c r="A576" s="1"/>
      <c r="B576" s="1"/>
      <c r="C576" s="1"/>
      <c r="D576" s="24"/>
      <c r="E576" s="2"/>
      <c r="F576" s="2"/>
      <c r="G576" s="71"/>
      <c r="H576" s="24"/>
      <c r="I576" s="24"/>
      <c r="J576" s="24"/>
      <c r="K576" s="1"/>
      <c r="L576" s="1"/>
      <c r="M576" s="1"/>
      <c r="N576" s="1"/>
      <c r="O576" s="1"/>
      <c r="P576" s="1"/>
      <c r="Q576" s="1"/>
      <c r="R576" s="1"/>
      <c r="S576" s="1"/>
      <c r="T576" s="1"/>
      <c r="U576" s="1"/>
      <c r="V576" s="1"/>
      <c r="W576" s="1"/>
      <c r="X576" s="1"/>
      <c r="Y576" s="1"/>
      <c r="Z576" s="1"/>
    </row>
    <row r="577" spans="1:26" ht="15.75" customHeight="1" x14ac:dyDescent="0.2">
      <c r="A577" s="1"/>
      <c r="B577" s="1"/>
      <c r="C577" s="1"/>
      <c r="D577" s="24"/>
      <c r="E577" s="2"/>
      <c r="F577" s="2"/>
      <c r="G577" s="71"/>
      <c r="H577" s="24"/>
      <c r="I577" s="24"/>
      <c r="J577" s="24"/>
      <c r="K577" s="1"/>
      <c r="L577" s="1"/>
      <c r="M577" s="1"/>
      <c r="N577" s="1"/>
      <c r="O577" s="1"/>
      <c r="P577" s="1"/>
      <c r="Q577" s="1"/>
      <c r="R577" s="1"/>
      <c r="S577" s="1"/>
      <c r="T577" s="1"/>
      <c r="U577" s="1"/>
      <c r="V577" s="1"/>
      <c r="W577" s="1"/>
      <c r="X577" s="1"/>
      <c r="Y577" s="1"/>
      <c r="Z577" s="1"/>
    </row>
    <row r="578" spans="1:26" ht="15.75" customHeight="1" x14ac:dyDescent="0.2">
      <c r="A578" s="1"/>
      <c r="B578" s="1"/>
      <c r="C578" s="1"/>
      <c r="D578" s="24"/>
      <c r="E578" s="2"/>
      <c r="F578" s="2"/>
      <c r="G578" s="71"/>
      <c r="H578" s="24"/>
      <c r="I578" s="24"/>
      <c r="J578" s="24"/>
      <c r="K578" s="1"/>
      <c r="L578" s="1"/>
      <c r="M578" s="1"/>
      <c r="N578" s="1"/>
      <c r="O578" s="1"/>
      <c r="P578" s="1"/>
      <c r="Q578" s="1"/>
      <c r="R578" s="1"/>
      <c r="S578" s="1"/>
      <c r="T578" s="1"/>
      <c r="U578" s="1"/>
      <c r="V578" s="1"/>
      <c r="W578" s="1"/>
      <c r="X578" s="1"/>
      <c r="Y578" s="1"/>
      <c r="Z578" s="1"/>
    </row>
    <row r="579" spans="1:26" ht="15.75" customHeight="1" x14ac:dyDescent="0.2">
      <c r="A579" s="1"/>
      <c r="B579" s="1"/>
      <c r="C579" s="1"/>
      <c r="D579" s="24"/>
      <c r="E579" s="2"/>
      <c r="F579" s="2"/>
      <c r="G579" s="71"/>
      <c r="H579" s="24"/>
      <c r="I579" s="24"/>
      <c r="J579" s="24"/>
      <c r="K579" s="1"/>
      <c r="L579" s="1"/>
      <c r="M579" s="1"/>
      <c r="N579" s="1"/>
      <c r="O579" s="1"/>
      <c r="P579" s="1"/>
      <c r="Q579" s="1"/>
      <c r="R579" s="1"/>
      <c r="S579" s="1"/>
      <c r="T579" s="1"/>
      <c r="U579" s="1"/>
      <c r="V579" s="1"/>
      <c r="W579" s="1"/>
      <c r="X579" s="1"/>
      <c r="Y579" s="1"/>
      <c r="Z579" s="1"/>
    </row>
    <row r="580" spans="1:26" ht="15.75" customHeight="1" x14ac:dyDescent="0.2">
      <c r="A580" s="1"/>
      <c r="B580" s="1"/>
      <c r="C580" s="1"/>
      <c r="D580" s="24"/>
      <c r="E580" s="2"/>
      <c r="F580" s="2"/>
      <c r="G580" s="71"/>
      <c r="H580" s="24"/>
      <c r="I580" s="24"/>
      <c r="J580" s="24"/>
      <c r="K580" s="1"/>
      <c r="L580" s="1"/>
      <c r="M580" s="1"/>
      <c r="N580" s="1"/>
      <c r="O580" s="1"/>
      <c r="P580" s="1"/>
      <c r="Q580" s="1"/>
      <c r="R580" s="1"/>
      <c r="S580" s="1"/>
      <c r="T580" s="1"/>
      <c r="U580" s="1"/>
      <c r="V580" s="1"/>
      <c r="W580" s="1"/>
      <c r="X580" s="1"/>
      <c r="Y580" s="1"/>
      <c r="Z580" s="1"/>
    </row>
    <row r="581" spans="1:26" ht="15.75" customHeight="1" x14ac:dyDescent="0.2">
      <c r="A581" s="1"/>
      <c r="B581" s="1"/>
      <c r="C581" s="1"/>
      <c r="D581" s="24"/>
      <c r="E581" s="2"/>
      <c r="F581" s="2"/>
      <c r="G581" s="71"/>
      <c r="H581" s="24"/>
      <c r="I581" s="24"/>
      <c r="J581" s="24"/>
      <c r="K581" s="1"/>
      <c r="L581" s="1"/>
      <c r="M581" s="1"/>
      <c r="N581" s="1"/>
      <c r="O581" s="1"/>
      <c r="P581" s="1"/>
      <c r="Q581" s="1"/>
      <c r="R581" s="1"/>
      <c r="S581" s="1"/>
      <c r="T581" s="1"/>
      <c r="U581" s="1"/>
      <c r="V581" s="1"/>
      <c r="W581" s="1"/>
      <c r="X581" s="1"/>
      <c r="Y581" s="1"/>
      <c r="Z581" s="1"/>
    </row>
    <row r="582" spans="1:26" ht="15.75" customHeight="1" x14ac:dyDescent="0.2">
      <c r="A582" s="1"/>
      <c r="B582" s="1"/>
      <c r="C582" s="1"/>
      <c r="D582" s="24"/>
      <c r="E582" s="2"/>
      <c r="F582" s="2"/>
      <c r="G582" s="71"/>
      <c r="H582" s="24"/>
      <c r="I582" s="24"/>
      <c r="J582" s="24"/>
      <c r="K582" s="1"/>
      <c r="L582" s="1"/>
      <c r="M582" s="1"/>
      <c r="N582" s="1"/>
      <c r="O582" s="1"/>
      <c r="P582" s="1"/>
      <c r="Q582" s="1"/>
      <c r="R582" s="1"/>
      <c r="S582" s="1"/>
      <c r="T582" s="1"/>
      <c r="U582" s="1"/>
      <c r="V582" s="1"/>
      <c r="W582" s="1"/>
      <c r="X582" s="1"/>
      <c r="Y582" s="1"/>
      <c r="Z582" s="1"/>
    </row>
    <row r="583" spans="1:26" ht="15.75" customHeight="1" x14ac:dyDescent="0.2">
      <c r="A583" s="1"/>
      <c r="B583" s="1"/>
      <c r="C583" s="1"/>
      <c r="D583" s="24"/>
      <c r="E583" s="2"/>
      <c r="F583" s="2"/>
      <c r="G583" s="71"/>
      <c r="H583" s="24"/>
      <c r="I583" s="24"/>
      <c r="J583" s="24"/>
      <c r="K583" s="1"/>
      <c r="L583" s="1"/>
      <c r="M583" s="1"/>
      <c r="N583" s="1"/>
      <c r="O583" s="1"/>
      <c r="P583" s="1"/>
      <c r="Q583" s="1"/>
      <c r="R583" s="1"/>
      <c r="S583" s="1"/>
      <c r="T583" s="1"/>
      <c r="U583" s="1"/>
      <c r="V583" s="1"/>
      <c r="W583" s="1"/>
      <c r="X583" s="1"/>
      <c r="Y583" s="1"/>
      <c r="Z583" s="1"/>
    </row>
    <row r="584" spans="1:26" ht="15.75" customHeight="1" x14ac:dyDescent="0.2">
      <c r="A584" s="1"/>
      <c r="B584" s="1"/>
      <c r="C584" s="1"/>
      <c r="D584" s="24"/>
      <c r="E584" s="2"/>
      <c r="F584" s="2"/>
      <c r="G584" s="71"/>
      <c r="H584" s="24"/>
      <c r="I584" s="24"/>
      <c r="J584" s="24"/>
      <c r="K584" s="1"/>
      <c r="L584" s="1"/>
      <c r="M584" s="1"/>
      <c r="N584" s="1"/>
      <c r="O584" s="1"/>
      <c r="P584" s="1"/>
      <c r="Q584" s="1"/>
      <c r="R584" s="1"/>
      <c r="S584" s="1"/>
      <c r="T584" s="1"/>
      <c r="U584" s="1"/>
      <c r="V584" s="1"/>
      <c r="W584" s="1"/>
      <c r="X584" s="1"/>
      <c r="Y584" s="1"/>
      <c r="Z584" s="1"/>
    </row>
    <row r="585" spans="1:26" ht="15.75" customHeight="1" x14ac:dyDescent="0.2">
      <c r="A585" s="1"/>
      <c r="B585" s="1"/>
      <c r="C585" s="1"/>
      <c r="D585" s="24"/>
      <c r="E585" s="2"/>
      <c r="F585" s="2"/>
      <c r="G585" s="71"/>
      <c r="H585" s="24"/>
      <c r="I585" s="24"/>
      <c r="J585" s="24"/>
      <c r="K585" s="1"/>
      <c r="L585" s="1"/>
      <c r="M585" s="1"/>
      <c r="N585" s="1"/>
      <c r="O585" s="1"/>
      <c r="P585" s="1"/>
      <c r="Q585" s="1"/>
      <c r="R585" s="1"/>
      <c r="S585" s="1"/>
      <c r="T585" s="1"/>
      <c r="U585" s="1"/>
      <c r="V585" s="1"/>
      <c r="W585" s="1"/>
      <c r="X585" s="1"/>
      <c r="Y585" s="1"/>
      <c r="Z585" s="1"/>
    </row>
    <row r="586" spans="1:26" ht="15.75" customHeight="1" x14ac:dyDescent="0.2">
      <c r="A586" s="1"/>
      <c r="B586" s="1"/>
      <c r="C586" s="1"/>
      <c r="D586" s="24"/>
      <c r="E586" s="2"/>
      <c r="F586" s="2"/>
      <c r="G586" s="71"/>
      <c r="H586" s="24"/>
      <c r="I586" s="24"/>
      <c r="J586" s="24"/>
      <c r="K586" s="1"/>
      <c r="L586" s="1"/>
      <c r="M586" s="1"/>
      <c r="N586" s="1"/>
      <c r="O586" s="1"/>
      <c r="P586" s="1"/>
      <c r="Q586" s="1"/>
      <c r="R586" s="1"/>
      <c r="S586" s="1"/>
      <c r="T586" s="1"/>
      <c r="U586" s="1"/>
      <c r="V586" s="1"/>
      <c r="W586" s="1"/>
      <c r="X586" s="1"/>
      <c r="Y586" s="1"/>
      <c r="Z586" s="1"/>
    </row>
    <row r="587" spans="1:26" ht="15.75" customHeight="1" x14ac:dyDescent="0.2">
      <c r="A587" s="1"/>
      <c r="B587" s="1"/>
      <c r="C587" s="1"/>
      <c r="D587" s="24"/>
      <c r="E587" s="2"/>
      <c r="F587" s="2"/>
      <c r="G587" s="71"/>
      <c r="H587" s="24"/>
      <c r="I587" s="24"/>
      <c r="J587" s="24"/>
      <c r="K587" s="1"/>
      <c r="L587" s="1"/>
      <c r="M587" s="1"/>
      <c r="N587" s="1"/>
      <c r="O587" s="1"/>
      <c r="P587" s="1"/>
      <c r="Q587" s="1"/>
      <c r="R587" s="1"/>
      <c r="S587" s="1"/>
      <c r="T587" s="1"/>
      <c r="U587" s="1"/>
      <c r="V587" s="1"/>
      <c r="W587" s="1"/>
      <c r="X587" s="1"/>
      <c r="Y587" s="1"/>
      <c r="Z587" s="1"/>
    </row>
    <row r="588" spans="1:26" ht="15.75" customHeight="1" x14ac:dyDescent="0.2">
      <c r="A588" s="1"/>
      <c r="B588" s="1"/>
      <c r="C588" s="1"/>
      <c r="D588" s="24"/>
      <c r="E588" s="2"/>
      <c r="F588" s="2"/>
      <c r="G588" s="71"/>
      <c r="H588" s="24"/>
      <c r="I588" s="24"/>
      <c r="J588" s="24"/>
      <c r="K588" s="1"/>
      <c r="L588" s="1"/>
      <c r="M588" s="1"/>
      <c r="N588" s="1"/>
      <c r="O588" s="1"/>
      <c r="P588" s="1"/>
      <c r="Q588" s="1"/>
      <c r="R588" s="1"/>
      <c r="S588" s="1"/>
      <c r="T588" s="1"/>
      <c r="U588" s="1"/>
      <c r="V588" s="1"/>
      <c r="W588" s="1"/>
      <c r="X588" s="1"/>
      <c r="Y588" s="1"/>
      <c r="Z588" s="1"/>
    </row>
    <row r="589" spans="1:26" ht="15.75" customHeight="1" x14ac:dyDescent="0.2">
      <c r="A589" s="1"/>
      <c r="B589" s="1"/>
      <c r="C589" s="1"/>
      <c r="D589" s="24"/>
      <c r="E589" s="2"/>
      <c r="F589" s="2"/>
      <c r="G589" s="71"/>
      <c r="H589" s="24"/>
      <c r="I589" s="24"/>
      <c r="J589" s="24"/>
      <c r="K589" s="1"/>
      <c r="L589" s="1"/>
      <c r="M589" s="1"/>
      <c r="N589" s="1"/>
      <c r="O589" s="1"/>
      <c r="P589" s="1"/>
      <c r="Q589" s="1"/>
      <c r="R589" s="1"/>
      <c r="S589" s="1"/>
      <c r="T589" s="1"/>
      <c r="U589" s="1"/>
      <c r="V589" s="1"/>
      <c r="W589" s="1"/>
      <c r="X589" s="1"/>
      <c r="Y589" s="1"/>
      <c r="Z589" s="1"/>
    </row>
    <row r="590" spans="1:26" ht="15.75" customHeight="1" x14ac:dyDescent="0.2">
      <c r="A590" s="1"/>
      <c r="B590" s="1"/>
      <c r="C590" s="1"/>
      <c r="D590" s="24"/>
      <c r="E590" s="2"/>
      <c r="F590" s="2"/>
      <c r="G590" s="71"/>
      <c r="H590" s="24"/>
      <c r="I590" s="24"/>
      <c r="J590" s="24"/>
      <c r="K590" s="1"/>
      <c r="L590" s="1"/>
      <c r="M590" s="1"/>
      <c r="N590" s="1"/>
      <c r="O590" s="1"/>
      <c r="P590" s="1"/>
      <c r="Q590" s="1"/>
      <c r="R590" s="1"/>
      <c r="S590" s="1"/>
      <c r="T590" s="1"/>
      <c r="U590" s="1"/>
      <c r="V590" s="1"/>
      <c r="W590" s="1"/>
      <c r="X590" s="1"/>
      <c r="Y590" s="1"/>
      <c r="Z590" s="1"/>
    </row>
    <row r="591" spans="1:26" ht="15.75" customHeight="1" x14ac:dyDescent="0.2">
      <c r="A591" s="1"/>
      <c r="B591" s="1"/>
      <c r="C591" s="1"/>
      <c r="D591" s="24"/>
      <c r="E591" s="2"/>
      <c r="F591" s="2"/>
      <c r="G591" s="71"/>
      <c r="H591" s="24"/>
      <c r="I591" s="24"/>
      <c r="J591" s="24"/>
      <c r="K591" s="1"/>
      <c r="L591" s="1"/>
      <c r="M591" s="1"/>
      <c r="N591" s="1"/>
      <c r="O591" s="1"/>
      <c r="P591" s="1"/>
      <c r="Q591" s="1"/>
      <c r="R591" s="1"/>
      <c r="S591" s="1"/>
      <c r="T591" s="1"/>
      <c r="U591" s="1"/>
      <c r="V591" s="1"/>
      <c r="W591" s="1"/>
      <c r="X591" s="1"/>
      <c r="Y591" s="1"/>
      <c r="Z591" s="1"/>
    </row>
    <row r="592" spans="1:26" ht="15.75" customHeight="1" x14ac:dyDescent="0.2">
      <c r="A592" s="1"/>
      <c r="B592" s="1"/>
      <c r="C592" s="1"/>
      <c r="D592" s="24"/>
      <c r="E592" s="2"/>
      <c r="F592" s="2"/>
      <c r="G592" s="71"/>
      <c r="H592" s="24"/>
      <c r="I592" s="24"/>
      <c r="J592" s="24"/>
      <c r="K592" s="1"/>
      <c r="L592" s="1"/>
      <c r="M592" s="1"/>
      <c r="N592" s="1"/>
      <c r="O592" s="1"/>
      <c r="P592" s="1"/>
      <c r="Q592" s="1"/>
      <c r="R592" s="1"/>
      <c r="S592" s="1"/>
      <c r="T592" s="1"/>
      <c r="U592" s="1"/>
      <c r="V592" s="1"/>
      <c r="W592" s="1"/>
      <c r="X592" s="1"/>
      <c r="Y592" s="1"/>
      <c r="Z592" s="1"/>
    </row>
    <row r="593" spans="1:26" ht="15.75" customHeight="1" x14ac:dyDescent="0.2">
      <c r="A593" s="1"/>
      <c r="B593" s="1"/>
      <c r="C593" s="1"/>
      <c r="D593" s="24"/>
      <c r="E593" s="2"/>
      <c r="F593" s="2"/>
      <c r="G593" s="71"/>
      <c r="H593" s="24"/>
      <c r="I593" s="24"/>
      <c r="J593" s="24"/>
      <c r="K593" s="1"/>
      <c r="L593" s="1"/>
      <c r="M593" s="1"/>
      <c r="N593" s="1"/>
      <c r="O593" s="1"/>
      <c r="P593" s="1"/>
      <c r="Q593" s="1"/>
      <c r="R593" s="1"/>
      <c r="S593" s="1"/>
      <c r="T593" s="1"/>
      <c r="U593" s="1"/>
      <c r="V593" s="1"/>
      <c r="W593" s="1"/>
      <c r="X593" s="1"/>
      <c r="Y593" s="1"/>
      <c r="Z593" s="1"/>
    </row>
    <row r="594" spans="1:26" ht="15.75" customHeight="1" x14ac:dyDescent="0.2">
      <c r="A594" s="1"/>
      <c r="B594" s="1"/>
      <c r="C594" s="1"/>
      <c r="D594" s="24"/>
      <c r="E594" s="2"/>
      <c r="F594" s="2"/>
      <c r="G594" s="71"/>
      <c r="H594" s="24"/>
      <c r="I594" s="24"/>
      <c r="J594" s="24"/>
      <c r="K594" s="1"/>
      <c r="L594" s="1"/>
      <c r="M594" s="1"/>
      <c r="N594" s="1"/>
      <c r="O594" s="1"/>
      <c r="P594" s="1"/>
      <c r="Q594" s="1"/>
      <c r="R594" s="1"/>
      <c r="S594" s="1"/>
      <c r="T594" s="1"/>
      <c r="U594" s="1"/>
      <c r="V594" s="1"/>
      <c r="W594" s="1"/>
      <c r="X594" s="1"/>
      <c r="Y594" s="1"/>
      <c r="Z594" s="1"/>
    </row>
    <row r="595" spans="1:26" ht="15.75" customHeight="1" x14ac:dyDescent="0.2">
      <c r="A595" s="1"/>
      <c r="B595" s="1"/>
      <c r="C595" s="1"/>
      <c r="D595" s="24"/>
      <c r="E595" s="2"/>
      <c r="F595" s="2"/>
      <c r="G595" s="71"/>
      <c r="H595" s="24"/>
      <c r="I595" s="24"/>
      <c r="J595" s="24"/>
      <c r="K595" s="1"/>
      <c r="L595" s="1"/>
      <c r="M595" s="1"/>
      <c r="N595" s="1"/>
      <c r="O595" s="1"/>
      <c r="P595" s="1"/>
      <c r="Q595" s="1"/>
      <c r="R595" s="1"/>
      <c r="S595" s="1"/>
      <c r="T595" s="1"/>
      <c r="U595" s="1"/>
      <c r="V595" s="1"/>
      <c r="W595" s="1"/>
      <c r="X595" s="1"/>
      <c r="Y595" s="1"/>
      <c r="Z595" s="1"/>
    </row>
    <row r="596" spans="1:26" ht="15.75" customHeight="1" x14ac:dyDescent="0.2">
      <c r="A596" s="1"/>
      <c r="B596" s="1"/>
      <c r="C596" s="1"/>
      <c r="D596" s="24"/>
      <c r="E596" s="2"/>
      <c r="F596" s="2"/>
      <c r="G596" s="71"/>
      <c r="H596" s="24"/>
      <c r="I596" s="24"/>
      <c r="J596" s="24"/>
      <c r="K596" s="1"/>
      <c r="L596" s="1"/>
      <c r="M596" s="1"/>
      <c r="N596" s="1"/>
      <c r="O596" s="1"/>
      <c r="P596" s="1"/>
      <c r="Q596" s="1"/>
      <c r="R596" s="1"/>
      <c r="S596" s="1"/>
      <c r="T596" s="1"/>
      <c r="U596" s="1"/>
      <c r="V596" s="1"/>
      <c r="W596" s="1"/>
      <c r="X596" s="1"/>
      <c r="Y596" s="1"/>
      <c r="Z596" s="1"/>
    </row>
    <row r="597" spans="1:26" ht="15.75" customHeight="1" x14ac:dyDescent="0.2">
      <c r="A597" s="1"/>
      <c r="B597" s="1"/>
      <c r="C597" s="1"/>
      <c r="D597" s="24"/>
      <c r="E597" s="2"/>
      <c r="F597" s="2"/>
      <c r="G597" s="71"/>
      <c r="H597" s="24"/>
      <c r="I597" s="24"/>
      <c r="J597" s="24"/>
      <c r="K597" s="1"/>
      <c r="L597" s="1"/>
      <c r="M597" s="1"/>
      <c r="N597" s="1"/>
      <c r="O597" s="1"/>
      <c r="P597" s="1"/>
      <c r="Q597" s="1"/>
      <c r="R597" s="1"/>
      <c r="S597" s="1"/>
      <c r="T597" s="1"/>
      <c r="U597" s="1"/>
      <c r="V597" s="1"/>
      <c r="W597" s="1"/>
      <c r="X597" s="1"/>
      <c r="Y597" s="1"/>
      <c r="Z597" s="1"/>
    </row>
    <row r="598" spans="1:26" ht="15.75" customHeight="1" x14ac:dyDescent="0.2">
      <c r="A598" s="1"/>
      <c r="B598" s="1"/>
      <c r="C598" s="1"/>
      <c r="D598" s="24"/>
      <c r="E598" s="2"/>
      <c r="F598" s="2"/>
      <c r="G598" s="71"/>
      <c r="H598" s="24"/>
      <c r="I598" s="24"/>
      <c r="J598" s="24"/>
      <c r="K598" s="1"/>
      <c r="L598" s="1"/>
      <c r="M598" s="1"/>
      <c r="N598" s="1"/>
      <c r="O598" s="1"/>
      <c r="P598" s="1"/>
      <c r="Q598" s="1"/>
      <c r="R598" s="1"/>
      <c r="S598" s="1"/>
      <c r="T598" s="1"/>
      <c r="U598" s="1"/>
      <c r="V598" s="1"/>
      <c r="W598" s="1"/>
      <c r="X598" s="1"/>
      <c r="Y598" s="1"/>
      <c r="Z598" s="1"/>
    </row>
    <row r="599" spans="1:26" ht="15.75" customHeight="1" x14ac:dyDescent="0.2">
      <c r="A599" s="1"/>
      <c r="B599" s="1"/>
      <c r="C599" s="1"/>
      <c r="D599" s="24"/>
      <c r="E599" s="2"/>
      <c r="F599" s="2"/>
      <c r="G599" s="71"/>
      <c r="H599" s="24"/>
      <c r="I599" s="24"/>
      <c r="J599" s="24"/>
      <c r="K599" s="1"/>
      <c r="L599" s="1"/>
      <c r="M599" s="1"/>
      <c r="N599" s="1"/>
      <c r="O599" s="1"/>
      <c r="P599" s="1"/>
      <c r="Q599" s="1"/>
      <c r="R599" s="1"/>
      <c r="S599" s="1"/>
      <c r="T599" s="1"/>
      <c r="U599" s="1"/>
      <c r="V599" s="1"/>
      <c r="W599" s="1"/>
      <c r="X599" s="1"/>
      <c r="Y599" s="1"/>
      <c r="Z599" s="1"/>
    </row>
    <row r="600" spans="1:26" ht="15.75" customHeight="1" x14ac:dyDescent="0.2">
      <c r="A600" s="1"/>
      <c r="B600" s="1"/>
      <c r="C600" s="1"/>
      <c r="D600" s="24"/>
      <c r="E600" s="2"/>
      <c r="F600" s="2"/>
      <c r="G600" s="71"/>
      <c r="H600" s="24"/>
      <c r="I600" s="24"/>
      <c r="J600" s="24"/>
      <c r="K600" s="1"/>
      <c r="L600" s="1"/>
      <c r="M600" s="1"/>
      <c r="N600" s="1"/>
      <c r="O600" s="1"/>
      <c r="P600" s="1"/>
      <c r="Q600" s="1"/>
      <c r="R600" s="1"/>
      <c r="S600" s="1"/>
      <c r="T600" s="1"/>
      <c r="U600" s="1"/>
      <c r="V600" s="1"/>
      <c r="W600" s="1"/>
      <c r="X600" s="1"/>
      <c r="Y600" s="1"/>
      <c r="Z600" s="1"/>
    </row>
    <row r="601" spans="1:26" ht="15.75" customHeight="1" x14ac:dyDescent="0.2">
      <c r="A601" s="1"/>
      <c r="B601" s="1"/>
      <c r="C601" s="1"/>
      <c r="D601" s="24"/>
      <c r="E601" s="2"/>
      <c r="F601" s="2"/>
      <c r="G601" s="71"/>
      <c r="H601" s="24"/>
      <c r="I601" s="24"/>
      <c r="J601" s="24"/>
      <c r="K601" s="1"/>
      <c r="L601" s="1"/>
      <c r="M601" s="1"/>
      <c r="N601" s="1"/>
      <c r="O601" s="1"/>
      <c r="P601" s="1"/>
      <c r="Q601" s="1"/>
      <c r="R601" s="1"/>
      <c r="S601" s="1"/>
      <c r="T601" s="1"/>
      <c r="U601" s="1"/>
      <c r="V601" s="1"/>
      <c r="W601" s="1"/>
      <c r="X601" s="1"/>
      <c r="Y601" s="1"/>
      <c r="Z601" s="1"/>
    </row>
    <row r="602" spans="1:26" ht="15.75" customHeight="1" x14ac:dyDescent="0.2">
      <c r="A602" s="1"/>
      <c r="B602" s="1"/>
      <c r="C602" s="1"/>
      <c r="D602" s="24"/>
      <c r="E602" s="2"/>
      <c r="F602" s="2"/>
      <c r="G602" s="71"/>
      <c r="H602" s="24"/>
      <c r="I602" s="24"/>
      <c r="J602" s="24"/>
      <c r="K602" s="1"/>
      <c r="L602" s="1"/>
      <c r="M602" s="1"/>
      <c r="N602" s="1"/>
      <c r="O602" s="1"/>
      <c r="P602" s="1"/>
      <c r="Q602" s="1"/>
      <c r="R602" s="1"/>
      <c r="S602" s="1"/>
      <c r="T602" s="1"/>
      <c r="U602" s="1"/>
      <c r="V602" s="1"/>
      <c r="W602" s="1"/>
      <c r="X602" s="1"/>
      <c r="Y602" s="1"/>
      <c r="Z602" s="1"/>
    </row>
    <row r="603" spans="1:26" ht="15.75" customHeight="1" x14ac:dyDescent="0.2">
      <c r="A603" s="1"/>
      <c r="B603" s="1"/>
      <c r="C603" s="1"/>
      <c r="D603" s="24"/>
      <c r="E603" s="2"/>
      <c r="F603" s="2"/>
      <c r="G603" s="71"/>
      <c r="H603" s="24"/>
      <c r="I603" s="24"/>
      <c r="J603" s="24"/>
      <c r="K603" s="1"/>
      <c r="L603" s="1"/>
      <c r="M603" s="1"/>
      <c r="N603" s="1"/>
      <c r="O603" s="1"/>
      <c r="P603" s="1"/>
      <c r="Q603" s="1"/>
      <c r="R603" s="1"/>
      <c r="S603" s="1"/>
      <c r="T603" s="1"/>
      <c r="U603" s="1"/>
      <c r="V603" s="1"/>
      <c r="W603" s="1"/>
      <c r="X603" s="1"/>
      <c r="Y603" s="1"/>
      <c r="Z603" s="1"/>
    </row>
    <row r="604" spans="1:26" ht="15.75" customHeight="1" x14ac:dyDescent="0.2">
      <c r="A604" s="1"/>
      <c r="B604" s="1"/>
      <c r="C604" s="1"/>
      <c r="D604" s="24"/>
      <c r="E604" s="2"/>
      <c r="F604" s="2"/>
      <c r="G604" s="71"/>
      <c r="H604" s="24"/>
      <c r="I604" s="24"/>
      <c r="J604" s="24"/>
      <c r="K604" s="1"/>
      <c r="L604" s="1"/>
      <c r="M604" s="1"/>
      <c r="N604" s="1"/>
      <c r="O604" s="1"/>
      <c r="P604" s="1"/>
      <c r="Q604" s="1"/>
      <c r="R604" s="1"/>
      <c r="S604" s="1"/>
      <c r="T604" s="1"/>
      <c r="U604" s="1"/>
      <c r="V604" s="1"/>
      <c r="W604" s="1"/>
      <c r="X604" s="1"/>
      <c r="Y604" s="1"/>
      <c r="Z604" s="1"/>
    </row>
    <row r="605" spans="1:26" ht="15.75" customHeight="1" x14ac:dyDescent="0.2">
      <c r="A605" s="1"/>
      <c r="B605" s="1"/>
      <c r="C605" s="1"/>
      <c r="D605" s="24"/>
      <c r="E605" s="2"/>
      <c r="F605" s="2"/>
      <c r="G605" s="71"/>
      <c r="H605" s="24"/>
      <c r="I605" s="24"/>
      <c r="J605" s="24"/>
      <c r="K605" s="1"/>
      <c r="L605" s="1"/>
      <c r="M605" s="1"/>
      <c r="N605" s="1"/>
      <c r="O605" s="1"/>
      <c r="P605" s="1"/>
      <c r="Q605" s="1"/>
      <c r="R605" s="1"/>
      <c r="S605" s="1"/>
      <c r="T605" s="1"/>
      <c r="U605" s="1"/>
      <c r="V605" s="1"/>
      <c r="W605" s="1"/>
      <c r="X605" s="1"/>
      <c r="Y605" s="1"/>
      <c r="Z605" s="1"/>
    </row>
    <row r="606" spans="1:26" ht="15.75" customHeight="1" x14ac:dyDescent="0.2">
      <c r="A606" s="1"/>
      <c r="B606" s="1"/>
      <c r="C606" s="1"/>
      <c r="D606" s="24"/>
      <c r="E606" s="2"/>
      <c r="F606" s="2"/>
      <c r="G606" s="71"/>
      <c r="H606" s="24"/>
      <c r="I606" s="24"/>
      <c r="J606" s="24"/>
      <c r="K606" s="1"/>
      <c r="L606" s="1"/>
      <c r="M606" s="1"/>
      <c r="N606" s="1"/>
      <c r="O606" s="1"/>
      <c r="P606" s="1"/>
      <c r="Q606" s="1"/>
      <c r="R606" s="1"/>
      <c r="S606" s="1"/>
      <c r="T606" s="1"/>
      <c r="U606" s="1"/>
      <c r="V606" s="1"/>
      <c r="W606" s="1"/>
      <c r="X606" s="1"/>
      <c r="Y606" s="1"/>
      <c r="Z606" s="1"/>
    </row>
    <row r="607" spans="1:26" ht="15.75" customHeight="1" x14ac:dyDescent="0.2">
      <c r="A607" s="1"/>
      <c r="B607" s="1"/>
      <c r="C607" s="1"/>
      <c r="D607" s="24"/>
      <c r="E607" s="2"/>
      <c r="F607" s="2"/>
      <c r="G607" s="71"/>
      <c r="H607" s="24"/>
      <c r="I607" s="24"/>
      <c r="J607" s="24"/>
      <c r="K607" s="1"/>
      <c r="L607" s="1"/>
      <c r="M607" s="1"/>
      <c r="N607" s="1"/>
      <c r="O607" s="1"/>
      <c r="P607" s="1"/>
      <c r="Q607" s="1"/>
      <c r="R607" s="1"/>
      <c r="S607" s="1"/>
      <c r="T607" s="1"/>
      <c r="U607" s="1"/>
      <c r="V607" s="1"/>
      <c r="W607" s="1"/>
      <c r="X607" s="1"/>
      <c r="Y607" s="1"/>
      <c r="Z607" s="1"/>
    </row>
    <row r="608" spans="1:26" ht="15.75" customHeight="1" x14ac:dyDescent="0.2">
      <c r="A608" s="1"/>
      <c r="B608" s="1"/>
      <c r="C608" s="1"/>
      <c r="D608" s="24"/>
      <c r="E608" s="2"/>
      <c r="F608" s="2"/>
      <c r="G608" s="71"/>
      <c r="H608" s="24"/>
      <c r="I608" s="24"/>
      <c r="J608" s="24"/>
      <c r="K608" s="1"/>
      <c r="L608" s="1"/>
      <c r="M608" s="1"/>
      <c r="N608" s="1"/>
      <c r="O608" s="1"/>
      <c r="P608" s="1"/>
      <c r="Q608" s="1"/>
      <c r="R608" s="1"/>
      <c r="S608" s="1"/>
      <c r="T608" s="1"/>
      <c r="U608" s="1"/>
      <c r="V608" s="1"/>
      <c r="W608" s="1"/>
      <c r="X608" s="1"/>
      <c r="Y608" s="1"/>
      <c r="Z608" s="1"/>
    </row>
    <row r="609" spans="1:26" ht="15.75" customHeight="1" x14ac:dyDescent="0.2">
      <c r="A609" s="1"/>
      <c r="B609" s="1"/>
      <c r="C609" s="1"/>
      <c r="D609" s="24"/>
      <c r="E609" s="2"/>
      <c r="F609" s="2"/>
      <c r="G609" s="71"/>
      <c r="H609" s="24"/>
      <c r="I609" s="24"/>
      <c r="J609" s="24"/>
      <c r="K609" s="1"/>
      <c r="L609" s="1"/>
      <c r="M609" s="1"/>
      <c r="N609" s="1"/>
      <c r="O609" s="1"/>
      <c r="P609" s="1"/>
      <c r="Q609" s="1"/>
      <c r="R609" s="1"/>
      <c r="S609" s="1"/>
      <c r="T609" s="1"/>
      <c r="U609" s="1"/>
      <c r="V609" s="1"/>
      <c r="W609" s="1"/>
      <c r="X609" s="1"/>
      <c r="Y609" s="1"/>
      <c r="Z609" s="1"/>
    </row>
    <row r="610" spans="1:26" ht="15.75" customHeight="1" x14ac:dyDescent="0.2">
      <c r="A610" s="1"/>
      <c r="B610" s="1"/>
      <c r="C610" s="1"/>
      <c r="D610" s="24"/>
      <c r="E610" s="2"/>
      <c r="F610" s="2"/>
      <c r="G610" s="71"/>
      <c r="H610" s="24"/>
      <c r="I610" s="24"/>
      <c r="J610" s="24"/>
      <c r="K610" s="1"/>
      <c r="L610" s="1"/>
      <c r="M610" s="1"/>
      <c r="N610" s="1"/>
      <c r="O610" s="1"/>
      <c r="P610" s="1"/>
      <c r="Q610" s="1"/>
      <c r="R610" s="1"/>
      <c r="S610" s="1"/>
      <c r="T610" s="1"/>
      <c r="U610" s="1"/>
      <c r="V610" s="1"/>
      <c r="W610" s="1"/>
      <c r="X610" s="1"/>
      <c r="Y610" s="1"/>
      <c r="Z610" s="1"/>
    </row>
    <row r="611" spans="1:26" ht="15.75" customHeight="1" x14ac:dyDescent="0.2">
      <c r="A611" s="1"/>
      <c r="B611" s="1"/>
      <c r="C611" s="1"/>
      <c r="D611" s="24"/>
      <c r="E611" s="2"/>
      <c r="F611" s="2"/>
      <c r="G611" s="71"/>
      <c r="H611" s="24"/>
      <c r="I611" s="24"/>
      <c r="J611" s="24"/>
      <c r="K611" s="1"/>
      <c r="L611" s="1"/>
      <c r="M611" s="1"/>
      <c r="N611" s="1"/>
      <c r="O611" s="1"/>
      <c r="P611" s="1"/>
      <c r="Q611" s="1"/>
      <c r="R611" s="1"/>
      <c r="S611" s="1"/>
      <c r="T611" s="1"/>
      <c r="U611" s="1"/>
      <c r="V611" s="1"/>
      <c r="W611" s="1"/>
      <c r="X611" s="1"/>
      <c r="Y611" s="1"/>
      <c r="Z611" s="1"/>
    </row>
    <row r="612" spans="1:26" ht="15.75" customHeight="1" x14ac:dyDescent="0.2">
      <c r="A612" s="1"/>
      <c r="B612" s="1"/>
      <c r="C612" s="1"/>
      <c r="D612" s="24"/>
      <c r="E612" s="2"/>
      <c r="F612" s="2"/>
      <c r="G612" s="71"/>
      <c r="H612" s="24"/>
      <c r="I612" s="24"/>
      <c r="J612" s="24"/>
      <c r="K612" s="1"/>
      <c r="L612" s="1"/>
      <c r="M612" s="1"/>
      <c r="N612" s="1"/>
      <c r="O612" s="1"/>
      <c r="P612" s="1"/>
      <c r="Q612" s="1"/>
      <c r="R612" s="1"/>
      <c r="S612" s="1"/>
      <c r="T612" s="1"/>
      <c r="U612" s="1"/>
      <c r="V612" s="1"/>
      <c r="W612" s="1"/>
      <c r="X612" s="1"/>
      <c r="Y612" s="1"/>
      <c r="Z612" s="1"/>
    </row>
    <row r="613" spans="1:26" ht="15.75" customHeight="1" x14ac:dyDescent="0.2">
      <c r="A613" s="1"/>
      <c r="B613" s="1"/>
      <c r="C613" s="1"/>
      <c r="D613" s="24"/>
      <c r="E613" s="2"/>
      <c r="F613" s="2"/>
      <c r="G613" s="71"/>
      <c r="H613" s="24"/>
      <c r="I613" s="24"/>
      <c r="J613" s="24"/>
      <c r="K613" s="1"/>
      <c r="L613" s="1"/>
      <c r="M613" s="1"/>
      <c r="N613" s="1"/>
      <c r="O613" s="1"/>
      <c r="P613" s="1"/>
      <c r="Q613" s="1"/>
      <c r="R613" s="1"/>
      <c r="S613" s="1"/>
      <c r="T613" s="1"/>
      <c r="U613" s="1"/>
      <c r="V613" s="1"/>
      <c r="W613" s="1"/>
      <c r="X613" s="1"/>
      <c r="Y613" s="1"/>
      <c r="Z613" s="1"/>
    </row>
    <row r="614" spans="1:26" ht="15.75" customHeight="1" x14ac:dyDescent="0.2">
      <c r="A614" s="1"/>
      <c r="B614" s="1"/>
      <c r="C614" s="1"/>
      <c r="D614" s="24"/>
      <c r="E614" s="2"/>
      <c r="F614" s="2"/>
      <c r="G614" s="71"/>
      <c r="H614" s="24"/>
      <c r="I614" s="24"/>
      <c r="J614" s="24"/>
      <c r="K614" s="1"/>
      <c r="L614" s="1"/>
      <c r="M614" s="1"/>
      <c r="N614" s="1"/>
      <c r="O614" s="1"/>
      <c r="P614" s="1"/>
      <c r="Q614" s="1"/>
      <c r="R614" s="1"/>
      <c r="S614" s="1"/>
      <c r="T614" s="1"/>
      <c r="U614" s="1"/>
      <c r="V614" s="1"/>
      <c r="W614" s="1"/>
      <c r="X614" s="1"/>
      <c r="Y614" s="1"/>
      <c r="Z614" s="1"/>
    </row>
    <row r="615" spans="1:26" ht="15.75" customHeight="1" x14ac:dyDescent="0.2">
      <c r="A615" s="1"/>
      <c r="B615" s="1"/>
      <c r="C615" s="1"/>
      <c r="D615" s="24"/>
      <c r="E615" s="2"/>
      <c r="F615" s="2"/>
      <c r="G615" s="71"/>
      <c r="H615" s="24"/>
      <c r="I615" s="24"/>
      <c r="J615" s="24"/>
      <c r="K615" s="1"/>
      <c r="L615" s="1"/>
      <c r="M615" s="1"/>
      <c r="N615" s="1"/>
      <c r="O615" s="1"/>
      <c r="P615" s="1"/>
      <c r="Q615" s="1"/>
      <c r="R615" s="1"/>
      <c r="S615" s="1"/>
      <c r="T615" s="1"/>
      <c r="U615" s="1"/>
      <c r="V615" s="1"/>
      <c r="W615" s="1"/>
      <c r="X615" s="1"/>
      <c r="Y615" s="1"/>
      <c r="Z615" s="1"/>
    </row>
    <row r="616" spans="1:26" ht="15.75" customHeight="1" x14ac:dyDescent="0.2">
      <c r="A616" s="1"/>
      <c r="B616" s="1"/>
      <c r="C616" s="1"/>
      <c r="D616" s="24"/>
      <c r="E616" s="2"/>
      <c r="F616" s="2"/>
      <c r="G616" s="71"/>
      <c r="H616" s="24"/>
      <c r="I616" s="24"/>
      <c r="J616" s="24"/>
      <c r="K616" s="1"/>
      <c r="L616" s="1"/>
      <c r="M616" s="1"/>
      <c r="N616" s="1"/>
      <c r="O616" s="1"/>
      <c r="P616" s="1"/>
      <c r="Q616" s="1"/>
      <c r="R616" s="1"/>
      <c r="S616" s="1"/>
      <c r="T616" s="1"/>
      <c r="U616" s="1"/>
      <c r="V616" s="1"/>
      <c r="W616" s="1"/>
      <c r="X616" s="1"/>
      <c r="Y616" s="1"/>
      <c r="Z616" s="1"/>
    </row>
    <row r="617" spans="1:26" ht="15.75" customHeight="1" x14ac:dyDescent="0.2">
      <c r="A617" s="1"/>
      <c r="B617" s="1"/>
      <c r="C617" s="1"/>
      <c r="D617" s="24"/>
      <c r="E617" s="2"/>
      <c r="F617" s="2"/>
      <c r="G617" s="71"/>
      <c r="H617" s="24"/>
      <c r="I617" s="24"/>
      <c r="J617" s="24"/>
      <c r="K617" s="1"/>
      <c r="L617" s="1"/>
      <c r="M617" s="1"/>
      <c r="N617" s="1"/>
      <c r="O617" s="1"/>
      <c r="P617" s="1"/>
      <c r="Q617" s="1"/>
      <c r="R617" s="1"/>
      <c r="S617" s="1"/>
      <c r="T617" s="1"/>
      <c r="U617" s="1"/>
      <c r="V617" s="1"/>
      <c r="W617" s="1"/>
      <c r="X617" s="1"/>
      <c r="Y617" s="1"/>
      <c r="Z617" s="1"/>
    </row>
    <row r="618" spans="1:26" ht="15.75" customHeight="1" x14ac:dyDescent="0.2">
      <c r="A618" s="1"/>
      <c r="B618" s="1"/>
      <c r="C618" s="1"/>
      <c r="D618" s="24"/>
      <c r="E618" s="2"/>
      <c r="F618" s="2"/>
      <c r="G618" s="71"/>
      <c r="H618" s="24"/>
      <c r="I618" s="24"/>
      <c r="J618" s="24"/>
      <c r="K618" s="1"/>
      <c r="L618" s="1"/>
      <c r="M618" s="1"/>
      <c r="N618" s="1"/>
      <c r="O618" s="1"/>
      <c r="P618" s="1"/>
      <c r="Q618" s="1"/>
      <c r="R618" s="1"/>
      <c r="S618" s="1"/>
      <c r="T618" s="1"/>
      <c r="U618" s="1"/>
      <c r="V618" s="1"/>
      <c r="W618" s="1"/>
      <c r="X618" s="1"/>
      <c r="Y618" s="1"/>
      <c r="Z618" s="1"/>
    </row>
    <row r="619" spans="1:26" ht="15.75" customHeight="1" x14ac:dyDescent="0.2">
      <c r="A619" s="1"/>
      <c r="B619" s="1"/>
      <c r="C619" s="1"/>
      <c r="D619" s="24"/>
      <c r="E619" s="2"/>
      <c r="F619" s="2"/>
      <c r="G619" s="71"/>
      <c r="H619" s="24"/>
      <c r="I619" s="24"/>
      <c r="J619" s="24"/>
      <c r="K619" s="1"/>
      <c r="L619" s="1"/>
      <c r="M619" s="1"/>
      <c r="N619" s="1"/>
      <c r="O619" s="1"/>
      <c r="P619" s="1"/>
      <c r="Q619" s="1"/>
      <c r="R619" s="1"/>
      <c r="S619" s="1"/>
      <c r="T619" s="1"/>
      <c r="U619" s="1"/>
      <c r="V619" s="1"/>
      <c r="W619" s="1"/>
      <c r="X619" s="1"/>
      <c r="Y619" s="1"/>
      <c r="Z619" s="1"/>
    </row>
    <row r="620" spans="1:26" ht="15.75" customHeight="1" x14ac:dyDescent="0.2">
      <c r="A620" s="1"/>
      <c r="B620" s="1"/>
      <c r="C620" s="1"/>
      <c r="D620" s="24"/>
      <c r="E620" s="2"/>
      <c r="F620" s="2"/>
      <c r="G620" s="71"/>
      <c r="H620" s="24"/>
      <c r="I620" s="24"/>
      <c r="J620" s="24"/>
      <c r="K620" s="1"/>
      <c r="L620" s="1"/>
      <c r="M620" s="1"/>
      <c r="N620" s="1"/>
      <c r="O620" s="1"/>
      <c r="P620" s="1"/>
      <c r="Q620" s="1"/>
      <c r="R620" s="1"/>
      <c r="S620" s="1"/>
      <c r="T620" s="1"/>
      <c r="U620" s="1"/>
      <c r="V620" s="1"/>
      <c r="W620" s="1"/>
      <c r="X620" s="1"/>
      <c r="Y620" s="1"/>
      <c r="Z620" s="1"/>
    </row>
    <row r="621" spans="1:26" ht="15.75" customHeight="1" x14ac:dyDescent="0.2">
      <c r="A621" s="1"/>
      <c r="B621" s="1"/>
      <c r="C621" s="1"/>
      <c r="D621" s="24"/>
      <c r="E621" s="2"/>
      <c r="F621" s="2"/>
      <c r="G621" s="71"/>
      <c r="H621" s="24"/>
      <c r="I621" s="24"/>
      <c r="J621" s="24"/>
      <c r="K621" s="1"/>
      <c r="L621" s="1"/>
      <c r="M621" s="1"/>
      <c r="N621" s="1"/>
      <c r="O621" s="1"/>
      <c r="P621" s="1"/>
      <c r="Q621" s="1"/>
      <c r="R621" s="1"/>
      <c r="S621" s="1"/>
      <c r="T621" s="1"/>
      <c r="U621" s="1"/>
      <c r="V621" s="1"/>
      <c r="W621" s="1"/>
      <c r="X621" s="1"/>
      <c r="Y621" s="1"/>
      <c r="Z621" s="1"/>
    </row>
    <row r="622" spans="1:26" ht="15.75" customHeight="1" x14ac:dyDescent="0.2">
      <c r="A622" s="1"/>
      <c r="B622" s="1"/>
      <c r="C622" s="1"/>
      <c r="D622" s="24"/>
      <c r="E622" s="2"/>
      <c r="F622" s="2"/>
      <c r="G622" s="71"/>
      <c r="H622" s="24"/>
      <c r="I622" s="24"/>
      <c r="J622" s="24"/>
      <c r="K622" s="1"/>
      <c r="L622" s="1"/>
      <c r="M622" s="1"/>
      <c r="N622" s="1"/>
      <c r="O622" s="1"/>
      <c r="P622" s="1"/>
      <c r="Q622" s="1"/>
      <c r="R622" s="1"/>
      <c r="S622" s="1"/>
      <c r="T622" s="1"/>
      <c r="U622" s="1"/>
      <c r="V622" s="1"/>
      <c r="W622" s="1"/>
      <c r="X622" s="1"/>
      <c r="Y622" s="1"/>
      <c r="Z622" s="1"/>
    </row>
    <row r="623" spans="1:26" ht="15.75" customHeight="1" x14ac:dyDescent="0.2">
      <c r="A623" s="1"/>
      <c r="B623" s="1"/>
      <c r="C623" s="1"/>
      <c r="D623" s="24"/>
      <c r="E623" s="2"/>
      <c r="F623" s="2"/>
      <c r="G623" s="71"/>
      <c r="H623" s="24"/>
      <c r="I623" s="24"/>
      <c r="J623" s="24"/>
      <c r="K623" s="1"/>
      <c r="L623" s="1"/>
      <c r="M623" s="1"/>
      <c r="N623" s="1"/>
      <c r="O623" s="1"/>
      <c r="P623" s="1"/>
      <c r="Q623" s="1"/>
      <c r="R623" s="1"/>
      <c r="S623" s="1"/>
      <c r="T623" s="1"/>
      <c r="U623" s="1"/>
      <c r="V623" s="1"/>
      <c r="W623" s="1"/>
      <c r="X623" s="1"/>
      <c r="Y623" s="1"/>
      <c r="Z623" s="1"/>
    </row>
    <row r="624" spans="1:26" ht="15.75" customHeight="1" x14ac:dyDescent="0.2">
      <c r="A624" s="1"/>
      <c r="B624" s="1"/>
      <c r="C624" s="1"/>
      <c r="D624" s="24"/>
      <c r="E624" s="2"/>
      <c r="F624" s="2"/>
      <c r="G624" s="71"/>
      <c r="H624" s="24"/>
      <c r="I624" s="24"/>
      <c r="J624" s="24"/>
      <c r="K624" s="1"/>
      <c r="L624" s="1"/>
      <c r="M624" s="1"/>
      <c r="N624" s="1"/>
      <c r="O624" s="1"/>
      <c r="P624" s="1"/>
      <c r="Q624" s="1"/>
      <c r="R624" s="1"/>
      <c r="S624" s="1"/>
      <c r="T624" s="1"/>
      <c r="U624" s="1"/>
      <c r="V624" s="1"/>
      <c r="W624" s="1"/>
      <c r="X624" s="1"/>
      <c r="Y624" s="1"/>
      <c r="Z624" s="1"/>
    </row>
    <row r="625" spans="1:26" ht="15.75" customHeight="1" x14ac:dyDescent="0.2">
      <c r="A625" s="1"/>
      <c r="B625" s="1"/>
      <c r="C625" s="1"/>
      <c r="D625" s="24"/>
      <c r="E625" s="2"/>
      <c r="F625" s="2"/>
      <c r="G625" s="71"/>
      <c r="H625" s="24"/>
      <c r="I625" s="24"/>
      <c r="J625" s="24"/>
      <c r="K625" s="1"/>
      <c r="L625" s="1"/>
      <c r="M625" s="1"/>
      <c r="N625" s="1"/>
      <c r="O625" s="1"/>
      <c r="P625" s="1"/>
      <c r="Q625" s="1"/>
      <c r="R625" s="1"/>
      <c r="S625" s="1"/>
      <c r="T625" s="1"/>
      <c r="U625" s="1"/>
      <c r="V625" s="1"/>
      <c r="W625" s="1"/>
      <c r="X625" s="1"/>
      <c r="Y625" s="1"/>
      <c r="Z625" s="1"/>
    </row>
    <row r="626" spans="1:26" ht="15.75" customHeight="1" x14ac:dyDescent="0.2">
      <c r="A626" s="1"/>
      <c r="B626" s="1"/>
      <c r="C626" s="1"/>
      <c r="D626" s="24"/>
      <c r="E626" s="2"/>
      <c r="F626" s="2"/>
      <c r="G626" s="71"/>
      <c r="H626" s="24"/>
      <c r="I626" s="24"/>
      <c r="J626" s="24"/>
      <c r="K626" s="1"/>
      <c r="L626" s="1"/>
      <c r="M626" s="1"/>
      <c r="N626" s="1"/>
      <c r="O626" s="1"/>
      <c r="P626" s="1"/>
      <c r="Q626" s="1"/>
      <c r="R626" s="1"/>
      <c r="S626" s="1"/>
      <c r="T626" s="1"/>
      <c r="U626" s="1"/>
      <c r="V626" s="1"/>
      <c r="W626" s="1"/>
      <c r="X626" s="1"/>
      <c r="Y626" s="1"/>
      <c r="Z626" s="1"/>
    </row>
    <row r="627" spans="1:26" ht="15.75" customHeight="1" x14ac:dyDescent="0.2">
      <c r="A627" s="1"/>
      <c r="B627" s="1"/>
      <c r="C627" s="1"/>
      <c r="D627" s="24"/>
      <c r="E627" s="2"/>
      <c r="F627" s="2"/>
      <c r="G627" s="71"/>
      <c r="H627" s="24"/>
      <c r="I627" s="24"/>
      <c r="J627" s="24"/>
      <c r="K627" s="1"/>
      <c r="L627" s="1"/>
      <c r="M627" s="1"/>
      <c r="N627" s="1"/>
      <c r="O627" s="1"/>
      <c r="P627" s="1"/>
      <c r="Q627" s="1"/>
      <c r="R627" s="1"/>
      <c r="S627" s="1"/>
      <c r="T627" s="1"/>
      <c r="U627" s="1"/>
      <c r="V627" s="1"/>
      <c r="W627" s="1"/>
      <c r="X627" s="1"/>
      <c r="Y627" s="1"/>
      <c r="Z627" s="1"/>
    </row>
    <row r="628" spans="1:26" ht="15.75" customHeight="1" x14ac:dyDescent="0.2">
      <c r="A628" s="1"/>
      <c r="B628" s="1"/>
      <c r="C628" s="1"/>
      <c r="D628" s="24"/>
      <c r="E628" s="2"/>
      <c r="F628" s="2"/>
      <c r="G628" s="71"/>
      <c r="H628" s="24"/>
      <c r="I628" s="24"/>
      <c r="J628" s="24"/>
      <c r="K628" s="1"/>
      <c r="L628" s="1"/>
      <c r="M628" s="1"/>
      <c r="N628" s="1"/>
      <c r="O628" s="1"/>
      <c r="P628" s="1"/>
      <c r="Q628" s="1"/>
      <c r="R628" s="1"/>
      <c r="S628" s="1"/>
      <c r="T628" s="1"/>
      <c r="U628" s="1"/>
      <c r="V628" s="1"/>
      <c r="W628" s="1"/>
      <c r="X628" s="1"/>
      <c r="Y628" s="1"/>
      <c r="Z628" s="1"/>
    </row>
    <row r="629" spans="1:26" ht="15.75" customHeight="1" x14ac:dyDescent="0.2">
      <c r="A629" s="1"/>
      <c r="B629" s="1"/>
      <c r="C629" s="1"/>
      <c r="D629" s="24"/>
      <c r="E629" s="2"/>
      <c r="F629" s="2"/>
      <c r="G629" s="71"/>
      <c r="H629" s="24"/>
      <c r="I629" s="24"/>
      <c r="J629" s="24"/>
      <c r="K629" s="1"/>
      <c r="L629" s="1"/>
      <c r="M629" s="1"/>
      <c r="N629" s="1"/>
      <c r="O629" s="1"/>
      <c r="P629" s="1"/>
      <c r="Q629" s="1"/>
      <c r="R629" s="1"/>
      <c r="S629" s="1"/>
      <c r="T629" s="1"/>
      <c r="U629" s="1"/>
      <c r="V629" s="1"/>
      <c r="W629" s="1"/>
      <c r="X629" s="1"/>
      <c r="Y629" s="1"/>
      <c r="Z629" s="1"/>
    </row>
    <row r="630" spans="1:26" ht="15.75" customHeight="1" x14ac:dyDescent="0.2">
      <c r="A630" s="1"/>
      <c r="B630" s="1"/>
      <c r="C630" s="1"/>
      <c r="D630" s="24"/>
      <c r="E630" s="2"/>
      <c r="F630" s="2"/>
      <c r="G630" s="71"/>
      <c r="H630" s="24"/>
      <c r="I630" s="24"/>
      <c r="J630" s="24"/>
      <c r="K630" s="1"/>
      <c r="L630" s="1"/>
      <c r="M630" s="1"/>
      <c r="N630" s="1"/>
      <c r="O630" s="1"/>
      <c r="P630" s="1"/>
      <c r="Q630" s="1"/>
      <c r="R630" s="1"/>
      <c r="S630" s="1"/>
      <c r="T630" s="1"/>
      <c r="U630" s="1"/>
      <c r="V630" s="1"/>
      <c r="W630" s="1"/>
      <c r="X630" s="1"/>
      <c r="Y630" s="1"/>
      <c r="Z630" s="1"/>
    </row>
    <row r="631" spans="1:26" ht="15.75" customHeight="1" x14ac:dyDescent="0.2">
      <c r="A631" s="1"/>
      <c r="B631" s="1"/>
      <c r="C631" s="1"/>
      <c r="D631" s="24"/>
      <c r="E631" s="2"/>
      <c r="F631" s="2"/>
      <c r="G631" s="71"/>
      <c r="H631" s="24"/>
      <c r="I631" s="24"/>
      <c r="J631" s="24"/>
      <c r="K631" s="1"/>
      <c r="L631" s="1"/>
      <c r="M631" s="1"/>
      <c r="N631" s="1"/>
      <c r="O631" s="1"/>
      <c r="P631" s="1"/>
      <c r="Q631" s="1"/>
      <c r="R631" s="1"/>
      <c r="S631" s="1"/>
      <c r="T631" s="1"/>
      <c r="U631" s="1"/>
      <c r="V631" s="1"/>
      <c r="W631" s="1"/>
      <c r="X631" s="1"/>
      <c r="Y631" s="1"/>
      <c r="Z631" s="1"/>
    </row>
    <row r="632" spans="1:26" ht="15.75" customHeight="1" x14ac:dyDescent="0.2">
      <c r="A632" s="1"/>
      <c r="B632" s="1"/>
      <c r="C632" s="1"/>
      <c r="D632" s="24"/>
      <c r="E632" s="2"/>
      <c r="F632" s="2"/>
      <c r="G632" s="71"/>
      <c r="H632" s="24"/>
      <c r="I632" s="24"/>
      <c r="J632" s="24"/>
      <c r="K632" s="1"/>
      <c r="L632" s="1"/>
      <c r="M632" s="1"/>
      <c r="N632" s="1"/>
      <c r="O632" s="1"/>
      <c r="P632" s="1"/>
      <c r="Q632" s="1"/>
      <c r="R632" s="1"/>
      <c r="S632" s="1"/>
      <c r="T632" s="1"/>
      <c r="U632" s="1"/>
      <c r="V632" s="1"/>
      <c r="W632" s="1"/>
      <c r="X632" s="1"/>
      <c r="Y632" s="1"/>
      <c r="Z632" s="1"/>
    </row>
    <row r="633" spans="1:26" ht="15.75" customHeight="1" x14ac:dyDescent="0.2">
      <c r="A633" s="1"/>
      <c r="B633" s="1"/>
      <c r="C633" s="1"/>
      <c r="D633" s="24"/>
      <c r="E633" s="2"/>
      <c r="F633" s="2"/>
      <c r="G633" s="71"/>
      <c r="H633" s="24"/>
      <c r="I633" s="24"/>
      <c r="J633" s="24"/>
      <c r="K633" s="1"/>
      <c r="L633" s="1"/>
      <c r="M633" s="1"/>
      <c r="N633" s="1"/>
      <c r="O633" s="1"/>
      <c r="P633" s="1"/>
      <c r="Q633" s="1"/>
      <c r="R633" s="1"/>
      <c r="S633" s="1"/>
      <c r="T633" s="1"/>
      <c r="U633" s="1"/>
      <c r="V633" s="1"/>
      <c r="W633" s="1"/>
      <c r="X633" s="1"/>
      <c r="Y633" s="1"/>
      <c r="Z633" s="1"/>
    </row>
    <row r="634" spans="1:26" ht="15.75" customHeight="1" x14ac:dyDescent="0.2">
      <c r="A634" s="1"/>
      <c r="B634" s="1"/>
      <c r="C634" s="1"/>
      <c r="D634" s="24"/>
      <c r="E634" s="2"/>
      <c r="F634" s="2"/>
      <c r="G634" s="71"/>
      <c r="H634" s="24"/>
      <c r="I634" s="24"/>
      <c r="J634" s="24"/>
      <c r="K634" s="1"/>
      <c r="L634" s="1"/>
      <c r="M634" s="1"/>
      <c r="N634" s="1"/>
      <c r="O634" s="1"/>
      <c r="P634" s="1"/>
      <c r="Q634" s="1"/>
      <c r="R634" s="1"/>
      <c r="S634" s="1"/>
      <c r="T634" s="1"/>
      <c r="U634" s="1"/>
      <c r="V634" s="1"/>
      <c r="W634" s="1"/>
      <c r="X634" s="1"/>
      <c r="Y634" s="1"/>
      <c r="Z634" s="1"/>
    </row>
    <row r="635" spans="1:26" ht="15.75" customHeight="1" x14ac:dyDescent="0.2">
      <c r="A635" s="1"/>
      <c r="B635" s="1"/>
      <c r="C635" s="1"/>
      <c r="D635" s="24"/>
      <c r="E635" s="2"/>
      <c r="F635" s="2"/>
      <c r="G635" s="71"/>
      <c r="H635" s="24"/>
      <c r="I635" s="24"/>
      <c r="J635" s="24"/>
      <c r="K635" s="1"/>
      <c r="L635" s="1"/>
      <c r="M635" s="1"/>
      <c r="N635" s="1"/>
      <c r="O635" s="1"/>
      <c r="P635" s="1"/>
      <c r="Q635" s="1"/>
      <c r="R635" s="1"/>
      <c r="S635" s="1"/>
      <c r="T635" s="1"/>
      <c r="U635" s="1"/>
      <c r="V635" s="1"/>
      <c r="W635" s="1"/>
      <c r="X635" s="1"/>
      <c r="Y635" s="1"/>
      <c r="Z635" s="1"/>
    </row>
    <row r="636" spans="1:26" ht="15.75" customHeight="1" x14ac:dyDescent="0.2">
      <c r="A636" s="1"/>
      <c r="B636" s="1"/>
      <c r="C636" s="1"/>
      <c r="D636" s="24"/>
      <c r="E636" s="2"/>
      <c r="F636" s="2"/>
      <c r="G636" s="71"/>
      <c r="H636" s="24"/>
      <c r="I636" s="24"/>
      <c r="J636" s="24"/>
      <c r="K636" s="1"/>
      <c r="L636" s="1"/>
      <c r="M636" s="1"/>
      <c r="N636" s="1"/>
      <c r="O636" s="1"/>
      <c r="P636" s="1"/>
      <c r="Q636" s="1"/>
      <c r="R636" s="1"/>
      <c r="S636" s="1"/>
      <c r="T636" s="1"/>
      <c r="U636" s="1"/>
      <c r="V636" s="1"/>
      <c r="W636" s="1"/>
      <c r="X636" s="1"/>
      <c r="Y636" s="1"/>
      <c r="Z636" s="1"/>
    </row>
    <row r="637" spans="1:26" ht="15.75" customHeight="1" x14ac:dyDescent="0.2">
      <c r="A637" s="1"/>
      <c r="B637" s="1"/>
      <c r="C637" s="1"/>
      <c r="D637" s="24"/>
      <c r="E637" s="2"/>
      <c r="F637" s="2"/>
      <c r="G637" s="71"/>
      <c r="H637" s="24"/>
      <c r="I637" s="24"/>
      <c r="J637" s="24"/>
      <c r="K637" s="1"/>
      <c r="L637" s="1"/>
      <c r="M637" s="1"/>
      <c r="N637" s="1"/>
      <c r="O637" s="1"/>
      <c r="P637" s="1"/>
      <c r="Q637" s="1"/>
      <c r="R637" s="1"/>
      <c r="S637" s="1"/>
      <c r="T637" s="1"/>
      <c r="U637" s="1"/>
      <c r="V637" s="1"/>
      <c r="W637" s="1"/>
      <c r="X637" s="1"/>
      <c r="Y637" s="1"/>
      <c r="Z637" s="1"/>
    </row>
    <row r="638" spans="1:26" ht="15.75" customHeight="1" x14ac:dyDescent="0.2">
      <c r="A638" s="1"/>
      <c r="B638" s="1"/>
      <c r="C638" s="1"/>
      <c r="D638" s="24"/>
      <c r="E638" s="2"/>
      <c r="F638" s="2"/>
      <c r="G638" s="71"/>
      <c r="H638" s="24"/>
      <c r="I638" s="24"/>
      <c r="J638" s="24"/>
      <c r="K638" s="1"/>
      <c r="L638" s="1"/>
      <c r="M638" s="1"/>
      <c r="N638" s="1"/>
      <c r="O638" s="1"/>
      <c r="P638" s="1"/>
      <c r="Q638" s="1"/>
      <c r="R638" s="1"/>
      <c r="S638" s="1"/>
      <c r="T638" s="1"/>
      <c r="U638" s="1"/>
      <c r="V638" s="1"/>
      <c r="W638" s="1"/>
      <c r="X638" s="1"/>
      <c r="Y638" s="1"/>
      <c r="Z638" s="1"/>
    </row>
    <row r="639" spans="1:26" ht="15.75" customHeight="1" x14ac:dyDescent="0.2">
      <c r="A639" s="1"/>
      <c r="B639" s="1"/>
      <c r="C639" s="1"/>
      <c r="D639" s="24"/>
      <c r="E639" s="2"/>
      <c r="F639" s="2"/>
      <c r="G639" s="71"/>
      <c r="H639" s="24"/>
      <c r="I639" s="24"/>
      <c r="J639" s="24"/>
      <c r="K639" s="1"/>
      <c r="L639" s="1"/>
      <c r="M639" s="1"/>
      <c r="N639" s="1"/>
      <c r="O639" s="1"/>
      <c r="P639" s="1"/>
      <c r="Q639" s="1"/>
      <c r="R639" s="1"/>
      <c r="S639" s="1"/>
      <c r="T639" s="1"/>
      <c r="U639" s="1"/>
      <c r="V639" s="1"/>
      <c r="W639" s="1"/>
      <c r="X639" s="1"/>
      <c r="Y639" s="1"/>
      <c r="Z639" s="1"/>
    </row>
    <row r="640" spans="1:26" ht="15.75" customHeight="1" x14ac:dyDescent="0.2">
      <c r="A640" s="1"/>
      <c r="B640" s="1"/>
      <c r="C640" s="1"/>
      <c r="D640" s="24"/>
      <c r="E640" s="2"/>
      <c r="F640" s="2"/>
      <c r="G640" s="71"/>
      <c r="H640" s="24"/>
      <c r="I640" s="24"/>
      <c r="J640" s="24"/>
      <c r="K640" s="1"/>
      <c r="L640" s="1"/>
      <c r="M640" s="1"/>
      <c r="N640" s="1"/>
      <c r="O640" s="1"/>
      <c r="P640" s="1"/>
      <c r="Q640" s="1"/>
      <c r="R640" s="1"/>
      <c r="S640" s="1"/>
      <c r="T640" s="1"/>
      <c r="U640" s="1"/>
      <c r="V640" s="1"/>
      <c r="W640" s="1"/>
      <c r="X640" s="1"/>
      <c r="Y640" s="1"/>
      <c r="Z640" s="1"/>
    </row>
    <row r="641" spans="1:26" ht="15.75" customHeight="1" x14ac:dyDescent="0.2">
      <c r="A641" s="1"/>
      <c r="B641" s="1"/>
      <c r="C641" s="1"/>
      <c r="D641" s="24"/>
      <c r="E641" s="2"/>
      <c r="F641" s="2"/>
      <c r="G641" s="71"/>
      <c r="H641" s="24"/>
      <c r="I641" s="24"/>
      <c r="J641" s="24"/>
      <c r="K641" s="1"/>
      <c r="L641" s="1"/>
      <c r="M641" s="1"/>
      <c r="N641" s="1"/>
      <c r="O641" s="1"/>
      <c r="P641" s="1"/>
      <c r="Q641" s="1"/>
      <c r="R641" s="1"/>
      <c r="S641" s="1"/>
      <c r="T641" s="1"/>
      <c r="U641" s="1"/>
      <c r="V641" s="1"/>
      <c r="W641" s="1"/>
      <c r="X641" s="1"/>
      <c r="Y641" s="1"/>
      <c r="Z641" s="1"/>
    </row>
    <row r="642" spans="1:26" ht="15.75" customHeight="1" x14ac:dyDescent="0.2">
      <c r="A642" s="1"/>
      <c r="B642" s="1"/>
      <c r="C642" s="1"/>
      <c r="D642" s="24"/>
      <c r="E642" s="2"/>
      <c r="F642" s="2"/>
      <c r="G642" s="71"/>
      <c r="H642" s="24"/>
      <c r="I642" s="24"/>
      <c r="J642" s="24"/>
      <c r="K642" s="1"/>
      <c r="L642" s="1"/>
      <c r="M642" s="1"/>
      <c r="N642" s="1"/>
      <c r="O642" s="1"/>
      <c r="P642" s="1"/>
      <c r="Q642" s="1"/>
      <c r="R642" s="1"/>
      <c r="S642" s="1"/>
      <c r="T642" s="1"/>
      <c r="U642" s="1"/>
      <c r="V642" s="1"/>
      <c r="W642" s="1"/>
      <c r="X642" s="1"/>
      <c r="Y642" s="1"/>
      <c r="Z642" s="1"/>
    </row>
    <row r="643" spans="1:26" ht="15.75" customHeight="1" x14ac:dyDescent="0.2">
      <c r="A643" s="1"/>
      <c r="B643" s="1"/>
      <c r="C643" s="1"/>
      <c r="D643" s="24"/>
      <c r="E643" s="2"/>
      <c r="F643" s="2"/>
      <c r="G643" s="71"/>
      <c r="H643" s="24"/>
      <c r="I643" s="24"/>
      <c r="J643" s="24"/>
      <c r="K643" s="1"/>
      <c r="L643" s="1"/>
      <c r="M643" s="1"/>
      <c r="N643" s="1"/>
      <c r="O643" s="1"/>
      <c r="P643" s="1"/>
      <c r="Q643" s="1"/>
      <c r="R643" s="1"/>
      <c r="S643" s="1"/>
      <c r="T643" s="1"/>
      <c r="U643" s="1"/>
      <c r="V643" s="1"/>
      <c r="W643" s="1"/>
      <c r="X643" s="1"/>
      <c r="Y643" s="1"/>
      <c r="Z643" s="1"/>
    </row>
    <row r="644" spans="1:26" ht="15.75" customHeight="1" x14ac:dyDescent="0.2">
      <c r="A644" s="1"/>
      <c r="B644" s="1"/>
      <c r="C644" s="1"/>
      <c r="D644" s="24"/>
      <c r="E644" s="2"/>
      <c r="F644" s="2"/>
      <c r="G644" s="71"/>
      <c r="H644" s="24"/>
      <c r="I644" s="24"/>
      <c r="J644" s="24"/>
      <c r="K644" s="1"/>
      <c r="L644" s="1"/>
      <c r="M644" s="1"/>
      <c r="N644" s="1"/>
      <c r="O644" s="1"/>
      <c r="P644" s="1"/>
      <c r="Q644" s="1"/>
      <c r="R644" s="1"/>
      <c r="S644" s="1"/>
      <c r="T644" s="1"/>
      <c r="U644" s="1"/>
      <c r="V644" s="1"/>
      <c r="W644" s="1"/>
      <c r="X644" s="1"/>
      <c r="Y644" s="1"/>
      <c r="Z644" s="1"/>
    </row>
    <row r="645" spans="1:26" ht="15.75" customHeight="1" x14ac:dyDescent="0.2">
      <c r="A645" s="1"/>
      <c r="B645" s="1"/>
      <c r="C645" s="1"/>
      <c r="D645" s="24"/>
      <c r="E645" s="2"/>
      <c r="F645" s="2"/>
      <c r="G645" s="71"/>
      <c r="H645" s="24"/>
      <c r="I645" s="24"/>
      <c r="J645" s="24"/>
      <c r="K645" s="1"/>
      <c r="L645" s="1"/>
      <c r="M645" s="1"/>
      <c r="N645" s="1"/>
      <c r="O645" s="1"/>
      <c r="P645" s="1"/>
      <c r="Q645" s="1"/>
      <c r="R645" s="1"/>
      <c r="S645" s="1"/>
      <c r="T645" s="1"/>
      <c r="U645" s="1"/>
      <c r="V645" s="1"/>
      <c r="W645" s="1"/>
      <c r="X645" s="1"/>
      <c r="Y645" s="1"/>
      <c r="Z645" s="1"/>
    </row>
    <row r="646" spans="1:26" ht="15.75" customHeight="1" x14ac:dyDescent="0.2">
      <c r="A646" s="1"/>
      <c r="B646" s="1"/>
      <c r="C646" s="1"/>
      <c r="D646" s="24"/>
      <c r="E646" s="2"/>
      <c r="F646" s="2"/>
      <c r="G646" s="71"/>
      <c r="H646" s="24"/>
      <c r="I646" s="24"/>
      <c r="J646" s="24"/>
      <c r="K646" s="1"/>
      <c r="L646" s="1"/>
      <c r="M646" s="1"/>
      <c r="N646" s="1"/>
      <c r="O646" s="1"/>
      <c r="P646" s="1"/>
      <c r="Q646" s="1"/>
      <c r="R646" s="1"/>
      <c r="S646" s="1"/>
      <c r="T646" s="1"/>
      <c r="U646" s="1"/>
      <c r="V646" s="1"/>
      <c r="W646" s="1"/>
      <c r="X646" s="1"/>
      <c r="Y646" s="1"/>
      <c r="Z646" s="1"/>
    </row>
    <row r="647" spans="1:26" ht="15.75" customHeight="1" x14ac:dyDescent="0.2">
      <c r="A647" s="1"/>
      <c r="B647" s="1"/>
      <c r="C647" s="1"/>
      <c r="D647" s="24"/>
      <c r="E647" s="2"/>
      <c r="F647" s="2"/>
      <c r="G647" s="71"/>
      <c r="H647" s="24"/>
      <c r="I647" s="24"/>
      <c r="J647" s="24"/>
      <c r="K647" s="1"/>
      <c r="L647" s="1"/>
      <c r="M647" s="1"/>
      <c r="N647" s="1"/>
      <c r="O647" s="1"/>
      <c r="P647" s="1"/>
      <c r="Q647" s="1"/>
      <c r="R647" s="1"/>
      <c r="S647" s="1"/>
      <c r="T647" s="1"/>
      <c r="U647" s="1"/>
      <c r="V647" s="1"/>
      <c r="W647" s="1"/>
      <c r="X647" s="1"/>
      <c r="Y647" s="1"/>
      <c r="Z647" s="1"/>
    </row>
    <row r="648" spans="1:26" ht="15.75" customHeight="1" x14ac:dyDescent="0.2">
      <c r="A648" s="1"/>
      <c r="B648" s="1"/>
      <c r="C648" s="1"/>
      <c r="D648" s="24"/>
      <c r="E648" s="2"/>
      <c r="F648" s="2"/>
      <c r="G648" s="71"/>
      <c r="H648" s="24"/>
      <c r="I648" s="24"/>
      <c r="J648" s="24"/>
      <c r="K648" s="1"/>
      <c r="L648" s="1"/>
      <c r="M648" s="1"/>
      <c r="N648" s="1"/>
      <c r="O648" s="1"/>
      <c r="P648" s="1"/>
      <c r="Q648" s="1"/>
      <c r="R648" s="1"/>
      <c r="S648" s="1"/>
      <c r="T648" s="1"/>
      <c r="U648" s="1"/>
      <c r="V648" s="1"/>
      <c r="W648" s="1"/>
      <c r="X648" s="1"/>
      <c r="Y648" s="1"/>
      <c r="Z648" s="1"/>
    </row>
    <row r="649" spans="1:26" ht="15.75" customHeight="1" x14ac:dyDescent="0.2">
      <c r="A649" s="1"/>
      <c r="B649" s="1"/>
      <c r="C649" s="1"/>
      <c r="D649" s="24"/>
      <c r="E649" s="2"/>
      <c r="F649" s="2"/>
      <c r="G649" s="71"/>
      <c r="H649" s="24"/>
      <c r="I649" s="24"/>
      <c r="J649" s="24"/>
      <c r="K649" s="1"/>
      <c r="L649" s="1"/>
      <c r="M649" s="1"/>
      <c r="N649" s="1"/>
      <c r="O649" s="1"/>
      <c r="P649" s="1"/>
      <c r="Q649" s="1"/>
      <c r="R649" s="1"/>
      <c r="S649" s="1"/>
      <c r="T649" s="1"/>
      <c r="U649" s="1"/>
      <c r="V649" s="1"/>
      <c r="W649" s="1"/>
      <c r="X649" s="1"/>
      <c r="Y649" s="1"/>
      <c r="Z649" s="1"/>
    </row>
    <row r="650" spans="1:26" ht="15.75" customHeight="1" x14ac:dyDescent="0.2">
      <c r="A650" s="1"/>
      <c r="B650" s="1"/>
      <c r="C650" s="1"/>
      <c r="D650" s="24"/>
      <c r="E650" s="2"/>
      <c r="F650" s="2"/>
      <c r="G650" s="71"/>
      <c r="H650" s="24"/>
      <c r="I650" s="24"/>
      <c r="J650" s="24"/>
      <c r="K650" s="1"/>
      <c r="L650" s="1"/>
      <c r="M650" s="1"/>
      <c r="N650" s="1"/>
      <c r="O650" s="1"/>
      <c r="P650" s="1"/>
      <c r="Q650" s="1"/>
      <c r="R650" s="1"/>
      <c r="S650" s="1"/>
      <c r="T650" s="1"/>
      <c r="U650" s="1"/>
      <c r="V650" s="1"/>
      <c r="W650" s="1"/>
      <c r="X650" s="1"/>
      <c r="Y650" s="1"/>
      <c r="Z650" s="1"/>
    </row>
    <row r="651" spans="1:26" ht="15.75" customHeight="1" x14ac:dyDescent="0.2">
      <c r="A651" s="1"/>
      <c r="B651" s="1"/>
      <c r="C651" s="1"/>
      <c r="D651" s="24"/>
      <c r="E651" s="2"/>
      <c r="F651" s="2"/>
      <c r="G651" s="71"/>
      <c r="H651" s="24"/>
      <c r="I651" s="24"/>
      <c r="J651" s="24"/>
      <c r="K651" s="1"/>
      <c r="L651" s="1"/>
      <c r="M651" s="1"/>
      <c r="N651" s="1"/>
      <c r="O651" s="1"/>
      <c r="P651" s="1"/>
      <c r="Q651" s="1"/>
      <c r="R651" s="1"/>
      <c r="S651" s="1"/>
      <c r="T651" s="1"/>
      <c r="U651" s="1"/>
      <c r="V651" s="1"/>
      <c r="W651" s="1"/>
      <c r="X651" s="1"/>
      <c r="Y651" s="1"/>
      <c r="Z651" s="1"/>
    </row>
    <row r="652" spans="1:26" ht="15.75" customHeight="1" x14ac:dyDescent="0.2">
      <c r="A652" s="1"/>
      <c r="B652" s="1"/>
      <c r="C652" s="1"/>
      <c r="D652" s="24"/>
      <c r="E652" s="2"/>
      <c r="F652" s="2"/>
      <c r="G652" s="71"/>
      <c r="H652" s="24"/>
      <c r="I652" s="24"/>
      <c r="J652" s="24"/>
      <c r="K652" s="1"/>
      <c r="L652" s="1"/>
      <c r="M652" s="1"/>
      <c r="N652" s="1"/>
      <c r="O652" s="1"/>
      <c r="P652" s="1"/>
      <c r="Q652" s="1"/>
      <c r="R652" s="1"/>
      <c r="S652" s="1"/>
      <c r="T652" s="1"/>
      <c r="U652" s="1"/>
      <c r="V652" s="1"/>
      <c r="W652" s="1"/>
      <c r="X652" s="1"/>
      <c r="Y652" s="1"/>
      <c r="Z652" s="1"/>
    </row>
    <row r="653" spans="1:26" ht="15.75" customHeight="1" x14ac:dyDescent="0.2">
      <c r="A653" s="1"/>
      <c r="B653" s="1"/>
      <c r="C653" s="1"/>
      <c r="D653" s="24"/>
      <c r="E653" s="2"/>
      <c r="F653" s="2"/>
      <c r="G653" s="71"/>
      <c r="H653" s="24"/>
      <c r="I653" s="24"/>
      <c r="J653" s="24"/>
      <c r="K653" s="1"/>
      <c r="L653" s="1"/>
      <c r="M653" s="1"/>
      <c r="N653" s="1"/>
      <c r="O653" s="1"/>
      <c r="P653" s="1"/>
      <c r="Q653" s="1"/>
      <c r="R653" s="1"/>
      <c r="S653" s="1"/>
      <c r="T653" s="1"/>
      <c r="U653" s="1"/>
      <c r="V653" s="1"/>
      <c r="W653" s="1"/>
      <c r="X653" s="1"/>
      <c r="Y653" s="1"/>
      <c r="Z653" s="1"/>
    </row>
    <row r="654" spans="1:26" ht="15.75" customHeight="1" x14ac:dyDescent="0.2">
      <c r="A654" s="1"/>
      <c r="B654" s="1"/>
      <c r="C654" s="1"/>
      <c r="D654" s="24"/>
      <c r="E654" s="2"/>
      <c r="F654" s="2"/>
      <c r="G654" s="71"/>
      <c r="H654" s="24"/>
      <c r="I654" s="24"/>
      <c r="J654" s="24"/>
      <c r="K654" s="1"/>
      <c r="L654" s="1"/>
      <c r="M654" s="1"/>
      <c r="N654" s="1"/>
      <c r="O654" s="1"/>
      <c r="P654" s="1"/>
      <c r="Q654" s="1"/>
      <c r="R654" s="1"/>
      <c r="S654" s="1"/>
      <c r="T654" s="1"/>
      <c r="U654" s="1"/>
      <c r="V654" s="1"/>
      <c r="W654" s="1"/>
      <c r="X654" s="1"/>
      <c r="Y654" s="1"/>
      <c r="Z654" s="1"/>
    </row>
    <row r="655" spans="1:26" ht="15.75" customHeight="1" x14ac:dyDescent="0.2">
      <c r="A655" s="1"/>
      <c r="B655" s="1"/>
      <c r="C655" s="1"/>
      <c r="D655" s="24"/>
      <c r="E655" s="2"/>
      <c r="F655" s="2"/>
      <c r="G655" s="71"/>
      <c r="H655" s="24"/>
      <c r="I655" s="24"/>
      <c r="J655" s="24"/>
      <c r="K655" s="1"/>
      <c r="L655" s="1"/>
      <c r="M655" s="1"/>
      <c r="N655" s="1"/>
      <c r="O655" s="1"/>
      <c r="P655" s="1"/>
      <c r="Q655" s="1"/>
      <c r="R655" s="1"/>
      <c r="S655" s="1"/>
      <c r="T655" s="1"/>
      <c r="U655" s="1"/>
      <c r="V655" s="1"/>
      <c r="W655" s="1"/>
      <c r="X655" s="1"/>
      <c r="Y655" s="1"/>
      <c r="Z655" s="1"/>
    </row>
    <row r="656" spans="1:26" ht="15.75" customHeight="1" x14ac:dyDescent="0.2">
      <c r="A656" s="1"/>
      <c r="B656" s="1"/>
      <c r="C656" s="1"/>
      <c r="D656" s="24"/>
      <c r="E656" s="2"/>
      <c r="F656" s="2"/>
      <c r="G656" s="71"/>
      <c r="H656" s="24"/>
      <c r="I656" s="24"/>
      <c r="J656" s="24"/>
      <c r="K656" s="1"/>
      <c r="L656" s="1"/>
      <c r="M656" s="1"/>
      <c r="N656" s="1"/>
      <c r="O656" s="1"/>
      <c r="P656" s="1"/>
      <c r="Q656" s="1"/>
      <c r="R656" s="1"/>
      <c r="S656" s="1"/>
      <c r="T656" s="1"/>
      <c r="U656" s="1"/>
      <c r="V656" s="1"/>
      <c r="W656" s="1"/>
      <c r="X656" s="1"/>
      <c r="Y656" s="1"/>
      <c r="Z656" s="1"/>
    </row>
    <row r="657" spans="1:26" ht="15.75" customHeight="1" x14ac:dyDescent="0.2">
      <c r="A657" s="1"/>
      <c r="B657" s="1"/>
      <c r="C657" s="1"/>
      <c r="D657" s="24"/>
      <c r="E657" s="2"/>
      <c r="F657" s="2"/>
      <c r="G657" s="71"/>
      <c r="H657" s="24"/>
      <c r="I657" s="24"/>
      <c r="J657" s="24"/>
      <c r="K657" s="1"/>
      <c r="L657" s="1"/>
      <c r="M657" s="1"/>
      <c r="N657" s="1"/>
      <c r="O657" s="1"/>
      <c r="P657" s="1"/>
      <c r="Q657" s="1"/>
      <c r="R657" s="1"/>
      <c r="S657" s="1"/>
      <c r="T657" s="1"/>
      <c r="U657" s="1"/>
      <c r="V657" s="1"/>
      <c r="W657" s="1"/>
      <c r="X657" s="1"/>
      <c r="Y657" s="1"/>
      <c r="Z657" s="1"/>
    </row>
    <row r="658" spans="1:26" ht="15.75" customHeight="1" x14ac:dyDescent="0.2">
      <c r="A658" s="1"/>
      <c r="B658" s="1"/>
      <c r="C658" s="1"/>
      <c r="D658" s="24"/>
      <c r="E658" s="2"/>
      <c r="F658" s="2"/>
      <c r="G658" s="71"/>
      <c r="H658" s="24"/>
      <c r="I658" s="24"/>
      <c r="J658" s="24"/>
      <c r="K658" s="1"/>
      <c r="L658" s="1"/>
      <c r="M658" s="1"/>
      <c r="N658" s="1"/>
      <c r="O658" s="1"/>
      <c r="P658" s="1"/>
      <c r="Q658" s="1"/>
      <c r="R658" s="1"/>
      <c r="S658" s="1"/>
      <c r="T658" s="1"/>
      <c r="U658" s="1"/>
      <c r="V658" s="1"/>
      <c r="W658" s="1"/>
      <c r="X658" s="1"/>
      <c r="Y658" s="1"/>
      <c r="Z658" s="1"/>
    </row>
    <row r="659" spans="1:26" ht="15.75" customHeight="1" x14ac:dyDescent="0.2">
      <c r="A659" s="1"/>
      <c r="B659" s="1"/>
      <c r="C659" s="1"/>
      <c r="D659" s="24"/>
      <c r="E659" s="2"/>
      <c r="F659" s="2"/>
      <c r="G659" s="71"/>
      <c r="H659" s="24"/>
      <c r="I659" s="24"/>
      <c r="J659" s="24"/>
      <c r="K659" s="1"/>
      <c r="L659" s="1"/>
      <c r="M659" s="1"/>
      <c r="N659" s="1"/>
      <c r="O659" s="1"/>
      <c r="P659" s="1"/>
      <c r="Q659" s="1"/>
      <c r="R659" s="1"/>
      <c r="S659" s="1"/>
      <c r="T659" s="1"/>
      <c r="U659" s="1"/>
      <c r="V659" s="1"/>
      <c r="W659" s="1"/>
      <c r="X659" s="1"/>
      <c r="Y659" s="1"/>
      <c r="Z659" s="1"/>
    </row>
    <row r="660" spans="1:26" ht="15.75" customHeight="1" x14ac:dyDescent="0.2">
      <c r="A660" s="1"/>
      <c r="B660" s="1"/>
      <c r="C660" s="1"/>
      <c r="D660" s="24"/>
      <c r="E660" s="2"/>
      <c r="F660" s="2"/>
      <c r="G660" s="71"/>
      <c r="H660" s="24"/>
      <c r="I660" s="24"/>
      <c r="J660" s="24"/>
      <c r="K660" s="1"/>
      <c r="L660" s="1"/>
      <c r="M660" s="1"/>
      <c r="N660" s="1"/>
      <c r="O660" s="1"/>
      <c r="P660" s="1"/>
      <c r="Q660" s="1"/>
      <c r="R660" s="1"/>
      <c r="S660" s="1"/>
      <c r="T660" s="1"/>
      <c r="U660" s="1"/>
      <c r="V660" s="1"/>
      <c r="W660" s="1"/>
      <c r="X660" s="1"/>
      <c r="Y660" s="1"/>
      <c r="Z660" s="1"/>
    </row>
    <row r="661" spans="1:26" ht="15.75" customHeight="1" x14ac:dyDescent="0.2">
      <c r="A661" s="1"/>
      <c r="B661" s="1"/>
      <c r="C661" s="1"/>
      <c r="D661" s="24"/>
      <c r="E661" s="2"/>
      <c r="F661" s="2"/>
      <c r="G661" s="71"/>
      <c r="H661" s="24"/>
      <c r="I661" s="24"/>
      <c r="J661" s="24"/>
      <c r="K661" s="1"/>
      <c r="L661" s="1"/>
      <c r="M661" s="1"/>
      <c r="N661" s="1"/>
      <c r="O661" s="1"/>
      <c r="P661" s="1"/>
      <c r="Q661" s="1"/>
      <c r="R661" s="1"/>
      <c r="S661" s="1"/>
      <c r="T661" s="1"/>
      <c r="U661" s="1"/>
      <c r="V661" s="1"/>
      <c r="W661" s="1"/>
      <c r="X661" s="1"/>
      <c r="Y661" s="1"/>
      <c r="Z661" s="1"/>
    </row>
    <row r="662" spans="1:26" ht="15.75" customHeight="1" x14ac:dyDescent="0.2">
      <c r="A662" s="1"/>
      <c r="B662" s="1"/>
      <c r="C662" s="1"/>
      <c r="D662" s="24"/>
      <c r="E662" s="2"/>
      <c r="F662" s="2"/>
      <c r="G662" s="71"/>
      <c r="H662" s="24"/>
      <c r="I662" s="24"/>
      <c r="J662" s="24"/>
      <c r="K662" s="1"/>
      <c r="L662" s="1"/>
      <c r="M662" s="1"/>
      <c r="N662" s="1"/>
      <c r="O662" s="1"/>
      <c r="P662" s="1"/>
      <c r="Q662" s="1"/>
      <c r="R662" s="1"/>
      <c r="S662" s="1"/>
      <c r="T662" s="1"/>
      <c r="U662" s="1"/>
      <c r="V662" s="1"/>
      <c r="W662" s="1"/>
      <c r="X662" s="1"/>
      <c r="Y662" s="1"/>
      <c r="Z662" s="1"/>
    </row>
    <row r="663" spans="1:26" ht="15.75" customHeight="1" x14ac:dyDescent="0.2">
      <c r="A663" s="1"/>
      <c r="B663" s="1"/>
      <c r="C663" s="1"/>
      <c r="D663" s="24"/>
      <c r="E663" s="2"/>
      <c r="F663" s="2"/>
      <c r="G663" s="71"/>
      <c r="H663" s="24"/>
      <c r="I663" s="24"/>
      <c r="J663" s="24"/>
      <c r="K663" s="1"/>
      <c r="L663" s="1"/>
      <c r="M663" s="1"/>
      <c r="N663" s="1"/>
      <c r="O663" s="1"/>
      <c r="P663" s="1"/>
      <c r="Q663" s="1"/>
      <c r="R663" s="1"/>
      <c r="S663" s="1"/>
      <c r="T663" s="1"/>
      <c r="U663" s="1"/>
      <c r="V663" s="1"/>
      <c r="W663" s="1"/>
      <c r="X663" s="1"/>
      <c r="Y663" s="1"/>
      <c r="Z663" s="1"/>
    </row>
    <row r="664" spans="1:26" ht="15.75" customHeight="1" x14ac:dyDescent="0.2">
      <c r="A664" s="1"/>
      <c r="B664" s="1"/>
      <c r="C664" s="1"/>
      <c r="D664" s="24"/>
      <c r="E664" s="2"/>
      <c r="F664" s="2"/>
      <c r="G664" s="71"/>
      <c r="H664" s="24"/>
      <c r="I664" s="24"/>
      <c r="J664" s="24"/>
      <c r="K664" s="1"/>
      <c r="L664" s="1"/>
      <c r="M664" s="1"/>
      <c r="N664" s="1"/>
      <c r="O664" s="1"/>
      <c r="P664" s="1"/>
      <c r="Q664" s="1"/>
      <c r="R664" s="1"/>
      <c r="S664" s="1"/>
      <c r="T664" s="1"/>
      <c r="U664" s="1"/>
      <c r="V664" s="1"/>
      <c r="W664" s="1"/>
      <c r="X664" s="1"/>
      <c r="Y664" s="1"/>
      <c r="Z664" s="1"/>
    </row>
    <row r="665" spans="1:26" ht="15.75" customHeight="1" x14ac:dyDescent="0.2">
      <c r="A665" s="1"/>
      <c r="B665" s="1"/>
      <c r="C665" s="1"/>
      <c r="D665" s="24"/>
      <c r="E665" s="2"/>
      <c r="F665" s="2"/>
      <c r="G665" s="71"/>
      <c r="H665" s="24"/>
      <c r="I665" s="24"/>
      <c r="J665" s="24"/>
      <c r="K665" s="1"/>
      <c r="L665" s="1"/>
      <c r="M665" s="1"/>
      <c r="N665" s="1"/>
      <c r="O665" s="1"/>
      <c r="P665" s="1"/>
      <c r="Q665" s="1"/>
      <c r="R665" s="1"/>
      <c r="S665" s="1"/>
      <c r="T665" s="1"/>
      <c r="U665" s="1"/>
      <c r="V665" s="1"/>
      <c r="W665" s="1"/>
      <c r="X665" s="1"/>
      <c r="Y665" s="1"/>
      <c r="Z665" s="1"/>
    </row>
    <row r="666" spans="1:26" ht="15.75" customHeight="1" x14ac:dyDescent="0.2">
      <c r="A666" s="1"/>
      <c r="B666" s="1"/>
      <c r="C666" s="1"/>
      <c r="D666" s="24"/>
      <c r="E666" s="2"/>
      <c r="F666" s="2"/>
      <c r="G666" s="71"/>
      <c r="H666" s="24"/>
      <c r="I666" s="24"/>
      <c r="J666" s="24"/>
      <c r="K666" s="1"/>
      <c r="L666" s="1"/>
      <c r="M666" s="1"/>
      <c r="N666" s="1"/>
      <c r="O666" s="1"/>
      <c r="P666" s="1"/>
      <c r="Q666" s="1"/>
      <c r="R666" s="1"/>
      <c r="S666" s="1"/>
      <c r="T666" s="1"/>
      <c r="U666" s="1"/>
      <c r="V666" s="1"/>
      <c r="W666" s="1"/>
      <c r="X666" s="1"/>
      <c r="Y666" s="1"/>
      <c r="Z666" s="1"/>
    </row>
    <row r="667" spans="1:26" ht="15.75" customHeight="1" x14ac:dyDescent="0.2">
      <c r="A667" s="1"/>
      <c r="B667" s="1"/>
      <c r="C667" s="1"/>
      <c r="D667" s="24"/>
      <c r="E667" s="2"/>
      <c r="F667" s="2"/>
      <c r="G667" s="71"/>
      <c r="H667" s="24"/>
      <c r="I667" s="24"/>
      <c r="J667" s="24"/>
      <c r="K667" s="1"/>
      <c r="L667" s="1"/>
      <c r="M667" s="1"/>
      <c r="N667" s="1"/>
      <c r="O667" s="1"/>
      <c r="P667" s="1"/>
      <c r="Q667" s="1"/>
      <c r="R667" s="1"/>
      <c r="S667" s="1"/>
      <c r="T667" s="1"/>
      <c r="U667" s="1"/>
      <c r="V667" s="1"/>
      <c r="W667" s="1"/>
      <c r="X667" s="1"/>
      <c r="Y667" s="1"/>
      <c r="Z667" s="1"/>
    </row>
    <row r="668" spans="1:26" ht="15.75" customHeight="1" x14ac:dyDescent="0.2">
      <c r="A668" s="1"/>
      <c r="B668" s="1"/>
      <c r="C668" s="1"/>
      <c r="D668" s="24"/>
      <c r="E668" s="2"/>
      <c r="F668" s="2"/>
      <c r="G668" s="71"/>
      <c r="H668" s="24"/>
      <c r="I668" s="24"/>
      <c r="J668" s="24"/>
      <c r="K668" s="1"/>
      <c r="L668" s="1"/>
      <c r="M668" s="1"/>
      <c r="N668" s="1"/>
      <c r="O668" s="1"/>
      <c r="P668" s="1"/>
      <c r="Q668" s="1"/>
      <c r="R668" s="1"/>
      <c r="S668" s="1"/>
      <c r="T668" s="1"/>
      <c r="U668" s="1"/>
      <c r="V668" s="1"/>
      <c r="W668" s="1"/>
      <c r="X668" s="1"/>
      <c r="Y668" s="1"/>
      <c r="Z668" s="1"/>
    </row>
    <row r="669" spans="1:26" ht="15.75" customHeight="1" x14ac:dyDescent="0.2">
      <c r="A669" s="1"/>
      <c r="B669" s="1"/>
      <c r="C669" s="1"/>
      <c r="D669" s="24"/>
      <c r="E669" s="2"/>
      <c r="F669" s="2"/>
      <c r="G669" s="71"/>
      <c r="H669" s="24"/>
      <c r="I669" s="24"/>
      <c r="J669" s="24"/>
      <c r="K669" s="1"/>
      <c r="L669" s="1"/>
      <c r="M669" s="1"/>
      <c r="N669" s="1"/>
      <c r="O669" s="1"/>
      <c r="P669" s="1"/>
      <c r="Q669" s="1"/>
      <c r="R669" s="1"/>
      <c r="S669" s="1"/>
      <c r="T669" s="1"/>
      <c r="U669" s="1"/>
      <c r="V669" s="1"/>
      <c r="W669" s="1"/>
      <c r="X669" s="1"/>
      <c r="Y669" s="1"/>
      <c r="Z669" s="1"/>
    </row>
    <row r="670" spans="1:26" ht="15.75" customHeight="1" x14ac:dyDescent="0.2">
      <c r="A670" s="1"/>
      <c r="B670" s="1"/>
      <c r="C670" s="1"/>
      <c r="D670" s="24"/>
      <c r="E670" s="2"/>
      <c r="F670" s="2"/>
      <c r="G670" s="71"/>
      <c r="H670" s="24"/>
      <c r="I670" s="24"/>
      <c r="J670" s="24"/>
      <c r="K670" s="1"/>
      <c r="L670" s="1"/>
      <c r="M670" s="1"/>
      <c r="N670" s="1"/>
      <c r="O670" s="1"/>
      <c r="P670" s="1"/>
      <c r="Q670" s="1"/>
      <c r="R670" s="1"/>
      <c r="S670" s="1"/>
      <c r="T670" s="1"/>
      <c r="U670" s="1"/>
      <c r="V670" s="1"/>
      <c r="W670" s="1"/>
      <c r="X670" s="1"/>
      <c r="Y670" s="1"/>
      <c r="Z670" s="1"/>
    </row>
    <row r="671" spans="1:26" ht="15.75" customHeight="1" x14ac:dyDescent="0.2">
      <c r="A671" s="1"/>
      <c r="B671" s="1"/>
      <c r="C671" s="1"/>
      <c r="D671" s="24"/>
      <c r="E671" s="2"/>
      <c r="F671" s="2"/>
      <c r="G671" s="71"/>
      <c r="H671" s="24"/>
      <c r="I671" s="24"/>
      <c r="J671" s="24"/>
      <c r="K671" s="1"/>
      <c r="L671" s="1"/>
      <c r="M671" s="1"/>
      <c r="N671" s="1"/>
      <c r="O671" s="1"/>
      <c r="P671" s="1"/>
      <c r="Q671" s="1"/>
      <c r="R671" s="1"/>
      <c r="S671" s="1"/>
      <c r="T671" s="1"/>
      <c r="U671" s="1"/>
      <c r="V671" s="1"/>
      <c r="W671" s="1"/>
      <c r="X671" s="1"/>
      <c r="Y671" s="1"/>
      <c r="Z671" s="1"/>
    </row>
    <row r="672" spans="1:26" ht="15.75" customHeight="1" x14ac:dyDescent="0.2">
      <c r="A672" s="1"/>
      <c r="B672" s="1"/>
      <c r="C672" s="1"/>
      <c r="D672" s="24"/>
      <c r="E672" s="2"/>
      <c r="F672" s="2"/>
      <c r="G672" s="71"/>
      <c r="H672" s="24"/>
      <c r="I672" s="24"/>
      <c r="J672" s="24"/>
      <c r="K672" s="1"/>
      <c r="L672" s="1"/>
      <c r="M672" s="1"/>
      <c r="N672" s="1"/>
      <c r="O672" s="1"/>
      <c r="P672" s="1"/>
      <c r="Q672" s="1"/>
      <c r="R672" s="1"/>
      <c r="S672" s="1"/>
      <c r="T672" s="1"/>
      <c r="U672" s="1"/>
      <c r="V672" s="1"/>
      <c r="W672" s="1"/>
      <c r="X672" s="1"/>
      <c r="Y672" s="1"/>
      <c r="Z672" s="1"/>
    </row>
    <row r="673" spans="1:26" ht="15.75" customHeight="1" x14ac:dyDescent="0.2">
      <c r="A673" s="1"/>
      <c r="B673" s="1"/>
      <c r="C673" s="1"/>
      <c r="D673" s="24"/>
      <c r="E673" s="2"/>
      <c r="F673" s="2"/>
      <c r="G673" s="71"/>
      <c r="H673" s="24"/>
      <c r="I673" s="24"/>
      <c r="J673" s="24"/>
      <c r="K673" s="1"/>
      <c r="L673" s="1"/>
      <c r="M673" s="1"/>
      <c r="N673" s="1"/>
      <c r="O673" s="1"/>
      <c r="P673" s="1"/>
      <c r="Q673" s="1"/>
      <c r="R673" s="1"/>
      <c r="S673" s="1"/>
      <c r="T673" s="1"/>
      <c r="U673" s="1"/>
      <c r="V673" s="1"/>
      <c r="W673" s="1"/>
      <c r="X673" s="1"/>
      <c r="Y673" s="1"/>
      <c r="Z673" s="1"/>
    </row>
    <row r="674" spans="1:26" ht="15.75" customHeight="1" x14ac:dyDescent="0.2">
      <c r="A674" s="1"/>
      <c r="B674" s="1"/>
      <c r="C674" s="1"/>
      <c r="D674" s="24"/>
      <c r="E674" s="2"/>
      <c r="F674" s="2"/>
      <c r="G674" s="71"/>
      <c r="H674" s="24"/>
      <c r="I674" s="24"/>
      <c r="J674" s="24"/>
      <c r="K674" s="1"/>
      <c r="L674" s="1"/>
      <c r="M674" s="1"/>
      <c r="N674" s="1"/>
      <c r="O674" s="1"/>
      <c r="P674" s="1"/>
      <c r="Q674" s="1"/>
      <c r="R674" s="1"/>
      <c r="S674" s="1"/>
      <c r="T674" s="1"/>
      <c r="U674" s="1"/>
      <c r="V674" s="1"/>
      <c r="W674" s="1"/>
      <c r="X674" s="1"/>
      <c r="Y674" s="1"/>
      <c r="Z674" s="1"/>
    </row>
    <row r="675" spans="1:26" ht="15.75" customHeight="1" x14ac:dyDescent="0.2">
      <c r="A675" s="1"/>
      <c r="B675" s="1"/>
      <c r="C675" s="1"/>
      <c r="D675" s="24"/>
      <c r="E675" s="2"/>
      <c r="F675" s="2"/>
      <c r="G675" s="71"/>
      <c r="H675" s="24"/>
      <c r="I675" s="24"/>
      <c r="J675" s="24"/>
      <c r="K675" s="1"/>
      <c r="L675" s="1"/>
      <c r="M675" s="1"/>
      <c r="N675" s="1"/>
      <c r="O675" s="1"/>
      <c r="P675" s="1"/>
      <c r="Q675" s="1"/>
      <c r="R675" s="1"/>
      <c r="S675" s="1"/>
      <c r="T675" s="1"/>
      <c r="U675" s="1"/>
      <c r="V675" s="1"/>
      <c r="W675" s="1"/>
      <c r="X675" s="1"/>
      <c r="Y675" s="1"/>
      <c r="Z675" s="1"/>
    </row>
    <row r="676" spans="1:26" ht="15.75" customHeight="1" x14ac:dyDescent="0.2">
      <c r="A676" s="1"/>
      <c r="B676" s="1"/>
      <c r="C676" s="1"/>
      <c r="D676" s="24"/>
      <c r="E676" s="2"/>
      <c r="F676" s="2"/>
      <c r="G676" s="71"/>
      <c r="H676" s="24"/>
      <c r="I676" s="24"/>
      <c r="J676" s="24"/>
      <c r="K676" s="1"/>
      <c r="L676" s="1"/>
      <c r="M676" s="1"/>
      <c r="N676" s="1"/>
      <c r="O676" s="1"/>
      <c r="P676" s="1"/>
      <c r="Q676" s="1"/>
      <c r="R676" s="1"/>
      <c r="S676" s="1"/>
      <c r="T676" s="1"/>
      <c r="U676" s="1"/>
      <c r="V676" s="1"/>
      <c r="W676" s="1"/>
      <c r="X676" s="1"/>
      <c r="Y676" s="1"/>
      <c r="Z676" s="1"/>
    </row>
    <row r="677" spans="1:26" ht="15.75" customHeight="1" x14ac:dyDescent="0.2">
      <c r="A677" s="1"/>
      <c r="B677" s="1"/>
      <c r="C677" s="1"/>
      <c r="D677" s="24"/>
      <c r="E677" s="2"/>
      <c r="F677" s="2"/>
      <c r="G677" s="71"/>
      <c r="H677" s="24"/>
      <c r="I677" s="24"/>
      <c r="J677" s="24"/>
      <c r="K677" s="1"/>
      <c r="L677" s="1"/>
      <c r="M677" s="1"/>
      <c r="N677" s="1"/>
      <c r="O677" s="1"/>
      <c r="P677" s="1"/>
      <c r="Q677" s="1"/>
      <c r="R677" s="1"/>
      <c r="S677" s="1"/>
      <c r="T677" s="1"/>
      <c r="U677" s="1"/>
      <c r="V677" s="1"/>
      <c r="W677" s="1"/>
      <c r="X677" s="1"/>
      <c r="Y677" s="1"/>
      <c r="Z677" s="1"/>
    </row>
    <row r="678" spans="1:26" ht="15.75" customHeight="1" x14ac:dyDescent="0.2">
      <c r="A678" s="1"/>
      <c r="B678" s="1"/>
      <c r="C678" s="1"/>
      <c r="D678" s="24"/>
      <c r="E678" s="2"/>
      <c r="F678" s="2"/>
      <c r="G678" s="71"/>
      <c r="H678" s="24"/>
      <c r="I678" s="24"/>
      <c r="J678" s="24"/>
      <c r="K678" s="1"/>
      <c r="L678" s="1"/>
      <c r="M678" s="1"/>
      <c r="N678" s="1"/>
      <c r="O678" s="1"/>
      <c r="P678" s="1"/>
      <c r="Q678" s="1"/>
      <c r="R678" s="1"/>
      <c r="S678" s="1"/>
      <c r="T678" s="1"/>
      <c r="U678" s="1"/>
      <c r="V678" s="1"/>
      <c r="W678" s="1"/>
      <c r="X678" s="1"/>
      <c r="Y678" s="1"/>
      <c r="Z678" s="1"/>
    </row>
    <row r="679" spans="1:26" ht="15.75" customHeight="1" x14ac:dyDescent="0.2">
      <c r="A679" s="1"/>
      <c r="B679" s="1"/>
      <c r="C679" s="1"/>
      <c r="D679" s="24"/>
      <c r="E679" s="2"/>
      <c r="F679" s="2"/>
      <c r="G679" s="71"/>
      <c r="H679" s="24"/>
      <c r="I679" s="24"/>
      <c r="J679" s="24"/>
      <c r="K679" s="1"/>
      <c r="L679" s="1"/>
      <c r="M679" s="1"/>
      <c r="N679" s="1"/>
      <c r="O679" s="1"/>
      <c r="P679" s="1"/>
      <c r="Q679" s="1"/>
      <c r="R679" s="1"/>
      <c r="S679" s="1"/>
      <c r="T679" s="1"/>
      <c r="U679" s="1"/>
      <c r="V679" s="1"/>
      <c r="W679" s="1"/>
      <c r="X679" s="1"/>
      <c r="Y679" s="1"/>
      <c r="Z679" s="1"/>
    </row>
    <row r="680" spans="1:26" ht="15.75" customHeight="1" x14ac:dyDescent="0.2">
      <c r="A680" s="1"/>
      <c r="B680" s="1"/>
      <c r="C680" s="1"/>
      <c r="D680" s="24"/>
      <c r="E680" s="2"/>
      <c r="F680" s="2"/>
      <c r="G680" s="71"/>
      <c r="H680" s="24"/>
      <c r="I680" s="24"/>
      <c r="J680" s="24"/>
      <c r="K680" s="1"/>
      <c r="L680" s="1"/>
      <c r="M680" s="1"/>
      <c r="N680" s="1"/>
      <c r="O680" s="1"/>
      <c r="P680" s="1"/>
      <c r="Q680" s="1"/>
      <c r="R680" s="1"/>
      <c r="S680" s="1"/>
      <c r="T680" s="1"/>
      <c r="U680" s="1"/>
      <c r="V680" s="1"/>
      <c r="W680" s="1"/>
      <c r="X680" s="1"/>
      <c r="Y680" s="1"/>
      <c r="Z680" s="1"/>
    </row>
    <row r="681" spans="1:26" ht="15.75" customHeight="1" x14ac:dyDescent="0.2">
      <c r="A681" s="1"/>
      <c r="B681" s="1"/>
      <c r="C681" s="1"/>
      <c r="D681" s="24"/>
      <c r="E681" s="2"/>
      <c r="F681" s="2"/>
      <c r="G681" s="71"/>
      <c r="H681" s="24"/>
      <c r="I681" s="24"/>
      <c r="J681" s="24"/>
      <c r="K681" s="1"/>
      <c r="L681" s="1"/>
      <c r="M681" s="1"/>
      <c r="N681" s="1"/>
      <c r="O681" s="1"/>
      <c r="P681" s="1"/>
      <c r="Q681" s="1"/>
      <c r="R681" s="1"/>
      <c r="S681" s="1"/>
      <c r="T681" s="1"/>
      <c r="U681" s="1"/>
      <c r="V681" s="1"/>
      <c r="W681" s="1"/>
      <c r="X681" s="1"/>
      <c r="Y681" s="1"/>
      <c r="Z681" s="1"/>
    </row>
    <row r="682" spans="1:26" ht="15.75" customHeight="1" x14ac:dyDescent="0.2">
      <c r="A682" s="1"/>
      <c r="B682" s="1"/>
      <c r="C682" s="1"/>
      <c r="D682" s="24"/>
      <c r="E682" s="2"/>
      <c r="F682" s="2"/>
      <c r="G682" s="71"/>
      <c r="H682" s="24"/>
      <c r="I682" s="24"/>
      <c r="J682" s="24"/>
      <c r="K682" s="1"/>
      <c r="L682" s="1"/>
      <c r="M682" s="1"/>
      <c r="N682" s="1"/>
      <c r="O682" s="1"/>
      <c r="P682" s="1"/>
      <c r="Q682" s="1"/>
      <c r="R682" s="1"/>
      <c r="S682" s="1"/>
      <c r="T682" s="1"/>
      <c r="U682" s="1"/>
      <c r="V682" s="1"/>
      <c r="W682" s="1"/>
      <c r="X682" s="1"/>
      <c r="Y682" s="1"/>
      <c r="Z682" s="1"/>
    </row>
    <row r="683" spans="1:26" ht="15.75" customHeight="1" x14ac:dyDescent="0.2">
      <c r="A683" s="1"/>
      <c r="B683" s="1"/>
      <c r="C683" s="1"/>
      <c r="D683" s="24"/>
      <c r="E683" s="2"/>
      <c r="F683" s="2"/>
      <c r="G683" s="71"/>
      <c r="H683" s="24"/>
      <c r="I683" s="24"/>
      <c r="J683" s="24"/>
      <c r="K683" s="1"/>
      <c r="L683" s="1"/>
      <c r="M683" s="1"/>
      <c r="N683" s="1"/>
      <c r="O683" s="1"/>
      <c r="P683" s="1"/>
      <c r="Q683" s="1"/>
      <c r="R683" s="1"/>
      <c r="S683" s="1"/>
      <c r="T683" s="1"/>
      <c r="U683" s="1"/>
      <c r="V683" s="1"/>
      <c r="W683" s="1"/>
      <c r="X683" s="1"/>
      <c r="Y683" s="1"/>
      <c r="Z683" s="1"/>
    </row>
    <row r="684" spans="1:26" ht="15.75" customHeight="1" x14ac:dyDescent="0.2">
      <c r="A684" s="1"/>
      <c r="B684" s="1"/>
      <c r="C684" s="1"/>
      <c r="D684" s="24"/>
      <c r="E684" s="2"/>
      <c r="F684" s="2"/>
      <c r="G684" s="71"/>
      <c r="H684" s="24"/>
      <c r="I684" s="24"/>
      <c r="J684" s="24"/>
      <c r="K684" s="1"/>
      <c r="L684" s="1"/>
      <c r="M684" s="1"/>
      <c r="N684" s="1"/>
      <c r="O684" s="1"/>
      <c r="P684" s="1"/>
      <c r="Q684" s="1"/>
      <c r="R684" s="1"/>
      <c r="S684" s="1"/>
      <c r="T684" s="1"/>
      <c r="U684" s="1"/>
      <c r="V684" s="1"/>
      <c r="W684" s="1"/>
      <c r="X684" s="1"/>
      <c r="Y684" s="1"/>
      <c r="Z684" s="1"/>
    </row>
    <row r="685" spans="1:26" ht="15.75" customHeight="1" x14ac:dyDescent="0.2">
      <c r="A685" s="1"/>
      <c r="B685" s="1"/>
      <c r="C685" s="1"/>
      <c r="D685" s="24"/>
      <c r="E685" s="2"/>
      <c r="F685" s="2"/>
      <c r="G685" s="71"/>
      <c r="H685" s="24"/>
      <c r="I685" s="24"/>
      <c r="J685" s="24"/>
      <c r="K685" s="1"/>
      <c r="L685" s="1"/>
      <c r="M685" s="1"/>
      <c r="N685" s="1"/>
      <c r="O685" s="1"/>
      <c r="P685" s="1"/>
      <c r="Q685" s="1"/>
      <c r="R685" s="1"/>
      <c r="S685" s="1"/>
      <c r="T685" s="1"/>
      <c r="U685" s="1"/>
      <c r="V685" s="1"/>
      <c r="W685" s="1"/>
      <c r="X685" s="1"/>
      <c r="Y685" s="1"/>
      <c r="Z685" s="1"/>
    </row>
    <row r="686" spans="1:26" ht="15.75" customHeight="1" x14ac:dyDescent="0.2">
      <c r="A686" s="1"/>
      <c r="B686" s="1"/>
      <c r="C686" s="1"/>
      <c r="D686" s="24"/>
      <c r="E686" s="2"/>
      <c r="F686" s="2"/>
      <c r="G686" s="71"/>
      <c r="H686" s="24"/>
      <c r="I686" s="24"/>
      <c r="J686" s="24"/>
      <c r="K686" s="1"/>
      <c r="L686" s="1"/>
      <c r="M686" s="1"/>
      <c r="N686" s="1"/>
      <c r="O686" s="1"/>
      <c r="P686" s="1"/>
      <c r="Q686" s="1"/>
      <c r="R686" s="1"/>
      <c r="S686" s="1"/>
      <c r="T686" s="1"/>
      <c r="U686" s="1"/>
      <c r="V686" s="1"/>
      <c r="W686" s="1"/>
      <c r="X686" s="1"/>
      <c r="Y686" s="1"/>
      <c r="Z686" s="1"/>
    </row>
    <row r="687" spans="1:26" ht="15.75" customHeight="1" x14ac:dyDescent="0.2">
      <c r="A687" s="1"/>
      <c r="B687" s="1"/>
      <c r="C687" s="1"/>
      <c r="D687" s="24"/>
      <c r="E687" s="2"/>
      <c r="F687" s="2"/>
      <c r="G687" s="71"/>
      <c r="H687" s="24"/>
      <c r="I687" s="24"/>
      <c r="J687" s="24"/>
      <c r="K687" s="1"/>
      <c r="L687" s="1"/>
      <c r="M687" s="1"/>
      <c r="N687" s="1"/>
      <c r="O687" s="1"/>
      <c r="P687" s="1"/>
      <c r="Q687" s="1"/>
      <c r="R687" s="1"/>
      <c r="S687" s="1"/>
      <c r="T687" s="1"/>
      <c r="U687" s="1"/>
      <c r="V687" s="1"/>
      <c r="W687" s="1"/>
      <c r="X687" s="1"/>
      <c r="Y687" s="1"/>
      <c r="Z687" s="1"/>
    </row>
    <row r="688" spans="1:26" ht="15.75" customHeight="1" x14ac:dyDescent="0.2">
      <c r="A688" s="1"/>
      <c r="B688" s="1"/>
      <c r="C688" s="1"/>
      <c r="D688" s="24"/>
      <c r="E688" s="2"/>
      <c r="F688" s="2"/>
      <c r="G688" s="71"/>
      <c r="H688" s="24"/>
      <c r="I688" s="24"/>
      <c r="J688" s="24"/>
      <c r="K688" s="1"/>
      <c r="L688" s="1"/>
      <c r="M688" s="1"/>
      <c r="N688" s="1"/>
      <c r="O688" s="1"/>
      <c r="P688" s="1"/>
      <c r="Q688" s="1"/>
      <c r="R688" s="1"/>
      <c r="S688" s="1"/>
      <c r="T688" s="1"/>
      <c r="U688" s="1"/>
      <c r="V688" s="1"/>
      <c r="W688" s="1"/>
      <c r="X688" s="1"/>
      <c r="Y688" s="1"/>
      <c r="Z688" s="1"/>
    </row>
    <row r="689" spans="1:26" ht="15.75" customHeight="1" x14ac:dyDescent="0.2">
      <c r="A689" s="1"/>
      <c r="B689" s="1"/>
      <c r="C689" s="1"/>
      <c r="D689" s="24"/>
      <c r="E689" s="2"/>
      <c r="F689" s="2"/>
      <c r="G689" s="71"/>
      <c r="H689" s="24"/>
      <c r="I689" s="24"/>
      <c r="J689" s="24"/>
      <c r="K689" s="1"/>
      <c r="L689" s="1"/>
      <c r="M689" s="1"/>
      <c r="N689" s="1"/>
      <c r="O689" s="1"/>
      <c r="P689" s="1"/>
      <c r="Q689" s="1"/>
      <c r="R689" s="1"/>
      <c r="S689" s="1"/>
      <c r="T689" s="1"/>
      <c r="U689" s="1"/>
      <c r="V689" s="1"/>
      <c r="W689" s="1"/>
      <c r="X689" s="1"/>
      <c r="Y689" s="1"/>
      <c r="Z689" s="1"/>
    </row>
    <row r="690" spans="1:26" ht="15.75" customHeight="1" x14ac:dyDescent="0.2">
      <c r="A690" s="1"/>
      <c r="B690" s="1"/>
      <c r="C690" s="1"/>
      <c r="D690" s="24"/>
      <c r="E690" s="2"/>
      <c r="F690" s="2"/>
      <c r="G690" s="71"/>
      <c r="H690" s="24"/>
      <c r="I690" s="24"/>
      <c r="J690" s="24"/>
      <c r="K690" s="1"/>
      <c r="L690" s="1"/>
      <c r="M690" s="1"/>
      <c r="N690" s="1"/>
      <c r="O690" s="1"/>
      <c r="P690" s="1"/>
      <c r="Q690" s="1"/>
      <c r="R690" s="1"/>
      <c r="S690" s="1"/>
      <c r="T690" s="1"/>
      <c r="U690" s="1"/>
      <c r="V690" s="1"/>
      <c r="W690" s="1"/>
      <c r="X690" s="1"/>
      <c r="Y690" s="1"/>
      <c r="Z690" s="1"/>
    </row>
    <row r="691" spans="1:26" ht="15.75" customHeight="1" x14ac:dyDescent="0.2">
      <c r="A691" s="1"/>
      <c r="B691" s="1"/>
      <c r="C691" s="1"/>
      <c r="D691" s="24"/>
      <c r="E691" s="2"/>
      <c r="F691" s="2"/>
      <c r="G691" s="71"/>
      <c r="H691" s="24"/>
      <c r="I691" s="24"/>
      <c r="J691" s="24"/>
      <c r="K691" s="1"/>
      <c r="L691" s="1"/>
      <c r="M691" s="1"/>
      <c r="N691" s="1"/>
      <c r="O691" s="1"/>
      <c r="P691" s="1"/>
      <c r="Q691" s="1"/>
      <c r="R691" s="1"/>
      <c r="S691" s="1"/>
      <c r="T691" s="1"/>
      <c r="U691" s="1"/>
      <c r="V691" s="1"/>
      <c r="W691" s="1"/>
      <c r="X691" s="1"/>
      <c r="Y691" s="1"/>
      <c r="Z691" s="1"/>
    </row>
    <row r="692" spans="1:26" ht="15.75" customHeight="1" x14ac:dyDescent="0.2">
      <c r="A692" s="1"/>
      <c r="B692" s="1"/>
      <c r="C692" s="1"/>
      <c r="D692" s="24"/>
      <c r="E692" s="2"/>
      <c r="F692" s="2"/>
      <c r="G692" s="71"/>
      <c r="H692" s="24"/>
      <c r="I692" s="24"/>
      <c r="J692" s="24"/>
      <c r="K692" s="1"/>
      <c r="L692" s="1"/>
      <c r="M692" s="1"/>
      <c r="N692" s="1"/>
      <c r="O692" s="1"/>
      <c r="P692" s="1"/>
      <c r="Q692" s="1"/>
      <c r="R692" s="1"/>
      <c r="S692" s="1"/>
      <c r="T692" s="1"/>
      <c r="U692" s="1"/>
      <c r="V692" s="1"/>
      <c r="W692" s="1"/>
      <c r="X692" s="1"/>
      <c r="Y692" s="1"/>
      <c r="Z692" s="1"/>
    </row>
    <row r="693" spans="1:26" ht="15.75" customHeight="1" x14ac:dyDescent="0.2">
      <c r="A693" s="1"/>
      <c r="B693" s="1"/>
      <c r="C693" s="1"/>
      <c r="D693" s="24"/>
      <c r="E693" s="2"/>
      <c r="F693" s="2"/>
      <c r="G693" s="71"/>
      <c r="H693" s="24"/>
      <c r="I693" s="24"/>
      <c r="J693" s="24"/>
      <c r="K693" s="1"/>
      <c r="L693" s="1"/>
      <c r="M693" s="1"/>
      <c r="N693" s="1"/>
      <c r="O693" s="1"/>
      <c r="P693" s="1"/>
      <c r="Q693" s="1"/>
      <c r="R693" s="1"/>
      <c r="S693" s="1"/>
      <c r="T693" s="1"/>
      <c r="U693" s="1"/>
      <c r="V693" s="1"/>
      <c r="W693" s="1"/>
      <c r="X693" s="1"/>
      <c r="Y693" s="1"/>
      <c r="Z693" s="1"/>
    </row>
    <row r="694" spans="1:26" ht="15.75" customHeight="1" x14ac:dyDescent="0.2">
      <c r="A694" s="1"/>
      <c r="B694" s="1"/>
      <c r="C694" s="1"/>
      <c r="D694" s="24"/>
      <c r="E694" s="2"/>
      <c r="F694" s="2"/>
      <c r="G694" s="71"/>
      <c r="H694" s="24"/>
      <c r="I694" s="24"/>
      <c r="J694" s="24"/>
      <c r="K694" s="1"/>
      <c r="L694" s="1"/>
      <c r="M694" s="1"/>
      <c r="N694" s="1"/>
      <c r="O694" s="1"/>
      <c r="P694" s="1"/>
      <c r="Q694" s="1"/>
      <c r="R694" s="1"/>
      <c r="S694" s="1"/>
      <c r="T694" s="1"/>
      <c r="U694" s="1"/>
      <c r="V694" s="1"/>
      <c r="W694" s="1"/>
      <c r="X694" s="1"/>
      <c r="Y694" s="1"/>
      <c r="Z694" s="1"/>
    </row>
    <row r="695" spans="1:26" ht="15.75" customHeight="1" x14ac:dyDescent="0.2">
      <c r="A695" s="1"/>
      <c r="B695" s="1"/>
      <c r="C695" s="1"/>
      <c r="D695" s="24"/>
      <c r="E695" s="2"/>
      <c r="F695" s="2"/>
      <c r="G695" s="71"/>
      <c r="H695" s="24"/>
      <c r="I695" s="24"/>
      <c r="J695" s="24"/>
      <c r="K695" s="1"/>
      <c r="L695" s="1"/>
      <c r="M695" s="1"/>
      <c r="N695" s="1"/>
      <c r="O695" s="1"/>
      <c r="P695" s="1"/>
      <c r="Q695" s="1"/>
      <c r="R695" s="1"/>
      <c r="S695" s="1"/>
      <c r="T695" s="1"/>
      <c r="U695" s="1"/>
      <c r="V695" s="1"/>
      <c r="W695" s="1"/>
      <c r="X695" s="1"/>
      <c r="Y695" s="1"/>
      <c r="Z695" s="1"/>
    </row>
    <row r="696" spans="1:26" ht="15.75" customHeight="1" x14ac:dyDescent="0.2">
      <c r="A696" s="1"/>
      <c r="B696" s="1"/>
      <c r="C696" s="1"/>
      <c r="D696" s="24"/>
      <c r="E696" s="2"/>
      <c r="F696" s="2"/>
      <c r="G696" s="71"/>
      <c r="H696" s="24"/>
      <c r="I696" s="24"/>
      <c r="J696" s="24"/>
      <c r="K696" s="1"/>
      <c r="L696" s="1"/>
      <c r="M696" s="1"/>
      <c r="N696" s="1"/>
      <c r="O696" s="1"/>
      <c r="P696" s="1"/>
      <c r="Q696" s="1"/>
      <c r="R696" s="1"/>
      <c r="S696" s="1"/>
      <c r="T696" s="1"/>
      <c r="U696" s="1"/>
      <c r="V696" s="1"/>
      <c r="W696" s="1"/>
      <c r="X696" s="1"/>
      <c r="Y696" s="1"/>
      <c r="Z696" s="1"/>
    </row>
    <row r="697" spans="1:26" ht="15.75" customHeight="1" x14ac:dyDescent="0.2">
      <c r="A697" s="1"/>
      <c r="B697" s="1"/>
      <c r="C697" s="1"/>
      <c r="D697" s="24"/>
      <c r="E697" s="2"/>
      <c r="F697" s="2"/>
      <c r="G697" s="71"/>
      <c r="H697" s="24"/>
      <c r="I697" s="24"/>
      <c r="J697" s="24"/>
      <c r="K697" s="1"/>
      <c r="L697" s="1"/>
      <c r="M697" s="1"/>
      <c r="N697" s="1"/>
      <c r="O697" s="1"/>
      <c r="P697" s="1"/>
      <c r="Q697" s="1"/>
      <c r="R697" s="1"/>
      <c r="S697" s="1"/>
      <c r="T697" s="1"/>
      <c r="U697" s="1"/>
      <c r="V697" s="1"/>
      <c r="W697" s="1"/>
      <c r="X697" s="1"/>
      <c r="Y697" s="1"/>
      <c r="Z697" s="1"/>
    </row>
    <row r="698" spans="1:26" ht="15.75" customHeight="1" x14ac:dyDescent="0.2">
      <c r="A698" s="1"/>
      <c r="B698" s="1"/>
      <c r="C698" s="1"/>
      <c r="D698" s="24"/>
      <c r="E698" s="2"/>
      <c r="F698" s="2"/>
      <c r="G698" s="71"/>
      <c r="H698" s="24"/>
      <c r="I698" s="24"/>
      <c r="J698" s="24"/>
      <c r="K698" s="1"/>
      <c r="L698" s="1"/>
      <c r="M698" s="1"/>
      <c r="N698" s="1"/>
      <c r="O698" s="1"/>
      <c r="P698" s="1"/>
      <c r="Q698" s="1"/>
      <c r="R698" s="1"/>
      <c r="S698" s="1"/>
      <c r="T698" s="1"/>
      <c r="U698" s="1"/>
      <c r="V698" s="1"/>
      <c r="W698" s="1"/>
      <c r="X698" s="1"/>
      <c r="Y698" s="1"/>
      <c r="Z698" s="1"/>
    </row>
    <row r="699" spans="1:26" ht="15.75" customHeight="1" x14ac:dyDescent="0.2">
      <c r="A699" s="1"/>
      <c r="B699" s="1"/>
      <c r="C699" s="1"/>
      <c r="D699" s="24"/>
      <c r="E699" s="2"/>
      <c r="F699" s="2"/>
      <c r="G699" s="71"/>
      <c r="H699" s="24"/>
      <c r="I699" s="24"/>
      <c r="J699" s="24"/>
      <c r="K699" s="1"/>
      <c r="L699" s="1"/>
      <c r="M699" s="1"/>
      <c r="N699" s="1"/>
      <c r="O699" s="1"/>
      <c r="P699" s="1"/>
      <c r="Q699" s="1"/>
      <c r="R699" s="1"/>
      <c r="S699" s="1"/>
      <c r="T699" s="1"/>
      <c r="U699" s="1"/>
      <c r="V699" s="1"/>
      <c r="W699" s="1"/>
      <c r="X699" s="1"/>
      <c r="Y699" s="1"/>
      <c r="Z699" s="1"/>
    </row>
    <row r="700" spans="1:26" ht="15.75" customHeight="1" x14ac:dyDescent="0.2">
      <c r="A700" s="1"/>
      <c r="B700" s="1"/>
      <c r="C700" s="1"/>
      <c r="D700" s="24"/>
      <c r="E700" s="2"/>
      <c r="F700" s="2"/>
      <c r="G700" s="71"/>
      <c r="H700" s="24"/>
      <c r="I700" s="24"/>
      <c r="J700" s="24"/>
      <c r="K700" s="1"/>
      <c r="L700" s="1"/>
      <c r="M700" s="1"/>
      <c r="N700" s="1"/>
      <c r="O700" s="1"/>
      <c r="P700" s="1"/>
      <c r="Q700" s="1"/>
      <c r="R700" s="1"/>
      <c r="S700" s="1"/>
      <c r="T700" s="1"/>
      <c r="U700" s="1"/>
      <c r="V700" s="1"/>
      <c r="W700" s="1"/>
      <c r="X700" s="1"/>
      <c r="Y700" s="1"/>
      <c r="Z700" s="1"/>
    </row>
    <row r="701" spans="1:26" ht="15.75" customHeight="1" x14ac:dyDescent="0.2">
      <c r="A701" s="1"/>
      <c r="B701" s="1"/>
      <c r="C701" s="1"/>
      <c r="D701" s="24"/>
      <c r="E701" s="2"/>
      <c r="F701" s="2"/>
      <c r="G701" s="71"/>
      <c r="H701" s="24"/>
      <c r="I701" s="24"/>
      <c r="J701" s="24"/>
      <c r="K701" s="1"/>
      <c r="L701" s="1"/>
      <c r="M701" s="1"/>
      <c r="N701" s="1"/>
      <c r="O701" s="1"/>
      <c r="P701" s="1"/>
      <c r="Q701" s="1"/>
      <c r="R701" s="1"/>
      <c r="S701" s="1"/>
      <c r="T701" s="1"/>
      <c r="U701" s="1"/>
      <c r="V701" s="1"/>
      <c r="W701" s="1"/>
      <c r="X701" s="1"/>
      <c r="Y701" s="1"/>
      <c r="Z701" s="1"/>
    </row>
    <row r="702" spans="1:26" ht="15.75" customHeight="1" x14ac:dyDescent="0.2">
      <c r="A702" s="1"/>
      <c r="B702" s="1"/>
      <c r="C702" s="1"/>
      <c r="D702" s="24"/>
      <c r="E702" s="2"/>
      <c r="F702" s="2"/>
      <c r="G702" s="71"/>
      <c r="H702" s="24"/>
      <c r="I702" s="24"/>
      <c r="J702" s="24"/>
      <c r="K702" s="1"/>
      <c r="L702" s="1"/>
      <c r="M702" s="1"/>
      <c r="N702" s="1"/>
      <c r="O702" s="1"/>
      <c r="P702" s="1"/>
      <c r="Q702" s="1"/>
      <c r="R702" s="1"/>
      <c r="S702" s="1"/>
      <c r="T702" s="1"/>
      <c r="U702" s="1"/>
      <c r="V702" s="1"/>
      <c r="W702" s="1"/>
      <c r="X702" s="1"/>
      <c r="Y702" s="1"/>
      <c r="Z702" s="1"/>
    </row>
    <row r="703" spans="1:26" ht="15.75" customHeight="1" x14ac:dyDescent="0.2">
      <c r="A703" s="1"/>
      <c r="B703" s="1"/>
      <c r="C703" s="1"/>
      <c r="D703" s="24"/>
      <c r="E703" s="2"/>
      <c r="F703" s="2"/>
      <c r="G703" s="71"/>
      <c r="H703" s="24"/>
      <c r="I703" s="24"/>
      <c r="J703" s="24"/>
      <c r="K703" s="1"/>
      <c r="L703" s="1"/>
      <c r="M703" s="1"/>
      <c r="N703" s="1"/>
      <c r="O703" s="1"/>
      <c r="P703" s="1"/>
      <c r="Q703" s="1"/>
      <c r="R703" s="1"/>
      <c r="S703" s="1"/>
      <c r="T703" s="1"/>
      <c r="U703" s="1"/>
      <c r="V703" s="1"/>
      <c r="W703" s="1"/>
      <c r="X703" s="1"/>
      <c r="Y703" s="1"/>
      <c r="Z703" s="1"/>
    </row>
    <row r="704" spans="1:26" ht="15.75" customHeight="1" x14ac:dyDescent="0.2">
      <c r="A704" s="1"/>
      <c r="B704" s="1"/>
      <c r="C704" s="1"/>
      <c r="D704" s="24"/>
      <c r="E704" s="2"/>
      <c r="F704" s="2"/>
      <c r="G704" s="71"/>
      <c r="H704" s="24"/>
      <c r="I704" s="24"/>
      <c r="J704" s="24"/>
      <c r="K704" s="1"/>
      <c r="L704" s="1"/>
      <c r="M704" s="1"/>
      <c r="N704" s="1"/>
      <c r="O704" s="1"/>
      <c r="P704" s="1"/>
      <c r="Q704" s="1"/>
      <c r="R704" s="1"/>
      <c r="S704" s="1"/>
      <c r="T704" s="1"/>
      <c r="U704" s="1"/>
      <c r="V704" s="1"/>
      <c r="W704" s="1"/>
      <c r="X704" s="1"/>
      <c r="Y704" s="1"/>
      <c r="Z704" s="1"/>
    </row>
    <row r="705" spans="1:26" ht="15.75" customHeight="1" x14ac:dyDescent="0.2">
      <c r="A705" s="1"/>
      <c r="B705" s="1"/>
      <c r="C705" s="1"/>
      <c r="D705" s="24"/>
      <c r="E705" s="2"/>
      <c r="F705" s="2"/>
      <c r="G705" s="71"/>
      <c r="H705" s="24"/>
      <c r="I705" s="24"/>
      <c r="J705" s="24"/>
      <c r="K705" s="1"/>
      <c r="L705" s="1"/>
      <c r="M705" s="1"/>
      <c r="N705" s="1"/>
      <c r="O705" s="1"/>
      <c r="P705" s="1"/>
      <c r="Q705" s="1"/>
      <c r="R705" s="1"/>
      <c r="S705" s="1"/>
      <c r="T705" s="1"/>
      <c r="U705" s="1"/>
      <c r="V705" s="1"/>
      <c r="W705" s="1"/>
      <c r="X705" s="1"/>
      <c r="Y705" s="1"/>
      <c r="Z705" s="1"/>
    </row>
    <row r="706" spans="1:26" ht="15.75" customHeight="1" x14ac:dyDescent="0.2">
      <c r="A706" s="1"/>
      <c r="B706" s="1"/>
      <c r="C706" s="1"/>
      <c r="D706" s="24"/>
      <c r="E706" s="2"/>
      <c r="F706" s="2"/>
      <c r="G706" s="71"/>
      <c r="H706" s="24"/>
      <c r="I706" s="24"/>
      <c r="J706" s="24"/>
      <c r="K706" s="1"/>
      <c r="L706" s="1"/>
      <c r="M706" s="1"/>
      <c r="N706" s="1"/>
      <c r="O706" s="1"/>
      <c r="P706" s="1"/>
      <c r="Q706" s="1"/>
      <c r="R706" s="1"/>
      <c r="S706" s="1"/>
      <c r="T706" s="1"/>
      <c r="U706" s="1"/>
      <c r="V706" s="1"/>
      <c r="W706" s="1"/>
      <c r="X706" s="1"/>
      <c r="Y706" s="1"/>
      <c r="Z706" s="1"/>
    </row>
    <row r="707" spans="1:26" ht="15.75" customHeight="1" x14ac:dyDescent="0.2">
      <c r="A707" s="1"/>
      <c r="B707" s="1"/>
      <c r="C707" s="1"/>
      <c r="D707" s="24"/>
      <c r="E707" s="2"/>
      <c r="F707" s="2"/>
      <c r="G707" s="71"/>
      <c r="H707" s="24"/>
      <c r="I707" s="24"/>
      <c r="J707" s="24"/>
      <c r="K707" s="1"/>
      <c r="L707" s="1"/>
      <c r="M707" s="1"/>
      <c r="N707" s="1"/>
      <c r="O707" s="1"/>
      <c r="P707" s="1"/>
      <c r="Q707" s="1"/>
      <c r="R707" s="1"/>
      <c r="S707" s="1"/>
      <c r="T707" s="1"/>
      <c r="U707" s="1"/>
      <c r="V707" s="1"/>
      <c r="W707" s="1"/>
      <c r="X707" s="1"/>
      <c r="Y707" s="1"/>
      <c r="Z707" s="1"/>
    </row>
    <row r="708" spans="1:26" ht="15.75" customHeight="1" x14ac:dyDescent="0.2">
      <c r="A708" s="1"/>
      <c r="B708" s="1"/>
      <c r="C708" s="1"/>
      <c r="D708" s="24"/>
      <c r="E708" s="2"/>
      <c r="F708" s="2"/>
      <c r="G708" s="71"/>
      <c r="H708" s="24"/>
      <c r="I708" s="24"/>
      <c r="J708" s="24"/>
      <c r="K708" s="1"/>
      <c r="L708" s="1"/>
      <c r="M708" s="1"/>
      <c r="N708" s="1"/>
      <c r="O708" s="1"/>
      <c r="P708" s="1"/>
      <c r="Q708" s="1"/>
      <c r="R708" s="1"/>
      <c r="S708" s="1"/>
      <c r="T708" s="1"/>
      <c r="U708" s="1"/>
      <c r="V708" s="1"/>
      <c r="W708" s="1"/>
      <c r="X708" s="1"/>
      <c r="Y708" s="1"/>
      <c r="Z708" s="1"/>
    </row>
    <row r="709" spans="1:26" ht="15.75" customHeight="1" x14ac:dyDescent="0.2">
      <c r="A709" s="1"/>
      <c r="B709" s="1"/>
      <c r="C709" s="1"/>
      <c r="D709" s="24"/>
      <c r="E709" s="2"/>
      <c r="F709" s="2"/>
      <c r="G709" s="71"/>
      <c r="H709" s="24"/>
      <c r="I709" s="24"/>
      <c r="J709" s="24"/>
      <c r="K709" s="1"/>
      <c r="L709" s="1"/>
      <c r="M709" s="1"/>
      <c r="N709" s="1"/>
      <c r="O709" s="1"/>
      <c r="P709" s="1"/>
      <c r="Q709" s="1"/>
      <c r="R709" s="1"/>
      <c r="S709" s="1"/>
      <c r="T709" s="1"/>
      <c r="U709" s="1"/>
      <c r="V709" s="1"/>
      <c r="W709" s="1"/>
      <c r="X709" s="1"/>
      <c r="Y709" s="1"/>
      <c r="Z709" s="1"/>
    </row>
    <row r="710" spans="1:26" ht="15.75" customHeight="1" x14ac:dyDescent="0.2">
      <c r="A710" s="1"/>
      <c r="B710" s="1"/>
      <c r="C710" s="1"/>
      <c r="D710" s="24"/>
      <c r="E710" s="2"/>
      <c r="F710" s="2"/>
      <c r="G710" s="71"/>
      <c r="H710" s="24"/>
      <c r="I710" s="24"/>
      <c r="J710" s="24"/>
      <c r="K710" s="1"/>
      <c r="L710" s="1"/>
      <c r="M710" s="1"/>
      <c r="N710" s="1"/>
      <c r="O710" s="1"/>
      <c r="P710" s="1"/>
      <c r="Q710" s="1"/>
      <c r="R710" s="1"/>
      <c r="S710" s="1"/>
      <c r="T710" s="1"/>
      <c r="U710" s="1"/>
      <c r="V710" s="1"/>
      <c r="W710" s="1"/>
      <c r="X710" s="1"/>
      <c r="Y710" s="1"/>
      <c r="Z710" s="1"/>
    </row>
    <row r="711" spans="1:26" ht="15.75" customHeight="1" x14ac:dyDescent="0.2">
      <c r="A711" s="1"/>
      <c r="B711" s="1"/>
      <c r="C711" s="1"/>
      <c r="D711" s="24"/>
      <c r="E711" s="2"/>
      <c r="F711" s="2"/>
      <c r="G711" s="71"/>
      <c r="H711" s="24"/>
      <c r="I711" s="24"/>
      <c r="J711" s="24"/>
      <c r="K711" s="1"/>
      <c r="L711" s="1"/>
      <c r="M711" s="1"/>
      <c r="N711" s="1"/>
      <c r="O711" s="1"/>
      <c r="P711" s="1"/>
      <c r="Q711" s="1"/>
      <c r="R711" s="1"/>
      <c r="S711" s="1"/>
      <c r="T711" s="1"/>
      <c r="U711" s="1"/>
      <c r="V711" s="1"/>
      <c r="W711" s="1"/>
      <c r="X711" s="1"/>
      <c r="Y711" s="1"/>
      <c r="Z711" s="1"/>
    </row>
    <row r="712" spans="1:26" ht="15.75" customHeight="1" x14ac:dyDescent="0.2">
      <c r="A712" s="1"/>
      <c r="B712" s="1"/>
      <c r="C712" s="1"/>
      <c r="D712" s="24"/>
      <c r="E712" s="2"/>
      <c r="F712" s="2"/>
      <c r="G712" s="71"/>
      <c r="H712" s="24"/>
      <c r="I712" s="24"/>
      <c r="J712" s="24"/>
      <c r="K712" s="1"/>
      <c r="L712" s="1"/>
      <c r="M712" s="1"/>
      <c r="N712" s="1"/>
      <c r="O712" s="1"/>
      <c r="P712" s="1"/>
      <c r="Q712" s="1"/>
      <c r="R712" s="1"/>
      <c r="S712" s="1"/>
      <c r="T712" s="1"/>
      <c r="U712" s="1"/>
      <c r="V712" s="1"/>
      <c r="W712" s="1"/>
      <c r="X712" s="1"/>
      <c r="Y712" s="1"/>
      <c r="Z712" s="1"/>
    </row>
    <row r="713" spans="1:26" ht="15.75" customHeight="1" x14ac:dyDescent="0.2">
      <c r="A713" s="1"/>
      <c r="B713" s="1"/>
      <c r="C713" s="1"/>
      <c r="D713" s="24"/>
      <c r="E713" s="2"/>
      <c r="F713" s="2"/>
      <c r="G713" s="71"/>
      <c r="H713" s="24"/>
      <c r="I713" s="24"/>
      <c r="J713" s="24"/>
      <c r="K713" s="1"/>
      <c r="L713" s="1"/>
      <c r="M713" s="1"/>
      <c r="N713" s="1"/>
      <c r="O713" s="1"/>
      <c r="P713" s="1"/>
      <c r="Q713" s="1"/>
      <c r="R713" s="1"/>
      <c r="S713" s="1"/>
      <c r="T713" s="1"/>
      <c r="U713" s="1"/>
      <c r="V713" s="1"/>
      <c r="W713" s="1"/>
      <c r="X713" s="1"/>
      <c r="Y713" s="1"/>
      <c r="Z713" s="1"/>
    </row>
    <row r="714" spans="1:26" ht="15.75" customHeight="1" x14ac:dyDescent="0.2">
      <c r="A714" s="1"/>
      <c r="B714" s="1"/>
      <c r="C714" s="1"/>
      <c r="D714" s="24"/>
      <c r="E714" s="2"/>
      <c r="F714" s="2"/>
      <c r="G714" s="71"/>
      <c r="H714" s="24"/>
      <c r="I714" s="24"/>
      <c r="J714" s="24"/>
      <c r="K714" s="1"/>
      <c r="L714" s="1"/>
      <c r="M714" s="1"/>
      <c r="N714" s="1"/>
      <c r="O714" s="1"/>
      <c r="P714" s="1"/>
      <c r="Q714" s="1"/>
      <c r="R714" s="1"/>
      <c r="S714" s="1"/>
      <c r="T714" s="1"/>
      <c r="U714" s="1"/>
      <c r="V714" s="1"/>
      <c r="W714" s="1"/>
      <c r="X714" s="1"/>
      <c r="Y714" s="1"/>
      <c r="Z714" s="1"/>
    </row>
    <row r="715" spans="1:26" ht="15.75" customHeight="1" x14ac:dyDescent="0.2">
      <c r="A715" s="1"/>
      <c r="B715" s="1"/>
      <c r="C715" s="1"/>
      <c r="D715" s="24"/>
      <c r="E715" s="2"/>
      <c r="F715" s="2"/>
      <c r="G715" s="71"/>
      <c r="H715" s="24"/>
      <c r="I715" s="24"/>
      <c r="J715" s="24"/>
      <c r="K715" s="1"/>
      <c r="L715" s="1"/>
      <c r="M715" s="1"/>
      <c r="N715" s="1"/>
      <c r="O715" s="1"/>
      <c r="P715" s="1"/>
      <c r="Q715" s="1"/>
      <c r="R715" s="1"/>
      <c r="S715" s="1"/>
      <c r="T715" s="1"/>
      <c r="U715" s="1"/>
      <c r="V715" s="1"/>
      <c r="W715" s="1"/>
      <c r="X715" s="1"/>
      <c r="Y715" s="1"/>
      <c r="Z715" s="1"/>
    </row>
    <row r="716" spans="1:26" ht="15.75" customHeight="1" x14ac:dyDescent="0.2">
      <c r="A716" s="1"/>
      <c r="B716" s="1"/>
      <c r="C716" s="1"/>
      <c r="D716" s="24"/>
      <c r="E716" s="2"/>
      <c r="F716" s="2"/>
      <c r="G716" s="71"/>
      <c r="H716" s="24"/>
      <c r="I716" s="24"/>
      <c r="J716" s="24"/>
      <c r="K716" s="1"/>
      <c r="L716" s="1"/>
      <c r="M716" s="1"/>
      <c r="N716" s="1"/>
      <c r="O716" s="1"/>
      <c r="P716" s="1"/>
      <c r="Q716" s="1"/>
      <c r="R716" s="1"/>
      <c r="S716" s="1"/>
      <c r="T716" s="1"/>
      <c r="U716" s="1"/>
      <c r="V716" s="1"/>
      <c r="W716" s="1"/>
      <c r="X716" s="1"/>
      <c r="Y716" s="1"/>
      <c r="Z716" s="1"/>
    </row>
    <row r="717" spans="1:26" ht="15.75" customHeight="1" x14ac:dyDescent="0.2">
      <c r="A717" s="1"/>
      <c r="B717" s="1"/>
      <c r="C717" s="1"/>
      <c r="D717" s="24"/>
      <c r="E717" s="2"/>
      <c r="F717" s="2"/>
      <c r="G717" s="71"/>
      <c r="H717" s="24"/>
      <c r="I717" s="24"/>
      <c r="J717" s="24"/>
      <c r="K717" s="1"/>
      <c r="L717" s="1"/>
      <c r="M717" s="1"/>
      <c r="N717" s="1"/>
      <c r="O717" s="1"/>
      <c r="P717" s="1"/>
      <c r="Q717" s="1"/>
      <c r="R717" s="1"/>
      <c r="S717" s="1"/>
      <c r="T717" s="1"/>
      <c r="U717" s="1"/>
      <c r="V717" s="1"/>
      <c r="W717" s="1"/>
      <c r="X717" s="1"/>
      <c r="Y717" s="1"/>
      <c r="Z717" s="1"/>
    </row>
    <row r="718" spans="1:26" ht="15.75" customHeight="1" x14ac:dyDescent="0.2">
      <c r="A718" s="1"/>
      <c r="B718" s="1"/>
      <c r="C718" s="1"/>
      <c r="D718" s="24"/>
      <c r="E718" s="2"/>
      <c r="F718" s="2"/>
      <c r="G718" s="71"/>
      <c r="H718" s="24"/>
      <c r="I718" s="24"/>
      <c r="J718" s="24"/>
      <c r="K718" s="1"/>
      <c r="L718" s="1"/>
      <c r="M718" s="1"/>
      <c r="N718" s="1"/>
      <c r="O718" s="1"/>
      <c r="P718" s="1"/>
      <c r="Q718" s="1"/>
      <c r="R718" s="1"/>
      <c r="S718" s="1"/>
      <c r="T718" s="1"/>
      <c r="U718" s="1"/>
      <c r="V718" s="1"/>
      <c r="W718" s="1"/>
      <c r="X718" s="1"/>
      <c r="Y718" s="1"/>
      <c r="Z718" s="1"/>
    </row>
    <row r="719" spans="1:26" ht="15.75" customHeight="1" x14ac:dyDescent="0.2">
      <c r="A719" s="1"/>
      <c r="B719" s="1"/>
      <c r="C719" s="1"/>
      <c r="D719" s="24"/>
      <c r="E719" s="2"/>
      <c r="F719" s="2"/>
      <c r="G719" s="71"/>
      <c r="H719" s="24"/>
      <c r="I719" s="24"/>
      <c r="J719" s="24"/>
      <c r="K719" s="1"/>
      <c r="L719" s="1"/>
      <c r="M719" s="1"/>
      <c r="N719" s="1"/>
      <c r="O719" s="1"/>
      <c r="P719" s="1"/>
      <c r="Q719" s="1"/>
      <c r="R719" s="1"/>
      <c r="S719" s="1"/>
      <c r="T719" s="1"/>
      <c r="U719" s="1"/>
      <c r="V719" s="1"/>
      <c r="W719" s="1"/>
      <c r="X719" s="1"/>
      <c r="Y719" s="1"/>
      <c r="Z719" s="1"/>
    </row>
    <row r="720" spans="1:26" ht="15.75" customHeight="1" x14ac:dyDescent="0.2">
      <c r="A720" s="1"/>
      <c r="B720" s="1"/>
      <c r="C720" s="1"/>
      <c r="D720" s="24"/>
      <c r="E720" s="2"/>
      <c r="F720" s="2"/>
      <c r="G720" s="71"/>
      <c r="H720" s="24"/>
      <c r="I720" s="24"/>
      <c r="J720" s="24"/>
      <c r="K720" s="1"/>
      <c r="L720" s="1"/>
      <c r="M720" s="1"/>
      <c r="N720" s="1"/>
      <c r="O720" s="1"/>
      <c r="P720" s="1"/>
      <c r="Q720" s="1"/>
      <c r="R720" s="1"/>
      <c r="S720" s="1"/>
      <c r="T720" s="1"/>
      <c r="U720" s="1"/>
      <c r="V720" s="1"/>
      <c r="W720" s="1"/>
      <c r="X720" s="1"/>
      <c r="Y720" s="1"/>
      <c r="Z720" s="1"/>
    </row>
    <row r="721" spans="1:26" ht="15.75" customHeight="1" x14ac:dyDescent="0.2">
      <c r="A721" s="1"/>
      <c r="B721" s="1"/>
      <c r="C721" s="1"/>
      <c r="D721" s="24"/>
      <c r="E721" s="2"/>
      <c r="F721" s="2"/>
      <c r="G721" s="71"/>
      <c r="H721" s="24"/>
      <c r="I721" s="24"/>
      <c r="J721" s="24"/>
      <c r="K721" s="1"/>
      <c r="L721" s="1"/>
      <c r="M721" s="1"/>
      <c r="N721" s="1"/>
      <c r="O721" s="1"/>
      <c r="P721" s="1"/>
      <c r="Q721" s="1"/>
      <c r="R721" s="1"/>
      <c r="S721" s="1"/>
      <c r="T721" s="1"/>
      <c r="U721" s="1"/>
      <c r="V721" s="1"/>
      <c r="W721" s="1"/>
      <c r="X721" s="1"/>
      <c r="Y721" s="1"/>
      <c r="Z721" s="1"/>
    </row>
    <row r="722" spans="1:26" ht="15.75" customHeight="1" x14ac:dyDescent="0.2">
      <c r="A722" s="1"/>
      <c r="B722" s="1"/>
      <c r="C722" s="1"/>
      <c r="D722" s="24"/>
      <c r="E722" s="2"/>
      <c r="F722" s="2"/>
      <c r="G722" s="71"/>
      <c r="H722" s="24"/>
      <c r="I722" s="24"/>
      <c r="J722" s="24"/>
      <c r="K722" s="1"/>
      <c r="L722" s="1"/>
      <c r="M722" s="1"/>
      <c r="N722" s="1"/>
      <c r="O722" s="1"/>
      <c r="P722" s="1"/>
      <c r="Q722" s="1"/>
      <c r="R722" s="1"/>
      <c r="S722" s="1"/>
      <c r="T722" s="1"/>
      <c r="U722" s="1"/>
      <c r="V722" s="1"/>
      <c r="W722" s="1"/>
      <c r="X722" s="1"/>
      <c r="Y722" s="1"/>
      <c r="Z722" s="1"/>
    </row>
    <row r="723" spans="1:26" ht="15.75" customHeight="1" x14ac:dyDescent="0.2">
      <c r="A723" s="1"/>
      <c r="B723" s="1"/>
      <c r="C723" s="1"/>
      <c r="D723" s="24"/>
      <c r="E723" s="2"/>
      <c r="F723" s="2"/>
      <c r="G723" s="71"/>
      <c r="H723" s="24"/>
      <c r="I723" s="24"/>
      <c r="J723" s="24"/>
      <c r="K723" s="1"/>
      <c r="L723" s="1"/>
      <c r="M723" s="1"/>
      <c r="N723" s="1"/>
      <c r="O723" s="1"/>
      <c r="P723" s="1"/>
      <c r="Q723" s="1"/>
      <c r="R723" s="1"/>
      <c r="S723" s="1"/>
      <c r="T723" s="1"/>
      <c r="U723" s="1"/>
      <c r="V723" s="1"/>
      <c r="W723" s="1"/>
      <c r="X723" s="1"/>
      <c r="Y723" s="1"/>
      <c r="Z723" s="1"/>
    </row>
    <row r="724" spans="1:26" ht="15.75" customHeight="1" x14ac:dyDescent="0.2">
      <c r="A724" s="1"/>
      <c r="B724" s="1"/>
      <c r="C724" s="1"/>
      <c r="D724" s="24"/>
      <c r="E724" s="2"/>
      <c r="F724" s="2"/>
      <c r="G724" s="71"/>
      <c r="H724" s="24"/>
      <c r="I724" s="24"/>
      <c r="J724" s="24"/>
      <c r="K724" s="1"/>
      <c r="L724" s="1"/>
      <c r="M724" s="1"/>
      <c r="N724" s="1"/>
      <c r="O724" s="1"/>
      <c r="P724" s="1"/>
      <c r="Q724" s="1"/>
      <c r="R724" s="1"/>
      <c r="S724" s="1"/>
      <c r="T724" s="1"/>
      <c r="U724" s="1"/>
      <c r="V724" s="1"/>
      <c r="W724" s="1"/>
      <c r="X724" s="1"/>
      <c r="Y724" s="1"/>
      <c r="Z724" s="1"/>
    </row>
    <row r="725" spans="1:26" ht="15.75" customHeight="1" x14ac:dyDescent="0.2">
      <c r="A725" s="1"/>
      <c r="B725" s="1"/>
      <c r="C725" s="1"/>
      <c r="D725" s="24"/>
      <c r="E725" s="2"/>
      <c r="F725" s="2"/>
      <c r="G725" s="71"/>
      <c r="H725" s="24"/>
      <c r="I725" s="24"/>
      <c r="J725" s="24"/>
      <c r="K725" s="1"/>
      <c r="L725" s="1"/>
      <c r="M725" s="1"/>
      <c r="N725" s="1"/>
      <c r="O725" s="1"/>
      <c r="P725" s="1"/>
      <c r="Q725" s="1"/>
      <c r="R725" s="1"/>
      <c r="S725" s="1"/>
      <c r="T725" s="1"/>
      <c r="U725" s="1"/>
      <c r="V725" s="1"/>
      <c r="W725" s="1"/>
      <c r="X725" s="1"/>
      <c r="Y725" s="1"/>
      <c r="Z725" s="1"/>
    </row>
    <row r="726" spans="1:26" ht="15.75" customHeight="1" x14ac:dyDescent="0.2">
      <c r="A726" s="1"/>
      <c r="B726" s="1"/>
      <c r="C726" s="1"/>
      <c r="D726" s="24"/>
      <c r="E726" s="2"/>
      <c r="F726" s="2"/>
      <c r="G726" s="71"/>
      <c r="H726" s="24"/>
      <c r="I726" s="24"/>
      <c r="J726" s="24"/>
      <c r="K726" s="1"/>
      <c r="L726" s="1"/>
      <c r="M726" s="1"/>
      <c r="N726" s="1"/>
      <c r="O726" s="1"/>
      <c r="P726" s="1"/>
      <c r="Q726" s="1"/>
      <c r="R726" s="1"/>
      <c r="S726" s="1"/>
      <c r="T726" s="1"/>
      <c r="U726" s="1"/>
      <c r="V726" s="1"/>
      <c r="W726" s="1"/>
      <c r="X726" s="1"/>
      <c r="Y726" s="1"/>
      <c r="Z726" s="1"/>
    </row>
    <row r="727" spans="1:26" ht="15.75" customHeight="1" x14ac:dyDescent="0.2">
      <c r="A727" s="1"/>
      <c r="B727" s="1"/>
      <c r="C727" s="1"/>
      <c r="D727" s="24"/>
      <c r="E727" s="2"/>
      <c r="F727" s="2"/>
      <c r="G727" s="71"/>
      <c r="H727" s="24"/>
      <c r="I727" s="24"/>
      <c r="J727" s="24"/>
      <c r="K727" s="1"/>
      <c r="L727" s="1"/>
      <c r="M727" s="1"/>
      <c r="N727" s="1"/>
      <c r="O727" s="1"/>
      <c r="P727" s="1"/>
      <c r="Q727" s="1"/>
      <c r="R727" s="1"/>
      <c r="S727" s="1"/>
      <c r="T727" s="1"/>
      <c r="U727" s="1"/>
      <c r="V727" s="1"/>
      <c r="W727" s="1"/>
      <c r="X727" s="1"/>
      <c r="Y727" s="1"/>
      <c r="Z727" s="1"/>
    </row>
    <row r="728" spans="1:26" ht="15.75" customHeight="1" x14ac:dyDescent="0.2">
      <c r="A728" s="1"/>
      <c r="B728" s="1"/>
      <c r="C728" s="1"/>
      <c r="D728" s="24"/>
      <c r="E728" s="2"/>
      <c r="F728" s="2"/>
      <c r="G728" s="71"/>
      <c r="H728" s="24"/>
      <c r="I728" s="24"/>
      <c r="J728" s="24"/>
      <c r="K728" s="1"/>
      <c r="L728" s="1"/>
      <c r="M728" s="1"/>
      <c r="N728" s="1"/>
      <c r="O728" s="1"/>
      <c r="P728" s="1"/>
      <c r="Q728" s="1"/>
      <c r="R728" s="1"/>
      <c r="S728" s="1"/>
      <c r="T728" s="1"/>
      <c r="U728" s="1"/>
      <c r="V728" s="1"/>
      <c r="W728" s="1"/>
      <c r="X728" s="1"/>
      <c r="Y728" s="1"/>
      <c r="Z728" s="1"/>
    </row>
    <row r="729" spans="1:26" ht="15.75" customHeight="1" x14ac:dyDescent="0.2">
      <c r="A729" s="1"/>
      <c r="B729" s="1"/>
      <c r="C729" s="1"/>
      <c r="D729" s="24"/>
      <c r="E729" s="2"/>
      <c r="F729" s="2"/>
      <c r="G729" s="71"/>
      <c r="H729" s="24"/>
      <c r="I729" s="24"/>
      <c r="J729" s="24"/>
      <c r="K729" s="1"/>
      <c r="L729" s="1"/>
      <c r="M729" s="1"/>
      <c r="N729" s="1"/>
      <c r="O729" s="1"/>
      <c r="P729" s="1"/>
      <c r="Q729" s="1"/>
      <c r="R729" s="1"/>
      <c r="S729" s="1"/>
      <c r="T729" s="1"/>
      <c r="U729" s="1"/>
      <c r="V729" s="1"/>
      <c r="W729" s="1"/>
      <c r="X729" s="1"/>
      <c r="Y729" s="1"/>
      <c r="Z729" s="1"/>
    </row>
    <row r="730" spans="1:26" ht="15.75" customHeight="1" x14ac:dyDescent="0.2">
      <c r="A730" s="1"/>
      <c r="B730" s="1"/>
      <c r="C730" s="1"/>
      <c r="D730" s="24"/>
      <c r="E730" s="2"/>
      <c r="F730" s="2"/>
      <c r="G730" s="71"/>
      <c r="H730" s="24"/>
      <c r="I730" s="24"/>
      <c r="J730" s="24"/>
      <c r="K730" s="1"/>
      <c r="L730" s="1"/>
      <c r="M730" s="1"/>
      <c r="N730" s="1"/>
      <c r="O730" s="1"/>
      <c r="P730" s="1"/>
      <c r="Q730" s="1"/>
      <c r="R730" s="1"/>
      <c r="S730" s="1"/>
      <c r="T730" s="1"/>
      <c r="U730" s="1"/>
      <c r="V730" s="1"/>
      <c r="W730" s="1"/>
      <c r="X730" s="1"/>
      <c r="Y730" s="1"/>
      <c r="Z730" s="1"/>
    </row>
    <row r="731" spans="1:26" ht="15.75" customHeight="1" x14ac:dyDescent="0.2">
      <c r="A731" s="1"/>
      <c r="B731" s="1"/>
      <c r="C731" s="1"/>
      <c r="D731" s="24"/>
      <c r="E731" s="2"/>
      <c r="F731" s="2"/>
      <c r="G731" s="71"/>
      <c r="H731" s="24"/>
      <c r="I731" s="24"/>
      <c r="J731" s="24"/>
      <c r="K731" s="1"/>
      <c r="L731" s="1"/>
      <c r="M731" s="1"/>
      <c r="N731" s="1"/>
      <c r="O731" s="1"/>
      <c r="P731" s="1"/>
      <c r="Q731" s="1"/>
      <c r="R731" s="1"/>
      <c r="S731" s="1"/>
      <c r="T731" s="1"/>
      <c r="U731" s="1"/>
      <c r="V731" s="1"/>
      <c r="W731" s="1"/>
      <c r="X731" s="1"/>
      <c r="Y731" s="1"/>
      <c r="Z731" s="1"/>
    </row>
    <row r="732" spans="1:26" ht="15.75" customHeight="1" x14ac:dyDescent="0.2">
      <c r="A732" s="1"/>
      <c r="B732" s="1"/>
      <c r="C732" s="1"/>
      <c r="D732" s="24"/>
      <c r="E732" s="2"/>
      <c r="F732" s="2"/>
      <c r="G732" s="71"/>
      <c r="H732" s="24"/>
      <c r="I732" s="24"/>
      <c r="J732" s="24"/>
      <c r="K732" s="1"/>
      <c r="L732" s="1"/>
      <c r="M732" s="1"/>
      <c r="N732" s="1"/>
      <c r="O732" s="1"/>
      <c r="P732" s="1"/>
      <c r="Q732" s="1"/>
      <c r="R732" s="1"/>
      <c r="S732" s="1"/>
      <c r="T732" s="1"/>
      <c r="U732" s="1"/>
      <c r="V732" s="1"/>
      <c r="W732" s="1"/>
      <c r="X732" s="1"/>
      <c r="Y732" s="1"/>
      <c r="Z732" s="1"/>
    </row>
    <row r="733" spans="1:26" ht="15.75" customHeight="1" x14ac:dyDescent="0.2">
      <c r="A733" s="1"/>
      <c r="B733" s="1"/>
      <c r="C733" s="1"/>
      <c r="D733" s="24"/>
      <c r="E733" s="2"/>
      <c r="F733" s="2"/>
      <c r="G733" s="71"/>
      <c r="H733" s="24"/>
      <c r="I733" s="24"/>
      <c r="J733" s="24"/>
      <c r="K733" s="1"/>
      <c r="L733" s="1"/>
      <c r="M733" s="1"/>
      <c r="N733" s="1"/>
      <c r="O733" s="1"/>
      <c r="P733" s="1"/>
      <c r="Q733" s="1"/>
      <c r="R733" s="1"/>
      <c r="S733" s="1"/>
      <c r="T733" s="1"/>
      <c r="U733" s="1"/>
      <c r="V733" s="1"/>
      <c r="W733" s="1"/>
      <c r="X733" s="1"/>
      <c r="Y733" s="1"/>
      <c r="Z733" s="1"/>
    </row>
    <row r="734" spans="1:26" ht="15.75" customHeight="1" x14ac:dyDescent="0.2">
      <c r="A734" s="1"/>
      <c r="B734" s="1"/>
      <c r="C734" s="1"/>
      <c r="D734" s="24"/>
      <c r="E734" s="2"/>
      <c r="F734" s="2"/>
      <c r="G734" s="71"/>
      <c r="H734" s="24"/>
      <c r="I734" s="24"/>
      <c r="J734" s="24"/>
      <c r="K734" s="1"/>
      <c r="L734" s="1"/>
      <c r="M734" s="1"/>
      <c r="N734" s="1"/>
      <c r="O734" s="1"/>
      <c r="P734" s="1"/>
      <c r="Q734" s="1"/>
      <c r="R734" s="1"/>
      <c r="S734" s="1"/>
      <c r="T734" s="1"/>
      <c r="U734" s="1"/>
      <c r="V734" s="1"/>
      <c r="W734" s="1"/>
      <c r="X734" s="1"/>
      <c r="Y734" s="1"/>
      <c r="Z734" s="1"/>
    </row>
    <row r="735" spans="1:26" ht="15.75" customHeight="1" x14ac:dyDescent="0.2">
      <c r="A735" s="1"/>
      <c r="B735" s="1"/>
      <c r="C735" s="1"/>
      <c r="D735" s="24"/>
      <c r="E735" s="2"/>
      <c r="F735" s="2"/>
      <c r="G735" s="71"/>
      <c r="H735" s="24"/>
      <c r="I735" s="24"/>
      <c r="J735" s="24"/>
      <c r="K735" s="1"/>
      <c r="L735" s="1"/>
      <c r="M735" s="1"/>
      <c r="N735" s="1"/>
      <c r="O735" s="1"/>
      <c r="P735" s="1"/>
      <c r="Q735" s="1"/>
      <c r="R735" s="1"/>
      <c r="S735" s="1"/>
      <c r="T735" s="1"/>
      <c r="U735" s="1"/>
      <c r="V735" s="1"/>
      <c r="W735" s="1"/>
      <c r="X735" s="1"/>
      <c r="Y735" s="1"/>
      <c r="Z735" s="1"/>
    </row>
    <row r="736" spans="1:26" ht="15.75" customHeight="1" x14ac:dyDescent="0.2">
      <c r="A736" s="1"/>
      <c r="B736" s="1"/>
      <c r="C736" s="1"/>
      <c r="D736" s="24"/>
      <c r="E736" s="2"/>
      <c r="F736" s="2"/>
      <c r="G736" s="71"/>
      <c r="H736" s="24"/>
      <c r="I736" s="24"/>
      <c r="J736" s="24"/>
      <c r="K736" s="1"/>
      <c r="L736" s="1"/>
      <c r="M736" s="1"/>
      <c r="N736" s="1"/>
      <c r="O736" s="1"/>
      <c r="P736" s="1"/>
      <c r="Q736" s="1"/>
      <c r="R736" s="1"/>
      <c r="S736" s="1"/>
      <c r="T736" s="1"/>
      <c r="U736" s="1"/>
      <c r="V736" s="1"/>
      <c r="W736" s="1"/>
      <c r="X736" s="1"/>
      <c r="Y736" s="1"/>
      <c r="Z736" s="1"/>
    </row>
    <row r="737" spans="1:26" ht="15.75" customHeight="1" x14ac:dyDescent="0.2">
      <c r="A737" s="1"/>
      <c r="B737" s="1"/>
      <c r="C737" s="1"/>
      <c r="D737" s="24"/>
      <c r="E737" s="2"/>
      <c r="F737" s="2"/>
      <c r="G737" s="71"/>
      <c r="H737" s="24"/>
      <c r="I737" s="24"/>
      <c r="J737" s="24"/>
      <c r="K737" s="1"/>
      <c r="L737" s="1"/>
      <c r="M737" s="1"/>
      <c r="N737" s="1"/>
      <c r="O737" s="1"/>
      <c r="P737" s="1"/>
      <c r="Q737" s="1"/>
      <c r="R737" s="1"/>
      <c r="S737" s="1"/>
      <c r="T737" s="1"/>
      <c r="U737" s="1"/>
      <c r="V737" s="1"/>
      <c r="W737" s="1"/>
      <c r="X737" s="1"/>
      <c r="Y737" s="1"/>
      <c r="Z737" s="1"/>
    </row>
    <row r="738" spans="1:26" ht="15.75" customHeight="1" x14ac:dyDescent="0.2">
      <c r="A738" s="1"/>
      <c r="B738" s="1"/>
      <c r="C738" s="1"/>
      <c r="D738" s="24"/>
      <c r="E738" s="2"/>
      <c r="F738" s="2"/>
      <c r="G738" s="71"/>
      <c r="H738" s="24"/>
      <c r="I738" s="24"/>
      <c r="J738" s="24"/>
      <c r="K738" s="1"/>
      <c r="L738" s="1"/>
      <c r="M738" s="1"/>
      <c r="N738" s="1"/>
      <c r="O738" s="1"/>
      <c r="P738" s="1"/>
      <c r="Q738" s="1"/>
      <c r="R738" s="1"/>
      <c r="S738" s="1"/>
      <c r="T738" s="1"/>
      <c r="U738" s="1"/>
      <c r="V738" s="1"/>
      <c r="W738" s="1"/>
      <c r="X738" s="1"/>
      <c r="Y738" s="1"/>
      <c r="Z738" s="1"/>
    </row>
    <row r="739" spans="1:26" ht="15.75" customHeight="1" x14ac:dyDescent="0.2">
      <c r="A739" s="1"/>
      <c r="B739" s="1"/>
      <c r="C739" s="1"/>
      <c r="D739" s="24"/>
      <c r="E739" s="2"/>
      <c r="F739" s="2"/>
      <c r="G739" s="71"/>
      <c r="H739" s="24"/>
      <c r="I739" s="24"/>
      <c r="J739" s="24"/>
      <c r="K739" s="1"/>
      <c r="L739" s="1"/>
      <c r="M739" s="1"/>
      <c r="N739" s="1"/>
      <c r="O739" s="1"/>
      <c r="P739" s="1"/>
      <c r="Q739" s="1"/>
      <c r="R739" s="1"/>
      <c r="S739" s="1"/>
      <c r="T739" s="1"/>
      <c r="U739" s="1"/>
      <c r="V739" s="1"/>
      <c r="W739" s="1"/>
      <c r="X739" s="1"/>
      <c r="Y739" s="1"/>
      <c r="Z739" s="1"/>
    </row>
    <row r="740" spans="1:26" ht="15.75" customHeight="1" x14ac:dyDescent="0.2">
      <c r="A740" s="1"/>
      <c r="B740" s="1"/>
      <c r="C740" s="1"/>
      <c r="D740" s="24"/>
      <c r="E740" s="2"/>
      <c r="F740" s="2"/>
      <c r="G740" s="71"/>
      <c r="H740" s="24"/>
      <c r="I740" s="24"/>
      <c r="J740" s="24"/>
      <c r="K740" s="1"/>
      <c r="L740" s="1"/>
      <c r="M740" s="1"/>
      <c r="N740" s="1"/>
      <c r="O740" s="1"/>
      <c r="P740" s="1"/>
      <c r="Q740" s="1"/>
      <c r="R740" s="1"/>
      <c r="S740" s="1"/>
      <c r="T740" s="1"/>
      <c r="U740" s="1"/>
      <c r="V740" s="1"/>
      <c r="W740" s="1"/>
      <c r="X740" s="1"/>
      <c r="Y740" s="1"/>
      <c r="Z740" s="1"/>
    </row>
    <row r="741" spans="1:26" ht="15.75" customHeight="1" x14ac:dyDescent="0.2">
      <c r="A741" s="1"/>
      <c r="B741" s="1"/>
      <c r="C741" s="1"/>
      <c r="D741" s="24"/>
      <c r="E741" s="2"/>
      <c r="F741" s="2"/>
      <c r="G741" s="71"/>
      <c r="H741" s="24"/>
      <c r="I741" s="24"/>
      <c r="J741" s="24"/>
      <c r="K741" s="1"/>
      <c r="L741" s="1"/>
      <c r="M741" s="1"/>
      <c r="N741" s="1"/>
      <c r="O741" s="1"/>
      <c r="P741" s="1"/>
      <c r="Q741" s="1"/>
      <c r="R741" s="1"/>
      <c r="S741" s="1"/>
      <c r="T741" s="1"/>
      <c r="U741" s="1"/>
      <c r="V741" s="1"/>
      <c r="W741" s="1"/>
      <c r="X741" s="1"/>
      <c r="Y741" s="1"/>
      <c r="Z741" s="1"/>
    </row>
    <row r="742" spans="1:26" ht="15.75" customHeight="1" x14ac:dyDescent="0.2">
      <c r="A742" s="1"/>
      <c r="B742" s="1"/>
      <c r="C742" s="1"/>
      <c r="D742" s="24"/>
      <c r="E742" s="2"/>
      <c r="F742" s="2"/>
      <c r="G742" s="71"/>
      <c r="H742" s="24"/>
      <c r="I742" s="24"/>
      <c r="J742" s="24"/>
      <c r="K742" s="1"/>
      <c r="L742" s="1"/>
      <c r="M742" s="1"/>
      <c r="N742" s="1"/>
      <c r="O742" s="1"/>
      <c r="P742" s="1"/>
      <c r="Q742" s="1"/>
      <c r="R742" s="1"/>
      <c r="S742" s="1"/>
      <c r="T742" s="1"/>
      <c r="U742" s="1"/>
      <c r="V742" s="1"/>
      <c r="W742" s="1"/>
      <c r="X742" s="1"/>
      <c r="Y742" s="1"/>
      <c r="Z742" s="1"/>
    </row>
    <row r="743" spans="1:26" ht="15.75" customHeight="1" x14ac:dyDescent="0.2">
      <c r="A743" s="1"/>
      <c r="B743" s="1"/>
      <c r="C743" s="1"/>
      <c r="D743" s="24"/>
      <c r="E743" s="2"/>
      <c r="F743" s="2"/>
      <c r="G743" s="71"/>
      <c r="H743" s="24"/>
      <c r="I743" s="24"/>
      <c r="J743" s="24"/>
      <c r="K743" s="1"/>
      <c r="L743" s="1"/>
      <c r="M743" s="1"/>
      <c r="N743" s="1"/>
      <c r="O743" s="1"/>
      <c r="P743" s="1"/>
      <c r="Q743" s="1"/>
      <c r="R743" s="1"/>
      <c r="S743" s="1"/>
      <c r="T743" s="1"/>
      <c r="U743" s="1"/>
      <c r="V743" s="1"/>
      <c r="W743" s="1"/>
      <c r="X743" s="1"/>
      <c r="Y743" s="1"/>
      <c r="Z743" s="1"/>
    </row>
    <row r="744" spans="1:26" ht="15.75" customHeight="1" x14ac:dyDescent="0.2">
      <c r="A744" s="1"/>
      <c r="B744" s="1"/>
      <c r="C744" s="1"/>
      <c r="D744" s="24"/>
      <c r="E744" s="2"/>
      <c r="F744" s="2"/>
      <c r="G744" s="71"/>
      <c r="H744" s="24"/>
      <c r="I744" s="24"/>
      <c r="J744" s="24"/>
      <c r="K744" s="1"/>
      <c r="L744" s="1"/>
      <c r="M744" s="1"/>
      <c r="N744" s="1"/>
      <c r="O744" s="1"/>
      <c r="P744" s="1"/>
      <c r="Q744" s="1"/>
      <c r="R744" s="1"/>
      <c r="S744" s="1"/>
      <c r="T744" s="1"/>
      <c r="U744" s="1"/>
      <c r="V744" s="1"/>
      <c r="W744" s="1"/>
      <c r="X744" s="1"/>
      <c r="Y744" s="1"/>
      <c r="Z744" s="1"/>
    </row>
    <row r="745" spans="1:26" ht="15.75" customHeight="1" x14ac:dyDescent="0.2">
      <c r="A745" s="1"/>
      <c r="B745" s="1"/>
      <c r="C745" s="1"/>
      <c r="D745" s="24"/>
      <c r="E745" s="2"/>
      <c r="F745" s="2"/>
      <c r="G745" s="71"/>
      <c r="H745" s="24"/>
      <c r="I745" s="24"/>
      <c r="J745" s="24"/>
      <c r="K745" s="1"/>
      <c r="L745" s="1"/>
      <c r="M745" s="1"/>
      <c r="N745" s="1"/>
      <c r="O745" s="1"/>
      <c r="P745" s="1"/>
      <c r="Q745" s="1"/>
      <c r="R745" s="1"/>
      <c r="S745" s="1"/>
      <c r="T745" s="1"/>
      <c r="U745" s="1"/>
      <c r="V745" s="1"/>
      <c r="W745" s="1"/>
      <c r="X745" s="1"/>
      <c r="Y745" s="1"/>
      <c r="Z745" s="1"/>
    </row>
    <row r="746" spans="1:26" ht="15.75" customHeight="1" x14ac:dyDescent="0.2">
      <c r="A746" s="1"/>
      <c r="B746" s="1"/>
      <c r="C746" s="1"/>
      <c r="D746" s="24"/>
      <c r="E746" s="2"/>
      <c r="F746" s="2"/>
      <c r="G746" s="71"/>
      <c r="H746" s="24"/>
      <c r="I746" s="24"/>
      <c r="J746" s="24"/>
      <c r="K746" s="1"/>
      <c r="L746" s="1"/>
      <c r="M746" s="1"/>
      <c r="N746" s="1"/>
      <c r="O746" s="1"/>
      <c r="P746" s="1"/>
      <c r="Q746" s="1"/>
      <c r="R746" s="1"/>
      <c r="S746" s="1"/>
      <c r="T746" s="1"/>
      <c r="U746" s="1"/>
      <c r="V746" s="1"/>
      <c r="W746" s="1"/>
      <c r="X746" s="1"/>
      <c r="Y746" s="1"/>
      <c r="Z746" s="1"/>
    </row>
    <row r="747" spans="1:26" ht="15.75" customHeight="1" x14ac:dyDescent="0.2">
      <c r="A747" s="1"/>
      <c r="B747" s="1"/>
      <c r="C747" s="1"/>
      <c r="D747" s="24"/>
      <c r="E747" s="2"/>
      <c r="F747" s="2"/>
      <c r="G747" s="71"/>
      <c r="H747" s="24"/>
      <c r="I747" s="24"/>
      <c r="J747" s="24"/>
      <c r="K747" s="1"/>
      <c r="L747" s="1"/>
      <c r="M747" s="1"/>
      <c r="N747" s="1"/>
      <c r="O747" s="1"/>
      <c r="P747" s="1"/>
      <c r="Q747" s="1"/>
      <c r="R747" s="1"/>
      <c r="S747" s="1"/>
      <c r="T747" s="1"/>
      <c r="U747" s="1"/>
      <c r="V747" s="1"/>
      <c r="W747" s="1"/>
      <c r="X747" s="1"/>
      <c r="Y747" s="1"/>
      <c r="Z747" s="1"/>
    </row>
    <row r="748" spans="1:26" ht="15.75" customHeight="1" x14ac:dyDescent="0.2">
      <c r="A748" s="1"/>
      <c r="B748" s="1"/>
      <c r="C748" s="1"/>
      <c r="D748" s="24"/>
      <c r="E748" s="2"/>
      <c r="F748" s="2"/>
      <c r="G748" s="71"/>
      <c r="H748" s="24"/>
      <c r="I748" s="24"/>
      <c r="J748" s="24"/>
      <c r="K748" s="1"/>
      <c r="L748" s="1"/>
      <c r="M748" s="1"/>
      <c r="N748" s="1"/>
      <c r="O748" s="1"/>
      <c r="P748" s="1"/>
      <c r="Q748" s="1"/>
      <c r="R748" s="1"/>
      <c r="S748" s="1"/>
      <c r="T748" s="1"/>
      <c r="U748" s="1"/>
      <c r="V748" s="1"/>
      <c r="W748" s="1"/>
      <c r="X748" s="1"/>
      <c r="Y748" s="1"/>
      <c r="Z748" s="1"/>
    </row>
    <row r="749" spans="1:26" ht="15.75" customHeight="1" x14ac:dyDescent="0.2">
      <c r="A749" s="1"/>
      <c r="B749" s="1"/>
      <c r="C749" s="1"/>
      <c r="D749" s="24"/>
      <c r="E749" s="2"/>
      <c r="F749" s="2"/>
      <c r="G749" s="71"/>
      <c r="H749" s="24"/>
      <c r="I749" s="24"/>
      <c r="J749" s="24"/>
      <c r="K749" s="1"/>
      <c r="L749" s="1"/>
      <c r="M749" s="1"/>
      <c r="N749" s="1"/>
      <c r="O749" s="1"/>
      <c r="P749" s="1"/>
      <c r="Q749" s="1"/>
      <c r="R749" s="1"/>
      <c r="S749" s="1"/>
      <c r="T749" s="1"/>
      <c r="U749" s="1"/>
      <c r="V749" s="1"/>
      <c r="W749" s="1"/>
      <c r="X749" s="1"/>
      <c r="Y749" s="1"/>
      <c r="Z749" s="1"/>
    </row>
    <row r="750" spans="1:26" ht="15.75" customHeight="1" x14ac:dyDescent="0.2">
      <c r="A750" s="1"/>
      <c r="B750" s="1"/>
      <c r="C750" s="1"/>
      <c r="D750" s="24"/>
      <c r="E750" s="2"/>
      <c r="F750" s="2"/>
      <c r="G750" s="71"/>
      <c r="H750" s="24"/>
      <c r="I750" s="24"/>
      <c r="J750" s="24"/>
      <c r="K750" s="1"/>
      <c r="L750" s="1"/>
      <c r="M750" s="1"/>
      <c r="N750" s="1"/>
      <c r="O750" s="1"/>
      <c r="P750" s="1"/>
      <c r="Q750" s="1"/>
      <c r="R750" s="1"/>
      <c r="S750" s="1"/>
      <c r="T750" s="1"/>
      <c r="U750" s="1"/>
      <c r="V750" s="1"/>
      <c r="W750" s="1"/>
      <c r="X750" s="1"/>
      <c r="Y750" s="1"/>
      <c r="Z750" s="1"/>
    </row>
    <row r="751" spans="1:26" ht="15.75" customHeight="1" x14ac:dyDescent="0.2">
      <c r="A751" s="1"/>
      <c r="B751" s="1"/>
      <c r="C751" s="1"/>
      <c r="D751" s="24"/>
      <c r="E751" s="2"/>
      <c r="F751" s="2"/>
      <c r="G751" s="71"/>
      <c r="H751" s="24"/>
      <c r="I751" s="24"/>
      <c r="J751" s="24"/>
      <c r="K751" s="1"/>
      <c r="L751" s="1"/>
      <c r="M751" s="1"/>
      <c r="N751" s="1"/>
      <c r="O751" s="1"/>
      <c r="P751" s="1"/>
      <c r="Q751" s="1"/>
      <c r="R751" s="1"/>
      <c r="S751" s="1"/>
      <c r="T751" s="1"/>
      <c r="U751" s="1"/>
      <c r="V751" s="1"/>
      <c r="W751" s="1"/>
      <c r="X751" s="1"/>
      <c r="Y751" s="1"/>
      <c r="Z751" s="1"/>
    </row>
    <row r="752" spans="1:26" ht="15.75" customHeight="1" x14ac:dyDescent="0.2">
      <c r="A752" s="1"/>
      <c r="B752" s="1"/>
      <c r="C752" s="1"/>
      <c r="D752" s="24"/>
      <c r="E752" s="2"/>
      <c r="F752" s="2"/>
      <c r="G752" s="71"/>
      <c r="H752" s="24"/>
      <c r="I752" s="24"/>
      <c r="J752" s="24"/>
      <c r="K752" s="1"/>
      <c r="L752" s="1"/>
      <c r="M752" s="1"/>
      <c r="N752" s="1"/>
      <c r="O752" s="1"/>
      <c r="P752" s="1"/>
      <c r="Q752" s="1"/>
      <c r="R752" s="1"/>
      <c r="S752" s="1"/>
      <c r="T752" s="1"/>
      <c r="U752" s="1"/>
      <c r="V752" s="1"/>
      <c r="W752" s="1"/>
      <c r="X752" s="1"/>
      <c r="Y752" s="1"/>
      <c r="Z752" s="1"/>
    </row>
    <row r="753" spans="1:26" ht="15.75" customHeight="1" x14ac:dyDescent="0.2">
      <c r="A753" s="1"/>
      <c r="B753" s="1"/>
      <c r="C753" s="1"/>
      <c r="D753" s="24"/>
      <c r="E753" s="2"/>
      <c r="F753" s="2"/>
      <c r="G753" s="71"/>
      <c r="H753" s="24"/>
      <c r="I753" s="24"/>
      <c r="J753" s="24"/>
      <c r="K753" s="1"/>
      <c r="L753" s="1"/>
      <c r="M753" s="1"/>
      <c r="N753" s="1"/>
      <c r="O753" s="1"/>
      <c r="P753" s="1"/>
      <c r="Q753" s="1"/>
      <c r="R753" s="1"/>
      <c r="S753" s="1"/>
      <c r="T753" s="1"/>
      <c r="U753" s="1"/>
      <c r="V753" s="1"/>
      <c r="W753" s="1"/>
      <c r="X753" s="1"/>
      <c r="Y753" s="1"/>
      <c r="Z753" s="1"/>
    </row>
    <row r="754" spans="1:26" ht="15.75" customHeight="1" x14ac:dyDescent="0.2">
      <c r="A754" s="1"/>
      <c r="B754" s="1"/>
      <c r="C754" s="1"/>
      <c r="D754" s="24"/>
      <c r="E754" s="2"/>
      <c r="F754" s="2"/>
      <c r="G754" s="71"/>
      <c r="H754" s="24"/>
      <c r="I754" s="24"/>
      <c r="J754" s="24"/>
      <c r="K754" s="1"/>
      <c r="L754" s="1"/>
      <c r="M754" s="1"/>
      <c r="N754" s="1"/>
      <c r="O754" s="1"/>
      <c r="P754" s="1"/>
      <c r="Q754" s="1"/>
      <c r="R754" s="1"/>
      <c r="S754" s="1"/>
      <c r="T754" s="1"/>
      <c r="U754" s="1"/>
      <c r="V754" s="1"/>
      <c r="W754" s="1"/>
      <c r="X754" s="1"/>
      <c r="Y754" s="1"/>
      <c r="Z754" s="1"/>
    </row>
    <row r="755" spans="1:26" ht="15.75" customHeight="1" x14ac:dyDescent="0.2">
      <c r="A755" s="1"/>
      <c r="B755" s="1"/>
      <c r="C755" s="1"/>
      <c r="D755" s="24"/>
      <c r="E755" s="2"/>
      <c r="F755" s="2"/>
      <c r="G755" s="71"/>
      <c r="H755" s="24"/>
      <c r="I755" s="24"/>
      <c r="J755" s="24"/>
      <c r="K755" s="1"/>
      <c r="L755" s="1"/>
      <c r="M755" s="1"/>
      <c r="N755" s="1"/>
      <c r="O755" s="1"/>
      <c r="P755" s="1"/>
      <c r="Q755" s="1"/>
      <c r="R755" s="1"/>
      <c r="S755" s="1"/>
      <c r="T755" s="1"/>
      <c r="U755" s="1"/>
      <c r="V755" s="1"/>
      <c r="W755" s="1"/>
      <c r="X755" s="1"/>
      <c r="Y755" s="1"/>
      <c r="Z755" s="1"/>
    </row>
    <row r="756" spans="1:26" ht="15.75" customHeight="1" x14ac:dyDescent="0.2">
      <c r="A756" s="1"/>
      <c r="B756" s="1"/>
      <c r="C756" s="1"/>
      <c r="D756" s="24"/>
      <c r="E756" s="2"/>
      <c r="F756" s="2"/>
      <c r="G756" s="71"/>
      <c r="H756" s="24"/>
      <c r="I756" s="24"/>
      <c r="J756" s="24"/>
      <c r="K756" s="1"/>
      <c r="L756" s="1"/>
      <c r="M756" s="1"/>
      <c r="N756" s="1"/>
      <c r="O756" s="1"/>
      <c r="P756" s="1"/>
      <c r="Q756" s="1"/>
      <c r="R756" s="1"/>
      <c r="S756" s="1"/>
      <c r="T756" s="1"/>
      <c r="U756" s="1"/>
      <c r="V756" s="1"/>
      <c r="W756" s="1"/>
      <c r="X756" s="1"/>
      <c r="Y756" s="1"/>
      <c r="Z756" s="1"/>
    </row>
    <row r="757" spans="1:26" ht="15.75" customHeight="1" x14ac:dyDescent="0.2">
      <c r="A757" s="1"/>
      <c r="B757" s="1"/>
      <c r="C757" s="1"/>
      <c r="D757" s="24"/>
      <c r="E757" s="2"/>
      <c r="F757" s="2"/>
      <c r="G757" s="71"/>
      <c r="H757" s="24"/>
      <c r="I757" s="24"/>
      <c r="J757" s="24"/>
      <c r="K757" s="1"/>
      <c r="L757" s="1"/>
      <c r="M757" s="1"/>
      <c r="N757" s="1"/>
      <c r="O757" s="1"/>
      <c r="P757" s="1"/>
      <c r="Q757" s="1"/>
      <c r="R757" s="1"/>
      <c r="S757" s="1"/>
      <c r="T757" s="1"/>
      <c r="U757" s="1"/>
      <c r="V757" s="1"/>
      <c r="W757" s="1"/>
      <c r="X757" s="1"/>
      <c r="Y757" s="1"/>
      <c r="Z757" s="1"/>
    </row>
    <row r="758" spans="1:26" ht="15.75" customHeight="1" x14ac:dyDescent="0.2">
      <c r="A758" s="1"/>
      <c r="B758" s="1"/>
      <c r="C758" s="1"/>
      <c r="D758" s="24"/>
      <c r="E758" s="2"/>
      <c r="F758" s="2"/>
      <c r="G758" s="71"/>
      <c r="H758" s="24"/>
      <c r="I758" s="24"/>
      <c r="J758" s="24"/>
      <c r="K758" s="1"/>
      <c r="L758" s="1"/>
      <c r="M758" s="1"/>
      <c r="N758" s="1"/>
      <c r="O758" s="1"/>
      <c r="P758" s="1"/>
      <c r="Q758" s="1"/>
      <c r="R758" s="1"/>
      <c r="S758" s="1"/>
      <c r="T758" s="1"/>
      <c r="U758" s="1"/>
      <c r="V758" s="1"/>
      <c r="W758" s="1"/>
      <c r="X758" s="1"/>
      <c r="Y758" s="1"/>
      <c r="Z758" s="1"/>
    </row>
    <row r="759" spans="1:26" ht="15.75" customHeight="1" x14ac:dyDescent="0.2">
      <c r="A759" s="1"/>
      <c r="B759" s="1"/>
      <c r="C759" s="1"/>
      <c r="D759" s="24"/>
      <c r="E759" s="2"/>
      <c r="F759" s="2"/>
      <c r="G759" s="71"/>
      <c r="H759" s="24"/>
      <c r="I759" s="24"/>
      <c r="J759" s="24"/>
      <c r="K759" s="1"/>
      <c r="L759" s="1"/>
      <c r="M759" s="1"/>
      <c r="N759" s="1"/>
      <c r="O759" s="1"/>
      <c r="P759" s="1"/>
      <c r="Q759" s="1"/>
      <c r="R759" s="1"/>
      <c r="S759" s="1"/>
      <c r="T759" s="1"/>
      <c r="U759" s="1"/>
      <c r="V759" s="1"/>
      <c r="W759" s="1"/>
      <c r="X759" s="1"/>
      <c r="Y759" s="1"/>
      <c r="Z759" s="1"/>
    </row>
    <row r="760" spans="1:26" ht="15.75" customHeight="1" x14ac:dyDescent="0.2">
      <c r="A760" s="1"/>
      <c r="B760" s="1"/>
      <c r="C760" s="1"/>
      <c r="D760" s="24"/>
      <c r="E760" s="2"/>
      <c r="F760" s="2"/>
      <c r="G760" s="71"/>
      <c r="H760" s="24"/>
      <c r="I760" s="24"/>
      <c r="J760" s="24"/>
      <c r="K760" s="1"/>
      <c r="L760" s="1"/>
      <c r="M760" s="1"/>
      <c r="N760" s="1"/>
      <c r="O760" s="1"/>
      <c r="P760" s="1"/>
      <c r="Q760" s="1"/>
      <c r="R760" s="1"/>
      <c r="S760" s="1"/>
      <c r="T760" s="1"/>
      <c r="U760" s="1"/>
      <c r="V760" s="1"/>
      <c r="W760" s="1"/>
      <c r="X760" s="1"/>
      <c r="Y760" s="1"/>
      <c r="Z760" s="1"/>
    </row>
    <row r="761" spans="1:26" ht="15.75" customHeight="1" x14ac:dyDescent="0.2">
      <c r="A761" s="1"/>
      <c r="B761" s="1"/>
      <c r="C761" s="1"/>
      <c r="D761" s="24"/>
      <c r="E761" s="2"/>
      <c r="F761" s="2"/>
      <c r="G761" s="71"/>
      <c r="H761" s="24"/>
      <c r="I761" s="24"/>
      <c r="J761" s="24"/>
      <c r="K761" s="1"/>
      <c r="L761" s="1"/>
      <c r="M761" s="1"/>
      <c r="N761" s="1"/>
      <c r="O761" s="1"/>
      <c r="P761" s="1"/>
      <c r="Q761" s="1"/>
      <c r="R761" s="1"/>
      <c r="S761" s="1"/>
      <c r="T761" s="1"/>
      <c r="U761" s="1"/>
      <c r="V761" s="1"/>
      <c r="W761" s="1"/>
      <c r="X761" s="1"/>
      <c r="Y761" s="1"/>
      <c r="Z761" s="1"/>
    </row>
    <row r="762" spans="1:26" ht="15.75" customHeight="1" x14ac:dyDescent="0.2">
      <c r="A762" s="1"/>
      <c r="B762" s="1"/>
      <c r="C762" s="1"/>
      <c r="D762" s="24"/>
      <c r="E762" s="2"/>
      <c r="F762" s="2"/>
      <c r="G762" s="71"/>
      <c r="H762" s="24"/>
      <c r="I762" s="24"/>
      <c r="J762" s="24"/>
      <c r="K762" s="1"/>
      <c r="L762" s="1"/>
      <c r="M762" s="1"/>
      <c r="N762" s="1"/>
      <c r="O762" s="1"/>
      <c r="P762" s="1"/>
      <c r="Q762" s="1"/>
      <c r="R762" s="1"/>
      <c r="S762" s="1"/>
      <c r="T762" s="1"/>
      <c r="U762" s="1"/>
      <c r="V762" s="1"/>
      <c r="W762" s="1"/>
      <c r="X762" s="1"/>
      <c r="Y762" s="1"/>
      <c r="Z762" s="1"/>
    </row>
    <row r="763" spans="1:26" ht="15.75" customHeight="1" x14ac:dyDescent="0.2">
      <c r="A763" s="1"/>
      <c r="B763" s="1"/>
      <c r="C763" s="1"/>
      <c r="D763" s="24"/>
      <c r="E763" s="2"/>
      <c r="F763" s="2"/>
      <c r="G763" s="71"/>
      <c r="H763" s="24"/>
      <c r="I763" s="24"/>
      <c r="J763" s="24"/>
      <c r="K763" s="1"/>
      <c r="L763" s="1"/>
      <c r="M763" s="1"/>
      <c r="N763" s="1"/>
      <c r="O763" s="1"/>
      <c r="P763" s="1"/>
      <c r="Q763" s="1"/>
      <c r="R763" s="1"/>
      <c r="S763" s="1"/>
      <c r="T763" s="1"/>
      <c r="U763" s="1"/>
      <c r="V763" s="1"/>
      <c r="W763" s="1"/>
      <c r="X763" s="1"/>
      <c r="Y763" s="1"/>
      <c r="Z763" s="1"/>
    </row>
    <row r="764" spans="1:26" ht="15.75" customHeight="1" x14ac:dyDescent="0.2">
      <c r="A764" s="1"/>
      <c r="B764" s="1"/>
      <c r="C764" s="1"/>
      <c r="D764" s="24"/>
      <c r="E764" s="2"/>
      <c r="F764" s="2"/>
      <c r="G764" s="71"/>
      <c r="H764" s="24"/>
      <c r="I764" s="24"/>
      <c r="J764" s="24"/>
      <c r="K764" s="1"/>
      <c r="L764" s="1"/>
      <c r="M764" s="1"/>
      <c r="N764" s="1"/>
      <c r="O764" s="1"/>
      <c r="P764" s="1"/>
      <c r="Q764" s="1"/>
      <c r="R764" s="1"/>
      <c r="S764" s="1"/>
      <c r="T764" s="1"/>
      <c r="U764" s="1"/>
      <c r="V764" s="1"/>
      <c r="W764" s="1"/>
      <c r="X764" s="1"/>
      <c r="Y764" s="1"/>
      <c r="Z764" s="1"/>
    </row>
    <row r="765" spans="1:26" ht="15.75" customHeight="1" x14ac:dyDescent="0.2">
      <c r="A765" s="1"/>
      <c r="B765" s="1"/>
      <c r="C765" s="1"/>
      <c r="D765" s="24"/>
      <c r="E765" s="2"/>
      <c r="F765" s="2"/>
      <c r="G765" s="71"/>
      <c r="H765" s="24"/>
      <c r="I765" s="24"/>
      <c r="J765" s="24"/>
      <c r="K765" s="1"/>
      <c r="L765" s="1"/>
      <c r="M765" s="1"/>
      <c r="N765" s="1"/>
      <c r="O765" s="1"/>
      <c r="P765" s="1"/>
      <c r="Q765" s="1"/>
      <c r="R765" s="1"/>
      <c r="S765" s="1"/>
      <c r="T765" s="1"/>
      <c r="U765" s="1"/>
      <c r="V765" s="1"/>
      <c r="W765" s="1"/>
      <c r="X765" s="1"/>
      <c r="Y765" s="1"/>
      <c r="Z765" s="1"/>
    </row>
    <row r="766" spans="1:26" ht="15.75" customHeight="1" x14ac:dyDescent="0.2">
      <c r="A766" s="1"/>
      <c r="B766" s="1"/>
      <c r="C766" s="1"/>
      <c r="D766" s="24"/>
      <c r="E766" s="2"/>
      <c r="F766" s="2"/>
      <c r="G766" s="71"/>
      <c r="H766" s="24"/>
      <c r="I766" s="24"/>
      <c r="J766" s="24"/>
      <c r="K766" s="1"/>
      <c r="L766" s="1"/>
      <c r="M766" s="1"/>
      <c r="N766" s="1"/>
      <c r="O766" s="1"/>
      <c r="P766" s="1"/>
      <c r="Q766" s="1"/>
      <c r="R766" s="1"/>
      <c r="S766" s="1"/>
      <c r="T766" s="1"/>
      <c r="U766" s="1"/>
      <c r="V766" s="1"/>
      <c r="W766" s="1"/>
      <c r="X766" s="1"/>
      <c r="Y766" s="1"/>
      <c r="Z766" s="1"/>
    </row>
    <row r="767" spans="1:26" ht="15.75" customHeight="1" x14ac:dyDescent="0.2">
      <c r="A767" s="1"/>
      <c r="B767" s="1"/>
      <c r="C767" s="1"/>
      <c r="D767" s="24"/>
      <c r="E767" s="2"/>
      <c r="F767" s="2"/>
      <c r="G767" s="71"/>
      <c r="H767" s="24"/>
      <c r="I767" s="24"/>
      <c r="J767" s="24"/>
      <c r="K767" s="1"/>
      <c r="L767" s="1"/>
      <c r="M767" s="1"/>
      <c r="N767" s="1"/>
      <c r="O767" s="1"/>
      <c r="P767" s="1"/>
      <c r="Q767" s="1"/>
      <c r="R767" s="1"/>
      <c r="S767" s="1"/>
      <c r="T767" s="1"/>
      <c r="U767" s="1"/>
      <c r="V767" s="1"/>
      <c r="W767" s="1"/>
      <c r="X767" s="1"/>
      <c r="Y767" s="1"/>
      <c r="Z767" s="1"/>
    </row>
    <row r="768" spans="1:26" ht="15.75" customHeight="1" x14ac:dyDescent="0.2">
      <c r="A768" s="1"/>
      <c r="B768" s="1"/>
      <c r="C768" s="1"/>
      <c r="D768" s="24"/>
      <c r="E768" s="2"/>
      <c r="F768" s="2"/>
      <c r="G768" s="71"/>
      <c r="H768" s="24"/>
      <c r="I768" s="24"/>
      <c r="J768" s="24"/>
      <c r="K768" s="1"/>
      <c r="L768" s="1"/>
      <c r="M768" s="1"/>
      <c r="N768" s="1"/>
      <c r="O768" s="1"/>
      <c r="P768" s="1"/>
      <c r="Q768" s="1"/>
      <c r="R768" s="1"/>
      <c r="S768" s="1"/>
      <c r="T768" s="1"/>
      <c r="U768" s="1"/>
      <c r="V768" s="1"/>
      <c r="W768" s="1"/>
      <c r="X768" s="1"/>
      <c r="Y768" s="1"/>
      <c r="Z768" s="1"/>
    </row>
    <row r="769" spans="1:26" ht="15.75" customHeight="1" x14ac:dyDescent="0.2">
      <c r="A769" s="1"/>
      <c r="B769" s="1"/>
      <c r="C769" s="1"/>
      <c r="D769" s="24"/>
      <c r="E769" s="2"/>
      <c r="F769" s="2"/>
      <c r="G769" s="71"/>
      <c r="H769" s="24"/>
      <c r="I769" s="24"/>
      <c r="J769" s="24"/>
      <c r="K769" s="1"/>
      <c r="L769" s="1"/>
      <c r="M769" s="1"/>
      <c r="N769" s="1"/>
      <c r="O769" s="1"/>
      <c r="P769" s="1"/>
      <c r="Q769" s="1"/>
      <c r="R769" s="1"/>
      <c r="S769" s="1"/>
      <c r="T769" s="1"/>
      <c r="U769" s="1"/>
      <c r="V769" s="1"/>
      <c r="W769" s="1"/>
      <c r="X769" s="1"/>
      <c r="Y769" s="1"/>
      <c r="Z769" s="1"/>
    </row>
    <row r="770" spans="1:26" ht="15.75" customHeight="1" x14ac:dyDescent="0.2">
      <c r="A770" s="1"/>
      <c r="B770" s="1"/>
      <c r="C770" s="1"/>
      <c r="D770" s="24"/>
      <c r="E770" s="2"/>
      <c r="F770" s="2"/>
      <c r="G770" s="71"/>
      <c r="H770" s="24"/>
      <c r="I770" s="24"/>
      <c r="J770" s="24"/>
      <c r="K770" s="1"/>
      <c r="L770" s="1"/>
      <c r="M770" s="1"/>
      <c r="N770" s="1"/>
      <c r="O770" s="1"/>
      <c r="P770" s="1"/>
      <c r="Q770" s="1"/>
      <c r="R770" s="1"/>
      <c r="S770" s="1"/>
      <c r="T770" s="1"/>
      <c r="U770" s="1"/>
      <c r="V770" s="1"/>
      <c r="W770" s="1"/>
      <c r="X770" s="1"/>
      <c r="Y770" s="1"/>
      <c r="Z770" s="1"/>
    </row>
    <row r="771" spans="1:26" ht="15.75" customHeight="1" x14ac:dyDescent="0.2">
      <c r="A771" s="1"/>
      <c r="B771" s="1"/>
      <c r="C771" s="1"/>
      <c r="D771" s="24"/>
      <c r="E771" s="2"/>
      <c r="F771" s="2"/>
      <c r="G771" s="71"/>
      <c r="H771" s="24"/>
      <c r="I771" s="24"/>
      <c r="J771" s="24"/>
      <c r="K771" s="1"/>
      <c r="L771" s="1"/>
      <c r="M771" s="1"/>
      <c r="N771" s="1"/>
      <c r="O771" s="1"/>
      <c r="P771" s="1"/>
      <c r="Q771" s="1"/>
      <c r="R771" s="1"/>
      <c r="S771" s="1"/>
      <c r="T771" s="1"/>
      <c r="U771" s="1"/>
      <c r="V771" s="1"/>
      <c r="W771" s="1"/>
      <c r="X771" s="1"/>
      <c r="Y771" s="1"/>
      <c r="Z771" s="1"/>
    </row>
    <row r="772" spans="1:26" ht="15.75" customHeight="1" x14ac:dyDescent="0.2">
      <c r="A772" s="1"/>
      <c r="B772" s="1"/>
      <c r="C772" s="1"/>
      <c r="D772" s="24"/>
      <c r="E772" s="2"/>
      <c r="F772" s="2"/>
      <c r="G772" s="71"/>
      <c r="H772" s="24"/>
      <c r="I772" s="24"/>
      <c r="J772" s="24"/>
      <c r="K772" s="1"/>
      <c r="L772" s="1"/>
      <c r="M772" s="1"/>
      <c r="N772" s="1"/>
      <c r="O772" s="1"/>
      <c r="P772" s="1"/>
      <c r="Q772" s="1"/>
      <c r="R772" s="1"/>
      <c r="S772" s="1"/>
      <c r="T772" s="1"/>
      <c r="U772" s="1"/>
      <c r="V772" s="1"/>
      <c r="W772" s="1"/>
      <c r="X772" s="1"/>
      <c r="Y772" s="1"/>
      <c r="Z772" s="1"/>
    </row>
    <row r="773" spans="1:26" ht="15.75" customHeight="1" x14ac:dyDescent="0.2">
      <c r="A773" s="1"/>
      <c r="B773" s="1"/>
      <c r="C773" s="1"/>
      <c r="D773" s="24"/>
      <c r="E773" s="2"/>
      <c r="F773" s="2"/>
      <c r="G773" s="71"/>
      <c r="H773" s="24"/>
      <c r="I773" s="24"/>
      <c r="J773" s="24"/>
      <c r="K773" s="1"/>
      <c r="L773" s="1"/>
      <c r="M773" s="1"/>
      <c r="N773" s="1"/>
      <c r="O773" s="1"/>
      <c r="P773" s="1"/>
      <c r="Q773" s="1"/>
      <c r="R773" s="1"/>
      <c r="S773" s="1"/>
      <c r="T773" s="1"/>
      <c r="U773" s="1"/>
      <c r="V773" s="1"/>
      <c r="W773" s="1"/>
      <c r="X773" s="1"/>
      <c r="Y773" s="1"/>
      <c r="Z773" s="1"/>
    </row>
    <row r="774" spans="1:26" ht="15.75" customHeight="1" x14ac:dyDescent="0.2">
      <c r="A774" s="1"/>
      <c r="B774" s="1"/>
      <c r="C774" s="1"/>
      <c r="D774" s="24"/>
      <c r="E774" s="2"/>
      <c r="F774" s="2"/>
      <c r="G774" s="71"/>
      <c r="H774" s="24"/>
      <c r="I774" s="24"/>
      <c r="J774" s="24"/>
      <c r="K774" s="1"/>
      <c r="L774" s="1"/>
      <c r="M774" s="1"/>
      <c r="N774" s="1"/>
      <c r="O774" s="1"/>
      <c r="P774" s="1"/>
      <c r="Q774" s="1"/>
      <c r="R774" s="1"/>
      <c r="S774" s="1"/>
      <c r="T774" s="1"/>
      <c r="U774" s="1"/>
      <c r="V774" s="1"/>
      <c r="W774" s="1"/>
      <c r="X774" s="1"/>
      <c r="Y774" s="1"/>
      <c r="Z774" s="1"/>
    </row>
    <row r="775" spans="1:26" ht="15.75" customHeight="1" x14ac:dyDescent="0.2">
      <c r="A775" s="1"/>
      <c r="B775" s="1"/>
      <c r="C775" s="1"/>
      <c r="D775" s="24"/>
      <c r="E775" s="2"/>
      <c r="F775" s="2"/>
      <c r="G775" s="71"/>
      <c r="H775" s="24"/>
      <c r="I775" s="24"/>
      <c r="J775" s="24"/>
      <c r="K775" s="1"/>
      <c r="L775" s="1"/>
      <c r="M775" s="1"/>
      <c r="N775" s="1"/>
      <c r="O775" s="1"/>
      <c r="P775" s="1"/>
      <c r="Q775" s="1"/>
      <c r="R775" s="1"/>
      <c r="S775" s="1"/>
      <c r="T775" s="1"/>
      <c r="U775" s="1"/>
      <c r="V775" s="1"/>
      <c r="W775" s="1"/>
      <c r="X775" s="1"/>
      <c r="Y775" s="1"/>
      <c r="Z775" s="1"/>
    </row>
    <row r="776" spans="1:26" ht="15.75" customHeight="1" x14ac:dyDescent="0.2">
      <c r="A776" s="1"/>
      <c r="B776" s="1"/>
      <c r="C776" s="1"/>
      <c r="D776" s="24"/>
      <c r="E776" s="2"/>
      <c r="F776" s="2"/>
      <c r="G776" s="71"/>
      <c r="H776" s="24"/>
      <c r="I776" s="24"/>
      <c r="J776" s="24"/>
      <c r="K776" s="1"/>
      <c r="L776" s="1"/>
      <c r="M776" s="1"/>
      <c r="N776" s="1"/>
      <c r="O776" s="1"/>
      <c r="P776" s="1"/>
      <c r="Q776" s="1"/>
      <c r="R776" s="1"/>
      <c r="S776" s="1"/>
      <c r="T776" s="1"/>
      <c r="U776" s="1"/>
      <c r="V776" s="1"/>
      <c r="W776" s="1"/>
      <c r="X776" s="1"/>
      <c r="Y776" s="1"/>
      <c r="Z776" s="1"/>
    </row>
    <row r="777" spans="1:26" ht="15.75" customHeight="1" x14ac:dyDescent="0.2">
      <c r="A777" s="1"/>
      <c r="B777" s="1"/>
      <c r="C777" s="1"/>
      <c r="D777" s="24"/>
      <c r="E777" s="2"/>
      <c r="F777" s="2"/>
      <c r="G777" s="71"/>
      <c r="H777" s="24"/>
      <c r="I777" s="24"/>
      <c r="J777" s="24"/>
      <c r="K777" s="1"/>
      <c r="L777" s="1"/>
      <c r="M777" s="1"/>
      <c r="N777" s="1"/>
      <c r="O777" s="1"/>
      <c r="P777" s="1"/>
      <c r="Q777" s="1"/>
      <c r="R777" s="1"/>
      <c r="S777" s="1"/>
      <c r="T777" s="1"/>
      <c r="U777" s="1"/>
      <c r="V777" s="1"/>
      <c r="W777" s="1"/>
      <c r="X777" s="1"/>
      <c r="Y777" s="1"/>
      <c r="Z777" s="1"/>
    </row>
    <row r="778" spans="1:26" ht="15.75" customHeight="1" x14ac:dyDescent="0.2">
      <c r="A778" s="1"/>
      <c r="B778" s="1"/>
      <c r="C778" s="1"/>
      <c r="D778" s="24"/>
      <c r="E778" s="2"/>
      <c r="F778" s="2"/>
      <c r="G778" s="71"/>
      <c r="H778" s="24"/>
      <c r="I778" s="24"/>
      <c r="J778" s="24"/>
      <c r="K778" s="1"/>
      <c r="L778" s="1"/>
      <c r="M778" s="1"/>
      <c r="N778" s="1"/>
      <c r="O778" s="1"/>
      <c r="P778" s="1"/>
      <c r="Q778" s="1"/>
      <c r="R778" s="1"/>
      <c r="S778" s="1"/>
      <c r="T778" s="1"/>
      <c r="U778" s="1"/>
      <c r="V778" s="1"/>
      <c r="W778" s="1"/>
      <c r="X778" s="1"/>
      <c r="Y778" s="1"/>
      <c r="Z778" s="1"/>
    </row>
    <row r="779" spans="1:26" ht="15.75" customHeight="1" x14ac:dyDescent="0.2">
      <c r="A779" s="1"/>
      <c r="B779" s="1"/>
      <c r="C779" s="1"/>
      <c r="D779" s="24"/>
      <c r="E779" s="2"/>
      <c r="F779" s="2"/>
      <c r="G779" s="71"/>
      <c r="H779" s="24"/>
      <c r="I779" s="24"/>
      <c r="J779" s="24"/>
      <c r="K779" s="1"/>
      <c r="L779" s="1"/>
      <c r="M779" s="1"/>
      <c r="N779" s="1"/>
      <c r="O779" s="1"/>
      <c r="P779" s="1"/>
      <c r="Q779" s="1"/>
      <c r="R779" s="1"/>
      <c r="S779" s="1"/>
      <c r="T779" s="1"/>
      <c r="U779" s="1"/>
      <c r="V779" s="1"/>
      <c r="W779" s="1"/>
      <c r="X779" s="1"/>
      <c r="Y779" s="1"/>
      <c r="Z779" s="1"/>
    </row>
    <row r="780" spans="1:26" ht="15.75" customHeight="1" x14ac:dyDescent="0.2">
      <c r="A780" s="1"/>
      <c r="B780" s="1"/>
      <c r="C780" s="1"/>
      <c r="D780" s="24"/>
      <c r="E780" s="2"/>
      <c r="F780" s="2"/>
      <c r="G780" s="71"/>
      <c r="H780" s="24"/>
      <c r="I780" s="24"/>
      <c r="J780" s="24"/>
      <c r="K780" s="1"/>
      <c r="L780" s="1"/>
      <c r="M780" s="1"/>
      <c r="N780" s="1"/>
      <c r="O780" s="1"/>
      <c r="P780" s="1"/>
      <c r="Q780" s="1"/>
      <c r="R780" s="1"/>
      <c r="S780" s="1"/>
      <c r="T780" s="1"/>
      <c r="U780" s="1"/>
      <c r="V780" s="1"/>
      <c r="W780" s="1"/>
      <c r="X780" s="1"/>
      <c r="Y780" s="1"/>
      <c r="Z780" s="1"/>
    </row>
    <row r="781" spans="1:26" ht="15.75" customHeight="1" x14ac:dyDescent="0.2">
      <c r="A781" s="1"/>
      <c r="B781" s="1"/>
      <c r="C781" s="1"/>
      <c r="D781" s="24"/>
      <c r="E781" s="2"/>
      <c r="F781" s="2"/>
      <c r="G781" s="71"/>
      <c r="H781" s="24"/>
      <c r="I781" s="24"/>
      <c r="J781" s="24"/>
      <c r="K781" s="1"/>
      <c r="L781" s="1"/>
      <c r="M781" s="1"/>
      <c r="N781" s="1"/>
      <c r="O781" s="1"/>
      <c r="P781" s="1"/>
      <c r="Q781" s="1"/>
      <c r="R781" s="1"/>
      <c r="S781" s="1"/>
      <c r="T781" s="1"/>
      <c r="U781" s="1"/>
      <c r="V781" s="1"/>
      <c r="W781" s="1"/>
      <c r="X781" s="1"/>
      <c r="Y781" s="1"/>
      <c r="Z781" s="1"/>
    </row>
    <row r="782" spans="1:26" ht="15.75" customHeight="1" x14ac:dyDescent="0.2">
      <c r="A782" s="1"/>
      <c r="B782" s="1"/>
      <c r="C782" s="1"/>
      <c r="D782" s="24"/>
      <c r="E782" s="2"/>
      <c r="F782" s="2"/>
      <c r="G782" s="71"/>
      <c r="H782" s="24"/>
      <c r="I782" s="24"/>
      <c r="J782" s="24"/>
      <c r="K782" s="1"/>
      <c r="L782" s="1"/>
      <c r="M782" s="1"/>
      <c r="N782" s="1"/>
      <c r="O782" s="1"/>
      <c r="P782" s="1"/>
      <c r="Q782" s="1"/>
      <c r="R782" s="1"/>
      <c r="S782" s="1"/>
      <c r="T782" s="1"/>
      <c r="U782" s="1"/>
      <c r="V782" s="1"/>
      <c r="W782" s="1"/>
      <c r="X782" s="1"/>
      <c r="Y782" s="1"/>
      <c r="Z782" s="1"/>
    </row>
    <row r="783" spans="1:26" ht="15.75" customHeight="1" x14ac:dyDescent="0.2">
      <c r="A783" s="1"/>
      <c r="B783" s="1"/>
      <c r="C783" s="1"/>
      <c r="D783" s="24"/>
      <c r="E783" s="2"/>
      <c r="F783" s="2"/>
      <c r="G783" s="71"/>
      <c r="H783" s="24"/>
      <c r="I783" s="24"/>
      <c r="J783" s="24"/>
      <c r="K783" s="1"/>
      <c r="L783" s="1"/>
      <c r="M783" s="1"/>
      <c r="N783" s="1"/>
      <c r="O783" s="1"/>
      <c r="P783" s="1"/>
      <c r="Q783" s="1"/>
      <c r="R783" s="1"/>
      <c r="S783" s="1"/>
      <c r="T783" s="1"/>
      <c r="U783" s="1"/>
      <c r="V783" s="1"/>
      <c r="W783" s="1"/>
      <c r="X783" s="1"/>
      <c r="Y783" s="1"/>
      <c r="Z783" s="1"/>
    </row>
    <row r="784" spans="1:26" ht="15.75" customHeight="1" x14ac:dyDescent="0.2">
      <c r="A784" s="1"/>
      <c r="B784" s="1"/>
      <c r="C784" s="1"/>
      <c r="D784" s="24"/>
      <c r="E784" s="2"/>
      <c r="F784" s="2"/>
      <c r="G784" s="71"/>
      <c r="H784" s="24"/>
      <c r="I784" s="24"/>
      <c r="J784" s="24"/>
      <c r="K784" s="1"/>
      <c r="L784" s="1"/>
      <c r="M784" s="1"/>
      <c r="N784" s="1"/>
      <c r="O784" s="1"/>
      <c r="P784" s="1"/>
      <c r="Q784" s="1"/>
      <c r="R784" s="1"/>
      <c r="S784" s="1"/>
      <c r="T784" s="1"/>
      <c r="U784" s="1"/>
      <c r="V784" s="1"/>
      <c r="W784" s="1"/>
      <c r="X784" s="1"/>
      <c r="Y784" s="1"/>
      <c r="Z784" s="1"/>
    </row>
    <row r="785" spans="1:26" ht="15.75" customHeight="1" x14ac:dyDescent="0.2">
      <c r="A785" s="1"/>
      <c r="B785" s="1"/>
      <c r="C785" s="1"/>
      <c r="D785" s="24"/>
      <c r="E785" s="2"/>
      <c r="F785" s="2"/>
      <c r="G785" s="71"/>
      <c r="H785" s="24"/>
      <c r="I785" s="24"/>
      <c r="J785" s="24"/>
      <c r="K785" s="1"/>
      <c r="L785" s="1"/>
      <c r="M785" s="1"/>
      <c r="N785" s="1"/>
      <c r="O785" s="1"/>
      <c r="P785" s="1"/>
      <c r="Q785" s="1"/>
      <c r="R785" s="1"/>
      <c r="S785" s="1"/>
      <c r="T785" s="1"/>
      <c r="U785" s="1"/>
      <c r="V785" s="1"/>
      <c r="W785" s="1"/>
      <c r="X785" s="1"/>
      <c r="Y785" s="1"/>
      <c r="Z785" s="1"/>
    </row>
    <row r="786" spans="1:26" ht="15.75" customHeight="1" x14ac:dyDescent="0.2">
      <c r="A786" s="1"/>
      <c r="B786" s="1"/>
      <c r="C786" s="1"/>
      <c r="D786" s="24"/>
      <c r="E786" s="2"/>
      <c r="F786" s="2"/>
      <c r="G786" s="71"/>
      <c r="H786" s="24"/>
      <c r="I786" s="24"/>
      <c r="J786" s="24"/>
      <c r="K786" s="1"/>
      <c r="L786" s="1"/>
      <c r="M786" s="1"/>
      <c r="N786" s="1"/>
      <c r="O786" s="1"/>
      <c r="P786" s="1"/>
      <c r="Q786" s="1"/>
      <c r="R786" s="1"/>
      <c r="S786" s="1"/>
      <c r="T786" s="1"/>
      <c r="U786" s="1"/>
      <c r="V786" s="1"/>
      <c r="W786" s="1"/>
      <c r="X786" s="1"/>
      <c r="Y786" s="1"/>
      <c r="Z786" s="1"/>
    </row>
    <row r="787" spans="1:26" ht="15.75" customHeight="1" x14ac:dyDescent="0.2">
      <c r="A787" s="1"/>
      <c r="B787" s="1"/>
      <c r="C787" s="1"/>
      <c r="D787" s="24"/>
      <c r="E787" s="2"/>
      <c r="F787" s="2"/>
      <c r="G787" s="71"/>
      <c r="H787" s="24"/>
      <c r="I787" s="24"/>
      <c r="J787" s="24"/>
      <c r="K787" s="1"/>
      <c r="L787" s="1"/>
      <c r="M787" s="1"/>
      <c r="N787" s="1"/>
      <c r="O787" s="1"/>
      <c r="P787" s="1"/>
      <c r="Q787" s="1"/>
      <c r="R787" s="1"/>
      <c r="S787" s="1"/>
      <c r="T787" s="1"/>
      <c r="U787" s="1"/>
      <c r="V787" s="1"/>
      <c r="W787" s="1"/>
      <c r="X787" s="1"/>
      <c r="Y787" s="1"/>
      <c r="Z787" s="1"/>
    </row>
    <row r="788" spans="1:26" ht="15.75" customHeight="1" x14ac:dyDescent="0.2">
      <c r="A788" s="1"/>
      <c r="B788" s="1"/>
      <c r="C788" s="1"/>
      <c r="D788" s="24"/>
      <c r="E788" s="2"/>
      <c r="F788" s="2"/>
      <c r="G788" s="71"/>
      <c r="H788" s="24"/>
      <c r="I788" s="24"/>
      <c r="J788" s="24"/>
      <c r="K788" s="1"/>
      <c r="L788" s="1"/>
      <c r="M788" s="1"/>
      <c r="N788" s="1"/>
      <c r="O788" s="1"/>
      <c r="P788" s="1"/>
      <c r="Q788" s="1"/>
      <c r="R788" s="1"/>
      <c r="S788" s="1"/>
      <c r="T788" s="1"/>
      <c r="U788" s="1"/>
      <c r="V788" s="1"/>
      <c r="W788" s="1"/>
      <c r="X788" s="1"/>
      <c r="Y788" s="1"/>
      <c r="Z788" s="1"/>
    </row>
    <row r="789" spans="1:26" ht="15.75" customHeight="1" x14ac:dyDescent="0.2">
      <c r="A789" s="1"/>
      <c r="B789" s="1"/>
      <c r="C789" s="1"/>
      <c r="D789" s="24"/>
      <c r="E789" s="2"/>
      <c r="F789" s="2"/>
      <c r="G789" s="71"/>
      <c r="H789" s="24"/>
      <c r="I789" s="24"/>
      <c r="J789" s="24"/>
      <c r="K789" s="1"/>
      <c r="L789" s="1"/>
      <c r="M789" s="1"/>
      <c r="N789" s="1"/>
      <c r="O789" s="1"/>
      <c r="P789" s="1"/>
      <c r="Q789" s="1"/>
      <c r="R789" s="1"/>
      <c r="S789" s="1"/>
      <c r="T789" s="1"/>
      <c r="U789" s="1"/>
      <c r="V789" s="1"/>
      <c r="W789" s="1"/>
      <c r="X789" s="1"/>
      <c r="Y789" s="1"/>
      <c r="Z789" s="1"/>
    </row>
    <row r="790" spans="1:26" ht="15.75" customHeight="1" x14ac:dyDescent="0.2">
      <c r="A790" s="1"/>
      <c r="B790" s="1"/>
      <c r="C790" s="1"/>
      <c r="D790" s="24"/>
      <c r="E790" s="2"/>
      <c r="F790" s="2"/>
      <c r="G790" s="71"/>
      <c r="H790" s="24"/>
      <c r="I790" s="24"/>
      <c r="J790" s="24"/>
      <c r="K790" s="1"/>
      <c r="L790" s="1"/>
      <c r="M790" s="1"/>
      <c r="N790" s="1"/>
      <c r="O790" s="1"/>
      <c r="P790" s="1"/>
      <c r="Q790" s="1"/>
      <c r="R790" s="1"/>
      <c r="S790" s="1"/>
      <c r="T790" s="1"/>
      <c r="U790" s="1"/>
      <c r="V790" s="1"/>
      <c r="W790" s="1"/>
      <c r="X790" s="1"/>
      <c r="Y790" s="1"/>
      <c r="Z790" s="1"/>
    </row>
    <row r="791" spans="1:26" ht="15.75" customHeight="1" x14ac:dyDescent="0.2">
      <c r="A791" s="1"/>
      <c r="B791" s="1"/>
      <c r="C791" s="1"/>
      <c r="D791" s="24"/>
      <c r="E791" s="2"/>
      <c r="F791" s="2"/>
      <c r="G791" s="71"/>
      <c r="H791" s="24"/>
      <c r="I791" s="24"/>
      <c r="J791" s="24"/>
      <c r="K791" s="1"/>
      <c r="L791" s="1"/>
      <c r="M791" s="1"/>
      <c r="N791" s="1"/>
      <c r="O791" s="1"/>
      <c r="P791" s="1"/>
      <c r="Q791" s="1"/>
      <c r="R791" s="1"/>
      <c r="S791" s="1"/>
      <c r="T791" s="1"/>
      <c r="U791" s="1"/>
      <c r="V791" s="1"/>
      <c r="W791" s="1"/>
      <c r="X791" s="1"/>
      <c r="Y791" s="1"/>
      <c r="Z791" s="1"/>
    </row>
    <row r="792" spans="1:26" ht="15.75" customHeight="1" x14ac:dyDescent="0.2">
      <c r="A792" s="1"/>
      <c r="B792" s="1"/>
      <c r="C792" s="1"/>
      <c r="D792" s="24"/>
      <c r="E792" s="2"/>
      <c r="F792" s="2"/>
      <c r="G792" s="71"/>
      <c r="H792" s="24"/>
      <c r="I792" s="24"/>
      <c r="J792" s="24"/>
      <c r="K792" s="1"/>
      <c r="L792" s="1"/>
      <c r="M792" s="1"/>
      <c r="N792" s="1"/>
      <c r="O792" s="1"/>
      <c r="P792" s="1"/>
      <c r="Q792" s="1"/>
      <c r="R792" s="1"/>
      <c r="S792" s="1"/>
      <c r="T792" s="1"/>
      <c r="U792" s="1"/>
      <c r="V792" s="1"/>
      <c r="W792" s="1"/>
      <c r="X792" s="1"/>
      <c r="Y792" s="1"/>
      <c r="Z792" s="1"/>
    </row>
    <row r="793" spans="1:26" ht="15.75" customHeight="1" x14ac:dyDescent="0.2">
      <c r="A793" s="1"/>
      <c r="B793" s="1"/>
      <c r="C793" s="1"/>
      <c r="D793" s="24"/>
      <c r="E793" s="2"/>
      <c r="F793" s="2"/>
      <c r="G793" s="71"/>
      <c r="H793" s="24"/>
      <c r="I793" s="24"/>
      <c r="J793" s="24"/>
      <c r="K793" s="1"/>
      <c r="L793" s="1"/>
      <c r="M793" s="1"/>
      <c r="N793" s="1"/>
      <c r="O793" s="1"/>
      <c r="P793" s="1"/>
      <c r="Q793" s="1"/>
      <c r="R793" s="1"/>
      <c r="S793" s="1"/>
      <c r="T793" s="1"/>
      <c r="U793" s="1"/>
      <c r="V793" s="1"/>
      <c r="W793" s="1"/>
      <c r="X793" s="1"/>
      <c r="Y793" s="1"/>
      <c r="Z793" s="1"/>
    </row>
    <row r="794" spans="1:26" ht="15.75" customHeight="1" x14ac:dyDescent="0.2">
      <c r="A794" s="1"/>
      <c r="B794" s="1"/>
      <c r="C794" s="1"/>
      <c r="D794" s="24"/>
      <c r="E794" s="2"/>
      <c r="F794" s="2"/>
      <c r="G794" s="71"/>
      <c r="H794" s="24"/>
      <c r="I794" s="24"/>
      <c r="J794" s="24"/>
      <c r="K794" s="1"/>
      <c r="L794" s="1"/>
      <c r="M794" s="1"/>
      <c r="N794" s="1"/>
      <c r="O794" s="1"/>
      <c r="P794" s="1"/>
      <c r="Q794" s="1"/>
      <c r="R794" s="1"/>
      <c r="S794" s="1"/>
      <c r="T794" s="1"/>
      <c r="U794" s="1"/>
      <c r="V794" s="1"/>
      <c r="W794" s="1"/>
      <c r="X794" s="1"/>
      <c r="Y794" s="1"/>
      <c r="Z794" s="1"/>
    </row>
    <row r="795" spans="1:26" ht="15.75" customHeight="1" x14ac:dyDescent="0.2">
      <c r="A795" s="1"/>
      <c r="B795" s="1"/>
      <c r="C795" s="1"/>
      <c r="D795" s="24"/>
      <c r="E795" s="2"/>
      <c r="F795" s="2"/>
      <c r="G795" s="71"/>
      <c r="H795" s="24"/>
      <c r="I795" s="24"/>
      <c r="J795" s="24"/>
      <c r="K795" s="1"/>
      <c r="L795" s="1"/>
      <c r="M795" s="1"/>
      <c r="N795" s="1"/>
      <c r="O795" s="1"/>
      <c r="P795" s="1"/>
      <c r="Q795" s="1"/>
      <c r="R795" s="1"/>
      <c r="S795" s="1"/>
      <c r="T795" s="1"/>
      <c r="U795" s="1"/>
      <c r="V795" s="1"/>
      <c r="W795" s="1"/>
      <c r="X795" s="1"/>
      <c r="Y795" s="1"/>
      <c r="Z795" s="1"/>
    </row>
    <row r="796" spans="1:26" ht="15.75" customHeight="1" x14ac:dyDescent="0.2">
      <c r="A796" s="1"/>
      <c r="B796" s="1"/>
      <c r="C796" s="1"/>
      <c r="D796" s="24"/>
      <c r="E796" s="2"/>
      <c r="F796" s="2"/>
      <c r="G796" s="71"/>
      <c r="H796" s="24"/>
      <c r="I796" s="24"/>
      <c r="J796" s="24"/>
      <c r="K796" s="1"/>
      <c r="L796" s="1"/>
      <c r="M796" s="1"/>
      <c r="N796" s="1"/>
      <c r="O796" s="1"/>
      <c r="P796" s="1"/>
      <c r="Q796" s="1"/>
      <c r="R796" s="1"/>
      <c r="S796" s="1"/>
      <c r="T796" s="1"/>
      <c r="U796" s="1"/>
      <c r="V796" s="1"/>
      <c r="W796" s="1"/>
      <c r="X796" s="1"/>
      <c r="Y796" s="1"/>
      <c r="Z796" s="1"/>
    </row>
    <row r="797" spans="1:26" ht="15.75" customHeight="1" x14ac:dyDescent="0.2">
      <c r="A797" s="1"/>
      <c r="B797" s="1"/>
      <c r="C797" s="1"/>
      <c r="D797" s="24"/>
      <c r="E797" s="2"/>
      <c r="F797" s="2"/>
      <c r="G797" s="71"/>
      <c r="H797" s="24"/>
      <c r="I797" s="24"/>
      <c r="J797" s="24"/>
      <c r="K797" s="1"/>
      <c r="L797" s="1"/>
      <c r="M797" s="1"/>
      <c r="N797" s="1"/>
      <c r="O797" s="1"/>
      <c r="P797" s="1"/>
      <c r="Q797" s="1"/>
      <c r="R797" s="1"/>
      <c r="S797" s="1"/>
      <c r="T797" s="1"/>
      <c r="U797" s="1"/>
      <c r="V797" s="1"/>
      <c r="W797" s="1"/>
      <c r="X797" s="1"/>
      <c r="Y797" s="1"/>
      <c r="Z797" s="1"/>
    </row>
    <row r="798" spans="1:26" ht="15.75" customHeight="1" x14ac:dyDescent="0.2">
      <c r="A798" s="1"/>
      <c r="B798" s="1"/>
      <c r="C798" s="1"/>
      <c r="D798" s="24"/>
      <c r="E798" s="2"/>
      <c r="F798" s="2"/>
      <c r="G798" s="71"/>
      <c r="H798" s="24"/>
      <c r="I798" s="24"/>
      <c r="J798" s="24"/>
      <c r="K798" s="1"/>
      <c r="L798" s="1"/>
      <c r="M798" s="1"/>
      <c r="N798" s="1"/>
      <c r="O798" s="1"/>
      <c r="P798" s="1"/>
      <c r="Q798" s="1"/>
      <c r="R798" s="1"/>
      <c r="S798" s="1"/>
      <c r="T798" s="1"/>
      <c r="U798" s="1"/>
      <c r="V798" s="1"/>
      <c r="W798" s="1"/>
      <c r="X798" s="1"/>
      <c r="Y798" s="1"/>
      <c r="Z798" s="1"/>
    </row>
    <row r="799" spans="1:26" ht="15.75" customHeight="1" x14ac:dyDescent="0.2">
      <c r="A799" s="1"/>
      <c r="B799" s="1"/>
      <c r="C799" s="1"/>
      <c r="D799" s="24"/>
      <c r="E799" s="2"/>
      <c r="F799" s="2"/>
      <c r="G799" s="71"/>
      <c r="H799" s="24"/>
      <c r="I799" s="24"/>
      <c r="J799" s="24"/>
      <c r="K799" s="1"/>
      <c r="L799" s="1"/>
      <c r="M799" s="1"/>
      <c r="N799" s="1"/>
      <c r="O799" s="1"/>
      <c r="P799" s="1"/>
      <c r="Q799" s="1"/>
      <c r="R799" s="1"/>
      <c r="S799" s="1"/>
      <c r="T799" s="1"/>
      <c r="U799" s="1"/>
      <c r="V799" s="1"/>
      <c r="W799" s="1"/>
      <c r="X799" s="1"/>
      <c r="Y799" s="1"/>
      <c r="Z799" s="1"/>
    </row>
    <row r="800" spans="1:26" ht="15.75" customHeight="1" x14ac:dyDescent="0.2">
      <c r="A800" s="1"/>
      <c r="B800" s="1"/>
      <c r="C800" s="1"/>
      <c r="D800" s="24"/>
      <c r="E800" s="2"/>
      <c r="F800" s="2"/>
      <c r="G800" s="71"/>
      <c r="H800" s="24"/>
      <c r="I800" s="24"/>
      <c r="J800" s="24"/>
      <c r="K800" s="1"/>
      <c r="L800" s="1"/>
      <c r="M800" s="1"/>
      <c r="N800" s="1"/>
      <c r="O800" s="1"/>
      <c r="P800" s="1"/>
      <c r="Q800" s="1"/>
      <c r="R800" s="1"/>
      <c r="S800" s="1"/>
      <c r="T800" s="1"/>
      <c r="U800" s="1"/>
      <c r="V800" s="1"/>
      <c r="W800" s="1"/>
      <c r="X800" s="1"/>
      <c r="Y800" s="1"/>
      <c r="Z800" s="1"/>
    </row>
    <row r="801" spans="1:26" ht="15.75" customHeight="1" x14ac:dyDescent="0.2">
      <c r="A801" s="1"/>
      <c r="B801" s="1"/>
      <c r="C801" s="1"/>
      <c r="D801" s="24"/>
      <c r="E801" s="2"/>
      <c r="F801" s="2"/>
      <c r="G801" s="71"/>
      <c r="H801" s="24"/>
      <c r="I801" s="24"/>
      <c r="J801" s="24"/>
      <c r="K801" s="1"/>
      <c r="L801" s="1"/>
      <c r="M801" s="1"/>
      <c r="N801" s="1"/>
      <c r="O801" s="1"/>
      <c r="P801" s="1"/>
      <c r="Q801" s="1"/>
      <c r="R801" s="1"/>
      <c r="S801" s="1"/>
      <c r="T801" s="1"/>
      <c r="U801" s="1"/>
      <c r="V801" s="1"/>
      <c r="W801" s="1"/>
      <c r="X801" s="1"/>
      <c r="Y801" s="1"/>
      <c r="Z801" s="1"/>
    </row>
    <row r="802" spans="1:26" ht="15.75" customHeight="1" x14ac:dyDescent="0.2">
      <c r="A802" s="1"/>
      <c r="B802" s="1"/>
      <c r="C802" s="1"/>
      <c r="D802" s="24"/>
      <c r="E802" s="2"/>
      <c r="F802" s="2"/>
      <c r="G802" s="71"/>
      <c r="H802" s="24"/>
      <c r="I802" s="24"/>
      <c r="J802" s="24"/>
      <c r="K802" s="1"/>
      <c r="L802" s="1"/>
      <c r="M802" s="1"/>
      <c r="N802" s="1"/>
      <c r="O802" s="1"/>
      <c r="P802" s="1"/>
      <c r="Q802" s="1"/>
      <c r="R802" s="1"/>
      <c r="S802" s="1"/>
      <c r="T802" s="1"/>
      <c r="U802" s="1"/>
      <c r="V802" s="1"/>
      <c r="W802" s="1"/>
      <c r="X802" s="1"/>
      <c r="Y802" s="1"/>
      <c r="Z802" s="1"/>
    </row>
    <row r="803" spans="1:26" ht="15.75" customHeight="1" x14ac:dyDescent="0.2">
      <c r="A803" s="1"/>
      <c r="B803" s="1"/>
      <c r="C803" s="1"/>
      <c r="D803" s="24"/>
      <c r="E803" s="2"/>
      <c r="F803" s="2"/>
      <c r="G803" s="71"/>
      <c r="H803" s="24"/>
      <c r="I803" s="24"/>
      <c r="J803" s="24"/>
      <c r="K803" s="1"/>
      <c r="L803" s="1"/>
      <c r="M803" s="1"/>
      <c r="N803" s="1"/>
      <c r="O803" s="1"/>
      <c r="P803" s="1"/>
      <c r="Q803" s="1"/>
      <c r="R803" s="1"/>
      <c r="S803" s="1"/>
      <c r="T803" s="1"/>
      <c r="U803" s="1"/>
      <c r="V803" s="1"/>
      <c r="W803" s="1"/>
      <c r="X803" s="1"/>
      <c r="Y803" s="1"/>
      <c r="Z803" s="1"/>
    </row>
    <row r="804" spans="1:26" ht="15.75" customHeight="1" x14ac:dyDescent="0.2">
      <c r="A804" s="1"/>
      <c r="B804" s="1"/>
      <c r="C804" s="1"/>
      <c r="D804" s="24"/>
      <c r="E804" s="2"/>
      <c r="F804" s="2"/>
      <c r="G804" s="71"/>
      <c r="H804" s="24"/>
      <c r="I804" s="24"/>
      <c r="J804" s="24"/>
      <c r="K804" s="1"/>
      <c r="L804" s="1"/>
      <c r="M804" s="1"/>
      <c r="N804" s="1"/>
      <c r="O804" s="1"/>
      <c r="P804" s="1"/>
      <c r="Q804" s="1"/>
      <c r="R804" s="1"/>
      <c r="S804" s="1"/>
      <c r="T804" s="1"/>
      <c r="U804" s="1"/>
      <c r="V804" s="1"/>
      <c r="W804" s="1"/>
      <c r="X804" s="1"/>
      <c r="Y804" s="1"/>
      <c r="Z804" s="1"/>
    </row>
    <row r="805" spans="1:26" ht="15.75" customHeight="1" x14ac:dyDescent="0.2">
      <c r="A805" s="1"/>
      <c r="B805" s="1"/>
      <c r="C805" s="1"/>
      <c r="D805" s="24"/>
      <c r="E805" s="2"/>
      <c r="F805" s="2"/>
      <c r="G805" s="71"/>
      <c r="H805" s="24"/>
      <c r="I805" s="24"/>
      <c r="J805" s="24"/>
      <c r="K805" s="1"/>
      <c r="L805" s="1"/>
      <c r="M805" s="1"/>
      <c r="N805" s="1"/>
      <c r="O805" s="1"/>
      <c r="P805" s="1"/>
      <c r="Q805" s="1"/>
      <c r="R805" s="1"/>
      <c r="S805" s="1"/>
      <c r="T805" s="1"/>
      <c r="U805" s="1"/>
      <c r="V805" s="1"/>
      <c r="W805" s="1"/>
      <c r="X805" s="1"/>
      <c r="Y805" s="1"/>
      <c r="Z805" s="1"/>
    </row>
    <row r="806" spans="1:26" ht="15.75" customHeight="1" x14ac:dyDescent="0.2">
      <c r="A806" s="1"/>
      <c r="B806" s="1"/>
      <c r="C806" s="1"/>
      <c r="D806" s="24"/>
      <c r="E806" s="2"/>
      <c r="F806" s="2"/>
      <c r="G806" s="71"/>
      <c r="H806" s="24"/>
      <c r="I806" s="24"/>
      <c r="J806" s="24"/>
      <c r="K806" s="1"/>
      <c r="L806" s="1"/>
      <c r="M806" s="1"/>
      <c r="N806" s="1"/>
      <c r="O806" s="1"/>
      <c r="P806" s="1"/>
      <c r="Q806" s="1"/>
      <c r="R806" s="1"/>
      <c r="S806" s="1"/>
      <c r="T806" s="1"/>
      <c r="U806" s="1"/>
      <c r="V806" s="1"/>
      <c r="W806" s="1"/>
      <c r="X806" s="1"/>
      <c r="Y806" s="1"/>
      <c r="Z806" s="1"/>
    </row>
    <row r="807" spans="1:26" ht="15.75" customHeight="1" x14ac:dyDescent="0.2">
      <c r="A807" s="1"/>
      <c r="B807" s="1"/>
      <c r="C807" s="1"/>
      <c r="D807" s="24"/>
      <c r="E807" s="2"/>
      <c r="F807" s="2"/>
      <c r="G807" s="71"/>
      <c r="H807" s="24"/>
      <c r="I807" s="24"/>
      <c r="J807" s="24"/>
      <c r="K807" s="1"/>
      <c r="L807" s="1"/>
      <c r="M807" s="1"/>
      <c r="N807" s="1"/>
      <c r="O807" s="1"/>
      <c r="P807" s="1"/>
      <c r="Q807" s="1"/>
      <c r="R807" s="1"/>
      <c r="S807" s="1"/>
      <c r="T807" s="1"/>
      <c r="U807" s="1"/>
      <c r="V807" s="1"/>
      <c r="W807" s="1"/>
      <c r="X807" s="1"/>
      <c r="Y807" s="1"/>
      <c r="Z807" s="1"/>
    </row>
    <row r="808" spans="1:26" ht="15.75" customHeight="1" x14ac:dyDescent="0.2">
      <c r="A808" s="1"/>
      <c r="B808" s="1"/>
      <c r="C808" s="1"/>
      <c r="D808" s="24"/>
      <c r="E808" s="2"/>
      <c r="F808" s="2"/>
      <c r="G808" s="71"/>
      <c r="H808" s="24"/>
      <c r="I808" s="24"/>
      <c r="J808" s="24"/>
      <c r="K808" s="1"/>
      <c r="L808" s="1"/>
      <c r="M808" s="1"/>
      <c r="N808" s="1"/>
      <c r="O808" s="1"/>
      <c r="P808" s="1"/>
      <c r="Q808" s="1"/>
      <c r="R808" s="1"/>
      <c r="S808" s="1"/>
      <c r="T808" s="1"/>
      <c r="U808" s="1"/>
      <c r="V808" s="1"/>
      <c r="W808" s="1"/>
      <c r="X808" s="1"/>
      <c r="Y808" s="1"/>
      <c r="Z808" s="1"/>
    </row>
    <row r="809" spans="1:26" ht="15.75" customHeight="1" x14ac:dyDescent="0.2">
      <c r="A809" s="1"/>
      <c r="B809" s="1"/>
      <c r="C809" s="1"/>
      <c r="D809" s="24"/>
      <c r="E809" s="2"/>
      <c r="F809" s="2"/>
      <c r="G809" s="71"/>
      <c r="H809" s="24"/>
      <c r="I809" s="24"/>
      <c r="J809" s="24"/>
      <c r="K809" s="1"/>
      <c r="L809" s="1"/>
      <c r="M809" s="1"/>
      <c r="N809" s="1"/>
      <c r="O809" s="1"/>
      <c r="P809" s="1"/>
      <c r="Q809" s="1"/>
      <c r="R809" s="1"/>
      <c r="S809" s="1"/>
      <c r="T809" s="1"/>
      <c r="U809" s="1"/>
      <c r="V809" s="1"/>
      <c r="W809" s="1"/>
      <c r="X809" s="1"/>
      <c r="Y809" s="1"/>
      <c r="Z809" s="1"/>
    </row>
    <row r="810" spans="1:26" ht="15.75" customHeight="1" x14ac:dyDescent="0.2">
      <c r="A810" s="1"/>
      <c r="B810" s="1"/>
      <c r="C810" s="1"/>
      <c r="D810" s="24"/>
      <c r="E810" s="2"/>
      <c r="F810" s="2"/>
      <c r="G810" s="71"/>
      <c r="H810" s="24"/>
      <c r="I810" s="24"/>
      <c r="J810" s="24"/>
      <c r="K810" s="1"/>
      <c r="L810" s="1"/>
      <c r="M810" s="1"/>
      <c r="N810" s="1"/>
      <c r="O810" s="1"/>
      <c r="P810" s="1"/>
      <c r="Q810" s="1"/>
      <c r="R810" s="1"/>
      <c r="S810" s="1"/>
      <c r="T810" s="1"/>
      <c r="U810" s="1"/>
      <c r="V810" s="1"/>
      <c r="W810" s="1"/>
      <c r="X810" s="1"/>
      <c r="Y810" s="1"/>
      <c r="Z810" s="1"/>
    </row>
    <row r="811" spans="1:26" ht="15.75" customHeight="1" x14ac:dyDescent="0.2">
      <c r="A811" s="1"/>
      <c r="B811" s="1"/>
      <c r="C811" s="1"/>
      <c r="D811" s="24"/>
      <c r="E811" s="2"/>
      <c r="F811" s="2"/>
      <c r="G811" s="71"/>
      <c r="H811" s="24"/>
      <c r="I811" s="24"/>
      <c r="J811" s="24"/>
      <c r="K811" s="1"/>
      <c r="L811" s="1"/>
      <c r="M811" s="1"/>
      <c r="N811" s="1"/>
      <c r="O811" s="1"/>
      <c r="P811" s="1"/>
      <c r="Q811" s="1"/>
      <c r="R811" s="1"/>
      <c r="S811" s="1"/>
      <c r="T811" s="1"/>
      <c r="U811" s="1"/>
      <c r="V811" s="1"/>
      <c r="W811" s="1"/>
      <c r="X811" s="1"/>
      <c r="Y811" s="1"/>
      <c r="Z811" s="1"/>
    </row>
    <row r="812" spans="1:26" ht="15.75" customHeight="1" x14ac:dyDescent="0.2">
      <c r="A812" s="1"/>
      <c r="B812" s="1"/>
      <c r="C812" s="1"/>
      <c r="D812" s="24"/>
      <c r="E812" s="2"/>
      <c r="F812" s="2"/>
      <c r="G812" s="71"/>
      <c r="H812" s="24"/>
      <c r="I812" s="24"/>
      <c r="J812" s="24"/>
      <c r="K812" s="1"/>
      <c r="L812" s="1"/>
      <c r="M812" s="1"/>
      <c r="N812" s="1"/>
      <c r="O812" s="1"/>
      <c r="P812" s="1"/>
      <c r="Q812" s="1"/>
      <c r="R812" s="1"/>
      <c r="S812" s="1"/>
      <c r="T812" s="1"/>
      <c r="U812" s="1"/>
      <c r="V812" s="1"/>
      <c r="W812" s="1"/>
      <c r="X812" s="1"/>
      <c r="Y812" s="1"/>
      <c r="Z812" s="1"/>
    </row>
    <row r="813" spans="1:26" ht="15.75" customHeight="1" x14ac:dyDescent="0.2">
      <c r="A813" s="1"/>
      <c r="B813" s="1"/>
      <c r="C813" s="1"/>
      <c r="D813" s="24"/>
      <c r="E813" s="2"/>
      <c r="F813" s="2"/>
      <c r="G813" s="71"/>
      <c r="H813" s="24"/>
      <c r="I813" s="24"/>
      <c r="J813" s="24"/>
      <c r="K813" s="1"/>
      <c r="L813" s="1"/>
      <c r="M813" s="1"/>
      <c r="N813" s="1"/>
      <c r="O813" s="1"/>
      <c r="P813" s="1"/>
      <c r="Q813" s="1"/>
      <c r="R813" s="1"/>
      <c r="S813" s="1"/>
      <c r="T813" s="1"/>
      <c r="U813" s="1"/>
      <c r="V813" s="1"/>
      <c r="W813" s="1"/>
      <c r="X813" s="1"/>
      <c r="Y813" s="1"/>
      <c r="Z813" s="1"/>
    </row>
    <row r="814" spans="1:26" ht="15.75" customHeight="1" x14ac:dyDescent="0.2">
      <c r="A814" s="1"/>
      <c r="B814" s="1"/>
      <c r="C814" s="1"/>
      <c r="D814" s="24"/>
      <c r="E814" s="2"/>
      <c r="F814" s="2"/>
      <c r="G814" s="71"/>
      <c r="H814" s="24"/>
      <c r="I814" s="24"/>
      <c r="J814" s="24"/>
      <c r="K814" s="1"/>
      <c r="L814" s="1"/>
      <c r="M814" s="1"/>
      <c r="N814" s="1"/>
      <c r="O814" s="1"/>
      <c r="P814" s="1"/>
      <c r="Q814" s="1"/>
      <c r="R814" s="1"/>
      <c r="S814" s="1"/>
      <c r="T814" s="1"/>
      <c r="U814" s="1"/>
      <c r="V814" s="1"/>
      <c r="W814" s="1"/>
      <c r="X814" s="1"/>
      <c r="Y814" s="1"/>
      <c r="Z814" s="1"/>
    </row>
    <row r="815" spans="1:26" ht="15.75" customHeight="1" x14ac:dyDescent="0.2">
      <c r="A815" s="1"/>
      <c r="B815" s="1"/>
      <c r="C815" s="1"/>
      <c r="D815" s="24"/>
      <c r="E815" s="2"/>
      <c r="F815" s="2"/>
      <c r="G815" s="71"/>
      <c r="H815" s="24"/>
      <c r="I815" s="24"/>
      <c r="J815" s="24"/>
      <c r="K815" s="1"/>
      <c r="L815" s="1"/>
      <c r="M815" s="1"/>
      <c r="N815" s="1"/>
      <c r="O815" s="1"/>
      <c r="P815" s="1"/>
      <c r="Q815" s="1"/>
      <c r="R815" s="1"/>
      <c r="S815" s="1"/>
      <c r="T815" s="1"/>
      <c r="U815" s="1"/>
      <c r="V815" s="1"/>
      <c r="W815" s="1"/>
      <c r="X815" s="1"/>
      <c r="Y815" s="1"/>
      <c r="Z815" s="1"/>
    </row>
    <row r="816" spans="1:26" ht="15.75" customHeight="1" x14ac:dyDescent="0.2">
      <c r="A816" s="1"/>
      <c r="B816" s="1"/>
      <c r="C816" s="1"/>
      <c r="D816" s="24"/>
      <c r="E816" s="2"/>
      <c r="F816" s="2"/>
      <c r="G816" s="71"/>
      <c r="H816" s="24"/>
      <c r="I816" s="24"/>
      <c r="J816" s="24"/>
      <c r="K816" s="1"/>
      <c r="L816" s="1"/>
      <c r="M816" s="1"/>
      <c r="N816" s="1"/>
      <c r="O816" s="1"/>
      <c r="P816" s="1"/>
      <c r="Q816" s="1"/>
      <c r="R816" s="1"/>
      <c r="S816" s="1"/>
      <c r="T816" s="1"/>
      <c r="U816" s="1"/>
      <c r="V816" s="1"/>
      <c r="W816" s="1"/>
      <c r="X816" s="1"/>
      <c r="Y816" s="1"/>
      <c r="Z816" s="1"/>
    </row>
    <row r="817" spans="1:26" ht="15.75" customHeight="1" x14ac:dyDescent="0.2">
      <c r="A817" s="1"/>
      <c r="B817" s="1"/>
      <c r="C817" s="1"/>
      <c r="D817" s="24"/>
      <c r="E817" s="2"/>
      <c r="F817" s="2"/>
      <c r="G817" s="71"/>
      <c r="H817" s="24"/>
      <c r="I817" s="24"/>
      <c r="J817" s="24"/>
      <c r="K817" s="1"/>
      <c r="L817" s="1"/>
      <c r="M817" s="1"/>
      <c r="N817" s="1"/>
      <c r="O817" s="1"/>
      <c r="P817" s="1"/>
      <c r="Q817" s="1"/>
      <c r="R817" s="1"/>
      <c r="S817" s="1"/>
      <c r="T817" s="1"/>
      <c r="U817" s="1"/>
      <c r="V817" s="1"/>
      <c r="W817" s="1"/>
      <c r="X817" s="1"/>
      <c r="Y817" s="1"/>
      <c r="Z817" s="1"/>
    </row>
    <row r="818" spans="1:26" ht="15.75" customHeight="1" x14ac:dyDescent="0.2">
      <c r="A818" s="1"/>
      <c r="B818" s="1"/>
      <c r="C818" s="1"/>
      <c r="D818" s="24"/>
      <c r="E818" s="2"/>
      <c r="F818" s="2"/>
      <c r="G818" s="71"/>
      <c r="H818" s="24"/>
      <c r="I818" s="24"/>
      <c r="J818" s="24"/>
      <c r="K818" s="1"/>
      <c r="L818" s="1"/>
      <c r="M818" s="1"/>
      <c r="N818" s="1"/>
      <c r="O818" s="1"/>
      <c r="P818" s="1"/>
      <c r="Q818" s="1"/>
      <c r="R818" s="1"/>
      <c r="S818" s="1"/>
      <c r="T818" s="1"/>
      <c r="U818" s="1"/>
      <c r="V818" s="1"/>
      <c r="W818" s="1"/>
      <c r="X818" s="1"/>
      <c r="Y818" s="1"/>
      <c r="Z818" s="1"/>
    </row>
    <row r="819" spans="1:26" ht="15.75" customHeight="1" x14ac:dyDescent="0.2">
      <c r="A819" s="1"/>
      <c r="B819" s="1"/>
      <c r="C819" s="1"/>
      <c r="D819" s="24"/>
      <c r="E819" s="2"/>
      <c r="F819" s="2"/>
      <c r="G819" s="71"/>
      <c r="H819" s="24"/>
      <c r="I819" s="24"/>
      <c r="J819" s="24"/>
      <c r="K819" s="1"/>
      <c r="L819" s="1"/>
      <c r="M819" s="1"/>
      <c r="N819" s="1"/>
      <c r="O819" s="1"/>
      <c r="P819" s="1"/>
      <c r="Q819" s="1"/>
      <c r="R819" s="1"/>
      <c r="S819" s="1"/>
      <c r="T819" s="1"/>
      <c r="U819" s="1"/>
      <c r="V819" s="1"/>
      <c r="W819" s="1"/>
      <c r="X819" s="1"/>
      <c r="Y819" s="1"/>
      <c r="Z819" s="1"/>
    </row>
    <row r="820" spans="1:26" ht="15.75" customHeight="1" x14ac:dyDescent="0.2">
      <c r="A820" s="1"/>
      <c r="B820" s="1"/>
      <c r="C820" s="1"/>
      <c r="D820" s="24"/>
      <c r="E820" s="2"/>
      <c r="F820" s="2"/>
      <c r="G820" s="71"/>
      <c r="H820" s="24"/>
      <c r="I820" s="24"/>
      <c r="J820" s="24"/>
      <c r="K820" s="1"/>
      <c r="L820" s="1"/>
      <c r="M820" s="1"/>
      <c r="N820" s="1"/>
      <c r="O820" s="1"/>
      <c r="P820" s="1"/>
      <c r="Q820" s="1"/>
      <c r="R820" s="1"/>
      <c r="S820" s="1"/>
      <c r="T820" s="1"/>
      <c r="U820" s="1"/>
      <c r="V820" s="1"/>
      <c r="W820" s="1"/>
      <c r="X820" s="1"/>
      <c r="Y820" s="1"/>
      <c r="Z820" s="1"/>
    </row>
    <row r="821" spans="1:26" ht="15.75" customHeight="1" x14ac:dyDescent="0.2">
      <c r="A821" s="1"/>
      <c r="B821" s="1"/>
      <c r="C821" s="1"/>
      <c r="D821" s="24"/>
      <c r="E821" s="2"/>
      <c r="F821" s="2"/>
      <c r="G821" s="71"/>
      <c r="H821" s="24"/>
      <c r="I821" s="24"/>
      <c r="J821" s="24"/>
      <c r="K821" s="1"/>
      <c r="L821" s="1"/>
      <c r="M821" s="1"/>
      <c r="N821" s="1"/>
      <c r="O821" s="1"/>
      <c r="P821" s="1"/>
      <c r="Q821" s="1"/>
      <c r="R821" s="1"/>
      <c r="S821" s="1"/>
      <c r="T821" s="1"/>
      <c r="U821" s="1"/>
      <c r="V821" s="1"/>
      <c r="W821" s="1"/>
      <c r="X821" s="1"/>
      <c r="Y821" s="1"/>
      <c r="Z821" s="1"/>
    </row>
    <row r="822" spans="1:26" ht="15.75" customHeight="1" x14ac:dyDescent="0.2">
      <c r="A822" s="1"/>
      <c r="B822" s="1"/>
      <c r="C822" s="1"/>
      <c r="D822" s="24"/>
      <c r="E822" s="2"/>
      <c r="F822" s="2"/>
      <c r="G822" s="71"/>
      <c r="H822" s="24"/>
      <c r="I822" s="24"/>
      <c r="J822" s="24"/>
      <c r="K822" s="1"/>
      <c r="L822" s="1"/>
      <c r="M822" s="1"/>
      <c r="N822" s="1"/>
      <c r="O822" s="1"/>
      <c r="P822" s="1"/>
      <c r="Q822" s="1"/>
      <c r="R822" s="1"/>
      <c r="S822" s="1"/>
      <c r="T822" s="1"/>
      <c r="U822" s="1"/>
      <c r="V822" s="1"/>
      <c r="W822" s="1"/>
      <c r="X822" s="1"/>
      <c r="Y822" s="1"/>
      <c r="Z822" s="1"/>
    </row>
    <row r="823" spans="1:26" ht="15.75" customHeight="1" x14ac:dyDescent="0.2">
      <c r="A823" s="1"/>
      <c r="B823" s="1"/>
      <c r="C823" s="1"/>
      <c r="D823" s="24"/>
      <c r="E823" s="2"/>
      <c r="F823" s="2"/>
      <c r="G823" s="71"/>
      <c r="H823" s="24"/>
      <c r="I823" s="24"/>
      <c r="J823" s="24"/>
      <c r="K823" s="1"/>
      <c r="L823" s="1"/>
      <c r="M823" s="1"/>
      <c r="N823" s="1"/>
      <c r="O823" s="1"/>
      <c r="P823" s="1"/>
      <c r="Q823" s="1"/>
      <c r="R823" s="1"/>
      <c r="S823" s="1"/>
      <c r="T823" s="1"/>
      <c r="U823" s="1"/>
      <c r="V823" s="1"/>
      <c r="W823" s="1"/>
      <c r="X823" s="1"/>
      <c r="Y823" s="1"/>
      <c r="Z823" s="1"/>
    </row>
    <row r="824" spans="1:26" ht="15.75" customHeight="1" x14ac:dyDescent="0.2">
      <c r="A824" s="1"/>
      <c r="B824" s="1"/>
      <c r="C824" s="1"/>
      <c r="D824" s="24"/>
      <c r="E824" s="2"/>
      <c r="F824" s="2"/>
      <c r="G824" s="71"/>
      <c r="H824" s="24"/>
      <c r="I824" s="24"/>
      <c r="J824" s="24"/>
      <c r="K824" s="1"/>
      <c r="L824" s="1"/>
      <c r="M824" s="1"/>
      <c r="N824" s="1"/>
      <c r="O824" s="1"/>
      <c r="P824" s="1"/>
      <c r="Q824" s="1"/>
      <c r="R824" s="1"/>
      <c r="S824" s="1"/>
      <c r="T824" s="1"/>
      <c r="U824" s="1"/>
      <c r="V824" s="1"/>
      <c r="W824" s="1"/>
      <c r="X824" s="1"/>
      <c r="Y824" s="1"/>
      <c r="Z824" s="1"/>
    </row>
    <row r="825" spans="1:26" ht="15.75" customHeight="1" x14ac:dyDescent="0.2">
      <c r="A825" s="1"/>
      <c r="B825" s="1"/>
      <c r="C825" s="1"/>
      <c r="D825" s="24"/>
      <c r="E825" s="2"/>
      <c r="F825" s="2"/>
      <c r="G825" s="71"/>
      <c r="H825" s="24"/>
      <c r="I825" s="24"/>
      <c r="J825" s="24"/>
      <c r="K825" s="1"/>
      <c r="L825" s="1"/>
      <c r="M825" s="1"/>
      <c r="N825" s="1"/>
      <c r="O825" s="1"/>
      <c r="P825" s="1"/>
      <c r="Q825" s="1"/>
      <c r="R825" s="1"/>
      <c r="S825" s="1"/>
      <c r="T825" s="1"/>
      <c r="U825" s="1"/>
      <c r="V825" s="1"/>
      <c r="W825" s="1"/>
      <c r="X825" s="1"/>
      <c r="Y825" s="1"/>
      <c r="Z825" s="1"/>
    </row>
    <row r="826" spans="1:26" ht="15.75" customHeight="1" x14ac:dyDescent="0.2">
      <c r="A826" s="1"/>
      <c r="B826" s="1"/>
      <c r="C826" s="1"/>
      <c r="D826" s="24"/>
      <c r="E826" s="2"/>
      <c r="F826" s="2"/>
      <c r="G826" s="71"/>
      <c r="H826" s="24"/>
      <c r="I826" s="24"/>
      <c r="J826" s="24"/>
      <c r="K826" s="1"/>
      <c r="L826" s="1"/>
      <c r="M826" s="1"/>
      <c r="N826" s="1"/>
      <c r="O826" s="1"/>
      <c r="P826" s="1"/>
      <c r="Q826" s="1"/>
      <c r="R826" s="1"/>
      <c r="S826" s="1"/>
      <c r="T826" s="1"/>
      <c r="U826" s="1"/>
      <c r="V826" s="1"/>
      <c r="W826" s="1"/>
      <c r="X826" s="1"/>
      <c r="Y826" s="1"/>
      <c r="Z826" s="1"/>
    </row>
    <row r="827" spans="1:26" ht="15.75" customHeight="1" x14ac:dyDescent="0.2">
      <c r="A827" s="1"/>
      <c r="B827" s="1"/>
      <c r="C827" s="1"/>
      <c r="D827" s="24"/>
      <c r="E827" s="2"/>
      <c r="F827" s="2"/>
      <c r="G827" s="71"/>
      <c r="H827" s="24"/>
      <c r="I827" s="24"/>
      <c r="J827" s="24"/>
      <c r="K827" s="1"/>
      <c r="L827" s="1"/>
      <c r="M827" s="1"/>
      <c r="N827" s="1"/>
      <c r="O827" s="1"/>
      <c r="P827" s="1"/>
      <c r="Q827" s="1"/>
      <c r="R827" s="1"/>
      <c r="S827" s="1"/>
      <c r="T827" s="1"/>
      <c r="U827" s="1"/>
      <c r="V827" s="1"/>
      <c r="W827" s="1"/>
      <c r="X827" s="1"/>
      <c r="Y827" s="1"/>
      <c r="Z827" s="1"/>
    </row>
    <row r="828" spans="1:26" ht="15.75" customHeight="1" x14ac:dyDescent="0.2">
      <c r="A828" s="1"/>
      <c r="B828" s="1"/>
      <c r="C828" s="1"/>
      <c r="D828" s="24"/>
      <c r="E828" s="2"/>
      <c r="F828" s="2"/>
      <c r="G828" s="71"/>
      <c r="H828" s="24"/>
      <c r="I828" s="24"/>
      <c r="J828" s="24"/>
      <c r="K828" s="1"/>
      <c r="L828" s="1"/>
      <c r="M828" s="1"/>
      <c r="N828" s="1"/>
      <c r="O828" s="1"/>
      <c r="P828" s="1"/>
      <c r="Q828" s="1"/>
      <c r="R828" s="1"/>
      <c r="S828" s="1"/>
      <c r="T828" s="1"/>
      <c r="U828" s="1"/>
      <c r="V828" s="1"/>
      <c r="W828" s="1"/>
      <c r="X828" s="1"/>
      <c r="Y828" s="1"/>
      <c r="Z828" s="1"/>
    </row>
    <row r="829" spans="1:26" ht="15.75" customHeight="1" x14ac:dyDescent="0.2">
      <c r="A829" s="1"/>
      <c r="B829" s="1"/>
      <c r="C829" s="1"/>
      <c r="D829" s="24"/>
      <c r="E829" s="2"/>
      <c r="F829" s="2"/>
      <c r="G829" s="71"/>
      <c r="H829" s="24"/>
      <c r="I829" s="24"/>
      <c r="J829" s="24"/>
      <c r="K829" s="1"/>
      <c r="L829" s="1"/>
      <c r="M829" s="1"/>
      <c r="N829" s="1"/>
      <c r="O829" s="1"/>
      <c r="P829" s="1"/>
      <c r="Q829" s="1"/>
      <c r="R829" s="1"/>
      <c r="S829" s="1"/>
      <c r="T829" s="1"/>
      <c r="U829" s="1"/>
      <c r="V829" s="1"/>
      <c r="W829" s="1"/>
      <c r="X829" s="1"/>
      <c r="Y829" s="1"/>
      <c r="Z829" s="1"/>
    </row>
    <row r="830" spans="1:26" ht="15.75" customHeight="1" x14ac:dyDescent="0.2">
      <c r="A830" s="1"/>
      <c r="B830" s="1"/>
      <c r="C830" s="1"/>
      <c r="D830" s="24"/>
      <c r="E830" s="2"/>
      <c r="F830" s="2"/>
      <c r="G830" s="71"/>
      <c r="H830" s="24"/>
      <c r="I830" s="24"/>
      <c r="J830" s="24"/>
      <c r="K830" s="1"/>
      <c r="L830" s="1"/>
      <c r="M830" s="1"/>
      <c r="N830" s="1"/>
      <c r="O830" s="1"/>
      <c r="P830" s="1"/>
      <c r="Q830" s="1"/>
      <c r="R830" s="1"/>
      <c r="S830" s="1"/>
      <c r="T830" s="1"/>
      <c r="U830" s="1"/>
      <c r="V830" s="1"/>
      <c r="W830" s="1"/>
      <c r="X830" s="1"/>
      <c r="Y830" s="1"/>
      <c r="Z830" s="1"/>
    </row>
    <row r="831" spans="1:26" ht="15.75" customHeight="1" x14ac:dyDescent="0.2">
      <c r="A831" s="1"/>
      <c r="B831" s="1"/>
      <c r="C831" s="1"/>
      <c r="D831" s="24"/>
      <c r="E831" s="2"/>
      <c r="F831" s="2"/>
      <c r="G831" s="71"/>
      <c r="H831" s="24"/>
      <c r="I831" s="24"/>
      <c r="J831" s="24"/>
      <c r="K831" s="1"/>
      <c r="L831" s="1"/>
      <c r="M831" s="1"/>
      <c r="N831" s="1"/>
      <c r="O831" s="1"/>
      <c r="P831" s="1"/>
      <c r="Q831" s="1"/>
      <c r="R831" s="1"/>
      <c r="S831" s="1"/>
      <c r="T831" s="1"/>
      <c r="U831" s="1"/>
      <c r="V831" s="1"/>
      <c r="W831" s="1"/>
      <c r="X831" s="1"/>
      <c r="Y831" s="1"/>
      <c r="Z831" s="1"/>
    </row>
    <row r="832" spans="1:26" ht="15.75" customHeight="1" x14ac:dyDescent="0.2">
      <c r="A832" s="1"/>
      <c r="B832" s="1"/>
      <c r="C832" s="1"/>
      <c r="D832" s="24"/>
      <c r="E832" s="2"/>
      <c r="F832" s="2"/>
      <c r="G832" s="71"/>
      <c r="H832" s="24"/>
      <c r="I832" s="24"/>
      <c r="J832" s="24"/>
      <c r="K832" s="1"/>
      <c r="L832" s="1"/>
      <c r="M832" s="1"/>
      <c r="N832" s="1"/>
      <c r="O832" s="1"/>
      <c r="P832" s="1"/>
      <c r="Q832" s="1"/>
      <c r="R832" s="1"/>
      <c r="S832" s="1"/>
      <c r="T832" s="1"/>
      <c r="U832" s="1"/>
      <c r="V832" s="1"/>
      <c r="W832" s="1"/>
      <c r="X832" s="1"/>
      <c r="Y832" s="1"/>
      <c r="Z832" s="1"/>
    </row>
    <row r="833" spans="1:26" ht="15.75" customHeight="1" x14ac:dyDescent="0.2">
      <c r="A833" s="1"/>
      <c r="B833" s="1"/>
      <c r="C833" s="1"/>
      <c r="D833" s="24"/>
      <c r="E833" s="2"/>
      <c r="F833" s="2"/>
      <c r="G833" s="71"/>
      <c r="H833" s="24"/>
      <c r="I833" s="24"/>
      <c r="J833" s="24"/>
      <c r="K833" s="1"/>
      <c r="L833" s="1"/>
      <c r="M833" s="1"/>
      <c r="N833" s="1"/>
      <c r="O833" s="1"/>
      <c r="P833" s="1"/>
      <c r="Q833" s="1"/>
      <c r="R833" s="1"/>
      <c r="S833" s="1"/>
      <c r="T833" s="1"/>
      <c r="U833" s="1"/>
      <c r="V833" s="1"/>
      <c r="W833" s="1"/>
      <c r="X833" s="1"/>
      <c r="Y833" s="1"/>
      <c r="Z833" s="1"/>
    </row>
    <row r="834" spans="1:26" ht="15.75" customHeight="1" x14ac:dyDescent="0.2">
      <c r="A834" s="1"/>
      <c r="B834" s="1"/>
      <c r="C834" s="1"/>
      <c r="D834" s="24"/>
      <c r="E834" s="2"/>
      <c r="F834" s="2"/>
      <c r="G834" s="71"/>
      <c r="H834" s="24"/>
      <c r="I834" s="24"/>
      <c r="J834" s="24"/>
      <c r="K834" s="1"/>
      <c r="L834" s="1"/>
      <c r="M834" s="1"/>
      <c r="N834" s="1"/>
      <c r="O834" s="1"/>
      <c r="P834" s="1"/>
      <c r="Q834" s="1"/>
      <c r="R834" s="1"/>
      <c r="S834" s="1"/>
      <c r="T834" s="1"/>
      <c r="U834" s="1"/>
      <c r="V834" s="1"/>
      <c r="W834" s="1"/>
      <c r="X834" s="1"/>
      <c r="Y834" s="1"/>
      <c r="Z834" s="1"/>
    </row>
    <row r="835" spans="1:26" ht="15.75" customHeight="1" x14ac:dyDescent="0.2">
      <c r="A835" s="1"/>
      <c r="B835" s="1"/>
      <c r="C835" s="1"/>
      <c r="D835" s="24"/>
      <c r="E835" s="2"/>
      <c r="F835" s="2"/>
      <c r="G835" s="71"/>
      <c r="H835" s="24"/>
      <c r="I835" s="24"/>
      <c r="J835" s="24"/>
      <c r="K835" s="1"/>
      <c r="L835" s="1"/>
      <c r="M835" s="1"/>
      <c r="N835" s="1"/>
      <c r="O835" s="1"/>
      <c r="P835" s="1"/>
      <c r="Q835" s="1"/>
      <c r="R835" s="1"/>
      <c r="S835" s="1"/>
      <c r="T835" s="1"/>
      <c r="U835" s="1"/>
      <c r="V835" s="1"/>
      <c r="W835" s="1"/>
      <c r="X835" s="1"/>
      <c r="Y835" s="1"/>
      <c r="Z835" s="1"/>
    </row>
    <row r="836" spans="1:26" ht="15.75" customHeight="1" x14ac:dyDescent="0.2">
      <c r="A836" s="1"/>
      <c r="B836" s="1"/>
      <c r="C836" s="1"/>
      <c r="D836" s="24"/>
      <c r="E836" s="2"/>
      <c r="F836" s="2"/>
      <c r="G836" s="71"/>
      <c r="H836" s="24"/>
      <c r="I836" s="24"/>
      <c r="J836" s="24"/>
      <c r="K836" s="1"/>
      <c r="L836" s="1"/>
      <c r="M836" s="1"/>
      <c r="N836" s="1"/>
      <c r="O836" s="1"/>
      <c r="P836" s="1"/>
      <c r="Q836" s="1"/>
      <c r="R836" s="1"/>
      <c r="S836" s="1"/>
      <c r="T836" s="1"/>
      <c r="U836" s="1"/>
      <c r="V836" s="1"/>
      <c r="W836" s="1"/>
      <c r="X836" s="1"/>
      <c r="Y836" s="1"/>
      <c r="Z836" s="1"/>
    </row>
    <row r="837" spans="1:26" ht="15.75" customHeight="1" x14ac:dyDescent="0.2">
      <c r="A837" s="1"/>
      <c r="B837" s="1"/>
      <c r="C837" s="1"/>
      <c r="D837" s="24"/>
      <c r="E837" s="2"/>
      <c r="F837" s="2"/>
      <c r="G837" s="71"/>
      <c r="H837" s="24"/>
      <c r="I837" s="24"/>
      <c r="J837" s="24"/>
      <c r="K837" s="1"/>
      <c r="L837" s="1"/>
      <c r="M837" s="1"/>
      <c r="N837" s="1"/>
      <c r="O837" s="1"/>
      <c r="P837" s="1"/>
      <c r="Q837" s="1"/>
      <c r="R837" s="1"/>
      <c r="S837" s="1"/>
      <c r="T837" s="1"/>
      <c r="U837" s="1"/>
      <c r="V837" s="1"/>
      <c r="W837" s="1"/>
      <c r="X837" s="1"/>
      <c r="Y837" s="1"/>
      <c r="Z837" s="1"/>
    </row>
    <row r="838" spans="1:26" ht="15.75" customHeight="1" x14ac:dyDescent="0.2">
      <c r="A838" s="1"/>
      <c r="B838" s="1"/>
      <c r="C838" s="1"/>
      <c r="D838" s="24"/>
      <c r="E838" s="2"/>
      <c r="F838" s="2"/>
      <c r="G838" s="71"/>
      <c r="H838" s="24"/>
      <c r="I838" s="24"/>
      <c r="J838" s="24"/>
      <c r="K838" s="1"/>
      <c r="L838" s="1"/>
      <c r="M838" s="1"/>
      <c r="N838" s="1"/>
      <c r="O838" s="1"/>
      <c r="P838" s="1"/>
      <c r="Q838" s="1"/>
      <c r="R838" s="1"/>
      <c r="S838" s="1"/>
      <c r="T838" s="1"/>
      <c r="U838" s="1"/>
      <c r="V838" s="1"/>
      <c r="W838" s="1"/>
      <c r="X838" s="1"/>
      <c r="Y838" s="1"/>
      <c r="Z838" s="1"/>
    </row>
    <row r="839" spans="1:26" ht="15.75" customHeight="1" x14ac:dyDescent="0.2">
      <c r="A839" s="1"/>
      <c r="B839" s="1"/>
      <c r="C839" s="1"/>
      <c r="D839" s="24"/>
      <c r="E839" s="2"/>
      <c r="F839" s="2"/>
      <c r="G839" s="71"/>
      <c r="H839" s="24"/>
      <c r="I839" s="24"/>
      <c r="J839" s="24"/>
      <c r="K839" s="1"/>
      <c r="L839" s="1"/>
      <c r="M839" s="1"/>
      <c r="N839" s="1"/>
      <c r="O839" s="1"/>
      <c r="P839" s="1"/>
      <c r="Q839" s="1"/>
      <c r="R839" s="1"/>
      <c r="S839" s="1"/>
      <c r="T839" s="1"/>
      <c r="U839" s="1"/>
      <c r="V839" s="1"/>
      <c r="W839" s="1"/>
      <c r="X839" s="1"/>
      <c r="Y839" s="1"/>
      <c r="Z839" s="1"/>
    </row>
    <row r="840" spans="1:26" ht="15.75" customHeight="1" x14ac:dyDescent="0.2">
      <c r="A840" s="1"/>
      <c r="B840" s="1"/>
      <c r="C840" s="1"/>
      <c r="D840" s="24"/>
      <c r="E840" s="2"/>
      <c r="F840" s="2"/>
      <c r="G840" s="71"/>
      <c r="H840" s="24"/>
      <c r="I840" s="24"/>
      <c r="J840" s="24"/>
      <c r="K840" s="1"/>
      <c r="L840" s="1"/>
      <c r="M840" s="1"/>
      <c r="N840" s="1"/>
      <c r="O840" s="1"/>
      <c r="P840" s="1"/>
      <c r="Q840" s="1"/>
      <c r="R840" s="1"/>
      <c r="S840" s="1"/>
      <c r="T840" s="1"/>
      <c r="U840" s="1"/>
      <c r="V840" s="1"/>
      <c r="W840" s="1"/>
      <c r="X840" s="1"/>
      <c r="Y840" s="1"/>
      <c r="Z840" s="1"/>
    </row>
    <row r="841" spans="1:26" ht="15.75" customHeight="1" x14ac:dyDescent="0.2">
      <c r="A841" s="1"/>
      <c r="B841" s="1"/>
      <c r="C841" s="1"/>
      <c r="D841" s="24"/>
      <c r="E841" s="2"/>
      <c r="F841" s="2"/>
      <c r="G841" s="71"/>
      <c r="H841" s="24"/>
      <c r="I841" s="24"/>
      <c r="J841" s="24"/>
      <c r="K841" s="1"/>
      <c r="L841" s="1"/>
      <c r="M841" s="1"/>
      <c r="N841" s="1"/>
      <c r="O841" s="1"/>
      <c r="P841" s="1"/>
      <c r="Q841" s="1"/>
      <c r="R841" s="1"/>
      <c r="S841" s="1"/>
      <c r="T841" s="1"/>
      <c r="U841" s="1"/>
      <c r="V841" s="1"/>
      <c r="W841" s="1"/>
      <c r="X841" s="1"/>
      <c r="Y841" s="1"/>
      <c r="Z841" s="1"/>
    </row>
    <row r="842" spans="1:26" ht="15.75" customHeight="1" x14ac:dyDescent="0.2">
      <c r="A842" s="1"/>
      <c r="B842" s="1"/>
      <c r="C842" s="1"/>
      <c r="D842" s="24"/>
      <c r="E842" s="2"/>
      <c r="F842" s="2"/>
      <c r="G842" s="71"/>
      <c r="H842" s="24"/>
      <c r="I842" s="24"/>
      <c r="J842" s="24"/>
      <c r="K842" s="1"/>
      <c r="L842" s="1"/>
      <c r="M842" s="1"/>
      <c r="N842" s="1"/>
      <c r="O842" s="1"/>
      <c r="P842" s="1"/>
      <c r="Q842" s="1"/>
      <c r="R842" s="1"/>
      <c r="S842" s="1"/>
      <c r="T842" s="1"/>
      <c r="U842" s="1"/>
      <c r="V842" s="1"/>
      <c r="W842" s="1"/>
      <c r="X842" s="1"/>
      <c r="Y842" s="1"/>
      <c r="Z842" s="1"/>
    </row>
    <row r="843" spans="1:26" ht="15.75" customHeight="1" x14ac:dyDescent="0.2">
      <c r="A843" s="1"/>
      <c r="B843" s="1"/>
      <c r="C843" s="1"/>
      <c r="D843" s="24"/>
      <c r="E843" s="2"/>
      <c r="F843" s="2"/>
      <c r="G843" s="71"/>
      <c r="H843" s="24"/>
      <c r="I843" s="24"/>
      <c r="J843" s="24"/>
      <c r="K843" s="1"/>
      <c r="L843" s="1"/>
      <c r="M843" s="1"/>
      <c r="N843" s="1"/>
      <c r="O843" s="1"/>
      <c r="P843" s="1"/>
      <c r="Q843" s="1"/>
      <c r="R843" s="1"/>
      <c r="S843" s="1"/>
      <c r="T843" s="1"/>
      <c r="U843" s="1"/>
      <c r="V843" s="1"/>
      <c r="W843" s="1"/>
      <c r="X843" s="1"/>
      <c r="Y843" s="1"/>
      <c r="Z843" s="1"/>
    </row>
    <row r="844" spans="1:26" ht="15.75" customHeight="1" x14ac:dyDescent="0.2">
      <c r="A844" s="1"/>
      <c r="B844" s="1"/>
      <c r="C844" s="1"/>
      <c r="D844" s="24"/>
      <c r="E844" s="2"/>
      <c r="F844" s="2"/>
      <c r="G844" s="71"/>
      <c r="H844" s="24"/>
      <c r="I844" s="24"/>
      <c r="J844" s="24"/>
      <c r="K844" s="1"/>
      <c r="L844" s="1"/>
      <c r="M844" s="1"/>
      <c r="N844" s="1"/>
      <c r="O844" s="1"/>
      <c r="P844" s="1"/>
      <c r="Q844" s="1"/>
      <c r="R844" s="1"/>
      <c r="S844" s="1"/>
      <c r="T844" s="1"/>
      <c r="U844" s="1"/>
      <c r="V844" s="1"/>
      <c r="W844" s="1"/>
      <c r="X844" s="1"/>
      <c r="Y844" s="1"/>
      <c r="Z844" s="1"/>
    </row>
    <row r="845" spans="1:26" ht="15.75" customHeight="1" x14ac:dyDescent="0.2">
      <c r="A845" s="1"/>
      <c r="B845" s="1"/>
      <c r="C845" s="1"/>
      <c r="D845" s="24"/>
      <c r="E845" s="2"/>
      <c r="F845" s="2"/>
      <c r="G845" s="71"/>
      <c r="H845" s="24"/>
      <c r="I845" s="24"/>
      <c r="J845" s="24"/>
      <c r="K845" s="1"/>
      <c r="L845" s="1"/>
      <c r="M845" s="1"/>
      <c r="N845" s="1"/>
      <c r="O845" s="1"/>
      <c r="P845" s="1"/>
      <c r="Q845" s="1"/>
      <c r="R845" s="1"/>
      <c r="S845" s="1"/>
      <c r="T845" s="1"/>
      <c r="U845" s="1"/>
      <c r="V845" s="1"/>
      <c r="W845" s="1"/>
      <c r="X845" s="1"/>
      <c r="Y845" s="1"/>
      <c r="Z845" s="1"/>
    </row>
    <row r="846" spans="1:26" ht="15.75" customHeight="1" x14ac:dyDescent="0.2">
      <c r="A846" s="1"/>
      <c r="B846" s="1"/>
      <c r="C846" s="1"/>
      <c r="D846" s="24"/>
      <c r="E846" s="2"/>
      <c r="F846" s="2"/>
      <c r="G846" s="71"/>
      <c r="H846" s="24"/>
      <c r="I846" s="24"/>
      <c r="J846" s="24"/>
      <c r="K846" s="1"/>
      <c r="L846" s="1"/>
      <c r="M846" s="1"/>
      <c r="N846" s="1"/>
      <c r="O846" s="1"/>
      <c r="P846" s="1"/>
      <c r="Q846" s="1"/>
      <c r="R846" s="1"/>
      <c r="S846" s="1"/>
      <c r="T846" s="1"/>
      <c r="U846" s="1"/>
      <c r="V846" s="1"/>
      <c r="W846" s="1"/>
      <c r="X846" s="1"/>
      <c r="Y846" s="1"/>
      <c r="Z846" s="1"/>
    </row>
    <row r="847" spans="1:26" ht="15.75" customHeight="1" x14ac:dyDescent="0.2">
      <c r="A847" s="1"/>
      <c r="B847" s="1"/>
      <c r="C847" s="1"/>
      <c r="D847" s="24"/>
      <c r="E847" s="2"/>
      <c r="F847" s="2"/>
      <c r="G847" s="71"/>
      <c r="H847" s="24"/>
      <c r="I847" s="24"/>
      <c r="J847" s="24"/>
      <c r="K847" s="1"/>
      <c r="L847" s="1"/>
      <c r="M847" s="1"/>
      <c r="N847" s="1"/>
      <c r="O847" s="1"/>
      <c r="P847" s="1"/>
      <c r="Q847" s="1"/>
      <c r="R847" s="1"/>
      <c r="S847" s="1"/>
      <c r="T847" s="1"/>
      <c r="U847" s="1"/>
      <c r="V847" s="1"/>
      <c r="W847" s="1"/>
      <c r="X847" s="1"/>
      <c r="Y847" s="1"/>
      <c r="Z847" s="1"/>
    </row>
    <row r="848" spans="1:26" ht="15.75" customHeight="1" x14ac:dyDescent="0.2">
      <c r="A848" s="1"/>
      <c r="B848" s="1"/>
      <c r="C848" s="1"/>
      <c r="D848" s="24"/>
      <c r="E848" s="2"/>
      <c r="F848" s="2"/>
      <c r="G848" s="71"/>
      <c r="H848" s="24"/>
      <c r="I848" s="24"/>
      <c r="J848" s="24"/>
      <c r="K848" s="1"/>
      <c r="L848" s="1"/>
      <c r="M848" s="1"/>
      <c r="N848" s="1"/>
      <c r="O848" s="1"/>
      <c r="P848" s="1"/>
      <c r="Q848" s="1"/>
      <c r="R848" s="1"/>
      <c r="S848" s="1"/>
      <c r="T848" s="1"/>
      <c r="U848" s="1"/>
      <c r="V848" s="1"/>
      <c r="W848" s="1"/>
      <c r="X848" s="1"/>
      <c r="Y848" s="1"/>
      <c r="Z848" s="1"/>
    </row>
    <row r="849" spans="1:26" ht="15.75" customHeight="1" x14ac:dyDescent="0.2">
      <c r="A849" s="1"/>
      <c r="B849" s="1"/>
      <c r="C849" s="1"/>
      <c r="D849" s="24"/>
      <c r="E849" s="2"/>
      <c r="F849" s="2"/>
      <c r="G849" s="71"/>
      <c r="H849" s="24"/>
      <c r="I849" s="24"/>
      <c r="J849" s="24"/>
      <c r="K849" s="1"/>
      <c r="L849" s="1"/>
      <c r="M849" s="1"/>
      <c r="N849" s="1"/>
      <c r="O849" s="1"/>
      <c r="P849" s="1"/>
      <c r="Q849" s="1"/>
      <c r="R849" s="1"/>
      <c r="S849" s="1"/>
      <c r="T849" s="1"/>
      <c r="U849" s="1"/>
      <c r="V849" s="1"/>
      <c r="W849" s="1"/>
      <c r="X849" s="1"/>
      <c r="Y849" s="1"/>
      <c r="Z849" s="1"/>
    </row>
    <row r="850" spans="1:26" ht="15.75" customHeight="1" x14ac:dyDescent="0.2">
      <c r="A850" s="1"/>
      <c r="B850" s="1"/>
      <c r="C850" s="1"/>
      <c r="D850" s="24"/>
      <c r="E850" s="2"/>
      <c r="F850" s="2"/>
      <c r="G850" s="71"/>
      <c r="H850" s="24"/>
      <c r="I850" s="24"/>
      <c r="J850" s="24"/>
      <c r="K850" s="1"/>
      <c r="L850" s="1"/>
      <c r="M850" s="1"/>
      <c r="N850" s="1"/>
      <c r="O850" s="1"/>
      <c r="P850" s="1"/>
      <c r="Q850" s="1"/>
      <c r="R850" s="1"/>
      <c r="S850" s="1"/>
      <c r="T850" s="1"/>
      <c r="U850" s="1"/>
      <c r="V850" s="1"/>
      <c r="W850" s="1"/>
      <c r="X850" s="1"/>
      <c r="Y850" s="1"/>
      <c r="Z850" s="1"/>
    </row>
    <row r="851" spans="1:26" ht="15.75" customHeight="1" x14ac:dyDescent="0.2">
      <c r="A851" s="1"/>
      <c r="B851" s="1"/>
      <c r="C851" s="1"/>
      <c r="D851" s="24"/>
      <c r="E851" s="2"/>
      <c r="F851" s="2"/>
      <c r="G851" s="71"/>
      <c r="H851" s="24"/>
      <c r="I851" s="24"/>
      <c r="J851" s="24"/>
      <c r="K851" s="1"/>
      <c r="L851" s="1"/>
      <c r="M851" s="1"/>
      <c r="N851" s="1"/>
      <c r="O851" s="1"/>
      <c r="P851" s="1"/>
      <c r="Q851" s="1"/>
      <c r="R851" s="1"/>
      <c r="S851" s="1"/>
      <c r="T851" s="1"/>
      <c r="U851" s="1"/>
      <c r="V851" s="1"/>
      <c r="W851" s="1"/>
      <c r="X851" s="1"/>
      <c r="Y851" s="1"/>
      <c r="Z851" s="1"/>
    </row>
    <row r="852" spans="1:26" ht="15.75" customHeight="1" x14ac:dyDescent="0.2">
      <c r="A852" s="1"/>
      <c r="B852" s="1"/>
      <c r="C852" s="1"/>
      <c r="D852" s="24"/>
      <c r="E852" s="2"/>
      <c r="F852" s="2"/>
      <c r="G852" s="71"/>
      <c r="H852" s="24"/>
      <c r="I852" s="24"/>
      <c r="J852" s="24"/>
      <c r="K852" s="1"/>
      <c r="L852" s="1"/>
      <c r="M852" s="1"/>
      <c r="N852" s="1"/>
      <c r="O852" s="1"/>
      <c r="P852" s="1"/>
      <c r="Q852" s="1"/>
      <c r="R852" s="1"/>
      <c r="S852" s="1"/>
      <c r="T852" s="1"/>
      <c r="U852" s="1"/>
      <c r="V852" s="1"/>
      <c r="W852" s="1"/>
      <c r="X852" s="1"/>
      <c r="Y852" s="1"/>
      <c r="Z852" s="1"/>
    </row>
    <row r="853" spans="1:26" ht="15.75" customHeight="1" x14ac:dyDescent="0.2">
      <c r="A853" s="1"/>
      <c r="B853" s="1"/>
      <c r="C853" s="1"/>
      <c r="D853" s="24"/>
      <c r="E853" s="2"/>
      <c r="F853" s="2"/>
      <c r="G853" s="71"/>
      <c r="H853" s="24"/>
      <c r="I853" s="24"/>
      <c r="J853" s="24"/>
      <c r="K853" s="1"/>
      <c r="L853" s="1"/>
      <c r="M853" s="1"/>
      <c r="N853" s="1"/>
      <c r="O853" s="1"/>
      <c r="P853" s="1"/>
      <c r="Q853" s="1"/>
      <c r="R853" s="1"/>
      <c r="S853" s="1"/>
      <c r="T853" s="1"/>
      <c r="U853" s="1"/>
      <c r="V853" s="1"/>
      <c r="W853" s="1"/>
      <c r="X853" s="1"/>
      <c r="Y853" s="1"/>
      <c r="Z853" s="1"/>
    </row>
    <row r="854" spans="1:26" ht="15.75" customHeight="1" x14ac:dyDescent="0.2">
      <c r="A854" s="1"/>
      <c r="B854" s="1"/>
      <c r="C854" s="1"/>
      <c r="D854" s="24"/>
      <c r="E854" s="2"/>
      <c r="F854" s="2"/>
      <c r="G854" s="71"/>
      <c r="H854" s="24"/>
      <c r="I854" s="24"/>
      <c r="J854" s="24"/>
      <c r="K854" s="1"/>
      <c r="L854" s="1"/>
      <c r="M854" s="1"/>
      <c r="N854" s="1"/>
      <c r="O854" s="1"/>
      <c r="P854" s="1"/>
      <c r="Q854" s="1"/>
      <c r="R854" s="1"/>
      <c r="S854" s="1"/>
      <c r="T854" s="1"/>
      <c r="U854" s="1"/>
      <c r="V854" s="1"/>
      <c r="W854" s="1"/>
      <c r="X854" s="1"/>
      <c r="Y854" s="1"/>
      <c r="Z854" s="1"/>
    </row>
    <row r="855" spans="1:26" ht="15.75" customHeight="1" x14ac:dyDescent="0.2">
      <c r="A855" s="1"/>
      <c r="B855" s="1"/>
      <c r="C855" s="1"/>
      <c r="D855" s="24"/>
      <c r="E855" s="2"/>
      <c r="F855" s="2"/>
      <c r="G855" s="71"/>
      <c r="H855" s="24"/>
      <c r="I855" s="24"/>
      <c r="J855" s="24"/>
      <c r="K855" s="1"/>
      <c r="L855" s="1"/>
      <c r="M855" s="1"/>
      <c r="N855" s="1"/>
      <c r="O855" s="1"/>
      <c r="P855" s="1"/>
      <c r="Q855" s="1"/>
      <c r="R855" s="1"/>
      <c r="S855" s="1"/>
      <c r="T855" s="1"/>
      <c r="U855" s="1"/>
      <c r="V855" s="1"/>
      <c r="W855" s="1"/>
      <c r="X855" s="1"/>
      <c r="Y855" s="1"/>
      <c r="Z855" s="1"/>
    </row>
    <row r="856" spans="1:26" ht="15.75" customHeight="1" x14ac:dyDescent="0.2">
      <c r="A856" s="1"/>
      <c r="B856" s="1"/>
      <c r="C856" s="1"/>
      <c r="D856" s="24"/>
      <c r="E856" s="2"/>
      <c r="F856" s="2"/>
      <c r="G856" s="71"/>
      <c r="H856" s="24"/>
      <c r="I856" s="24"/>
      <c r="J856" s="24"/>
      <c r="K856" s="1"/>
      <c r="L856" s="1"/>
      <c r="M856" s="1"/>
      <c r="N856" s="1"/>
      <c r="O856" s="1"/>
      <c r="P856" s="1"/>
      <c r="Q856" s="1"/>
      <c r="R856" s="1"/>
      <c r="S856" s="1"/>
      <c r="T856" s="1"/>
      <c r="U856" s="1"/>
      <c r="V856" s="1"/>
      <c r="W856" s="1"/>
      <c r="X856" s="1"/>
      <c r="Y856" s="1"/>
      <c r="Z856" s="1"/>
    </row>
    <row r="857" spans="1:26" ht="15.75" customHeight="1" x14ac:dyDescent="0.2">
      <c r="A857" s="1"/>
      <c r="B857" s="1"/>
      <c r="C857" s="1"/>
      <c r="D857" s="24"/>
      <c r="E857" s="2"/>
      <c r="F857" s="2"/>
      <c r="G857" s="71"/>
      <c r="H857" s="24"/>
      <c r="I857" s="24"/>
      <c r="J857" s="24"/>
      <c r="K857" s="1"/>
      <c r="L857" s="1"/>
      <c r="M857" s="1"/>
      <c r="N857" s="1"/>
      <c r="O857" s="1"/>
      <c r="P857" s="1"/>
      <c r="Q857" s="1"/>
      <c r="R857" s="1"/>
      <c r="S857" s="1"/>
      <c r="T857" s="1"/>
      <c r="U857" s="1"/>
      <c r="V857" s="1"/>
      <c r="W857" s="1"/>
      <c r="X857" s="1"/>
      <c r="Y857" s="1"/>
      <c r="Z857" s="1"/>
    </row>
    <row r="858" spans="1:26" ht="15.75" customHeight="1" x14ac:dyDescent="0.2">
      <c r="A858" s="1"/>
      <c r="B858" s="1"/>
      <c r="C858" s="1"/>
      <c r="D858" s="24"/>
      <c r="E858" s="2"/>
      <c r="F858" s="2"/>
      <c r="G858" s="71"/>
      <c r="H858" s="24"/>
      <c r="I858" s="24"/>
      <c r="J858" s="24"/>
      <c r="K858" s="1"/>
      <c r="L858" s="1"/>
      <c r="M858" s="1"/>
      <c r="N858" s="1"/>
      <c r="O858" s="1"/>
      <c r="P858" s="1"/>
      <c r="Q858" s="1"/>
      <c r="R858" s="1"/>
      <c r="S858" s="1"/>
      <c r="T858" s="1"/>
      <c r="U858" s="1"/>
      <c r="V858" s="1"/>
      <c r="W858" s="1"/>
      <c r="X858" s="1"/>
      <c r="Y858" s="1"/>
      <c r="Z858" s="1"/>
    </row>
    <row r="859" spans="1:26" ht="15.75" customHeight="1" x14ac:dyDescent="0.2">
      <c r="A859" s="1"/>
      <c r="B859" s="1"/>
      <c r="C859" s="1"/>
      <c r="D859" s="24"/>
      <c r="E859" s="2"/>
      <c r="F859" s="2"/>
      <c r="G859" s="71"/>
      <c r="H859" s="24"/>
      <c r="I859" s="24"/>
      <c r="J859" s="24"/>
      <c r="K859" s="1"/>
      <c r="L859" s="1"/>
      <c r="M859" s="1"/>
      <c r="N859" s="1"/>
      <c r="O859" s="1"/>
      <c r="P859" s="1"/>
      <c r="Q859" s="1"/>
      <c r="R859" s="1"/>
      <c r="S859" s="1"/>
      <c r="T859" s="1"/>
      <c r="U859" s="1"/>
      <c r="V859" s="1"/>
      <c r="W859" s="1"/>
      <c r="X859" s="1"/>
      <c r="Y859" s="1"/>
      <c r="Z859" s="1"/>
    </row>
    <row r="860" spans="1:26" ht="15.75" customHeight="1" x14ac:dyDescent="0.2">
      <c r="A860" s="1"/>
      <c r="B860" s="1"/>
      <c r="C860" s="1"/>
      <c r="D860" s="24"/>
      <c r="E860" s="2"/>
      <c r="F860" s="2"/>
      <c r="G860" s="71"/>
      <c r="H860" s="24"/>
      <c r="I860" s="24"/>
      <c r="J860" s="24"/>
      <c r="K860" s="1"/>
      <c r="L860" s="1"/>
      <c r="M860" s="1"/>
      <c r="N860" s="1"/>
      <c r="O860" s="1"/>
      <c r="P860" s="1"/>
      <c r="Q860" s="1"/>
      <c r="R860" s="1"/>
      <c r="S860" s="1"/>
      <c r="T860" s="1"/>
      <c r="U860" s="1"/>
      <c r="V860" s="1"/>
      <c r="W860" s="1"/>
      <c r="X860" s="1"/>
      <c r="Y860" s="1"/>
      <c r="Z860" s="1"/>
    </row>
    <row r="861" spans="1:26" ht="15.75" customHeight="1" x14ac:dyDescent="0.2">
      <c r="A861" s="1"/>
      <c r="B861" s="1"/>
      <c r="C861" s="1"/>
      <c r="D861" s="24"/>
      <c r="E861" s="2"/>
      <c r="F861" s="2"/>
      <c r="G861" s="71"/>
      <c r="H861" s="24"/>
      <c r="I861" s="24"/>
      <c r="J861" s="24"/>
      <c r="K861" s="1"/>
      <c r="L861" s="1"/>
      <c r="M861" s="1"/>
      <c r="N861" s="1"/>
      <c r="O861" s="1"/>
      <c r="P861" s="1"/>
      <c r="Q861" s="1"/>
      <c r="R861" s="1"/>
      <c r="S861" s="1"/>
      <c r="T861" s="1"/>
      <c r="U861" s="1"/>
      <c r="V861" s="1"/>
      <c r="W861" s="1"/>
      <c r="X861" s="1"/>
      <c r="Y861" s="1"/>
      <c r="Z861" s="1"/>
    </row>
    <row r="862" spans="1:26" ht="15.75" customHeight="1" x14ac:dyDescent="0.2">
      <c r="A862" s="1"/>
      <c r="B862" s="1"/>
      <c r="C862" s="1"/>
      <c r="D862" s="24"/>
      <c r="E862" s="2"/>
      <c r="F862" s="2"/>
      <c r="G862" s="71"/>
      <c r="H862" s="24"/>
      <c r="I862" s="24"/>
      <c r="J862" s="24"/>
      <c r="K862" s="1"/>
      <c r="L862" s="1"/>
      <c r="M862" s="1"/>
      <c r="N862" s="1"/>
      <c r="O862" s="1"/>
      <c r="P862" s="1"/>
      <c r="Q862" s="1"/>
      <c r="R862" s="1"/>
      <c r="S862" s="1"/>
      <c r="T862" s="1"/>
      <c r="U862" s="1"/>
      <c r="V862" s="1"/>
      <c r="W862" s="1"/>
      <c r="X862" s="1"/>
      <c r="Y862" s="1"/>
      <c r="Z862" s="1"/>
    </row>
    <row r="863" spans="1:26" ht="15.75" customHeight="1" x14ac:dyDescent="0.2">
      <c r="A863" s="1"/>
      <c r="B863" s="1"/>
      <c r="C863" s="1"/>
      <c r="D863" s="24"/>
      <c r="E863" s="2"/>
      <c r="F863" s="2"/>
      <c r="G863" s="71"/>
      <c r="H863" s="24"/>
      <c r="I863" s="24"/>
      <c r="J863" s="24"/>
      <c r="K863" s="1"/>
      <c r="L863" s="1"/>
      <c r="M863" s="1"/>
      <c r="N863" s="1"/>
      <c r="O863" s="1"/>
      <c r="P863" s="1"/>
      <c r="Q863" s="1"/>
      <c r="R863" s="1"/>
      <c r="S863" s="1"/>
      <c r="T863" s="1"/>
      <c r="U863" s="1"/>
      <c r="V863" s="1"/>
      <c r="W863" s="1"/>
      <c r="X863" s="1"/>
      <c r="Y863" s="1"/>
      <c r="Z863" s="1"/>
    </row>
    <row r="864" spans="1:26" ht="15.75" customHeight="1" x14ac:dyDescent="0.2">
      <c r="A864" s="1"/>
      <c r="B864" s="1"/>
      <c r="C864" s="1"/>
      <c r="D864" s="24"/>
      <c r="E864" s="2"/>
      <c r="F864" s="2"/>
      <c r="G864" s="71"/>
      <c r="H864" s="24"/>
      <c r="I864" s="24"/>
      <c r="J864" s="24"/>
      <c r="K864" s="1"/>
      <c r="L864" s="1"/>
      <c r="M864" s="1"/>
      <c r="N864" s="1"/>
      <c r="O864" s="1"/>
      <c r="P864" s="1"/>
      <c r="Q864" s="1"/>
      <c r="R864" s="1"/>
      <c r="S864" s="1"/>
      <c r="T864" s="1"/>
      <c r="U864" s="1"/>
      <c r="V864" s="1"/>
      <c r="W864" s="1"/>
      <c r="X864" s="1"/>
      <c r="Y864" s="1"/>
      <c r="Z864" s="1"/>
    </row>
    <row r="865" spans="1:26" ht="15.75" customHeight="1" x14ac:dyDescent="0.2">
      <c r="A865" s="1"/>
      <c r="B865" s="1"/>
      <c r="C865" s="1"/>
      <c r="D865" s="24"/>
      <c r="E865" s="2"/>
      <c r="F865" s="2"/>
      <c r="G865" s="71"/>
      <c r="H865" s="24"/>
      <c r="I865" s="24"/>
      <c r="J865" s="24"/>
      <c r="K865" s="1"/>
      <c r="L865" s="1"/>
      <c r="M865" s="1"/>
      <c r="N865" s="1"/>
      <c r="O865" s="1"/>
      <c r="P865" s="1"/>
      <c r="Q865" s="1"/>
      <c r="R865" s="1"/>
      <c r="S865" s="1"/>
      <c r="T865" s="1"/>
      <c r="U865" s="1"/>
      <c r="V865" s="1"/>
      <c r="W865" s="1"/>
      <c r="X865" s="1"/>
      <c r="Y865" s="1"/>
      <c r="Z865" s="1"/>
    </row>
    <row r="866" spans="1:26" ht="15.75" customHeight="1" x14ac:dyDescent="0.2">
      <c r="A866" s="1"/>
      <c r="B866" s="1"/>
      <c r="C866" s="1"/>
      <c r="D866" s="24"/>
      <c r="E866" s="2"/>
      <c r="F866" s="2"/>
      <c r="G866" s="71"/>
      <c r="H866" s="24"/>
      <c r="I866" s="24"/>
      <c r="J866" s="24"/>
      <c r="K866" s="1"/>
      <c r="L866" s="1"/>
      <c r="M866" s="1"/>
      <c r="N866" s="1"/>
      <c r="O866" s="1"/>
      <c r="P866" s="1"/>
      <c r="Q866" s="1"/>
      <c r="R866" s="1"/>
      <c r="S866" s="1"/>
      <c r="T866" s="1"/>
      <c r="U866" s="1"/>
      <c r="V866" s="1"/>
      <c r="W866" s="1"/>
      <c r="X866" s="1"/>
      <c r="Y866" s="1"/>
      <c r="Z866" s="1"/>
    </row>
    <row r="867" spans="1:26" ht="15.75" customHeight="1" x14ac:dyDescent="0.2">
      <c r="A867" s="1"/>
      <c r="B867" s="1"/>
      <c r="C867" s="1"/>
      <c r="D867" s="24"/>
      <c r="E867" s="2"/>
      <c r="F867" s="2"/>
      <c r="G867" s="71"/>
      <c r="H867" s="24"/>
      <c r="I867" s="24"/>
      <c r="J867" s="24"/>
      <c r="K867" s="1"/>
      <c r="L867" s="1"/>
      <c r="M867" s="1"/>
      <c r="N867" s="1"/>
      <c r="O867" s="1"/>
      <c r="P867" s="1"/>
      <c r="Q867" s="1"/>
      <c r="R867" s="1"/>
      <c r="S867" s="1"/>
      <c r="T867" s="1"/>
      <c r="U867" s="1"/>
      <c r="V867" s="1"/>
      <c r="W867" s="1"/>
      <c r="X867" s="1"/>
      <c r="Y867" s="1"/>
      <c r="Z867" s="1"/>
    </row>
    <row r="868" spans="1:26" ht="15.75" customHeight="1" x14ac:dyDescent="0.2">
      <c r="A868" s="1"/>
      <c r="B868" s="1"/>
      <c r="C868" s="1"/>
      <c r="D868" s="24"/>
      <c r="E868" s="2"/>
      <c r="F868" s="2"/>
      <c r="G868" s="71"/>
      <c r="H868" s="24"/>
      <c r="I868" s="24"/>
      <c r="J868" s="24"/>
      <c r="K868" s="1"/>
      <c r="L868" s="1"/>
      <c r="M868" s="1"/>
      <c r="N868" s="1"/>
      <c r="O868" s="1"/>
      <c r="P868" s="1"/>
      <c r="Q868" s="1"/>
      <c r="R868" s="1"/>
      <c r="S868" s="1"/>
      <c r="T868" s="1"/>
      <c r="U868" s="1"/>
      <c r="V868" s="1"/>
      <c r="W868" s="1"/>
      <c r="X868" s="1"/>
      <c r="Y868" s="1"/>
      <c r="Z868" s="1"/>
    </row>
    <row r="869" spans="1:26" ht="15.75" customHeight="1" x14ac:dyDescent="0.2">
      <c r="A869" s="1"/>
      <c r="B869" s="1"/>
      <c r="C869" s="1"/>
      <c r="D869" s="24"/>
      <c r="E869" s="2"/>
      <c r="F869" s="2"/>
      <c r="G869" s="71"/>
      <c r="H869" s="24"/>
      <c r="I869" s="24"/>
      <c r="J869" s="24"/>
      <c r="K869" s="1"/>
      <c r="L869" s="1"/>
      <c r="M869" s="1"/>
      <c r="N869" s="1"/>
      <c r="O869" s="1"/>
      <c r="P869" s="1"/>
      <c r="Q869" s="1"/>
      <c r="R869" s="1"/>
      <c r="S869" s="1"/>
      <c r="T869" s="1"/>
      <c r="U869" s="1"/>
      <c r="V869" s="1"/>
      <c r="W869" s="1"/>
      <c r="X869" s="1"/>
      <c r="Y869" s="1"/>
      <c r="Z869" s="1"/>
    </row>
    <row r="870" spans="1:26" ht="15.75" customHeight="1" x14ac:dyDescent="0.2">
      <c r="A870" s="1"/>
      <c r="B870" s="1"/>
      <c r="C870" s="1"/>
      <c r="D870" s="24"/>
      <c r="E870" s="2"/>
      <c r="F870" s="2"/>
      <c r="G870" s="71"/>
      <c r="H870" s="24"/>
      <c r="I870" s="24"/>
      <c r="J870" s="24"/>
      <c r="K870" s="1"/>
      <c r="L870" s="1"/>
      <c r="M870" s="1"/>
      <c r="N870" s="1"/>
      <c r="O870" s="1"/>
      <c r="P870" s="1"/>
      <c r="Q870" s="1"/>
      <c r="R870" s="1"/>
      <c r="S870" s="1"/>
      <c r="T870" s="1"/>
      <c r="U870" s="1"/>
      <c r="V870" s="1"/>
      <c r="W870" s="1"/>
      <c r="X870" s="1"/>
      <c r="Y870" s="1"/>
      <c r="Z870" s="1"/>
    </row>
    <row r="871" spans="1:26" ht="15.75" customHeight="1" x14ac:dyDescent="0.2">
      <c r="A871" s="1"/>
      <c r="B871" s="1"/>
      <c r="C871" s="1"/>
      <c r="D871" s="24"/>
      <c r="E871" s="2"/>
      <c r="F871" s="2"/>
      <c r="G871" s="71"/>
      <c r="H871" s="24"/>
      <c r="I871" s="24"/>
      <c r="J871" s="24"/>
      <c r="K871" s="1"/>
      <c r="L871" s="1"/>
      <c r="M871" s="1"/>
      <c r="N871" s="1"/>
      <c r="O871" s="1"/>
      <c r="P871" s="1"/>
      <c r="Q871" s="1"/>
      <c r="R871" s="1"/>
      <c r="S871" s="1"/>
      <c r="T871" s="1"/>
      <c r="U871" s="1"/>
      <c r="V871" s="1"/>
      <c r="W871" s="1"/>
      <c r="X871" s="1"/>
      <c r="Y871" s="1"/>
      <c r="Z871" s="1"/>
    </row>
    <row r="872" spans="1:26" ht="15.75" customHeight="1" x14ac:dyDescent="0.2">
      <c r="A872" s="1"/>
      <c r="B872" s="1"/>
      <c r="C872" s="1"/>
      <c r="D872" s="24"/>
      <c r="E872" s="2"/>
      <c r="F872" s="2"/>
      <c r="G872" s="71"/>
      <c r="H872" s="24"/>
      <c r="I872" s="24"/>
      <c r="J872" s="24"/>
      <c r="K872" s="1"/>
      <c r="L872" s="1"/>
      <c r="M872" s="1"/>
      <c r="N872" s="1"/>
      <c r="O872" s="1"/>
      <c r="P872" s="1"/>
      <c r="Q872" s="1"/>
      <c r="R872" s="1"/>
      <c r="S872" s="1"/>
      <c r="T872" s="1"/>
      <c r="U872" s="1"/>
      <c r="V872" s="1"/>
      <c r="W872" s="1"/>
      <c r="X872" s="1"/>
      <c r="Y872" s="1"/>
      <c r="Z872" s="1"/>
    </row>
    <row r="873" spans="1:26" ht="15.75" customHeight="1" x14ac:dyDescent="0.2">
      <c r="A873" s="1"/>
      <c r="B873" s="1"/>
      <c r="C873" s="1"/>
      <c r="D873" s="24"/>
      <c r="E873" s="2"/>
      <c r="F873" s="2"/>
      <c r="G873" s="71"/>
      <c r="H873" s="24"/>
      <c r="I873" s="24"/>
      <c r="J873" s="24"/>
      <c r="K873" s="1"/>
      <c r="L873" s="1"/>
      <c r="M873" s="1"/>
      <c r="N873" s="1"/>
      <c r="O873" s="1"/>
      <c r="P873" s="1"/>
      <c r="Q873" s="1"/>
      <c r="R873" s="1"/>
      <c r="S873" s="1"/>
      <c r="T873" s="1"/>
      <c r="U873" s="1"/>
      <c r="V873" s="1"/>
      <c r="W873" s="1"/>
      <c r="X873" s="1"/>
      <c r="Y873" s="1"/>
      <c r="Z873" s="1"/>
    </row>
    <row r="874" spans="1:26" ht="15.75" customHeight="1" x14ac:dyDescent="0.2">
      <c r="A874" s="1"/>
      <c r="B874" s="1"/>
      <c r="C874" s="1"/>
      <c r="D874" s="24"/>
      <c r="E874" s="2"/>
      <c r="F874" s="2"/>
      <c r="G874" s="71"/>
      <c r="H874" s="24"/>
      <c r="I874" s="24"/>
      <c r="J874" s="24"/>
      <c r="K874" s="1"/>
      <c r="L874" s="1"/>
      <c r="M874" s="1"/>
      <c r="N874" s="1"/>
      <c r="O874" s="1"/>
      <c r="P874" s="1"/>
      <c r="Q874" s="1"/>
      <c r="R874" s="1"/>
      <c r="S874" s="1"/>
      <c r="T874" s="1"/>
      <c r="U874" s="1"/>
      <c r="V874" s="1"/>
      <c r="W874" s="1"/>
      <c r="X874" s="1"/>
      <c r="Y874" s="1"/>
      <c r="Z874" s="1"/>
    </row>
    <row r="875" spans="1:26" ht="15.75" customHeight="1" x14ac:dyDescent="0.2">
      <c r="A875" s="1"/>
      <c r="B875" s="1"/>
      <c r="C875" s="1"/>
      <c r="D875" s="24"/>
      <c r="E875" s="2"/>
      <c r="F875" s="2"/>
      <c r="G875" s="71"/>
      <c r="H875" s="24"/>
      <c r="I875" s="24"/>
      <c r="J875" s="24"/>
      <c r="K875" s="1"/>
      <c r="L875" s="1"/>
      <c r="M875" s="1"/>
      <c r="N875" s="1"/>
      <c r="O875" s="1"/>
      <c r="P875" s="1"/>
      <c r="Q875" s="1"/>
      <c r="R875" s="1"/>
      <c r="S875" s="1"/>
      <c r="T875" s="1"/>
      <c r="U875" s="1"/>
      <c r="V875" s="1"/>
      <c r="W875" s="1"/>
      <c r="X875" s="1"/>
      <c r="Y875" s="1"/>
      <c r="Z875" s="1"/>
    </row>
    <row r="876" spans="1:26" ht="15.75" customHeight="1" x14ac:dyDescent="0.2">
      <c r="A876" s="1"/>
      <c r="B876" s="1"/>
      <c r="C876" s="1"/>
      <c r="D876" s="24"/>
      <c r="E876" s="2"/>
      <c r="F876" s="2"/>
      <c r="G876" s="71"/>
      <c r="H876" s="24"/>
      <c r="I876" s="24"/>
      <c r="J876" s="24"/>
      <c r="K876" s="1"/>
      <c r="L876" s="1"/>
      <c r="M876" s="1"/>
      <c r="N876" s="1"/>
      <c r="O876" s="1"/>
      <c r="P876" s="1"/>
      <c r="Q876" s="1"/>
      <c r="R876" s="1"/>
      <c r="S876" s="1"/>
      <c r="T876" s="1"/>
      <c r="U876" s="1"/>
      <c r="V876" s="1"/>
      <c r="W876" s="1"/>
      <c r="X876" s="1"/>
      <c r="Y876" s="1"/>
      <c r="Z876" s="1"/>
    </row>
    <row r="877" spans="1:26" ht="15.75" customHeight="1" x14ac:dyDescent="0.2">
      <c r="A877" s="1"/>
      <c r="B877" s="1"/>
      <c r="C877" s="1"/>
      <c r="D877" s="24"/>
      <c r="E877" s="2"/>
      <c r="F877" s="2"/>
      <c r="G877" s="71"/>
      <c r="H877" s="24"/>
      <c r="I877" s="24"/>
      <c r="J877" s="24"/>
      <c r="K877" s="1"/>
      <c r="L877" s="1"/>
      <c r="M877" s="1"/>
      <c r="N877" s="1"/>
      <c r="O877" s="1"/>
      <c r="P877" s="1"/>
      <c r="Q877" s="1"/>
      <c r="R877" s="1"/>
      <c r="S877" s="1"/>
      <c r="T877" s="1"/>
      <c r="U877" s="1"/>
      <c r="V877" s="1"/>
      <c r="W877" s="1"/>
      <c r="X877" s="1"/>
      <c r="Y877" s="1"/>
      <c r="Z877" s="1"/>
    </row>
    <row r="878" spans="1:26" ht="15.75" customHeight="1" x14ac:dyDescent="0.2">
      <c r="A878" s="1"/>
      <c r="B878" s="1"/>
      <c r="C878" s="1"/>
      <c r="D878" s="24"/>
      <c r="E878" s="2"/>
      <c r="F878" s="2"/>
      <c r="G878" s="71"/>
      <c r="H878" s="24"/>
      <c r="I878" s="24"/>
      <c r="J878" s="24"/>
      <c r="K878" s="1"/>
      <c r="L878" s="1"/>
      <c r="M878" s="1"/>
      <c r="N878" s="1"/>
      <c r="O878" s="1"/>
      <c r="P878" s="1"/>
      <c r="Q878" s="1"/>
      <c r="R878" s="1"/>
      <c r="S878" s="1"/>
      <c r="T878" s="1"/>
      <c r="U878" s="1"/>
      <c r="V878" s="1"/>
      <c r="W878" s="1"/>
      <c r="X878" s="1"/>
      <c r="Y878" s="1"/>
      <c r="Z878" s="1"/>
    </row>
    <row r="879" spans="1:26" ht="15.75" customHeight="1" x14ac:dyDescent="0.2">
      <c r="A879" s="1"/>
      <c r="B879" s="1"/>
      <c r="C879" s="1"/>
      <c r="D879" s="24"/>
      <c r="E879" s="2"/>
      <c r="F879" s="2"/>
      <c r="G879" s="71"/>
      <c r="H879" s="24"/>
      <c r="I879" s="24"/>
      <c r="J879" s="24"/>
      <c r="K879" s="1"/>
      <c r="L879" s="1"/>
      <c r="M879" s="1"/>
      <c r="N879" s="1"/>
      <c r="O879" s="1"/>
      <c r="P879" s="1"/>
      <c r="Q879" s="1"/>
      <c r="R879" s="1"/>
      <c r="S879" s="1"/>
      <c r="T879" s="1"/>
      <c r="U879" s="1"/>
      <c r="V879" s="1"/>
      <c r="W879" s="1"/>
      <c r="X879" s="1"/>
      <c r="Y879" s="1"/>
      <c r="Z879" s="1"/>
    </row>
    <row r="880" spans="1:26" ht="15.75" customHeight="1" x14ac:dyDescent="0.2">
      <c r="A880" s="1"/>
      <c r="B880" s="1"/>
      <c r="C880" s="1"/>
      <c r="D880" s="24"/>
      <c r="E880" s="2"/>
      <c r="F880" s="2"/>
      <c r="G880" s="71"/>
      <c r="H880" s="24"/>
      <c r="I880" s="24"/>
      <c r="J880" s="24"/>
      <c r="K880" s="1"/>
      <c r="L880" s="1"/>
      <c r="M880" s="1"/>
      <c r="N880" s="1"/>
      <c r="O880" s="1"/>
      <c r="P880" s="1"/>
      <c r="Q880" s="1"/>
      <c r="R880" s="1"/>
      <c r="S880" s="1"/>
      <c r="T880" s="1"/>
      <c r="U880" s="1"/>
      <c r="V880" s="1"/>
      <c r="W880" s="1"/>
      <c r="X880" s="1"/>
      <c r="Y880" s="1"/>
      <c r="Z880" s="1"/>
    </row>
    <row r="881" spans="1:26" ht="15.75" customHeight="1" x14ac:dyDescent="0.2">
      <c r="A881" s="1"/>
      <c r="B881" s="1"/>
      <c r="C881" s="1"/>
      <c r="D881" s="24"/>
      <c r="E881" s="2"/>
      <c r="F881" s="2"/>
      <c r="G881" s="71"/>
      <c r="H881" s="24"/>
      <c r="I881" s="24"/>
      <c r="J881" s="24"/>
      <c r="K881" s="1"/>
      <c r="L881" s="1"/>
      <c r="M881" s="1"/>
      <c r="N881" s="1"/>
      <c r="O881" s="1"/>
      <c r="P881" s="1"/>
      <c r="Q881" s="1"/>
      <c r="R881" s="1"/>
      <c r="S881" s="1"/>
      <c r="T881" s="1"/>
      <c r="U881" s="1"/>
      <c r="V881" s="1"/>
      <c r="W881" s="1"/>
      <c r="X881" s="1"/>
      <c r="Y881" s="1"/>
      <c r="Z881" s="1"/>
    </row>
    <row r="882" spans="1:26" ht="15.75" customHeight="1" x14ac:dyDescent="0.2">
      <c r="A882" s="1"/>
      <c r="B882" s="1"/>
      <c r="C882" s="1"/>
      <c r="D882" s="24"/>
      <c r="E882" s="2"/>
      <c r="F882" s="2"/>
      <c r="G882" s="71"/>
      <c r="H882" s="24"/>
      <c r="I882" s="24"/>
      <c r="J882" s="24"/>
      <c r="K882" s="1"/>
      <c r="L882" s="1"/>
      <c r="M882" s="1"/>
      <c r="N882" s="1"/>
      <c r="O882" s="1"/>
      <c r="P882" s="1"/>
      <c r="Q882" s="1"/>
      <c r="R882" s="1"/>
      <c r="S882" s="1"/>
      <c r="T882" s="1"/>
      <c r="U882" s="1"/>
      <c r="V882" s="1"/>
      <c r="W882" s="1"/>
      <c r="X882" s="1"/>
      <c r="Y882" s="1"/>
      <c r="Z882" s="1"/>
    </row>
    <row r="883" spans="1:26" ht="15.75" customHeight="1" x14ac:dyDescent="0.2">
      <c r="A883" s="1"/>
      <c r="B883" s="1"/>
      <c r="C883" s="1"/>
      <c r="D883" s="24"/>
      <c r="E883" s="2"/>
      <c r="F883" s="2"/>
      <c r="G883" s="71"/>
      <c r="H883" s="24"/>
      <c r="I883" s="24"/>
      <c r="J883" s="24"/>
      <c r="K883" s="1"/>
      <c r="L883" s="1"/>
      <c r="M883" s="1"/>
      <c r="N883" s="1"/>
      <c r="O883" s="1"/>
      <c r="P883" s="1"/>
      <c r="Q883" s="1"/>
      <c r="R883" s="1"/>
      <c r="S883" s="1"/>
      <c r="T883" s="1"/>
      <c r="U883" s="1"/>
      <c r="V883" s="1"/>
      <c r="W883" s="1"/>
      <c r="X883" s="1"/>
      <c r="Y883" s="1"/>
      <c r="Z883" s="1"/>
    </row>
    <row r="884" spans="1:26" ht="15.75" customHeight="1" x14ac:dyDescent="0.2">
      <c r="A884" s="1"/>
      <c r="B884" s="1"/>
      <c r="C884" s="1"/>
      <c r="D884" s="24"/>
      <c r="E884" s="2"/>
      <c r="F884" s="2"/>
      <c r="G884" s="71"/>
      <c r="H884" s="24"/>
      <c r="I884" s="24"/>
      <c r="J884" s="24"/>
      <c r="K884" s="1"/>
      <c r="L884" s="1"/>
      <c r="M884" s="1"/>
      <c r="N884" s="1"/>
      <c r="O884" s="1"/>
      <c r="P884" s="1"/>
      <c r="Q884" s="1"/>
      <c r="R884" s="1"/>
      <c r="S884" s="1"/>
      <c r="T884" s="1"/>
      <c r="U884" s="1"/>
      <c r="V884" s="1"/>
      <c r="W884" s="1"/>
      <c r="X884" s="1"/>
      <c r="Y884" s="1"/>
      <c r="Z884" s="1"/>
    </row>
    <row r="885" spans="1:26" ht="15.75" customHeight="1" x14ac:dyDescent="0.2">
      <c r="A885" s="1"/>
      <c r="B885" s="1"/>
      <c r="C885" s="1"/>
      <c r="D885" s="24"/>
      <c r="E885" s="2"/>
      <c r="F885" s="2"/>
      <c r="G885" s="71"/>
      <c r="H885" s="24"/>
      <c r="I885" s="24"/>
      <c r="J885" s="24"/>
      <c r="K885" s="1"/>
      <c r="L885" s="1"/>
      <c r="M885" s="1"/>
      <c r="N885" s="1"/>
      <c r="O885" s="1"/>
      <c r="P885" s="1"/>
      <c r="Q885" s="1"/>
      <c r="R885" s="1"/>
      <c r="S885" s="1"/>
      <c r="T885" s="1"/>
      <c r="U885" s="1"/>
      <c r="V885" s="1"/>
      <c r="W885" s="1"/>
      <c r="X885" s="1"/>
      <c r="Y885" s="1"/>
      <c r="Z885" s="1"/>
    </row>
    <row r="886" spans="1:26" ht="15.75" customHeight="1" x14ac:dyDescent="0.2">
      <c r="A886" s="1"/>
      <c r="B886" s="1"/>
      <c r="C886" s="1"/>
      <c r="D886" s="24"/>
      <c r="E886" s="2"/>
      <c r="F886" s="2"/>
      <c r="G886" s="71"/>
      <c r="H886" s="24"/>
      <c r="I886" s="24"/>
      <c r="J886" s="24"/>
      <c r="K886" s="1"/>
      <c r="L886" s="1"/>
      <c r="M886" s="1"/>
      <c r="N886" s="1"/>
      <c r="O886" s="1"/>
      <c r="P886" s="1"/>
      <c r="Q886" s="1"/>
      <c r="R886" s="1"/>
      <c r="S886" s="1"/>
      <c r="T886" s="1"/>
      <c r="U886" s="1"/>
      <c r="V886" s="1"/>
      <c r="W886" s="1"/>
      <c r="X886" s="1"/>
      <c r="Y886" s="1"/>
      <c r="Z886" s="1"/>
    </row>
    <row r="887" spans="1:26" ht="15.75" customHeight="1" x14ac:dyDescent="0.2">
      <c r="A887" s="1"/>
      <c r="B887" s="1"/>
      <c r="C887" s="1"/>
      <c r="D887" s="24"/>
      <c r="E887" s="2"/>
      <c r="F887" s="2"/>
      <c r="G887" s="71"/>
      <c r="H887" s="24"/>
      <c r="I887" s="24"/>
      <c r="J887" s="24"/>
      <c r="K887" s="1"/>
      <c r="L887" s="1"/>
      <c r="M887" s="1"/>
      <c r="N887" s="1"/>
      <c r="O887" s="1"/>
      <c r="P887" s="1"/>
      <c r="Q887" s="1"/>
      <c r="R887" s="1"/>
      <c r="S887" s="1"/>
      <c r="T887" s="1"/>
      <c r="U887" s="1"/>
      <c r="V887" s="1"/>
      <c r="W887" s="1"/>
      <c r="X887" s="1"/>
      <c r="Y887" s="1"/>
      <c r="Z887" s="1"/>
    </row>
    <row r="888" spans="1:26" ht="15.75" customHeight="1" x14ac:dyDescent="0.2">
      <c r="A888" s="1"/>
      <c r="B888" s="1"/>
      <c r="C888" s="1"/>
      <c r="D888" s="24"/>
      <c r="E888" s="2"/>
      <c r="F888" s="2"/>
      <c r="G888" s="71"/>
      <c r="H888" s="24"/>
      <c r="I888" s="24"/>
      <c r="J888" s="24"/>
      <c r="K888" s="1"/>
      <c r="L888" s="1"/>
      <c r="M888" s="1"/>
      <c r="N888" s="1"/>
      <c r="O888" s="1"/>
      <c r="P888" s="1"/>
      <c r="Q888" s="1"/>
      <c r="R888" s="1"/>
      <c r="S888" s="1"/>
      <c r="T888" s="1"/>
      <c r="U888" s="1"/>
      <c r="V888" s="1"/>
      <c r="W888" s="1"/>
      <c r="X888" s="1"/>
      <c r="Y888" s="1"/>
      <c r="Z888" s="1"/>
    </row>
    <row r="889" spans="1:26" ht="15.75" customHeight="1" x14ac:dyDescent="0.2">
      <c r="A889" s="1"/>
      <c r="B889" s="1"/>
      <c r="C889" s="1"/>
      <c r="D889" s="24"/>
      <c r="E889" s="2"/>
      <c r="F889" s="2"/>
      <c r="G889" s="71"/>
      <c r="H889" s="24"/>
      <c r="I889" s="24"/>
      <c r="J889" s="24"/>
      <c r="K889" s="1"/>
      <c r="L889" s="1"/>
      <c r="M889" s="1"/>
      <c r="N889" s="1"/>
      <c r="O889" s="1"/>
      <c r="P889" s="1"/>
      <c r="Q889" s="1"/>
      <c r="R889" s="1"/>
      <c r="S889" s="1"/>
      <c r="T889" s="1"/>
      <c r="U889" s="1"/>
      <c r="V889" s="1"/>
      <c r="W889" s="1"/>
      <c r="X889" s="1"/>
      <c r="Y889" s="1"/>
      <c r="Z889" s="1"/>
    </row>
    <row r="890" spans="1:26" ht="15.75" customHeight="1" x14ac:dyDescent="0.2">
      <c r="A890" s="1"/>
      <c r="B890" s="1"/>
      <c r="C890" s="1"/>
      <c r="D890" s="24"/>
      <c r="E890" s="2"/>
      <c r="F890" s="2"/>
      <c r="G890" s="71"/>
      <c r="H890" s="24"/>
      <c r="I890" s="24"/>
      <c r="J890" s="24"/>
      <c r="K890" s="1"/>
      <c r="L890" s="1"/>
      <c r="M890" s="1"/>
      <c r="N890" s="1"/>
      <c r="O890" s="1"/>
      <c r="P890" s="1"/>
      <c r="Q890" s="1"/>
      <c r="R890" s="1"/>
      <c r="S890" s="1"/>
      <c r="T890" s="1"/>
      <c r="U890" s="1"/>
      <c r="V890" s="1"/>
      <c r="W890" s="1"/>
      <c r="X890" s="1"/>
      <c r="Y890" s="1"/>
      <c r="Z890" s="1"/>
    </row>
    <row r="891" spans="1:26" ht="15.75" customHeight="1" x14ac:dyDescent="0.2">
      <c r="A891" s="1"/>
      <c r="B891" s="1"/>
      <c r="C891" s="1"/>
      <c r="D891" s="24"/>
      <c r="E891" s="2"/>
      <c r="F891" s="2"/>
      <c r="G891" s="71"/>
      <c r="H891" s="24"/>
      <c r="I891" s="24"/>
      <c r="J891" s="24"/>
      <c r="K891" s="1"/>
      <c r="L891" s="1"/>
      <c r="M891" s="1"/>
      <c r="N891" s="1"/>
      <c r="O891" s="1"/>
      <c r="P891" s="1"/>
      <c r="Q891" s="1"/>
      <c r="R891" s="1"/>
      <c r="S891" s="1"/>
      <c r="T891" s="1"/>
      <c r="U891" s="1"/>
      <c r="V891" s="1"/>
      <c r="W891" s="1"/>
      <c r="X891" s="1"/>
      <c r="Y891" s="1"/>
      <c r="Z891" s="1"/>
    </row>
    <row r="892" spans="1:26" ht="15.75" customHeight="1" x14ac:dyDescent="0.2">
      <c r="A892" s="1"/>
      <c r="B892" s="1"/>
      <c r="C892" s="1"/>
      <c r="D892" s="24"/>
      <c r="E892" s="2"/>
      <c r="F892" s="2"/>
      <c r="G892" s="71"/>
      <c r="H892" s="24"/>
      <c r="I892" s="24"/>
      <c r="J892" s="24"/>
      <c r="K892" s="1"/>
      <c r="L892" s="1"/>
      <c r="M892" s="1"/>
      <c r="N892" s="1"/>
      <c r="O892" s="1"/>
      <c r="P892" s="1"/>
      <c r="Q892" s="1"/>
      <c r="R892" s="1"/>
      <c r="S892" s="1"/>
      <c r="T892" s="1"/>
      <c r="U892" s="1"/>
      <c r="V892" s="1"/>
      <c r="W892" s="1"/>
      <c r="X892" s="1"/>
      <c r="Y892" s="1"/>
      <c r="Z892" s="1"/>
    </row>
    <row r="893" spans="1:26" ht="15.75" customHeight="1" x14ac:dyDescent="0.2">
      <c r="A893" s="1"/>
      <c r="B893" s="1"/>
      <c r="C893" s="1"/>
      <c r="D893" s="24"/>
      <c r="E893" s="2"/>
      <c r="F893" s="2"/>
      <c r="G893" s="71"/>
      <c r="H893" s="24"/>
      <c r="I893" s="24"/>
      <c r="J893" s="24"/>
      <c r="K893" s="1"/>
      <c r="L893" s="1"/>
      <c r="M893" s="1"/>
      <c r="N893" s="1"/>
      <c r="O893" s="1"/>
      <c r="P893" s="1"/>
      <c r="Q893" s="1"/>
      <c r="R893" s="1"/>
      <c r="S893" s="1"/>
      <c r="T893" s="1"/>
      <c r="U893" s="1"/>
      <c r="V893" s="1"/>
      <c r="W893" s="1"/>
      <c r="X893" s="1"/>
      <c r="Y893" s="1"/>
      <c r="Z893" s="1"/>
    </row>
    <row r="894" spans="1:26" ht="15.75" customHeight="1" x14ac:dyDescent="0.2">
      <c r="A894" s="1"/>
      <c r="B894" s="1"/>
      <c r="C894" s="1"/>
      <c r="D894" s="24"/>
      <c r="E894" s="2"/>
      <c r="F894" s="2"/>
      <c r="G894" s="71"/>
      <c r="H894" s="24"/>
      <c r="I894" s="24"/>
      <c r="J894" s="24"/>
      <c r="K894" s="1"/>
      <c r="L894" s="1"/>
      <c r="M894" s="1"/>
      <c r="N894" s="1"/>
      <c r="O894" s="1"/>
      <c r="P894" s="1"/>
      <c r="Q894" s="1"/>
      <c r="R894" s="1"/>
      <c r="S894" s="1"/>
      <c r="T894" s="1"/>
      <c r="U894" s="1"/>
      <c r="V894" s="1"/>
      <c r="W894" s="1"/>
      <c r="X894" s="1"/>
      <c r="Y894" s="1"/>
      <c r="Z894" s="1"/>
    </row>
    <row r="895" spans="1:26" ht="15.75" customHeight="1" x14ac:dyDescent="0.2">
      <c r="A895" s="1"/>
      <c r="B895" s="1"/>
      <c r="C895" s="1"/>
      <c r="D895" s="24"/>
      <c r="E895" s="2"/>
      <c r="F895" s="2"/>
      <c r="G895" s="71"/>
      <c r="H895" s="24"/>
      <c r="I895" s="24"/>
      <c r="J895" s="24"/>
      <c r="K895" s="1"/>
      <c r="L895" s="1"/>
      <c r="M895" s="1"/>
      <c r="N895" s="1"/>
      <c r="O895" s="1"/>
      <c r="P895" s="1"/>
      <c r="Q895" s="1"/>
      <c r="R895" s="1"/>
      <c r="S895" s="1"/>
      <c r="T895" s="1"/>
      <c r="U895" s="1"/>
      <c r="V895" s="1"/>
      <c r="W895" s="1"/>
      <c r="X895" s="1"/>
      <c r="Y895" s="1"/>
      <c r="Z895" s="1"/>
    </row>
    <row r="896" spans="1:26" ht="15.75" customHeight="1" x14ac:dyDescent="0.2">
      <c r="A896" s="1"/>
      <c r="B896" s="1"/>
      <c r="C896" s="1"/>
      <c r="D896" s="24"/>
      <c r="E896" s="2"/>
      <c r="F896" s="2"/>
      <c r="G896" s="71"/>
      <c r="H896" s="24"/>
      <c r="I896" s="24"/>
      <c r="J896" s="24"/>
      <c r="K896" s="1"/>
      <c r="L896" s="1"/>
      <c r="M896" s="1"/>
      <c r="N896" s="1"/>
      <c r="O896" s="1"/>
      <c r="P896" s="1"/>
      <c r="Q896" s="1"/>
      <c r="R896" s="1"/>
      <c r="S896" s="1"/>
      <c r="T896" s="1"/>
      <c r="U896" s="1"/>
      <c r="V896" s="1"/>
      <c r="W896" s="1"/>
      <c r="X896" s="1"/>
      <c r="Y896" s="1"/>
      <c r="Z896" s="1"/>
    </row>
    <row r="897" spans="1:26" ht="15.75" customHeight="1" x14ac:dyDescent="0.2">
      <c r="A897" s="1"/>
      <c r="B897" s="1"/>
      <c r="C897" s="1"/>
      <c r="D897" s="24"/>
      <c r="E897" s="2"/>
      <c r="F897" s="2"/>
      <c r="G897" s="71"/>
      <c r="H897" s="24"/>
      <c r="I897" s="24"/>
      <c r="J897" s="24"/>
      <c r="K897" s="1"/>
      <c r="L897" s="1"/>
      <c r="M897" s="1"/>
      <c r="N897" s="1"/>
      <c r="O897" s="1"/>
      <c r="P897" s="1"/>
      <c r="Q897" s="1"/>
      <c r="R897" s="1"/>
      <c r="S897" s="1"/>
      <c r="T897" s="1"/>
      <c r="U897" s="1"/>
      <c r="V897" s="1"/>
      <c r="W897" s="1"/>
      <c r="X897" s="1"/>
      <c r="Y897" s="1"/>
      <c r="Z897" s="1"/>
    </row>
    <row r="898" spans="1:26" ht="15.75" customHeight="1" x14ac:dyDescent="0.2">
      <c r="A898" s="1"/>
      <c r="B898" s="1"/>
      <c r="C898" s="1"/>
      <c r="D898" s="24"/>
      <c r="E898" s="2"/>
      <c r="F898" s="2"/>
      <c r="G898" s="71"/>
      <c r="H898" s="24"/>
      <c r="I898" s="24"/>
      <c r="J898" s="24"/>
      <c r="K898" s="1"/>
      <c r="L898" s="1"/>
      <c r="M898" s="1"/>
      <c r="N898" s="1"/>
      <c r="O898" s="1"/>
      <c r="P898" s="1"/>
      <c r="Q898" s="1"/>
      <c r="R898" s="1"/>
      <c r="S898" s="1"/>
      <c r="T898" s="1"/>
      <c r="U898" s="1"/>
      <c r="V898" s="1"/>
      <c r="W898" s="1"/>
      <c r="X898" s="1"/>
      <c r="Y898" s="1"/>
      <c r="Z898" s="1"/>
    </row>
    <row r="899" spans="1:26" ht="15.75" customHeight="1" x14ac:dyDescent="0.2">
      <c r="A899" s="1"/>
      <c r="B899" s="1"/>
      <c r="C899" s="1"/>
      <c r="D899" s="24"/>
      <c r="E899" s="2"/>
      <c r="F899" s="2"/>
      <c r="G899" s="71"/>
      <c r="H899" s="24"/>
      <c r="I899" s="24"/>
      <c r="J899" s="24"/>
      <c r="K899" s="1"/>
      <c r="L899" s="1"/>
      <c r="M899" s="1"/>
      <c r="N899" s="1"/>
      <c r="O899" s="1"/>
      <c r="P899" s="1"/>
      <c r="Q899" s="1"/>
      <c r="R899" s="1"/>
      <c r="S899" s="1"/>
      <c r="T899" s="1"/>
      <c r="U899" s="1"/>
      <c r="V899" s="1"/>
      <c r="W899" s="1"/>
      <c r="X899" s="1"/>
      <c r="Y899" s="1"/>
      <c r="Z899" s="1"/>
    </row>
    <row r="900" spans="1:26" ht="15.75" customHeight="1" x14ac:dyDescent="0.2">
      <c r="A900" s="1"/>
      <c r="B900" s="1"/>
      <c r="C900" s="1"/>
      <c r="D900" s="24"/>
      <c r="E900" s="2"/>
      <c r="F900" s="2"/>
      <c r="G900" s="71"/>
      <c r="H900" s="24"/>
      <c r="I900" s="24"/>
      <c r="J900" s="24"/>
      <c r="K900" s="1"/>
      <c r="L900" s="1"/>
      <c r="M900" s="1"/>
      <c r="N900" s="1"/>
      <c r="O900" s="1"/>
      <c r="P900" s="1"/>
      <c r="Q900" s="1"/>
      <c r="R900" s="1"/>
      <c r="S900" s="1"/>
      <c r="T900" s="1"/>
      <c r="U900" s="1"/>
      <c r="V900" s="1"/>
      <c r="W900" s="1"/>
      <c r="X900" s="1"/>
      <c r="Y900" s="1"/>
      <c r="Z900" s="1"/>
    </row>
    <row r="901" spans="1:26" ht="15.75" customHeight="1" x14ac:dyDescent="0.2">
      <c r="A901" s="1"/>
      <c r="B901" s="1"/>
      <c r="C901" s="1"/>
      <c r="D901" s="24"/>
      <c r="E901" s="2"/>
      <c r="F901" s="2"/>
      <c r="G901" s="71"/>
      <c r="H901" s="24"/>
      <c r="I901" s="24"/>
      <c r="J901" s="24"/>
      <c r="K901" s="1"/>
      <c r="L901" s="1"/>
      <c r="M901" s="1"/>
      <c r="N901" s="1"/>
      <c r="O901" s="1"/>
      <c r="P901" s="1"/>
      <c r="Q901" s="1"/>
      <c r="R901" s="1"/>
      <c r="S901" s="1"/>
      <c r="T901" s="1"/>
      <c r="U901" s="1"/>
      <c r="V901" s="1"/>
      <c r="W901" s="1"/>
      <c r="X901" s="1"/>
      <c r="Y901" s="1"/>
      <c r="Z901" s="1"/>
    </row>
    <row r="902" spans="1:26" ht="15.75" customHeight="1" x14ac:dyDescent="0.2">
      <c r="A902" s="1"/>
      <c r="B902" s="1"/>
      <c r="C902" s="1"/>
      <c r="D902" s="24"/>
      <c r="E902" s="2"/>
      <c r="F902" s="2"/>
      <c r="G902" s="71"/>
      <c r="H902" s="24"/>
      <c r="I902" s="24"/>
      <c r="J902" s="24"/>
      <c r="K902" s="1"/>
      <c r="L902" s="1"/>
      <c r="M902" s="1"/>
      <c r="N902" s="1"/>
      <c r="O902" s="1"/>
      <c r="P902" s="1"/>
      <c r="Q902" s="1"/>
      <c r="R902" s="1"/>
      <c r="S902" s="1"/>
      <c r="T902" s="1"/>
      <c r="U902" s="1"/>
      <c r="V902" s="1"/>
      <c r="W902" s="1"/>
      <c r="X902" s="1"/>
      <c r="Y902" s="1"/>
      <c r="Z902" s="1"/>
    </row>
    <row r="903" spans="1:26" ht="15.75" customHeight="1" x14ac:dyDescent="0.2">
      <c r="A903" s="1"/>
      <c r="B903" s="1"/>
      <c r="C903" s="1"/>
      <c r="D903" s="24"/>
      <c r="E903" s="2"/>
      <c r="F903" s="2"/>
      <c r="G903" s="71"/>
      <c r="H903" s="24"/>
      <c r="I903" s="24"/>
      <c r="J903" s="24"/>
      <c r="K903" s="1"/>
      <c r="L903" s="1"/>
      <c r="M903" s="1"/>
      <c r="N903" s="1"/>
      <c r="O903" s="1"/>
      <c r="P903" s="1"/>
      <c r="Q903" s="1"/>
      <c r="R903" s="1"/>
      <c r="S903" s="1"/>
      <c r="T903" s="1"/>
      <c r="U903" s="1"/>
      <c r="V903" s="1"/>
      <c r="W903" s="1"/>
      <c r="X903" s="1"/>
      <c r="Y903" s="1"/>
      <c r="Z903" s="1"/>
    </row>
    <row r="904" spans="1:26" ht="15.75" customHeight="1" x14ac:dyDescent="0.2">
      <c r="A904" s="1"/>
      <c r="B904" s="1"/>
      <c r="C904" s="1"/>
      <c r="D904" s="24"/>
      <c r="E904" s="2"/>
      <c r="F904" s="2"/>
      <c r="G904" s="71"/>
      <c r="H904" s="24"/>
      <c r="I904" s="24"/>
      <c r="J904" s="24"/>
      <c r="K904" s="1"/>
      <c r="L904" s="1"/>
      <c r="M904" s="1"/>
      <c r="N904" s="1"/>
      <c r="O904" s="1"/>
      <c r="P904" s="1"/>
      <c r="Q904" s="1"/>
      <c r="R904" s="1"/>
      <c r="S904" s="1"/>
      <c r="T904" s="1"/>
      <c r="U904" s="1"/>
      <c r="V904" s="1"/>
      <c r="W904" s="1"/>
      <c r="X904" s="1"/>
      <c r="Y904" s="1"/>
      <c r="Z904" s="1"/>
    </row>
    <row r="905" spans="1:26" ht="15.75" customHeight="1" x14ac:dyDescent="0.2">
      <c r="A905" s="1"/>
      <c r="B905" s="1"/>
      <c r="C905" s="1"/>
      <c r="D905" s="24"/>
      <c r="E905" s="2"/>
      <c r="F905" s="2"/>
      <c r="G905" s="71"/>
      <c r="H905" s="24"/>
      <c r="I905" s="24"/>
      <c r="J905" s="24"/>
      <c r="K905" s="1"/>
      <c r="L905" s="1"/>
      <c r="M905" s="1"/>
      <c r="N905" s="1"/>
      <c r="O905" s="1"/>
      <c r="P905" s="1"/>
      <c r="Q905" s="1"/>
      <c r="R905" s="1"/>
      <c r="S905" s="1"/>
      <c r="T905" s="1"/>
      <c r="U905" s="1"/>
      <c r="V905" s="1"/>
      <c r="W905" s="1"/>
      <c r="X905" s="1"/>
      <c r="Y905" s="1"/>
      <c r="Z905" s="1"/>
    </row>
    <row r="906" spans="1:26" ht="15.75" customHeight="1" x14ac:dyDescent="0.2">
      <c r="A906" s="1"/>
      <c r="B906" s="1"/>
      <c r="C906" s="1"/>
      <c r="D906" s="24"/>
      <c r="E906" s="2"/>
      <c r="F906" s="2"/>
      <c r="G906" s="71"/>
      <c r="H906" s="24"/>
      <c r="I906" s="24"/>
      <c r="J906" s="24"/>
      <c r="K906" s="1"/>
      <c r="L906" s="1"/>
      <c r="M906" s="1"/>
      <c r="N906" s="1"/>
      <c r="O906" s="1"/>
      <c r="P906" s="1"/>
      <c r="Q906" s="1"/>
      <c r="R906" s="1"/>
      <c r="S906" s="1"/>
      <c r="T906" s="1"/>
      <c r="U906" s="1"/>
      <c r="V906" s="1"/>
      <c r="W906" s="1"/>
      <c r="X906" s="1"/>
      <c r="Y906" s="1"/>
      <c r="Z906" s="1"/>
    </row>
    <row r="907" spans="1:26" ht="15.75" customHeight="1" x14ac:dyDescent="0.2">
      <c r="A907" s="1"/>
      <c r="B907" s="1"/>
      <c r="C907" s="1"/>
      <c r="D907" s="24"/>
      <c r="E907" s="2"/>
      <c r="F907" s="2"/>
      <c r="G907" s="71"/>
      <c r="H907" s="24"/>
      <c r="I907" s="24"/>
      <c r="J907" s="24"/>
      <c r="K907" s="1"/>
      <c r="L907" s="1"/>
      <c r="M907" s="1"/>
      <c r="N907" s="1"/>
      <c r="O907" s="1"/>
      <c r="P907" s="1"/>
      <c r="Q907" s="1"/>
      <c r="R907" s="1"/>
      <c r="S907" s="1"/>
      <c r="T907" s="1"/>
      <c r="U907" s="1"/>
      <c r="V907" s="1"/>
      <c r="W907" s="1"/>
      <c r="X907" s="1"/>
      <c r="Y907" s="1"/>
      <c r="Z907" s="1"/>
    </row>
    <row r="908" spans="1:26" ht="15.75" customHeight="1" x14ac:dyDescent="0.2">
      <c r="A908" s="1"/>
      <c r="B908" s="1"/>
      <c r="C908" s="1"/>
      <c r="D908" s="24"/>
      <c r="E908" s="2"/>
      <c r="F908" s="2"/>
      <c r="G908" s="71"/>
      <c r="H908" s="24"/>
      <c r="I908" s="24"/>
      <c r="J908" s="24"/>
      <c r="K908" s="1"/>
      <c r="L908" s="1"/>
      <c r="M908" s="1"/>
      <c r="N908" s="1"/>
      <c r="O908" s="1"/>
      <c r="P908" s="1"/>
      <c r="Q908" s="1"/>
      <c r="R908" s="1"/>
      <c r="S908" s="1"/>
      <c r="T908" s="1"/>
      <c r="U908" s="1"/>
      <c r="V908" s="1"/>
      <c r="W908" s="1"/>
      <c r="X908" s="1"/>
      <c r="Y908" s="1"/>
      <c r="Z908" s="1"/>
    </row>
    <row r="909" spans="1:26" ht="15.75" customHeight="1" x14ac:dyDescent="0.2">
      <c r="A909" s="1"/>
      <c r="B909" s="1"/>
      <c r="C909" s="1"/>
      <c r="D909" s="24"/>
      <c r="E909" s="2"/>
      <c r="F909" s="2"/>
      <c r="G909" s="71"/>
      <c r="H909" s="24"/>
      <c r="I909" s="24"/>
      <c r="J909" s="24"/>
      <c r="K909" s="1"/>
      <c r="L909" s="1"/>
      <c r="M909" s="1"/>
      <c r="N909" s="1"/>
      <c r="O909" s="1"/>
      <c r="P909" s="1"/>
      <c r="Q909" s="1"/>
      <c r="R909" s="1"/>
      <c r="S909" s="1"/>
      <c r="T909" s="1"/>
      <c r="U909" s="1"/>
      <c r="V909" s="1"/>
      <c r="W909" s="1"/>
      <c r="X909" s="1"/>
      <c r="Y909" s="1"/>
      <c r="Z909" s="1"/>
    </row>
    <row r="910" spans="1:26" ht="15.75" customHeight="1" x14ac:dyDescent="0.2">
      <c r="A910" s="1"/>
      <c r="B910" s="1"/>
      <c r="C910" s="1"/>
      <c r="D910" s="24"/>
      <c r="E910" s="2"/>
      <c r="F910" s="2"/>
      <c r="G910" s="71"/>
      <c r="H910" s="24"/>
      <c r="I910" s="24"/>
      <c r="J910" s="24"/>
      <c r="K910" s="1"/>
      <c r="L910" s="1"/>
      <c r="M910" s="1"/>
      <c r="N910" s="1"/>
      <c r="O910" s="1"/>
      <c r="P910" s="1"/>
      <c r="Q910" s="1"/>
      <c r="R910" s="1"/>
      <c r="S910" s="1"/>
      <c r="T910" s="1"/>
      <c r="U910" s="1"/>
      <c r="V910" s="1"/>
      <c r="W910" s="1"/>
      <c r="X910" s="1"/>
      <c r="Y910" s="1"/>
      <c r="Z910" s="1"/>
    </row>
    <row r="911" spans="1:26" ht="15.75" customHeight="1" x14ac:dyDescent="0.2">
      <c r="A911" s="1"/>
      <c r="B911" s="1"/>
      <c r="C911" s="1"/>
      <c r="D911" s="24"/>
      <c r="E911" s="2"/>
      <c r="F911" s="2"/>
      <c r="G911" s="71"/>
      <c r="H911" s="24"/>
      <c r="I911" s="24"/>
      <c r="J911" s="24"/>
      <c r="K911" s="1"/>
      <c r="L911" s="1"/>
      <c r="M911" s="1"/>
      <c r="N911" s="1"/>
      <c r="O911" s="1"/>
      <c r="P911" s="1"/>
      <c r="Q911" s="1"/>
      <c r="R911" s="1"/>
      <c r="S911" s="1"/>
      <c r="T911" s="1"/>
      <c r="U911" s="1"/>
      <c r="V911" s="1"/>
      <c r="W911" s="1"/>
      <c r="X911" s="1"/>
      <c r="Y911" s="1"/>
      <c r="Z911" s="1"/>
    </row>
    <row r="912" spans="1:26" ht="15.75" customHeight="1" x14ac:dyDescent="0.2">
      <c r="A912" s="1"/>
      <c r="B912" s="1"/>
      <c r="C912" s="1"/>
      <c r="D912" s="24"/>
      <c r="E912" s="2"/>
      <c r="F912" s="2"/>
      <c r="G912" s="71"/>
      <c r="H912" s="24"/>
      <c r="I912" s="24"/>
      <c r="J912" s="24"/>
      <c r="K912" s="1"/>
      <c r="L912" s="1"/>
      <c r="M912" s="1"/>
      <c r="N912" s="1"/>
      <c r="O912" s="1"/>
      <c r="P912" s="1"/>
      <c r="Q912" s="1"/>
      <c r="R912" s="1"/>
      <c r="S912" s="1"/>
      <c r="T912" s="1"/>
      <c r="U912" s="1"/>
      <c r="V912" s="1"/>
      <c r="W912" s="1"/>
      <c r="X912" s="1"/>
      <c r="Y912" s="1"/>
      <c r="Z912" s="1"/>
    </row>
    <row r="913" spans="1:26" ht="15.75" customHeight="1" x14ac:dyDescent="0.2">
      <c r="A913" s="1"/>
      <c r="B913" s="1"/>
      <c r="C913" s="1"/>
      <c r="D913" s="24"/>
      <c r="E913" s="2"/>
      <c r="F913" s="2"/>
      <c r="G913" s="71"/>
      <c r="H913" s="24"/>
      <c r="I913" s="24"/>
      <c r="J913" s="24"/>
      <c r="K913" s="1"/>
      <c r="L913" s="1"/>
      <c r="M913" s="1"/>
      <c r="N913" s="1"/>
      <c r="O913" s="1"/>
      <c r="P913" s="1"/>
      <c r="Q913" s="1"/>
      <c r="R913" s="1"/>
      <c r="S913" s="1"/>
      <c r="T913" s="1"/>
      <c r="U913" s="1"/>
      <c r="V913" s="1"/>
      <c r="W913" s="1"/>
      <c r="X913" s="1"/>
      <c r="Y913" s="1"/>
      <c r="Z913" s="1"/>
    </row>
    <row r="914" spans="1:26" ht="15.75" customHeight="1" x14ac:dyDescent="0.2">
      <c r="A914" s="1"/>
      <c r="B914" s="1"/>
      <c r="C914" s="1"/>
      <c r="D914" s="24"/>
      <c r="E914" s="2"/>
      <c r="F914" s="2"/>
      <c r="G914" s="71"/>
      <c r="H914" s="24"/>
      <c r="I914" s="24"/>
      <c r="J914" s="24"/>
      <c r="K914" s="1"/>
      <c r="L914" s="1"/>
      <c r="M914" s="1"/>
      <c r="N914" s="1"/>
      <c r="O914" s="1"/>
      <c r="P914" s="1"/>
      <c r="Q914" s="1"/>
      <c r="R914" s="1"/>
      <c r="S914" s="1"/>
      <c r="T914" s="1"/>
      <c r="U914" s="1"/>
      <c r="V914" s="1"/>
      <c r="W914" s="1"/>
      <c r="X914" s="1"/>
      <c r="Y914" s="1"/>
      <c r="Z914" s="1"/>
    </row>
    <row r="915" spans="1:26" ht="15.75" customHeight="1" x14ac:dyDescent="0.2">
      <c r="A915" s="1"/>
      <c r="B915" s="1"/>
      <c r="C915" s="1"/>
      <c r="D915" s="24"/>
      <c r="E915" s="2"/>
      <c r="F915" s="2"/>
      <c r="G915" s="71"/>
      <c r="H915" s="24"/>
      <c r="I915" s="24"/>
      <c r="J915" s="24"/>
      <c r="K915" s="1"/>
      <c r="L915" s="1"/>
      <c r="M915" s="1"/>
      <c r="N915" s="1"/>
      <c r="O915" s="1"/>
      <c r="P915" s="1"/>
      <c r="Q915" s="1"/>
      <c r="R915" s="1"/>
      <c r="S915" s="1"/>
      <c r="T915" s="1"/>
      <c r="U915" s="1"/>
      <c r="V915" s="1"/>
      <c r="W915" s="1"/>
      <c r="X915" s="1"/>
      <c r="Y915" s="1"/>
      <c r="Z915" s="1"/>
    </row>
    <row r="916" spans="1:26" ht="15.75" customHeight="1" x14ac:dyDescent="0.2">
      <c r="A916" s="1"/>
      <c r="B916" s="1"/>
      <c r="C916" s="1"/>
      <c r="D916" s="24"/>
      <c r="E916" s="2"/>
      <c r="F916" s="2"/>
      <c r="G916" s="71"/>
      <c r="H916" s="24"/>
      <c r="I916" s="24"/>
      <c r="J916" s="24"/>
      <c r="K916" s="1"/>
      <c r="L916" s="1"/>
      <c r="M916" s="1"/>
      <c r="N916" s="1"/>
      <c r="O916" s="1"/>
      <c r="P916" s="1"/>
      <c r="Q916" s="1"/>
      <c r="R916" s="1"/>
      <c r="S916" s="1"/>
      <c r="T916" s="1"/>
      <c r="U916" s="1"/>
      <c r="V916" s="1"/>
      <c r="W916" s="1"/>
      <c r="X916" s="1"/>
      <c r="Y916" s="1"/>
      <c r="Z916" s="1"/>
    </row>
    <row r="917" spans="1:26" ht="15.75" customHeight="1" x14ac:dyDescent="0.2">
      <c r="A917" s="1"/>
      <c r="B917" s="1"/>
      <c r="C917" s="1"/>
      <c r="D917" s="24"/>
      <c r="E917" s="2"/>
      <c r="F917" s="2"/>
      <c r="G917" s="71"/>
      <c r="H917" s="24"/>
      <c r="I917" s="24"/>
      <c r="J917" s="24"/>
      <c r="K917" s="1"/>
      <c r="L917" s="1"/>
      <c r="M917" s="1"/>
      <c r="N917" s="1"/>
      <c r="O917" s="1"/>
      <c r="P917" s="1"/>
      <c r="Q917" s="1"/>
      <c r="R917" s="1"/>
      <c r="S917" s="1"/>
      <c r="T917" s="1"/>
      <c r="U917" s="1"/>
      <c r="V917" s="1"/>
      <c r="W917" s="1"/>
      <c r="X917" s="1"/>
      <c r="Y917" s="1"/>
      <c r="Z917" s="1"/>
    </row>
    <row r="918" spans="1:26" ht="15.75" customHeight="1" x14ac:dyDescent="0.2">
      <c r="A918" s="1"/>
      <c r="B918" s="1"/>
      <c r="C918" s="1"/>
      <c r="D918" s="24"/>
      <c r="E918" s="2"/>
      <c r="F918" s="2"/>
      <c r="G918" s="71"/>
      <c r="H918" s="24"/>
      <c r="I918" s="24"/>
      <c r="J918" s="24"/>
      <c r="K918" s="1"/>
      <c r="L918" s="1"/>
      <c r="M918" s="1"/>
      <c r="N918" s="1"/>
      <c r="O918" s="1"/>
      <c r="P918" s="1"/>
      <c r="Q918" s="1"/>
      <c r="R918" s="1"/>
      <c r="S918" s="1"/>
      <c r="T918" s="1"/>
      <c r="U918" s="1"/>
      <c r="V918" s="1"/>
      <c r="W918" s="1"/>
      <c r="X918" s="1"/>
      <c r="Y918" s="1"/>
      <c r="Z918" s="1"/>
    </row>
    <row r="919" spans="1:26" ht="15.75" customHeight="1" x14ac:dyDescent="0.2">
      <c r="A919" s="1"/>
      <c r="B919" s="1"/>
      <c r="C919" s="1"/>
      <c r="D919" s="24"/>
      <c r="E919" s="2"/>
      <c r="F919" s="2"/>
      <c r="G919" s="71"/>
      <c r="H919" s="24"/>
      <c r="I919" s="24"/>
      <c r="J919" s="24"/>
      <c r="K919" s="1"/>
      <c r="L919" s="1"/>
      <c r="M919" s="1"/>
      <c r="N919" s="1"/>
      <c r="O919" s="1"/>
      <c r="P919" s="1"/>
      <c r="Q919" s="1"/>
      <c r="R919" s="1"/>
      <c r="S919" s="1"/>
      <c r="T919" s="1"/>
      <c r="U919" s="1"/>
      <c r="V919" s="1"/>
      <c r="W919" s="1"/>
      <c r="X919" s="1"/>
      <c r="Y919" s="1"/>
      <c r="Z919" s="1"/>
    </row>
    <row r="920" spans="1:26" ht="15.75" customHeight="1" x14ac:dyDescent="0.2">
      <c r="A920" s="1"/>
      <c r="B920" s="1"/>
      <c r="C920" s="1"/>
      <c r="D920" s="24"/>
      <c r="E920" s="2"/>
      <c r="F920" s="2"/>
      <c r="G920" s="71"/>
      <c r="H920" s="24"/>
      <c r="I920" s="24"/>
      <c r="J920" s="24"/>
      <c r="K920" s="1"/>
      <c r="L920" s="1"/>
      <c r="M920" s="1"/>
      <c r="N920" s="1"/>
      <c r="O920" s="1"/>
      <c r="P920" s="1"/>
      <c r="Q920" s="1"/>
      <c r="R920" s="1"/>
      <c r="S920" s="1"/>
      <c r="T920" s="1"/>
      <c r="U920" s="1"/>
      <c r="V920" s="1"/>
      <c r="W920" s="1"/>
      <c r="X920" s="1"/>
      <c r="Y920" s="1"/>
      <c r="Z920" s="1"/>
    </row>
    <row r="921" spans="1:26" ht="15.75" customHeight="1" x14ac:dyDescent="0.2">
      <c r="A921" s="1"/>
      <c r="B921" s="1"/>
      <c r="C921" s="1"/>
      <c r="D921" s="24"/>
      <c r="E921" s="2"/>
      <c r="F921" s="2"/>
      <c r="G921" s="71"/>
      <c r="H921" s="24"/>
      <c r="I921" s="24"/>
      <c r="J921" s="24"/>
      <c r="K921" s="1"/>
      <c r="L921" s="1"/>
      <c r="M921" s="1"/>
      <c r="N921" s="1"/>
      <c r="O921" s="1"/>
      <c r="P921" s="1"/>
      <c r="Q921" s="1"/>
      <c r="R921" s="1"/>
      <c r="S921" s="1"/>
      <c r="T921" s="1"/>
      <c r="U921" s="1"/>
      <c r="V921" s="1"/>
      <c r="W921" s="1"/>
      <c r="X921" s="1"/>
      <c r="Y921" s="1"/>
      <c r="Z921" s="1"/>
    </row>
    <row r="922" spans="1:26" ht="15.75" customHeight="1" x14ac:dyDescent="0.2">
      <c r="A922" s="1"/>
      <c r="B922" s="1"/>
      <c r="C922" s="1"/>
      <c r="D922" s="24"/>
      <c r="E922" s="2"/>
      <c r="F922" s="2"/>
      <c r="G922" s="71"/>
      <c r="H922" s="24"/>
      <c r="I922" s="24"/>
      <c r="J922" s="24"/>
      <c r="K922" s="1"/>
      <c r="L922" s="1"/>
      <c r="M922" s="1"/>
      <c r="N922" s="1"/>
      <c r="O922" s="1"/>
      <c r="P922" s="1"/>
      <c r="Q922" s="1"/>
      <c r="R922" s="1"/>
      <c r="S922" s="1"/>
      <c r="T922" s="1"/>
      <c r="U922" s="1"/>
      <c r="V922" s="1"/>
      <c r="W922" s="1"/>
      <c r="X922" s="1"/>
      <c r="Y922" s="1"/>
      <c r="Z922" s="1"/>
    </row>
    <row r="923" spans="1:26" ht="15.75" customHeight="1" x14ac:dyDescent="0.2">
      <c r="A923" s="1"/>
      <c r="B923" s="1"/>
      <c r="C923" s="1"/>
      <c r="D923" s="24"/>
      <c r="E923" s="2"/>
      <c r="F923" s="2"/>
      <c r="G923" s="71"/>
      <c r="H923" s="24"/>
      <c r="I923" s="24"/>
      <c r="J923" s="24"/>
      <c r="K923" s="1"/>
      <c r="L923" s="1"/>
      <c r="M923" s="1"/>
      <c r="N923" s="1"/>
      <c r="O923" s="1"/>
      <c r="P923" s="1"/>
      <c r="Q923" s="1"/>
      <c r="R923" s="1"/>
      <c r="S923" s="1"/>
      <c r="T923" s="1"/>
      <c r="U923" s="1"/>
      <c r="V923" s="1"/>
      <c r="W923" s="1"/>
      <c r="X923" s="1"/>
      <c r="Y923" s="1"/>
      <c r="Z923" s="1"/>
    </row>
    <row r="924" spans="1:26" ht="15.75" customHeight="1" x14ac:dyDescent="0.2">
      <c r="A924" s="1"/>
      <c r="B924" s="1"/>
      <c r="C924" s="1"/>
      <c r="D924" s="24"/>
      <c r="E924" s="2"/>
      <c r="F924" s="2"/>
      <c r="G924" s="71"/>
      <c r="H924" s="24"/>
      <c r="I924" s="24"/>
      <c r="J924" s="24"/>
      <c r="K924" s="1"/>
      <c r="L924" s="1"/>
      <c r="M924" s="1"/>
      <c r="N924" s="1"/>
      <c r="O924" s="1"/>
      <c r="P924" s="1"/>
      <c r="Q924" s="1"/>
      <c r="R924" s="1"/>
      <c r="S924" s="1"/>
      <c r="T924" s="1"/>
      <c r="U924" s="1"/>
      <c r="V924" s="1"/>
      <c r="W924" s="1"/>
      <c r="X924" s="1"/>
      <c r="Y924" s="1"/>
      <c r="Z924" s="1"/>
    </row>
    <row r="925" spans="1:26" ht="15.75" customHeight="1" x14ac:dyDescent="0.2">
      <c r="A925" s="1"/>
      <c r="B925" s="1"/>
      <c r="C925" s="1"/>
      <c r="D925" s="24"/>
      <c r="E925" s="2"/>
      <c r="F925" s="2"/>
      <c r="G925" s="71"/>
      <c r="H925" s="24"/>
      <c r="I925" s="24"/>
      <c r="J925" s="24"/>
      <c r="K925" s="1"/>
      <c r="L925" s="1"/>
      <c r="M925" s="1"/>
      <c r="N925" s="1"/>
      <c r="O925" s="1"/>
      <c r="P925" s="1"/>
      <c r="Q925" s="1"/>
      <c r="R925" s="1"/>
      <c r="S925" s="1"/>
      <c r="T925" s="1"/>
      <c r="U925" s="1"/>
      <c r="V925" s="1"/>
      <c r="W925" s="1"/>
      <c r="X925" s="1"/>
      <c r="Y925" s="1"/>
      <c r="Z925" s="1"/>
    </row>
    <row r="926" spans="1:26" ht="15.75" customHeight="1" x14ac:dyDescent="0.2">
      <c r="A926" s="1"/>
      <c r="B926" s="1"/>
      <c r="C926" s="1"/>
      <c r="D926" s="24"/>
      <c r="E926" s="2"/>
      <c r="F926" s="2"/>
      <c r="G926" s="71"/>
      <c r="H926" s="24"/>
      <c r="I926" s="24"/>
      <c r="J926" s="24"/>
      <c r="K926" s="1"/>
      <c r="L926" s="1"/>
      <c r="M926" s="1"/>
      <c r="N926" s="1"/>
      <c r="O926" s="1"/>
      <c r="P926" s="1"/>
      <c r="Q926" s="1"/>
      <c r="R926" s="1"/>
      <c r="S926" s="1"/>
      <c r="T926" s="1"/>
      <c r="U926" s="1"/>
      <c r="V926" s="1"/>
      <c r="W926" s="1"/>
      <c r="X926" s="1"/>
      <c r="Y926" s="1"/>
      <c r="Z926" s="1"/>
    </row>
    <row r="927" spans="1:26" ht="15.75" customHeight="1" x14ac:dyDescent="0.2">
      <c r="A927" s="1"/>
      <c r="B927" s="1"/>
      <c r="C927" s="1"/>
      <c r="D927" s="24"/>
      <c r="E927" s="2"/>
      <c r="F927" s="2"/>
      <c r="G927" s="71"/>
      <c r="H927" s="24"/>
      <c r="I927" s="24"/>
      <c r="J927" s="24"/>
      <c r="K927" s="1"/>
      <c r="L927" s="1"/>
      <c r="M927" s="1"/>
      <c r="N927" s="1"/>
      <c r="O927" s="1"/>
      <c r="P927" s="1"/>
      <c r="Q927" s="1"/>
      <c r="R927" s="1"/>
      <c r="S927" s="1"/>
      <c r="T927" s="1"/>
      <c r="U927" s="1"/>
      <c r="V927" s="1"/>
      <c r="W927" s="1"/>
      <c r="X927" s="1"/>
      <c r="Y927" s="1"/>
      <c r="Z927" s="1"/>
    </row>
    <row r="928" spans="1:26" ht="15.75" customHeight="1" x14ac:dyDescent="0.2">
      <c r="A928" s="1"/>
      <c r="B928" s="1"/>
      <c r="C928" s="1"/>
      <c r="D928" s="24"/>
      <c r="E928" s="2"/>
      <c r="F928" s="2"/>
      <c r="G928" s="71"/>
      <c r="H928" s="24"/>
      <c r="I928" s="24"/>
      <c r="J928" s="24"/>
      <c r="K928" s="1"/>
      <c r="L928" s="1"/>
      <c r="M928" s="1"/>
      <c r="N928" s="1"/>
      <c r="O928" s="1"/>
      <c r="P928" s="1"/>
      <c r="Q928" s="1"/>
      <c r="R928" s="1"/>
      <c r="S928" s="1"/>
      <c r="T928" s="1"/>
      <c r="U928" s="1"/>
      <c r="V928" s="1"/>
      <c r="W928" s="1"/>
      <c r="X928" s="1"/>
      <c r="Y928" s="1"/>
      <c r="Z928" s="1"/>
    </row>
    <row r="929" spans="1:26" ht="15.75" customHeight="1" x14ac:dyDescent="0.2">
      <c r="A929" s="1"/>
      <c r="B929" s="1"/>
      <c r="C929" s="1"/>
      <c r="D929" s="24"/>
      <c r="E929" s="2"/>
      <c r="F929" s="2"/>
      <c r="G929" s="71"/>
      <c r="H929" s="24"/>
      <c r="I929" s="24"/>
      <c r="J929" s="24"/>
      <c r="K929" s="1"/>
      <c r="L929" s="1"/>
      <c r="M929" s="1"/>
      <c r="N929" s="1"/>
      <c r="O929" s="1"/>
      <c r="P929" s="1"/>
      <c r="Q929" s="1"/>
      <c r="R929" s="1"/>
      <c r="S929" s="1"/>
      <c r="T929" s="1"/>
      <c r="U929" s="1"/>
      <c r="V929" s="1"/>
      <c r="W929" s="1"/>
      <c r="X929" s="1"/>
      <c r="Y929" s="1"/>
      <c r="Z929" s="1"/>
    </row>
    <row r="930" spans="1:26" ht="15.75" customHeight="1" x14ac:dyDescent="0.2">
      <c r="A930" s="1"/>
      <c r="B930" s="1"/>
      <c r="C930" s="1"/>
      <c r="D930" s="24"/>
      <c r="E930" s="2"/>
      <c r="F930" s="2"/>
      <c r="G930" s="71"/>
      <c r="H930" s="24"/>
      <c r="I930" s="24"/>
      <c r="J930" s="24"/>
      <c r="K930" s="1"/>
      <c r="L930" s="1"/>
      <c r="M930" s="1"/>
      <c r="N930" s="1"/>
      <c r="O930" s="1"/>
      <c r="P930" s="1"/>
      <c r="Q930" s="1"/>
      <c r="R930" s="1"/>
      <c r="S930" s="1"/>
      <c r="T930" s="1"/>
      <c r="U930" s="1"/>
      <c r="V930" s="1"/>
      <c r="W930" s="1"/>
      <c r="X930" s="1"/>
      <c r="Y930" s="1"/>
      <c r="Z930" s="1"/>
    </row>
    <row r="931" spans="1:26" ht="15.75" customHeight="1" x14ac:dyDescent="0.2">
      <c r="A931" s="1"/>
      <c r="B931" s="1"/>
      <c r="C931" s="1"/>
      <c r="D931" s="24"/>
      <c r="E931" s="2"/>
      <c r="F931" s="2"/>
      <c r="G931" s="71"/>
      <c r="H931" s="24"/>
      <c r="I931" s="24"/>
      <c r="J931" s="24"/>
      <c r="K931" s="1"/>
      <c r="L931" s="1"/>
      <c r="M931" s="1"/>
      <c r="N931" s="1"/>
      <c r="O931" s="1"/>
      <c r="P931" s="1"/>
      <c r="Q931" s="1"/>
      <c r="R931" s="1"/>
      <c r="S931" s="1"/>
      <c r="T931" s="1"/>
      <c r="U931" s="1"/>
      <c r="V931" s="1"/>
      <c r="W931" s="1"/>
      <c r="X931" s="1"/>
      <c r="Y931" s="1"/>
      <c r="Z931" s="1"/>
    </row>
    <row r="932" spans="1:26" ht="15.75" customHeight="1" x14ac:dyDescent="0.2">
      <c r="A932" s="1"/>
      <c r="B932" s="1"/>
      <c r="C932" s="1"/>
      <c r="D932" s="24"/>
      <c r="E932" s="2"/>
      <c r="F932" s="2"/>
      <c r="G932" s="71"/>
      <c r="H932" s="24"/>
      <c r="I932" s="24"/>
      <c r="J932" s="24"/>
      <c r="K932" s="1"/>
      <c r="L932" s="1"/>
      <c r="M932" s="1"/>
      <c r="N932" s="1"/>
      <c r="O932" s="1"/>
      <c r="P932" s="1"/>
      <c r="Q932" s="1"/>
      <c r="R932" s="1"/>
      <c r="S932" s="1"/>
      <c r="T932" s="1"/>
      <c r="U932" s="1"/>
      <c r="V932" s="1"/>
      <c r="W932" s="1"/>
      <c r="X932" s="1"/>
      <c r="Y932" s="1"/>
      <c r="Z932" s="1"/>
    </row>
    <row r="933" spans="1:26" ht="15.75" customHeight="1" x14ac:dyDescent="0.2">
      <c r="A933" s="1"/>
      <c r="B933" s="1"/>
      <c r="C933" s="1"/>
      <c r="D933" s="24"/>
      <c r="E933" s="2"/>
      <c r="F933" s="2"/>
      <c r="G933" s="71"/>
      <c r="H933" s="24"/>
      <c r="I933" s="24"/>
      <c r="J933" s="24"/>
      <c r="K933" s="1"/>
      <c r="L933" s="1"/>
      <c r="M933" s="1"/>
      <c r="N933" s="1"/>
      <c r="O933" s="1"/>
      <c r="P933" s="1"/>
      <c r="Q933" s="1"/>
      <c r="R933" s="1"/>
      <c r="S933" s="1"/>
      <c r="T933" s="1"/>
      <c r="U933" s="1"/>
      <c r="V933" s="1"/>
      <c r="W933" s="1"/>
      <c r="X933" s="1"/>
      <c r="Y933" s="1"/>
      <c r="Z933" s="1"/>
    </row>
    <row r="934" spans="1:26" ht="15.75" customHeight="1" x14ac:dyDescent="0.2">
      <c r="A934" s="1"/>
      <c r="B934" s="1"/>
      <c r="C934" s="1"/>
      <c r="D934" s="24"/>
      <c r="E934" s="2"/>
      <c r="F934" s="2"/>
      <c r="G934" s="71"/>
      <c r="H934" s="24"/>
      <c r="I934" s="24"/>
      <c r="J934" s="24"/>
      <c r="K934" s="1"/>
      <c r="L934" s="1"/>
      <c r="M934" s="1"/>
      <c r="N934" s="1"/>
      <c r="O934" s="1"/>
      <c r="P934" s="1"/>
      <c r="Q934" s="1"/>
      <c r="R934" s="1"/>
      <c r="S934" s="1"/>
      <c r="T934" s="1"/>
      <c r="U934" s="1"/>
      <c r="V934" s="1"/>
      <c r="W934" s="1"/>
      <c r="X934" s="1"/>
      <c r="Y934" s="1"/>
      <c r="Z934" s="1"/>
    </row>
    <row r="935" spans="1:26" ht="15.75" customHeight="1" x14ac:dyDescent="0.2">
      <c r="A935" s="1"/>
      <c r="B935" s="1"/>
      <c r="C935" s="1"/>
      <c r="D935" s="24"/>
      <c r="E935" s="2"/>
      <c r="F935" s="2"/>
      <c r="G935" s="71"/>
      <c r="H935" s="24"/>
      <c r="I935" s="24"/>
      <c r="J935" s="24"/>
      <c r="K935" s="1"/>
      <c r="L935" s="1"/>
      <c r="M935" s="1"/>
      <c r="N935" s="1"/>
      <c r="O935" s="1"/>
      <c r="P935" s="1"/>
      <c r="Q935" s="1"/>
      <c r="R935" s="1"/>
      <c r="S935" s="1"/>
      <c r="T935" s="1"/>
      <c r="U935" s="1"/>
      <c r="V935" s="1"/>
      <c r="W935" s="1"/>
      <c r="X935" s="1"/>
      <c r="Y935" s="1"/>
      <c r="Z935" s="1"/>
    </row>
    <row r="936" spans="1:26" ht="15.75" customHeight="1" x14ac:dyDescent="0.2">
      <c r="A936" s="1"/>
      <c r="B936" s="1"/>
      <c r="C936" s="1"/>
      <c r="D936" s="24"/>
      <c r="E936" s="2"/>
      <c r="F936" s="2"/>
      <c r="G936" s="71"/>
      <c r="H936" s="24"/>
      <c r="I936" s="24"/>
      <c r="J936" s="24"/>
      <c r="K936" s="1"/>
      <c r="L936" s="1"/>
      <c r="M936" s="1"/>
      <c r="N936" s="1"/>
      <c r="O936" s="1"/>
      <c r="P936" s="1"/>
      <c r="Q936" s="1"/>
      <c r="R936" s="1"/>
      <c r="S936" s="1"/>
      <c r="T936" s="1"/>
      <c r="U936" s="1"/>
      <c r="V936" s="1"/>
      <c r="W936" s="1"/>
      <c r="X936" s="1"/>
      <c r="Y936" s="1"/>
      <c r="Z936" s="1"/>
    </row>
    <row r="937" spans="1:26" ht="15.75" customHeight="1" x14ac:dyDescent="0.2">
      <c r="A937" s="1"/>
      <c r="B937" s="1"/>
      <c r="C937" s="1"/>
      <c r="D937" s="24"/>
      <c r="E937" s="2"/>
      <c r="F937" s="2"/>
      <c r="G937" s="71"/>
      <c r="H937" s="24"/>
      <c r="I937" s="24"/>
      <c r="J937" s="24"/>
      <c r="K937" s="1"/>
      <c r="L937" s="1"/>
      <c r="M937" s="1"/>
      <c r="N937" s="1"/>
      <c r="O937" s="1"/>
      <c r="P937" s="1"/>
      <c r="Q937" s="1"/>
      <c r="R937" s="1"/>
      <c r="S937" s="1"/>
      <c r="T937" s="1"/>
      <c r="U937" s="1"/>
      <c r="V937" s="1"/>
      <c r="W937" s="1"/>
      <c r="X937" s="1"/>
      <c r="Y937" s="1"/>
      <c r="Z937" s="1"/>
    </row>
    <row r="938" spans="1:26" ht="15.75" customHeight="1" x14ac:dyDescent="0.2">
      <c r="A938" s="1"/>
      <c r="B938" s="1"/>
      <c r="C938" s="1"/>
      <c r="D938" s="24"/>
      <c r="E938" s="2"/>
      <c r="F938" s="2"/>
      <c r="G938" s="71"/>
      <c r="H938" s="24"/>
      <c r="I938" s="24"/>
      <c r="J938" s="24"/>
      <c r="K938" s="1"/>
      <c r="L938" s="1"/>
      <c r="M938" s="1"/>
      <c r="N938" s="1"/>
      <c r="O938" s="1"/>
      <c r="P938" s="1"/>
      <c r="Q938" s="1"/>
      <c r="R938" s="1"/>
      <c r="S938" s="1"/>
      <c r="T938" s="1"/>
      <c r="U938" s="1"/>
      <c r="V938" s="1"/>
      <c r="W938" s="1"/>
      <c r="X938" s="1"/>
      <c r="Y938" s="1"/>
      <c r="Z938" s="1"/>
    </row>
    <row r="939" spans="1:26" ht="15.75" customHeight="1" x14ac:dyDescent="0.2">
      <c r="A939" s="1"/>
      <c r="B939" s="1"/>
      <c r="C939" s="1"/>
      <c r="D939" s="24"/>
      <c r="E939" s="2"/>
      <c r="F939" s="2"/>
      <c r="G939" s="71"/>
      <c r="H939" s="24"/>
      <c r="I939" s="24"/>
      <c r="J939" s="24"/>
      <c r="K939" s="1"/>
      <c r="L939" s="1"/>
      <c r="M939" s="1"/>
      <c r="N939" s="1"/>
      <c r="O939" s="1"/>
      <c r="P939" s="1"/>
      <c r="Q939" s="1"/>
      <c r="R939" s="1"/>
      <c r="S939" s="1"/>
      <c r="T939" s="1"/>
      <c r="U939" s="1"/>
      <c r="V939" s="1"/>
      <c r="W939" s="1"/>
      <c r="X939" s="1"/>
      <c r="Y939" s="1"/>
      <c r="Z939" s="1"/>
    </row>
    <row r="940" spans="1:26" ht="15.75" customHeight="1" x14ac:dyDescent="0.2">
      <c r="A940" s="1"/>
      <c r="B940" s="1"/>
      <c r="C940" s="1"/>
      <c r="D940" s="24"/>
      <c r="E940" s="2"/>
      <c r="F940" s="2"/>
      <c r="G940" s="71"/>
      <c r="H940" s="24"/>
      <c r="I940" s="24"/>
      <c r="J940" s="24"/>
      <c r="K940" s="1"/>
      <c r="L940" s="1"/>
      <c r="M940" s="1"/>
      <c r="N940" s="1"/>
      <c r="O940" s="1"/>
      <c r="P940" s="1"/>
      <c r="Q940" s="1"/>
      <c r="R940" s="1"/>
      <c r="S940" s="1"/>
      <c r="T940" s="1"/>
      <c r="U940" s="1"/>
      <c r="V940" s="1"/>
      <c r="W940" s="1"/>
      <c r="X940" s="1"/>
      <c r="Y940" s="1"/>
      <c r="Z940" s="1"/>
    </row>
    <row r="941" spans="1:26" ht="15.75" customHeight="1" x14ac:dyDescent="0.2">
      <c r="A941" s="1"/>
      <c r="B941" s="1"/>
      <c r="C941" s="1"/>
      <c r="D941" s="24"/>
      <c r="E941" s="2"/>
      <c r="F941" s="2"/>
      <c r="G941" s="71"/>
      <c r="H941" s="24"/>
      <c r="I941" s="24"/>
      <c r="J941" s="24"/>
      <c r="K941" s="1"/>
      <c r="L941" s="1"/>
      <c r="M941" s="1"/>
      <c r="N941" s="1"/>
      <c r="O941" s="1"/>
      <c r="P941" s="1"/>
      <c r="Q941" s="1"/>
      <c r="R941" s="1"/>
      <c r="S941" s="1"/>
      <c r="T941" s="1"/>
      <c r="U941" s="1"/>
      <c r="V941" s="1"/>
      <c r="W941" s="1"/>
      <c r="X941" s="1"/>
      <c r="Y941" s="1"/>
      <c r="Z941" s="1"/>
    </row>
    <row r="942" spans="1:26" ht="15.75" customHeight="1" x14ac:dyDescent="0.2">
      <c r="A942" s="1"/>
      <c r="B942" s="1"/>
      <c r="C942" s="1"/>
      <c r="D942" s="24"/>
      <c r="E942" s="2"/>
      <c r="F942" s="2"/>
      <c r="G942" s="71"/>
      <c r="H942" s="24"/>
      <c r="I942" s="24"/>
      <c r="J942" s="24"/>
      <c r="K942" s="1"/>
      <c r="L942" s="1"/>
      <c r="M942" s="1"/>
      <c r="N942" s="1"/>
      <c r="O942" s="1"/>
      <c r="P942" s="1"/>
      <c r="Q942" s="1"/>
      <c r="R942" s="1"/>
      <c r="S942" s="1"/>
      <c r="T942" s="1"/>
      <c r="U942" s="1"/>
      <c r="V942" s="1"/>
      <c r="W942" s="1"/>
      <c r="X942" s="1"/>
      <c r="Y942" s="1"/>
      <c r="Z942" s="1"/>
    </row>
    <row r="943" spans="1:26" ht="15.75" customHeight="1" x14ac:dyDescent="0.2">
      <c r="A943" s="1"/>
      <c r="B943" s="1"/>
      <c r="C943" s="1"/>
      <c r="D943" s="24"/>
      <c r="E943" s="2"/>
      <c r="F943" s="2"/>
      <c r="G943" s="71"/>
      <c r="H943" s="24"/>
      <c r="I943" s="24"/>
      <c r="J943" s="24"/>
      <c r="K943" s="1"/>
      <c r="L943" s="1"/>
      <c r="M943" s="1"/>
      <c r="N943" s="1"/>
      <c r="O943" s="1"/>
      <c r="P943" s="1"/>
      <c r="Q943" s="1"/>
      <c r="R943" s="1"/>
      <c r="S943" s="1"/>
      <c r="T943" s="1"/>
      <c r="U943" s="1"/>
      <c r="V943" s="1"/>
      <c r="W943" s="1"/>
      <c r="X943" s="1"/>
      <c r="Y943" s="1"/>
      <c r="Z943" s="1"/>
    </row>
    <row r="944" spans="1:26" ht="15.75" customHeight="1" x14ac:dyDescent="0.2">
      <c r="A944" s="1"/>
      <c r="B944" s="1"/>
      <c r="C944" s="1"/>
      <c r="D944" s="24"/>
      <c r="E944" s="2"/>
      <c r="F944" s="2"/>
      <c r="G944" s="71"/>
      <c r="H944" s="24"/>
      <c r="I944" s="24"/>
      <c r="J944" s="24"/>
      <c r="K944" s="1"/>
      <c r="L944" s="1"/>
      <c r="M944" s="1"/>
      <c r="N944" s="1"/>
      <c r="O944" s="1"/>
      <c r="P944" s="1"/>
      <c r="Q944" s="1"/>
      <c r="R944" s="1"/>
      <c r="S944" s="1"/>
      <c r="T944" s="1"/>
      <c r="U944" s="1"/>
      <c r="V944" s="1"/>
      <c r="W944" s="1"/>
      <c r="X944" s="1"/>
      <c r="Y944" s="1"/>
      <c r="Z944" s="1"/>
    </row>
    <row r="945" spans="1:26" ht="15.75" customHeight="1" x14ac:dyDescent="0.2">
      <c r="A945" s="1"/>
      <c r="B945" s="1"/>
      <c r="C945" s="1"/>
      <c r="D945" s="24"/>
      <c r="E945" s="2"/>
      <c r="F945" s="2"/>
      <c r="G945" s="71"/>
      <c r="H945" s="24"/>
      <c r="I945" s="24"/>
      <c r="J945" s="24"/>
      <c r="K945" s="1"/>
      <c r="L945" s="1"/>
      <c r="M945" s="1"/>
      <c r="N945" s="1"/>
      <c r="O945" s="1"/>
      <c r="P945" s="1"/>
      <c r="Q945" s="1"/>
      <c r="R945" s="1"/>
      <c r="S945" s="1"/>
      <c r="T945" s="1"/>
      <c r="U945" s="1"/>
      <c r="V945" s="1"/>
      <c r="W945" s="1"/>
      <c r="X945" s="1"/>
      <c r="Y945" s="1"/>
      <c r="Z945" s="1"/>
    </row>
    <row r="946" spans="1:26" ht="15.75" customHeight="1" x14ac:dyDescent="0.2">
      <c r="A946" s="1"/>
      <c r="B946" s="1"/>
      <c r="C946" s="1"/>
      <c r="D946" s="24"/>
      <c r="E946" s="2"/>
      <c r="F946" s="2"/>
      <c r="G946" s="71"/>
      <c r="H946" s="24"/>
      <c r="I946" s="24"/>
      <c r="J946" s="24"/>
      <c r="K946" s="1"/>
      <c r="L946" s="1"/>
      <c r="M946" s="1"/>
      <c r="N946" s="1"/>
      <c r="O946" s="1"/>
      <c r="P946" s="1"/>
      <c r="Q946" s="1"/>
      <c r="R946" s="1"/>
      <c r="S946" s="1"/>
      <c r="T946" s="1"/>
      <c r="U946" s="1"/>
      <c r="V946" s="1"/>
      <c r="W946" s="1"/>
      <c r="X946" s="1"/>
      <c r="Y946" s="1"/>
      <c r="Z946" s="1"/>
    </row>
    <row r="947" spans="1:26" ht="15.75" customHeight="1" x14ac:dyDescent="0.2">
      <c r="A947" s="1"/>
      <c r="B947" s="1"/>
      <c r="C947" s="1"/>
      <c r="D947" s="24"/>
      <c r="E947" s="2"/>
      <c r="F947" s="2"/>
      <c r="G947" s="71"/>
      <c r="H947" s="24"/>
      <c r="I947" s="24"/>
      <c r="J947" s="24"/>
      <c r="K947" s="1"/>
      <c r="L947" s="1"/>
      <c r="M947" s="1"/>
      <c r="N947" s="1"/>
      <c r="O947" s="1"/>
      <c r="P947" s="1"/>
      <c r="Q947" s="1"/>
      <c r="R947" s="1"/>
      <c r="S947" s="1"/>
      <c r="T947" s="1"/>
      <c r="U947" s="1"/>
      <c r="V947" s="1"/>
      <c r="W947" s="1"/>
      <c r="X947" s="1"/>
      <c r="Y947" s="1"/>
      <c r="Z947" s="1"/>
    </row>
    <row r="948" spans="1:26" ht="15.75" customHeight="1" x14ac:dyDescent="0.2">
      <c r="A948" s="1"/>
      <c r="B948" s="1"/>
      <c r="C948" s="1"/>
      <c r="D948" s="24"/>
      <c r="E948" s="2"/>
      <c r="F948" s="2"/>
      <c r="G948" s="71"/>
      <c r="H948" s="24"/>
      <c r="I948" s="24"/>
      <c r="J948" s="24"/>
      <c r="K948" s="1"/>
      <c r="L948" s="1"/>
      <c r="M948" s="1"/>
      <c r="N948" s="1"/>
      <c r="O948" s="1"/>
      <c r="P948" s="1"/>
      <c r="Q948" s="1"/>
      <c r="R948" s="1"/>
      <c r="S948" s="1"/>
      <c r="T948" s="1"/>
      <c r="U948" s="1"/>
      <c r="V948" s="1"/>
      <c r="W948" s="1"/>
      <c r="X948" s="1"/>
      <c r="Y948" s="1"/>
      <c r="Z948" s="1"/>
    </row>
    <row r="949" spans="1:26" ht="15.75" customHeight="1" x14ac:dyDescent="0.2">
      <c r="A949" s="1"/>
      <c r="B949" s="1"/>
      <c r="C949" s="1"/>
      <c r="D949" s="24"/>
      <c r="E949" s="2"/>
      <c r="F949" s="2"/>
      <c r="G949" s="71"/>
      <c r="H949" s="24"/>
      <c r="I949" s="24"/>
      <c r="J949" s="24"/>
      <c r="K949" s="1"/>
      <c r="L949" s="1"/>
      <c r="M949" s="1"/>
      <c r="N949" s="1"/>
      <c r="O949" s="1"/>
      <c r="P949" s="1"/>
      <c r="Q949" s="1"/>
      <c r="R949" s="1"/>
      <c r="S949" s="1"/>
      <c r="T949" s="1"/>
      <c r="U949" s="1"/>
      <c r="V949" s="1"/>
      <c r="W949" s="1"/>
      <c r="X949" s="1"/>
      <c r="Y949" s="1"/>
      <c r="Z949" s="1"/>
    </row>
    <row r="950" spans="1:26" ht="15.75" customHeight="1" x14ac:dyDescent="0.2">
      <c r="A950" s="1"/>
      <c r="B950" s="1"/>
      <c r="C950" s="1"/>
      <c r="D950" s="24"/>
      <c r="E950" s="2"/>
      <c r="F950" s="2"/>
      <c r="G950" s="71"/>
      <c r="H950" s="24"/>
      <c r="I950" s="24"/>
      <c r="J950" s="24"/>
      <c r="K950" s="1"/>
      <c r="L950" s="1"/>
      <c r="M950" s="1"/>
      <c r="N950" s="1"/>
      <c r="O950" s="1"/>
      <c r="P950" s="1"/>
      <c r="Q950" s="1"/>
      <c r="R950" s="1"/>
      <c r="S950" s="1"/>
      <c r="T950" s="1"/>
      <c r="U950" s="1"/>
      <c r="V950" s="1"/>
      <c r="W950" s="1"/>
      <c r="X950" s="1"/>
      <c r="Y950" s="1"/>
      <c r="Z950" s="1"/>
    </row>
    <row r="951" spans="1:26" ht="15.75" customHeight="1" x14ac:dyDescent="0.2">
      <c r="A951" s="1"/>
      <c r="B951" s="1"/>
      <c r="C951" s="1"/>
      <c r="D951" s="24"/>
      <c r="E951" s="2"/>
      <c r="F951" s="2"/>
      <c r="G951" s="71"/>
      <c r="H951" s="24"/>
      <c r="I951" s="24"/>
      <c r="J951" s="24"/>
      <c r="K951" s="1"/>
      <c r="L951" s="1"/>
      <c r="M951" s="1"/>
      <c r="N951" s="1"/>
      <c r="O951" s="1"/>
      <c r="P951" s="1"/>
      <c r="Q951" s="1"/>
      <c r="R951" s="1"/>
      <c r="S951" s="1"/>
      <c r="T951" s="1"/>
      <c r="U951" s="1"/>
      <c r="V951" s="1"/>
      <c r="W951" s="1"/>
      <c r="X951" s="1"/>
      <c r="Y951" s="1"/>
      <c r="Z951" s="1"/>
    </row>
    <row r="952" spans="1:26" ht="15.75" customHeight="1" x14ac:dyDescent="0.2">
      <c r="A952" s="1"/>
      <c r="B952" s="1"/>
      <c r="C952" s="1"/>
      <c r="D952" s="24"/>
      <c r="E952" s="2"/>
      <c r="F952" s="2"/>
      <c r="G952" s="71"/>
      <c r="H952" s="24"/>
      <c r="I952" s="24"/>
      <c r="J952" s="24"/>
      <c r="K952" s="1"/>
      <c r="L952" s="1"/>
      <c r="M952" s="1"/>
      <c r="N952" s="1"/>
      <c r="O952" s="1"/>
      <c r="P952" s="1"/>
      <c r="Q952" s="1"/>
      <c r="R952" s="1"/>
      <c r="S952" s="1"/>
      <c r="T952" s="1"/>
      <c r="U952" s="1"/>
      <c r="V952" s="1"/>
      <c r="W952" s="1"/>
      <c r="X952" s="1"/>
      <c r="Y952" s="1"/>
      <c r="Z952" s="1"/>
    </row>
    <row r="953" spans="1:26" ht="15.75" customHeight="1" x14ac:dyDescent="0.2">
      <c r="A953" s="1"/>
      <c r="B953" s="1"/>
      <c r="C953" s="1"/>
      <c r="D953" s="24"/>
      <c r="E953" s="2"/>
      <c r="F953" s="2"/>
      <c r="G953" s="71"/>
      <c r="H953" s="24"/>
      <c r="I953" s="24"/>
      <c r="J953" s="24"/>
      <c r="K953" s="1"/>
      <c r="L953" s="1"/>
      <c r="M953" s="1"/>
      <c r="N953" s="1"/>
      <c r="O953" s="1"/>
      <c r="P953" s="1"/>
      <c r="Q953" s="1"/>
      <c r="R953" s="1"/>
      <c r="S953" s="1"/>
      <c r="T953" s="1"/>
      <c r="U953" s="1"/>
      <c r="V953" s="1"/>
      <c r="W953" s="1"/>
      <c r="X953" s="1"/>
      <c r="Y953" s="1"/>
      <c r="Z953" s="1"/>
    </row>
    <row r="954" spans="1:26" ht="15.75" customHeight="1" x14ac:dyDescent="0.2">
      <c r="A954" s="1"/>
      <c r="B954" s="1"/>
      <c r="C954" s="1"/>
      <c r="D954" s="24"/>
      <c r="E954" s="2"/>
      <c r="F954" s="2"/>
      <c r="G954" s="71"/>
      <c r="H954" s="24"/>
      <c r="I954" s="24"/>
      <c r="J954" s="24"/>
      <c r="K954" s="1"/>
      <c r="L954" s="1"/>
      <c r="M954" s="1"/>
      <c r="N954" s="1"/>
      <c r="O954" s="1"/>
      <c r="P954" s="1"/>
      <c r="Q954" s="1"/>
      <c r="R954" s="1"/>
      <c r="S954" s="1"/>
      <c r="T954" s="1"/>
      <c r="U954" s="1"/>
      <c r="V954" s="1"/>
      <c r="W954" s="1"/>
      <c r="X954" s="1"/>
      <c r="Y954" s="1"/>
      <c r="Z954" s="1"/>
    </row>
    <row r="955" spans="1:26" ht="15.75" customHeight="1" x14ac:dyDescent="0.2">
      <c r="A955" s="1"/>
      <c r="B955" s="1"/>
      <c r="C955" s="1"/>
      <c r="D955" s="24"/>
      <c r="E955" s="2"/>
      <c r="F955" s="2"/>
      <c r="G955" s="71"/>
      <c r="H955" s="24"/>
      <c r="I955" s="24"/>
      <c r="J955" s="24"/>
      <c r="K955" s="1"/>
      <c r="L955" s="1"/>
      <c r="M955" s="1"/>
      <c r="N955" s="1"/>
      <c r="O955" s="1"/>
      <c r="P955" s="1"/>
      <c r="Q955" s="1"/>
      <c r="R955" s="1"/>
      <c r="S955" s="1"/>
      <c r="T955" s="1"/>
      <c r="U955" s="1"/>
      <c r="V955" s="1"/>
      <c r="W955" s="1"/>
      <c r="X955" s="1"/>
      <c r="Y955" s="1"/>
      <c r="Z955" s="1"/>
    </row>
    <row r="956" spans="1:26" ht="15.75" customHeight="1" x14ac:dyDescent="0.2">
      <c r="A956" s="1"/>
      <c r="B956" s="1"/>
      <c r="C956" s="1"/>
      <c r="D956" s="24"/>
      <c r="E956" s="2"/>
      <c r="F956" s="2"/>
      <c r="G956" s="71"/>
      <c r="H956" s="24"/>
      <c r="I956" s="24"/>
      <c r="J956" s="24"/>
      <c r="K956" s="1"/>
      <c r="L956" s="1"/>
      <c r="M956" s="1"/>
      <c r="N956" s="1"/>
      <c r="O956" s="1"/>
      <c r="P956" s="1"/>
      <c r="Q956" s="1"/>
      <c r="R956" s="1"/>
      <c r="S956" s="1"/>
      <c r="T956" s="1"/>
      <c r="U956" s="1"/>
      <c r="V956" s="1"/>
      <c r="W956" s="1"/>
      <c r="X956" s="1"/>
      <c r="Y956" s="1"/>
      <c r="Z956" s="1"/>
    </row>
    <row r="957" spans="1:26" ht="15.75" customHeight="1" x14ac:dyDescent="0.2">
      <c r="A957" s="1"/>
      <c r="B957" s="1"/>
      <c r="C957" s="1"/>
      <c r="D957" s="24"/>
      <c r="E957" s="2"/>
      <c r="F957" s="2"/>
      <c r="G957" s="71"/>
      <c r="H957" s="24"/>
      <c r="I957" s="24"/>
      <c r="J957" s="24"/>
      <c r="K957" s="1"/>
      <c r="L957" s="1"/>
      <c r="M957" s="1"/>
      <c r="N957" s="1"/>
      <c r="O957" s="1"/>
      <c r="P957" s="1"/>
      <c r="Q957" s="1"/>
      <c r="R957" s="1"/>
      <c r="S957" s="1"/>
      <c r="T957" s="1"/>
      <c r="U957" s="1"/>
      <c r="V957" s="1"/>
      <c r="W957" s="1"/>
      <c r="X957" s="1"/>
      <c r="Y957" s="1"/>
      <c r="Z957" s="1"/>
    </row>
    <row r="958" spans="1:26" ht="15.75" customHeight="1" x14ac:dyDescent="0.2">
      <c r="A958" s="1"/>
      <c r="B958" s="1"/>
      <c r="C958" s="1"/>
      <c r="D958" s="24"/>
      <c r="E958" s="2"/>
      <c r="F958" s="2"/>
      <c r="G958" s="71"/>
      <c r="H958" s="24"/>
      <c r="I958" s="24"/>
      <c r="J958" s="24"/>
      <c r="K958" s="1"/>
      <c r="L958" s="1"/>
      <c r="M958" s="1"/>
      <c r="N958" s="1"/>
      <c r="O958" s="1"/>
      <c r="P958" s="1"/>
      <c r="Q958" s="1"/>
      <c r="R958" s="1"/>
      <c r="S958" s="1"/>
      <c r="T958" s="1"/>
      <c r="U958" s="1"/>
      <c r="V958" s="1"/>
      <c r="W958" s="1"/>
      <c r="X958" s="1"/>
      <c r="Y958" s="1"/>
      <c r="Z958" s="1"/>
    </row>
    <row r="959" spans="1:26" ht="15.75" customHeight="1" x14ac:dyDescent="0.2">
      <c r="A959" s="1"/>
      <c r="B959" s="1"/>
      <c r="C959" s="1"/>
      <c r="D959" s="24"/>
      <c r="E959" s="2"/>
      <c r="F959" s="2"/>
      <c r="G959" s="71"/>
      <c r="H959" s="24"/>
      <c r="I959" s="24"/>
      <c r="J959" s="24"/>
      <c r="K959" s="1"/>
      <c r="L959" s="1"/>
      <c r="M959" s="1"/>
      <c r="N959" s="1"/>
      <c r="O959" s="1"/>
      <c r="P959" s="1"/>
      <c r="Q959" s="1"/>
      <c r="R959" s="1"/>
      <c r="S959" s="1"/>
      <c r="T959" s="1"/>
      <c r="U959" s="1"/>
      <c r="V959" s="1"/>
      <c r="W959" s="1"/>
      <c r="X959" s="1"/>
      <c r="Y959" s="1"/>
      <c r="Z959" s="1"/>
    </row>
    <row r="960" spans="1:26" ht="15.75" customHeight="1" x14ac:dyDescent="0.2">
      <c r="A960" s="1"/>
      <c r="B960" s="1"/>
      <c r="C960" s="1"/>
      <c r="D960" s="24"/>
      <c r="E960" s="2"/>
      <c r="F960" s="2"/>
      <c r="G960" s="71"/>
      <c r="H960" s="24"/>
      <c r="I960" s="24"/>
      <c r="J960" s="24"/>
      <c r="K960" s="1"/>
      <c r="L960" s="1"/>
      <c r="M960" s="1"/>
      <c r="N960" s="1"/>
      <c r="O960" s="1"/>
      <c r="P960" s="1"/>
      <c r="Q960" s="1"/>
      <c r="R960" s="1"/>
      <c r="S960" s="1"/>
      <c r="T960" s="1"/>
      <c r="U960" s="1"/>
      <c r="V960" s="1"/>
      <c r="W960" s="1"/>
      <c r="X960" s="1"/>
      <c r="Y960" s="1"/>
      <c r="Z960" s="1"/>
    </row>
    <row r="961" spans="1:26" ht="15.75" customHeight="1" x14ac:dyDescent="0.2">
      <c r="A961" s="1"/>
      <c r="B961" s="1"/>
      <c r="C961" s="1"/>
      <c r="D961" s="24"/>
      <c r="E961" s="2"/>
      <c r="F961" s="2"/>
      <c r="G961" s="71"/>
      <c r="H961" s="24"/>
      <c r="I961" s="24"/>
      <c r="J961" s="24"/>
      <c r="K961" s="1"/>
      <c r="L961" s="1"/>
      <c r="M961" s="1"/>
      <c r="N961" s="1"/>
      <c r="O961" s="1"/>
      <c r="P961" s="1"/>
      <c r="Q961" s="1"/>
      <c r="R961" s="1"/>
      <c r="S961" s="1"/>
      <c r="T961" s="1"/>
      <c r="U961" s="1"/>
      <c r="V961" s="1"/>
      <c r="W961" s="1"/>
      <c r="X961" s="1"/>
      <c r="Y961" s="1"/>
      <c r="Z961" s="1"/>
    </row>
    <row r="962" spans="1:26" ht="15.75" customHeight="1" x14ac:dyDescent="0.2">
      <c r="A962" s="1"/>
      <c r="B962" s="1"/>
      <c r="C962" s="1"/>
      <c r="D962" s="24"/>
      <c r="E962" s="2"/>
      <c r="F962" s="2"/>
      <c r="G962" s="71"/>
      <c r="H962" s="24"/>
      <c r="I962" s="24"/>
      <c r="J962" s="24"/>
      <c r="K962" s="1"/>
      <c r="L962" s="1"/>
      <c r="M962" s="1"/>
      <c r="N962" s="1"/>
      <c r="O962" s="1"/>
      <c r="P962" s="1"/>
      <c r="Q962" s="1"/>
      <c r="R962" s="1"/>
      <c r="S962" s="1"/>
      <c r="T962" s="1"/>
      <c r="U962" s="1"/>
      <c r="V962" s="1"/>
      <c r="W962" s="1"/>
      <c r="X962" s="1"/>
      <c r="Y962" s="1"/>
      <c r="Z962" s="1"/>
    </row>
    <row r="963" spans="1:26" ht="15.75" customHeight="1" x14ac:dyDescent="0.2">
      <c r="A963" s="1"/>
      <c r="B963" s="1"/>
      <c r="C963" s="1"/>
      <c r="D963" s="24"/>
      <c r="E963" s="2"/>
      <c r="F963" s="2"/>
      <c r="G963" s="71"/>
      <c r="H963" s="24"/>
      <c r="I963" s="24"/>
      <c r="J963" s="24"/>
      <c r="K963" s="1"/>
      <c r="L963" s="1"/>
      <c r="M963" s="1"/>
      <c r="N963" s="1"/>
      <c r="O963" s="1"/>
      <c r="P963" s="1"/>
      <c r="Q963" s="1"/>
      <c r="R963" s="1"/>
      <c r="S963" s="1"/>
      <c r="T963" s="1"/>
      <c r="U963" s="1"/>
      <c r="V963" s="1"/>
      <c r="W963" s="1"/>
      <c r="X963" s="1"/>
      <c r="Y963" s="1"/>
      <c r="Z963" s="1"/>
    </row>
    <row r="964" spans="1:26" ht="15.75" customHeight="1" x14ac:dyDescent="0.2">
      <c r="A964" s="1"/>
      <c r="B964" s="1"/>
      <c r="C964" s="1"/>
      <c r="D964" s="24"/>
      <c r="E964" s="2"/>
      <c r="F964" s="2"/>
      <c r="G964" s="71"/>
      <c r="H964" s="24"/>
      <c r="I964" s="24"/>
      <c r="J964" s="24"/>
      <c r="K964" s="1"/>
      <c r="L964" s="1"/>
      <c r="M964" s="1"/>
      <c r="N964" s="1"/>
      <c r="O964" s="1"/>
      <c r="P964" s="1"/>
      <c r="Q964" s="1"/>
      <c r="R964" s="1"/>
      <c r="S964" s="1"/>
      <c r="T964" s="1"/>
      <c r="U964" s="1"/>
      <c r="V964" s="1"/>
      <c r="W964" s="1"/>
      <c r="X964" s="1"/>
      <c r="Y964" s="1"/>
      <c r="Z964" s="1"/>
    </row>
    <row r="965" spans="1:26" ht="15.75" customHeight="1" x14ac:dyDescent="0.2">
      <c r="A965" s="1"/>
      <c r="B965" s="1"/>
      <c r="C965" s="1"/>
      <c r="D965" s="24"/>
      <c r="E965" s="2"/>
      <c r="F965" s="2"/>
      <c r="G965" s="71"/>
      <c r="H965" s="24"/>
      <c r="I965" s="24"/>
      <c r="J965" s="24"/>
      <c r="K965" s="1"/>
      <c r="L965" s="1"/>
      <c r="M965" s="1"/>
      <c r="N965" s="1"/>
      <c r="O965" s="1"/>
      <c r="P965" s="1"/>
      <c r="Q965" s="1"/>
      <c r="R965" s="1"/>
      <c r="S965" s="1"/>
      <c r="T965" s="1"/>
      <c r="U965" s="1"/>
      <c r="V965" s="1"/>
      <c r="W965" s="1"/>
      <c r="X965" s="1"/>
      <c r="Y965" s="1"/>
      <c r="Z965" s="1"/>
    </row>
    <row r="966" spans="1:26" ht="15.75" customHeight="1" x14ac:dyDescent="0.2">
      <c r="A966" s="1"/>
      <c r="B966" s="1"/>
      <c r="C966" s="1"/>
      <c r="D966" s="24"/>
      <c r="E966" s="2"/>
      <c r="F966" s="2"/>
      <c r="G966" s="71"/>
      <c r="H966" s="24"/>
      <c r="I966" s="24"/>
      <c r="J966" s="24"/>
      <c r="K966" s="1"/>
      <c r="L966" s="1"/>
      <c r="M966" s="1"/>
      <c r="N966" s="1"/>
      <c r="O966" s="1"/>
      <c r="P966" s="1"/>
      <c r="Q966" s="1"/>
      <c r="R966" s="1"/>
      <c r="S966" s="1"/>
      <c r="T966" s="1"/>
      <c r="U966" s="1"/>
      <c r="V966" s="1"/>
      <c r="W966" s="1"/>
      <c r="X966" s="1"/>
      <c r="Y966" s="1"/>
      <c r="Z966" s="1"/>
    </row>
    <row r="967" spans="1:26" ht="15.75" customHeight="1" x14ac:dyDescent="0.2">
      <c r="A967" s="1"/>
      <c r="B967" s="1"/>
      <c r="C967" s="1"/>
      <c r="D967" s="24"/>
      <c r="E967" s="2"/>
      <c r="F967" s="2"/>
      <c r="G967" s="71"/>
      <c r="H967" s="24"/>
      <c r="I967" s="24"/>
      <c r="J967" s="24"/>
      <c r="K967" s="1"/>
      <c r="L967" s="1"/>
      <c r="M967" s="1"/>
      <c r="N967" s="1"/>
      <c r="O967" s="1"/>
      <c r="P967" s="1"/>
      <c r="Q967" s="1"/>
      <c r="R967" s="1"/>
      <c r="S967" s="1"/>
      <c r="T967" s="1"/>
      <c r="U967" s="1"/>
      <c r="V967" s="1"/>
      <c r="W967" s="1"/>
      <c r="X967" s="1"/>
      <c r="Y967" s="1"/>
      <c r="Z967" s="1"/>
    </row>
    <row r="968" spans="1:26" ht="15.75" customHeight="1" x14ac:dyDescent="0.2">
      <c r="A968" s="1"/>
      <c r="B968" s="1"/>
      <c r="C968" s="1"/>
      <c r="D968" s="24"/>
      <c r="E968" s="2"/>
      <c r="F968" s="2"/>
      <c r="G968" s="71"/>
      <c r="H968" s="24"/>
      <c r="I968" s="24"/>
      <c r="J968" s="24"/>
      <c r="K968" s="1"/>
      <c r="L968" s="1"/>
      <c r="M968" s="1"/>
      <c r="N968" s="1"/>
      <c r="O968" s="1"/>
      <c r="P968" s="1"/>
      <c r="Q968" s="1"/>
      <c r="R968" s="1"/>
      <c r="S968" s="1"/>
      <c r="T968" s="1"/>
      <c r="U968" s="1"/>
      <c r="V968" s="1"/>
      <c r="W968" s="1"/>
      <c r="X968" s="1"/>
      <c r="Y968" s="1"/>
      <c r="Z968" s="1"/>
    </row>
    <row r="969" spans="1:26" ht="15.75" customHeight="1" x14ac:dyDescent="0.2">
      <c r="A969" s="1"/>
      <c r="B969" s="1"/>
      <c r="C969" s="1"/>
      <c r="D969" s="24"/>
      <c r="E969" s="2"/>
      <c r="F969" s="2"/>
      <c r="G969" s="71"/>
      <c r="H969" s="24"/>
      <c r="I969" s="24"/>
      <c r="J969" s="24"/>
      <c r="K969" s="1"/>
      <c r="L969" s="1"/>
      <c r="M969" s="1"/>
      <c r="N969" s="1"/>
      <c r="O969" s="1"/>
      <c r="P969" s="1"/>
      <c r="Q969" s="1"/>
      <c r="R969" s="1"/>
      <c r="S969" s="1"/>
      <c r="T969" s="1"/>
      <c r="U969" s="1"/>
      <c r="V969" s="1"/>
      <c r="W969" s="1"/>
      <c r="X969" s="1"/>
      <c r="Y969" s="1"/>
      <c r="Z969" s="1"/>
    </row>
    <row r="970" spans="1:26" ht="15.75" customHeight="1" x14ac:dyDescent="0.2">
      <c r="A970" s="1"/>
      <c r="B970" s="1"/>
      <c r="C970" s="1"/>
      <c r="D970" s="24"/>
      <c r="E970" s="2"/>
      <c r="F970" s="2"/>
      <c r="G970" s="71"/>
      <c r="H970" s="24"/>
      <c r="I970" s="24"/>
      <c r="J970" s="24"/>
      <c r="K970" s="1"/>
      <c r="L970" s="1"/>
      <c r="M970" s="1"/>
      <c r="N970" s="1"/>
      <c r="O970" s="1"/>
      <c r="P970" s="1"/>
      <c r="Q970" s="1"/>
      <c r="R970" s="1"/>
      <c r="S970" s="1"/>
      <c r="T970" s="1"/>
      <c r="U970" s="1"/>
      <c r="V970" s="1"/>
      <c r="W970" s="1"/>
      <c r="X970" s="1"/>
      <c r="Y970" s="1"/>
      <c r="Z970" s="1"/>
    </row>
    <row r="971" spans="1:26" ht="15.75" customHeight="1" x14ac:dyDescent="0.2">
      <c r="A971" s="1"/>
      <c r="B971" s="1"/>
      <c r="C971" s="1"/>
      <c r="D971" s="24"/>
      <c r="E971" s="2"/>
      <c r="F971" s="2"/>
      <c r="G971" s="71"/>
      <c r="H971" s="24"/>
      <c r="I971" s="24"/>
      <c r="J971" s="24"/>
      <c r="K971" s="1"/>
      <c r="L971" s="1"/>
      <c r="M971" s="1"/>
      <c r="N971" s="1"/>
      <c r="O971" s="1"/>
      <c r="P971" s="1"/>
      <c r="Q971" s="1"/>
      <c r="R971" s="1"/>
      <c r="S971" s="1"/>
      <c r="T971" s="1"/>
      <c r="U971" s="1"/>
      <c r="V971" s="1"/>
      <c r="W971" s="1"/>
      <c r="X971" s="1"/>
      <c r="Y971" s="1"/>
      <c r="Z971" s="1"/>
    </row>
    <row r="972" spans="1:26" ht="15.75" customHeight="1" x14ac:dyDescent="0.2">
      <c r="A972" s="1"/>
      <c r="B972" s="1"/>
      <c r="C972" s="1"/>
      <c r="D972" s="24"/>
      <c r="E972" s="2"/>
      <c r="F972" s="2"/>
      <c r="G972" s="71"/>
      <c r="H972" s="24"/>
      <c r="I972" s="24"/>
      <c r="J972" s="24"/>
      <c r="K972" s="1"/>
      <c r="L972" s="1"/>
      <c r="M972" s="1"/>
      <c r="N972" s="1"/>
      <c r="O972" s="1"/>
      <c r="P972" s="1"/>
      <c r="Q972" s="1"/>
      <c r="R972" s="1"/>
      <c r="S972" s="1"/>
      <c r="T972" s="1"/>
      <c r="U972" s="1"/>
      <c r="V972" s="1"/>
      <c r="W972" s="1"/>
      <c r="X972" s="1"/>
      <c r="Y972" s="1"/>
      <c r="Z972" s="1"/>
    </row>
    <row r="973" spans="1:26" ht="15.75" customHeight="1" x14ac:dyDescent="0.2">
      <c r="A973" s="1"/>
      <c r="B973" s="1"/>
      <c r="C973" s="1"/>
      <c r="D973" s="24"/>
      <c r="E973" s="2"/>
      <c r="F973" s="2"/>
      <c r="G973" s="71"/>
      <c r="H973" s="24"/>
      <c r="I973" s="24"/>
      <c r="J973" s="24"/>
      <c r="K973" s="1"/>
      <c r="L973" s="1"/>
      <c r="M973" s="1"/>
      <c r="N973" s="1"/>
      <c r="O973" s="1"/>
      <c r="P973" s="1"/>
      <c r="Q973" s="1"/>
      <c r="R973" s="1"/>
      <c r="S973" s="1"/>
      <c r="T973" s="1"/>
      <c r="U973" s="1"/>
      <c r="V973" s="1"/>
      <c r="W973" s="1"/>
      <c r="X973" s="1"/>
      <c r="Y973" s="1"/>
      <c r="Z973" s="1"/>
    </row>
    <row r="974" spans="1:26" ht="15.75" customHeight="1" x14ac:dyDescent="0.2">
      <c r="A974" s="1"/>
      <c r="B974" s="1"/>
      <c r="C974" s="1"/>
      <c r="D974" s="24"/>
      <c r="E974" s="2"/>
      <c r="F974" s="2"/>
      <c r="G974" s="71"/>
      <c r="H974" s="24"/>
      <c r="I974" s="24"/>
      <c r="J974" s="24"/>
      <c r="K974" s="1"/>
      <c r="L974" s="1"/>
      <c r="M974" s="1"/>
      <c r="N974" s="1"/>
      <c r="O974" s="1"/>
      <c r="P974" s="1"/>
      <c r="Q974" s="1"/>
      <c r="R974" s="1"/>
      <c r="S974" s="1"/>
      <c r="T974" s="1"/>
      <c r="U974" s="1"/>
      <c r="V974" s="1"/>
      <c r="W974" s="1"/>
      <c r="X974" s="1"/>
      <c r="Y974" s="1"/>
      <c r="Z974" s="1"/>
    </row>
    <row r="975" spans="1:26" ht="15.75" customHeight="1" x14ac:dyDescent="0.2">
      <c r="A975" s="1"/>
      <c r="B975" s="1"/>
      <c r="C975" s="1"/>
      <c r="D975" s="24"/>
      <c r="E975" s="2"/>
      <c r="F975" s="2"/>
      <c r="G975" s="71"/>
      <c r="H975" s="24"/>
      <c r="I975" s="24"/>
      <c r="J975" s="24"/>
      <c r="K975" s="1"/>
      <c r="L975" s="1"/>
      <c r="M975" s="1"/>
      <c r="N975" s="1"/>
      <c r="O975" s="1"/>
      <c r="P975" s="1"/>
      <c r="Q975" s="1"/>
      <c r="R975" s="1"/>
      <c r="S975" s="1"/>
      <c r="T975" s="1"/>
      <c r="U975" s="1"/>
      <c r="V975" s="1"/>
      <c r="W975" s="1"/>
      <c r="X975" s="1"/>
      <c r="Y975" s="1"/>
      <c r="Z975" s="1"/>
    </row>
    <row r="976" spans="1:26" ht="15.75" customHeight="1" x14ac:dyDescent="0.2">
      <c r="A976" s="1"/>
      <c r="B976" s="1"/>
      <c r="C976" s="1"/>
      <c r="D976" s="24"/>
      <c r="E976" s="2"/>
      <c r="F976" s="2"/>
      <c r="G976" s="71"/>
      <c r="H976" s="24"/>
      <c r="I976" s="24"/>
      <c r="J976" s="24"/>
      <c r="K976" s="1"/>
      <c r="L976" s="1"/>
      <c r="M976" s="1"/>
      <c r="N976" s="1"/>
      <c r="O976" s="1"/>
      <c r="P976" s="1"/>
      <c r="Q976" s="1"/>
      <c r="R976" s="1"/>
      <c r="S976" s="1"/>
      <c r="T976" s="1"/>
      <c r="U976" s="1"/>
      <c r="V976" s="1"/>
      <c r="W976" s="1"/>
      <c r="X976" s="1"/>
      <c r="Y976" s="1"/>
      <c r="Z976" s="1"/>
    </row>
    <row r="977" spans="1:26" ht="15.75" customHeight="1" x14ac:dyDescent="0.2">
      <c r="A977" s="1"/>
      <c r="B977" s="1"/>
      <c r="C977" s="1"/>
      <c r="D977" s="24"/>
      <c r="E977" s="2"/>
      <c r="F977" s="2"/>
      <c r="G977" s="71"/>
      <c r="H977" s="24"/>
      <c r="I977" s="24"/>
      <c r="J977" s="24"/>
      <c r="K977" s="1"/>
      <c r="L977" s="1"/>
      <c r="M977" s="1"/>
      <c r="N977" s="1"/>
      <c r="O977" s="1"/>
      <c r="P977" s="1"/>
      <c r="Q977" s="1"/>
      <c r="R977" s="1"/>
      <c r="S977" s="1"/>
      <c r="T977" s="1"/>
      <c r="U977" s="1"/>
      <c r="V977" s="1"/>
      <c r="W977" s="1"/>
      <c r="X977" s="1"/>
      <c r="Y977" s="1"/>
      <c r="Z977" s="1"/>
    </row>
    <row r="978" spans="1:26" ht="15.75" customHeight="1" x14ac:dyDescent="0.2">
      <c r="A978" s="1"/>
      <c r="B978" s="1"/>
      <c r="C978" s="1"/>
      <c r="D978" s="24"/>
      <c r="E978" s="2"/>
      <c r="F978" s="2"/>
      <c r="G978" s="71"/>
      <c r="H978" s="24"/>
      <c r="I978" s="24"/>
      <c r="J978" s="24"/>
      <c r="K978" s="1"/>
      <c r="L978" s="1"/>
      <c r="M978" s="1"/>
      <c r="N978" s="1"/>
      <c r="O978" s="1"/>
      <c r="P978" s="1"/>
      <c r="Q978" s="1"/>
      <c r="R978" s="1"/>
      <c r="S978" s="1"/>
      <c r="T978" s="1"/>
      <c r="U978" s="1"/>
      <c r="V978" s="1"/>
      <c r="W978" s="1"/>
      <c r="X978" s="1"/>
      <c r="Y978" s="1"/>
      <c r="Z978" s="1"/>
    </row>
    <row r="979" spans="1:26" ht="15.75" customHeight="1" x14ac:dyDescent="0.2">
      <c r="A979" s="1"/>
      <c r="B979" s="1"/>
      <c r="C979" s="1"/>
      <c r="D979" s="24"/>
      <c r="E979" s="2"/>
      <c r="F979" s="2"/>
      <c r="G979" s="71"/>
      <c r="H979" s="24"/>
      <c r="I979" s="24"/>
      <c r="J979" s="24"/>
      <c r="K979" s="1"/>
      <c r="L979" s="1"/>
      <c r="M979" s="1"/>
      <c r="N979" s="1"/>
      <c r="O979" s="1"/>
      <c r="P979" s="1"/>
      <c r="Q979" s="1"/>
      <c r="R979" s="1"/>
      <c r="S979" s="1"/>
      <c r="T979" s="1"/>
      <c r="U979" s="1"/>
      <c r="V979" s="1"/>
      <c r="W979" s="1"/>
      <c r="X979" s="1"/>
      <c r="Y979" s="1"/>
      <c r="Z979" s="1"/>
    </row>
    <row r="980" spans="1:26" ht="15.75" customHeight="1" x14ac:dyDescent="0.2">
      <c r="A980" s="1"/>
      <c r="B980" s="1"/>
      <c r="C980" s="1"/>
      <c r="D980" s="24"/>
      <c r="E980" s="2"/>
      <c r="F980" s="2"/>
      <c r="G980" s="71"/>
      <c r="H980" s="24"/>
      <c r="I980" s="24"/>
      <c r="J980" s="24"/>
      <c r="K980" s="1"/>
      <c r="L980" s="1"/>
      <c r="M980" s="1"/>
      <c r="N980" s="1"/>
      <c r="O980" s="1"/>
      <c r="P980" s="1"/>
      <c r="Q980" s="1"/>
      <c r="R980" s="1"/>
      <c r="S980" s="1"/>
      <c r="T980" s="1"/>
      <c r="U980" s="1"/>
      <c r="V980" s="1"/>
      <c r="W980" s="1"/>
      <c r="X980" s="1"/>
      <c r="Y980" s="1"/>
      <c r="Z980" s="1"/>
    </row>
    <row r="981" spans="1:26" ht="15.75" customHeight="1" x14ac:dyDescent="0.2">
      <c r="A981" s="1"/>
      <c r="B981" s="1"/>
      <c r="C981" s="1"/>
      <c r="D981" s="24"/>
      <c r="E981" s="2"/>
      <c r="F981" s="2"/>
      <c r="G981" s="71"/>
      <c r="H981" s="24"/>
      <c r="I981" s="24"/>
      <c r="J981" s="24"/>
      <c r="K981" s="1"/>
      <c r="L981" s="1"/>
      <c r="M981" s="1"/>
      <c r="N981" s="1"/>
      <c r="O981" s="1"/>
      <c r="P981" s="1"/>
      <c r="Q981" s="1"/>
      <c r="R981" s="1"/>
      <c r="S981" s="1"/>
      <c r="T981" s="1"/>
      <c r="U981" s="1"/>
      <c r="V981" s="1"/>
      <c r="W981" s="1"/>
      <c r="X981" s="1"/>
      <c r="Y981" s="1"/>
      <c r="Z981" s="1"/>
    </row>
    <row r="982" spans="1:26" ht="15.75" customHeight="1" x14ac:dyDescent="0.2">
      <c r="A982" s="1"/>
      <c r="B982" s="1"/>
      <c r="C982" s="1"/>
      <c r="D982" s="24"/>
      <c r="E982" s="2"/>
      <c r="F982" s="2"/>
      <c r="G982" s="71"/>
      <c r="H982" s="24"/>
      <c r="I982" s="24"/>
      <c r="J982" s="24"/>
      <c r="K982" s="1"/>
      <c r="L982" s="1"/>
      <c r="M982" s="1"/>
      <c r="N982" s="1"/>
      <c r="O982" s="1"/>
      <c r="P982" s="1"/>
      <c r="Q982" s="1"/>
      <c r="R982" s="1"/>
      <c r="S982" s="1"/>
      <c r="T982" s="1"/>
      <c r="U982" s="1"/>
      <c r="V982" s="1"/>
      <c r="W982" s="1"/>
      <c r="X982" s="1"/>
      <c r="Y982" s="1"/>
      <c r="Z982" s="1"/>
    </row>
    <row r="983" spans="1:26" ht="15.75" customHeight="1" x14ac:dyDescent="0.2">
      <c r="A983" s="1"/>
      <c r="B983" s="1"/>
      <c r="C983" s="1"/>
      <c r="D983" s="24"/>
      <c r="E983" s="2"/>
      <c r="F983" s="2"/>
      <c r="G983" s="71"/>
      <c r="H983" s="24"/>
      <c r="I983" s="24"/>
      <c r="J983" s="24"/>
      <c r="K983" s="1"/>
      <c r="L983" s="1"/>
      <c r="M983" s="1"/>
      <c r="N983" s="1"/>
      <c r="O983" s="1"/>
      <c r="P983" s="1"/>
      <c r="Q983" s="1"/>
      <c r="R983" s="1"/>
      <c r="S983" s="1"/>
      <c r="T983" s="1"/>
      <c r="U983" s="1"/>
      <c r="V983" s="1"/>
      <c r="W983" s="1"/>
      <c r="X983" s="1"/>
      <c r="Y983" s="1"/>
      <c r="Z983" s="1"/>
    </row>
    <row r="984" spans="1:26" ht="15.75" customHeight="1" x14ac:dyDescent="0.2">
      <c r="A984" s="1"/>
      <c r="B984" s="1"/>
      <c r="C984" s="1"/>
      <c r="D984" s="24"/>
      <c r="E984" s="2"/>
      <c r="F984" s="2"/>
      <c r="G984" s="71"/>
      <c r="H984" s="24"/>
      <c r="I984" s="24"/>
      <c r="J984" s="24"/>
      <c r="K984" s="1"/>
      <c r="L984" s="1"/>
      <c r="M984" s="1"/>
      <c r="N984" s="1"/>
      <c r="O984" s="1"/>
      <c r="P984" s="1"/>
      <c r="Q984" s="1"/>
      <c r="R984" s="1"/>
      <c r="S984" s="1"/>
      <c r="T984" s="1"/>
      <c r="U984" s="1"/>
      <c r="V984" s="1"/>
      <c r="W984" s="1"/>
      <c r="X984" s="1"/>
      <c r="Y984" s="1"/>
      <c r="Z984" s="1"/>
    </row>
    <row r="985" spans="1:26" ht="15.75" customHeight="1" x14ac:dyDescent="0.2">
      <c r="A985" s="1"/>
      <c r="B985" s="1"/>
      <c r="C985" s="1"/>
      <c r="D985" s="24"/>
      <c r="E985" s="2"/>
      <c r="F985" s="2"/>
      <c r="G985" s="71"/>
      <c r="H985" s="24"/>
      <c r="I985" s="24"/>
      <c r="J985" s="24"/>
      <c r="K985" s="1"/>
      <c r="L985" s="1"/>
      <c r="M985" s="1"/>
      <c r="N985" s="1"/>
      <c r="O985" s="1"/>
      <c r="P985" s="1"/>
      <c r="Q985" s="1"/>
      <c r="R985" s="1"/>
      <c r="S985" s="1"/>
      <c r="T985" s="1"/>
      <c r="U985" s="1"/>
      <c r="V985" s="1"/>
      <c r="W985" s="1"/>
      <c r="X985" s="1"/>
      <c r="Y985" s="1"/>
      <c r="Z985" s="1"/>
    </row>
    <row r="986" spans="1:26" ht="15.75" customHeight="1" x14ac:dyDescent="0.2">
      <c r="A986" s="1"/>
      <c r="B986" s="1"/>
      <c r="C986" s="1"/>
      <c r="D986" s="24"/>
      <c r="E986" s="2"/>
      <c r="F986" s="2"/>
      <c r="G986" s="71"/>
      <c r="H986" s="24"/>
      <c r="I986" s="24"/>
      <c r="J986" s="24"/>
      <c r="K986" s="1"/>
      <c r="L986" s="1"/>
      <c r="M986" s="1"/>
      <c r="N986" s="1"/>
      <c r="O986" s="1"/>
      <c r="P986" s="1"/>
      <c r="Q986" s="1"/>
      <c r="R986" s="1"/>
      <c r="S986" s="1"/>
      <c r="T986" s="1"/>
      <c r="U986" s="1"/>
      <c r="V986" s="1"/>
      <c r="W986" s="1"/>
      <c r="X986" s="1"/>
      <c r="Y986" s="1"/>
      <c r="Z986" s="1"/>
    </row>
    <row r="987" spans="1:26" ht="15.75" customHeight="1" x14ac:dyDescent="0.2">
      <c r="A987" s="1"/>
      <c r="B987" s="1"/>
      <c r="C987" s="1"/>
      <c r="D987" s="24"/>
      <c r="E987" s="2"/>
      <c r="F987" s="2"/>
      <c r="G987" s="71"/>
      <c r="H987" s="24"/>
      <c r="I987" s="24"/>
      <c r="J987" s="24"/>
      <c r="K987" s="1"/>
      <c r="L987" s="1"/>
      <c r="M987" s="1"/>
      <c r="N987" s="1"/>
      <c r="O987" s="1"/>
      <c r="P987" s="1"/>
      <c r="Q987" s="1"/>
      <c r="R987" s="1"/>
      <c r="S987" s="1"/>
      <c r="T987" s="1"/>
      <c r="U987" s="1"/>
      <c r="V987" s="1"/>
      <c r="W987" s="1"/>
      <c r="X987" s="1"/>
      <c r="Y987" s="1"/>
      <c r="Z987" s="1"/>
    </row>
    <row r="988" spans="1:26" ht="15.75" customHeight="1" x14ac:dyDescent="0.2">
      <c r="A988" s="1"/>
      <c r="B988" s="1"/>
      <c r="C988" s="1"/>
      <c r="D988" s="24"/>
      <c r="E988" s="2"/>
      <c r="F988" s="2"/>
      <c r="G988" s="71"/>
      <c r="H988" s="24"/>
      <c r="I988" s="24"/>
      <c r="J988" s="24"/>
      <c r="K988" s="1"/>
      <c r="L988" s="1"/>
      <c r="M988" s="1"/>
      <c r="N988" s="1"/>
      <c r="O988" s="1"/>
      <c r="P988" s="1"/>
      <c r="Q988" s="1"/>
      <c r="R988" s="1"/>
      <c r="S988" s="1"/>
      <c r="T988" s="1"/>
      <c r="U988" s="1"/>
      <c r="V988" s="1"/>
      <c r="W988" s="1"/>
      <c r="X988" s="1"/>
      <c r="Y988" s="1"/>
      <c r="Z988" s="1"/>
    </row>
    <row r="989" spans="1:26" ht="15.75" customHeight="1" x14ac:dyDescent="0.2">
      <c r="A989" s="1"/>
      <c r="B989" s="1"/>
      <c r="C989" s="1"/>
      <c r="D989" s="24"/>
      <c r="E989" s="2"/>
      <c r="F989" s="2"/>
      <c r="G989" s="71"/>
      <c r="H989" s="24"/>
      <c r="I989" s="24"/>
      <c r="J989" s="24"/>
      <c r="K989" s="1"/>
      <c r="L989" s="1"/>
      <c r="M989" s="1"/>
      <c r="N989" s="1"/>
      <c r="O989" s="1"/>
      <c r="P989" s="1"/>
      <c r="Q989" s="1"/>
      <c r="R989" s="1"/>
      <c r="S989" s="1"/>
      <c r="T989" s="1"/>
      <c r="U989" s="1"/>
      <c r="V989" s="1"/>
      <c r="W989" s="1"/>
      <c r="X989" s="1"/>
      <c r="Y989" s="1"/>
      <c r="Z989" s="1"/>
    </row>
    <row r="990" spans="1:26" ht="15.75" customHeight="1" x14ac:dyDescent="0.2">
      <c r="A990" s="1"/>
      <c r="B990" s="1"/>
      <c r="C990" s="1"/>
      <c r="D990" s="24"/>
      <c r="E990" s="2"/>
      <c r="F990" s="2"/>
      <c r="G990" s="71"/>
      <c r="H990" s="24"/>
      <c r="I990" s="24"/>
      <c r="J990" s="24"/>
      <c r="K990" s="1"/>
      <c r="L990" s="1"/>
      <c r="M990" s="1"/>
      <c r="N990" s="1"/>
      <c r="O990" s="1"/>
      <c r="P990" s="1"/>
      <c r="Q990" s="1"/>
      <c r="R990" s="1"/>
      <c r="S990" s="1"/>
      <c r="T990" s="1"/>
      <c r="U990" s="1"/>
      <c r="V990" s="1"/>
      <c r="W990" s="1"/>
      <c r="X990" s="1"/>
      <c r="Y990" s="1"/>
      <c r="Z990" s="1"/>
    </row>
    <row r="991" spans="1:26" ht="15.75" customHeight="1" x14ac:dyDescent="0.2">
      <c r="A991" s="1"/>
      <c r="B991" s="1"/>
      <c r="C991" s="1"/>
      <c r="D991" s="24"/>
      <c r="E991" s="2"/>
      <c r="F991" s="2"/>
      <c r="G991" s="71"/>
      <c r="H991" s="24"/>
      <c r="I991" s="24"/>
      <c r="J991" s="24"/>
      <c r="K991" s="1"/>
      <c r="L991" s="1"/>
      <c r="M991" s="1"/>
      <c r="N991" s="1"/>
      <c r="O991" s="1"/>
      <c r="P991" s="1"/>
      <c r="Q991" s="1"/>
      <c r="R991" s="1"/>
      <c r="S991" s="1"/>
      <c r="T991" s="1"/>
      <c r="U991" s="1"/>
      <c r="V991" s="1"/>
      <c r="W991" s="1"/>
      <c r="X991" s="1"/>
      <c r="Y991" s="1"/>
      <c r="Z991" s="1"/>
    </row>
    <row r="992" spans="1:26" ht="15.75" customHeight="1" x14ac:dyDescent="0.2">
      <c r="A992" s="1"/>
      <c r="B992" s="1"/>
      <c r="C992" s="1"/>
      <c r="D992" s="24"/>
      <c r="E992" s="2"/>
      <c r="F992" s="2"/>
      <c r="G992" s="71"/>
      <c r="H992" s="24"/>
      <c r="I992" s="24"/>
      <c r="J992" s="24"/>
      <c r="K992" s="1"/>
      <c r="L992" s="1"/>
      <c r="M992" s="1"/>
      <c r="N992" s="1"/>
      <c r="O992" s="1"/>
      <c r="P992" s="1"/>
      <c r="Q992" s="1"/>
      <c r="R992" s="1"/>
      <c r="S992" s="1"/>
      <c r="T992" s="1"/>
      <c r="U992" s="1"/>
      <c r="V992" s="1"/>
      <c r="W992" s="1"/>
      <c r="X992" s="1"/>
      <c r="Y992" s="1"/>
      <c r="Z992" s="1"/>
    </row>
    <row r="993" spans="1:26" ht="15.75" customHeight="1" x14ac:dyDescent="0.2">
      <c r="A993" s="1"/>
      <c r="B993" s="1"/>
      <c r="C993" s="1"/>
      <c r="D993" s="24"/>
      <c r="E993" s="2"/>
      <c r="F993" s="2"/>
      <c r="G993" s="71"/>
      <c r="H993" s="24"/>
      <c r="I993" s="24"/>
      <c r="J993" s="24"/>
      <c r="K993" s="1"/>
      <c r="L993" s="1"/>
      <c r="M993" s="1"/>
      <c r="N993" s="1"/>
      <c r="O993" s="1"/>
      <c r="P993" s="1"/>
      <c r="Q993" s="1"/>
      <c r="R993" s="1"/>
      <c r="S993" s="1"/>
      <c r="T993" s="1"/>
      <c r="U993" s="1"/>
      <c r="V993" s="1"/>
      <c r="W993" s="1"/>
      <c r="X993" s="1"/>
      <c r="Y993" s="1"/>
      <c r="Z993" s="1"/>
    </row>
    <row r="994" spans="1:26" ht="15.75" customHeight="1" x14ac:dyDescent="0.2">
      <c r="A994" s="1"/>
      <c r="B994" s="1"/>
      <c r="C994" s="1"/>
      <c r="D994" s="24"/>
      <c r="E994" s="2"/>
      <c r="F994" s="2"/>
      <c r="G994" s="71"/>
      <c r="H994" s="24"/>
      <c r="I994" s="24"/>
      <c r="J994" s="24"/>
      <c r="K994" s="1"/>
      <c r="L994" s="1"/>
      <c r="M994" s="1"/>
      <c r="N994" s="1"/>
      <c r="O994" s="1"/>
      <c r="P994" s="1"/>
      <c r="Q994" s="1"/>
      <c r="R994" s="1"/>
      <c r="S994" s="1"/>
      <c r="T994" s="1"/>
      <c r="U994" s="1"/>
      <c r="V994" s="1"/>
      <c r="W994" s="1"/>
      <c r="X994" s="1"/>
      <c r="Y994" s="1"/>
      <c r="Z994" s="1"/>
    </row>
    <row r="995" spans="1:26" ht="15.75" customHeight="1" x14ac:dyDescent="0.2">
      <c r="A995" s="1"/>
      <c r="B995" s="1"/>
      <c r="C995" s="1"/>
      <c r="D995" s="24"/>
      <c r="E995" s="2"/>
      <c r="F995" s="2"/>
      <c r="G995" s="71"/>
      <c r="H995" s="24"/>
      <c r="I995" s="24"/>
      <c r="J995" s="24"/>
      <c r="K995" s="1"/>
      <c r="L995" s="1"/>
      <c r="M995" s="1"/>
      <c r="N995" s="1"/>
      <c r="O995" s="1"/>
      <c r="P995" s="1"/>
      <c r="Q995" s="1"/>
      <c r="R995" s="1"/>
      <c r="S995" s="1"/>
      <c r="T995" s="1"/>
      <c r="U995" s="1"/>
      <c r="V995" s="1"/>
      <c r="W995" s="1"/>
      <c r="X995" s="1"/>
      <c r="Y995" s="1"/>
      <c r="Z995" s="1"/>
    </row>
    <row r="996" spans="1:26" ht="15.75" customHeight="1" x14ac:dyDescent="0.2">
      <c r="A996" s="1"/>
      <c r="B996" s="1"/>
      <c r="C996" s="1"/>
      <c r="D996" s="24"/>
      <c r="E996" s="2"/>
      <c r="F996" s="2"/>
      <c r="G996" s="71"/>
      <c r="H996" s="24"/>
      <c r="I996" s="24"/>
      <c r="J996" s="24"/>
      <c r="K996" s="1"/>
      <c r="L996" s="1"/>
      <c r="M996" s="1"/>
      <c r="N996" s="1"/>
      <c r="O996" s="1"/>
      <c r="P996" s="1"/>
      <c r="Q996" s="1"/>
      <c r="R996" s="1"/>
      <c r="S996" s="1"/>
      <c r="T996" s="1"/>
      <c r="U996" s="1"/>
      <c r="V996" s="1"/>
      <c r="W996" s="1"/>
      <c r="X996" s="1"/>
      <c r="Y996" s="1"/>
      <c r="Z996" s="1"/>
    </row>
    <row r="997" spans="1:26" ht="15.75" customHeight="1" x14ac:dyDescent="0.2">
      <c r="A997" s="1"/>
      <c r="B997" s="1"/>
      <c r="C997" s="1"/>
      <c r="D997" s="24"/>
      <c r="E997" s="2"/>
      <c r="F997" s="2"/>
      <c r="G997" s="71"/>
      <c r="H997" s="24"/>
      <c r="I997" s="24"/>
      <c r="J997" s="24"/>
      <c r="K997" s="1"/>
      <c r="L997" s="1"/>
      <c r="M997" s="1"/>
      <c r="N997" s="1"/>
      <c r="O997" s="1"/>
      <c r="P997" s="1"/>
      <c r="Q997" s="1"/>
      <c r="R997" s="1"/>
      <c r="S997" s="1"/>
      <c r="T997" s="1"/>
      <c r="U997" s="1"/>
      <c r="V997" s="1"/>
      <c r="W997" s="1"/>
      <c r="X997" s="1"/>
      <c r="Y997" s="1"/>
      <c r="Z997" s="1"/>
    </row>
    <row r="998" spans="1:26" ht="15.75" customHeight="1" x14ac:dyDescent="0.2">
      <c r="A998" s="1"/>
      <c r="B998" s="1"/>
      <c r="C998" s="1"/>
      <c r="D998" s="24"/>
      <c r="E998" s="2"/>
      <c r="F998" s="2"/>
      <c r="G998" s="71"/>
      <c r="H998" s="24"/>
      <c r="I998" s="24"/>
      <c r="J998" s="24"/>
      <c r="K998" s="1"/>
      <c r="L998" s="1"/>
      <c r="M998" s="1"/>
      <c r="N998" s="1"/>
      <c r="O998" s="1"/>
      <c r="P998" s="1"/>
      <c r="Q998" s="1"/>
      <c r="R998" s="1"/>
      <c r="S998" s="1"/>
      <c r="T998" s="1"/>
      <c r="U998" s="1"/>
      <c r="V998" s="1"/>
      <c r="W998" s="1"/>
      <c r="X998" s="1"/>
      <c r="Y998" s="1"/>
      <c r="Z998" s="1"/>
    </row>
    <row r="999" spans="1:26" ht="15.75" customHeight="1" x14ac:dyDescent="0.2">
      <c r="A999" s="1"/>
      <c r="B999" s="1"/>
      <c r="C999" s="1"/>
      <c r="D999" s="24"/>
      <c r="E999" s="2"/>
      <c r="F999" s="2"/>
      <c r="G999" s="71"/>
      <c r="H999" s="24"/>
      <c r="I999" s="24"/>
      <c r="J999" s="24"/>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24"/>
      <c r="E1000" s="2"/>
      <c r="F1000" s="2"/>
      <c r="G1000" s="71"/>
      <c r="H1000" s="24"/>
      <c r="I1000" s="24"/>
      <c r="J1000" s="24"/>
      <c r="K1000" s="1"/>
      <c r="L1000" s="1"/>
      <c r="M1000" s="1"/>
      <c r="N1000" s="1"/>
      <c r="O1000" s="1"/>
      <c r="P1000" s="1"/>
      <c r="Q1000" s="1"/>
      <c r="R1000" s="1"/>
      <c r="S1000" s="1"/>
      <c r="T1000" s="1"/>
      <c r="U1000" s="1"/>
      <c r="V1000" s="1"/>
      <c r="W1000" s="1"/>
      <c r="X1000" s="1"/>
      <c r="Y1000" s="1"/>
      <c r="Z1000" s="1"/>
    </row>
  </sheetData>
  <mergeCells count="24">
    <mergeCell ref="E2:F2"/>
    <mergeCell ref="I2:J2"/>
    <mergeCell ref="L2:N2"/>
    <mergeCell ref="A4:A20"/>
    <mergeCell ref="B4:B9"/>
    <mergeCell ref="B13:B20"/>
    <mergeCell ref="C15:C18"/>
    <mergeCell ref="C19:C20"/>
    <mergeCell ref="B11:B12"/>
    <mergeCell ref="C11:C12"/>
    <mergeCell ref="C5:C9"/>
    <mergeCell ref="C13:C14"/>
    <mergeCell ref="A2:D2"/>
    <mergeCell ref="A21:A35"/>
    <mergeCell ref="A36:A45"/>
    <mergeCell ref="B36:B42"/>
    <mergeCell ref="C36:C42"/>
    <mergeCell ref="B43:B45"/>
    <mergeCell ref="C43:C45"/>
    <mergeCell ref="B21:B26"/>
    <mergeCell ref="C21:C26"/>
    <mergeCell ref="B27:B34"/>
    <mergeCell ref="C27:C31"/>
    <mergeCell ref="C32:C33"/>
  </mergeCells>
  <conditionalFormatting sqref="F4:F45">
    <cfRule type="colorScale" priority="1">
      <colorScale>
        <cfvo type="min"/>
        <cfvo type="percentile" val="50"/>
        <cfvo type="max"/>
        <color rgb="FFF8696B"/>
        <color rgb="FFFFEB84"/>
        <color rgb="FF63BE7B"/>
      </colorScale>
    </cfRule>
  </conditionalFormatting>
  <conditionalFormatting sqref="L10">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1000"/>
  <sheetViews>
    <sheetView workbookViewId="0">
      <pane xSplit="2" topLeftCell="D1" activePane="topRight" state="frozen"/>
      <selection pane="topRight" activeCell="G34" sqref="G34"/>
    </sheetView>
  </sheetViews>
  <sheetFormatPr baseColWidth="10" defaultColWidth="14.5" defaultRowHeight="15" customHeight="1" x14ac:dyDescent="0.2"/>
  <cols>
    <col min="1" max="1" width="34.5" customWidth="1"/>
    <col min="2" max="2" width="35.83203125" customWidth="1"/>
    <col min="3" max="3" width="35.5" customWidth="1"/>
    <col min="4" max="4" width="31.5" customWidth="1"/>
    <col min="5" max="5" width="70.33203125" customWidth="1"/>
    <col min="6" max="6" width="26.1640625" customWidth="1"/>
    <col min="7" max="7" width="30.5" customWidth="1"/>
    <col min="8" max="8" width="18.33203125" customWidth="1"/>
    <col min="9" max="9" width="20.5" customWidth="1"/>
    <col min="10" max="10" width="28.5" customWidth="1"/>
    <col min="11" max="11" width="15.5" customWidth="1"/>
    <col min="12" max="31" width="9.1640625" customWidth="1"/>
  </cols>
  <sheetData>
    <row r="1" spans="1:31" ht="19" x14ac:dyDescent="0.2">
      <c r="A1" s="323"/>
      <c r="B1" s="1"/>
      <c r="C1" s="1"/>
      <c r="D1" s="1"/>
      <c r="E1" s="1"/>
      <c r="F1" s="1"/>
      <c r="G1" s="1"/>
      <c r="H1" s="1"/>
      <c r="I1" s="2"/>
      <c r="J1" s="1"/>
      <c r="K1" s="1"/>
      <c r="L1" s="1"/>
      <c r="M1" s="1"/>
      <c r="N1" s="1"/>
      <c r="O1" s="1"/>
      <c r="P1" s="1"/>
      <c r="Q1" s="1"/>
      <c r="R1" s="1"/>
      <c r="S1" s="1"/>
      <c r="T1" s="1"/>
      <c r="U1" s="1"/>
      <c r="V1" s="1"/>
      <c r="W1" s="1"/>
      <c r="X1" s="1"/>
      <c r="Y1" s="1"/>
      <c r="Z1" s="1"/>
      <c r="AA1" s="1"/>
      <c r="AB1" s="1"/>
      <c r="AC1" s="1"/>
      <c r="AD1" s="1"/>
      <c r="AE1" s="1"/>
    </row>
    <row r="2" spans="1:31" ht="19" x14ac:dyDescent="0.2">
      <c r="A2" s="736" t="s">
        <v>229</v>
      </c>
      <c r="B2" s="668"/>
      <c r="C2" s="668"/>
      <c r="D2" s="668"/>
      <c r="E2" s="668"/>
      <c r="F2" s="668"/>
      <c r="G2" s="619"/>
      <c r="H2" s="1"/>
      <c r="I2" s="2"/>
      <c r="J2" s="1"/>
      <c r="K2" s="1"/>
      <c r="L2" s="1"/>
      <c r="M2" s="1"/>
      <c r="N2" s="1"/>
      <c r="O2" s="1"/>
      <c r="P2" s="1"/>
      <c r="Q2" s="1"/>
      <c r="R2" s="1"/>
      <c r="S2" s="1"/>
      <c r="T2" s="1"/>
      <c r="U2" s="1"/>
      <c r="V2" s="1"/>
      <c r="W2" s="1"/>
      <c r="X2" s="1"/>
      <c r="Y2" s="1"/>
      <c r="Z2" s="1"/>
      <c r="AA2" s="1"/>
      <c r="AB2" s="1"/>
      <c r="AC2" s="1"/>
      <c r="AD2" s="1"/>
      <c r="AE2" s="1"/>
    </row>
    <row r="3" spans="1:31" ht="40.5" customHeight="1" x14ac:dyDescent="0.2">
      <c r="A3" s="737" t="s">
        <v>230</v>
      </c>
      <c r="B3" s="627"/>
      <c r="C3" s="627"/>
      <c r="D3" s="627"/>
      <c r="E3" s="627"/>
      <c r="F3" s="627"/>
      <c r="G3" s="617"/>
      <c r="H3" s="1"/>
      <c r="I3" s="2"/>
      <c r="J3" s="1"/>
      <c r="K3" s="1"/>
      <c r="L3" s="1"/>
      <c r="M3" s="1"/>
      <c r="N3" s="1"/>
      <c r="O3" s="1"/>
      <c r="P3" s="1"/>
      <c r="Q3" s="1"/>
      <c r="R3" s="1"/>
      <c r="S3" s="1"/>
      <c r="T3" s="1"/>
      <c r="U3" s="1"/>
      <c r="V3" s="1"/>
      <c r="W3" s="1"/>
      <c r="X3" s="1"/>
      <c r="Y3" s="1"/>
      <c r="Z3" s="1"/>
      <c r="AA3" s="1"/>
      <c r="AB3" s="1"/>
      <c r="AC3" s="1"/>
      <c r="AD3" s="1"/>
      <c r="AE3" s="1"/>
    </row>
    <row r="4" spans="1:31" ht="17" x14ac:dyDescent="0.2">
      <c r="A4" s="324" t="s">
        <v>231</v>
      </c>
      <c r="B4" s="738" t="s">
        <v>232</v>
      </c>
      <c r="C4" s="668"/>
      <c r="D4" s="668"/>
      <c r="E4" s="739"/>
      <c r="F4" s="325" t="s">
        <v>233</v>
      </c>
      <c r="G4" s="326" t="s">
        <v>234</v>
      </c>
      <c r="H4" s="1"/>
      <c r="I4" s="2"/>
      <c r="J4" s="1"/>
      <c r="K4" s="1"/>
      <c r="L4" s="1"/>
      <c r="M4" s="1"/>
      <c r="N4" s="1"/>
      <c r="O4" s="1"/>
      <c r="P4" s="1"/>
      <c r="Q4" s="1"/>
      <c r="R4" s="1"/>
      <c r="S4" s="1"/>
      <c r="T4" s="1"/>
      <c r="U4" s="1"/>
      <c r="V4" s="1"/>
      <c r="W4" s="1"/>
      <c r="X4" s="1"/>
      <c r="Y4" s="1"/>
      <c r="Z4" s="1"/>
      <c r="AA4" s="1"/>
      <c r="AB4" s="1"/>
      <c r="AC4" s="1"/>
      <c r="AD4" s="1"/>
      <c r="AE4" s="1"/>
    </row>
    <row r="5" spans="1:31" ht="34" x14ac:dyDescent="0.2">
      <c r="A5" s="327" t="s">
        <v>235</v>
      </c>
      <c r="B5" s="740" t="s">
        <v>236</v>
      </c>
      <c r="C5" s="727"/>
      <c r="D5" s="727"/>
      <c r="E5" s="741"/>
      <c r="F5" s="328" t="str">
        <f t="shared" ref="F5:F11" si="0">I16</f>
        <v>&gt;=10</v>
      </c>
      <c r="G5" s="329" t="s">
        <v>237</v>
      </c>
      <c r="H5" s="1"/>
      <c r="I5" s="2"/>
      <c r="J5" s="1"/>
      <c r="K5" s="1"/>
      <c r="L5" s="1"/>
      <c r="M5" s="1"/>
      <c r="N5" s="1"/>
      <c r="O5" s="1"/>
      <c r="P5" s="1"/>
      <c r="Q5" s="1"/>
      <c r="R5" s="1"/>
      <c r="S5" s="1"/>
      <c r="T5" s="1"/>
      <c r="U5" s="1"/>
      <c r="V5" s="1"/>
      <c r="W5" s="1"/>
      <c r="X5" s="1"/>
      <c r="Y5" s="1"/>
      <c r="Z5" s="1"/>
      <c r="AA5" s="1"/>
      <c r="AB5" s="1"/>
      <c r="AC5" s="1"/>
      <c r="AD5" s="1"/>
      <c r="AE5" s="1"/>
    </row>
    <row r="6" spans="1:31" ht="25.5" customHeight="1" x14ac:dyDescent="0.2">
      <c r="A6" s="330" t="s">
        <v>238</v>
      </c>
      <c r="B6" s="731" t="s">
        <v>239</v>
      </c>
      <c r="C6" s="732"/>
      <c r="D6" s="732"/>
      <c r="E6" s="733"/>
      <c r="F6" s="331" t="str">
        <f t="shared" si="0"/>
        <v>8 to 9</v>
      </c>
      <c r="G6" s="332" t="s">
        <v>240</v>
      </c>
      <c r="H6" s="1"/>
      <c r="I6" s="2"/>
      <c r="J6" s="1"/>
      <c r="K6" s="1"/>
      <c r="L6" s="1"/>
      <c r="M6" s="1"/>
      <c r="N6" s="1"/>
      <c r="O6" s="1"/>
      <c r="P6" s="1"/>
      <c r="Q6" s="1"/>
      <c r="R6" s="1"/>
      <c r="S6" s="1"/>
      <c r="T6" s="1"/>
      <c r="U6" s="1"/>
      <c r="V6" s="1"/>
      <c r="W6" s="1"/>
      <c r="X6" s="1"/>
      <c r="Y6" s="1"/>
      <c r="Z6" s="1"/>
      <c r="AA6" s="1"/>
      <c r="AB6" s="1"/>
      <c r="AC6" s="1"/>
      <c r="AD6" s="1"/>
      <c r="AE6" s="1"/>
    </row>
    <row r="7" spans="1:31" ht="34" x14ac:dyDescent="0.2">
      <c r="A7" s="330" t="s">
        <v>48</v>
      </c>
      <c r="B7" s="731" t="s">
        <v>241</v>
      </c>
      <c r="C7" s="732"/>
      <c r="D7" s="732"/>
      <c r="E7" s="733"/>
      <c r="F7" s="331" t="str">
        <f t="shared" si="0"/>
        <v>6 to 7</v>
      </c>
      <c r="G7" s="332" t="s">
        <v>242</v>
      </c>
      <c r="H7" s="1"/>
      <c r="I7" s="2"/>
      <c r="J7" s="1"/>
      <c r="K7" s="1"/>
      <c r="L7" s="1"/>
      <c r="M7" s="1"/>
      <c r="N7" s="1"/>
      <c r="O7" s="1"/>
      <c r="P7" s="1"/>
      <c r="Q7" s="1"/>
      <c r="R7" s="1"/>
      <c r="S7" s="1"/>
      <c r="T7" s="1"/>
      <c r="U7" s="1"/>
      <c r="V7" s="1"/>
      <c r="W7" s="1"/>
      <c r="X7" s="1"/>
      <c r="Y7" s="1"/>
      <c r="Z7" s="1"/>
      <c r="AA7" s="1"/>
      <c r="AB7" s="1"/>
      <c r="AC7" s="1"/>
      <c r="AD7" s="1"/>
      <c r="AE7" s="1"/>
    </row>
    <row r="8" spans="1:31" ht="34" x14ac:dyDescent="0.2">
      <c r="A8" s="330" t="s">
        <v>243</v>
      </c>
      <c r="B8" s="731" t="s">
        <v>244</v>
      </c>
      <c r="C8" s="732"/>
      <c r="D8" s="732"/>
      <c r="E8" s="733"/>
      <c r="F8" s="331" t="str">
        <f t="shared" si="0"/>
        <v>4 to 5</v>
      </c>
      <c r="G8" s="332" t="s">
        <v>242</v>
      </c>
      <c r="H8" s="1"/>
      <c r="I8" s="2"/>
      <c r="J8" s="1"/>
      <c r="K8" s="1"/>
      <c r="L8" s="1"/>
      <c r="M8" s="1"/>
      <c r="N8" s="1"/>
      <c r="O8" s="1"/>
      <c r="P8" s="1"/>
      <c r="Q8" s="1"/>
      <c r="R8" s="1"/>
      <c r="S8" s="1"/>
      <c r="T8" s="1"/>
      <c r="U8" s="1"/>
      <c r="V8" s="1"/>
      <c r="W8" s="1"/>
      <c r="X8" s="1"/>
      <c r="Y8" s="1"/>
      <c r="Z8" s="1"/>
      <c r="AA8" s="1"/>
      <c r="AB8" s="1"/>
      <c r="AC8" s="1"/>
      <c r="AD8" s="1"/>
      <c r="AE8" s="1"/>
    </row>
    <row r="9" spans="1:31" ht="31.5" customHeight="1" x14ac:dyDescent="0.2">
      <c r="A9" s="333" t="s">
        <v>245</v>
      </c>
      <c r="B9" s="731" t="s">
        <v>246</v>
      </c>
      <c r="C9" s="732"/>
      <c r="D9" s="732"/>
      <c r="E9" s="733"/>
      <c r="F9" s="331" t="str">
        <f t="shared" si="0"/>
        <v>2 to 3</v>
      </c>
      <c r="G9" s="334" t="s">
        <v>138</v>
      </c>
      <c r="H9" s="1"/>
      <c r="I9" s="2"/>
      <c r="J9" s="1"/>
      <c r="K9" s="1"/>
      <c r="L9" s="1"/>
      <c r="M9" s="1"/>
      <c r="N9" s="1"/>
      <c r="O9" s="1"/>
      <c r="P9" s="1"/>
      <c r="Q9" s="1"/>
      <c r="R9" s="1"/>
      <c r="S9" s="1"/>
      <c r="T9" s="1"/>
      <c r="U9" s="1"/>
      <c r="V9" s="1"/>
      <c r="W9" s="1"/>
      <c r="X9" s="1"/>
      <c r="Y9" s="1"/>
      <c r="Z9" s="1"/>
      <c r="AA9" s="1"/>
      <c r="AB9" s="1"/>
      <c r="AC9" s="1"/>
      <c r="AD9" s="1"/>
      <c r="AE9" s="1"/>
    </row>
    <row r="10" spans="1:31" ht="31.5" customHeight="1" x14ac:dyDescent="0.2">
      <c r="A10" s="335" t="s">
        <v>247</v>
      </c>
      <c r="B10" s="731" t="s">
        <v>248</v>
      </c>
      <c r="C10" s="732"/>
      <c r="D10" s="732"/>
      <c r="E10" s="733"/>
      <c r="F10" s="335">
        <f t="shared" si="0"/>
        <v>1</v>
      </c>
      <c r="G10" s="336" t="s">
        <v>142</v>
      </c>
      <c r="H10" s="1"/>
      <c r="I10" s="2"/>
      <c r="J10" s="1"/>
      <c r="K10" s="1"/>
      <c r="L10" s="1"/>
      <c r="M10" s="1"/>
      <c r="N10" s="1"/>
      <c r="O10" s="1"/>
      <c r="P10" s="1"/>
      <c r="Q10" s="1"/>
      <c r="R10" s="1"/>
      <c r="S10" s="1"/>
      <c r="T10" s="1"/>
      <c r="U10" s="1"/>
      <c r="V10" s="1"/>
      <c r="W10" s="1"/>
      <c r="X10" s="1"/>
      <c r="Y10" s="1"/>
      <c r="Z10" s="1"/>
      <c r="AA10" s="1"/>
      <c r="AB10" s="1"/>
      <c r="AC10" s="1"/>
      <c r="AD10" s="1"/>
      <c r="AE10" s="1"/>
    </row>
    <row r="11" spans="1:31" ht="37.5" customHeight="1" x14ac:dyDescent="0.2">
      <c r="A11" s="337" t="s">
        <v>145</v>
      </c>
      <c r="B11" s="734" t="s">
        <v>249</v>
      </c>
      <c r="C11" s="634"/>
      <c r="D11" s="634"/>
      <c r="E11" s="735"/>
      <c r="F11" s="338" t="str">
        <f t="shared" si="0"/>
        <v>&lt;1</v>
      </c>
      <c r="G11" s="339" t="s">
        <v>142</v>
      </c>
      <c r="H11" s="1"/>
      <c r="I11" s="2"/>
      <c r="J11" s="1"/>
      <c r="K11" s="1"/>
      <c r="L11" s="1"/>
      <c r="M11" s="1"/>
      <c r="N11" s="1"/>
      <c r="O11" s="1"/>
      <c r="P11" s="1"/>
      <c r="Q11" s="1"/>
      <c r="R11" s="1"/>
      <c r="S11" s="1"/>
      <c r="T11" s="1"/>
      <c r="U11" s="1"/>
      <c r="V11" s="1"/>
      <c r="W11" s="1"/>
      <c r="X11" s="1"/>
      <c r="Y11" s="1"/>
      <c r="Z11" s="1"/>
      <c r="AA11" s="1"/>
      <c r="AB11" s="1"/>
      <c r="AC11" s="1"/>
      <c r="AD11" s="1"/>
      <c r="AE11" s="1"/>
    </row>
    <row r="12" spans="1:31" ht="16" x14ac:dyDescent="0.2">
      <c r="A12" s="340"/>
      <c r="B12" s="341"/>
      <c r="C12" s="341"/>
      <c r="D12" s="341"/>
      <c r="E12" s="341"/>
      <c r="F12" s="340"/>
      <c r="G12" s="341"/>
      <c r="H12" s="281"/>
      <c r="I12" s="281"/>
      <c r="J12" s="281"/>
      <c r="K12" s="281"/>
      <c r="L12" s="1"/>
      <c r="M12" s="1"/>
      <c r="N12" s="1"/>
      <c r="O12" s="1"/>
      <c r="P12" s="1"/>
      <c r="Q12" s="1"/>
      <c r="R12" s="1"/>
      <c r="S12" s="1"/>
      <c r="T12" s="1"/>
      <c r="U12" s="1"/>
      <c r="V12" s="1"/>
      <c r="W12" s="1"/>
      <c r="X12" s="1"/>
      <c r="Y12" s="1"/>
      <c r="Z12" s="1"/>
      <c r="AA12" s="1"/>
      <c r="AB12" s="1"/>
      <c r="AC12" s="1"/>
      <c r="AD12" s="1"/>
      <c r="AE12" s="1"/>
    </row>
    <row r="13" spans="1:31" ht="19" x14ac:dyDescent="0.2">
      <c r="A13" s="721" t="s">
        <v>250</v>
      </c>
      <c r="B13" s="627"/>
      <c r="C13" s="627"/>
      <c r="D13" s="627"/>
      <c r="E13" s="627"/>
      <c r="F13" s="627"/>
      <c r="G13" s="617"/>
      <c r="H13" s="674" t="s">
        <v>251</v>
      </c>
      <c r="I13" s="627"/>
      <c r="J13" s="627"/>
      <c r="K13" s="617"/>
      <c r="L13" s="1"/>
      <c r="M13" s="1"/>
      <c r="N13" s="1"/>
      <c r="O13" s="1"/>
      <c r="P13" s="281"/>
      <c r="Q13" s="281"/>
      <c r="R13" s="281"/>
      <c r="S13" s="281"/>
      <c r="T13" s="1"/>
      <c r="U13" s="1"/>
      <c r="V13" s="1"/>
      <c r="W13" s="1"/>
      <c r="X13" s="1"/>
      <c r="Y13" s="1"/>
      <c r="Z13" s="1"/>
      <c r="AA13" s="1"/>
      <c r="AB13" s="1"/>
      <c r="AC13" s="1"/>
      <c r="AD13" s="1"/>
      <c r="AE13" s="1"/>
    </row>
    <row r="14" spans="1:31" ht="14.25" customHeight="1" x14ac:dyDescent="0.2">
      <c r="A14" s="722" t="s">
        <v>252</v>
      </c>
      <c r="B14" s="724" t="s">
        <v>253</v>
      </c>
      <c r="C14" s="726" t="s">
        <v>254</v>
      </c>
      <c r="D14" s="727"/>
      <c r="E14" s="727"/>
      <c r="F14" s="727"/>
      <c r="G14" s="625"/>
      <c r="H14" s="342" t="s">
        <v>255</v>
      </c>
      <c r="I14" s="342" t="s">
        <v>256</v>
      </c>
      <c r="J14" s="342" t="s">
        <v>257</v>
      </c>
      <c r="K14" s="343" t="s">
        <v>37</v>
      </c>
      <c r="L14" s="1"/>
      <c r="M14" s="1"/>
      <c r="N14" s="1"/>
      <c r="O14" s="1"/>
      <c r="P14" s="344"/>
      <c r="Q14" s="344"/>
      <c r="R14" s="344"/>
      <c r="S14" s="281"/>
      <c r="T14" s="1"/>
      <c r="U14" s="1"/>
      <c r="V14" s="1"/>
      <c r="W14" s="1"/>
      <c r="X14" s="1"/>
      <c r="Y14" s="1"/>
      <c r="Z14" s="1"/>
      <c r="AA14" s="1"/>
      <c r="AB14" s="1"/>
      <c r="AC14" s="1"/>
      <c r="AD14" s="1"/>
      <c r="AE14" s="1"/>
    </row>
    <row r="15" spans="1:31" ht="24" customHeight="1" x14ac:dyDescent="0.2">
      <c r="A15" s="723"/>
      <c r="B15" s="666"/>
      <c r="C15" s="345" t="s">
        <v>258</v>
      </c>
      <c r="D15" s="346" t="s">
        <v>259</v>
      </c>
      <c r="E15" s="346" t="s">
        <v>260</v>
      </c>
      <c r="F15" s="347" t="s">
        <v>261</v>
      </c>
      <c r="G15" s="348" t="s">
        <v>262</v>
      </c>
      <c r="H15" s="349"/>
      <c r="I15" s="349"/>
      <c r="J15" s="349"/>
      <c r="K15" s="350"/>
      <c r="L15" s="1"/>
      <c r="M15" s="1"/>
      <c r="N15" s="1"/>
      <c r="O15" s="1"/>
      <c r="P15" s="351"/>
      <c r="Q15" s="352"/>
      <c r="R15" s="351"/>
      <c r="S15" s="351"/>
      <c r="T15" s="1"/>
      <c r="U15" s="1"/>
      <c r="V15" s="1"/>
      <c r="W15" s="1"/>
      <c r="X15" s="1"/>
      <c r="Y15" s="1"/>
      <c r="Z15" s="1"/>
      <c r="AA15" s="1"/>
      <c r="AB15" s="1"/>
      <c r="AC15" s="1"/>
      <c r="AD15" s="1"/>
      <c r="AE15" s="1"/>
    </row>
    <row r="16" spans="1:31" ht="60" x14ac:dyDescent="0.2">
      <c r="A16" s="353" t="s">
        <v>263</v>
      </c>
      <c r="B16" s="354" t="s">
        <v>264</v>
      </c>
      <c r="C16" s="355" t="s">
        <v>265</v>
      </c>
      <c r="D16" s="356" t="s">
        <v>266</v>
      </c>
      <c r="E16" s="356" t="s">
        <v>267</v>
      </c>
      <c r="F16" s="357" t="s">
        <v>268</v>
      </c>
      <c r="G16" s="358"/>
      <c r="H16" s="359" t="s">
        <v>269</v>
      </c>
      <c r="I16" s="360" t="s">
        <v>270</v>
      </c>
      <c r="J16" s="361" t="s">
        <v>271</v>
      </c>
      <c r="K16" s="362">
        <v>8</v>
      </c>
      <c r="L16" s="1"/>
      <c r="M16" s="1"/>
      <c r="N16" s="1"/>
      <c r="O16" s="1"/>
      <c r="P16" s="363"/>
      <c r="Q16" s="364"/>
      <c r="R16" s="365"/>
      <c r="S16" s="364"/>
      <c r="T16" s="1"/>
      <c r="U16" s="1"/>
      <c r="V16" s="1"/>
      <c r="W16" s="1"/>
      <c r="X16" s="1"/>
      <c r="Y16" s="1"/>
      <c r="Z16" s="1"/>
      <c r="AA16" s="1"/>
      <c r="AB16" s="1"/>
      <c r="AC16" s="1"/>
      <c r="AD16" s="1"/>
      <c r="AE16" s="1"/>
    </row>
    <row r="17" spans="1:31" ht="120" x14ac:dyDescent="0.2">
      <c r="A17" s="353" t="s">
        <v>272</v>
      </c>
      <c r="B17" s="354" t="s">
        <v>273</v>
      </c>
      <c r="C17" s="366" t="s">
        <v>274</v>
      </c>
      <c r="D17" s="367" t="s">
        <v>275</v>
      </c>
      <c r="E17" s="367" t="s">
        <v>276</v>
      </c>
      <c r="F17" s="368" t="s">
        <v>277</v>
      </c>
      <c r="G17" s="369"/>
      <c r="H17" s="370" t="s">
        <v>238</v>
      </c>
      <c r="I17" s="371" t="s">
        <v>278</v>
      </c>
      <c r="J17" s="372" t="s">
        <v>279</v>
      </c>
      <c r="K17" s="373">
        <v>6</v>
      </c>
      <c r="L17" s="1"/>
      <c r="M17" s="1"/>
      <c r="N17" s="1"/>
      <c r="O17" s="1"/>
      <c r="P17" s="363"/>
      <c r="Q17" s="374"/>
      <c r="R17" s="365"/>
      <c r="S17" s="364"/>
      <c r="T17" s="1"/>
      <c r="U17" s="1"/>
      <c r="V17" s="1"/>
      <c r="W17" s="1"/>
      <c r="X17" s="1"/>
      <c r="Y17" s="1"/>
      <c r="Z17" s="1"/>
      <c r="AA17" s="1"/>
      <c r="AB17" s="1"/>
      <c r="AC17" s="1"/>
      <c r="AD17" s="1"/>
      <c r="AE17" s="1"/>
    </row>
    <row r="18" spans="1:31" ht="206.25" customHeight="1" x14ac:dyDescent="0.2">
      <c r="A18" s="353" t="s">
        <v>280</v>
      </c>
      <c r="B18" s="354" t="s">
        <v>281</v>
      </c>
      <c r="C18" s="366" t="s">
        <v>282</v>
      </c>
      <c r="D18" s="367" t="s">
        <v>283</v>
      </c>
      <c r="E18" s="367" t="s">
        <v>284</v>
      </c>
      <c r="F18" s="357" t="s">
        <v>285</v>
      </c>
      <c r="G18" s="358"/>
      <c r="H18" s="375" t="s">
        <v>48</v>
      </c>
      <c r="I18" s="371" t="s">
        <v>286</v>
      </c>
      <c r="J18" s="372" t="s">
        <v>287</v>
      </c>
      <c r="K18" s="376">
        <v>4</v>
      </c>
      <c r="L18" s="1"/>
      <c r="M18" s="1"/>
      <c r="N18" s="1"/>
      <c r="O18" s="1"/>
      <c r="P18" s="363"/>
      <c r="Q18" s="364"/>
      <c r="R18" s="365"/>
      <c r="S18" s="364"/>
      <c r="T18" s="1"/>
      <c r="U18" s="1"/>
      <c r="V18" s="1"/>
      <c r="W18" s="1"/>
      <c r="X18" s="1"/>
      <c r="Y18" s="1"/>
      <c r="Z18" s="1"/>
      <c r="AA18" s="1"/>
      <c r="AB18" s="1"/>
      <c r="AC18" s="1"/>
      <c r="AD18" s="1"/>
      <c r="AE18" s="1"/>
    </row>
    <row r="19" spans="1:31" ht="94.5" customHeight="1" x14ac:dyDescent="0.2">
      <c r="A19" s="377" t="s">
        <v>288</v>
      </c>
      <c r="B19" s="378" t="s">
        <v>289</v>
      </c>
      <c r="C19" s="379" t="s">
        <v>290</v>
      </c>
      <c r="D19" s="380" t="s">
        <v>291</v>
      </c>
      <c r="E19" s="380" t="s">
        <v>292</v>
      </c>
      <c r="F19" s="381" t="s">
        <v>293</v>
      </c>
      <c r="G19" s="382"/>
      <c r="H19" s="383" t="s">
        <v>243</v>
      </c>
      <c r="I19" s="384" t="s">
        <v>294</v>
      </c>
      <c r="J19" s="372" t="s">
        <v>295</v>
      </c>
      <c r="K19" s="385">
        <v>2</v>
      </c>
      <c r="L19" s="1"/>
      <c r="M19" s="1"/>
      <c r="N19" s="1"/>
      <c r="O19" s="1"/>
      <c r="P19" s="364"/>
      <c r="Q19" s="364"/>
      <c r="R19" s="365"/>
      <c r="S19" s="364"/>
      <c r="T19" s="1"/>
      <c r="U19" s="1"/>
      <c r="V19" s="1"/>
      <c r="W19" s="1"/>
      <c r="X19" s="1"/>
      <c r="Y19" s="1"/>
      <c r="Z19" s="1"/>
      <c r="AA19" s="1"/>
      <c r="AB19" s="1"/>
      <c r="AC19" s="1"/>
      <c r="AD19" s="1"/>
      <c r="AE19" s="1"/>
    </row>
    <row r="20" spans="1:31" ht="45" x14ac:dyDescent="0.2">
      <c r="A20" s="1"/>
      <c r="B20" s="1"/>
      <c r="C20" s="1"/>
      <c r="D20" s="1"/>
      <c r="E20" s="728" t="s">
        <v>9</v>
      </c>
      <c r="F20" s="729"/>
      <c r="G20" s="386">
        <f>SUM(G16:G19)</f>
        <v>0</v>
      </c>
      <c r="H20" s="387" t="s">
        <v>296</v>
      </c>
      <c r="I20" s="371" t="s">
        <v>297</v>
      </c>
      <c r="J20" s="372" t="s">
        <v>298</v>
      </c>
      <c r="K20" s="388">
        <v>1</v>
      </c>
      <c r="L20" s="1"/>
      <c r="M20" s="1"/>
      <c r="N20" s="1"/>
      <c r="O20" s="1"/>
      <c r="P20" s="1"/>
      <c r="Q20" s="1"/>
      <c r="R20" s="1"/>
      <c r="S20" s="1"/>
      <c r="T20" s="1"/>
      <c r="U20" s="1"/>
      <c r="V20" s="1"/>
      <c r="W20" s="1"/>
      <c r="X20" s="1"/>
      <c r="Y20" s="1"/>
      <c r="Z20" s="1"/>
      <c r="AA20" s="1"/>
      <c r="AB20" s="1"/>
      <c r="AC20" s="1"/>
      <c r="AD20" s="1"/>
      <c r="AE20" s="1"/>
    </row>
    <row r="21" spans="1:31" ht="15.75" customHeight="1" x14ac:dyDescent="0.2">
      <c r="A21" s="1"/>
      <c r="B21" s="1"/>
      <c r="C21" s="1"/>
      <c r="D21" s="1"/>
      <c r="E21" s="1"/>
      <c r="F21" s="281"/>
      <c r="G21" s="281"/>
      <c r="H21" s="389" t="s">
        <v>299</v>
      </c>
      <c r="I21" s="384">
        <v>1</v>
      </c>
      <c r="J21" s="372" t="s">
        <v>74</v>
      </c>
      <c r="K21" s="390">
        <v>0.5</v>
      </c>
      <c r="L21" s="1"/>
      <c r="M21" s="1"/>
      <c r="N21" s="1"/>
      <c r="O21" s="1"/>
      <c r="P21" s="1"/>
      <c r="Q21" s="1"/>
      <c r="R21" s="1"/>
      <c r="S21" s="1"/>
      <c r="T21" s="1"/>
      <c r="U21" s="1"/>
      <c r="V21" s="1"/>
      <c r="W21" s="1"/>
      <c r="X21" s="1"/>
      <c r="Y21" s="1"/>
      <c r="Z21" s="1"/>
      <c r="AA21" s="1"/>
      <c r="AB21" s="1"/>
      <c r="AC21" s="1"/>
      <c r="AD21" s="1"/>
      <c r="AE21" s="1"/>
    </row>
    <row r="22" spans="1:31" ht="15.75" customHeight="1" x14ac:dyDescent="0.2">
      <c r="A22" s="1"/>
      <c r="B22" s="1"/>
      <c r="C22" s="1"/>
      <c r="D22" s="1"/>
      <c r="E22" s="1"/>
      <c r="F22" s="1"/>
      <c r="G22" s="1"/>
      <c r="H22" s="391" t="s">
        <v>145</v>
      </c>
      <c r="I22" s="392" t="s">
        <v>300</v>
      </c>
      <c r="J22" s="393" t="s">
        <v>301</v>
      </c>
      <c r="K22" s="305">
        <v>0</v>
      </c>
      <c r="L22" s="1"/>
      <c r="M22" s="1"/>
      <c r="N22" s="1"/>
      <c r="O22" s="1"/>
      <c r="P22" s="1"/>
      <c r="Q22" s="1"/>
      <c r="R22" s="1"/>
      <c r="S22" s="1"/>
      <c r="T22" s="1"/>
      <c r="U22" s="1"/>
      <c r="V22" s="1"/>
      <c r="W22" s="1"/>
      <c r="X22" s="1"/>
      <c r="Y22" s="1"/>
      <c r="Z22" s="1"/>
      <c r="AA22" s="1"/>
      <c r="AB22" s="1"/>
      <c r="AC22" s="1"/>
      <c r="AD22" s="1"/>
      <c r="AE22" s="1"/>
    </row>
    <row r="23" spans="1:31" ht="15.75" customHeight="1" x14ac:dyDescent="0.2">
      <c r="A23" s="1"/>
      <c r="B23" s="1"/>
      <c r="C23" s="1"/>
      <c r="D23" s="1"/>
      <c r="E23" s="1"/>
      <c r="F23" s="1"/>
      <c r="G23" s="1"/>
      <c r="H23" s="1"/>
      <c r="I23" s="2"/>
      <c r="J23" s="1"/>
      <c r="K23" s="1"/>
      <c r="L23" s="1"/>
      <c r="M23" s="1"/>
      <c r="N23" s="1"/>
      <c r="O23" s="1"/>
      <c r="P23" s="1"/>
      <c r="Q23" s="1"/>
      <c r="R23" s="1"/>
      <c r="S23" s="1"/>
      <c r="T23" s="1"/>
      <c r="U23" s="1"/>
      <c r="V23" s="1"/>
      <c r="W23" s="1"/>
      <c r="X23" s="1"/>
      <c r="Y23" s="1"/>
      <c r="Z23" s="1"/>
      <c r="AA23" s="1"/>
      <c r="AB23" s="1"/>
      <c r="AC23" s="1"/>
      <c r="AD23" s="1"/>
      <c r="AE23" s="1"/>
    </row>
    <row r="24" spans="1:31" ht="15.75" customHeight="1" x14ac:dyDescent="0.2">
      <c r="A24" s="730" t="s">
        <v>302</v>
      </c>
      <c r="B24" s="627"/>
      <c r="C24" s="627"/>
      <c r="D24" s="627"/>
      <c r="E24" s="627"/>
      <c r="F24" s="627"/>
      <c r="G24" s="627"/>
      <c r="H24" s="617"/>
      <c r="I24" s="281"/>
      <c r="J24" s="1"/>
      <c r="K24" s="1"/>
      <c r="L24" s="1"/>
      <c r="M24" s="1"/>
      <c r="N24" s="1"/>
      <c r="O24" s="1"/>
      <c r="P24" s="1"/>
      <c r="Q24" s="1"/>
      <c r="R24" s="1"/>
      <c r="S24" s="1"/>
      <c r="T24" s="1"/>
      <c r="U24" s="1"/>
      <c r="V24" s="1"/>
      <c r="W24" s="1"/>
      <c r="X24" s="1"/>
      <c r="Y24" s="1"/>
      <c r="Z24" s="1"/>
      <c r="AA24" s="1"/>
      <c r="AB24" s="1"/>
      <c r="AC24" s="1"/>
      <c r="AD24" s="1"/>
      <c r="AE24" s="1"/>
    </row>
    <row r="25" spans="1:31" ht="15.75" customHeight="1" x14ac:dyDescent="0.2">
      <c r="A25" s="394" t="s">
        <v>303</v>
      </c>
      <c r="B25" s="395" t="s">
        <v>108</v>
      </c>
      <c r="C25" s="396" t="s">
        <v>263</v>
      </c>
      <c r="D25" s="396" t="s">
        <v>272</v>
      </c>
      <c r="E25" s="396" t="s">
        <v>280</v>
      </c>
      <c r="F25" s="396" t="s">
        <v>288</v>
      </c>
      <c r="G25" s="397" t="s">
        <v>304</v>
      </c>
      <c r="H25" s="398" t="s">
        <v>305</v>
      </c>
      <c r="I25" s="399"/>
      <c r="J25" s="399"/>
      <c r="K25" s="1"/>
      <c r="L25" s="1"/>
      <c r="M25" s="1"/>
      <c r="N25" s="1"/>
      <c r="O25" s="1"/>
      <c r="P25" s="1"/>
      <c r="Q25" s="1"/>
      <c r="R25" s="1"/>
      <c r="S25" s="1"/>
      <c r="T25" s="1"/>
      <c r="U25" s="1"/>
      <c r="V25" s="1"/>
      <c r="W25" s="1"/>
      <c r="X25" s="1"/>
      <c r="Y25" s="1"/>
      <c r="Z25" s="1"/>
      <c r="AA25" s="1"/>
      <c r="AB25" s="1"/>
      <c r="AC25" s="1"/>
      <c r="AD25" s="1"/>
      <c r="AE25" s="1"/>
    </row>
    <row r="26" spans="1:31" ht="15.75" customHeight="1" x14ac:dyDescent="0.2">
      <c r="A26" s="400" t="s">
        <v>119</v>
      </c>
      <c r="B26" s="37" t="str">
        <f>'Z1 HAB CLASS'!D4</f>
        <v>Lowland dipterocarp primary forest</v>
      </c>
      <c r="C26" s="401">
        <v>3</v>
      </c>
      <c r="D26" s="401">
        <v>3</v>
      </c>
      <c r="E26" s="401">
        <v>3</v>
      </c>
      <c r="F26" s="401">
        <v>3</v>
      </c>
      <c r="G26" s="134">
        <f t="shared" ref="G26:G67" si="1">SUM(B26:F26)</f>
        <v>12</v>
      </c>
      <c r="H26" s="402" t="str">
        <f t="shared" ref="H26:H67" si="2">IF(G26&gt;=10,"Very high", IF(G26&gt;=8, "High", IF(G26&gt;=6, "Moderate", IF(G26&gt;=4, "Low", IF(G26&gt;1, "Very low", IF(G26=1, "Extremely low", "No value"))))))</f>
        <v>Very high</v>
      </c>
      <c r="I26" s="2"/>
      <c r="J26" s="2"/>
      <c r="K26" s="1"/>
      <c r="L26" s="1"/>
      <c r="M26" s="1"/>
      <c r="N26" s="1"/>
      <c r="O26" s="1"/>
      <c r="P26" s="1"/>
      <c r="Q26" s="1"/>
      <c r="R26" s="1"/>
      <c r="S26" s="1"/>
      <c r="T26" s="1"/>
      <c r="U26" s="1"/>
      <c r="V26" s="1"/>
      <c r="W26" s="1"/>
      <c r="X26" s="1"/>
      <c r="Y26" s="1"/>
      <c r="Z26" s="1"/>
      <c r="AA26" s="1"/>
      <c r="AB26" s="1"/>
      <c r="AC26" s="1"/>
      <c r="AD26" s="1"/>
      <c r="AE26" s="1"/>
    </row>
    <row r="27" spans="1:31" ht="15.75" customHeight="1" x14ac:dyDescent="0.2">
      <c r="A27" s="725" t="s">
        <v>124</v>
      </c>
      <c r="B27" s="403" t="str">
        <f>'Z1 HAB CLASS'!D5</f>
        <v>Native dominated secondary forest</v>
      </c>
      <c r="C27" s="404">
        <v>3</v>
      </c>
      <c r="D27" s="404">
        <v>2</v>
      </c>
      <c r="E27" s="404">
        <v>3</v>
      </c>
      <c r="F27" s="404">
        <v>1</v>
      </c>
      <c r="G27" s="140">
        <f t="shared" si="1"/>
        <v>9</v>
      </c>
      <c r="H27" s="405" t="str">
        <f t="shared" si="2"/>
        <v>High</v>
      </c>
      <c r="I27" s="2"/>
      <c r="J27" s="2"/>
      <c r="K27" s="1"/>
      <c r="L27" s="1"/>
      <c r="M27" s="1"/>
      <c r="N27" s="1"/>
      <c r="O27" s="1"/>
      <c r="P27" s="1"/>
      <c r="Q27" s="1"/>
      <c r="R27" s="1"/>
      <c r="S27" s="1"/>
      <c r="T27" s="1"/>
      <c r="U27" s="1"/>
      <c r="V27" s="1"/>
      <c r="W27" s="1"/>
      <c r="X27" s="1"/>
      <c r="Y27" s="1"/>
      <c r="Z27" s="1"/>
      <c r="AA27" s="1"/>
      <c r="AB27" s="1"/>
      <c r="AC27" s="1"/>
      <c r="AD27" s="1"/>
      <c r="AE27" s="1"/>
    </row>
    <row r="28" spans="1:31" ht="15.75" customHeight="1" x14ac:dyDescent="0.2">
      <c r="A28" s="701"/>
      <c r="B28" s="403" t="str">
        <f>'Z1 HAB CLASS'!D6</f>
        <v>Coastal forest</v>
      </c>
      <c r="C28" s="404">
        <v>1</v>
      </c>
      <c r="D28" s="404">
        <v>2</v>
      </c>
      <c r="E28" s="404">
        <v>3</v>
      </c>
      <c r="F28" s="404">
        <v>2</v>
      </c>
      <c r="G28" s="140">
        <f t="shared" si="1"/>
        <v>8</v>
      </c>
      <c r="H28" s="405" t="str">
        <f t="shared" si="2"/>
        <v>High</v>
      </c>
      <c r="I28" s="2"/>
      <c r="J28" s="2"/>
      <c r="K28" s="1"/>
      <c r="L28" s="1"/>
      <c r="M28" s="1"/>
      <c r="N28" s="1"/>
      <c r="O28" s="1"/>
      <c r="P28" s="1"/>
      <c r="Q28" s="1"/>
      <c r="R28" s="1"/>
      <c r="S28" s="1"/>
      <c r="T28" s="1"/>
      <c r="U28" s="1"/>
      <c r="V28" s="1"/>
      <c r="W28" s="1"/>
      <c r="X28" s="1"/>
      <c r="Y28" s="1"/>
      <c r="Z28" s="1"/>
      <c r="AA28" s="1"/>
      <c r="AB28" s="1"/>
      <c r="AC28" s="1"/>
      <c r="AD28" s="1"/>
      <c r="AE28" s="1"/>
    </row>
    <row r="29" spans="1:31" ht="15.75" customHeight="1" x14ac:dyDescent="0.2">
      <c r="A29" s="701"/>
      <c r="B29" s="403" t="str">
        <f>'Z1 HAB CLASS'!D7</f>
        <v>Abandoned land forest</v>
      </c>
      <c r="C29" s="404">
        <v>2</v>
      </c>
      <c r="D29" s="404">
        <v>1</v>
      </c>
      <c r="E29" s="404">
        <v>2</v>
      </c>
      <c r="F29" s="404">
        <v>1</v>
      </c>
      <c r="G29" s="140">
        <f t="shared" si="1"/>
        <v>6</v>
      </c>
      <c r="H29" s="248" t="str">
        <f t="shared" si="2"/>
        <v>Moderate</v>
      </c>
      <c r="I29" s="2"/>
      <c r="J29" s="2"/>
      <c r="K29" s="1"/>
      <c r="L29" s="1"/>
      <c r="M29" s="1"/>
      <c r="N29" s="1"/>
      <c r="O29" s="1"/>
      <c r="P29" s="1"/>
      <c r="Q29" s="1"/>
      <c r="R29" s="1"/>
      <c r="S29" s="1"/>
      <c r="T29" s="1"/>
      <c r="U29" s="1"/>
      <c r="V29" s="1"/>
      <c r="W29" s="1"/>
      <c r="X29" s="1"/>
      <c r="Y29" s="1"/>
      <c r="Z29" s="1"/>
      <c r="AA29" s="1"/>
      <c r="AB29" s="1"/>
      <c r="AC29" s="1"/>
      <c r="AD29" s="1"/>
      <c r="AE29" s="1"/>
    </row>
    <row r="30" spans="1:31" ht="15.75" customHeight="1" x14ac:dyDescent="0.2">
      <c r="A30" s="701"/>
      <c r="B30" s="403" t="str">
        <f>'Z1 HAB CLASS'!D8</f>
        <v>Casuarina-dominated coastal forest</v>
      </c>
      <c r="C30" s="404">
        <v>1</v>
      </c>
      <c r="D30" s="404">
        <v>1</v>
      </c>
      <c r="E30" s="404">
        <v>3</v>
      </c>
      <c r="F30" s="404">
        <v>1</v>
      </c>
      <c r="G30" s="140">
        <f t="shared" si="1"/>
        <v>6</v>
      </c>
      <c r="H30" s="248" t="str">
        <f t="shared" si="2"/>
        <v>Moderate</v>
      </c>
      <c r="I30" s="2"/>
      <c r="J30" s="2"/>
      <c r="K30" s="1"/>
      <c r="L30" s="1"/>
      <c r="M30" s="1"/>
      <c r="N30" s="1"/>
      <c r="O30" s="1"/>
      <c r="P30" s="1"/>
      <c r="Q30" s="1"/>
      <c r="R30" s="1"/>
      <c r="S30" s="1"/>
      <c r="T30" s="1"/>
      <c r="U30" s="1"/>
      <c r="V30" s="1"/>
      <c r="W30" s="1"/>
      <c r="X30" s="1"/>
      <c r="Y30" s="1"/>
      <c r="Z30" s="1"/>
      <c r="AA30" s="1"/>
      <c r="AB30" s="1"/>
      <c r="AC30" s="1"/>
      <c r="AD30" s="1"/>
      <c r="AE30" s="1"/>
    </row>
    <row r="31" spans="1:31" ht="15.75" customHeight="1" x14ac:dyDescent="0.2">
      <c r="A31" s="719"/>
      <c r="B31" s="403" t="str">
        <f>'Z1 HAB CLASS'!D9</f>
        <v>Exotic-dominated secondary forest</v>
      </c>
      <c r="C31" s="404">
        <v>2</v>
      </c>
      <c r="D31" s="404">
        <v>1</v>
      </c>
      <c r="E31" s="404">
        <v>2</v>
      </c>
      <c r="F31" s="404">
        <v>1</v>
      </c>
      <c r="G31" s="140">
        <f t="shared" si="1"/>
        <v>6</v>
      </c>
      <c r="H31" s="248" t="str">
        <f t="shared" si="2"/>
        <v>Moderate</v>
      </c>
      <c r="I31" s="2"/>
      <c r="J31" s="2"/>
      <c r="K31" s="1"/>
      <c r="L31" s="1"/>
      <c r="M31" s="1"/>
      <c r="N31" s="1"/>
      <c r="O31" s="1"/>
      <c r="P31" s="1"/>
      <c r="Q31" s="1"/>
      <c r="R31" s="1"/>
      <c r="S31" s="1"/>
      <c r="T31" s="1"/>
      <c r="U31" s="1"/>
      <c r="V31" s="1"/>
      <c r="W31" s="1"/>
      <c r="X31" s="1"/>
      <c r="Y31" s="1"/>
      <c r="Z31" s="1"/>
      <c r="AA31" s="1"/>
      <c r="AB31" s="1"/>
      <c r="AC31" s="1"/>
      <c r="AD31" s="1"/>
      <c r="AE31" s="1"/>
    </row>
    <row r="32" spans="1:31" ht="15.75" customHeight="1" x14ac:dyDescent="0.2">
      <c r="A32" s="406" t="s">
        <v>143</v>
      </c>
      <c r="B32" s="407" t="s">
        <v>143</v>
      </c>
      <c r="C32" s="315">
        <v>1</v>
      </c>
      <c r="D32" s="315">
        <v>1</v>
      </c>
      <c r="E32" s="315">
        <v>1</v>
      </c>
      <c r="F32" s="315">
        <v>2</v>
      </c>
      <c r="G32" s="168">
        <f t="shared" si="1"/>
        <v>5</v>
      </c>
      <c r="H32" s="408" t="str">
        <f t="shared" si="2"/>
        <v>Low</v>
      </c>
      <c r="I32" s="2"/>
      <c r="J32" s="2"/>
      <c r="K32" s="1"/>
      <c r="L32" s="1"/>
      <c r="M32" s="1"/>
      <c r="N32" s="1"/>
      <c r="O32" s="1"/>
      <c r="P32" s="1"/>
      <c r="Q32" s="1"/>
      <c r="R32" s="1"/>
      <c r="S32" s="1"/>
      <c r="T32" s="1"/>
      <c r="U32" s="1"/>
      <c r="V32" s="1"/>
      <c r="W32" s="1"/>
      <c r="X32" s="1"/>
      <c r="Y32" s="1"/>
      <c r="Z32" s="1"/>
      <c r="AA32" s="1"/>
      <c r="AB32" s="1"/>
      <c r="AC32" s="1"/>
      <c r="AD32" s="1"/>
      <c r="AE32" s="1"/>
    </row>
    <row r="33" spans="1:31" ht="14.25" customHeight="1" x14ac:dyDescent="0.2">
      <c r="A33" s="725" t="s">
        <v>146</v>
      </c>
      <c r="B33" s="403" t="str">
        <f>'Z1 HAB CLASS'!D11</f>
        <v>Outdoor commercial farm</v>
      </c>
      <c r="C33" s="409">
        <v>1</v>
      </c>
      <c r="D33" s="404">
        <v>0</v>
      </c>
      <c r="E33" s="404">
        <v>1</v>
      </c>
      <c r="F33" s="404">
        <v>0</v>
      </c>
      <c r="G33" s="140">
        <f t="shared" si="1"/>
        <v>2</v>
      </c>
      <c r="H33" s="410" t="str">
        <f t="shared" si="2"/>
        <v>Very low</v>
      </c>
      <c r="I33" s="2"/>
      <c r="J33" s="2"/>
      <c r="K33" s="1"/>
      <c r="L33" s="1"/>
      <c r="M33" s="1"/>
      <c r="N33" s="1"/>
      <c r="O33" s="1"/>
      <c r="P33" s="1"/>
      <c r="Q33" s="1"/>
      <c r="R33" s="1"/>
      <c r="S33" s="1"/>
      <c r="T33" s="1"/>
      <c r="U33" s="1"/>
      <c r="V33" s="1"/>
      <c r="W33" s="1"/>
      <c r="X33" s="1"/>
      <c r="Y33" s="1"/>
      <c r="Z33" s="1"/>
      <c r="AA33" s="1"/>
      <c r="AB33" s="1"/>
      <c r="AC33" s="1"/>
      <c r="AD33" s="1"/>
      <c r="AE33" s="1"/>
    </row>
    <row r="34" spans="1:31" ht="15.75" customHeight="1" x14ac:dyDescent="0.2">
      <c r="A34" s="719"/>
      <c r="B34" s="403" t="str">
        <f>'Z1 HAB CLASS'!D12</f>
        <v>Outdoor community farm</v>
      </c>
      <c r="C34" s="409">
        <v>1</v>
      </c>
      <c r="D34" s="404">
        <v>0</v>
      </c>
      <c r="E34" s="404">
        <v>1</v>
      </c>
      <c r="F34" s="404">
        <v>0</v>
      </c>
      <c r="G34" s="140">
        <f t="shared" si="1"/>
        <v>2</v>
      </c>
      <c r="H34" s="410" t="str">
        <f t="shared" si="2"/>
        <v>Very low</v>
      </c>
      <c r="I34" s="2"/>
      <c r="J34" s="2"/>
      <c r="K34" s="1"/>
      <c r="L34" s="1"/>
      <c r="M34" s="1"/>
      <c r="N34" s="1"/>
      <c r="O34" s="1"/>
      <c r="P34" s="1"/>
      <c r="Q34" s="1"/>
      <c r="R34" s="1"/>
      <c r="S34" s="1"/>
      <c r="T34" s="1"/>
      <c r="U34" s="1"/>
      <c r="V34" s="1"/>
      <c r="W34" s="1"/>
      <c r="X34" s="1"/>
      <c r="Y34" s="1"/>
      <c r="Z34" s="1"/>
      <c r="AA34" s="1"/>
      <c r="AB34" s="1"/>
      <c r="AC34" s="1"/>
      <c r="AD34" s="1"/>
      <c r="AE34" s="1"/>
    </row>
    <row r="35" spans="1:31" ht="15.75" customHeight="1" x14ac:dyDescent="0.2">
      <c r="A35" s="725" t="s">
        <v>152</v>
      </c>
      <c r="B35" s="403" t="str">
        <f>'Z1 HAB CLASS'!D13</f>
        <v>Outdoor rooftop greenery</v>
      </c>
      <c r="C35" s="409">
        <v>0</v>
      </c>
      <c r="D35" s="404">
        <v>1</v>
      </c>
      <c r="E35" s="404">
        <v>1</v>
      </c>
      <c r="F35" s="404">
        <v>0</v>
      </c>
      <c r="G35" s="140">
        <f t="shared" si="1"/>
        <v>2</v>
      </c>
      <c r="H35" s="410" t="str">
        <f t="shared" si="2"/>
        <v>Very low</v>
      </c>
      <c r="I35" s="2"/>
      <c r="J35" s="2"/>
      <c r="K35" s="1"/>
      <c r="L35" s="1"/>
      <c r="M35" s="1"/>
      <c r="N35" s="1"/>
      <c r="O35" s="1"/>
      <c r="P35" s="1"/>
      <c r="Q35" s="1"/>
      <c r="R35" s="1"/>
      <c r="S35" s="1"/>
      <c r="T35" s="1"/>
      <c r="U35" s="1"/>
      <c r="V35" s="1"/>
      <c r="W35" s="1"/>
      <c r="X35" s="1"/>
      <c r="Y35" s="1"/>
      <c r="Z35" s="1"/>
      <c r="AA35" s="1"/>
      <c r="AB35" s="1"/>
      <c r="AC35" s="1"/>
      <c r="AD35" s="1"/>
      <c r="AE35" s="1"/>
    </row>
    <row r="36" spans="1:31" ht="15.75" customHeight="1" x14ac:dyDescent="0.2">
      <c r="A36" s="719"/>
      <c r="B36" s="403" t="str">
        <f>'Z1 HAB CLASS'!D14</f>
        <v>Outdoor vertical greenery</v>
      </c>
      <c r="C36" s="409">
        <v>0</v>
      </c>
      <c r="D36" s="404">
        <v>1</v>
      </c>
      <c r="E36" s="404">
        <v>1</v>
      </c>
      <c r="F36" s="404">
        <v>0</v>
      </c>
      <c r="G36" s="140">
        <f t="shared" si="1"/>
        <v>2</v>
      </c>
      <c r="H36" s="410" t="str">
        <f t="shared" si="2"/>
        <v>Very low</v>
      </c>
      <c r="I36" s="2"/>
      <c r="J36" s="2"/>
      <c r="K36" s="1"/>
      <c r="L36" s="1"/>
      <c r="M36" s="1"/>
      <c r="N36" s="1"/>
      <c r="O36" s="1"/>
      <c r="P36" s="1"/>
      <c r="Q36" s="1"/>
      <c r="R36" s="1"/>
      <c r="S36" s="1"/>
      <c r="T36" s="1"/>
      <c r="U36" s="1"/>
      <c r="V36" s="1"/>
      <c r="W36" s="1"/>
      <c r="X36" s="1"/>
      <c r="Y36" s="1"/>
      <c r="Z36" s="1"/>
      <c r="AA36" s="1"/>
      <c r="AB36" s="1"/>
      <c r="AC36" s="1"/>
      <c r="AD36" s="1"/>
      <c r="AE36" s="1"/>
    </row>
    <row r="37" spans="1:31" ht="15.75" customHeight="1" x14ac:dyDescent="0.2">
      <c r="A37" s="725" t="s">
        <v>157</v>
      </c>
      <c r="B37" s="403" t="str">
        <f>'Z1 HAB CLASS'!D15</f>
        <v>Turf</v>
      </c>
      <c r="C37" s="404">
        <v>0</v>
      </c>
      <c r="D37" s="404">
        <v>0</v>
      </c>
      <c r="E37" s="404">
        <v>1</v>
      </c>
      <c r="F37" s="404">
        <v>0</v>
      </c>
      <c r="G37" s="140">
        <f t="shared" si="1"/>
        <v>1</v>
      </c>
      <c r="H37" s="411" t="str">
        <f t="shared" si="2"/>
        <v>Extremely low</v>
      </c>
      <c r="I37" s="2"/>
      <c r="J37" s="2"/>
      <c r="K37" s="1"/>
      <c r="L37" s="1"/>
      <c r="M37" s="1"/>
      <c r="N37" s="1"/>
      <c r="O37" s="1"/>
      <c r="P37" s="1"/>
      <c r="Q37" s="1"/>
      <c r="R37" s="1"/>
      <c r="S37" s="1"/>
      <c r="T37" s="1"/>
      <c r="U37" s="1"/>
      <c r="V37" s="1"/>
      <c r="W37" s="1"/>
      <c r="X37" s="1"/>
      <c r="Y37" s="1"/>
      <c r="Z37" s="1"/>
      <c r="AA37" s="1"/>
      <c r="AB37" s="1"/>
      <c r="AC37" s="1"/>
      <c r="AD37" s="1"/>
      <c r="AE37" s="1"/>
    </row>
    <row r="38" spans="1:31" ht="15.75" customHeight="1" x14ac:dyDescent="0.2">
      <c r="A38" s="701"/>
      <c r="B38" s="403" t="str">
        <f>'Z1 HAB CLASS'!D16</f>
        <v>Streetscape</v>
      </c>
      <c r="C38" s="409">
        <v>1</v>
      </c>
      <c r="D38" s="404">
        <v>0</v>
      </c>
      <c r="E38" s="404">
        <v>1</v>
      </c>
      <c r="F38" s="404">
        <v>0</v>
      </c>
      <c r="G38" s="140">
        <f t="shared" si="1"/>
        <v>2</v>
      </c>
      <c r="H38" s="410" t="str">
        <f t="shared" si="2"/>
        <v>Very low</v>
      </c>
      <c r="I38" s="2"/>
      <c r="J38" s="2"/>
      <c r="K38" s="1"/>
      <c r="L38" s="1"/>
      <c r="M38" s="1"/>
      <c r="N38" s="1"/>
      <c r="O38" s="1"/>
      <c r="P38" s="1"/>
      <c r="Q38" s="1"/>
      <c r="R38" s="1"/>
      <c r="S38" s="1"/>
      <c r="T38" s="1"/>
      <c r="U38" s="1"/>
      <c r="V38" s="1"/>
      <c r="W38" s="1"/>
      <c r="X38" s="1"/>
      <c r="Y38" s="1"/>
      <c r="Z38" s="1"/>
      <c r="AA38" s="1"/>
      <c r="AB38" s="1"/>
      <c r="AC38" s="1"/>
      <c r="AD38" s="1"/>
      <c r="AE38" s="1"/>
    </row>
    <row r="39" spans="1:31" ht="15.75" customHeight="1" x14ac:dyDescent="0.2">
      <c r="A39" s="701"/>
      <c r="B39" s="403" t="str">
        <f>'Z1 HAB CLASS'!D17</f>
        <v>Urban park/garden</v>
      </c>
      <c r="C39" s="409">
        <v>1</v>
      </c>
      <c r="D39" s="404">
        <v>1</v>
      </c>
      <c r="E39" s="404">
        <v>1</v>
      </c>
      <c r="F39" s="404">
        <v>0</v>
      </c>
      <c r="G39" s="140">
        <f t="shared" si="1"/>
        <v>3</v>
      </c>
      <c r="H39" s="410" t="str">
        <f t="shared" si="2"/>
        <v>Very low</v>
      </c>
      <c r="I39" s="2"/>
      <c r="J39" s="2"/>
      <c r="K39" s="1"/>
      <c r="L39" s="1"/>
      <c r="M39" s="1"/>
      <c r="N39" s="1"/>
      <c r="O39" s="1"/>
      <c r="P39" s="1"/>
      <c r="Q39" s="1"/>
      <c r="R39" s="1"/>
      <c r="S39" s="1"/>
      <c r="T39" s="1"/>
      <c r="U39" s="1"/>
      <c r="V39" s="1"/>
      <c r="W39" s="1"/>
      <c r="X39" s="1"/>
      <c r="Y39" s="1"/>
      <c r="Z39" s="1"/>
      <c r="AA39" s="1"/>
      <c r="AB39" s="1"/>
      <c r="AC39" s="1"/>
      <c r="AD39" s="1"/>
      <c r="AE39" s="1"/>
    </row>
    <row r="40" spans="1:31" ht="15.75" customHeight="1" x14ac:dyDescent="0.2">
      <c r="A40" s="719"/>
      <c r="B40" s="403" t="str">
        <f>'Z1 HAB CLASS'!D18</f>
        <v>Golf course</v>
      </c>
      <c r="C40" s="409">
        <v>1</v>
      </c>
      <c r="D40" s="404">
        <v>0</v>
      </c>
      <c r="E40" s="404">
        <v>1</v>
      </c>
      <c r="F40" s="404">
        <v>0</v>
      </c>
      <c r="G40" s="140">
        <f t="shared" si="1"/>
        <v>2</v>
      </c>
      <c r="H40" s="410" t="str">
        <f t="shared" si="2"/>
        <v>Very low</v>
      </c>
      <c r="I40" s="2"/>
      <c r="J40" s="2"/>
      <c r="K40" s="1"/>
      <c r="L40" s="1"/>
      <c r="M40" s="1"/>
      <c r="N40" s="1"/>
      <c r="O40" s="1"/>
      <c r="P40" s="1"/>
      <c r="Q40" s="1"/>
      <c r="R40" s="1"/>
      <c r="S40" s="1"/>
      <c r="T40" s="1"/>
      <c r="U40" s="1"/>
      <c r="V40" s="1"/>
      <c r="W40" s="1"/>
      <c r="X40" s="1"/>
      <c r="Y40" s="1"/>
      <c r="Z40" s="1"/>
      <c r="AA40" s="1"/>
      <c r="AB40" s="1"/>
      <c r="AC40" s="1"/>
      <c r="AD40" s="1"/>
      <c r="AE40" s="1"/>
    </row>
    <row r="41" spans="1:31" ht="15.75" customHeight="1" x14ac:dyDescent="0.2">
      <c r="A41" s="725" t="s">
        <v>165</v>
      </c>
      <c r="B41" s="412" t="str">
        <f>'Z1 HAB CLASS'!D19</f>
        <v>Developed land</v>
      </c>
      <c r="C41" s="404">
        <v>0</v>
      </c>
      <c r="D41" s="404">
        <v>0</v>
      </c>
      <c r="E41" s="404">
        <v>0</v>
      </c>
      <c r="F41" s="404">
        <v>0</v>
      </c>
      <c r="G41" s="140">
        <f t="shared" si="1"/>
        <v>0</v>
      </c>
      <c r="H41" s="413" t="str">
        <f t="shared" si="2"/>
        <v>No value</v>
      </c>
      <c r="I41" s="2"/>
      <c r="J41" s="2"/>
      <c r="K41" s="1"/>
      <c r="L41" s="1"/>
      <c r="M41" s="1"/>
      <c r="N41" s="1"/>
      <c r="O41" s="1"/>
      <c r="P41" s="1"/>
      <c r="Q41" s="1"/>
      <c r="R41" s="1"/>
      <c r="S41" s="1"/>
      <c r="T41" s="1"/>
      <c r="U41" s="1"/>
      <c r="V41" s="1"/>
      <c r="W41" s="1"/>
      <c r="X41" s="1"/>
      <c r="Y41" s="1"/>
      <c r="Z41" s="1"/>
      <c r="AA41" s="1"/>
      <c r="AB41" s="1"/>
      <c r="AC41" s="1"/>
      <c r="AD41" s="1"/>
      <c r="AE41" s="1"/>
    </row>
    <row r="42" spans="1:31" ht="15.75" customHeight="1" x14ac:dyDescent="0.2">
      <c r="A42" s="719"/>
      <c r="B42" s="403" t="str">
        <f>'Z1 HAB CLASS'!D20</f>
        <v>Bare ground</v>
      </c>
      <c r="C42" s="404">
        <v>0</v>
      </c>
      <c r="D42" s="404">
        <v>0</v>
      </c>
      <c r="E42" s="404">
        <v>0</v>
      </c>
      <c r="F42" s="404">
        <v>0</v>
      </c>
      <c r="G42" s="140">
        <f t="shared" si="1"/>
        <v>0</v>
      </c>
      <c r="H42" s="413" t="str">
        <f t="shared" si="2"/>
        <v>No value</v>
      </c>
      <c r="I42" s="2"/>
      <c r="J42" s="2"/>
      <c r="K42" s="1"/>
      <c r="L42" s="1"/>
      <c r="M42" s="1"/>
      <c r="N42" s="1"/>
      <c r="O42" s="1"/>
      <c r="P42" s="1"/>
      <c r="Q42" s="1"/>
      <c r="R42" s="1"/>
      <c r="S42" s="1"/>
      <c r="T42" s="1"/>
      <c r="U42" s="1"/>
      <c r="V42" s="1"/>
      <c r="W42" s="1"/>
      <c r="X42" s="1"/>
      <c r="Y42" s="1"/>
      <c r="Z42" s="1"/>
      <c r="AA42" s="1"/>
      <c r="AB42" s="1"/>
      <c r="AC42" s="1"/>
      <c r="AD42" s="1"/>
      <c r="AE42" s="1"/>
    </row>
    <row r="43" spans="1:31" ht="15.75" customHeight="1" x14ac:dyDescent="0.2">
      <c r="A43" s="718" t="s">
        <v>172</v>
      </c>
      <c r="B43" s="403" t="str">
        <f>'Z1 HAB CLASS'!D21</f>
        <v>Hill stream</v>
      </c>
      <c r="C43" s="404">
        <v>2</v>
      </c>
      <c r="D43" s="404">
        <v>2</v>
      </c>
      <c r="E43" s="404">
        <v>3</v>
      </c>
      <c r="F43" s="404">
        <v>1</v>
      </c>
      <c r="G43" s="140">
        <f t="shared" si="1"/>
        <v>8</v>
      </c>
      <c r="H43" s="405" t="str">
        <f t="shared" si="2"/>
        <v>High</v>
      </c>
      <c r="I43" s="2"/>
      <c r="J43" s="2"/>
      <c r="K43" s="1"/>
      <c r="L43" s="1"/>
      <c r="M43" s="1"/>
      <c r="N43" s="1"/>
      <c r="O43" s="1"/>
      <c r="P43" s="1"/>
      <c r="Q43" s="1"/>
      <c r="R43" s="1"/>
      <c r="S43" s="1"/>
      <c r="T43" s="1"/>
      <c r="U43" s="1"/>
      <c r="V43" s="1"/>
      <c r="W43" s="1"/>
      <c r="X43" s="1"/>
      <c r="Y43" s="1"/>
      <c r="Z43" s="1"/>
      <c r="AA43" s="1"/>
      <c r="AB43" s="1"/>
      <c r="AC43" s="1"/>
      <c r="AD43" s="1"/>
      <c r="AE43" s="1"/>
    </row>
    <row r="44" spans="1:31" ht="15.75" customHeight="1" x14ac:dyDescent="0.2">
      <c r="A44" s="701"/>
      <c r="B44" s="403" t="str">
        <f>'Z1 HAB CLASS'!D22</f>
        <v>Forest or rural stream</v>
      </c>
      <c r="C44" s="404">
        <v>3</v>
      </c>
      <c r="D44" s="404">
        <v>2</v>
      </c>
      <c r="E44" s="404">
        <v>2</v>
      </c>
      <c r="F44" s="404">
        <v>0</v>
      </c>
      <c r="G44" s="140">
        <f t="shared" si="1"/>
        <v>7</v>
      </c>
      <c r="H44" s="411" t="str">
        <f t="shared" si="2"/>
        <v>Moderate</v>
      </c>
      <c r="I44" s="2"/>
      <c r="J44" s="2"/>
      <c r="K44" s="1"/>
      <c r="L44" s="1"/>
      <c r="M44" s="1"/>
      <c r="N44" s="1"/>
      <c r="O44" s="1"/>
      <c r="P44" s="1"/>
      <c r="Q44" s="1"/>
      <c r="R44" s="1"/>
      <c r="S44" s="1"/>
      <c r="T44" s="1"/>
      <c r="U44" s="1"/>
      <c r="V44" s="1"/>
      <c r="W44" s="1"/>
      <c r="X44" s="1"/>
      <c r="Y44" s="1"/>
      <c r="Z44" s="1"/>
      <c r="AA44" s="1"/>
      <c r="AB44" s="1"/>
      <c r="AC44" s="1"/>
      <c r="AD44" s="1"/>
      <c r="AE44" s="1"/>
    </row>
    <row r="45" spans="1:31" ht="15.75" customHeight="1" x14ac:dyDescent="0.2">
      <c r="A45" s="701"/>
      <c r="B45" s="403" t="s">
        <v>177</v>
      </c>
      <c r="C45" s="404">
        <v>3</v>
      </c>
      <c r="D45" s="404">
        <v>2</v>
      </c>
      <c r="E45" s="404">
        <v>2</v>
      </c>
      <c r="F45" s="404">
        <v>0</v>
      </c>
      <c r="G45" s="140">
        <f t="shared" si="1"/>
        <v>7</v>
      </c>
      <c r="H45" s="411" t="str">
        <f t="shared" si="2"/>
        <v>Moderate</v>
      </c>
      <c r="I45" s="2"/>
      <c r="J45" s="2"/>
      <c r="K45" s="1"/>
      <c r="L45" s="1"/>
      <c r="M45" s="1"/>
      <c r="N45" s="1"/>
      <c r="O45" s="1"/>
      <c r="P45" s="1"/>
      <c r="Q45" s="1"/>
      <c r="R45" s="1"/>
      <c r="S45" s="1"/>
      <c r="T45" s="1"/>
      <c r="U45" s="1"/>
      <c r="V45" s="1"/>
      <c r="W45" s="1"/>
      <c r="X45" s="1"/>
      <c r="Y45" s="1"/>
      <c r="Z45" s="1"/>
      <c r="AA45" s="1"/>
      <c r="AB45" s="1"/>
      <c r="AC45" s="1"/>
      <c r="AD45" s="1"/>
      <c r="AE45" s="1"/>
    </row>
    <row r="46" spans="1:31" ht="15.75" customHeight="1" x14ac:dyDescent="0.2">
      <c r="A46" s="701"/>
      <c r="B46" s="403" t="str">
        <f>'Z1 HAB CLASS'!D24</f>
        <v>Naturalised stream</v>
      </c>
      <c r="C46" s="404">
        <v>2</v>
      </c>
      <c r="D46" s="404">
        <v>1</v>
      </c>
      <c r="E46" s="404">
        <v>1</v>
      </c>
      <c r="F46" s="404">
        <v>1</v>
      </c>
      <c r="G46" s="140">
        <f t="shared" si="1"/>
        <v>5</v>
      </c>
      <c r="H46" s="408" t="str">
        <f t="shared" si="2"/>
        <v>Low</v>
      </c>
      <c r="I46" s="2"/>
      <c r="J46" s="2"/>
      <c r="K46" s="1"/>
      <c r="L46" s="1"/>
      <c r="M46" s="1"/>
      <c r="N46" s="1"/>
      <c r="O46" s="1"/>
      <c r="P46" s="1"/>
      <c r="Q46" s="1"/>
      <c r="R46" s="1"/>
      <c r="S46" s="1"/>
      <c r="T46" s="1"/>
      <c r="U46" s="1"/>
      <c r="V46" s="1"/>
      <c r="W46" s="1"/>
      <c r="X46" s="1"/>
      <c r="Y46" s="1"/>
      <c r="Z46" s="1"/>
      <c r="AA46" s="1"/>
      <c r="AB46" s="1"/>
      <c r="AC46" s="1"/>
      <c r="AD46" s="1"/>
      <c r="AE46" s="1"/>
    </row>
    <row r="47" spans="1:31" ht="15.75" customHeight="1" x14ac:dyDescent="0.2">
      <c r="A47" s="701"/>
      <c r="B47" s="403" t="s">
        <v>181</v>
      </c>
      <c r="C47" s="404">
        <v>2</v>
      </c>
      <c r="D47" s="404">
        <v>1</v>
      </c>
      <c r="E47" s="404">
        <v>1</v>
      </c>
      <c r="F47" s="404">
        <v>0</v>
      </c>
      <c r="G47" s="140">
        <f t="shared" si="1"/>
        <v>4</v>
      </c>
      <c r="H47" s="408" t="str">
        <f t="shared" si="2"/>
        <v>Low</v>
      </c>
      <c r="I47" s="2"/>
      <c r="J47" s="2"/>
      <c r="K47" s="1"/>
      <c r="L47" s="1"/>
      <c r="M47" s="1"/>
      <c r="N47" s="1"/>
      <c r="O47" s="1"/>
      <c r="P47" s="1"/>
      <c r="Q47" s="1"/>
      <c r="R47" s="1"/>
      <c r="S47" s="1"/>
      <c r="T47" s="1"/>
      <c r="U47" s="1"/>
      <c r="V47" s="1"/>
      <c r="W47" s="1"/>
      <c r="X47" s="1"/>
      <c r="Y47" s="1"/>
      <c r="Z47" s="1"/>
      <c r="AA47" s="1"/>
      <c r="AB47" s="1"/>
      <c r="AC47" s="1"/>
      <c r="AD47" s="1"/>
      <c r="AE47" s="1"/>
    </row>
    <row r="48" spans="1:31" ht="15.75" customHeight="1" x14ac:dyDescent="0.2">
      <c r="A48" s="719"/>
      <c r="B48" s="403" t="str">
        <f>'Z1 HAB CLASS'!D26</f>
        <v>Concrete drain/ canal</v>
      </c>
      <c r="C48" s="404">
        <v>1</v>
      </c>
      <c r="D48" s="404">
        <v>0</v>
      </c>
      <c r="E48" s="404">
        <v>0</v>
      </c>
      <c r="F48" s="404">
        <v>1</v>
      </c>
      <c r="G48" s="140">
        <f t="shared" si="1"/>
        <v>2</v>
      </c>
      <c r="H48" s="410" t="str">
        <f t="shared" si="2"/>
        <v>Very low</v>
      </c>
      <c r="I48" s="2"/>
      <c r="J48" s="2"/>
      <c r="K48" s="1"/>
      <c r="L48" s="1"/>
      <c r="M48" s="1"/>
      <c r="N48" s="1"/>
      <c r="O48" s="1"/>
      <c r="P48" s="1"/>
      <c r="Q48" s="1"/>
      <c r="R48" s="1"/>
      <c r="S48" s="1"/>
      <c r="T48" s="1"/>
      <c r="U48" s="1"/>
      <c r="V48" s="1"/>
      <c r="W48" s="1"/>
      <c r="X48" s="1"/>
      <c r="Y48" s="1"/>
      <c r="Z48" s="1"/>
      <c r="AA48" s="1"/>
      <c r="AB48" s="1"/>
      <c r="AC48" s="1"/>
      <c r="AD48" s="1"/>
      <c r="AE48" s="1"/>
    </row>
    <row r="49" spans="1:31" ht="15.75" customHeight="1" x14ac:dyDescent="0.2">
      <c r="A49" s="718" t="s">
        <v>186</v>
      </c>
      <c r="B49" s="403" t="str">
        <f>'Z1 HAB CLASS'!D27</f>
        <v>Unmanaged soft bank pond</v>
      </c>
      <c r="C49" s="404">
        <v>3</v>
      </c>
      <c r="D49" s="404">
        <v>1</v>
      </c>
      <c r="E49" s="404">
        <v>2</v>
      </c>
      <c r="F49" s="404">
        <v>1</v>
      </c>
      <c r="G49" s="140">
        <f t="shared" si="1"/>
        <v>7</v>
      </c>
      <c r="H49" s="248" t="str">
        <f t="shared" si="2"/>
        <v>Moderate</v>
      </c>
      <c r="I49" s="2"/>
      <c r="J49" s="2"/>
      <c r="K49" s="1"/>
      <c r="L49" s="1"/>
      <c r="M49" s="1"/>
      <c r="N49" s="1"/>
      <c r="O49" s="1"/>
      <c r="P49" s="1"/>
      <c r="Q49" s="1"/>
      <c r="R49" s="1"/>
      <c r="S49" s="1"/>
      <c r="T49" s="1"/>
      <c r="U49" s="1"/>
      <c r="V49" s="1"/>
      <c r="W49" s="1"/>
      <c r="X49" s="1"/>
      <c r="Y49" s="1"/>
      <c r="Z49" s="1"/>
      <c r="AA49" s="1"/>
      <c r="AB49" s="1"/>
      <c r="AC49" s="1"/>
      <c r="AD49" s="1"/>
      <c r="AE49" s="1"/>
    </row>
    <row r="50" spans="1:31" ht="15.75" customHeight="1" x14ac:dyDescent="0.2">
      <c r="A50" s="701"/>
      <c r="B50" s="403" t="str">
        <f>'Z1 HAB CLASS'!D28</f>
        <v>Managed soft bank pond</v>
      </c>
      <c r="C50" s="404">
        <v>2</v>
      </c>
      <c r="D50" s="404">
        <v>1</v>
      </c>
      <c r="E50" s="404">
        <v>1</v>
      </c>
      <c r="F50" s="404">
        <v>1</v>
      </c>
      <c r="G50" s="140">
        <f t="shared" si="1"/>
        <v>5</v>
      </c>
      <c r="H50" s="408" t="str">
        <f t="shared" si="2"/>
        <v>Low</v>
      </c>
      <c r="I50" s="2"/>
      <c r="J50" s="2"/>
      <c r="K50" s="1"/>
      <c r="L50" s="1"/>
      <c r="M50" s="1"/>
      <c r="N50" s="1"/>
      <c r="O50" s="1"/>
      <c r="P50" s="1"/>
      <c r="Q50" s="1"/>
      <c r="R50" s="1"/>
      <c r="S50" s="1"/>
      <c r="T50" s="1"/>
      <c r="U50" s="1"/>
      <c r="V50" s="1"/>
      <c r="W50" s="1"/>
      <c r="X50" s="1"/>
      <c r="Y50" s="1"/>
      <c r="Z50" s="1"/>
      <c r="AA50" s="1"/>
      <c r="AB50" s="1"/>
      <c r="AC50" s="1"/>
      <c r="AD50" s="1"/>
      <c r="AE50" s="1"/>
    </row>
    <row r="51" spans="1:31" ht="15.75" customHeight="1" x14ac:dyDescent="0.2">
      <c r="A51" s="701"/>
      <c r="B51" s="403" t="str">
        <f>'Z1 HAB CLASS'!D29</f>
        <v>Hard bank pond</v>
      </c>
      <c r="C51" s="404">
        <v>1</v>
      </c>
      <c r="D51" s="404">
        <v>0</v>
      </c>
      <c r="E51" s="404">
        <v>1</v>
      </c>
      <c r="F51" s="404">
        <v>1</v>
      </c>
      <c r="G51" s="140">
        <f t="shared" si="1"/>
        <v>3</v>
      </c>
      <c r="H51" s="410" t="str">
        <f t="shared" si="2"/>
        <v>Very low</v>
      </c>
      <c r="I51" s="2"/>
      <c r="J51" s="2"/>
      <c r="K51" s="1"/>
      <c r="L51" s="1"/>
      <c r="M51" s="1"/>
      <c r="N51" s="1"/>
      <c r="O51" s="1"/>
      <c r="P51" s="1"/>
      <c r="Q51" s="1"/>
      <c r="R51" s="1"/>
      <c r="S51" s="1"/>
      <c r="T51" s="1"/>
      <c r="U51" s="1"/>
      <c r="V51" s="1"/>
      <c r="W51" s="1"/>
      <c r="X51" s="1"/>
      <c r="Y51" s="1"/>
      <c r="Z51" s="1"/>
      <c r="AA51" s="1"/>
      <c r="AB51" s="1"/>
      <c r="AC51" s="1"/>
      <c r="AD51" s="1"/>
      <c r="AE51" s="1"/>
    </row>
    <row r="52" spans="1:31" ht="15.75" customHeight="1" x14ac:dyDescent="0.2">
      <c r="A52" s="701"/>
      <c r="B52" s="403" t="str">
        <f>'Z1 HAB CLASS'!D30</f>
        <v>Quarry lake</v>
      </c>
      <c r="C52" s="404">
        <v>2</v>
      </c>
      <c r="D52" s="404">
        <v>3</v>
      </c>
      <c r="E52" s="404">
        <v>2</v>
      </c>
      <c r="F52" s="404">
        <v>0</v>
      </c>
      <c r="G52" s="140">
        <f t="shared" si="1"/>
        <v>7</v>
      </c>
      <c r="H52" s="248" t="str">
        <f t="shared" si="2"/>
        <v>Moderate</v>
      </c>
      <c r="I52" s="2"/>
      <c r="J52" s="2"/>
      <c r="K52" s="1"/>
      <c r="L52" s="1"/>
      <c r="M52" s="1"/>
      <c r="N52" s="1"/>
      <c r="O52" s="1"/>
      <c r="P52" s="1"/>
      <c r="Q52" s="1"/>
      <c r="R52" s="1"/>
      <c r="S52" s="1"/>
      <c r="T52" s="1"/>
      <c r="U52" s="1"/>
      <c r="V52" s="1"/>
      <c r="W52" s="1"/>
      <c r="X52" s="1"/>
      <c r="Y52" s="1"/>
      <c r="Z52" s="1"/>
      <c r="AA52" s="1"/>
      <c r="AB52" s="1"/>
      <c r="AC52" s="1"/>
      <c r="AD52" s="1"/>
      <c r="AE52" s="1"/>
    </row>
    <row r="53" spans="1:31" ht="15.75" customHeight="1" x14ac:dyDescent="0.2">
      <c r="A53" s="719"/>
      <c r="B53" s="403" t="str">
        <f>'Z1 HAB CLASS'!D31</f>
        <v>Reservoir</v>
      </c>
      <c r="C53" s="404">
        <v>2</v>
      </c>
      <c r="D53" s="404">
        <v>2</v>
      </c>
      <c r="E53" s="404">
        <v>1</v>
      </c>
      <c r="F53" s="404">
        <v>0</v>
      </c>
      <c r="G53" s="140">
        <f t="shared" si="1"/>
        <v>5</v>
      </c>
      <c r="H53" s="408" t="str">
        <f t="shared" si="2"/>
        <v>Low</v>
      </c>
      <c r="I53" s="2"/>
      <c r="J53" s="2"/>
      <c r="K53" s="1"/>
      <c r="L53" s="1"/>
      <c r="M53" s="1"/>
      <c r="N53" s="1"/>
      <c r="O53" s="1"/>
      <c r="P53" s="1"/>
      <c r="Q53" s="1"/>
      <c r="R53" s="1"/>
      <c r="S53" s="1"/>
      <c r="T53" s="1"/>
      <c r="U53" s="1"/>
      <c r="V53" s="1"/>
      <c r="W53" s="1"/>
      <c r="X53" s="1"/>
      <c r="Y53" s="1"/>
      <c r="Z53" s="1"/>
      <c r="AA53" s="1"/>
      <c r="AB53" s="1"/>
      <c r="AC53" s="1"/>
      <c r="AD53" s="1"/>
      <c r="AE53" s="1"/>
    </row>
    <row r="54" spans="1:31" ht="15.75" customHeight="1" x14ac:dyDescent="0.2">
      <c r="A54" s="718" t="s">
        <v>197</v>
      </c>
      <c r="B54" s="403" t="str">
        <f>'Z1 HAB CLASS'!D32</f>
        <v>Freshwater swamp forest</v>
      </c>
      <c r="C54" s="404">
        <v>3</v>
      </c>
      <c r="D54" s="404">
        <v>2</v>
      </c>
      <c r="E54" s="404">
        <v>3</v>
      </c>
      <c r="F54" s="404">
        <v>3</v>
      </c>
      <c r="G54" s="140">
        <f t="shared" si="1"/>
        <v>11</v>
      </c>
      <c r="H54" s="414" t="str">
        <f t="shared" si="2"/>
        <v>Very high</v>
      </c>
      <c r="I54" s="2"/>
      <c r="J54" s="2"/>
      <c r="K54" s="1"/>
      <c r="L54" s="1"/>
      <c r="M54" s="1"/>
      <c r="N54" s="1"/>
      <c r="O54" s="1"/>
      <c r="P54" s="1"/>
      <c r="Q54" s="1"/>
      <c r="R54" s="1"/>
      <c r="S54" s="1"/>
      <c r="T54" s="1"/>
      <c r="U54" s="1"/>
      <c r="V54" s="1"/>
      <c r="W54" s="1"/>
      <c r="X54" s="1"/>
      <c r="Y54" s="1"/>
      <c r="Z54" s="1"/>
      <c r="AA54" s="1"/>
      <c r="AB54" s="1"/>
      <c r="AC54" s="1"/>
      <c r="AD54" s="1"/>
      <c r="AE54" s="1"/>
    </row>
    <row r="55" spans="1:31" ht="15.75" customHeight="1" x14ac:dyDescent="0.2">
      <c r="A55" s="719"/>
      <c r="B55" s="403" t="str">
        <f>'Z1 HAB CLASS'!D33</f>
        <v>Freshwater marsh</v>
      </c>
      <c r="C55" s="404">
        <v>3</v>
      </c>
      <c r="D55" s="404">
        <v>2</v>
      </c>
      <c r="E55" s="404">
        <v>3</v>
      </c>
      <c r="F55" s="404">
        <v>3</v>
      </c>
      <c r="G55" s="140">
        <f t="shared" si="1"/>
        <v>11</v>
      </c>
      <c r="H55" s="414" t="str">
        <f t="shared" si="2"/>
        <v>Very high</v>
      </c>
      <c r="I55" s="2"/>
      <c r="J55" s="2"/>
      <c r="K55" s="1"/>
      <c r="L55" s="1"/>
      <c r="M55" s="1"/>
      <c r="N55" s="1"/>
      <c r="O55" s="1"/>
      <c r="P55" s="1"/>
      <c r="Q55" s="1"/>
      <c r="R55" s="1"/>
      <c r="S55" s="1"/>
      <c r="T55" s="1"/>
      <c r="U55" s="1"/>
      <c r="V55" s="1"/>
      <c r="W55" s="1"/>
      <c r="X55" s="1"/>
      <c r="Y55" s="1"/>
      <c r="Z55" s="1"/>
      <c r="AA55" s="1"/>
      <c r="AB55" s="1"/>
      <c r="AC55" s="1"/>
      <c r="AD55" s="1"/>
      <c r="AE55" s="1"/>
    </row>
    <row r="56" spans="1:31" ht="15.75" customHeight="1" x14ac:dyDescent="0.2">
      <c r="A56" s="415" t="s">
        <v>202</v>
      </c>
      <c r="B56" s="403" t="str">
        <f>'Z1 HAB CLASS'!D34</f>
        <v>Rain garden, swale, biotope</v>
      </c>
      <c r="C56" s="404">
        <v>1</v>
      </c>
      <c r="D56" s="404">
        <v>1</v>
      </c>
      <c r="E56" s="404">
        <v>1</v>
      </c>
      <c r="F56" s="404">
        <v>0</v>
      </c>
      <c r="G56" s="140">
        <f t="shared" si="1"/>
        <v>3</v>
      </c>
      <c r="H56" s="410" t="str">
        <f t="shared" si="2"/>
        <v>Very low</v>
      </c>
      <c r="I56" s="2"/>
      <c r="J56" s="2"/>
      <c r="K56" s="1"/>
      <c r="L56" s="1"/>
      <c r="M56" s="1"/>
      <c r="N56" s="1"/>
      <c r="O56" s="1"/>
      <c r="P56" s="1"/>
      <c r="Q56" s="1"/>
      <c r="R56" s="1"/>
      <c r="S56" s="1"/>
      <c r="T56" s="1"/>
      <c r="U56" s="1"/>
      <c r="V56" s="1"/>
      <c r="W56" s="1"/>
      <c r="X56" s="1"/>
      <c r="Y56" s="1"/>
      <c r="Z56" s="1"/>
      <c r="AA56" s="1"/>
      <c r="AB56" s="1"/>
      <c r="AC56" s="1"/>
      <c r="AD56" s="1"/>
      <c r="AE56" s="1"/>
    </row>
    <row r="57" spans="1:31" ht="15.75" customHeight="1" x14ac:dyDescent="0.2">
      <c r="A57" s="415" t="s">
        <v>206</v>
      </c>
      <c r="B57" s="403" t="str">
        <f>'Z1 HAB CLASS'!D35</f>
        <v>Mangrove forest</v>
      </c>
      <c r="C57" s="404">
        <v>3</v>
      </c>
      <c r="D57" s="404">
        <v>2</v>
      </c>
      <c r="E57" s="404">
        <v>3</v>
      </c>
      <c r="F57" s="404">
        <v>3</v>
      </c>
      <c r="G57" s="140">
        <f t="shared" si="1"/>
        <v>11</v>
      </c>
      <c r="H57" s="414" t="str">
        <f t="shared" si="2"/>
        <v>Very high</v>
      </c>
      <c r="I57" s="2"/>
      <c r="J57" s="2"/>
      <c r="K57" s="1"/>
      <c r="L57" s="1"/>
      <c r="M57" s="1"/>
      <c r="N57" s="1"/>
      <c r="O57" s="1"/>
      <c r="P57" s="1"/>
      <c r="Q57" s="1"/>
      <c r="R57" s="1"/>
      <c r="S57" s="1"/>
      <c r="T57" s="1"/>
      <c r="U57" s="1"/>
      <c r="V57" s="1"/>
      <c r="W57" s="1"/>
      <c r="X57" s="1"/>
      <c r="Y57" s="1"/>
      <c r="Z57" s="1"/>
      <c r="AA57" s="1"/>
      <c r="AB57" s="1"/>
      <c r="AC57" s="1"/>
      <c r="AD57" s="1"/>
      <c r="AE57" s="1"/>
    </row>
    <row r="58" spans="1:31" ht="15.75" customHeight="1" x14ac:dyDescent="0.2">
      <c r="A58" s="720" t="s">
        <v>209</v>
      </c>
      <c r="B58" s="416" t="s">
        <v>206</v>
      </c>
      <c r="C58" s="404">
        <v>3</v>
      </c>
      <c r="D58" s="404">
        <v>2</v>
      </c>
      <c r="E58" s="404">
        <v>3</v>
      </c>
      <c r="F58" s="404">
        <v>3</v>
      </c>
      <c r="G58" s="140">
        <f t="shared" si="1"/>
        <v>11</v>
      </c>
      <c r="H58" s="414" t="str">
        <f t="shared" si="2"/>
        <v>Very high</v>
      </c>
      <c r="I58" s="2"/>
      <c r="J58" s="2"/>
      <c r="K58" s="1"/>
      <c r="L58" s="1"/>
      <c r="M58" s="1"/>
      <c r="N58" s="1"/>
      <c r="O58" s="1"/>
      <c r="P58" s="1"/>
      <c r="Q58" s="1"/>
      <c r="R58" s="1"/>
      <c r="S58" s="1"/>
      <c r="T58" s="1"/>
      <c r="U58" s="1"/>
      <c r="V58" s="1"/>
      <c r="W58" s="1"/>
      <c r="X58" s="1"/>
      <c r="Y58" s="1"/>
      <c r="Z58" s="1"/>
      <c r="AA58" s="1"/>
      <c r="AB58" s="1"/>
      <c r="AC58" s="1"/>
      <c r="AD58" s="1"/>
      <c r="AE58" s="1"/>
    </row>
    <row r="59" spans="1:31" ht="15.75" customHeight="1" x14ac:dyDescent="0.2">
      <c r="A59" s="701"/>
      <c r="B59" s="417" t="s">
        <v>210</v>
      </c>
      <c r="C59" s="409">
        <v>3</v>
      </c>
      <c r="D59" s="409">
        <v>3</v>
      </c>
      <c r="E59" s="404">
        <v>3</v>
      </c>
      <c r="F59" s="409">
        <v>3</v>
      </c>
      <c r="G59" s="140">
        <f t="shared" si="1"/>
        <v>12</v>
      </c>
      <c r="H59" s="414" t="str">
        <f t="shared" si="2"/>
        <v>Very high</v>
      </c>
      <c r="I59" s="2"/>
      <c r="J59" s="2"/>
      <c r="K59" s="1"/>
      <c r="L59" s="1"/>
      <c r="M59" s="1"/>
      <c r="N59" s="1"/>
      <c r="O59" s="1"/>
      <c r="P59" s="1"/>
      <c r="Q59" s="1"/>
      <c r="R59" s="1"/>
      <c r="S59" s="1"/>
      <c r="T59" s="1"/>
      <c r="U59" s="1"/>
      <c r="V59" s="1"/>
      <c r="W59" s="1"/>
      <c r="X59" s="1"/>
      <c r="Y59" s="1"/>
      <c r="Z59" s="1"/>
      <c r="AA59" s="1"/>
      <c r="AB59" s="1"/>
      <c r="AC59" s="1"/>
      <c r="AD59" s="1"/>
      <c r="AE59" s="1"/>
    </row>
    <row r="60" spans="1:31" ht="15.75" customHeight="1" x14ac:dyDescent="0.2">
      <c r="A60" s="701"/>
      <c r="B60" s="417" t="s">
        <v>212</v>
      </c>
      <c r="C60" s="409">
        <v>3</v>
      </c>
      <c r="D60" s="409">
        <v>3</v>
      </c>
      <c r="E60" s="404">
        <v>3</v>
      </c>
      <c r="F60" s="409">
        <v>3</v>
      </c>
      <c r="G60" s="140">
        <f t="shared" si="1"/>
        <v>12</v>
      </c>
      <c r="H60" s="414" t="str">
        <f t="shared" si="2"/>
        <v>Very high</v>
      </c>
      <c r="I60" s="2"/>
      <c r="J60" s="2"/>
      <c r="K60" s="1"/>
      <c r="L60" s="1"/>
      <c r="M60" s="1"/>
      <c r="N60" s="1"/>
      <c r="O60" s="1"/>
      <c r="P60" s="1"/>
      <c r="Q60" s="1"/>
      <c r="R60" s="1"/>
      <c r="S60" s="1"/>
      <c r="T60" s="1"/>
      <c r="U60" s="1"/>
      <c r="V60" s="1"/>
      <c r="W60" s="1"/>
      <c r="X60" s="1"/>
      <c r="Y60" s="1"/>
      <c r="Z60" s="1"/>
      <c r="AA60" s="1"/>
      <c r="AB60" s="1"/>
      <c r="AC60" s="1"/>
      <c r="AD60" s="1"/>
      <c r="AE60" s="1"/>
    </row>
    <row r="61" spans="1:31" ht="15" customHeight="1" x14ac:dyDescent="0.2">
      <c r="A61" s="701"/>
      <c r="B61" s="417" t="s">
        <v>214</v>
      </c>
      <c r="C61" s="409">
        <v>2</v>
      </c>
      <c r="D61" s="409">
        <v>2</v>
      </c>
      <c r="E61" s="404">
        <v>3</v>
      </c>
      <c r="F61" s="409">
        <v>2</v>
      </c>
      <c r="G61" s="140">
        <f t="shared" si="1"/>
        <v>9</v>
      </c>
      <c r="H61" s="405" t="str">
        <f t="shared" si="2"/>
        <v>High</v>
      </c>
      <c r="I61" s="2"/>
      <c r="J61" s="2"/>
      <c r="K61" s="1"/>
      <c r="L61" s="1"/>
      <c r="M61" s="1"/>
      <c r="N61" s="1"/>
      <c r="O61" s="1"/>
      <c r="P61" s="1"/>
      <c r="Q61" s="1"/>
      <c r="R61" s="1"/>
      <c r="S61" s="1"/>
      <c r="T61" s="1"/>
      <c r="U61" s="1"/>
      <c r="V61" s="1"/>
      <c r="W61" s="1"/>
      <c r="X61" s="1"/>
      <c r="Y61" s="1"/>
      <c r="Z61" s="1"/>
      <c r="AA61" s="1"/>
      <c r="AB61" s="1"/>
      <c r="AC61" s="1"/>
      <c r="AD61" s="1"/>
      <c r="AE61" s="1"/>
    </row>
    <row r="62" spans="1:31" ht="15.75" customHeight="1" x14ac:dyDescent="0.2">
      <c r="A62" s="701"/>
      <c r="B62" s="417" t="s">
        <v>216</v>
      </c>
      <c r="C62" s="409">
        <v>2</v>
      </c>
      <c r="D62" s="409">
        <v>2</v>
      </c>
      <c r="E62" s="404">
        <v>3</v>
      </c>
      <c r="F62" s="409">
        <v>2</v>
      </c>
      <c r="G62" s="140">
        <f t="shared" si="1"/>
        <v>9</v>
      </c>
      <c r="H62" s="405" t="str">
        <f t="shared" si="2"/>
        <v>High</v>
      </c>
      <c r="I62" s="2"/>
      <c r="J62" s="2"/>
      <c r="K62" s="1"/>
      <c r="L62" s="1"/>
      <c r="M62" s="1"/>
      <c r="N62" s="1"/>
      <c r="O62" s="1"/>
      <c r="P62" s="1"/>
      <c r="Q62" s="1"/>
      <c r="R62" s="1"/>
      <c r="S62" s="1"/>
      <c r="T62" s="1"/>
      <c r="U62" s="1"/>
      <c r="V62" s="1"/>
      <c r="W62" s="1"/>
      <c r="X62" s="1"/>
      <c r="Y62" s="1"/>
      <c r="Z62" s="1"/>
      <c r="AA62" s="1"/>
      <c r="AB62" s="1"/>
      <c r="AC62" s="1"/>
      <c r="AD62" s="1"/>
      <c r="AE62" s="1"/>
    </row>
    <row r="63" spans="1:31" ht="15.75" customHeight="1" x14ac:dyDescent="0.2">
      <c r="A63" s="701"/>
      <c r="B63" s="416" t="s">
        <v>218</v>
      </c>
      <c r="C63" s="409">
        <v>1</v>
      </c>
      <c r="D63" s="409">
        <v>1</v>
      </c>
      <c r="E63" s="409">
        <v>1</v>
      </c>
      <c r="F63" s="409">
        <v>1</v>
      </c>
      <c r="G63" s="140">
        <f t="shared" si="1"/>
        <v>4</v>
      </c>
      <c r="H63" s="408" t="str">
        <f t="shared" si="2"/>
        <v>Low</v>
      </c>
      <c r="I63" s="2"/>
      <c r="J63" s="2"/>
      <c r="K63" s="1"/>
      <c r="L63" s="1"/>
      <c r="M63" s="1"/>
      <c r="N63" s="1"/>
      <c r="O63" s="1"/>
      <c r="P63" s="1"/>
      <c r="Q63" s="1"/>
      <c r="R63" s="1"/>
      <c r="S63" s="1"/>
      <c r="T63" s="1"/>
      <c r="U63" s="1"/>
      <c r="V63" s="1"/>
      <c r="W63" s="1"/>
      <c r="X63" s="1"/>
      <c r="Y63" s="1"/>
      <c r="Z63" s="1"/>
      <c r="AA63" s="1"/>
      <c r="AB63" s="1"/>
      <c r="AC63" s="1"/>
      <c r="AD63" s="1"/>
      <c r="AE63" s="1"/>
    </row>
    <row r="64" spans="1:31" ht="15.75" customHeight="1" x14ac:dyDescent="0.2">
      <c r="A64" s="719"/>
      <c r="B64" s="416" t="s">
        <v>220</v>
      </c>
      <c r="C64" s="409">
        <v>1</v>
      </c>
      <c r="D64" s="409">
        <v>1</v>
      </c>
      <c r="E64" s="409">
        <v>1</v>
      </c>
      <c r="F64" s="409">
        <v>1</v>
      </c>
      <c r="G64" s="140">
        <f t="shared" si="1"/>
        <v>4</v>
      </c>
      <c r="H64" s="408" t="str">
        <f t="shared" si="2"/>
        <v>Low</v>
      </c>
      <c r="I64" s="2"/>
      <c r="J64" s="2"/>
      <c r="K64" s="1"/>
      <c r="L64" s="1"/>
      <c r="M64" s="1"/>
      <c r="N64" s="1"/>
      <c r="O64" s="1"/>
      <c r="P64" s="1"/>
      <c r="Q64" s="1"/>
      <c r="R64" s="1"/>
      <c r="S64" s="1"/>
      <c r="T64" s="1"/>
      <c r="U64" s="1"/>
      <c r="V64" s="1"/>
      <c r="W64" s="1"/>
      <c r="X64" s="1"/>
      <c r="Y64" s="1"/>
      <c r="Z64" s="1"/>
      <c r="AA64" s="1"/>
      <c r="AB64" s="1"/>
      <c r="AC64" s="1"/>
      <c r="AD64" s="1"/>
      <c r="AE64" s="1"/>
    </row>
    <row r="65" spans="1:31" ht="15.75" customHeight="1" x14ac:dyDescent="0.2">
      <c r="A65" s="720" t="s">
        <v>222</v>
      </c>
      <c r="B65" s="416" t="s">
        <v>223</v>
      </c>
      <c r="C65" s="409">
        <v>2</v>
      </c>
      <c r="D65" s="409">
        <v>3</v>
      </c>
      <c r="E65" s="409">
        <v>3</v>
      </c>
      <c r="F65" s="409">
        <v>3</v>
      </c>
      <c r="G65" s="140">
        <f t="shared" si="1"/>
        <v>11</v>
      </c>
      <c r="H65" s="414" t="str">
        <f t="shared" si="2"/>
        <v>Very high</v>
      </c>
      <c r="I65" s="2"/>
      <c r="J65" s="1"/>
      <c r="K65" s="1"/>
      <c r="L65" s="1"/>
      <c r="M65" s="1"/>
      <c r="N65" s="1"/>
      <c r="O65" s="1"/>
      <c r="P65" s="1"/>
      <c r="Q65" s="1"/>
      <c r="R65" s="1"/>
      <c r="S65" s="1"/>
      <c r="T65" s="1"/>
      <c r="U65" s="1"/>
      <c r="V65" s="1"/>
      <c r="W65" s="1"/>
      <c r="X65" s="1"/>
      <c r="Y65" s="1"/>
      <c r="Z65" s="1"/>
      <c r="AA65" s="1"/>
      <c r="AB65" s="1"/>
      <c r="AC65" s="1"/>
      <c r="AD65" s="1"/>
      <c r="AE65" s="1"/>
    </row>
    <row r="66" spans="1:31" ht="15.75" customHeight="1" x14ac:dyDescent="0.2">
      <c r="A66" s="701"/>
      <c r="B66" s="416" t="s">
        <v>225</v>
      </c>
      <c r="C66" s="409">
        <v>2</v>
      </c>
      <c r="D66" s="409">
        <v>3</v>
      </c>
      <c r="E66" s="409">
        <v>2</v>
      </c>
      <c r="F66" s="409">
        <v>3</v>
      </c>
      <c r="G66" s="140">
        <f t="shared" si="1"/>
        <v>10</v>
      </c>
      <c r="H66" s="414" t="str">
        <f t="shared" si="2"/>
        <v>Very high</v>
      </c>
      <c r="I66" s="2"/>
      <c r="J66" s="1"/>
      <c r="K66" s="1"/>
      <c r="L66" s="1"/>
      <c r="M66" s="1"/>
      <c r="N66" s="1"/>
      <c r="O66" s="1"/>
      <c r="P66" s="1"/>
      <c r="Q66" s="1"/>
      <c r="R66" s="1"/>
      <c r="S66" s="1"/>
      <c r="T66" s="1"/>
      <c r="U66" s="1"/>
      <c r="V66" s="1"/>
      <c r="W66" s="1"/>
      <c r="X66" s="1"/>
      <c r="Y66" s="1"/>
      <c r="Z66" s="1"/>
      <c r="AA66" s="1"/>
      <c r="AB66" s="1"/>
      <c r="AC66" s="1"/>
      <c r="AD66" s="1"/>
      <c r="AE66" s="1"/>
    </row>
    <row r="67" spans="1:31" ht="15.75" customHeight="1" x14ac:dyDescent="0.2">
      <c r="A67" s="702"/>
      <c r="B67" s="418" t="s">
        <v>227</v>
      </c>
      <c r="C67" s="419">
        <v>1</v>
      </c>
      <c r="D67" s="419">
        <v>2</v>
      </c>
      <c r="E67" s="419">
        <v>3</v>
      </c>
      <c r="F67" s="419">
        <v>1</v>
      </c>
      <c r="G67" s="420">
        <f t="shared" si="1"/>
        <v>7</v>
      </c>
      <c r="H67" s="421" t="str">
        <f t="shared" si="2"/>
        <v>Moderate</v>
      </c>
      <c r="I67" s="2"/>
      <c r="J67" s="1"/>
      <c r="K67" s="1"/>
      <c r="L67" s="1"/>
      <c r="M67" s="1"/>
      <c r="N67" s="1"/>
      <c r="O67" s="1"/>
      <c r="P67" s="1"/>
      <c r="Q67" s="1"/>
      <c r="R67" s="1"/>
      <c r="S67" s="1"/>
      <c r="T67" s="1"/>
      <c r="U67" s="1"/>
      <c r="V67" s="1"/>
      <c r="W67" s="1"/>
      <c r="X67" s="1"/>
      <c r="Y67" s="1"/>
      <c r="Z67" s="1"/>
      <c r="AA67" s="1"/>
      <c r="AB67" s="1"/>
      <c r="AC67" s="1"/>
      <c r="AD67" s="1"/>
      <c r="AE67" s="1"/>
    </row>
    <row r="68" spans="1:31" ht="15.75" customHeight="1" x14ac:dyDescent="0.2">
      <c r="A68" s="1"/>
      <c r="B68" s="1"/>
      <c r="C68" s="1"/>
      <c r="D68" s="1"/>
      <c r="E68" s="1"/>
      <c r="F68" s="1"/>
      <c r="G68" s="1"/>
      <c r="H68" s="1"/>
      <c r="I68" s="2"/>
      <c r="J68" s="1"/>
      <c r="K68" s="1"/>
      <c r="L68" s="1"/>
      <c r="M68" s="1"/>
      <c r="N68" s="1"/>
      <c r="O68" s="1"/>
      <c r="P68" s="1"/>
      <c r="Q68" s="1"/>
      <c r="R68" s="1"/>
      <c r="S68" s="1"/>
      <c r="T68" s="1"/>
      <c r="U68" s="1"/>
      <c r="V68" s="1"/>
      <c r="W68" s="1"/>
      <c r="X68" s="1"/>
      <c r="Y68" s="1"/>
      <c r="Z68" s="1"/>
      <c r="AA68" s="1"/>
      <c r="AB68" s="1"/>
      <c r="AC68" s="1"/>
      <c r="AD68" s="1"/>
      <c r="AE68" s="1"/>
    </row>
    <row r="69" spans="1:31" ht="15.75" customHeight="1" x14ac:dyDescent="0.2">
      <c r="A69" s="1"/>
      <c r="B69" s="1"/>
      <c r="C69" s="1"/>
      <c r="D69" s="1"/>
      <c r="E69" s="1"/>
      <c r="F69" s="1"/>
      <c r="G69" s="1"/>
      <c r="H69" s="1"/>
      <c r="I69" s="2"/>
      <c r="J69" s="1"/>
      <c r="K69" s="1"/>
      <c r="L69" s="1"/>
      <c r="M69" s="1"/>
      <c r="N69" s="1"/>
      <c r="O69" s="1"/>
      <c r="P69" s="1"/>
      <c r="Q69" s="1"/>
      <c r="R69" s="1"/>
      <c r="S69" s="1"/>
      <c r="T69" s="1"/>
      <c r="U69" s="1"/>
      <c r="V69" s="1"/>
      <c r="W69" s="1"/>
      <c r="X69" s="1"/>
      <c r="Y69" s="1"/>
      <c r="Z69" s="1"/>
      <c r="AA69" s="1"/>
      <c r="AB69" s="1"/>
      <c r="AC69" s="1"/>
      <c r="AD69" s="1"/>
      <c r="AE69" s="1"/>
    </row>
    <row r="70" spans="1:31" ht="15.75" customHeight="1" x14ac:dyDescent="0.2">
      <c r="A70" s="1"/>
      <c r="B70" s="1"/>
      <c r="C70" s="1"/>
      <c r="D70" s="1"/>
      <c r="E70" s="1"/>
      <c r="F70" s="1"/>
      <c r="G70" s="1"/>
      <c r="H70" s="1"/>
      <c r="I70" s="2"/>
      <c r="J70" s="1"/>
      <c r="K70" s="1"/>
      <c r="L70" s="1"/>
      <c r="M70" s="1"/>
      <c r="N70" s="1"/>
      <c r="O70" s="1"/>
      <c r="P70" s="1"/>
      <c r="Q70" s="1"/>
      <c r="R70" s="1"/>
      <c r="S70" s="1"/>
      <c r="T70" s="1"/>
      <c r="U70" s="1"/>
      <c r="V70" s="1"/>
      <c r="W70" s="1"/>
      <c r="X70" s="1"/>
      <c r="Y70" s="1"/>
      <c r="Z70" s="1"/>
      <c r="AA70" s="1"/>
      <c r="AB70" s="1"/>
      <c r="AC70" s="1"/>
      <c r="AD70" s="1"/>
      <c r="AE70" s="1"/>
    </row>
    <row r="71" spans="1:31" ht="15.75" customHeight="1" x14ac:dyDescent="0.2">
      <c r="A71" s="1"/>
      <c r="B71" s="1"/>
      <c r="C71" s="1"/>
      <c r="D71" s="1"/>
      <c r="E71" s="1"/>
      <c r="F71" s="1"/>
      <c r="G71" s="1"/>
      <c r="H71" s="1"/>
      <c r="I71" s="2"/>
      <c r="J71" s="1"/>
      <c r="K71" s="1"/>
      <c r="L71" s="1"/>
      <c r="M71" s="1"/>
      <c r="N71" s="1"/>
      <c r="O71" s="1"/>
      <c r="P71" s="1"/>
      <c r="Q71" s="1"/>
      <c r="R71" s="1"/>
      <c r="S71" s="1"/>
      <c r="T71" s="1"/>
      <c r="U71" s="1"/>
      <c r="V71" s="1"/>
      <c r="W71" s="1"/>
      <c r="X71" s="1"/>
      <c r="Y71" s="1"/>
      <c r="Z71" s="1"/>
      <c r="AA71" s="1"/>
      <c r="AB71" s="1"/>
      <c r="AC71" s="1"/>
      <c r="AD71" s="1"/>
      <c r="AE71" s="1"/>
    </row>
    <row r="72" spans="1:31" ht="15.75" customHeight="1" x14ac:dyDescent="0.2">
      <c r="A72" s="1"/>
      <c r="B72" s="1"/>
      <c r="C72" s="1"/>
      <c r="D72" s="1"/>
      <c r="E72" s="1"/>
      <c r="F72" s="1"/>
      <c r="G72" s="1"/>
      <c r="H72" s="1"/>
      <c r="I72" s="2"/>
      <c r="J72" s="1"/>
      <c r="K72" s="1"/>
      <c r="L72" s="1"/>
      <c r="M72" s="1"/>
      <c r="N72" s="1"/>
      <c r="O72" s="1"/>
      <c r="P72" s="1"/>
      <c r="Q72" s="1"/>
      <c r="R72" s="1"/>
      <c r="S72" s="1"/>
      <c r="T72" s="1"/>
      <c r="U72" s="1"/>
      <c r="V72" s="1"/>
      <c r="W72" s="1"/>
      <c r="X72" s="1"/>
      <c r="Y72" s="1"/>
      <c r="Z72" s="1"/>
      <c r="AA72" s="1"/>
      <c r="AB72" s="1"/>
      <c r="AC72" s="1"/>
      <c r="AD72" s="1"/>
      <c r="AE72" s="1"/>
    </row>
    <row r="73" spans="1:31" ht="15.75" customHeight="1" x14ac:dyDescent="0.2">
      <c r="A73" s="1"/>
      <c r="B73" s="1"/>
      <c r="C73" s="1"/>
      <c r="D73" s="1"/>
      <c r="E73" s="1"/>
      <c r="F73" s="1"/>
      <c r="G73" s="1"/>
      <c r="H73" s="1"/>
      <c r="I73" s="2"/>
      <c r="J73" s="1"/>
      <c r="K73" s="1"/>
      <c r="L73" s="1"/>
      <c r="M73" s="1"/>
      <c r="N73" s="1"/>
      <c r="O73" s="1"/>
      <c r="P73" s="1"/>
      <c r="Q73" s="1"/>
      <c r="R73" s="1"/>
      <c r="S73" s="1"/>
      <c r="T73" s="1"/>
      <c r="U73" s="1"/>
      <c r="V73" s="1"/>
      <c r="W73" s="1"/>
      <c r="X73" s="1"/>
      <c r="Y73" s="1"/>
      <c r="Z73" s="1"/>
      <c r="AA73" s="1"/>
      <c r="AB73" s="1"/>
      <c r="AC73" s="1"/>
      <c r="AD73" s="1"/>
      <c r="AE73" s="1"/>
    </row>
    <row r="74" spans="1:31" ht="15.75" customHeight="1" x14ac:dyDescent="0.2">
      <c r="A74" s="1"/>
      <c r="B74" s="1"/>
      <c r="C74" s="1"/>
      <c r="D74" s="1"/>
      <c r="E74" s="1"/>
      <c r="F74" s="1"/>
      <c r="G74" s="1"/>
      <c r="H74" s="1"/>
      <c r="I74" s="2"/>
      <c r="J74" s="1"/>
      <c r="K74" s="1"/>
      <c r="L74" s="1"/>
      <c r="M74" s="1"/>
      <c r="N74" s="1"/>
      <c r="O74" s="1"/>
      <c r="P74" s="1"/>
      <c r="Q74" s="1"/>
      <c r="R74" s="1"/>
      <c r="S74" s="1"/>
      <c r="T74" s="1"/>
      <c r="U74" s="1"/>
      <c r="V74" s="1"/>
      <c r="W74" s="1"/>
      <c r="X74" s="1"/>
      <c r="Y74" s="1"/>
      <c r="Z74" s="1"/>
      <c r="AA74" s="1"/>
      <c r="AB74" s="1"/>
      <c r="AC74" s="1"/>
      <c r="AD74" s="1"/>
      <c r="AE74" s="1"/>
    </row>
    <row r="75" spans="1:31" ht="15.75" customHeight="1" x14ac:dyDescent="0.2">
      <c r="A75" s="1"/>
      <c r="B75" s="1"/>
      <c r="C75" s="1"/>
      <c r="D75" s="1"/>
      <c r="E75" s="1"/>
      <c r="F75" s="1"/>
      <c r="G75" s="1"/>
      <c r="H75" s="1"/>
      <c r="I75" s="2"/>
      <c r="J75" s="1"/>
      <c r="K75" s="1"/>
      <c r="L75" s="1"/>
      <c r="M75" s="1"/>
      <c r="N75" s="1"/>
      <c r="O75" s="1"/>
      <c r="P75" s="1"/>
      <c r="Q75" s="1"/>
      <c r="R75" s="1"/>
      <c r="S75" s="1"/>
      <c r="T75" s="1"/>
      <c r="U75" s="1"/>
      <c r="V75" s="1"/>
      <c r="W75" s="1"/>
      <c r="X75" s="1"/>
      <c r="Y75" s="1"/>
      <c r="Z75" s="1"/>
      <c r="AA75" s="1"/>
      <c r="AB75" s="1"/>
      <c r="AC75" s="1"/>
      <c r="AD75" s="1"/>
      <c r="AE75" s="1"/>
    </row>
    <row r="76" spans="1:31" ht="15.75" customHeight="1" x14ac:dyDescent="0.2">
      <c r="A76" s="1"/>
      <c r="B76" s="1"/>
      <c r="C76" s="1"/>
      <c r="D76" s="1"/>
      <c r="E76" s="1"/>
      <c r="F76" s="1"/>
      <c r="G76" s="1"/>
      <c r="H76" s="1"/>
      <c r="I76" s="2"/>
      <c r="J76" s="1"/>
      <c r="K76" s="1"/>
      <c r="L76" s="1"/>
      <c r="M76" s="1"/>
      <c r="N76" s="1"/>
      <c r="O76" s="1"/>
      <c r="P76" s="1"/>
      <c r="Q76" s="1"/>
      <c r="R76" s="1"/>
      <c r="S76" s="1"/>
      <c r="T76" s="1"/>
      <c r="U76" s="1"/>
      <c r="V76" s="1"/>
      <c r="W76" s="1"/>
      <c r="X76" s="1"/>
      <c r="Y76" s="1"/>
      <c r="Z76" s="1"/>
      <c r="AA76" s="1"/>
      <c r="AB76" s="1"/>
      <c r="AC76" s="1"/>
      <c r="AD76" s="1"/>
      <c r="AE76" s="1"/>
    </row>
    <row r="77" spans="1:31" ht="15.75" customHeight="1" x14ac:dyDescent="0.2">
      <c r="A77" s="1"/>
      <c r="B77" s="1"/>
      <c r="C77" s="1"/>
      <c r="D77" s="1"/>
      <c r="E77" s="1"/>
      <c r="F77" s="1"/>
      <c r="G77" s="1"/>
      <c r="H77" s="1"/>
      <c r="I77" s="2"/>
      <c r="J77" s="1"/>
      <c r="K77" s="1"/>
      <c r="L77" s="1"/>
      <c r="M77" s="1"/>
      <c r="N77" s="1"/>
      <c r="O77" s="1"/>
      <c r="P77" s="1"/>
      <c r="Q77" s="1"/>
      <c r="R77" s="1"/>
      <c r="S77" s="1"/>
      <c r="T77" s="1"/>
      <c r="U77" s="1"/>
      <c r="V77" s="1"/>
      <c r="W77" s="1"/>
      <c r="X77" s="1"/>
      <c r="Y77" s="1"/>
      <c r="Z77" s="1"/>
      <c r="AA77" s="1"/>
      <c r="AB77" s="1"/>
      <c r="AC77" s="1"/>
      <c r="AD77" s="1"/>
      <c r="AE77" s="1"/>
    </row>
    <row r="78" spans="1:31" ht="15.75" customHeight="1" x14ac:dyDescent="0.2">
      <c r="A78" s="1"/>
      <c r="B78" s="1"/>
      <c r="C78" s="1"/>
      <c r="D78" s="1"/>
      <c r="E78" s="1"/>
      <c r="F78" s="1"/>
      <c r="G78" s="1"/>
      <c r="H78" s="1"/>
      <c r="I78" s="2"/>
      <c r="J78" s="1"/>
      <c r="K78" s="1"/>
      <c r="L78" s="1"/>
      <c r="M78" s="1"/>
      <c r="N78" s="1"/>
      <c r="O78" s="1"/>
      <c r="P78" s="1"/>
      <c r="Q78" s="1"/>
      <c r="R78" s="1"/>
      <c r="S78" s="1"/>
      <c r="T78" s="1"/>
      <c r="U78" s="1"/>
      <c r="V78" s="1"/>
      <c r="W78" s="1"/>
      <c r="X78" s="1"/>
      <c r="Y78" s="1"/>
      <c r="Z78" s="1"/>
      <c r="AA78" s="1"/>
      <c r="AB78" s="1"/>
      <c r="AC78" s="1"/>
      <c r="AD78" s="1"/>
      <c r="AE78" s="1"/>
    </row>
    <row r="79" spans="1:31" ht="15.75" customHeight="1" x14ac:dyDescent="0.2">
      <c r="A79" s="1"/>
      <c r="B79" s="1"/>
      <c r="C79" s="1"/>
      <c r="D79" s="1"/>
      <c r="E79" s="1"/>
      <c r="F79" s="1"/>
      <c r="G79" s="1"/>
      <c r="H79" s="1"/>
      <c r="I79" s="2"/>
      <c r="J79" s="1"/>
      <c r="K79" s="1"/>
      <c r="L79" s="1"/>
      <c r="M79" s="1"/>
      <c r="N79" s="1"/>
      <c r="O79" s="1"/>
      <c r="P79" s="1"/>
      <c r="Q79" s="1"/>
      <c r="R79" s="1"/>
      <c r="S79" s="1"/>
      <c r="T79" s="1"/>
      <c r="U79" s="1"/>
      <c r="V79" s="1"/>
      <c r="W79" s="1"/>
      <c r="X79" s="1"/>
      <c r="Y79" s="1"/>
      <c r="Z79" s="1"/>
      <c r="AA79" s="1"/>
      <c r="AB79" s="1"/>
      <c r="AC79" s="1"/>
      <c r="AD79" s="1"/>
      <c r="AE79" s="1"/>
    </row>
    <row r="80" spans="1:31" ht="15.75" customHeight="1" x14ac:dyDescent="0.2">
      <c r="A80" s="1"/>
      <c r="B80" s="1"/>
      <c r="C80" s="1"/>
      <c r="D80" s="1"/>
      <c r="E80" s="1"/>
      <c r="F80" s="1"/>
      <c r="G80" s="1"/>
      <c r="H80" s="1"/>
      <c r="I80" s="2"/>
      <c r="J80" s="1"/>
      <c r="K80" s="1"/>
      <c r="L80" s="1"/>
      <c r="M80" s="1"/>
      <c r="N80" s="1"/>
      <c r="O80" s="1"/>
      <c r="P80" s="1"/>
      <c r="Q80" s="1"/>
      <c r="R80" s="1"/>
      <c r="S80" s="1"/>
      <c r="T80" s="1"/>
      <c r="U80" s="1"/>
      <c r="V80" s="1"/>
      <c r="W80" s="1"/>
      <c r="X80" s="1"/>
      <c r="Y80" s="1"/>
      <c r="Z80" s="1"/>
      <c r="AA80" s="1"/>
      <c r="AB80" s="1"/>
      <c r="AC80" s="1"/>
      <c r="AD80" s="1"/>
      <c r="AE80" s="1"/>
    </row>
    <row r="81" spans="1:31" ht="15.75" customHeight="1" x14ac:dyDescent="0.2">
      <c r="A81" s="1"/>
      <c r="B81" s="1"/>
      <c r="C81" s="1"/>
      <c r="D81" s="1"/>
      <c r="E81" s="1"/>
      <c r="F81" s="1"/>
      <c r="G81" s="1"/>
      <c r="H81" s="1"/>
      <c r="I81" s="2"/>
      <c r="J81" s="1"/>
      <c r="K81" s="1"/>
      <c r="L81" s="1"/>
      <c r="M81" s="1"/>
      <c r="N81" s="1"/>
      <c r="O81" s="1"/>
      <c r="P81" s="1"/>
      <c r="Q81" s="1"/>
      <c r="R81" s="1"/>
      <c r="S81" s="1"/>
      <c r="T81" s="1"/>
      <c r="U81" s="1"/>
      <c r="V81" s="1"/>
      <c r="W81" s="1"/>
      <c r="X81" s="1"/>
      <c r="Y81" s="1"/>
      <c r="Z81" s="1"/>
      <c r="AA81" s="1"/>
      <c r="AB81" s="1"/>
      <c r="AC81" s="1"/>
      <c r="AD81" s="1"/>
      <c r="AE81" s="1"/>
    </row>
    <row r="82" spans="1:31" ht="15.75" customHeight="1" x14ac:dyDescent="0.2">
      <c r="A82" s="1"/>
      <c r="B82" s="1"/>
      <c r="C82" s="1"/>
      <c r="D82" s="1"/>
      <c r="E82" s="1"/>
      <c r="F82" s="1"/>
      <c r="G82" s="1"/>
      <c r="H82" s="1"/>
      <c r="I82" s="2"/>
      <c r="J82" s="1"/>
      <c r="K82" s="1"/>
      <c r="L82" s="1"/>
      <c r="M82" s="1"/>
      <c r="N82" s="1"/>
      <c r="O82" s="1"/>
      <c r="P82" s="1"/>
      <c r="Q82" s="1"/>
      <c r="R82" s="1"/>
      <c r="S82" s="1"/>
      <c r="T82" s="1"/>
      <c r="U82" s="1"/>
      <c r="V82" s="1"/>
      <c r="W82" s="1"/>
      <c r="X82" s="1"/>
      <c r="Y82" s="1"/>
      <c r="Z82" s="1"/>
      <c r="AA82" s="1"/>
      <c r="AB82" s="1"/>
      <c r="AC82" s="1"/>
      <c r="AD82" s="1"/>
      <c r="AE82" s="1"/>
    </row>
    <row r="83" spans="1:31" ht="15.75" customHeight="1" x14ac:dyDescent="0.2">
      <c r="A83" s="1"/>
      <c r="B83" s="1"/>
      <c r="C83" s="1"/>
      <c r="D83" s="1"/>
      <c r="E83" s="1"/>
      <c r="F83" s="1"/>
      <c r="G83" s="1"/>
      <c r="H83" s="1"/>
      <c r="I83" s="2"/>
      <c r="J83" s="1"/>
      <c r="K83" s="1"/>
      <c r="L83" s="1"/>
      <c r="M83" s="1"/>
      <c r="N83" s="1"/>
      <c r="O83" s="1"/>
      <c r="P83" s="1"/>
      <c r="Q83" s="1"/>
      <c r="R83" s="1"/>
      <c r="S83" s="1"/>
      <c r="T83" s="1"/>
      <c r="U83" s="1"/>
      <c r="V83" s="1"/>
      <c r="W83" s="1"/>
      <c r="X83" s="1"/>
      <c r="Y83" s="1"/>
      <c r="Z83" s="1"/>
      <c r="AA83" s="1"/>
      <c r="AB83" s="1"/>
      <c r="AC83" s="1"/>
      <c r="AD83" s="1"/>
      <c r="AE83" s="1"/>
    </row>
    <row r="84" spans="1:31" ht="15.75" customHeight="1" x14ac:dyDescent="0.2">
      <c r="A84" s="1"/>
      <c r="B84" s="1"/>
      <c r="C84" s="1"/>
      <c r="D84" s="1"/>
      <c r="E84" s="1"/>
      <c r="F84" s="1"/>
      <c r="G84" s="1"/>
      <c r="H84" s="1"/>
      <c r="I84" s="2"/>
      <c r="J84" s="1"/>
      <c r="K84" s="1"/>
      <c r="L84" s="1"/>
      <c r="M84" s="1"/>
      <c r="N84" s="1"/>
      <c r="O84" s="1"/>
      <c r="P84" s="1"/>
      <c r="Q84" s="1"/>
      <c r="R84" s="1"/>
      <c r="S84" s="1"/>
      <c r="T84" s="1"/>
      <c r="U84" s="1"/>
      <c r="V84" s="1"/>
      <c r="W84" s="1"/>
      <c r="X84" s="1"/>
      <c r="Y84" s="1"/>
      <c r="Z84" s="1"/>
      <c r="AA84" s="1"/>
      <c r="AB84" s="1"/>
      <c r="AC84" s="1"/>
      <c r="AD84" s="1"/>
      <c r="AE84" s="1"/>
    </row>
    <row r="85" spans="1:31" ht="15.75" customHeight="1" x14ac:dyDescent="0.2">
      <c r="A85" s="1"/>
      <c r="B85" s="1"/>
      <c r="C85" s="1"/>
      <c r="D85" s="1"/>
      <c r="E85" s="1"/>
      <c r="F85" s="1"/>
      <c r="G85" s="1"/>
      <c r="H85" s="1"/>
      <c r="I85" s="2"/>
      <c r="J85" s="1"/>
      <c r="K85" s="1"/>
      <c r="L85" s="1"/>
      <c r="M85" s="1"/>
      <c r="N85" s="1"/>
      <c r="O85" s="1"/>
      <c r="P85" s="1"/>
      <c r="Q85" s="1"/>
      <c r="R85" s="1"/>
      <c r="S85" s="1"/>
      <c r="T85" s="1"/>
      <c r="U85" s="1"/>
      <c r="V85" s="1"/>
      <c r="W85" s="1"/>
      <c r="X85" s="1"/>
      <c r="Y85" s="1"/>
      <c r="Z85" s="1"/>
      <c r="AA85" s="1"/>
      <c r="AB85" s="1"/>
      <c r="AC85" s="1"/>
      <c r="AD85" s="1"/>
      <c r="AE85" s="1"/>
    </row>
    <row r="86" spans="1:31" ht="15.75" customHeight="1" x14ac:dyDescent="0.2">
      <c r="A86" s="1"/>
      <c r="B86" s="1"/>
      <c r="C86" s="1"/>
      <c r="D86" s="1"/>
      <c r="E86" s="1"/>
      <c r="F86" s="1"/>
      <c r="G86" s="1"/>
      <c r="H86" s="1"/>
      <c r="I86" s="2"/>
      <c r="J86" s="1"/>
      <c r="K86" s="1"/>
      <c r="L86" s="1"/>
      <c r="M86" s="1"/>
      <c r="N86" s="1"/>
      <c r="O86" s="1"/>
      <c r="P86" s="1"/>
      <c r="Q86" s="1"/>
      <c r="R86" s="1"/>
      <c r="S86" s="1"/>
      <c r="T86" s="1"/>
      <c r="U86" s="1"/>
      <c r="V86" s="1"/>
      <c r="W86" s="1"/>
      <c r="X86" s="1"/>
      <c r="Y86" s="1"/>
      <c r="Z86" s="1"/>
      <c r="AA86" s="1"/>
      <c r="AB86" s="1"/>
      <c r="AC86" s="1"/>
      <c r="AD86" s="1"/>
      <c r="AE86" s="1"/>
    </row>
    <row r="87" spans="1:31" ht="15.75" customHeight="1" x14ac:dyDescent="0.2">
      <c r="A87" s="1"/>
      <c r="B87" s="1"/>
      <c r="C87" s="1"/>
      <c r="D87" s="1"/>
      <c r="E87" s="1"/>
      <c r="F87" s="1"/>
      <c r="G87" s="1"/>
      <c r="H87" s="1"/>
      <c r="I87" s="2"/>
      <c r="J87" s="1"/>
      <c r="K87" s="1"/>
      <c r="L87" s="1"/>
      <c r="M87" s="1"/>
      <c r="N87" s="1"/>
      <c r="O87" s="1"/>
      <c r="P87" s="1"/>
      <c r="Q87" s="1"/>
      <c r="R87" s="1"/>
      <c r="S87" s="1"/>
      <c r="T87" s="1"/>
      <c r="U87" s="1"/>
      <c r="V87" s="1"/>
      <c r="W87" s="1"/>
      <c r="X87" s="1"/>
      <c r="Y87" s="1"/>
      <c r="Z87" s="1"/>
      <c r="AA87" s="1"/>
      <c r="AB87" s="1"/>
      <c r="AC87" s="1"/>
      <c r="AD87" s="1"/>
      <c r="AE87" s="1"/>
    </row>
    <row r="88" spans="1:31" ht="15.75" customHeight="1" x14ac:dyDescent="0.2">
      <c r="A88" s="1"/>
      <c r="B88" s="1"/>
      <c r="C88" s="1"/>
      <c r="D88" s="1"/>
      <c r="E88" s="1"/>
      <c r="F88" s="1"/>
      <c r="G88" s="1"/>
      <c r="H88" s="1"/>
      <c r="I88" s="2"/>
      <c r="J88" s="1"/>
      <c r="K88" s="1"/>
      <c r="L88" s="1"/>
      <c r="M88" s="1"/>
      <c r="N88" s="1"/>
      <c r="O88" s="1"/>
      <c r="P88" s="1"/>
      <c r="Q88" s="1"/>
      <c r="R88" s="1"/>
      <c r="S88" s="1"/>
      <c r="T88" s="1"/>
      <c r="U88" s="1"/>
      <c r="V88" s="1"/>
      <c r="W88" s="1"/>
      <c r="X88" s="1"/>
      <c r="Y88" s="1"/>
      <c r="Z88" s="1"/>
      <c r="AA88" s="1"/>
      <c r="AB88" s="1"/>
      <c r="AC88" s="1"/>
      <c r="AD88" s="1"/>
      <c r="AE88" s="1"/>
    </row>
    <row r="89" spans="1:31" ht="15.75" customHeight="1" x14ac:dyDescent="0.2">
      <c r="A89" s="1"/>
      <c r="B89" s="1"/>
      <c r="C89" s="1"/>
      <c r="D89" s="1"/>
      <c r="E89" s="1"/>
      <c r="F89" s="1"/>
      <c r="G89" s="1"/>
      <c r="H89" s="1"/>
      <c r="I89" s="2"/>
      <c r="J89" s="1"/>
      <c r="K89" s="1"/>
      <c r="L89" s="1"/>
      <c r="M89" s="1"/>
      <c r="N89" s="1"/>
      <c r="O89" s="1"/>
      <c r="P89" s="1"/>
      <c r="Q89" s="1"/>
      <c r="R89" s="1"/>
      <c r="S89" s="1"/>
      <c r="T89" s="1"/>
      <c r="U89" s="1"/>
      <c r="V89" s="1"/>
      <c r="W89" s="1"/>
      <c r="X89" s="1"/>
      <c r="Y89" s="1"/>
      <c r="Z89" s="1"/>
      <c r="AA89" s="1"/>
      <c r="AB89" s="1"/>
      <c r="AC89" s="1"/>
      <c r="AD89" s="1"/>
      <c r="AE89" s="1"/>
    </row>
    <row r="90" spans="1:31" ht="15.75" customHeight="1" x14ac:dyDescent="0.2">
      <c r="A90" s="1"/>
      <c r="B90" s="1"/>
      <c r="C90" s="1"/>
      <c r="D90" s="1"/>
      <c r="E90" s="1"/>
      <c r="F90" s="1"/>
      <c r="G90" s="1"/>
      <c r="H90" s="1"/>
      <c r="I90" s="2"/>
      <c r="J90" s="1"/>
      <c r="K90" s="1"/>
      <c r="L90" s="1"/>
      <c r="M90" s="1"/>
      <c r="N90" s="1"/>
      <c r="O90" s="1"/>
      <c r="P90" s="1"/>
      <c r="Q90" s="1"/>
      <c r="R90" s="1"/>
      <c r="S90" s="1"/>
      <c r="T90" s="1"/>
      <c r="U90" s="1"/>
      <c r="V90" s="1"/>
      <c r="W90" s="1"/>
      <c r="X90" s="1"/>
      <c r="Y90" s="1"/>
      <c r="Z90" s="1"/>
      <c r="AA90" s="1"/>
      <c r="AB90" s="1"/>
      <c r="AC90" s="1"/>
      <c r="AD90" s="1"/>
      <c r="AE90" s="1"/>
    </row>
    <row r="91" spans="1:31" ht="15.75" customHeight="1" x14ac:dyDescent="0.2">
      <c r="A91" s="1"/>
      <c r="B91" s="1"/>
      <c r="C91" s="1"/>
      <c r="D91" s="1"/>
      <c r="E91" s="1"/>
      <c r="F91" s="1"/>
      <c r="G91" s="1"/>
      <c r="H91" s="1"/>
      <c r="I91" s="2"/>
      <c r="J91" s="1"/>
      <c r="K91" s="1"/>
      <c r="L91" s="1"/>
      <c r="M91" s="1"/>
      <c r="N91" s="1"/>
      <c r="O91" s="1"/>
      <c r="P91" s="1"/>
      <c r="Q91" s="1"/>
      <c r="R91" s="1"/>
      <c r="S91" s="1"/>
      <c r="T91" s="1"/>
      <c r="U91" s="1"/>
      <c r="V91" s="1"/>
      <c r="W91" s="1"/>
      <c r="X91" s="1"/>
      <c r="Y91" s="1"/>
      <c r="Z91" s="1"/>
      <c r="AA91" s="1"/>
      <c r="AB91" s="1"/>
      <c r="AC91" s="1"/>
      <c r="AD91" s="1"/>
      <c r="AE91" s="1"/>
    </row>
    <row r="92" spans="1:31" ht="15.75" customHeight="1" x14ac:dyDescent="0.2">
      <c r="A92" s="1"/>
      <c r="B92" s="1"/>
      <c r="C92" s="1"/>
      <c r="D92" s="1"/>
      <c r="E92" s="1"/>
      <c r="F92" s="1"/>
      <c r="G92" s="1"/>
      <c r="H92" s="1"/>
      <c r="I92" s="2"/>
      <c r="J92" s="1"/>
      <c r="K92" s="1"/>
      <c r="L92" s="1"/>
      <c r="M92" s="1"/>
      <c r="N92" s="1"/>
      <c r="O92" s="1"/>
      <c r="P92" s="1"/>
      <c r="Q92" s="1"/>
      <c r="R92" s="1"/>
      <c r="S92" s="1"/>
      <c r="T92" s="1"/>
      <c r="U92" s="1"/>
      <c r="V92" s="1"/>
      <c r="W92" s="1"/>
      <c r="X92" s="1"/>
      <c r="Y92" s="1"/>
      <c r="Z92" s="1"/>
      <c r="AA92" s="1"/>
      <c r="AB92" s="1"/>
      <c r="AC92" s="1"/>
      <c r="AD92" s="1"/>
      <c r="AE92" s="1"/>
    </row>
    <row r="93" spans="1:31" ht="15.75" customHeight="1" x14ac:dyDescent="0.2">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row>
    <row r="94" spans="1:31" ht="15.75" customHeight="1" x14ac:dyDescent="0.2">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row>
    <row r="95" spans="1:31" ht="15.75" customHeight="1" x14ac:dyDescent="0.2">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row>
    <row r="96" spans="1:31" ht="15.75" customHeight="1" x14ac:dyDescent="0.2">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row>
    <row r="97" spans="1:31" ht="15.75" customHeight="1" x14ac:dyDescent="0.2">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row>
    <row r="98" spans="1:31" ht="15.75" customHeight="1" x14ac:dyDescent="0.2">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row>
    <row r="99" spans="1:31" ht="15.75" customHeight="1" x14ac:dyDescent="0.2">
      <c r="A99" s="1"/>
      <c r="B99" s="1"/>
      <c r="C99" s="1"/>
      <c r="D99" s="1"/>
      <c r="E99" s="1"/>
      <c r="F99" s="1"/>
      <c r="G99" s="1"/>
      <c r="H99" s="1"/>
      <c r="I99" s="2"/>
      <c r="J99" s="1"/>
      <c r="K99" s="1"/>
      <c r="L99" s="1"/>
      <c r="M99" s="1"/>
      <c r="N99" s="1"/>
      <c r="O99" s="1"/>
      <c r="P99" s="1"/>
      <c r="Q99" s="1"/>
      <c r="R99" s="1"/>
      <c r="S99" s="1"/>
      <c r="T99" s="1"/>
      <c r="U99" s="1"/>
      <c r="V99" s="1"/>
      <c r="W99" s="1"/>
      <c r="X99" s="1"/>
      <c r="Y99" s="1"/>
      <c r="Z99" s="1"/>
      <c r="AA99" s="1"/>
      <c r="AB99" s="1"/>
      <c r="AC99" s="1"/>
      <c r="AD99" s="1"/>
      <c r="AE99" s="1"/>
    </row>
    <row r="100" spans="1:31" ht="15.75" customHeight="1" x14ac:dyDescent="0.2">
      <c r="A100" s="1"/>
      <c r="B100" s="1"/>
      <c r="C100" s="1"/>
      <c r="D100" s="1"/>
      <c r="E100" s="1"/>
      <c r="F100" s="1"/>
      <c r="G100" s="1"/>
      <c r="H100" s="1"/>
      <c r="I100" s="2"/>
      <c r="J100" s="1"/>
      <c r="K100" s="1"/>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
      <c r="A101" s="1"/>
      <c r="B101" s="1"/>
      <c r="C101" s="1"/>
      <c r="D101" s="1"/>
      <c r="E101" s="1"/>
      <c r="F101" s="1"/>
      <c r="G101" s="1"/>
      <c r="H101" s="1"/>
      <c r="I101" s="2"/>
      <c r="J101" s="1"/>
      <c r="K101" s="1"/>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
      <c r="A102" s="1"/>
      <c r="B102" s="1"/>
      <c r="C102" s="1"/>
      <c r="D102" s="1"/>
      <c r="E102" s="1"/>
      <c r="F102" s="1"/>
      <c r="G102" s="1"/>
      <c r="H102" s="1"/>
      <c r="I102" s="2"/>
      <c r="J102" s="1"/>
      <c r="K102" s="1"/>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
      <c r="A104" s="1"/>
      <c r="B104" s="1"/>
      <c r="C104" s="1"/>
      <c r="D104" s="1"/>
      <c r="E104" s="1"/>
      <c r="F104" s="1"/>
      <c r="G104" s="1"/>
      <c r="H104" s="1"/>
      <c r="I104" s="2"/>
      <c r="J104" s="1"/>
      <c r="K104" s="1"/>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
      <c r="A106" s="1"/>
      <c r="B106" s="1"/>
      <c r="C106" s="1"/>
      <c r="D106" s="1"/>
      <c r="E106" s="1"/>
      <c r="F106" s="1"/>
      <c r="G106" s="1"/>
      <c r="H106" s="1"/>
      <c r="I106" s="2"/>
      <c r="J106" s="1"/>
      <c r="K106" s="1"/>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
      <c r="A107" s="1"/>
      <c r="B107" s="1"/>
      <c r="C107" s="1"/>
      <c r="D107" s="1"/>
      <c r="E107" s="1"/>
      <c r="F107" s="1"/>
      <c r="G107" s="1"/>
      <c r="H107" s="1"/>
      <c r="I107" s="2"/>
      <c r="J107" s="1"/>
      <c r="K107" s="1"/>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
      <c r="A108" s="1"/>
      <c r="B108" s="1"/>
      <c r="C108" s="1"/>
      <c r="D108" s="1"/>
      <c r="E108" s="1"/>
      <c r="F108" s="1"/>
      <c r="G108" s="1"/>
      <c r="H108" s="1"/>
      <c r="I108" s="2"/>
      <c r="J108" s="1"/>
      <c r="K108" s="1"/>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
      <c r="A109" s="1"/>
      <c r="B109" s="1"/>
      <c r="C109" s="1"/>
      <c r="D109" s="1"/>
      <c r="E109" s="1"/>
      <c r="F109" s="1"/>
      <c r="G109" s="1"/>
      <c r="H109" s="1"/>
      <c r="I109" s="2"/>
      <c r="J109" s="1"/>
      <c r="K109" s="1"/>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
      <c r="A110" s="1"/>
      <c r="B110" s="1"/>
      <c r="C110" s="1"/>
      <c r="D110" s="1"/>
      <c r="E110" s="1"/>
      <c r="F110" s="1"/>
      <c r="G110" s="1"/>
      <c r="H110" s="1"/>
      <c r="I110" s="2"/>
      <c r="J110" s="1"/>
      <c r="K110" s="1"/>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
      <c r="A111" s="1"/>
      <c r="B111" s="1"/>
      <c r="C111" s="1"/>
      <c r="D111" s="1"/>
      <c r="E111" s="1"/>
      <c r="F111" s="1"/>
      <c r="G111" s="1"/>
      <c r="H111" s="1"/>
      <c r="I111" s="2"/>
      <c r="J111" s="1"/>
      <c r="K111" s="1"/>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
      <c r="A112" s="1"/>
      <c r="B112" s="1"/>
      <c r="C112" s="1"/>
      <c r="D112" s="1"/>
      <c r="E112" s="1"/>
      <c r="F112" s="1"/>
      <c r="G112" s="1"/>
      <c r="H112" s="1"/>
      <c r="I112" s="2"/>
      <c r="J112" s="1"/>
      <c r="K112" s="1"/>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
      <c r="A113" s="1"/>
      <c r="B113" s="1"/>
      <c r="C113" s="1"/>
      <c r="D113" s="1"/>
      <c r="E113" s="1"/>
      <c r="F113" s="1"/>
      <c r="G113" s="1"/>
      <c r="H113" s="1"/>
      <c r="I113" s="2"/>
      <c r="J113" s="1"/>
      <c r="K113" s="1"/>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
      <c r="A114" s="1"/>
      <c r="B114" s="1"/>
      <c r="C114" s="1"/>
      <c r="D114" s="1"/>
      <c r="E114" s="1"/>
      <c r="F114" s="1"/>
      <c r="G114" s="1"/>
      <c r="H114" s="1"/>
      <c r="I114" s="2"/>
      <c r="J114" s="1"/>
      <c r="K114" s="1"/>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
      <c r="A115" s="1"/>
      <c r="B115" s="1"/>
      <c r="C115" s="1"/>
      <c r="D115" s="1"/>
      <c r="E115" s="1"/>
      <c r="F115" s="1"/>
      <c r="G115" s="1"/>
      <c r="H115" s="1"/>
      <c r="I115" s="2"/>
      <c r="J115" s="1"/>
      <c r="K115" s="1"/>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
      <c r="A116" s="1"/>
      <c r="B116" s="1"/>
      <c r="C116" s="1"/>
      <c r="D116" s="1"/>
      <c r="E116" s="1"/>
      <c r="F116" s="1"/>
      <c r="G116" s="1"/>
      <c r="H116" s="1"/>
      <c r="I116" s="2"/>
      <c r="J116" s="1"/>
      <c r="K116" s="1"/>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
      <c r="A117" s="1"/>
      <c r="B117" s="1"/>
      <c r="C117" s="1"/>
      <c r="D117" s="1"/>
      <c r="E117" s="1"/>
      <c r="F117" s="1"/>
      <c r="G117" s="1"/>
      <c r="H117" s="1"/>
      <c r="I117" s="2"/>
      <c r="J117" s="1"/>
      <c r="K117" s="1"/>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
      <c r="A118" s="1"/>
      <c r="B118" s="1"/>
      <c r="C118" s="1"/>
      <c r="D118" s="1"/>
      <c r="E118" s="1"/>
      <c r="F118" s="1"/>
      <c r="G118" s="1"/>
      <c r="H118" s="1"/>
      <c r="I118" s="2"/>
      <c r="J118" s="1"/>
      <c r="K118" s="1"/>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
      <c r="A119" s="1"/>
      <c r="B119" s="1"/>
      <c r="C119" s="1"/>
      <c r="D119" s="1"/>
      <c r="E119" s="1"/>
      <c r="F119" s="1"/>
      <c r="G119" s="1"/>
      <c r="H119" s="1"/>
      <c r="I119" s="2"/>
      <c r="J119" s="1"/>
      <c r="K119" s="1"/>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
      <c r="A120" s="1"/>
      <c r="B120" s="1"/>
      <c r="C120" s="1"/>
      <c r="D120" s="1"/>
      <c r="E120" s="1"/>
      <c r="F120" s="1"/>
      <c r="G120" s="1"/>
      <c r="H120" s="1"/>
      <c r="I120" s="2"/>
      <c r="J120" s="1"/>
      <c r="K120" s="1"/>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
      <c r="A121" s="1"/>
      <c r="B121" s="1"/>
      <c r="C121" s="1"/>
      <c r="D121" s="1"/>
      <c r="E121" s="1"/>
      <c r="F121" s="1"/>
      <c r="G121" s="1"/>
      <c r="H121" s="1"/>
      <c r="I121" s="2"/>
      <c r="J121" s="1"/>
      <c r="K121" s="1"/>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
      <c r="A122" s="1"/>
      <c r="B122" s="1"/>
      <c r="C122" s="1"/>
      <c r="D122" s="1"/>
      <c r="E122" s="1"/>
      <c r="F122" s="1"/>
      <c r="G122" s="1"/>
      <c r="H122" s="1"/>
      <c r="I122" s="2"/>
      <c r="J122" s="1"/>
      <c r="K122" s="1"/>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
      <c r="A123" s="1"/>
      <c r="B123" s="1"/>
      <c r="C123" s="1"/>
      <c r="D123" s="1"/>
      <c r="E123" s="1"/>
      <c r="F123" s="1"/>
      <c r="G123" s="1"/>
      <c r="H123" s="1"/>
      <c r="I123" s="2"/>
      <c r="J123" s="1"/>
      <c r="K123" s="1"/>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
      <c r="A124" s="1"/>
      <c r="B124" s="1"/>
      <c r="C124" s="1"/>
      <c r="D124" s="1"/>
      <c r="E124" s="1"/>
      <c r="F124" s="1"/>
      <c r="G124" s="1"/>
      <c r="H124" s="1"/>
      <c r="I124" s="2"/>
      <c r="J124" s="1"/>
      <c r="K124" s="1"/>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
      <c r="A125" s="1"/>
      <c r="B125" s="1"/>
      <c r="C125" s="1"/>
      <c r="D125" s="1"/>
      <c r="E125" s="1"/>
      <c r="F125" s="1"/>
      <c r="G125" s="1"/>
      <c r="H125" s="1"/>
      <c r="I125" s="2"/>
      <c r="J125" s="1"/>
      <c r="K125" s="1"/>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
      <c r="A126" s="1"/>
      <c r="B126" s="1"/>
      <c r="C126" s="1"/>
      <c r="D126" s="1"/>
      <c r="E126" s="1"/>
      <c r="F126" s="1"/>
      <c r="G126" s="1"/>
      <c r="H126" s="1"/>
      <c r="I126" s="2"/>
      <c r="J126" s="1"/>
      <c r="K126" s="1"/>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
      <c r="A127" s="1"/>
      <c r="B127" s="1"/>
      <c r="C127" s="1"/>
      <c r="D127" s="1"/>
      <c r="E127" s="1"/>
      <c r="F127" s="1"/>
      <c r="G127" s="1"/>
      <c r="H127" s="1"/>
      <c r="I127" s="2"/>
      <c r="J127" s="1"/>
      <c r="K127" s="1"/>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
      <c r="A128" s="1"/>
      <c r="B128" s="1"/>
      <c r="C128" s="1"/>
      <c r="D128" s="1"/>
      <c r="E128" s="1"/>
      <c r="F128" s="1"/>
      <c r="G128" s="1"/>
      <c r="H128" s="1"/>
      <c r="I128" s="2"/>
      <c r="J128" s="1"/>
      <c r="K128" s="1"/>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
      <c r="A129" s="1"/>
      <c r="B129" s="1"/>
      <c r="C129" s="1"/>
      <c r="D129" s="1"/>
      <c r="E129" s="1"/>
      <c r="F129" s="1"/>
      <c r="G129" s="1"/>
      <c r="H129" s="1"/>
      <c r="I129" s="2"/>
      <c r="J129" s="1"/>
      <c r="K129" s="1"/>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
      <c r="A130" s="1"/>
      <c r="B130" s="1"/>
      <c r="C130" s="1"/>
      <c r="D130" s="1"/>
      <c r="E130" s="1"/>
      <c r="F130" s="1"/>
      <c r="G130" s="1"/>
      <c r="H130" s="1"/>
      <c r="I130" s="2"/>
      <c r="J130" s="1"/>
      <c r="K130" s="1"/>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
      <c r="A131" s="1"/>
      <c r="B131" s="1"/>
      <c r="C131" s="1"/>
      <c r="D131" s="1"/>
      <c r="E131" s="1"/>
      <c r="F131" s="1"/>
      <c r="G131" s="1"/>
      <c r="H131" s="1"/>
      <c r="I131" s="2"/>
      <c r="J131" s="1"/>
      <c r="K131" s="1"/>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
      <c r="A132" s="1"/>
      <c r="B132" s="1"/>
      <c r="C132" s="1"/>
      <c r="D132" s="1"/>
      <c r="E132" s="1"/>
      <c r="F132" s="1"/>
      <c r="G132" s="1"/>
      <c r="H132" s="1"/>
      <c r="I132" s="2"/>
      <c r="J132" s="1"/>
      <c r="K132" s="1"/>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
      <c r="A133" s="1"/>
      <c r="B133" s="1"/>
      <c r="C133" s="1"/>
      <c r="D133" s="1"/>
      <c r="E133" s="1"/>
      <c r="F133" s="1"/>
      <c r="G133" s="1"/>
      <c r="H133" s="1"/>
      <c r="I133" s="2"/>
      <c r="J133" s="1"/>
      <c r="K133" s="1"/>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
      <c r="A134" s="1"/>
      <c r="B134" s="1"/>
      <c r="C134" s="1"/>
      <c r="D134" s="1"/>
      <c r="E134" s="1"/>
      <c r="F134" s="1"/>
      <c r="G134" s="1"/>
      <c r="H134" s="1"/>
      <c r="I134" s="2"/>
      <c r="J134" s="1"/>
      <c r="K134" s="1"/>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
      <c r="A135" s="1"/>
      <c r="B135" s="1"/>
      <c r="C135" s="1"/>
      <c r="D135" s="1"/>
      <c r="E135" s="1"/>
      <c r="F135" s="1"/>
      <c r="G135" s="1"/>
      <c r="H135" s="1"/>
      <c r="I135" s="2"/>
      <c r="J135" s="1"/>
      <c r="K135" s="1"/>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
      <c r="A136" s="1"/>
      <c r="B136" s="1"/>
      <c r="C136" s="1"/>
      <c r="D136" s="1"/>
      <c r="E136" s="1"/>
      <c r="F136" s="1"/>
      <c r="G136" s="1"/>
      <c r="H136" s="1"/>
      <c r="I136" s="2"/>
      <c r="J136" s="1"/>
      <c r="K136" s="1"/>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
      <c r="A137" s="1"/>
      <c r="B137" s="1"/>
      <c r="C137" s="1"/>
      <c r="D137" s="1"/>
      <c r="E137" s="1"/>
      <c r="F137" s="1"/>
      <c r="G137" s="1"/>
      <c r="H137" s="1"/>
      <c r="I137" s="2"/>
      <c r="J137" s="1"/>
      <c r="K137" s="1"/>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
      <c r="A138" s="1"/>
      <c r="B138" s="1"/>
      <c r="C138" s="1"/>
      <c r="D138" s="1"/>
      <c r="E138" s="1"/>
      <c r="F138" s="1"/>
      <c r="G138" s="1"/>
      <c r="H138" s="1"/>
      <c r="I138" s="2"/>
      <c r="J138" s="1"/>
      <c r="K138" s="1"/>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
      <c r="A139" s="1"/>
      <c r="B139" s="1"/>
      <c r="C139" s="1"/>
      <c r="D139" s="1"/>
      <c r="E139" s="1"/>
      <c r="F139" s="1"/>
      <c r="G139" s="1"/>
      <c r="H139" s="1"/>
      <c r="I139" s="2"/>
      <c r="J139" s="1"/>
      <c r="K139" s="1"/>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
      <c r="A140" s="1"/>
      <c r="B140" s="1"/>
      <c r="C140" s="1"/>
      <c r="D140" s="1"/>
      <c r="E140" s="1"/>
      <c r="F140" s="1"/>
      <c r="G140" s="1"/>
      <c r="H140" s="1"/>
      <c r="I140" s="2"/>
      <c r="J140" s="1"/>
      <c r="K140" s="1"/>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
      <c r="A141" s="1"/>
      <c r="B141" s="1"/>
      <c r="C141" s="1"/>
      <c r="D141" s="1"/>
      <c r="E141" s="1"/>
      <c r="F141" s="1"/>
      <c r="G141" s="1"/>
      <c r="H141" s="1"/>
      <c r="I141" s="2"/>
      <c r="J141" s="1"/>
      <c r="K141" s="1"/>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
      <c r="A142" s="1"/>
      <c r="B142" s="1"/>
      <c r="C142" s="1"/>
      <c r="D142" s="1"/>
      <c r="E142" s="1"/>
      <c r="F142" s="1"/>
      <c r="G142" s="1"/>
      <c r="H142" s="1"/>
      <c r="I142" s="2"/>
      <c r="J142" s="1"/>
      <c r="K142" s="1"/>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
      <c r="A143" s="1"/>
      <c r="B143" s="1"/>
      <c r="C143" s="1"/>
      <c r="D143" s="1"/>
      <c r="E143" s="1"/>
      <c r="F143" s="1"/>
      <c r="G143" s="1"/>
      <c r="H143" s="1"/>
      <c r="I143" s="2"/>
      <c r="J143" s="1"/>
      <c r="K143" s="1"/>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
      <c r="A144" s="1"/>
      <c r="B144" s="1"/>
      <c r="C144" s="1"/>
      <c r="D144" s="1"/>
      <c r="E144" s="1"/>
      <c r="F144" s="1"/>
      <c r="G144" s="1"/>
      <c r="H144" s="1"/>
      <c r="I144" s="2"/>
      <c r="J144" s="1"/>
      <c r="K144" s="1"/>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
      <c r="A145" s="1"/>
      <c r="B145" s="1"/>
      <c r="C145" s="1"/>
      <c r="D145" s="1"/>
      <c r="E145" s="1"/>
      <c r="F145" s="1"/>
      <c r="G145" s="1"/>
      <c r="H145" s="1"/>
      <c r="I145" s="2"/>
      <c r="J145" s="1"/>
      <c r="K145" s="1"/>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
      <c r="A146" s="1"/>
      <c r="B146" s="1"/>
      <c r="C146" s="1"/>
      <c r="D146" s="1"/>
      <c r="E146" s="1"/>
      <c r="F146" s="1"/>
      <c r="G146" s="1"/>
      <c r="H146" s="1"/>
      <c r="I146" s="2"/>
      <c r="J146" s="1"/>
      <c r="K146" s="1"/>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
      <c r="A147" s="1"/>
      <c r="B147" s="1"/>
      <c r="C147" s="1"/>
      <c r="D147" s="1"/>
      <c r="E147" s="1"/>
      <c r="F147" s="1"/>
      <c r="G147" s="1"/>
      <c r="H147" s="1"/>
      <c r="I147" s="2"/>
      <c r="J147" s="1"/>
      <c r="K147" s="1"/>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
      <c r="A148" s="1"/>
      <c r="B148" s="1"/>
      <c r="C148" s="1"/>
      <c r="D148" s="1"/>
      <c r="E148" s="1"/>
      <c r="F148" s="1"/>
      <c r="G148" s="1"/>
      <c r="H148" s="1"/>
      <c r="I148" s="2"/>
      <c r="J148" s="1"/>
      <c r="K148" s="1"/>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
      <c r="A149" s="1"/>
      <c r="B149" s="1"/>
      <c r="C149" s="1"/>
      <c r="D149" s="1"/>
      <c r="E149" s="1"/>
      <c r="F149" s="1"/>
      <c r="G149" s="1"/>
      <c r="H149" s="1"/>
      <c r="I149" s="2"/>
      <c r="J149" s="1"/>
      <c r="K149" s="1"/>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
      <c r="A150" s="1"/>
      <c r="B150" s="1"/>
      <c r="C150" s="1"/>
      <c r="D150" s="1"/>
      <c r="E150" s="1"/>
      <c r="F150" s="1"/>
      <c r="G150" s="1"/>
      <c r="H150" s="1"/>
      <c r="I150" s="2"/>
      <c r="J150" s="1"/>
      <c r="K150" s="1"/>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
      <c r="A151" s="1"/>
      <c r="B151" s="1"/>
      <c r="C151" s="1"/>
      <c r="D151" s="1"/>
      <c r="E151" s="1"/>
      <c r="F151" s="1"/>
      <c r="G151" s="1"/>
      <c r="H151" s="1"/>
      <c r="I151" s="2"/>
      <c r="J151" s="1"/>
      <c r="K151" s="1"/>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
      <c r="A152" s="1"/>
      <c r="B152" s="1"/>
      <c r="C152" s="1"/>
      <c r="D152" s="1"/>
      <c r="E152" s="1"/>
      <c r="F152" s="1"/>
      <c r="G152" s="1"/>
      <c r="H152" s="1"/>
      <c r="I152" s="2"/>
      <c r="J152" s="1"/>
      <c r="K152" s="1"/>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
      <c r="A153" s="1"/>
      <c r="B153" s="1"/>
      <c r="C153" s="1"/>
      <c r="D153" s="1"/>
      <c r="E153" s="1"/>
      <c r="F153" s="1"/>
      <c r="G153" s="1"/>
      <c r="H153" s="1"/>
      <c r="I153" s="2"/>
      <c r="J153" s="1"/>
      <c r="K153" s="1"/>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
      <c r="A154" s="1"/>
      <c r="B154" s="1"/>
      <c r="C154" s="1"/>
      <c r="D154" s="1"/>
      <c r="E154" s="1"/>
      <c r="F154" s="1"/>
      <c r="G154" s="1"/>
      <c r="H154" s="1"/>
      <c r="I154" s="2"/>
      <c r="J154" s="1"/>
      <c r="K154" s="1"/>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
      <c r="A155" s="1"/>
      <c r="B155" s="1"/>
      <c r="C155" s="1"/>
      <c r="D155" s="1"/>
      <c r="E155" s="1"/>
      <c r="F155" s="1"/>
      <c r="G155" s="1"/>
      <c r="H155" s="1"/>
      <c r="I155" s="2"/>
      <c r="J155" s="1"/>
      <c r="K155" s="1"/>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
      <c r="A156" s="1"/>
      <c r="B156" s="1"/>
      <c r="C156" s="1"/>
      <c r="D156" s="1"/>
      <c r="E156" s="1"/>
      <c r="F156" s="1"/>
      <c r="G156" s="1"/>
      <c r="H156" s="1"/>
      <c r="I156" s="2"/>
      <c r="J156" s="1"/>
      <c r="K156" s="1"/>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
      <c r="A157" s="1"/>
      <c r="B157" s="1"/>
      <c r="C157" s="1"/>
      <c r="D157" s="1"/>
      <c r="E157" s="1"/>
      <c r="F157" s="1"/>
      <c r="G157" s="1"/>
      <c r="H157" s="1"/>
      <c r="I157" s="2"/>
      <c r="J157" s="1"/>
      <c r="K157" s="1"/>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
      <c r="A158" s="1"/>
      <c r="B158" s="1"/>
      <c r="C158" s="1"/>
      <c r="D158" s="1"/>
      <c r="E158" s="1"/>
      <c r="F158" s="1"/>
      <c r="G158" s="1"/>
      <c r="H158" s="1"/>
      <c r="I158" s="2"/>
      <c r="J158" s="1"/>
      <c r="K158" s="1"/>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
      <c r="A159" s="1"/>
      <c r="B159" s="1"/>
      <c r="C159" s="1"/>
      <c r="D159" s="1"/>
      <c r="E159" s="1"/>
      <c r="F159" s="1"/>
      <c r="G159" s="1"/>
      <c r="H159" s="1"/>
      <c r="I159" s="2"/>
      <c r="J159" s="1"/>
      <c r="K159" s="1"/>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
      <c r="A160" s="1"/>
      <c r="B160" s="1"/>
      <c r="C160" s="1"/>
      <c r="D160" s="1"/>
      <c r="E160" s="1"/>
      <c r="F160" s="1"/>
      <c r="G160" s="1"/>
      <c r="H160" s="1"/>
      <c r="I160" s="2"/>
      <c r="J160" s="1"/>
      <c r="K160" s="1"/>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
      <c r="A161" s="1"/>
      <c r="B161" s="1"/>
      <c r="C161" s="1"/>
      <c r="D161" s="1"/>
      <c r="E161" s="1"/>
      <c r="F161" s="1"/>
      <c r="G161" s="1"/>
      <c r="H161" s="1"/>
      <c r="I161" s="2"/>
      <c r="J161" s="1"/>
      <c r="K161" s="1"/>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
      <c r="A162" s="1"/>
      <c r="B162" s="1"/>
      <c r="C162" s="1"/>
      <c r="D162" s="1"/>
      <c r="E162" s="1"/>
      <c r="F162" s="1"/>
      <c r="G162" s="1"/>
      <c r="H162" s="1"/>
      <c r="I162" s="2"/>
      <c r="J162" s="1"/>
      <c r="K162" s="1"/>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
      <c r="A163" s="1"/>
      <c r="B163" s="1"/>
      <c r="C163" s="1"/>
      <c r="D163" s="1"/>
      <c r="E163" s="1"/>
      <c r="F163" s="1"/>
      <c r="G163" s="1"/>
      <c r="H163" s="1"/>
      <c r="I163" s="2"/>
      <c r="J163" s="1"/>
      <c r="K163" s="1"/>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
      <c r="A164" s="1"/>
      <c r="B164" s="1"/>
      <c r="C164" s="1"/>
      <c r="D164" s="1"/>
      <c r="E164" s="1"/>
      <c r="F164" s="1"/>
      <c r="G164" s="1"/>
      <c r="H164" s="1"/>
      <c r="I164" s="2"/>
      <c r="J164" s="1"/>
      <c r="K164" s="1"/>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
      <c r="A165" s="1"/>
      <c r="B165" s="1"/>
      <c r="C165" s="1"/>
      <c r="D165" s="1"/>
      <c r="E165" s="1"/>
      <c r="F165" s="1"/>
      <c r="G165" s="1"/>
      <c r="H165" s="1"/>
      <c r="I165" s="2"/>
      <c r="J165" s="1"/>
      <c r="K165" s="1"/>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
      <c r="A166" s="1"/>
      <c r="B166" s="1"/>
      <c r="C166" s="1"/>
      <c r="D166" s="1"/>
      <c r="E166" s="1"/>
      <c r="F166" s="1"/>
      <c r="G166" s="1"/>
      <c r="H166" s="1"/>
      <c r="I166" s="2"/>
      <c r="J166" s="1"/>
      <c r="K166" s="1"/>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
      <c r="A167" s="1"/>
      <c r="B167" s="1"/>
      <c r="C167" s="1"/>
      <c r="D167" s="1"/>
      <c r="E167" s="1"/>
      <c r="F167" s="1"/>
      <c r="G167" s="1"/>
      <c r="H167" s="1"/>
      <c r="I167" s="2"/>
      <c r="J167" s="1"/>
      <c r="K167" s="1"/>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
      <c r="A168" s="1"/>
      <c r="B168" s="1"/>
      <c r="C168" s="1"/>
      <c r="D168" s="1"/>
      <c r="E168" s="1"/>
      <c r="F168" s="1"/>
      <c r="G168" s="1"/>
      <c r="H168" s="1"/>
      <c r="I168" s="2"/>
      <c r="J168" s="1"/>
      <c r="K168" s="1"/>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
      <c r="A169" s="1"/>
      <c r="B169" s="1"/>
      <c r="C169" s="1"/>
      <c r="D169" s="1"/>
      <c r="E169" s="1"/>
      <c r="F169" s="1"/>
      <c r="G169" s="1"/>
      <c r="H169" s="1"/>
      <c r="I169" s="2"/>
      <c r="J169" s="1"/>
      <c r="K169" s="1"/>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
      <c r="A170" s="1"/>
      <c r="B170" s="1"/>
      <c r="C170" s="1"/>
      <c r="D170" s="1"/>
      <c r="E170" s="1"/>
      <c r="F170" s="1"/>
      <c r="G170" s="1"/>
      <c r="H170" s="1"/>
      <c r="I170" s="2"/>
      <c r="J170" s="1"/>
      <c r="K170" s="1"/>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
      <c r="A171" s="1"/>
      <c r="B171" s="1"/>
      <c r="C171" s="1"/>
      <c r="D171" s="1"/>
      <c r="E171" s="1"/>
      <c r="F171" s="1"/>
      <c r="G171" s="1"/>
      <c r="H171" s="1"/>
      <c r="I171" s="2"/>
      <c r="J171" s="1"/>
      <c r="K171" s="1"/>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
      <c r="A172" s="1"/>
      <c r="B172" s="1"/>
      <c r="C172" s="1"/>
      <c r="D172" s="1"/>
      <c r="E172" s="1"/>
      <c r="F172" s="1"/>
      <c r="G172" s="1"/>
      <c r="H172" s="1"/>
      <c r="I172" s="2"/>
      <c r="J172" s="1"/>
      <c r="K172" s="1"/>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
      <c r="A173" s="1"/>
      <c r="B173" s="1"/>
      <c r="C173" s="1"/>
      <c r="D173" s="1"/>
      <c r="E173" s="1"/>
      <c r="F173" s="1"/>
      <c r="G173" s="1"/>
      <c r="H173" s="1"/>
      <c r="I173" s="2"/>
      <c r="J173" s="1"/>
      <c r="K173" s="1"/>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
      <c r="A174" s="1"/>
      <c r="B174" s="1"/>
      <c r="C174" s="1"/>
      <c r="D174" s="1"/>
      <c r="E174" s="1"/>
      <c r="F174" s="1"/>
      <c r="G174" s="1"/>
      <c r="H174" s="1"/>
      <c r="I174" s="2"/>
      <c r="J174" s="1"/>
      <c r="K174" s="1"/>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
      <c r="A175" s="1"/>
      <c r="B175" s="1"/>
      <c r="C175" s="1"/>
      <c r="D175" s="1"/>
      <c r="E175" s="1"/>
      <c r="F175" s="1"/>
      <c r="G175" s="1"/>
      <c r="H175" s="1"/>
      <c r="I175" s="2"/>
      <c r="J175" s="1"/>
      <c r="K175" s="1"/>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
      <c r="A176" s="1"/>
      <c r="B176" s="1"/>
      <c r="C176" s="1"/>
      <c r="D176" s="1"/>
      <c r="E176" s="1"/>
      <c r="F176" s="1"/>
      <c r="G176" s="1"/>
      <c r="H176" s="1"/>
      <c r="I176" s="2"/>
      <c r="J176" s="1"/>
      <c r="K176" s="1"/>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
      <c r="A177" s="1"/>
      <c r="B177" s="1"/>
      <c r="C177" s="1"/>
      <c r="D177" s="1"/>
      <c r="E177" s="1"/>
      <c r="F177" s="1"/>
      <c r="G177" s="1"/>
      <c r="H177" s="1"/>
      <c r="I177" s="2"/>
      <c r="J177" s="1"/>
      <c r="K177" s="1"/>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
      <c r="A178" s="1"/>
      <c r="B178" s="1"/>
      <c r="C178" s="1"/>
      <c r="D178" s="1"/>
      <c r="E178" s="1"/>
      <c r="F178" s="1"/>
      <c r="G178" s="1"/>
      <c r="H178" s="1"/>
      <c r="I178" s="2"/>
      <c r="J178" s="1"/>
      <c r="K178" s="1"/>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
      <c r="A179" s="1"/>
      <c r="B179" s="1"/>
      <c r="C179" s="1"/>
      <c r="D179" s="1"/>
      <c r="E179" s="1"/>
      <c r="F179" s="1"/>
      <c r="G179" s="1"/>
      <c r="H179" s="1"/>
      <c r="I179" s="2"/>
      <c r="J179" s="1"/>
      <c r="K179" s="1"/>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
      <c r="A180" s="1"/>
      <c r="B180" s="1"/>
      <c r="C180" s="1"/>
      <c r="D180" s="1"/>
      <c r="E180" s="1"/>
      <c r="F180" s="1"/>
      <c r="G180" s="1"/>
      <c r="H180" s="1"/>
      <c r="I180" s="2"/>
      <c r="J180" s="1"/>
      <c r="K180" s="1"/>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
      <c r="A181" s="1"/>
      <c r="B181" s="1"/>
      <c r="C181" s="1"/>
      <c r="D181" s="1"/>
      <c r="E181" s="1"/>
      <c r="F181" s="1"/>
      <c r="G181" s="1"/>
      <c r="H181" s="1"/>
      <c r="I181" s="2"/>
      <c r="J181" s="1"/>
      <c r="K181" s="1"/>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
      <c r="A182" s="1"/>
      <c r="B182" s="1"/>
      <c r="C182" s="1"/>
      <c r="D182" s="1"/>
      <c r="E182" s="1"/>
      <c r="F182" s="1"/>
      <c r="G182" s="1"/>
      <c r="H182" s="1"/>
      <c r="I182" s="2"/>
      <c r="J182" s="1"/>
      <c r="K182" s="1"/>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
      <c r="A183" s="1"/>
      <c r="B183" s="1"/>
      <c r="C183" s="1"/>
      <c r="D183" s="1"/>
      <c r="E183" s="1"/>
      <c r="F183" s="1"/>
      <c r="G183" s="1"/>
      <c r="H183" s="1"/>
      <c r="I183" s="2"/>
      <c r="J183" s="1"/>
      <c r="K183" s="1"/>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
      <c r="A184" s="1"/>
      <c r="B184" s="1"/>
      <c r="C184" s="1"/>
      <c r="D184" s="1"/>
      <c r="E184" s="1"/>
      <c r="F184" s="1"/>
      <c r="G184" s="1"/>
      <c r="H184" s="1"/>
      <c r="I184" s="2"/>
      <c r="J184" s="1"/>
      <c r="K184" s="1"/>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
      <c r="A185" s="1"/>
      <c r="B185" s="1"/>
      <c r="C185" s="1"/>
      <c r="D185" s="1"/>
      <c r="E185" s="1"/>
      <c r="F185" s="1"/>
      <c r="G185" s="1"/>
      <c r="H185" s="1"/>
      <c r="I185" s="2"/>
      <c r="J185" s="1"/>
      <c r="K185" s="1"/>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
      <c r="A186" s="1"/>
      <c r="B186" s="1"/>
      <c r="C186" s="1"/>
      <c r="D186" s="1"/>
      <c r="E186" s="1"/>
      <c r="F186" s="1"/>
      <c r="G186" s="1"/>
      <c r="H186" s="1"/>
      <c r="I186" s="2"/>
      <c r="J186" s="1"/>
      <c r="K186" s="1"/>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
      <c r="A187" s="1"/>
      <c r="B187" s="1"/>
      <c r="C187" s="1"/>
      <c r="D187" s="1"/>
      <c r="E187" s="1"/>
      <c r="F187" s="1"/>
      <c r="G187" s="1"/>
      <c r="H187" s="1"/>
      <c r="I187" s="2"/>
      <c r="J187" s="1"/>
      <c r="K187" s="1"/>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
      <c r="A188" s="1"/>
      <c r="B188" s="1"/>
      <c r="C188" s="1"/>
      <c r="D188" s="1"/>
      <c r="E188" s="1"/>
      <c r="F188" s="1"/>
      <c r="G188" s="1"/>
      <c r="H188" s="1"/>
      <c r="I188" s="2"/>
      <c r="J188" s="1"/>
      <c r="K188" s="1"/>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
      <c r="A189" s="1"/>
      <c r="B189" s="1"/>
      <c r="C189" s="1"/>
      <c r="D189" s="1"/>
      <c r="E189" s="1"/>
      <c r="F189" s="1"/>
      <c r="G189" s="1"/>
      <c r="H189" s="1"/>
      <c r="I189" s="2"/>
      <c r="J189" s="1"/>
      <c r="K189" s="1"/>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
      <c r="A190" s="1"/>
      <c r="B190" s="1"/>
      <c r="C190" s="1"/>
      <c r="D190" s="1"/>
      <c r="E190" s="1"/>
      <c r="F190" s="1"/>
      <c r="G190" s="1"/>
      <c r="H190" s="1"/>
      <c r="I190" s="2"/>
      <c r="J190" s="1"/>
      <c r="K190" s="1"/>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
      <c r="A191" s="1"/>
      <c r="B191" s="1"/>
      <c r="C191" s="1"/>
      <c r="D191" s="1"/>
      <c r="E191" s="1"/>
      <c r="F191" s="1"/>
      <c r="G191" s="1"/>
      <c r="H191" s="1"/>
      <c r="I191" s="2"/>
      <c r="J191" s="1"/>
      <c r="K191" s="1"/>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
      <c r="A192" s="1"/>
      <c r="B192" s="1"/>
      <c r="C192" s="1"/>
      <c r="D192" s="1"/>
      <c r="E192" s="1"/>
      <c r="F192" s="1"/>
      <c r="G192" s="1"/>
      <c r="H192" s="1"/>
      <c r="I192" s="2"/>
      <c r="J192" s="1"/>
      <c r="K192" s="1"/>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
      <c r="A193" s="1"/>
      <c r="B193" s="1"/>
      <c r="C193" s="1"/>
      <c r="D193" s="1"/>
      <c r="E193" s="1"/>
      <c r="F193" s="1"/>
      <c r="G193" s="1"/>
      <c r="H193" s="1"/>
      <c r="I193" s="2"/>
      <c r="J193" s="1"/>
      <c r="K193" s="1"/>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
      <c r="A194" s="1"/>
      <c r="B194" s="1"/>
      <c r="C194" s="1"/>
      <c r="D194" s="1"/>
      <c r="E194" s="1"/>
      <c r="F194" s="1"/>
      <c r="G194" s="1"/>
      <c r="H194" s="1"/>
      <c r="I194" s="2"/>
      <c r="J194" s="1"/>
      <c r="K194" s="1"/>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
      <c r="A195" s="1"/>
      <c r="B195" s="1"/>
      <c r="C195" s="1"/>
      <c r="D195" s="1"/>
      <c r="E195" s="1"/>
      <c r="F195" s="1"/>
      <c r="G195" s="1"/>
      <c r="H195" s="1"/>
      <c r="I195" s="2"/>
      <c r="J195" s="1"/>
      <c r="K195" s="1"/>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
      <c r="A196" s="1"/>
      <c r="B196" s="1"/>
      <c r="C196" s="1"/>
      <c r="D196" s="1"/>
      <c r="E196" s="1"/>
      <c r="F196" s="1"/>
      <c r="G196" s="1"/>
      <c r="H196" s="1"/>
      <c r="I196" s="2"/>
      <c r="J196" s="1"/>
      <c r="K196" s="1"/>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
      <c r="A197" s="1"/>
      <c r="B197" s="1"/>
      <c r="C197" s="1"/>
      <c r="D197" s="1"/>
      <c r="E197" s="1"/>
      <c r="F197" s="1"/>
      <c r="G197" s="1"/>
      <c r="H197" s="1"/>
      <c r="I197" s="2"/>
      <c r="J197" s="1"/>
      <c r="K197" s="1"/>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
      <c r="A198" s="1"/>
      <c r="B198" s="1"/>
      <c r="C198" s="1"/>
      <c r="D198" s="1"/>
      <c r="E198" s="1"/>
      <c r="F198" s="1"/>
      <c r="G198" s="1"/>
      <c r="H198" s="1"/>
      <c r="I198" s="2"/>
      <c r="J198" s="1"/>
      <c r="K198" s="1"/>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
      <c r="A199" s="1"/>
      <c r="B199" s="1"/>
      <c r="C199" s="1"/>
      <c r="D199" s="1"/>
      <c r="E199" s="1"/>
      <c r="F199" s="1"/>
      <c r="G199" s="1"/>
      <c r="H199" s="1"/>
      <c r="I199" s="2"/>
      <c r="J199" s="1"/>
      <c r="K199" s="1"/>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
      <c r="A200" s="1"/>
      <c r="B200" s="1"/>
      <c r="C200" s="1"/>
      <c r="D200" s="1"/>
      <c r="E200" s="1"/>
      <c r="F200" s="1"/>
      <c r="G200" s="1"/>
      <c r="H200" s="1"/>
      <c r="I200" s="2"/>
      <c r="J200" s="1"/>
      <c r="K200" s="1"/>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
      <c r="A201" s="1"/>
      <c r="B201" s="1"/>
      <c r="C201" s="1"/>
      <c r="D201" s="1"/>
      <c r="E201" s="1"/>
      <c r="F201" s="1"/>
      <c r="G201" s="1"/>
      <c r="H201" s="1"/>
      <c r="I201" s="2"/>
      <c r="J201" s="1"/>
      <c r="K201" s="1"/>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
      <c r="A202" s="1"/>
      <c r="B202" s="1"/>
      <c r="C202" s="1"/>
      <c r="D202" s="1"/>
      <c r="E202" s="1"/>
      <c r="F202" s="1"/>
      <c r="G202" s="1"/>
      <c r="H202" s="1"/>
      <c r="I202" s="2"/>
      <c r="J202" s="1"/>
      <c r="K202" s="1"/>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
      <c r="A203" s="1"/>
      <c r="B203" s="1"/>
      <c r="C203" s="1"/>
      <c r="D203" s="1"/>
      <c r="E203" s="1"/>
      <c r="F203" s="1"/>
      <c r="G203" s="1"/>
      <c r="H203" s="1"/>
      <c r="I203" s="2"/>
      <c r="J203" s="1"/>
      <c r="K203" s="1"/>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
      <c r="A204" s="1"/>
      <c r="B204" s="1"/>
      <c r="C204" s="1"/>
      <c r="D204" s="1"/>
      <c r="E204" s="1"/>
      <c r="F204" s="1"/>
      <c r="G204" s="1"/>
      <c r="H204" s="1"/>
      <c r="I204" s="2"/>
      <c r="J204" s="1"/>
      <c r="K204" s="1"/>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
      <c r="A205" s="1"/>
      <c r="B205" s="1"/>
      <c r="C205" s="1"/>
      <c r="D205" s="1"/>
      <c r="E205" s="1"/>
      <c r="F205" s="1"/>
      <c r="G205" s="1"/>
      <c r="H205" s="1"/>
      <c r="I205" s="2"/>
      <c r="J205" s="1"/>
      <c r="K205" s="1"/>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
      <c r="A206" s="1"/>
      <c r="B206" s="1"/>
      <c r="C206" s="1"/>
      <c r="D206" s="1"/>
      <c r="E206" s="1"/>
      <c r="F206" s="1"/>
      <c r="G206" s="1"/>
      <c r="H206" s="1"/>
      <c r="I206" s="2"/>
      <c r="J206" s="1"/>
      <c r="K206" s="1"/>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
      <c r="A207" s="1"/>
      <c r="B207" s="1"/>
      <c r="C207" s="1"/>
      <c r="D207" s="1"/>
      <c r="E207" s="1"/>
      <c r="F207" s="1"/>
      <c r="G207" s="1"/>
      <c r="H207" s="1"/>
      <c r="I207" s="2"/>
      <c r="J207" s="1"/>
      <c r="K207" s="1"/>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
      <c r="A208" s="1"/>
      <c r="B208" s="1"/>
      <c r="C208" s="1"/>
      <c r="D208" s="1"/>
      <c r="E208" s="1"/>
      <c r="F208" s="1"/>
      <c r="G208" s="1"/>
      <c r="H208" s="1"/>
      <c r="I208" s="2"/>
      <c r="J208" s="1"/>
      <c r="K208" s="1"/>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
      <c r="A209" s="1"/>
      <c r="B209" s="1"/>
      <c r="C209" s="1"/>
      <c r="D209" s="1"/>
      <c r="E209" s="1"/>
      <c r="F209" s="1"/>
      <c r="G209" s="1"/>
      <c r="H209" s="1"/>
      <c r="I209" s="2"/>
      <c r="J209" s="1"/>
      <c r="K209" s="1"/>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
      <c r="A210" s="1"/>
      <c r="B210" s="1"/>
      <c r="C210" s="1"/>
      <c r="D210" s="1"/>
      <c r="E210" s="1"/>
      <c r="F210" s="1"/>
      <c r="G210" s="1"/>
      <c r="H210" s="1"/>
      <c r="I210" s="2"/>
      <c r="J210" s="1"/>
      <c r="K210" s="1"/>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
      <c r="A211" s="1"/>
      <c r="B211" s="1"/>
      <c r="C211" s="1"/>
      <c r="D211" s="1"/>
      <c r="E211" s="1"/>
      <c r="F211" s="1"/>
      <c r="G211" s="1"/>
      <c r="H211" s="1"/>
      <c r="I211" s="2"/>
      <c r="J211" s="1"/>
      <c r="K211" s="1"/>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
      <c r="A212" s="1"/>
      <c r="B212" s="1"/>
      <c r="C212" s="1"/>
      <c r="D212" s="1"/>
      <c r="E212" s="1"/>
      <c r="F212" s="1"/>
      <c r="G212" s="1"/>
      <c r="H212" s="1"/>
      <c r="I212" s="2"/>
      <c r="J212" s="1"/>
      <c r="K212" s="1"/>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
      <c r="A213" s="1"/>
      <c r="B213" s="1"/>
      <c r="C213" s="1"/>
      <c r="D213" s="1"/>
      <c r="E213" s="1"/>
      <c r="F213" s="1"/>
      <c r="G213" s="1"/>
      <c r="H213" s="1"/>
      <c r="I213" s="2"/>
      <c r="J213" s="1"/>
      <c r="K213" s="1"/>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
      <c r="A214" s="1"/>
      <c r="B214" s="1"/>
      <c r="C214" s="1"/>
      <c r="D214" s="1"/>
      <c r="E214" s="1"/>
      <c r="F214" s="1"/>
      <c r="G214" s="1"/>
      <c r="H214" s="1"/>
      <c r="I214" s="2"/>
      <c r="J214" s="1"/>
      <c r="K214" s="1"/>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
      <c r="A215" s="1"/>
      <c r="B215" s="1"/>
      <c r="C215" s="1"/>
      <c r="D215" s="1"/>
      <c r="E215" s="1"/>
      <c r="F215" s="1"/>
      <c r="G215" s="1"/>
      <c r="H215" s="1"/>
      <c r="I215" s="2"/>
      <c r="J215" s="1"/>
      <c r="K215" s="1"/>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
      <c r="A216" s="1"/>
      <c r="B216" s="1"/>
      <c r="C216" s="1"/>
      <c r="D216" s="1"/>
      <c r="E216" s="1"/>
      <c r="F216" s="1"/>
      <c r="G216" s="1"/>
      <c r="H216" s="1"/>
      <c r="I216" s="2"/>
      <c r="J216" s="1"/>
      <c r="K216" s="1"/>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
      <c r="A217" s="1"/>
      <c r="B217" s="1"/>
      <c r="C217" s="1"/>
      <c r="D217" s="1"/>
      <c r="E217" s="1"/>
      <c r="F217" s="1"/>
      <c r="G217" s="1"/>
      <c r="H217" s="1"/>
      <c r="I217" s="2"/>
      <c r="J217" s="1"/>
      <c r="K217" s="1"/>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
      <c r="A218" s="1"/>
      <c r="B218" s="1"/>
      <c r="C218" s="1"/>
      <c r="D218" s="1"/>
      <c r="E218" s="1"/>
      <c r="F218" s="1"/>
      <c r="G218" s="1"/>
      <c r="H218" s="1"/>
      <c r="I218" s="2"/>
      <c r="J218" s="1"/>
      <c r="K218" s="1"/>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
      <c r="A219" s="1"/>
      <c r="B219" s="1"/>
      <c r="C219" s="1"/>
      <c r="D219" s="1"/>
      <c r="E219" s="1"/>
      <c r="F219" s="1"/>
      <c r="G219" s="1"/>
      <c r="H219" s="1"/>
      <c r="I219" s="2"/>
      <c r="J219" s="1"/>
      <c r="K219" s="1"/>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
      <c r="A220" s="1"/>
      <c r="B220" s="1"/>
      <c r="C220" s="1"/>
      <c r="D220" s="1"/>
      <c r="E220" s="1"/>
      <c r="F220" s="1"/>
      <c r="G220" s="1"/>
      <c r="H220" s="1"/>
      <c r="I220" s="2"/>
      <c r="J220" s="1"/>
      <c r="K220" s="1"/>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
      <c r="A221" s="1"/>
      <c r="B221" s="1"/>
      <c r="C221" s="1"/>
      <c r="D221" s="1"/>
      <c r="E221" s="1"/>
      <c r="F221" s="1"/>
      <c r="G221" s="1"/>
      <c r="H221" s="1"/>
      <c r="I221" s="2"/>
      <c r="J221" s="1"/>
      <c r="K221" s="1"/>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
      <c r="A222" s="1"/>
      <c r="B222" s="1"/>
      <c r="C222" s="1"/>
      <c r="D222" s="1"/>
      <c r="E222" s="1"/>
      <c r="F222" s="1"/>
      <c r="G222" s="1"/>
      <c r="H222" s="1"/>
      <c r="I222" s="2"/>
      <c r="J222" s="1"/>
      <c r="K222" s="1"/>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
      <c r="A223" s="1"/>
      <c r="B223" s="1"/>
      <c r="C223" s="1"/>
      <c r="D223" s="1"/>
      <c r="E223" s="1"/>
      <c r="F223" s="1"/>
      <c r="G223" s="1"/>
      <c r="H223" s="1"/>
      <c r="I223" s="2"/>
      <c r="J223" s="1"/>
      <c r="K223" s="1"/>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
      <c r="A224" s="1"/>
      <c r="B224" s="1"/>
      <c r="C224" s="1"/>
      <c r="D224" s="1"/>
      <c r="E224" s="1"/>
      <c r="F224" s="1"/>
      <c r="G224" s="1"/>
      <c r="H224" s="1"/>
      <c r="I224" s="2"/>
      <c r="J224" s="1"/>
      <c r="K224" s="1"/>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
      <c r="A225" s="1"/>
      <c r="B225" s="1"/>
      <c r="C225" s="1"/>
      <c r="D225" s="1"/>
      <c r="E225" s="1"/>
      <c r="F225" s="1"/>
      <c r="G225" s="1"/>
      <c r="H225" s="1"/>
      <c r="I225" s="2"/>
      <c r="J225" s="1"/>
      <c r="K225" s="1"/>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
      <c r="A226" s="1"/>
      <c r="B226" s="1"/>
      <c r="C226" s="1"/>
      <c r="D226" s="1"/>
      <c r="E226" s="1"/>
      <c r="F226" s="1"/>
      <c r="G226" s="1"/>
      <c r="H226" s="1"/>
      <c r="I226" s="2"/>
      <c r="J226" s="1"/>
      <c r="K226" s="1"/>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
      <c r="A227" s="1"/>
      <c r="B227" s="1"/>
      <c r="C227" s="1"/>
      <c r="D227" s="1"/>
      <c r="E227" s="1"/>
      <c r="F227" s="1"/>
      <c r="G227" s="1"/>
      <c r="H227" s="1"/>
      <c r="I227" s="2"/>
      <c r="J227" s="1"/>
      <c r="K227" s="1"/>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
      <c r="A228" s="1"/>
      <c r="B228" s="1"/>
      <c r="C228" s="1"/>
      <c r="D228" s="1"/>
      <c r="E228" s="1"/>
      <c r="F228" s="1"/>
      <c r="G228" s="1"/>
      <c r="H228" s="1"/>
      <c r="I228" s="2"/>
      <c r="J228" s="1"/>
      <c r="K228" s="1"/>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
      <c r="A229" s="1"/>
      <c r="B229" s="1"/>
      <c r="C229" s="1"/>
      <c r="D229" s="1"/>
      <c r="E229" s="1"/>
      <c r="F229" s="1"/>
      <c r="G229" s="1"/>
      <c r="H229" s="1"/>
      <c r="I229" s="2"/>
      <c r="J229" s="1"/>
      <c r="K229" s="1"/>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
      <c r="A230" s="1"/>
      <c r="B230" s="1"/>
      <c r="C230" s="1"/>
      <c r="D230" s="1"/>
      <c r="E230" s="1"/>
      <c r="F230" s="1"/>
      <c r="G230" s="1"/>
      <c r="H230" s="1"/>
      <c r="I230" s="2"/>
      <c r="J230" s="1"/>
      <c r="K230" s="1"/>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
      <c r="A231" s="1"/>
      <c r="B231" s="1"/>
      <c r="C231" s="1"/>
      <c r="D231" s="1"/>
      <c r="E231" s="1"/>
      <c r="F231" s="1"/>
      <c r="G231" s="1"/>
      <c r="H231" s="1"/>
      <c r="I231" s="2"/>
      <c r="J231" s="1"/>
      <c r="K231" s="1"/>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
      <c r="A232" s="1"/>
      <c r="B232" s="1"/>
      <c r="C232" s="1"/>
      <c r="D232" s="1"/>
      <c r="E232" s="1"/>
      <c r="F232" s="1"/>
      <c r="G232" s="1"/>
      <c r="H232" s="1"/>
      <c r="I232" s="2"/>
      <c r="J232" s="1"/>
      <c r="K232" s="1"/>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
      <c r="A233" s="1"/>
      <c r="B233" s="1"/>
      <c r="C233" s="1"/>
      <c r="D233" s="1"/>
      <c r="E233" s="1"/>
      <c r="F233" s="1"/>
      <c r="G233" s="1"/>
      <c r="H233" s="1"/>
      <c r="I233" s="2"/>
      <c r="J233" s="1"/>
      <c r="K233" s="1"/>
      <c r="L233" s="1"/>
      <c r="M233" s="1"/>
      <c r="N233" s="1"/>
      <c r="O233" s="1"/>
      <c r="P233" s="1"/>
      <c r="Q233" s="1"/>
      <c r="R233" s="1"/>
      <c r="S233" s="1"/>
      <c r="T233" s="1"/>
      <c r="U233" s="1"/>
      <c r="V233" s="1"/>
      <c r="W233" s="1"/>
      <c r="X233" s="1"/>
      <c r="Y233" s="1"/>
      <c r="Z233" s="1"/>
      <c r="AA233" s="1"/>
      <c r="AB233" s="1"/>
      <c r="AC233" s="1"/>
      <c r="AD233" s="1"/>
      <c r="AE233" s="1"/>
    </row>
    <row r="234" spans="1:31" ht="15.75" customHeight="1" x14ac:dyDescent="0.2">
      <c r="A234" s="1"/>
      <c r="B234" s="1"/>
      <c r="C234" s="1"/>
      <c r="D234" s="1"/>
      <c r="E234" s="1"/>
      <c r="F234" s="1"/>
      <c r="G234" s="1"/>
      <c r="H234" s="1"/>
      <c r="I234" s="2"/>
      <c r="J234" s="1"/>
      <c r="K234" s="1"/>
      <c r="L234" s="1"/>
      <c r="M234" s="1"/>
      <c r="N234" s="1"/>
      <c r="O234" s="1"/>
      <c r="P234" s="1"/>
      <c r="Q234" s="1"/>
      <c r="R234" s="1"/>
      <c r="S234" s="1"/>
      <c r="T234" s="1"/>
      <c r="U234" s="1"/>
      <c r="V234" s="1"/>
      <c r="W234" s="1"/>
      <c r="X234" s="1"/>
      <c r="Y234" s="1"/>
      <c r="Z234" s="1"/>
      <c r="AA234" s="1"/>
      <c r="AB234" s="1"/>
      <c r="AC234" s="1"/>
      <c r="AD234" s="1"/>
      <c r="AE234" s="1"/>
    </row>
    <row r="235" spans="1:31" ht="15.75" customHeight="1" x14ac:dyDescent="0.2">
      <c r="A235" s="1"/>
      <c r="B235" s="1"/>
      <c r="C235" s="1"/>
      <c r="D235" s="1"/>
      <c r="E235" s="1"/>
      <c r="F235" s="1"/>
      <c r="G235" s="1"/>
      <c r="H235" s="1"/>
      <c r="I235" s="2"/>
      <c r="J235" s="1"/>
      <c r="K235" s="1"/>
      <c r="L235" s="1"/>
      <c r="M235" s="1"/>
      <c r="N235" s="1"/>
      <c r="O235" s="1"/>
      <c r="P235" s="1"/>
      <c r="Q235" s="1"/>
      <c r="R235" s="1"/>
      <c r="S235" s="1"/>
      <c r="T235" s="1"/>
      <c r="U235" s="1"/>
      <c r="V235" s="1"/>
      <c r="W235" s="1"/>
      <c r="X235" s="1"/>
      <c r="Y235" s="1"/>
      <c r="Z235" s="1"/>
      <c r="AA235" s="1"/>
      <c r="AB235" s="1"/>
      <c r="AC235" s="1"/>
      <c r="AD235" s="1"/>
      <c r="AE235" s="1"/>
    </row>
    <row r="236" spans="1:31" ht="15.75" customHeight="1" x14ac:dyDescent="0.2">
      <c r="A236" s="1"/>
      <c r="B236" s="1"/>
      <c r="C236" s="1"/>
      <c r="D236" s="1"/>
      <c r="E236" s="1"/>
      <c r="F236" s="1"/>
      <c r="G236" s="1"/>
      <c r="H236" s="1"/>
      <c r="I236" s="2"/>
      <c r="J236" s="1"/>
      <c r="K236" s="1"/>
      <c r="L236" s="1"/>
      <c r="M236" s="1"/>
      <c r="N236" s="1"/>
      <c r="O236" s="1"/>
      <c r="P236" s="1"/>
      <c r="Q236" s="1"/>
      <c r="R236" s="1"/>
      <c r="S236" s="1"/>
      <c r="T236" s="1"/>
      <c r="U236" s="1"/>
      <c r="V236" s="1"/>
      <c r="W236" s="1"/>
      <c r="X236" s="1"/>
      <c r="Y236" s="1"/>
      <c r="Z236" s="1"/>
      <c r="AA236" s="1"/>
      <c r="AB236" s="1"/>
      <c r="AC236" s="1"/>
      <c r="AD236" s="1"/>
      <c r="AE236" s="1"/>
    </row>
    <row r="237" spans="1:31" ht="15.75" customHeight="1" x14ac:dyDescent="0.2">
      <c r="A237" s="1"/>
      <c r="B237" s="1"/>
      <c r="C237" s="1"/>
      <c r="D237" s="1"/>
      <c r="E237" s="1"/>
      <c r="F237" s="1"/>
      <c r="G237" s="1"/>
      <c r="H237" s="1"/>
      <c r="I237" s="2"/>
      <c r="J237" s="1"/>
      <c r="K237" s="1"/>
      <c r="L237" s="1"/>
      <c r="M237" s="1"/>
      <c r="N237" s="1"/>
      <c r="O237" s="1"/>
      <c r="P237" s="1"/>
      <c r="Q237" s="1"/>
      <c r="R237" s="1"/>
      <c r="S237" s="1"/>
      <c r="T237" s="1"/>
      <c r="U237" s="1"/>
      <c r="V237" s="1"/>
      <c r="W237" s="1"/>
      <c r="X237" s="1"/>
      <c r="Y237" s="1"/>
      <c r="Z237" s="1"/>
      <c r="AA237" s="1"/>
      <c r="AB237" s="1"/>
      <c r="AC237" s="1"/>
      <c r="AD237" s="1"/>
      <c r="AE237" s="1"/>
    </row>
    <row r="238" spans="1:31" ht="15.75" customHeight="1" x14ac:dyDescent="0.2">
      <c r="A238" s="1"/>
      <c r="B238" s="1"/>
      <c r="C238" s="1"/>
      <c r="D238" s="1"/>
      <c r="E238" s="1"/>
      <c r="F238" s="1"/>
      <c r="G238" s="1"/>
      <c r="H238" s="1"/>
      <c r="I238" s="2"/>
      <c r="J238" s="1"/>
      <c r="K238" s="1"/>
      <c r="L238" s="1"/>
      <c r="M238" s="1"/>
      <c r="N238" s="1"/>
      <c r="O238" s="1"/>
      <c r="P238" s="1"/>
      <c r="Q238" s="1"/>
      <c r="R238" s="1"/>
      <c r="S238" s="1"/>
      <c r="T238" s="1"/>
      <c r="U238" s="1"/>
      <c r="V238" s="1"/>
      <c r="W238" s="1"/>
      <c r="X238" s="1"/>
      <c r="Y238" s="1"/>
      <c r="Z238" s="1"/>
      <c r="AA238" s="1"/>
      <c r="AB238" s="1"/>
      <c r="AC238" s="1"/>
      <c r="AD238" s="1"/>
      <c r="AE238" s="1"/>
    </row>
    <row r="239" spans="1:31" ht="15.75" customHeight="1" x14ac:dyDescent="0.2">
      <c r="A239" s="1"/>
      <c r="B239" s="1"/>
      <c r="C239" s="1"/>
      <c r="D239" s="1"/>
      <c r="E239" s="1"/>
      <c r="F239" s="1"/>
      <c r="G239" s="1"/>
      <c r="H239" s="1"/>
      <c r="I239" s="2"/>
      <c r="J239" s="1"/>
      <c r="K239" s="1"/>
      <c r="L239" s="1"/>
      <c r="M239" s="1"/>
      <c r="N239" s="1"/>
      <c r="O239" s="1"/>
      <c r="P239" s="1"/>
      <c r="Q239" s="1"/>
      <c r="R239" s="1"/>
      <c r="S239" s="1"/>
      <c r="T239" s="1"/>
      <c r="U239" s="1"/>
      <c r="V239" s="1"/>
      <c r="W239" s="1"/>
      <c r="X239" s="1"/>
      <c r="Y239" s="1"/>
      <c r="Z239" s="1"/>
      <c r="AA239" s="1"/>
      <c r="AB239" s="1"/>
      <c r="AC239" s="1"/>
      <c r="AD239" s="1"/>
      <c r="AE239" s="1"/>
    </row>
    <row r="240" spans="1:31" ht="15.75" customHeight="1" x14ac:dyDescent="0.2">
      <c r="A240" s="1"/>
      <c r="B240" s="1"/>
      <c r="C240" s="1"/>
      <c r="D240" s="1"/>
      <c r="E240" s="1"/>
      <c r="F240" s="1"/>
      <c r="G240" s="1"/>
      <c r="H240" s="1"/>
      <c r="I240" s="2"/>
      <c r="J240" s="1"/>
      <c r="K240" s="1"/>
      <c r="L240" s="1"/>
      <c r="M240" s="1"/>
      <c r="N240" s="1"/>
      <c r="O240" s="1"/>
      <c r="P240" s="1"/>
      <c r="Q240" s="1"/>
      <c r="R240" s="1"/>
      <c r="S240" s="1"/>
      <c r="T240" s="1"/>
      <c r="U240" s="1"/>
      <c r="V240" s="1"/>
      <c r="W240" s="1"/>
      <c r="X240" s="1"/>
      <c r="Y240" s="1"/>
      <c r="Z240" s="1"/>
      <c r="AA240" s="1"/>
      <c r="AB240" s="1"/>
      <c r="AC240" s="1"/>
      <c r="AD240" s="1"/>
      <c r="AE240" s="1"/>
    </row>
    <row r="241" spans="1:31" ht="15.75" customHeight="1" x14ac:dyDescent="0.2">
      <c r="A241" s="1"/>
      <c r="B241" s="1"/>
      <c r="C241" s="1"/>
      <c r="D241" s="1"/>
      <c r="E241" s="1"/>
      <c r="F241" s="1"/>
      <c r="G241" s="1"/>
      <c r="H241" s="1"/>
      <c r="I241" s="2"/>
      <c r="J241" s="1"/>
      <c r="K241" s="1"/>
      <c r="L241" s="1"/>
      <c r="M241" s="1"/>
      <c r="N241" s="1"/>
      <c r="O241" s="1"/>
      <c r="P241" s="1"/>
      <c r="Q241" s="1"/>
      <c r="R241" s="1"/>
      <c r="S241" s="1"/>
      <c r="T241" s="1"/>
      <c r="U241" s="1"/>
      <c r="V241" s="1"/>
      <c r="W241" s="1"/>
      <c r="X241" s="1"/>
      <c r="Y241" s="1"/>
      <c r="Z241" s="1"/>
      <c r="AA241" s="1"/>
      <c r="AB241" s="1"/>
      <c r="AC241" s="1"/>
      <c r="AD241" s="1"/>
      <c r="AE241" s="1"/>
    </row>
    <row r="242" spans="1:31" ht="15.75" customHeight="1" x14ac:dyDescent="0.2">
      <c r="A242" s="1"/>
      <c r="B242" s="1"/>
      <c r="C242" s="1"/>
      <c r="D242" s="1"/>
      <c r="E242" s="1"/>
      <c r="F242" s="1"/>
      <c r="G242" s="1"/>
      <c r="H242" s="1"/>
      <c r="I242" s="2"/>
      <c r="J242" s="1"/>
      <c r="K242" s="1"/>
      <c r="L242" s="1"/>
      <c r="M242" s="1"/>
      <c r="N242" s="1"/>
      <c r="O242" s="1"/>
      <c r="P242" s="1"/>
      <c r="Q242" s="1"/>
      <c r="R242" s="1"/>
      <c r="S242" s="1"/>
      <c r="T242" s="1"/>
      <c r="U242" s="1"/>
      <c r="V242" s="1"/>
      <c r="W242" s="1"/>
      <c r="X242" s="1"/>
      <c r="Y242" s="1"/>
      <c r="Z242" s="1"/>
      <c r="AA242" s="1"/>
      <c r="AB242" s="1"/>
      <c r="AC242" s="1"/>
      <c r="AD242" s="1"/>
      <c r="AE242" s="1"/>
    </row>
    <row r="243" spans="1:31" ht="15.75" customHeight="1" x14ac:dyDescent="0.2">
      <c r="A243" s="1"/>
      <c r="B243" s="1"/>
      <c r="C243" s="1"/>
      <c r="D243" s="1"/>
      <c r="E243" s="1"/>
      <c r="F243" s="1"/>
      <c r="G243" s="1"/>
      <c r="H243" s="1"/>
      <c r="I243" s="2"/>
      <c r="J243" s="1"/>
      <c r="K243" s="1"/>
      <c r="L243" s="1"/>
      <c r="M243" s="1"/>
      <c r="N243" s="1"/>
      <c r="O243" s="1"/>
      <c r="P243" s="1"/>
      <c r="Q243" s="1"/>
      <c r="R243" s="1"/>
      <c r="S243" s="1"/>
      <c r="T243" s="1"/>
      <c r="U243" s="1"/>
      <c r="V243" s="1"/>
      <c r="W243" s="1"/>
      <c r="X243" s="1"/>
      <c r="Y243" s="1"/>
      <c r="Z243" s="1"/>
      <c r="AA243" s="1"/>
      <c r="AB243" s="1"/>
      <c r="AC243" s="1"/>
      <c r="AD243" s="1"/>
      <c r="AE243" s="1"/>
    </row>
    <row r="244" spans="1:31" ht="15.75" customHeight="1" x14ac:dyDescent="0.2">
      <c r="A244" s="1"/>
      <c r="B244" s="1"/>
      <c r="C244" s="1"/>
      <c r="D244" s="1"/>
      <c r="E244" s="1"/>
      <c r="F244" s="1"/>
      <c r="G244" s="1"/>
      <c r="H244" s="1"/>
      <c r="I244" s="2"/>
      <c r="J244" s="1"/>
      <c r="K244" s="1"/>
      <c r="L244" s="1"/>
      <c r="M244" s="1"/>
      <c r="N244" s="1"/>
      <c r="O244" s="1"/>
      <c r="P244" s="1"/>
      <c r="Q244" s="1"/>
      <c r="R244" s="1"/>
      <c r="S244" s="1"/>
      <c r="T244" s="1"/>
      <c r="U244" s="1"/>
      <c r="V244" s="1"/>
      <c r="W244" s="1"/>
      <c r="X244" s="1"/>
      <c r="Y244" s="1"/>
      <c r="Z244" s="1"/>
      <c r="AA244" s="1"/>
      <c r="AB244" s="1"/>
      <c r="AC244" s="1"/>
      <c r="AD244" s="1"/>
      <c r="AE244" s="1"/>
    </row>
    <row r="245" spans="1:31" ht="15.75" customHeight="1" x14ac:dyDescent="0.2">
      <c r="A245" s="1"/>
      <c r="B245" s="1"/>
      <c r="C245" s="1"/>
      <c r="D245" s="1"/>
      <c r="E245" s="1"/>
      <c r="F245" s="1"/>
      <c r="G245" s="1"/>
      <c r="H245" s="1"/>
      <c r="I245" s="2"/>
      <c r="J245" s="1"/>
      <c r="K245" s="1"/>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
      <c r="A246" s="1"/>
      <c r="B246" s="1"/>
      <c r="C246" s="1"/>
      <c r="D246" s="1"/>
      <c r="E246" s="1"/>
      <c r="F246" s="1"/>
      <c r="G246" s="1"/>
      <c r="H246" s="1"/>
      <c r="I246" s="2"/>
      <c r="J246" s="1"/>
      <c r="K246" s="1"/>
      <c r="L246" s="1"/>
      <c r="M246" s="1"/>
      <c r="N246" s="1"/>
      <c r="O246" s="1"/>
      <c r="P246" s="1"/>
      <c r="Q246" s="1"/>
      <c r="R246" s="1"/>
      <c r="S246" s="1"/>
      <c r="T246" s="1"/>
      <c r="U246" s="1"/>
      <c r="V246" s="1"/>
      <c r="W246" s="1"/>
      <c r="X246" s="1"/>
      <c r="Y246" s="1"/>
      <c r="Z246" s="1"/>
      <c r="AA246" s="1"/>
      <c r="AB246" s="1"/>
      <c r="AC246" s="1"/>
      <c r="AD246" s="1"/>
      <c r="AE246" s="1"/>
    </row>
    <row r="247" spans="1:31" ht="15.75" customHeight="1" x14ac:dyDescent="0.2">
      <c r="A247" s="1"/>
      <c r="B247" s="1"/>
      <c r="C247" s="1"/>
      <c r="D247" s="1"/>
      <c r="E247" s="1"/>
      <c r="F247" s="1"/>
      <c r="G247" s="1"/>
      <c r="H247" s="1"/>
      <c r="I247" s="2"/>
      <c r="J247" s="1"/>
      <c r="K247" s="1"/>
      <c r="L247" s="1"/>
      <c r="M247" s="1"/>
      <c r="N247" s="1"/>
      <c r="O247" s="1"/>
      <c r="P247" s="1"/>
      <c r="Q247" s="1"/>
      <c r="R247" s="1"/>
      <c r="S247" s="1"/>
      <c r="T247" s="1"/>
      <c r="U247" s="1"/>
      <c r="V247" s="1"/>
      <c r="W247" s="1"/>
      <c r="X247" s="1"/>
      <c r="Y247" s="1"/>
      <c r="Z247" s="1"/>
      <c r="AA247" s="1"/>
      <c r="AB247" s="1"/>
      <c r="AC247" s="1"/>
      <c r="AD247" s="1"/>
      <c r="AE247" s="1"/>
    </row>
    <row r="248" spans="1:31" ht="15.75" customHeight="1" x14ac:dyDescent="0.2">
      <c r="A248" s="1"/>
      <c r="B248" s="1"/>
      <c r="C248" s="1"/>
      <c r="D248" s="1"/>
      <c r="E248" s="1"/>
      <c r="F248" s="1"/>
      <c r="G248" s="1"/>
      <c r="H248" s="1"/>
      <c r="I248" s="2"/>
      <c r="J248" s="1"/>
      <c r="K248" s="1"/>
      <c r="L248" s="1"/>
      <c r="M248" s="1"/>
      <c r="N248" s="1"/>
      <c r="O248" s="1"/>
      <c r="P248" s="1"/>
      <c r="Q248" s="1"/>
      <c r="R248" s="1"/>
      <c r="S248" s="1"/>
      <c r="T248" s="1"/>
      <c r="U248" s="1"/>
      <c r="V248" s="1"/>
      <c r="W248" s="1"/>
      <c r="X248" s="1"/>
      <c r="Y248" s="1"/>
      <c r="Z248" s="1"/>
      <c r="AA248" s="1"/>
      <c r="AB248" s="1"/>
      <c r="AC248" s="1"/>
      <c r="AD248" s="1"/>
      <c r="AE248" s="1"/>
    </row>
    <row r="249" spans="1:31" ht="15.75" customHeight="1" x14ac:dyDescent="0.2">
      <c r="A249" s="1"/>
      <c r="B249" s="1"/>
      <c r="C249" s="1"/>
      <c r="D249" s="1"/>
      <c r="E249" s="1"/>
      <c r="F249" s="1"/>
      <c r="G249" s="1"/>
      <c r="H249" s="1"/>
      <c r="I249" s="2"/>
      <c r="J249" s="1"/>
      <c r="K249" s="1"/>
      <c r="L249" s="1"/>
      <c r="M249" s="1"/>
      <c r="N249" s="1"/>
      <c r="O249" s="1"/>
      <c r="P249" s="1"/>
      <c r="Q249" s="1"/>
      <c r="R249" s="1"/>
      <c r="S249" s="1"/>
      <c r="T249" s="1"/>
      <c r="U249" s="1"/>
      <c r="V249" s="1"/>
      <c r="W249" s="1"/>
      <c r="X249" s="1"/>
      <c r="Y249" s="1"/>
      <c r="Z249" s="1"/>
      <c r="AA249" s="1"/>
      <c r="AB249" s="1"/>
      <c r="AC249" s="1"/>
      <c r="AD249" s="1"/>
      <c r="AE249" s="1"/>
    </row>
    <row r="250" spans="1:31" ht="15.75" customHeight="1" x14ac:dyDescent="0.2">
      <c r="A250" s="1"/>
      <c r="B250" s="1"/>
      <c r="C250" s="1"/>
      <c r="D250" s="1"/>
      <c r="E250" s="1"/>
      <c r="F250" s="1"/>
      <c r="G250" s="1"/>
      <c r="H250" s="1"/>
      <c r="I250" s="2"/>
      <c r="J250" s="1"/>
      <c r="K250" s="1"/>
      <c r="L250" s="1"/>
      <c r="M250" s="1"/>
      <c r="N250" s="1"/>
      <c r="O250" s="1"/>
      <c r="P250" s="1"/>
      <c r="Q250" s="1"/>
      <c r="R250" s="1"/>
      <c r="S250" s="1"/>
      <c r="T250" s="1"/>
      <c r="U250" s="1"/>
      <c r="V250" s="1"/>
      <c r="W250" s="1"/>
      <c r="X250" s="1"/>
      <c r="Y250" s="1"/>
      <c r="Z250" s="1"/>
      <c r="AA250" s="1"/>
      <c r="AB250" s="1"/>
      <c r="AC250" s="1"/>
      <c r="AD250" s="1"/>
      <c r="AE250" s="1"/>
    </row>
    <row r="251" spans="1:31" ht="15.75" customHeight="1" x14ac:dyDescent="0.2">
      <c r="A251" s="1"/>
      <c r="B251" s="1"/>
      <c r="C251" s="1"/>
      <c r="D251" s="1"/>
      <c r="E251" s="1"/>
      <c r="F251" s="1"/>
      <c r="G251" s="1"/>
      <c r="H251" s="1"/>
      <c r="I251" s="2"/>
      <c r="J251" s="1"/>
      <c r="K251" s="1"/>
      <c r="L251" s="1"/>
      <c r="M251" s="1"/>
      <c r="N251" s="1"/>
      <c r="O251" s="1"/>
      <c r="P251" s="1"/>
      <c r="Q251" s="1"/>
      <c r="R251" s="1"/>
      <c r="S251" s="1"/>
      <c r="T251" s="1"/>
      <c r="U251" s="1"/>
      <c r="V251" s="1"/>
      <c r="W251" s="1"/>
      <c r="X251" s="1"/>
      <c r="Y251" s="1"/>
      <c r="Z251" s="1"/>
      <c r="AA251" s="1"/>
      <c r="AB251" s="1"/>
      <c r="AC251" s="1"/>
      <c r="AD251" s="1"/>
      <c r="AE251" s="1"/>
    </row>
    <row r="252" spans="1:31" ht="15.75" customHeight="1" x14ac:dyDescent="0.2">
      <c r="A252" s="1"/>
      <c r="B252" s="1"/>
      <c r="C252" s="1"/>
      <c r="D252" s="1"/>
      <c r="E252" s="1"/>
      <c r="F252" s="1"/>
      <c r="G252" s="1"/>
      <c r="H252" s="1"/>
      <c r="I252" s="2"/>
      <c r="J252" s="1"/>
      <c r="K252" s="1"/>
      <c r="L252" s="1"/>
      <c r="M252" s="1"/>
      <c r="N252" s="1"/>
      <c r="O252" s="1"/>
      <c r="P252" s="1"/>
      <c r="Q252" s="1"/>
      <c r="R252" s="1"/>
      <c r="S252" s="1"/>
      <c r="T252" s="1"/>
      <c r="U252" s="1"/>
      <c r="V252" s="1"/>
      <c r="W252" s="1"/>
      <c r="X252" s="1"/>
      <c r="Y252" s="1"/>
      <c r="Z252" s="1"/>
      <c r="AA252" s="1"/>
      <c r="AB252" s="1"/>
      <c r="AC252" s="1"/>
      <c r="AD252" s="1"/>
      <c r="AE252" s="1"/>
    </row>
    <row r="253" spans="1:31" ht="15.75" customHeight="1" x14ac:dyDescent="0.2">
      <c r="A253" s="1"/>
      <c r="B253" s="1"/>
      <c r="C253" s="1"/>
      <c r="D253" s="1"/>
      <c r="E253" s="1"/>
      <c r="F253" s="1"/>
      <c r="G253" s="1"/>
      <c r="H253" s="1"/>
      <c r="I253" s="2"/>
      <c r="J253" s="1"/>
      <c r="K253" s="1"/>
      <c r="L253" s="1"/>
      <c r="M253" s="1"/>
      <c r="N253" s="1"/>
      <c r="O253" s="1"/>
      <c r="P253" s="1"/>
      <c r="Q253" s="1"/>
      <c r="R253" s="1"/>
      <c r="S253" s="1"/>
      <c r="T253" s="1"/>
      <c r="U253" s="1"/>
      <c r="V253" s="1"/>
      <c r="W253" s="1"/>
      <c r="X253" s="1"/>
      <c r="Y253" s="1"/>
      <c r="Z253" s="1"/>
      <c r="AA253" s="1"/>
      <c r="AB253" s="1"/>
      <c r="AC253" s="1"/>
      <c r="AD253" s="1"/>
      <c r="AE253" s="1"/>
    </row>
    <row r="254" spans="1:31" ht="15.75" customHeight="1" x14ac:dyDescent="0.2">
      <c r="A254" s="1"/>
      <c r="B254" s="1"/>
      <c r="C254" s="1"/>
      <c r="D254" s="1"/>
      <c r="E254" s="1"/>
      <c r="F254" s="1"/>
      <c r="G254" s="1"/>
      <c r="H254" s="1"/>
      <c r="I254" s="2"/>
      <c r="J254" s="1"/>
      <c r="K254" s="1"/>
      <c r="L254" s="1"/>
      <c r="M254" s="1"/>
      <c r="N254" s="1"/>
      <c r="O254" s="1"/>
      <c r="P254" s="1"/>
      <c r="Q254" s="1"/>
      <c r="R254" s="1"/>
      <c r="S254" s="1"/>
      <c r="T254" s="1"/>
      <c r="U254" s="1"/>
      <c r="V254" s="1"/>
      <c r="W254" s="1"/>
      <c r="X254" s="1"/>
      <c r="Y254" s="1"/>
      <c r="Z254" s="1"/>
      <c r="AA254" s="1"/>
      <c r="AB254" s="1"/>
      <c r="AC254" s="1"/>
      <c r="AD254" s="1"/>
      <c r="AE254" s="1"/>
    </row>
    <row r="255" spans="1:31" ht="15.75" customHeight="1" x14ac:dyDescent="0.2">
      <c r="A255" s="1"/>
      <c r="B255" s="1"/>
      <c r="C255" s="1"/>
      <c r="D255" s="1"/>
      <c r="E255" s="1"/>
      <c r="F255" s="1"/>
      <c r="G255" s="1"/>
      <c r="H255" s="1"/>
      <c r="I255" s="2"/>
      <c r="J255" s="1"/>
      <c r="K255" s="1"/>
      <c r="L255" s="1"/>
      <c r="M255" s="1"/>
      <c r="N255" s="1"/>
      <c r="O255" s="1"/>
      <c r="P255" s="1"/>
      <c r="Q255" s="1"/>
      <c r="R255" s="1"/>
      <c r="S255" s="1"/>
      <c r="T255" s="1"/>
      <c r="U255" s="1"/>
      <c r="V255" s="1"/>
      <c r="W255" s="1"/>
      <c r="X255" s="1"/>
      <c r="Y255" s="1"/>
      <c r="Z255" s="1"/>
      <c r="AA255" s="1"/>
      <c r="AB255" s="1"/>
      <c r="AC255" s="1"/>
      <c r="AD255" s="1"/>
      <c r="AE255" s="1"/>
    </row>
    <row r="256" spans="1:31" ht="15.75" customHeight="1" x14ac:dyDescent="0.2">
      <c r="A256" s="1"/>
      <c r="B256" s="1"/>
      <c r="C256" s="1"/>
      <c r="D256" s="1"/>
      <c r="E256" s="1"/>
      <c r="F256" s="1"/>
      <c r="G256" s="1"/>
      <c r="H256" s="1"/>
      <c r="I256" s="2"/>
      <c r="J256" s="1"/>
      <c r="K256" s="1"/>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
      <c r="A257" s="1"/>
      <c r="B257" s="1"/>
      <c r="C257" s="1"/>
      <c r="D257" s="1"/>
      <c r="E257" s="1"/>
      <c r="F257" s="1"/>
      <c r="G257" s="1"/>
      <c r="H257" s="1"/>
      <c r="I257" s="2"/>
      <c r="J257" s="1"/>
      <c r="K257" s="1"/>
      <c r="L257" s="1"/>
      <c r="M257" s="1"/>
      <c r="N257" s="1"/>
      <c r="O257" s="1"/>
      <c r="P257" s="1"/>
      <c r="Q257" s="1"/>
      <c r="R257" s="1"/>
      <c r="S257" s="1"/>
      <c r="T257" s="1"/>
      <c r="U257" s="1"/>
      <c r="V257" s="1"/>
      <c r="W257" s="1"/>
      <c r="X257" s="1"/>
      <c r="Y257" s="1"/>
      <c r="Z257" s="1"/>
      <c r="AA257" s="1"/>
      <c r="AB257" s="1"/>
      <c r="AC257" s="1"/>
      <c r="AD257" s="1"/>
      <c r="AE257" s="1"/>
    </row>
    <row r="258" spans="1:31" ht="15.75" customHeight="1" x14ac:dyDescent="0.2">
      <c r="A258" s="1"/>
      <c r="B258" s="1"/>
      <c r="C258" s="1"/>
      <c r="D258" s="1"/>
      <c r="E258" s="1"/>
      <c r="F258" s="1"/>
      <c r="G258" s="1"/>
      <c r="H258" s="1"/>
      <c r="I258" s="2"/>
      <c r="J258" s="1"/>
      <c r="K258" s="1"/>
      <c r="L258" s="1"/>
      <c r="M258" s="1"/>
      <c r="N258" s="1"/>
      <c r="O258" s="1"/>
      <c r="P258" s="1"/>
      <c r="Q258" s="1"/>
      <c r="R258" s="1"/>
      <c r="S258" s="1"/>
      <c r="T258" s="1"/>
      <c r="U258" s="1"/>
      <c r="V258" s="1"/>
      <c r="W258" s="1"/>
      <c r="X258" s="1"/>
      <c r="Y258" s="1"/>
      <c r="Z258" s="1"/>
      <c r="AA258" s="1"/>
      <c r="AB258" s="1"/>
      <c r="AC258" s="1"/>
      <c r="AD258" s="1"/>
      <c r="AE258" s="1"/>
    </row>
    <row r="259" spans="1:31" ht="15.75" customHeight="1" x14ac:dyDescent="0.2">
      <c r="A259" s="1"/>
      <c r="B259" s="1"/>
      <c r="C259" s="1"/>
      <c r="D259" s="1"/>
      <c r="E259" s="1"/>
      <c r="F259" s="1"/>
      <c r="G259" s="1"/>
      <c r="H259" s="1"/>
      <c r="I259" s="2"/>
      <c r="J259" s="1"/>
      <c r="K259" s="1"/>
      <c r="L259" s="1"/>
      <c r="M259" s="1"/>
      <c r="N259" s="1"/>
      <c r="O259" s="1"/>
      <c r="P259" s="1"/>
      <c r="Q259" s="1"/>
      <c r="R259" s="1"/>
      <c r="S259" s="1"/>
      <c r="T259" s="1"/>
      <c r="U259" s="1"/>
      <c r="V259" s="1"/>
      <c r="W259" s="1"/>
      <c r="X259" s="1"/>
      <c r="Y259" s="1"/>
      <c r="Z259" s="1"/>
      <c r="AA259" s="1"/>
      <c r="AB259" s="1"/>
      <c r="AC259" s="1"/>
      <c r="AD259" s="1"/>
      <c r="AE259" s="1"/>
    </row>
    <row r="260" spans="1:31" ht="15.75" customHeight="1" x14ac:dyDescent="0.2">
      <c r="A260" s="1"/>
      <c r="B260" s="1"/>
      <c r="C260" s="1"/>
      <c r="D260" s="1"/>
      <c r="E260" s="1"/>
      <c r="F260" s="1"/>
      <c r="G260" s="1"/>
      <c r="H260" s="1"/>
      <c r="I260" s="2"/>
      <c r="J260" s="1"/>
      <c r="K260" s="1"/>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
      <c r="A261" s="1"/>
      <c r="B261" s="1"/>
      <c r="C261" s="1"/>
      <c r="D261" s="1"/>
      <c r="E261" s="1"/>
      <c r="F261" s="1"/>
      <c r="G261" s="1"/>
      <c r="H261" s="1"/>
      <c r="I261" s="2"/>
      <c r="J261" s="1"/>
      <c r="K261" s="1"/>
      <c r="L261" s="1"/>
      <c r="M261" s="1"/>
      <c r="N261" s="1"/>
      <c r="O261" s="1"/>
      <c r="P261" s="1"/>
      <c r="Q261" s="1"/>
      <c r="R261" s="1"/>
      <c r="S261" s="1"/>
      <c r="T261" s="1"/>
      <c r="U261" s="1"/>
      <c r="V261" s="1"/>
      <c r="W261" s="1"/>
      <c r="X261" s="1"/>
      <c r="Y261" s="1"/>
      <c r="Z261" s="1"/>
      <c r="AA261" s="1"/>
      <c r="AB261" s="1"/>
      <c r="AC261" s="1"/>
      <c r="AD261" s="1"/>
      <c r="AE261" s="1"/>
    </row>
    <row r="262" spans="1:31" ht="15.75" customHeight="1" x14ac:dyDescent="0.2">
      <c r="A262" s="1"/>
      <c r="B262" s="1"/>
      <c r="C262" s="1"/>
      <c r="D262" s="1"/>
      <c r="E262" s="1"/>
      <c r="F262" s="1"/>
      <c r="G262" s="1"/>
      <c r="H262" s="1"/>
      <c r="I262" s="2"/>
      <c r="J262" s="1"/>
      <c r="K262" s="1"/>
      <c r="L262" s="1"/>
      <c r="M262" s="1"/>
      <c r="N262" s="1"/>
      <c r="O262" s="1"/>
      <c r="P262" s="1"/>
      <c r="Q262" s="1"/>
      <c r="R262" s="1"/>
      <c r="S262" s="1"/>
      <c r="T262" s="1"/>
      <c r="U262" s="1"/>
      <c r="V262" s="1"/>
      <c r="W262" s="1"/>
      <c r="X262" s="1"/>
      <c r="Y262" s="1"/>
      <c r="Z262" s="1"/>
      <c r="AA262" s="1"/>
      <c r="AB262" s="1"/>
      <c r="AC262" s="1"/>
      <c r="AD262" s="1"/>
      <c r="AE262" s="1"/>
    </row>
    <row r="263" spans="1:31" ht="15.75" customHeight="1" x14ac:dyDescent="0.2">
      <c r="A263" s="1"/>
      <c r="B263" s="1"/>
      <c r="C263" s="1"/>
      <c r="D263" s="1"/>
      <c r="E263" s="1"/>
      <c r="F263" s="1"/>
      <c r="G263" s="1"/>
      <c r="H263" s="1"/>
      <c r="I263" s="2"/>
      <c r="J263" s="1"/>
      <c r="K263" s="1"/>
      <c r="L263" s="1"/>
      <c r="M263" s="1"/>
      <c r="N263" s="1"/>
      <c r="O263" s="1"/>
      <c r="P263" s="1"/>
      <c r="Q263" s="1"/>
      <c r="R263" s="1"/>
      <c r="S263" s="1"/>
      <c r="T263" s="1"/>
      <c r="U263" s="1"/>
      <c r="V263" s="1"/>
      <c r="W263" s="1"/>
      <c r="X263" s="1"/>
      <c r="Y263" s="1"/>
      <c r="Z263" s="1"/>
      <c r="AA263" s="1"/>
      <c r="AB263" s="1"/>
      <c r="AC263" s="1"/>
      <c r="AD263" s="1"/>
      <c r="AE263" s="1"/>
    </row>
    <row r="264" spans="1:31" ht="15.75" customHeight="1" x14ac:dyDescent="0.2">
      <c r="A264" s="1"/>
      <c r="B264" s="1"/>
      <c r="C264" s="1"/>
      <c r="D264" s="1"/>
      <c r="E264" s="1"/>
      <c r="F264" s="1"/>
      <c r="G264" s="1"/>
      <c r="H264" s="1"/>
      <c r="I264" s="2"/>
      <c r="J264" s="1"/>
      <c r="K264" s="1"/>
      <c r="L264" s="1"/>
      <c r="M264" s="1"/>
      <c r="N264" s="1"/>
      <c r="O264" s="1"/>
      <c r="P264" s="1"/>
      <c r="Q264" s="1"/>
      <c r="R264" s="1"/>
      <c r="S264" s="1"/>
      <c r="T264" s="1"/>
      <c r="U264" s="1"/>
      <c r="V264" s="1"/>
      <c r="W264" s="1"/>
      <c r="X264" s="1"/>
      <c r="Y264" s="1"/>
      <c r="Z264" s="1"/>
      <c r="AA264" s="1"/>
      <c r="AB264" s="1"/>
      <c r="AC264" s="1"/>
      <c r="AD264" s="1"/>
      <c r="AE264" s="1"/>
    </row>
    <row r="265" spans="1:31" ht="15.75" customHeight="1" x14ac:dyDescent="0.2">
      <c r="A265" s="1"/>
      <c r="B265" s="1"/>
      <c r="C265" s="1"/>
      <c r="D265" s="1"/>
      <c r="E265" s="1"/>
      <c r="F265" s="1"/>
      <c r="G265" s="1"/>
      <c r="H265" s="1"/>
      <c r="I265" s="2"/>
      <c r="J265" s="1"/>
      <c r="K265" s="1"/>
      <c r="L265" s="1"/>
      <c r="M265" s="1"/>
      <c r="N265" s="1"/>
      <c r="O265" s="1"/>
      <c r="P265" s="1"/>
      <c r="Q265" s="1"/>
      <c r="R265" s="1"/>
      <c r="S265" s="1"/>
      <c r="T265" s="1"/>
      <c r="U265" s="1"/>
      <c r="V265" s="1"/>
      <c r="W265" s="1"/>
      <c r="X265" s="1"/>
      <c r="Y265" s="1"/>
      <c r="Z265" s="1"/>
      <c r="AA265" s="1"/>
      <c r="AB265" s="1"/>
      <c r="AC265" s="1"/>
      <c r="AD265" s="1"/>
      <c r="AE265" s="1"/>
    </row>
    <row r="266" spans="1:31" ht="15.75" customHeight="1" x14ac:dyDescent="0.2">
      <c r="A266" s="1"/>
      <c r="B266" s="1"/>
      <c r="C266" s="1"/>
      <c r="D266" s="1"/>
      <c r="E266" s="1"/>
      <c r="F266" s="1"/>
      <c r="G266" s="1"/>
      <c r="H266" s="1"/>
      <c r="I266" s="2"/>
      <c r="J266" s="1"/>
      <c r="K266" s="1"/>
      <c r="L266" s="1"/>
      <c r="M266" s="1"/>
      <c r="N266" s="1"/>
      <c r="O266" s="1"/>
      <c r="P266" s="1"/>
      <c r="Q266" s="1"/>
      <c r="R266" s="1"/>
      <c r="S266" s="1"/>
      <c r="T266" s="1"/>
      <c r="U266" s="1"/>
      <c r="V266" s="1"/>
      <c r="W266" s="1"/>
      <c r="X266" s="1"/>
      <c r="Y266" s="1"/>
      <c r="Z266" s="1"/>
      <c r="AA266" s="1"/>
      <c r="AB266" s="1"/>
      <c r="AC266" s="1"/>
      <c r="AD266" s="1"/>
      <c r="AE266" s="1"/>
    </row>
    <row r="267" spans="1:31" ht="15.75" customHeight="1" x14ac:dyDescent="0.2">
      <c r="A267" s="1"/>
      <c r="B267" s="1"/>
      <c r="C267" s="1"/>
      <c r="D267" s="1"/>
      <c r="E267" s="1"/>
      <c r="F267" s="1"/>
      <c r="G267" s="1"/>
      <c r="H267" s="1"/>
      <c r="I267" s="2"/>
      <c r="J267" s="1"/>
      <c r="K267" s="1"/>
      <c r="L267" s="1"/>
      <c r="M267" s="1"/>
      <c r="N267" s="1"/>
      <c r="O267" s="1"/>
      <c r="P267" s="1"/>
      <c r="Q267" s="1"/>
      <c r="R267" s="1"/>
      <c r="S267" s="1"/>
      <c r="T267" s="1"/>
      <c r="U267" s="1"/>
      <c r="V267" s="1"/>
      <c r="W267" s="1"/>
      <c r="X267" s="1"/>
      <c r="Y267" s="1"/>
      <c r="Z267" s="1"/>
      <c r="AA267" s="1"/>
      <c r="AB267" s="1"/>
      <c r="AC267" s="1"/>
      <c r="AD267" s="1"/>
      <c r="AE267" s="1"/>
    </row>
    <row r="268" spans="1:31" ht="15.75" customHeight="1" x14ac:dyDescent="0.2">
      <c r="A268" s="22"/>
      <c r="B268" s="22"/>
      <c r="C268" s="22"/>
      <c r="D268" s="22"/>
      <c r="E268" s="22"/>
      <c r="F268" s="22"/>
      <c r="G268" s="22"/>
      <c r="H268" s="22"/>
      <c r="I268" s="67"/>
      <c r="J268" s="22"/>
      <c r="K268" s="22"/>
      <c r="L268" s="22"/>
      <c r="M268" s="22"/>
      <c r="N268" s="22"/>
      <c r="O268" s="22"/>
      <c r="P268" s="22"/>
      <c r="Q268" s="22"/>
      <c r="R268" s="22"/>
      <c r="S268" s="22"/>
      <c r="T268" s="22"/>
      <c r="U268" s="22"/>
      <c r="V268" s="22"/>
      <c r="W268" s="22"/>
      <c r="X268" s="22"/>
      <c r="Y268" s="22"/>
      <c r="Z268" s="22"/>
      <c r="AA268" s="22"/>
      <c r="AB268" s="22"/>
      <c r="AC268" s="22"/>
      <c r="AD268" s="22"/>
      <c r="AE268" s="22"/>
    </row>
    <row r="269" spans="1:31" ht="15.75" customHeight="1" x14ac:dyDescent="0.2">
      <c r="A269" s="22"/>
      <c r="B269" s="22"/>
      <c r="C269" s="22"/>
      <c r="D269" s="22"/>
      <c r="E269" s="22"/>
      <c r="F269" s="22"/>
      <c r="G269" s="22"/>
      <c r="H269" s="22"/>
      <c r="I269" s="67"/>
      <c r="J269" s="22"/>
      <c r="K269" s="22"/>
      <c r="L269" s="22"/>
      <c r="M269" s="22"/>
      <c r="N269" s="22"/>
      <c r="O269" s="22"/>
      <c r="P269" s="22"/>
      <c r="Q269" s="22"/>
      <c r="R269" s="22"/>
      <c r="S269" s="22"/>
      <c r="T269" s="22"/>
      <c r="U269" s="22"/>
      <c r="V269" s="22"/>
      <c r="W269" s="22"/>
      <c r="X269" s="22"/>
      <c r="Y269" s="22"/>
      <c r="Z269" s="22"/>
      <c r="AA269" s="22"/>
      <c r="AB269" s="22"/>
      <c r="AC269" s="22"/>
      <c r="AD269" s="22"/>
      <c r="AE269" s="22"/>
    </row>
    <row r="270" spans="1:31" ht="15.75" customHeight="1" x14ac:dyDescent="0.2">
      <c r="A270" s="22"/>
      <c r="B270" s="22"/>
      <c r="C270" s="22"/>
      <c r="D270" s="22"/>
      <c r="E270" s="22"/>
      <c r="F270" s="22"/>
      <c r="G270" s="22"/>
      <c r="H270" s="22"/>
      <c r="I270" s="67"/>
      <c r="J270" s="22"/>
      <c r="K270" s="22"/>
      <c r="L270" s="22"/>
      <c r="M270" s="22"/>
      <c r="N270" s="22"/>
      <c r="O270" s="22"/>
      <c r="P270" s="22"/>
      <c r="Q270" s="22"/>
      <c r="R270" s="22"/>
      <c r="S270" s="22"/>
      <c r="T270" s="22"/>
      <c r="U270" s="22"/>
      <c r="V270" s="22"/>
      <c r="W270" s="22"/>
      <c r="X270" s="22"/>
      <c r="Y270" s="22"/>
      <c r="Z270" s="22"/>
      <c r="AA270" s="22"/>
      <c r="AB270" s="22"/>
      <c r="AC270" s="22"/>
      <c r="AD270" s="22"/>
      <c r="AE270" s="22"/>
    </row>
    <row r="271" spans="1:31" ht="15.75" customHeight="1" x14ac:dyDescent="0.2">
      <c r="A271" s="22"/>
      <c r="B271" s="22"/>
      <c r="C271" s="22"/>
      <c r="D271" s="22"/>
      <c r="E271" s="22"/>
      <c r="F271" s="22"/>
      <c r="G271" s="22"/>
      <c r="H271" s="22"/>
      <c r="I271" s="67"/>
      <c r="J271" s="22"/>
      <c r="K271" s="22"/>
      <c r="L271" s="22"/>
      <c r="M271" s="22"/>
      <c r="N271" s="22"/>
      <c r="O271" s="22"/>
      <c r="P271" s="22"/>
      <c r="Q271" s="22"/>
      <c r="R271" s="22"/>
      <c r="S271" s="22"/>
      <c r="T271" s="22"/>
      <c r="U271" s="22"/>
      <c r="V271" s="22"/>
      <c r="W271" s="22"/>
      <c r="X271" s="22"/>
      <c r="Y271" s="22"/>
      <c r="Z271" s="22"/>
      <c r="AA271" s="22"/>
      <c r="AB271" s="22"/>
      <c r="AC271" s="22"/>
      <c r="AD271" s="22"/>
      <c r="AE271" s="22"/>
    </row>
    <row r="272" spans="1:31" ht="15.75" customHeight="1" x14ac:dyDescent="0.2">
      <c r="A272" s="22"/>
      <c r="B272" s="22"/>
      <c r="C272" s="22"/>
      <c r="D272" s="22"/>
      <c r="E272" s="22"/>
      <c r="F272" s="22"/>
      <c r="G272" s="22"/>
      <c r="H272" s="22"/>
      <c r="I272" s="67"/>
      <c r="J272" s="22"/>
      <c r="K272" s="22"/>
      <c r="L272" s="22"/>
      <c r="M272" s="22"/>
      <c r="N272" s="22"/>
      <c r="O272" s="22"/>
      <c r="P272" s="22"/>
      <c r="Q272" s="22"/>
      <c r="R272" s="22"/>
      <c r="S272" s="22"/>
      <c r="T272" s="22"/>
      <c r="U272" s="22"/>
      <c r="V272" s="22"/>
      <c r="W272" s="22"/>
      <c r="X272" s="22"/>
      <c r="Y272" s="22"/>
      <c r="Z272" s="22"/>
      <c r="AA272" s="22"/>
      <c r="AB272" s="22"/>
      <c r="AC272" s="22"/>
      <c r="AD272" s="22"/>
      <c r="AE272" s="22"/>
    </row>
    <row r="273" spans="1:31" ht="15.75" customHeight="1" x14ac:dyDescent="0.2">
      <c r="A273" s="22"/>
      <c r="B273" s="22"/>
      <c r="C273" s="22"/>
      <c r="D273" s="22"/>
      <c r="E273" s="22"/>
      <c r="F273" s="22"/>
      <c r="G273" s="22"/>
      <c r="H273" s="22"/>
      <c r="I273" s="67"/>
      <c r="J273" s="22"/>
      <c r="K273" s="22"/>
      <c r="L273" s="22"/>
      <c r="M273" s="22"/>
      <c r="N273" s="22"/>
      <c r="O273" s="22"/>
      <c r="P273" s="22"/>
      <c r="Q273" s="22"/>
      <c r="R273" s="22"/>
      <c r="S273" s="22"/>
      <c r="T273" s="22"/>
      <c r="U273" s="22"/>
      <c r="V273" s="22"/>
      <c r="W273" s="22"/>
      <c r="X273" s="22"/>
      <c r="Y273" s="22"/>
      <c r="Z273" s="22"/>
      <c r="AA273" s="22"/>
      <c r="AB273" s="22"/>
      <c r="AC273" s="22"/>
      <c r="AD273" s="22"/>
      <c r="AE273" s="22"/>
    </row>
    <row r="274" spans="1:31" ht="15.75" customHeight="1" x14ac:dyDescent="0.2">
      <c r="A274" s="22"/>
      <c r="B274" s="22"/>
      <c r="C274" s="22"/>
      <c r="D274" s="22"/>
      <c r="E274" s="22"/>
      <c r="F274" s="22"/>
      <c r="G274" s="22"/>
      <c r="H274" s="22"/>
      <c r="I274" s="67"/>
      <c r="J274" s="22"/>
      <c r="K274" s="22"/>
      <c r="L274" s="22"/>
      <c r="M274" s="22"/>
      <c r="N274" s="22"/>
      <c r="O274" s="22"/>
      <c r="P274" s="22"/>
      <c r="Q274" s="22"/>
      <c r="R274" s="22"/>
      <c r="S274" s="22"/>
      <c r="T274" s="22"/>
      <c r="U274" s="22"/>
      <c r="V274" s="22"/>
      <c r="W274" s="22"/>
      <c r="X274" s="22"/>
      <c r="Y274" s="22"/>
      <c r="Z274" s="22"/>
      <c r="AA274" s="22"/>
      <c r="AB274" s="22"/>
      <c r="AC274" s="22"/>
      <c r="AD274" s="22"/>
      <c r="AE274" s="22"/>
    </row>
    <row r="275" spans="1:31" ht="15.75" customHeight="1" x14ac:dyDescent="0.2">
      <c r="A275" s="22"/>
      <c r="B275" s="22"/>
      <c r="C275" s="22"/>
      <c r="D275" s="22"/>
      <c r="E275" s="22"/>
      <c r="F275" s="22"/>
      <c r="G275" s="22"/>
      <c r="H275" s="22"/>
      <c r="I275" s="67"/>
      <c r="J275" s="22"/>
      <c r="K275" s="22"/>
      <c r="L275" s="22"/>
      <c r="M275" s="22"/>
      <c r="N275" s="22"/>
      <c r="O275" s="22"/>
      <c r="P275" s="22"/>
      <c r="Q275" s="22"/>
      <c r="R275" s="22"/>
      <c r="S275" s="22"/>
      <c r="T275" s="22"/>
      <c r="U275" s="22"/>
      <c r="V275" s="22"/>
      <c r="W275" s="22"/>
      <c r="X275" s="22"/>
      <c r="Y275" s="22"/>
      <c r="Z275" s="22"/>
      <c r="AA275" s="22"/>
      <c r="AB275" s="22"/>
      <c r="AC275" s="22"/>
      <c r="AD275" s="22"/>
      <c r="AE275" s="22"/>
    </row>
    <row r="276" spans="1:31" ht="15.75" customHeight="1" x14ac:dyDescent="0.2">
      <c r="A276" s="22"/>
      <c r="B276" s="22"/>
      <c r="C276" s="22"/>
      <c r="D276" s="22"/>
      <c r="E276" s="22"/>
      <c r="F276" s="22"/>
      <c r="G276" s="22"/>
      <c r="H276" s="22"/>
      <c r="I276" s="67"/>
      <c r="J276" s="22"/>
      <c r="K276" s="22"/>
      <c r="L276" s="22"/>
      <c r="M276" s="22"/>
      <c r="N276" s="22"/>
      <c r="O276" s="22"/>
      <c r="P276" s="22"/>
      <c r="Q276" s="22"/>
      <c r="R276" s="22"/>
      <c r="S276" s="22"/>
      <c r="T276" s="22"/>
      <c r="U276" s="22"/>
      <c r="V276" s="22"/>
      <c r="W276" s="22"/>
      <c r="X276" s="22"/>
      <c r="Y276" s="22"/>
      <c r="Z276" s="22"/>
      <c r="AA276" s="22"/>
      <c r="AB276" s="22"/>
      <c r="AC276" s="22"/>
      <c r="AD276" s="22"/>
      <c r="AE276" s="22"/>
    </row>
    <row r="277" spans="1:31" ht="15.75" customHeight="1" x14ac:dyDescent="0.2">
      <c r="A277" s="22"/>
      <c r="B277" s="22"/>
      <c r="C277" s="22"/>
      <c r="D277" s="22"/>
      <c r="E277" s="22"/>
      <c r="F277" s="22"/>
      <c r="G277" s="22"/>
      <c r="H277" s="22"/>
      <c r="I277" s="67"/>
      <c r="J277" s="22"/>
      <c r="K277" s="22"/>
      <c r="L277" s="22"/>
      <c r="M277" s="22"/>
      <c r="N277" s="22"/>
      <c r="O277" s="22"/>
      <c r="P277" s="22"/>
      <c r="Q277" s="22"/>
      <c r="R277" s="22"/>
      <c r="S277" s="22"/>
      <c r="T277" s="22"/>
      <c r="U277" s="22"/>
      <c r="V277" s="22"/>
      <c r="W277" s="22"/>
      <c r="X277" s="22"/>
      <c r="Y277" s="22"/>
      <c r="Z277" s="22"/>
      <c r="AA277" s="22"/>
      <c r="AB277" s="22"/>
      <c r="AC277" s="22"/>
      <c r="AD277" s="22"/>
      <c r="AE277" s="22"/>
    </row>
    <row r="278" spans="1:31" ht="15.75" customHeight="1" x14ac:dyDescent="0.2">
      <c r="A278" s="22"/>
      <c r="B278" s="22"/>
      <c r="C278" s="22"/>
      <c r="D278" s="22"/>
      <c r="E278" s="22"/>
      <c r="F278" s="22"/>
      <c r="G278" s="22"/>
      <c r="H278" s="22"/>
      <c r="I278" s="67"/>
      <c r="J278" s="22"/>
      <c r="K278" s="22"/>
      <c r="L278" s="22"/>
      <c r="M278" s="22"/>
      <c r="N278" s="22"/>
      <c r="O278" s="22"/>
      <c r="P278" s="22"/>
      <c r="Q278" s="22"/>
      <c r="R278" s="22"/>
      <c r="S278" s="22"/>
      <c r="T278" s="22"/>
      <c r="U278" s="22"/>
      <c r="V278" s="22"/>
      <c r="W278" s="22"/>
      <c r="X278" s="22"/>
      <c r="Y278" s="22"/>
      <c r="Z278" s="22"/>
      <c r="AA278" s="22"/>
      <c r="AB278" s="22"/>
      <c r="AC278" s="22"/>
      <c r="AD278" s="22"/>
      <c r="AE278" s="22"/>
    </row>
    <row r="279" spans="1:31" ht="15.75" customHeight="1" x14ac:dyDescent="0.2">
      <c r="A279" s="22"/>
      <c r="B279" s="22"/>
      <c r="C279" s="22"/>
      <c r="D279" s="22"/>
      <c r="E279" s="22"/>
      <c r="F279" s="22"/>
      <c r="G279" s="22"/>
      <c r="H279" s="22"/>
      <c r="I279" s="67"/>
      <c r="J279" s="22"/>
      <c r="K279" s="22"/>
      <c r="L279" s="22"/>
      <c r="M279" s="22"/>
      <c r="N279" s="22"/>
      <c r="O279" s="22"/>
      <c r="P279" s="22"/>
      <c r="Q279" s="22"/>
      <c r="R279" s="22"/>
      <c r="S279" s="22"/>
      <c r="T279" s="22"/>
      <c r="U279" s="22"/>
      <c r="V279" s="22"/>
      <c r="W279" s="22"/>
      <c r="X279" s="22"/>
      <c r="Y279" s="22"/>
      <c r="Z279" s="22"/>
      <c r="AA279" s="22"/>
      <c r="AB279" s="22"/>
      <c r="AC279" s="22"/>
      <c r="AD279" s="22"/>
      <c r="AE279" s="22"/>
    </row>
    <row r="280" spans="1:31" ht="15.75" customHeight="1" x14ac:dyDescent="0.2">
      <c r="A280" s="22"/>
      <c r="B280" s="22"/>
      <c r="C280" s="22"/>
      <c r="D280" s="22"/>
      <c r="E280" s="22"/>
      <c r="F280" s="22"/>
      <c r="G280" s="22"/>
      <c r="H280" s="22"/>
      <c r="I280" s="67"/>
      <c r="J280" s="22"/>
      <c r="K280" s="22"/>
      <c r="L280" s="22"/>
      <c r="M280" s="22"/>
      <c r="N280" s="22"/>
      <c r="O280" s="22"/>
      <c r="P280" s="22"/>
      <c r="Q280" s="22"/>
      <c r="R280" s="22"/>
      <c r="S280" s="22"/>
      <c r="T280" s="22"/>
      <c r="U280" s="22"/>
      <c r="V280" s="22"/>
      <c r="W280" s="22"/>
      <c r="X280" s="22"/>
      <c r="Y280" s="22"/>
      <c r="Z280" s="22"/>
      <c r="AA280" s="22"/>
      <c r="AB280" s="22"/>
      <c r="AC280" s="22"/>
      <c r="AD280" s="22"/>
      <c r="AE280" s="22"/>
    </row>
    <row r="281" spans="1:31" ht="15.75" customHeight="1" x14ac:dyDescent="0.2">
      <c r="A281" s="22"/>
      <c r="B281" s="22"/>
      <c r="C281" s="22"/>
      <c r="D281" s="22"/>
      <c r="E281" s="22"/>
      <c r="F281" s="22"/>
      <c r="G281" s="22"/>
      <c r="H281" s="22"/>
      <c r="I281" s="67"/>
      <c r="J281" s="22"/>
      <c r="K281" s="22"/>
      <c r="L281" s="22"/>
      <c r="M281" s="22"/>
      <c r="N281" s="22"/>
      <c r="O281" s="22"/>
      <c r="P281" s="22"/>
      <c r="Q281" s="22"/>
      <c r="R281" s="22"/>
      <c r="S281" s="22"/>
      <c r="T281" s="22"/>
      <c r="U281" s="22"/>
      <c r="V281" s="22"/>
      <c r="W281" s="22"/>
      <c r="X281" s="22"/>
      <c r="Y281" s="22"/>
      <c r="Z281" s="22"/>
      <c r="AA281" s="22"/>
      <c r="AB281" s="22"/>
      <c r="AC281" s="22"/>
      <c r="AD281" s="22"/>
      <c r="AE281" s="22"/>
    </row>
    <row r="282" spans="1:31" ht="15.75" customHeight="1" x14ac:dyDescent="0.2">
      <c r="A282" s="22"/>
      <c r="B282" s="22"/>
      <c r="C282" s="22"/>
      <c r="D282" s="22"/>
      <c r="E282" s="22"/>
      <c r="F282" s="22"/>
      <c r="G282" s="22"/>
      <c r="H282" s="22"/>
      <c r="I282" s="67"/>
      <c r="J282" s="22"/>
      <c r="K282" s="22"/>
      <c r="L282" s="22"/>
      <c r="M282" s="22"/>
      <c r="N282" s="22"/>
      <c r="O282" s="22"/>
      <c r="P282" s="22"/>
      <c r="Q282" s="22"/>
      <c r="R282" s="22"/>
      <c r="S282" s="22"/>
      <c r="T282" s="22"/>
      <c r="U282" s="22"/>
      <c r="V282" s="22"/>
      <c r="W282" s="22"/>
      <c r="X282" s="22"/>
      <c r="Y282" s="22"/>
      <c r="Z282" s="22"/>
      <c r="AA282" s="22"/>
      <c r="AB282" s="22"/>
      <c r="AC282" s="22"/>
      <c r="AD282" s="22"/>
      <c r="AE282" s="22"/>
    </row>
    <row r="283" spans="1:31" ht="15.75" customHeight="1" x14ac:dyDescent="0.2">
      <c r="A283" s="22"/>
      <c r="B283" s="22"/>
      <c r="C283" s="22"/>
      <c r="D283" s="22"/>
      <c r="E283" s="22"/>
      <c r="F283" s="22"/>
      <c r="G283" s="22"/>
      <c r="H283" s="22"/>
      <c r="I283" s="67"/>
      <c r="J283" s="22"/>
      <c r="K283" s="22"/>
      <c r="L283" s="22"/>
      <c r="M283" s="22"/>
      <c r="N283" s="22"/>
      <c r="O283" s="22"/>
      <c r="P283" s="22"/>
      <c r="Q283" s="22"/>
      <c r="R283" s="22"/>
      <c r="S283" s="22"/>
      <c r="T283" s="22"/>
      <c r="U283" s="22"/>
      <c r="V283" s="22"/>
      <c r="W283" s="22"/>
      <c r="X283" s="22"/>
      <c r="Y283" s="22"/>
      <c r="Z283" s="22"/>
      <c r="AA283" s="22"/>
      <c r="AB283" s="22"/>
      <c r="AC283" s="22"/>
      <c r="AD283" s="22"/>
      <c r="AE283" s="22"/>
    </row>
    <row r="284" spans="1:31" ht="15.75" customHeight="1" x14ac:dyDescent="0.2">
      <c r="A284" s="22"/>
      <c r="B284" s="22"/>
      <c r="C284" s="22"/>
      <c r="D284" s="22"/>
      <c r="E284" s="22"/>
      <c r="F284" s="22"/>
      <c r="G284" s="22"/>
      <c r="H284" s="22"/>
      <c r="I284" s="67"/>
      <c r="J284" s="22"/>
      <c r="K284" s="22"/>
      <c r="L284" s="22"/>
      <c r="M284" s="22"/>
      <c r="N284" s="22"/>
      <c r="O284" s="22"/>
      <c r="P284" s="22"/>
      <c r="Q284" s="22"/>
      <c r="R284" s="22"/>
      <c r="S284" s="22"/>
      <c r="T284" s="22"/>
      <c r="U284" s="22"/>
      <c r="V284" s="22"/>
      <c r="W284" s="22"/>
      <c r="X284" s="22"/>
      <c r="Y284" s="22"/>
      <c r="Z284" s="22"/>
      <c r="AA284" s="22"/>
      <c r="AB284" s="22"/>
      <c r="AC284" s="22"/>
      <c r="AD284" s="22"/>
      <c r="AE284" s="22"/>
    </row>
    <row r="285" spans="1:31" ht="15.75" customHeight="1" x14ac:dyDescent="0.2">
      <c r="A285" s="22"/>
      <c r="B285" s="22"/>
      <c r="C285" s="22"/>
      <c r="D285" s="22"/>
      <c r="E285" s="22"/>
      <c r="F285" s="22"/>
      <c r="G285" s="22"/>
      <c r="H285" s="22"/>
      <c r="I285" s="67"/>
      <c r="J285" s="22"/>
      <c r="K285" s="22"/>
      <c r="L285" s="22"/>
      <c r="M285" s="22"/>
      <c r="N285" s="22"/>
      <c r="O285" s="22"/>
      <c r="P285" s="22"/>
      <c r="Q285" s="22"/>
      <c r="R285" s="22"/>
      <c r="S285" s="22"/>
      <c r="T285" s="22"/>
      <c r="U285" s="22"/>
      <c r="V285" s="22"/>
      <c r="W285" s="22"/>
      <c r="X285" s="22"/>
      <c r="Y285" s="22"/>
      <c r="Z285" s="22"/>
      <c r="AA285" s="22"/>
      <c r="AB285" s="22"/>
      <c r="AC285" s="22"/>
      <c r="AD285" s="22"/>
      <c r="AE285" s="22"/>
    </row>
    <row r="286" spans="1:31" ht="15.75" customHeight="1" x14ac:dyDescent="0.2">
      <c r="A286" s="22"/>
      <c r="B286" s="22"/>
      <c r="C286" s="22"/>
      <c r="D286" s="22"/>
      <c r="E286" s="22"/>
      <c r="F286" s="22"/>
      <c r="G286" s="22"/>
      <c r="H286" s="22"/>
      <c r="I286" s="67"/>
      <c r="J286" s="22"/>
      <c r="K286" s="22"/>
      <c r="L286" s="22"/>
      <c r="M286" s="22"/>
      <c r="N286" s="22"/>
      <c r="O286" s="22"/>
      <c r="P286" s="22"/>
      <c r="Q286" s="22"/>
      <c r="R286" s="22"/>
      <c r="S286" s="22"/>
      <c r="T286" s="22"/>
      <c r="U286" s="22"/>
      <c r="V286" s="22"/>
      <c r="W286" s="22"/>
      <c r="X286" s="22"/>
      <c r="Y286" s="22"/>
      <c r="Z286" s="22"/>
      <c r="AA286" s="22"/>
      <c r="AB286" s="22"/>
      <c r="AC286" s="22"/>
      <c r="AD286" s="22"/>
      <c r="AE286" s="22"/>
    </row>
    <row r="287" spans="1:31" ht="15.75" customHeight="1" x14ac:dyDescent="0.2">
      <c r="A287" s="22"/>
      <c r="B287" s="22"/>
      <c r="C287" s="22"/>
      <c r="D287" s="22"/>
      <c r="E287" s="22"/>
      <c r="F287" s="22"/>
      <c r="G287" s="22"/>
      <c r="H287" s="22"/>
      <c r="I287" s="67"/>
      <c r="J287" s="22"/>
      <c r="K287" s="22"/>
      <c r="L287" s="22"/>
      <c r="M287" s="22"/>
      <c r="N287" s="22"/>
      <c r="O287" s="22"/>
      <c r="P287" s="22"/>
      <c r="Q287" s="22"/>
      <c r="R287" s="22"/>
      <c r="S287" s="22"/>
      <c r="T287" s="22"/>
      <c r="U287" s="22"/>
      <c r="V287" s="22"/>
      <c r="W287" s="22"/>
      <c r="X287" s="22"/>
      <c r="Y287" s="22"/>
      <c r="Z287" s="22"/>
      <c r="AA287" s="22"/>
      <c r="AB287" s="22"/>
      <c r="AC287" s="22"/>
      <c r="AD287" s="22"/>
      <c r="AE287" s="22"/>
    </row>
    <row r="288" spans="1:31" ht="15.75" customHeight="1" x14ac:dyDescent="0.2">
      <c r="A288" s="22"/>
      <c r="B288" s="22"/>
      <c r="C288" s="22"/>
      <c r="D288" s="22"/>
      <c r="E288" s="22"/>
      <c r="F288" s="22"/>
      <c r="G288" s="22"/>
      <c r="H288" s="22"/>
      <c r="I288" s="67"/>
      <c r="J288" s="22"/>
      <c r="K288" s="22"/>
      <c r="L288" s="22"/>
      <c r="M288" s="22"/>
      <c r="N288" s="22"/>
      <c r="O288" s="22"/>
      <c r="P288" s="22"/>
      <c r="Q288" s="22"/>
      <c r="R288" s="22"/>
      <c r="S288" s="22"/>
      <c r="T288" s="22"/>
      <c r="U288" s="22"/>
      <c r="V288" s="22"/>
      <c r="W288" s="22"/>
      <c r="X288" s="22"/>
      <c r="Y288" s="22"/>
      <c r="Z288" s="22"/>
      <c r="AA288" s="22"/>
      <c r="AB288" s="22"/>
      <c r="AC288" s="22"/>
      <c r="AD288" s="22"/>
      <c r="AE288" s="22"/>
    </row>
    <row r="289" spans="1:31" ht="15.75" customHeight="1" x14ac:dyDescent="0.2">
      <c r="A289" s="22"/>
      <c r="B289" s="22"/>
      <c r="C289" s="22"/>
      <c r="D289" s="22"/>
      <c r="E289" s="22"/>
      <c r="F289" s="22"/>
      <c r="G289" s="22"/>
      <c r="H289" s="22"/>
      <c r="I289" s="67"/>
      <c r="J289" s="22"/>
      <c r="K289" s="22"/>
      <c r="L289" s="22"/>
      <c r="M289" s="22"/>
      <c r="N289" s="22"/>
      <c r="O289" s="22"/>
      <c r="P289" s="22"/>
      <c r="Q289" s="22"/>
      <c r="R289" s="22"/>
      <c r="S289" s="22"/>
      <c r="T289" s="22"/>
      <c r="U289" s="22"/>
      <c r="V289" s="22"/>
      <c r="W289" s="22"/>
      <c r="X289" s="22"/>
      <c r="Y289" s="22"/>
      <c r="Z289" s="22"/>
      <c r="AA289" s="22"/>
      <c r="AB289" s="22"/>
      <c r="AC289" s="22"/>
      <c r="AD289" s="22"/>
      <c r="AE289" s="22"/>
    </row>
    <row r="290" spans="1:31" ht="15.75" customHeight="1" x14ac:dyDescent="0.2">
      <c r="A290" s="22"/>
      <c r="B290" s="22"/>
      <c r="C290" s="22"/>
      <c r="D290" s="22"/>
      <c r="E290" s="22"/>
      <c r="F290" s="22"/>
      <c r="G290" s="22"/>
      <c r="H290" s="22"/>
      <c r="I290" s="67"/>
      <c r="J290" s="22"/>
      <c r="K290" s="22"/>
      <c r="L290" s="22"/>
      <c r="M290" s="22"/>
      <c r="N290" s="22"/>
      <c r="O290" s="22"/>
      <c r="P290" s="22"/>
      <c r="Q290" s="22"/>
      <c r="R290" s="22"/>
      <c r="S290" s="22"/>
      <c r="T290" s="22"/>
      <c r="U290" s="22"/>
      <c r="V290" s="22"/>
      <c r="W290" s="22"/>
      <c r="X290" s="22"/>
      <c r="Y290" s="22"/>
      <c r="Z290" s="22"/>
      <c r="AA290" s="22"/>
      <c r="AB290" s="22"/>
      <c r="AC290" s="22"/>
      <c r="AD290" s="22"/>
      <c r="AE290" s="22"/>
    </row>
    <row r="291" spans="1:31" ht="15.75" customHeight="1" x14ac:dyDescent="0.2">
      <c r="A291" s="22"/>
      <c r="B291" s="22"/>
      <c r="C291" s="22"/>
      <c r="D291" s="22"/>
      <c r="E291" s="22"/>
      <c r="F291" s="22"/>
      <c r="G291" s="22"/>
      <c r="H291" s="22"/>
      <c r="I291" s="67"/>
      <c r="J291" s="22"/>
      <c r="K291" s="22"/>
      <c r="L291" s="22"/>
      <c r="M291" s="22"/>
      <c r="N291" s="22"/>
      <c r="O291" s="22"/>
      <c r="P291" s="22"/>
      <c r="Q291" s="22"/>
      <c r="R291" s="22"/>
      <c r="S291" s="22"/>
      <c r="T291" s="22"/>
      <c r="U291" s="22"/>
      <c r="V291" s="22"/>
      <c r="W291" s="22"/>
      <c r="X291" s="22"/>
      <c r="Y291" s="22"/>
      <c r="Z291" s="22"/>
      <c r="AA291" s="22"/>
      <c r="AB291" s="22"/>
      <c r="AC291" s="22"/>
      <c r="AD291" s="22"/>
      <c r="AE291" s="22"/>
    </row>
    <row r="292" spans="1:31" ht="15.75" customHeight="1" x14ac:dyDescent="0.2">
      <c r="A292" s="22"/>
      <c r="B292" s="22"/>
      <c r="C292" s="22"/>
      <c r="D292" s="22"/>
      <c r="E292" s="22"/>
      <c r="F292" s="22"/>
      <c r="G292" s="22"/>
      <c r="H292" s="22"/>
      <c r="I292" s="67"/>
      <c r="J292" s="22"/>
      <c r="K292" s="22"/>
      <c r="L292" s="22"/>
      <c r="M292" s="22"/>
      <c r="N292" s="22"/>
      <c r="O292" s="22"/>
      <c r="P292" s="22"/>
      <c r="Q292" s="22"/>
      <c r="R292" s="22"/>
      <c r="S292" s="22"/>
      <c r="T292" s="22"/>
      <c r="U292" s="22"/>
      <c r="V292" s="22"/>
      <c r="W292" s="22"/>
      <c r="X292" s="22"/>
      <c r="Y292" s="22"/>
      <c r="Z292" s="22"/>
      <c r="AA292" s="22"/>
      <c r="AB292" s="22"/>
      <c r="AC292" s="22"/>
      <c r="AD292" s="22"/>
      <c r="AE292" s="22"/>
    </row>
    <row r="293" spans="1:31" ht="15.75" customHeight="1" x14ac:dyDescent="0.2">
      <c r="A293" s="22"/>
      <c r="B293" s="22"/>
      <c r="C293" s="22"/>
      <c r="D293" s="22"/>
      <c r="E293" s="22"/>
      <c r="F293" s="22"/>
      <c r="G293" s="22"/>
      <c r="H293" s="22"/>
      <c r="I293" s="67"/>
      <c r="J293" s="22"/>
      <c r="K293" s="22"/>
      <c r="L293" s="22"/>
      <c r="M293" s="22"/>
      <c r="N293" s="22"/>
      <c r="O293" s="22"/>
      <c r="P293" s="22"/>
      <c r="Q293" s="22"/>
      <c r="R293" s="22"/>
      <c r="S293" s="22"/>
      <c r="T293" s="22"/>
      <c r="U293" s="22"/>
      <c r="V293" s="22"/>
      <c r="W293" s="22"/>
      <c r="X293" s="22"/>
      <c r="Y293" s="22"/>
      <c r="Z293" s="22"/>
      <c r="AA293" s="22"/>
      <c r="AB293" s="22"/>
      <c r="AC293" s="22"/>
      <c r="AD293" s="22"/>
      <c r="AE293" s="22"/>
    </row>
    <row r="294" spans="1:31" ht="15.75" customHeight="1" x14ac:dyDescent="0.2">
      <c r="A294" s="22"/>
      <c r="B294" s="22"/>
      <c r="C294" s="22"/>
      <c r="D294" s="22"/>
      <c r="E294" s="22"/>
      <c r="F294" s="22"/>
      <c r="G294" s="22"/>
      <c r="H294" s="22"/>
      <c r="I294" s="67"/>
      <c r="J294" s="22"/>
      <c r="K294" s="22"/>
      <c r="L294" s="22"/>
      <c r="M294" s="22"/>
      <c r="N294" s="22"/>
      <c r="O294" s="22"/>
      <c r="P294" s="22"/>
      <c r="Q294" s="22"/>
      <c r="R294" s="22"/>
      <c r="S294" s="22"/>
      <c r="T294" s="22"/>
      <c r="U294" s="22"/>
      <c r="V294" s="22"/>
      <c r="W294" s="22"/>
      <c r="X294" s="22"/>
      <c r="Y294" s="22"/>
      <c r="Z294" s="22"/>
      <c r="AA294" s="22"/>
      <c r="AB294" s="22"/>
      <c r="AC294" s="22"/>
      <c r="AD294" s="22"/>
      <c r="AE294" s="22"/>
    </row>
    <row r="295" spans="1:31" ht="15.75" customHeight="1" x14ac:dyDescent="0.2">
      <c r="A295" s="22"/>
      <c r="B295" s="22"/>
      <c r="C295" s="22"/>
      <c r="D295" s="22"/>
      <c r="E295" s="22"/>
      <c r="F295" s="22"/>
      <c r="G295" s="22"/>
      <c r="H295" s="22"/>
      <c r="I295" s="67"/>
      <c r="J295" s="22"/>
      <c r="K295" s="22"/>
      <c r="L295" s="22"/>
      <c r="M295" s="22"/>
      <c r="N295" s="22"/>
      <c r="O295" s="22"/>
      <c r="P295" s="22"/>
      <c r="Q295" s="22"/>
      <c r="R295" s="22"/>
      <c r="S295" s="22"/>
      <c r="T295" s="22"/>
      <c r="U295" s="22"/>
      <c r="V295" s="22"/>
      <c r="W295" s="22"/>
      <c r="X295" s="22"/>
      <c r="Y295" s="22"/>
      <c r="Z295" s="22"/>
      <c r="AA295" s="22"/>
      <c r="AB295" s="22"/>
      <c r="AC295" s="22"/>
      <c r="AD295" s="22"/>
      <c r="AE295" s="22"/>
    </row>
    <row r="296" spans="1:31" ht="15.75" customHeight="1" x14ac:dyDescent="0.2">
      <c r="A296" s="22"/>
      <c r="B296" s="22"/>
      <c r="C296" s="22"/>
      <c r="D296" s="22"/>
      <c r="E296" s="22"/>
      <c r="F296" s="22"/>
      <c r="G296" s="22"/>
      <c r="H296" s="22"/>
      <c r="I296" s="67"/>
      <c r="J296" s="22"/>
      <c r="K296" s="22"/>
      <c r="L296" s="22"/>
      <c r="M296" s="22"/>
      <c r="N296" s="22"/>
      <c r="O296" s="22"/>
      <c r="P296" s="22"/>
      <c r="Q296" s="22"/>
      <c r="R296" s="22"/>
      <c r="S296" s="22"/>
      <c r="T296" s="22"/>
      <c r="U296" s="22"/>
      <c r="V296" s="22"/>
      <c r="W296" s="22"/>
      <c r="X296" s="22"/>
      <c r="Y296" s="22"/>
      <c r="Z296" s="22"/>
      <c r="AA296" s="22"/>
      <c r="AB296" s="22"/>
      <c r="AC296" s="22"/>
      <c r="AD296" s="22"/>
      <c r="AE296" s="22"/>
    </row>
    <row r="297" spans="1:31" ht="15.75" customHeight="1" x14ac:dyDescent="0.2">
      <c r="A297" s="22"/>
      <c r="B297" s="22"/>
      <c r="C297" s="22"/>
      <c r="D297" s="22"/>
      <c r="E297" s="22"/>
      <c r="F297" s="22"/>
      <c r="G297" s="22"/>
      <c r="H297" s="22"/>
      <c r="I297" s="67"/>
      <c r="J297" s="22"/>
      <c r="K297" s="22"/>
      <c r="L297" s="22"/>
      <c r="M297" s="22"/>
      <c r="N297" s="22"/>
      <c r="O297" s="22"/>
      <c r="P297" s="22"/>
      <c r="Q297" s="22"/>
      <c r="R297" s="22"/>
      <c r="S297" s="22"/>
      <c r="T297" s="22"/>
      <c r="U297" s="22"/>
      <c r="V297" s="22"/>
      <c r="W297" s="22"/>
      <c r="X297" s="22"/>
      <c r="Y297" s="22"/>
      <c r="Z297" s="22"/>
      <c r="AA297" s="22"/>
      <c r="AB297" s="22"/>
      <c r="AC297" s="22"/>
      <c r="AD297" s="22"/>
      <c r="AE297" s="22"/>
    </row>
    <row r="298" spans="1:31" ht="15.75" customHeight="1" x14ac:dyDescent="0.2">
      <c r="A298" s="22"/>
      <c r="B298" s="22"/>
      <c r="C298" s="22"/>
      <c r="D298" s="22"/>
      <c r="E298" s="22"/>
      <c r="F298" s="22"/>
      <c r="G298" s="22"/>
      <c r="H298" s="22"/>
      <c r="I298" s="67"/>
      <c r="J298" s="22"/>
      <c r="K298" s="22"/>
      <c r="L298" s="22"/>
      <c r="M298" s="22"/>
      <c r="N298" s="22"/>
      <c r="O298" s="22"/>
      <c r="P298" s="22"/>
      <c r="Q298" s="22"/>
      <c r="R298" s="22"/>
      <c r="S298" s="22"/>
      <c r="T298" s="22"/>
      <c r="U298" s="22"/>
      <c r="V298" s="22"/>
      <c r="W298" s="22"/>
      <c r="X298" s="22"/>
      <c r="Y298" s="22"/>
      <c r="Z298" s="22"/>
      <c r="AA298" s="22"/>
      <c r="AB298" s="22"/>
      <c r="AC298" s="22"/>
      <c r="AD298" s="22"/>
      <c r="AE298" s="22"/>
    </row>
    <row r="299" spans="1:31" ht="15.75" customHeight="1" x14ac:dyDescent="0.2">
      <c r="A299" s="22"/>
      <c r="B299" s="22"/>
      <c r="C299" s="22"/>
      <c r="D299" s="22"/>
      <c r="E299" s="22"/>
      <c r="F299" s="22"/>
      <c r="G299" s="22"/>
      <c r="H299" s="22"/>
      <c r="I299" s="67"/>
      <c r="J299" s="22"/>
      <c r="K299" s="22"/>
      <c r="L299" s="22"/>
      <c r="M299" s="22"/>
      <c r="N299" s="22"/>
      <c r="O299" s="22"/>
      <c r="P299" s="22"/>
      <c r="Q299" s="22"/>
      <c r="R299" s="22"/>
      <c r="S299" s="22"/>
      <c r="T299" s="22"/>
      <c r="U299" s="22"/>
      <c r="V299" s="22"/>
      <c r="W299" s="22"/>
      <c r="X299" s="22"/>
      <c r="Y299" s="22"/>
      <c r="Z299" s="22"/>
      <c r="AA299" s="22"/>
      <c r="AB299" s="22"/>
      <c r="AC299" s="22"/>
      <c r="AD299" s="22"/>
      <c r="AE299" s="22"/>
    </row>
    <row r="300" spans="1:31" ht="15.75" customHeight="1" x14ac:dyDescent="0.2">
      <c r="A300" s="22"/>
      <c r="B300" s="22"/>
      <c r="C300" s="22"/>
      <c r="D300" s="22"/>
      <c r="E300" s="22"/>
      <c r="F300" s="22"/>
      <c r="G300" s="22"/>
      <c r="H300" s="22"/>
      <c r="I300" s="67"/>
      <c r="J300" s="22"/>
      <c r="K300" s="22"/>
      <c r="L300" s="22"/>
      <c r="M300" s="22"/>
      <c r="N300" s="22"/>
      <c r="O300" s="22"/>
      <c r="P300" s="22"/>
      <c r="Q300" s="22"/>
      <c r="R300" s="22"/>
      <c r="S300" s="22"/>
      <c r="T300" s="22"/>
      <c r="U300" s="22"/>
      <c r="V300" s="22"/>
      <c r="W300" s="22"/>
      <c r="X300" s="22"/>
      <c r="Y300" s="22"/>
      <c r="Z300" s="22"/>
      <c r="AA300" s="22"/>
      <c r="AB300" s="22"/>
      <c r="AC300" s="22"/>
      <c r="AD300" s="22"/>
      <c r="AE300" s="22"/>
    </row>
    <row r="301" spans="1:31" ht="15.75" customHeight="1" x14ac:dyDescent="0.2">
      <c r="A301" s="22"/>
      <c r="B301" s="22"/>
      <c r="C301" s="22"/>
      <c r="D301" s="22"/>
      <c r="E301" s="22"/>
      <c r="F301" s="22"/>
      <c r="G301" s="22"/>
      <c r="H301" s="22"/>
      <c r="I301" s="67"/>
      <c r="J301" s="22"/>
      <c r="K301" s="22"/>
      <c r="L301" s="22"/>
      <c r="M301" s="22"/>
      <c r="N301" s="22"/>
      <c r="O301" s="22"/>
      <c r="P301" s="22"/>
      <c r="Q301" s="22"/>
      <c r="R301" s="22"/>
      <c r="S301" s="22"/>
      <c r="T301" s="22"/>
      <c r="U301" s="22"/>
      <c r="V301" s="22"/>
      <c r="W301" s="22"/>
      <c r="X301" s="22"/>
      <c r="Y301" s="22"/>
      <c r="Z301" s="22"/>
      <c r="AA301" s="22"/>
      <c r="AB301" s="22"/>
      <c r="AC301" s="22"/>
      <c r="AD301" s="22"/>
      <c r="AE301" s="22"/>
    </row>
    <row r="302" spans="1:31" ht="15.75" customHeight="1" x14ac:dyDescent="0.2">
      <c r="A302" s="22"/>
      <c r="B302" s="22"/>
      <c r="C302" s="22"/>
      <c r="D302" s="22"/>
      <c r="E302" s="22"/>
      <c r="F302" s="22"/>
      <c r="G302" s="22"/>
      <c r="H302" s="22"/>
      <c r="I302" s="67"/>
      <c r="J302" s="22"/>
      <c r="K302" s="22"/>
      <c r="L302" s="22"/>
      <c r="M302" s="22"/>
      <c r="N302" s="22"/>
      <c r="O302" s="22"/>
      <c r="P302" s="22"/>
      <c r="Q302" s="22"/>
      <c r="R302" s="22"/>
      <c r="S302" s="22"/>
      <c r="T302" s="22"/>
      <c r="U302" s="22"/>
      <c r="V302" s="22"/>
      <c r="W302" s="22"/>
      <c r="X302" s="22"/>
      <c r="Y302" s="22"/>
      <c r="Z302" s="22"/>
      <c r="AA302" s="22"/>
      <c r="AB302" s="22"/>
      <c r="AC302" s="22"/>
      <c r="AD302" s="22"/>
      <c r="AE302" s="22"/>
    </row>
    <row r="303" spans="1:31" ht="15.75" customHeight="1" x14ac:dyDescent="0.2">
      <c r="A303" s="22"/>
      <c r="B303" s="22"/>
      <c r="C303" s="22"/>
      <c r="D303" s="22"/>
      <c r="E303" s="22"/>
      <c r="F303" s="22"/>
      <c r="G303" s="22"/>
      <c r="H303" s="22"/>
      <c r="I303" s="67"/>
      <c r="J303" s="22"/>
      <c r="K303" s="22"/>
      <c r="L303" s="22"/>
      <c r="M303" s="22"/>
      <c r="N303" s="22"/>
      <c r="O303" s="22"/>
      <c r="P303" s="22"/>
      <c r="Q303" s="22"/>
      <c r="R303" s="22"/>
      <c r="S303" s="22"/>
      <c r="T303" s="22"/>
      <c r="U303" s="22"/>
      <c r="V303" s="22"/>
      <c r="W303" s="22"/>
      <c r="X303" s="22"/>
      <c r="Y303" s="22"/>
      <c r="Z303" s="22"/>
      <c r="AA303" s="22"/>
      <c r="AB303" s="22"/>
      <c r="AC303" s="22"/>
      <c r="AD303" s="22"/>
      <c r="AE303" s="22"/>
    </row>
    <row r="304" spans="1:31" ht="15.75" customHeight="1" x14ac:dyDescent="0.2">
      <c r="A304" s="22"/>
      <c r="B304" s="22"/>
      <c r="C304" s="22"/>
      <c r="D304" s="22"/>
      <c r="E304" s="22"/>
      <c r="F304" s="22"/>
      <c r="G304" s="22"/>
      <c r="H304" s="22"/>
      <c r="I304" s="67"/>
      <c r="J304" s="22"/>
      <c r="K304" s="22"/>
      <c r="L304" s="22"/>
      <c r="M304" s="22"/>
      <c r="N304" s="22"/>
      <c r="O304" s="22"/>
      <c r="P304" s="22"/>
      <c r="Q304" s="22"/>
      <c r="R304" s="22"/>
      <c r="S304" s="22"/>
      <c r="T304" s="22"/>
      <c r="U304" s="22"/>
      <c r="V304" s="22"/>
      <c r="W304" s="22"/>
      <c r="X304" s="22"/>
      <c r="Y304" s="22"/>
      <c r="Z304" s="22"/>
      <c r="AA304" s="22"/>
      <c r="AB304" s="22"/>
      <c r="AC304" s="22"/>
      <c r="AD304" s="22"/>
      <c r="AE304" s="22"/>
    </row>
    <row r="305" spans="1:31" ht="15.75" customHeight="1" x14ac:dyDescent="0.2">
      <c r="A305" s="22"/>
      <c r="B305" s="22"/>
      <c r="C305" s="22"/>
      <c r="D305" s="22"/>
      <c r="E305" s="22"/>
      <c r="F305" s="22"/>
      <c r="G305" s="22"/>
      <c r="H305" s="22"/>
      <c r="I305" s="67"/>
      <c r="J305" s="22"/>
      <c r="K305" s="22"/>
      <c r="L305" s="22"/>
      <c r="M305" s="22"/>
      <c r="N305" s="22"/>
      <c r="O305" s="22"/>
      <c r="P305" s="22"/>
      <c r="Q305" s="22"/>
      <c r="R305" s="22"/>
      <c r="S305" s="22"/>
      <c r="T305" s="22"/>
      <c r="U305" s="22"/>
      <c r="V305" s="22"/>
      <c r="W305" s="22"/>
      <c r="X305" s="22"/>
      <c r="Y305" s="22"/>
      <c r="Z305" s="22"/>
      <c r="AA305" s="22"/>
      <c r="AB305" s="22"/>
      <c r="AC305" s="22"/>
      <c r="AD305" s="22"/>
      <c r="AE305" s="22"/>
    </row>
    <row r="306" spans="1:31" ht="15.75" customHeight="1" x14ac:dyDescent="0.2">
      <c r="A306" s="22"/>
      <c r="B306" s="22"/>
      <c r="C306" s="22"/>
      <c r="D306" s="22"/>
      <c r="E306" s="22"/>
      <c r="F306" s="22"/>
      <c r="G306" s="22"/>
      <c r="H306" s="22"/>
      <c r="I306" s="67"/>
      <c r="J306" s="22"/>
      <c r="K306" s="22"/>
      <c r="L306" s="22"/>
      <c r="M306" s="22"/>
      <c r="N306" s="22"/>
      <c r="O306" s="22"/>
      <c r="P306" s="22"/>
      <c r="Q306" s="22"/>
      <c r="R306" s="22"/>
      <c r="S306" s="22"/>
      <c r="T306" s="22"/>
      <c r="U306" s="22"/>
      <c r="V306" s="22"/>
      <c r="W306" s="22"/>
      <c r="X306" s="22"/>
      <c r="Y306" s="22"/>
      <c r="Z306" s="22"/>
      <c r="AA306" s="22"/>
      <c r="AB306" s="22"/>
      <c r="AC306" s="22"/>
      <c r="AD306" s="22"/>
      <c r="AE306" s="22"/>
    </row>
    <row r="307" spans="1:31" ht="15.75" customHeight="1" x14ac:dyDescent="0.2">
      <c r="A307" s="22"/>
      <c r="B307" s="22"/>
      <c r="C307" s="22"/>
      <c r="D307" s="22"/>
      <c r="E307" s="22"/>
      <c r="F307" s="22"/>
      <c r="G307" s="22"/>
      <c r="H307" s="22"/>
      <c r="I307" s="67"/>
      <c r="J307" s="22"/>
      <c r="K307" s="22"/>
      <c r="L307" s="22"/>
      <c r="M307" s="22"/>
      <c r="N307" s="22"/>
      <c r="O307" s="22"/>
      <c r="P307" s="22"/>
      <c r="Q307" s="22"/>
      <c r="R307" s="22"/>
      <c r="S307" s="22"/>
      <c r="T307" s="22"/>
      <c r="U307" s="22"/>
      <c r="V307" s="22"/>
      <c r="W307" s="22"/>
      <c r="X307" s="22"/>
      <c r="Y307" s="22"/>
      <c r="Z307" s="22"/>
      <c r="AA307" s="22"/>
      <c r="AB307" s="22"/>
      <c r="AC307" s="22"/>
      <c r="AD307" s="22"/>
      <c r="AE307" s="22"/>
    </row>
    <row r="308" spans="1:31" ht="15.75" customHeight="1" x14ac:dyDescent="0.2">
      <c r="A308" s="22"/>
      <c r="B308" s="22"/>
      <c r="C308" s="22"/>
      <c r="D308" s="22"/>
      <c r="E308" s="22"/>
      <c r="F308" s="22"/>
      <c r="G308" s="22"/>
      <c r="H308" s="22"/>
      <c r="I308" s="67"/>
      <c r="J308" s="22"/>
      <c r="K308" s="22"/>
      <c r="L308" s="22"/>
      <c r="M308" s="22"/>
      <c r="N308" s="22"/>
      <c r="O308" s="22"/>
      <c r="P308" s="22"/>
      <c r="Q308" s="22"/>
      <c r="R308" s="22"/>
      <c r="S308" s="22"/>
      <c r="T308" s="22"/>
      <c r="U308" s="22"/>
      <c r="V308" s="22"/>
      <c r="W308" s="22"/>
      <c r="X308" s="22"/>
      <c r="Y308" s="22"/>
      <c r="Z308" s="22"/>
      <c r="AA308" s="22"/>
      <c r="AB308" s="22"/>
      <c r="AC308" s="22"/>
      <c r="AD308" s="22"/>
      <c r="AE308" s="22"/>
    </row>
    <row r="309" spans="1:31" ht="15.75" customHeight="1" x14ac:dyDescent="0.2">
      <c r="A309" s="22"/>
      <c r="B309" s="22"/>
      <c r="C309" s="22"/>
      <c r="D309" s="22"/>
      <c r="E309" s="22"/>
      <c r="F309" s="22"/>
      <c r="G309" s="22"/>
      <c r="H309" s="22"/>
      <c r="I309" s="67"/>
      <c r="J309" s="22"/>
      <c r="K309" s="22"/>
      <c r="L309" s="22"/>
      <c r="M309" s="22"/>
      <c r="N309" s="22"/>
      <c r="O309" s="22"/>
      <c r="P309" s="22"/>
      <c r="Q309" s="22"/>
      <c r="R309" s="22"/>
      <c r="S309" s="22"/>
      <c r="T309" s="22"/>
      <c r="U309" s="22"/>
      <c r="V309" s="22"/>
      <c r="W309" s="22"/>
      <c r="X309" s="22"/>
      <c r="Y309" s="22"/>
      <c r="Z309" s="22"/>
      <c r="AA309" s="22"/>
      <c r="AB309" s="22"/>
      <c r="AC309" s="22"/>
      <c r="AD309" s="22"/>
      <c r="AE309" s="22"/>
    </row>
    <row r="310" spans="1:31" ht="15.75" customHeight="1" x14ac:dyDescent="0.2">
      <c r="A310" s="22"/>
      <c r="B310" s="22"/>
      <c r="C310" s="22"/>
      <c r="D310" s="22"/>
      <c r="E310" s="22"/>
      <c r="F310" s="22"/>
      <c r="G310" s="22"/>
      <c r="H310" s="22"/>
      <c r="I310" s="67"/>
      <c r="J310" s="22"/>
      <c r="K310" s="22"/>
      <c r="L310" s="22"/>
      <c r="M310" s="22"/>
      <c r="N310" s="22"/>
      <c r="O310" s="22"/>
      <c r="P310" s="22"/>
      <c r="Q310" s="22"/>
      <c r="R310" s="22"/>
      <c r="S310" s="22"/>
      <c r="T310" s="22"/>
      <c r="U310" s="22"/>
      <c r="V310" s="22"/>
      <c r="W310" s="22"/>
      <c r="X310" s="22"/>
      <c r="Y310" s="22"/>
      <c r="Z310" s="22"/>
      <c r="AA310" s="22"/>
      <c r="AB310" s="22"/>
      <c r="AC310" s="22"/>
      <c r="AD310" s="22"/>
      <c r="AE310" s="22"/>
    </row>
    <row r="311" spans="1:31" ht="15.75" customHeight="1" x14ac:dyDescent="0.2">
      <c r="A311" s="22"/>
      <c r="B311" s="22"/>
      <c r="C311" s="22"/>
      <c r="D311" s="22"/>
      <c r="E311" s="22"/>
      <c r="F311" s="22"/>
      <c r="G311" s="22"/>
      <c r="H311" s="22"/>
      <c r="I311" s="67"/>
      <c r="J311" s="22"/>
      <c r="K311" s="22"/>
      <c r="L311" s="22"/>
      <c r="M311" s="22"/>
      <c r="N311" s="22"/>
      <c r="O311" s="22"/>
      <c r="P311" s="22"/>
      <c r="Q311" s="22"/>
      <c r="R311" s="22"/>
      <c r="S311" s="22"/>
      <c r="T311" s="22"/>
      <c r="U311" s="22"/>
      <c r="V311" s="22"/>
      <c r="W311" s="22"/>
      <c r="X311" s="22"/>
      <c r="Y311" s="22"/>
      <c r="Z311" s="22"/>
      <c r="AA311" s="22"/>
      <c r="AB311" s="22"/>
      <c r="AC311" s="22"/>
      <c r="AD311" s="22"/>
      <c r="AE311" s="22"/>
    </row>
    <row r="312" spans="1:31" ht="15.75" customHeight="1" x14ac:dyDescent="0.2">
      <c r="A312" s="22"/>
      <c r="B312" s="22"/>
      <c r="C312" s="22"/>
      <c r="D312" s="22"/>
      <c r="E312" s="22"/>
      <c r="F312" s="22"/>
      <c r="G312" s="22"/>
      <c r="H312" s="22"/>
      <c r="I312" s="67"/>
      <c r="J312" s="22"/>
      <c r="K312" s="22"/>
      <c r="L312" s="22"/>
      <c r="M312" s="22"/>
      <c r="N312" s="22"/>
      <c r="O312" s="22"/>
      <c r="P312" s="22"/>
      <c r="Q312" s="22"/>
      <c r="R312" s="22"/>
      <c r="S312" s="22"/>
      <c r="T312" s="22"/>
      <c r="U312" s="22"/>
      <c r="V312" s="22"/>
      <c r="W312" s="22"/>
      <c r="X312" s="22"/>
      <c r="Y312" s="22"/>
      <c r="Z312" s="22"/>
      <c r="AA312" s="22"/>
      <c r="AB312" s="22"/>
      <c r="AC312" s="22"/>
      <c r="AD312" s="22"/>
      <c r="AE312" s="22"/>
    </row>
    <row r="313" spans="1:31" ht="15.75" customHeight="1" x14ac:dyDescent="0.2">
      <c r="A313" s="22"/>
      <c r="B313" s="22"/>
      <c r="C313" s="22"/>
      <c r="D313" s="22"/>
      <c r="E313" s="22"/>
      <c r="F313" s="22"/>
      <c r="G313" s="22"/>
      <c r="H313" s="22"/>
      <c r="I313" s="67"/>
      <c r="J313" s="22"/>
      <c r="K313" s="22"/>
      <c r="L313" s="22"/>
      <c r="M313" s="22"/>
      <c r="N313" s="22"/>
      <c r="O313" s="22"/>
      <c r="P313" s="22"/>
      <c r="Q313" s="22"/>
      <c r="R313" s="22"/>
      <c r="S313" s="22"/>
      <c r="T313" s="22"/>
      <c r="U313" s="22"/>
      <c r="V313" s="22"/>
      <c r="W313" s="22"/>
      <c r="X313" s="22"/>
      <c r="Y313" s="22"/>
      <c r="Z313" s="22"/>
      <c r="AA313" s="22"/>
      <c r="AB313" s="22"/>
      <c r="AC313" s="22"/>
      <c r="AD313" s="22"/>
      <c r="AE313" s="22"/>
    </row>
    <row r="314" spans="1:31" ht="15.75" customHeight="1" x14ac:dyDescent="0.2">
      <c r="A314" s="22"/>
      <c r="B314" s="22"/>
      <c r="C314" s="22"/>
      <c r="D314" s="22"/>
      <c r="E314" s="22"/>
      <c r="F314" s="22"/>
      <c r="G314" s="22"/>
      <c r="H314" s="22"/>
      <c r="I314" s="67"/>
      <c r="J314" s="22"/>
      <c r="K314" s="22"/>
      <c r="L314" s="22"/>
      <c r="M314" s="22"/>
      <c r="N314" s="22"/>
      <c r="O314" s="22"/>
      <c r="P314" s="22"/>
      <c r="Q314" s="22"/>
      <c r="R314" s="22"/>
      <c r="S314" s="22"/>
      <c r="T314" s="22"/>
      <c r="U314" s="22"/>
      <c r="V314" s="22"/>
      <c r="W314" s="22"/>
      <c r="X314" s="22"/>
      <c r="Y314" s="22"/>
      <c r="Z314" s="22"/>
      <c r="AA314" s="22"/>
      <c r="AB314" s="22"/>
      <c r="AC314" s="22"/>
      <c r="AD314" s="22"/>
      <c r="AE314" s="22"/>
    </row>
    <row r="315" spans="1:31" ht="15.75" customHeight="1" x14ac:dyDescent="0.2">
      <c r="A315" s="22"/>
      <c r="B315" s="22"/>
      <c r="C315" s="22"/>
      <c r="D315" s="22"/>
      <c r="E315" s="22"/>
      <c r="F315" s="22"/>
      <c r="G315" s="22"/>
      <c r="H315" s="22"/>
      <c r="I315" s="67"/>
      <c r="J315" s="22"/>
      <c r="K315" s="22"/>
      <c r="L315" s="22"/>
      <c r="M315" s="22"/>
      <c r="N315" s="22"/>
      <c r="O315" s="22"/>
      <c r="P315" s="22"/>
      <c r="Q315" s="22"/>
      <c r="R315" s="22"/>
      <c r="S315" s="22"/>
      <c r="T315" s="22"/>
      <c r="U315" s="22"/>
      <c r="V315" s="22"/>
      <c r="W315" s="22"/>
      <c r="X315" s="22"/>
      <c r="Y315" s="22"/>
      <c r="Z315" s="22"/>
      <c r="AA315" s="22"/>
      <c r="AB315" s="22"/>
      <c r="AC315" s="22"/>
      <c r="AD315" s="22"/>
      <c r="AE315" s="22"/>
    </row>
    <row r="316" spans="1:31" ht="15.75" customHeight="1" x14ac:dyDescent="0.2">
      <c r="A316" s="22"/>
      <c r="B316" s="22"/>
      <c r="C316" s="22"/>
      <c r="D316" s="22"/>
      <c r="E316" s="22"/>
      <c r="F316" s="22"/>
      <c r="G316" s="22"/>
      <c r="H316" s="22"/>
      <c r="I316" s="67"/>
      <c r="J316" s="22"/>
      <c r="K316" s="22"/>
      <c r="L316" s="22"/>
      <c r="M316" s="22"/>
      <c r="N316" s="22"/>
      <c r="O316" s="22"/>
      <c r="P316" s="22"/>
      <c r="Q316" s="22"/>
      <c r="R316" s="22"/>
      <c r="S316" s="22"/>
      <c r="T316" s="22"/>
      <c r="U316" s="22"/>
      <c r="V316" s="22"/>
      <c r="W316" s="22"/>
      <c r="X316" s="22"/>
      <c r="Y316" s="22"/>
      <c r="Z316" s="22"/>
      <c r="AA316" s="22"/>
      <c r="AB316" s="22"/>
      <c r="AC316" s="22"/>
      <c r="AD316" s="22"/>
      <c r="AE316" s="22"/>
    </row>
    <row r="317" spans="1:31" ht="15.75" customHeight="1" x14ac:dyDescent="0.2">
      <c r="A317" s="22"/>
      <c r="B317" s="22"/>
      <c r="C317" s="22"/>
      <c r="D317" s="22"/>
      <c r="E317" s="22"/>
      <c r="F317" s="22"/>
      <c r="G317" s="22"/>
      <c r="H317" s="22"/>
      <c r="I317" s="67"/>
      <c r="J317" s="22"/>
      <c r="K317" s="22"/>
      <c r="L317" s="22"/>
      <c r="M317" s="22"/>
      <c r="N317" s="22"/>
      <c r="O317" s="22"/>
      <c r="P317" s="22"/>
      <c r="Q317" s="22"/>
      <c r="R317" s="22"/>
      <c r="S317" s="22"/>
      <c r="T317" s="22"/>
      <c r="U317" s="22"/>
      <c r="V317" s="22"/>
      <c r="W317" s="22"/>
      <c r="X317" s="22"/>
      <c r="Y317" s="22"/>
      <c r="Z317" s="22"/>
      <c r="AA317" s="22"/>
      <c r="AB317" s="22"/>
      <c r="AC317" s="22"/>
      <c r="AD317" s="22"/>
      <c r="AE317" s="22"/>
    </row>
    <row r="318" spans="1:31" ht="15.75" customHeight="1" x14ac:dyDescent="0.2">
      <c r="A318" s="22"/>
      <c r="B318" s="22"/>
      <c r="C318" s="22"/>
      <c r="D318" s="22"/>
      <c r="E318" s="22"/>
      <c r="F318" s="22"/>
      <c r="G318" s="22"/>
      <c r="H318" s="22"/>
      <c r="I318" s="67"/>
      <c r="J318" s="22"/>
      <c r="K318" s="22"/>
      <c r="L318" s="22"/>
      <c r="M318" s="22"/>
      <c r="N318" s="22"/>
      <c r="O318" s="22"/>
      <c r="P318" s="22"/>
      <c r="Q318" s="22"/>
      <c r="R318" s="22"/>
      <c r="S318" s="22"/>
      <c r="T318" s="22"/>
      <c r="U318" s="22"/>
      <c r="V318" s="22"/>
      <c r="W318" s="22"/>
      <c r="X318" s="22"/>
      <c r="Y318" s="22"/>
      <c r="Z318" s="22"/>
      <c r="AA318" s="22"/>
      <c r="AB318" s="22"/>
      <c r="AC318" s="22"/>
      <c r="AD318" s="22"/>
      <c r="AE318" s="22"/>
    </row>
    <row r="319" spans="1:31" ht="15.75" customHeight="1" x14ac:dyDescent="0.2">
      <c r="A319" s="22"/>
      <c r="B319" s="22"/>
      <c r="C319" s="22"/>
      <c r="D319" s="22"/>
      <c r="E319" s="22"/>
      <c r="F319" s="22"/>
      <c r="G319" s="22"/>
      <c r="H319" s="22"/>
      <c r="I319" s="67"/>
      <c r="J319" s="22"/>
      <c r="K319" s="22"/>
      <c r="L319" s="22"/>
      <c r="M319" s="22"/>
      <c r="N319" s="22"/>
      <c r="O319" s="22"/>
      <c r="P319" s="22"/>
      <c r="Q319" s="22"/>
      <c r="R319" s="22"/>
      <c r="S319" s="22"/>
      <c r="T319" s="22"/>
      <c r="U319" s="22"/>
      <c r="V319" s="22"/>
      <c r="W319" s="22"/>
      <c r="X319" s="22"/>
      <c r="Y319" s="22"/>
      <c r="Z319" s="22"/>
      <c r="AA319" s="22"/>
      <c r="AB319" s="22"/>
      <c r="AC319" s="22"/>
      <c r="AD319" s="22"/>
      <c r="AE319" s="22"/>
    </row>
    <row r="320" spans="1:31" ht="15.75" customHeight="1" x14ac:dyDescent="0.2">
      <c r="A320" s="22"/>
      <c r="B320" s="22"/>
      <c r="C320" s="22"/>
      <c r="D320" s="22"/>
      <c r="E320" s="22"/>
      <c r="F320" s="22"/>
      <c r="G320" s="22"/>
      <c r="H320" s="22"/>
      <c r="I320" s="67"/>
      <c r="J320" s="22"/>
      <c r="K320" s="22"/>
      <c r="L320" s="22"/>
      <c r="M320" s="22"/>
      <c r="N320" s="22"/>
      <c r="O320" s="22"/>
      <c r="P320" s="22"/>
      <c r="Q320" s="22"/>
      <c r="R320" s="22"/>
      <c r="S320" s="22"/>
      <c r="T320" s="22"/>
      <c r="U320" s="22"/>
      <c r="V320" s="22"/>
      <c r="W320" s="22"/>
      <c r="X320" s="22"/>
      <c r="Y320" s="22"/>
      <c r="Z320" s="22"/>
      <c r="AA320" s="22"/>
      <c r="AB320" s="22"/>
      <c r="AC320" s="22"/>
      <c r="AD320" s="22"/>
      <c r="AE320" s="22"/>
    </row>
    <row r="321" spans="1:31" ht="15.75" customHeight="1" x14ac:dyDescent="0.2">
      <c r="A321" s="22"/>
      <c r="B321" s="22"/>
      <c r="C321" s="22"/>
      <c r="D321" s="22"/>
      <c r="E321" s="22"/>
      <c r="F321" s="22"/>
      <c r="G321" s="22"/>
      <c r="H321" s="22"/>
      <c r="I321" s="67"/>
      <c r="J321" s="22"/>
      <c r="K321" s="22"/>
      <c r="L321" s="22"/>
      <c r="M321" s="22"/>
      <c r="N321" s="22"/>
      <c r="O321" s="22"/>
      <c r="P321" s="22"/>
      <c r="Q321" s="22"/>
      <c r="R321" s="22"/>
      <c r="S321" s="22"/>
      <c r="T321" s="22"/>
      <c r="U321" s="22"/>
      <c r="V321" s="22"/>
      <c r="W321" s="22"/>
      <c r="X321" s="22"/>
      <c r="Y321" s="22"/>
      <c r="Z321" s="22"/>
      <c r="AA321" s="22"/>
      <c r="AB321" s="22"/>
      <c r="AC321" s="22"/>
      <c r="AD321" s="22"/>
      <c r="AE321" s="22"/>
    </row>
    <row r="322" spans="1:31" ht="15.75" customHeight="1" x14ac:dyDescent="0.2">
      <c r="A322" s="22"/>
      <c r="B322" s="22"/>
      <c r="C322" s="22"/>
      <c r="D322" s="22"/>
      <c r="E322" s="22"/>
      <c r="F322" s="22"/>
      <c r="G322" s="22"/>
      <c r="H322" s="22"/>
      <c r="I322" s="67"/>
      <c r="J322" s="22"/>
      <c r="K322" s="22"/>
      <c r="L322" s="22"/>
      <c r="M322" s="22"/>
      <c r="N322" s="22"/>
      <c r="O322" s="22"/>
      <c r="P322" s="22"/>
      <c r="Q322" s="22"/>
      <c r="R322" s="22"/>
      <c r="S322" s="22"/>
      <c r="T322" s="22"/>
      <c r="U322" s="22"/>
      <c r="V322" s="22"/>
      <c r="W322" s="22"/>
      <c r="X322" s="22"/>
      <c r="Y322" s="22"/>
      <c r="Z322" s="22"/>
      <c r="AA322" s="22"/>
      <c r="AB322" s="22"/>
      <c r="AC322" s="22"/>
      <c r="AD322" s="22"/>
      <c r="AE322" s="22"/>
    </row>
    <row r="323" spans="1:31" ht="15.75" customHeight="1" x14ac:dyDescent="0.2">
      <c r="A323" s="22"/>
      <c r="B323" s="22"/>
      <c r="C323" s="22"/>
      <c r="D323" s="22"/>
      <c r="E323" s="22"/>
      <c r="F323" s="22"/>
      <c r="G323" s="22"/>
      <c r="H323" s="22"/>
      <c r="I323" s="67"/>
      <c r="J323" s="22"/>
      <c r="K323" s="22"/>
      <c r="L323" s="22"/>
      <c r="M323" s="22"/>
      <c r="N323" s="22"/>
      <c r="O323" s="22"/>
      <c r="P323" s="22"/>
      <c r="Q323" s="22"/>
      <c r="R323" s="22"/>
      <c r="S323" s="22"/>
      <c r="T323" s="22"/>
      <c r="U323" s="22"/>
      <c r="V323" s="22"/>
      <c r="W323" s="22"/>
      <c r="X323" s="22"/>
      <c r="Y323" s="22"/>
      <c r="Z323" s="22"/>
      <c r="AA323" s="22"/>
      <c r="AB323" s="22"/>
      <c r="AC323" s="22"/>
      <c r="AD323" s="22"/>
      <c r="AE323" s="22"/>
    </row>
    <row r="324" spans="1:31" ht="15.75" customHeight="1" x14ac:dyDescent="0.2">
      <c r="A324" s="22"/>
      <c r="B324" s="22"/>
      <c r="C324" s="22"/>
      <c r="D324" s="22"/>
      <c r="E324" s="22"/>
      <c r="F324" s="22"/>
      <c r="G324" s="22"/>
      <c r="H324" s="22"/>
      <c r="I324" s="67"/>
      <c r="J324" s="22"/>
      <c r="K324" s="22"/>
      <c r="L324" s="22"/>
      <c r="M324" s="22"/>
      <c r="N324" s="22"/>
      <c r="O324" s="22"/>
      <c r="P324" s="22"/>
      <c r="Q324" s="22"/>
      <c r="R324" s="22"/>
      <c r="S324" s="22"/>
      <c r="T324" s="22"/>
      <c r="U324" s="22"/>
      <c r="V324" s="22"/>
      <c r="W324" s="22"/>
      <c r="X324" s="22"/>
      <c r="Y324" s="22"/>
      <c r="Z324" s="22"/>
      <c r="AA324" s="22"/>
      <c r="AB324" s="22"/>
      <c r="AC324" s="22"/>
      <c r="AD324" s="22"/>
      <c r="AE324" s="22"/>
    </row>
    <row r="325" spans="1:31" ht="15.75" customHeight="1" x14ac:dyDescent="0.2">
      <c r="A325" s="22"/>
      <c r="B325" s="22"/>
      <c r="C325" s="22"/>
      <c r="D325" s="22"/>
      <c r="E325" s="22"/>
      <c r="F325" s="22"/>
      <c r="G325" s="22"/>
      <c r="H325" s="22"/>
      <c r="I325" s="67"/>
      <c r="J325" s="22"/>
      <c r="K325" s="22"/>
      <c r="L325" s="22"/>
      <c r="M325" s="22"/>
      <c r="N325" s="22"/>
      <c r="O325" s="22"/>
      <c r="P325" s="22"/>
      <c r="Q325" s="22"/>
      <c r="R325" s="22"/>
      <c r="S325" s="22"/>
      <c r="T325" s="22"/>
      <c r="U325" s="22"/>
      <c r="V325" s="22"/>
      <c r="W325" s="22"/>
      <c r="X325" s="22"/>
      <c r="Y325" s="22"/>
      <c r="Z325" s="22"/>
      <c r="AA325" s="22"/>
      <c r="AB325" s="22"/>
      <c r="AC325" s="22"/>
      <c r="AD325" s="22"/>
      <c r="AE325" s="22"/>
    </row>
    <row r="326" spans="1:31" ht="15.75" customHeight="1" x14ac:dyDescent="0.2">
      <c r="A326" s="22"/>
      <c r="B326" s="22"/>
      <c r="C326" s="22"/>
      <c r="D326" s="22"/>
      <c r="E326" s="22"/>
      <c r="F326" s="22"/>
      <c r="G326" s="22"/>
      <c r="H326" s="22"/>
      <c r="I326" s="67"/>
      <c r="J326" s="22"/>
      <c r="K326" s="22"/>
      <c r="L326" s="22"/>
      <c r="M326" s="22"/>
      <c r="N326" s="22"/>
      <c r="O326" s="22"/>
      <c r="P326" s="22"/>
      <c r="Q326" s="22"/>
      <c r="R326" s="22"/>
      <c r="S326" s="22"/>
      <c r="T326" s="22"/>
      <c r="U326" s="22"/>
      <c r="V326" s="22"/>
      <c r="W326" s="22"/>
      <c r="X326" s="22"/>
      <c r="Y326" s="22"/>
      <c r="Z326" s="22"/>
      <c r="AA326" s="22"/>
      <c r="AB326" s="22"/>
      <c r="AC326" s="22"/>
      <c r="AD326" s="22"/>
      <c r="AE326" s="22"/>
    </row>
    <row r="327" spans="1:31" ht="15.75" customHeight="1" x14ac:dyDescent="0.2">
      <c r="A327" s="22"/>
      <c r="B327" s="22"/>
      <c r="C327" s="22"/>
      <c r="D327" s="22"/>
      <c r="E327" s="22"/>
      <c r="F327" s="22"/>
      <c r="G327" s="22"/>
      <c r="H327" s="22"/>
      <c r="I327" s="67"/>
      <c r="J327" s="22"/>
      <c r="K327" s="22"/>
      <c r="L327" s="22"/>
      <c r="M327" s="22"/>
      <c r="N327" s="22"/>
      <c r="O327" s="22"/>
      <c r="P327" s="22"/>
      <c r="Q327" s="22"/>
      <c r="R327" s="22"/>
      <c r="S327" s="22"/>
      <c r="T327" s="22"/>
      <c r="U327" s="22"/>
      <c r="V327" s="22"/>
      <c r="W327" s="22"/>
      <c r="X327" s="22"/>
      <c r="Y327" s="22"/>
      <c r="Z327" s="22"/>
      <c r="AA327" s="22"/>
      <c r="AB327" s="22"/>
      <c r="AC327" s="22"/>
      <c r="AD327" s="22"/>
      <c r="AE327" s="22"/>
    </row>
    <row r="328" spans="1:31" ht="15.75" customHeight="1" x14ac:dyDescent="0.2">
      <c r="A328" s="22"/>
      <c r="B328" s="22"/>
      <c r="C328" s="22"/>
      <c r="D328" s="22"/>
      <c r="E328" s="22"/>
      <c r="F328" s="22"/>
      <c r="G328" s="22"/>
      <c r="H328" s="22"/>
      <c r="I328" s="67"/>
      <c r="J328" s="22"/>
      <c r="K328" s="22"/>
      <c r="L328" s="22"/>
      <c r="M328" s="22"/>
      <c r="N328" s="22"/>
      <c r="O328" s="22"/>
      <c r="P328" s="22"/>
      <c r="Q328" s="22"/>
      <c r="R328" s="22"/>
      <c r="S328" s="22"/>
      <c r="T328" s="22"/>
      <c r="U328" s="22"/>
      <c r="V328" s="22"/>
      <c r="W328" s="22"/>
      <c r="X328" s="22"/>
      <c r="Y328" s="22"/>
      <c r="Z328" s="22"/>
      <c r="AA328" s="22"/>
      <c r="AB328" s="22"/>
      <c r="AC328" s="22"/>
      <c r="AD328" s="22"/>
      <c r="AE328" s="22"/>
    </row>
    <row r="329" spans="1:31" ht="15.75" customHeight="1" x14ac:dyDescent="0.2">
      <c r="A329" s="22"/>
      <c r="B329" s="22"/>
      <c r="C329" s="22"/>
      <c r="D329" s="22"/>
      <c r="E329" s="22"/>
      <c r="F329" s="22"/>
      <c r="G329" s="22"/>
      <c r="H329" s="22"/>
      <c r="I329" s="67"/>
      <c r="J329" s="22"/>
      <c r="K329" s="22"/>
      <c r="L329" s="22"/>
      <c r="M329" s="22"/>
      <c r="N329" s="22"/>
      <c r="O329" s="22"/>
      <c r="P329" s="22"/>
      <c r="Q329" s="22"/>
      <c r="R329" s="22"/>
      <c r="S329" s="22"/>
      <c r="T329" s="22"/>
      <c r="U329" s="22"/>
      <c r="V329" s="22"/>
      <c r="W329" s="22"/>
      <c r="X329" s="22"/>
      <c r="Y329" s="22"/>
      <c r="Z329" s="22"/>
      <c r="AA329" s="22"/>
      <c r="AB329" s="22"/>
      <c r="AC329" s="22"/>
      <c r="AD329" s="22"/>
      <c r="AE329" s="22"/>
    </row>
    <row r="330" spans="1:31" ht="15.75" customHeight="1" x14ac:dyDescent="0.2">
      <c r="A330" s="22"/>
      <c r="B330" s="22"/>
      <c r="C330" s="22"/>
      <c r="D330" s="22"/>
      <c r="E330" s="22"/>
      <c r="F330" s="22"/>
      <c r="G330" s="22"/>
      <c r="H330" s="22"/>
      <c r="I330" s="67"/>
      <c r="J330" s="22"/>
      <c r="K330" s="22"/>
      <c r="L330" s="22"/>
      <c r="M330" s="22"/>
      <c r="N330" s="22"/>
      <c r="O330" s="22"/>
      <c r="P330" s="22"/>
      <c r="Q330" s="22"/>
      <c r="R330" s="22"/>
      <c r="S330" s="22"/>
      <c r="T330" s="22"/>
      <c r="U330" s="22"/>
      <c r="V330" s="22"/>
      <c r="W330" s="22"/>
      <c r="X330" s="22"/>
      <c r="Y330" s="22"/>
      <c r="Z330" s="22"/>
      <c r="AA330" s="22"/>
      <c r="AB330" s="22"/>
      <c r="AC330" s="22"/>
      <c r="AD330" s="22"/>
      <c r="AE330" s="22"/>
    </row>
    <row r="331" spans="1:31" ht="15.75" customHeight="1" x14ac:dyDescent="0.2">
      <c r="A331" s="22"/>
      <c r="B331" s="22"/>
      <c r="C331" s="22"/>
      <c r="D331" s="22"/>
      <c r="E331" s="22"/>
      <c r="F331" s="22"/>
      <c r="G331" s="22"/>
      <c r="H331" s="22"/>
      <c r="I331" s="67"/>
      <c r="J331" s="22"/>
      <c r="K331" s="22"/>
      <c r="L331" s="22"/>
      <c r="M331" s="22"/>
      <c r="N331" s="22"/>
      <c r="O331" s="22"/>
      <c r="P331" s="22"/>
      <c r="Q331" s="22"/>
      <c r="R331" s="22"/>
      <c r="S331" s="22"/>
      <c r="T331" s="22"/>
      <c r="U331" s="22"/>
      <c r="V331" s="22"/>
      <c r="W331" s="22"/>
      <c r="X331" s="22"/>
      <c r="Y331" s="22"/>
      <c r="Z331" s="22"/>
      <c r="AA331" s="22"/>
      <c r="AB331" s="22"/>
      <c r="AC331" s="22"/>
      <c r="AD331" s="22"/>
      <c r="AE331" s="22"/>
    </row>
    <row r="332" spans="1:31" ht="15.75" customHeight="1" x14ac:dyDescent="0.2">
      <c r="A332" s="22"/>
      <c r="B332" s="22"/>
      <c r="C332" s="22"/>
      <c r="D332" s="22"/>
      <c r="E332" s="22"/>
      <c r="F332" s="22"/>
      <c r="G332" s="22"/>
      <c r="H332" s="22"/>
      <c r="I332" s="67"/>
      <c r="J332" s="22"/>
      <c r="K332" s="22"/>
      <c r="L332" s="22"/>
      <c r="M332" s="22"/>
      <c r="N332" s="22"/>
      <c r="O332" s="22"/>
      <c r="P332" s="22"/>
      <c r="Q332" s="22"/>
      <c r="R332" s="22"/>
      <c r="S332" s="22"/>
      <c r="T332" s="22"/>
      <c r="U332" s="22"/>
      <c r="V332" s="22"/>
      <c r="W332" s="22"/>
      <c r="X332" s="22"/>
      <c r="Y332" s="22"/>
      <c r="Z332" s="22"/>
      <c r="AA332" s="22"/>
      <c r="AB332" s="22"/>
      <c r="AC332" s="22"/>
      <c r="AD332" s="22"/>
      <c r="AE332" s="22"/>
    </row>
    <row r="333" spans="1:31" ht="15.75" customHeight="1" x14ac:dyDescent="0.2">
      <c r="A333" s="22"/>
      <c r="B333" s="22"/>
      <c r="C333" s="22"/>
      <c r="D333" s="22"/>
      <c r="E333" s="22"/>
      <c r="F333" s="22"/>
      <c r="G333" s="22"/>
      <c r="H333" s="22"/>
      <c r="I333" s="67"/>
      <c r="J333" s="22"/>
      <c r="K333" s="22"/>
      <c r="L333" s="22"/>
      <c r="M333" s="22"/>
      <c r="N333" s="22"/>
      <c r="O333" s="22"/>
      <c r="P333" s="22"/>
      <c r="Q333" s="22"/>
      <c r="R333" s="22"/>
      <c r="S333" s="22"/>
      <c r="T333" s="22"/>
      <c r="U333" s="22"/>
      <c r="V333" s="22"/>
      <c r="W333" s="22"/>
      <c r="X333" s="22"/>
      <c r="Y333" s="22"/>
      <c r="Z333" s="22"/>
      <c r="AA333" s="22"/>
      <c r="AB333" s="22"/>
      <c r="AC333" s="22"/>
      <c r="AD333" s="22"/>
      <c r="AE333" s="22"/>
    </row>
    <row r="334" spans="1:31" ht="15.75" customHeight="1" x14ac:dyDescent="0.2">
      <c r="A334" s="22"/>
      <c r="B334" s="22"/>
      <c r="C334" s="22"/>
      <c r="D334" s="22"/>
      <c r="E334" s="22"/>
      <c r="F334" s="22"/>
      <c r="G334" s="22"/>
      <c r="H334" s="22"/>
      <c r="I334" s="67"/>
      <c r="J334" s="22"/>
      <c r="K334" s="22"/>
      <c r="L334" s="22"/>
      <c r="M334" s="22"/>
      <c r="N334" s="22"/>
      <c r="O334" s="22"/>
      <c r="P334" s="22"/>
      <c r="Q334" s="22"/>
      <c r="R334" s="22"/>
      <c r="S334" s="22"/>
      <c r="T334" s="22"/>
      <c r="U334" s="22"/>
      <c r="V334" s="22"/>
      <c r="W334" s="22"/>
      <c r="X334" s="22"/>
      <c r="Y334" s="22"/>
      <c r="Z334" s="22"/>
      <c r="AA334" s="22"/>
      <c r="AB334" s="22"/>
      <c r="AC334" s="22"/>
      <c r="AD334" s="22"/>
      <c r="AE334" s="22"/>
    </row>
    <row r="335" spans="1:31" ht="15.75" customHeight="1" x14ac:dyDescent="0.2">
      <c r="A335" s="22"/>
      <c r="B335" s="22"/>
      <c r="C335" s="22"/>
      <c r="D335" s="22"/>
      <c r="E335" s="22"/>
      <c r="F335" s="22"/>
      <c r="G335" s="22"/>
      <c r="H335" s="22"/>
      <c r="I335" s="67"/>
      <c r="J335" s="22"/>
      <c r="K335" s="22"/>
      <c r="L335" s="22"/>
      <c r="M335" s="22"/>
      <c r="N335" s="22"/>
      <c r="O335" s="22"/>
      <c r="P335" s="22"/>
      <c r="Q335" s="22"/>
      <c r="R335" s="22"/>
      <c r="S335" s="22"/>
      <c r="T335" s="22"/>
      <c r="U335" s="22"/>
      <c r="V335" s="22"/>
      <c r="W335" s="22"/>
      <c r="X335" s="22"/>
      <c r="Y335" s="22"/>
      <c r="Z335" s="22"/>
      <c r="AA335" s="22"/>
      <c r="AB335" s="22"/>
      <c r="AC335" s="22"/>
      <c r="AD335" s="22"/>
      <c r="AE335" s="22"/>
    </row>
    <row r="336" spans="1:31" ht="15.75" customHeight="1" x14ac:dyDescent="0.2">
      <c r="A336" s="22"/>
      <c r="B336" s="22"/>
      <c r="C336" s="22"/>
      <c r="D336" s="22"/>
      <c r="E336" s="22"/>
      <c r="F336" s="22"/>
      <c r="G336" s="22"/>
      <c r="H336" s="22"/>
      <c r="I336" s="67"/>
      <c r="J336" s="22"/>
      <c r="K336" s="22"/>
      <c r="L336" s="22"/>
      <c r="M336" s="22"/>
      <c r="N336" s="22"/>
      <c r="O336" s="22"/>
      <c r="P336" s="22"/>
      <c r="Q336" s="22"/>
      <c r="R336" s="22"/>
      <c r="S336" s="22"/>
      <c r="T336" s="22"/>
      <c r="U336" s="22"/>
      <c r="V336" s="22"/>
      <c r="W336" s="22"/>
      <c r="X336" s="22"/>
      <c r="Y336" s="22"/>
      <c r="Z336" s="22"/>
      <c r="AA336" s="22"/>
      <c r="AB336" s="22"/>
      <c r="AC336" s="22"/>
      <c r="AD336" s="22"/>
      <c r="AE336" s="22"/>
    </row>
    <row r="337" spans="1:31" ht="15.75" customHeight="1" x14ac:dyDescent="0.2">
      <c r="A337" s="22"/>
      <c r="B337" s="22"/>
      <c r="C337" s="22"/>
      <c r="D337" s="22"/>
      <c r="E337" s="22"/>
      <c r="F337" s="22"/>
      <c r="G337" s="22"/>
      <c r="H337" s="22"/>
      <c r="I337" s="67"/>
      <c r="J337" s="22"/>
      <c r="K337" s="22"/>
      <c r="L337" s="22"/>
      <c r="M337" s="22"/>
      <c r="N337" s="22"/>
      <c r="O337" s="22"/>
      <c r="P337" s="22"/>
      <c r="Q337" s="22"/>
      <c r="R337" s="22"/>
      <c r="S337" s="22"/>
      <c r="T337" s="22"/>
      <c r="U337" s="22"/>
      <c r="V337" s="22"/>
      <c r="W337" s="22"/>
      <c r="X337" s="22"/>
      <c r="Y337" s="22"/>
      <c r="Z337" s="22"/>
      <c r="AA337" s="22"/>
      <c r="AB337" s="22"/>
      <c r="AC337" s="22"/>
      <c r="AD337" s="22"/>
      <c r="AE337" s="22"/>
    </row>
    <row r="338" spans="1:31" ht="15.75" customHeight="1" x14ac:dyDescent="0.2">
      <c r="A338" s="22"/>
      <c r="B338" s="22"/>
      <c r="C338" s="22"/>
      <c r="D338" s="22"/>
      <c r="E338" s="22"/>
      <c r="F338" s="22"/>
      <c r="G338" s="22"/>
      <c r="H338" s="22"/>
      <c r="I338" s="67"/>
      <c r="J338" s="22"/>
      <c r="K338" s="22"/>
      <c r="L338" s="22"/>
      <c r="M338" s="22"/>
      <c r="N338" s="22"/>
      <c r="O338" s="22"/>
      <c r="P338" s="22"/>
      <c r="Q338" s="22"/>
      <c r="R338" s="22"/>
      <c r="S338" s="22"/>
      <c r="T338" s="22"/>
      <c r="U338" s="22"/>
      <c r="V338" s="22"/>
      <c r="W338" s="22"/>
      <c r="X338" s="22"/>
      <c r="Y338" s="22"/>
      <c r="Z338" s="22"/>
      <c r="AA338" s="22"/>
      <c r="AB338" s="22"/>
      <c r="AC338" s="22"/>
      <c r="AD338" s="22"/>
      <c r="AE338" s="22"/>
    </row>
    <row r="339" spans="1:31" ht="15.75" customHeight="1" x14ac:dyDescent="0.2">
      <c r="A339" s="22"/>
      <c r="B339" s="22"/>
      <c r="C339" s="22"/>
      <c r="D339" s="22"/>
      <c r="E339" s="22"/>
      <c r="F339" s="22"/>
      <c r="G339" s="22"/>
      <c r="H339" s="22"/>
      <c r="I339" s="67"/>
      <c r="J339" s="22"/>
      <c r="K339" s="22"/>
      <c r="L339" s="22"/>
      <c r="M339" s="22"/>
      <c r="N339" s="22"/>
      <c r="O339" s="22"/>
      <c r="P339" s="22"/>
      <c r="Q339" s="22"/>
      <c r="R339" s="22"/>
      <c r="S339" s="22"/>
      <c r="T339" s="22"/>
      <c r="U339" s="22"/>
      <c r="V339" s="22"/>
      <c r="W339" s="22"/>
      <c r="X339" s="22"/>
      <c r="Y339" s="22"/>
      <c r="Z339" s="22"/>
      <c r="AA339" s="22"/>
      <c r="AB339" s="22"/>
      <c r="AC339" s="22"/>
      <c r="AD339" s="22"/>
      <c r="AE339" s="22"/>
    </row>
    <row r="340" spans="1:31" ht="15.75" customHeight="1" x14ac:dyDescent="0.2">
      <c r="A340" s="22"/>
      <c r="B340" s="22"/>
      <c r="C340" s="22"/>
      <c r="D340" s="22"/>
      <c r="E340" s="22"/>
      <c r="F340" s="22"/>
      <c r="G340" s="22"/>
      <c r="H340" s="22"/>
      <c r="I340" s="67"/>
      <c r="J340" s="22"/>
      <c r="K340" s="22"/>
      <c r="L340" s="22"/>
      <c r="M340" s="22"/>
      <c r="N340" s="22"/>
      <c r="O340" s="22"/>
      <c r="P340" s="22"/>
      <c r="Q340" s="22"/>
      <c r="R340" s="22"/>
      <c r="S340" s="22"/>
      <c r="T340" s="22"/>
      <c r="U340" s="22"/>
      <c r="V340" s="22"/>
      <c r="W340" s="22"/>
      <c r="X340" s="22"/>
      <c r="Y340" s="22"/>
      <c r="Z340" s="22"/>
      <c r="AA340" s="22"/>
      <c r="AB340" s="22"/>
      <c r="AC340" s="22"/>
      <c r="AD340" s="22"/>
      <c r="AE340" s="22"/>
    </row>
    <row r="341" spans="1:31" ht="15.75" customHeight="1" x14ac:dyDescent="0.2">
      <c r="A341" s="22"/>
      <c r="B341" s="22"/>
      <c r="C341" s="22"/>
      <c r="D341" s="22"/>
      <c r="E341" s="22"/>
      <c r="F341" s="22"/>
      <c r="G341" s="22"/>
      <c r="H341" s="22"/>
      <c r="I341" s="67"/>
      <c r="J341" s="22"/>
      <c r="K341" s="22"/>
      <c r="L341" s="22"/>
      <c r="M341" s="22"/>
      <c r="N341" s="22"/>
      <c r="O341" s="22"/>
      <c r="P341" s="22"/>
      <c r="Q341" s="22"/>
      <c r="R341" s="22"/>
      <c r="S341" s="22"/>
      <c r="T341" s="22"/>
      <c r="U341" s="22"/>
      <c r="V341" s="22"/>
      <c r="W341" s="22"/>
      <c r="X341" s="22"/>
      <c r="Y341" s="22"/>
      <c r="Z341" s="22"/>
      <c r="AA341" s="22"/>
      <c r="AB341" s="22"/>
      <c r="AC341" s="22"/>
      <c r="AD341" s="22"/>
      <c r="AE341" s="22"/>
    </row>
    <row r="342" spans="1:31" ht="15.75" customHeight="1" x14ac:dyDescent="0.2">
      <c r="A342" s="22"/>
      <c r="B342" s="22"/>
      <c r="C342" s="22"/>
      <c r="D342" s="22"/>
      <c r="E342" s="22"/>
      <c r="F342" s="22"/>
      <c r="G342" s="22"/>
      <c r="H342" s="22"/>
      <c r="I342" s="67"/>
      <c r="J342" s="22"/>
      <c r="K342" s="22"/>
      <c r="L342" s="22"/>
      <c r="M342" s="22"/>
      <c r="N342" s="22"/>
      <c r="O342" s="22"/>
      <c r="P342" s="22"/>
      <c r="Q342" s="22"/>
      <c r="R342" s="22"/>
      <c r="S342" s="22"/>
      <c r="T342" s="22"/>
      <c r="U342" s="22"/>
      <c r="V342" s="22"/>
      <c r="W342" s="22"/>
      <c r="X342" s="22"/>
      <c r="Y342" s="22"/>
      <c r="Z342" s="22"/>
      <c r="AA342" s="22"/>
      <c r="AB342" s="22"/>
      <c r="AC342" s="22"/>
      <c r="AD342" s="22"/>
      <c r="AE342" s="22"/>
    </row>
    <row r="343" spans="1:31" ht="15.75" customHeight="1" x14ac:dyDescent="0.2">
      <c r="A343" s="22"/>
      <c r="B343" s="22"/>
      <c r="C343" s="22"/>
      <c r="D343" s="22"/>
      <c r="E343" s="22"/>
      <c r="F343" s="22"/>
      <c r="G343" s="22"/>
      <c r="H343" s="22"/>
      <c r="I343" s="67"/>
      <c r="J343" s="22"/>
      <c r="K343" s="22"/>
      <c r="L343" s="22"/>
      <c r="M343" s="22"/>
      <c r="N343" s="22"/>
      <c r="O343" s="22"/>
      <c r="P343" s="22"/>
      <c r="Q343" s="22"/>
      <c r="R343" s="22"/>
      <c r="S343" s="22"/>
      <c r="T343" s="22"/>
      <c r="U343" s="22"/>
      <c r="V343" s="22"/>
      <c r="W343" s="22"/>
      <c r="X343" s="22"/>
      <c r="Y343" s="22"/>
      <c r="Z343" s="22"/>
      <c r="AA343" s="22"/>
      <c r="AB343" s="22"/>
      <c r="AC343" s="22"/>
      <c r="AD343" s="22"/>
      <c r="AE343" s="22"/>
    </row>
    <row r="344" spans="1:31" ht="15.75" customHeight="1" x14ac:dyDescent="0.2">
      <c r="A344" s="22"/>
      <c r="B344" s="22"/>
      <c r="C344" s="22"/>
      <c r="D344" s="22"/>
      <c r="E344" s="22"/>
      <c r="F344" s="22"/>
      <c r="G344" s="22"/>
      <c r="H344" s="22"/>
      <c r="I344" s="67"/>
      <c r="J344" s="22"/>
      <c r="K344" s="22"/>
      <c r="L344" s="22"/>
      <c r="M344" s="22"/>
      <c r="N344" s="22"/>
      <c r="O344" s="22"/>
      <c r="P344" s="22"/>
      <c r="Q344" s="22"/>
      <c r="R344" s="22"/>
      <c r="S344" s="22"/>
      <c r="T344" s="22"/>
      <c r="U344" s="22"/>
      <c r="V344" s="22"/>
      <c r="W344" s="22"/>
      <c r="X344" s="22"/>
      <c r="Y344" s="22"/>
      <c r="Z344" s="22"/>
      <c r="AA344" s="22"/>
      <c r="AB344" s="22"/>
      <c r="AC344" s="22"/>
      <c r="AD344" s="22"/>
      <c r="AE344" s="22"/>
    </row>
    <row r="345" spans="1:31" ht="15.75" customHeight="1" x14ac:dyDescent="0.2">
      <c r="A345" s="22"/>
      <c r="B345" s="22"/>
      <c r="C345" s="22"/>
      <c r="D345" s="22"/>
      <c r="E345" s="22"/>
      <c r="F345" s="22"/>
      <c r="G345" s="22"/>
      <c r="H345" s="22"/>
      <c r="I345" s="67"/>
      <c r="J345" s="22"/>
      <c r="K345" s="22"/>
      <c r="L345" s="22"/>
      <c r="M345" s="22"/>
      <c r="N345" s="22"/>
      <c r="O345" s="22"/>
      <c r="P345" s="22"/>
      <c r="Q345" s="22"/>
      <c r="R345" s="22"/>
      <c r="S345" s="22"/>
      <c r="T345" s="22"/>
      <c r="U345" s="22"/>
      <c r="V345" s="22"/>
      <c r="W345" s="22"/>
      <c r="X345" s="22"/>
      <c r="Y345" s="22"/>
      <c r="Z345" s="22"/>
      <c r="AA345" s="22"/>
      <c r="AB345" s="22"/>
      <c r="AC345" s="22"/>
      <c r="AD345" s="22"/>
      <c r="AE345" s="22"/>
    </row>
    <row r="346" spans="1:31" ht="15.75" customHeight="1" x14ac:dyDescent="0.2">
      <c r="A346" s="22"/>
      <c r="B346" s="22"/>
      <c r="C346" s="22"/>
      <c r="D346" s="22"/>
      <c r="E346" s="22"/>
      <c r="F346" s="22"/>
      <c r="G346" s="22"/>
      <c r="H346" s="22"/>
      <c r="I346" s="67"/>
      <c r="J346" s="22"/>
      <c r="K346" s="22"/>
      <c r="L346" s="22"/>
      <c r="M346" s="22"/>
      <c r="N346" s="22"/>
      <c r="O346" s="22"/>
      <c r="P346" s="22"/>
      <c r="Q346" s="22"/>
      <c r="R346" s="22"/>
      <c r="S346" s="22"/>
      <c r="T346" s="22"/>
      <c r="U346" s="22"/>
      <c r="V346" s="22"/>
      <c r="W346" s="22"/>
      <c r="X346" s="22"/>
      <c r="Y346" s="22"/>
      <c r="Z346" s="22"/>
      <c r="AA346" s="22"/>
      <c r="AB346" s="22"/>
      <c r="AC346" s="22"/>
      <c r="AD346" s="22"/>
      <c r="AE346" s="22"/>
    </row>
    <row r="347" spans="1:31" ht="15.75" customHeight="1" x14ac:dyDescent="0.2">
      <c r="A347" s="22"/>
      <c r="B347" s="22"/>
      <c r="C347" s="22"/>
      <c r="D347" s="22"/>
      <c r="E347" s="22"/>
      <c r="F347" s="22"/>
      <c r="G347" s="22"/>
      <c r="H347" s="22"/>
      <c r="I347" s="67"/>
      <c r="J347" s="22"/>
      <c r="K347" s="22"/>
      <c r="L347" s="22"/>
      <c r="M347" s="22"/>
      <c r="N347" s="22"/>
      <c r="O347" s="22"/>
      <c r="P347" s="22"/>
      <c r="Q347" s="22"/>
      <c r="R347" s="22"/>
      <c r="S347" s="22"/>
      <c r="T347" s="22"/>
      <c r="U347" s="22"/>
      <c r="V347" s="22"/>
      <c r="W347" s="22"/>
      <c r="X347" s="22"/>
      <c r="Y347" s="22"/>
      <c r="Z347" s="22"/>
      <c r="AA347" s="22"/>
      <c r="AB347" s="22"/>
      <c r="AC347" s="22"/>
      <c r="AD347" s="22"/>
      <c r="AE347" s="22"/>
    </row>
    <row r="348" spans="1:31" ht="15.75" customHeight="1" x14ac:dyDescent="0.2">
      <c r="A348" s="22"/>
      <c r="B348" s="22"/>
      <c r="C348" s="22"/>
      <c r="D348" s="22"/>
      <c r="E348" s="22"/>
      <c r="F348" s="22"/>
      <c r="G348" s="22"/>
      <c r="H348" s="22"/>
      <c r="I348" s="67"/>
      <c r="J348" s="22"/>
      <c r="K348" s="22"/>
      <c r="L348" s="22"/>
      <c r="M348" s="22"/>
      <c r="N348" s="22"/>
      <c r="O348" s="22"/>
      <c r="P348" s="22"/>
      <c r="Q348" s="22"/>
      <c r="R348" s="22"/>
      <c r="S348" s="22"/>
      <c r="T348" s="22"/>
      <c r="U348" s="22"/>
      <c r="V348" s="22"/>
      <c r="W348" s="22"/>
      <c r="X348" s="22"/>
      <c r="Y348" s="22"/>
      <c r="Z348" s="22"/>
      <c r="AA348" s="22"/>
      <c r="AB348" s="22"/>
      <c r="AC348" s="22"/>
      <c r="AD348" s="22"/>
      <c r="AE348" s="22"/>
    </row>
    <row r="349" spans="1:31" ht="15.75" customHeight="1" x14ac:dyDescent="0.2">
      <c r="A349" s="22"/>
      <c r="B349" s="22"/>
      <c r="C349" s="22"/>
      <c r="D349" s="22"/>
      <c r="E349" s="22"/>
      <c r="F349" s="22"/>
      <c r="G349" s="22"/>
      <c r="H349" s="22"/>
      <c r="I349" s="67"/>
      <c r="J349" s="22"/>
      <c r="K349" s="22"/>
      <c r="L349" s="22"/>
      <c r="M349" s="22"/>
      <c r="N349" s="22"/>
      <c r="O349" s="22"/>
      <c r="P349" s="22"/>
      <c r="Q349" s="22"/>
      <c r="R349" s="22"/>
      <c r="S349" s="22"/>
      <c r="T349" s="22"/>
      <c r="U349" s="22"/>
      <c r="V349" s="22"/>
      <c r="W349" s="22"/>
      <c r="X349" s="22"/>
      <c r="Y349" s="22"/>
      <c r="Z349" s="22"/>
      <c r="AA349" s="22"/>
      <c r="AB349" s="22"/>
      <c r="AC349" s="22"/>
      <c r="AD349" s="22"/>
      <c r="AE349" s="22"/>
    </row>
    <row r="350" spans="1:31" ht="15.75" customHeight="1" x14ac:dyDescent="0.2">
      <c r="A350" s="22"/>
      <c r="B350" s="22"/>
      <c r="C350" s="22"/>
      <c r="D350" s="22"/>
      <c r="E350" s="22"/>
      <c r="F350" s="22"/>
      <c r="G350" s="22"/>
      <c r="H350" s="22"/>
      <c r="I350" s="67"/>
      <c r="J350" s="22"/>
      <c r="K350" s="22"/>
      <c r="L350" s="22"/>
      <c r="M350" s="22"/>
      <c r="N350" s="22"/>
      <c r="O350" s="22"/>
      <c r="P350" s="22"/>
      <c r="Q350" s="22"/>
      <c r="R350" s="22"/>
      <c r="S350" s="22"/>
      <c r="T350" s="22"/>
      <c r="U350" s="22"/>
      <c r="V350" s="22"/>
      <c r="W350" s="22"/>
      <c r="X350" s="22"/>
      <c r="Y350" s="22"/>
      <c r="Z350" s="22"/>
      <c r="AA350" s="22"/>
      <c r="AB350" s="22"/>
      <c r="AC350" s="22"/>
      <c r="AD350" s="22"/>
      <c r="AE350" s="22"/>
    </row>
    <row r="351" spans="1:31" ht="15.75" customHeight="1" x14ac:dyDescent="0.2">
      <c r="A351" s="22"/>
      <c r="B351" s="22"/>
      <c r="C351" s="22"/>
      <c r="D351" s="22"/>
      <c r="E351" s="22"/>
      <c r="F351" s="22"/>
      <c r="G351" s="22"/>
      <c r="H351" s="22"/>
      <c r="I351" s="67"/>
      <c r="J351" s="22"/>
      <c r="K351" s="22"/>
      <c r="L351" s="22"/>
      <c r="M351" s="22"/>
      <c r="N351" s="22"/>
      <c r="O351" s="22"/>
      <c r="P351" s="22"/>
      <c r="Q351" s="22"/>
      <c r="R351" s="22"/>
      <c r="S351" s="22"/>
      <c r="T351" s="22"/>
      <c r="U351" s="22"/>
      <c r="V351" s="22"/>
      <c r="W351" s="22"/>
      <c r="X351" s="22"/>
      <c r="Y351" s="22"/>
      <c r="Z351" s="22"/>
      <c r="AA351" s="22"/>
      <c r="AB351" s="22"/>
      <c r="AC351" s="22"/>
      <c r="AD351" s="22"/>
      <c r="AE351" s="22"/>
    </row>
    <row r="352" spans="1:31" ht="15.75" customHeight="1" x14ac:dyDescent="0.2">
      <c r="A352" s="22"/>
      <c r="B352" s="22"/>
      <c r="C352" s="22"/>
      <c r="D352" s="22"/>
      <c r="E352" s="22"/>
      <c r="F352" s="22"/>
      <c r="G352" s="22"/>
      <c r="H352" s="22"/>
      <c r="I352" s="67"/>
      <c r="J352" s="22"/>
      <c r="K352" s="22"/>
      <c r="L352" s="22"/>
      <c r="M352" s="22"/>
      <c r="N352" s="22"/>
      <c r="O352" s="22"/>
      <c r="P352" s="22"/>
      <c r="Q352" s="22"/>
      <c r="R352" s="22"/>
      <c r="S352" s="22"/>
      <c r="T352" s="22"/>
      <c r="U352" s="22"/>
      <c r="V352" s="22"/>
      <c r="W352" s="22"/>
      <c r="X352" s="22"/>
      <c r="Y352" s="22"/>
      <c r="Z352" s="22"/>
      <c r="AA352" s="22"/>
      <c r="AB352" s="22"/>
      <c r="AC352" s="22"/>
      <c r="AD352" s="22"/>
      <c r="AE352" s="22"/>
    </row>
    <row r="353" spans="1:31" ht="15.75" customHeight="1" x14ac:dyDescent="0.2">
      <c r="A353" s="22"/>
      <c r="B353" s="22"/>
      <c r="C353" s="22"/>
      <c r="D353" s="22"/>
      <c r="E353" s="22"/>
      <c r="F353" s="22"/>
      <c r="G353" s="22"/>
      <c r="H353" s="22"/>
      <c r="I353" s="67"/>
      <c r="J353" s="22"/>
      <c r="K353" s="22"/>
      <c r="L353" s="22"/>
      <c r="M353" s="22"/>
      <c r="N353" s="22"/>
      <c r="O353" s="22"/>
      <c r="P353" s="22"/>
      <c r="Q353" s="22"/>
      <c r="R353" s="22"/>
      <c r="S353" s="22"/>
      <c r="T353" s="22"/>
      <c r="U353" s="22"/>
      <c r="V353" s="22"/>
      <c r="W353" s="22"/>
      <c r="X353" s="22"/>
      <c r="Y353" s="22"/>
      <c r="Z353" s="22"/>
      <c r="AA353" s="22"/>
      <c r="AB353" s="22"/>
      <c r="AC353" s="22"/>
      <c r="AD353" s="22"/>
      <c r="AE353" s="22"/>
    </row>
    <row r="354" spans="1:31" ht="15.75" customHeight="1" x14ac:dyDescent="0.2">
      <c r="A354" s="22"/>
      <c r="B354" s="22"/>
      <c r="C354" s="22"/>
      <c r="D354" s="22"/>
      <c r="E354" s="22"/>
      <c r="F354" s="22"/>
      <c r="G354" s="22"/>
      <c r="H354" s="22"/>
      <c r="I354" s="67"/>
      <c r="J354" s="22"/>
      <c r="K354" s="22"/>
      <c r="L354" s="22"/>
      <c r="M354" s="22"/>
      <c r="N354" s="22"/>
      <c r="O354" s="22"/>
      <c r="P354" s="22"/>
      <c r="Q354" s="22"/>
      <c r="R354" s="22"/>
      <c r="S354" s="22"/>
      <c r="T354" s="22"/>
      <c r="U354" s="22"/>
      <c r="V354" s="22"/>
      <c r="W354" s="22"/>
      <c r="X354" s="22"/>
      <c r="Y354" s="22"/>
      <c r="Z354" s="22"/>
      <c r="AA354" s="22"/>
      <c r="AB354" s="22"/>
      <c r="AC354" s="22"/>
      <c r="AD354" s="22"/>
      <c r="AE354" s="22"/>
    </row>
    <row r="355" spans="1:31" ht="15.75" customHeight="1" x14ac:dyDescent="0.2">
      <c r="A355" s="22"/>
      <c r="B355" s="22"/>
      <c r="C355" s="22"/>
      <c r="D355" s="22"/>
      <c r="E355" s="22"/>
      <c r="F355" s="22"/>
      <c r="G355" s="22"/>
      <c r="H355" s="22"/>
      <c r="I355" s="67"/>
      <c r="J355" s="22"/>
      <c r="K355" s="22"/>
      <c r="L355" s="22"/>
      <c r="M355" s="22"/>
      <c r="N355" s="22"/>
      <c r="O355" s="22"/>
      <c r="P355" s="22"/>
      <c r="Q355" s="22"/>
      <c r="R355" s="22"/>
      <c r="S355" s="22"/>
      <c r="T355" s="22"/>
      <c r="U355" s="22"/>
      <c r="V355" s="22"/>
      <c r="W355" s="22"/>
      <c r="X355" s="22"/>
      <c r="Y355" s="22"/>
      <c r="Z355" s="22"/>
      <c r="AA355" s="22"/>
      <c r="AB355" s="22"/>
      <c r="AC355" s="22"/>
      <c r="AD355" s="22"/>
      <c r="AE355" s="22"/>
    </row>
    <row r="356" spans="1:31" ht="15.75" customHeight="1" x14ac:dyDescent="0.2">
      <c r="A356" s="22"/>
      <c r="B356" s="22"/>
      <c r="C356" s="22"/>
      <c r="D356" s="22"/>
      <c r="E356" s="22"/>
      <c r="F356" s="22"/>
      <c r="G356" s="22"/>
      <c r="H356" s="22"/>
      <c r="I356" s="67"/>
      <c r="J356" s="22"/>
      <c r="K356" s="22"/>
      <c r="L356" s="22"/>
      <c r="M356" s="22"/>
      <c r="N356" s="22"/>
      <c r="O356" s="22"/>
      <c r="P356" s="22"/>
      <c r="Q356" s="22"/>
      <c r="R356" s="22"/>
      <c r="S356" s="22"/>
      <c r="T356" s="22"/>
      <c r="U356" s="22"/>
      <c r="V356" s="22"/>
      <c r="W356" s="22"/>
      <c r="X356" s="22"/>
      <c r="Y356" s="22"/>
      <c r="Z356" s="22"/>
      <c r="AA356" s="22"/>
      <c r="AB356" s="22"/>
      <c r="AC356" s="22"/>
      <c r="AD356" s="22"/>
      <c r="AE356" s="22"/>
    </row>
    <row r="357" spans="1:31" ht="15.75" customHeight="1" x14ac:dyDescent="0.2">
      <c r="A357" s="22"/>
      <c r="B357" s="22"/>
      <c r="C357" s="22"/>
      <c r="D357" s="22"/>
      <c r="E357" s="22"/>
      <c r="F357" s="22"/>
      <c r="G357" s="22"/>
      <c r="H357" s="22"/>
      <c r="I357" s="67"/>
      <c r="J357" s="22"/>
      <c r="K357" s="22"/>
      <c r="L357" s="22"/>
      <c r="M357" s="22"/>
      <c r="N357" s="22"/>
      <c r="O357" s="22"/>
      <c r="P357" s="22"/>
      <c r="Q357" s="22"/>
      <c r="R357" s="22"/>
      <c r="S357" s="22"/>
      <c r="T357" s="22"/>
      <c r="U357" s="22"/>
      <c r="V357" s="22"/>
      <c r="W357" s="22"/>
      <c r="X357" s="22"/>
      <c r="Y357" s="22"/>
      <c r="Z357" s="22"/>
      <c r="AA357" s="22"/>
      <c r="AB357" s="22"/>
      <c r="AC357" s="22"/>
      <c r="AD357" s="22"/>
      <c r="AE357" s="22"/>
    </row>
    <row r="358" spans="1:31" ht="15.75" customHeight="1" x14ac:dyDescent="0.2">
      <c r="A358" s="22"/>
      <c r="B358" s="22"/>
      <c r="C358" s="22"/>
      <c r="D358" s="22"/>
      <c r="E358" s="22"/>
      <c r="F358" s="22"/>
      <c r="G358" s="22"/>
      <c r="H358" s="22"/>
      <c r="I358" s="67"/>
      <c r="J358" s="22"/>
      <c r="K358" s="22"/>
      <c r="L358" s="22"/>
      <c r="M358" s="22"/>
      <c r="N358" s="22"/>
      <c r="O358" s="22"/>
      <c r="P358" s="22"/>
      <c r="Q358" s="22"/>
      <c r="R358" s="22"/>
      <c r="S358" s="22"/>
      <c r="T358" s="22"/>
      <c r="U358" s="22"/>
      <c r="V358" s="22"/>
      <c r="W358" s="22"/>
      <c r="X358" s="22"/>
      <c r="Y358" s="22"/>
      <c r="Z358" s="22"/>
      <c r="AA358" s="22"/>
      <c r="AB358" s="22"/>
      <c r="AC358" s="22"/>
      <c r="AD358" s="22"/>
      <c r="AE358" s="22"/>
    </row>
    <row r="359" spans="1:31" ht="15.75" customHeight="1" x14ac:dyDescent="0.2">
      <c r="A359" s="22"/>
      <c r="B359" s="22"/>
      <c r="C359" s="22"/>
      <c r="D359" s="22"/>
      <c r="E359" s="22"/>
      <c r="F359" s="22"/>
      <c r="G359" s="22"/>
      <c r="H359" s="22"/>
      <c r="I359" s="67"/>
      <c r="J359" s="22"/>
      <c r="K359" s="22"/>
      <c r="L359" s="22"/>
      <c r="M359" s="22"/>
      <c r="N359" s="22"/>
      <c r="O359" s="22"/>
      <c r="P359" s="22"/>
      <c r="Q359" s="22"/>
      <c r="R359" s="22"/>
      <c r="S359" s="22"/>
      <c r="T359" s="22"/>
      <c r="U359" s="22"/>
      <c r="V359" s="22"/>
      <c r="W359" s="22"/>
      <c r="X359" s="22"/>
      <c r="Y359" s="22"/>
      <c r="Z359" s="22"/>
      <c r="AA359" s="22"/>
      <c r="AB359" s="22"/>
      <c r="AC359" s="22"/>
      <c r="AD359" s="22"/>
      <c r="AE359" s="22"/>
    </row>
    <row r="360" spans="1:31" ht="15.75" customHeight="1" x14ac:dyDescent="0.2">
      <c r="A360" s="22"/>
      <c r="B360" s="22"/>
      <c r="C360" s="22"/>
      <c r="D360" s="22"/>
      <c r="E360" s="22"/>
      <c r="F360" s="22"/>
      <c r="G360" s="22"/>
      <c r="H360" s="22"/>
      <c r="I360" s="67"/>
      <c r="J360" s="22"/>
      <c r="K360" s="22"/>
      <c r="L360" s="22"/>
      <c r="M360" s="22"/>
      <c r="N360" s="22"/>
      <c r="O360" s="22"/>
      <c r="P360" s="22"/>
      <c r="Q360" s="22"/>
      <c r="R360" s="22"/>
      <c r="S360" s="22"/>
      <c r="T360" s="22"/>
      <c r="U360" s="22"/>
      <c r="V360" s="22"/>
      <c r="W360" s="22"/>
      <c r="X360" s="22"/>
      <c r="Y360" s="22"/>
      <c r="Z360" s="22"/>
      <c r="AA360" s="22"/>
      <c r="AB360" s="22"/>
      <c r="AC360" s="22"/>
      <c r="AD360" s="22"/>
      <c r="AE360" s="22"/>
    </row>
    <row r="361" spans="1:31" ht="15.75" customHeight="1" x14ac:dyDescent="0.2">
      <c r="A361" s="22"/>
      <c r="B361" s="22"/>
      <c r="C361" s="22"/>
      <c r="D361" s="22"/>
      <c r="E361" s="22"/>
      <c r="F361" s="22"/>
      <c r="G361" s="22"/>
      <c r="H361" s="22"/>
      <c r="I361" s="67"/>
      <c r="J361" s="22"/>
      <c r="K361" s="22"/>
      <c r="L361" s="22"/>
      <c r="M361" s="22"/>
      <c r="N361" s="22"/>
      <c r="O361" s="22"/>
      <c r="P361" s="22"/>
      <c r="Q361" s="22"/>
      <c r="R361" s="22"/>
      <c r="S361" s="22"/>
      <c r="T361" s="22"/>
      <c r="U361" s="22"/>
      <c r="V361" s="22"/>
      <c r="W361" s="22"/>
      <c r="X361" s="22"/>
      <c r="Y361" s="22"/>
      <c r="Z361" s="22"/>
      <c r="AA361" s="22"/>
      <c r="AB361" s="22"/>
      <c r="AC361" s="22"/>
      <c r="AD361" s="22"/>
      <c r="AE361" s="22"/>
    </row>
    <row r="362" spans="1:31" ht="15.75" customHeight="1" x14ac:dyDescent="0.2">
      <c r="A362" s="22"/>
      <c r="B362" s="22"/>
      <c r="C362" s="22"/>
      <c r="D362" s="22"/>
      <c r="E362" s="22"/>
      <c r="F362" s="22"/>
      <c r="G362" s="22"/>
      <c r="H362" s="22"/>
      <c r="I362" s="67"/>
      <c r="J362" s="22"/>
      <c r="K362" s="22"/>
      <c r="L362" s="22"/>
      <c r="M362" s="22"/>
      <c r="N362" s="22"/>
      <c r="O362" s="22"/>
      <c r="P362" s="22"/>
      <c r="Q362" s="22"/>
      <c r="R362" s="22"/>
      <c r="S362" s="22"/>
      <c r="T362" s="22"/>
      <c r="U362" s="22"/>
      <c r="V362" s="22"/>
      <c r="W362" s="22"/>
      <c r="X362" s="22"/>
      <c r="Y362" s="22"/>
      <c r="Z362" s="22"/>
      <c r="AA362" s="22"/>
      <c r="AB362" s="22"/>
      <c r="AC362" s="22"/>
      <c r="AD362" s="22"/>
      <c r="AE362" s="22"/>
    </row>
    <row r="363" spans="1:31" ht="15.75" customHeight="1" x14ac:dyDescent="0.2">
      <c r="A363" s="22"/>
      <c r="B363" s="22"/>
      <c r="C363" s="22"/>
      <c r="D363" s="22"/>
      <c r="E363" s="22"/>
      <c r="F363" s="22"/>
      <c r="G363" s="22"/>
      <c r="H363" s="22"/>
      <c r="I363" s="67"/>
      <c r="J363" s="22"/>
      <c r="K363" s="22"/>
      <c r="L363" s="22"/>
      <c r="M363" s="22"/>
      <c r="N363" s="22"/>
      <c r="O363" s="22"/>
      <c r="P363" s="22"/>
      <c r="Q363" s="22"/>
      <c r="R363" s="22"/>
      <c r="S363" s="22"/>
      <c r="T363" s="22"/>
      <c r="U363" s="22"/>
      <c r="V363" s="22"/>
      <c r="W363" s="22"/>
      <c r="X363" s="22"/>
      <c r="Y363" s="22"/>
      <c r="Z363" s="22"/>
      <c r="AA363" s="22"/>
      <c r="AB363" s="22"/>
      <c r="AC363" s="22"/>
      <c r="AD363" s="22"/>
      <c r="AE363" s="22"/>
    </row>
    <row r="364" spans="1:31" ht="15.75" customHeight="1" x14ac:dyDescent="0.2">
      <c r="A364" s="22"/>
      <c r="B364" s="22"/>
      <c r="C364" s="22"/>
      <c r="D364" s="22"/>
      <c r="E364" s="22"/>
      <c r="F364" s="22"/>
      <c r="G364" s="22"/>
      <c r="H364" s="22"/>
      <c r="I364" s="67"/>
      <c r="J364" s="22"/>
      <c r="K364" s="22"/>
      <c r="L364" s="22"/>
      <c r="M364" s="22"/>
      <c r="N364" s="22"/>
      <c r="O364" s="22"/>
      <c r="P364" s="22"/>
      <c r="Q364" s="22"/>
      <c r="R364" s="22"/>
      <c r="S364" s="22"/>
      <c r="T364" s="22"/>
      <c r="U364" s="22"/>
      <c r="V364" s="22"/>
      <c r="W364" s="22"/>
      <c r="X364" s="22"/>
      <c r="Y364" s="22"/>
      <c r="Z364" s="22"/>
      <c r="AA364" s="22"/>
      <c r="AB364" s="22"/>
      <c r="AC364" s="22"/>
      <c r="AD364" s="22"/>
      <c r="AE364" s="22"/>
    </row>
    <row r="365" spans="1:31" ht="15.75" customHeight="1" x14ac:dyDescent="0.2">
      <c r="A365" s="22"/>
      <c r="B365" s="22"/>
      <c r="C365" s="22"/>
      <c r="D365" s="22"/>
      <c r="E365" s="22"/>
      <c r="F365" s="22"/>
      <c r="G365" s="22"/>
      <c r="H365" s="22"/>
      <c r="I365" s="67"/>
      <c r="J365" s="22"/>
      <c r="K365" s="22"/>
      <c r="L365" s="22"/>
      <c r="M365" s="22"/>
      <c r="N365" s="22"/>
      <c r="O365" s="22"/>
      <c r="P365" s="22"/>
      <c r="Q365" s="22"/>
      <c r="R365" s="22"/>
      <c r="S365" s="22"/>
      <c r="T365" s="22"/>
      <c r="U365" s="22"/>
      <c r="V365" s="22"/>
      <c r="W365" s="22"/>
      <c r="X365" s="22"/>
      <c r="Y365" s="22"/>
      <c r="Z365" s="22"/>
      <c r="AA365" s="22"/>
      <c r="AB365" s="22"/>
      <c r="AC365" s="22"/>
      <c r="AD365" s="22"/>
      <c r="AE365" s="22"/>
    </row>
    <row r="366" spans="1:31" ht="15.75" customHeight="1" x14ac:dyDescent="0.2">
      <c r="A366" s="22"/>
      <c r="B366" s="22"/>
      <c r="C366" s="22"/>
      <c r="D366" s="22"/>
      <c r="E366" s="22"/>
      <c r="F366" s="22"/>
      <c r="G366" s="22"/>
      <c r="H366" s="22"/>
      <c r="I366" s="67"/>
      <c r="J366" s="22"/>
      <c r="K366" s="22"/>
      <c r="L366" s="22"/>
      <c r="M366" s="22"/>
      <c r="N366" s="22"/>
      <c r="O366" s="22"/>
      <c r="P366" s="22"/>
      <c r="Q366" s="22"/>
      <c r="R366" s="22"/>
      <c r="S366" s="22"/>
      <c r="T366" s="22"/>
      <c r="U366" s="22"/>
      <c r="V366" s="22"/>
      <c r="W366" s="22"/>
      <c r="X366" s="22"/>
      <c r="Y366" s="22"/>
      <c r="Z366" s="22"/>
      <c r="AA366" s="22"/>
      <c r="AB366" s="22"/>
      <c r="AC366" s="22"/>
      <c r="AD366" s="22"/>
      <c r="AE366" s="22"/>
    </row>
    <row r="367" spans="1:31" ht="15.75" customHeight="1" x14ac:dyDescent="0.2">
      <c r="A367" s="22"/>
      <c r="B367" s="22"/>
      <c r="C367" s="22"/>
      <c r="D367" s="22"/>
      <c r="E367" s="22"/>
      <c r="F367" s="22"/>
      <c r="G367" s="22"/>
      <c r="H367" s="22"/>
      <c r="I367" s="67"/>
      <c r="J367" s="22"/>
      <c r="K367" s="22"/>
      <c r="L367" s="22"/>
      <c r="M367" s="22"/>
      <c r="N367" s="22"/>
      <c r="O367" s="22"/>
      <c r="P367" s="22"/>
      <c r="Q367" s="22"/>
      <c r="R367" s="22"/>
      <c r="S367" s="22"/>
      <c r="T367" s="22"/>
      <c r="U367" s="22"/>
      <c r="V367" s="22"/>
      <c r="W367" s="22"/>
      <c r="X367" s="22"/>
      <c r="Y367" s="22"/>
      <c r="Z367" s="22"/>
      <c r="AA367" s="22"/>
      <c r="AB367" s="22"/>
      <c r="AC367" s="22"/>
      <c r="AD367" s="22"/>
      <c r="AE367" s="22"/>
    </row>
    <row r="368" spans="1:31" ht="15.75" customHeight="1" x14ac:dyDescent="0.2">
      <c r="A368" s="22"/>
      <c r="B368" s="22"/>
      <c r="C368" s="22"/>
      <c r="D368" s="22"/>
      <c r="E368" s="22"/>
      <c r="F368" s="22"/>
      <c r="G368" s="22"/>
      <c r="H368" s="22"/>
      <c r="I368" s="67"/>
      <c r="J368" s="22"/>
      <c r="K368" s="22"/>
      <c r="L368" s="22"/>
      <c r="M368" s="22"/>
      <c r="N368" s="22"/>
      <c r="O368" s="22"/>
      <c r="P368" s="22"/>
      <c r="Q368" s="22"/>
      <c r="R368" s="22"/>
      <c r="S368" s="22"/>
      <c r="T368" s="22"/>
      <c r="U368" s="22"/>
      <c r="V368" s="22"/>
      <c r="W368" s="22"/>
      <c r="X368" s="22"/>
      <c r="Y368" s="22"/>
      <c r="Z368" s="22"/>
      <c r="AA368" s="22"/>
      <c r="AB368" s="22"/>
      <c r="AC368" s="22"/>
      <c r="AD368" s="22"/>
      <c r="AE368" s="22"/>
    </row>
    <row r="369" spans="1:31" ht="15.75" customHeight="1" x14ac:dyDescent="0.2">
      <c r="A369" s="22"/>
      <c r="B369" s="22"/>
      <c r="C369" s="22"/>
      <c r="D369" s="22"/>
      <c r="E369" s="22"/>
      <c r="F369" s="22"/>
      <c r="G369" s="22"/>
      <c r="H369" s="22"/>
      <c r="I369" s="67"/>
      <c r="J369" s="22"/>
      <c r="K369" s="22"/>
      <c r="L369" s="22"/>
      <c r="M369" s="22"/>
      <c r="N369" s="22"/>
      <c r="O369" s="22"/>
      <c r="P369" s="22"/>
      <c r="Q369" s="22"/>
      <c r="R369" s="22"/>
      <c r="S369" s="22"/>
      <c r="T369" s="22"/>
      <c r="U369" s="22"/>
      <c r="V369" s="22"/>
      <c r="W369" s="22"/>
      <c r="X369" s="22"/>
      <c r="Y369" s="22"/>
      <c r="Z369" s="22"/>
      <c r="AA369" s="22"/>
      <c r="AB369" s="22"/>
      <c r="AC369" s="22"/>
      <c r="AD369" s="22"/>
      <c r="AE369" s="22"/>
    </row>
    <row r="370" spans="1:31" ht="15.75" customHeight="1" x14ac:dyDescent="0.2">
      <c r="A370" s="22"/>
      <c r="B370" s="22"/>
      <c r="C370" s="22"/>
      <c r="D370" s="22"/>
      <c r="E370" s="22"/>
      <c r="F370" s="22"/>
      <c r="G370" s="22"/>
      <c r="H370" s="22"/>
      <c r="I370" s="67"/>
      <c r="J370" s="22"/>
      <c r="K370" s="22"/>
      <c r="L370" s="22"/>
      <c r="M370" s="22"/>
      <c r="N370" s="22"/>
      <c r="O370" s="22"/>
      <c r="P370" s="22"/>
      <c r="Q370" s="22"/>
      <c r="R370" s="22"/>
      <c r="S370" s="22"/>
      <c r="T370" s="22"/>
      <c r="U370" s="22"/>
      <c r="V370" s="22"/>
      <c r="W370" s="22"/>
      <c r="X370" s="22"/>
      <c r="Y370" s="22"/>
      <c r="Z370" s="22"/>
      <c r="AA370" s="22"/>
      <c r="AB370" s="22"/>
      <c r="AC370" s="22"/>
      <c r="AD370" s="22"/>
      <c r="AE370" s="22"/>
    </row>
    <row r="371" spans="1:31" ht="15.75" customHeight="1" x14ac:dyDescent="0.2">
      <c r="A371" s="22"/>
      <c r="B371" s="22"/>
      <c r="C371" s="22"/>
      <c r="D371" s="22"/>
      <c r="E371" s="22"/>
      <c r="F371" s="22"/>
      <c r="G371" s="22"/>
      <c r="H371" s="22"/>
      <c r="I371" s="67"/>
      <c r="J371" s="22"/>
      <c r="K371" s="22"/>
      <c r="L371" s="22"/>
      <c r="M371" s="22"/>
      <c r="N371" s="22"/>
      <c r="O371" s="22"/>
      <c r="P371" s="22"/>
      <c r="Q371" s="22"/>
      <c r="R371" s="22"/>
      <c r="S371" s="22"/>
      <c r="T371" s="22"/>
      <c r="U371" s="22"/>
      <c r="V371" s="22"/>
      <c r="W371" s="22"/>
      <c r="X371" s="22"/>
      <c r="Y371" s="22"/>
      <c r="Z371" s="22"/>
      <c r="AA371" s="22"/>
      <c r="AB371" s="22"/>
      <c r="AC371" s="22"/>
      <c r="AD371" s="22"/>
      <c r="AE371" s="22"/>
    </row>
    <row r="372" spans="1:31" ht="15.75" customHeight="1" x14ac:dyDescent="0.2">
      <c r="A372" s="22"/>
      <c r="B372" s="22"/>
      <c r="C372" s="22"/>
      <c r="D372" s="22"/>
      <c r="E372" s="22"/>
      <c r="F372" s="22"/>
      <c r="G372" s="22"/>
      <c r="H372" s="22"/>
      <c r="I372" s="67"/>
      <c r="J372" s="22"/>
      <c r="K372" s="22"/>
      <c r="L372" s="22"/>
      <c r="M372" s="22"/>
      <c r="N372" s="22"/>
      <c r="O372" s="22"/>
      <c r="P372" s="22"/>
      <c r="Q372" s="22"/>
      <c r="R372" s="22"/>
      <c r="S372" s="22"/>
      <c r="T372" s="22"/>
      <c r="U372" s="22"/>
      <c r="V372" s="22"/>
      <c r="W372" s="22"/>
      <c r="X372" s="22"/>
      <c r="Y372" s="22"/>
      <c r="Z372" s="22"/>
      <c r="AA372" s="22"/>
      <c r="AB372" s="22"/>
      <c r="AC372" s="22"/>
      <c r="AD372" s="22"/>
      <c r="AE372" s="22"/>
    </row>
    <row r="373" spans="1:31" ht="15.75" customHeight="1" x14ac:dyDescent="0.2">
      <c r="A373" s="22"/>
      <c r="B373" s="22"/>
      <c r="C373" s="22"/>
      <c r="D373" s="22"/>
      <c r="E373" s="22"/>
      <c r="F373" s="22"/>
      <c r="G373" s="22"/>
      <c r="H373" s="22"/>
      <c r="I373" s="67"/>
      <c r="J373" s="22"/>
      <c r="K373" s="22"/>
      <c r="L373" s="22"/>
      <c r="M373" s="22"/>
      <c r="N373" s="22"/>
      <c r="O373" s="22"/>
      <c r="P373" s="22"/>
      <c r="Q373" s="22"/>
      <c r="R373" s="22"/>
      <c r="S373" s="22"/>
      <c r="T373" s="22"/>
      <c r="U373" s="22"/>
      <c r="V373" s="22"/>
      <c r="W373" s="22"/>
      <c r="X373" s="22"/>
      <c r="Y373" s="22"/>
      <c r="Z373" s="22"/>
      <c r="AA373" s="22"/>
      <c r="AB373" s="22"/>
      <c r="AC373" s="22"/>
      <c r="AD373" s="22"/>
      <c r="AE373" s="22"/>
    </row>
    <row r="374" spans="1:31" ht="15.75" customHeight="1" x14ac:dyDescent="0.2">
      <c r="A374" s="22"/>
      <c r="B374" s="22"/>
      <c r="C374" s="22"/>
      <c r="D374" s="22"/>
      <c r="E374" s="22"/>
      <c r="F374" s="22"/>
      <c r="G374" s="22"/>
      <c r="H374" s="22"/>
      <c r="I374" s="67"/>
      <c r="J374" s="22"/>
      <c r="K374" s="22"/>
      <c r="L374" s="22"/>
      <c r="M374" s="22"/>
      <c r="N374" s="22"/>
      <c r="O374" s="22"/>
      <c r="P374" s="22"/>
      <c r="Q374" s="22"/>
      <c r="R374" s="22"/>
      <c r="S374" s="22"/>
      <c r="T374" s="22"/>
      <c r="U374" s="22"/>
      <c r="V374" s="22"/>
      <c r="W374" s="22"/>
      <c r="X374" s="22"/>
      <c r="Y374" s="22"/>
      <c r="Z374" s="22"/>
      <c r="AA374" s="22"/>
      <c r="AB374" s="22"/>
      <c r="AC374" s="22"/>
      <c r="AD374" s="22"/>
      <c r="AE374" s="22"/>
    </row>
    <row r="375" spans="1:31" ht="15.75" customHeight="1" x14ac:dyDescent="0.2">
      <c r="A375" s="22"/>
      <c r="B375" s="22"/>
      <c r="C375" s="22"/>
      <c r="D375" s="22"/>
      <c r="E375" s="22"/>
      <c r="F375" s="22"/>
      <c r="G375" s="22"/>
      <c r="H375" s="22"/>
      <c r="I375" s="67"/>
      <c r="J375" s="22"/>
      <c r="K375" s="22"/>
      <c r="L375" s="22"/>
      <c r="M375" s="22"/>
      <c r="N375" s="22"/>
      <c r="O375" s="22"/>
      <c r="P375" s="22"/>
      <c r="Q375" s="22"/>
      <c r="R375" s="22"/>
      <c r="S375" s="22"/>
      <c r="T375" s="22"/>
      <c r="U375" s="22"/>
      <c r="V375" s="22"/>
      <c r="W375" s="22"/>
      <c r="X375" s="22"/>
      <c r="Y375" s="22"/>
      <c r="Z375" s="22"/>
      <c r="AA375" s="22"/>
      <c r="AB375" s="22"/>
      <c r="AC375" s="22"/>
      <c r="AD375" s="22"/>
      <c r="AE375" s="22"/>
    </row>
    <row r="376" spans="1:31" ht="15.75" customHeight="1" x14ac:dyDescent="0.2">
      <c r="A376" s="22"/>
      <c r="B376" s="22"/>
      <c r="C376" s="22"/>
      <c r="D376" s="22"/>
      <c r="E376" s="22"/>
      <c r="F376" s="22"/>
      <c r="G376" s="22"/>
      <c r="H376" s="22"/>
      <c r="I376" s="67"/>
      <c r="J376" s="22"/>
      <c r="K376" s="22"/>
      <c r="L376" s="22"/>
      <c r="M376" s="22"/>
      <c r="N376" s="22"/>
      <c r="O376" s="22"/>
      <c r="P376" s="22"/>
      <c r="Q376" s="22"/>
      <c r="R376" s="22"/>
      <c r="S376" s="22"/>
      <c r="T376" s="22"/>
      <c r="U376" s="22"/>
      <c r="V376" s="22"/>
      <c r="W376" s="22"/>
      <c r="X376" s="22"/>
      <c r="Y376" s="22"/>
      <c r="Z376" s="22"/>
      <c r="AA376" s="22"/>
      <c r="AB376" s="22"/>
      <c r="AC376" s="22"/>
      <c r="AD376" s="22"/>
      <c r="AE376" s="22"/>
    </row>
    <row r="377" spans="1:31" ht="15.75" customHeight="1" x14ac:dyDescent="0.2">
      <c r="A377" s="22"/>
      <c r="B377" s="22"/>
      <c r="C377" s="22"/>
      <c r="D377" s="22"/>
      <c r="E377" s="22"/>
      <c r="F377" s="22"/>
      <c r="G377" s="22"/>
      <c r="H377" s="22"/>
      <c r="I377" s="67"/>
      <c r="J377" s="22"/>
      <c r="K377" s="22"/>
      <c r="L377" s="22"/>
      <c r="M377" s="22"/>
      <c r="N377" s="22"/>
      <c r="O377" s="22"/>
      <c r="P377" s="22"/>
      <c r="Q377" s="22"/>
      <c r="R377" s="22"/>
      <c r="S377" s="22"/>
      <c r="T377" s="22"/>
      <c r="U377" s="22"/>
      <c r="V377" s="22"/>
      <c r="W377" s="22"/>
      <c r="X377" s="22"/>
      <c r="Y377" s="22"/>
      <c r="Z377" s="22"/>
      <c r="AA377" s="22"/>
      <c r="AB377" s="22"/>
      <c r="AC377" s="22"/>
      <c r="AD377" s="22"/>
      <c r="AE377" s="22"/>
    </row>
    <row r="378" spans="1:31" ht="15.75" customHeight="1" x14ac:dyDescent="0.2">
      <c r="A378" s="22"/>
      <c r="B378" s="22"/>
      <c r="C378" s="22"/>
      <c r="D378" s="22"/>
      <c r="E378" s="22"/>
      <c r="F378" s="22"/>
      <c r="G378" s="22"/>
      <c r="H378" s="22"/>
      <c r="I378" s="67"/>
      <c r="J378" s="22"/>
      <c r="K378" s="22"/>
      <c r="L378" s="22"/>
      <c r="M378" s="22"/>
      <c r="N378" s="22"/>
      <c r="O378" s="22"/>
      <c r="P378" s="22"/>
      <c r="Q378" s="22"/>
      <c r="R378" s="22"/>
      <c r="S378" s="22"/>
      <c r="T378" s="22"/>
      <c r="U378" s="22"/>
      <c r="V378" s="22"/>
      <c r="W378" s="22"/>
      <c r="X378" s="22"/>
      <c r="Y378" s="22"/>
      <c r="Z378" s="22"/>
      <c r="AA378" s="22"/>
      <c r="AB378" s="22"/>
      <c r="AC378" s="22"/>
      <c r="AD378" s="22"/>
      <c r="AE378" s="22"/>
    </row>
    <row r="379" spans="1:31" ht="15.75" customHeight="1" x14ac:dyDescent="0.2">
      <c r="A379" s="22"/>
      <c r="B379" s="22"/>
      <c r="C379" s="22"/>
      <c r="D379" s="22"/>
      <c r="E379" s="22"/>
      <c r="F379" s="22"/>
      <c r="G379" s="22"/>
      <c r="H379" s="22"/>
      <c r="I379" s="67"/>
      <c r="J379" s="22"/>
      <c r="K379" s="22"/>
      <c r="L379" s="22"/>
      <c r="M379" s="22"/>
      <c r="N379" s="22"/>
      <c r="O379" s="22"/>
      <c r="P379" s="22"/>
      <c r="Q379" s="22"/>
      <c r="R379" s="22"/>
      <c r="S379" s="22"/>
      <c r="T379" s="22"/>
      <c r="U379" s="22"/>
      <c r="V379" s="22"/>
      <c r="W379" s="22"/>
      <c r="X379" s="22"/>
      <c r="Y379" s="22"/>
      <c r="Z379" s="22"/>
      <c r="AA379" s="22"/>
      <c r="AB379" s="22"/>
      <c r="AC379" s="22"/>
      <c r="AD379" s="22"/>
      <c r="AE379" s="22"/>
    </row>
    <row r="380" spans="1:31" ht="15.75" customHeight="1" x14ac:dyDescent="0.2">
      <c r="A380" s="22"/>
      <c r="B380" s="22"/>
      <c r="C380" s="22"/>
      <c r="D380" s="22"/>
      <c r="E380" s="22"/>
      <c r="F380" s="22"/>
      <c r="G380" s="22"/>
      <c r="H380" s="22"/>
      <c r="I380" s="67"/>
      <c r="J380" s="22"/>
      <c r="K380" s="22"/>
      <c r="L380" s="22"/>
      <c r="M380" s="22"/>
      <c r="N380" s="22"/>
      <c r="O380" s="22"/>
      <c r="P380" s="22"/>
      <c r="Q380" s="22"/>
      <c r="R380" s="22"/>
      <c r="S380" s="22"/>
      <c r="T380" s="22"/>
      <c r="U380" s="22"/>
      <c r="V380" s="22"/>
      <c r="W380" s="22"/>
      <c r="X380" s="22"/>
      <c r="Y380" s="22"/>
      <c r="Z380" s="22"/>
      <c r="AA380" s="22"/>
      <c r="AB380" s="22"/>
      <c r="AC380" s="22"/>
      <c r="AD380" s="22"/>
      <c r="AE380" s="22"/>
    </row>
    <row r="381" spans="1:31" ht="15.75" customHeight="1" x14ac:dyDescent="0.2">
      <c r="A381" s="22"/>
      <c r="B381" s="22"/>
      <c r="C381" s="22"/>
      <c r="D381" s="22"/>
      <c r="E381" s="22"/>
      <c r="F381" s="22"/>
      <c r="G381" s="22"/>
      <c r="H381" s="22"/>
      <c r="I381" s="67"/>
      <c r="J381" s="22"/>
      <c r="K381" s="22"/>
      <c r="L381" s="22"/>
      <c r="M381" s="22"/>
      <c r="N381" s="22"/>
      <c r="O381" s="22"/>
      <c r="P381" s="22"/>
      <c r="Q381" s="22"/>
      <c r="R381" s="22"/>
      <c r="S381" s="22"/>
      <c r="T381" s="22"/>
      <c r="U381" s="22"/>
      <c r="V381" s="22"/>
      <c r="W381" s="22"/>
      <c r="X381" s="22"/>
      <c r="Y381" s="22"/>
      <c r="Z381" s="22"/>
      <c r="AA381" s="22"/>
      <c r="AB381" s="22"/>
      <c r="AC381" s="22"/>
      <c r="AD381" s="22"/>
      <c r="AE381" s="22"/>
    </row>
    <row r="382" spans="1:31" ht="15.75" customHeight="1" x14ac:dyDescent="0.2">
      <c r="A382" s="22"/>
      <c r="B382" s="22"/>
      <c r="C382" s="22"/>
      <c r="D382" s="22"/>
      <c r="E382" s="22"/>
      <c r="F382" s="22"/>
      <c r="G382" s="22"/>
      <c r="H382" s="22"/>
      <c r="I382" s="67"/>
      <c r="J382" s="22"/>
      <c r="K382" s="22"/>
      <c r="L382" s="22"/>
      <c r="M382" s="22"/>
      <c r="N382" s="22"/>
      <c r="O382" s="22"/>
      <c r="P382" s="22"/>
      <c r="Q382" s="22"/>
      <c r="R382" s="22"/>
      <c r="S382" s="22"/>
      <c r="T382" s="22"/>
      <c r="U382" s="22"/>
      <c r="V382" s="22"/>
      <c r="W382" s="22"/>
      <c r="X382" s="22"/>
      <c r="Y382" s="22"/>
      <c r="Z382" s="22"/>
      <c r="AA382" s="22"/>
      <c r="AB382" s="22"/>
      <c r="AC382" s="22"/>
      <c r="AD382" s="22"/>
      <c r="AE382" s="22"/>
    </row>
    <row r="383" spans="1:31" ht="15.75" customHeight="1" x14ac:dyDescent="0.2">
      <c r="A383" s="22"/>
      <c r="B383" s="22"/>
      <c r="C383" s="22"/>
      <c r="D383" s="22"/>
      <c r="E383" s="22"/>
      <c r="F383" s="22"/>
      <c r="G383" s="22"/>
      <c r="H383" s="22"/>
      <c r="I383" s="67"/>
      <c r="J383" s="22"/>
      <c r="K383" s="22"/>
      <c r="L383" s="22"/>
      <c r="M383" s="22"/>
      <c r="N383" s="22"/>
      <c r="O383" s="22"/>
      <c r="P383" s="22"/>
      <c r="Q383" s="22"/>
      <c r="R383" s="22"/>
      <c r="S383" s="22"/>
      <c r="T383" s="22"/>
      <c r="U383" s="22"/>
      <c r="V383" s="22"/>
      <c r="W383" s="22"/>
      <c r="X383" s="22"/>
      <c r="Y383" s="22"/>
      <c r="Z383" s="22"/>
      <c r="AA383" s="22"/>
      <c r="AB383" s="22"/>
      <c r="AC383" s="22"/>
      <c r="AD383" s="22"/>
      <c r="AE383" s="22"/>
    </row>
    <row r="384" spans="1:31" ht="15.75" customHeight="1" x14ac:dyDescent="0.2">
      <c r="A384" s="22"/>
      <c r="B384" s="22"/>
      <c r="C384" s="22"/>
      <c r="D384" s="22"/>
      <c r="E384" s="22"/>
      <c r="F384" s="22"/>
      <c r="G384" s="22"/>
      <c r="H384" s="22"/>
      <c r="I384" s="67"/>
      <c r="J384" s="22"/>
      <c r="K384" s="22"/>
      <c r="L384" s="22"/>
      <c r="M384" s="22"/>
      <c r="N384" s="22"/>
      <c r="O384" s="22"/>
      <c r="P384" s="22"/>
      <c r="Q384" s="22"/>
      <c r="R384" s="22"/>
      <c r="S384" s="22"/>
      <c r="T384" s="22"/>
      <c r="U384" s="22"/>
      <c r="V384" s="22"/>
      <c r="W384" s="22"/>
      <c r="X384" s="22"/>
      <c r="Y384" s="22"/>
      <c r="Z384" s="22"/>
      <c r="AA384" s="22"/>
      <c r="AB384" s="22"/>
      <c r="AC384" s="22"/>
      <c r="AD384" s="22"/>
      <c r="AE384" s="22"/>
    </row>
    <row r="385" spans="1:31" ht="15.75" customHeight="1" x14ac:dyDescent="0.2">
      <c r="A385" s="22"/>
      <c r="B385" s="22"/>
      <c r="C385" s="22"/>
      <c r="D385" s="22"/>
      <c r="E385" s="22"/>
      <c r="F385" s="22"/>
      <c r="G385" s="22"/>
      <c r="H385" s="22"/>
      <c r="I385" s="67"/>
      <c r="J385" s="22"/>
      <c r="K385" s="22"/>
      <c r="L385" s="22"/>
      <c r="M385" s="22"/>
      <c r="N385" s="22"/>
      <c r="O385" s="22"/>
      <c r="P385" s="22"/>
      <c r="Q385" s="22"/>
      <c r="R385" s="22"/>
      <c r="S385" s="22"/>
      <c r="T385" s="22"/>
      <c r="U385" s="22"/>
      <c r="V385" s="22"/>
      <c r="W385" s="22"/>
      <c r="X385" s="22"/>
      <c r="Y385" s="22"/>
      <c r="Z385" s="22"/>
      <c r="AA385" s="22"/>
      <c r="AB385" s="22"/>
      <c r="AC385" s="22"/>
      <c r="AD385" s="22"/>
      <c r="AE385" s="22"/>
    </row>
    <row r="386" spans="1:31" ht="15.75" customHeight="1" x14ac:dyDescent="0.2">
      <c r="A386" s="22"/>
      <c r="B386" s="22"/>
      <c r="C386" s="22"/>
      <c r="D386" s="22"/>
      <c r="E386" s="22"/>
      <c r="F386" s="22"/>
      <c r="G386" s="22"/>
      <c r="H386" s="22"/>
      <c r="I386" s="67"/>
      <c r="J386" s="22"/>
      <c r="K386" s="22"/>
      <c r="L386" s="22"/>
      <c r="M386" s="22"/>
      <c r="N386" s="22"/>
      <c r="O386" s="22"/>
      <c r="P386" s="22"/>
      <c r="Q386" s="22"/>
      <c r="R386" s="22"/>
      <c r="S386" s="22"/>
      <c r="T386" s="22"/>
      <c r="U386" s="22"/>
      <c r="V386" s="22"/>
      <c r="W386" s="22"/>
      <c r="X386" s="22"/>
      <c r="Y386" s="22"/>
      <c r="Z386" s="22"/>
      <c r="AA386" s="22"/>
      <c r="AB386" s="22"/>
      <c r="AC386" s="22"/>
      <c r="AD386" s="22"/>
      <c r="AE386" s="22"/>
    </row>
    <row r="387" spans="1:31" ht="15.75" customHeight="1" x14ac:dyDescent="0.2">
      <c r="A387" s="22"/>
      <c r="B387" s="22"/>
      <c r="C387" s="22"/>
      <c r="D387" s="22"/>
      <c r="E387" s="22"/>
      <c r="F387" s="22"/>
      <c r="G387" s="22"/>
      <c r="H387" s="22"/>
      <c r="I387" s="67"/>
      <c r="J387" s="22"/>
      <c r="K387" s="22"/>
      <c r="L387" s="22"/>
      <c r="M387" s="22"/>
      <c r="N387" s="22"/>
      <c r="O387" s="22"/>
      <c r="P387" s="22"/>
      <c r="Q387" s="22"/>
      <c r="R387" s="22"/>
      <c r="S387" s="22"/>
      <c r="T387" s="22"/>
      <c r="U387" s="22"/>
      <c r="V387" s="22"/>
      <c r="W387" s="22"/>
      <c r="X387" s="22"/>
      <c r="Y387" s="22"/>
      <c r="Z387" s="22"/>
      <c r="AA387" s="22"/>
      <c r="AB387" s="22"/>
      <c r="AC387" s="22"/>
      <c r="AD387" s="22"/>
      <c r="AE387" s="22"/>
    </row>
    <row r="388" spans="1:31" ht="15.75" customHeight="1" x14ac:dyDescent="0.2">
      <c r="A388" s="22"/>
      <c r="B388" s="22"/>
      <c r="C388" s="22"/>
      <c r="D388" s="22"/>
      <c r="E388" s="22"/>
      <c r="F388" s="22"/>
      <c r="G388" s="22"/>
      <c r="H388" s="22"/>
      <c r="I388" s="67"/>
      <c r="J388" s="22"/>
      <c r="K388" s="22"/>
      <c r="L388" s="22"/>
      <c r="M388" s="22"/>
      <c r="N388" s="22"/>
      <c r="O388" s="22"/>
      <c r="P388" s="22"/>
      <c r="Q388" s="22"/>
      <c r="R388" s="22"/>
      <c r="S388" s="22"/>
      <c r="T388" s="22"/>
      <c r="U388" s="22"/>
      <c r="V388" s="22"/>
      <c r="W388" s="22"/>
      <c r="X388" s="22"/>
      <c r="Y388" s="22"/>
      <c r="Z388" s="22"/>
      <c r="AA388" s="22"/>
      <c r="AB388" s="22"/>
      <c r="AC388" s="22"/>
      <c r="AD388" s="22"/>
      <c r="AE388" s="22"/>
    </row>
    <row r="389" spans="1:31" ht="15.75" customHeight="1" x14ac:dyDescent="0.2">
      <c r="A389" s="22"/>
      <c r="B389" s="22"/>
      <c r="C389" s="22"/>
      <c r="D389" s="22"/>
      <c r="E389" s="22"/>
      <c r="F389" s="22"/>
      <c r="G389" s="22"/>
      <c r="H389" s="22"/>
      <c r="I389" s="67"/>
      <c r="J389" s="22"/>
      <c r="K389" s="22"/>
      <c r="L389" s="22"/>
      <c r="M389" s="22"/>
      <c r="N389" s="22"/>
      <c r="O389" s="22"/>
      <c r="P389" s="22"/>
      <c r="Q389" s="22"/>
      <c r="R389" s="22"/>
      <c r="S389" s="22"/>
      <c r="T389" s="22"/>
      <c r="U389" s="22"/>
      <c r="V389" s="22"/>
      <c r="W389" s="22"/>
      <c r="X389" s="22"/>
      <c r="Y389" s="22"/>
      <c r="Z389" s="22"/>
      <c r="AA389" s="22"/>
      <c r="AB389" s="22"/>
      <c r="AC389" s="22"/>
      <c r="AD389" s="22"/>
      <c r="AE389" s="22"/>
    </row>
    <row r="390" spans="1:31" ht="15.75" customHeight="1" x14ac:dyDescent="0.2">
      <c r="A390" s="22"/>
      <c r="B390" s="22"/>
      <c r="C390" s="22"/>
      <c r="D390" s="22"/>
      <c r="E390" s="22"/>
      <c r="F390" s="22"/>
      <c r="G390" s="22"/>
      <c r="H390" s="22"/>
      <c r="I390" s="67"/>
      <c r="J390" s="22"/>
      <c r="K390" s="22"/>
      <c r="L390" s="22"/>
      <c r="M390" s="22"/>
      <c r="N390" s="22"/>
      <c r="O390" s="22"/>
      <c r="P390" s="22"/>
      <c r="Q390" s="22"/>
      <c r="R390" s="22"/>
      <c r="S390" s="22"/>
      <c r="T390" s="22"/>
      <c r="U390" s="22"/>
      <c r="V390" s="22"/>
      <c r="W390" s="22"/>
      <c r="X390" s="22"/>
      <c r="Y390" s="22"/>
      <c r="Z390" s="22"/>
      <c r="AA390" s="22"/>
      <c r="AB390" s="22"/>
      <c r="AC390" s="22"/>
      <c r="AD390" s="22"/>
      <c r="AE390" s="22"/>
    </row>
    <row r="391" spans="1:31" ht="15.75" customHeight="1" x14ac:dyDescent="0.2">
      <c r="A391" s="22"/>
      <c r="B391" s="22"/>
      <c r="C391" s="22"/>
      <c r="D391" s="22"/>
      <c r="E391" s="22"/>
      <c r="F391" s="22"/>
      <c r="G391" s="22"/>
      <c r="H391" s="22"/>
      <c r="I391" s="67"/>
      <c r="J391" s="22"/>
      <c r="K391" s="22"/>
      <c r="L391" s="22"/>
      <c r="M391" s="22"/>
      <c r="N391" s="22"/>
      <c r="O391" s="22"/>
      <c r="P391" s="22"/>
      <c r="Q391" s="22"/>
      <c r="R391" s="22"/>
      <c r="S391" s="22"/>
      <c r="T391" s="22"/>
      <c r="U391" s="22"/>
      <c r="V391" s="22"/>
      <c r="W391" s="22"/>
      <c r="X391" s="22"/>
      <c r="Y391" s="22"/>
      <c r="Z391" s="22"/>
      <c r="AA391" s="22"/>
      <c r="AB391" s="22"/>
      <c r="AC391" s="22"/>
      <c r="AD391" s="22"/>
      <c r="AE391" s="22"/>
    </row>
    <row r="392" spans="1:31" ht="15.75" customHeight="1" x14ac:dyDescent="0.2">
      <c r="A392" s="22"/>
      <c r="B392" s="22"/>
      <c r="C392" s="22"/>
      <c r="D392" s="22"/>
      <c r="E392" s="22"/>
      <c r="F392" s="22"/>
      <c r="G392" s="22"/>
      <c r="H392" s="22"/>
      <c r="I392" s="67"/>
      <c r="J392" s="22"/>
      <c r="K392" s="22"/>
      <c r="L392" s="22"/>
      <c r="M392" s="22"/>
      <c r="N392" s="22"/>
      <c r="O392" s="22"/>
      <c r="P392" s="22"/>
      <c r="Q392" s="22"/>
      <c r="R392" s="22"/>
      <c r="S392" s="22"/>
      <c r="T392" s="22"/>
      <c r="U392" s="22"/>
      <c r="V392" s="22"/>
      <c r="W392" s="22"/>
      <c r="X392" s="22"/>
      <c r="Y392" s="22"/>
      <c r="Z392" s="22"/>
      <c r="AA392" s="22"/>
      <c r="AB392" s="22"/>
      <c r="AC392" s="22"/>
      <c r="AD392" s="22"/>
      <c r="AE392" s="22"/>
    </row>
    <row r="393" spans="1:31" ht="15.75" customHeight="1" x14ac:dyDescent="0.2">
      <c r="A393" s="22"/>
      <c r="B393" s="22"/>
      <c r="C393" s="22"/>
      <c r="D393" s="22"/>
      <c r="E393" s="22"/>
      <c r="F393" s="22"/>
      <c r="G393" s="22"/>
      <c r="H393" s="22"/>
      <c r="I393" s="67"/>
      <c r="J393" s="22"/>
      <c r="K393" s="22"/>
      <c r="L393" s="22"/>
      <c r="M393" s="22"/>
      <c r="N393" s="22"/>
      <c r="O393" s="22"/>
      <c r="P393" s="22"/>
      <c r="Q393" s="22"/>
      <c r="R393" s="22"/>
      <c r="S393" s="22"/>
      <c r="T393" s="22"/>
      <c r="U393" s="22"/>
      <c r="V393" s="22"/>
      <c r="W393" s="22"/>
      <c r="X393" s="22"/>
      <c r="Y393" s="22"/>
      <c r="Z393" s="22"/>
      <c r="AA393" s="22"/>
      <c r="AB393" s="22"/>
      <c r="AC393" s="22"/>
      <c r="AD393" s="22"/>
      <c r="AE393" s="22"/>
    </row>
    <row r="394" spans="1:31" ht="15.75" customHeight="1" x14ac:dyDescent="0.2">
      <c r="A394" s="22"/>
      <c r="B394" s="22"/>
      <c r="C394" s="22"/>
      <c r="D394" s="22"/>
      <c r="E394" s="22"/>
      <c r="F394" s="22"/>
      <c r="G394" s="22"/>
      <c r="H394" s="22"/>
      <c r="I394" s="67"/>
      <c r="J394" s="22"/>
      <c r="K394" s="22"/>
      <c r="L394" s="22"/>
      <c r="M394" s="22"/>
      <c r="N394" s="22"/>
      <c r="O394" s="22"/>
      <c r="P394" s="22"/>
      <c r="Q394" s="22"/>
      <c r="R394" s="22"/>
      <c r="S394" s="22"/>
      <c r="T394" s="22"/>
      <c r="U394" s="22"/>
      <c r="V394" s="22"/>
      <c r="W394" s="22"/>
      <c r="X394" s="22"/>
      <c r="Y394" s="22"/>
      <c r="Z394" s="22"/>
      <c r="AA394" s="22"/>
      <c r="AB394" s="22"/>
      <c r="AC394" s="22"/>
      <c r="AD394" s="22"/>
      <c r="AE394" s="22"/>
    </row>
    <row r="395" spans="1:31" ht="15.75" customHeight="1" x14ac:dyDescent="0.2">
      <c r="A395" s="22"/>
      <c r="B395" s="22"/>
      <c r="C395" s="22"/>
      <c r="D395" s="22"/>
      <c r="E395" s="22"/>
      <c r="F395" s="22"/>
      <c r="G395" s="22"/>
      <c r="H395" s="22"/>
      <c r="I395" s="67"/>
      <c r="J395" s="22"/>
      <c r="K395" s="22"/>
      <c r="L395" s="22"/>
      <c r="M395" s="22"/>
      <c r="N395" s="22"/>
      <c r="O395" s="22"/>
      <c r="P395" s="22"/>
      <c r="Q395" s="22"/>
      <c r="R395" s="22"/>
      <c r="S395" s="22"/>
      <c r="T395" s="22"/>
      <c r="U395" s="22"/>
      <c r="V395" s="22"/>
      <c r="W395" s="22"/>
      <c r="X395" s="22"/>
      <c r="Y395" s="22"/>
      <c r="Z395" s="22"/>
      <c r="AA395" s="22"/>
      <c r="AB395" s="22"/>
      <c r="AC395" s="22"/>
      <c r="AD395" s="22"/>
      <c r="AE395" s="22"/>
    </row>
    <row r="396" spans="1:31" ht="15.75" customHeight="1" x14ac:dyDescent="0.2">
      <c r="A396" s="22"/>
      <c r="B396" s="22"/>
      <c r="C396" s="22"/>
      <c r="D396" s="22"/>
      <c r="E396" s="22"/>
      <c r="F396" s="22"/>
      <c r="G396" s="22"/>
      <c r="H396" s="22"/>
      <c r="I396" s="67"/>
      <c r="J396" s="22"/>
      <c r="K396" s="22"/>
      <c r="L396" s="22"/>
      <c r="M396" s="22"/>
      <c r="N396" s="22"/>
      <c r="O396" s="22"/>
      <c r="P396" s="22"/>
      <c r="Q396" s="22"/>
      <c r="R396" s="22"/>
      <c r="S396" s="22"/>
      <c r="T396" s="22"/>
      <c r="U396" s="22"/>
      <c r="V396" s="22"/>
      <c r="W396" s="22"/>
      <c r="X396" s="22"/>
      <c r="Y396" s="22"/>
      <c r="Z396" s="22"/>
      <c r="AA396" s="22"/>
      <c r="AB396" s="22"/>
      <c r="AC396" s="22"/>
      <c r="AD396" s="22"/>
      <c r="AE396" s="22"/>
    </row>
    <row r="397" spans="1:31" ht="15.75" customHeight="1" x14ac:dyDescent="0.2">
      <c r="A397" s="22"/>
      <c r="B397" s="22"/>
      <c r="C397" s="22"/>
      <c r="D397" s="22"/>
      <c r="E397" s="22"/>
      <c r="F397" s="22"/>
      <c r="G397" s="22"/>
      <c r="H397" s="22"/>
      <c r="I397" s="67"/>
      <c r="J397" s="22"/>
      <c r="K397" s="22"/>
      <c r="L397" s="22"/>
      <c r="M397" s="22"/>
      <c r="N397" s="22"/>
      <c r="O397" s="22"/>
      <c r="P397" s="22"/>
      <c r="Q397" s="22"/>
      <c r="R397" s="22"/>
      <c r="S397" s="22"/>
      <c r="T397" s="22"/>
      <c r="U397" s="22"/>
      <c r="V397" s="22"/>
      <c r="W397" s="22"/>
      <c r="X397" s="22"/>
      <c r="Y397" s="22"/>
      <c r="Z397" s="22"/>
      <c r="AA397" s="22"/>
      <c r="AB397" s="22"/>
      <c r="AC397" s="22"/>
      <c r="AD397" s="22"/>
      <c r="AE397" s="22"/>
    </row>
    <row r="398" spans="1:31" ht="15.75" customHeight="1" x14ac:dyDescent="0.2">
      <c r="A398" s="22"/>
      <c r="B398" s="22"/>
      <c r="C398" s="22"/>
      <c r="D398" s="22"/>
      <c r="E398" s="22"/>
      <c r="F398" s="22"/>
      <c r="G398" s="22"/>
      <c r="H398" s="22"/>
      <c r="I398" s="67"/>
      <c r="J398" s="22"/>
      <c r="K398" s="22"/>
      <c r="L398" s="22"/>
      <c r="M398" s="22"/>
      <c r="N398" s="22"/>
      <c r="O398" s="22"/>
      <c r="P398" s="22"/>
      <c r="Q398" s="22"/>
      <c r="R398" s="22"/>
      <c r="S398" s="22"/>
      <c r="T398" s="22"/>
      <c r="U398" s="22"/>
      <c r="V398" s="22"/>
      <c r="W398" s="22"/>
      <c r="X398" s="22"/>
      <c r="Y398" s="22"/>
      <c r="Z398" s="22"/>
      <c r="AA398" s="22"/>
      <c r="AB398" s="22"/>
      <c r="AC398" s="22"/>
      <c r="AD398" s="22"/>
      <c r="AE398" s="22"/>
    </row>
    <row r="399" spans="1:31" ht="15.75" customHeight="1" x14ac:dyDescent="0.2">
      <c r="A399" s="22"/>
      <c r="B399" s="22"/>
      <c r="C399" s="22"/>
      <c r="D399" s="22"/>
      <c r="E399" s="22"/>
      <c r="F399" s="22"/>
      <c r="G399" s="22"/>
      <c r="H399" s="22"/>
      <c r="I399" s="67"/>
      <c r="J399" s="22"/>
      <c r="K399" s="22"/>
      <c r="L399" s="22"/>
      <c r="M399" s="22"/>
      <c r="N399" s="22"/>
      <c r="O399" s="22"/>
      <c r="P399" s="22"/>
      <c r="Q399" s="22"/>
      <c r="R399" s="22"/>
      <c r="S399" s="22"/>
      <c r="T399" s="22"/>
      <c r="U399" s="22"/>
      <c r="V399" s="22"/>
      <c r="W399" s="22"/>
      <c r="X399" s="22"/>
      <c r="Y399" s="22"/>
      <c r="Z399" s="22"/>
      <c r="AA399" s="22"/>
      <c r="AB399" s="22"/>
      <c r="AC399" s="22"/>
      <c r="AD399" s="22"/>
      <c r="AE399" s="22"/>
    </row>
    <row r="400" spans="1:31" ht="15.75" customHeight="1" x14ac:dyDescent="0.2">
      <c r="A400" s="22"/>
      <c r="B400" s="22"/>
      <c r="C400" s="22"/>
      <c r="D400" s="22"/>
      <c r="E400" s="22"/>
      <c r="F400" s="22"/>
      <c r="G400" s="22"/>
      <c r="H400" s="22"/>
      <c r="I400" s="67"/>
      <c r="J400" s="22"/>
      <c r="K400" s="22"/>
      <c r="L400" s="22"/>
      <c r="M400" s="22"/>
      <c r="N400" s="22"/>
      <c r="O400" s="22"/>
      <c r="P400" s="22"/>
      <c r="Q400" s="22"/>
      <c r="R400" s="22"/>
      <c r="S400" s="22"/>
      <c r="T400" s="22"/>
      <c r="U400" s="22"/>
      <c r="V400" s="22"/>
      <c r="W400" s="22"/>
      <c r="X400" s="22"/>
      <c r="Y400" s="22"/>
      <c r="Z400" s="22"/>
      <c r="AA400" s="22"/>
      <c r="AB400" s="22"/>
      <c r="AC400" s="22"/>
      <c r="AD400" s="22"/>
      <c r="AE400" s="22"/>
    </row>
    <row r="401" spans="1:31" ht="15.75" customHeight="1" x14ac:dyDescent="0.2">
      <c r="A401" s="22"/>
      <c r="B401" s="22"/>
      <c r="C401" s="22"/>
      <c r="D401" s="22"/>
      <c r="E401" s="22"/>
      <c r="F401" s="22"/>
      <c r="G401" s="22"/>
      <c r="H401" s="22"/>
      <c r="I401" s="67"/>
      <c r="J401" s="22"/>
      <c r="K401" s="22"/>
      <c r="L401" s="22"/>
      <c r="M401" s="22"/>
      <c r="N401" s="22"/>
      <c r="O401" s="22"/>
      <c r="P401" s="22"/>
      <c r="Q401" s="22"/>
      <c r="R401" s="22"/>
      <c r="S401" s="22"/>
      <c r="T401" s="22"/>
      <c r="U401" s="22"/>
      <c r="V401" s="22"/>
      <c r="W401" s="22"/>
      <c r="X401" s="22"/>
      <c r="Y401" s="22"/>
      <c r="Z401" s="22"/>
      <c r="AA401" s="22"/>
      <c r="AB401" s="22"/>
      <c r="AC401" s="22"/>
      <c r="AD401" s="22"/>
      <c r="AE401" s="22"/>
    </row>
    <row r="402" spans="1:31" ht="15.75" customHeight="1" x14ac:dyDescent="0.2">
      <c r="A402" s="22"/>
      <c r="B402" s="22"/>
      <c r="C402" s="22"/>
      <c r="D402" s="22"/>
      <c r="E402" s="22"/>
      <c r="F402" s="22"/>
      <c r="G402" s="22"/>
      <c r="H402" s="22"/>
      <c r="I402" s="67"/>
      <c r="J402" s="22"/>
      <c r="K402" s="22"/>
      <c r="L402" s="22"/>
      <c r="M402" s="22"/>
      <c r="N402" s="22"/>
      <c r="O402" s="22"/>
      <c r="P402" s="22"/>
      <c r="Q402" s="22"/>
      <c r="R402" s="22"/>
      <c r="S402" s="22"/>
      <c r="T402" s="22"/>
      <c r="U402" s="22"/>
      <c r="V402" s="22"/>
      <c r="W402" s="22"/>
      <c r="X402" s="22"/>
      <c r="Y402" s="22"/>
      <c r="Z402" s="22"/>
      <c r="AA402" s="22"/>
      <c r="AB402" s="22"/>
      <c r="AC402" s="22"/>
      <c r="AD402" s="22"/>
      <c r="AE402" s="22"/>
    </row>
    <row r="403" spans="1:31" ht="15.75" customHeight="1" x14ac:dyDescent="0.2">
      <c r="A403" s="22"/>
      <c r="B403" s="22"/>
      <c r="C403" s="22"/>
      <c r="D403" s="22"/>
      <c r="E403" s="22"/>
      <c r="F403" s="22"/>
      <c r="G403" s="22"/>
      <c r="H403" s="22"/>
      <c r="I403" s="67"/>
      <c r="J403" s="22"/>
      <c r="K403" s="22"/>
      <c r="L403" s="22"/>
      <c r="M403" s="22"/>
      <c r="N403" s="22"/>
      <c r="O403" s="22"/>
      <c r="P403" s="22"/>
      <c r="Q403" s="22"/>
      <c r="R403" s="22"/>
      <c r="S403" s="22"/>
      <c r="T403" s="22"/>
      <c r="U403" s="22"/>
      <c r="V403" s="22"/>
      <c r="W403" s="22"/>
      <c r="X403" s="22"/>
      <c r="Y403" s="22"/>
      <c r="Z403" s="22"/>
      <c r="AA403" s="22"/>
      <c r="AB403" s="22"/>
      <c r="AC403" s="22"/>
      <c r="AD403" s="22"/>
      <c r="AE403" s="22"/>
    </row>
    <row r="404" spans="1:31" ht="15.75" customHeight="1" x14ac:dyDescent="0.2">
      <c r="A404" s="22"/>
      <c r="B404" s="22"/>
      <c r="C404" s="22"/>
      <c r="D404" s="22"/>
      <c r="E404" s="22"/>
      <c r="F404" s="22"/>
      <c r="G404" s="22"/>
      <c r="H404" s="22"/>
      <c r="I404" s="67"/>
      <c r="J404" s="22"/>
      <c r="K404" s="22"/>
      <c r="L404" s="22"/>
      <c r="M404" s="22"/>
      <c r="N404" s="22"/>
      <c r="O404" s="22"/>
      <c r="P404" s="22"/>
      <c r="Q404" s="22"/>
      <c r="R404" s="22"/>
      <c r="S404" s="22"/>
      <c r="T404" s="22"/>
      <c r="U404" s="22"/>
      <c r="V404" s="22"/>
      <c r="W404" s="22"/>
      <c r="X404" s="22"/>
      <c r="Y404" s="22"/>
      <c r="Z404" s="22"/>
      <c r="AA404" s="22"/>
      <c r="AB404" s="22"/>
      <c r="AC404" s="22"/>
      <c r="AD404" s="22"/>
      <c r="AE404" s="22"/>
    </row>
    <row r="405" spans="1:31" ht="15.75" customHeight="1" x14ac:dyDescent="0.2">
      <c r="A405" s="22"/>
      <c r="B405" s="22"/>
      <c r="C405" s="22"/>
      <c r="D405" s="22"/>
      <c r="E405" s="22"/>
      <c r="F405" s="22"/>
      <c r="G405" s="22"/>
      <c r="H405" s="22"/>
      <c r="I405" s="67"/>
      <c r="J405" s="22"/>
      <c r="K405" s="22"/>
      <c r="L405" s="22"/>
      <c r="M405" s="22"/>
      <c r="N405" s="22"/>
      <c r="O405" s="22"/>
      <c r="P405" s="22"/>
      <c r="Q405" s="22"/>
      <c r="R405" s="22"/>
      <c r="S405" s="22"/>
      <c r="T405" s="22"/>
      <c r="U405" s="22"/>
      <c r="V405" s="22"/>
      <c r="W405" s="22"/>
      <c r="X405" s="22"/>
      <c r="Y405" s="22"/>
      <c r="Z405" s="22"/>
      <c r="AA405" s="22"/>
      <c r="AB405" s="22"/>
      <c r="AC405" s="22"/>
      <c r="AD405" s="22"/>
      <c r="AE405" s="22"/>
    </row>
    <row r="406" spans="1:31" ht="15.75" customHeight="1" x14ac:dyDescent="0.2">
      <c r="A406" s="22"/>
      <c r="B406" s="22"/>
      <c r="C406" s="22"/>
      <c r="D406" s="22"/>
      <c r="E406" s="22"/>
      <c r="F406" s="22"/>
      <c r="G406" s="22"/>
      <c r="H406" s="22"/>
      <c r="I406" s="67"/>
      <c r="J406" s="22"/>
      <c r="K406" s="22"/>
      <c r="L406" s="22"/>
      <c r="M406" s="22"/>
      <c r="N406" s="22"/>
      <c r="O406" s="22"/>
      <c r="P406" s="22"/>
      <c r="Q406" s="22"/>
      <c r="R406" s="22"/>
      <c r="S406" s="22"/>
      <c r="T406" s="22"/>
      <c r="U406" s="22"/>
      <c r="V406" s="22"/>
      <c r="W406" s="22"/>
      <c r="X406" s="22"/>
      <c r="Y406" s="22"/>
      <c r="Z406" s="22"/>
      <c r="AA406" s="22"/>
      <c r="AB406" s="22"/>
      <c r="AC406" s="22"/>
      <c r="AD406" s="22"/>
      <c r="AE406" s="22"/>
    </row>
    <row r="407" spans="1:31" ht="15.75" customHeight="1" x14ac:dyDescent="0.2">
      <c r="A407" s="22"/>
      <c r="B407" s="22"/>
      <c r="C407" s="22"/>
      <c r="D407" s="22"/>
      <c r="E407" s="22"/>
      <c r="F407" s="22"/>
      <c r="G407" s="22"/>
      <c r="H407" s="22"/>
      <c r="I407" s="67"/>
      <c r="J407" s="22"/>
      <c r="K407" s="22"/>
      <c r="L407" s="22"/>
      <c r="M407" s="22"/>
      <c r="N407" s="22"/>
      <c r="O407" s="22"/>
      <c r="P407" s="22"/>
      <c r="Q407" s="22"/>
      <c r="R407" s="22"/>
      <c r="S407" s="22"/>
      <c r="T407" s="22"/>
      <c r="U407" s="22"/>
      <c r="V407" s="22"/>
      <c r="W407" s="22"/>
      <c r="X407" s="22"/>
      <c r="Y407" s="22"/>
      <c r="Z407" s="22"/>
      <c r="AA407" s="22"/>
      <c r="AB407" s="22"/>
      <c r="AC407" s="22"/>
      <c r="AD407" s="22"/>
      <c r="AE407" s="22"/>
    </row>
    <row r="408" spans="1:31" ht="15.75" customHeight="1" x14ac:dyDescent="0.2">
      <c r="A408" s="22"/>
      <c r="B408" s="22"/>
      <c r="C408" s="22"/>
      <c r="D408" s="22"/>
      <c r="E408" s="22"/>
      <c r="F408" s="22"/>
      <c r="G408" s="22"/>
      <c r="H408" s="22"/>
      <c r="I408" s="67"/>
      <c r="J408" s="22"/>
      <c r="K408" s="22"/>
      <c r="L408" s="22"/>
      <c r="M408" s="22"/>
      <c r="N408" s="22"/>
      <c r="O408" s="22"/>
      <c r="P408" s="22"/>
      <c r="Q408" s="22"/>
      <c r="R408" s="22"/>
      <c r="S408" s="22"/>
      <c r="T408" s="22"/>
      <c r="U408" s="22"/>
      <c r="V408" s="22"/>
      <c r="W408" s="22"/>
      <c r="X408" s="22"/>
      <c r="Y408" s="22"/>
      <c r="Z408" s="22"/>
      <c r="AA408" s="22"/>
      <c r="AB408" s="22"/>
      <c r="AC408" s="22"/>
      <c r="AD408" s="22"/>
      <c r="AE408" s="22"/>
    </row>
    <row r="409" spans="1:31" ht="15.75" customHeight="1" x14ac:dyDescent="0.2">
      <c r="A409" s="22"/>
      <c r="B409" s="22"/>
      <c r="C409" s="22"/>
      <c r="D409" s="22"/>
      <c r="E409" s="22"/>
      <c r="F409" s="22"/>
      <c r="G409" s="22"/>
      <c r="H409" s="22"/>
      <c r="I409" s="67"/>
      <c r="J409" s="22"/>
      <c r="K409" s="22"/>
      <c r="L409" s="22"/>
      <c r="M409" s="22"/>
      <c r="N409" s="22"/>
      <c r="O409" s="22"/>
      <c r="P409" s="22"/>
      <c r="Q409" s="22"/>
      <c r="R409" s="22"/>
      <c r="S409" s="22"/>
      <c r="T409" s="22"/>
      <c r="U409" s="22"/>
      <c r="V409" s="22"/>
      <c r="W409" s="22"/>
      <c r="X409" s="22"/>
      <c r="Y409" s="22"/>
      <c r="Z409" s="22"/>
      <c r="AA409" s="22"/>
      <c r="AB409" s="22"/>
      <c r="AC409" s="22"/>
      <c r="AD409" s="22"/>
      <c r="AE409" s="22"/>
    </row>
    <row r="410" spans="1:31" ht="15.75" customHeight="1" x14ac:dyDescent="0.2">
      <c r="A410" s="22"/>
      <c r="B410" s="22"/>
      <c r="C410" s="22"/>
      <c r="D410" s="22"/>
      <c r="E410" s="22"/>
      <c r="F410" s="22"/>
      <c r="G410" s="22"/>
      <c r="H410" s="22"/>
      <c r="I410" s="67"/>
      <c r="J410" s="22"/>
      <c r="K410" s="22"/>
      <c r="L410" s="22"/>
      <c r="M410" s="22"/>
      <c r="N410" s="22"/>
      <c r="O410" s="22"/>
      <c r="P410" s="22"/>
      <c r="Q410" s="22"/>
      <c r="R410" s="22"/>
      <c r="S410" s="22"/>
      <c r="T410" s="22"/>
      <c r="U410" s="22"/>
      <c r="V410" s="22"/>
      <c r="W410" s="22"/>
      <c r="X410" s="22"/>
      <c r="Y410" s="22"/>
      <c r="Z410" s="22"/>
      <c r="AA410" s="22"/>
      <c r="AB410" s="22"/>
      <c r="AC410" s="22"/>
      <c r="AD410" s="22"/>
      <c r="AE410" s="22"/>
    </row>
    <row r="411" spans="1:31" ht="15.75" customHeight="1" x14ac:dyDescent="0.2">
      <c r="A411" s="22"/>
      <c r="B411" s="22"/>
      <c r="C411" s="22"/>
      <c r="D411" s="22"/>
      <c r="E411" s="22"/>
      <c r="F411" s="22"/>
      <c r="G411" s="22"/>
      <c r="H411" s="22"/>
      <c r="I411" s="67"/>
      <c r="J411" s="22"/>
      <c r="K411" s="22"/>
      <c r="L411" s="22"/>
      <c r="M411" s="22"/>
      <c r="N411" s="22"/>
      <c r="O411" s="22"/>
      <c r="P411" s="22"/>
      <c r="Q411" s="22"/>
      <c r="R411" s="22"/>
      <c r="S411" s="22"/>
      <c r="T411" s="22"/>
      <c r="U411" s="22"/>
      <c r="V411" s="22"/>
      <c r="W411" s="22"/>
      <c r="X411" s="22"/>
      <c r="Y411" s="22"/>
      <c r="Z411" s="22"/>
      <c r="AA411" s="22"/>
      <c r="AB411" s="22"/>
      <c r="AC411" s="22"/>
      <c r="AD411" s="22"/>
      <c r="AE411" s="22"/>
    </row>
    <row r="412" spans="1:31" ht="15.75" customHeight="1" x14ac:dyDescent="0.2">
      <c r="A412" s="22"/>
      <c r="B412" s="22"/>
      <c r="C412" s="22"/>
      <c r="D412" s="22"/>
      <c r="E412" s="22"/>
      <c r="F412" s="22"/>
      <c r="G412" s="22"/>
      <c r="H412" s="22"/>
      <c r="I412" s="67"/>
      <c r="J412" s="22"/>
      <c r="K412" s="22"/>
      <c r="L412" s="22"/>
      <c r="M412" s="22"/>
      <c r="N412" s="22"/>
      <c r="O412" s="22"/>
      <c r="P412" s="22"/>
      <c r="Q412" s="22"/>
      <c r="R412" s="22"/>
      <c r="S412" s="22"/>
      <c r="T412" s="22"/>
      <c r="U412" s="22"/>
      <c r="V412" s="22"/>
      <c r="W412" s="22"/>
      <c r="X412" s="22"/>
      <c r="Y412" s="22"/>
      <c r="Z412" s="22"/>
      <c r="AA412" s="22"/>
      <c r="AB412" s="22"/>
      <c r="AC412" s="22"/>
      <c r="AD412" s="22"/>
      <c r="AE412" s="22"/>
    </row>
    <row r="413" spans="1:31" ht="15.75" customHeight="1" x14ac:dyDescent="0.2">
      <c r="A413" s="22"/>
      <c r="B413" s="22"/>
      <c r="C413" s="22"/>
      <c r="D413" s="22"/>
      <c r="E413" s="22"/>
      <c r="F413" s="22"/>
      <c r="G413" s="22"/>
      <c r="H413" s="22"/>
      <c r="I413" s="67"/>
      <c r="J413" s="22"/>
      <c r="K413" s="22"/>
      <c r="L413" s="22"/>
      <c r="M413" s="22"/>
      <c r="N413" s="22"/>
      <c r="O413" s="22"/>
      <c r="P413" s="22"/>
      <c r="Q413" s="22"/>
      <c r="R413" s="22"/>
      <c r="S413" s="22"/>
      <c r="T413" s="22"/>
      <c r="U413" s="22"/>
      <c r="V413" s="22"/>
      <c r="W413" s="22"/>
      <c r="X413" s="22"/>
      <c r="Y413" s="22"/>
      <c r="Z413" s="22"/>
      <c r="AA413" s="22"/>
      <c r="AB413" s="22"/>
      <c r="AC413" s="22"/>
      <c r="AD413" s="22"/>
      <c r="AE413" s="22"/>
    </row>
    <row r="414" spans="1:31" ht="15.75" customHeight="1" x14ac:dyDescent="0.2">
      <c r="A414" s="22"/>
      <c r="B414" s="22"/>
      <c r="C414" s="22"/>
      <c r="D414" s="22"/>
      <c r="E414" s="22"/>
      <c r="F414" s="22"/>
      <c r="G414" s="22"/>
      <c r="H414" s="22"/>
      <c r="I414" s="67"/>
      <c r="J414" s="22"/>
      <c r="K414" s="22"/>
      <c r="L414" s="22"/>
      <c r="M414" s="22"/>
      <c r="N414" s="22"/>
      <c r="O414" s="22"/>
      <c r="P414" s="22"/>
      <c r="Q414" s="22"/>
      <c r="R414" s="22"/>
      <c r="S414" s="22"/>
      <c r="T414" s="22"/>
      <c r="U414" s="22"/>
      <c r="V414" s="22"/>
      <c r="W414" s="22"/>
      <c r="X414" s="22"/>
      <c r="Y414" s="22"/>
      <c r="Z414" s="22"/>
      <c r="AA414" s="22"/>
      <c r="AB414" s="22"/>
      <c r="AC414" s="22"/>
      <c r="AD414" s="22"/>
      <c r="AE414" s="22"/>
    </row>
    <row r="415" spans="1:31" ht="15.75" customHeight="1" x14ac:dyDescent="0.2">
      <c r="A415" s="22"/>
      <c r="B415" s="22"/>
      <c r="C415" s="22"/>
      <c r="D415" s="22"/>
      <c r="E415" s="22"/>
      <c r="F415" s="22"/>
      <c r="G415" s="22"/>
      <c r="H415" s="22"/>
      <c r="I415" s="67"/>
      <c r="J415" s="22"/>
      <c r="K415" s="22"/>
      <c r="L415" s="22"/>
      <c r="M415" s="22"/>
      <c r="N415" s="22"/>
      <c r="O415" s="22"/>
      <c r="P415" s="22"/>
      <c r="Q415" s="22"/>
      <c r="R415" s="22"/>
      <c r="S415" s="22"/>
      <c r="T415" s="22"/>
      <c r="U415" s="22"/>
      <c r="V415" s="22"/>
      <c r="W415" s="22"/>
      <c r="X415" s="22"/>
      <c r="Y415" s="22"/>
      <c r="Z415" s="22"/>
      <c r="AA415" s="22"/>
      <c r="AB415" s="22"/>
      <c r="AC415" s="22"/>
      <c r="AD415" s="22"/>
      <c r="AE415" s="22"/>
    </row>
    <row r="416" spans="1:31" ht="15.75" customHeight="1" x14ac:dyDescent="0.2">
      <c r="A416" s="22"/>
      <c r="B416" s="22"/>
      <c r="C416" s="22"/>
      <c r="D416" s="22"/>
      <c r="E416" s="22"/>
      <c r="F416" s="22"/>
      <c r="G416" s="22"/>
      <c r="H416" s="22"/>
      <c r="I416" s="67"/>
      <c r="J416" s="22"/>
      <c r="K416" s="22"/>
      <c r="L416" s="22"/>
      <c r="M416" s="22"/>
      <c r="N416" s="22"/>
      <c r="O416" s="22"/>
      <c r="P416" s="22"/>
      <c r="Q416" s="22"/>
      <c r="R416" s="22"/>
      <c r="S416" s="22"/>
      <c r="T416" s="22"/>
      <c r="U416" s="22"/>
      <c r="V416" s="22"/>
      <c r="W416" s="22"/>
      <c r="X416" s="22"/>
      <c r="Y416" s="22"/>
      <c r="Z416" s="22"/>
      <c r="AA416" s="22"/>
      <c r="AB416" s="22"/>
      <c r="AC416" s="22"/>
      <c r="AD416" s="22"/>
      <c r="AE416" s="22"/>
    </row>
    <row r="417" spans="1:31" ht="15.75" customHeight="1" x14ac:dyDescent="0.2">
      <c r="A417" s="22"/>
      <c r="B417" s="22"/>
      <c r="C417" s="22"/>
      <c r="D417" s="22"/>
      <c r="E417" s="22"/>
      <c r="F417" s="22"/>
      <c r="G417" s="22"/>
      <c r="H417" s="22"/>
      <c r="I417" s="67"/>
      <c r="J417" s="22"/>
      <c r="K417" s="22"/>
      <c r="L417" s="22"/>
      <c r="M417" s="22"/>
      <c r="N417" s="22"/>
      <c r="O417" s="22"/>
      <c r="P417" s="22"/>
      <c r="Q417" s="22"/>
      <c r="R417" s="22"/>
      <c r="S417" s="22"/>
      <c r="T417" s="22"/>
      <c r="U417" s="22"/>
      <c r="V417" s="22"/>
      <c r="W417" s="22"/>
      <c r="X417" s="22"/>
      <c r="Y417" s="22"/>
      <c r="Z417" s="22"/>
      <c r="AA417" s="22"/>
      <c r="AB417" s="22"/>
      <c r="AC417" s="22"/>
      <c r="AD417" s="22"/>
      <c r="AE417" s="22"/>
    </row>
    <row r="418" spans="1:31" ht="15.75" customHeight="1" x14ac:dyDescent="0.2">
      <c r="A418" s="22"/>
      <c r="B418" s="22"/>
      <c r="C418" s="22"/>
      <c r="D418" s="22"/>
      <c r="E418" s="22"/>
      <c r="F418" s="22"/>
      <c r="G418" s="22"/>
      <c r="H418" s="22"/>
      <c r="I418" s="67"/>
      <c r="J418" s="22"/>
      <c r="K418" s="22"/>
      <c r="L418" s="22"/>
      <c r="M418" s="22"/>
      <c r="N418" s="22"/>
      <c r="O418" s="22"/>
      <c r="P418" s="22"/>
      <c r="Q418" s="22"/>
      <c r="R418" s="22"/>
      <c r="S418" s="22"/>
      <c r="T418" s="22"/>
      <c r="U418" s="22"/>
      <c r="V418" s="22"/>
      <c r="W418" s="22"/>
      <c r="X418" s="22"/>
      <c r="Y418" s="22"/>
      <c r="Z418" s="22"/>
      <c r="AA418" s="22"/>
      <c r="AB418" s="22"/>
      <c r="AC418" s="22"/>
      <c r="AD418" s="22"/>
      <c r="AE418" s="22"/>
    </row>
    <row r="419" spans="1:31" ht="15.75" customHeight="1" x14ac:dyDescent="0.2">
      <c r="A419" s="22"/>
      <c r="B419" s="22"/>
      <c r="C419" s="22"/>
      <c r="D419" s="22"/>
      <c r="E419" s="22"/>
      <c r="F419" s="22"/>
      <c r="G419" s="22"/>
      <c r="H419" s="22"/>
      <c r="I419" s="67"/>
      <c r="J419" s="22"/>
      <c r="K419" s="22"/>
      <c r="L419" s="22"/>
      <c r="M419" s="22"/>
      <c r="N419" s="22"/>
      <c r="O419" s="22"/>
      <c r="P419" s="22"/>
      <c r="Q419" s="22"/>
      <c r="R419" s="22"/>
      <c r="S419" s="22"/>
      <c r="T419" s="22"/>
      <c r="U419" s="22"/>
      <c r="V419" s="22"/>
      <c r="W419" s="22"/>
      <c r="X419" s="22"/>
      <c r="Y419" s="22"/>
      <c r="Z419" s="22"/>
      <c r="AA419" s="22"/>
      <c r="AB419" s="22"/>
      <c r="AC419" s="22"/>
      <c r="AD419" s="22"/>
      <c r="AE419" s="22"/>
    </row>
    <row r="420" spans="1:31" ht="15.75" customHeight="1" x14ac:dyDescent="0.2">
      <c r="A420" s="22"/>
      <c r="B420" s="22"/>
      <c r="C420" s="22"/>
      <c r="D420" s="22"/>
      <c r="E420" s="22"/>
      <c r="F420" s="22"/>
      <c r="G420" s="22"/>
      <c r="H420" s="22"/>
      <c r="I420" s="67"/>
      <c r="J420" s="22"/>
      <c r="K420" s="22"/>
      <c r="L420" s="22"/>
      <c r="M420" s="22"/>
      <c r="N420" s="22"/>
      <c r="O420" s="22"/>
      <c r="P420" s="22"/>
      <c r="Q420" s="22"/>
      <c r="R420" s="22"/>
      <c r="S420" s="22"/>
      <c r="T420" s="22"/>
      <c r="U420" s="22"/>
      <c r="V420" s="22"/>
      <c r="W420" s="22"/>
      <c r="X420" s="22"/>
      <c r="Y420" s="22"/>
      <c r="Z420" s="22"/>
      <c r="AA420" s="22"/>
      <c r="AB420" s="22"/>
      <c r="AC420" s="22"/>
      <c r="AD420" s="22"/>
      <c r="AE420" s="22"/>
    </row>
    <row r="421" spans="1:31" ht="15.75" customHeight="1" x14ac:dyDescent="0.2">
      <c r="A421" s="22"/>
      <c r="B421" s="22"/>
      <c r="C421" s="22"/>
      <c r="D421" s="22"/>
      <c r="E421" s="22"/>
      <c r="F421" s="22"/>
      <c r="G421" s="22"/>
      <c r="H421" s="22"/>
      <c r="I421" s="67"/>
      <c r="J421" s="22"/>
      <c r="K421" s="22"/>
      <c r="L421" s="22"/>
      <c r="M421" s="22"/>
      <c r="N421" s="22"/>
      <c r="O421" s="22"/>
      <c r="P421" s="22"/>
      <c r="Q421" s="22"/>
      <c r="R421" s="22"/>
      <c r="S421" s="22"/>
      <c r="T421" s="22"/>
      <c r="U421" s="22"/>
      <c r="V421" s="22"/>
      <c r="W421" s="22"/>
      <c r="X421" s="22"/>
      <c r="Y421" s="22"/>
      <c r="Z421" s="22"/>
      <c r="AA421" s="22"/>
      <c r="AB421" s="22"/>
      <c r="AC421" s="22"/>
      <c r="AD421" s="22"/>
      <c r="AE421" s="22"/>
    </row>
    <row r="422" spans="1:31" ht="15.75" customHeight="1" x14ac:dyDescent="0.2">
      <c r="A422" s="22"/>
      <c r="B422" s="22"/>
      <c r="C422" s="22"/>
      <c r="D422" s="22"/>
      <c r="E422" s="22"/>
      <c r="F422" s="22"/>
      <c r="G422" s="22"/>
      <c r="H422" s="22"/>
      <c r="I422" s="67"/>
      <c r="J422" s="22"/>
      <c r="K422" s="22"/>
      <c r="L422" s="22"/>
      <c r="M422" s="22"/>
      <c r="N422" s="22"/>
      <c r="O422" s="22"/>
      <c r="P422" s="22"/>
      <c r="Q422" s="22"/>
      <c r="R422" s="22"/>
      <c r="S422" s="22"/>
      <c r="T422" s="22"/>
      <c r="U422" s="22"/>
      <c r="V422" s="22"/>
      <c r="W422" s="22"/>
      <c r="X422" s="22"/>
      <c r="Y422" s="22"/>
      <c r="Z422" s="22"/>
      <c r="AA422" s="22"/>
      <c r="AB422" s="22"/>
      <c r="AC422" s="22"/>
      <c r="AD422" s="22"/>
      <c r="AE422" s="22"/>
    </row>
    <row r="423" spans="1:31" ht="15.75" customHeight="1" x14ac:dyDescent="0.2">
      <c r="A423" s="22"/>
      <c r="B423" s="22"/>
      <c r="C423" s="22"/>
      <c r="D423" s="22"/>
      <c r="E423" s="22"/>
      <c r="F423" s="22"/>
      <c r="G423" s="22"/>
      <c r="H423" s="22"/>
      <c r="I423" s="67"/>
      <c r="J423" s="22"/>
      <c r="K423" s="22"/>
      <c r="L423" s="22"/>
      <c r="M423" s="22"/>
      <c r="N423" s="22"/>
      <c r="O423" s="22"/>
      <c r="P423" s="22"/>
      <c r="Q423" s="22"/>
      <c r="R423" s="22"/>
      <c r="S423" s="22"/>
      <c r="T423" s="22"/>
      <c r="U423" s="22"/>
      <c r="V423" s="22"/>
      <c r="W423" s="22"/>
      <c r="X423" s="22"/>
      <c r="Y423" s="22"/>
      <c r="Z423" s="22"/>
      <c r="AA423" s="22"/>
      <c r="AB423" s="22"/>
      <c r="AC423" s="22"/>
      <c r="AD423" s="22"/>
      <c r="AE423" s="22"/>
    </row>
    <row r="424" spans="1:31" ht="15.75" customHeight="1" x14ac:dyDescent="0.2">
      <c r="A424" s="22"/>
      <c r="B424" s="22"/>
      <c r="C424" s="22"/>
      <c r="D424" s="22"/>
      <c r="E424" s="22"/>
      <c r="F424" s="22"/>
      <c r="G424" s="22"/>
      <c r="H424" s="22"/>
      <c r="I424" s="67"/>
      <c r="J424" s="22"/>
      <c r="K424" s="22"/>
      <c r="L424" s="22"/>
      <c r="M424" s="22"/>
      <c r="N424" s="22"/>
      <c r="O424" s="22"/>
      <c r="P424" s="22"/>
      <c r="Q424" s="22"/>
      <c r="R424" s="22"/>
      <c r="S424" s="22"/>
      <c r="T424" s="22"/>
      <c r="U424" s="22"/>
      <c r="V424" s="22"/>
      <c r="W424" s="22"/>
      <c r="X424" s="22"/>
      <c r="Y424" s="22"/>
      <c r="Z424" s="22"/>
      <c r="AA424" s="22"/>
      <c r="AB424" s="22"/>
      <c r="AC424" s="22"/>
      <c r="AD424" s="22"/>
      <c r="AE424" s="22"/>
    </row>
    <row r="425" spans="1:31" ht="15.75" customHeight="1" x14ac:dyDescent="0.2">
      <c r="A425" s="22"/>
      <c r="B425" s="22"/>
      <c r="C425" s="22"/>
      <c r="D425" s="22"/>
      <c r="E425" s="22"/>
      <c r="F425" s="22"/>
      <c r="G425" s="22"/>
      <c r="H425" s="22"/>
      <c r="I425" s="67"/>
      <c r="J425" s="22"/>
      <c r="K425" s="22"/>
      <c r="L425" s="22"/>
      <c r="M425" s="22"/>
      <c r="N425" s="22"/>
      <c r="O425" s="22"/>
      <c r="P425" s="22"/>
      <c r="Q425" s="22"/>
      <c r="R425" s="22"/>
      <c r="S425" s="22"/>
      <c r="T425" s="22"/>
      <c r="U425" s="22"/>
      <c r="V425" s="22"/>
      <c r="W425" s="22"/>
      <c r="X425" s="22"/>
      <c r="Y425" s="22"/>
      <c r="Z425" s="22"/>
      <c r="AA425" s="22"/>
      <c r="AB425" s="22"/>
      <c r="AC425" s="22"/>
      <c r="AD425" s="22"/>
      <c r="AE425" s="22"/>
    </row>
    <row r="426" spans="1:31" ht="15.75" customHeight="1" x14ac:dyDescent="0.2">
      <c r="A426" s="22"/>
      <c r="B426" s="22"/>
      <c r="C426" s="22"/>
      <c r="D426" s="22"/>
      <c r="E426" s="22"/>
      <c r="F426" s="22"/>
      <c r="G426" s="22"/>
      <c r="H426" s="22"/>
      <c r="I426" s="67"/>
      <c r="J426" s="22"/>
      <c r="K426" s="22"/>
      <c r="L426" s="22"/>
      <c r="M426" s="22"/>
      <c r="N426" s="22"/>
      <c r="O426" s="22"/>
      <c r="P426" s="22"/>
      <c r="Q426" s="22"/>
      <c r="R426" s="22"/>
      <c r="S426" s="22"/>
      <c r="T426" s="22"/>
      <c r="U426" s="22"/>
      <c r="V426" s="22"/>
      <c r="W426" s="22"/>
      <c r="X426" s="22"/>
      <c r="Y426" s="22"/>
      <c r="Z426" s="22"/>
      <c r="AA426" s="22"/>
      <c r="AB426" s="22"/>
      <c r="AC426" s="22"/>
      <c r="AD426" s="22"/>
      <c r="AE426" s="22"/>
    </row>
    <row r="427" spans="1:31" ht="15.75" customHeight="1" x14ac:dyDescent="0.2">
      <c r="A427" s="22"/>
      <c r="B427" s="22"/>
      <c r="C427" s="22"/>
      <c r="D427" s="22"/>
      <c r="E427" s="22"/>
      <c r="F427" s="22"/>
      <c r="G427" s="22"/>
      <c r="H427" s="22"/>
      <c r="I427" s="67"/>
      <c r="J427" s="22"/>
      <c r="K427" s="22"/>
      <c r="L427" s="22"/>
      <c r="M427" s="22"/>
      <c r="N427" s="22"/>
      <c r="O427" s="22"/>
      <c r="P427" s="22"/>
      <c r="Q427" s="22"/>
      <c r="R427" s="22"/>
      <c r="S427" s="22"/>
      <c r="T427" s="22"/>
      <c r="U427" s="22"/>
      <c r="V427" s="22"/>
      <c r="W427" s="22"/>
      <c r="X427" s="22"/>
      <c r="Y427" s="22"/>
      <c r="Z427" s="22"/>
      <c r="AA427" s="22"/>
      <c r="AB427" s="22"/>
      <c r="AC427" s="22"/>
      <c r="AD427" s="22"/>
      <c r="AE427" s="22"/>
    </row>
    <row r="428" spans="1:31" ht="15.75" customHeight="1" x14ac:dyDescent="0.2">
      <c r="A428" s="22"/>
      <c r="B428" s="22"/>
      <c r="C428" s="22"/>
      <c r="D428" s="22"/>
      <c r="E428" s="22"/>
      <c r="F428" s="22"/>
      <c r="G428" s="22"/>
      <c r="H428" s="22"/>
      <c r="I428" s="67"/>
      <c r="J428" s="22"/>
      <c r="K428" s="22"/>
      <c r="L428" s="22"/>
      <c r="M428" s="22"/>
      <c r="N428" s="22"/>
      <c r="O428" s="22"/>
      <c r="P428" s="22"/>
      <c r="Q428" s="22"/>
      <c r="R428" s="22"/>
      <c r="S428" s="22"/>
      <c r="T428" s="22"/>
      <c r="U428" s="22"/>
      <c r="V428" s="22"/>
      <c r="W428" s="22"/>
      <c r="X428" s="22"/>
      <c r="Y428" s="22"/>
      <c r="Z428" s="22"/>
      <c r="AA428" s="22"/>
      <c r="AB428" s="22"/>
      <c r="AC428" s="22"/>
      <c r="AD428" s="22"/>
      <c r="AE428" s="22"/>
    </row>
    <row r="429" spans="1:31" ht="15.75" customHeight="1" x14ac:dyDescent="0.2">
      <c r="A429" s="22"/>
      <c r="B429" s="22"/>
      <c r="C429" s="22"/>
      <c r="D429" s="22"/>
      <c r="E429" s="22"/>
      <c r="F429" s="22"/>
      <c r="G429" s="22"/>
      <c r="H429" s="22"/>
      <c r="I429" s="67"/>
      <c r="J429" s="22"/>
      <c r="K429" s="22"/>
      <c r="L429" s="22"/>
      <c r="M429" s="22"/>
      <c r="N429" s="22"/>
      <c r="O429" s="22"/>
      <c r="P429" s="22"/>
      <c r="Q429" s="22"/>
      <c r="R429" s="22"/>
      <c r="S429" s="22"/>
      <c r="T429" s="22"/>
      <c r="U429" s="22"/>
      <c r="V429" s="22"/>
      <c r="W429" s="22"/>
      <c r="X429" s="22"/>
      <c r="Y429" s="22"/>
      <c r="Z429" s="22"/>
      <c r="AA429" s="22"/>
      <c r="AB429" s="22"/>
      <c r="AC429" s="22"/>
      <c r="AD429" s="22"/>
      <c r="AE429" s="22"/>
    </row>
    <row r="430" spans="1:31" ht="15.75" customHeight="1" x14ac:dyDescent="0.2">
      <c r="A430" s="22"/>
      <c r="B430" s="22"/>
      <c r="C430" s="22"/>
      <c r="D430" s="22"/>
      <c r="E430" s="22"/>
      <c r="F430" s="22"/>
      <c r="G430" s="22"/>
      <c r="H430" s="22"/>
      <c r="I430" s="67"/>
      <c r="J430" s="22"/>
      <c r="K430" s="22"/>
      <c r="L430" s="22"/>
      <c r="M430" s="22"/>
      <c r="N430" s="22"/>
      <c r="O430" s="22"/>
      <c r="P430" s="22"/>
      <c r="Q430" s="22"/>
      <c r="R430" s="22"/>
      <c r="S430" s="22"/>
      <c r="T430" s="22"/>
      <c r="U430" s="22"/>
      <c r="V430" s="22"/>
      <c r="W430" s="22"/>
      <c r="X430" s="22"/>
      <c r="Y430" s="22"/>
      <c r="Z430" s="22"/>
      <c r="AA430" s="22"/>
      <c r="AB430" s="22"/>
      <c r="AC430" s="22"/>
      <c r="AD430" s="22"/>
      <c r="AE430" s="22"/>
    </row>
    <row r="431" spans="1:31" ht="15.75" customHeight="1" x14ac:dyDescent="0.2">
      <c r="A431" s="22"/>
      <c r="B431" s="22"/>
      <c r="C431" s="22"/>
      <c r="D431" s="22"/>
      <c r="E431" s="22"/>
      <c r="F431" s="22"/>
      <c r="G431" s="22"/>
      <c r="H431" s="22"/>
      <c r="I431" s="67"/>
      <c r="J431" s="22"/>
      <c r="K431" s="22"/>
      <c r="L431" s="22"/>
      <c r="M431" s="22"/>
      <c r="N431" s="22"/>
      <c r="O431" s="22"/>
      <c r="P431" s="22"/>
      <c r="Q431" s="22"/>
      <c r="R431" s="22"/>
      <c r="S431" s="22"/>
      <c r="T431" s="22"/>
      <c r="U431" s="22"/>
      <c r="V431" s="22"/>
      <c r="W431" s="22"/>
      <c r="X431" s="22"/>
      <c r="Y431" s="22"/>
      <c r="Z431" s="22"/>
      <c r="AA431" s="22"/>
      <c r="AB431" s="22"/>
      <c r="AC431" s="22"/>
      <c r="AD431" s="22"/>
      <c r="AE431" s="22"/>
    </row>
    <row r="432" spans="1:31" ht="15.75" customHeight="1" x14ac:dyDescent="0.2">
      <c r="A432" s="22"/>
      <c r="B432" s="22"/>
      <c r="C432" s="22"/>
      <c r="D432" s="22"/>
      <c r="E432" s="22"/>
      <c r="F432" s="22"/>
      <c r="G432" s="22"/>
      <c r="H432" s="22"/>
      <c r="I432" s="67"/>
      <c r="J432" s="22"/>
      <c r="K432" s="22"/>
      <c r="L432" s="22"/>
      <c r="M432" s="22"/>
      <c r="N432" s="22"/>
      <c r="O432" s="22"/>
      <c r="P432" s="22"/>
      <c r="Q432" s="22"/>
      <c r="R432" s="22"/>
      <c r="S432" s="22"/>
      <c r="T432" s="22"/>
      <c r="U432" s="22"/>
      <c r="V432" s="22"/>
      <c r="W432" s="22"/>
      <c r="X432" s="22"/>
      <c r="Y432" s="22"/>
      <c r="Z432" s="22"/>
      <c r="AA432" s="22"/>
      <c r="AB432" s="22"/>
      <c r="AC432" s="22"/>
      <c r="AD432" s="22"/>
      <c r="AE432" s="22"/>
    </row>
    <row r="433" spans="1:31" ht="15.75" customHeight="1" x14ac:dyDescent="0.2">
      <c r="A433" s="22"/>
      <c r="B433" s="22"/>
      <c r="C433" s="22"/>
      <c r="D433" s="22"/>
      <c r="E433" s="22"/>
      <c r="F433" s="22"/>
      <c r="G433" s="22"/>
      <c r="H433" s="22"/>
      <c r="I433" s="67"/>
      <c r="J433" s="22"/>
      <c r="K433" s="22"/>
      <c r="L433" s="22"/>
      <c r="M433" s="22"/>
      <c r="N433" s="22"/>
      <c r="O433" s="22"/>
      <c r="P433" s="22"/>
      <c r="Q433" s="22"/>
      <c r="R433" s="22"/>
      <c r="S433" s="22"/>
      <c r="T433" s="22"/>
      <c r="U433" s="22"/>
      <c r="V433" s="22"/>
      <c r="W433" s="22"/>
      <c r="X433" s="22"/>
      <c r="Y433" s="22"/>
      <c r="Z433" s="22"/>
      <c r="AA433" s="22"/>
      <c r="AB433" s="22"/>
      <c r="AC433" s="22"/>
      <c r="AD433" s="22"/>
      <c r="AE433" s="22"/>
    </row>
    <row r="434" spans="1:31" ht="15.75" customHeight="1" x14ac:dyDescent="0.2">
      <c r="A434" s="22"/>
      <c r="B434" s="22"/>
      <c r="C434" s="22"/>
      <c r="D434" s="22"/>
      <c r="E434" s="22"/>
      <c r="F434" s="22"/>
      <c r="G434" s="22"/>
      <c r="H434" s="22"/>
      <c r="I434" s="67"/>
      <c r="J434" s="22"/>
      <c r="K434" s="22"/>
      <c r="L434" s="22"/>
      <c r="M434" s="22"/>
      <c r="N434" s="22"/>
      <c r="O434" s="22"/>
      <c r="P434" s="22"/>
      <c r="Q434" s="22"/>
      <c r="R434" s="22"/>
      <c r="S434" s="22"/>
      <c r="T434" s="22"/>
      <c r="U434" s="22"/>
      <c r="V434" s="22"/>
      <c r="W434" s="22"/>
      <c r="X434" s="22"/>
      <c r="Y434" s="22"/>
      <c r="Z434" s="22"/>
      <c r="AA434" s="22"/>
      <c r="AB434" s="22"/>
      <c r="AC434" s="22"/>
      <c r="AD434" s="22"/>
      <c r="AE434" s="22"/>
    </row>
    <row r="435" spans="1:31" ht="15.75" customHeight="1" x14ac:dyDescent="0.2">
      <c r="A435" s="22"/>
      <c r="B435" s="22"/>
      <c r="C435" s="22"/>
      <c r="D435" s="22"/>
      <c r="E435" s="22"/>
      <c r="F435" s="22"/>
      <c r="G435" s="22"/>
      <c r="H435" s="22"/>
      <c r="I435" s="67"/>
      <c r="J435" s="22"/>
      <c r="K435" s="22"/>
      <c r="L435" s="22"/>
      <c r="M435" s="22"/>
      <c r="N435" s="22"/>
      <c r="O435" s="22"/>
      <c r="P435" s="22"/>
      <c r="Q435" s="22"/>
      <c r="R435" s="22"/>
      <c r="S435" s="22"/>
      <c r="T435" s="22"/>
      <c r="U435" s="22"/>
      <c r="V435" s="22"/>
      <c r="W435" s="22"/>
      <c r="X435" s="22"/>
      <c r="Y435" s="22"/>
      <c r="Z435" s="22"/>
      <c r="AA435" s="22"/>
      <c r="AB435" s="22"/>
      <c r="AC435" s="22"/>
      <c r="AD435" s="22"/>
      <c r="AE435" s="22"/>
    </row>
    <row r="436" spans="1:31" ht="15.75" customHeight="1" x14ac:dyDescent="0.2">
      <c r="A436" s="22"/>
      <c r="B436" s="22"/>
      <c r="C436" s="22"/>
      <c r="D436" s="22"/>
      <c r="E436" s="22"/>
      <c r="F436" s="22"/>
      <c r="G436" s="22"/>
      <c r="H436" s="22"/>
      <c r="I436" s="67"/>
      <c r="J436" s="22"/>
      <c r="K436" s="22"/>
      <c r="L436" s="22"/>
      <c r="M436" s="22"/>
      <c r="N436" s="22"/>
      <c r="O436" s="22"/>
      <c r="P436" s="22"/>
      <c r="Q436" s="22"/>
      <c r="R436" s="22"/>
      <c r="S436" s="22"/>
      <c r="T436" s="22"/>
      <c r="U436" s="22"/>
      <c r="V436" s="22"/>
      <c r="W436" s="22"/>
      <c r="X436" s="22"/>
      <c r="Y436" s="22"/>
      <c r="Z436" s="22"/>
      <c r="AA436" s="22"/>
      <c r="AB436" s="22"/>
      <c r="AC436" s="22"/>
      <c r="AD436" s="22"/>
      <c r="AE436" s="22"/>
    </row>
    <row r="437" spans="1:31" ht="15.75" customHeight="1" x14ac:dyDescent="0.2">
      <c r="A437" s="22"/>
      <c r="B437" s="22"/>
      <c r="C437" s="22"/>
      <c r="D437" s="22"/>
      <c r="E437" s="22"/>
      <c r="F437" s="22"/>
      <c r="G437" s="22"/>
      <c r="H437" s="22"/>
      <c r="I437" s="67"/>
      <c r="J437" s="22"/>
      <c r="K437" s="22"/>
      <c r="L437" s="22"/>
      <c r="M437" s="22"/>
      <c r="N437" s="22"/>
      <c r="O437" s="22"/>
      <c r="P437" s="22"/>
      <c r="Q437" s="22"/>
      <c r="R437" s="22"/>
      <c r="S437" s="22"/>
      <c r="T437" s="22"/>
      <c r="U437" s="22"/>
      <c r="V437" s="22"/>
      <c r="W437" s="22"/>
      <c r="X437" s="22"/>
      <c r="Y437" s="22"/>
      <c r="Z437" s="22"/>
      <c r="AA437" s="22"/>
      <c r="AB437" s="22"/>
      <c r="AC437" s="22"/>
      <c r="AD437" s="22"/>
      <c r="AE437" s="22"/>
    </row>
    <row r="438" spans="1:31" ht="15.75" customHeight="1" x14ac:dyDescent="0.2">
      <c r="A438" s="22"/>
      <c r="B438" s="22"/>
      <c r="C438" s="22"/>
      <c r="D438" s="22"/>
      <c r="E438" s="22"/>
      <c r="F438" s="22"/>
      <c r="G438" s="22"/>
      <c r="H438" s="22"/>
      <c r="I438" s="67"/>
      <c r="J438" s="22"/>
      <c r="K438" s="22"/>
      <c r="L438" s="22"/>
      <c r="M438" s="22"/>
      <c r="N438" s="22"/>
      <c r="O438" s="22"/>
      <c r="P438" s="22"/>
      <c r="Q438" s="22"/>
      <c r="R438" s="22"/>
      <c r="S438" s="22"/>
      <c r="T438" s="22"/>
      <c r="U438" s="22"/>
      <c r="V438" s="22"/>
      <c r="W438" s="22"/>
      <c r="X438" s="22"/>
      <c r="Y438" s="22"/>
      <c r="Z438" s="22"/>
      <c r="AA438" s="22"/>
      <c r="AB438" s="22"/>
      <c r="AC438" s="22"/>
      <c r="AD438" s="22"/>
      <c r="AE438" s="22"/>
    </row>
    <row r="439" spans="1:31" ht="15.75" customHeight="1" x14ac:dyDescent="0.2">
      <c r="A439" s="22"/>
      <c r="B439" s="22"/>
      <c r="C439" s="22"/>
      <c r="D439" s="22"/>
      <c r="E439" s="22"/>
      <c r="F439" s="22"/>
      <c r="G439" s="22"/>
      <c r="H439" s="22"/>
      <c r="I439" s="67"/>
      <c r="J439" s="22"/>
      <c r="K439" s="22"/>
      <c r="L439" s="22"/>
      <c r="M439" s="22"/>
      <c r="N439" s="22"/>
      <c r="O439" s="22"/>
      <c r="P439" s="22"/>
      <c r="Q439" s="22"/>
      <c r="R439" s="22"/>
      <c r="S439" s="22"/>
      <c r="T439" s="22"/>
      <c r="U439" s="22"/>
      <c r="V439" s="22"/>
      <c r="W439" s="22"/>
      <c r="X439" s="22"/>
      <c r="Y439" s="22"/>
      <c r="Z439" s="22"/>
      <c r="AA439" s="22"/>
      <c r="AB439" s="22"/>
      <c r="AC439" s="22"/>
      <c r="AD439" s="22"/>
      <c r="AE439" s="22"/>
    </row>
    <row r="440" spans="1:31" ht="15.75" customHeight="1" x14ac:dyDescent="0.2">
      <c r="A440" s="22"/>
      <c r="B440" s="22"/>
      <c r="C440" s="22"/>
      <c r="D440" s="22"/>
      <c r="E440" s="22"/>
      <c r="F440" s="22"/>
      <c r="G440" s="22"/>
      <c r="H440" s="22"/>
      <c r="I440" s="67"/>
      <c r="J440" s="22"/>
      <c r="K440" s="22"/>
      <c r="L440" s="22"/>
      <c r="M440" s="22"/>
      <c r="N440" s="22"/>
      <c r="O440" s="22"/>
      <c r="P440" s="22"/>
      <c r="Q440" s="22"/>
      <c r="R440" s="22"/>
      <c r="S440" s="22"/>
      <c r="T440" s="22"/>
      <c r="U440" s="22"/>
      <c r="V440" s="22"/>
      <c r="W440" s="22"/>
      <c r="X440" s="22"/>
      <c r="Y440" s="22"/>
      <c r="Z440" s="22"/>
      <c r="AA440" s="22"/>
      <c r="AB440" s="22"/>
      <c r="AC440" s="22"/>
      <c r="AD440" s="22"/>
      <c r="AE440" s="22"/>
    </row>
    <row r="441" spans="1:31" ht="15.75" customHeight="1" x14ac:dyDescent="0.2">
      <c r="A441" s="22"/>
      <c r="B441" s="22"/>
      <c r="C441" s="22"/>
      <c r="D441" s="22"/>
      <c r="E441" s="22"/>
      <c r="F441" s="22"/>
      <c r="G441" s="22"/>
      <c r="H441" s="22"/>
      <c r="I441" s="67"/>
      <c r="J441" s="22"/>
      <c r="K441" s="22"/>
      <c r="L441" s="22"/>
      <c r="M441" s="22"/>
      <c r="N441" s="22"/>
      <c r="O441" s="22"/>
      <c r="P441" s="22"/>
      <c r="Q441" s="22"/>
      <c r="R441" s="22"/>
      <c r="S441" s="22"/>
      <c r="T441" s="22"/>
      <c r="U441" s="22"/>
      <c r="V441" s="22"/>
      <c r="W441" s="22"/>
      <c r="X441" s="22"/>
      <c r="Y441" s="22"/>
      <c r="Z441" s="22"/>
      <c r="AA441" s="22"/>
      <c r="AB441" s="22"/>
      <c r="AC441" s="22"/>
      <c r="AD441" s="22"/>
      <c r="AE441" s="22"/>
    </row>
    <row r="442" spans="1:31" ht="15.75" customHeight="1" x14ac:dyDescent="0.2">
      <c r="A442" s="22"/>
      <c r="B442" s="22"/>
      <c r="C442" s="22"/>
      <c r="D442" s="22"/>
      <c r="E442" s="22"/>
      <c r="F442" s="22"/>
      <c r="G442" s="22"/>
      <c r="H442" s="22"/>
      <c r="I442" s="67"/>
      <c r="J442" s="22"/>
      <c r="K442" s="22"/>
      <c r="L442" s="22"/>
      <c r="M442" s="22"/>
      <c r="N442" s="22"/>
      <c r="O442" s="22"/>
      <c r="P442" s="22"/>
      <c r="Q442" s="22"/>
      <c r="R442" s="22"/>
      <c r="S442" s="22"/>
      <c r="T442" s="22"/>
      <c r="U442" s="22"/>
      <c r="V442" s="22"/>
      <c r="W442" s="22"/>
      <c r="X442" s="22"/>
      <c r="Y442" s="22"/>
      <c r="Z442" s="22"/>
      <c r="AA442" s="22"/>
      <c r="AB442" s="22"/>
      <c r="AC442" s="22"/>
      <c r="AD442" s="22"/>
      <c r="AE442" s="22"/>
    </row>
    <row r="443" spans="1:31" ht="15.75" customHeight="1" x14ac:dyDescent="0.2">
      <c r="A443" s="22"/>
      <c r="B443" s="22"/>
      <c r="C443" s="22"/>
      <c r="D443" s="22"/>
      <c r="E443" s="22"/>
      <c r="F443" s="22"/>
      <c r="G443" s="22"/>
      <c r="H443" s="22"/>
      <c r="I443" s="67"/>
      <c r="J443" s="22"/>
      <c r="K443" s="22"/>
      <c r="L443" s="22"/>
      <c r="M443" s="22"/>
      <c r="N443" s="22"/>
      <c r="O443" s="22"/>
      <c r="P443" s="22"/>
      <c r="Q443" s="22"/>
      <c r="R443" s="22"/>
      <c r="S443" s="22"/>
      <c r="T443" s="22"/>
      <c r="U443" s="22"/>
      <c r="V443" s="22"/>
      <c r="W443" s="22"/>
      <c r="X443" s="22"/>
      <c r="Y443" s="22"/>
      <c r="Z443" s="22"/>
      <c r="AA443" s="22"/>
      <c r="AB443" s="22"/>
      <c r="AC443" s="22"/>
      <c r="AD443" s="22"/>
      <c r="AE443" s="22"/>
    </row>
    <row r="444" spans="1:31" ht="15.75" customHeight="1" x14ac:dyDescent="0.2">
      <c r="A444" s="22"/>
      <c r="B444" s="22"/>
      <c r="C444" s="22"/>
      <c r="D444" s="22"/>
      <c r="E444" s="22"/>
      <c r="F444" s="22"/>
      <c r="G444" s="22"/>
      <c r="H444" s="22"/>
      <c r="I444" s="67"/>
      <c r="J444" s="22"/>
      <c r="K444" s="22"/>
      <c r="L444" s="22"/>
      <c r="M444" s="22"/>
      <c r="N444" s="22"/>
      <c r="O444" s="22"/>
      <c r="P444" s="22"/>
      <c r="Q444" s="22"/>
      <c r="R444" s="22"/>
      <c r="S444" s="22"/>
      <c r="T444" s="22"/>
      <c r="U444" s="22"/>
      <c r="V444" s="22"/>
      <c r="W444" s="22"/>
      <c r="X444" s="22"/>
      <c r="Y444" s="22"/>
      <c r="Z444" s="22"/>
      <c r="AA444" s="22"/>
      <c r="AB444" s="22"/>
      <c r="AC444" s="22"/>
      <c r="AD444" s="22"/>
      <c r="AE444" s="22"/>
    </row>
    <row r="445" spans="1:31" ht="15.75" customHeight="1" x14ac:dyDescent="0.2">
      <c r="A445" s="22"/>
      <c r="B445" s="22"/>
      <c r="C445" s="22"/>
      <c r="D445" s="22"/>
      <c r="E445" s="22"/>
      <c r="F445" s="22"/>
      <c r="G445" s="22"/>
      <c r="H445" s="22"/>
      <c r="I445" s="67"/>
      <c r="J445" s="22"/>
      <c r="K445" s="22"/>
      <c r="L445" s="22"/>
      <c r="M445" s="22"/>
      <c r="N445" s="22"/>
      <c r="O445" s="22"/>
      <c r="P445" s="22"/>
      <c r="Q445" s="22"/>
      <c r="R445" s="22"/>
      <c r="S445" s="22"/>
      <c r="T445" s="22"/>
      <c r="U445" s="22"/>
      <c r="V445" s="22"/>
      <c r="W445" s="22"/>
      <c r="X445" s="22"/>
      <c r="Y445" s="22"/>
      <c r="Z445" s="22"/>
      <c r="AA445" s="22"/>
      <c r="AB445" s="22"/>
      <c r="AC445" s="22"/>
      <c r="AD445" s="22"/>
      <c r="AE445" s="22"/>
    </row>
    <row r="446" spans="1:31" ht="15.75" customHeight="1" x14ac:dyDescent="0.2">
      <c r="A446" s="22"/>
      <c r="B446" s="22"/>
      <c r="C446" s="22"/>
      <c r="D446" s="22"/>
      <c r="E446" s="22"/>
      <c r="F446" s="22"/>
      <c r="G446" s="22"/>
      <c r="H446" s="22"/>
      <c r="I446" s="67"/>
      <c r="J446" s="22"/>
      <c r="K446" s="22"/>
      <c r="L446" s="22"/>
      <c r="M446" s="22"/>
      <c r="N446" s="22"/>
      <c r="O446" s="22"/>
      <c r="P446" s="22"/>
      <c r="Q446" s="22"/>
      <c r="R446" s="22"/>
      <c r="S446" s="22"/>
      <c r="T446" s="22"/>
      <c r="U446" s="22"/>
      <c r="V446" s="22"/>
      <c r="W446" s="22"/>
      <c r="X446" s="22"/>
      <c r="Y446" s="22"/>
      <c r="Z446" s="22"/>
      <c r="AA446" s="22"/>
      <c r="AB446" s="22"/>
      <c r="AC446" s="22"/>
      <c r="AD446" s="22"/>
      <c r="AE446" s="22"/>
    </row>
    <row r="447" spans="1:31" ht="15.75" customHeight="1" x14ac:dyDescent="0.2">
      <c r="A447" s="22"/>
      <c r="B447" s="22"/>
      <c r="C447" s="22"/>
      <c r="D447" s="22"/>
      <c r="E447" s="22"/>
      <c r="F447" s="22"/>
      <c r="G447" s="22"/>
      <c r="H447" s="22"/>
      <c r="I447" s="67"/>
      <c r="J447" s="22"/>
      <c r="K447" s="22"/>
      <c r="L447" s="22"/>
      <c r="M447" s="22"/>
      <c r="N447" s="22"/>
      <c r="O447" s="22"/>
      <c r="P447" s="22"/>
      <c r="Q447" s="22"/>
      <c r="R447" s="22"/>
      <c r="S447" s="22"/>
      <c r="T447" s="22"/>
      <c r="U447" s="22"/>
      <c r="V447" s="22"/>
      <c r="W447" s="22"/>
      <c r="X447" s="22"/>
      <c r="Y447" s="22"/>
      <c r="Z447" s="22"/>
      <c r="AA447" s="22"/>
      <c r="AB447" s="22"/>
      <c r="AC447" s="22"/>
      <c r="AD447" s="22"/>
      <c r="AE447" s="22"/>
    </row>
    <row r="448" spans="1:31" ht="15.75" customHeight="1" x14ac:dyDescent="0.2">
      <c r="A448" s="22"/>
      <c r="B448" s="22"/>
      <c r="C448" s="22"/>
      <c r="D448" s="22"/>
      <c r="E448" s="22"/>
      <c r="F448" s="22"/>
      <c r="G448" s="22"/>
      <c r="H448" s="22"/>
      <c r="I448" s="67"/>
      <c r="J448" s="22"/>
      <c r="K448" s="22"/>
      <c r="L448" s="22"/>
      <c r="M448" s="22"/>
      <c r="N448" s="22"/>
      <c r="O448" s="22"/>
      <c r="P448" s="22"/>
      <c r="Q448" s="22"/>
      <c r="R448" s="22"/>
      <c r="S448" s="22"/>
      <c r="T448" s="22"/>
      <c r="U448" s="22"/>
      <c r="V448" s="22"/>
      <c r="W448" s="22"/>
      <c r="X448" s="22"/>
      <c r="Y448" s="22"/>
      <c r="Z448" s="22"/>
      <c r="AA448" s="22"/>
      <c r="AB448" s="22"/>
      <c r="AC448" s="22"/>
      <c r="AD448" s="22"/>
      <c r="AE448" s="22"/>
    </row>
    <row r="449" spans="1:31" ht="15.75" customHeight="1" x14ac:dyDescent="0.2">
      <c r="A449" s="22"/>
      <c r="B449" s="22"/>
      <c r="C449" s="22"/>
      <c r="D449" s="22"/>
      <c r="E449" s="22"/>
      <c r="F449" s="22"/>
      <c r="G449" s="22"/>
      <c r="H449" s="22"/>
      <c r="I449" s="67"/>
      <c r="J449" s="22"/>
      <c r="K449" s="22"/>
      <c r="L449" s="22"/>
      <c r="M449" s="22"/>
      <c r="N449" s="22"/>
      <c r="O449" s="22"/>
      <c r="P449" s="22"/>
      <c r="Q449" s="22"/>
      <c r="R449" s="22"/>
      <c r="S449" s="22"/>
      <c r="T449" s="22"/>
      <c r="U449" s="22"/>
      <c r="V449" s="22"/>
      <c r="W449" s="22"/>
      <c r="X449" s="22"/>
      <c r="Y449" s="22"/>
      <c r="Z449" s="22"/>
      <c r="AA449" s="22"/>
      <c r="AB449" s="22"/>
      <c r="AC449" s="22"/>
      <c r="AD449" s="22"/>
      <c r="AE449" s="22"/>
    </row>
    <row r="450" spans="1:31" ht="15.75" customHeight="1" x14ac:dyDescent="0.2">
      <c r="A450" s="22"/>
      <c r="B450" s="22"/>
      <c r="C450" s="22"/>
      <c r="D450" s="22"/>
      <c r="E450" s="22"/>
      <c r="F450" s="22"/>
      <c r="G450" s="22"/>
      <c r="H450" s="22"/>
      <c r="I450" s="67"/>
      <c r="J450" s="22"/>
      <c r="K450" s="22"/>
      <c r="L450" s="22"/>
      <c r="M450" s="22"/>
      <c r="N450" s="22"/>
      <c r="O450" s="22"/>
      <c r="P450" s="22"/>
      <c r="Q450" s="22"/>
      <c r="R450" s="22"/>
      <c r="S450" s="22"/>
      <c r="T450" s="22"/>
      <c r="U450" s="22"/>
      <c r="V450" s="22"/>
      <c r="W450" s="22"/>
      <c r="X450" s="22"/>
      <c r="Y450" s="22"/>
      <c r="Z450" s="22"/>
      <c r="AA450" s="22"/>
      <c r="AB450" s="22"/>
      <c r="AC450" s="22"/>
      <c r="AD450" s="22"/>
      <c r="AE450" s="22"/>
    </row>
    <row r="451" spans="1:31" ht="15.75" customHeight="1" x14ac:dyDescent="0.2">
      <c r="A451" s="22"/>
      <c r="B451" s="22"/>
      <c r="C451" s="22"/>
      <c r="D451" s="22"/>
      <c r="E451" s="22"/>
      <c r="F451" s="22"/>
      <c r="G451" s="22"/>
      <c r="H451" s="22"/>
      <c r="I451" s="67"/>
      <c r="J451" s="22"/>
      <c r="K451" s="22"/>
      <c r="L451" s="22"/>
      <c r="M451" s="22"/>
      <c r="N451" s="22"/>
      <c r="O451" s="22"/>
      <c r="P451" s="22"/>
      <c r="Q451" s="22"/>
      <c r="R451" s="22"/>
      <c r="S451" s="22"/>
      <c r="T451" s="22"/>
      <c r="U451" s="22"/>
      <c r="V451" s="22"/>
      <c r="W451" s="22"/>
      <c r="X451" s="22"/>
      <c r="Y451" s="22"/>
      <c r="Z451" s="22"/>
      <c r="AA451" s="22"/>
      <c r="AB451" s="22"/>
      <c r="AC451" s="22"/>
      <c r="AD451" s="22"/>
      <c r="AE451" s="22"/>
    </row>
    <row r="452" spans="1:31" ht="15.75" customHeight="1" x14ac:dyDescent="0.2">
      <c r="A452" s="22"/>
      <c r="B452" s="22"/>
      <c r="C452" s="22"/>
      <c r="D452" s="22"/>
      <c r="E452" s="22"/>
      <c r="F452" s="22"/>
      <c r="G452" s="22"/>
      <c r="H452" s="22"/>
      <c r="I452" s="67"/>
      <c r="J452" s="22"/>
      <c r="K452" s="22"/>
      <c r="L452" s="22"/>
      <c r="M452" s="22"/>
      <c r="N452" s="22"/>
      <c r="O452" s="22"/>
      <c r="P452" s="22"/>
      <c r="Q452" s="22"/>
      <c r="R452" s="22"/>
      <c r="S452" s="22"/>
      <c r="T452" s="22"/>
      <c r="U452" s="22"/>
      <c r="V452" s="22"/>
      <c r="W452" s="22"/>
      <c r="X452" s="22"/>
      <c r="Y452" s="22"/>
      <c r="Z452" s="22"/>
      <c r="AA452" s="22"/>
      <c r="AB452" s="22"/>
      <c r="AC452" s="22"/>
      <c r="AD452" s="22"/>
      <c r="AE452" s="22"/>
    </row>
    <row r="453" spans="1:31" ht="15.75" customHeight="1" x14ac:dyDescent="0.2">
      <c r="A453" s="22"/>
      <c r="B453" s="22"/>
      <c r="C453" s="22"/>
      <c r="D453" s="22"/>
      <c r="E453" s="22"/>
      <c r="F453" s="22"/>
      <c r="G453" s="22"/>
      <c r="H453" s="22"/>
      <c r="I453" s="67"/>
      <c r="J453" s="22"/>
      <c r="K453" s="22"/>
      <c r="L453" s="22"/>
      <c r="M453" s="22"/>
      <c r="N453" s="22"/>
      <c r="O453" s="22"/>
      <c r="P453" s="22"/>
      <c r="Q453" s="22"/>
      <c r="R453" s="22"/>
      <c r="S453" s="22"/>
      <c r="T453" s="22"/>
      <c r="U453" s="22"/>
      <c r="V453" s="22"/>
      <c r="W453" s="22"/>
      <c r="X453" s="22"/>
      <c r="Y453" s="22"/>
      <c r="Z453" s="22"/>
      <c r="AA453" s="22"/>
      <c r="AB453" s="22"/>
      <c r="AC453" s="22"/>
      <c r="AD453" s="22"/>
      <c r="AE453" s="22"/>
    </row>
    <row r="454" spans="1:31" ht="15.75" customHeight="1" x14ac:dyDescent="0.2">
      <c r="A454" s="22"/>
      <c r="B454" s="22"/>
      <c r="C454" s="22"/>
      <c r="D454" s="22"/>
      <c r="E454" s="22"/>
      <c r="F454" s="22"/>
      <c r="G454" s="22"/>
      <c r="H454" s="22"/>
      <c r="I454" s="67"/>
      <c r="J454" s="22"/>
      <c r="K454" s="22"/>
      <c r="L454" s="22"/>
      <c r="M454" s="22"/>
      <c r="N454" s="22"/>
      <c r="O454" s="22"/>
      <c r="P454" s="22"/>
      <c r="Q454" s="22"/>
      <c r="R454" s="22"/>
      <c r="S454" s="22"/>
      <c r="T454" s="22"/>
      <c r="U454" s="22"/>
      <c r="V454" s="22"/>
      <c r="W454" s="22"/>
      <c r="X454" s="22"/>
      <c r="Y454" s="22"/>
      <c r="Z454" s="22"/>
      <c r="AA454" s="22"/>
      <c r="AB454" s="22"/>
      <c r="AC454" s="22"/>
      <c r="AD454" s="22"/>
      <c r="AE454" s="22"/>
    </row>
    <row r="455" spans="1:31" ht="15.75" customHeight="1" x14ac:dyDescent="0.2">
      <c r="A455" s="22"/>
      <c r="B455" s="22"/>
      <c r="C455" s="22"/>
      <c r="D455" s="22"/>
      <c r="E455" s="22"/>
      <c r="F455" s="22"/>
      <c r="G455" s="22"/>
      <c r="H455" s="22"/>
      <c r="I455" s="67"/>
      <c r="J455" s="22"/>
      <c r="K455" s="22"/>
      <c r="L455" s="22"/>
      <c r="M455" s="22"/>
      <c r="N455" s="22"/>
      <c r="O455" s="22"/>
      <c r="P455" s="22"/>
      <c r="Q455" s="22"/>
      <c r="R455" s="22"/>
      <c r="S455" s="22"/>
      <c r="T455" s="22"/>
      <c r="U455" s="22"/>
      <c r="V455" s="22"/>
      <c r="W455" s="22"/>
      <c r="X455" s="22"/>
      <c r="Y455" s="22"/>
      <c r="Z455" s="22"/>
      <c r="AA455" s="22"/>
      <c r="AB455" s="22"/>
      <c r="AC455" s="22"/>
      <c r="AD455" s="22"/>
      <c r="AE455" s="22"/>
    </row>
    <row r="456" spans="1:31" ht="15.75" customHeight="1" x14ac:dyDescent="0.2">
      <c r="A456" s="22"/>
      <c r="B456" s="22"/>
      <c r="C456" s="22"/>
      <c r="D456" s="22"/>
      <c r="E456" s="22"/>
      <c r="F456" s="22"/>
      <c r="G456" s="22"/>
      <c r="H456" s="22"/>
      <c r="I456" s="67"/>
      <c r="J456" s="22"/>
      <c r="K456" s="22"/>
      <c r="L456" s="22"/>
      <c r="M456" s="22"/>
      <c r="N456" s="22"/>
      <c r="O456" s="22"/>
      <c r="P456" s="22"/>
      <c r="Q456" s="22"/>
      <c r="R456" s="22"/>
      <c r="S456" s="22"/>
      <c r="T456" s="22"/>
      <c r="U456" s="22"/>
      <c r="V456" s="22"/>
      <c r="W456" s="22"/>
      <c r="X456" s="22"/>
      <c r="Y456" s="22"/>
      <c r="Z456" s="22"/>
      <c r="AA456" s="22"/>
      <c r="AB456" s="22"/>
      <c r="AC456" s="22"/>
      <c r="AD456" s="22"/>
      <c r="AE456" s="22"/>
    </row>
    <row r="457" spans="1:31" ht="15.75" customHeight="1" x14ac:dyDescent="0.2">
      <c r="A457" s="22"/>
      <c r="B457" s="22"/>
      <c r="C457" s="22"/>
      <c r="D457" s="22"/>
      <c r="E457" s="22"/>
      <c r="F457" s="22"/>
      <c r="G457" s="22"/>
      <c r="H457" s="22"/>
      <c r="I457" s="67"/>
      <c r="J457" s="22"/>
      <c r="K457" s="22"/>
      <c r="L457" s="22"/>
      <c r="M457" s="22"/>
      <c r="N457" s="22"/>
      <c r="O457" s="22"/>
      <c r="P457" s="22"/>
      <c r="Q457" s="22"/>
      <c r="R457" s="22"/>
      <c r="S457" s="22"/>
      <c r="T457" s="22"/>
      <c r="U457" s="22"/>
      <c r="V457" s="22"/>
      <c r="W457" s="22"/>
      <c r="X457" s="22"/>
      <c r="Y457" s="22"/>
      <c r="Z457" s="22"/>
      <c r="AA457" s="22"/>
      <c r="AB457" s="22"/>
      <c r="AC457" s="22"/>
      <c r="AD457" s="22"/>
      <c r="AE457" s="22"/>
    </row>
    <row r="458" spans="1:31" ht="15.75" customHeight="1" x14ac:dyDescent="0.2">
      <c r="A458" s="22"/>
      <c r="B458" s="22"/>
      <c r="C458" s="22"/>
      <c r="D458" s="22"/>
      <c r="E458" s="22"/>
      <c r="F458" s="22"/>
      <c r="G458" s="22"/>
      <c r="H458" s="22"/>
      <c r="I458" s="67"/>
      <c r="J458" s="22"/>
      <c r="K458" s="22"/>
      <c r="L458" s="22"/>
      <c r="M458" s="22"/>
      <c r="N458" s="22"/>
      <c r="O458" s="22"/>
      <c r="P458" s="22"/>
      <c r="Q458" s="22"/>
      <c r="R458" s="22"/>
      <c r="S458" s="22"/>
      <c r="T458" s="22"/>
      <c r="U458" s="22"/>
      <c r="V458" s="22"/>
      <c r="W458" s="22"/>
      <c r="X458" s="22"/>
      <c r="Y458" s="22"/>
      <c r="Z458" s="22"/>
      <c r="AA458" s="22"/>
      <c r="AB458" s="22"/>
      <c r="AC458" s="22"/>
      <c r="AD458" s="22"/>
      <c r="AE458" s="22"/>
    </row>
    <row r="459" spans="1:31" ht="15.75" customHeight="1" x14ac:dyDescent="0.2">
      <c r="A459" s="22"/>
      <c r="B459" s="22"/>
      <c r="C459" s="22"/>
      <c r="D459" s="22"/>
      <c r="E459" s="22"/>
      <c r="F459" s="22"/>
      <c r="G459" s="22"/>
      <c r="H459" s="22"/>
      <c r="I459" s="67"/>
      <c r="J459" s="22"/>
      <c r="K459" s="22"/>
      <c r="L459" s="22"/>
      <c r="M459" s="22"/>
      <c r="N459" s="22"/>
      <c r="O459" s="22"/>
      <c r="P459" s="22"/>
      <c r="Q459" s="22"/>
      <c r="R459" s="22"/>
      <c r="S459" s="22"/>
      <c r="T459" s="22"/>
      <c r="U459" s="22"/>
      <c r="V459" s="22"/>
      <c r="W459" s="22"/>
      <c r="X459" s="22"/>
      <c r="Y459" s="22"/>
      <c r="Z459" s="22"/>
      <c r="AA459" s="22"/>
      <c r="AB459" s="22"/>
      <c r="AC459" s="22"/>
      <c r="AD459" s="22"/>
      <c r="AE459" s="22"/>
    </row>
    <row r="460" spans="1:31" ht="15.75" customHeight="1" x14ac:dyDescent="0.2">
      <c r="A460" s="22"/>
      <c r="B460" s="22"/>
      <c r="C460" s="22"/>
      <c r="D460" s="22"/>
      <c r="E460" s="22"/>
      <c r="F460" s="22"/>
      <c r="G460" s="22"/>
      <c r="H460" s="22"/>
      <c r="I460" s="67"/>
      <c r="J460" s="22"/>
      <c r="K460" s="22"/>
      <c r="L460" s="22"/>
      <c r="M460" s="22"/>
      <c r="N460" s="22"/>
      <c r="O460" s="22"/>
      <c r="P460" s="22"/>
      <c r="Q460" s="22"/>
      <c r="R460" s="22"/>
      <c r="S460" s="22"/>
      <c r="T460" s="22"/>
      <c r="U460" s="22"/>
      <c r="V460" s="22"/>
      <c r="W460" s="22"/>
      <c r="X460" s="22"/>
      <c r="Y460" s="22"/>
      <c r="Z460" s="22"/>
      <c r="AA460" s="22"/>
      <c r="AB460" s="22"/>
      <c r="AC460" s="22"/>
      <c r="AD460" s="22"/>
      <c r="AE460" s="22"/>
    </row>
    <row r="461" spans="1:31" ht="15.75" customHeight="1" x14ac:dyDescent="0.2">
      <c r="A461" s="22"/>
      <c r="B461" s="22"/>
      <c r="C461" s="22"/>
      <c r="D461" s="22"/>
      <c r="E461" s="22"/>
      <c r="F461" s="22"/>
      <c r="G461" s="22"/>
      <c r="H461" s="22"/>
      <c r="I461" s="67"/>
      <c r="J461" s="22"/>
      <c r="K461" s="22"/>
      <c r="L461" s="22"/>
      <c r="M461" s="22"/>
      <c r="N461" s="22"/>
      <c r="O461" s="22"/>
      <c r="P461" s="22"/>
      <c r="Q461" s="22"/>
      <c r="R461" s="22"/>
      <c r="S461" s="22"/>
      <c r="T461" s="22"/>
      <c r="U461" s="22"/>
      <c r="V461" s="22"/>
      <c r="W461" s="22"/>
      <c r="X461" s="22"/>
      <c r="Y461" s="22"/>
      <c r="Z461" s="22"/>
      <c r="AA461" s="22"/>
      <c r="AB461" s="22"/>
      <c r="AC461" s="22"/>
      <c r="AD461" s="22"/>
      <c r="AE461" s="22"/>
    </row>
    <row r="462" spans="1:31" ht="15.75" customHeight="1" x14ac:dyDescent="0.2">
      <c r="A462" s="22"/>
      <c r="B462" s="22"/>
      <c r="C462" s="22"/>
      <c r="D462" s="22"/>
      <c r="E462" s="22"/>
      <c r="F462" s="22"/>
      <c r="G462" s="22"/>
      <c r="H462" s="22"/>
      <c r="I462" s="67"/>
      <c r="J462" s="22"/>
      <c r="K462" s="22"/>
      <c r="L462" s="22"/>
      <c r="M462" s="22"/>
      <c r="N462" s="22"/>
      <c r="O462" s="22"/>
      <c r="P462" s="22"/>
      <c r="Q462" s="22"/>
      <c r="R462" s="22"/>
      <c r="S462" s="22"/>
      <c r="T462" s="22"/>
      <c r="U462" s="22"/>
      <c r="V462" s="22"/>
      <c r="W462" s="22"/>
      <c r="X462" s="22"/>
      <c r="Y462" s="22"/>
      <c r="Z462" s="22"/>
      <c r="AA462" s="22"/>
      <c r="AB462" s="22"/>
      <c r="AC462" s="22"/>
      <c r="AD462" s="22"/>
      <c r="AE462" s="22"/>
    </row>
    <row r="463" spans="1:31" ht="15.75" customHeight="1" x14ac:dyDescent="0.2">
      <c r="A463" s="22"/>
      <c r="B463" s="22"/>
      <c r="C463" s="22"/>
      <c r="D463" s="22"/>
      <c r="E463" s="22"/>
      <c r="F463" s="22"/>
      <c r="G463" s="22"/>
      <c r="H463" s="22"/>
      <c r="I463" s="67"/>
      <c r="J463" s="22"/>
      <c r="K463" s="22"/>
      <c r="L463" s="22"/>
      <c r="M463" s="22"/>
      <c r="N463" s="22"/>
      <c r="O463" s="22"/>
      <c r="P463" s="22"/>
      <c r="Q463" s="22"/>
      <c r="R463" s="22"/>
      <c r="S463" s="22"/>
      <c r="T463" s="22"/>
      <c r="U463" s="22"/>
      <c r="V463" s="22"/>
      <c r="W463" s="22"/>
      <c r="X463" s="22"/>
      <c r="Y463" s="22"/>
      <c r="Z463" s="22"/>
      <c r="AA463" s="22"/>
      <c r="AB463" s="22"/>
      <c r="AC463" s="22"/>
      <c r="AD463" s="22"/>
      <c r="AE463" s="22"/>
    </row>
    <row r="464" spans="1:31" ht="15.75" customHeight="1" x14ac:dyDescent="0.2">
      <c r="A464" s="22"/>
      <c r="B464" s="22"/>
      <c r="C464" s="22"/>
      <c r="D464" s="22"/>
      <c r="E464" s="22"/>
      <c r="F464" s="22"/>
      <c r="G464" s="22"/>
      <c r="H464" s="22"/>
      <c r="I464" s="67"/>
      <c r="J464" s="22"/>
      <c r="K464" s="22"/>
      <c r="L464" s="22"/>
      <c r="M464" s="22"/>
      <c r="N464" s="22"/>
      <c r="O464" s="22"/>
      <c r="P464" s="22"/>
      <c r="Q464" s="22"/>
      <c r="R464" s="22"/>
      <c r="S464" s="22"/>
      <c r="T464" s="22"/>
      <c r="U464" s="22"/>
      <c r="V464" s="22"/>
      <c r="W464" s="22"/>
      <c r="X464" s="22"/>
      <c r="Y464" s="22"/>
      <c r="Z464" s="22"/>
      <c r="AA464" s="22"/>
      <c r="AB464" s="22"/>
      <c r="AC464" s="22"/>
      <c r="AD464" s="22"/>
      <c r="AE464" s="22"/>
    </row>
    <row r="465" spans="1:31" ht="15.75" customHeight="1" x14ac:dyDescent="0.2">
      <c r="A465" s="22"/>
      <c r="B465" s="22"/>
      <c r="C465" s="22"/>
      <c r="D465" s="22"/>
      <c r="E465" s="22"/>
      <c r="F465" s="22"/>
      <c r="G465" s="22"/>
      <c r="H465" s="22"/>
      <c r="I465" s="67"/>
      <c r="J465" s="22"/>
      <c r="K465" s="22"/>
      <c r="L465" s="22"/>
      <c r="M465" s="22"/>
      <c r="N465" s="22"/>
      <c r="O465" s="22"/>
      <c r="P465" s="22"/>
      <c r="Q465" s="22"/>
      <c r="R465" s="22"/>
      <c r="S465" s="22"/>
      <c r="T465" s="22"/>
      <c r="U465" s="22"/>
      <c r="V465" s="22"/>
      <c r="W465" s="22"/>
      <c r="X465" s="22"/>
      <c r="Y465" s="22"/>
      <c r="Z465" s="22"/>
      <c r="AA465" s="22"/>
      <c r="AB465" s="22"/>
      <c r="AC465" s="22"/>
      <c r="AD465" s="22"/>
      <c r="AE465" s="22"/>
    </row>
    <row r="466" spans="1:31" ht="15.75" customHeight="1" x14ac:dyDescent="0.2">
      <c r="A466" s="22"/>
      <c r="B466" s="22"/>
      <c r="C466" s="22"/>
      <c r="D466" s="22"/>
      <c r="E466" s="22"/>
      <c r="F466" s="22"/>
      <c r="G466" s="22"/>
      <c r="H466" s="22"/>
      <c r="I466" s="67"/>
      <c r="J466" s="22"/>
      <c r="K466" s="22"/>
      <c r="L466" s="22"/>
      <c r="M466" s="22"/>
      <c r="N466" s="22"/>
      <c r="O466" s="22"/>
      <c r="P466" s="22"/>
      <c r="Q466" s="22"/>
      <c r="R466" s="22"/>
      <c r="S466" s="22"/>
      <c r="T466" s="22"/>
      <c r="U466" s="22"/>
      <c r="V466" s="22"/>
      <c r="W466" s="22"/>
      <c r="X466" s="22"/>
      <c r="Y466" s="22"/>
      <c r="Z466" s="22"/>
      <c r="AA466" s="22"/>
      <c r="AB466" s="22"/>
      <c r="AC466" s="22"/>
      <c r="AD466" s="22"/>
      <c r="AE466" s="22"/>
    </row>
    <row r="467" spans="1:31" ht="15.75" customHeight="1" x14ac:dyDescent="0.2">
      <c r="A467" s="22"/>
      <c r="B467" s="22"/>
      <c r="C467" s="22"/>
      <c r="D467" s="22"/>
      <c r="E467" s="22"/>
      <c r="F467" s="22"/>
      <c r="G467" s="22"/>
      <c r="H467" s="22"/>
      <c r="I467" s="67"/>
      <c r="J467" s="22"/>
      <c r="K467" s="22"/>
      <c r="L467" s="22"/>
      <c r="M467" s="22"/>
      <c r="N467" s="22"/>
      <c r="O467" s="22"/>
      <c r="P467" s="22"/>
      <c r="Q467" s="22"/>
      <c r="R467" s="22"/>
      <c r="S467" s="22"/>
      <c r="T467" s="22"/>
      <c r="U467" s="22"/>
      <c r="V467" s="22"/>
      <c r="W467" s="22"/>
      <c r="X467" s="22"/>
      <c r="Y467" s="22"/>
      <c r="Z467" s="22"/>
      <c r="AA467" s="22"/>
      <c r="AB467" s="22"/>
      <c r="AC467" s="22"/>
      <c r="AD467" s="22"/>
      <c r="AE467" s="22"/>
    </row>
    <row r="468" spans="1:31" ht="15.75" customHeight="1" x14ac:dyDescent="0.2">
      <c r="A468" s="22"/>
      <c r="B468" s="22"/>
      <c r="C468" s="22"/>
      <c r="D468" s="22"/>
      <c r="E468" s="22"/>
      <c r="F468" s="22"/>
      <c r="G468" s="22"/>
      <c r="H468" s="22"/>
      <c r="I468" s="67"/>
      <c r="J468" s="22"/>
      <c r="K468" s="22"/>
      <c r="L468" s="22"/>
      <c r="M468" s="22"/>
      <c r="N468" s="22"/>
      <c r="O468" s="22"/>
      <c r="P468" s="22"/>
      <c r="Q468" s="22"/>
      <c r="R468" s="22"/>
      <c r="S468" s="22"/>
      <c r="T468" s="22"/>
      <c r="U468" s="22"/>
      <c r="V468" s="22"/>
      <c r="W468" s="22"/>
      <c r="X468" s="22"/>
      <c r="Y468" s="22"/>
      <c r="Z468" s="22"/>
      <c r="AA468" s="22"/>
      <c r="AB468" s="22"/>
      <c r="AC468" s="22"/>
      <c r="AD468" s="22"/>
      <c r="AE468" s="22"/>
    </row>
    <row r="469" spans="1:31" ht="15.75" customHeight="1" x14ac:dyDescent="0.2">
      <c r="A469" s="22"/>
      <c r="B469" s="22"/>
      <c r="C469" s="22"/>
      <c r="D469" s="22"/>
      <c r="E469" s="22"/>
      <c r="F469" s="22"/>
      <c r="G469" s="22"/>
      <c r="H469" s="22"/>
      <c r="I469" s="67"/>
      <c r="J469" s="22"/>
      <c r="K469" s="22"/>
      <c r="L469" s="22"/>
      <c r="M469" s="22"/>
      <c r="N469" s="22"/>
      <c r="O469" s="22"/>
      <c r="P469" s="22"/>
      <c r="Q469" s="22"/>
      <c r="R469" s="22"/>
      <c r="S469" s="22"/>
      <c r="T469" s="22"/>
      <c r="U469" s="22"/>
      <c r="V469" s="22"/>
      <c r="W469" s="22"/>
      <c r="X469" s="22"/>
      <c r="Y469" s="22"/>
      <c r="Z469" s="22"/>
      <c r="AA469" s="22"/>
      <c r="AB469" s="22"/>
      <c r="AC469" s="22"/>
      <c r="AD469" s="22"/>
      <c r="AE469" s="22"/>
    </row>
    <row r="470" spans="1:31" ht="15.75" customHeight="1" x14ac:dyDescent="0.2">
      <c r="A470" s="22"/>
      <c r="B470" s="22"/>
      <c r="C470" s="22"/>
      <c r="D470" s="22"/>
      <c r="E470" s="22"/>
      <c r="F470" s="22"/>
      <c r="G470" s="22"/>
      <c r="H470" s="22"/>
      <c r="I470" s="67"/>
      <c r="J470" s="22"/>
      <c r="K470" s="22"/>
      <c r="L470" s="22"/>
      <c r="M470" s="22"/>
      <c r="N470" s="22"/>
      <c r="O470" s="22"/>
      <c r="P470" s="22"/>
      <c r="Q470" s="22"/>
      <c r="R470" s="22"/>
      <c r="S470" s="22"/>
      <c r="T470" s="22"/>
      <c r="U470" s="22"/>
      <c r="V470" s="22"/>
      <c r="W470" s="22"/>
      <c r="X470" s="22"/>
      <c r="Y470" s="22"/>
      <c r="Z470" s="22"/>
      <c r="AA470" s="22"/>
      <c r="AB470" s="22"/>
      <c r="AC470" s="22"/>
      <c r="AD470" s="22"/>
      <c r="AE470" s="22"/>
    </row>
    <row r="471" spans="1:31" ht="15.75" customHeight="1" x14ac:dyDescent="0.2">
      <c r="A471" s="22"/>
      <c r="B471" s="22"/>
      <c r="C471" s="22"/>
      <c r="D471" s="22"/>
      <c r="E471" s="22"/>
      <c r="F471" s="22"/>
      <c r="G471" s="22"/>
      <c r="H471" s="22"/>
      <c r="I471" s="67"/>
      <c r="J471" s="22"/>
      <c r="K471" s="22"/>
      <c r="L471" s="22"/>
      <c r="M471" s="22"/>
      <c r="N471" s="22"/>
      <c r="O471" s="22"/>
      <c r="P471" s="22"/>
      <c r="Q471" s="22"/>
      <c r="R471" s="22"/>
      <c r="S471" s="22"/>
      <c r="T471" s="22"/>
      <c r="U471" s="22"/>
      <c r="V471" s="22"/>
      <c r="W471" s="22"/>
      <c r="X471" s="22"/>
      <c r="Y471" s="22"/>
      <c r="Z471" s="22"/>
      <c r="AA471" s="22"/>
      <c r="AB471" s="22"/>
      <c r="AC471" s="22"/>
      <c r="AD471" s="22"/>
      <c r="AE471" s="22"/>
    </row>
    <row r="472" spans="1:31" ht="15.75" customHeight="1" x14ac:dyDescent="0.2">
      <c r="A472" s="22"/>
      <c r="B472" s="22"/>
      <c r="C472" s="22"/>
      <c r="D472" s="22"/>
      <c r="E472" s="22"/>
      <c r="F472" s="22"/>
      <c r="G472" s="22"/>
      <c r="H472" s="22"/>
      <c r="I472" s="67"/>
      <c r="J472" s="22"/>
      <c r="K472" s="22"/>
      <c r="L472" s="22"/>
      <c r="M472" s="22"/>
      <c r="N472" s="22"/>
      <c r="O472" s="22"/>
      <c r="P472" s="22"/>
      <c r="Q472" s="22"/>
      <c r="R472" s="22"/>
      <c r="S472" s="22"/>
      <c r="T472" s="22"/>
      <c r="U472" s="22"/>
      <c r="V472" s="22"/>
      <c r="W472" s="22"/>
      <c r="X472" s="22"/>
      <c r="Y472" s="22"/>
      <c r="Z472" s="22"/>
      <c r="AA472" s="22"/>
      <c r="AB472" s="22"/>
      <c r="AC472" s="22"/>
      <c r="AD472" s="22"/>
      <c r="AE472" s="22"/>
    </row>
    <row r="473" spans="1:31" ht="15.75" customHeight="1" x14ac:dyDescent="0.2">
      <c r="A473" s="22"/>
      <c r="B473" s="22"/>
      <c r="C473" s="22"/>
      <c r="D473" s="22"/>
      <c r="E473" s="22"/>
      <c r="F473" s="22"/>
      <c r="G473" s="22"/>
      <c r="H473" s="22"/>
      <c r="I473" s="67"/>
      <c r="J473" s="22"/>
      <c r="K473" s="22"/>
      <c r="L473" s="22"/>
      <c r="M473" s="22"/>
      <c r="N473" s="22"/>
      <c r="O473" s="22"/>
      <c r="P473" s="22"/>
      <c r="Q473" s="22"/>
      <c r="R473" s="22"/>
      <c r="S473" s="22"/>
      <c r="T473" s="22"/>
      <c r="U473" s="22"/>
      <c r="V473" s="22"/>
      <c r="W473" s="22"/>
      <c r="X473" s="22"/>
      <c r="Y473" s="22"/>
      <c r="Z473" s="22"/>
      <c r="AA473" s="22"/>
      <c r="AB473" s="22"/>
      <c r="AC473" s="22"/>
      <c r="AD473" s="22"/>
      <c r="AE473" s="22"/>
    </row>
    <row r="474" spans="1:31" ht="15.75" customHeight="1" x14ac:dyDescent="0.2">
      <c r="A474" s="22"/>
      <c r="B474" s="22"/>
      <c r="C474" s="22"/>
      <c r="D474" s="22"/>
      <c r="E474" s="22"/>
      <c r="F474" s="22"/>
      <c r="G474" s="22"/>
      <c r="H474" s="22"/>
      <c r="I474" s="67"/>
      <c r="J474" s="22"/>
      <c r="K474" s="22"/>
      <c r="L474" s="22"/>
      <c r="M474" s="22"/>
      <c r="N474" s="22"/>
      <c r="O474" s="22"/>
      <c r="P474" s="22"/>
      <c r="Q474" s="22"/>
      <c r="R474" s="22"/>
      <c r="S474" s="22"/>
      <c r="T474" s="22"/>
      <c r="U474" s="22"/>
      <c r="V474" s="22"/>
      <c r="W474" s="22"/>
      <c r="X474" s="22"/>
      <c r="Y474" s="22"/>
      <c r="Z474" s="22"/>
      <c r="AA474" s="22"/>
      <c r="AB474" s="22"/>
      <c r="AC474" s="22"/>
      <c r="AD474" s="22"/>
      <c r="AE474" s="22"/>
    </row>
    <row r="475" spans="1:31" ht="15.75" customHeight="1" x14ac:dyDescent="0.2">
      <c r="A475" s="22"/>
      <c r="B475" s="22"/>
      <c r="C475" s="22"/>
      <c r="D475" s="22"/>
      <c r="E475" s="22"/>
      <c r="F475" s="22"/>
      <c r="G475" s="22"/>
      <c r="H475" s="22"/>
      <c r="I475" s="67"/>
      <c r="J475" s="22"/>
      <c r="K475" s="22"/>
      <c r="L475" s="22"/>
      <c r="M475" s="22"/>
      <c r="N475" s="22"/>
      <c r="O475" s="22"/>
      <c r="P475" s="22"/>
      <c r="Q475" s="22"/>
      <c r="R475" s="22"/>
      <c r="S475" s="22"/>
      <c r="T475" s="22"/>
      <c r="U475" s="22"/>
      <c r="V475" s="22"/>
      <c r="W475" s="22"/>
      <c r="X475" s="22"/>
      <c r="Y475" s="22"/>
      <c r="Z475" s="22"/>
      <c r="AA475" s="22"/>
      <c r="AB475" s="22"/>
      <c r="AC475" s="22"/>
      <c r="AD475" s="22"/>
      <c r="AE475" s="22"/>
    </row>
    <row r="476" spans="1:31" ht="15.75" customHeight="1" x14ac:dyDescent="0.2">
      <c r="A476" s="22"/>
      <c r="B476" s="22"/>
      <c r="C476" s="22"/>
      <c r="D476" s="22"/>
      <c r="E476" s="22"/>
      <c r="F476" s="22"/>
      <c r="G476" s="22"/>
      <c r="H476" s="22"/>
      <c r="I476" s="67"/>
      <c r="J476" s="22"/>
      <c r="K476" s="22"/>
      <c r="L476" s="22"/>
      <c r="M476" s="22"/>
      <c r="N476" s="22"/>
      <c r="O476" s="22"/>
      <c r="P476" s="22"/>
      <c r="Q476" s="22"/>
      <c r="R476" s="22"/>
      <c r="S476" s="22"/>
      <c r="T476" s="22"/>
      <c r="U476" s="22"/>
      <c r="V476" s="22"/>
      <c r="W476" s="22"/>
      <c r="X476" s="22"/>
      <c r="Y476" s="22"/>
      <c r="Z476" s="22"/>
      <c r="AA476" s="22"/>
      <c r="AB476" s="22"/>
      <c r="AC476" s="22"/>
      <c r="AD476" s="22"/>
      <c r="AE476" s="22"/>
    </row>
    <row r="477" spans="1:31" ht="15.75" customHeight="1" x14ac:dyDescent="0.2">
      <c r="A477" s="22"/>
      <c r="B477" s="22"/>
      <c r="C477" s="22"/>
      <c r="D477" s="22"/>
      <c r="E477" s="22"/>
      <c r="F477" s="22"/>
      <c r="G477" s="22"/>
      <c r="H477" s="22"/>
      <c r="I477" s="67"/>
      <c r="J477" s="22"/>
      <c r="K477" s="22"/>
      <c r="L477" s="22"/>
      <c r="M477" s="22"/>
      <c r="N477" s="22"/>
      <c r="O477" s="22"/>
      <c r="P477" s="22"/>
      <c r="Q477" s="22"/>
      <c r="R477" s="22"/>
      <c r="S477" s="22"/>
      <c r="T477" s="22"/>
      <c r="U477" s="22"/>
      <c r="V477" s="22"/>
      <c r="W477" s="22"/>
      <c r="X477" s="22"/>
      <c r="Y477" s="22"/>
      <c r="Z477" s="22"/>
      <c r="AA477" s="22"/>
      <c r="AB477" s="22"/>
      <c r="AC477" s="22"/>
      <c r="AD477" s="22"/>
      <c r="AE477" s="22"/>
    </row>
    <row r="478" spans="1:31" ht="15.75" customHeight="1" x14ac:dyDescent="0.2">
      <c r="A478" s="22"/>
      <c r="B478" s="22"/>
      <c r="C478" s="22"/>
      <c r="D478" s="22"/>
      <c r="E478" s="22"/>
      <c r="F478" s="22"/>
      <c r="G478" s="22"/>
      <c r="H478" s="22"/>
      <c r="I478" s="67"/>
      <c r="J478" s="22"/>
      <c r="K478" s="22"/>
      <c r="L478" s="22"/>
      <c r="M478" s="22"/>
      <c r="N478" s="22"/>
      <c r="O478" s="22"/>
      <c r="P478" s="22"/>
      <c r="Q478" s="22"/>
      <c r="R478" s="22"/>
      <c r="S478" s="22"/>
      <c r="T478" s="22"/>
      <c r="U478" s="22"/>
      <c r="V478" s="22"/>
      <c r="W478" s="22"/>
      <c r="X478" s="22"/>
      <c r="Y478" s="22"/>
      <c r="Z478" s="22"/>
      <c r="AA478" s="22"/>
      <c r="AB478" s="22"/>
      <c r="AC478" s="22"/>
      <c r="AD478" s="22"/>
      <c r="AE478" s="22"/>
    </row>
    <row r="479" spans="1:31" ht="15.75" customHeight="1" x14ac:dyDescent="0.2">
      <c r="A479" s="22"/>
      <c r="B479" s="22"/>
      <c r="C479" s="22"/>
      <c r="D479" s="22"/>
      <c r="E479" s="22"/>
      <c r="F479" s="22"/>
      <c r="G479" s="22"/>
      <c r="H479" s="22"/>
      <c r="I479" s="67"/>
      <c r="J479" s="22"/>
      <c r="K479" s="22"/>
      <c r="L479" s="22"/>
      <c r="M479" s="22"/>
      <c r="N479" s="22"/>
      <c r="O479" s="22"/>
      <c r="P479" s="22"/>
      <c r="Q479" s="22"/>
      <c r="R479" s="22"/>
      <c r="S479" s="22"/>
      <c r="T479" s="22"/>
      <c r="U479" s="22"/>
      <c r="V479" s="22"/>
      <c r="W479" s="22"/>
      <c r="X479" s="22"/>
      <c r="Y479" s="22"/>
      <c r="Z479" s="22"/>
      <c r="AA479" s="22"/>
      <c r="AB479" s="22"/>
      <c r="AC479" s="22"/>
      <c r="AD479" s="22"/>
      <c r="AE479" s="22"/>
    </row>
    <row r="480" spans="1:31" ht="15.75" customHeight="1" x14ac:dyDescent="0.2">
      <c r="A480" s="22"/>
      <c r="B480" s="22"/>
      <c r="C480" s="22"/>
      <c r="D480" s="22"/>
      <c r="E480" s="22"/>
      <c r="F480" s="22"/>
      <c r="G480" s="22"/>
      <c r="H480" s="22"/>
      <c r="I480" s="67"/>
      <c r="J480" s="22"/>
      <c r="K480" s="22"/>
      <c r="L480" s="22"/>
      <c r="M480" s="22"/>
      <c r="N480" s="22"/>
      <c r="O480" s="22"/>
      <c r="P480" s="22"/>
      <c r="Q480" s="22"/>
      <c r="R480" s="22"/>
      <c r="S480" s="22"/>
      <c r="T480" s="22"/>
      <c r="U480" s="22"/>
      <c r="V480" s="22"/>
      <c r="W480" s="22"/>
      <c r="X480" s="22"/>
      <c r="Y480" s="22"/>
      <c r="Z480" s="22"/>
      <c r="AA480" s="22"/>
      <c r="AB480" s="22"/>
      <c r="AC480" s="22"/>
      <c r="AD480" s="22"/>
      <c r="AE480" s="22"/>
    </row>
    <row r="481" spans="1:31" ht="15.75" customHeight="1" x14ac:dyDescent="0.2">
      <c r="A481" s="22"/>
      <c r="B481" s="22"/>
      <c r="C481" s="22"/>
      <c r="D481" s="22"/>
      <c r="E481" s="22"/>
      <c r="F481" s="22"/>
      <c r="G481" s="22"/>
      <c r="H481" s="22"/>
      <c r="I481" s="67"/>
      <c r="J481" s="22"/>
      <c r="K481" s="22"/>
      <c r="L481" s="22"/>
      <c r="M481" s="22"/>
      <c r="N481" s="22"/>
      <c r="O481" s="22"/>
      <c r="P481" s="22"/>
      <c r="Q481" s="22"/>
      <c r="R481" s="22"/>
      <c r="S481" s="22"/>
      <c r="T481" s="22"/>
      <c r="U481" s="22"/>
      <c r="V481" s="22"/>
      <c r="W481" s="22"/>
      <c r="X481" s="22"/>
      <c r="Y481" s="22"/>
      <c r="Z481" s="22"/>
      <c r="AA481" s="22"/>
      <c r="AB481" s="22"/>
      <c r="AC481" s="22"/>
      <c r="AD481" s="22"/>
      <c r="AE481" s="22"/>
    </row>
    <row r="482" spans="1:31" ht="15.75" customHeight="1" x14ac:dyDescent="0.2">
      <c r="A482" s="22"/>
      <c r="B482" s="22"/>
      <c r="C482" s="22"/>
      <c r="D482" s="22"/>
      <c r="E482" s="22"/>
      <c r="F482" s="22"/>
      <c r="G482" s="22"/>
      <c r="H482" s="22"/>
      <c r="I482" s="67"/>
      <c r="J482" s="22"/>
      <c r="K482" s="22"/>
      <c r="L482" s="22"/>
      <c r="M482" s="22"/>
      <c r="N482" s="22"/>
      <c r="O482" s="22"/>
      <c r="P482" s="22"/>
      <c r="Q482" s="22"/>
      <c r="R482" s="22"/>
      <c r="S482" s="22"/>
      <c r="T482" s="22"/>
      <c r="U482" s="22"/>
      <c r="V482" s="22"/>
      <c r="W482" s="22"/>
      <c r="X482" s="22"/>
      <c r="Y482" s="22"/>
      <c r="Z482" s="22"/>
      <c r="AA482" s="22"/>
      <c r="AB482" s="22"/>
      <c r="AC482" s="22"/>
      <c r="AD482" s="22"/>
      <c r="AE482" s="22"/>
    </row>
    <row r="483" spans="1:31" ht="15.75" customHeight="1" x14ac:dyDescent="0.2">
      <c r="A483" s="22"/>
      <c r="B483" s="22"/>
      <c r="C483" s="22"/>
      <c r="D483" s="22"/>
      <c r="E483" s="22"/>
      <c r="F483" s="22"/>
      <c r="G483" s="22"/>
      <c r="H483" s="22"/>
      <c r="I483" s="67"/>
      <c r="J483" s="22"/>
      <c r="K483" s="22"/>
      <c r="L483" s="22"/>
      <c r="M483" s="22"/>
      <c r="N483" s="22"/>
      <c r="O483" s="22"/>
      <c r="P483" s="22"/>
      <c r="Q483" s="22"/>
      <c r="R483" s="22"/>
      <c r="S483" s="22"/>
      <c r="T483" s="22"/>
      <c r="U483" s="22"/>
      <c r="V483" s="22"/>
      <c r="W483" s="22"/>
      <c r="X483" s="22"/>
      <c r="Y483" s="22"/>
      <c r="Z483" s="22"/>
      <c r="AA483" s="22"/>
      <c r="AB483" s="22"/>
      <c r="AC483" s="22"/>
      <c r="AD483" s="22"/>
      <c r="AE483" s="22"/>
    </row>
    <row r="484" spans="1:31" ht="15.75" customHeight="1" x14ac:dyDescent="0.2">
      <c r="A484" s="22"/>
      <c r="B484" s="22"/>
      <c r="C484" s="22"/>
      <c r="D484" s="22"/>
      <c r="E484" s="22"/>
      <c r="F484" s="22"/>
      <c r="G484" s="22"/>
      <c r="H484" s="22"/>
      <c r="I484" s="67"/>
      <c r="J484" s="22"/>
      <c r="K484" s="22"/>
      <c r="L484" s="22"/>
      <c r="M484" s="22"/>
      <c r="N484" s="22"/>
      <c r="O484" s="22"/>
      <c r="P484" s="22"/>
      <c r="Q484" s="22"/>
      <c r="R484" s="22"/>
      <c r="S484" s="22"/>
      <c r="T484" s="22"/>
      <c r="U484" s="22"/>
      <c r="V484" s="22"/>
      <c r="W484" s="22"/>
      <c r="X484" s="22"/>
      <c r="Y484" s="22"/>
      <c r="Z484" s="22"/>
      <c r="AA484" s="22"/>
      <c r="AB484" s="22"/>
      <c r="AC484" s="22"/>
      <c r="AD484" s="22"/>
      <c r="AE484" s="22"/>
    </row>
    <row r="485" spans="1:31" ht="15.75" customHeight="1" x14ac:dyDescent="0.2">
      <c r="A485" s="22"/>
      <c r="B485" s="22"/>
      <c r="C485" s="22"/>
      <c r="D485" s="22"/>
      <c r="E485" s="22"/>
      <c r="F485" s="22"/>
      <c r="G485" s="22"/>
      <c r="H485" s="22"/>
      <c r="I485" s="67"/>
      <c r="J485" s="22"/>
      <c r="K485" s="22"/>
      <c r="L485" s="22"/>
      <c r="M485" s="22"/>
      <c r="N485" s="22"/>
      <c r="O485" s="22"/>
      <c r="P485" s="22"/>
      <c r="Q485" s="22"/>
      <c r="R485" s="22"/>
      <c r="S485" s="22"/>
      <c r="T485" s="22"/>
      <c r="U485" s="22"/>
      <c r="V485" s="22"/>
      <c r="W485" s="22"/>
      <c r="X485" s="22"/>
      <c r="Y485" s="22"/>
      <c r="Z485" s="22"/>
      <c r="AA485" s="22"/>
      <c r="AB485" s="22"/>
      <c r="AC485" s="22"/>
      <c r="AD485" s="22"/>
      <c r="AE485" s="22"/>
    </row>
    <row r="486" spans="1:31" ht="15.75" customHeight="1" x14ac:dyDescent="0.2">
      <c r="A486" s="22"/>
      <c r="B486" s="22"/>
      <c r="C486" s="22"/>
      <c r="D486" s="22"/>
      <c r="E486" s="22"/>
      <c r="F486" s="22"/>
      <c r="G486" s="22"/>
      <c r="H486" s="22"/>
      <c r="I486" s="67"/>
      <c r="J486" s="22"/>
      <c r="K486" s="22"/>
      <c r="L486" s="22"/>
      <c r="M486" s="22"/>
      <c r="N486" s="22"/>
      <c r="O486" s="22"/>
      <c r="P486" s="22"/>
      <c r="Q486" s="22"/>
      <c r="R486" s="22"/>
      <c r="S486" s="22"/>
      <c r="T486" s="22"/>
      <c r="U486" s="22"/>
      <c r="V486" s="22"/>
      <c r="W486" s="22"/>
      <c r="X486" s="22"/>
      <c r="Y486" s="22"/>
      <c r="Z486" s="22"/>
      <c r="AA486" s="22"/>
      <c r="AB486" s="22"/>
      <c r="AC486" s="22"/>
      <c r="AD486" s="22"/>
      <c r="AE486" s="22"/>
    </row>
    <row r="487" spans="1:31" ht="15.75" customHeight="1" x14ac:dyDescent="0.2">
      <c r="A487" s="22"/>
      <c r="B487" s="22"/>
      <c r="C487" s="22"/>
      <c r="D487" s="22"/>
      <c r="E487" s="22"/>
      <c r="F487" s="22"/>
      <c r="G487" s="22"/>
      <c r="H487" s="22"/>
      <c r="I487" s="67"/>
      <c r="J487" s="22"/>
      <c r="K487" s="22"/>
      <c r="L487" s="22"/>
      <c r="M487" s="22"/>
      <c r="N487" s="22"/>
      <c r="O487" s="22"/>
      <c r="P487" s="22"/>
      <c r="Q487" s="22"/>
      <c r="R487" s="22"/>
      <c r="S487" s="22"/>
      <c r="T487" s="22"/>
      <c r="U487" s="22"/>
      <c r="V487" s="22"/>
      <c r="W487" s="22"/>
      <c r="X487" s="22"/>
      <c r="Y487" s="22"/>
      <c r="Z487" s="22"/>
      <c r="AA487" s="22"/>
      <c r="AB487" s="22"/>
      <c r="AC487" s="22"/>
      <c r="AD487" s="22"/>
      <c r="AE487" s="22"/>
    </row>
    <row r="488" spans="1:31" ht="15.75" customHeight="1" x14ac:dyDescent="0.2">
      <c r="A488" s="22"/>
      <c r="B488" s="22"/>
      <c r="C488" s="22"/>
      <c r="D488" s="22"/>
      <c r="E488" s="22"/>
      <c r="F488" s="22"/>
      <c r="G488" s="22"/>
      <c r="H488" s="22"/>
      <c r="I488" s="67"/>
      <c r="J488" s="22"/>
      <c r="K488" s="22"/>
      <c r="L488" s="22"/>
      <c r="M488" s="22"/>
      <c r="N488" s="22"/>
      <c r="O488" s="22"/>
      <c r="P488" s="22"/>
      <c r="Q488" s="22"/>
      <c r="R488" s="22"/>
      <c r="S488" s="22"/>
      <c r="T488" s="22"/>
      <c r="U488" s="22"/>
      <c r="V488" s="22"/>
      <c r="W488" s="22"/>
      <c r="X488" s="22"/>
      <c r="Y488" s="22"/>
      <c r="Z488" s="22"/>
      <c r="AA488" s="22"/>
      <c r="AB488" s="22"/>
      <c r="AC488" s="22"/>
      <c r="AD488" s="22"/>
      <c r="AE488" s="22"/>
    </row>
    <row r="489" spans="1:31" ht="15.75" customHeight="1" x14ac:dyDescent="0.2">
      <c r="A489" s="22"/>
      <c r="B489" s="22"/>
      <c r="C489" s="22"/>
      <c r="D489" s="22"/>
      <c r="E489" s="22"/>
      <c r="F489" s="22"/>
      <c r="G489" s="22"/>
      <c r="H489" s="22"/>
      <c r="I489" s="67"/>
      <c r="J489" s="22"/>
      <c r="K489" s="22"/>
      <c r="L489" s="22"/>
      <c r="M489" s="22"/>
      <c r="N489" s="22"/>
      <c r="O489" s="22"/>
      <c r="P489" s="22"/>
      <c r="Q489" s="22"/>
      <c r="R489" s="22"/>
      <c r="S489" s="22"/>
      <c r="T489" s="22"/>
      <c r="U489" s="22"/>
      <c r="V489" s="22"/>
      <c r="W489" s="22"/>
      <c r="X489" s="22"/>
      <c r="Y489" s="22"/>
      <c r="Z489" s="22"/>
      <c r="AA489" s="22"/>
      <c r="AB489" s="22"/>
      <c r="AC489" s="22"/>
      <c r="AD489" s="22"/>
      <c r="AE489" s="22"/>
    </row>
    <row r="490" spans="1:31" ht="15.75" customHeight="1" x14ac:dyDescent="0.2">
      <c r="A490" s="22"/>
      <c r="B490" s="22"/>
      <c r="C490" s="22"/>
      <c r="D490" s="22"/>
      <c r="E490" s="22"/>
      <c r="F490" s="22"/>
      <c r="G490" s="22"/>
      <c r="H490" s="22"/>
      <c r="I490" s="67"/>
      <c r="J490" s="22"/>
      <c r="K490" s="22"/>
      <c r="L490" s="22"/>
      <c r="M490" s="22"/>
      <c r="N490" s="22"/>
      <c r="O490" s="22"/>
      <c r="P490" s="22"/>
      <c r="Q490" s="22"/>
      <c r="R490" s="22"/>
      <c r="S490" s="22"/>
      <c r="T490" s="22"/>
      <c r="U490" s="22"/>
      <c r="V490" s="22"/>
      <c r="W490" s="22"/>
      <c r="X490" s="22"/>
      <c r="Y490" s="22"/>
      <c r="Z490" s="22"/>
      <c r="AA490" s="22"/>
      <c r="AB490" s="22"/>
      <c r="AC490" s="22"/>
      <c r="AD490" s="22"/>
      <c r="AE490" s="22"/>
    </row>
    <row r="491" spans="1:31" ht="15.75" customHeight="1" x14ac:dyDescent="0.2">
      <c r="A491" s="22"/>
      <c r="B491" s="22"/>
      <c r="C491" s="22"/>
      <c r="D491" s="22"/>
      <c r="E491" s="22"/>
      <c r="F491" s="22"/>
      <c r="G491" s="22"/>
      <c r="H491" s="22"/>
      <c r="I491" s="67"/>
      <c r="J491" s="22"/>
      <c r="K491" s="22"/>
      <c r="L491" s="22"/>
      <c r="M491" s="22"/>
      <c r="N491" s="22"/>
      <c r="O491" s="22"/>
      <c r="P491" s="22"/>
      <c r="Q491" s="22"/>
      <c r="R491" s="22"/>
      <c r="S491" s="22"/>
      <c r="T491" s="22"/>
      <c r="U491" s="22"/>
      <c r="V491" s="22"/>
      <c r="W491" s="22"/>
      <c r="X491" s="22"/>
      <c r="Y491" s="22"/>
      <c r="Z491" s="22"/>
      <c r="AA491" s="22"/>
      <c r="AB491" s="22"/>
      <c r="AC491" s="22"/>
      <c r="AD491" s="22"/>
      <c r="AE491" s="22"/>
    </row>
    <row r="492" spans="1:31" ht="15.75" customHeight="1" x14ac:dyDescent="0.2">
      <c r="A492" s="22"/>
      <c r="B492" s="22"/>
      <c r="C492" s="22"/>
      <c r="D492" s="22"/>
      <c r="E492" s="22"/>
      <c r="F492" s="22"/>
      <c r="G492" s="22"/>
      <c r="H492" s="22"/>
      <c r="I492" s="67"/>
      <c r="J492" s="22"/>
      <c r="K492" s="22"/>
      <c r="L492" s="22"/>
      <c r="M492" s="22"/>
      <c r="N492" s="22"/>
      <c r="O492" s="22"/>
      <c r="P492" s="22"/>
      <c r="Q492" s="22"/>
      <c r="R492" s="22"/>
      <c r="S492" s="22"/>
      <c r="T492" s="22"/>
      <c r="U492" s="22"/>
      <c r="V492" s="22"/>
      <c r="W492" s="22"/>
      <c r="X492" s="22"/>
      <c r="Y492" s="22"/>
      <c r="Z492" s="22"/>
      <c r="AA492" s="22"/>
      <c r="AB492" s="22"/>
      <c r="AC492" s="22"/>
      <c r="AD492" s="22"/>
      <c r="AE492" s="22"/>
    </row>
    <row r="493" spans="1:31" ht="15.75" customHeight="1" x14ac:dyDescent="0.2">
      <c r="A493" s="22"/>
      <c r="B493" s="22"/>
      <c r="C493" s="22"/>
      <c r="D493" s="22"/>
      <c r="E493" s="22"/>
      <c r="F493" s="22"/>
      <c r="G493" s="22"/>
      <c r="H493" s="22"/>
      <c r="I493" s="67"/>
      <c r="J493" s="22"/>
      <c r="K493" s="22"/>
      <c r="L493" s="22"/>
      <c r="M493" s="22"/>
      <c r="N493" s="22"/>
      <c r="O493" s="22"/>
      <c r="P493" s="22"/>
      <c r="Q493" s="22"/>
      <c r="R493" s="22"/>
      <c r="S493" s="22"/>
      <c r="T493" s="22"/>
      <c r="U493" s="22"/>
      <c r="V493" s="22"/>
      <c r="W493" s="22"/>
      <c r="X493" s="22"/>
      <c r="Y493" s="22"/>
      <c r="Z493" s="22"/>
      <c r="AA493" s="22"/>
      <c r="AB493" s="22"/>
      <c r="AC493" s="22"/>
      <c r="AD493" s="22"/>
      <c r="AE493" s="22"/>
    </row>
    <row r="494" spans="1:31" ht="15.75" customHeight="1" x14ac:dyDescent="0.2">
      <c r="A494" s="22"/>
      <c r="B494" s="22"/>
      <c r="C494" s="22"/>
      <c r="D494" s="22"/>
      <c r="E494" s="22"/>
      <c r="F494" s="22"/>
      <c r="G494" s="22"/>
      <c r="H494" s="22"/>
      <c r="I494" s="67"/>
      <c r="J494" s="22"/>
      <c r="K494" s="22"/>
      <c r="L494" s="22"/>
      <c r="M494" s="22"/>
      <c r="N494" s="22"/>
      <c r="O494" s="22"/>
      <c r="P494" s="22"/>
      <c r="Q494" s="22"/>
      <c r="R494" s="22"/>
      <c r="S494" s="22"/>
      <c r="T494" s="22"/>
      <c r="U494" s="22"/>
      <c r="V494" s="22"/>
      <c r="W494" s="22"/>
      <c r="X494" s="22"/>
      <c r="Y494" s="22"/>
      <c r="Z494" s="22"/>
      <c r="AA494" s="22"/>
      <c r="AB494" s="22"/>
      <c r="AC494" s="22"/>
      <c r="AD494" s="22"/>
      <c r="AE494" s="22"/>
    </row>
    <row r="495" spans="1:31" ht="15.75" customHeight="1" x14ac:dyDescent="0.2">
      <c r="A495" s="22"/>
      <c r="B495" s="22"/>
      <c r="C495" s="22"/>
      <c r="D495" s="22"/>
      <c r="E495" s="22"/>
      <c r="F495" s="22"/>
      <c r="G495" s="22"/>
      <c r="H495" s="22"/>
      <c r="I495" s="67"/>
      <c r="J495" s="22"/>
      <c r="K495" s="22"/>
      <c r="L495" s="22"/>
      <c r="M495" s="22"/>
      <c r="N495" s="22"/>
      <c r="O495" s="22"/>
      <c r="P495" s="22"/>
      <c r="Q495" s="22"/>
      <c r="R495" s="22"/>
      <c r="S495" s="22"/>
      <c r="T495" s="22"/>
      <c r="U495" s="22"/>
      <c r="V495" s="22"/>
      <c r="W495" s="22"/>
      <c r="X495" s="22"/>
      <c r="Y495" s="22"/>
      <c r="Z495" s="22"/>
      <c r="AA495" s="22"/>
      <c r="AB495" s="22"/>
      <c r="AC495" s="22"/>
      <c r="AD495" s="22"/>
      <c r="AE495" s="22"/>
    </row>
    <row r="496" spans="1:31" ht="15.75" customHeight="1" x14ac:dyDescent="0.2">
      <c r="A496" s="22"/>
      <c r="B496" s="22"/>
      <c r="C496" s="22"/>
      <c r="D496" s="22"/>
      <c r="E496" s="22"/>
      <c r="F496" s="22"/>
      <c r="G496" s="22"/>
      <c r="H496" s="22"/>
      <c r="I496" s="67"/>
      <c r="J496" s="22"/>
      <c r="K496" s="22"/>
      <c r="L496" s="22"/>
      <c r="M496" s="22"/>
      <c r="N496" s="22"/>
      <c r="O496" s="22"/>
      <c r="P496" s="22"/>
      <c r="Q496" s="22"/>
      <c r="R496" s="22"/>
      <c r="S496" s="22"/>
      <c r="T496" s="22"/>
      <c r="U496" s="22"/>
      <c r="V496" s="22"/>
      <c r="W496" s="22"/>
      <c r="X496" s="22"/>
      <c r="Y496" s="22"/>
      <c r="Z496" s="22"/>
      <c r="AA496" s="22"/>
      <c r="AB496" s="22"/>
      <c r="AC496" s="22"/>
      <c r="AD496" s="22"/>
      <c r="AE496" s="22"/>
    </row>
    <row r="497" spans="1:31" ht="15.75" customHeight="1" x14ac:dyDescent="0.2">
      <c r="A497" s="22"/>
      <c r="B497" s="22"/>
      <c r="C497" s="22"/>
      <c r="D497" s="22"/>
      <c r="E497" s="22"/>
      <c r="F497" s="22"/>
      <c r="G497" s="22"/>
      <c r="H497" s="22"/>
      <c r="I497" s="67"/>
      <c r="J497" s="22"/>
      <c r="K497" s="22"/>
      <c r="L497" s="22"/>
      <c r="M497" s="22"/>
      <c r="N497" s="22"/>
      <c r="O497" s="22"/>
      <c r="P497" s="22"/>
      <c r="Q497" s="22"/>
      <c r="R497" s="22"/>
      <c r="S497" s="22"/>
      <c r="T497" s="22"/>
      <c r="U497" s="22"/>
      <c r="V497" s="22"/>
      <c r="W497" s="22"/>
      <c r="X497" s="22"/>
      <c r="Y497" s="22"/>
      <c r="Z497" s="22"/>
      <c r="AA497" s="22"/>
      <c r="AB497" s="22"/>
      <c r="AC497" s="22"/>
      <c r="AD497" s="22"/>
      <c r="AE497" s="22"/>
    </row>
    <row r="498" spans="1:31" ht="15.75" customHeight="1" x14ac:dyDescent="0.2">
      <c r="A498" s="22"/>
      <c r="B498" s="22"/>
      <c r="C498" s="22"/>
      <c r="D498" s="22"/>
      <c r="E498" s="22"/>
      <c r="F498" s="22"/>
      <c r="G498" s="22"/>
      <c r="H498" s="22"/>
      <c r="I498" s="67"/>
      <c r="J498" s="22"/>
      <c r="K498" s="22"/>
      <c r="L498" s="22"/>
      <c r="M498" s="22"/>
      <c r="N498" s="22"/>
      <c r="O498" s="22"/>
      <c r="P498" s="22"/>
      <c r="Q498" s="22"/>
      <c r="R498" s="22"/>
      <c r="S498" s="22"/>
      <c r="T498" s="22"/>
      <c r="U498" s="22"/>
      <c r="V498" s="22"/>
      <c r="W498" s="22"/>
      <c r="X498" s="22"/>
      <c r="Y498" s="22"/>
      <c r="Z498" s="22"/>
      <c r="AA498" s="22"/>
      <c r="AB498" s="22"/>
      <c r="AC498" s="22"/>
      <c r="AD498" s="22"/>
      <c r="AE498" s="22"/>
    </row>
    <row r="499" spans="1:31" ht="15.75" customHeight="1" x14ac:dyDescent="0.2">
      <c r="A499" s="22"/>
      <c r="B499" s="22"/>
      <c r="C499" s="22"/>
      <c r="D499" s="22"/>
      <c r="E499" s="22"/>
      <c r="F499" s="22"/>
      <c r="G499" s="22"/>
      <c r="H499" s="22"/>
      <c r="I499" s="67"/>
      <c r="J499" s="22"/>
      <c r="K499" s="22"/>
      <c r="L499" s="22"/>
      <c r="M499" s="22"/>
      <c r="N499" s="22"/>
      <c r="O499" s="22"/>
      <c r="P499" s="22"/>
      <c r="Q499" s="22"/>
      <c r="R499" s="22"/>
      <c r="S499" s="22"/>
      <c r="T499" s="22"/>
      <c r="U499" s="22"/>
      <c r="V499" s="22"/>
      <c r="W499" s="22"/>
      <c r="X499" s="22"/>
      <c r="Y499" s="22"/>
      <c r="Z499" s="22"/>
      <c r="AA499" s="22"/>
      <c r="AB499" s="22"/>
      <c r="AC499" s="22"/>
      <c r="AD499" s="22"/>
      <c r="AE499" s="22"/>
    </row>
    <row r="500" spans="1:31" ht="15.75" customHeight="1" x14ac:dyDescent="0.2">
      <c r="A500" s="22"/>
      <c r="B500" s="22"/>
      <c r="C500" s="22"/>
      <c r="D500" s="22"/>
      <c r="E500" s="22"/>
      <c r="F500" s="22"/>
      <c r="G500" s="22"/>
      <c r="H500" s="22"/>
      <c r="I500" s="67"/>
      <c r="J500" s="22"/>
      <c r="K500" s="22"/>
      <c r="L500" s="22"/>
      <c r="M500" s="22"/>
      <c r="N500" s="22"/>
      <c r="O500" s="22"/>
      <c r="P500" s="22"/>
      <c r="Q500" s="22"/>
      <c r="R500" s="22"/>
      <c r="S500" s="22"/>
      <c r="T500" s="22"/>
      <c r="U500" s="22"/>
      <c r="V500" s="22"/>
      <c r="W500" s="22"/>
      <c r="X500" s="22"/>
      <c r="Y500" s="22"/>
      <c r="Z500" s="22"/>
      <c r="AA500" s="22"/>
      <c r="AB500" s="22"/>
      <c r="AC500" s="22"/>
      <c r="AD500" s="22"/>
      <c r="AE500" s="22"/>
    </row>
    <row r="501" spans="1:31" ht="15.75" customHeight="1" x14ac:dyDescent="0.2">
      <c r="A501" s="22"/>
      <c r="B501" s="22"/>
      <c r="C501" s="22"/>
      <c r="D501" s="22"/>
      <c r="E501" s="22"/>
      <c r="F501" s="22"/>
      <c r="G501" s="22"/>
      <c r="H501" s="22"/>
      <c r="I501" s="67"/>
      <c r="J501" s="22"/>
      <c r="K501" s="22"/>
      <c r="L501" s="22"/>
      <c r="M501" s="22"/>
      <c r="N501" s="22"/>
      <c r="O501" s="22"/>
      <c r="P501" s="22"/>
      <c r="Q501" s="22"/>
      <c r="R501" s="22"/>
      <c r="S501" s="22"/>
      <c r="T501" s="22"/>
      <c r="U501" s="22"/>
      <c r="V501" s="22"/>
      <c r="W501" s="22"/>
      <c r="X501" s="22"/>
      <c r="Y501" s="22"/>
      <c r="Z501" s="22"/>
      <c r="AA501" s="22"/>
      <c r="AB501" s="22"/>
      <c r="AC501" s="22"/>
      <c r="AD501" s="22"/>
      <c r="AE501" s="22"/>
    </row>
    <row r="502" spans="1:31" ht="15.75" customHeight="1" x14ac:dyDescent="0.2">
      <c r="A502" s="22"/>
      <c r="B502" s="22"/>
      <c r="C502" s="22"/>
      <c r="D502" s="22"/>
      <c r="E502" s="22"/>
      <c r="F502" s="22"/>
      <c r="G502" s="22"/>
      <c r="H502" s="22"/>
      <c r="I502" s="67"/>
      <c r="J502" s="22"/>
      <c r="K502" s="22"/>
      <c r="L502" s="22"/>
      <c r="M502" s="22"/>
      <c r="N502" s="22"/>
      <c r="O502" s="22"/>
      <c r="P502" s="22"/>
      <c r="Q502" s="22"/>
      <c r="R502" s="22"/>
      <c r="S502" s="22"/>
      <c r="T502" s="22"/>
      <c r="U502" s="22"/>
      <c r="V502" s="22"/>
      <c r="W502" s="22"/>
      <c r="X502" s="22"/>
      <c r="Y502" s="22"/>
      <c r="Z502" s="22"/>
      <c r="AA502" s="22"/>
      <c r="AB502" s="22"/>
      <c r="AC502" s="22"/>
      <c r="AD502" s="22"/>
      <c r="AE502" s="22"/>
    </row>
    <row r="503" spans="1:31" ht="15.75" customHeight="1" x14ac:dyDescent="0.2">
      <c r="A503" s="22"/>
      <c r="B503" s="22"/>
      <c r="C503" s="22"/>
      <c r="D503" s="22"/>
      <c r="E503" s="22"/>
      <c r="F503" s="22"/>
      <c r="G503" s="22"/>
      <c r="H503" s="22"/>
      <c r="I503" s="67"/>
      <c r="J503" s="22"/>
      <c r="K503" s="22"/>
      <c r="L503" s="22"/>
      <c r="M503" s="22"/>
      <c r="N503" s="22"/>
      <c r="O503" s="22"/>
      <c r="P503" s="22"/>
      <c r="Q503" s="22"/>
      <c r="R503" s="22"/>
      <c r="S503" s="22"/>
      <c r="T503" s="22"/>
      <c r="U503" s="22"/>
      <c r="V503" s="22"/>
      <c r="W503" s="22"/>
      <c r="X503" s="22"/>
      <c r="Y503" s="22"/>
      <c r="Z503" s="22"/>
      <c r="AA503" s="22"/>
      <c r="AB503" s="22"/>
      <c r="AC503" s="22"/>
      <c r="AD503" s="22"/>
      <c r="AE503" s="22"/>
    </row>
    <row r="504" spans="1:31" ht="15.75" customHeight="1" x14ac:dyDescent="0.2">
      <c r="A504" s="22"/>
      <c r="B504" s="22"/>
      <c r="C504" s="22"/>
      <c r="D504" s="22"/>
      <c r="E504" s="22"/>
      <c r="F504" s="22"/>
      <c r="G504" s="22"/>
      <c r="H504" s="22"/>
      <c r="I504" s="67"/>
      <c r="J504" s="22"/>
      <c r="K504" s="22"/>
      <c r="L504" s="22"/>
      <c r="M504" s="22"/>
      <c r="N504" s="22"/>
      <c r="O504" s="22"/>
      <c r="P504" s="22"/>
      <c r="Q504" s="22"/>
      <c r="R504" s="22"/>
      <c r="S504" s="22"/>
      <c r="T504" s="22"/>
      <c r="U504" s="22"/>
      <c r="V504" s="22"/>
      <c r="W504" s="22"/>
      <c r="X504" s="22"/>
      <c r="Y504" s="22"/>
      <c r="Z504" s="22"/>
      <c r="AA504" s="22"/>
      <c r="AB504" s="22"/>
      <c r="AC504" s="22"/>
      <c r="AD504" s="22"/>
      <c r="AE504" s="22"/>
    </row>
    <row r="505" spans="1:31" ht="15.75" customHeight="1" x14ac:dyDescent="0.2">
      <c r="A505" s="22"/>
      <c r="B505" s="22"/>
      <c r="C505" s="22"/>
      <c r="D505" s="22"/>
      <c r="E505" s="22"/>
      <c r="F505" s="22"/>
      <c r="G505" s="22"/>
      <c r="H505" s="22"/>
      <c r="I505" s="67"/>
      <c r="J505" s="22"/>
      <c r="K505" s="22"/>
      <c r="L505" s="22"/>
      <c r="M505" s="22"/>
      <c r="N505" s="22"/>
      <c r="O505" s="22"/>
      <c r="P505" s="22"/>
      <c r="Q505" s="22"/>
      <c r="R505" s="22"/>
      <c r="S505" s="22"/>
      <c r="T505" s="22"/>
      <c r="U505" s="22"/>
      <c r="V505" s="22"/>
      <c r="W505" s="22"/>
      <c r="X505" s="22"/>
      <c r="Y505" s="22"/>
      <c r="Z505" s="22"/>
      <c r="AA505" s="22"/>
      <c r="AB505" s="22"/>
      <c r="AC505" s="22"/>
      <c r="AD505" s="22"/>
      <c r="AE505" s="22"/>
    </row>
    <row r="506" spans="1:31" ht="15.75" customHeight="1" x14ac:dyDescent="0.2">
      <c r="A506" s="22"/>
      <c r="B506" s="22"/>
      <c r="C506" s="22"/>
      <c r="D506" s="22"/>
      <c r="E506" s="22"/>
      <c r="F506" s="22"/>
      <c r="G506" s="22"/>
      <c r="H506" s="22"/>
      <c r="I506" s="67"/>
      <c r="J506" s="22"/>
      <c r="K506" s="22"/>
      <c r="L506" s="22"/>
      <c r="M506" s="22"/>
      <c r="N506" s="22"/>
      <c r="O506" s="22"/>
      <c r="P506" s="22"/>
      <c r="Q506" s="22"/>
      <c r="R506" s="22"/>
      <c r="S506" s="22"/>
      <c r="T506" s="22"/>
      <c r="U506" s="22"/>
      <c r="V506" s="22"/>
      <c r="W506" s="22"/>
      <c r="X506" s="22"/>
      <c r="Y506" s="22"/>
      <c r="Z506" s="22"/>
      <c r="AA506" s="22"/>
      <c r="AB506" s="22"/>
      <c r="AC506" s="22"/>
      <c r="AD506" s="22"/>
      <c r="AE506" s="22"/>
    </row>
    <row r="507" spans="1:31" ht="15.75" customHeight="1" x14ac:dyDescent="0.2">
      <c r="A507" s="22"/>
      <c r="B507" s="22"/>
      <c r="C507" s="22"/>
      <c r="D507" s="22"/>
      <c r="E507" s="22"/>
      <c r="F507" s="22"/>
      <c r="G507" s="22"/>
      <c r="H507" s="22"/>
      <c r="I507" s="67"/>
      <c r="J507" s="22"/>
      <c r="K507" s="22"/>
      <c r="L507" s="22"/>
      <c r="M507" s="22"/>
      <c r="N507" s="22"/>
      <c r="O507" s="22"/>
      <c r="P507" s="22"/>
      <c r="Q507" s="22"/>
      <c r="R507" s="22"/>
      <c r="S507" s="22"/>
      <c r="T507" s="22"/>
      <c r="U507" s="22"/>
      <c r="V507" s="22"/>
      <c r="W507" s="22"/>
      <c r="X507" s="22"/>
      <c r="Y507" s="22"/>
      <c r="Z507" s="22"/>
      <c r="AA507" s="22"/>
      <c r="AB507" s="22"/>
      <c r="AC507" s="22"/>
      <c r="AD507" s="22"/>
      <c r="AE507" s="22"/>
    </row>
    <row r="508" spans="1:31" ht="15.75" customHeight="1" x14ac:dyDescent="0.2">
      <c r="A508" s="22"/>
      <c r="B508" s="22"/>
      <c r="C508" s="22"/>
      <c r="D508" s="22"/>
      <c r="E508" s="22"/>
      <c r="F508" s="22"/>
      <c r="G508" s="22"/>
      <c r="H508" s="22"/>
      <c r="I508" s="67"/>
      <c r="J508" s="22"/>
      <c r="K508" s="22"/>
      <c r="L508" s="22"/>
      <c r="M508" s="22"/>
      <c r="N508" s="22"/>
      <c r="O508" s="22"/>
      <c r="P508" s="22"/>
      <c r="Q508" s="22"/>
      <c r="R508" s="22"/>
      <c r="S508" s="22"/>
      <c r="T508" s="22"/>
      <c r="U508" s="22"/>
      <c r="V508" s="22"/>
      <c r="W508" s="22"/>
      <c r="X508" s="22"/>
      <c r="Y508" s="22"/>
      <c r="Z508" s="22"/>
      <c r="AA508" s="22"/>
      <c r="AB508" s="22"/>
      <c r="AC508" s="22"/>
      <c r="AD508" s="22"/>
      <c r="AE508" s="22"/>
    </row>
    <row r="509" spans="1:31" ht="15.75" customHeight="1" x14ac:dyDescent="0.2">
      <c r="A509" s="22"/>
      <c r="B509" s="22"/>
      <c r="C509" s="22"/>
      <c r="D509" s="22"/>
      <c r="E509" s="22"/>
      <c r="F509" s="22"/>
      <c r="G509" s="22"/>
      <c r="H509" s="22"/>
      <c r="I509" s="67"/>
      <c r="J509" s="22"/>
      <c r="K509" s="22"/>
      <c r="L509" s="22"/>
      <c r="M509" s="22"/>
      <c r="N509" s="22"/>
      <c r="O509" s="22"/>
      <c r="P509" s="22"/>
      <c r="Q509" s="22"/>
      <c r="R509" s="22"/>
      <c r="S509" s="22"/>
      <c r="T509" s="22"/>
      <c r="U509" s="22"/>
      <c r="V509" s="22"/>
      <c r="W509" s="22"/>
      <c r="X509" s="22"/>
      <c r="Y509" s="22"/>
      <c r="Z509" s="22"/>
      <c r="AA509" s="22"/>
      <c r="AB509" s="22"/>
      <c r="AC509" s="22"/>
      <c r="AD509" s="22"/>
      <c r="AE509" s="22"/>
    </row>
    <row r="510" spans="1:31" ht="15.75" customHeight="1" x14ac:dyDescent="0.2">
      <c r="A510" s="22"/>
      <c r="B510" s="22"/>
      <c r="C510" s="22"/>
      <c r="D510" s="22"/>
      <c r="E510" s="22"/>
      <c r="F510" s="22"/>
      <c r="G510" s="22"/>
      <c r="H510" s="22"/>
      <c r="I510" s="67"/>
      <c r="J510" s="22"/>
      <c r="K510" s="22"/>
      <c r="L510" s="22"/>
      <c r="M510" s="22"/>
      <c r="N510" s="22"/>
      <c r="O510" s="22"/>
      <c r="P510" s="22"/>
      <c r="Q510" s="22"/>
      <c r="R510" s="22"/>
      <c r="S510" s="22"/>
      <c r="T510" s="22"/>
      <c r="U510" s="22"/>
      <c r="V510" s="22"/>
      <c r="W510" s="22"/>
      <c r="X510" s="22"/>
      <c r="Y510" s="22"/>
      <c r="Z510" s="22"/>
      <c r="AA510" s="22"/>
      <c r="AB510" s="22"/>
      <c r="AC510" s="22"/>
      <c r="AD510" s="22"/>
      <c r="AE510" s="22"/>
    </row>
    <row r="511" spans="1:31" ht="15.75" customHeight="1" x14ac:dyDescent="0.2">
      <c r="A511" s="22"/>
      <c r="B511" s="22"/>
      <c r="C511" s="22"/>
      <c r="D511" s="22"/>
      <c r="E511" s="22"/>
      <c r="F511" s="22"/>
      <c r="G511" s="22"/>
      <c r="H511" s="22"/>
      <c r="I511" s="67"/>
      <c r="J511" s="22"/>
      <c r="K511" s="22"/>
      <c r="L511" s="22"/>
      <c r="M511" s="22"/>
      <c r="N511" s="22"/>
      <c r="O511" s="22"/>
      <c r="P511" s="22"/>
      <c r="Q511" s="22"/>
      <c r="R511" s="22"/>
      <c r="S511" s="22"/>
      <c r="T511" s="22"/>
      <c r="U511" s="22"/>
      <c r="V511" s="22"/>
      <c r="W511" s="22"/>
      <c r="X511" s="22"/>
      <c r="Y511" s="22"/>
      <c r="Z511" s="22"/>
      <c r="AA511" s="22"/>
      <c r="AB511" s="22"/>
      <c r="AC511" s="22"/>
      <c r="AD511" s="22"/>
      <c r="AE511" s="22"/>
    </row>
    <row r="512" spans="1:31" ht="15.75" customHeight="1" x14ac:dyDescent="0.2">
      <c r="A512" s="22"/>
      <c r="B512" s="22"/>
      <c r="C512" s="22"/>
      <c r="D512" s="22"/>
      <c r="E512" s="22"/>
      <c r="F512" s="22"/>
      <c r="G512" s="22"/>
      <c r="H512" s="22"/>
      <c r="I512" s="67"/>
      <c r="J512" s="22"/>
      <c r="K512" s="22"/>
      <c r="L512" s="22"/>
      <c r="M512" s="22"/>
      <c r="N512" s="22"/>
      <c r="O512" s="22"/>
      <c r="P512" s="22"/>
      <c r="Q512" s="22"/>
      <c r="R512" s="22"/>
      <c r="S512" s="22"/>
      <c r="T512" s="22"/>
      <c r="U512" s="22"/>
      <c r="V512" s="22"/>
      <c r="W512" s="22"/>
      <c r="X512" s="22"/>
      <c r="Y512" s="22"/>
      <c r="Z512" s="22"/>
      <c r="AA512" s="22"/>
      <c r="AB512" s="22"/>
      <c r="AC512" s="22"/>
      <c r="AD512" s="22"/>
      <c r="AE512" s="22"/>
    </row>
    <row r="513" spans="1:31" ht="15.75" customHeight="1" x14ac:dyDescent="0.2">
      <c r="A513" s="22"/>
      <c r="B513" s="22"/>
      <c r="C513" s="22"/>
      <c r="D513" s="22"/>
      <c r="E513" s="22"/>
      <c r="F513" s="22"/>
      <c r="G513" s="22"/>
      <c r="H513" s="22"/>
      <c r="I513" s="67"/>
      <c r="J513" s="22"/>
      <c r="K513" s="22"/>
      <c r="L513" s="22"/>
      <c r="M513" s="22"/>
      <c r="N513" s="22"/>
      <c r="O513" s="22"/>
      <c r="P513" s="22"/>
      <c r="Q513" s="22"/>
      <c r="R513" s="22"/>
      <c r="S513" s="22"/>
      <c r="T513" s="22"/>
      <c r="U513" s="22"/>
      <c r="V513" s="22"/>
      <c r="W513" s="22"/>
      <c r="X513" s="22"/>
      <c r="Y513" s="22"/>
      <c r="Z513" s="22"/>
      <c r="AA513" s="22"/>
      <c r="AB513" s="22"/>
      <c r="AC513" s="22"/>
      <c r="AD513" s="22"/>
      <c r="AE513" s="22"/>
    </row>
    <row r="514" spans="1:31" ht="15.75" customHeight="1" x14ac:dyDescent="0.2">
      <c r="A514" s="22"/>
      <c r="B514" s="22"/>
      <c r="C514" s="22"/>
      <c r="D514" s="22"/>
      <c r="E514" s="22"/>
      <c r="F514" s="22"/>
      <c r="G514" s="22"/>
      <c r="H514" s="22"/>
      <c r="I514" s="67"/>
      <c r="J514" s="22"/>
      <c r="K514" s="22"/>
      <c r="L514" s="22"/>
      <c r="M514" s="22"/>
      <c r="N514" s="22"/>
      <c r="O514" s="22"/>
      <c r="P514" s="22"/>
      <c r="Q514" s="22"/>
      <c r="R514" s="22"/>
      <c r="S514" s="22"/>
      <c r="T514" s="22"/>
      <c r="U514" s="22"/>
      <c r="V514" s="22"/>
      <c r="W514" s="22"/>
      <c r="X514" s="22"/>
      <c r="Y514" s="22"/>
      <c r="Z514" s="22"/>
      <c r="AA514" s="22"/>
      <c r="AB514" s="22"/>
      <c r="AC514" s="22"/>
      <c r="AD514" s="22"/>
      <c r="AE514" s="22"/>
    </row>
    <row r="515" spans="1:31" ht="15.75" customHeight="1" x14ac:dyDescent="0.2">
      <c r="A515" s="22"/>
      <c r="B515" s="22"/>
      <c r="C515" s="22"/>
      <c r="D515" s="22"/>
      <c r="E515" s="22"/>
      <c r="F515" s="22"/>
      <c r="G515" s="22"/>
      <c r="H515" s="22"/>
      <c r="I515" s="67"/>
      <c r="J515" s="22"/>
      <c r="K515" s="22"/>
      <c r="L515" s="22"/>
      <c r="M515" s="22"/>
      <c r="N515" s="22"/>
      <c r="O515" s="22"/>
      <c r="P515" s="22"/>
      <c r="Q515" s="22"/>
      <c r="R515" s="22"/>
      <c r="S515" s="22"/>
      <c r="T515" s="22"/>
      <c r="U515" s="22"/>
      <c r="V515" s="22"/>
      <c r="W515" s="22"/>
      <c r="X515" s="22"/>
      <c r="Y515" s="22"/>
      <c r="Z515" s="22"/>
      <c r="AA515" s="22"/>
      <c r="AB515" s="22"/>
      <c r="AC515" s="22"/>
      <c r="AD515" s="22"/>
      <c r="AE515" s="22"/>
    </row>
    <row r="516" spans="1:31" ht="15.75" customHeight="1" x14ac:dyDescent="0.2">
      <c r="A516" s="22"/>
      <c r="B516" s="22"/>
      <c r="C516" s="22"/>
      <c r="D516" s="22"/>
      <c r="E516" s="22"/>
      <c r="F516" s="22"/>
      <c r="G516" s="22"/>
      <c r="H516" s="22"/>
      <c r="I516" s="67"/>
      <c r="J516" s="22"/>
      <c r="K516" s="22"/>
      <c r="L516" s="22"/>
      <c r="M516" s="22"/>
      <c r="N516" s="22"/>
      <c r="O516" s="22"/>
      <c r="P516" s="22"/>
      <c r="Q516" s="22"/>
      <c r="R516" s="22"/>
      <c r="S516" s="22"/>
      <c r="T516" s="22"/>
      <c r="U516" s="22"/>
      <c r="V516" s="22"/>
      <c r="W516" s="22"/>
      <c r="X516" s="22"/>
      <c r="Y516" s="22"/>
      <c r="Z516" s="22"/>
      <c r="AA516" s="22"/>
      <c r="AB516" s="22"/>
      <c r="AC516" s="22"/>
      <c r="AD516" s="22"/>
      <c r="AE516" s="22"/>
    </row>
    <row r="517" spans="1:31" ht="15.75" customHeight="1" x14ac:dyDescent="0.2">
      <c r="A517" s="22"/>
      <c r="B517" s="22"/>
      <c r="C517" s="22"/>
      <c r="D517" s="22"/>
      <c r="E517" s="22"/>
      <c r="F517" s="22"/>
      <c r="G517" s="22"/>
      <c r="H517" s="22"/>
      <c r="I517" s="67"/>
      <c r="J517" s="22"/>
      <c r="K517" s="22"/>
      <c r="L517" s="22"/>
      <c r="M517" s="22"/>
      <c r="N517" s="22"/>
      <c r="O517" s="22"/>
      <c r="P517" s="22"/>
      <c r="Q517" s="22"/>
      <c r="R517" s="22"/>
      <c r="S517" s="22"/>
      <c r="T517" s="22"/>
      <c r="U517" s="22"/>
      <c r="V517" s="22"/>
      <c r="W517" s="22"/>
      <c r="X517" s="22"/>
      <c r="Y517" s="22"/>
      <c r="Z517" s="22"/>
      <c r="AA517" s="22"/>
      <c r="AB517" s="22"/>
      <c r="AC517" s="22"/>
      <c r="AD517" s="22"/>
      <c r="AE517" s="22"/>
    </row>
    <row r="518" spans="1:31" ht="15.75" customHeight="1" x14ac:dyDescent="0.2">
      <c r="A518" s="22"/>
      <c r="B518" s="22"/>
      <c r="C518" s="22"/>
      <c r="D518" s="22"/>
      <c r="E518" s="22"/>
      <c r="F518" s="22"/>
      <c r="G518" s="22"/>
      <c r="H518" s="22"/>
      <c r="I518" s="67"/>
      <c r="J518" s="22"/>
      <c r="K518" s="22"/>
      <c r="L518" s="22"/>
      <c r="M518" s="22"/>
      <c r="N518" s="22"/>
      <c r="O518" s="22"/>
      <c r="P518" s="22"/>
      <c r="Q518" s="22"/>
      <c r="R518" s="22"/>
      <c r="S518" s="22"/>
      <c r="T518" s="22"/>
      <c r="U518" s="22"/>
      <c r="V518" s="22"/>
      <c r="W518" s="22"/>
      <c r="X518" s="22"/>
      <c r="Y518" s="22"/>
      <c r="Z518" s="22"/>
      <c r="AA518" s="22"/>
      <c r="AB518" s="22"/>
      <c r="AC518" s="22"/>
      <c r="AD518" s="22"/>
      <c r="AE518" s="22"/>
    </row>
    <row r="519" spans="1:31" ht="15.75" customHeight="1" x14ac:dyDescent="0.2">
      <c r="A519" s="22"/>
      <c r="B519" s="22"/>
      <c r="C519" s="22"/>
      <c r="D519" s="22"/>
      <c r="E519" s="22"/>
      <c r="F519" s="22"/>
      <c r="G519" s="22"/>
      <c r="H519" s="22"/>
      <c r="I519" s="67"/>
      <c r="J519" s="22"/>
      <c r="K519" s="22"/>
      <c r="L519" s="22"/>
      <c r="M519" s="22"/>
      <c r="N519" s="22"/>
      <c r="O519" s="22"/>
      <c r="P519" s="22"/>
      <c r="Q519" s="22"/>
      <c r="R519" s="22"/>
      <c r="S519" s="22"/>
      <c r="T519" s="22"/>
      <c r="U519" s="22"/>
      <c r="V519" s="22"/>
      <c r="W519" s="22"/>
      <c r="X519" s="22"/>
      <c r="Y519" s="22"/>
      <c r="Z519" s="22"/>
      <c r="AA519" s="22"/>
      <c r="AB519" s="22"/>
      <c r="AC519" s="22"/>
      <c r="AD519" s="22"/>
      <c r="AE519" s="22"/>
    </row>
    <row r="520" spans="1:31" ht="15.75" customHeight="1" x14ac:dyDescent="0.2">
      <c r="A520" s="22"/>
      <c r="B520" s="22"/>
      <c r="C520" s="22"/>
      <c r="D520" s="22"/>
      <c r="E520" s="22"/>
      <c r="F520" s="22"/>
      <c r="G520" s="22"/>
      <c r="H520" s="22"/>
      <c r="I520" s="67"/>
      <c r="J520" s="22"/>
      <c r="K520" s="22"/>
      <c r="L520" s="22"/>
      <c r="M520" s="22"/>
      <c r="N520" s="22"/>
      <c r="O520" s="22"/>
      <c r="P520" s="22"/>
      <c r="Q520" s="22"/>
      <c r="R520" s="22"/>
      <c r="S520" s="22"/>
      <c r="T520" s="22"/>
      <c r="U520" s="22"/>
      <c r="V520" s="22"/>
      <c r="W520" s="22"/>
      <c r="X520" s="22"/>
      <c r="Y520" s="22"/>
      <c r="Z520" s="22"/>
      <c r="AA520" s="22"/>
      <c r="AB520" s="22"/>
      <c r="AC520" s="22"/>
      <c r="AD520" s="22"/>
      <c r="AE520" s="22"/>
    </row>
    <row r="521" spans="1:31" ht="15.75" customHeight="1" x14ac:dyDescent="0.2">
      <c r="A521" s="22"/>
      <c r="B521" s="22"/>
      <c r="C521" s="22"/>
      <c r="D521" s="22"/>
      <c r="E521" s="22"/>
      <c r="F521" s="22"/>
      <c r="G521" s="22"/>
      <c r="H521" s="22"/>
      <c r="I521" s="67"/>
      <c r="J521" s="22"/>
      <c r="K521" s="22"/>
      <c r="L521" s="22"/>
      <c r="M521" s="22"/>
      <c r="N521" s="22"/>
      <c r="O521" s="22"/>
      <c r="P521" s="22"/>
      <c r="Q521" s="22"/>
      <c r="R521" s="22"/>
      <c r="S521" s="22"/>
      <c r="T521" s="22"/>
      <c r="U521" s="22"/>
      <c r="V521" s="22"/>
      <c r="W521" s="22"/>
      <c r="X521" s="22"/>
      <c r="Y521" s="22"/>
      <c r="Z521" s="22"/>
      <c r="AA521" s="22"/>
      <c r="AB521" s="22"/>
      <c r="AC521" s="22"/>
      <c r="AD521" s="22"/>
      <c r="AE521" s="22"/>
    </row>
    <row r="522" spans="1:31" ht="15.75" customHeight="1" x14ac:dyDescent="0.2">
      <c r="A522" s="22"/>
      <c r="B522" s="22"/>
      <c r="C522" s="22"/>
      <c r="D522" s="22"/>
      <c r="E522" s="22"/>
      <c r="F522" s="22"/>
      <c r="G522" s="22"/>
      <c r="H522" s="22"/>
      <c r="I522" s="67"/>
      <c r="J522" s="22"/>
      <c r="K522" s="22"/>
      <c r="L522" s="22"/>
      <c r="M522" s="22"/>
      <c r="N522" s="22"/>
      <c r="O522" s="22"/>
      <c r="P522" s="22"/>
      <c r="Q522" s="22"/>
      <c r="R522" s="22"/>
      <c r="S522" s="22"/>
      <c r="T522" s="22"/>
      <c r="U522" s="22"/>
      <c r="V522" s="22"/>
      <c r="W522" s="22"/>
      <c r="X522" s="22"/>
      <c r="Y522" s="22"/>
      <c r="Z522" s="22"/>
      <c r="AA522" s="22"/>
      <c r="AB522" s="22"/>
      <c r="AC522" s="22"/>
      <c r="AD522" s="22"/>
      <c r="AE522" s="22"/>
    </row>
    <row r="523" spans="1:31" ht="15.75" customHeight="1" x14ac:dyDescent="0.2">
      <c r="A523" s="22"/>
      <c r="B523" s="22"/>
      <c r="C523" s="22"/>
      <c r="D523" s="22"/>
      <c r="E523" s="22"/>
      <c r="F523" s="22"/>
      <c r="G523" s="22"/>
      <c r="H523" s="22"/>
      <c r="I523" s="67"/>
      <c r="J523" s="22"/>
      <c r="K523" s="22"/>
      <c r="L523" s="22"/>
      <c r="M523" s="22"/>
      <c r="N523" s="22"/>
      <c r="O523" s="22"/>
      <c r="P523" s="22"/>
      <c r="Q523" s="22"/>
      <c r="R523" s="22"/>
      <c r="S523" s="22"/>
      <c r="T523" s="22"/>
      <c r="U523" s="22"/>
      <c r="V523" s="22"/>
      <c r="W523" s="22"/>
      <c r="X523" s="22"/>
      <c r="Y523" s="22"/>
      <c r="Z523" s="22"/>
      <c r="AA523" s="22"/>
      <c r="AB523" s="22"/>
      <c r="AC523" s="22"/>
      <c r="AD523" s="22"/>
      <c r="AE523" s="22"/>
    </row>
    <row r="524" spans="1:31" ht="15.75" customHeight="1" x14ac:dyDescent="0.2">
      <c r="A524" s="22"/>
      <c r="B524" s="22"/>
      <c r="C524" s="22"/>
      <c r="D524" s="22"/>
      <c r="E524" s="22"/>
      <c r="F524" s="22"/>
      <c r="G524" s="22"/>
      <c r="H524" s="22"/>
      <c r="I524" s="67"/>
      <c r="J524" s="22"/>
      <c r="K524" s="22"/>
      <c r="L524" s="22"/>
      <c r="M524" s="22"/>
      <c r="N524" s="22"/>
      <c r="O524" s="22"/>
      <c r="P524" s="22"/>
      <c r="Q524" s="22"/>
      <c r="R524" s="22"/>
      <c r="S524" s="22"/>
      <c r="T524" s="22"/>
      <c r="U524" s="22"/>
      <c r="V524" s="22"/>
      <c r="W524" s="22"/>
      <c r="X524" s="22"/>
      <c r="Y524" s="22"/>
      <c r="Z524" s="22"/>
      <c r="AA524" s="22"/>
      <c r="AB524" s="22"/>
      <c r="AC524" s="22"/>
      <c r="AD524" s="22"/>
      <c r="AE524" s="22"/>
    </row>
    <row r="525" spans="1:31" ht="15.75" customHeight="1" x14ac:dyDescent="0.2">
      <c r="A525" s="22"/>
      <c r="B525" s="22"/>
      <c r="C525" s="22"/>
      <c r="D525" s="22"/>
      <c r="E525" s="22"/>
      <c r="F525" s="22"/>
      <c r="G525" s="22"/>
      <c r="H525" s="22"/>
      <c r="I525" s="67"/>
      <c r="J525" s="22"/>
      <c r="K525" s="22"/>
      <c r="L525" s="22"/>
      <c r="M525" s="22"/>
      <c r="N525" s="22"/>
      <c r="O525" s="22"/>
      <c r="P525" s="22"/>
      <c r="Q525" s="22"/>
      <c r="R525" s="22"/>
      <c r="S525" s="22"/>
      <c r="T525" s="22"/>
      <c r="U525" s="22"/>
      <c r="V525" s="22"/>
      <c r="W525" s="22"/>
      <c r="X525" s="22"/>
      <c r="Y525" s="22"/>
      <c r="Z525" s="22"/>
      <c r="AA525" s="22"/>
      <c r="AB525" s="22"/>
      <c r="AC525" s="22"/>
      <c r="AD525" s="22"/>
      <c r="AE525" s="22"/>
    </row>
    <row r="526" spans="1:31" ht="15.75" customHeight="1" x14ac:dyDescent="0.2">
      <c r="A526" s="22"/>
      <c r="B526" s="22"/>
      <c r="C526" s="22"/>
      <c r="D526" s="22"/>
      <c r="E526" s="22"/>
      <c r="F526" s="22"/>
      <c r="G526" s="22"/>
      <c r="H526" s="22"/>
      <c r="I526" s="67"/>
      <c r="J526" s="22"/>
      <c r="K526" s="22"/>
      <c r="L526" s="22"/>
      <c r="M526" s="22"/>
      <c r="N526" s="22"/>
      <c r="O526" s="22"/>
      <c r="P526" s="22"/>
      <c r="Q526" s="22"/>
      <c r="R526" s="22"/>
      <c r="S526" s="22"/>
      <c r="T526" s="22"/>
      <c r="U526" s="22"/>
      <c r="V526" s="22"/>
      <c r="W526" s="22"/>
      <c r="X526" s="22"/>
      <c r="Y526" s="22"/>
      <c r="Z526" s="22"/>
      <c r="AA526" s="22"/>
      <c r="AB526" s="22"/>
      <c r="AC526" s="22"/>
      <c r="AD526" s="22"/>
      <c r="AE526" s="22"/>
    </row>
    <row r="527" spans="1:31" ht="15.75" customHeight="1" x14ac:dyDescent="0.2">
      <c r="A527" s="22"/>
      <c r="B527" s="22"/>
      <c r="C527" s="22"/>
      <c r="D527" s="22"/>
      <c r="E527" s="22"/>
      <c r="F527" s="22"/>
      <c r="G527" s="22"/>
      <c r="H527" s="22"/>
      <c r="I527" s="67"/>
      <c r="J527" s="22"/>
      <c r="K527" s="22"/>
      <c r="L527" s="22"/>
      <c r="M527" s="22"/>
      <c r="N527" s="22"/>
      <c r="O527" s="22"/>
      <c r="P527" s="22"/>
      <c r="Q527" s="22"/>
      <c r="R527" s="22"/>
      <c r="S527" s="22"/>
      <c r="T527" s="22"/>
      <c r="U527" s="22"/>
      <c r="V527" s="22"/>
      <c r="W527" s="22"/>
      <c r="X527" s="22"/>
      <c r="Y527" s="22"/>
      <c r="Z527" s="22"/>
      <c r="AA527" s="22"/>
      <c r="AB527" s="22"/>
      <c r="AC527" s="22"/>
      <c r="AD527" s="22"/>
      <c r="AE527" s="22"/>
    </row>
    <row r="528" spans="1:31" ht="15.75" customHeight="1" x14ac:dyDescent="0.2">
      <c r="A528" s="22"/>
      <c r="B528" s="22"/>
      <c r="C528" s="22"/>
      <c r="D528" s="22"/>
      <c r="E528" s="22"/>
      <c r="F528" s="22"/>
      <c r="G528" s="22"/>
      <c r="H528" s="22"/>
      <c r="I528" s="67"/>
      <c r="J528" s="22"/>
      <c r="K528" s="22"/>
      <c r="L528" s="22"/>
      <c r="M528" s="22"/>
      <c r="N528" s="22"/>
      <c r="O528" s="22"/>
      <c r="P528" s="22"/>
      <c r="Q528" s="22"/>
      <c r="R528" s="22"/>
      <c r="S528" s="22"/>
      <c r="T528" s="22"/>
      <c r="U528" s="22"/>
      <c r="V528" s="22"/>
      <c r="W528" s="22"/>
      <c r="X528" s="22"/>
      <c r="Y528" s="22"/>
      <c r="Z528" s="22"/>
      <c r="AA528" s="22"/>
      <c r="AB528" s="22"/>
      <c r="AC528" s="22"/>
      <c r="AD528" s="22"/>
      <c r="AE528" s="22"/>
    </row>
    <row r="529" spans="1:31" ht="15.75" customHeight="1" x14ac:dyDescent="0.2">
      <c r="A529" s="22"/>
      <c r="B529" s="22"/>
      <c r="C529" s="22"/>
      <c r="D529" s="22"/>
      <c r="E529" s="22"/>
      <c r="F529" s="22"/>
      <c r="G529" s="22"/>
      <c r="H529" s="22"/>
      <c r="I529" s="67"/>
      <c r="J529" s="22"/>
      <c r="K529" s="22"/>
      <c r="L529" s="22"/>
      <c r="M529" s="22"/>
      <c r="N529" s="22"/>
      <c r="O529" s="22"/>
      <c r="P529" s="22"/>
      <c r="Q529" s="22"/>
      <c r="R529" s="22"/>
      <c r="S529" s="22"/>
      <c r="T529" s="22"/>
      <c r="U529" s="22"/>
      <c r="V529" s="22"/>
      <c r="W529" s="22"/>
      <c r="X529" s="22"/>
      <c r="Y529" s="22"/>
      <c r="Z529" s="22"/>
      <c r="AA529" s="22"/>
      <c r="AB529" s="22"/>
      <c r="AC529" s="22"/>
      <c r="AD529" s="22"/>
      <c r="AE529" s="22"/>
    </row>
    <row r="530" spans="1:31" ht="15.75" customHeight="1" x14ac:dyDescent="0.2">
      <c r="A530" s="22"/>
      <c r="B530" s="22"/>
      <c r="C530" s="22"/>
      <c r="D530" s="22"/>
      <c r="E530" s="22"/>
      <c r="F530" s="22"/>
      <c r="G530" s="22"/>
      <c r="H530" s="22"/>
      <c r="I530" s="67"/>
      <c r="J530" s="22"/>
      <c r="K530" s="22"/>
      <c r="L530" s="22"/>
      <c r="M530" s="22"/>
      <c r="N530" s="22"/>
      <c r="O530" s="22"/>
      <c r="P530" s="22"/>
      <c r="Q530" s="22"/>
      <c r="R530" s="22"/>
      <c r="S530" s="22"/>
      <c r="T530" s="22"/>
      <c r="U530" s="22"/>
      <c r="V530" s="22"/>
      <c r="W530" s="22"/>
      <c r="X530" s="22"/>
      <c r="Y530" s="22"/>
      <c r="Z530" s="22"/>
      <c r="AA530" s="22"/>
      <c r="AB530" s="22"/>
      <c r="AC530" s="22"/>
      <c r="AD530" s="22"/>
      <c r="AE530" s="22"/>
    </row>
    <row r="531" spans="1:31" ht="15.75" customHeight="1" x14ac:dyDescent="0.2">
      <c r="A531" s="22"/>
      <c r="B531" s="22"/>
      <c r="C531" s="22"/>
      <c r="D531" s="22"/>
      <c r="E531" s="22"/>
      <c r="F531" s="22"/>
      <c r="G531" s="22"/>
      <c r="H531" s="22"/>
      <c r="I531" s="67"/>
      <c r="J531" s="22"/>
      <c r="K531" s="22"/>
      <c r="L531" s="22"/>
      <c r="M531" s="22"/>
      <c r="N531" s="22"/>
      <c r="O531" s="22"/>
      <c r="P531" s="22"/>
      <c r="Q531" s="22"/>
      <c r="R531" s="22"/>
      <c r="S531" s="22"/>
      <c r="T531" s="22"/>
      <c r="U531" s="22"/>
      <c r="V531" s="22"/>
      <c r="W531" s="22"/>
      <c r="X531" s="22"/>
      <c r="Y531" s="22"/>
      <c r="Z531" s="22"/>
      <c r="AA531" s="22"/>
      <c r="AB531" s="22"/>
      <c r="AC531" s="22"/>
      <c r="AD531" s="22"/>
      <c r="AE531" s="22"/>
    </row>
    <row r="532" spans="1:31" ht="15.75" customHeight="1" x14ac:dyDescent="0.2">
      <c r="A532" s="22"/>
      <c r="B532" s="22"/>
      <c r="C532" s="22"/>
      <c r="D532" s="22"/>
      <c r="E532" s="22"/>
      <c r="F532" s="22"/>
      <c r="G532" s="22"/>
      <c r="H532" s="22"/>
      <c r="I532" s="67"/>
      <c r="J532" s="22"/>
      <c r="K532" s="22"/>
      <c r="L532" s="22"/>
      <c r="M532" s="22"/>
      <c r="N532" s="22"/>
      <c r="O532" s="22"/>
      <c r="P532" s="22"/>
      <c r="Q532" s="22"/>
      <c r="R532" s="22"/>
      <c r="S532" s="22"/>
      <c r="T532" s="22"/>
      <c r="U532" s="22"/>
      <c r="V532" s="22"/>
      <c r="W532" s="22"/>
      <c r="X532" s="22"/>
      <c r="Y532" s="22"/>
      <c r="Z532" s="22"/>
      <c r="AA532" s="22"/>
      <c r="AB532" s="22"/>
      <c r="AC532" s="22"/>
      <c r="AD532" s="22"/>
      <c r="AE532" s="22"/>
    </row>
    <row r="533" spans="1:31" ht="15.75" customHeight="1" x14ac:dyDescent="0.2">
      <c r="A533" s="22"/>
      <c r="B533" s="22"/>
      <c r="C533" s="22"/>
      <c r="D533" s="22"/>
      <c r="E533" s="22"/>
      <c r="F533" s="22"/>
      <c r="G533" s="22"/>
      <c r="H533" s="22"/>
      <c r="I533" s="67"/>
      <c r="J533" s="22"/>
      <c r="K533" s="22"/>
      <c r="L533" s="22"/>
      <c r="M533" s="22"/>
      <c r="N533" s="22"/>
      <c r="O533" s="22"/>
      <c r="P533" s="22"/>
      <c r="Q533" s="22"/>
      <c r="R533" s="22"/>
      <c r="S533" s="22"/>
      <c r="T533" s="22"/>
      <c r="U533" s="22"/>
      <c r="V533" s="22"/>
      <c r="W533" s="22"/>
      <c r="X533" s="22"/>
      <c r="Y533" s="22"/>
      <c r="Z533" s="22"/>
      <c r="AA533" s="22"/>
      <c r="AB533" s="22"/>
      <c r="AC533" s="22"/>
      <c r="AD533" s="22"/>
      <c r="AE533" s="22"/>
    </row>
    <row r="534" spans="1:31" ht="15.75" customHeight="1" x14ac:dyDescent="0.2">
      <c r="A534" s="22"/>
      <c r="B534" s="22"/>
      <c r="C534" s="22"/>
      <c r="D534" s="22"/>
      <c r="E534" s="22"/>
      <c r="F534" s="22"/>
      <c r="G534" s="22"/>
      <c r="H534" s="22"/>
      <c r="I534" s="67"/>
      <c r="J534" s="22"/>
      <c r="K534" s="22"/>
      <c r="L534" s="22"/>
      <c r="M534" s="22"/>
      <c r="N534" s="22"/>
      <c r="O534" s="22"/>
      <c r="P534" s="22"/>
      <c r="Q534" s="22"/>
      <c r="R534" s="22"/>
      <c r="S534" s="22"/>
      <c r="T534" s="22"/>
      <c r="U534" s="22"/>
      <c r="V534" s="22"/>
      <c r="W534" s="22"/>
      <c r="X534" s="22"/>
      <c r="Y534" s="22"/>
      <c r="Z534" s="22"/>
      <c r="AA534" s="22"/>
      <c r="AB534" s="22"/>
      <c r="AC534" s="22"/>
      <c r="AD534" s="22"/>
      <c r="AE534" s="22"/>
    </row>
    <row r="535" spans="1:31" ht="15.75" customHeight="1" x14ac:dyDescent="0.2">
      <c r="A535" s="22"/>
      <c r="B535" s="22"/>
      <c r="C535" s="22"/>
      <c r="D535" s="22"/>
      <c r="E535" s="22"/>
      <c r="F535" s="22"/>
      <c r="G535" s="22"/>
      <c r="H535" s="22"/>
      <c r="I535" s="67"/>
      <c r="J535" s="22"/>
      <c r="K535" s="22"/>
      <c r="L535" s="22"/>
      <c r="M535" s="22"/>
      <c r="N535" s="22"/>
      <c r="O535" s="22"/>
      <c r="P535" s="22"/>
      <c r="Q535" s="22"/>
      <c r="R535" s="22"/>
      <c r="S535" s="22"/>
      <c r="T535" s="22"/>
      <c r="U535" s="22"/>
      <c r="V535" s="22"/>
      <c r="W535" s="22"/>
      <c r="X535" s="22"/>
      <c r="Y535" s="22"/>
      <c r="Z535" s="22"/>
      <c r="AA535" s="22"/>
      <c r="AB535" s="22"/>
      <c r="AC535" s="22"/>
      <c r="AD535" s="22"/>
      <c r="AE535" s="22"/>
    </row>
    <row r="536" spans="1:31" ht="15.75" customHeight="1" x14ac:dyDescent="0.2">
      <c r="A536" s="22"/>
      <c r="B536" s="22"/>
      <c r="C536" s="22"/>
      <c r="D536" s="22"/>
      <c r="E536" s="22"/>
      <c r="F536" s="22"/>
      <c r="G536" s="22"/>
      <c r="H536" s="22"/>
      <c r="I536" s="67"/>
      <c r="J536" s="22"/>
      <c r="K536" s="22"/>
      <c r="L536" s="22"/>
      <c r="M536" s="22"/>
      <c r="N536" s="22"/>
      <c r="O536" s="22"/>
      <c r="P536" s="22"/>
      <c r="Q536" s="22"/>
      <c r="R536" s="22"/>
      <c r="S536" s="22"/>
      <c r="T536" s="22"/>
      <c r="U536" s="22"/>
      <c r="V536" s="22"/>
      <c r="W536" s="22"/>
      <c r="X536" s="22"/>
      <c r="Y536" s="22"/>
      <c r="Z536" s="22"/>
      <c r="AA536" s="22"/>
      <c r="AB536" s="22"/>
      <c r="AC536" s="22"/>
      <c r="AD536" s="22"/>
      <c r="AE536" s="22"/>
    </row>
    <row r="537" spans="1:31" ht="15.75" customHeight="1" x14ac:dyDescent="0.2">
      <c r="A537" s="22"/>
      <c r="B537" s="22"/>
      <c r="C537" s="22"/>
      <c r="D537" s="22"/>
      <c r="E537" s="22"/>
      <c r="F537" s="22"/>
      <c r="G537" s="22"/>
      <c r="H537" s="22"/>
      <c r="I537" s="67"/>
      <c r="J537" s="22"/>
      <c r="K537" s="22"/>
      <c r="L537" s="22"/>
      <c r="M537" s="22"/>
      <c r="N537" s="22"/>
      <c r="O537" s="22"/>
      <c r="P537" s="22"/>
      <c r="Q537" s="22"/>
      <c r="R537" s="22"/>
      <c r="S537" s="22"/>
      <c r="T537" s="22"/>
      <c r="U537" s="22"/>
      <c r="V537" s="22"/>
      <c r="W537" s="22"/>
      <c r="X537" s="22"/>
      <c r="Y537" s="22"/>
      <c r="Z537" s="22"/>
      <c r="AA537" s="22"/>
      <c r="AB537" s="22"/>
      <c r="AC537" s="22"/>
      <c r="AD537" s="22"/>
      <c r="AE537" s="22"/>
    </row>
    <row r="538" spans="1:31" ht="15.75" customHeight="1" x14ac:dyDescent="0.2">
      <c r="A538" s="22"/>
      <c r="B538" s="22"/>
      <c r="C538" s="22"/>
      <c r="D538" s="22"/>
      <c r="E538" s="22"/>
      <c r="F538" s="22"/>
      <c r="G538" s="22"/>
      <c r="H538" s="22"/>
      <c r="I538" s="67"/>
      <c r="J538" s="22"/>
      <c r="K538" s="22"/>
      <c r="L538" s="22"/>
      <c r="M538" s="22"/>
      <c r="N538" s="22"/>
      <c r="O538" s="22"/>
      <c r="P538" s="22"/>
      <c r="Q538" s="22"/>
      <c r="R538" s="22"/>
      <c r="S538" s="22"/>
      <c r="T538" s="22"/>
      <c r="U538" s="22"/>
      <c r="V538" s="22"/>
      <c r="W538" s="22"/>
      <c r="X538" s="22"/>
      <c r="Y538" s="22"/>
      <c r="Z538" s="22"/>
      <c r="AA538" s="22"/>
      <c r="AB538" s="22"/>
      <c r="AC538" s="22"/>
      <c r="AD538" s="22"/>
      <c r="AE538" s="22"/>
    </row>
    <row r="539" spans="1:31" ht="15.75" customHeight="1" x14ac:dyDescent="0.2">
      <c r="A539" s="22"/>
      <c r="B539" s="22"/>
      <c r="C539" s="22"/>
      <c r="D539" s="22"/>
      <c r="E539" s="22"/>
      <c r="F539" s="22"/>
      <c r="G539" s="22"/>
      <c r="H539" s="22"/>
      <c r="I539" s="67"/>
      <c r="J539" s="22"/>
      <c r="K539" s="22"/>
      <c r="L539" s="22"/>
      <c r="M539" s="22"/>
      <c r="N539" s="22"/>
      <c r="O539" s="22"/>
      <c r="P539" s="22"/>
      <c r="Q539" s="22"/>
      <c r="R539" s="22"/>
      <c r="S539" s="22"/>
      <c r="T539" s="22"/>
      <c r="U539" s="22"/>
      <c r="V539" s="22"/>
      <c r="W539" s="22"/>
      <c r="X539" s="22"/>
      <c r="Y539" s="22"/>
      <c r="Z539" s="22"/>
      <c r="AA539" s="22"/>
      <c r="AB539" s="22"/>
      <c r="AC539" s="22"/>
      <c r="AD539" s="22"/>
      <c r="AE539" s="22"/>
    </row>
    <row r="540" spans="1:31" ht="15.75" customHeight="1" x14ac:dyDescent="0.2">
      <c r="A540" s="22"/>
      <c r="B540" s="22"/>
      <c r="C540" s="22"/>
      <c r="D540" s="22"/>
      <c r="E540" s="22"/>
      <c r="F540" s="22"/>
      <c r="G540" s="22"/>
      <c r="H540" s="22"/>
      <c r="I540" s="67"/>
      <c r="J540" s="22"/>
      <c r="K540" s="22"/>
      <c r="L540" s="22"/>
      <c r="M540" s="22"/>
      <c r="N540" s="22"/>
      <c r="O540" s="22"/>
      <c r="P540" s="22"/>
      <c r="Q540" s="22"/>
      <c r="R540" s="22"/>
      <c r="S540" s="22"/>
      <c r="T540" s="22"/>
      <c r="U540" s="22"/>
      <c r="V540" s="22"/>
      <c r="W540" s="22"/>
      <c r="X540" s="22"/>
      <c r="Y540" s="22"/>
      <c r="Z540" s="22"/>
      <c r="AA540" s="22"/>
      <c r="AB540" s="22"/>
      <c r="AC540" s="22"/>
      <c r="AD540" s="22"/>
      <c r="AE540" s="22"/>
    </row>
    <row r="541" spans="1:31" ht="15.75" customHeight="1" x14ac:dyDescent="0.2">
      <c r="A541" s="22"/>
      <c r="B541" s="22"/>
      <c r="C541" s="22"/>
      <c r="D541" s="22"/>
      <c r="E541" s="22"/>
      <c r="F541" s="22"/>
      <c r="G541" s="22"/>
      <c r="H541" s="22"/>
      <c r="I541" s="67"/>
      <c r="J541" s="22"/>
      <c r="K541" s="22"/>
      <c r="L541" s="22"/>
      <c r="M541" s="22"/>
      <c r="N541" s="22"/>
      <c r="O541" s="22"/>
      <c r="P541" s="22"/>
      <c r="Q541" s="22"/>
      <c r="R541" s="22"/>
      <c r="S541" s="22"/>
      <c r="T541" s="22"/>
      <c r="U541" s="22"/>
      <c r="V541" s="22"/>
      <c r="W541" s="22"/>
      <c r="X541" s="22"/>
      <c r="Y541" s="22"/>
      <c r="Z541" s="22"/>
      <c r="AA541" s="22"/>
      <c r="AB541" s="22"/>
      <c r="AC541" s="22"/>
      <c r="AD541" s="22"/>
      <c r="AE541" s="22"/>
    </row>
    <row r="542" spans="1:31" ht="15.75" customHeight="1" x14ac:dyDescent="0.2">
      <c r="A542" s="22"/>
      <c r="B542" s="22"/>
      <c r="C542" s="22"/>
      <c r="D542" s="22"/>
      <c r="E542" s="22"/>
      <c r="F542" s="22"/>
      <c r="G542" s="22"/>
      <c r="H542" s="22"/>
      <c r="I542" s="67"/>
      <c r="J542" s="22"/>
      <c r="K542" s="22"/>
      <c r="L542" s="22"/>
      <c r="M542" s="22"/>
      <c r="N542" s="22"/>
      <c r="O542" s="22"/>
      <c r="P542" s="22"/>
      <c r="Q542" s="22"/>
      <c r="R542" s="22"/>
      <c r="S542" s="22"/>
      <c r="T542" s="22"/>
      <c r="U542" s="22"/>
      <c r="V542" s="22"/>
      <c r="W542" s="22"/>
      <c r="X542" s="22"/>
      <c r="Y542" s="22"/>
      <c r="Z542" s="22"/>
      <c r="AA542" s="22"/>
      <c r="AB542" s="22"/>
      <c r="AC542" s="22"/>
      <c r="AD542" s="22"/>
      <c r="AE542" s="22"/>
    </row>
    <row r="543" spans="1:31" ht="15.75" customHeight="1" x14ac:dyDescent="0.2">
      <c r="A543" s="22"/>
      <c r="B543" s="22"/>
      <c r="C543" s="22"/>
      <c r="D543" s="22"/>
      <c r="E543" s="22"/>
      <c r="F543" s="22"/>
      <c r="G543" s="22"/>
      <c r="H543" s="22"/>
      <c r="I543" s="67"/>
      <c r="J543" s="22"/>
      <c r="K543" s="22"/>
      <c r="L543" s="22"/>
      <c r="M543" s="22"/>
      <c r="N543" s="22"/>
      <c r="O543" s="22"/>
      <c r="P543" s="22"/>
      <c r="Q543" s="22"/>
      <c r="R543" s="22"/>
      <c r="S543" s="22"/>
      <c r="T543" s="22"/>
      <c r="U543" s="22"/>
      <c r="V543" s="22"/>
      <c r="W543" s="22"/>
      <c r="X543" s="22"/>
      <c r="Y543" s="22"/>
      <c r="Z543" s="22"/>
      <c r="AA543" s="22"/>
      <c r="AB543" s="22"/>
      <c r="AC543" s="22"/>
      <c r="AD543" s="22"/>
      <c r="AE543" s="22"/>
    </row>
    <row r="544" spans="1:31" ht="15.75" customHeight="1" x14ac:dyDescent="0.2">
      <c r="A544" s="22"/>
      <c r="B544" s="22"/>
      <c r="C544" s="22"/>
      <c r="D544" s="22"/>
      <c r="E544" s="22"/>
      <c r="F544" s="22"/>
      <c r="G544" s="22"/>
      <c r="H544" s="22"/>
      <c r="I544" s="67"/>
      <c r="J544" s="22"/>
      <c r="K544" s="22"/>
      <c r="L544" s="22"/>
      <c r="M544" s="22"/>
      <c r="N544" s="22"/>
      <c r="O544" s="22"/>
      <c r="P544" s="22"/>
      <c r="Q544" s="22"/>
      <c r="R544" s="22"/>
      <c r="S544" s="22"/>
      <c r="T544" s="22"/>
      <c r="U544" s="22"/>
      <c r="V544" s="22"/>
      <c r="W544" s="22"/>
      <c r="X544" s="22"/>
      <c r="Y544" s="22"/>
      <c r="Z544" s="22"/>
      <c r="AA544" s="22"/>
      <c r="AB544" s="22"/>
      <c r="AC544" s="22"/>
      <c r="AD544" s="22"/>
      <c r="AE544" s="22"/>
    </row>
    <row r="545" spans="1:31" ht="15.75" customHeight="1" x14ac:dyDescent="0.2">
      <c r="A545" s="22"/>
      <c r="B545" s="22"/>
      <c r="C545" s="22"/>
      <c r="D545" s="22"/>
      <c r="E545" s="22"/>
      <c r="F545" s="22"/>
      <c r="G545" s="22"/>
      <c r="H545" s="22"/>
      <c r="I545" s="67"/>
      <c r="J545" s="22"/>
      <c r="K545" s="22"/>
      <c r="L545" s="22"/>
      <c r="M545" s="22"/>
      <c r="N545" s="22"/>
      <c r="O545" s="22"/>
      <c r="P545" s="22"/>
      <c r="Q545" s="22"/>
      <c r="R545" s="22"/>
      <c r="S545" s="22"/>
      <c r="T545" s="22"/>
      <c r="U545" s="22"/>
      <c r="V545" s="22"/>
      <c r="W545" s="22"/>
      <c r="X545" s="22"/>
      <c r="Y545" s="22"/>
      <c r="Z545" s="22"/>
      <c r="AA545" s="22"/>
      <c r="AB545" s="22"/>
      <c r="AC545" s="22"/>
      <c r="AD545" s="22"/>
      <c r="AE545" s="22"/>
    </row>
    <row r="546" spans="1:31" ht="15.75" customHeight="1" x14ac:dyDescent="0.2">
      <c r="A546" s="22"/>
      <c r="B546" s="22"/>
      <c r="C546" s="22"/>
      <c r="D546" s="22"/>
      <c r="E546" s="22"/>
      <c r="F546" s="22"/>
      <c r="G546" s="22"/>
      <c r="H546" s="22"/>
      <c r="I546" s="67"/>
      <c r="J546" s="22"/>
      <c r="K546" s="22"/>
      <c r="L546" s="22"/>
      <c r="M546" s="22"/>
      <c r="N546" s="22"/>
      <c r="O546" s="22"/>
      <c r="P546" s="22"/>
      <c r="Q546" s="22"/>
      <c r="R546" s="22"/>
      <c r="S546" s="22"/>
      <c r="T546" s="22"/>
      <c r="U546" s="22"/>
      <c r="V546" s="22"/>
      <c r="W546" s="22"/>
      <c r="X546" s="22"/>
      <c r="Y546" s="22"/>
      <c r="Z546" s="22"/>
      <c r="AA546" s="22"/>
      <c r="AB546" s="22"/>
      <c r="AC546" s="22"/>
      <c r="AD546" s="22"/>
      <c r="AE546" s="22"/>
    </row>
    <row r="547" spans="1:31" ht="15.75" customHeight="1" x14ac:dyDescent="0.2">
      <c r="A547" s="22"/>
      <c r="B547" s="22"/>
      <c r="C547" s="22"/>
      <c r="D547" s="22"/>
      <c r="E547" s="22"/>
      <c r="F547" s="22"/>
      <c r="G547" s="22"/>
      <c r="H547" s="22"/>
      <c r="I547" s="67"/>
      <c r="J547" s="22"/>
      <c r="K547" s="22"/>
      <c r="L547" s="22"/>
      <c r="M547" s="22"/>
      <c r="N547" s="22"/>
      <c r="O547" s="22"/>
      <c r="P547" s="22"/>
      <c r="Q547" s="22"/>
      <c r="R547" s="22"/>
      <c r="S547" s="22"/>
      <c r="T547" s="22"/>
      <c r="U547" s="22"/>
      <c r="V547" s="22"/>
      <c r="W547" s="22"/>
      <c r="X547" s="22"/>
      <c r="Y547" s="22"/>
      <c r="Z547" s="22"/>
      <c r="AA547" s="22"/>
      <c r="AB547" s="22"/>
      <c r="AC547" s="22"/>
      <c r="AD547" s="22"/>
      <c r="AE547" s="22"/>
    </row>
    <row r="548" spans="1:31" ht="15.75" customHeight="1" x14ac:dyDescent="0.2">
      <c r="A548" s="22"/>
      <c r="B548" s="22"/>
      <c r="C548" s="22"/>
      <c r="D548" s="22"/>
      <c r="E548" s="22"/>
      <c r="F548" s="22"/>
      <c r="G548" s="22"/>
      <c r="H548" s="22"/>
      <c r="I548" s="67"/>
      <c r="J548" s="22"/>
      <c r="K548" s="22"/>
      <c r="L548" s="22"/>
      <c r="M548" s="22"/>
      <c r="N548" s="22"/>
      <c r="O548" s="22"/>
      <c r="P548" s="22"/>
      <c r="Q548" s="22"/>
      <c r="R548" s="22"/>
      <c r="S548" s="22"/>
      <c r="T548" s="22"/>
      <c r="U548" s="22"/>
      <c r="V548" s="22"/>
      <c r="W548" s="22"/>
      <c r="X548" s="22"/>
      <c r="Y548" s="22"/>
      <c r="Z548" s="22"/>
      <c r="AA548" s="22"/>
      <c r="AB548" s="22"/>
      <c r="AC548" s="22"/>
      <c r="AD548" s="22"/>
      <c r="AE548" s="22"/>
    </row>
    <row r="549" spans="1:31" ht="15.75" customHeight="1" x14ac:dyDescent="0.2">
      <c r="A549" s="22"/>
      <c r="B549" s="22"/>
      <c r="C549" s="22"/>
      <c r="D549" s="22"/>
      <c r="E549" s="22"/>
      <c r="F549" s="22"/>
      <c r="G549" s="22"/>
      <c r="H549" s="22"/>
      <c r="I549" s="67"/>
      <c r="J549" s="22"/>
      <c r="K549" s="22"/>
      <c r="L549" s="22"/>
      <c r="M549" s="22"/>
      <c r="N549" s="22"/>
      <c r="O549" s="22"/>
      <c r="P549" s="22"/>
      <c r="Q549" s="22"/>
      <c r="R549" s="22"/>
      <c r="S549" s="22"/>
      <c r="T549" s="22"/>
      <c r="U549" s="22"/>
      <c r="V549" s="22"/>
      <c r="W549" s="22"/>
      <c r="X549" s="22"/>
      <c r="Y549" s="22"/>
      <c r="Z549" s="22"/>
      <c r="AA549" s="22"/>
      <c r="AB549" s="22"/>
      <c r="AC549" s="22"/>
      <c r="AD549" s="22"/>
      <c r="AE549" s="22"/>
    </row>
    <row r="550" spans="1:31" ht="15.75" customHeight="1" x14ac:dyDescent="0.2">
      <c r="A550" s="22"/>
      <c r="B550" s="22"/>
      <c r="C550" s="22"/>
      <c r="D550" s="22"/>
      <c r="E550" s="22"/>
      <c r="F550" s="22"/>
      <c r="G550" s="22"/>
      <c r="H550" s="22"/>
      <c r="I550" s="67"/>
      <c r="J550" s="22"/>
      <c r="K550" s="22"/>
      <c r="L550" s="22"/>
      <c r="M550" s="22"/>
      <c r="N550" s="22"/>
      <c r="O550" s="22"/>
      <c r="P550" s="22"/>
      <c r="Q550" s="22"/>
      <c r="R550" s="22"/>
      <c r="S550" s="22"/>
      <c r="T550" s="22"/>
      <c r="U550" s="22"/>
      <c r="V550" s="22"/>
      <c r="W550" s="22"/>
      <c r="X550" s="22"/>
      <c r="Y550" s="22"/>
      <c r="Z550" s="22"/>
      <c r="AA550" s="22"/>
      <c r="AB550" s="22"/>
      <c r="AC550" s="22"/>
      <c r="AD550" s="22"/>
      <c r="AE550" s="22"/>
    </row>
    <row r="551" spans="1:31" ht="15.75" customHeight="1" x14ac:dyDescent="0.2">
      <c r="A551" s="22"/>
      <c r="B551" s="22"/>
      <c r="C551" s="22"/>
      <c r="D551" s="22"/>
      <c r="E551" s="22"/>
      <c r="F551" s="22"/>
      <c r="G551" s="22"/>
      <c r="H551" s="22"/>
      <c r="I551" s="67"/>
      <c r="J551" s="22"/>
      <c r="K551" s="22"/>
      <c r="L551" s="22"/>
      <c r="M551" s="22"/>
      <c r="N551" s="22"/>
      <c r="O551" s="22"/>
      <c r="P551" s="22"/>
      <c r="Q551" s="22"/>
      <c r="R551" s="22"/>
      <c r="S551" s="22"/>
      <c r="T551" s="22"/>
      <c r="U551" s="22"/>
      <c r="V551" s="22"/>
      <c r="W551" s="22"/>
      <c r="X551" s="22"/>
      <c r="Y551" s="22"/>
      <c r="Z551" s="22"/>
      <c r="AA551" s="22"/>
      <c r="AB551" s="22"/>
      <c r="AC551" s="22"/>
      <c r="AD551" s="22"/>
      <c r="AE551" s="22"/>
    </row>
    <row r="552" spans="1:31" ht="15.75" customHeight="1" x14ac:dyDescent="0.2">
      <c r="A552" s="22"/>
      <c r="B552" s="22"/>
      <c r="C552" s="22"/>
      <c r="D552" s="22"/>
      <c r="E552" s="22"/>
      <c r="F552" s="22"/>
      <c r="G552" s="22"/>
      <c r="H552" s="22"/>
      <c r="I552" s="67"/>
      <c r="J552" s="22"/>
      <c r="K552" s="22"/>
      <c r="L552" s="22"/>
      <c r="M552" s="22"/>
      <c r="N552" s="22"/>
      <c r="O552" s="22"/>
      <c r="P552" s="22"/>
      <c r="Q552" s="22"/>
      <c r="R552" s="22"/>
      <c r="S552" s="22"/>
      <c r="T552" s="22"/>
      <c r="U552" s="22"/>
      <c r="V552" s="22"/>
      <c r="W552" s="22"/>
      <c r="X552" s="22"/>
      <c r="Y552" s="22"/>
      <c r="Z552" s="22"/>
      <c r="AA552" s="22"/>
      <c r="AB552" s="22"/>
      <c r="AC552" s="22"/>
      <c r="AD552" s="22"/>
      <c r="AE552" s="22"/>
    </row>
    <row r="553" spans="1:31" ht="15.75" customHeight="1" x14ac:dyDescent="0.2">
      <c r="A553" s="22"/>
      <c r="B553" s="22"/>
      <c r="C553" s="22"/>
      <c r="D553" s="22"/>
      <c r="E553" s="22"/>
      <c r="F553" s="22"/>
      <c r="G553" s="22"/>
      <c r="H553" s="22"/>
      <c r="I553" s="67"/>
      <c r="J553" s="22"/>
      <c r="K553" s="22"/>
      <c r="L553" s="22"/>
      <c r="M553" s="22"/>
      <c r="N553" s="22"/>
      <c r="O553" s="22"/>
      <c r="P553" s="22"/>
      <c r="Q553" s="22"/>
      <c r="R553" s="22"/>
      <c r="S553" s="22"/>
      <c r="T553" s="22"/>
      <c r="U553" s="22"/>
      <c r="V553" s="22"/>
      <c r="W553" s="22"/>
      <c r="X553" s="22"/>
      <c r="Y553" s="22"/>
      <c r="Z553" s="22"/>
      <c r="AA553" s="22"/>
      <c r="AB553" s="22"/>
      <c r="AC553" s="22"/>
      <c r="AD553" s="22"/>
      <c r="AE553" s="22"/>
    </row>
    <row r="554" spans="1:31" ht="15.75" customHeight="1" x14ac:dyDescent="0.2">
      <c r="A554" s="22"/>
      <c r="B554" s="22"/>
      <c r="C554" s="22"/>
      <c r="D554" s="22"/>
      <c r="E554" s="22"/>
      <c r="F554" s="22"/>
      <c r="G554" s="22"/>
      <c r="H554" s="22"/>
      <c r="I554" s="67"/>
      <c r="J554" s="22"/>
      <c r="K554" s="22"/>
      <c r="L554" s="22"/>
      <c r="M554" s="22"/>
      <c r="N554" s="22"/>
      <c r="O554" s="22"/>
      <c r="P554" s="22"/>
      <c r="Q554" s="22"/>
      <c r="R554" s="22"/>
      <c r="S554" s="22"/>
      <c r="T554" s="22"/>
      <c r="U554" s="22"/>
      <c r="V554" s="22"/>
      <c r="W554" s="22"/>
      <c r="X554" s="22"/>
      <c r="Y554" s="22"/>
      <c r="Z554" s="22"/>
      <c r="AA554" s="22"/>
      <c r="AB554" s="22"/>
      <c r="AC554" s="22"/>
      <c r="AD554" s="22"/>
      <c r="AE554" s="22"/>
    </row>
    <row r="555" spans="1:31" ht="15.75" customHeight="1" x14ac:dyDescent="0.2">
      <c r="A555" s="22"/>
      <c r="B555" s="22"/>
      <c r="C555" s="22"/>
      <c r="D555" s="22"/>
      <c r="E555" s="22"/>
      <c r="F555" s="22"/>
      <c r="G555" s="22"/>
      <c r="H555" s="22"/>
      <c r="I555" s="67"/>
      <c r="J555" s="22"/>
      <c r="K555" s="22"/>
      <c r="L555" s="22"/>
      <c r="M555" s="22"/>
      <c r="N555" s="22"/>
      <c r="O555" s="22"/>
      <c r="P555" s="22"/>
      <c r="Q555" s="22"/>
      <c r="R555" s="22"/>
      <c r="S555" s="22"/>
      <c r="T555" s="22"/>
      <c r="U555" s="22"/>
      <c r="V555" s="22"/>
      <c r="W555" s="22"/>
      <c r="X555" s="22"/>
      <c r="Y555" s="22"/>
      <c r="Z555" s="22"/>
      <c r="AA555" s="22"/>
      <c r="AB555" s="22"/>
      <c r="AC555" s="22"/>
      <c r="AD555" s="22"/>
      <c r="AE555" s="22"/>
    </row>
    <row r="556" spans="1:31" ht="15.75" customHeight="1" x14ac:dyDescent="0.2">
      <c r="A556" s="22"/>
      <c r="B556" s="22"/>
      <c r="C556" s="22"/>
      <c r="D556" s="22"/>
      <c r="E556" s="22"/>
      <c r="F556" s="22"/>
      <c r="G556" s="22"/>
      <c r="H556" s="22"/>
      <c r="I556" s="67"/>
      <c r="J556" s="22"/>
      <c r="K556" s="22"/>
      <c r="L556" s="22"/>
      <c r="M556" s="22"/>
      <c r="N556" s="22"/>
      <c r="O556" s="22"/>
      <c r="P556" s="22"/>
      <c r="Q556" s="22"/>
      <c r="R556" s="22"/>
      <c r="S556" s="22"/>
      <c r="T556" s="22"/>
      <c r="U556" s="22"/>
      <c r="V556" s="22"/>
      <c r="W556" s="22"/>
      <c r="X556" s="22"/>
      <c r="Y556" s="22"/>
      <c r="Z556" s="22"/>
      <c r="AA556" s="22"/>
      <c r="AB556" s="22"/>
      <c r="AC556" s="22"/>
      <c r="AD556" s="22"/>
      <c r="AE556" s="22"/>
    </row>
    <row r="557" spans="1:31" ht="15.75" customHeight="1" x14ac:dyDescent="0.2">
      <c r="A557" s="22"/>
      <c r="B557" s="22"/>
      <c r="C557" s="22"/>
      <c r="D557" s="22"/>
      <c r="E557" s="22"/>
      <c r="F557" s="22"/>
      <c r="G557" s="22"/>
      <c r="H557" s="22"/>
      <c r="I557" s="67"/>
      <c r="J557" s="22"/>
      <c r="K557" s="22"/>
      <c r="L557" s="22"/>
      <c r="M557" s="22"/>
      <c r="N557" s="22"/>
      <c r="O557" s="22"/>
      <c r="P557" s="22"/>
      <c r="Q557" s="22"/>
      <c r="R557" s="22"/>
      <c r="S557" s="22"/>
      <c r="T557" s="22"/>
      <c r="U557" s="22"/>
      <c r="V557" s="22"/>
      <c r="W557" s="22"/>
      <c r="X557" s="22"/>
      <c r="Y557" s="22"/>
      <c r="Z557" s="22"/>
      <c r="AA557" s="22"/>
      <c r="AB557" s="22"/>
      <c r="AC557" s="22"/>
      <c r="AD557" s="22"/>
      <c r="AE557" s="22"/>
    </row>
    <row r="558" spans="1:31" ht="15.75" customHeight="1" x14ac:dyDescent="0.2">
      <c r="A558" s="22"/>
      <c r="B558" s="22"/>
      <c r="C558" s="22"/>
      <c r="D558" s="22"/>
      <c r="E558" s="22"/>
      <c r="F558" s="22"/>
      <c r="G558" s="22"/>
      <c r="H558" s="22"/>
      <c r="I558" s="67"/>
      <c r="J558" s="22"/>
      <c r="K558" s="22"/>
      <c r="L558" s="22"/>
      <c r="M558" s="22"/>
      <c r="N558" s="22"/>
      <c r="O558" s="22"/>
      <c r="P558" s="22"/>
      <c r="Q558" s="22"/>
      <c r="R558" s="22"/>
      <c r="S558" s="22"/>
      <c r="T558" s="22"/>
      <c r="U558" s="22"/>
      <c r="V558" s="22"/>
      <c r="W558" s="22"/>
      <c r="X558" s="22"/>
      <c r="Y558" s="22"/>
      <c r="Z558" s="22"/>
      <c r="AA558" s="22"/>
      <c r="AB558" s="22"/>
      <c r="AC558" s="22"/>
      <c r="AD558" s="22"/>
      <c r="AE558" s="22"/>
    </row>
    <row r="559" spans="1:31" ht="15.75" customHeight="1" x14ac:dyDescent="0.2">
      <c r="A559" s="22"/>
      <c r="B559" s="22"/>
      <c r="C559" s="22"/>
      <c r="D559" s="22"/>
      <c r="E559" s="22"/>
      <c r="F559" s="22"/>
      <c r="G559" s="22"/>
      <c r="H559" s="22"/>
      <c r="I559" s="67"/>
      <c r="J559" s="22"/>
      <c r="K559" s="22"/>
      <c r="L559" s="22"/>
      <c r="M559" s="22"/>
      <c r="N559" s="22"/>
      <c r="O559" s="22"/>
      <c r="P559" s="22"/>
      <c r="Q559" s="22"/>
      <c r="R559" s="22"/>
      <c r="S559" s="22"/>
      <c r="T559" s="22"/>
      <c r="U559" s="22"/>
      <c r="V559" s="22"/>
      <c r="W559" s="22"/>
      <c r="X559" s="22"/>
      <c r="Y559" s="22"/>
      <c r="Z559" s="22"/>
      <c r="AA559" s="22"/>
      <c r="AB559" s="22"/>
      <c r="AC559" s="22"/>
      <c r="AD559" s="22"/>
      <c r="AE559" s="22"/>
    </row>
    <row r="560" spans="1:31" ht="15.75" customHeight="1" x14ac:dyDescent="0.2">
      <c r="A560" s="22"/>
      <c r="B560" s="22"/>
      <c r="C560" s="22"/>
      <c r="D560" s="22"/>
      <c r="E560" s="22"/>
      <c r="F560" s="22"/>
      <c r="G560" s="22"/>
      <c r="H560" s="22"/>
      <c r="I560" s="67"/>
      <c r="J560" s="22"/>
      <c r="K560" s="22"/>
      <c r="L560" s="22"/>
      <c r="M560" s="22"/>
      <c r="N560" s="22"/>
      <c r="O560" s="22"/>
      <c r="P560" s="22"/>
      <c r="Q560" s="22"/>
      <c r="R560" s="22"/>
      <c r="S560" s="22"/>
      <c r="T560" s="22"/>
      <c r="U560" s="22"/>
      <c r="V560" s="22"/>
      <c r="W560" s="22"/>
      <c r="X560" s="22"/>
      <c r="Y560" s="22"/>
      <c r="Z560" s="22"/>
      <c r="AA560" s="22"/>
      <c r="AB560" s="22"/>
      <c r="AC560" s="22"/>
      <c r="AD560" s="22"/>
      <c r="AE560" s="22"/>
    </row>
    <row r="561" spans="1:31" ht="15.75" customHeight="1" x14ac:dyDescent="0.2">
      <c r="A561" s="22"/>
      <c r="B561" s="22"/>
      <c r="C561" s="22"/>
      <c r="D561" s="22"/>
      <c r="E561" s="22"/>
      <c r="F561" s="22"/>
      <c r="G561" s="22"/>
      <c r="H561" s="22"/>
      <c r="I561" s="67"/>
      <c r="J561" s="22"/>
      <c r="K561" s="22"/>
      <c r="L561" s="22"/>
      <c r="M561" s="22"/>
      <c r="N561" s="22"/>
      <c r="O561" s="22"/>
      <c r="P561" s="22"/>
      <c r="Q561" s="22"/>
      <c r="R561" s="22"/>
      <c r="S561" s="22"/>
      <c r="T561" s="22"/>
      <c r="U561" s="22"/>
      <c r="V561" s="22"/>
      <c r="W561" s="22"/>
      <c r="X561" s="22"/>
      <c r="Y561" s="22"/>
      <c r="Z561" s="22"/>
      <c r="AA561" s="22"/>
      <c r="AB561" s="22"/>
      <c r="AC561" s="22"/>
      <c r="AD561" s="22"/>
      <c r="AE561" s="22"/>
    </row>
    <row r="562" spans="1:31" ht="15.75" customHeight="1" x14ac:dyDescent="0.2">
      <c r="A562" s="22"/>
      <c r="B562" s="22"/>
      <c r="C562" s="22"/>
      <c r="D562" s="22"/>
      <c r="E562" s="22"/>
      <c r="F562" s="22"/>
      <c r="G562" s="22"/>
      <c r="H562" s="22"/>
      <c r="I562" s="67"/>
      <c r="J562" s="22"/>
      <c r="K562" s="22"/>
      <c r="L562" s="22"/>
      <c r="M562" s="22"/>
      <c r="N562" s="22"/>
      <c r="O562" s="22"/>
      <c r="P562" s="22"/>
      <c r="Q562" s="22"/>
      <c r="R562" s="22"/>
      <c r="S562" s="22"/>
      <c r="T562" s="22"/>
      <c r="U562" s="22"/>
      <c r="V562" s="22"/>
      <c r="W562" s="22"/>
      <c r="X562" s="22"/>
      <c r="Y562" s="22"/>
      <c r="Z562" s="22"/>
      <c r="AA562" s="22"/>
      <c r="AB562" s="22"/>
      <c r="AC562" s="22"/>
      <c r="AD562" s="22"/>
      <c r="AE562" s="22"/>
    </row>
    <row r="563" spans="1:31" ht="15.75" customHeight="1" x14ac:dyDescent="0.2">
      <c r="A563" s="22"/>
      <c r="B563" s="22"/>
      <c r="C563" s="22"/>
      <c r="D563" s="22"/>
      <c r="E563" s="22"/>
      <c r="F563" s="22"/>
      <c r="G563" s="22"/>
      <c r="H563" s="22"/>
      <c r="I563" s="67"/>
      <c r="J563" s="22"/>
      <c r="K563" s="22"/>
      <c r="L563" s="22"/>
      <c r="M563" s="22"/>
      <c r="N563" s="22"/>
      <c r="O563" s="22"/>
      <c r="P563" s="22"/>
      <c r="Q563" s="22"/>
      <c r="R563" s="22"/>
      <c r="S563" s="22"/>
      <c r="T563" s="22"/>
      <c r="U563" s="22"/>
      <c r="V563" s="22"/>
      <c r="W563" s="22"/>
      <c r="X563" s="22"/>
      <c r="Y563" s="22"/>
      <c r="Z563" s="22"/>
      <c r="AA563" s="22"/>
      <c r="AB563" s="22"/>
      <c r="AC563" s="22"/>
      <c r="AD563" s="22"/>
      <c r="AE563" s="22"/>
    </row>
    <row r="564" spans="1:31" ht="15.75" customHeight="1" x14ac:dyDescent="0.2">
      <c r="A564" s="22"/>
      <c r="B564" s="22"/>
      <c r="C564" s="22"/>
      <c r="D564" s="22"/>
      <c r="E564" s="22"/>
      <c r="F564" s="22"/>
      <c r="G564" s="22"/>
      <c r="H564" s="22"/>
      <c r="I564" s="67"/>
      <c r="J564" s="22"/>
      <c r="K564" s="22"/>
      <c r="L564" s="22"/>
      <c r="M564" s="22"/>
      <c r="N564" s="22"/>
      <c r="O564" s="22"/>
      <c r="P564" s="22"/>
      <c r="Q564" s="22"/>
      <c r="R564" s="22"/>
      <c r="S564" s="22"/>
      <c r="T564" s="22"/>
      <c r="U564" s="22"/>
      <c r="V564" s="22"/>
      <c r="W564" s="22"/>
      <c r="X564" s="22"/>
      <c r="Y564" s="22"/>
      <c r="Z564" s="22"/>
      <c r="AA564" s="22"/>
      <c r="AB564" s="22"/>
      <c r="AC564" s="22"/>
      <c r="AD564" s="22"/>
      <c r="AE564" s="22"/>
    </row>
    <row r="565" spans="1:31" ht="15.75" customHeight="1" x14ac:dyDescent="0.2">
      <c r="A565" s="22"/>
      <c r="B565" s="22"/>
      <c r="C565" s="22"/>
      <c r="D565" s="22"/>
      <c r="E565" s="22"/>
      <c r="F565" s="22"/>
      <c r="G565" s="22"/>
      <c r="H565" s="22"/>
      <c r="I565" s="67"/>
      <c r="J565" s="22"/>
      <c r="K565" s="22"/>
      <c r="L565" s="22"/>
      <c r="M565" s="22"/>
      <c r="N565" s="22"/>
      <c r="O565" s="22"/>
      <c r="P565" s="22"/>
      <c r="Q565" s="22"/>
      <c r="R565" s="22"/>
      <c r="S565" s="22"/>
      <c r="T565" s="22"/>
      <c r="U565" s="22"/>
      <c r="V565" s="22"/>
      <c r="W565" s="22"/>
      <c r="X565" s="22"/>
      <c r="Y565" s="22"/>
      <c r="Z565" s="22"/>
      <c r="AA565" s="22"/>
      <c r="AB565" s="22"/>
      <c r="AC565" s="22"/>
      <c r="AD565" s="22"/>
      <c r="AE565" s="22"/>
    </row>
    <row r="566" spans="1:31" ht="15.75" customHeight="1" x14ac:dyDescent="0.2">
      <c r="A566" s="22"/>
      <c r="B566" s="22"/>
      <c r="C566" s="22"/>
      <c r="D566" s="22"/>
      <c r="E566" s="22"/>
      <c r="F566" s="22"/>
      <c r="G566" s="22"/>
      <c r="H566" s="22"/>
      <c r="I566" s="67"/>
      <c r="J566" s="22"/>
      <c r="K566" s="22"/>
      <c r="L566" s="22"/>
      <c r="M566" s="22"/>
      <c r="N566" s="22"/>
      <c r="O566" s="22"/>
      <c r="P566" s="22"/>
      <c r="Q566" s="22"/>
      <c r="R566" s="22"/>
      <c r="S566" s="22"/>
      <c r="T566" s="22"/>
      <c r="U566" s="22"/>
      <c r="V566" s="22"/>
      <c r="W566" s="22"/>
      <c r="X566" s="22"/>
      <c r="Y566" s="22"/>
      <c r="Z566" s="22"/>
      <c r="AA566" s="22"/>
      <c r="AB566" s="22"/>
      <c r="AC566" s="22"/>
      <c r="AD566" s="22"/>
      <c r="AE566" s="22"/>
    </row>
    <row r="567" spans="1:31" ht="15.75" customHeight="1" x14ac:dyDescent="0.2">
      <c r="A567" s="22"/>
      <c r="B567" s="22"/>
      <c r="C567" s="22"/>
      <c r="D567" s="22"/>
      <c r="E567" s="22"/>
      <c r="F567" s="22"/>
      <c r="G567" s="22"/>
      <c r="H567" s="22"/>
      <c r="I567" s="67"/>
      <c r="J567" s="22"/>
      <c r="K567" s="22"/>
      <c r="L567" s="22"/>
      <c r="M567" s="22"/>
      <c r="N567" s="22"/>
      <c r="O567" s="22"/>
      <c r="P567" s="22"/>
      <c r="Q567" s="22"/>
      <c r="R567" s="22"/>
      <c r="S567" s="22"/>
      <c r="T567" s="22"/>
      <c r="U567" s="22"/>
      <c r="V567" s="22"/>
      <c r="W567" s="22"/>
      <c r="X567" s="22"/>
      <c r="Y567" s="22"/>
      <c r="Z567" s="22"/>
      <c r="AA567" s="22"/>
      <c r="AB567" s="22"/>
      <c r="AC567" s="22"/>
      <c r="AD567" s="22"/>
      <c r="AE567" s="22"/>
    </row>
    <row r="568" spans="1:31" ht="15.75" customHeight="1" x14ac:dyDescent="0.2">
      <c r="A568" s="22"/>
      <c r="B568" s="22"/>
      <c r="C568" s="22"/>
      <c r="D568" s="22"/>
      <c r="E568" s="22"/>
      <c r="F568" s="22"/>
      <c r="G568" s="22"/>
      <c r="H568" s="22"/>
      <c r="I568" s="67"/>
      <c r="J568" s="22"/>
      <c r="K568" s="22"/>
      <c r="L568" s="22"/>
      <c r="M568" s="22"/>
      <c r="N568" s="22"/>
      <c r="O568" s="22"/>
      <c r="P568" s="22"/>
      <c r="Q568" s="22"/>
      <c r="R568" s="22"/>
      <c r="S568" s="22"/>
      <c r="T568" s="22"/>
      <c r="U568" s="22"/>
      <c r="V568" s="22"/>
      <c r="W568" s="22"/>
      <c r="X568" s="22"/>
      <c r="Y568" s="22"/>
      <c r="Z568" s="22"/>
      <c r="AA568" s="22"/>
      <c r="AB568" s="22"/>
      <c r="AC568" s="22"/>
      <c r="AD568" s="22"/>
      <c r="AE568" s="22"/>
    </row>
    <row r="569" spans="1:31" ht="15.75" customHeight="1" x14ac:dyDescent="0.2">
      <c r="A569" s="22"/>
      <c r="B569" s="22"/>
      <c r="C569" s="22"/>
      <c r="D569" s="22"/>
      <c r="E569" s="22"/>
      <c r="F569" s="22"/>
      <c r="G569" s="22"/>
      <c r="H569" s="22"/>
      <c r="I569" s="67"/>
      <c r="J569" s="22"/>
      <c r="K569" s="22"/>
      <c r="L569" s="22"/>
      <c r="M569" s="22"/>
      <c r="N569" s="22"/>
      <c r="O569" s="22"/>
      <c r="P569" s="22"/>
      <c r="Q569" s="22"/>
      <c r="R569" s="22"/>
      <c r="S569" s="22"/>
      <c r="T569" s="22"/>
      <c r="U569" s="22"/>
      <c r="V569" s="22"/>
      <c r="W569" s="22"/>
      <c r="X569" s="22"/>
      <c r="Y569" s="22"/>
      <c r="Z569" s="22"/>
      <c r="AA569" s="22"/>
      <c r="AB569" s="22"/>
      <c r="AC569" s="22"/>
      <c r="AD569" s="22"/>
      <c r="AE569" s="22"/>
    </row>
    <row r="570" spans="1:31" ht="15.75" customHeight="1" x14ac:dyDescent="0.2">
      <c r="A570" s="22"/>
      <c r="B570" s="22"/>
      <c r="C570" s="22"/>
      <c r="D570" s="22"/>
      <c r="E570" s="22"/>
      <c r="F570" s="22"/>
      <c r="G570" s="22"/>
      <c r="H570" s="22"/>
      <c r="I570" s="67"/>
      <c r="J570" s="22"/>
      <c r="K570" s="22"/>
      <c r="L570" s="22"/>
      <c r="M570" s="22"/>
      <c r="N570" s="22"/>
      <c r="O570" s="22"/>
      <c r="P570" s="22"/>
      <c r="Q570" s="22"/>
      <c r="R570" s="22"/>
      <c r="S570" s="22"/>
      <c r="T570" s="22"/>
      <c r="U570" s="22"/>
      <c r="V570" s="22"/>
      <c r="W570" s="22"/>
      <c r="X570" s="22"/>
      <c r="Y570" s="22"/>
      <c r="Z570" s="22"/>
      <c r="AA570" s="22"/>
      <c r="AB570" s="22"/>
      <c r="AC570" s="22"/>
      <c r="AD570" s="22"/>
      <c r="AE570" s="22"/>
    </row>
    <row r="571" spans="1:31" ht="15.75" customHeight="1" x14ac:dyDescent="0.2">
      <c r="A571" s="22"/>
      <c r="B571" s="22"/>
      <c r="C571" s="22"/>
      <c r="D571" s="22"/>
      <c r="E571" s="22"/>
      <c r="F571" s="22"/>
      <c r="G571" s="22"/>
      <c r="H571" s="22"/>
      <c r="I571" s="67"/>
      <c r="J571" s="22"/>
      <c r="K571" s="22"/>
      <c r="L571" s="22"/>
      <c r="M571" s="22"/>
      <c r="N571" s="22"/>
      <c r="O571" s="22"/>
      <c r="P571" s="22"/>
      <c r="Q571" s="22"/>
      <c r="R571" s="22"/>
      <c r="S571" s="22"/>
      <c r="T571" s="22"/>
      <c r="U571" s="22"/>
      <c r="V571" s="22"/>
      <c r="W571" s="22"/>
      <c r="X571" s="22"/>
      <c r="Y571" s="22"/>
      <c r="Z571" s="22"/>
      <c r="AA571" s="22"/>
      <c r="AB571" s="22"/>
      <c r="AC571" s="22"/>
      <c r="AD571" s="22"/>
      <c r="AE571" s="22"/>
    </row>
    <row r="572" spans="1:31" ht="15.75" customHeight="1" x14ac:dyDescent="0.2">
      <c r="A572" s="22"/>
      <c r="B572" s="22"/>
      <c r="C572" s="22"/>
      <c r="D572" s="22"/>
      <c r="E572" s="22"/>
      <c r="F572" s="22"/>
      <c r="G572" s="22"/>
      <c r="H572" s="22"/>
      <c r="I572" s="67"/>
      <c r="J572" s="22"/>
      <c r="K572" s="22"/>
      <c r="L572" s="22"/>
      <c r="M572" s="22"/>
      <c r="N572" s="22"/>
      <c r="O572" s="22"/>
      <c r="P572" s="22"/>
      <c r="Q572" s="22"/>
      <c r="R572" s="22"/>
      <c r="S572" s="22"/>
      <c r="T572" s="22"/>
      <c r="U572" s="22"/>
      <c r="V572" s="22"/>
      <c r="W572" s="22"/>
      <c r="X572" s="22"/>
      <c r="Y572" s="22"/>
      <c r="Z572" s="22"/>
      <c r="AA572" s="22"/>
      <c r="AB572" s="22"/>
      <c r="AC572" s="22"/>
      <c r="AD572" s="22"/>
      <c r="AE572" s="22"/>
    </row>
    <row r="573" spans="1:31" ht="15.75" customHeight="1" x14ac:dyDescent="0.2">
      <c r="A573" s="22"/>
      <c r="B573" s="22"/>
      <c r="C573" s="22"/>
      <c r="D573" s="22"/>
      <c r="E573" s="22"/>
      <c r="F573" s="22"/>
      <c r="G573" s="22"/>
      <c r="H573" s="22"/>
      <c r="I573" s="67"/>
      <c r="J573" s="22"/>
      <c r="K573" s="22"/>
      <c r="L573" s="22"/>
      <c r="M573" s="22"/>
      <c r="N573" s="22"/>
      <c r="O573" s="22"/>
      <c r="P573" s="22"/>
      <c r="Q573" s="22"/>
      <c r="R573" s="22"/>
      <c r="S573" s="22"/>
      <c r="T573" s="22"/>
      <c r="U573" s="22"/>
      <c r="V573" s="22"/>
      <c r="W573" s="22"/>
      <c r="X573" s="22"/>
      <c r="Y573" s="22"/>
      <c r="Z573" s="22"/>
      <c r="AA573" s="22"/>
      <c r="AB573" s="22"/>
      <c r="AC573" s="22"/>
      <c r="AD573" s="22"/>
      <c r="AE573" s="22"/>
    </row>
    <row r="574" spans="1:31" ht="15.75" customHeight="1" x14ac:dyDescent="0.2">
      <c r="A574" s="22"/>
      <c r="B574" s="22"/>
      <c r="C574" s="22"/>
      <c r="D574" s="22"/>
      <c r="E574" s="22"/>
      <c r="F574" s="22"/>
      <c r="G574" s="22"/>
      <c r="H574" s="22"/>
      <c r="I574" s="67"/>
      <c r="J574" s="22"/>
      <c r="K574" s="22"/>
      <c r="L574" s="22"/>
      <c r="M574" s="22"/>
      <c r="N574" s="22"/>
      <c r="O574" s="22"/>
      <c r="P574" s="22"/>
      <c r="Q574" s="22"/>
      <c r="R574" s="22"/>
      <c r="S574" s="22"/>
      <c r="T574" s="22"/>
      <c r="U574" s="22"/>
      <c r="V574" s="22"/>
      <c r="W574" s="22"/>
      <c r="X574" s="22"/>
      <c r="Y574" s="22"/>
      <c r="Z574" s="22"/>
      <c r="AA574" s="22"/>
      <c r="AB574" s="22"/>
      <c r="AC574" s="22"/>
      <c r="AD574" s="22"/>
      <c r="AE574" s="22"/>
    </row>
    <row r="575" spans="1:31" ht="15.75" customHeight="1" x14ac:dyDescent="0.2">
      <c r="A575" s="22"/>
      <c r="B575" s="22"/>
      <c r="C575" s="22"/>
      <c r="D575" s="22"/>
      <c r="E575" s="22"/>
      <c r="F575" s="22"/>
      <c r="G575" s="22"/>
      <c r="H575" s="22"/>
      <c r="I575" s="67"/>
      <c r="J575" s="22"/>
      <c r="K575" s="22"/>
      <c r="L575" s="22"/>
      <c r="M575" s="22"/>
      <c r="N575" s="22"/>
      <c r="O575" s="22"/>
      <c r="P575" s="22"/>
      <c r="Q575" s="22"/>
      <c r="R575" s="22"/>
      <c r="S575" s="22"/>
      <c r="T575" s="22"/>
      <c r="U575" s="22"/>
      <c r="V575" s="22"/>
      <c r="W575" s="22"/>
      <c r="X575" s="22"/>
      <c r="Y575" s="22"/>
      <c r="Z575" s="22"/>
      <c r="AA575" s="22"/>
      <c r="AB575" s="22"/>
      <c r="AC575" s="22"/>
      <c r="AD575" s="22"/>
      <c r="AE575" s="22"/>
    </row>
    <row r="576" spans="1:31" ht="15.75" customHeight="1" x14ac:dyDescent="0.2">
      <c r="A576" s="22"/>
      <c r="B576" s="22"/>
      <c r="C576" s="22"/>
      <c r="D576" s="22"/>
      <c r="E576" s="22"/>
      <c r="F576" s="22"/>
      <c r="G576" s="22"/>
      <c r="H576" s="22"/>
      <c r="I576" s="67"/>
      <c r="J576" s="22"/>
      <c r="K576" s="22"/>
      <c r="L576" s="22"/>
      <c r="M576" s="22"/>
      <c r="N576" s="22"/>
      <c r="O576" s="22"/>
      <c r="P576" s="22"/>
      <c r="Q576" s="22"/>
      <c r="R576" s="22"/>
      <c r="S576" s="22"/>
      <c r="T576" s="22"/>
      <c r="U576" s="22"/>
      <c r="V576" s="22"/>
      <c r="W576" s="22"/>
      <c r="X576" s="22"/>
      <c r="Y576" s="22"/>
      <c r="Z576" s="22"/>
      <c r="AA576" s="22"/>
      <c r="AB576" s="22"/>
      <c r="AC576" s="22"/>
      <c r="AD576" s="22"/>
      <c r="AE576" s="22"/>
    </row>
    <row r="577" spans="1:31" ht="15.75" customHeight="1" x14ac:dyDescent="0.2">
      <c r="A577" s="22"/>
      <c r="B577" s="22"/>
      <c r="C577" s="22"/>
      <c r="D577" s="22"/>
      <c r="E577" s="22"/>
      <c r="F577" s="22"/>
      <c r="G577" s="22"/>
      <c r="H577" s="22"/>
      <c r="I577" s="67"/>
      <c r="J577" s="22"/>
      <c r="K577" s="22"/>
      <c r="L577" s="22"/>
      <c r="M577" s="22"/>
      <c r="N577" s="22"/>
      <c r="O577" s="22"/>
      <c r="P577" s="22"/>
      <c r="Q577" s="22"/>
      <c r="R577" s="22"/>
      <c r="S577" s="22"/>
      <c r="T577" s="22"/>
      <c r="U577" s="22"/>
      <c r="V577" s="22"/>
      <c r="W577" s="22"/>
      <c r="X577" s="22"/>
      <c r="Y577" s="22"/>
      <c r="Z577" s="22"/>
      <c r="AA577" s="22"/>
      <c r="AB577" s="22"/>
      <c r="AC577" s="22"/>
      <c r="AD577" s="22"/>
      <c r="AE577" s="22"/>
    </row>
    <row r="578" spans="1:31" ht="15.75" customHeight="1" x14ac:dyDescent="0.2">
      <c r="A578" s="22"/>
      <c r="B578" s="22"/>
      <c r="C578" s="22"/>
      <c r="D578" s="22"/>
      <c r="E578" s="22"/>
      <c r="F578" s="22"/>
      <c r="G578" s="22"/>
      <c r="H578" s="22"/>
      <c r="I578" s="67"/>
      <c r="J578" s="22"/>
      <c r="K578" s="22"/>
      <c r="L578" s="22"/>
      <c r="M578" s="22"/>
      <c r="N578" s="22"/>
      <c r="O578" s="22"/>
      <c r="P578" s="22"/>
      <c r="Q578" s="22"/>
      <c r="R578" s="22"/>
      <c r="S578" s="22"/>
      <c r="T578" s="22"/>
      <c r="U578" s="22"/>
      <c r="V578" s="22"/>
      <c r="W578" s="22"/>
      <c r="X578" s="22"/>
      <c r="Y578" s="22"/>
      <c r="Z578" s="22"/>
      <c r="AA578" s="22"/>
      <c r="AB578" s="22"/>
      <c r="AC578" s="22"/>
      <c r="AD578" s="22"/>
      <c r="AE578" s="22"/>
    </row>
    <row r="579" spans="1:31" ht="15.75" customHeight="1" x14ac:dyDescent="0.2">
      <c r="A579" s="22"/>
      <c r="B579" s="22"/>
      <c r="C579" s="22"/>
      <c r="D579" s="22"/>
      <c r="E579" s="22"/>
      <c r="F579" s="22"/>
      <c r="G579" s="22"/>
      <c r="H579" s="22"/>
      <c r="I579" s="67"/>
      <c r="J579" s="22"/>
      <c r="K579" s="22"/>
      <c r="L579" s="22"/>
      <c r="M579" s="22"/>
      <c r="N579" s="22"/>
      <c r="O579" s="22"/>
      <c r="P579" s="22"/>
      <c r="Q579" s="22"/>
      <c r="R579" s="22"/>
      <c r="S579" s="22"/>
      <c r="T579" s="22"/>
      <c r="U579" s="22"/>
      <c r="V579" s="22"/>
      <c r="W579" s="22"/>
      <c r="X579" s="22"/>
      <c r="Y579" s="22"/>
      <c r="Z579" s="22"/>
      <c r="AA579" s="22"/>
      <c r="AB579" s="22"/>
      <c r="AC579" s="22"/>
      <c r="AD579" s="22"/>
      <c r="AE579" s="22"/>
    </row>
    <row r="580" spans="1:31" ht="15.75" customHeight="1" x14ac:dyDescent="0.2">
      <c r="A580" s="22"/>
      <c r="B580" s="22"/>
      <c r="C580" s="22"/>
      <c r="D580" s="22"/>
      <c r="E580" s="22"/>
      <c r="F580" s="22"/>
      <c r="G580" s="22"/>
      <c r="H580" s="22"/>
      <c r="I580" s="67"/>
      <c r="J580" s="22"/>
      <c r="K580" s="22"/>
      <c r="L580" s="22"/>
      <c r="M580" s="22"/>
      <c r="N580" s="22"/>
      <c r="O580" s="22"/>
      <c r="P580" s="22"/>
      <c r="Q580" s="22"/>
      <c r="R580" s="22"/>
      <c r="S580" s="22"/>
      <c r="T580" s="22"/>
      <c r="U580" s="22"/>
      <c r="V580" s="22"/>
      <c r="W580" s="22"/>
      <c r="X580" s="22"/>
      <c r="Y580" s="22"/>
      <c r="Z580" s="22"/>
      <c r="AA580" s="22"/>
      <c r="AB580" s="22"/>
      <c r="AC580" s="22"/>
      <c r="AD580" s="22"/>
      <c r="AE580" s="22"/>
    </row>
    <row r="581" spans="1:31" ht="15.75" customHeight="1" x14ac:dyDescent="0.2">
      <c r="A581" s="22"/>
      <c r="B581" s="22"/>
      <c r="C581" s="22"/>
      <c r="D581" s="22"/>
      <c r="E581" s="22"/>
      <c r="F581" s="22"/>
      <c r="G581" s="22"/>
      <c r="H581" s="22"/>
      <c r="I581" s="67"/>
      <c r="J581" s="22"/>
      <c r="K581" s="22"/>
      <c r="L581" s="22"/>
      <c r="M581" s="22"/>
      <c r="N581" s="22"/>
      <c r="O581" s="22"/>
      <c r="P581" s="22"/>
      <c r="Q581" s="22"/>
      <c r="R581" s="22"/>
      <c r="S581" s="22"/>
      <c r="T581" s="22"/>
      <c r="U581" s="22"/>
      <c r="V581" s="22"/>
      <c r="W581" s="22"/>
      <c r="X581" s="22"/>
      <c r="Y581" s="22"/>
      <c r="Z581" s="22"/>
      <c r="AA581" s="22"/>
      <c r="AB581" s="22"/>
      <c r="AC581" s="22"/>
      <c r="AD581" s="22"/>
      <c r="AE581" s="22"/>
    </row>
    <row r="582" spans="1:31" ht="15.75" customHeight="1" x14ac:dyDescent="0.2">
      <c r="A582" s="22"/>
      <c r="B582" s="22"/>
      <c r="C582" s="22"/>
      <c r="D582" s="22"/>
      <c r="E582" s="22"/>
      <c r="F582" s="22"/>
      <c r="G582" s="22"/>
      <c r="H582" s="22"/>
      <c r="I582" s="67"/>
      <c r="J582" s="22"/>
      <c r="K582" s="22"/>
      <c r="L582" s="22"/>
      <c r="M582" s="22"/>
      <c r="N582" s="22"/>
      <c r="O582" s="22"/>
      <c r="P582" s="22"/>
      <c r="Q582" s="22"/>
      <c r="R582" s="22"/>
      <c r="S582" s="22"/>
      <c r="T582" s="22"/>
      <c r="U582" s="22"/>
      <c r="V582" s="22"/>
      <c r="W582" s="22"/>
      <c r="X582" s="22"/>
      <c r="Y582" s="22"/>
      <c r="Z582" s="22"/>
      <c r="AA582" s="22"/>
      <c r="AB582" s="22"/>
      <c r="AC582" s="22"/>
      <c r="AD582" s="22"/>
      <c r="AE582" s="22"/>
    </row>
    <row r="583" spans="1:31" ht="15.75" customHeight="1" x14ac:dyDescent="0.2">
      <c r="A583" s="22"/>
      <c r="B583" s="22"/>
      <c r="C583" s="22"/>
      <c r="D583" s="22"/>
      <c r="E583" s="22"/>
      <c r="F583" s="22"/>
      <c r="G583" s="22"/>
      <c r="H583" s="22"/>
      <c r="I583" s="67"/>
      <c r="J583" s="22"/>
      <c r="K583" s="22"/>
      <c r="L583" s="22"/>
      <c r="M583" s="22"/>
      <c r="N583" s="22"/>
      <c r="O583" s="22"/>
      <c r="P583" s="22"/>
      <c r="Q583" s="22"/>
      <c r="R583" s="22"/>
      <c r="S583" s="22"/>
      <c r="T583" s="22"/>
      <c r="U583" s="22"/>
      <c r="V583" s="22"/>
      <c r="W583" s="22"/>
      <c r="X583" s="22"/>
      <c r="Y583" s="22"/>
      <c r="Z583" s="22"/>
      <c r="AA583" s="22"/>
      <c r="AB583" s="22"/>
      <c r="AC583" s="22"/>
      <c r="AD583" s="22"/>
      <c r="AE583" s="22"/>
    </row>
    <row r="584" spans="1:31" ht="15.75" customHeight="1" x14ac:dyDescent="0.2">
      <c r="A584" s="22"/>
      <c r="B584" s="22"/>
      <c r="C584" s="22"/>
      <c r="D584" s="22"/>
      <c r="E584" s="22"/>
      <c r="F584" s="22"/>
      <c r="G584" s="22"/>
      <c r="H584" s="22"/>
      <c r="I584" s="67"/>
      <c r="J584" s="22"/>
      <c r="K584" s="22"/>
      <c r="L584" s="22"/>
      <c r="M584" s="22"/>
      <c r="N584" s="22"/>
      <c r="O584" s="22"/>
      <c r="P584" s="22"/>
      <c r="Q584" s="22"/>
      <c r="R584" s="22"/>
      <c r="S584" s="22"/>
      <c r="T584" s="22"/>
      <c r="U584" s="22"/>
      <c r="V584" s="22"/>
      <c r="W584" s="22"/>
      <c r="X584" s="22"/>
      <c r="Y584" s="22"/>
      <c r="Z584" s="22"/>
      <c r="AA584" s="22"/>
      <c r="AB584" s="22"/>
      <c r="AC584" s="22"/>
      <c r="AD584" s="22"/>
      <c r="AE584" s="22"/>
    </row>
    <row r="585" spans="1:31" ht="15.75" customHeight="1" x14ac:dyDescent="0.2">
      <c r="A585" s="22"/>
      <c r="B585" s="22"/>
      <c r="C585" s="22"/>
      <c r="D585" s="22"/>
      <c r="E585" s="22"/>
      <c r="F585" s="22"/>
      <c r="G585" s="22"/>
      <c r="H585" s="22"/>
      <c r="I585" s="67"/>
      <c r="J585" s="22"/>
      <c r="K585" s="22"/>
      <c r="L585" s="22"/>
      <c r="M585" s="22"/>
      <c r="N585" s="22"/>
      <c r="O585" s="22"/>
      <c r="P585" s="22"/>
      <c r="Q585" s="22"/>
      <c r="R585" s="22"/>
      <c r="S585" s="22"/>
      <c r="T585" s="22"/>
      <c r="U585" s="22"/>
      <c r="V585" s="22"/>
      <c r="W585" s="22"/>
      <c r="X585" s="22"/>
      <c r="Y585" s="22"/>
      <c r="Z585" s="22"/>
      <c r="AA585" s="22"/>
      <c r="AB585" s="22"/>
      <c r="AC585" s="22"/>
      <c r="AD585" s="22"/>
      <c r="AE585" s="22"/>
    </row>
    <row r="586" spans="1:31" ht="15.75" customHeight="1" x14ac:dyDescent="0.2">
      <c r="A586" s="22"/>
      <c r="B586" s="22"/>
      <c r="C586" s="22"/>
      <c r="D586" s="22"/>
      <c r="E586" s="22"/>
      <c r="F586" s="22"/>
      <c r="G586" s="22"/>
      <c r="H586" s="22"/>
      <c r="I586" s="67"/>
      <c r="J586" s="22"/>
      <c r="K586" s="22"/>
      <c r="L586" s="22"/>
      <c r="M586" s="22"/>
      <c r="N586" s="22"/>
      <c r="O586" s="22"/>
      <c r="P586" s="22"/>
      <c r="Q586" s="22"/>
      <c r="R586" s="22"/>
      <c r="S586" s="22"/>
      <c r="T586" s="22"/>
      <c r="U586" s="22"/>
      <c r="V586" s="22"/>
      <c r="W586" s="22"/>
      <c r="X586" s="22"/>
      <c r="Y586" s="22"/>
      <c r="Z586" s="22"/>
      <c r="AA586" s="22"/>
      <c r="AB586" s="22"/>
      <c r="AC586" s="22"/>
      <c r="AD586" s="22"/>
      <c r="AE586" s="22"/>
    </row>
    <row r="587" spans="1:31" ht="15.75" customHeight="1" x14ac:dyDescent="0.2">
      <c r="A587" s="22"/>
      <c r="B587" s="22"/>
      <c r="C587" s="22"/>
      <c r="D587" s="22"/>
      <c r="E587" s="22"/>
      <c r="F587" s="22"/>
      <c r="G587" s="22"/>
      <c r="H587" s="22"/>
      <c r="I587" s="67"/>
      <c r="J587" s="22"/>
      <c r="K587" s="22"/>
      <c r="L587" s="22"/>
      <c r="M587" s="22"/>
      <c r="N587" s="22"/>
      <c r="O587" s="22"/>
      <c r="P587" s="22"/>
      <c r="Q587" s="22"/>
      <c r="R587" s="22"/>
      <c r="S587" s="22"/>
      <c r="T587" s="22"/>
      <c r="U587" s="22"/>
      <c r="V587" s="22"/>
      <c r="W587" s="22"/>
      <c r="X587" s="22"/>
      <c r="Y587" s="22"/>
      <c r="Z587" s="22"/>
      <c r="AA587" s="22"/>
      <c r="AB587" s="22"/>
      <c r="AC587" s="22"/>
      <c r="AD587" s="22"/>
      <c r="AE587" s="22"/>
    </row>
    <row r="588" spans="1:31" ht="15.75" customHeight="1" x14ac:dyDescent="0.2">
      <c r="A588" s="22"/>
      <c r="B588" s="22"/>
      <c r="C588" s="22"/>
      <c r="D588" s="22"/>
      <c r="E588" s="22"/>
      <c r="F588" s="22"/>
      <c r="G588" s="22"/>
      <c r="H588" s="22"/>
      <c r="I588" s="67"/>
      <c r="J588" s="22"/>
      <c r="K588" s="22"/>
      <c r="L588" s="22"/>
      <c r="M588" s="22"/>
      <c r="N588" s="22"/>
      <c r="O588" s="22"/>
      <c r="P588" s="22"/>
      <c r="Q588" s="22"/>
      <c r="R588" s="22"/>
      <c r="S588" s="22"/>
      <c r="T588" s="22"/>
      <c r="U588" s="22"/>
      <c r="V588" s="22"/>
      <c r="W588" s="22"/>
      <c r="X588" s="22"/>
      <c r="Y588" s="22"/>
      <c r="Z588" s="22"/>
      <c r="AA588" s="22"/>
      <c r="AB588" s="22"/>
      <c r="AC588" s="22"/>
      <c r="AD588" s="22"/>
      <c r="AE588" s="22"/>
    </row>
    <row r="589" spans="1:31" ht="15.75" customHeight="1" x14ac:dyDescent="0.2">
      <c r="A589" s="22"/>
      <c r="B589" s="22"/>
      <c r="C589" s="22"/>
      <c r="D589" s="22"/>
      <c r="E589" s="22"/>
      <c r="F589" s="22"/>
      <c r="G589" s="22"/>
      <c r="H589" s="22"/>
      <c r="I589" s="67"/>
      <c r="J589" s="22"/>
      <c r="K589" s="22"/>
      <c r="L589" s="22"/>
      <c r="M589" s="22"/>
      <c r="N589" s="22"/>
      <c r="O589" s="22"/>
      <c r="P589" s="22"/>
      <c r="Q589" s="22"/>
      <c r="R589" s="22"/>
      <c r="S589" s="22"/>
      <c r="T589" s="22"/>
      <c r="U589" s="22"/>
      <c r="V589" s="22"/>
      <c r="W589" s="22"/>
      <c r="X589" s="22"/>
      <c r="Y589" s="22"/>
      <c r="Z589" s="22"/>
      <c r="AA589" s="22"/>
      <c r="AB589" s="22"/>
      <c r="AC589" s="22"/>
      <c r="AD589" s="22"/>
      <c r="AE589" s="22"/>
    </row>
    <row r="590" spans="1:31" ht="15.75" customHeight="1" x14ac:dyDescent="0.2">
      <c r="A590" s="22"/>
      <c r="B590" s="22"/>
      <c r="C590" s="22"/>
      <c r="D590" s="22"/>
      <c r="E590" s="22"/>
      <c r="F590" s="22"/>
      <c r="G590" s="22"/>
      <c r="H590" s="22"/>
      <c r="I590" s="67"/>
      <c r="J590" s="22"/>
      <c r="K590" s="22"/>
      <c r="L590" s="22"/>
      <c r="M590" s="22"/>
      <c r="N590" s="22"/>
      <c r="O590" s="22"/>
      <c r="P590" s="22"/>
      <c r="Q590" s="22"/>
      <c r="R590" s="22"/>
      <c r="S590" s="22"/>
      <c r="T590" s="22"/>
      <c r="U590" s="22"/>
      <c r="V590" s="22"/>
      <c r="W590" s="22"/>
      <c r="X590" s="22"/>
      <c r="Y590" s="22"/>
      <c r="Z590" s="22"/>
      <c r="AA590" s="22"/>
      <c r="AB590" s="22"/>
      <c r="AC590" s="22"/>
      <c r="AD590" s="22"/>
      <c r="AE590" s="22"/>
    </row>
    <row r="591" spans="1:31" ht="15.75" customHeight="1" x14ac:dyDescent="0.2">
      <c r="A591" s="22"/>
      <c r="B591" s="22"/>
      <c r="C591" s="22"/>
      <c r="D591" s="22"/>
      <c r="E591" s="22"/>
      <c r="F591" s="22"/>
      <c r="G591" s="22"/>
      <c r="H591" s="22"/>
      <c r="I591" s="67"/>
      <c r="J591" s="22"/>
      <c r="K591" s="22"/>
      <c r="L591" s="22"/>
      <c r="M591" s="22"/>
      <c r="N591" s="22"/>
      <c r="O591" s="22"/>
      <c r="P591" s="22"/>
      <c r="Q591" s="22"/>
      <c r="R591" s="22"/>
      <c r="S591" s="22"/>
      <c r="T591" s="22"/>
      <c r="U591" s="22"/>
      <c r="V591" s="22"/>
      <c r="W591" s="22"/>
      <c r="X591" s="22"/>
      <c r="Y591" s="22"/>
      <c r="Z591" s="22"/>
      <c r="AA591" s="22"/>
      <c r="AB591" s="22"/>
      <c r="AC591" s="22"/>
      <c r="AD591" s="22"/>
      <c r="AE591" s="22"/>
    </row>
    <row r="592" spans="1:31" ht="15.75" customHeight="1" x14ac:dyDescent="0.2">
      <c r="A592" s="22"/>
      <c r="B592" s="22"/>
      <c r="C592" s="22"/>
      <c r="D592" s="22"/>
      <c r="E592" s="22"/>
      <c r="F592" s="22"/>
      <c r="G592" s="22"/>
      <c r="H592" s="22"/>
      <c r="I592" s="67"/>
      <c r="J592" s="22"/>
      <c r="K592" s="22"/>
      <c r="L592" s="22"/>
      <c r="M592" s="22"/>
      <c r="N592" s="22"/>
      <c r="O592" s="22"/>
      <c r="P592" s="22"/>
      <c r="Q592" s="22"/>
      <c r="R592" s="22"/>
      <c r="S592" s="22"/>
      <c r="T592" s="22"/>
      <c r="U592" s="22"/>
      <c r="V592" s="22"/>
      <c r="W592" s="22"/>
      <c r="X592" s="22"/>
      <c r="Y592" s="22"/>
      <c r="Z592" s="22"/>
      <c r="AA592" s="22"/>
      <c r="AB592" s="22"/>
      <c r="AC592" s="22"/>
      <c r="AD592" s="22"/>
      <c r="AE592" s="22"/>
    </row>
    <row r="593" spans="1:31" ht="15.75" customHeight="1" x14ac:dyDescent="0.2">
      <c r="A593" s="22"/>
      <c r="B593" s="22"/>
      <c r="C593" s="22"/>
      <c r="D593" s="22"/>
      <c r="E593" s="22"/>
      <c r="F593" s="22"/>
      <c r="G593" s="22"/>
      <c r="H593" s="22"/>
      <c r="I593" s="67"/>
      <c r="J593" s="22"/>
      <c r="K593" s="22"/>
      <c r="L593" s="22"/>
      <c r="M593" s="22"/>
      <c r="N593" s="22"/>
      <c r="O593" s="22"/>
      <c r="P593" s="22"/>
      <c r="Q593" s="22"/>
      <c r="R593" s="22"/>
      <c r="S593" s="22"/>
      <c r="T593" s="22"/>
      <c r="U593" s="22"/>
      <c r="V593" s="22"/>
      <c r="W593" s="22"/>
      <c r="X593" s="22"/>
      <c r="Y593" s="22"/>
      <c r="Z593" s="22"/>
      <c r="AA593" s="22"/>
      <c r="AB593" s="22"/>
      <c r="AC593" s="22"/>
      <c r="AD593" s="22"/>
      <c r="AE593" s="22"/>
    </row>
    <row r="594" spans="1:31" ht="15.75" customHeight="1" x14ac:dyDescent="0.2">
      <c r="A594" s="22"/>
      <c r="B594" s="22"/>
      <c r="C594" s="22"/>
      <c r="D594" s="22"/>
      <c r="E594" s="22"/>
      <c r="F594" s="22"/>
      <c r="G594" s="22"/>
      <c r="H594" s="22"/>
      <c r="I594" s="67"/>
      <c r="J594" s="22"/>
      <c r="K594" s="22"/>
      <c r="L594" s="22"/>
      <c r="M594" s="22"/>
      <c r="N594" s="22"/>
      <c r="O594" s="22"/>
      <c r="P594" s="22"/>
      <c r="Q594" s="22"/>
      <c r="R594" s="22"/>
      <c r="S594" s="22"/>
      <c r="T594" s="22"/>
      <c r="U594" s="22"/>
      <c r="V594" s="22"/>
      <c r="W594" s="22"/>
      <c r="X594" s="22"/>
      <c r="Y594" s="22"/>
      <c r="Z594" s="22"/>
      <c r="AA594" s="22"/>
      <c r="AB594" s="22"/>
      <c r="AC594" s="22"/>
      <c r="AD594" s="22"/>
      <c r="AE594" s="22"/>
    </row>
    <row r="595" spans="1:31" ht="15.75" customHeight="1" x14ac:dyDescent="0.2">
      <c r="A595" s="22"/>
      <c r="B595" s="22"/>
      <c r="C595" s="22"/>
      <c r="D595" s="22"/>
      <c r="E595" s="22"/>
      <c r="F595" s="22"/>
      <c r="G595" s="22"/>
      <c r="H595" s="22"/>
      <c r="I595" s="67"/>
      <c r="J595" s="22"/>
      <c r="K595" s="22"/>
      <c r="L595" s="22"/>
      <c r="M595" s="22"/>
      <c r="N595" s="22"/>
      <c r="O595" s="22"/>
      <c r="P595" s="22"/>
      <c r="Q595" s="22"/>
      <c r="R595" s="22"/>
      <c r="S595" s="22"/>
      <c r="T595" s="22"/>
      <c r="U595" s="22"/>
      <c r="V595" s="22"/>
      <c r="W595" s="22"/>
      <c r="X595" s="22"/>
      <c r="Y595" s="22"/>
      <c r="Z595" s="22"/>
      <c r="AA595" s="22"/>
      <c r="AB595" s="22"/>
      <c r="AC595" s="22"/>
      <c r="AD595" s="22"/>
      <c r="AE595" s="22"/>
    </row>
    <row r="596" spans="1:31" ht="15.75" customHeight="1" x14ac:dyDescent="0.2">
      <c r="A596" s="22"/>
      <c r="B596" s="22"/>
      <c r="C596" s="22"/>
      <c r="D596" s="22"/>
      <c r="E596" s="22"/>
      <c r="F596" s="22"/>
      <c r="G596" s="22"/>
      <c r="H596" s="22"/>
      <c r="I596" s="67"/>
      <c r="J596" s="22"/>
      <c r="K596" s="22"/>
      <c r="L596" s="22"/>
      <c r="M596" s="22"/>
      <c r="N596" s="22"/>
      <c r="O596" s="22"/>
      <c r="P596" s="22"/>
      <c r="Q596" s="22"/>
      <c r="R596" s="22"/>
      <c r="S596" s="22"/>
      <c r="T596" s="22"/>
      <c r="U596" s="22"/>
      <c r="V596" s="22"/>
      <c r="W596" s="22"/>
      <c r="X596" s="22"/>
      <c r="Y596" s="22"/>
      <c r="Z596" s="22"/>
      <c r="AA596" s="22"/>
      <c r="AB596" s="22"/>
      <c r="AC596" s="22"/>
      <c r="AD596" s="22"/>
      <c r="AE596" s="22"/>
    </row>
    <row r="597" spans="1:31" ht="15.75" customHeight="1" x14ac:dyDescent="0.2">
      <c r="A597" s="22"/>
      <c r="B597" s="22"/>
      <c r="C597" s="22"/>
      <c r="D597" s="22"/>
      <c r="E597" s="22"/>
      <c r="F597" s="22"/>
      <c r="G597" s="22"/>
      <c r="H597" s="22"/>
      <c r="I597" s="67"/>
      <c r="J597" s="22"/>
      <c r="K597" s="22"/>
      <c r="L597" s="22"/>
      <c r="M597" s="22"/>
      <c r="N597" s="22"/>
      <c r="O597" s="22"/>
      <c r="P597" s="22"/>
      <c r="Q597" s="22"/>
      <c r="R597" s="22"/>
      <c r="S597" s="22"/>
      <c r="T597" s="22"/>
      <c r="U597" s="22"/>
      <c r="V597" s="22"/>
      <c r="W597" s="22"/>
      <c r="X597" s="22"/>
      <c r="Y597" s="22"/>
      <c r="Z597" s="22"/>
      <c r="AA597" s="22"/>
      <c r="AB597" s="22"/>
      <c r="AC597" s="22"/>
      <c r="AD597" s="22"/>
      <c r="AE597" s="22"/>
    </row>
    <row r="598" spans="1:31" ht="15.75" customHeight="1" x14ac:dyDescent="0.2">
      <c r="A598" s="22"/>
      <c r="B598" s="22"/>
      <c r="C598" s="22"/>
      <c r="D598" s="22"/>
      <c r="E598" s="22"/>
      <c r="F598" s="22"/>
      <c r="G598" s="22"/>
      <c r="H598" s="22"/>
      <c r="I598" s="67"/>
      <c r="J598" s="22"/>
      <c r="K598" s="22"/>
      <c r="L598" s="22"/>
      <c r="M598" s="22"/>
      <c r="N598" s="22"/>
      <c r="O598" s="22"/>
      <c r="P598" s="22"/>
      <c r="Q598" s="22"/>
      <c r="R598" s="22"/>
      <c r="S598" s="22"/>
      <c r="T598" s="22"/>
      <c r="U598" s="22"/>
      <c r="V598" s="22"/>
      <c r="W598" s="22"/>
      <c r="X598" s="22"/>
      <c r="Y598" s="22"/>
      <c r="Z598" s="22"/>
      <c r="AA598" s="22"/>
      <c r="AB598" s="22"/>
      <c r="AC598" s="22"/>
      <c r="AD598" s="22"/>
      <c r="AE598" s="22"/>
    </row>
    <row r="599" spans="1:31" ht="15.75" customHeight="1" x14ac:dyDescent="0.2">
      <c r="A599" s="22"/>
      <c r="B599" s="22"/>
      <c r="C599" s="22"/>
      <c r="D599" s="22"/>
      <c r="E599" s="22"/>
      <c r="F599" s="22"/>
      <c r="G599" s="22"/>
      <c r="H599" s="22"/>
      <c r="I599" s="67"/>
      <c r="J599" s="22"/>
      <c r="K599" s="22"/>
      <c r="L599" s="22"/>
      <c r="M599" s="22"/>
      <c r="N599" s="22"/>
      <c r="O599" s="22"/>
      <c r="P599" s="22"/>
      <c r="Q599" s="22"/>
      <c r="R599" s="22"/>
      <c r="S599" s="22"/>
      <c r="T599" s="22"/>
      <c r="U599" s="22"/>
      <c r="V599" s="22"/>
      <c r="W599" s="22"/>
      <c r="X599" s="22"/>
      <c r="Y599" s="22"/>
      <c r="Z599" s="22"/>
      <c r="AA599" s="22"/>
      <c r="AB599" s="22"/>
      <c r="AC599" s="22"/>
      <c r="AD599" s="22"/>
      <c r="AE599" s="22"/>
    </row>
    <row r="600" spans="1:31" ht="15.75" customHeight="1" x14ac:dyDescent="0.2">
      <c r="A600" s="22"/>
      <c r="B600" s="22"/>
      <c r="C600" s="22"/>
      <c r="D600" s="22"/>
      <c r="E600" s="22"/>
      <c r="F600" s="22"/>
      <c r="G600" s="22"/>
      <c r="H600" s="22"/>
      <c r="I600" s="67"/>
      <c r="J600" s="22"/>
      <c r="K600" s="22"/>
      <c r="L600" s="22"/>
      <c r="M600" s="22"/>
      <c r="N600" s="22"/>
      <c r="O600" s="22"/>
      <c r="P600" s="22"/>
      <c r="Q600" s="22"/>
      <c r="R600" s="22"/>
      <c r="S600" s="22"/>
      <c r="T600" s="22"/>
      <c r="U600" s="22"/>
      <c r="V600" s="22"/>
      <c r="W600" s="22"/>
      <c r="X600" s="22"/>
      <c r="Y600" s="22"/>
      <c r="Z600" s="22"/>
      <c r="AA600" s="22"/>
      <c r="AB600" s="22"/>
      <c r="AC600" s="22"/>
      <c r="AD600" s="22"/>
      <c r="AE600" s="22"/>
    </row>
    <row r="601" spans="1:31" ht="15.75" customHeight="1" x14ac:dyDescent="0.2">
      <c r="A601" s="22"/>
      <c r="B601" s="22"/>
      <c r="C601" s="22"/>
      <c r="D601" s="22"/>
      <c r="E601" s="22"/>
      <c r="F601" s="22"/>
      <c r="G601" s="22"/>
      <c r="H601" s="22"/>
      <c r="I601" s="67"/>
      <c r="J601" s="22"/>
      <c r="K601" s="22"/>
      <c r="L601" s="22"/>
      <c r="M601" s="22"/>
      <c r="N601" s="22"/>
      <c r="O601" s="22"/>
      <c r="P601" s="22"/>
      <c r="Q601" s="22"/>
      <c r="R601" s="22"/>
      <c r="S601" s="22"/>
      <c r="T601" s="22"/>
      <c r="U601" s="22"/>
      <c r="V601" s="22"/>
      <c r="W601" s="22"/>
      <c r="X601" s="22"/>
      <c r="Y601" s="22"/>
      <c r="Z601" s="22"/>
      <c r="AA601" s="22"/>
      <c r="AB601" s="22"/>
      <c r="AC601" s="22"/>
      <c r="AD601" s="22"/>
      <c r="AE601" s="22"/>
    </row>
    <row r="602" spans="1:31" ht="15.75" customHeight="1" x14ac:dyDescent="0.2">
      <c r="A602" s="22"/>
      <c r="B602" s="22"/>
      <c r="C602" s="22"/>
      <c r="D602" s="22"/>
      <c r="E602" s="22"/>
      <c r="F602" s="22"/>
      <c r="G602" s="22"/>
      <c r="H602" s="22"/>
      <c r="I602" s="67"/>
      <c r="J602" s="22"/>
      <c r="K602" s="22"/>
      <c r="L602" s="22"/>
      <c r="M602" s="22"/>
      <c r="N602" s="22"/>
      <c r="O602" s="22"/>
      <c r="P602" s="22"/>
      <c r="Q602" s="22"/>
      <c r="R602" s="22"/>
      <c r="S602" s="22"/>
      <c r="T602" s="22"/>
      <c r="U602" s="22"/>
      <c r="V602" s="22"/>
      <c r="W602" s="22"/>
      <c r="X602" s="22"/>
      <c r="Y602" s="22"/>
      <c r="Z602" s="22"/>
      <c r="AA602" s="22"/>
      <c r="AB602" s="22"/>
      <c r="AC602" s="22"/>
      <c r="AD602" s="22"/>
      <c r="AE602" s="22"/>
    </row>
    <row r="603" spans="1:31" ht="15.75" customHeight="1" x14ac:dyDescent="0.2">
      <c r="A603" s="22"/>
      <c r="B603" s="22"/>
      <c r="C603" s="22"/>
      <c r="D603" s="22"/>
      <c r="E603" s="22"/>
      <c r="F603" s="22"/>
      <c r="G603" s="22"/>
      <c r="H603" s="22"/>
      <c r="I603" s="67"/>
      <c r="J603" s="22"/>
      <c r="K603" s="22"/>
      <c r="L603" s="22"/>
      <c r="M603" s="22"/>
      <c r="N603" s="22"/>
      <c r="O603" s="22"/>
      <c r="P603" s="22"/>
      <c r="Q603" s="22"/>
      <c r="R603" s="22"/>
      <c r="S603" s="22"/>
      <c r="T603" s="22"/>
      <c r="U603" s="22"/>
      <c r="V603" s="22"/>
      <c r="W603" s="22"/>
      <c r="X603" s="22"/>
      <c r="Y603" s="22"/>
      <c r="Z603" s="22"/>
      <c r="AA603" s="22"/>
      <c r="AB603" s="22"/>
      <c r="AC603" s="22"/>
      <c r="AD603" s="22"/>
      <c r="AE603" s="22"/>
    </row>
    <row r="604" spans="1:31" ht="15.75" customHeight="1" x14ac:dyDescent="0.2">
      <c r="A604" s="22"/>
      <c r="B604" s="22"/>
      <c r="C604" s="22"/>
      <c r="D604" s="22"/>
      <c r="E604" s="22"/>
      <c r="F604" s="22"/>
      <c r="G604" s="22"/>
      <c r="H604" s="22"/>
      <c r="I604" s="67"/>
      <c r="J604" s="22"/>
      <c r="K604" s="22"/>
      <c r="L604" s="22"/>
      <c r="M604" s="22"/>
      <c r="N604" s="22"/>
      <c r="O604" s="22"/>
      <c r="P604" s="22"/>
      <c r="Q604" s="22"/>
      <c r="R604" s="22"/>
      <c r="S604" s="22"/>
      <c r="T604" s="22"/>
      <c r="U604" s="22"/>
      <c r="V604" s="22"/>
      <c r="W604" s="22"/>
      <c r="X604" s="22"/>
      <c r="Y604" s="22"/>
      <c r="Z604" s="22"/>
      <c r="AA604" s="22"/>
      <c r="AB604" s="22"/>
      <c r="AC604" s="22"/>
      <c r="AD604" s="22"/>
      <c r="AE604" s="22"/>
    </row>
    <row r="605" spans="1:31" ht="15.75" customHeight="1" x14ac:dyDescent="0.2">
      <c r="A605" s="22"/>
      <c r="B605" s="22"/>
      <c r="C605" s="22"/>
      <c r="D605" s="22"/>
      <c r="E605" s="22"/>
      <c r="F605" s="22"/>
      <c r="G605" s="22"/>
      <c r="H605" s="22"/>
      <c r="I605" s="67"/>
      <c r="J605" s="22"/>
      <c r="K605" s="22"/>
      <c r="L605" s="22"/>
      <c r="M605" s="22"/>
      <c r="N605" s="22"/>
      <c r="O605" s="22"/>
      <c r="P605" s="22"/>
      <c r="Q605" s="22"/>
      <c r="R605" s="22"/>
      <c r="S605" s="22"/>
      <c r="T605" s="22"/>
      <c r="U605" s="22"/>
      <c r="V605" s="22"/>
      <c r="W605" s="22"/>
      <c r="X605" s="22"/>
      <c r="Y605" s="22"/>
      <c r="Z605" s="22"/>
      <c r="AA605" s="22"/>
      <c r="AB605" s="22"/>
      <c r="AC605" s="22"/>
      <c r="AD605" s="22"/>
      <c r="AE605" s="22"/>
    </row>
    <row r="606" spans="1:31" ht="15.75" customHeight="1" x14ac:dyDescent="0.2">
      <c r="A606" s="22"/>
      <c r="B606" s="22"/>
      <c r="C606" s="22"/>
      <c r="D606" s="22"/>
      <c r="E606" s="22"/>
      <c r="F606" s="22"/>
      <c r="G606" s="22"/>
      <c r="H606" s="22"/>
      <c r="I606" s="67"/>
      <c r="J606" s="22"/>
      <c r="K606" s="22"/>
      <c r="L606" s="22"/>
      <c r="M606" s="22"/>
      <c r="N606" s="22"/>
      <c r="O606" s="22"/>
      <c r="P606" s="22"/>
      <c r="Q606" s="22"/>
      <c r="R606" s="22"/>
      <c r="S606" s="22"/>
      <c r="T606" s="22"/>
      <c r="U606" s="22"/>
      <c r="V606" s="22"/>
      <c r="W606" s="22"/>
      <c r="X606" s="22"/>
      <c r="Y606" s="22"/>
      <c r="Z606" s="22"/>
      <c r="AA606" s="22"/>
      <c r="AB606" s="22"/>
      <c r="AC606" s="22"/>
      <c r="AD606" s="22"/>
      <c r="AE606" s="22"/>
    </row>
    <row r="607" spans="1:31" ht="15.75" customHeight="1" x14ac:dyDescent="0.2">
      <c r="A607" s="22"/>
      <c r="B607" s="22"/>
      <c r="C607" s="22"/>
      <c r="D607" s="22"/>
      <c r="E607" s="22"/>
      <c r="F607" s="22"/>
      <c r="G607" s="22"/>
      <c r="H607" s="22"/>
      <c r="I607" s="67"/>
      <c r="J607" s="22"/>
      <c r="K607" s="22"/>
      <c r="L607" s="22"/>
      <c r="M607" s="22"/>
      <c r="N607" s="22"/>
      <c r="O607" s="22"/>
      <c r="P607" s="22"/>
      <c r="Q607" s="22"/>
      <c r="R607" s="22"/>
      <c r="S607" s="22"/>
      <c r="T607" s="22"/>
      <c r="U607" s="22"/>
      <c r="V607" s="22"/>
      <c r="W607" s="22"/>
      <c r="X607" s="22"/>
      <c r="Y607" s="22"/>
      <c r="Z607" s="22"/>
      <c r="AA607" s="22"/>
      <c r="AB607" s="22"/>
      <c r="AC607" s="22"/>
      <c r="AD607" s="22"/>
      <c r="AE607" s="22"/>
    </row>
    <row r="608" spans="1:31" ht="15.75" customHeight="1" x14ac:dyDescent="0.2">
      <c r="A608" s="22"/>
      <c r="B608" s="22"/>
      <c r="C608" s="22"/>
      <c r="D608" s="22"/>
      <c r="E608" s="22"/>
      <c r="F608" s="22"/>
      <c r="G608" s="22"/>
      <c r="H608" s="22"/>
      <c r="I608" s="67"/>
      <c r="J608" s="22"/>
      <c r="K608" s="22"/>
      <c r="L608" s="22"/>
      <c r="M608" s="22"/>
      <c r="N608" s="22"/>
      <c r="O608" s="22"/>
      <c r="P608" s="22"/>
      <c r="Q608" s="22"/>
      <c r="R608" s="22"/>
      <c r="S608" s="22"/>
      <c r="T608" s="22"/>
      <c r="U608" s="22"/>
      <c r="V608" s="22"/>
      <c r="W608" s="22"/>
      <c r="X608" s="22"/>
      <c r="Y608" s="22"/>
      <c r="Z608" s="22"/>
      <c r="AA608" s="22"/>
      <c r="AB608" s="22"/>
      <c r="AC608" s="22"/>
      <c r="AD608" s="22"/>
      <c r="AE608" s="22"/>
    </row>
    <row r="609" spans="1:31" ht="15.75" customHeight="1" x14ac:dyDescent="0.2">
      <c r="A609" s="22"/>
      <c r="B609" s="22"/>
      <c r="C609" s="22"/>
      <c r="D609" s="22"/>
      <c r="E609" s="22"/>
      <c r="F609" s="22"/>
      <c r="G609" s="22"/>
      <c r="H609" s="22"/>
      <c r="I609" s="67"/>
      <c r="J609" s="22"/>
      <c r="K609" s="22"/>
      <c r="L609" s="22"/>
      <c r="M609" s="22"/>
      <c r="N609" s="22"/>
      <c r="O609" s="22"/>
      <c r="P609" s="22"/>
      <c r="Q609" s="22"/>
      <c r="R609" s="22"/>
      <c r="S609" s="22"/>
      <c r="T609" s="22"/>
      <c r="U609" s="22"/>
      <c r="V609" s="22"/>
      <c r="W609" s="22"/>
      <c r="X609" s="22"/>
      <c r="Y609" s="22"/>
      <c r="Z609" s="22"/>
      <c r="AA609" s="22"/>
      <c r="AB609" s="22"/>
      <c r="AC609" s="22"/>
      <c r="AD609" s="22"/>
      <c r="AE609" s="22"/>
    </row>
    <row r="610" spans="1:31" ht="15.75" customHeight="1" x14ac:dyDescent="0.2">
      <c r="A610" s="22"/>
      <c r="B610" s="22"/>
      <c r="C610" s="22"/>
      <c r="D610" s="22"/>
      <c r="E610" s="22"/>
      <c r="F610" s="22"/>
      <c r="G610" s="22"/>
      <c r="H610" s="22"/>
      <c r="I610" s="67"/>
      <c r="J610" s="22"/>
      <c r="K610" s="22"/>
      <c r="L610" s="22"/>
      <c r="M610" s="22"/>
      <c r="N610" s="22"/>
      <c r="O610" s="22"/>
      <c r="P610" s="22"/>
      <c r="Q610" s="22"/>
      <c r="R610" s="22"/>
      <c r="S610" s="22"/>
      <c r="T610" s="22"/>
      <c r="U610" s="22"/>
      <c r="V610" s="22"/>
      <c r="W610" s="22"/>
      <c r="X610" s="22"/>
      <c r="Y610" s="22"/>
      <c r="Z610" s="22"/>
      <c r="AA610" s="22"/>
      <c r="AB610" s="22"/>
      <c r="AC610" s="22"/>
      <c r="AD610" s="22"/>
      <c r="AE610" s="22"/>
    </row>
    <row r="611" spans="1:31" ht="15.75" customHeight="1" x14ac:dyDescent="0.2">
      <c r="A611" s="22"/>
      <c r="B611" s="22"/>
      <c r="C611" s="22"/>
      <c r="D611" s="22"/>
      <c r="E611" s="22"/>
      <c r="F611" s="22"/>
      <c r="G611" s="22"/>
      <c r="H611" s="22"/>
      <c r="I611" s="67"/>
      <c r="J611" s="22"/>
      <c r="K611" s="22"/>
      <c r="L611" s="22"/>
      <c r="M611" s="22"/>
      <c r="N611" s="22"/>
      <c r="O611" s="22"/>
      <c r="P611" s="22"/>
      <c r="Q611" s="22"/>
      <c r="R611" s="22"/>
      <c r="S611" s="22"/>
      <c r="T611" s="22"/>
      <c r="U611" s="22"/>
      <c r="V611" s="22"/>
      <c r="W611" s="22"/>
      <c r="X611" s="22"/>
      <c r="Y611" s="22"/>
      <c r="Z611" s="22"/>
      <c r="AA611" s="22"/>
      <c r="AB611" s="22"/>
      <c r="AC611" s="22"/>
      <c r="AD611" s="22"/>
      <c r="AE611" s="22"/>
    </row>
    <row r="612" spans="1:31" ht="15.75" customHeight="1" x14ac:dyDescent="0.2">
      <c r="A612" s="22"/>
      <c r="B612" s="22"/>
      <c r="C612" s="22"/>
      <c r="D612" s="22"/>
      <c r="E612" s="22"/>
      <c r="F612" s="22"/>
      <c r="G612" s="22"/>
      <c r="H612" s="22"/>
      <c r="I612" s="67"/>
      <c r="J612" s="22"/>
      <c r="K612" s="22"/>
      <c r="L612" s="22"/>
      <c r="M612" s="22"/>
      <c r="N612" s="22"/>
      <c r="O612" s="22"/>
      <c r="P612" s="22"/>
      <c r="Q612" s="22"/>
      <c r="R612" s="22"/>
      <c r="S612" s="22"/>
      <c r="T612" s="22"/>
      <c r="U612" s="22"/>
      <c r="V612" s="22"/>
      <c r="W612" s="22"/>
      <c r="X612" s="22"/>
      <c r="Y612" s="22"/>
      <c r="Z612" s="22"/>
      <c r="AA612" s="22"/>
      <c r="AB612" s="22"/>
      <c r="AC612" s="22"/>
      <c r="AD612" s="22"/>
      <c r="AE612" s="22"/>
    </row>
    <row r="613" spans="1:31" ht="15.75" customHeight="1" x14ac:dyDescent="0.2">
      <c r="A613" s="22"/>
      <c r="B613" s="22"/>
      <c r="C613" s="22"/>
      <c r="D613" s="22"/>
      <c r="E613" s="22"/>
      <c r="F613" s="22"/>
      <c r="G613" s="22"/>
      <c r="H613" s="22"/>
      <c r="I613" s="67"/>
      <c r="J613" s="22"/>
      <c r="K613" s="22"/>
      <c r="L613" s="22"/>
      <c r="M613" s="22"/>
      <c r="N613" s="22"/>
      <c r="O613" s="22"/>
      <c r="P613" s="22"/>
      <c r="Q613" s="22"/>
      <c r="R613" s="22"/>
      <c r="S613" s="22"/>
      <c r="T613" s="22"/>
      <c r="U613" s="22"/>
      <c r="V613" s="22"/>
      <c r="W613" s="22"/>
      <c r="X613" s="22"/>
      <c r="Y613" s="22"/>
      <c r="Z613" s="22"/>
      <c r="AA613" s="22"/>
      <c r="AB613" s="22"/>
      <c r="AC613" s="22"/>
      <c r="AD613" s="22"/>
      <c r="AE613" s="22"/>
    </row>
    <row r="614" spans="1:31" ht="15.75" customHeight="1" x14ac:dyDescent="0.2">
      <c r="A614" s="22"/>
      <c r="B614" s="22"/>
      <c r="C614" s="22"/>
      <c r="D614" s="22"/>
      <c r="E614" s="22"/>
      <c r="F614" s="22"/>
      <c r="G614" s="22"/>
      <c r="H614" s="22"/>
      <c r="I614" s="67"/>
      <c r="J614" s="22"/>
      <c r="K614" s="22"/>
      <c r="L614" s="22"/>
      <c r="M614" s="22"/>
      <c r="N614" s="22"/>
      <c r="O614" s="22"/>
      <c r="P614" s="22"/>
      <c r="Q614" s="22"/>
      <c r="R614" s="22"/>
      <c r="S614" s="22"/>
      <c r="T614" s="22"/>
      <c r="U614" s="22"/>
      <c r="V614" s="22"/>
      <c r="W614" s="22"/>
      <c r="X614" s="22"/>
      <c r="Y614" s="22"/>
      <c r="Z614" s="22"/>
      <c r="AA614" s="22"/>
      <c r="AB614" s="22"/>
      <c r="AC614" s="22"/>
      <c r="AD614" s="22"/>
      <c r="AE614" s="22"/>
    </row>
    <row r="615" spans="1:31" ht="15.75" customHeight="1" x14ac:dyDescent="0.2">
      <c r="A615" s="22"/>
      <c r="B615" s="22"/>
      <c r="C615" s="22"/>
      <c r="D615" s="22"/>
      <c r="E615" s="22"/>
      <c r="F615" s="22"/>
      <c r="G615" s="22"/>
      <c r="H615" s="22"/>
      <c r="I615" s="67"/>
      <c r="J615" s="22"/>
      <c r="K615" s="22"/>
      <c r="L615" s="22"/>
      <c r="M615" s="22"/>
      <c r="N615" s="22"/>
      <c r="O615" s="22"/>
      <c r="P615" s="22"/>
      <c r="Q615" s="22"/>
      <c r="R615" s="22"/>
      <c r="S615" s="22"/>
      <c r="T615" s="22"/>
      <c r="U615" s="22"/>
      <c r="V615" s="22"/>
      <c r="W615" s="22"/>
      <c r="X615" s="22"/>
      <c r="Y615" s="22"/>
      <c r="Z615" s="22"/>
      <c r="AA615" s="22"/>
      <c r="AB615" s="22"/>
      <c r="AC615" s="22"/>
      <c r="AD615" s="22"/>
      <c r="AE615" s="22"/>
    </row>
    <row r="616" spans="1:31" ht="15.75" customHeight="1" x14ac:dyDescent="0.2">
      <c r="A616" s="22"/>
      <c r="B616" s="22"/>
      <c r="C616" s="22"/>
      <c r="D616" s="22"/>
      <c r="E616" s="22"/>
      <c r="F616" s="22"/>
      <c r="G616" s="22"/>
      <c r="H616" s="22"/>
      <c r="I616" s="67"/>
      <c r="J616" s="22"/>
      <c r="K616" s="22"/>
      <c r="L616" s="22"/>
      <c r="M616" s="22"/>
      <c r="N616" s="22"/>
      <c r="O616" s="22"/>
      <c r="P616" s="22"/>
      <c r="Q616" s="22"/>
      <c r="R616" s="22"/>
      <c r="S616" s="22"/>
      <c r="T616" s="22"/>
      <c r="U616" s="22"/>
      <c r="V616" s="22"/>
      <c r="W616" s="22"/>
      <c r="X616" s="22"/>
      <c r="Y616" s="22"/>
      <c r="Z616" s="22"/>
      <c r="AA616" s="22"/>
      <c r="AB616" s="22"/>
      <c r="AC616" s="22"/>
      <c r="AD616" s="22"/>
      <c r="AE616" s="22"/>
    </row>
    <row r="617" spans="1:31" ht="15.75" customHeight="1" x14ac:dyDescent="0.2">
      <c r="A617" s="22"/>
      <c r="B617" s="22"/>
      <c r="C617" s="22"/>
      <c r="D617" s="22"/>
      <c r="E617" s="22"/>
      <c r="F617" s="22"/>
      <c r="G617" s="22"/>
      <c r="H617" s="22"/>
      <c r="I617" s="67"/>
      <c r="J617" s="22"/>
      <c r="K617" s="22"/>
      <c r="L617" s="22"/>
      <c r="M617" s="22"/>
      <c r="N617" s="22"/>
      <c r="O617" s="22"/>
      <c r="P617" s="22"/>
      <c r="Q617" s="22"/>
      <c r="R617" s="22"/>
      <c r="S617" s="22"/>
      <c r="T617" s="22"/>
      <c r="U617" s="22"/>
      <c r="V617" s="22"/>
      <c r="W617" s="22"/>
      <c r="X617" s="22"/>
      <c r="Y617" s="22"/>
      <c r="Z617" s="22"/>
      <c r="AA617" s="22"/>
      <c r="AB617" s="22"/>
      <c r="AC617" s="22"/>
      <c r="AD617" s="22"/>
      <c r="AE617" s="22"/>
    </row>
    <row r="618" spans="1:31" ht="15.75" customHeight="1" x14ac:dyDescent="0.2">
      <c r="A618" s="22"/>
      <c r="B618" s="22"/>
      <c r="C618" s="22"/>
      <c r="D618" s="22"/>
      <c r="E618" s="22"/>
      <c r="F618" s="22"/>
      <c r="G618" s="22"/>
      <c r="H618" s="22"/>
      <c r="I618" s="67"/>
      <c r="J618" s="22"/>
      <c r="K618" s="22"/>
      <c r="L618" s="22"/>
      <c r="M618" s="22"/>
      <c r="N618" s="22"/>
      <c r="O618" s="22"/>
      <c r="P618" s="22"/>
      <c r="Q618" s="22"/>
      <c r="R618" s="22"/>
      <c r="S618" s="22"/>
      <c r="T618" s="22"/>
      <c r="U618" s="22"/>
      <c r="V618" s="22"/>
      <c r="W618" s="22"/>
      <c r="X618" s="22"/>
      <c r="Y618" s="22"/>
      <c r="Z618" s="22"/>
      <c r="AA618" s="22"/>
      <c r="AB618" s="22"/>
      <c r="AC618" s="22"/>
      <c r="AD618" s="22"/>
      <c r="AE618" s="22"/>
    </row>
    <row r="619" spans="1:31" ht="15.75" customHeight="1" x14ac:dyDescent="0.2">
      <c r="A619" s="22"/>
      <c r="B619" s="22"/>
      <c r="C619" s="22"/>
      <c r="D619" s="22"/>
      <c r="E619" s="22"/>
      <c r="F619" s="22"/>
      <c r="G619" s="22"/>
      <c r="H619" s="22"/>
      <c r="I619" s="67"/>
      <c r="J619" s="22"/>
      <c r="K619" s="22"/>
      <c r="L619" s="22"/>
      <c r="M619" s="22"/>
      <c r="N619" s="22"/>
      <c r="O619" s="22"/>
      <c r="P619" s="22"/>
      <c r="Q619" s="22"/>
      <c r="R619" s="22"/>
      <c r="S619" s="22"/>
      <c r="T619" s="22"/>
      <c r="U619" s="22"/>
      <c r="V619" s="22"/>
      <c r="W619" s="22"/>
      <c r="X619" s="22"/>
      <c r="Y619" s="22"/>
      <c r="Z619" s="22"/>
      <c r="AA619" s="22"/>
      <c r="AB619" s="22"/>
      <c r="AC619" s="22"/>
      <c r="AD619" s="22"/>
      <c r="AE619" s="22"/>
    </row>
    <row r="620" spans="1:31" ht="15.75" customHeight="1" x14ac:dyDescent="0.2">
      <c r="A620" s="22"/>
      <c r="B620" s="22"/>
      <c r="C620" s="22"/>
      <c r="D620" s="22"/>
      <c r="E620" s="22"/>
      <c r="F620" s="22"/>
      <c r="G620" s="22"/>
      <c r="H620" s="22"/>
      <c r="I620" s="67"/>
      <c r="J620" s="22"/>
      <c r="K620" s="22"/>
      <c r="L620" s="22"/>
      <c r="M620" s="22"/>
      <c r="N620" s="22"/>
      <c r="O620" s="22"/>
      <c r="P620" s="22"/>
      <c r="Q620" s="22"/>
      <c r="R620" s="22"/>
      <c r="S620" s="22"/>
      <c r="T620" s="22"/>
      <c r="U620" s="22"/>
      <c r="V620" s="22"/>
      <c r="W620" s="22"/>
      <c r="X620" s="22"/>
      <c r="Y620" s="22"/>
      <c r="Z620" s="22"/>
      <c r="AA620" s="22"/>
      <c r="AB620" s="22"/>
      <c r="AC620" s="22"/>
      <c r="AD620" s="22"/>
      <c r="AE620" s="22"/>
    </row>
    <row r="621" spans="1:31" ht="15.75" customHeight="1" x14ac:dyDescent="0.2">
      <c r="A621" s="22"/>
      <c r="B621" s="22"/>
      <c r="C621" s="22"/>
      <c r="D621" s="22"/>
      <c r="E621" s="22"/>
      <c r="F621" s="22"/>
      <c r="G621" s="22"/>
      <c r="H621" s="22"/>
      <c r="I621" s="67"/>
      <c r="J621" s="22"/>
      <c r="K621" s="22"/>
      <c r="L621" s="22"/>
      <c r="M621" s="22"/>
      <c r="N621" s="22"/>
      <c r="O621" s="22"/>
      <c r="P621" s="22"/>
      <c r="Q621" s="22"/>
      <c r="R621" s="22"/>
      <c r="S621" s="22"/>
      <c r="T621" s="22"/>
      <c r="U621" s="22"/>
      <c r="V621" s="22"/>
      <c r="W621" s="22"/>
      <c r="X621" s="22"/>
      <c r="Y621" s="22"/>
      <c r="Z621" s="22"/>
      <c r="AA621" s="22"/>
      <c r="AB621" s="22"/>
      <c r="AC621" s="22"/>
      <c r="AD621" s="22"/>
      <c r="AE621" s="22"/>
    </row>
    <row r="622" spans="1:31" ht="15.75" customHeight="1" x14ac:dyDescent="0.2">
      <c r="A622" s="22"/>
      <c r="B622" s="22"/>
      <c r="C622" s="22"/>
      <c r="D622" s="22"/>
      <c r="E622" s="22"/>
      <c r="F622" s="22"/>
      <c r="G622" s="22"/>
      <c r="H622" s="22"/>
      <c r="I622" s="67"/>
      <c r="J622" s="22"/>
      <c r="K622" s="22"/>
      <c r="L622" s="22"/>
      <c r="M622" s="22"/>
      <c r="N622" s="22"/>
      <c r="O622" s="22"/>
      <c r="P622" s="22"/>
      <c r="Q622" s="22"/>
      <c r="R622" s="22"/>
      <c r="S622" s="22"/>
      <c r="T622" s="22"/>
      <c r="U622" s="22"/>
      <c r="V622" s="22"/>
      <c r="W622" s="22"/>
      <c r="X622" s="22"/>
      <c r="Y622" s="22"/>
      <c r="Z622" s="22"/>
      <c r="AA622" s="22"/>
      <c r="AB622" s="22"/>
      <c r="AC622" s="22"/>
      <c r="AD622" s="22"/>
      <c r="AE622" s="22"/>
    </row>
    <row r="623" spans="1:31" ht="15.75" customHeight="1" x14ac:dyDescent="0.2">
      <c r="A623" s="22"/>
      <c r="B623" s="22"/>
      <c r="C623" s="22"/>
      <c r="D623" s="22"/>
      <c r="E623" s="22"/>
      <c r="F623" s="22"/>
      <c r="G623" s="22"/>
      <c r="H623" s="22"/>
      <c r="I623" s="67"/>
      <c r="J623" s="22"/>
      <c r="K623" s="22"/>
      <c r="L623" s="22"/>
      <c r="M623" s="22"/>
      <c r="N623" s="22"/>
      <c r="O623" s="22"/>
      <c r="P623" s="22"/>
      <c r="Q623" s="22"/>
      <c r="R623" s="22"/>
      <c r="S623" s="22"/>
      <c r="T623" s="22"/>
      <c r="U623" s="22"/>
      <c r="V623" s="22"/>
      <c r="W623" s="22"/>
      <c r="X623" s="22"/>
      <c r="Y623" s="22"/>
      <c r="Z623" s="22"/>
      <c r="AA623" s="22"/>
      <c r="AB623" s="22"/>
      <c r="AC623" s="22"/>
      <c r="AD623" s="22"/>
      <c r="AE623" s="22"/>
    </row>
    <row r="624" spans="1:31" ht="15.75" customHeight="1" x14ac:dyDescent="0.2">
      <c r="A624" s="22"/>
      <c r="B624" s="22"/>
      <c r="C624" s="22"/>
      <c r="D624" s="22"/>
      <c r="E624" s="22"/>
      <c r="F624" s="22"/>
      <c r="G624" s="22"/>
      <c r="H624" s="22"/>
      <c r="I624" s="67"/>
      <c r="J624" s="22"/>
      <c r="K624" s="22"/>
      <c r="L624" s="22"/>
      <c r="M624" s="22"/>
      <c r="N624" s="22"/>
      <c r="O624" s="22"/>
      <c r="P624" s="22"/>
      <c r="Q624" s="22"/>
      <c r="R624" s="22"/>
      <c r="S624" s="22"/>
      <c r="T624" s="22"/>
      <c r="U624" s="22"/>
      <c r="V624" s="22"/>
      <c r="W624" s="22"/>
      <c r="X624" s="22"/>
      <c r="Y624" s="22"/>
      <c r="Z624" s="22"/>
      <c r="AA624" s="22"/>
      <c r="AB624" s="22"/>
      <c r="AC624" s="22"/>
      <c r="AD624" s="22"/>
      <c r="AE624" s="22"/>
    </row>
    <row r="625" spans="1:31" ht="15.75" customHeight="1" x14ac:dyDescent="0.2">
      <c r="A625" s="22"/>
      <c r="B625" s="22"/>
      <c r="C625" s="22"/>
      <c r="D625" s="22"/>
      <c r="E625" s="22"/>
      <c r="F625" s="22"/>
      <c r="G625" s="22"/>
      <c r="H625" s="22"/>
      <c r="I625" s="67"/>
      <c r="J625" s="22"/>
      <c r="K625" s="22"/>
      <c r="L625" s="22"/>
      <c r="M625" s="22"/>
      <c r="N625" s="22"/>
      <c r="O625" s="22"/>
      <c r="P625" s="22"/>
      <c r="Q625" s="22"/>
      <c r="R625" s="22"/>
      <c r="S625" s="22"/>
      <c r="T625" s="22"/>
      <c r="U625" s="22"/>
      <c r="V625" s="22"/>
      <c r="W625" s="22"/>
      <c r="X625" s="22"/>
      <c r="Y625" s="22"/>
      <c r="Z625" s="22"/>
      <c r="AA625" s="22"/>
      <c r="AB625" s="22"/>
      <c r="AC625" s="22"/>
      <c r="AD625" s="22"/>
      <c r="AE625" s="22"/>
    </row>
    <row r="626" spans="1:31" ht="15.75" customHeight="1" x14ac:dyDescent="0.2">
      <c r="A626" s="22"/>
      <c r="B626" s="22"/>
      <c r="C626" s="22"/>
      <c r="D626" s="22"/>
      <c r="E626" s="22"/>
      <c r="F626" s="22"/>
      <c r="G626" s="22"/>
      <c r="H626" s="22"/>
      <c r="I626" s="67"/>
      <c r="J626" s="22"/>
      <c r="K626" s="22"/>
      <c r="L626" s="22"/>
      <c r="M626" s="22"/>
      <c r="N626" s="22"/>
      <c r="O626" s="22"/>
      <c r="P626" s="22"/>
      <c r="Q626" s="22"/>
      <c r="R626" s="22"/>
      <c r="S626" s="22"/>
      <c r="T626" s="22"/>
      <c r="U626" s="22"/>
      <c r="V626" s="22"/>
      <c r="W626" s="22"/>
      <c r="X626" s="22"/>
      <c r="Y626" s="22"/>
      <c r="Z626" s="22"/>
      <c r="AA626" s="22"/>
      <c r="AB626" s="22"/>
      <c r="AC626" s="22"/>
      <c r="AD626" s="22"/>
      <c r="AE626" s="22"/>
    </row>
    <row r="627" spans="1:31" ht="15.75" customHeight="1" x14ac:dyDescent="0.2">
      <c r="A627" s="22"/>
      <c r="B627" s="22"/>
      <c r="C627" s="22"/>
      <c r="D627" s="22"/>
      <c r="E627" s="22"/>
      <c r="F627" s="22"/>
      <c r="G627" s="22"/>
      <c r="H627" s="22"/>
      <c r="I627" s="67"/>
      <c r="J627" s="22"/>
      <c r="K627" s="22"/>
      <c r="L627" s="22"/>
      <c r="M627" s="22"/>
      <c r="N627" s="22"/>
      <c r="O627" s="22"/>
      <c r="P627" s="22"/>
      <c r="Q627" s="22"/>
      <c r="R627" s="22"/>
      <c r="S627" s="22"/>
      <c r="T627" s="22"/>
      <c r="U627" s="22"/>
      <c r="V627" s="22"/>
      <c r="W627" s="22"/>
      <c r="X627" s="22"/>
      <c r="Y627" s="22"/>
      <c r="Z627" s="22"/>
      <c r="AA627" s="22"/>
      <c r="AB627" s="22"/>
      <c r="AC627" s="22"/>
      <c r="AD627" s="22"/>
      <c r="AE627" s="22"/>
    </row>
    <row r="628" spans="1:31" ht="15.75" customHeight="1" x14ac:dyDescent="0.2">
      <c r="A628" s="22"/>
      <c r="B628" s="22"/>
      <c r="C628" s="22"/>
      <c r="D628" s="22"/>
      <c r="E628" s="22"/>
      <c r="F628" s="22"/>
      <c r="G628" s="22"/>
      <c r="H628" s="22"/>
      <c r="I628" s="67"/>
      <c r="J628" s="22"/>
      <c r="K628" s="22"/>
      <c r="L628" s="22"/>
      <c r="M628" s="22"/>
      <c r="N628" s="22"/>
      <c r="O628" s="22"/>
      <c r="P628" s="22"/>
      <c r="Q628" s="22"/>
      <c r="R628" s="22"/>
      <c r="S628" s="22"/>
      <c r="T628" s="22"/>
      <c r="U628" s="22"/>
      <c r="V628" s="22"/>
      <c r="W628" s="22"/>
      <c r="X628" s="22"/>
      <c r="Y628" s="22"/>
      <c r="Z628" s="22"/>
      <c r="AA628" s="22"/>
      <c r="AB628" s="22"/>
      <c r="AC628" s="22"/>
      <c r="AD628" s="22"/>
      <c r="AE628" s="22"/>
    </row>
    <row r="629" spans="1:31" ht="15.75" customHeight="1" x14ac:dyDescent="0.2">
      <c r="A629" s="22"/>
      <c r="B629" s="22"/>
      <c r="C629" s="22"/>
      <c r="D629" s="22"/>
      <c r="E629" s="22"/>
      <c r="F629" s="22"/>
      <c r="G629" s="22"/>
      <c r="H629" s="22"/>
      <c r="I629" s="67"/>
      <c r="J629" s="22"/>
      <c r="K629" s="22"/>
      <c r="L629" s="22"/>
      <c r="M629" s="22"/>
      <c r="N629" s="22"/>
      <c r="O629" s="22"/>
      <c r="P629" s="22"/>
      <c r="Q629" s="22"/>
      <c r="R629" s="22"/>
      <c r="S629" s="22"/>
      <c r="T629" s="22"/>
      <c r="U629" s="22"/>
      <c r="V629" s="22"/>
      <c r="W629" s="22"/>
      <c r="X629" s="22"/>
      <c r="Y629" s="22"/>
      <c r="Z629" s="22"/>
      <c r="AA629" s="22"/>
      <c r="AB629" s="22"/>
      <c r="AC629" s="22"/>
      <c r="AD629" s="22"/>
      <c r="AE629" s="22"/>
    </row>
    <row r="630" spans="1:31" ht="15.75" customHeight="1" x14ac:dyDescent="0.2">
      <c r="A630" s="22"/>
      <c r="B630" s="22"/>
      <c r="C630" s="22"/>
      <c r="D630" s="22"/>
      <c r="E630" s="22"/>
      <c r="F630" s="22"/>
      <c r="G630" s="22"/>
      <c r="H630" s="22"/>
      <c r="I630" s="67"/>
      <c r="J630" s="22"/>
      <c r="K630" s="22"/>
      <c r="L630" s="22"/>
      <c r="M630" s="22"/>
      <c r="N630" s="22"/>
      <c r="O630" s="22"/>
      <c r="P630" s="22"/>
      <c r="Q630" s="22"/>
      <c r="R630" s="22"/>
      <c r="S630" s="22"/>
      <c r="T630" s="22"/>
      <c r="U630" s="22"/>
      <c r="V630" s="22"/>
      <c r="W630" s="22"/>
      <c r="X630" s="22"/>
      <c r="Y630" s="22"/>
      <c r="Z630" s="22"/>
      <c r="AA630" s="22"/>
      <c r="AB630" s="22"/>
      <c r="AC630" s="22"/>
      <c r="AD630" s="22"/>
      <c r="AE630" s="22"/>
    </row>
    <row r="631" spans="1:31" ht="15.75" customHeight="1" x14ac:dyDescent="0.2">
      <c r="A631" s="22"/>
      <c r="B631" s="22"/>
      <c r="C631" s="22"/>
      <c r="D631" s="22"/>
      <c r="E631" s="22"/>
      <c r="F631" s="22"/>
      <c r="G631" s="22"/>
      <c r="H631" s="22"/>
      <c r="I631" s="67"/>
      <c r="J631" s="22"/>
      <c r="K631" s="22"/>
      <c r="L631" s="22"/>
      <c r="M631" s="22"/>
      <c r="N631" s="22"/>
      <c r="O631" s="22"/>
      <c r="P631" s="22"/>
      <c r="Q631" s="22"/>
      <c r="R631" s="22"/>
      <c r="S631" s="22"/>
      <c r="T631" s="22"/>
      <c r="U631" s="22"/>
      <c r="V631" s="22"/>
      <c r="W631" s="22"/>
      <c r="X631" s="22"/>
      <c r="Y631" s="22"/>
      <c r="Z631" s="22"/>
      <c r="AA631" s="22"/>
      <c r="AB631" s="22"/>
      <c r="AC631" s="22"/>
      <c r="AD631" s="22"/>
      <c r="AE631" s="22"/>
    </row>
    <row r="632" spans="1:31" ht="15.75" customHeight="1" x14ac:dyDescent="0.2">
      <c r="A632" s="22"/>
      <c r="B632" s="22"/>
      <c r="C632" s="22"/>
      <c r="D632" s="22"/>
      <c r="E632" s="22"/>
      <c r="F632" s="22"/>
      <c r="G632" s="22"/>
      <c r="H632" s="22"/>
      <c r="I632" s="67"/>
      <c r="J632" s="22"/>
      <c r="K632" s="22"/>
      <c r="L632" s="22"/>
      <c r="M632" s="22"/>
      <c r="N632" s="22"/>
      <c r="O632" s="22"/>
      <c r="P632" s="22"/>
      <c r="Q632" s="22"/>
      <c r="R632" s="22"/>
      <c r="S632" s="22"/>
      <c r="T632" s="22"/>
      <c r="U632" s="22"/>
      <c r="V632" s="22"/>
      <c r="W632" s="22"/>
      <c r="X632" s="22"/>
      <c r="Y632" s="22"/>
      <c r="Z632" s="22"/>
      <c r="AA632" s="22"/>
      <c r="AB632" s="22"/>
      <c r="AC632" s="22"/>
      <c r="AD632" s="22"/>
      <c r="AE632" s="22"/>
    </row>
    <row r="633" spans="1:31" ht="15.75" customHeight="1" x14ac:dyDescent="0.2">
      <c r="A633" s="22"/>
      <c r="B633" s="22"/>
      <c r="C633" s="22"/>
      <c r="D633" s="22"/>
      <c r="E633" s="22"/>
      <c r="F633" s="22"/>
      <c r="G633" s="22"/>
      <c r="H633" s="22"/>
      <c r="I633" s="67"/>
      <c r="J633" s="22"/>
      <c r="K633" s="22"/>
      <c r="L633" s="22"/>
      <c r="M633" s="22"/>
      <c r="N633" s="22"/>
      <c r="O633" s="22"/>
      <c r="P633" s="22"/>
      <c r="Q633" s="22"/>
      <c r="R633" s="22"/>
      <c r="S633" s="22"/>
      <c r="T633" s="22"/>
      <c r="U633" s="22"/>
      <c r="V633" s="22"/>
      <c r="W633" s="22"/>
      <c r="X633" s="22"/>
      <c r="Y633" s="22"/>
      <c r="Z633" s="22"/>
      <c r="AA633" s="22"/>
      <c r="AB633" s="22"/>
      <c r="AC633" s="22"/>
      <c r="AD633" s="22"/>
      <c r="AE633" s="22"/>
    </row>
    <row r="634" spans="1:31" ht="15.75" customHeight="1" x14ac:dyDescent="0.2">
      <c r="A634" s="22"/>
      <c r="B634" s="22"/>
      <c r="C634" s="22"/>
      <c r="D634" s="22"/>
      <c r="E634" s="22"/>
      <c r="F634" s="22"/>
      <c r="G634" s="22"/>
      <c r="H634" s="22"/>
      <c r="I634" s="67"/>
      <c r="J634" s="22"/>
      <c r="K634" s="22"/>
      <c r="L634" s="22"/>
      <c r="M634" s="22"/>
      <c r="N634" s="22"/>
      <c r="O634" s="22"/>
      <c r="P634" s="22"/>
      <c r="Q634" s="22"/>
      <c r="R634" s="22"/>
      <c r="S634" s="22"/>
      <c r="T634" s="22"/>
      <c r="U634" s="22"/>
      <c r="V634" s="22"/>
      <c r="W634" s="22"/>
      <c r="X634" s="22"/>
      <c r="Y634" s="22"/>
      <c r="Z634" s="22"/>
      <c r="AA634" s="22"/>
      <c r="AB634" s="22"/>
      <c r="AC634" s="22"/>
      <c r="AD634" s="22"/>
      <c r="AE634" s="22"/>
    </row>
    <row r="635" spans="1:31" ht="15.75" customHeight="1" x14ac:dyDescent="0.2">
      <c r="A635" s="22"/>
      <c r="B635" s="22"/>
      <c r="C635" s="22"/>
      <c r="D635" s="22"/>
      <c r="E635" s="22"/>
      <c r="F635" s="22"/>
      <c r="G635" s="22"/>
      <c r="H635" s="22"/>
      <c r="I635" s="67"/>
      <c r="J635" s="22"/>
      <c r="K635" s="22"/>
      <c r="L635" s="22"/>
      <c r="M635" s="22"/>
      <c r="N635" s="22"/>
      <c r="O635" s="22"/>
      <c r="P635" s="22"/>
      <c r="Q635" s="22"/>
      <c r="R635" s="22"/>
      <c r="S635" s="22"/>
      <c r="T635" s="22"/>
      <c r="U635" s="22"/>
      <c r="V635" s="22"/>
      <c r="W635" s="22"/>
      <c r="X635" s="22"/>
      <c r="Y635" s="22"/>
      <c r="Z635" s="22"/>
      <c r="AA635" s="22"/>
      <c r="AB635" s="22"/>
      <c r="AC635" s="22"/>
      <c r="AD635" s="22"/>
      <c r="AE635" s="22"/>
    </row>
    <row r="636" spans="1:31" ht="15.75" customHeight="1" x14ac:dyDescent="0.2">
      <c r="A636" s="22"/>
      <c r="B636" s="22"/>
      <c r="C636" s="22"/>
      <c r="D636" s="22"/>
      <c r="E636" s="22"/>
      <c r="F636" s="22"/>
      <c r="G636" s="22"/>
      <c r="H636" s="22"/>
      <c r="I636" s="67"/>
      <c r="J636" s="22"/>
      <c r="K636" s="22"/>
      <c r="L636" s="22"/>
      <c r="M636" s="22"/>
      <c r="N636" s="22"/>
      <c r="O636" s="22"/>
      <c r="P636" s="22"/>
      <c r="Q636" s="22"/>
      <c r="R636" s="22"/>
      <c r="S636" s="22"/>
      <c r="T636" s="22"/>
      <c r="U636" s="22"/>
      <c r="V636" s="22"/>
      <c r="W636" s="22"/>
      <c r="X636" s="22"/>
      <c r="Y636" s="22"/>
      <c r="Z636" s="22"/>
      <c r="AA636" s="22"/>
      <c r="AB636" s="22"/>
      <c r="AC636" s="22"/>
      <c r="AD636" s="22"/>
      <c r="AE636" s="22"/>
    </row>
    <row r="637" spans="1:31" ht="15.75" customHeight="1" x14ac:dyDescent="0.2">
      <c r="A637" s="22"/>
      <c r="B637" s="22"/>
      <c r="C637" s="22"/>
      <c r="D637" s="22"/>
      <c r="E637" s="22"/>
      <c r="F637" s="22"/>
      <c r="G637" s="22"/>
      <c r="H637" s="22"/>
      <c r="I637" s="67"/>
      <c r="J637" s="22"/>
      <c r="K637" s="22"/>
      <c r="L637" s="22"/>
      <c r="M637" s="22"/>
      <c r="N637" s="22"/>
      <c r="O637" s="22"/>
      <c r="P637" s="22"/>
      <c r="Q637" s="22"/>
      <c r="R637" s="22"/>
      <c r="S637" s="22"/>
      <c r="T637" s="22"/>
      <c r="U637" s="22"/>
      <c r="V637" s="22"/>
      <c r="W637" s="22"/>
      <c r="X637" s="22"/>
      <c r="Y637" s="22"/>
      <c r="Z637" s="22"/>
      <c r="AA637" s="22"/>
      <c r="AB637" s="22"/>
      <c r="AC637" s="22"/>
      <c r="AD637" s="22"/>
      <c r="AE637" s="22"/>
    </row>
    <row r="638" spans="1:31" ht="15.75" customHeight="1" x14ac:dyDescent="0.2">
      <c r="A638" s="22"/>
      <c r="B638" s="22"/>
      <c r="C638" s="22"/>
      <c r="D638" s="22"/>
      <c r="E638" s="22"/>
      <c r="F638" s="22"/>
      <c r="G638" s="22"/>
      <c r="H638" s="22"/>
      <c r="I638" s="67"/>
      <c r="J638" s="22"/>
      <c r="K638" s="22"/>
      <c r="L638" s="22"/>
      <c r="M638" s="22"/>
      <c r="N638" s="22"/>
      <c r="O638" s="22"/>
      <c r="P638" s="22"/>
      <c r="Q638" s="22"/>
      <c r="R638" s="22"/>
      <c r="S638" s="22"/>
      <c r="T638" s="22"/>
      <c r="U638" s="22"/>
      <c r="V638" s="22"/>
      <c r="W638" s="22"/>
      <c r="X638" s="22"/>
      <c r="Y638" s="22"/>
      <c r="Z638" s="22"/>
      <c r="AA638" s="22"/>
      <c r="AB638" s="22"/>
      <c r="AC638" s="22"/>
      <c r="AD638" s="22"/>
      <c r="AE638" s="22"/>
    </row>
    <row r="639" spans="1:31" ht="15.75" customHeight="1" x14ac:dyDescent="0.2">
      <c r="A639" s="22"/>
      <c r="B639" s="22"/>
      <c r="C639" s="22"/>
      <c r="D639" s="22"/>
      <c r="E639" s="22"/>
      <c r="F639" s="22"/>
      <c r="G639" s="22"/>
      <c r="H639" s="22"/>
      <c r="I639" s="67"/>
      <c r="J639" s="22"/>
      <c r="K639" s="22"/>
      <c r="L639" s="22"/>
      <c r="M639" s="22"/>
      <c r="N639" s="22"/>
      <c r="O639" s="22"/>
      <c r="P639" s="22"/>
      <c r="Q639" s="22"/>
      <c r="R639" s="22"/>
      <c r="S639" s="22"/>
      <c r="T639" s="22"/>
      <c r="U639" s="22"/>
      <c r="V639" s="22"/>
      <c r="W639" s="22"/>
      <c r="X639" s="22"/>
      <c r="Y639" s="22"/>
      <c r="Z639" s="22"/>
      <c r="AA639" s="22"/>
      <c r="AB639" s="22"/>
      <c r="AC639" s="22"/>
      <c r="AD639" s="22"/>
      <c r="AE639" s="22"/>
    </row>
    <row r="640" spans="1:31" ht="15.75" customHeight="1" x14ac:dyDescent="0.2">
      <c r="A640" s="22"/>
      <c r="B640" s="22"/>
      <c r="C640" s="22"/>
      <c r="D640" s="22"/>
      <c r="E640" s="22"/>
      <c r="F640" s="22"/>
      <c r="G640" s="22"/>
      <c r="H640" s="22"/>
      <c r="I640" s="67"/>
      <c r="J640" s="22"/>
      <c r="K640" s="22"/>
      <c r="L640" s="22"/>
      <c r="M640" s="22"/>
      <c r="N640" s="22"/>
      <c r="O640" s="22"/>
      <c r="P640" s="22"/>
      <c r="Q640" s="22"/>
      <c r="R640" s="22"/>
      <c r="S640" s="22"/>
      <c r="T640" s="22"/>
      <c r="U640" s="22"/>
      <c r="V640" s="22"/>
      <c r="W640" s="22"/>
      <c r="X640" s="22"/>
      <c r="Y640" s="22"/>
      <c r="Z640" s="22"/>
      <c r="AA640" s="22"/>
      <c r="AB640" s="22"/>
      <c r="AC640" s="22"/>
      <c r="AD640" s="22"/>
      <c r="AE640" s="22"/>
    </row>
    <row r="641" spans="1:31" ht="15.75" customHeight="1" x14ac:dyDescent="0.2">
      <c r="A641" s="22"/>
      <c r="B641" s="22"/>
      <c r="C641" s="22"/>
      <c r="D641" s="22"/>
      <c r="E641" s="22"/>
      <c r="F641" s="22"/>
      <c r="G641" s="22"/>
      <c r="H641" s="22"/>
      <c r="I641" s="67"/>
      <c r="J641" s="22"/>
      <c r="K641" s="22"/>
      <c r="L641" s="22"/>
      <c r="M641" s="22"/>
      <c r="N641" s="22"/>
      <c r="O641" s="22"/>
      <c r="P641" s="22"/>
      <c r="Q641" s="22"/>
      <c r="R641" s="22"/>
      <c r="S641" s="22"/>
      <c r="T641" s="22"/>
      <c r="U641" s="22"/>
      <c r="V641" s="22"/>
      <c r="W641" s="22"/>
      <c r="X641" s="22"/>
      <c r="Y641" s="22"/>
      <c r="Z641" s="22"/>
      <c r="AA641" s="22"/>
      <c r="AB641" s="22"/>
      <c r="AC641" s="22"/>
      <c r="AD641" s="22"/>
      <c r="AE641" s="22"/>
    </row>
    <row r="642" spans="1:31" ht="15.75" customHeight="1" x14ac:dyDescent="0.2">
      <c r="A642" s="22"/>
      <c r="B642" s="22"/>
      <c r="C642" s="22"/>
      <c r="D642" s="22"/>
      <c r="E642" s="22"/>
      <c r="F642" s="22"/>
      <c r="G642" s="22"/>
      <c r="H642" s="22"/>
      <c r="I642" s="67"/>
      <c r="J642" s="22"/>
      <c r="K642" s="22"/>
      <c r="L642" s="22"/>
      <c r="M642" s="22"/>
      <c r="N642" s="22"/>
      <c r="O642" s="22"/>
      <c r="P642" s="22"/>
      <c r="Q642" s="22"/>
      <c r="R642" s="22"/>
      <c r="S642" s="22"/>
      <c r="T642" s="22"/>
      <c r="U642" s="22"/>
      <c r="V642" s="22"/>
      <c r="W642" s="22"/>
      <c r="X642" s="22"/>
      <c r="Y642" s="22"/>
      <c r="Z642" s="22"/>
      <c r="AA642" s="22"/>
      <c r="AB642" s="22"/>
      <c r="AC642" s="22"/>
      <c r="AD642" s="22"/>
      <c r="AE642" s="22"/>
    </row>
    <row r="643" spans="1:31" ht="15.75" customHeight="1" x14ac:dyDescent="0.2">
      <c r="A643" s="22"/>
      <c r="B643" s="22"/>
      <c r="C643" s="22"/>
      <c r="D643" s="22"/>
      <c r="E643" s="22"/>
      <c r="F643" s="22"/>
      <c r="G643" s="22"/>
      <c r="H643" s="22"/>
      <c r="I643" s="67"/>
      <c r="J643" s="22"/>
      <c r="K643" s="22"/>
      <c r="L643" s="22"/>
      <c r="M643" s="22"/>
      <c r="N643" s="22"/>
      <c r="O643" s="22"/>
      <c r="P643" s="22"/>
      <c r="Q643" s="22"/>
      <c r="R643" s="22"/>
      <c r="S643" s="22"/>
      <c r="T643" s="22"/>
      <c r="U643" s="22"/>
      <c r="V643" s="22"/>
      <c r="W643" s="22"/>
      <c r="X643" s="22"/>
      <c r="Y643" s="22"/>
      <c r="Z643" s="22"/>
      <c r="AA643" s="22"/>
      <c r="AB643" s="22"/>
      <c r="AC643" s="22"/>
      <c r="AD643" s="22"/>
      <c r="AE643" s="22"/>
    </row>
    <row r="644" spans="1:31" ht="15.75" customHeight="1" x14ac:dyDescent="0.2">
      <c r="A644" s="22"/>
      <c r="B644" s="22"/>
      <c r="C644" s="22"/>
      <c r="D644" s="22"/>
      <c r="E644" s="22"/>
      <c r="F644" s="22"/>
      <c r="G644" s="22"/>
      <c r="H644" s="22"/>
      <c r="I644" s="67"/>
      <c r="J644" s="22"/>
      <c r="K644" s="22"/>
      <c r="L644" s="22"/>
      <c r="M644" s="22"/>
      <c r="N644" s="22"/>
      <c r="O644" s="22"/>
      <c r="P644" s="22"/>
      <c r="Q644" s="22"/>
      <c r="R644" s="22"/>
      <c r="S644" s="22"/>
      <c r="T644" s="22"/>
      <c r="U644" s="22"/>
      <c r="V644" s="22"/>
      <c r="W644" s="22"/>
      <c r="X644" s="22"/>
      <c r="Y644" s="22"/>
      <c r="Z644" s="22"/>
      <c r="AA644" s="22"/>
      <c r="AB644" s="22"/>
      <c r="AC644" s="22"/>
      <c r="AD644" s="22"/>
      <c r="AE644" s="22"/>
    </row>
    <row r="645" spans="1:31" ht="15.75" customHeight="1" x14ac:dyDescent="0.2">
      <c r="A645" s="22"/>
      <c r="B645" s="22"/>
      <c r="C645" s="22"/>
      <c r="D645" s="22"/>
      <c r="E645" s="22"/>
      <c r="F645" s="22"/>
      <c r="G645" s="22"/>
      <c r="H645" s="22"/>
      <c r="I645" s="67"/>
      <c r="J645" s="22"/>
      <c r="K645" s="22"/>
      <c r="L645" s="22"/>
      <c r="M645" s="22"/>
      <c r="N645" s="22"/>
      <c r="O645" s="22"/>
      <c r="P645" s="22"/>
      <c r="Q645" s="22"/>
      <c r="R645" s="22"/>
      <c r="S645" s="22"/>
      <c r="T645" s="22"/>
      <c r="U645" s="22"/>
      <c r="V645" s="22"/>
      <c r="W645" s="22"/>
      <c r="X645" s="22"/>
      <c r="Y645" s="22"/>
      <c r="Z645" s="22"/>
      <c r="AA645" s="22"/>
      <c r="AB645" s="22"/>
      <c r="AC645" s="22"/>
      <c r="AD645" s="22"/>
      <c r="AE645" s="22"/>
    </row>
    <row r="646" spans="1:31" ht="15.75" customHeight="1" x14ac:dyDescent="0.2">
      <c r="A646" s="22"/>
      <c r="B646" s="22"/>
      <c r="C646" s="22"/>
      <c r="D646" s="22"/>
      <c r="E646" s="22"/>
      <c r="F646" s="22"/>
      <c r="G646" s="22"/>
      <c r="H646" s="22"/>
      <c r="I646" s="67"/>
      <c r="J646" s="22"/>
      <c r="K646" s="22"/>
      <c r="L646" s="22"/>
      <c r="M646" s="22"/>
      <c r="N646" s="22"/>
      <c r="O646" s="22"/>
      <c r="P646" s="22"/>
      <c r="Q646" s="22"/>
      <c r="R646" s="22"/>
      <c r="S646" s="22"/>
      <c r="T646" s="22"/>
      <c r="U646" s="22"/>
      <c r="V646" s="22"/>
      <c r="W646" s="22"/>
      <c r="X646" s="22"/>
      <c r="Y646" s="22"/>
      <c r="Z646" s="22"/>
      <c r="AA646" s="22"/>
      <c r="AB646" s="22"/>
      <c r="AC646" s="22"/>
      <c r="AD646" s="22"/>
      <c r="AE646" s="22"/>
    </row>
    <row r="647" spans="1:31" ht="15.75" customHeight="1" x14ac:dyDescent="0.2">
      <c r="A647" s="22"/>
      <c r="B647" s="22"/>
      <c r="C647" s="22"/>
      <c r="D647" s="22"/>
      <c r="E647" s="22"/>
      <c r="F647" s="22"/>
      <c r="G647" s="22"/>
      <c r="H647" s="22"/>
      <c r="I647" s="67"/>
      <c r="J647" s="22"/>
      <c r="K647" s="22"/>
      <c r="L647" s="22"/>
      <c r="M647" s="22"/>
      <c r="N647" s="22"/>
      <c r="O647" s="22"/>
      <c r="P647" s="22"/>
      <c r="Q647" s="22"/>
      <c r="R647" s="22"/>
      <c r="S647" s="22"/>
      <c r="T647" s="22"/>
      <c r="U647" s="22"/>
      <c r="V647" s="22"/>
      <c r="W647" s="22"/>
      <c r="X647" s="22"/>
      <c r="Y647" s="22"/>
      <c r="Z647" s="22"/>
      <c r="AA647" s="22"/>
      <c r="AB647" s="22"/>
      <c r="AC647" s="22"/>
      <c r="AD647" s="22"/>
      <c r="AE647" s="22"/>
    </row>
    <row r="648" spans="1:31" ht="15.75" customHeight="1" x14ac:dyDescent="0.2">
      <c r="A648" s="22"/>
      <c r="B648" s="22"/>
      <c r="C648" s="22"/>
      <c r="D648" s="22"/>
      <c r="E648" s="22"/>
      <c r="F648" s="22"/>
      <c r="G648" s="22"/>
      <c r="H648" s="22"/>
      <c r="I648" s="67"/>
      <c r="J648" s="22"/>
      <c r="K648" s="22"/>
      <c r="L648" s="22"/>
      <c r="M648" s="22"/>
      <c r="N648" s="22"/>
      <c r="O648" s="22"/>
      <c r="P648" s="22"/>
      <c r="Q648" s="22"/>
      <c r="R648" s="22"/>
      <c r="S648" s="22"/>
      <c r="T648" s="22"/>
      <c r="U648" s="22"/>
      <c r="V648" s="22"/>
      <c r="W648" s="22"/>
      <c r="X648" s="22"/>
      <c r="Y648" s="22"/>
      <c r="Z648" s="22"/>
      <c r="AA648" s="22"/>
      <c r="AB648" s="22"/>
      <c r="AC648" s="22"/>
      <c r="AD648" s="22"/>
      <c r="AE648" s="22"/>
    </row>
    <row r="649" spans="1:31" ht="15.75" customHeight="1" x14ac:dyDescent="0.2">
      <c r="A649" s="22"/>
      <c r="B649" s="22"/>
      <c r="C649" s="22"/>
      <c r="D649" s="22"/>
      <c r="E649" s="22"/>
      <c r="F649" s="22"/>
      <c r="G649" s="22"/>
      <c r="H649" s="22"/>
      <c r="I649" s="67"/>
      <c r="J649" s="22"/>
      <c r="K649" s="22"/>
      <c r="L649" s="22"/>
      <c r="M649" s="22"/>
      <c r="N649" s="22"/>
      <c r="O649" s="22"/>
      <c r="P649" s="22"/>
      <c r="Q649" s="22"/>
      <c r="R649" s="22"/>
      <c r="S649" s="22"/>
      <c r="T649" s="22"/>
      <c r="U649" s="22"/>
      <c r="V649" s="22"/>
      <c r="W649" s="22"/>
      <c r="X649" s="22"/>
      <c r="Y649" s="22"/>
      <c r="Z649" s="22"/>
      <c r="AA649" s="22"/>
      <c r="AB649" s="22"/>
      <c r="AC649" s="22"/>
      <c r="AD649" s="22"/>
      <c r="AE649" s="22"/>
    </row>
    <row r="650" spans="1:31" ht="15.75" customHeight="1" x14ac:dyDescent="0.2">
      <c r="A650" s="22"/>
      <c r="B650" s="22"/>
      <c r="C650" s="22"/>
      <c r="D650" s="22"/>
      <c r="E650" s="22"/>
      <c r="F650" s="22"/>
      <c r="G650" s="22"/>
      <c r="H650" s="22"/>
      <c r="I650" s="67"/>
      <c r="J650" s="22"/>
      <c r="K650" s="22"/>
      <c r="L650" s="22"/>
      <c r="M650" s="22"/>
      <c r="N650" s="22"/>
      <c r="O650" s="22"/>
      <c r="P650" s="22"/>
      <c r="Q650" s="22"/>
      <c r="R650" s="22"/>
      <c r="S650" s="22"/>
      <c r="T650" s="22"/>
      <c r="U650" s="22"/>
      <c r="V650" s="22"/>
      <c r="W650" s="22"/>
      <c r="X650" s="22"/>
      <c r="Y650" s="22"/>
      <c r="Z650" s="22"/>
      <c r="AA650" s="22"/>
      <c r="AB650" s="22"/>
      <c r="AC650" s="22"/>
      <c r="AD650" s="22"/>
      <c r="AE650" s="22"/>
    </row>
    <row r="651" spans="1:31" ht="15.75" customHeight="1" x14ac:dyDescent="0.2">
      <c r="A651" s="22"/>
      <c r="B651" s="22"/>
      <c r="C651" s="22"/>
      <c r="D651" s="22"/>
      <c r="E651" s="22"/>
      <c r="F651" s="22"/>
      <c r="G651" s="22"/>
      <c r="H651" s="22"/>
      <c r="I651" s="67"/>
      <c r="J651" s="22"/>
      <c r="K651" s="22"/>
      <c r="L651" s="22"/>
      <c r="M651" s="22"/>
      <c r="N651" s="22"/>
      <c r="O651" s="22"/>
      <c r="P651" s="22"/>
      <c r="Q651" s="22"/>
      <c r="R651" s="22"/>
      <c r="S651" s="22"/>
      <c r="T651" s="22"/>
      <c r="U651" s="22"/>
      <c r="V651" s="22"/>
      <c r="W651" s="22"/>
      <c r="X651" s="22"/>
      <c r="Y651" s="22"/>
      <c r="Z651" s="22"/>
      <c r="AA651" s="22"/>
      <c r="AB651" s="22"/>
      <c r="AC651" s="22"/>
      <c r="AD651" s="22"/>
      <c r="AE651" s="22"/>
    </row>
    <row r="652" spans="1:31" ht="15.75" customHeight="1" x14ac:dyDescent="0.2">
      <c r="A652" s="22"/>
      <c r="B652" s="22"/>
      <c r="C652" s="22"/>
      <c r="D652" s="22"/>
      <c r="E652" s="22"/>
      <c r="F652" s="22"/>
      <c r="G652" s="22"/>
      <c r="H652" s="22"/>
      <c r="I652" s="67"/>
      <c r="J652" s="22"/>
      <c r="K652" s="22"/>
      <c r="L652" s="22"/>
      <c r="M652" s="22"/>
      <c r="N652" s="22"/>
      <c r="O652" s="22"/>
      <c r="P652" s="22"/>
      <c r="Q652" s="22"/>
      <c r="R652" s="22"/>
      <c r="S652" s="22"/>
      <c r="T652" s="22"/>
      <c r="U652" s="22"/>
      <c r="V652" s="22"/>
      <c r="W652" s="22"/>
      <c r="X652" s="22"/>
      <c r="Y652" s="22"/>
      <c r="Z652" s="22"/>
      <c r="AA652" s="22"/>
      <c r="AB652" s="22"/>
      <c r="AC652" s="22"/>
      <c r="AD652" s="22"/>
      <c r="AE652" s="22"/>
    </row>
    <row r="653" spans="1:31" ht="15.75" customHeight="1" x14ac:dyDescent="0.2">
      <c r="A653" s="22"/>
      <c r="B653" s="22"/>
      <c r="C653" s="22"/>
      <c r="D653" s="22"/>
      <c r="E653" s="22"/>
      <c r="F653" s="22"/>
      <c r="G653" s="22"/>
      <c r="H653" s="22"/>
      <c r="I653" s="67"/>
      <c r="J653" s="22"/>
      <c r="K653" s="22"/>
      <c r="L653" s="22"/>
      <c r="M653" s="22"/>
      <c r="N653" s="22"/>
      <c r="O653" s="22"/>
      <c r="P653" s="22"/>
      <c r="Q653" s="22"/>
      <c r="R653" s="22"/>
      <c r="S653" s="22"/>
      <c r="T653" s="22"/>
      <c r="U653" s="22"/>
      <c r="V653" s="22"/>
      <c r="W653" s="22"/>
      <c r="X653" s="22"/>
      <c r="Y653" s="22"/>
      <c r="Z653" s="22"/>
      <c r="AA653" s="22"/>
      <c r="AB653" s="22"/>
      <c r="AC653" s="22"/>
      <c r="AD653" s="22"/>
      <c r="AE653" s="22"/>
    </row>
    <row r="654" spans="1:31" ht="15.75" customHeight="1" x14ac:dyDescent="0.2">
      <c r="A654" s="22"/>
      <c r="B654" s="22"/>
      <c r="C654" s="22"/>
      <c r="D654" s="22"/>
      <c r="E654" s="22"/>
      <c r="F654" s="22"/>
      <c r="G654" s="22"/>
      <c r="H654" s="22"/>
      <c r="I654" s="67"/>
      <c r="J654" s="22"/>
      <c r="K654" s="22"/>
      <c r="L654" s="22"/>
      <c r="M654" s="22"/>
      <c r="N654" s="22"/>
      <c r="O654" s="22"/>
      <c r="P654" s="22"/>
      <c r="Q654" s="22"/>
      <c r="R654" s="22"/>
      <c r="S654" s="22"/>
      <c r="T654" s="22"/>
      <c r="U654" s="22"/>
      <c r="V654" s="22"/>
      <c r="W654" s="22"/>
      <c r="X654" s="22"/>
      <c r="Y654" s="22"/>
      <c r="Z654" s="22"/>
      <c r="AA654" s="22"/>
      <c r="AB654" s="22"/>
      <c r="AC654" s="22"/>
      <c r="AD654" s="22"/>
      <c r="AE654" s="22"/>
    </row>
    <row r="655" spans="1:31" ht="15.75" customHeight="1" x14ac:dyDescent="0.2">
      <c r="A655" s="22"/>
      <c r="B655" s="22"/>
      <c r="C655" s="22"/>
      <c r="D655" s="22"/>
      <c r="E655" s="22"/>
      <c r="F655" s="22"/>
      <c r="G655" s="22"/>
      <c r="H655" s="22"/>
      <c r="I655" s="67"/>
      <c r="J655" s="22"/>
      <c r="K655" s="22"/>
      <c r="L655" s="22"/>
      <c r="M655" s="22"/>
      <c r="N655" s="22"/>
      <c r="O655" s="22"/>
      <c r="P655" s="22"/>
      <c r="Q655" s="22"/>
      <c r="R655" s="22"/>
      <c r="S655" s="22"/>
      <c r="T655" s="22"/>
      <c r="U655" s="22"/>
      <c r="V655" s="22"/>
      <c r="W655" s="22"/>
      <c r="X655" s="22"/>
      <c r="Y655" s="22"/>
      <c r="Z655" s="22"/>
      <c r="AA655" s="22"/>
      <c r="AB655" s="22"/>
      <c r="AC655" s="22"/>
      <c r="AD655" s="22"/>
      <c r="AE655" s="22"/>
    </row>
    <row r="656" spans="1:31" ht="15.75" customHeight="1" x14ac:dyDescent="0.2">
      <c r="A656" s="22"/>
      <c r="B656" s="22"/>
      <c r="C656" s="22"/>
      <c r="D656" s="22"/>
      <c r="E656" s="22"/>
      <c r="F656" s="22"/>
      <c r="G656" s="22"/>
      <c r="H656" s="22"/>
      <c r="I656" s="67"/>
      <c r="J656" s="22"/>
      <c r="K656" s="22"/>
      <c r="L656" s="22"/>
      <c r="M656" s="22"/>
      <c r="N656" s="22"/>
      <c r="O656" s="22"/>
      <c r="P656" s="22"/>
      <c r="Q656" s="22"/>
      <c r="R656" s="22"/>
      <c r="S656" s="22"/>
      <c r="T656" s="22"/>
      <c r="U656" s="22"/>
      <c r="V656" s="22"/>
      <c r="W656" s="22"/>
      <c r="X656" s="22"/>
      <c r="Y656" s="22"/>
      <c r="Z656" s="22"/>
      <c r="AA656" s="22"/>
      <c r="AB656" s="22"/>
      <c r="AC656" s="22"/>
      <c r="AD656" s="22"/>
      <c r="AE656" s="22"/>
    </row>
    <row r="657" spans="1:31" ht="15.75" customHeight="1" x14ac:dyDescent="0.2">
      <c r="A657" s="22"/>
      <c r="B657" s="22"/>
      <c r="C657" s="22"/>
      <c r="D657" s="22"/>
      <c r="E657" s="22"/>
      <c r="F657" s="22"/>
      <c r="G657" s="22"/>
      <c r="H657" s="22"/>
      <c r="I657" s="67"/>
      <c r="J657" s="22"/>
      <c r="K657" s="22"/>
      <c r="L657" s="22"/>
      <c r="M657" s="22"/>
      <c r="N657" s="22"/>
      <c r="O657" s="22"/>
      <c r="P657" s="22"/>
      <c r="Q657" s="22"/>
      <c r="R657" s="22"/>
      <c r="S657" s="22"/>
      <c r="T657" s="22"/>
      <c r="U657" s="22"/>
      <c r="V657" s="22"/>
      <c r="W657" s="22"/>
      <c r="X657" s="22"/>
      <c r="Y657" s="22"/>
      <c r="Z657" s="22"/>
      <c r="AA657" s="22"/>
      <c r="AB657" s="22"/>
      <c r="AC657" s="22"/>
      <c r="AD657" s="22"/>
      <c r="AE657" s="22"/>
    </row>
    <row r="658" spans="1:31" ht="15.75" customHeight="1" x14ac:dyDescent="0.2">
      <c r="A658" s="22"/>
      <c r="B658" s="22"/>
      <c r="C658" s="22"/>
      <c r="D658" s="22"/>
      <c r="E658" s="22"/>
      <c r="F658" s="22"/>
      <c r="G658" s="22"/>
      <c r="H658" s="22"/>
      <c r="I658" s="67"/>
      <c r="J658" s="22"/>
      <c r="K658" s="22"/>
      <c r="L658" s="22"/>
      <c r="M658" s="22"/>
      <c r="N658" s="22"/>
      <c r="O658" s="22"/>
      <c r="P658" s="22"/>
      <c r="Q658" s="22"/>
      <c r="R658" s="22"/>
      <c r="S658" s="22"/>
      <c r="T658" s="22"/>
      <c r="U658" s="22"/>
      <c r="V658" s="22"/>
      <c r="W658" s="22"/>
      <c r="X658" s="22"/>
      <c r="Y658" s="22"/>
      <c r="Z658" s="22"/>
      <c r="AA658" s="22"/>
      <c r="AB658" s="22"/>
      <c r="AC658" s="22"/>
      <c r="AD658" s="22"/>
      <c r="AE658" s="22"/>
    </row>
    <row r="659" spans="1:31" ht="15.75" customHeight="1" x14ac:dyDescent="0.2">
      <c r="A659" s="22"/>
      <c r="B659" s="22"/>
      <c r="C659" s="22"/>
      <c r="D659" s="22"/>
      <c r="E659" s="22"/>
      <c r="F659" s="22"/>
      <c r="G659" s="22"/>
      <c r="H659" s="22"/>
      <c r="I659" s="67"/>
      <c r="J659" s="22"/>
      <c r="K659" s="22"/>
      <c r="L659" s="22"/>
      <c r="M659" s="22"/>
      <c r="N659" s="22"/>
      <c r="O659" s="22"/>
      <c r="P659" s="22"/>
      <c r="Q659" s="22"/>
      <c r="R659" s="22"/>
      <c r="S659" s="22"/>
      <c r="T659" s="22"/>
      <c r="U659" s="22"/>
      <c r="V659" s="22"/>
      <c r="W659" s="22"/>
      <c r="X659" s="22"/>
      <c r="Y659" s="22"/>
      <c r="Z659" s="22"/>
      <c r="AA659" s="22"/>
      <c r="AB659" s="22"/>
      <c r="AC659" s="22"/>
      <c r="AD659" s="22"/>
      <c r="AE659" s="22"/>
    </row>
    <row r="660" spans="1:31" ht="15.75" customHeight="1" x14ac:dyDescent="0.2">
      <c r="A660" s="22"/>
      <c r="B660" s="22"/>
      <c r="C660" s="22"/>
      <c r="D660" s="22"/>
      <c r="E660" s="22"/>
      <c r="F660" s="22"/>
      <c r="G660" s="22"/>
      <c r="H660" s="22"/>
      <c r="I660" s="67"/>
      <c r="J660" s="22"/>
      <c r="K660" s="22"/>
      <c r="L660" s="22"/>
      <c r="M660" s="22"/>
      <c r="N660" s="22"/>
      <c r="O660" s="22"/>
      <c r="P660" s="22"/>
      <c r="Q660" s="22"/>
      <c r="R660" s="22"/>
      <c r="S660" s="22"/>
      <c r="T660" s="22"/>
      <c r="U660" s="22"/>
      <c r="V660" s="22"/>
      <c r="W660" s="22"/>
      <c r="X660" s="22"/>
      <c r="Y660" s="22"/>
      <c r="Z660" s="22"/>
      <c r="AA660" s="22"/>
      <c r="AB660" s="22"/>
      <c r="AC660" s="22"/>
      <c r="AD660" s="22"/>
      <c r="AE660" s="22"/>
    </row>
    <row r="661" spans="1:31" ht="15.75" customHeight="1" x14ac:dyDescent="0.2">
      <c r="A661" s="22"/>
      <c r="B661" s="22"/>
      <c r="C661" s="22"/>
      <c r="D661" s="22"/>
      <c r="E661" s="22"/>
      <c r="F661" s="22"/>
      <c r="G661" s="22"/>
      <c r="H661" s="22"/>
      <c r="I661" s="67"/>
      <c r="J661" s="22"/>
      <c r="K661" s="22"/>
      <c r="L661" s="22"/>
      <c r="M661" s="22"/>
      <c r="N661" s="22"/>
      <c r="O661" s="22"/>
      <c r="P661" s="22"/>
      <c r="Q661" s="22"/>
      <c r="R661" s="22"/>
      <c r="S661" s="22"/>
      <c r="T661" s="22"/>
      <c r="U661" s="22"/>
      <c r="V661" s="22"/>
      <c r="W661" s="22"/>
      <c r="X661" s="22"/>
      <c r="Y661" s="22"/>
      <c r="Z661" s="22"/>
      <c r="AA661" s="22"/>
      <c r="AB661" s="22"/>
      <c r="AC661" s="22"/>
      <c r="AD661" s="22"/>
      <c r="AE661" s="22"/>
    </row>
    <row r="662" spans="1:31" ht="15.75" customHeight="1" x14ac:dyDescent="0.2">
      <c r="A662" s="22"/>
      <c r="B662" s="22"/>
      <c r="C662" s="22"/>
      <c r="D662" s="22"/>
      <c r="E662" s="22"/>
      <c r="F662" s="22"/>
      <c r="G662" s="22"/>
      <c r="H662" s="22"/>
      <c r="I662" s="67"/>
      <c r="J662" s="22"/>
      <c r="K662" s="22"/>
      <c r="L662" s="22"/>
      <c r="M662" s="22"/>
      <c r="N662" s="22"/>
      <c r="O662" s="22"/>
      <c r="P662" s="22"/>
      <c r="Q662" s="22"/>
      <c r="R662" s="22"/>
      <c r="S662" s="22"/>
      <c r="T662" s="22"/>
      <c r="U662" s="22"/>
      <c r="V662" s="22"/>
      <c r="W662" s="22"/>
      <c r="X662" s="22"/>
      <c r="Y662" s="22"/>
      <c r="Z662" s="22"/>
      <c r="AA662" s="22"/>
      <c r="AB662" s="22"/>
      <c r="AC662" s="22"/>
      <c r="AD662" s="22"/>
      <c r="AE662" s="22"/>
    </row>
    <row r="663" spans="1:31" ht="15.75" customHeight="1" x14ac:dyDescent="0.2">
      <c r="A663" s="22"/>
      <c r="B663" s="22"/>
      <c r="C663" s="22"/>
      <c r="D663" s="22"/>
      <c r="E663" s="22"/>
      <c r="F663" s="22"/>
      <c r="G663" s="22"/>
      <c r="H663" s="22"/>
      <c r="I663" s="67"/>
      <c r="J663" s="22"/>
      <c r="K663" s="22"/>
      <c r="L663" s="22"/>
      <c r="M663" s="22"/>
      <c r="N663" s="22"/>
      <c r="O663" s="22"/>
      <c r="P663" s="22"/>
      <c r="Q663" s="22"/>
      <c r="R663" s="22"/>
      <c r="S663" s="22"/>
      <c r="T663" s="22"/>
      <c r="U663" s="22"/>
      <c r="V663" s="22"/>
      <c r="W663" s="22"/>
      <c r="X663" s="22"/>
      <c r="Y663" s="22"/>
      <c r="Z663" s="22"/>
      <c r="AA663" s="22"/>
      <c r="AB663" s="22"/>
      <c r="AC663" s="22"/>
      <c r="AD663" s="22"/>
      <c r="AE663" s="22"/>
    </row>
    <row r="664" spans="1:31" ht="15.75" customHeight="1" x14ac:dyDescent="0.2">
      <c r="A664" s="22"/>
      <c r="B664" s="22"/>
      <c r="C664" s="22"/>
      <c r="D664" s="22"/>
      <c r="E664" s="22"/>
      <c r="F664" s="22"/>
      <c r="G664" s="22"/>
      <c r="H664" s="22"/>
      <c r="I664" s="67"/>
      <c r="J664" s="22"/>
      <c r="K664" s="22"/>
      <c r="L664" s="22"/>
      <c r="M664" s="22"/>
      <c r="N664" s="22"/>
      <c r="O664" s="22"/>
      <c r="P664" s="22"/>
      <c r="Q664" s="22"/>
      <c r="R664" s="22"/>
      <c r="S664" s="22"/>
      <c r="T664" s="22"/>
      <c r="U664" s="22"/>
      <c r="V664" s="22"/>
      <c r="W664" s="22"/>
      <c r="X664" s="22"/>
      <c r="Y664" s="22"/>
      <c r="Z664" s="22"/>
      <c r="AA664" s="22"/>
      <c r="AB664" s="22"/>
      <c r="AC664" s="22"/>
      <c r="AD664" s="22"/>
      <c r="AE664" s="22"/>
    </row>
    <row r="665" spans="1:31" ht="15.75" customHeight="1" x14ac:dyDescent="0.2">
      <c r="A665" s="22"/>
      <c r="B665" s="22"/>
      <c r="C665" s="22"/>
      <c r="D665" s="22"/>
      <c r="E665" s="22"/>
      <c r="F665" s="22"/>
      <c r="G665" s="22"/>
      <c r="H665" s="22"/>
      <c r="I665" s="67"/>
      <c r="J665" s="22"/>
      <c r="K665" s="22"/>
      <c r="L665" s="22"/>
      <c r="M665" s="22"/>
      <c r="N665" s="22"/>
      <c r="O665" s="22"/>
      <c r="P665" s="22"/>
      <c r="Q665" s="22"/>
      <c r="R665" s="22"/>
      <c r="S665" s="22"/>
      <c r="T665" s="22"/>
      <c r="U665" s="22"/>
      <c r="V665" s="22"/>
      <c r="W665" s="22"/>
      <c r="X665" s="22"/>
      <c r="Y665" s="22"/>
      <c r="Z665" s="22"/>
      <c r="AA665" s="22"/>
      <c r="AB665" s="22"/>
      <c r="AC665" s="22"/>
      <c r="AD665" s="22"/>
      <c r="AE665" s="22"/>
    </row>
    <row r="666" spans="1:31" ht="15.75" customHeight="1" x14ac:dyDescent="0.2">
      <c r="A666" s="22"/>
      <c r="B666" s="22"/>
      <c r="C666" s="22"/>
      <c r="D666" s="22"/>
      <c r="E666" s="22"/>
      <c r="F666" s="22"/>
      <c r="G666" s="22"/>
      <c r="H666" s="22"/>
      <c r="I666" s="67"/>
      <c r="J666" s="22"/>
      <c r="K666" s="22"/>
      <c r="L666" s="22"/>
      <c r="M666" s="22"/>
      <c r="N666" s="22"/>
      <c r="O666" s="22"/>
      <c r="P666" s="22"/>
      <c r="Q666" s="22"/>
      <c r="R666" s="22"/>
      <c r="S666" s="22"/>
      <c r="T666" s="22"/>
      <c r="U666" s="22"/>
      <c r="V666" s="22"/>
      <c r="W666" s="22"/>
      <c r="X666" s="22"/>
      <c r="Y666" s="22"/>
      <c r="Z666" s="22"/>
      <c r="AA666" s="22"/>
      <c r="AB666" s="22"/>
      <c r="AC666" s="22"/>
      <c r="AD666" s="22"/>
      <c r="AE666" s="22"/>
    </row>
    <row r="667" spans="1:31" ht="15.75" customHeight="1" x14ac:dyDescent="0.2">
      <c r="A667" s="22"/>
      <c r="B667" s="22"/>
      <c r="C667" s="22"/>
      <c r="D667" s="22"/>
      <c r="E667" s="22"/>
      <c r="F667" s="22"/>
      <c r="G667" s="22"/>
      <c r="H667" s="22"/>
      <c r="I667" s="67"/>
      <c r="J667" s="22"/>
      <c r="K667" s="22"/>
      <c r="L667" s="22"/>
      <c r="M667" s="22"/>
      <c r="N667" s="22"/>
      <c r="O667" s="22"/>
      <c r="P667" s="22"/>
      <c r="Q667" s="22"/>
      <c r="R667" s="22"/>
      <c r="S667" s="22"/>
      <c r="T667" s="22"/>
      <c r="U667" s="22"/>
      <c r="V667" s="22"/>
      <c r="W667" s="22"/>
      <c r="X667" s="22"/>
      <c r="Y667" s="22"/>
      <c r="Z667" s="22"/>
      <c r="AA667" s="22"/>
      <c r="AB667" s="22"/>
      <c r="AC667" s="22"/>
      <c r="AD667" s="22"/>
      <c r="AE667" s="22"/>
    </row>
    <row r="668" spans="1:31" ht="15.75" customHeight="1" x14ac:dyDescent="0.2">
      <c r="A668" s="22"/>
      <c r="B668" s="22"/>
      <c r="C668" s="22"/>
      <c r="D668" s="22"/>
      <c r="E668" s="22"/>
      <c r="F668" s="22"/>
      <c r="G668" s="22"/>
      <c r="H668" s="22"/>
      <c r="I668" s="67"/>
      <c r="J668" s="22"/>
      <c r="K668" s="22"/>
      <c r="L668" s="22"/>
      <c r="M668" s="22"/>
      <c r="N668" s="22"/>
      <c r="O668" s="22"/>
      <c r="P668" s="22"/>
      <c r="Q668" s="22"/>
      <c r="R668" s="22"/>
      <c r="S668" s="22"/>
      <c r="T668" s="22"/>
      <c r="U668" s="22"/>
      <c r="V668" s="22"/>
      <c r="W668" s="22"/>
      <c r="X668" s="22"/>
      <c r="Y668" s="22"/>
      <c r="Z668" s="22"/>
      <c r="AA668" s="22"/>
      <c r="AB668" s="22"/>
      <c r="AC668" s="22"/>
      <c r="AD668" s="22"/>
      <c r="AE668" s="22"/>
    </row>
    <row r="669" spans="1:31" ht="15.75" customHeight="1" x14ac:dyDescent="0.2">
      <c r="A669" s="22"/>
      <c r="B669" s="22"/>
      <c r="C669" s="22"/>
      <c r="D669" s="22"/>
      <c r="E669" s="22"/>
      <c r="F669" s="22"/>
      <c r="G669" s="22"/>
      <c r="H669" s="22"/>
      <c r="I669" s="67"/>
      <c r="J669" s="22"/>
      <c r="K669" s="22"/>
      <c r="L669" s="22"/>
      <c r="M669" s="22"/>
      <c r="N669" s="22"/>
      <c r="O669" s="22"/>
      <c r="P669" s="22"/>
      <c r="Q669" s="22"/>
      <c r="R669" s="22"/>
      <c r="S669" s="22"/>
      <c r="T669" s="22"/>
      <c r="U669" s="22"/>
      <c r="V669" s="22"/>
      <c r="W669" s="22"/>
      <c r="X669" s="22"/>
      <c r="Y669" s="22"/>
      <c r="Z669" s="22"/>
      <c r="AA669" s="22"/>
      <c r="AB669" s="22"/>
      <c r="AC669" s="22"/>
      <c r="AD669" s="22"/>
      <c r="AE669" s="22"/>
    </row>
    <row r="670" spans="1:31" ht="15.75" customHeight="1" x14ac:dyDescent="0.2">
      <c r="A670" s="22"/>
      <c r="B670" s="22"/>
      <c r="C670" s="22"/>
      <c r="D670" s="22"/>
      <c r="E670" s="22"/>
      <c r="F670" s="22"/>
      <c r="G670" s="22"/>
      <c r="H670" s="22"/>
      <c r="I670" s="67"/>
      <c r="J670" s="22"/>
      <c r="K670" s="22"/>
      <c r="L670" s="22"/>
      <c r="M670" s="22"/>
      <c r="N670" s="22"/>
      <c r="O670" s="22"/>
      <c r="P670" s="22"/>
      <c r="Q670" s="22"/>
      <c r="R670" s="22"/>
      <c r="S670" s="22"/>
      <c r="T670" s="22"/>
      <c r="U670" s="22"/>
      <c r="V670" s="22"/>
      <c r="W670" s="22"/>
      <c r="X670" s="22"/>
      <c r="Y670" s="22"/>
      <c r="Z670" s="22"/>
      <c r="AA670" s="22"/>
      <c r="AB670" s="22"/>
      <c r="AC670" s="22"/>
      <c r="AD670" s="22"/>
      <c r="AE670" s="22"/>
    </row>
    <row r="671" spans="1:31" ht="15.75" customHeight="1" x14ac:dyDescent="0.2">
      <c r="A671" s="22"/>
      <c r="B671" s="22"/>
      <c r="C671" s="22"/>
      <c r="D671" s="22"/>
      <c r="E671" s="22"/>
      <c r="F671" s="22"/>
      <c r="G671" s="22"/>
      <c r="H671" s="22"/>
      <c r="I671" s="67"/>
      <c r="J671" s="22"/>
      <c r="K671" s="22"/>
      <c r="L671" s="22"/>
      <c r="M671" s="22"/>
      <c r="N671" s="22"/>
      <c r="O671" s="22"/>
      <c r="P671" s="22"/>
      <c r="Q671" s="22"/>
      <c r="R671" s="22"/>
      <c r="S671" s="22"/>
      <c r="T671" s="22"/>
      <c r="U671" s="22"/>
      <c r="V671" s="22"/>
      <c r="W671" s="22"/>
      <c r="X671" s="22"/>
      <c r="Y671" s="22"/>
      <c r="Z671" s="22"/>
      <c r="AA671" s="22"/>
      <c r="AB671" s="22"/>
      <c r="AC671" s="22"/>
      <c r="AD671" s="22"/>
      <c r="AE671" s="22"/>
    </row>
    <row r="672" spans="1:31" ht="15.75" customHeight="1" x14ac:dyDescent="0.2">
      <c r="A672" s="22"/>
      <c r="B672" s="22"/>
      <c r="C672" s="22"/>
      <c r="D672" s="22"/>
      <c r="E672" s="22"/>
      <c r="F672" s="22"/>
      <c r="G672" s="22"/>
      <c r="H672" s="22"/>
      <c r="I672" s="67"/>
      <c r="J672" s="22"/>
      <c r="K672" s="22"/>
      <c r="L672" s="22"/>
      <c r="M672" s="22"/>
      <c r="N672" s="22"/>
      <c r="O672" s="22"/>
      <c r="P672" s="22"/>
      <c r="Q672" s="22"/>
      <c r="R672" s="22"/>
      <c r="S672" s="22"/>
      <c r="T672" s="22"/>
      <c r="U672" s="22"/>
      <c r="V672" s="22"/>
      <c r="W672" s="22"/>
      <c r="X672" s="22"/>
      <c r="Y672" s="22"/>
      <c r="Z672" s="22"/>
      <c r="AA672" s="22"/>
      <c r="AB672" s="22"/>
      <c r="AC672" s="22"/>
      <c r="AD672" s="22"/>
      <c r="AE672" s="22"/>
    </row>
    <row r="673" spans="1:31" ht="15.75" customHeight="1" x14ac:dyDescent="0.2">
      <c r="A673" s="22"/>
      <c r="B673" s="22"/>
      <c r="C673" s="22"/>
      <c r="D673" s="22"/>
      <c r="E673" s="22"/>
      <c r="F673" s="22"/>
      <c r="G673" s="22"/>
      <c r="H673" s="22"/>
      <c r="I673" s="67"/>
      <c r="J673" s="22"/>
      <c r="K673" s="22"/>
      <c r="L673" s="22"/>
      <c r="M673" s="22"/>
      <c r="N673" s="22"/>
      <c r="O673" s="22"/>
      <c r="P673" s="22"/>
      <c r="Q673" s="22"/>
      <c r="R673" s="22"/>
      <c r="S673" s="22"/>
      <c r="T673" s="22"/>
      <c r="U673" s="22"/>
      <c r="V673" s="22"/>
      <c r="W673" s="22"/>
      <c r="X673" s="22"/>
      <c r="Y673" s="22"/>
      <c r="Z673" s="22"/>
      <c r="AA673" s="22"/>
      <c r="AB673" s="22"/>
      <c r="AC673" s="22"/>
      <c r="AD673" s="22"/>
      <c r="AE673" s="22"/>
    </row>
    <row r="674" spans="1:31" ht="15.75" customHeight="1" x14ac:dyDescent="0.2">
      <c r="A674" s="22"/>
      <c r="B674" s="22"/>
      <c r="C674" s="22"/>
      <c r="D674" s="22"/>
      <c r="E674" s="22"/>
      <c r="F674" s="22"/>
      <c r="G674" s="22"/>
      <c r="H674" s="22"/>
      <c r="I674" s="67"/>
      <c r="J674" s="22"/>
      <c r="K674" s="22"/>
      <c r="L674" s="22"/>
      <c r="M674" s="22"/>
      <c r="N674" s="22"/>
      <c r="O674" s="22"/>
      <c r="P674" s="22"/>
      <c r="Q674" s="22"/>
      <c r="R674" s="22"/>
      <c r="S674" s="22"/>
      <c r="T674" s="22"/>
      <c r="U674" s="22"/>
      <c r="V674" s="22"/>
      <c r="W674" s="22"/>
      <c r="X674" s="22"/>
      <c r="Y674" s="22"/>
      <c r="Z674" s="22"/>
      <c r="AA674" s="22"/>
      <c r="AB674" s="22"/>
      <c r="AC674" s="22"/>
      <c r="AD674" s="22"/>
      <c r="AE674" s="22"/>
    </row>
    <row r="675" spans="1:31" ht="15.75" customHeight="1" x14ac:dyDescent="0.2">
      <c r="A675" s="22"/>
      <c r="B675" s="22"/>
      <c r="C675" s="22"/>
      <c r="D675" s="22"/>
      <c r="E675" s="22"/>
      <c r="F675" s="22"/>
      <c r="G675" s="22"/>
      <c r="H675" s="22"/>
      <c r="I675" s="67"/>
      <c r="J675" s="22"/>
      <c r="K675" s="22"/>
      <c r="L675" s="22"/>
      <c r="M675" s="22"/>
      <c r="N675" s="22"/>
      <c r="O675" s="22"/>
      <c r="P675" s="22"/>
      <c r="Q675" s="22"/>
      <c r="R675" s="22"/>
      <c r="S675" s="22"/>
      <c r="T675" s="22"/>
      <c r="U675" s="22"/>
      <c r="V675" s="22"/>
      <c r="W675" s="22"/>
      <c r="X675" s="22"/>
      <c r="Y675" s="22"/>
      <c r="Z675" s="22"/>
      <c r="AA675" s="22"/>
      <c r="AB675" s="22"/>
      <c r="AC675" s="22"/>
      <c r="AD675" s="22"/>
      <c r="AE675" s="22"/>
    </row>
    <row r="676" spans="1:31" ht="15.75" customHeight="1" x14ac:dyDescent="0.2">
      <c r="A676" s="22"/>
      <c r="B676" s="22"/>
      <c r="C676" s="22"/>
      <c r="D676" s="22"/>
      <c r="E676" s="22"/>
      <c r="F676" s="22"/>
      <c r="G676" s="22"/>
      <c r="H676" s="22"/>
      <c r="I676" s="67"/>
      <c r="J676" s="22"/>
      <c r="K676" s="22"/>
      <c r="L676" s="22"/>
      <c r="M676" s="22"/>
      <c r="N676" s="22"/>
      <c r="O676" s="22"/>
      <c r="P676" s="22"/>
      <c r="Q676" s="22"/>
      <c r="R676" s="22"/>
      <c r="S676" s="22"/>
      <c r="T676" s="22"/>
      <c r="U676" s="22"/>
      <c r="V676" s="22"/>
      <c r="W676" s="22"/>
      <c r="X676" s="22"/>
      <c r="Y676" s="22"/>
      <c r="Z676" s="22"/>
      <c r="AA676" s="22"/>
      <c r="AB676" s="22"/>
      <c r="AC676" s="22"/>
      <c r="AD676" s="22"/>
      <c r="AE676" s="22"/>
    </row>
    <row r="677" spans="1:31" ht="15.75" customHeight="1" x14ac:dyDescent="0.2">
      <c r="A677" s="22"/>
      <c r="B677" s="22"/>
      <c r="C677" s="22"/>
      <c r="D677" s="22"/>
      <c r="E677" s="22"/>
      <c r="F677" s="22"/>
      <c r="G677" s="22"/>
      <c r="H677" s="22"/>
      <c r="I677" s="67"/>
      <c r="J677" s="22"/>
      <c r="K677" s="22"/>
      <c r="L677" s="22"/>
      <c r="M677" s="22"/>
      <c r="N677" s="22"/>
      <c r="O677" s="22"/>
      <c r="P677" s="22"/>
      <c r="Q677" s="22"/>
      <c r="R677" s="22"/>
      <c r="S677" s="22"/>
      <c r="T677" s="22"/>
      <c r="U677" s="22"/>
      <c r="V677" s="22"/>
      <c r="W677" s="22"/>
      <c r="X677" s="22"/>
      <c r="Y677" s="22"/>
      <c r="Z677" s="22"/>
      <c r="AA677" s="22"/>
      <c r="AB677" s="22"/>
      <c r="AC677" s="22"/>
      <c r="AD677" s="22"/>
      <c r="AE677" s="22"/>
    </row>
    <row r="678" spans="1:31" ht="15.75" customHeight="1" x14ac:dyDescent="0.2">
      <c r="A678" s="22"/>
      <c r="B678" s="22"/>
      <c r="C678" s="22"/>
      <c r="D678" s="22"/>
      <c r="E678" s="22"/>
      <c r="F678" s="22"/>
      <c r="G678" s="22"/>
      <c r="H678" s="22"/>
      <c r="I678" s="67"/>
      <c r="J678" s="22"/>
      <c r="K678" s="22"/>
      <c r="L678" s="22"/>
      <c r="M678" s="22"/>
      <c r="N678" s="22"/>
      <c r="O678" s="22"/>
      <c r="P678" s="22"/>
      <c r="Q678" s="22"/>
      <c r="R678" s="22"/>
      <c r="S678" s="22"/>
      <c r="T678" s="22"/>
      <c r="U678" s="22"/>
      <c r="V678" s="22"/>
      <c r="W678" s="22"/>
      <c r="X678" s="22"/>
      <c r="Y678" s="22"/>
      <c r="Z678" s="22"/>
      <c r="AA678" s="22"/>
      <c r="AB678" s="22"/>
      <c r="AC678" s="22"/>
      <c r="AD678" s="22"/>
      <c r="AE678" s="22"/>
    </row>
    <row r="679" spans="1:31" ht="15.75" customHeight="1" x14ac:dyDescent="0.2">
      <c r="A679" s="22"/>
      <c r="B679" s="22"/>
      <c r="C679" s="22"/>
      <c r="D679" s="22"/>
      <c r="E679" s="22"/>
      <c r="F679" s="22"/>
      <c r="G679" s="22"/>
      <c r="H679" s="22"/>
      <c r="I679" s="67"/>
      <c r="J679" s="22"/>
      <c r="K679" s="22"/>
      <c r="L679" s="22"/>
      <c r="M679" s="22"/>
      <c r="N679" s="22"/>
      <c r="O679" s="22"/>
      <c r="P679" s="22"/>
      <c r="Q679" s="22"/>
      <c r="R679" s="22"/>
      <c r="S679" s="22"/>
      <c r="T679" s="22"/>
      <c r="U679" s="22"/>
      <c r="V679" s="22"/>
      <c r="W679" s="22"/>
      <c r="X679" s="22"/>
      <c r="Y679" s="22"/>
      <c r="Z679" s="22"/>
      <c r="AA679" s="22"/>
      <c r="AB679" s="22"/>
      <c r="AC679" s="22"/>
      <c r="AD679" s="22"/>
      <c r="AE679" s="22"/>
    </row>
    <row r="680" spans="1:31" ht="15.75" customHeight="1" x14ac:dyDescent="0.2">
      <c r="A680" s="22"/>
      <c r="B680" s="22"/>
      <c r="C680" s="22"/>
      <c r="D680" s="22"/>
      <c r="E680" s="22"/>
      <c r="F680" s="22"/>
      <c r="G680" s="22"/>
      <c r="H680" s="22"/>
      <c r="I680" s="67"/>
      <c r="J680" s="22"/>
      <c r="K680" s="22"/>
      <c r="L680" s="22"/>
      <c r="M680" s="22"/>
      <c r="N680" s="22"/>
      <c r="O680" s="22"/>
      <c r="P680" s="22"/>
      <c r="Q680" s="22"/>
      <c r="R680" s="22"/>
      <c r="S680" s="22"/>
      <c r="T680" s="22"/>
      <c r="U680" s="22"/>
      <c r="V680" s="22"/>
      <c r="W680" s="22"/>
      <c r="X680" s="22"/>
      <c r="Y680" s="22"/>
      <c r="Z680" s="22"/>
      <c r="AA680" s="22"/>
      <c r="AB680" s="22"/>
      <c r="AC680" s="22"/>
      <c r="AD680" s="22"/>
      <c r="AE680" s="22"/>
    </row>
    <row r="681" spans="1:31" ht="15.75" customHeight="1" x14ac:dyDescent="0.2">
      <c r="A681" s="22"/>
      <c r="B681" s="22"/>
      <c r="C681" s="22"/>
      <c r="D681" s="22"/>
      <c r="E681" s="22"/>
      <c r="F681" s="22"/>
      <c r="G681" s="22"/>
      <c r="H681" s="22"/>
      <c r="I681" s="67"/>
      <c r="J681" s="22"/>
      <c r="K681" s="22"/>
      <c r="L681" s="22"/>
      <c r="M681" s="22"/>
      <c r="N681" s="22"/>
      <c r="O681" s="22"/>
      <c r="P681" s="22"/>
      <c r="Q681" s="22"/>
      <c r="R681" s="22"/>
      <c r="S681" s="22"/>
      <c r="T681" s="22"/>
      <c r="U681" s="22"/>
      <c r="V681" s="22"/>
      <c r="W681" s="22"/>
      <c r="X681" s="22"/>
      <c r="Y681" s="22"/>
      <c r="Z681" s="22"/>
      <c r="AA681" s="22"/>
      <c r="AB681" s="22"/>
      <c r="AC681" s="22"/>
      <c r="AD681" s="22"/>
      <c r="AE681" s="22"/>
    </row>
    <row r="682" spans="1:31" ht="15.75" customHeight="1" x14ac:dyDescent="0.2">
      <c r="A682" s="22"/>
      <c r="B682" s="22"/>
      <c r="C682" s="22"/>
      <c r="D682" s="22"/>
      <c r="E682" s="22"/>
      <c r="F682" s="22"/>
      <c r="G682" s="22"/>
      <c r="H682" s="22"/>
      <c r="I682" s="67"/>
      <c r="J682" s="22"/>
      <c r="K682" s="22"/>
      <c r="L682" s="22"/>
      <c r="M682" s="22"/>
      <c r="N682" s="22"/>
      <c r="O682" s="22"/>
      <c r="P682" s="22"/>
      <c r="Q682" s="22"/>
      <c r="R682" s="22"/>
      <c r="S682" s="22"/>
      <c r="T682" s="22"/>
      <c r="U682" s="22"/>
      <c r="V682" s="22"/>
      <c r="W682" s="22"/>
      <c r="X682" s="22"/>
      <c r="Y682" s="22"/>
      <c r="Z682" s="22"/>
      <c r="AA682" s="22"/>
      <c r="AB682" s="22"/>
      <c r="AC682" s="22"/>
      <c r="AD682" s="22"/>
      <c r="AE682" s="22"/>
    </row>
    <row r="683" spans="1:31" ht="15.75" customHeight="1" x14ac:dyDescent="0.2">
      <c r="A683" s="22"/>
      <c r="B683" s="22"/>
      <c r="C683" s="22"/>
      <c r="D683" s="22"/>
      <c r="E683" s="22"/>
      <c r="F683" s="22"/>
      <c r="G683" s="22"/>
      <c r="H683" s="22"/>
      <c r="I683" s="67"/>
      <c r="J683" s="22"/>
      <c r="K683" s="22"/>
      <c r="L683" s="22"/>
      <c r="M683" s="22"/>
      <c r="N683" s="22"/>
      <c r="O683" s="22"/>
      <c r="P683" s="22"/>
      <c r="Q683" s="22"/>
      <c r="R683" s="22"/>
      <c r="S683" s="22"/>
      <c r="T683" s="22"/>
      <c r="U683" s="22"/>
      <c r="V683" s="22"/>
      <c r="W683" s="22"/>
      <c r="X683" s="22"/>
      <c r="Y683" s="22"/>
      <c r="Z683" s="22"/>
      <c r="AA683" s="22"/>
      <c r="AB683" s="22"/>
      <c r="AC683" s="22"/>
      <c r="AD683" s="22"/>
      <c r="AE683" s="22"/>
    </row>
    <row r="684" spans="1:31" ht="15.75" customHeight="1" x14ac:dyDescent="0.2">
      <c r="A684" s="22"/>
      <c r="B684" s="22"/>
      <c r="C684" s="22"/>
      <c r="D684" s="22"/>
      <c r="E684" s="22"/>
      <c r="F684" s="22"/>
      <c r="G684" s="22"/>
      <c r="H684" s="22"/>
      <c r="I684" s="67"/>
      <c r="J684" s="22"/>
      <c r="K684" s="22"/>
      <c r="L684" s="22"/>
      <c r="M684" s="22"/>
      <c r="N684" s="22"/>
      <c r="O684" s="22"/>
      <c r="P684" s="22"/>
      <c r="Q684" s="22"/>
      <c r="R684" s="22"/>
      <c r="S684" s="22"/>
      <c r="T684" s="22"/>
      <c r="U684" s="22"/>
      <c r="V684" s="22"/>
      <c r="W684" s="22"/>
      <c r="X684" s="22"/>
      <c r="Y684" s="22"/>
      <c r="Z684" s="22"/>
      <c r="AA684" s="22"/>
      <c r="AB684" s="22"/>
      <c r="AC684" s="22"/>
      <c r="AD684" s="22"/>
      <c r="AE684" s="22"/>
    </row>
    <row r="685" spans="1:31" ht="15.75" customHeight="1" x14ac:dyDescent="0.2">
      <c r="A685" s="22"/>
      <c r="B685" s="22"/>
      <c r="C685" s="22"/>
      <c r="D685" s="22"/>
      <c r="E685" s="22"/>
      <c r="F685" s="22"/>
      <c r="G685" s="22"/>
      <c r="H685" s="22"/>
      <c r="I685" s="67"/>
      <c r="J685" s="22"/>
      <c r="K685" s="22"/>
      <c r="L685" s="22"/>
      <c r="M685" s="22"/>
      <c r="N685" s="22"/>
      <c r="O685" s="22"/>
      <c r="P685" s="22"/>
      <c r="Q685" s="22"/>
      <c r="R685" s="22"/>
      <c r="S685" s="22"/>
      <c r="T685" s="22"/>
      <c r="U685" s="22"/>
      <c r="V685" s="22"/>
      <c r="W685" s="22"/>
      <c r="X685" s="22"/>
      <c r="Y685" s="22"/>
      <c r="Z685" s="22"/>
      <c r="AA685" s="22"/>
      <c r="AB685" s="22"/>
      <c r="AC685" s="22"/>
      <c r="AD685" s="22"/>
      <c r="AE685" s="22"/>
    </row>
    <row r="686" spans="1:31" ht="15.75" customHeight="1" x14ac:dyDescent="0.2">
      <c r="A686" s="22"/>
      <c r="B686" s="22"/>
      <c r="C686" s="22"/>
      <c r="D686" s="22"/>
      <c r="E686" s="22"/>
      <c r="F686" s="22"/>
      <c r="G686" s="22"/>
      <c r="H686" s="22"/>
      <c r="I686" s="67"/>
      <c r="J686" s="22"/>
      <c r="K686" s="22"/>
      <c r="L686" s="22"/>
      <c r="M686" s="22"/>
      <c r="N686" s="22"/>
      <c r="O686" s="22"/>
      <c r="P686" s="22"/>
      <c r="Q686" s="22"/>
      <c r="R686" s="22"/>
      <c r="S686" s="22"/>
      <c r="T686" s="22"/>
      <c r="U686" s="22"/>
      <c r="V686" s="22"/>
      <c r="W686" s="22"/>
      <c r="X686" s="22"/>
      <c r="Y686" s="22"/>
      <c r="Z686" s="22"/>
      <c r="AA686" s="22"/>
      <c r="AB686" s="22"/>
      <c r="AC686" s="22"/>
      <c r="AD686" s="22"/>
      <c r="AE686" s="22"/>
    </row>
    <row r="687" spans="1:31" ht="15.75" customHeight="1" x14ac:dyDescent="0.2">
      <c r="A687" s="22"/>
      <c r="B687" s="22"/>
      <c r="C687" s="22"/>
      <c r="D687" s="22"/>
      <c r="E687" s="22"/>
      <c r="F687" s="22"/>
      <c r="G687" s="22"/>
      <c r="H687" s="22"/>
      <c r="I687" s="67"/>
      <c r="J687" s="22"/>
      <c r="K687" s="22"/>
      <c r="L687" s="22"/>
      <c r="M687" s="22"/>
      <c r="N687" s="22"/>
      <c r="O687" s="22"/>
      <c r="P687" s="22"/>
      <c r="Q687" s="22"/>
      <c r="R687" s="22"/>
      <c r="S687" s="22"/>
      <c r="T687" s="22"/>
      <c r="U687" s="22"/>
      <c r="V687" s="22"/>
      <c r="W687" s="22"/>
      <c r="X687" s="22"/>
      <c r="Y687" s="22"/>
      <c r="Z687" s="22"/>
      <c r="AA687" s="22"/>
      <c r="AB687" s="22"/>
      <c r="AC687" s="22"/>
      <c r="AD687" s="22"/>
      <c r="AE687" s="22"/>
    </row>
    <row r="688" spans="1:31" ht="15.75" customHeight="1" x14ac:dyDescent="0.2">
      <c r="A688" s="22"/>
      <c r="B688" s="22"/>
      <c r="C688" s="22"/>
      <c r="D688" s="22"/>
      <c r="E688" s="22"/>
      <c r="F688" s="22"/>
      <c r="G688" s="22"/>
      <c r="H688" s="22"/>
      <c r="I688" s="67"/>
      <c r="J688" s="22"/>
      <c r="K688" s="22"/>
      <c r="L688" s="22"/>
      <c r="M688" s="22"/>
      <c r="N688" s="22"/>
      <c r="O688" s="22"/>
      <c r="P688" s="22"/>
      <c r="Q688" s="22"/>
      <c r="R688" s="22"/>
      <c r="S688" s="22"/>
      <c r="T688" s="22"/>
      <c r="U688" s="22"/>
      <c r="V688" s="22"/>
      <c r="W688" s="22"/>
      <c r="X688" s="22"/>
      <c r="Y688" s="22"/>
      <c r="Z688" s="22"/>
      <c r="AA688" s="22"/>
      <c r="AB688" s="22"/>
      <c r="AC688" s="22"/>
      <c r="AD688" s="22"/>
      <c r="AE688" s="22"/>
    </row>
    <row r="689" spans="1:31" ht="15.75" customHeight="1" x14ac:dyDescent="0.2">
      <c r="A689" s="22"/>
      <c r="B689" s="22"/>
      <c r="C689" s="22"/>
      <c r="D689" s="22"/>
      <c r="E689" s="22"/>
      <c r="F689" s="22"/>
      <c r="G689" s="22"/>
      <c r="H689" s="22"/>
      <c r="I689" s="67"/>
      <c r="J689" s="22"/>
      <c r="K689" s="22"/>
      <c r="L689" s="22"/>
      <c r="M689" s="22"/>
      <c r="N689" s="22"/>
      <c r="O689" s="22"/>
      <c r="P689" s="22"/>
      <c r="Q689" s="22"/>
      <c r="R689" s="22"/>
      <c r="S689" s="22"/>
      <c r="T689" s="22"/>
      <c r="U689" s="22"/>
      <c r="V689" s="22"/>
      <c r="W689" s="22"/>
      <c r="X689" s="22"/>
      <c r="Y689" s="22"/>
      <c r="Z689" s="22"/>
      <c r="AA689" s="22"/>
      <c r="AB689" s="22"/>
      <c r="AC689" s="22"/>
      <c r="AD689" s="22"/>
      <c r="AE689" s="22"/>
    </row>
    <row r="690" spans="1:31" ht="15.75" customHeight="1" x14ac:dyDescent="0.2">
      <c r="A690" s="22"/>
      <c r="B690" s="22"/>
      <c r="C690" s="22"/>
      <c r="D690" s="22"/>
      <c r="E690" s="22"/>
      <c r="F690" s="22"/>
      <c r="G690" s="22"/>
      <c r="H690" s="22"/>
      <c r="I690" s="67"/>
      <c r="J690" s="22"/>
      <c r="K690" s="22"/>
      <c r="L690" s="22"/>
      <c r="M690" s="22"/>
      <c r="N690" s="22"/>
      <c r="O690" s="22"/>
      <c r="P690" s="22"/>
      <c r="Q690" s="22"/>
      <c r="R690" s="22"/>
      <c r="S690" s="22"/>
      <c r="T690" s="22"/>
      <c r="U690" s="22"/>
      <c r="V690" s="22"/>
      <c r="W690" s="22"/>
      <c r="X690" s="22"/>
      <c r="Y690" s="22"/>
      <c r="Z690" s="22"/>
      <c r="AA690" s="22"/>
      <c r="AB690" s="22"/>
      <c r="AC690" s="22"/>
      <c r="AD690" s="22"/>
      <c r="AE690" s="22"/>
    </row>
    <row r="691" spans="1:31" ht="15.75" customHeight="1" x14ac:dyDescent="0.2">
      <c r="A691" s="22"/>
      <c r="B691" s="22"/>
      <c r="C691" s="22"/>
      <c r="D691" s="22"/>
      <c r="E691" s="22"/>
      <c r="F691" s="22"/>
      <c r="G691" s="22"/>
      <c r="H691" s="22"/>
      <c r="I691" s="67"/>
      <c r="J691" s="22"/>
      <c r="K691" s="22"/>
      <c r="L691" s="22"/>
      <c r="M691" s="22"/>
      <c r="N691" s="22"/>
      <c r="O691" s="22"/>
      <c r="P691" s="22"/>
      <c r="Q691" s="22"/>
      <c r="R691" s="22"/>
      <c r="S691" s="22"/>
      <c r="T691" s="22"/>
      <c r="U691" s="22"/>
      <c r="V691" s="22"/>
      <c r="W691" s="22"/>
      <c r="X691" s="22"/>
      <c r="Y691" s="22"/>
      <c r="Z691" s="22"/>
      <c r="AA691" s="22"/>
      <c r="AB691" s="22"/>
      <c r="AC691" s="22"/>
      <c r="AD691" s="22"/>
      <c r="AE691" s="22"/>
    </row>
    <row r="692" spans="1:31" ht="15.75" customHeight="1" x14ac:dyDescent="0.2">
      <c r="A692" s="22"/>
      <c r="B692" s="22"/>
      <c r="C692" s="22"/>
      <c r="D692" s="22"/>
      <c r="E692" s="22"/>
      <c r="F692" s="22"/>
      <c r="G692" s="22"/>
      <c r="H692" s="22"/>
      <c r="I692" s="67"/>
      <c r="J692" s="22"/>
      <c r="K692" s="22"/>
      <c r="L692" s="22"/>
      <c r="M692" s="22"/>
      <c r="N692" s="22"/>
      <c r="O692" s="22"/>
      <c r="P692" s="22"/>
      <c r="Q692" s="22"/>
      <c r="R692" s="22"/>
      <c r="S692" s="22"/>
      <c r="T692" s="22"/>
      <c r="U692" s="22"/>
      <c r="V692" s="22"/>
      <c r="W692" s="22"/>
      <c r="X692" s="22"/>
      <c r="Y692" s="22"/>
      <c r="Z692" s="22"/>
      <c r="AA692" s="22"/>
      <c r="AB692" s="22"/>
      <c r="AC692" s="22"/>
      <c r="AD692" s="22"/>
      <c r="AE692" s="22"/>
    </row>
    <row r="693" spans="1:31" ht="15.75" customHeight="1" x14ac:dyDescent="0.2">
      <c r="A693" s="22"/>
      <c r="B693" s="22"/>
      <c r="C693" s="22"/>
      <c r="D693" s="22"/>
      <c r="E693" s="22"/>
      <c r="F693" s="22"/>
      <c r="G693" s="22"/>
      <c r="H693" s="22"/>
      <c r="I693" s="67"/>
      <c r="J693" s="22"/>
      <c r="K693" s="22"/>
      <c r="L693" s="22"/>
      <c r="M693" s="22"/>
      <c r="N693" s="22"/>
      <c r="O693" s="22"/>
      <c r="P693" s="22"/>
      <c r="Q693" s="22"/>
      <c r="R693" s="22"/>
      <c r="S693" s="22"/>
      <c r="T693" s="22"/>
      <c r="U693" s="22"/>
      <c r="V693" s="22"/>
      <c r="W693" s="22"/>
      <c r="X693" s="22"/>
      <c r="Y693" s="22"/>
      <c r="Z693" s="22"/>
      <c r="AA693" s="22"/>
      <c r="AB693" s="22"/>
      <c r="AC693" s="22"/>
      <c r="AD693" s="22"/>
      <c r="AE693" s="22"/>
    </row>
    <row r="694" spans="1:31" ht="15.75" customHeight="1" x14ac:dyDescent="0.2">
      <c r="A694" s="22"/>
      <c r="B694" s="22"/>
      <c r="C694" s="22"/>
      <c r="D694" s="22"/>
      <c r="E694" s="22"/>
      <c r="F694" s="22"/>
      <c r="G694" s="22"/>
      <c r="H694" s="22"/>
      <c r="I694" s="67"/>
      <c r="J694" s="22"/>
      <c r="K694" s="22"/>
      <c r="L694" s="22"/>
      <c r="M694" s="22"/>
      <c r="N694" s="22"/>
      <c r="O694" s="22"/>
      <c r="P694" s="22"/>
      <c r="Q694" s="22"/>
      <c r="R694" s="22"/>
      <c r="S694" s="22"/>
      <c r="T694" s="22"/>
      <c r="U694" s="22"/>
      <c r="V694" s="22"/>
      <c r="W694" s="22"/>
      <c r="X694" s="22"/>
      <c r="Y694" s="22"/>
      <c r="Z694" s="22"/>
      <c r="AA694" s="22"/>
      <c r="AB694" s="22"/>
      <c r="AC694" s="22"/>
      <c r="AD694" s="22"/>
      <c r="AE694" s="22"/>
    </row>
    <row r="695" spans="1:31" ht="15.75" customHeight="1" x14ac:dyDescent="0.2">
      <c r="A695" s="22"/>
      <c r="B695" s="22"/>
      <c r="C695" s="22"/>
      <c r="D695" s="22"/>
      <c r="E695" s="22"/>
      <c r="F695" s="22"/>
      <c r="G695" s="22"/>
      <c r="H695" s="22"/>
      <c r="I695" s="67"/>
      <c r="J695" s="22"/>
      <c r="K695" s="22"/>
      <c r="L695" s="22"/>
      <c r="M695" s="22"/>
      <c r="N695" s="22"/>
      <c r="O695" s="22"/>
      <c r="P695" s="22"/>
      <c r="Q695" s="22"/>
      <c r="R695" s="22"/>
      <c r="S695" s="22"/>
      <c r="T695" s="22"/>
      <c r="U695" s="22"/>
      <c r="V695" s="22"/>
      <c r="W695" s="22"/>
      <c r="X695" s="22"/>
      <c r="Y695" s="22"/>
      <c r="Z695" s="22"/>
      <c r="AA695" s="22"/>
      <c r="AB695" s="22"/>
      <c r="AC695" s="22"/>
      <c r="AD695" s="22"/>
      <c r="AE695" s="22"/>
    </row>
    <row r="696" spans="1:31" ht="15.75" customHeight="1" x14ac:dyDescent="0.2">
      <c r="A696" s="22"/>
      <c r="B696" s="22"/>
      <c r="C696" s="22"/>
      <c r="D696" s="22"/>
      <c r="E696" s="22"/>
      <c r="F696" s="22"/>
      <c r="G696" s="22"/>
      <c r="H696" s="22"/>
      <c r="I696" s="67"/>
      <c r="J696" s="22"/>
      <c r="K696" s="22"/>
      <c r="L696" s="22"/>
      <c r="M696" s="22"/>
      <c r="N696" s="22"/>
      <c r="O696" s="22"/>
      <c r="P696" s="22"/>
      <c r="Q696" s="22"/>
      <c r="R696" s="22"/>
      <c r="S696" s="22"/>
      <c r="T696" s="22"/>
      <c r="U696" s="22"/>
      <c r="V696" s="22"/>
      <c r="W696" s="22"/>
      <c r="X696" s="22"/>
      <c r="Y696" s="22"/>
      <c r="Z696" s="22"/>
      <c r="AA696" s="22"/>
      <c r="AB696" s="22"/>
      <c r="AC696" s="22"/>
      <c r="AD696" s="22"/>
      <c r="AE696" s="22"/>
    </row>
    <row r="697" spans="1:31" ht="15.75" customHeight="1" x14ac:dyDescent="0.2">
      <c r="A697" s="22"/>
      <c r="B697" s="22"/>
      <c r="C697" s="22"/>
      <c r="D697" s="22"/>
      <c r="E697" s="22"/>
      <c r="F697" s="22"/>
      <c r="G697" s="22"/>
      <c r="H697" s="22"/>
      <c r="I697" s="67"/>
      <c r="J697" s="22"/>
      <c r="K697" s="22"/>
      <c r="L697" s="22"/>
      <c r="M697" s="22"/>
      <c r="N697" s="22"/>
      <c r="O697" s="22"/>
      <c r="P697" s="22"/>
      <c r="Q697" s="22"/>
      <c r="R697" s="22"/>
      <c r="S697" s="22"/>
      <c r="T697" s="22"/>
      <c r="U697" s="22"/>
      <c r="V697" s="22"/>
      <c r="W697" s="22"/>
      <c r="X697" s="22"/>
      <c r="Y697" s="22"/>
      <c r="Z697" s="22"/>
      <c r="AA697" s="22"/>
      <c r="AB697" s="22"/>
      <c r="AC697" s="22"/>
      <c r="AD697" s="22"/>
      <c r="AE697" s="22"/>
    </row>
    <row r="698" spans="1:31" ht="15.75" customHeight="1" x14ac:dyDescent="0.2">
      <c r="A698" s="22"/>
      <c r="B698" s="22"/>
      <c r="C698" s="22"/>
      <c r="D698" s="22"/>
      <c r="E698" s="22"/>
      <c r="F698" s="22"/>
      <c r="G698" s="22"/>
      <c r="H698" s="22"/>
      <c r="I698" s="67"/>
      <c r="J698" s="22"/>
      <c r="K698" s="22"/>
      <c r="L698" s="22"/>
      <c r="M698" s="22"/>
      <c r="N698" s="22"/>
      <c r="O698" s="22"/>
      <c r="P698" s="22"/>
      <c r="Q698" s="22"/>
      <c r="R698" s="22"/>
      <c r="S698" s="22"/>
      <c r="T698" s="22"/>
      <c r="U698" s="22"/>
      <c r="V698" s="22"/>
      <c r="W698" s="22"/>
      <c r="X698" s="22"/>
      <c r="Y698" s="22"/>
      <c r="Z698" s="22"/>
      <c r="AA698" s="22"/>
      <c r="AB698" s="22"/>
      <c r="AC698" s="22"/>
      <c r="AD698" s="22"/>
      <c r="AE698" s="22"/>
    </row>
    <row r="699" spans="1:31" ht="15.75" customHeight="1" x14ac:dyDescent="0.2">
      <c r="A699" s="22"/>
      <c r="B699" s="22"/>
      <c r="C699" s="22"/>
      <c r="D699" s="22"/>
      <c r="E699" s="22"/>
      <c r="F699" s="22"/>
      <c r="G699" s="22"/>
      <c r="H699" s="22"/>
      <c r="I699" s="67"/>
      <c r="J699" s="22"/>
      <c r="K699" s="22"/>
      <c r="L699" s="22"/>
      <c r="M699" s="22"/>
      <c r="N699" s="22"/>
      <c r="O699" s="22"/>
      <c r="P699" s="22"/>
      <c r="Q699" s="22"/>
      <c r="R699" s="22"/>
      <c r="S699" s="22"/>
      <c r="T699" s="22"/>
      <c r="U699" s="22"/>
      <c r="V699" s="22"/>
      <c r="W699" s="22"/>
      <c r="X699" s="22"/>
      <c r="Y699" s="22"/>
      <c r="Z699" s="22"/>
      <c r="AA699" s="22"/>
      <c r="AB699" s="22"/>
      <c r="AC699" s="22"/>
      <c r="AD699" s="22"/>
      <c r="AE699" s="22"/>
    </row>
    <row r="700" spans="1:31" ht="15.75" customHeight="1" x14ac:dyDescent="0.2">
      <c r="A700" s="22"/>
      <c r="B700" s="22"/>
      <c r="C700" s="22"/>
      <c r="D700" s="22"/>
      <c r="E700" s="22"/>
      <c r="F700" s="22"/>
      <c r="G700" s="22"/>
      <c r="H700" s="22"/>
      <c r="I700" s="67"/>
      <c r="J700" s="22"/>
      <c r="K700" s="22"/>
      <c r="L700" s="22"/>
      <c r="M700" s="22"/>
      <c r="N700" s="22"/>
      <c r="O700" s="22"/>
      <c r="P700" s="22"/>
      <c r="Q700" s="22"/>
      <c r="R700" s="22"/>
      <c r="S700" s="22"/>
      <c r="T700" s="22"/>
      <c r="U700" s="22"/>
      <c r="V700" s="22"/>
      <c r="W700" s="22"/>
      <c r="X700" s="22"/>
      <c r="Y700" s="22"/>
      <c r="Z700" s="22"/>
      <c r="AA700" s="22"/>
      <c r="AB700" s="22"/>
      <c r="AC700" s="22"/>
      <c r="AD700" s="22"/>
      <c r="AE700" s="22"/>
    </row>
    <row r="701" spans="1:31" ht="15.75" customHeight="1" x14ac:dyDescent="0.2">
      <c r="A701" s="22"/>
      <c r="B701" s="22"/>
      <c r="C701" s="22"/>
      <c r="D701" s="22"/>
      <c r="E701" s="22"/>
      <c r="F701" s="22"/>
      <c r="G701" s="22"/>
      <c r="H701" s="22"/>
      <c r="I701" s="67"/>
      <c r="J701" s="22"/>
      <c r="K701" s="22"/>
      <c r="L701" s="22"/>
      <c r="M701" s="22"/>
      <c r="N701" s="22"/>
      <c r="O701" s="22"/>
      <c r="P701" s="22"/>
      <c r="Q701" s="22"/>
      <c r="R701" s="22"/>
      <c r="S701" s="22"/>
      <c r="T701" s="22"/>
      <c r="U701" s="22"/>
      <c r="V701" s="22"/>
      <c r="W701" s="22"/>
      <c r="X701" s="22"/>
      <c r="Y701" s="22"/>
      <c r="Z701" s="22"/>
      <c r="AA701" s="22"/>
      <c r="AB701" s="22"/>
      <c r="AC701" s="22"/>
      <c r="AD701" s="22"/>
      <c r="AE701" s="22"/>
    </row>
    <row r="702" spans="1:31" ht="15.75" customHeight="1" x14ac:dyDescent="0.2">
      <c r="A702" s="22"/>
      <c r="B702" s="22"/>
      <c r="C702" s="22"/>
      <c r="D702" s="22"/>
      <c r="E702" s="22"/>
      <c r="F702" s="22"/>
      <c r="G702" s="22"/>
      <c r="H702" s="22"/>
      <c r="I702" s="67"/>
      <c r="J702" s="22"/>
      <c r="K702" s="22"/>
      <c r="L702" s="22"/>
      <c r="M702" s="22"/>
      <c r="N702" s="22"/>
      <c r="O702" s="22"/>
      <c r="P702" s="22"/>
      <c r="Q702" s="22"/>
      <c r="R702" s="22"/>
      <c r="S702" s="22"/>
      <c r="T702" s="22"/>
      <c r="U702" s="22"/>
      <c r="V702" s="22"/>
      <c r="W702" s="22"/>
      <c r="X702" s="22"/>
      <c r="Y702" s="22"/>
      <c r="Z702" s="22"/>
      <c r="AA702" s="22"/>
      <c r="AB702" s="22"/>
      <c r="AC702" s="22"/>
      <c r="AD702" s="22"/>
      <c r="AE702" s="22"/>
    </row>
    <row r="703" spans="1:31" ht="15.75" customHeight="1" x14ac:dyDescent="0.2">
      <c r="A703" s="22"/>
      <c r="B703" s="22"/>
      <c r="C703" s="22"/>
      <c r="D703" s="22"/>
      <c r="E703" s="22"/>
      <c r="F703" s="22"/>
      <c r="G703" s="22"/>
      <c r="H703" s="22"/>
      <c r="I703" s="67"/>
      <c r="J703" s="22"/>
      <c r="K703" s="22"/>
      <c r="L703" s="22"/>
      <c r="M703" s="22"/>
      <c r="N703" s="22"/>
      <c r="O703" s="22"/>
      <c r="P703" s="22"/>
      <c r="Q703" s="22"/>
      <c r="R703" s="22"/>
      <c r="S703" s="22"/>
      <c r="T703" s="22"/>
      <c r="U703" s="22"/>
      <c r="V703" s="22"/>
      <c r="W703" s="22"/>
      <c r="X703" s="22"/>
      <c r="Y703" s="22"/>
      <c r="Z703" s="22"/>
      <c r="AA703" s="22"/>
      <c r="AB703" s="22"/>
      <c r="AC703" s="22"/>
      <c r="AD703" s="22"/>
      <c r="AE703" s="22"/>
    </row>
    <row r="704" spans="1:31" ht="15.75" customHeight="1" x14ac:dyDescent="0.2">
      <c r="A704" s="22"/>
      <c r="B704" s="22"/>
      <c r="C704" s="22"/>
      <c r="D704" s="22"/>
      <c r="E704" s="22"/>
      <c r="F704" s="22"/>
      <c r="G704" s="22"/>
      <c r="H704" s="22"/>
      <c r="I704" s="67"/>
      <c r="J704" s="22"/>
      <c r="K704" s="22"/>
      <c r="L704" s="22"/>
      <c r="M704" s="22"/>
      <c r="N704" s="22"/>
      <c r="O704" s="22"/>
      <c r="P704" s="22"/>
      <c r="Q704" s="22"/>
      <c r="R704" s="22"/>
      <c r="S704" s="22"/>
      <c r="T704" s="22"/>
      <c r="U704" s="22"/>
      <c r="V704" s="22"/>
      <c r="W704" s="22"/>
      <c r="X704" s="22"/>
      <c r="Y704" s="22"/>
      <c r="Z704" s="22"/>
      <c r="AA704" s="22"/>
      <c r="AB704" s="22"/>
      <c r="AC704" s="22"/>
      <c r="AD704" s="22"/>
      <c r="AE704" s="22"/>
    </row>
    <row r="705" spans="1:31" ht="15.75" customHeight="1" x14ac:dyDescent="0.2">
      <c r="A705" s="22"/>
      <c r="B705" s="22"/>
      <c r="C705" s="22"/>
      <c r="D705" s="22"/>
      <c r="E705" s="22"/>
      <c r="F705" s="22"/>
      <c r="G705" s="22"/>
      <c r="H705" s="22"/>
      <c r="I705" s="67"/>
      <c r="J705" s="22"/>
      <c r="K705" s="22"/>
      <c r="L705" s="22"/>
      <c r="M705" s="22"/>
      <c r="N705" s="22"/>
      <c r="O705" s="22"/>
      <c r="P705" s="22"/>
      <c r="Q705" s="22"/>
      <c r="R705" s="22"/>
      <c r="S705" s="22"/>
      <c r="T705" s="22"/>
      <c r="U705" s="22"/>
      <c r="V705" s="22"/>
      <c r="W705" s="22"/>
      <c r="X705" s="22"/>
      <c r="Y705" s="22"/>
      <c r="Z705" s="22"/>
      <c r="AA705" s="22"/>
      <c r="AB705" s="22"/>
      <c r="AC705" s="22"/>
      <c r="AD705" s="22"/>
      <c r="AE705" s="22"/>
    </row>
    <row r="706" spans="1:31" ht="15.75" customHeight="1" x14ac:dyDescent="0.2">
      <c r="A706" s="22"/>
      <c r="B706" s="22"/>
      <c r="C706" s="22"/>
      <c r="D706" s="22"/>
      <c r="E706" s="22"/>
      <c r="F706" s="22"/>
      <c r="G706" s="22"/>
      <c r="H706" s="22"/>
      <c r="I706" s="67"/>
      <c r="J706" s="22"/>
      <c r="K706" s="22"/>
      <c r="L706" s="22"/>
      <c r="M706" s="22"/>
      <c r="N706" s="22"/>
      <c r="O706" s="22"/>
      <c r="P706" s="22"/>
      <c r="Q706" s="22"/>
      <c r="R706" s="22"/>
      <c r="S706" s="22"/>
      <c r="T706" s="22"/>
      <c r="U706" s="22"/>
      <c r="V706" s="22"/>
      <c r="W706" s="22"/>
      <c r="X706" s="22"/>
      <c r="Y706" s="22"/>
      <c r="Z706" s="22"/>
      <c r="AA706" s="22"/>
      <c r="AB706" s="22"/>
      <c r="AC706" s="22"/>
      <c r="AD706" s="22"/>
      <c r="AE706" s="22"/>
    </row>
    <row r="707" spans="1:31" ht="15.75" customHeight="1" x14ac:dyDescent="0.2">
      <c r="A707" s="22"/>
      <c r="B707" s="22"/>
      <c r="C707" s="22"/>
      <c r="D707" s="22"/>
      <c r="E707" s="22"/>
      <c r="F707" s="22"/>
      <c r="G707" s="22"/>
      <c r="H707" s="22"/>
      <c r="I707" s="67"/>
      <c r="J707" s="22"/>
      <c r="K707" s="22"/>
      <c r="L707" s="22"/>
      <c r="M707" s="22"/>
      <c r="N707" s="22"/>
      <c r="O707" s="22"/>
      <c r="P707" s="22"/>
      <c r="Q707" s="22"/>
      <c r="R707" s="22"/>
      <c r="S707" s="22"/>
      <c r="T707" s="22"/>
      <c r="U707" s="22"/>
      <c r="V707" s="22"/>
      <c r="W707" s="22"/>
      <c r="X707" s="22"/>
      <c r="Y707" s="22"/>
      <c r="Z707" s="22"/>
      <c r="AA707" s="22"/>
      <c r="AB707" s="22"/>
      <c r="AC707" s="22"/>
      <c r="AD707" s="22"/>
      <c r="AE707" s="22"/>
    </row>
    <row r="708" spans="1:31" ht="15.75" customHeight="1" x14ac:dyDescent="0.2">
      <c r="A708" s="22"/>
      <c r="B708" s="22"/>
      <c r="C708" s="22"/>
      <c r="D708" s="22"/>
      <c r="E708" s="22"/>
      <c r="F708" s="22"/>
      <c r="G708" s="22"/>
      <c r="H708" s="22"/>
      <c r="I708" s="67"/>
      <c r="J708" s="22"/>
      <c r="K708" s="22"/>
      <c r="L708" s="22"/>
      <c r="M708" s="22"/>
      <c r="N708" s="22"/>
      <c r="O708" s="22"/>
      <c r="P708" s="22"/>
      <c r="Q708" s="22"/>
      <c r="R708" s="22"/>
      <c r="S708" s="22"/>
      <c r="T708" s="22"/>
      <c r="U708" s="22"/>
      <c r="V708" s="22"/>
      <c r="W708" s="22"/>
      <c r="X708" s="22"/>
      <c r="Y708" s="22"/>
      <c r="Z708" s="22"/>
      <c r="AA708" s="22"/>
      <c r="AB708" s="22"/>
      <c r="AC708" s="22"/>
      <c r="AD708" s="22"/>
      <c r="AE708" s="22"/>
    </row>
    <row r="709" spans="1:31" ht="15.75" customHeight="1" x14ac:dyDescent="0.2">
      <c r="A709" s="22"/>
      <c r="B709" s="22"/>
      <c r="C709" s="22"/>
      <c r="D709" s="22"/>
      <c r="E709" s="22"/>
      <c r="F709" s="22"/>
      <c r="G709" s="22"/>
      <c r="H709" s="22"/>
      <c r="I709" s="67"/>
      <c r="J709" s="22"/>
      <c r="K709" s="22"/>
      <c r="L709" s="22"/>
      <c r="M709" s="22"/>
      <c r="N709" s="22"/>
      <c r="O709" s="22"/>
      <c r="P709" s="22"/>
      <c r="Q709" s="22"/>
      <c r="R709" s="22"/>
      <c r="S709" s="22"/>
      <c r="T709" s="22"/>
      <c r="U709" s="22"/>
      <c r="V709" s="22"/>
      <c r="W709" s="22"/>
      <c r="X709" s="22"/>
      <c r="Y709" s="22"/>
      <c r="Z709" s="22"/>
      <c r="AA709" s="22"/>
      <c r="AB709" s="22"/>
      <c r="AC709" s="22"/>
      <c r="AD709" s="22"/>
      <c r="AE709" s="22"/>
    </row>
    <row r="710" spans="1:31" ht="15.75" customHeight="1" x14ac:dyDescent="0.2">
      <c r="A710" s="22"/>
      <c r="B710" s="22"/>
      <c r="C710" s="22"/>
      <c r="D710" s="22"/>
      <c r="E710" s="22"/>
      <c r="F710" s="22"/>
      <c r="G710" s="22"/>
      <c r="H710" s="22"/>
      <c r="I710" s="67"/>
      <c r="J710" s="22"/>
      <c r="K710" s="22"/>
      <c r="L710" s="22"/>
      <c r="M710" s="22"/>
      <c r="N710" s="22"/>
      <c r="O710" s="22"/>
      <c r="P710" s="22"/>
      <c r="Q710" s="22"/>
      <c r="R710" s="22"/>
      <c r="S710" s="22"/>
      <c r="T710" s="22"/>
      <c r="U710" s="22"/>
      <c r="V710" s="22"/>
      <c r="W710" s="22"/>
      <c r="X710" s="22"/>
      <c r="Y710" s="22"/>
      <c r="Z710" s="22"/>
      <c r="AA710" s="22"/>
      <c r="AB710" s="22"/>
      <c r="AC710" s="22"/>
      <c r="AD710" s="22"/>
      <c r="AE710" s="22"/>
    </row>
    <row r="711" spans="1:31" ht="15.75" customHeight="1" x14ac:dyDescent="0.2">
      <c r="A711" s="22"/>
      <c r="B711" s="22"/>
      <c r="C711" s="22"/>
      <c r="D711" s="22"/>
      <c r="E711" s="22"/>
      <c r="F711" s="22"/>
      <c r="G711" s="22"/>
      <c r="H711" s="22"/>
      <c r="I711" s="67"/>
      <c r="J711" s="22"/>
      <c r="K711" s="22"/>
      <c r="L711" s="22"/>
      <c r="M711" s="22"/>
      <c r="N711" s="22"/>
      <c r="O711" s="22"/>
      <c r="P711" s="22"/>
      <c r="Q711" s="22"/>
      <c r="R711" s="22"/>
      <c r="S711" s="22"/>
      <c r="T711" s="22"/>
      <c r="U711" s="22"/>
      <c r="V711" s="22"/>
      <c r="W711" s="22"/>
      <c r="X711" s="22"/>
      <c r="Y711" s="22"/>
      <c r="Z711" s="22"/>
      <c r="AA711" s="22"/>
      <c r="AB711" s="22"/>
      <c r="AC711" s="22"/>
      <c r="AD711" s="22"/>
      <c r="AE711" s="22"/>
    </row>
    <row r="712" spans="1:31" ht="15.75" customHeight="1" x14ac:dyDescent="0.2">
      <c r="A712" s="22"/>
      <c r="B712" s="22"/>
      <c r="C712" s="22"/>
      <c r="D712" s="22"/>
      <c r="E712" s="22"/>
      <c r="F712" s="22"/>
      <c r="G712" s="22"/>
      <c r="H712" s="22"/>
      <c r="I712" s="67"/>
      <c r="J712" s="22"/>
      <c r="K712" s="22"/>
      <c r="L712" s="22"/>
      <c r="M712" s="22"/>
      <c r="N712" s="22"/>
      <c r="O712" s="22"/>
      <c r="P712" s="22"/>
      <c r="Q712" s="22"/>
      <c r="R712" s="22"/>
      <c r="S712" s="22"/>
      <c r="T712" s="22"/>
      <c r="U712" s="22"/>
      <c r="V712" s="22"/>
      <c r="W712" s="22"/>
      <c r="X712" s="22"/>
      <c r="Y712" s="22"/>
      <c r="Z712" s="22"/>
      <c r="AA712" s="22"/>
      <c r="AB712" s="22"/>
      <c r="AC712" s="22"/>
      <c r="AD712" s="22"/>
      <c r="AE712" s="22"/>
    </row>
    <row r="713" spans="1:31" ht="15.75" customHeight="1" x14ac:dyDescent="0.2">
      <c r="A713" s="22"/>
      <c r="B713" s="22"/>
      <c r="C713" s="22"/>
      <c r="D713" s="22"/>
      <c r="E713" s="22"/>
      <c r="F713" s="22"/>
      <c r="G713" s="22"/>
      <c r="H713" s="22"/>
      <c r="I713" s="67"/>
      <c r="J713" s="22"/>
      <c r="K713" s="22"/>
      <c r="L713" s="22"/>
      <c r="M713" s="22"/>
      <c r="N713" s="22"/>
      <c r="O713" s="22"/>
      <c r="P713" s="22"/>
      <c r="Q713" s="22"/>
      <c r="R713" s="22"/>
      <c r="S713" s="22"/>
      <c r="T713" s="22"/>
      <c r="U713" s="22"/>
      <c r="V713" s="22"/>
      <c r="W713" s="22"/>
      <c r="X713" s="22"/>
      <c r="Y713" s="22"/>
      <c r="Z713" s="22"/>
      <c r="AA713" s="22"/>
      <c r="AB713" s="22"/>
      <c r="AC713" s="22"/>
      <c r="AD713" s="22"/>
      <c r="AE713" s="22"/>
    </row>
    <row r="714" spans="1:31" ht="15.75" customHeight="1" x14ac:dyDescent="0.2">
      <c r="A714" s="22"/>
      <c r="B714" s="22"/>
      <c r="C714" s="22"/>
      <c r="D714" s="22"/>
      <c r="E714" s="22"/>
      <c r="F714" s="22"/>
      <c r="G714" s="22"/>
      <c r="H714" s="22"/>
      <c r="I714" s="67"/>
      <c r="J714" s="22"/>
      <c r="K714" s="22"/>
      <c r="L714" s="22"/>
      <c r="M714" s="22"/>
      <c r="N714" s="22"/>
      <c r="O714" s="22"/>
      <c r="P714" s="22"/>
      <c r="Q714" s="22"/>
      <c r="R714" s="22"/>
      <c r="S714" s="22"/>
      <c r="T714" s="22"/>
      <c r="U714" s="22"/>
      <c r="V714" s="22"/>
      <c r="W714" s="22"/>
      <c r="X714" s="22"/>
      <c r="Y714" s="22"/>
      <c r="Z714" s="22"/>
      <c r="AA714" s="22"/>
      <c r="AB714" s="22"/>
      <c r="AC714" s="22"/>
      <c r="AD714" s="22"/>
      <c r="AE714" s="22"/>
    </row>
    <row r="715" spans="1:31" ht="15.75" customHeight="1" x14ac:dyDescent="0.2">
      <c r="A715" s="22"/>
      <c r="B715" s="22"/>
      <c r="C715" s="22"/>
      <c r="D715" s="22"/>
      <c r="E715" s="22"/>
      <c r="F715" s="22"/>
      <c r="G715" s="22"/>
      <c r="H715" s="22"/>
      <c r="I715" s="67"/>
      <c r="J715" s="22"/>
      <c r="K715" s="22"/>
      <c r="L715" s="22"/>
      <c r="M715" s="22"/>
      <c r="N715" s="22"/>
      <c r="O715" s="22"/>
      <c r="P715" s="22"/>
      <c r="Q715" s="22"/>
      <c r="R715" s="22"/>
      <c r="S715" s="22"/>
      <c r="T715" s="22"/>
      <c r="U715" s="22"/>
      <c r="V715" s="22"/>
      <c r="W715" s="22"/>
      <c r="X715" s="22"/>
      <c r="Y715" s="22"/>
      <c r="Z715" s="22"/>
      <c r="AA715" s="22"/>
      <c r="AB715" s="22"/>
      <c r="AC715" s="22"/>
      <c r="AD715" s="22"/>
      <c r="AE715" s="22"/>
    </row>
    <row r="716" spans="1:31" ht="15.75" customHeight="1" x14ac:dyDescent="0.2">
      <c r="A716" s="22"/>
      <c r="B716" s="22"/>
      <c r="C716" s="22"/>
      <c r="D716" s="22"/>
      <c r="E716" s="22"/>
      <c r="F716" s="22"/>
      <c r="G716" s="22"/>
      <c r="H716" s="22"/>
      <c r="I716" s="67"/>
      <c r="J716" s="22"/>
      <c r="K716" s="22"/>
      <c r="L716" s="22"/>
      <c r="M716" s="22"/>
      <c r="N716" s="22"/>
      <c r="O716" s="22"/>
      <c r="P716" s="22"/>
      <c r="Q716" s="22"/>
      <c r="R716" s="22"/>
      <c r="S716" s="22"/>
      <c r="T716" s="22"/>
      <c r="U716" s="22"/>
      <c r="V716" s="22"/>
      <c r="W716" s="22"/>
      <c r="X716" s="22"/>
      <c r="Y716" s="22"/>
      <c r="Z716" s="22"/>
      <c r="AA716" s="22"/>
      <c r="AB716" s="22"/>
      <c r="AC716" s="22"/>
      <c r="AD716" s="22"/>
      <c r="AE716" s="22"/>
    </row>
    <row r="717" spans="1:31" ht="15.75" customHeight="1" x14ac:dyDescent="0.2">
      <c r="A717" s="22"/>
      <c r="B717" s="22"/>
      <c r="C717" s="22"/>
      <c r="D717" s="22"/>
      <c r="E717" s="22"/>
      <c r="F717" s="22"/>
      <c r="G717" s="22"/>
      <c r="H717" s="22"/>
      <c r="I717" s="67"/>
      <c r="J717" s="22"/>
      <c r="K717" s="22"/>
      <c r="L717" s="22"/>
      <c r="M717" s="22"/>
      <c r="N717" s="22"/>
      <c r="O717" s="22"/>
      <c r="P717" s="22"/>
      <c r="Q717" s="22"/>
      <c r="R717" s="22"/>
      <c r="S717" s="22"/>
      <c r="T717" s="22"/>
      <c r="U717" s="22"/>
      <c r="V717" s="22"/>
      <c r="W717" s="22"/>
      <c r="X717" s="22"/>
      <c r="Y717" s="22"/>
      <c r="Z717" s="22"/>
      <c r="AA717" s="22"/>
      <c r="AB717" s="22"/>
      <c r="AC717" s="22"/>
      <c r="AD717" s="22"/>
      <c r="AE717" s="22"/>
    </row>
    <row r="718" spans="1:31" ht="15.75" customHeight="1" x14ac:dyDescent="0.2">
      <c r="A718" s="22"/>
      <c r="B718" s="22"/>
      <c r="C718" s="22"/>
      <c r="D718" s="22"/>
      <c r="E718" s="22"/>
      <c r="F718" s="22"/>
      <c r="G718" s="22"/>
      <c r="H718" s="22"/>
      <c r="I718" s="67"/>
      <c r="J718" s="22"/>
      <c r="K718" s="22"/>
      <c r="L718" s="22"/>
      <c r="M718" s="22"/>
      <c r="N718" s="22"/>
      <c r="O718" s="22"/>
      <c r="P718" s="22"/>
      <c r="Q718" s="22"/>
      <c r="R718" s="22"/>
      <c r="S718" s="22"/>
      <c r="T718" s="22"/>
      <c r="U718" s="22"/>
      <c r="V718" s="22"/>
      <c r="W718" s="22"/>
      <c r="X718" s="22"/>
      <c r="Y718" s="22"/>
      <c r="Z718" s="22"/>
      <c r="AA718" s="22"/>
      <c r="AB718" s="22"/>
      <c r="AC718" s="22"/>
      <c r="AD718" s="22"/>
      <c r="AE718" s="22"/>
    </row>
    <row r="719" spans="1:31" ht="15.75" customHeight="1" x14ac:dyDescent="0.2">
      <c r="A719" s="22"/>
      <c r="B719" s="22"/>
      <c r="C719" s="22"/>
      <c r="D719" s="22"/>
      <c r="E719" s="22"/>
      <c r="F719" s="22"/>
      <c r="G719" s="22"/>
      <c r="H719" s="22"/>
      <c r="I719" s="67"/>
      <c r="J719" s="22"/>
      <c r="K719" s="22"/>
      <c r="L719" s="22"/>
      <c r="M719" s="22"/>
      <c r="N719" s="22"/>
      <c r="O719" s="22"/>
      <c r="P719" s="22"/>
      <c r="Q719" s="22"/>
      <c r="R719" s="22"/>
      <c r="S719" s="22"/>
      <c r="T719" s="22"/>
      <c r="U719" s="22"/>
      <c r="V719" s="22"/>
      <c r="W719" s="22"/>
      <c r="X719" s="22"/>
      <c r="Y719" s="22"/>
      <c r="Z719" s="22"/>
      <c r="AA719" s="22"/>
      <c r="AB719" s="22"/>
      <c r="AC719" s="22"/>
      <c r="AD719" s="22"/>
      <c r="AE719" s="22"/>
    </row>
    <row r="720" spans="1:31" ht="15.75" customHeight="1" x14ac:dyDescent="0.2">
      <c r="A720" s="22"/>
      <c r="B720" s="22"/>
      <c r="C720" s="22"/>
      <c r="D720" s="22"/>
      <c r="E720" s="22"/>
      <c r="F720" s="22"/>
      <c r="G720" s="22"/>
      <c r="H720" s="22"/>
      <c r="I720" s="67"/>
      <c r="J720" s="22"/>
      <c r="K720" s="22"/>
      <c r="L720" s="22"/>
      <c r="M720" s="22"/>
      <c r="N720" s="22"/>
      <c r="O720" s="22"/>
      <c r="P720" s="22"/>
      <c r="Q720" s="22"/>
      <c r="R720" s="22"/>
      <c r="S720" s="22"/>
      <c r="T720" s="22"/>
      <c r="U720" s="22"/>
      <c r="V720" s="22"/>
      <c r="W720" s="22"/>
      <c r="X720" s="22"/>
      <c r="Y720" s="22"/>
      <c r="Z720" s="22"/>
      <c r="AA720" s="22"/>
      <c r="AB720" s="22"/>
      <c r="AC720" s="22"/>
      <c r="AD720" s="22"/>
      <c r="AE720" s="22"/>
    </row>
    <row r="721" spans="1:31" ht="15.75" customHeight="1" x14ac:dyDescent="0.2">
      <c r="A721" s="22"/>
      <c r="B721" s="22"/>
      <c r="C721" s="22"/>
      <c r="D721" s="22"/>
      <c r="E721" s="22"/>
      <c r="F721" s="22"/>
      <c r="G721" s="22"/>
      <c r="H721" s="22"/>
      <c r="I721" s="67"/>
      <c r="J721" s="22"/>
      <c r="K721" s="22"/>
      <c r="L721" s="22"/>
      <c r="M721" s="22"/>
      <c r="N721" s="22"/>
      <c r="O721" s="22"/>
      <c r="P721" s="22"/>
      <c r="Q721" s="22"/>
      <c r="R721" s="22"/>
      <c r="S721" s="22"/>
      <c r="T721" s="22"/>
      <c r="U721" s="22"/>
      <c r="V721" s="22"/>
      <c r="W721" s="22"/>
      <c r="X721" s="22"/>
      <c r="Y721" s="22"/>
      <c r="Z721" s="22"/>
      <c r="AA721" s="22"/>
      <c r="AB721" s="22"/>
      <c r="AC721" s="22"/>
      <c r="AD721" s="22"/>
      <c r="AE721" s="22"/>
    </row>
    <row r="722" spans="1:31" ht="15.75" customHeight="1" x14ac:dyDescent="0.2">
      <c r="A722" s="22"/>
      <c r="B722" s="22"/>
      <c r="C722" s="22"/>
      <c r="D722" s="22"/>
      <c r="E722" s="22"/>
      <c r="F722" s="22"/>
      <c r="G722" s="22"/>
      <c r="H722" s="22"/>
      <c r="I722" s="67"/>
      <c r="J722" s="22"/>
      <c r="K722" s="22"/>
      <c r="L722" s="22"/>
      <c r="M722" s="22"/>
      <c r="N722" s="22"/>
      <c r="O722" s="22"/>
      <c r="P722" s="22"/>
      <c r="Q722" s="22"/>
      <c r="R722" s="22"/>
      <c r="S722" s="22"/>
      <c r="T722" s="22"/>
      <c r="U722" s="22"/>
      <c r="V722" s="22"/>
      <c r="W722" s="22"/>
      <c r="X722" s="22"/>
      <c r="Y722" s="22"/>
      <c r="Z722" s="22"/>
      <c r="AA722" s="22"/>
      <c r="AB722" s="22"/>
      <c r="AC722" s="22"/>
      <c r="AD722" s="22"/>
      <c r="AE722" s="22"/>
    </row>
    <row r="723" spans="1:31" ht="15.75" customHeight="1" x14ac:dyDescent="0.2">
      <c r="A723" s="22"/>
      <c r="B723" s="22"/>
      <c r="C723" s="22"/>
      <c r="D723" s="22"/>
      <c r="E723" s="22"/>
      <c r="F723" s="22"/>
      <c r="G723" s="22"/>
      <c r="H723" s="22"/>
      <c r="I723" s="67"/>
      <c r="J723" s="22"/>
      <c r="K723" s="22"/>
      <c r="L723" s="22"/>
      <c r="M723" s="22"/>
      <c r="N723" s="22"/>
      <c r="O723" s="22"/>
      <c r="P723" s="22"/>
      <c r="Q723" s="22"/>
      <c r="R723" s="22"/>
      <c r="S723" s="22"/>
      <c r="T723" s="22"/>
      <c r="U723" s="22"/>
      <c r="V723" s="22"/>
      <c r="W723" s="22"/>
      <c r="X723" s="22"/>
      <c r="Y723" s="22"/>
      <c r="Z723" s="22"/>
      <c r="AA723" s="22"/>
      <c r="AB723" s="22"/>
      <c r="AC723" s="22"/>
      <c r="AD723" s="22"/>
      <c r="AE723" s="22"/>
    </row>
    <row r="724" spans="1:31" ht="15.75" customHeight="1" x14ac:dyDescent="0.2">
      <c r="A724" s="22"/>
      <c r="B724" s="22"/>
      <c r="C724" s="22"/>
      <c r="D724" s="22"/>
      <c r="E724" s="22"/>
      <c r="F724" s="22"/>
      <c r="G724" s="22"/>
      <c r="H724" s="22"/>
      <c r="I724" s="67"/>
      <c r="J724" s="22"/>
      <c r="K724" s="22"/>
      <c r="L724" s="22"/>
      <c r="M724" s="22"/>
      <c r="N724" s="22"/>
      <c r="O724" s="22"/>
      <c r="P724" s="22"/>
      <c r="Q724" s="22"/>
      <c r="R724" s="22"/>
      <c r="S724" s="22"/>
      <c r="T724" s="22"/>
      <c r="U724" s="22"/>
      <c r="V724" s="22"/>
      <c r="W724" s="22"/>
      <c r="X724" s="22"/>
      <c r="Y724" s="22"/>
      <c r="Z724" s="22"/>
      <c r="AA724" s="22"/>
      <c r="AB724" s="22"/>
      <c r="AC724" s="22"/>
      <c r="AD724" s="22"/>
      <c r="AE724" s="22"/>
    </row>
    <row r="725" spans="1:31" ht="15.75" customHeight="1" x14ac:dyDescent="0.2">
      <c r="A725" s="22"/>
      <c r="B725" s="22"/>
      <c r="C725" s="22"/>
      <c r="D725" s="22"/>
      <c r="E725" s="22"/>
      <c r="F725" s="22"/>
      <c r="G725" s="22"/>
      <c r="H725" s="22"/>
      <c r="I725" s="67"/>
      <c r="J725" s="22"/>
      <c r="K725" s="22"/>
      <c r="L725" s="22"/>
      <c r="M725" s="22"/>
      <c r="N725" s="22"/>
      <c r="O725" s="22"/>
      <c r="P725" s="22"/>
      <c r="Q725" s="22"/>
      <c r="R725" s="22"/>
      <c r="S725" s="22"/>
      <c r="T725" s="22"/>
      <c r="U725" s="22"/>
      <c r="V725" s="22"/>
      <c r="W725" s="22"/>
      <c r="X725" s="22"/>
      <c r="Y725" s="22"/>
      <c r="Z725" s="22"/>
      <c r="AA725" s="22"/>
      <c r="AB725" s="22"/>
      <c r="AC725" s="22"/>
      <c r="AD725" s="22"/>
      <c r="AE725" s="22"/>
    </row>
    <row r="726" spans="1:31" ht="15.75" customHeight="1" x14ac:dyDescent="0.2">
      <c r="A726" s="22"/>
      <c r="B726" s="22"/>
      <c r="C726" s="22"/>
      <c r="D726" s="22"/>
      <c r="E726" s="22"/>
      <c r="F726" s="22"/>
      <c r="G726" s="22"/>
      <c r="H726" s="22"/>
      <c r="I726" s="67"/>
      <c r="J726" s="22"/>
      <c r="K726" s="22"/>
      <c r="L726" s="22"/>
      <c r="M726" s="22"/>
      <c r="N726" s="22"/>
      <c r="O726" s="22"/>
      <c r="P726" s="22"/>
      <c r="Q726" s="22"/>
      <c r="R726" s="22"/>
      <c r="S726" s="22"/>
      <c r="T726" s="22"/>
      <c r="U726" s="22"/>
      <c r="V726" s="22"/>
      <c r="W726" s="22"/>
      <c r="X726" s="22"/>
      <c r="Y726" s="22"/>
      <c r="Z726" s="22"/>
      <c r="AA726" s="22"/>
      <c r="AB726" s="22"/>
      <c r="AC726" s="22"/>
      <c r="AD726" s="22"/>
      <c r="AE726" s="22"/>
    </row>
    <row r="727" spans="1:31" ht="15.75" customHeight="1" x14ac:dyDescent="0.2">
      <c r="A727" s="22"/>
      <c r="B727" s="22"/>
      <c r="C727" s="22"/>
      <c r="D727" s="22"/>
      <c r="E727" s="22"/>
      <c r="F727" s="22"/>
      <c r="G727" s="22"/>
      <c r="H727" s="22"/>
      <c r="I727" s="67"/>
      <c r="J727" s="22"/>
      <c r="K727" s="22"/>
      <c r="L727" s="22"/>
      <c r="M727" s="22"/>
      <c r="N727" s="22"/>
      <c r="O727" s="22"/>
      <c r="P727" s="22"/>
      <c r="Q727" s="22"/>
      <c r="R727" s="22"/>
      <c r="S727" s="22"/>
      <c r="T727" s="22"/>
      <c r="U727" s="22"/>
      <c r="V727" s="22"/>
      <c r="W727" s="22"/>
      <c r="X727" s="22"/>
      <c r="Y727" s="22"/>
      <c r="Z727" s="22"/>
      <c r="AA727" s="22"/>
      <c r="AB727" s="22"/>
      <c r="AC727" s="22"/>
      <c r="AD727" s="22"/>
      <c r="AE727" s="22"/>
    </row>
    <row r="728" spans="1:31" ht="15.75" customHeight="1" x14ac:dyDescent="0.2">
      <c r="A728" s="22"/>
      <c r="B728" s="22"/>
      <c r="C728" s="22"/>
      <c r="D728" s="22"/>
      <c r="E728" s="22"/>
      <c r="F728" s="22"/>
      <c r="G728" s="22"/>
      <c r="H728" s="22"/>
      <c r="I728" s="67"/>
      <c r="J728" s="22"/>
      <c r="K728" s="22"/>
      <c r="L728" s="22"/>
      <c r="M728" s="22"/>
      <c r="N728" s="22"/>
      <c r="O728" s="22"/>
      <c r="P728" s="22"/>
      <c r="Q728" s="22"/>
      <c r="R728" s="22"/>
      <c r="S728" s="22"/>
      <c r="T728" s="22"/>
      <c r="U728" s="22"/>
      <c r="V728" s="22"/>
      <c r="W728" s="22"/>
      <c r="X728" s="22"/>
      <c r="Y728" s="22"/>
      <c r="Z728" s="22"/>
      <c r="AA728" s="22"/>
      <c r="AB728" s="22"/>
      <c r="AC728" s="22"/>
      <c r="AD728" s="22"/>
      <c r="AE728" s="22"/>
    </row>
    <row r="729" spans="1:31" ht="15.75" customHeight="1" x14ac:dyDescent="0.2">
      <c r="A729" s="22"/>
      <c r="B729" s="22"/>
      <c r="C729" s="22"/>
      <c r="D729" s="22"/>
      <c r="E729" s="22"/>
      <c r="F729" s="22"/>
      <c r="G729" s="22"/>
      <c r="H729" s="22"/>
      <c r="I729" s="67"/>
      <c r="J729" s="22"/>
      <c r="K729" s="22"/>
      <c r="L729" s="22"/>
      <c r="M729" s="22"/>
      <c r="N729" s="22"/>
      <c r="O729" s="22"/>
      <c r="P729" s="22"/>
      <c r="Q729" s="22"/>
      <c r="R729" s="22"/>
      <c r="S729" s="22"/>
      <c r="T729" s="22"/>
      <c r="U729" s="22"/>
      <c r="V729" s="22"/>
      <c r="W729" s="22"/>
      <c r="X729" s="22"/>
      <c r="Y729" s="22"/>
      <c r="Z729" s="22"/>
      <c r="AA729" s="22"/>
      <c r="AB729" s="22"/>
      <c r="AC729" s="22"/>
      <c r="AD729" s="22"/>
      <c r="AE729" s="22"/>
    </row>
    <row r="730" spans="1:31" ht="15.75" customHeight="1" x14ac:dyDescent="0.2">
      <c r="A730" s="22"/>
      <c r="B730" s="22"/>
      <c r="C730" s="22"/>
      <c r="D730" s="22"/>
      <c r="E730" s="22"/>
      <c r="F730" s="22"/>
      <c r="G730" s="22"/>
      <c r="H730" s="22"/>
      <c r="I730" s="67"/>
      <c r="J730" s="22"/>
      <c r="K730" s="22"/>
      <c r="L730" s="22"/>
      <c r="M730" s="22"/>
      <c r="N730" s="22"/>
      <c r="O730" s="22"/>
      <c r="P730" s="22"/>
      <c r="Q730" s="22"/>
      <c r="R730" s="22"/>
      <c r="S730" s="22"/>
      <c r="T730" s="22"/>
      <c r="U730" s="22"/>
      <c r="V730" s="22"/>
      <c r="W730" s="22"/>
      <c r="X730" s="22"/>
      <c r="Y730" s="22"/>
      <c r="Z730" s="22"/>
      <c r="AA730" s="22"/>
      <c r="AB730" s="22"/>
      <c r="AC730" s="22"/>
      <c r="AD730" s="22"/>
      <c r="AE730" s="22"/>
    </row>
    <row r="731" spans="1:31" ht="15.75" customHeight="1" x14ac:dyDescent="0.2">
      <c r="A731" s="22"/>
      <c r="B731" s="22"/>
      <c r="C731" s="22"/>
      <c r="D731" s="22"/>
      <c r="E731" s="22"/>
      <c r="F731" s="22"/>
      <c r="G731" s="22"/>
      <c r="H731" s="22"/>
      <c r="I731" s="67"/>
      <c r="J731" s="22"/>
      <c r="K731" s="22"/>
      <c r="L731" s="22"/>
      <c r="M731" s="22"/>
      <c r="N731" s="22"/>
      <c r="O731" s="22"/>
      <c r="P731" s="22"/>
      <c r="Q731" s="22"/>
      <c r="R731" s="22"/>
      <c r="S731" s="22"/>
      <c r="T731" s="22"/>
      <c r="U731" s="22"/>
      <c r="V731" s="22"/>
      <c r="W731" s="22"/>
      <c r="X731" s="22"/>
      <c r="Y731" s="22"/>
      <c r="Z731" s="22"/>
      <c r="AA731" s="22"/>
      <c r="AB731" s="22"/>
      <c r="AC731" s="22"/>
      <c r="AD731" s="22"/>
      <c r="AE731" s="22"/>
    </row>
    <row r="732" spans="1:31" ht="15.75" customHeight="1" x14ac:dyDescent="0.2">
      <c r="A732" s="22"/>
      <c r="B732" s="22"/>
      <c r="C732" s="22"/>
      <c r="D732" s="22"/>
      <c r="E732" s="22"/>
      <c r="F732" s="22"/>
      <c r="G732" s="22"/>
      <c r="H732" s="22"/>
      <c r="I732" s="67"/>
      <c r="J732" s="22"/>
      <c r="K732" s="22"/>
      <c r="L732" s="22"/>
      <c r="M732" s="22"/>
      <c r="N732" s="22"/>
      <c r="O732" s="22"/>
      <c r="P732" s="22"/>
      <c r="Q732" s="22"/>
      <c r="R732" s="22"/>
      <c r="S732" s="22"/>
      <c r="T732" s="22"/>
      <c r="U732" s="22"/>
      <c r="V732" s="22"/>
      <c r="W732" s="22"/>
      <c r="X732" s="22"/>
      <c r="Y732" s="22"/>
      <c r="Z732" s="22"/>
      <c r="AA732" s="22"/>
      <c r="AB732" s="22"/>
      <c r="AC732" s="22"/>
      <c r="AD732" s="22"/>
      <c r="AE732" s="22"/>
    </row>
    <row r="733" spans="1:31" ht="15.75" customHeight="1" x14ac:dyDescent="0.2">
      <c r="A733" s="22"/>
      <c r="B733" s="22"/>
      <c r="C733" s="22"/>
      <c r="D733" s="22"/>
      <c r="E733" s="22"/>
      <c r="F733" s="22"/>
      <c r="G733" s="22"/>
      <c r="H733" s="22"/>
      <c r="I733" s="67"/>
      <c r="J733" s="22"/>
      <c r="K733" s="22"/>
      <c r="L733" s="22"/>
      <c r="M733" s="22"/>
      <c r="N733" s="22"/>
      <c r="O733" s="22"/>
      <c r="P733" s="22"/>
      <c r="Q733" s="22"/>
      <c r="R733" s="22"/>
      <c r="S733" s="22"/>
      <c r="T733" s="22"/>
      <c r="U733" s="22"/>
      <c r="V733" s="22"/>
      <c r="W733" s="22"/>
      <c r="X733" s="22"/>
      <c r="Y733" s="22"/>
      <c r="Z733" s="22"/>
      <c r="AA733" s="22"/>
      <c r="AB733" s="22"/>
      <c r="AC733" s="22"/>
      <c r="AD733" s="22"/>
      <c r="AE733" s="22"/>
    </row>
    <row r="734" spans="1:31" ht="15.75" customHeight="1" x14ac:dyDescent="0.2">
      <c r="A734" s="22"/>
      <c r="B734" s="22"/>
      <c r="C734" s="22"/>
      <c r="D734" s="22"/>
      <c r="E734" s="22"/>
      <c r="F734" s="22"/>
      <c r="G734" s="22"/>
      <c r="H734" s="22"/>
      <c r="I734" s="67"/>
      <c r="J734" s="22"/>
      <c r="K734" s="22"/>
      <c r="L734" s="22"/>
      <c r="M734" s="22"/>
      <c r="N734" s="22"/>
      <c r="O734" s="22"/>
      <c r="P734" s="22"/>
      <c r="Q734" s="22"/>
      <c r="R734" s="22"/>
      <c r="S734" s="22"/>
      <c r="T734" s="22"/>
      <c r="U734" s="22"/>
      <c r="V734" s="22"/>
      <c r="W734" s="22"/>
      <c r="X734" s="22"/>
      <c r="Y734" s="22"/>
      <c r="Z734" s="22"/>
      <c r="AA734" s="22"/>
      <c r="AB734" s="22"/>
      <c r="AC734" s="22"/>
      <c r="AD734" s="22"/>
      <c r="AE734" s="22"/>
    </row>
    <row r="735" spans="1:31" ht="15.75" customHeight="1" x14ac:dyDescent="0.2">
      <c r="A735" s="22"/>
      <c r="B735" s="22"/>
      <c r="C735" s="22"/>
      <c r="D735" s="22"/>
      <c r="E735" s="22"/>
      <c r="F735" s="22"/>
      <c r="G735" s="22"/>
      <c r="H735" s="22"/>
      <c r="I735" s="67"/>
      <c r="J735" s="22"/>
      <c r="K735" s="22"/>
      <c r="L735" s="22"/>
      <c r="M735" s="22"/>
      <c r="N735" s="22"/>
      <c r="O735" s="22"/>
      <c r="P735" s="22"/>
      <c r="Q735" s="22"/>
      <c r="R735" s="22"/>
      <c r="S735" s="22"/>
      <c r="T735" s="22"/>
      <c r="U735" s="22"/>
      <c r="V735" s="22"/>
      <c r="W735" s="22"/>
      <c r="X735" s="22"/>
      <c r="Y735" s="22"/>
      <c r="Z735" s="22"/>
      <c r="AA735" s="22"/>
      <c r="AB735" s="22"/>
      <c r="AC735" s="22"/>
      <c r="AD735" s="22"/>
      <c r="AE735" s="22"/>
    </row>
    <row r="736" spans="1:31" ht="15.75" customHeight="1" x14ac:dyDescent="0.2">
      <c r="A736" s="22"/>
      <c r="B736" s="22"/>
      <c r="C736" s="22"/>
      <c r="D736" s="22"/>
      <c r="E736" s="22"/>
      <c r="F736" s="22"/>
      <c r="G736" s="22"/>
      <c r="H736" s="22"/>
      <c r="I736" s="67"/>
      <c r="J736" s="22"/>
      <c r="K736" s="22"/>
      <c r="L736" s="22"/>
      <c r="M736" s="22"/>
      <c r="N736" s="22"/>
      <c r="O736" s="22"/>
      <c r="P736" s="22"/>
      <c r="Q736" s="22"/>
      <c r="R736" s="22"/>
      <c r="S736" s="22"/>
      <c r="T736" s="22"/>
      <c r="U736" s="22"/>
      <c r="V736" s="22"/>
      <c r="W736" s="22"/>
      <c r="X736" s="22"/>
      <c r="Y736" s="22"/>
      <c r="Z736" s="22"/>
      <c r="AA736" s="22"/>
      <c r="AB736" s="22"/>
      <c r="AC736" s="22"/>
      <c r="AD736" s="22"/>
      <c r="AE736" s="22"/>
    </row>
    <row r="737" spans="1:31" ht="15.75" customHeight="1" x14ac:dyDescent="0.2">
      <c r="A737" s="22"/>
      <c r="B737" s="22"/>
      <c r="C737" s="22"/>
      <c r="D737" s="22"/>
      <c r="E737" s="22"/>
      <c r="F737" s="22"/>
      <c r="G737" s="22"/>
      <c r="H737" s="22"/>
      <c r="I737" s="67"/>
      <c r="J737" s="22"/>
      <c r="K737" s="22"/>
      <c r="L737" s="22"/>
      <c r="M737" s="22"/>
      <c r="N737" s="22"/>
      <c r="O737" s="22"/>
      <c r="P737" s="22"/>
      <c r="Q737" s="22"/>
      <c r="R737" s="22"/>
      <c r="S737" s="22"/>
      <c r="T737" s="22"/>
      <c r="U737" s="22"/>
      <c r="V737" s="22"/>
      <c r="W737" s="22"/>
      <c r="X737" s="22"/>
      <c r="Y737" s="22"/>
      <c r="Z737" s="22"/>
      <c r="AA737" s="22"/>
      <c r="AB737" s="22"/>
      <c r="AC737" s="22"/>
      <c r="AD737" s="22"/>
      <c r="AE737" s="22"/>
    </row>
    <row r="738" spans="1:31" ht="15.75" customHeight="1" x14ac:dyDescent="0.2">
      <c r="A738" s="22"/>
      <c r="B738" s="22"/>
      <c r="C738" s="22"/>
      <c r="D738" s="22"/>
      <c r="E738" s="22"/>
      <c r="F738" s="22"/>
      <c r="G738" s="22"/>
      <c r="H738" s="22"/>
      <c r="I738" s="67"/>
      <c r="J738" s="22"/>
      <c r="K738" s="22"/>
      <c r="L738" s="22"/>
      <c r="M738" s="22"/>
      <c r="N738" s="22"/>
      <c r="O738" s="22"/>
      <c r="P738" s="22"/>
      <c r="Q738" s="22"/>
      <c r="R738" s="22"/>
      <c r="S738" s="22"/>
      <c r="T738" s="22"/>
      <c r="U738" s="22"/>
      <c r="V738" s="22"/>
      <c r="W738" s="22"/>
      <c r="X738" s="22"/>
      <c r="Y738" s="22"/>
      <c r="Z738" s="22"/>
      <c r="AA738" s="22"/>
      <c r="AB738" s="22"/>
      <c r="AC738" s="22"/>
      <c r="AD738" s="22"/>
      <c r="AE738" s="22"/>
    </row>
    <row r="739" spans="1:31" ht="15.75" customHeight="1" x14ac:dyDescent="0.2">
      <c r="A739" s="22"/>
      <c r="B739" s="22"/>
      <c r="C739" s="22"/>
      <c r="D739" s="22"/>
      <c r="E739" s="22"/>
      <c r="F739" s="22"/>
      <c r="G739" s="22"/>
      <c r="H739" s="22"/>
      <c r="I739" s="67"/>
      <c r="J739" s="22"/>
      <c r="K739" s="22"/>
      <c r="L739" s="22"/>
      <c r="M739" s="22"/>
      <c r="N739" s="22"/>
      <c r="O739" s="22"/>
      <c r="P739" s="22"/>
      <c r="Q739" s="22"/>
      <c r="R739" s="22"/>
      <c r="S739" s="22"/>
      <c r="T739" s="22"/>
      <c r="U739" s="22"/>
      <c r="V739" s="22"/>
      <c r="W739" s="22"/>
      <c r="X739" s="22"/>
      <c r="Y739" s="22"/>
      <c r="Z739" s="22"/>
      <c r="AA739" s="22"/>
      <c r="AB739" s="22"/>
      <c r="AC739" s="22"/>
      <c r="AD739" s="22"/>
      <c r="AE739" s="22"/>
    </row>
    <row r="740" spans="1:31" ht="15.75" customHeight="1" x14ac:dyDescent="0.2">
      <c r="A740" s="22"/>
      <c r="B740" s="22"/>
      <c r="C740" s="22"/>
      <c r="D740" s="22"/>
      <c r="E740" s="22"/>
      <c r="F740" s="22"/>
      <c r="G740" s="22"/>
      <c r="H740" s="22"/>
      <c r="I740" s="67"/>
      <c r="J740" s="22"/>
      <c r="K740" s="22"/>
      <c r="L740" s="22"/>
      <c r="M740" s="22"/>
      <c r="N740" s="22"/>
      <c r="O740" s="22"/>
      <c r="P740" s="22"/>
      <c r="Q740" s="22"/>
      <c r="R740" s="22"/>
      <c r="S740" s="22"/>
      <c r="T740" s="22"/>
      <c r="U740" s="22"/>
      <c r="V740" s="22"/>
      <c r="W740" s="22"/>
      <c r="X740" s="22"/>
      <c r="Y740" s="22"/>
      <c r="Z740" s="22"/>
      <c r="AA740" s="22"/>
      <c r="AB740" s="22"/>
      <c r="AC740" s="22"/>
      <c r="AD740" s="22"/>
      <c r="AE740" s="22"/>
    </row>
    <row r="741" spans="1:31" ht="15.75" customHeight="1" x14ac:dyDescent="0.2">
      <c r="A741" s="22"/>
      <c r="B741" s="22"/>
      <c r="C741" s="22"/>
      <c r="D741" s="22"/>
      <c r="E741" s="22"/>
      <c r="F741" s="22"/>
      <c r="G741" s="22"/>
      <c r="H741" s="22"/>
      <c r="I741" s="67"/>
      <c r="J741" s="22"/>
      <c r="K741" s="22"/>
      <c r="L741" s="22"/>
      <c r="M741" s="22"/>
      <c r="N741" s="22"/>
      <c r="O741" s="22"/>
      <c r="P741" s="22"/>
      <c r="Q741" s="22"/>
      <c r="R741" s="22"/>
      <c r="S741" s="22"/>
      <c r="T741" s="22"/>
      <c r="U741" s="22"/>
      <c r="V741" s="22"/>
      <c r="W741" s="22"/>
      <c r="X741" s="22"/>
      <c r="Y741" s="22"/>
      <c r="Z741" s="22"/>
      <c r="AA741" s="22"/>
      <c r="AB741" s="22"/>
      <c r="AC741" s="22"/>
      <c r="AD741" s="22"/>
      <c r="AE741" s="22"/>
    </row>
    <row r="742" spans="1:31" ht="15.75" customHeight="1" x14ac:dyDescent="0.2">
      <c r="A742" s="22"/>
      <c r="B742" s="22"/>
      <c r="C742" s="22"/>
      <c r="D742" s="22"/>
      <c r="E742" s="22"/>
      <c r="F742" s="22"/>
      <c r="G742" s="22"/>
      <c r="H742" s="22"/>
      <c r="I742" s="67"/>
      <c r="J742" s="22"/>
      <c r="K742" s="22"/>
      <c r="L742" s="22"/>
      <c r="M742" s="22"/>
      <c r="N742" s="22"/>
      <c r="O742" s="22"/>
      <c r="P742" s="22"/>
      <c r="Q742" s="22"/>
      <c r="R742" s="22"/>
      <c r="S742" s="22"/>
      <c r="T742" s="22"/>
      <c r="U742" s="22"/>
      <c r="V742" s="22"/>
      <c r="W742" s="22"/>
      <c r="X742" s="22"/>
      <c r="Y742" s="22"/>
      <c r="Z742" s="22"/>
      <c r="AA742" s="22"/>
      <c r="AB742" s="22"/>
      <c r="AC742" s="22"/>
      <c r="AD742" s="22"/>
      <c r="AE742" s="22"/>
    </row>
    <row r="743" spans="1:31" ht="15.75" customHeight="1" x14ac:dyDescent="0.2">
      <c r="A743" s="22"/>
      <c r="B743" s="22"/>
      <c r="C743" s="22"/>
      <c r="D743" s="22"/>
      <c r="E743" s="22"/>
      <c r="F743" s="22"/>
      <c r="G743" s="22"/>
      <c r="H743" s="22"/>
      <c r="I743" s="67"/>
      <c r="J743" s="22"/>
      <c r="K743" s="22"/>
      <c r="L743" s="22"/>
      <c r="M743" s="22"/>
      <c r="N743" s="22"/>
      <c r="O743" s="22"/>
      <c r="P743" s="22"/>
      <c r="Q743" s="22"/>
      <c r="R743" s="22"/>
      <c r="S743" s="22"/>
      <c r="T743" s="22"/>
      <c r="U743" s="22"/>
      <c r="V743" s="22"/>
      <c r="W743" s="22"/>
      <c r="X743" s="22"/>
      <c r="Y743" s="22"/>
      <c r="Z743" s="22"/>
      <c r="AA743" s="22"/>
      <c r="AB743" s="22"/>
      <c r="AC743" s="22"/>
      <c r="AD743" s="22"/>
      <c r="AE743" s="22"/>
    </row>
    <row r="744" spans="1:31" ht="15.75" customHeight="1" x14ac:dyDescent="0.2">
      <c r="A744" s="22"/>
      <c r="B744" s="22"/>
      <c r="C744" s="22"/>
      <c r="D744" s="22"/>
      <c r="E744" s="22"/>
      <c r="F744" s="22"/>
      <c r="G744" s="22"/>
      <c r="H744" s="22"/>
      <c r="I744" s="67"/>
      <c r="J744" s="22"/>
      <c r="K744" s="22"/>
      <c r="L744" s="22"/>
      <c r="M744" s="22"/>
      <c r="N744" s="22"/>
      <c r="O744" s="22"/>
      <c r="P744" s="22"/>
      <c r="Q744" s="22"/>
      <c r="R744" s="22"/>
      <c r="S744" s="22"/>
      <c r="T744" s="22"/>
      <c r="U744" s="22"/>
      <c r="V744" s="22"/>
      <c r="W744" s="22"/>
      <c r="X744" s="22"/>
      <c r="Y744" s="22"/>
      <c r="Z744" s="22"/>
      <c r="AA744" s="22"/>
      <c r="AB744" s="22"/>
      <c r="AC744" s="22"/>
      <c r="AD744" s="22"/>
      <c r="AE744" s="22"/>
    </row>
    <row r="745" spans="1:31" ht="15.75" customHeight="1" x14ac:dyDescent="0.2">
      <c r="A745" s="22"/>
      <c r="B745" s="22"/>
      <c r="C745" s="22"/>
      <c r="D745" s="22"/>
      <c r="E745" s="22"/>
      <c r="F745" s="22"/>
      <c r="G745" s="22"/>
      <c r="H745" s="22"/>
      <c r="I745" s="67"/>
      <c r="J745" s="22"/>
      <c r="K745" s="22"/>
      <c r="L745" s="22"/>
      <c r="M745" s="22"/>
      <c r="N745" s="22"/>
      <c r="O745" s="22"/>
      <c r="P745" s="22"/>
      <c r="Q745" s="22"/>
      <c r="R745" s="22"/>
      <c r="S745" s="22"/>
      <c r="T745" s="22"/>
      <c r="U745" s="22"/>
      <c r="V745" s="22"/>
      <c r="W745" s="22"/>
      <c r="X745" s="22"/>
      <c r="Y745" s="22"/>
      <c r="Z745" s="22"/>
      <c r="AA745" s="22"/>
      <c r="AB745" s="22"/>
      <c r="AC745" s="22"/>
      <c r="AD745" s="22"/>
      <c r="AE745" s="22"/>
    </row>
    <row r="746" spans="1:31" ht="15.75" customHeight="1" x14ac:dyDescent="0.2">
      <c r="A746" s="22"/>
      <c r="B746" s="22"/>
      <c r="C746" s="22"/>
      <c r="D746" s="22"/>
      <c r="E746" s="22"/>
      <c r="F746" s="22"/>
      <c r="G746" s="22"/>
      <c r="H746" s="22"/>
      <c r="I746" s="67"/>
      <c r="J746" s="22"/>
      <c r="K746" s="22"/>
      <c r="L746" s="22"/>
      <c r="M746" s="22"/>
      <c r="N746" s="22"/>
      <c r="O746" s="22"/>
      <c r="P746" s="22"/>
      <c r="Q746" s="22"/>
      <c r="R746" s="22"/>
      <c r="S746" s="22"/>
      <c r="T746" s="22"/>
      <c r="U746" s="22"/>
      <c r="V746" s="22"/>
      <c r="W746" s="22"/>
      <c r="X746" s="22"/>
      <c r="Y746" s="22"/>
      <c r="Z746" s="22"/>
      <c r="AA746" s="22"/>
      <c r="AB746" s="22"/>
      <c r="AC746" s="22"/>
      <c r="AD746" s="22"/>
      <c r="AE746" s="22"/>
    </row>
    <row r="747" spans="1:31" ht="15.75" customHeight="1" x14ac:dyDescent="0.2">
      <c r="A747" s="22"/>
      <c r="B747" s="22"/>
      <c r="C747" s="22"/>
      <c r="D747" s="22"/>
      <c r="E747" s="22"/>
      <c r="F747" s="22"/>
      <c r="G747" s="22"/>
      <c r="H747" s="22"/>
      <c r="I747" s="67"/>
      <c r="J747" s="22"/>
      <c r="K747" s="22"/>
      <c r="L747" s="22"/>
      <c r="M747" s="22"/>
      <c r="N747" s="22"/>
      <c r="O747" s="22"/>
      <c r="P747" s="22"/>
      <c r="Q747" s="22"/>
      <c r="R747" s="22"/>
      <c r="S747" s="22"/>
      <c r="T747" s="22"/>
      <c r="U747" s="22"/>
      <c r="V747" s="22"/>
      <c r="W747" s="22"/>
      <c r="X747" s="22"/>
      <c r="Y747" s="22"/>
      <c r="Z747" s="22"/>
      <c r="AA747" s="22"/>
      <c r="AB747" s="22"/>
      <c r="AC747" s="22"/>
      <c r="AD747" s="22"/>
      <c r="AE747" s="22"/>
    </row>
    <row r="748" spans="1:31" ht="15.75" customHeight="1" x14ac:dyDescent="0.2">
      <c r="A748" s="22"/>
      <c r="B748" s="22"/>
      <c r="C748" s="22"/>
      <c r="D748" s="22"/>
      <c r="E748" s="22"/>
      <c r="F748" s="22"/>
      <c r="G748" s="22"/>
      <c r="H748" s="22"/>
      <c r="I748" s="67"/>
      <c r="J748" s="22"/>
      <c r="K748" s="22"/>
      <c r="L748" s="22"/>
      <c r="M748" s="22"/>
      <c r="N748" s="22"/>
      <c r="O748" s="22"/>
      <c r="P748" s="22"/>
      <c r="Q748" s="22"/>
      <c r="R748" s="22"/>
      <c r="S748" s="22"/>
      <c r="T748" s="22"/>
      <c r="U748" s="22"/>
      <c r="V748" s="22"/>
      <c r="W748" s="22"/>
      <c r="X748" s="22"/>
      <c r="Y748" s="22"/>
      <c r="Z748" s="22"/>
      <c r="AA748" s="22"/>
      <c r="AB748" s="22"/>
      <c r="AC748" s="22"/>
      <c r="AD748" s="22"/>
      <c r="AE748" s="22"/>
    </row>
    <row r="749" spans="1:31" ht="15.75" customHeight="1" x14ac:dyDescent="0.2">
      <c r="A749" s="22"/>
      <c r="B749" s="22"/>
      <c r="C749" s="22"/>
      <c r="D749" s="22"/>
      <c r="E749" s="22"/>
      <c r="F749" s="22"/>
      <c r="G749" s="22"/>
      <c r="H749" s="22"/>
      <c r="I749" s="67"/>
      <c r="J749" s="22"/>
      <c r="K749" s="22"/>
      <c r="L749" s="22"/>
      <c r="M749" s="22"/>
      <c r="N749" s="22"/>
      <c r="O749" s="22"/>
      <c r="P749" s="22"/>
      <c r="Q749" s="22"/>
      <c r="R749" s="22"/>
      <c r="S749" s="22"/>
      <c r="T749" s="22"/>
      <c r="U749" s="22"/>
      <c r="V749" s="22"/>
      <c r="W749" s="22"/>
      <c r="X749" s="22"/>
      <c r="Y749" s="22"/>
      <c r="Z749" s="22"/>
      <c r="AA749" s="22"/>
      <c r="AB749" s="22"/>
      <c r="AC749" s="22"/>
      <c r="AD749" s="22"/>
      <c r="AE749" s="22"/>
    </row>
    <row r="750" spans="1:31" ht="15.75" customHeight="1" x14ac:dyDescent="0.2">
      <c r="A750" s="22"/>
      <c r="B750" s="22"/>
      <c r="C750" s="22"/>
      <c r="D750" s="22"/>
      <c r="E750" s="22"/>
      <c r="F750" s="22"/>
      <c r="G750" s="22"/>
      <c r="H750" s="22"/>
      <c r="I750" s="67"/>
      <c r="J750" s="22"/>
      <c r="K750" s="22"/>
      <c r="L750" s="22"/>
      <c r="M750" s="22"/>
      <c r="N750" s="22"/>
      <c r="O750" s="22"/>
      <c r="P750" s="22"/>
      <c r="Q750" s="22"/>
      <c r="R750" s="22"/>
      <c r="S750" s="22"/>
      <c r="T750" s="22"/>
      <c r="U750" s="22"/>
      <c r="V750" s="22"/>
      <c r="W750" s="22"/>
      <c r="X750" s="22"/>
      <c r="Y750" s="22"/>
      <c r="Z750" s="22"/>
      <c r="AA750" s="22"/>
      <c r="AB750" s="22"/>
      <c r="AC750" s="22"/>
      <c r="AD750" s="22"/>
      <c r="AE750" s="22"/>
    </row>
    <row r="751" spans="1:31" ht="15.75" customHeight="1" x14ac:dyDescent="0.2">
      <c r="A751" s="22"/>
      <c r="B751" s="22"/>
      <c r="C751" s="22"/>
      <c r="D751" s="22"/>
      <c r="E751" s="22"/>
      <c r="F751" s="22"/>
      <c r="G751" s="22"/>
      <c r="H751" s="22"/>
      <c r="I751" s="67"/>
      <c r="J751" s="22"/>
      <c r="K751" s="22"/>
      <c r="L751" s="22"/>
      <c r="M751" s="22"/>
      <c r="N751" s="22"/>
      <c r="O751" s="22"/>
      <c r="P751" s="22"/>
      <c r="Q751" s="22"/>
      <c r="R751" s="22"/>
      <c r="S751" s="22"/>
      <c r="T751" s="22"/>
      <c r="U751" s="22"/>
      <c r="V751" s="22"/>
      <c r="W751" s="22"/>
      <c r="X751" s="22"/>
      <c r="Y751" s="22"/>
      <c r="Z751" s="22"/>
      <c r="AA751" s="22"/>
      <c r="AB751" s="22"/>
      <c r="AC751" s="22"/>
      <c r="AD751" s="22"/>
      <c r="AE751" s="22"/>
    </row>
    <row r="752" spans="1:31" ht="15.75" customHeight="1" x14ac:dyDescent="0.2">
      <c r="A752" s="22"/>
      <c r="B752" s="22"/>
      <c r="C752" s="22"/>
      <c r="D752" s="22"/>
      <c r="E752" s="22"/>
      <c r="F752" s="22"/>
      <c r="G752" s="22"/>
      <c r="H752" s="22"/>
      <c r="I752" s="67"/>
      <c r="J752" s="22"/>
      <c r="K752" s="22"/>
      <c r="L752" s="22"/>
      <c r="M752" s="22"/>
      <c r="N752" s="22"/>
      <c r="O752" s="22"/>
      <c r="P752" s="22"/>
      <c r="Q752" s="22"/>
      <c r="R752" s="22"/>
      <c r="S752" s="22"/>
      <c r="T752" s="22"/>
      <c r="U752" s="22"/>
      <c r="V752" s="22"/>
      <c r="W752" s="22"/>
      <c r="X752" s="22"/>
      <c r="Y752" s="22"/>
      <c r="Z752" s="22"/>
      <c r="AA752" s="22"/>
      <c r="AB752" s="22"/>
      <c r="AC752" s="22"/>
      <c r="AD752" s="22"/>
      <c r="AE752" s="22"/>
    </row>
    <row r="753" spans="1:31" ht="15.75" customHeight="1" x14ac:dyDescent="0.2">
      <c r="A753" s="22"/>
      <c r="B753" s="22"/>
      <c r="C753" s="22"/>
      <c r="D753" s="22"/>
      <c r="E753" s="22"/>
      <c r="F753" s="22"/>
      <c r="G753" s="22"/>
      <c r="H753" s="22"/>
      <c r="I753" s="67"/>
      <c r="J753" s="22"/>
      <c r="K753" s="22"/>
      <c r="L753" s="22"/>
      <c r="M753" s="22"/>
      <c r="N753" s="22"/>
      <c r="O753" s="22"/>
      <c r="P753" s="22"/>
      <c r="Q753" s="22"/>
      <c r="R753" s="22"/>
      <c r="S753" s="22"/>
      <c r="T753" s="22"/>
      <c r="U753" s="22"/>
      <c r="V753" s="22"/>
      <c r="W753" s="22"/>
      <c r="X753" s="22"/>
      <c r="Y753" s="22"/>
      <c r="Z753" s="22"/>
      <c r="AA753" s="22"/>
      <c r="AB753" s="22"/>
      <c r="AC753" s="22"/>
      <c r="AD753" s="22"/>
      <c r="AE753" s="22"/>
    </row>
    <row r="754" spans="1:31" ht="15.75" customHeight="1" x14ac:dyDescent="0.2">
      <c r="A754" s="22"/>
      <c r="B754" s="22"/>
      <c r="C754" s="22"/>
      <c r="D754" s="22"/>
      <c r="E754" s="22"/>
      <c r="F754" s="22"/>
      <c r="G754" s="22"/>
      <c r="H754" s="22"/>
      <c r="I754" s="67"/>
      <c r="J754" s="22"/>
      <c r="K754" s="22"/>
      <c r="L754" s="22"/>
      <c r="M754" s="22"/>
      <c r="N754" s="22"/>
      <c r="O754" s="22"/>
      <c r="P754" s="22"/>
      <c r="Q754" s="22"/>
      <c r="R754" s="22"/>
      <c r="S754" s="22"/>
      <c r="T754" s="22"/>
      <c r="U754" s="22"/>
      <c r="V754" s="22"/>
      <c r="W754" s="22"/>
      <c r="X754" s="22"/>
      <c r="Y754" s="22"/>
      <c r="Z754" s="22"/>
      <c r="AA754" s="22"/>
      <c r="AB754" s="22"/>
      <c r="AC754" s="22"/>
      <c r="AD754" s="22"/>
      <c r="AE754" s="22"/>
    </row>
    <row r="755" spans="1:31" ht="15.75" customHeight="1" x14ac:dyDescent="0.2">
      <c r="A755" s="22"/>
      <c r="B755" s="22"/>
      <c r="C755" s="22"/>
      <c r="D755" s="22"/>
      <c r="E755" s="22"/>
      <c r="F755" s="22"/>
      <c r="G755" s="22"/>
      <c r="H755" s="22"/>
      <c r="I755" s="67"/>
      <c r="J755" s="22"/>
      <c r="K755" s="22"/>
      <c r="L755" s="22"/>
      <c r="M755" s="22"/>
      <c r="N755" s="22"/>
      <c r="O755" s="22"/>
      <c r="P755" s="22"/>
      <c r="Q755" s="22"/>
      <c r="R755" s="22"/>
      <c r="S755" s="22"/>
      <c r="T755" s="22"/>
      <c r="U755" s="22"/>
      <c r="V755" s="22"/>
      <c r="W755" s="22"/>
      <c r="X755" s="22"/>
      <c r="Y755" s="22"/>
      <c r="Z755" s="22"/>
      <c r="AA755" s="22"/>
      <c r="AB755" s="22"/>
      <c r="AC755" s="22"/>
      <c r="AD755" s="22"/>
      <c r="AE755" s="22"/>
    </row>
    <row r="756" spans="1:31" ht="15.75" customHeight="1" x14ac:dyDescent="0.2">
      <c r="A756" s="22"/>
      <c r="B756" s="22"/>
      <c r="C756" s="22"/>
      <c r="D756" s="22"/>
      <c r="E756" s="22"/>
      <c r="F756" s="22"/>
      <c r="G756" s="22"/>
      <c r="H756" s="22"/>
      <c r="I756" s="67"/>
      <c r="J756" s="22"/>
      <c r="K756" s="22"/>
      <c r="L756" s="22"/>
      <c r="M756" s="22"/>
      <c r="N756" s="22"/>
      <c r="O756" s="22"/>
      <c r="P756" s="22"/>
      <c r="Q756" s="22"/>
      <c r="R756" s="22"/>
      <c r="S756" s="22"/>
      <c r="T756" s="22"/>
      <c r="U756" s="22"/>
      <c r="V756" s="22"/>
      <c r="W756" s="22"/>
      <c r="X756" s="22"/>
      <c r="Y756" s="22"/>
      <c r="Z756" s="22"/>
      <c r="AA756" s="22"/>
      <c r="AB756" s="22"/>
      <c r="AC756" s="22"/>
      <c r="AD756" s="22"/>
      <c r="AE756" s="22"/>
    </row>
    <row r="757" spans="1:31" ht="15.75" customHeight="1" x14ac:dyDescent="0.2">
      <c r="A757" s="22"/>
      <c r="B757" s="22"/>
      <c r="C757" s="22"/>
      <c r="D757" s="22"/>
      <c r="E757" s="22"/>
      <c r="F757" s="22"/>
      <c r="G757" s="22"/>
      <c r="H757" s="22"/>
      <c r="I757" s="67"/>
      <c r="J757" s="22"/>
      <c r="K757" s="22"/>
      <c r="L757" s="22"/>
      <c r="M757" s="22"/>
      <c r="N757" s="22"/>
      <c r="O757" s="22"/>
      <c r="P757" s="22"/>
      <c r="Q757" s="22"/>
      <c r="R757" s="22"/>
      <c r="S757" s="22"/>
      <c r="T757" s="22"/>
      <c r="U757" s="22"/>
      <c r="V757" s="22"/>
      <c r="W757" s="22"/>
      <c r="X757" s="22"/>
      <c r="Y757" s="22"/>
      <c r="Z757" s="22"/>
      <c r="AA757" s="22"/>
      <c r="AB757" s="22"/>
      <c r="AC757" s="22"/>
      <c r="AD757" s="22"/>
      <c r="AE757" s="22"/>
    </row>
    <row r="758" spans="1:31" ht="15.75" customHeight="1" x14ac:dyDescent="0.2">
      <c r="A758" s="22"/>
      <c r="B758" s="22"/>
      <c r="C758" s="22"/>
      <c r="D758" s="22"/>
      <c r="E758" s="22"/>
      <c r="F758" s="22"/>
      <c r="G758" s="22"/>
      <c r="H758" s="22"/>
      <c r="I758" s="67"/>
      <c r="J758" s="22"/>
      <c r="K758" s="22"/>
      <c r="L758" s="22"/>
      <c r="M758" s="22"/>
      <c r="N758" s="22"/>
      <c r="O758" s="22"/>
      <c r="P758" s="22"/>
      <c r="Q758" s="22"/>
      <c r="R758" s="22"/>
      <c r="S758" s="22"/>
      <c r="T758" s="22"/>
      <c r="U758" s="22"/>
      <c r="V758" s="22"/>
      <c r="W758" s="22"/>
      <c r="X758" s="22"/>
      <c r="Y758" s="22"/>
      <c r="Z758" s="22"/>
      <c r="AA758" s="22"/>
      <c r="AB758" s="22"/>
      <c r="AC758" s="22"/>
      <c r="AD758" s="22"/>
      <c r="AE758" s="22"/>
    </row>
    <row r="759" spans="1:31" ht="15.75" customHeight="1" x14ac:dyDescent="0.2">
      <c r="A759" s="22"/>
      <c r="B759" s="22"/>
      <c r="C759" s="22"/>
      <c r="D759" s="22"/>
      <c r="E759" s="22"/>
      <c r="F759" s="22"/>
      <c r="G759" s="22"/>
      <c r="H759" s="22"/>
      <c r="I759" s="67"/>
      <c r="J759" s="22"/>
      <c r="K759" s="22"/>
      <c r="L759" s="22"/>
      <c r="M759" s="22"/>
      <c r="N759" s="22"/>
      <c r="O759" s="22"/>
      <c r="P759" s="22"/>
      <c r="Q759" s="22"/>
      <c r="R759" s="22"/>
      <c r="S759" s="22"/>
      <c r="T759" s="22"/>
      <c r="U759" s="22"/>
      <c r="V759" s="22"/>
      <c r="W759" s="22"/>
      <c r="X759" s="22"/>
      <c r="Y759" s="22"/>
      <c r="Z759" s="22"/>
      <c r="AA759" s="22"/>
      <c r="AB759" s="22"/>
      <c r="AC759" s="22"/>
      <c r="AD759" s="22"/>
      <c r="AE759" s="22"/>
    </row>
    <row r="760" spans="1:31" ht="15.75" customHeight="1" x14ac:dyDescent="0.2">
      <c r="A760" s="22"/>
      <c r="B760" s="22"/>
      <c r="C760" s="22"/>
      <c r="D760" s="22"/>
      <c r="E760" s="22"/>
      <c r="F760" s="22"/>
      <c r="G760" s="22"/>
      <c r="H760" s="22"/>
      <c r="I760" s="67"/>
      <c r="J760" s="22"/>
      <c r="K760" s="22"/>
      <c r="L760" s="22"/>
      <c r="M760" s="22"/>
      <c r="N760" s="22"/>
      <c r="O760" s="22"/>
      <c r="P760" s="22"/>
      <c r="Q760" s="22"/>
      <c r="R760" s="22"/>
      <c r="S760" s="22"/>
      <c r="T760" s="22"/>
      <c r="U760" s="22"/>
      <c r="V760" s="22"/>
      <c r="W760" s="22"/>
      <c r="X760" s="22"/>
      <c r="Y760" s="22"/>
      <c r="Z760" s="22"/>
      <c r="AA760" s="22"/>
      <c r="AB760" s="22"/>
      <c r="AC760" s="22"/>
      <c r="AD760" s="22"/>
      <c r="AE760" s="22"/>
    </row>
    <row r="761" spans="1:31" ht="15.75" customHeight="1" x14ac:dyDescent="0.2">
      <c r="A761" s="22"/>
      <c r="B761" s="22"/>
      <c r="C761" s="22"/>
      <c r="D761" s="22"/>
      <c r="E761" s="22"/>
      <c r="F761" s="22"/>
      <c r="G761" s="22"/>
      <c r="H761" s="22"/>
      <c r="I761" s="67"/>
      <c r="J761" s="22"/>
      <c r="K761" s="22"/>
      <c r="L761" s="22"/>
      <c r="M761" s="22"/>
      <c r="N761" s="22"/>
      <c r="O761" s="22"/>
      <c r="P761" s="22"/>
      <c r="Q761" s="22"/>
      <c r="R761" s="22"/>
      <c r="S761" s="22"/>
      <c r="T761" s="22"/>
      <c r="U761" s="22"/>
      <c r="V761" s="22"/>
      <c r="W761" s="22"/>
      <c r="X761" s="22"/>
      <c r="Y761" s="22"/>
      <c r="Z761" s="22"/>
      <c r="AA761" s="22"/>
      <c r="AB761" s="22"/>
      <c r="AC761" s="22"/>
      <c r="AD761" s="22"/>
      <c r="AE761" s="22"/>
    </row>
    <row r="762" spans="1:31" ht="15.75" customHeight="1" x14ac:dyDescent="0.2">
      <c r="A762" s="22"/>
      <c r="B762" s="22"/>
      <c r="C762" s="22"/>
      <c r="D762" s="22"/>
      <c r="E762" s="22"/>
      <c r="F762" s="22"/>
      <c r="G762" s="22"/>
      <c r="H762" s="22"/>
      <c r="I762" s="67"/>
      <c r="J762" s="22"/>
      <c r="K762" s="22"/>
      <c r="L762" s="22"/>
      <c r="M762" s="22"/>
      <c r="N762" s="22"/>
      <c r="O762" s="22"/>
      <c r="P762" s="22"/>
      <c r="Q762" s="22"/>
      <c r="R762" s="22"/>
      <c r="S762" s="22"/>
      <c r="T762" s="22"/>
      <c r="U762" s="22"/>
      <c r="V762" s="22"/>
      <c r="W762" s="22"/>
      <c r="X762" s="22"/>
      <c r="Y762" s="22"/>
      <c r="Z762" s="22"/>
      <c r="AA762" s="22"/>
      <c r="AB762" s="22"/>
      <c r="AC762" s="22"/>
      <c r="AD762" s="22"/>
      <c r="AE762" s="22"/>
    </row>
    <row r="763" spans="1:31" ht="15.75" customHeight="1" x14ac:dyDescent="0.2">
      <c r="A763" s="22"/>
      <c r="B763" s="22"/>
      <c r="C763" s="22"/>
      <c r="D763" s="22"/>
      <c r="E763" s="22"/>
      <c r="F763" s="22"/>
      <c r="G763" s="22"/>
      <c r="H763" s="22"/>
      <c r="I763" s="67"/>
      <c r="J763" s="22"/>
      <c r="K763" s="22"/>
      <c r="L763" s="22"/>
      <c r="M763" s="22"/>
      <c r="N763" s="22"/>
      <c r="O763" s="22"/>
      <c r="P763" s="22"/>
      <c r="Q763" s="22"/>
      <c r="R763" s="22"/>
      <c r="S763" s="22"/>
      <c r="T763" s="22"/>
      <c r="U763" s="22"/>
      <c r="V763" s="22"/>
      <c r="W763" s="22"/>
      <c r="X763" s="22"/>
      <c r="Y763" s="22"/>
      <c r="Z763" s="22"/>
      <c r="AA763" s="22"/>
      <c r="AB763" s="22"/>
      <c r="AC763" s="22"/>
      <c r="AD763" s="22"/>
      <c r="AE763" s="22"/>
    </row>
    <row r="764" spans="1:31" ht="15.75" customHeight="1" x14ac:dyDescent="0.2">
      <c r="A764" s="22"/>
      <c r="B764" s="22"/>
      <c r="C764" s="22"/>
      <c r="D764" s="22"/>
      <c r="E764" s="22"/>
      <c r="F764" s="22"/>
      <c r="G764" s="22"/>
      <c r="H764" s="22"/>
      <c r="I764" s="67"/>
      <c r="J764" s="22"/>
      <c r="K764" s="22"/>
      <c r="L764" s="22"/>
      <c r="M764" s="22"/>
      <c r="N764" s="22"/>
      <c r="O764" s="22"/>
      <c r="P764" s="22"/>
      <c r="Q764" s="22"/>
      <c r="R764" s="22"/>
      <c r="S764" s="22"/>
      <c r="T764" s="22"/>
      <c r="U764" s="22"/>
      <c r="V764" s="22"/>
      <c r="W764" s="22"/>
      <c r="X764" s="22"/>
      <c r="Y764" s="22"/>
      <c r="Z764" s="22"/>
      <c r="AA764" s="22"/>
      <c r="AB764" s="22"/>
      <c r="AC764" s="22"/>
      <c r="AD764" s="22"/>
      <c r="AE764" s="22"/>
    </row>
    <row r="765" spans="1:31" ht="15.75" customHeight="1" x14ac:dyDescent="0.2">
      <c r="A765" s="22"/>
      <c r="B765" s="22"/>
      <c r="C765" s="22"/>
      <c r="D765" s="22"/>
      <c r="E765" s="22"/>
      <c r="F765" s="22"/>
      <c r="G765" s="22"/>
      <c r="H765" s="22"/>
      <c r="I765" s="67"/>
      <c r="J765" s="22"/>
      <c r="K765" s="22"/>
      <c r="L765" s="22"/>
      <c r="M765" s="22"/>
      <c r="N765" s="22"/>
      <c r="O765" s="22"/>
      <c r="P765" s="22"/>
      <c r="Q765" s="22"/>
      <c r="R765" s="22"/>
      <c r="S765" s="22"/>
      <c r="T765" s="22"/>
      <c r="U765" s="22"/>
      <c r="V765" s="22"/>
      <c r="W765" s="22"/>
      <c r="X765" s="22"/>
      <c r="Y765" s="22"/>
      <c r="Z765" s="22"/>
      <c r="AA765" s="22"/>
      <c r="AB765" s="22"/>
      <c r="AC765" s="22"/>
      <c r="AD765" s="22"/>
      <c r="AE765" s="22"/>
    </row>
    <row r="766" spans="1:31" ht="15.75" customHeight="1" x14ac:dyDescent="0.2">
      <c r="A766" s="22"/>
      <c r="B766" s="22"/>
      <c r="C766" s="22"/>
      <c r="D766" s="22"/>
      <c r="E766" s="22"/>
      <c r="F766" s="22"/>
      <c r="G766" s="22"/>
      <c r="H766" s="22"/>
      <c r="I766" s="67"/>
      <c r="J766" s="22"/>
      <c r="K766" s="22"/>
      <c r="L766" s="22"/>
      <c r="M766" s="22"/>
      <c r="N766" s="22"/>
      <c r="O766" s="22"/>
      <c r="P766" s="22"/>
      <c r="Q766" s="22"/>
      <c r="R766" s="22"/>
      <c r="S766" s="22"/>
      <c r="T766" s="22"/>
      <c r="U766" s="22"/>
      <c r="V766" s="22"/>
      <c r="W766" s="22"/>
      <c r="X766" s="22"/>
      <c r="Y766" s="22"/>
      <c r="Z766" s="22"/>
      <c r="AA766" s="22"/>
      <c r="AB766" s="22"/>
      <c r="AC766" s="22"/>
      <c r="AD766" s="22"/>
      <c r="AE766" s="22"/>
    </row>
    <row r="767" spans="1:31" ht="15.75" customHeight="1" x14ac:dyDescent="0.2">
      <c r="A767" s="22"/>
      <c r="B767" s="22"/>
      <c r="C767" s="22"/>
      <c r="D767" s="22"/>
      <c r="E767" s="22"/>
      <c r="F767" s="22"/>
      <c r="G767" s="22"/>
      <c r="H767" s="22"/>
      <c r="I767" s="67"/>
      <c r="J767" s="22"/>
      <c r="K767" s="22"/>
      <c r="L767" s="22"/>
      <c r="M767" s="22"/>
      <c r="N767" s="22"/>
      <c r="O767" s="22"/>
      <c r="P767" s="22"/>
      <c r="Q767" s="22"/>
      <c r="R767" s="22"/>
      <c r="S767" s="22"/>
      <c r="T767" s="22"/>
      <c r="U767" s="22"/>
      <c r="V767" s="22"/>
      <c r="W767" s="22"/>
      <c r="X767" s="22"/>
      <c r="Y767" s="22"/>
      <c r="Z767" s="22"/>
      <c r="AA767" s="22"/>
      <c r="AB767" s="22"/>
      <c r="AC767" s="22"/>
      <c r="AD767" s="22"/>
      <c r="AE767" s="22"/>
    </row>
    <row r="768" spans="1:31" ht="15.75" customHeight="1" x14ac:dyDescent="0.2">
      <c r="A768" s="22"/>
      <c r="B768" s="22"/>
      <c r="C768" s="22"/>
      <c r="D768" s="22"/>
      <c r="E768" s="22"/>
      <c r="F768" s="22"/>
      <c r="G768" s="22"/>
      <c r="H768" s="22"/>
      <c r="I768" s="67"/>
      <c r="J768" s="22"/>
      <c r="K768" s="22"/>
      <c r="L768" s="22"/>
      <c r="M768" s="22"/>
      <c r="N768" s="22"/>
      <c r="O768" s="22"/>
      <c r="P768" s="22"/>
      <c r="Q768" s="22"/>
      <c r="R768" s="22"/>
      <c r="S768" s="22"/>
      <c r="T768" s="22"/>
      <c r="U768" s="22"/>
      <c r="V768" s="22"/>
      <c r="W768" s="22"/>
      <c r="X768" s="22"/>
      <c r="Y768" s="22"/>
      <c r="Z768" s="22"/>
      <c r="AA768" s="22"/>
      <c r="AB768" s="22"/>
      <c r="AC768" s="22"/>
      <c r="AD768" s="22"/>
      <c r="AE768" s="22"/>
    </row>
    <row r="769" spans="1:31" ht="15.75" customHeight="1" x14ac:dyDescent="0.2">
      <c r="A769" s="22"/>
      <c r="B769" s="22"/>
      <c r="C769" s="22"/>
      <c r="D769" s="22"/>
      <c r="E769" s="22"/>
      <c r="F769" s="22"/>
      <c r="G769" s="22"/>
      <c r="H769" s="22"/>
      <c r="I769" s="67"/>
      <c r="J769" s="22"/>
      <c r="K769" s="22"/>
      <c r="L769" s="22"/>
      <c r="M769" s="22"/>
      <c r="N769" s="22"/>
      <c r="O769" s="22"/>
      <c r="P769" s="22"/>
      <c r="Q769" s="22"/>
      <c r="R769" s="22"/>
      <c r="S769" s="22"/>
      <c r="T769" s="22"/>
      <c r="U769" s="22"/>
      <c r="V769" s="22"/>
      <c r="W769" s="22"/>
      <c r="X769" s="22"/>
      <c r="Y769" s="22"/>
      <c r="Z769" s="22"/>
      <c r="AA769" s="22"/>
      <c r="AB769" s="22"/>
      <c r="AC769" s="22"/>
      <c r="AD769" s="22"/>
      <c r="AE769" s="22"/>
    </row>
    <row r="770" spans="1:31" ht="15.75" customHeight="1" x14ac:dyDescent="0.2">
      <c r="A770" s="22"/>
      <c r="B770" s="22"/>
      <c r="C770" s="22"/>
      <c r="D770" s="22"/>
      <c r="E770" s="22"/>
      <c r="F770" s="22"/>
      <c r="G770" s="22"/>
      <c r="H770" s="22"/>
      <c r="I770" s="67"/>
      <c r="J770" s="22"/>
      <c r="K770" s="22"/>
      <c r="L770" s="22"/>
      <c r="M770" s="22"/>
      <c r="N770" s="22"/>
      <c r="O770" s="22"/>
      <c r="P770" s="22"/>
      <c r="Q770" s="22"/>
      <c r="R770" s="22"/>
      <c r="S770" s="22"/>
      <c r="T770" s="22"/>
      <c r="U770" s="22"/>
      <c r="V770" s="22"/>
      <c r="W770" s="22"/>
      <c r="X770" s="22"/>
      <c r="Y770" s="22"/>
      <c r="Z770" s="22"/>
      <c r="AA770" s="22"/>
      <c r="AB770" s="22"/>
      <c r="AC770" s="22"/>
      <c r="AD770" s="22"/>
      <c r="AE770" s="22"/>
    </row>
    <row r="771" spans="1:31" ht="15.75" customHeight="1" x14ac:dyDescent="0.2">
      <c r="A771" s="22"/>
      <c r="B771" s="22"/>
      <c r="C771" s="22"/>
      <c r="D771" s="22"/>
      <c r="E771" s="22"/>
      <c r="F771" s="22"/>
      <c r="G771" s="22"/>
      <c r="H771" s="22"/>
      <c r="I771" s="67"/>
      <c r="J771" s="22"/>
      <c r="K771" s="22"/>
      <c r="L771" s="22"/>
      <c r="M771" s="22"/>
      <c r="N771" s="22"/>
      <c r="O771" s="22"/>
      <c r="P771" s="22"/>
      <c r="Q771" s="22"/>
      <c r="R771" s="22"/>
      <c r="S771" s="22"/>
      <c r="T771" s="22"/>
      <c r="U771" s="22"/>
      <c r="V771" s="22"/>
      <c r="W771" s="22"/>
      <c r="X771" s="22"/>
      <c r="Y771" s="22"/>
      <c r="Z771" s="22"/>
      <c r="AA771" s="22"/>
      <c r="AB771" s="22"/>
      <c r="AC771" s="22"/>
      <c r="AD771" s="22"/>
      <c r="AE771" s="22"/>
    </row>
    <row r="772" spans="1:31" ht="15.75" customHeight="1" x14ac:dyDescent="0.2">
      <c r="A772" s="22"/>
      <c r="B772" s="22"/>
      <c r="C772" s="22"/>
      <c r="D772" s="22"/>
      <c r="E772" s="22"/>
      <c r="F772" s="22"/>
      <c r="G772" s="22"/>
      <c r="H772" s="22"/>
      <c r="I772" s="67"/>
      <c r="J772" s="22"/>
      <c r="K772" s="22"/>
      <c r="L772" s="22"/>
      <c r="M772" s="22"/>
      <c r="N772" s="22"/>
      <c r="O772" s="22"/>
      <c r="P772" s="22"/>
      <c r="Q772" s="22"/>
      <c r="R772" s="22"/>
      <c r="S772" s="22"/>
      <c r="T772" s="22"/>
      <c r="U772" s="22"/>
      <c r="V772" s="22"/>
      <c r="W772" s="22"/>
      <c r="X772" s="22"/>
      <c r="Y772" s="22"/>
      <c r="Z772" s="22"/>
      <c r="AA772" s="22"/>
      <c r="AB772" s="22"/>
      <c r="AC772" s="22"/>
      <c r="AD772" s="22"/>
      <c r="AE772" s="22"/>
    </row>
    <row r="773" spans="1:31" ht="15.75" customHeight="1" x14ac:dyDescent="0.2">
      <c r="A773" s="22"/>
      <c r="B773" s="22"/>
      <c r="C773" s="22"/>
      <c r="D773" s="22"/>
      <c r="E773" s="22"/>
      <c r="F773" s="22"/>
      <c r="G773" s="22"/>
      <c r="H773" s="22"/>
      <c r="I773" s="67"/>
      <c r="J773" s="22"/>
      <c r="K773" s="22"/>
      <c r="L773" s="22"/>
      <c r="M773" s="22"/>
      <c r="N773" s="22"/>
      <c r="O773" s="22"/>
      <c r="P773" s="22"/>
      <c r="Q773" s="22"/>
      <c r="R773" s="22"/>
      <c r="S773" s="22"/>
      <c r="T773" s="22"/>
      <c r="U773" s="22"/>
      <c r="V773" s="22"/>
      <c r="W773" s="22"/>
      <c r="X773" s="22"/>
      <c r="Y773" s="22"/>
      <c r="Z773" s="22"/>
      <c r="AA773" s="22"/>
      <c r="AB773" s="22"/>
      <c r="AC773" s="22"/>
      <c r="AD773" s="22"/>
      <c r="AE773" s="22"/>
    </row>
    <row r="774" spans="1:31" ht="15.75" customHeight="1" x14ac:dyDescent="0.2">
      <c r="A774" s="22"/>
      <c r="B774" s="22"/>
      <c r="C774" s="22"/>
      <c r="D774" s="22"/>
      <c r="E774" s="22"/>
      <c r="F774" s="22"/>
      <c r="G774" s="22"/>
      <c r="H774" s="22"/>
      <c r="I774" s="67"/>
      <c r="J774" s="22"/>
      <c r="K774" s="22"/>
      <c r="L774" s="22"/>
      <c r="M774" s="22"/>
      <c r="N774" s="22"/>
      <c r="O774" s="22"/>
      <c r="P774" s="22"/>
      <c r="Q774" s="22"/>
      <c r="R774" s="22"/>
      <c r="S774" s="22"/>
      <c r="T774" s="22"/>
      <c r="U774" s="22"/>
      <c r="V774" s="22"/>
      <c r="W774" s="22"/>
      <c r="X774" s="22"/>
      <c r="Y774" s="22"/>
      <c r="Z774" s="22"/>
      <c r="AA774" s="22"/>
      <c r="AB774" s="22"/>
      <c r="AC774" s="22"/>
      <c r="AD774" s="22"/>
      <c r="AE774" s="22"/>
    </row>
    <row r="775" spans="1:31" ht="15.75" customHeight="1" x14ac:dyDescent="0.2">
      <c r="A775" s="22"/>
      <c r="B775" s="22"/>
      <c r="C775" s="22"/>
      <c r="D775" s="22"/>
      <c r="E775" s="22"/>
      <c r="F775" s="22"/>
      <c r="G775" s="22"/>
      <c r="H775" s="22"/>
      <c r="I775" s="67"/>
      <c r="J775" s="22"/>
      <c r="K775" s="22"/>
      <c r="L775" s="22"/>
      <c r="M775" s="22"/>
      <c r="N775" s="22"/>
      <c r="O775" s="22"/>
      <c r="P775" s="22"/>
      <c r="Q775" s="22"/>
      <c r="R775" s="22"/>
      <c r="S775" s="22"/>
      <c r="T775" s="22"/>
      <c r="U775" s="22"/>
      <c r="V775" s="22"/>
      <c r="W775" s="22"/>
      <c r="X775" s="22"/>
      <c r="Y775" s="22"/>
      <c r="Z775" s="22"/>
      <c r="AA775" s="22"/>
      <c r="AB775" s="22"/>
      <c r="AC775" s="22"/>
      <c r="AD775" s="22"/>
      <c r="AE775" s="22"/>
    </row>
    <row r="776" spans="1:31" ht="15.75" customHeight="1" x14ac:dyDescent="0.2">
      <c r="A776" s="22"/>
      <c r="B776" s="22"/>
      <c r="C776" s="22"/>
      <c r="D776" s="22"/>
      <c r="E776" s="22"/>
      <c r="F776" s="22"/>
      <c r="G776" s="22"/>
      <c r="H776" s="22"/>
      <c r="I776" s="67"/>
      <c r="J776" s="22"/>
      <c r="K776" s="22"/>
      <c r="L776" s="22"/>
      <c r="M776" s="22"/>
      <c r="N776" s="22"/>
      <c r="O776" s="22"/>
      <c r="P776" s="22"/>
      <c r="Q776" s="22"/>
      <c r="R776" s="22"/>
      <c r="S776" s="22"/>
      <c r="T776" s="22"/>
      <c r="U776" s="22"/>
      <c r="V776" s="22"/>
      <c r="W776" s="22"/>
      <c r="X776" s="22"/>
      <c r="Y776" s="22"/>
      <c r="Z776" s="22"/>
      <c r="AA776" s="22"/>
      <c r="AB776" s="22"/>
      <c r="AC776" s="22"/>
      <c r="AD776" s="22"/>
      <c r="AE776" s="22"/>
    </row>
    <row r="777" spans="1:31" ht="15.75" customHeight="1" x14ac:dyDescent="0.2">
      <c r="A777" s="22"/>
      <c r="B777" s="22"/>
      <c r="C777" s="22"/>
      <c r="D777" s="22"/>
      <c r="E777" s="22"/>
      <c r="F777" s="22"/>
      <c r="G777" s="22"/>
      <c r="H777" s="22"/>
      <c r="I777" s="67"/>
      <c r="J777" s="22"/>
      <c r="K777" s="22"/>
      <c r="L777" s="22"/>
      <c r="M777" s="22"/>
      <c r="N777" s="22"/>
      <c r="O777" s="22"/>
      <c r="P777" s="22"/>
      <c r="Q777" s="22"/>
      <c r="R777" s="22"/>
      <c r="S777" s="22"/>
      <c r="T777" s="22"/>
      <c r="U777" s="22"/>
      <c r="V777" s="22"/>
      <c r="W777" s="22"/>
      <c r="X777" s="22"/>
      <c r="Y777" s="22"/>
      <c r="Z777" s="22"/>
      <c r="AA777" s="22"/>
      <c r="AB777" s="22"/>
      <c r="AC777" s="22"/>
      <c r="AD777" s="22"/>
      <c r="AE777" s="22"/>
    </row>
    <row r="778" spans="1:31" ht="15.75" customHeight="1" x14ac:dyDescent="0.2">
      <c r="A778" s="22"/>
      <c r="B778" s="22"/>
      <c r="C778" s="22"/>
      <c r="D778" s="22"/>
      <c r="E778" s="22"/>
      <c r="F778" s="22"/>
      <c r="G778" s="22"/>
      <c r="H778" s="22"/>
      <c r="I778" s="67"/>
      <c r="J778" s="22"/>
      <c r="K778" s="22"/>
      <c r="L778" s="22"/>
      <c r="M778" s="22"/>
      <c r="N778" s="22"/>
      <c r="O778" s="22"/>
      <c r="P778" s="22"/>
      <c r="Q778" s="22"/>
      <c r="R778" s="22"/>
      <c r="S778" s="22"/>
      <c r="T778" s="22"/>
      <c r="U778" s="22"/>
      <c r="V778" s="22"/>
      <c r="W778" s="22"/>
      <c r="X778" s="22"/>
      <c r="Y778" s="22"/>
      <c r="Z778" s="22"/>
      <c r="AA778" s="22"/>
      <c r="AB778" s="22"/>
      <c r="AC778" s="22"/>
      <c r="AD778" s="22"/>
      <c r="AE778" s="22"/>
    </row>
    <row r="779" spans="1:31" ht="15.75" customHeight="1" x14ac:dyDescent="0.2">
      <c r="A779" s="22"/>
      <c r="B779" s="22"/>
      <c r="C779" s="22"/>
      <c r="D779" s="22"/>
      <c r="E779" s="22"/>
      <c r="F779" s="22"/>
      <c r="G779" s="22"/>
      <c r="H779" s="22"/>
      <c r="I779" s="67"/>
      <c r="J779" s="22"/>
      <c r="K779" s="22"/>
      <c r="L779" s="22"/>
      <c r="M779" s="22"/>
      <c r="N779" s="22"/>
      <c r="O779" s="22"/>
      <c r="P779" s="22"/>
      <c r="Q779" s="22"/>
      <c r="R779" s="22"/>
      <c r="S779" s="22"/>
      <c r="T779" s="22"/>
      <c r="U779" s="22"/>
      <c r="V779" s="22"/>
      <c r="W779" s="22"/>
      <c r="X779" s="22"/>
      <c r="Y779" s="22"/>
      <c r="Z779" s="22"/>
      <c r="AA779" s="22"/>
      <c r="AB779" s="22"/>
      <c r="AC779" s="22"/>
      <c r="AD779" s="22"/>
      <c r="AE779" s="22"/>
    </row>
    <row r="780" spans="1:31" ht="15.75" customHeight="1" x14ac:dyDescent="0.2">
      <c r="A780" s="22"/>
      <c r="B780" s="22"/>
      <c r="C780" s="22"/>
      <c r="D780" s="22"/>
      <c r="E780" s="22"/>
      <c r="F780" s="22"/>
      <c r="G780" s="22"/>
      <c r="H780" s="22"/>
      <c r="I780" s="67"/>
      <c r="J780" s="22"/>
      <c r="K780" s="22"/>
      <c r="L780" s="22"/>
      <c r="M780" s="22"/>
      <c r="N780" s="22"/>
      <c r="O780" s="22"/>
      <c r="P780" s="22"/>
      <c r="Q780" s="22"/>
      <c r="R780" s="22"/>
      <c r="S780" s="22"/>
      <c r="T780" s="22"/>
      <c r="U780" s="22"/>
      <c r="V780" s="22"/>
      <c r="W780" s="22"/>
      <c r="X780" s="22"/>
      <c r="Y780" s="22"/>
      <c r="Z780" s="22"/>
      <c r="AA780" s="22"/>
      <c r="AB780" s="22"/>
      <c r="AC780" s="22"/>
      <c r="AD780" s="22"/>
      <c r="AE780" s="22"/>
    </row>
    <row r="781" spans="1:31" ht="15.75" customHeight="1" x14ac:dyDescent="0.2">
      <c r="A781" s="22"/>
      <c r="B781" s="22"/>
      <c r="C781" s="22"/>
      <c r="D781" s="22"/>
      <c r="E781" s="22"/>
      <c r="F781" s="22"/>
      <c r="G781" s="22"/>
      <c r="H781" s="22"/>
      <c r="I781" s="67"/>
      <c r="J781" s="22"/>
      <c r="K781" s="22"/>
      <c r="L781" s="22"/>
      <c r="M781" s="22"/>
      <c r="N781" s="22"/>
      <c r="O781" s="22"/>
      <c r="P781" s="22"/>
      <c r="Q781" s="22"/>
      <c r="R781" s="22"/>
      <c r="S781" s="22"/>
      <c r="T781" s="22"/>
      <c r="U781" s="22"/>
      <c r="V781" s="22"/>
      <c r="W781" s="22"/>
      <c r="X781" s="22"/>
      <c r="Y781" s="22"/>
      <c r="Z781" s="22"/>
      <c r="AA781" s="22"/>
      <c r="AB781" s="22"/>
      <c r="AC781" s="22"/>
      <c r="AD781" s="22"/>
      <c r="AE781" s="22"/>
    </row>
    <row r="782" spans="1:31" ht="15.75" customHeight="1" x14ac:dyDescent="0.2">
      <c r="A782" s="22"/>
      <c r="B782" s="22"/>
      <c r="C782" s="22"/>
      <c r="D782" s="22"/>
      <c r="E782" s="22"/>
      <c r="F782" s="22"/>
      <c r="G782" s="22"/>
      <c r="H782" s="22"/>
      <c r="I782" s="67"/>
      <c r="J782" s="22"/>
      <c r="K782" s="22"/>
      <c r="L782" s="22"/>
      <c r="M782" s="22"/>
      <c r="N782" s="22"/>
      <c r="O782" s="22"/>
      <c r="P782" s="22"/>
      <c r="Q782" s="22"/>
      <c r="R782" s="22"/>
      <c r="S782" s="22"/>
      <c r="T782" s="22"/>
      <c r="U782" s="22"/>
      <c r="V782" s="22"/>
      <c r="W782" s="22"/>
      <c r="X782" s="22"/>
      <c r="Y782" s="22"/>
      <c r="Z782" s="22"/>
      <c r="AA782" s="22"/>
      <c r="AB782" s="22"/>
      <c r="AC782" s="22"/>
      <c r="AD782" s="22"/>
      <c r="AE782" s="22"/>
    </row>
    <row r="783" spans="1:31" ht="15.75" customHeight="1" x14ac:dyDescent="0.2">
      <c r="A783" s="22"/>
      <c r="B783" s="22"/>
      <c r="C783" s="22"/>
      <c r="D783" s="22"/>
      <c r="E783" s="22"/>
      <c r="F783" s="22"/>
      <c r="G783" s="22"/>
      <c r="H783" s="22"/>
      <c r="I783" s="67"/>
      <c r="J783" s="22"/>
      <c r="K783" s="22"/>
      <c r="L783" s="22"/>
      <c r="M783" s="22"/>
      <c r="N783" s="22"/>
      <c r="O783" s="22"/>
      <c r="P783" s="22"/>
      <c r="Q783" s="22"/>
      <c r="R783" s="22"/>
      <c r="S783" s="22"/>
      <c r="T783" s="22"/>
      <c r="U783" s="22"/>
      <c r="V783" s="22"/>
      <c r="W783" s="22"/>
      <c r="X783" s="22"/>
      <c r="Y783" s="22"/>
      <c r="Z783" s="22"/>
      <c r="AA783" s="22"/>
      <c r="AB783" s="22"/>
      <c r="AC783" s="22"/>
      <c r="AD783" s="22"/>
      <c r="AE783" s="22"/>
    </row>
    <row r="784" spans="1:31" ht="15.75" customHeight="1" x14ac:dyDescent="0.2">
      <c r="A784" s="22"/>
      <c r="B784" s="22"/>
      <c r="C784" s="22"/>
      <c r="D784" s="22"/>
      <c r="E784" s="22"/>
      <c r="F784" s="22"/>
      <c r="G784" s="22"/>
      <c r="H784" s="22"/>
      <c r="I784" s="67"/>
      <c r="J784" s="22"/>
      <c r="K784" s="22"/>
      <c r="L784" s="22"/>
      <c r="M784" s="22"/>
      <c r="N784" s="22"/>
      <c r="O784" s="22"/>
      <c r="P784" s="22"/>
      <c r="Q784" s="22"/>
      <c r="R784" s="22"/>
      <c r="S784" s="22"/>
      <c r="T784" s="22"/>
      <c r="U784" s="22"/>
      <c r="V784" s="22"/>
      <c r="W784" s="22"/>
      <c r="X784" s="22"/>
      <c r="Y784" s="22"/>
      <c r="Z784" s="22"/>
      <c r="AA784" s="22"/>
      <c r="AB784" s="22"/>
      <c r="AC784" s="22"/>
      <c r="AD784" s="22"/>
      <c r="AE784" s="22"/>
    </row>
    <row r="785" spans="1:31" ht="15.75" customHeight="1" x14ac:dyDescent="0.2">
      <c r="A785" s="22"/>
      <c r="B785" s="22"/>
      <c r="C785" s="22"/>
      <c r="D785" s="22"/>
      <c r="E785" s="22"/>
      <c r="F785" s="22"/>
      <c r="G785" s="22"/>
      <c r="H785" s="22"/>
      <c r="I785" s="67"/>
      <c r="J785" s="22"/>
      <c r="K785" s="22"/>
      <c r="L785" s="22"/>
      <c r="M785" s="22"/>
      <c r="N785" s="22"/>
      <c r="O785" s="22"/>
      <c r="P785" s="22"/>
      <c r="Q785" s="22"/>
      <c r="R785" s="22"/>
      <c r="S785" s="22"/>
      <c r="T785" s="22"/>
      <c r="U785" s="22"/>
      <c r="V785" s="22"/>
      <c r="W785" s="22"/>
      <c r="X785" s="22"/>
      <c r="Y785" s="22"/>
      <c r="Z785" s="22"/>
      <c r="AA785" s="22"/>
      <c r="AB785" s="22"/>
      <c r="AC785" s="22"/>
      <c r="AD785" s="22"/>
      <c r="AE785" s="22"/>
    </row>
    <row r="786" spans="1:31" ht="15.75" customHeight="1" x14ac:dyDescent="0.2">
      <c r="A786" s="22"/>
      <c r="B786" s="22"/>
      <c r="C786" s="22"/>
      <c r="D786" s="22"/>
      <c r="E786" s="22"/>
      <c r="F786" s="22"/>
      <c r="G786" s="22"/>
      <c r="H786" s="22"/>
      <c r="I786" s="67"/>
      <c r="J786" s="22"/>
      <c r="K786" s="22"/>
      <c r="L786" s="22"/>
      <c r="M786" s="22"/>
      <c r="N786" s="22"/>
      <c r="O786" s="22"/>
      <c r="P786" s="22"/>
      <c r="Q786" s="22"/>
      <c r="R786" s="22"/>
      <c r="S786" s="22"/>
      <c r="T786" s="22"/>
      <c r="U786" s="22"/>
      <c r="V786" s="22"/>
      <c r="W786" s="22"/>
      <c r="X786" s="22"/>
      <c r="Y786" s="22"/>
      <c r="Z786" s="22"/>
      <c r="AA786" s="22"/>
      <c r="AB786" s="22"/>
      <c r="AC786" s="22"/>
      <c r="AD786" s="22"/>
      <c r="AE786" s="22"/>
    </row>
    <row r="787" spans="1:31" ht="15.75" customHeight="1" x14ac:dyDescent="0.2">
      <c r="A787" s="22"/>
      <c r="B787" s="22"/>
      <c r="C787" s="22"/>
      <c r="D787" s="22"/>
      <c r="E787" s="22"/>
      <c r="F787" s="22"/>
      <c r="G787" s="22"/>
      <c r="H787" s="22"/>
      <c r="I787" s="67"/>
      <c r="J787" s="22"/>
      <c r="K787" s="22"/>
      <c r="L787" s="22"/>
      <c r="M787" s="22"/>
      <c r="N787" s="22"/>
      <c r="O787" s="22"/>
      <c r="P787" s="22"/>
      <c r="Q787" s="22"/>
      <c r="R787" s="22"/>
      <c r="S787" s="22"/>
      <c r="T787" s="22"/>
      <c r="U787" s="22"/>
      <c r="V787" s="22"/>
      <c r="W787" s="22"/>
      <c r="X787" s="22"/>
      <c r="Y787" s="22"/>
      <c r="Z787" s="22"/>
      <c r="AA787" s="22"/>
      <c r="AB787" s="22"/>
      <c r="AC787" s="22"/>
      <c r="AD787" s="22"/>
      <c r="AE787" s="22"/>
    </row>
    <row r="788" spans="1:31" ht="15.75" customHeight="1" x14ac:dyDescent="0.2">
      <c r="A788" s="22"/>
      <c r="B788" s="22"/>
      <c r="C788" s="22"/>
      <c r="D788" s="22"/>
      <c r="E788" s="22"/>
      <c r="F788" s="22"/>
      <c r="G788" s="22"/>
      <c r="H788" s="22"/>
      <c r="I788" s="67"/>
      <c r="J788" s="22"/>
      <c r="K788" s="22"/>
      <c r="L788" s="22"/>
      <c r="M788" s="22"/>
      <c r="N788" s="22"/>
      <c r="O788" s="22"/>
      <c r="P788" s="22"/>
      <c r="Q788" s="22"/>
      <c r="R788" s="22"/>
      <c r="S788" s="22"/>
      <c r="T788" s="22"/>
      <c r="U788" s="22"/>
      <c r="V788" s="22"/>
      <c r="W788" s="22"/>
      <c r="X788" s="22"/>
      <c r="Y788" s="22"/>
      <c r="Z788" s="22"/>
      <c r="AA788" s="22"/>
      <c r="AB788" s="22"/>
      <c r="AC788" s="22"/>
      <c r="AD788" s="22"/>
      <c r="AE788" s="22"/>
    </row>
    <row r="789" spans="1:31" ht="15.75" customHeight="1" x14ac:dyDescent="0.2">
      <c r="A789" s="22"/>
      <c r="B789" s="22"/>
      <c r="C789" s="22"/>
      <c r="D789" s="22"/>
      <c r="E789" s="22"/>
      <c r="F789" s="22"/>
      <c r="G789" s="22"/>
      <c r="H789" s="22"/>
      <c r="I789" s="67"/>
      <c r="J789" s="22"/>
      <c r="K789" s="22"/>
      <c r="L789" s="22"/>
      <c r="M789" s="22"/>
      <c r="N789" s="22"/>
      <c r="O789" s="22"/>
      <c r="P789" s="22"/>
      <c r="Q789" s="22"/>
      <c r="R789" s="22"/>
      <c r="S789" s="22"/>
      <c r="T789" s="22"/>
      <c r="U789" s="22"/>
      <c r="V789" s="22"/>
      <c r="W789" s="22"/>
      <c r="X789" s="22"/>
      <c r="Y789" s="22"/>
      <c r="Z789" s="22"/>
      <c r="AA789" s="22"/>
      <c r="AB789" s="22"/>
      <c r="AC789" s="22"/>
      <c r="AD789" s="22"/>
      <c r="AE789" s="22"/>
    </row>
    <row r="790" spans="1:31" ht="15.75" customHeight="1" x14ac:dyDescent="0.2">
      <c r="A790" s="22"/>
      <c r="B790" s="22"/>
      <c r="C790" s="22"/>
      <c r="D790" s="22"/>
      <c r="E790" s="22"/>
      <c r="F790" s="22"/>
      <c r="G790" s="22"/>
      <c r="H790" s="22"/>
      <c r="I790" s="67"/>
      <c r="J790" s="22"/>
      <c r="K790" s="22"/>
      <c r="L790" s="22"/>
      <c r="M790" s="22"/>
      <c r="N790" s="22"/>
      <c r="O790" s="22"/>
      <c r="P790" s="22"/>
      <c r="Q790" s="22"/>
      <c r="R790" s="22"/>
      <c r="S790" s="22"/>
      <c r="T790" s="22"/>
      <c r="U790" s="22"/>
      <c r="V790" s="22"/>
      <c r="W790" s="22"/>
      <c r="X790" s="22"/>
      <c r="Y790" s="22"/>
      <c r="Z790" s="22"/>
      <c r="AA790" s="22"/>
      <c r="AB790" s="22"/>
      <c r="AC790" s="22"/>
      <c r="AD790" s="22"/>
      <c r="AE790" s="22"/>
    </row>
    <row r="791" spans="1:31" ht="15.75" customHeight="1" x14ac:dyDescent="0.2">
      <c r="A791" s="22"/>
      <c r="B791" s="22"/>
      <c r="C791" s="22"/>
      <c r="D791" s="22"/>
      <c r="E791" s="22"/>
      <c r="F791" s="22"/>
      <c r="G791" s="22"/>
      <c r="H791" s="22"/>
      <c r="I791" s="67"/>
      <c r="J791" s="22"/>
      <c r="K791" s="22"/>
      <c r="L791" s="22"/>
      <c r="M791" s="22"/>
      <c r="N791" s="22"/>
      <c r="O791" s="22"/>
      <c r="P791" s="22"/>
      <c r="Q791" s="22"/>
      <c r="R791" s="22"/>
      <c r="S791" s="22"/>
      <c r="T791" s="22"/>
      <c r="U791" s="22"/>
      <c r="V791" s="22"/>
      <c r="W791" s="22"/>
      <c r="X791" s="22"/>
      <c r="Y791" s="22"/>
      <c r="Z791" s="22"/>
      <c r="AA791" s="22"/>
      <c r="AB791" s="22"/>
      <c r="AC791" s="22"/>
      <c r="AD791" s="22"/>
      <c r="AE791" s="22"/>
    </row>
    <row r="792" spans="1:31" ht="15.75" customHeight="1" x14ac:dyDescent="0.2">
      <c r="A792" s="22"/>
      <c r="B792" s="22"/>
      <c r="C792" s="22"/>
      <c r="D792" s="22"/>
      <c r="E792" s="22"/>
      <c r="F792" s="22"/>
      <c r="G792" s="22"/>
      <c r="H792" s="22"/>
      <c r="I792" s="67"/>
      <c r="J792" s="22"/>
      <c r="K792" s="22"/>
      <c r="L792" s="22"/>
      <c r="M792" s="22"/>
      <c r="N792" s="22"/>
      <c r="O792" s="22"/>
      <c r="P792" s="22"/>
      <c r="Q792" s="22"/>
      <c r="R792" s="22"/>
      <c r="S792" s="22"/>
      <c r="T792" s="22"/>
      <c r="U792" s="22"/>
      <c r="V792" s="22"/>
      <c r="W792" s="22"/>
      <c r="X792" s="22"/>
      <c r="Y792" s="22"/>
      <c r="Z792" s="22"/>
      <c r="AA792" s="22"/>
      <c r="AB792" s="22"/>
      <c r="AC792" s="22"/>
      <c r="AD792" s="22"/>
      <c r="AE792" s="22"/>
    </row>
    <row r="793" spans="1:31" ht="15.75" customHeight="1" x14ac:dyDescent="0.2">
      <c r="A793" s="22"/>
      <c r="B793" s="22"/>
      <c r="C793" s="22"/>
      <c r="D793" s="22"/>
      <c r="E793" s="22"/>
      <c r="F793" s="22"/>
      <c r="G793" s="22"/>
      <c r="H793" s="22"/>
      <c r="I793" s="67"/>
      <c r="J793" s="22"/>
      <c r="K793" s="22"/>
      <c r="L793" s="22"/>
      <c r="M793" s="22"/>
      <c r="N793" s="22"/>
      <c r="O793" s="22"/>
      <c r="P793" s="22"/>
      <c r="Q793" s="22"/>
      <c r="R793" s="22"/>
      <c r="S793" s="22"/>
      <c r="T793" s="22"/>
      <c r="U793" s="22"/>
      <c r="V793" s="22"/>
      <c r="W793" s="22"/>
      <c r="X793" s="22"/>
      <c r="Y793" s="22"/>
      <c r="Z793" s="22"/>
      <c r="AA793" s="22"/>
      <c r="AB793" s="22"/>
      <c r="AC793" s="22"/>
      <c r="AD793" s="22"/>
      <c r="AE793" s="22"/>
    </row>
    <row r="794" spans="1:31" ht="15.75" customHeight="1" x14ac:dyDescent="0.2">
      <c r="A794" s="22"/>
      <c r="B794" s="22"/>
      <c r="C794" s="22"/>
      <c r="D794" s="22"/>
      <c r="E794" s="22"/>
      <c r="F794" s="22"/>
      <c r="G794" s="22"/>
      <c r="H794" s="22"/>
      <c r="I794" s="67"/>
      <c r="J794" s="22"/>
      <c r="K794" s="22"/>
      <c r="L794" s="22"/>
      <c r="M794" s="22"/>
      <c r="N794" s="22"/>
      <c r="O794" s="22"/>
      <c r="P794" s="22"/>
      <c r="Q794" s="22"/>
      <c r="R794" s="22"/>
      <c r="S794" s="22"/>
      <c r="T794" s="22"/>
      <c r="U794" s="22"/>
      <c r="V794" s="22"/>
      <c r="W794" s="22"/>
      <c r="X794" s="22"/>
      <c r="Y794" s="22"/>
      <c r="Z794" s="22"/>
      <c r="AA794" s="22"/>
      <c r="AB794" s="22"/>
      <c r="AC794" s="22"/>
      <c r="AD794" s="22"/>
      <c r="AE794" s="22"/>
    </row>
    <row r="795" spans="1:31" ht="15.75" customHeight="1" x14ac:dyDescent="0.2">
      <c r="A795" s="22"/>
      <c r="B795" s="22"/>
      <c r="C795" s="22"/>
      <c r="D795" s="22"/>
      <c r="E795" s="22"/>
      <c r="F795" s="22"/>
      <c r="G795" s="22"/>
      <c r="H795" s="22"/>
      <c r="I795" s="67"/>
      <c r="J795" s="22"/>
      <c r="K795" s="22"/>
      <c r="L795" s="22"/>
      <c r="M795" s="22"/>
      <c r="N795" s="22"/>
      <c r="O795" s="22"/>
      <c r="P795" s="22"/>
      <c r="Q795" s="22"/>
      <c r="R795" s="22"/>
      <c r="S795" s="22"/>
      <c r="T795" s="22"/>
      <c r="U795" s="22"/>
      <c r="V795" s="22"/>
      <c r="W795" s="22"/>
      <c r="X795" s="22"/>
      <c r="Y795" s="22"/>
      <c r="Z795" s="22"/>
      <c r="AA795" s="22"/>
      <c r="AB795" s="22"/>
      <c r="AC795" s="22"/>
      <c r="AD795" s="22"/>
      <c r="AE795" s="22"/>
    </row>
    <row r="796" spans="1:31" ht="15.75" customHeight="1" x14ac:dyDescent="0.2">
      <c r="A796" s="22"/>
      <c r="B796" s="22"/>
      <c r="C796" s="22"/>
      <c r="D796" s="22"/>
      <c r="E796" s="22"/>
      <c r="F796" s="22"/>
      <c r="G796" s="22"/>
      <c r="H796" s="22"/>
      <c r="I796" s="67"/>
      <c r="J796" s="22"/>
      <c r="K796" s="22"/>
      <c r="L796" s="22"/>
      <c r="M796" s="22"/>
      <c r="N796" s="22"/>
      <c r="O796" s="22"/>
      <c r="P796" s="22"/>
      <c r="Q796" s="22"/>
      <c r="R796" s="22"/>
      <c r="S796" s="22"/>
      <c r="T796" s="22"/>
      <c r="U796" s="22"/>
      <c r="V796" s="22"/>
      <c r="W796" s="22"/>
      <c r="X796" s="22"/>
      <c r="Y796" s="22"/>
      <c r="Z796" s="22"/>
      <c r="AA796" s="22"/>
      <c r="AB796" s="22"/>
      <c r="AC796" s="22"/>
      <c r="AD796" s="22"/>
      <c r="AE796" s="22"/>
    </row>
    <row r="797" spans="1:31" ht="15.75" customHeight="1" x14ac:dyDescent="0.2">
      <c r="A797" s="22"/>
      <c r="B797" s="22"/>
      <c r="C797" s="22"/>
      <c r="D797" s="22"/>
      <c r="E797" s="22"/>
      <c r="F797" s="22"/>
      <c r="G797" s="22"/>
      <c r="H797" s="22"/>
      <c r="I797" s="67"/>
      <c r="J797" s="22"/>
      <c r="K797" s="22"/>
      <c r="L797" s="22"/>
      <c r="M797" s="22"/>
      <c r="N797" s="22"/>
      <c r="O797" s="22"/>
      <c r="P797" s="22"/>
      <c r="Q797" s="22"/>
      <c r="R797" s="22"/>
      <c r="S797" s="22"/>
      <c r="T797" s="22"/>
      <c r="U797" s="22"/>
      <c r="V797" s="22"/>
      <c r="W797" s="22"/>
      <c r="X797" s="22"/>
      <c r="Y797" s="22"/>
      <c r="Z797" s="22"/>
      <c r="AA797" s="22"/>
      <c r="AB797" s="22"/>
      <c r="AC797" s="22"/>
      <c r="AD797" s="22"/>
      <c r="AE797" s="22"/>
    </row>
    <row r="798" spans="1:31" ht="15.75" customHeight="1" x14ac:dyDescent="0.2">
      <c r="A798" s="22"/>
      <c r="B798" s="22"/>
      <c r="C798" s="22"/>
      <c r="D798" s="22"/>
      <c r="E798" s="22"/>
      <c r="F798" s="22"/>
      <c r="G798" s="22"/>
      <c r="H798" s="22"/>
      <c r="I798" s="67"/>
      <c r="J798" s="22"/>
      <c r="K798" s="22"/>
      <c r="L798" s="22"/>
      <c r="M798" s="22"/>
      <c r="N798" s="22"/>
      <c r="O798" s="22"/>
      <c r="P798" s="22"/>
      <c r="Q798" s="22"/>
      <c r="R798" s="22"/>
      <c r="S798" s="22"/>
      <c r="T798" s="22"/>
      <c r="U798" s="22"/>
      <c r="V798" s="22"/>
      <c r="W798" s="22"/>
      <c r="X798" s="22"/>
      <c r="Y798" s="22"/>
      <c r="Z798" s="22"/>
      <c r="AA798" s="22"/>
      <c r="AB798" s="22"/>
      <c r="AC798" s="22"/>
      <c r="AD798" s="22"/>
      <c r="AE798" s="22"/>
    </row>
    <row r="799" spans="1:31" ht="15.75" customHeight="1" x14ac:dyDescent="0.2">
      <c r="A799" s="22"/>
      <c r="B799" s="22"/>
      <c r="C799" s="22"/>
      <c r="D799" s="22"/>
      <c r="E799" s="22"/>
      <c r="F799" s="22"/>
      <c r="G799" s="22"/>
      <c r="H799" s="22"/>
      <c r="I799" s="67"/>
      <c r="J799" s="22"/>
      <c r="K799" s="22"/>
      <c r="L799" s="22"/>
      <c r="M799" s="22"/>
      <c r="N799" s="22"/>
      <c r="O799" s="22"/>
      <c r="P799" s="22"/>
      <c r="Q799" s="22"/>
      <c r="R799" s="22"/>
      <c r="S799" s="22"/>
      <c r="T799" s="22"/>
      <c r="U799" s="22"/>
      <c r="V799" s="22"/>
      <c r="W799" s="22"/>
      <c r="X799" s="22"/>
      <c r="Y799" s="22"/>
      <c r="Z799" s="22"/>
      <c r="AA799" s="22"/>
      <c r="AB799" s="22"/>
      <c r="AC799" s="22"/>
      <c r="AD799" s="22"/>
      <c r="AE799" s="22"/>
    </row>
    <row r="800" spans="1:31" ht="15.75" customHeight="1" x14ac:dyDescent="0.2">
      <c r="A800" s="22"/>
      <c r="B800" s="22"/>
      <c r="C800" s="22"/>
      <c r="D800" s="22"/>
      <c r="E800" s="22"/>
      <c r="F800" s="22"/>
      <c r="G800" s="22"/>
      <c r="H800" s="22"/>
      <c r="I800" s="67"/>
      <c r="J800" s="22"/>
      <c r="K800" s="22"/>
      <c r="L800" s="22"/>
      <c r="M800" s="22"/>
      <c r="N800" s="22"/>
      <c r="O800" s="22"/>
      <c r="P800" s="22"/>
      <c r="Q800" s="22"/>
      <c r="R800" s="22"/>
      <c r="S800" s="22"/>
      <c r="T800" s="22"/>
      <c r="U800" s="22"/>
      <c r="V800" s="22"/>
      <c r="W800" s="22"/>
      <c r="X800" s="22"/>
      <c r="Y800" s="22"/>
      <c r="Z800" s="22"/>
      <c r="AA800" s="22"/>
      <c r="AB800" s="22"/>
      <c r="AC800" s="22"/>
      <c r="AD800" s="22"/>
      <c r="AE800" s="22"/>
    </row>
    <row r="801" spans="1:31" ht="15.75" customHeight="1" x14ac:dyDescent="0.2">
      <c r="A801" s="22"/>
      <c r="B801" s="22"/>
      <c r="C801" s="22"/>
      <c r="D801" s="22"/>
      <c r="E801" s="22"/>
      <c r="F801" s="22"/>
      <c r="G801" s="22"/>
      <c r="H801" s="22"/>
      <c r="I801" s="67"/>
      <c r="J801" s="22"/>
      <c r="K801" s="22"/>
      <c r="L801" s="22"/>
      <c r="M801" s="22"/>
      <c r="N801" s="22"/>
      <c r="O801" s="22"/>
      <c r="P801" s="22"/>
      <c r="Q801" s="22"/>
      <c r="R801" s="22"/>
      <c r="S801" s="22"/>
      <c r="T801" s="22"/>
      <c r="U801" s="22"/>
      <c r="V801" s="22"/>
      <c r="W801" s="22"/>
      <c r="X801" s="22"/>
      <c r="Y801" s="22"/>
      <c r="Z801" s="22"/>
      <c r="AA801" s="22"/>
      <c r="AB801" s="22"/>
      <c r="AC801" s="22"/>
      <c r="AD801" s="22"/>
      <c r="AE801" s="22"/>
    </row>
    <row r="802" spans="1:31" ht="15.75" customHeight="1" x14ac:dyDescent="0.2">
      <c r="A802" s="22"/>
      <c r="B802" s="22"/>
      <c r="C802" s="22"/>
      <c r="D802" s="22"/>
      <c r="E802" s="22"/>
      <c r="F802" s="22"/>
      <c r="G802" s="22"/>
      <c r="H802" s="22"/>
      <c r="I802" s="67"/>
      <c r="J802" s="22"/>
      <c r="K802" s="22"/>
      <c r="L802" s="22"/>
      <c r="M802" s="22"/>
      <c r="N802" s="22"/>
      <c r="O802" s="22"/>
      <c r="P802" s="22"/>
      <c r="Q802" s="22"/>
      <c r="R802" s="22"/>
      <c r="S802" s="22"/>
      <c r="T802" s="22"/>
      <c r="U802" s="22"/>
      <c r="V802" s="22"/>
      <c r="W802" s="22"/>
      <c r="X802" s="22"/>
      <c r="Y802" s="22"/>
      <c r="Z802" s="22"/>
      <c r="AA802" s="22"/>
      <c r="AB802" s="22"/>
      <c r="AC802" s="22"/>
      <c r="AD802" s="22"/>
      <c r="AE802" s="22"/>
    </row>
    <row r="803" spans="1:31" ht="15.75" customHeight="1" x14ac:dyDescent="0.2">
      <c r="A803" s="22"/>
      <c r="B803" s="22"/>
      <c r="C803" s="22"/>
      <c r="D803" s="22"/>
      <c r="E803" s="22"/>
      <c r="F803" s="22"/>
      <c r="G803" s="22"/>
      <c r="H803" s="22"/>
      <c r="I803" s="67"/>
      <c r="J803" s="22"/>
      <c r="K803" s="22"/>
      <c r="L803" s="22"/>
      <c r="M803" s="22"/>
      <c r="N803" s="22"/>
      <c r="O803" s="22"/>
      <c r="P803" s="22"/>
      <c r="Q803" s="22"/>
      <c r="R803" s="22"/>
      <c r="S803" s="22"/>
      <c r="T803" s="22"/>
      <c r="U803" s="22"/>
      <c r="V803" s="22"/>
      <c r="W803" s="22"/>
      <c r="X803" s="22"/>
      <c r="Y803" s="22"/>
      <c r="Z803" s="22"/>
      <c r="AA803" s="22"/>
      <c r="AB803" s="22"/>
      <c r="AC803" s="22"/>
      <c r="AD803" s="22"/>
      <c r="AE803" s="22"/>
    </row>
    <row r="804" spans="1:31" ht="15.75" customHeight="1" x14ac:dyDescent="0.2">
      <c r="A804" s="22"/>
      <c r="B804" s="22"/>
      <c r="C804" s="22"/>
      <c r="D804" s="22"/>
      <c r="E804" s="22"/>
      <c r="F804" s="22"/>
      <c r="G804" s="22"/>
      <c r="H804" s="22"/>
      <c r="I804" s="67"/>
      <c r="J804" s="22"/>
      <c r="K804" s="22"/>
      <c r="L804" s="22"/>
      <c r="M804" s="22"/>
      <c r="N804" s="22"/>
      <c r="O804" s="22"/>
      <c r="P804" s="22"/>
      <c r="Q804" s="22"/>
      <c r="R804" s="22"/>
      <c r="S804" s="22"/>
      <c r="T804" s="22"/>
      <c r="U804" s="22"/>
      <c r="V804" s="22"/>
      <c r="W804" s="22"/>
      <c r="X804" s="22"/>
      <c r="Y804" s="22"/>
      <c r="Z804" s="22"/>
      <c r="AA804" s="22"/>
      <c r="AB804" s="22"/>
      <c r="AC804" s="22"/>
      <c r="AD804" s="22"/>
      <c r="AE804" s="22"/>
    </row>
    <row r="805" spans="1:31" ht="15.75" customHeight="1" x14ac:dyDescent="0.2">
      <c r="A805" s="22"/>
      <c r="B805" s="22"/>
      <c r="C805" s="22"/>
      <c r="D805" s="22"/>
      <c r="E805" s="22"/>
      <c r="F805" s="22"/>
      <c r="G805" s="22"/>
      <c r="H805" s="22"/>
      <c r="I805" s="67"/>
      <c r="J805" s="22"/>
      <c r="K805" s="22"/>
      <c r="L805" s="22"/>
      <c r="M805" s="22"/>
      <c r="N805" s="22"/>
      <c r="O805" s="22"/>
      <c r="P805" s="22"/>
      <c r="Q805" s="22"/>
      <c r="R805" s="22"/>
      <c r="S805" s="22"/>
      <c r="T805" s="22"/>
      <c r="U805" s="22"/>
      <c r="V805" s="22"/>
      <c r="W805" s="22"/>
      <c r="X805" s="22"/>
      <c r="Y805" s="22"/>
      <c r="Z805" s="22"/>
      <c r="AA805" s="22"/>
      <c r="AB805" s="22"/>
      <c r="AC805" s="22"/>
      <c r="AD805" s="22"/>
      <c r="AE805" s="22"/>
    </row>
    <row r="806" spans="1:31" ht="15.75" customHeight="1" x14ac:dyDescent="0.2">
      <c r="A806" s="22"/>
      <c r="B806" s="22"/>
      <c r="C806" s="22"/>
      <c r="D806" s="22"/>
      <c r="E806" s="22"/>
      <c r="F806" s="22"/>
      <c r="G806" s="22"/>
      <c r="H806" s="22"/>
      <c r="I806" s="67"/>
      <c r="J806" s="22"/>
      <c r="K806" s="22"/>
      <c r="L806" s="22"/>
      <c r="M806" s="22"/>
      <c r="N806" s="22"/>
      <c r="O806" s="22"/>
      <c r="P806" s="22"/>
      <c r="Q806" s="22"/>
      <c r="R806" s="22"/>
      <c r="S806" s="22"/>
      <c r="T806" s="22"/>
      <c r="U806" s="22"/>
      <c r="V806" s="22"/>
      <c r="W806" s="22"/>
      <c r="X806" s="22"/>
      <c r="Y806" s="22"/>
      <c r="Z806" s="22"/>
      <c r="AA806" s="22"/>
      <c r="AB806" s="22"/>
      <c r="AC806" s="22"/>
      <c r="AD806" s="22"/>
      <c r="AE806" s="22"/>
    </row>
    <row r="807" spans="1:31" ht="15.75" customHeight="1" x14ac:dyDescent="0.2">
      <c r="A807" s="22"/>
      <c r="B807" s="22"/>
      <c r="C807" s="22"/>
      <c r="D807" s="22"/>
      <c r="E807" s="22"/>
      <c r="F807" s="22"/>
      <c r="G807" s="22"/>
      <c r="H807" s="22"/>
      <c r="I807" s="67"/>
      <c r="J807" s="22"/>
      <c r="K807" s="22"/>
      <c r="L807" s="22"/>
      <c r="M807" s="22"/>
      <c r="N807" s="22"/>
      <c r="O807" s="22"/>
      <c r="P807" s="22"/>
      <c r="Q807" s="22"/>
      <c r="R807" s="22"/>
      <c r="S807" s="22"/>
      <c r="T807" s="22"/>
      <c r="U807" s="22"/>
      <c r="V807" s="22"/>
      <c r="W807" s="22"/>
      <c r="X807" s="22"/>
      <c r="Y807" s="22"/>
      <c r="Z807" s="22"/>
      <c r="AA807" s="22"/>
      <c r="AB807" s="22"/>
      <c r="AC807" s="22"/>
      <c r="AD807" s="22"/>
      <c r="AE807" s="22"/>
    </row>
    <row r="808" spans="1:31" ht="15.75" customHeight="1" x14ac:dyDescent="0.2">
      <c r="A808" s="22"/>
      <c r="B808" s="22"/>
      <c r="C808" s="22"/>
      <c r="D808" s="22"/>
      <c r="E808" s="22"/>
      <c r="F808" s="22"/>
      <c r="G808" s="22"/>
      <c r="H808" s="22"/>
      <c r="I808" s="67"/>
      <c r="J808" s="22"/>
      <c r="K808" s="22"/>
      <c r="L808" s="22"/>
      <c r="M808" s="22"/>
      <c r="N808" s="22"/>
      <c r="O808" s="22"/>
      <c r="P808" s="22"/>
      <c r="Q808" s="22"/>
      <c r="R808" s="22"/>
      <c r="S808" s="22"/>
      <c r="T808" s="22"/>
      <c r="U808" s="22"/>
      <c r="V808" s="22"/>
      <c r="W808" s="22"/>
      <c r="X808" s="22"/>
      <c r="Y808" s="22"/>
      <c r="Z808" s="22"/>
      <c r="AA808" s="22"/>
      <c r="AB808" s="22"/>
      <c r="AC808" s="22"/>
      <c r="AD808" s="22"/>
      <c r="AE808" s="22"/>
    </row>
    <row r="809" spans="1:31" ht="15.75" customHeight="1" x14ac:dyDescent="0.2">
      <c r="A809" s="22"/>
      <c r="B809" s="22"/>
      <c r="C809" s="22"/>
      <c r="D809" s="22"/>
      <c r="E809" s="22"/>
      <c r="F809" s="22"/>
      <c r="G809" s="22"/>
      <c r="H809" s="22"/>
      <c r="I809" s="67"/>
      <c r="J809" s="22"/>
      <c r="K809" s="22"/>
      <c r="L809" s="22"/>
      <c r="M809" s="22"/>
      <c r="N809" s="22"/>
      <c r="O809" s="22"/>
      <c r="P809" s="22"/>
      <c r="Q809" s="22"/>
      <c r="R809" s="22"/>
      <c r="S809" s="22"/>
      <c r="T809" s="22"/>
      <c r="U809" s="22"/>
      <c r="V809" s="22"/>
      <c r="W809" s="22"/>
      <c r="X809" s="22"/>
      <c r="Y809" s="22"/>
      <c r="Z809" s="22"/>
      <c r="AA809" s="22"/>
      <c r="AB809" s="22"/>
      <c r="AC809" s="22"/>
      <c r="AD809" s="22"/>
      <c r="AE809" s="22"/>
    </row>
    <row r="810" spans="1:31" ht="15.75" customHeight="1" x14ac:dyDescent="0.2">
      <c r="A810" s="22"/>
      <c r="B810" s="22"/>
      <c r="C810" s="22"/>
      <c r="D810" s="22"/>
      <c r="E810" s="22"/>
      <c r="F810" s="22"/>
      <c r="G810" s="22"/>
      <c r="H810" s="22"/>
      <c r="I810" s="67"/>
      <c r="J810" s="22"/>
      <c r="K810" s="22"/>
      <c r="L810" s="22"/>
      <c r="M810" s="22"/>
      <c r="N810" s="22"/>
      <c r="O810" s="22"/>
      <c r="P810" s="22"/>
      <c r="Q810" s="22"/>
      <c r="R810" s="22"/>
      <c r="S810" s="22"/>
      <c r="T810" s="22"/>
      <c r="U810" s="22"/>
      <c r="V810" s="22"/>
      <c r="W810" s="22"/>
      <c r="X810" s="22"/>
      <c r="Y810" s="22"/>
      <c r="Z810" s="22"/>
      <c r="AA810" s="22"/>
      <c r="AB810" s="22"/>
      <c r="AC810" s="22"/>
      <c r="AD810" s="22"/>
      <c r="AE810" s="22"/>
    </row>
    <row r="811" spans="1:31" ht="15.75" customHeight="1" x14ac:dyDescent="0.2">
      <c r="A811" s="22"/>
      <c r="B811" s="22"/>
      <c r="C811" s="22"/>
      <c r="D811" s="22"/>
      <c r="E811" s="22"/>
      <c r="F811" s="22"/>
      <c r="G811" s="22"/>
      <c r="H811" s="22"/>
      <c r="I811" s="67"/>
      <c r="J811" s="22"/>
      <c r="K811" s="22"/>
      <c r="L811" s="22"/>
      <c r="M811" s="22"/>
      <c r="N811" s="22"/>
      <c r="O811" s="22"/>
      <c r="P811" s="22"/>
      <c r="Q811" s="22"/>
      <c r="R811" s="22"/>
      <c r="S811" s="22"/>
      <c r="T811" s="22"/>
      <c r="U811" s="22"/>
      <c r="V811" s="22"/>
      <c r="W811" s="22"/>
      <c r="X811" s="22"/>
      <c r="Y811" s="22"/>
      <c r="Z811" s="22"/>
      <c r="AA811" s="22"/>
      <c r="AB811" s="22"/>
      <c r="AC811" s="22"/>
      <c r="AD811" s="22"/>
      <c r="AE811" s="22"/>
    </row>
    <row r="812" spans="1:31" ht="15.75" customHeight="1" x14ac:dyDescent="0.2">
      <c r="A812" s="22"/>
      <c r="B812" s="22"/>
      <c r="C812" s="22"/>
      <c r="D812" s="22"/>
      <c r="E812" s="22"/>
      <c r="F812" s="22"/>
      <c r="G812" s="22"/>
      <c r="H812" s="22"/>
      <c r="I812" s="67"/>
      <c r="J812" s="22"/>
      <c r="K812" s="22"/>
      <c r="L812" s="22"/>
      <c r="M812" s="22"/>
      <c r="N812" s="22"/>
      <c r="O812" s="22"/>
      <c r="P812" s="22"/>
      <c r="Q812" s="22"/>
      <c r="R812" s="22"/>
      <c r="S812" s="22"/>
      <c r="T812" s="22"/>
      <c r="U812" s="22"/>
      <c r="V812" s="22"/>
      <c r="W812" s="22"/>
      <c r="X812" s="22"/>
      <c r="Y812" s="22"/>
      <c r="Z812" s="22"/>
      <c r="AA812" s="22"/>
      <c r="AB812" s="22"/>
      <c r="AC812" s="22"/>
      <c r="AD812" s="22"/>
      <c r="AE812" s="22"/>
    </row>
    <row r="813" spans="1:31" ht="15.75" customHeight="1" x14ac:dyDescent="0.2">
      <c r="A813" s="22"/>
      <c r="B813" s="22"/>
      <c r="C813" s="22"/>
      <c r="D813" s="22"/>
      <c r="E813" s="22"/>
      <c r="F813" s="22"/>
      <c r="G813" s="22"/>
      <c r="H813" s="22"/>
      <c r="I813" s="67"/>
      <c r="J813" s="22"/>
      <c r="K813" s="22"/>
      <c r="L813" s="22"/>
      <c r="M813" s="22"/>
      <c r="N813" s="22"/>
      <c r="O813" s="22"/>
      <c r="P813" s="22"/>
      <c r="Q813" s="22"/>
      <c r="R813" s="22"/>
      <c r="S813" s="22"/>
      <c r="T813" s="22"/>
      <c r="U813" s="22"/>
      <c r="V813" s="22"/>
      <c r="W813" s="22"/>
      <c r="X813" s="22"/>
      <c r="Y813" s="22"/>
      <c r="Z813" s="22"/>
      <c r="AA813" s="22"/>
      <c r="AB813" s="22"/>
      <c r="AC813" s="22"/>
      <c r="AD813" s="22"/>
      <c r="AE813" s="22"/>
    </row>
    <row r="814" spans="1:31" ht="15.75" customHeight="1" x14ac:dyDescent="0.2">
      <c r="A814" s="22"/>
      <c r="B814" s="22"/>
      <c r="C814" s="22"/>
      <c r="D814" s="22"/>
      <c r="E814" s="22"/>
      <c r="F814" s="22"/>
      <c r="G814" s="22"/>
      <c r="H814" s="22"/>
      <c r="I814" s="67"/>
      <c r="J814" s="22"/>
      <c r="K814" s="22"/>
      <c r="L814" s="22"/>
      <c r="M814" s="22"/>
      <c r="N814" s="22"/>
      <c r="O814" s="22"/>
      <c r="P814" s="22"/>
      <c r="Q814" s="22"/>
      <c r="R814" s="22"/>
      <c r="S814" s="22"/>
      <c r="T814" s="22"/>
      <c r="U814" s="22"/>
      <c r="V814" s="22"/>
      <c r="W814" s="22"/>
      <c r="X814" s="22"/>
      <c r="Y814" s="22"/>
      <c r="Z814" s="22"/>
      <c r="AA814" s="22"/>
      <c r="AB814" s="22"/>
      <c r="AC814" s="22"/>
      <c r="AD814" s="22"/>
      <c r="AE814" s="22"/>
    </row>
    <row r="815" spans="1:31" ht="15.75" customHeight="1" x14ac:dyDescent="0.2">
      <c r="A815" s="22"/>
      <c r="B815" s="22"/>
      <c r="C815" s="22"/>
      <c r="D815" s="22"/>
      <c r="E815" s="22"/>
      <c r="F815" s="22"/>
      <c r="G815" s="22"/>
      <c r="H815" s="22"/>
      <c r="I815" s="67"/>
      <c r="J815" s="22"/>
      <c r="K815" s="22"/>
      <c r="L815" s="22"/>
      <c r="M815" s="22"/>
      <c r="N815" s="22"/>
      <c r="O815" s="22"/>
      <c r="P815" s="22"/>
      <c r="Q815" s="22"/>
      <c r="R815" s="22"/>
      <c r="S815" s="22"/>
      <c r="T815" s="22"/>
      <c r="U815" s="22"/>
      <c r="V815" s="22"/>
      <c r="W815" s="22"/>
      <c r="X815" s="22"/>
      <c r="Y815" s="22"/>
      <c r="Z815" s="22"/>
      <c r="AA815" s="22"/>
      <c r="AB815" s="22"/>
      <c r="AC815" s="22"/>
      <c r="AD815" s="22"/>
      <c r="AE815" s="22"/>
    </row>
    <row r="816" spans="1:31" ht="15.75" customHeight="1" x14ac:dyDescent="0.2">
      <c r="A816" s="22"/>
      <c r="B816" s="22"/>
      <c r="C816" s="22"/>
      <c r="D816" s="22"/>
      <c r="E816" s="22"/>
      <c r="F816" s="22"/>
      <c r="G816" s="22"/>
      <c r="H816" s="22"/>
      <c r="I816" s="67"/>
      <c r="J816" s="22"/>
      <c r="K816" s="22"/>
      <c r="L816" s="22"/>
      <c r="M816" s="22"/>
      <c r="N816" s="22"/>
      <c r="O816" s="22"/>
      <c r="P816" s="22"/>
      <c r="Q816" s="22"/>
      <c r="R816" s="22"/>
      <c r="S816" s="22"/>
      <c r="T816" s="22"/>
      <c r="U816" s="22"/>
      <c r="V816" s="22"/>
      <c r="W816" s="22"/>
      <c r="X816" s="22"/>
      <c r="Y816" s="22"/>
      <c r="Z816" s="22"/>
      <c r="AA816" s="22"/>
      <c r="AB816" s="22"/>
      <c r="AC816" s="22"/>
      <c r="AD816" s="22"/>
      <c r="AE816" s="22"/>
    </row>
    <row r="817" spans="1:31" ht="15.75" customHeight="1" x14ac:dyDescent="0.2">
      <c r="A817" s="22"/>
      <c r="B817" s="22"/>
      <c r="C817" s="22"/>
      <c r="D817" s="22"/>
      <c r="E817" s="22"/>
      <c r="F817" s="22"/>
      <c r="G817" s="22"/>
      <c r="H817" s="22"/>
      <c r="I817" s="67"/>
      <c r="J817" s="22"/>
      <c r="K817" s="22"/>
      <c r="L817" s="22"/>
      <c r="M817" s="22"/>
      <c r="N817" s="22"/>
      <c r="O817" s="22"/>
      <c r="P817" s="22"/>
      <c r="Q817" s="22"/>
      <c r="R817" s="22"/>
      <c r="S817" s="22"/>
      <c r="T817" s="22"/>
      <c r="U817" s="22"/>
      <c r="V817" s="22"/>
      <c r="W817" s="22"/>
      <c r="X817" s="22"/>
      <c r="Y817" s="22"/>
      <c r="Z817" s="22"/>
      <c r="AA817" s="22"/>
      <c r="AB817" s="22"/>
      <c r="AC817" s="22"/>
      <c r="AD817" s="22"/>
      <c r="AE817" s="22"/>
    </row>
    <row r="818" spans="1:31" ht="15.75" customHeight="1" x14ac:dyDescent="0.2">
      <c r="A818" s="22"/>
      <c r="B818" s="22"/>
      <c r="C818" s="22"/>
      <c r="D818" s="22"/>
      <c r="E818" s="22"/>
      <c r="F818" s="22"/>
      <c r="G818" s="22"/>
      <c r="H818" s="22"/>
      <c r="I818" s="67"/>
      <c r="J818" s="22"/>
      <c r="K818" s="22"/>
      <c r="L818" s="22"/>
      <c r="M818" s="22"/>
      <c r="N818" s="22"/>
      <c r="O818" s="22"/>
      <c r="P818" s="22"/>
      <c r="Q818" s="22"/>
      <c r="R818" s="22"/>
      <c r="S818" s="22"/>
      <c r="T818" s="22"/>
      <c r="U818" s="22"/>
      <c r="V818" s="22"/>
      <c r="W818" s="22"/>
      <c r="X818" s="22"/>
      <c r="Y818" s="22"/>
      <c r="Z818" s="22"/>
      <c r="AA818" s="22"/>
      <c r="AB818" s="22"/>
      <c r="AC818" s="22"/>
      <c r="AD818" s="22"/>
      <c r="AE818" s="22"/>
    </row>
    <row r="819" spans="1:31" ht="15.75" customHeight="1" x14ac:dyDescent="0.2">
      <c r="A819" s="22"/>
      <c r="B819" s="22"/>
      <c r="C819" s="22"/>
      <c r="D819" s="22"/>
      <c r="E819" s="22"/>
      <c r="F819" s="22"/>
      <c r="G819" s="22"/>
      <c r="H819" s="22"/>
      <c r="I819" s="67"/>
      <c r="J819" s="22"/>
      <c r="K819" s="22"/>
      <c r="L819" s="22"/>
      <c r="M819" s="22"/>
      <c r="N819" s="22"/>
      <c r="O819" s="22"/>
      <c r="P819" s="22"/>
      <c r="Q819" s="22"/>
      <c r="R819" s="22"/>
      <c r="S819" s="22"/>
      <c r="T819" s="22"/>
      <c r="U819" s="22"/>
      <c r="V819" s="22"/>
      <c r="W819" s="22"/>
      <c r="X819" s="22"/>
      <c r="Y819" s="22"/>
      <c r="Z819" s="22"/>
      <c r="AA819" s="22"/>
      <c r="AB819" s="22"/>
      <c r="AC819" s="22"/>
      <c r="AD819" s="22"/>
      <c r="AE819" s="22"/>
    </row>
    <row r="820" spans="1:31" ht="15.75" customHeight="1" x14ac:dyDescent="0.2">
      <c r="A820" s="22"/>
      <c r="B820" s="22"/>
      <c r="C820" s="22"/>
      <c r="D820" s="22"/>
      <c r="E820" s="22"/>
      <c r="F820" s="22"/>
      <c r="G820" s="22"/>
      <c r="H820" s="22"/>
      <c r="I820" s="67"/>
      <c r="J820" s="22"/>
      <c r="K820" s="22"/>
      <c r="L820" s="22"/>
      <c r="M820" s="22"/>
      <c r="N820" s="22"/>
      <c r="O820" s="22"/>
      <c r="P820" s="22"/>
      <c r="Q820" s="22"/>
      <c r="R820" s="22"/>
      <c r="S820" s="22"/>
      <c r="T820" s="22"/>
      <c r="U820" s="22"/>
      <c r="V820" s="22"/>
      <c r="W820" s="22"/>
      <c r="X820" s="22"/>
      <c r="Y820" s="22"/>
      <c r="Z820" s="22"/>
      <c r="AA820" s="22"/>
      <c r="AB820" s="22"/>
      <c r="AC820" s="22"/>
      <c r="AD820" s="22"/>
      <c r="AE820" s="22"/>
    </row>
    <row r="821" spans="1:31" ht="15.75" customHeight="1" x14ac:dyDescent="0.2">
      <c r="A821" s="22"/>
      <c r="B821" s="22"/>
      <c r="C821" s="22"/>
      <c r="D821" s="22"/>
      <c r="E821" s="22"/>
      <c r="F821" s="22"/>
      <c r="G821" s="22"/>
      <c r="H821" s="22"/>
      <c r="I821" s="67"/>
      <c r="J821" s="22"/>
      <c r="K821" s="22"/>
      <c r="L821" s="22"/>
      <c r="M821" s="22"/>
      <c r="N821" s="22"/>
      <c r="O821" s="22"/>
      <c r="P821" s="22"/>
      <c r="Q821" s="22"/>
      <c r="R821" s="22"/>
      <c r="S821" s="22"/>
      <c r="T821" s="22"/>
      <c r="U821" s="22"/>
      <c r="V821" s="22"/>
      <c r="W821" s="22"/>
      <c r="X821" s="22"/>
      <c r="Y821" s="22"/>
      <c r="Z821" s="22"/>
      <c r="AA821" s="22"/>
      <c r="AB821" s="22"/>
      <c r="AC821" s="22"/>
      <c r="AD821" s="22"/>
      <c r="AE821" s="22"/>
    </row>
    <row r="822" spans="1:31" ht="15.75" customHeight="1" x14ac:dyDescent="0.2">
      <c r="A822" s="22"/>
      <c r="B822" s="22"/>
      <c r="C822" s="22"/>
      <c r="D822" s="22"/>
      <c r="E822" s="22"/>
      <c r="F822" s="22"/>
      <c r="G822" s="22"/>
      <c r="H822" s="22"/>
      <c r="I822" s="67"/>
      <c r="J822" s="22"/>
      <c r="K822" s="22"/>
      <c r="L822" s="22"/>
      <c r="M822" s="22"/>
      <c r="N822" s="22"/>
      <c r="O822" s="22"/>
      <c r="P822" s="22"/>
      <c r="Q822" s="22"/>
      <c r="R822" s="22"/>
      <c r="S822" s="22"/>
      <c r="T822" s="22"/>
      <c r="U822" s="22"/>
      <c r="V822" s="22"/>
      <c r="W822" s="22"/>
      <c r="X822" s="22"/>
      <c r="Y822" s="22"/>
      <c r="Z822" s="22"/>
      <c r="AA822" s="22"/>
      <c r="AB822" s="22"/>
      <c r="AC822" s="22"/>
      <c r="AD822" s="22"/>
      <c r="AE822" s="22"/>
    </row>
    <row r="823" spans="1:31" ht="15.75" customHeight="1" x14ac:dyDescent="0.2">
      <c r="A823" s="22"/>
      <c r="B823" s="22"/>
      <c r="C823" s="22"/>
      <c r="D823" s="22"/>
      <c r="E823" s="22"/>
      <c r="F823" s="22"/>
      <c r="G823" s="22"/>
      <c r="H823" s="22"/>
      <c r="I823" s="67"/>
      <c r="J823" s="22"/>
      <c r="K823" s="22"/>
      <c r="L823" s="22"/>
      <c r="M823" s="22"/>
      <c r="N823" s="22"/>
      <c r="O823" s="22"/>
      <c r="P823" s="22"/>
      <c r="Q823" s="22"/>
      <c r="R823" s="22"/>
      <c r="S823" s="22"/>
      <c r="T823" s="22"/>
      <c r="U823" s="22"/>
      <c r="V823" s="22"/>
      <c r="W823" s="22"/>
      <c r="X823" s="22"/>
      <c r="Y823" s="22"/>
      <c r="Z823" s="22"/>
      <c r="AA823" s="22"/>
      <c r="AB823" s="22"/>
      <c r="AC823" s="22"/>
      <c r="AD823" s="22"/>
      <c r="AE823" s="22"/>
    </row>
    <row r="824" spans="1:31" ht="15.75" customHeight="1" x14ac:dyDescent="0.2">
      <c r="A824" s="22"/>
      <c r="B824" s="22"/>
      <c r="C824" s="22"/>
      <c r="D824" s="22"/>
      <c r="E824" s="22"/>
      <c r="F824" s="22"/>
      <c r="G824" s="22"/>
      <c r="H824" s="22"/>
      <c r="I824" s="67"/>
      <c r="J824" s="22"/>
      <c r="K824" s="22"/>
      <c r="L824" s="22"/>
      <c r="M824" s="22"/>
      <c r="N824" s="22"/>
      <c r="O824" s="22"/>
      <c r="P824" s="22"/>
      <c r="Q824" s="22"/>
      <c r="R824" s="22"/>
      <c r="S824" s="22"/>
      <c r="T824" s="22"/>
      <c r="U824" s="22"/>
      <c r="V824" s="22"/>
      <c r="W824" s="22"/>
      <c r="X824" s="22"/>
      <c r="Y824" s="22"/>
      <c r="Z824" s="22"/>
      <c r="AA824" s="22"/>
      <c r="AB824" s="22"/>
      <c r="AC824" s="22"/>
      <c r="AD824" s="22"/>
      <c r="AE824" s="22"/>
    </row>
    <row r="825" spans="1:31" ht="15.75" customHeight="1" x14ac:dyDescent="0.2">
      <c r="A825" s="22"/>
      <c r="B825" s="22"/>
      <c r="C825" s="22"/>
      <c r="D825" s="22"/>
      <c r="E825" s="22"/>
      <c r="F825" s="22"/>
      <c r="G825" s="22"/>
      <c r="H825" s="22"/>
      <c r="I825" s="67"/>
      <c r="J825" s="22"/>
      <c r="K825" s="22"/>
      <c r="L825" s="22"/>
      <c r="M825" s="22"/>
      <c r="N825" s="22"/>
      <c r="O825" s="22"/>
      <c r="P825" s="22"/>
      <c r="Q825" s="22"/>
      <c r="R825" s="22"/>
      <c r="S825" s="22"/>
      <c r="T825" s="22"/>
      <c r="U825" s="22"/>
      <c r="V825" s="22"/>
      <c r="W825" s="22"/>
      <c r="X825" s="22"/>
      <c r="Y825" s="22"/>
      <c r="Z825" s="22"/>
      <c r="AA825" s="22"/>
      <c r="AB825" s="22"/>
      <c r="AC825" s="22"/>
      <c r="AD825" s="22"/>
      <c r="AE825" s="22"/>
    </row>
    <row r="826" spans="1:31" ht="15.75" customHeight="1" x14ac:dyDescent="0.2">
      <c r="A826" s="22"/>
      <c r="B826" s="22"/>
      <c r="C826" s="22"/>
      <c r="D826" s="22"/>
      <c r="E826" s="22"/>
      <c r="F826" s="22"/>
      <c r="G826" s="22"/>
      <c r="H826" s="22"/>
      <c r="I826" s="67"/>
      <c r="J826" s="22"/>
      <c r="K826" s="22"/>
      <c r="L826" s="22"/>
      <c r="M826" s="22"/>
      <c r="N826" s="22"/>
      <c r="O826" s="22"/>
      <c r="P826" s="22"/>
      <c r="Q826" s="22"/>
      <c r="R826" s="22"/>
      <c r="S826" s="22"/>
      <c r="T826" s="22"/>
      <c r="U826" s="22"/>
      <c r="V826" s="22"/>
      <c r="W826" s="22"/>
      <c r="X826" s="22"/>
      <c r="Y826" s="22"/>
      <c r="Z826" s="22"/>
      <c r="AA826" s="22"/>
      <c r="AB826" s="22"/>
      <c r="AC826" s="22"/>
      <c r="AD826" s="22"/>
      <c r="AE826" s="22"/>
    </row>
    <row r="827" spans="1:31" ht="15.75" customHeight="1" x14ac:dyDescent="0.2">
      <c r="A827" s="22"/>
      <c r="B827" s="22"/>
      <c r="C827" s="22"/>
      <c r="D827" s="22"/>
      <c r="E827" s="22"/>
      <c r="F827" s="22"/>
      <c r="G827" s="22"/>
      <c r="H827" s="22"/>
      <c r="I827" s="67"/>
      <c r="J827" s="22"/>
      <c r="K827" s="22"/>
      <c r="L827" s="22"/>
      <c r="M827" s="22"/>
      <c r="N827" s="22"/>
      <c r="O827" s="22"/>
      <c r="P827" s="22"/>
      <c r="Q827" s="22"/>
      <c r="R827" s="22"/>
      <c r="S827" s="22"/>
      <c r="T827" s="22"/>
      <c r="U827" s="22"/>
      <c r="V827" s="22"/>
      <c r="W827" s="22"/>
      <c r="X827" s="22"/>
      <c r="Y827" s="22"/>
      <c r="Z827" s="22"/>
      <c r="AA827" s="22"/>
      <c r="AB827" s="22"/>
      <c r="AC827" s="22"/>
      <c r="AD827" s="22"/>
      <c r="AE827" s="22"/>
    </row>
    <row r="828" spans="1:31" ht="15.75" customHeight="1" x14ac:dyDescent="0.2">
      <c r="A828" s="22"/>
      <c r="B828" s="22"/>
      <c r="C828" s="22"/>
      <c r="D828" s="22"/>
      <c r="E828" s="22"/>
      <c r="F828" s="22"/>
      <c r="G828" s="22"/>
      <c r="H828" s="22"/>
      <c r="I828" s="67"/>
      <c r="J828" s="22"/>
      <c r="K828" s="22"/>
      <c r="L828" s="22"/>
      <c r="M828" s="22"/>
      <c r="N828" s="22"/>
      <c r="O828" s="22"/>
      <c r="P828" s="22"/>
      <c r="Q828" s="22"/>
      <c r="R828" s="22"/>
      <c r="S828" s="22"/>
      <c r="T828" s="22"/>
      <c r="U828" s="22"/>
      <c r="V828" s="22"/>
      <c r="W828" s="22"/>
      <c r="X828" s="22"/>
      <c r="Y828" s="22"/>
      <c r="Z828" s="22"/>
      <c r="AA828" s="22"/>
      <c r="AB828" s="22"/>
      <c r="AC828" s="22"/>
      <c r="AD828" s="22"/>
      <c r="AE828" s="22"/>
    </row>
    <row r="829" spans="1:31" ht="15.75" customHeight="1" x14ac:dyDescent="0.2">
      <c r="A829" s="22"/>
      <c r="B829" s="22"/>
      <c r="C829" s="22"/>
      <c r="D829" s="22"/>
      <c r="E829" s="22"/>
      <c r="F829" s="22"/>
      <c r="G829" s="22"/>
      <c r="H829" s="22"/>
      <c r="I829" s="67"/>
      <c r="J829" s="22"/>
      <c r="K829" s="22"/>
      <c r="L829" s="22"/>
      <c r="M829" s="22"/>
      <c r="N829" s="22"/>
      <c r="O829" s="22"/>
      <c r="P829" s="22"/>
      <c r="Q829" s="22"/>
      <c r="R829" s="22"/>
      <c r="S829" s="22"/>
      <c r="T829" s="22"/>
      <c r="U829" s="22"/>
      <c r="V829" s="22"/>
      <c r="W829" s="22"/>
      <c r="X829" s="22"/>
      <c r="Y829" s="22"/>
      <c r="Z829" s="22"/>
      <c r="AA829" s="22"/>
      <c r="AB829" s="22"/>
      <c r="AC829" s="22"/>
      <c r="AD829" s="22"/>
      <c r="AE829" s="22"/>
    </row>
    <row r="830" spans="1:31" ht="15.75" customHeight="1" x14ac:dyDescent="0.2">
      <c r="A830" s="22"/>
      <c r="B830" s="22"/>
      <c r="C830" s="22"/>
      <c r="D830" s="22"/>
      <c r="E830" s="22"/>
      <c r="F830" s="22"/>
      <c r="G830" s="22"/>
      <c r="H830" s="22"/>
      <c r="I830" s="67"/>
      <c r="J830" s="22"/>
      <c r="K830" s="22"/>
      <c r="L830" s="22"/>
      <c r="M830" s="22"/>
      <c r="N830" s="22"/>
      <c r="O830" s="22"/>
      <c r="P830" s="22"/>
      <c r="Q830" s="22"/>
      <c r="R830" s="22"/>
      <c r="S830" s="22"/>
      <c r="T830" s="22"/>
      <c r="U830" s="22"/>
      <c r="V830" s="22"/>
      <c r="W830" s="22"/>
      <c r="X830" s="22"/>
      <c r="Y830" s="22"/>
      <c r="Z830" s="22"/>
      <c r="AA830" s="22"/>
      <c r="AB830" s="22"/>
      <c r="AC830" s="22"/>
      <c r="AD830" s="22"/>
      <c r="AE830" s="22"/>
    </row>
    <row r="831" spans="1:31" ht="15.75" customHeight="1" x14ac:dyDescent="0.2">
      <c r="A831" s="22"/>
      <c r="B831" s="22"/>
      <c r="C831" s="22"/>
      <c r="D831" s="22"/>
      <c r="E831" s="22"/>
      <c r="F831" s="22"/>
      <c r="G831" s="22"/>
      <c r="H831" s="22"/>
      <c r="I831" s="67"/>
      <c r="J831" s="22"/>
      <c r="K831" s="22"/>
      <c r="L831" s="22"/>
      <c r="M831" s="22"/>
      <c r="N831" s="22"/>
      <c r="O831" s="22"/>
      <c r="P831" s="22"/>
      <c r="Q831" s="22"/>
      <c r="R831" s="22"/>
      <c r="S831" s="22"/>
      <c r="T831" s="22"/>
      <c r="U831" s="22"/>
      <c r="V831" s="22"/>
      <c r="W831" s="22"/>
      <c r="X831" s="22"/>
      <c r="Y831" s="22"/>
      <c r="Z831" s="22"/>
      <c r="AA831" s="22"/>
      <c r="AB831" s="22"/>
      <c r="AC831" s="22"/>
      <c r="AD831" s="22"/>
      <c r="AE831" s="22"/>
    </row>
    <row r="832" spans="1:31" ht="15.75" customHeight="1" x14ac:dyDescent="0.2">
      <c r="A832" s="22"/>
      <c r="B832" s="22"/>
      <c r="C832" s="22"/>
      <c r="D832" s="22"/>
      <c r="E832" s="22"/>
      <c r="F832" s="22"/>
      <c r="G832" s="22"/>
      <c r="H832" s="22"/>
      <c r="I832" s="67"/>
      <c r="J832" s="22"/>
      <c r="K832" s="22"/>
      <c r="L832" s="22"/>
      <c r="M832" s="22"/>
      <c r="N832" s="22"/>
      <c r="O832" s="22"/>
      <c r="P832" s="22"/>
      <c r="Q832" s="22"/>
      <c r="R832" s="22"/>
      <c r="S832" s="22"/>
      <c r="T832" s="22"/>
      <c r="U832" s="22"/>
      <c r="V832" s="22"/>
      <c r="W832" s="22"/>
      <c r="X832" s="22"/>
      <c r="Y832" s="22"/>
      <c r="Z832" s="22"/>
      <c r="AA832" s="22"/>
      <c r="AB832" s="22"/>
      <c r="AC832" s="22"/>
      <c r="AD832" s="22"/>
      <c r="AE832" s="22"/>
    </row>
    <row r="833" spans="1:31" ht="15.75" customHeight="1" x14ac:dyDescent="0.2">
      <c r="A833" s="22"/>
      <c r="B833" s="22"/>
      <c r="C833" s="22"/>
      <c r="D833" s="22"/>
      <c r="E833" s="22"/>
      <c r="F833" s="22"/>
      <c r="G833" s="22"/>
      <c r="H833" s="22"/>
      <c r="I833" s="67"/>
      <c r="J833" s="22"/>
      <c r="K833" s="22"/>
      <c r="L833" s="22"/>
      <c r="M833" s="22"/>
      <c r="N833" s="22"/>
      <c r="O833" s="22"/>
      <c r="P833" s="22"/>
      <c r="Q833" s="22"/>
      <c r="R833" s="22"/>
      <c r="S833" s="22"/>
      <c r="T833" s="22"/>
      <c r="U833" s="22"/>
      <c r="V833" s="22"/>
      <c r="W833" s="22"/>
      <c r="X833" s="22"/>
      <c r="Y833" s="22"/>
      <c r="Z833" s="22"/>
      <c r="AA833" s="22"/>
      <c r="AB833" s="22"/>
      <c r="AC833" s="22"/>
      <c r="AD833" s="22"/>
      <c r="AE833" s="22"/>
    </row>
    <row r="834" spans="1:31" ht="15.75" customHeight="1" x14ac:dyDescent="0.2">
      <c r="A834" s="22"/>
      <c r="B834" s="22"/>
      <c r="C834" s="22"/>
      <c r="D834" s="22"/>
      <c r="E834" s="22"/>
      <c r="F834" s="22"/>
      <c r="G834" s="22"/>
      <c r="H834" s="22"/>
      <c r="I834" s="67"/>
      <c r="J834" s="22"/>
      <c r="K834" s="22"/>
      <c r="L834" s="22"/>
      <c r="M834" s="22"/>
      <c r="N834" s="22"/>
      <c r="O834" s="22"/>
      <c r="P834" s="22"/>
      <c r="Q834" s="22"/>
      <c r="R834" s="22"/>
      <c r="S834" s="22"/>
      <c r="T834" s="22"/>
      <c r="U834" s="22"/>
      <c r="V834" s="22"/>
      <c r="W834" s="22"/>
      <c r="X834" s="22"/>
      <c r="Y834" s="22"/>
      <c r="Z834" s="22"/>
      <c r="AA834" s="22"/>
      <c r="AB834" s="22"/>
      <c r="AC834" s="22"/>
      <c r="AD834" s="22"/>
      <c r="AE834" s="22"/>
    </row>
    <row r="835" spans="1:31" ht="15.75" customHeight="1" x14ac:dyDescent="0.2">
      <c r="A835" s="22"/>
      <c r="B835" s="22"/>
      <c r="C835" s="22"/>
      <c r="D835" s="22"/>
      <c r="E835" s="22"/>
      <c r="F835" s="22"/>
      <c r="G835" s="22"/>
      <c r="H835" s="22"/>
      <c r="I835" s="67"/>
      <c r="J835" s="22"/>
      <c r="K835" s="22"/>
      <c r="L835" s="22"/>
      <c r="M835" s="22"/>
      <c r="N835" s="22"/>
      <c r="O835" s="22"/>
      <c r="P835" s="22"/>
      <c r="Q835" s="22"/>
      <c r="R835" s="22"/>
      <c r="S835" s="22"/>
      <c r="T835" s="22"/>
      <c r="U835" s="22"/>
      <c r="V835" s="22"/>
      <c r="W835" s="22"/>
      <c r="X835" s="22"/>
      <c r="Y835" s="22"/>
      <c r="Z835" s="22"/>
      <c r="AA835" s="22"/>
      <c r="AB835" s="22"/>
      <c r="AC835" s="22"/>
      <c r="AD835" s="22"/>
      <c r="AE835" s="22"/>
    </row>
    <row r="836" spans="1:31" ht="15.75" customHeight="1" x14ac:dyDescent="0.2">
      <c r="A836" s="22"/>
      <c r="B836" s="22"/>
      <c r="C836" s="22"/>
      <c r="D836" s="22"/>
      <c r="E836" s="22"/>
      <c r="F836" s="22"/>
      <c r="G836" s="22"/>
      <c r="H836" s="22"/>
      <c r="I836" s="67"/>
      <c r="J836" s="22"/>
      <c r="K836" s="22"/>
      <c r="L836" s="22"/>
      <c r="M836" s="22"/>
      <c r="N836" s="22"/>
      <c r="O836" s="22"/>
      <c r="P836" s="22"/>
      <c r="Q836" s="22"/>
      <c r="R836" s="22"/>
      <c r="S836" s="22"/>
      <c r="T836" s="22"/>
      <c r="U836" s="22"/>
      <c r="V836" s="22"/>
      <c r="W836" s="22"/>
      <c r="X836" s="22"/>
      <c r="Y836" s="22"/>
      <c r="Z836" s="22"/>
      <c r="AA836" s="22"/>
      <c r="AB836" s="22"/>
      <c r="AC836" s="22"/>
      <c r="AD836" s="22"/>
      <c r="AE836" s="22"/>
    </row>
    <row r="837" spans="1:31" ht="15.75" customHeight="1" x14ac:dyDescent="0.2">
      <c r="A837" s="22"/>
      <c r="B837" s="22"/>
      <c r="C837" s="22"/>
      <c r="D837" s="22"/>
      <c r="E837" s="22"/>
      <c r="F837" s="22"/>
      <c r="G837" s="22"/>
      <c r="H837" s="22"/>
      <c r="I837" s="67"/>
      <c r="J837" s="22"/>
      <c r="K837" s="22"/>
      <c r="L837" s="22"/>
      <c r="M837" s="22"/>
      <c r="N837" s="22"/>
      <c r="O837" s="22"/>
      <c r="P837" s="22"/>
      <c r="Q837" s="22"/>
      <c r="R837" s="22"/>
      <c r="S837" s="22"/>
      <c r="T837" s="22"/>
      <c r="U837" s="22"/>
      <c r="V837" s="22"/>
      <c r="W837" s="22"/>
      <c r="X837" s="22"/>
      <c r="Y837" s="22"/>
      <c r="Z837" s="22"/>
      <c r="AA837" s="22"/>
      <c r="AB837" s="22"/>
      <c r="AC837" s="22"/>
      <c r="AD837" s="22"/>
      <c r="AE837" s="22"/>
    </row>
    <row r="838" spans="1:31" ht="15.75" customHeight="1" x14ac:dyDescent="0.2">
      <c r="A838" s="22"/>
      <c r="B838" s="22"/>
      <c r="C838" s="22"/>
      <c r="D838" s="22"/>
      <c r="E838" s="22"/>
      <c r="F838" s="22"/>
      <c r="G838" s="22"/>
      <c r="H838" s="22"/>
      <c r="I838" s="67"/>
      <c r="J838" s="22"/>
      <c r="K838" s="22"/>
      <c r="L838" s="22"/>
      <c r="M838" s="22"/>
      <c r="N838" s="22"/>
      <c r="O838" s="22"/>
      <c r="P838" s="22"/>
      <c r="Q838" s="22"/>
      <c r="R838" s="22"/>
      <c r="S838" s="22"/>
      <c r="T838" s="22"/>
      <c r="U838" s="22"/>
      <c r="V838" s="22"/>
      <c r="W838" s="22"/>
      <c r="X838" s="22"/>
      <c r="Y838" s="22"/>
      <c r="Z838" s="22"/>
      <c r="AA838" s="22"/>
      <c r="AB838" s="22"/>
      <c r="AC838" s="22"/>
      <c r="AD838" s="22"/>
      <c r="AE838" s="22"/>
    </row>
    <row r="839" spans="1:31" ht="15.75" customHeight="1" x14ac:dyDescent="0.2">
      <c r="A839" s="22"/>
      <c r="B839" s="22"/>
      <c r="C839" s="22"/>
      <c r="D839" s="22"/>
      <c r="E839" s="22"/>
      <c r="F839" s="22"/>
      <c r="G839" s="22"/>
      <c r="H839" s="22"/>
      <c r="I839" s="67"/>
      <c r="J839" s="22"/>
      <c r="K839" s="22"/>
      <c r="L839" s="22"/>
      <c r="M839" s="22"/>
      <c r="N839" s="22"/>
      <c r="O839" s="22"/>
      <c r="P839" s="22"/>
      <c r="Q839" s="22"/>
      <c r="R839" s="22"/>
      <c r="S839" s="22"/>
      <c r="T839" s="22"/>
      <c r="U839" s="22"/>
      <c r="V839" s="22"/>
      <c r="W839" s="22"/>
      <c r="X839" s="22"/>
      <c r="Y839" s="22"/>
      <c r="Z839" s="22"/>
      <c r="AA839" s="22"/>
      <c r="AB839" s="22"/>
      <c r="AC839" s="22"/>
      <c r="AD839" s="22"/>
      <c r="AE839" s="22"/>
    </row>
    <row r="840" spans="1:31" ht="15.75" customHeight="1" x14ac:dyDescent="0.2">
      <c r="A840" s="22"/>
      <c r="B840" s="22"/>
      <c r="C840" s="22"/>
      <c r="D840" s="22"/>
      <c r="E840" s="22"/>
      <c r="F840" s="22"/>
      <c r="G840" s="22"/>
      <c r="H840" s="22"/>
      <c r="I840" s="67"/>
      <c r="J840" s="22"/>
      <c r="K840" s="22"/>
      <c r="L840" s="22"/>
      <c r="M840" s="22"/>
      <c r="N840" s="22"/>
      <c r="O840" s="22"/>
      <c r="P840" s="22"/>
      <c r="Q840" s="22"/>
      <c r="R840" s="22"/>
      <c r="S840" s="22"/>
      <c r="T840" s="22"/>
      <c r="U840" s="22"/>
      <c r="V840" s="22"/>
      <c r="W840" s="22"/>
      <c r="X840" s="22"/>
      <c r="Y840" s="22"/>
      <c r="Z840" s="22"/>
      <c r="AA840" s="22"/>
      <c r="AB840" s="22"/>
      <c r="AC840" s="22"/>
      <c r="AD840" s="22"/>
      <c r="AE840" s="22"/>
    </row>
    <row r="841" spans="1:31" ht="15.75" customHeight="1" x14ac:dyDescent="0.2">
      <c r="A841" s="22"/>
      <c r="B841" s="22"/>
      <c r="C841" s="22"/>
      <c r="D841" s="22"/>
      <c r="E841" s="22"/>
      <c r="F841" s="22"/>
      <c r="G841" s="22"/>
      <c r="H841" s="22"/>
      <c r="I841" s="67"/>
      <c r="J841" s="22"/>
      <c r="K841" s="22"/>
      <c r="L841" s="22"/>
      <c r="M841" s="22"/>
      <c r="N841" s="22"/>
      <c r="O841" s="22"/>
      <c r="P841" s="22"/>
      <c r="Q841" s="22"/>
      <c r="R841" s="22"/>
      <c r="S841" s="22"/>
      <c r="T841" s="22"/>
      <c r="U841" s="22"/>
      <c r="V841" s="22"/>
      <c r="W841" s="22"/>
      <c r="X841" s="22"/>
      <c r="Y841" s="22"/>
      <c r="Z841" s="22"/>
      <c r="AA841" s="22"/>
      <c r="AB841" s="22"/>
      <c r="AC841" s="22"/>
      <c r="AD841" s="22"/>
      <c r="AE841" s="22"/>
    </row>
    <row r="842" spans="1:31" ht="15.75" customHeight="1" x14ac:dyDescent="0.2">
      <c r="A842" s="22"/>
      <c r="B842" s="22"/>
      <c r="C842" s="22"/>
      <c r="D842" s="22"/>
      <c r="E842" s="22"/>
      <c r="F842" s="22"/>
      <c r="G842" s="22"/>
      <c r="H842" s="22"/>
      <c r="I842" s="67"/>
      <c r="J842" s="22"/>
      <c r="K842" s="22"/>
      <c r="L842" s="22"/>
      <c r="M842" s="22"/>
      <c r="N842" s="22"/>
      <c r="O842" s="22"/>
      <c r="P842" s="22"/>
      <c r="Q842" s="22"/>
      <c r="R842" s="22"/>
      <c r="S842" s="22"/>
      <c r="T842" s="22"/>
      <c r="U842" s="22"/>
      <c r="V842" s="22"/>
      <c r="W842" s="22"/>
      <c r="X842" s="22"/>
      <c r="Y842" s="22"/>
      <c r="Z842" s="22"/>
      <c r="AA842" s="22"/>
      <c r="AB842" s="22"/>
      <c r="AC842" s="22"/>
      <c r="AD842" s="22"/>
      <c r="AE842" s="22"/>
    </row>
    <row r="843" spans="1:31" ht="15.75" customHeight="1" x14ac:dyDescent="0.2">
      <c r="A843" s="22"/>
      <c r="B843" s="22"/>
      <c r="C843" s="22"/>
      <c r="D843" s="22"/>
      <c r="E843" s="22"/>
      <c r="F843" s="22"/>
      <c r="G843" s="22"/>
      <c r="H843" s="22"/>
      <c r="I843" s="67"/>
      <c r="J843" s="22"/>
      <c r="K843" s="22"/>
      <c r="L843" s="22"/>
      <c r="M843" s="22"/>
      <c r="N843" s="22"/>
      <c r="O843" s="22"/>
      <c r="P843" s="22"/>
      <c r="Q843" s="22"/>
      <c r="R843" s="22"/>
      <c r="S843" s="22"/>
      <c r="T843" s="22"/>
      <c r="U843" s="22"/>
      <c r="V843" s="22"/>
      <c r="W843" s="22"/>
      <c r="X843" s="22"/>
      <c r="Y843" s="22"/>
      <c r="Z843" s="22"/>
      <c r="AA843" s="22"/>
      <c r="AB843" s="22"/>
      <c r="AC843" s="22"/>
      <c r="AD843" s="22"/>
      <c r="AE843" s="22"/>
    </row>
    <row r="844" spans="1:31" ht="15.75" customHeight="1" x14ac:dyDescent="0.2">
      <c r="A844" s="22"/>
      <c r="B844" s="22"/>
      <c r="C844" s="22"/>
      <c r="D844" s="22"/>
      <c r="E844" s="22"/>
      <c r="F844" s="22"/>
      <c r="G844" s="22"/>
      <c r="H844" s="22"/>
      <c r="I844" s="67"/>
      <c r="J844" s="22"/>
      <c r="K844" s="22"/>
      <c r="L844" s="22"/>
      <c r="M844" s="22"/>
      <c r="N844" s="22"/>
      <c r="O844" s="22"/>
      <c r="P844" s="22"/>
      <c r="Q844" s="22"/>
      <c r="R844" s="22"/>
      <c r="S844" s="22"/>
      <c r="T844" s="22"/>
      <c r="U844" s="22"/>
      <c r="V844" s="22"/>
      <c r="W844" s="22"/>
      <c r="X844" s="22"/>
      <c r="Y844" s="22"/>
      <c r="Z844" s="22"/>
      <c r="AA844" s="22"/>
      <c r="AB844" s="22"/>
      <c r="AC844" s="22"/>
      <c r="AD844" s="22"/>
      <c r="AE844" s="22"/>
    </row>
    <row r="845" spans="1:31" ht="15.75" customHeight="1" x14ac:dyDescent="0.2">
      <c r="A845" s="22"/>
      <c r="B845" s="22"/>
      <c r="C845" s="22"/>
      <c r="D845" s="22"/>
      <c r="E845" s="22"/>
      <c r="F845" s="22"/>
      <c r="G845" s="22"/>
      <c r="H845" s="22"/>
      <c r="I845" s="67"/>
      <c r="J845" s="22"/>
      <c r="K845" s="22"/>
      <c r="L845" s="22"/>
      <c r="M845" s="22"/>
      <c r="N845" s="22"/>
      <c r="O845" s="22"/>
      <c r="P845" s="22"/>
      <c r="Q845" s="22"/>
      <c r="R845" s="22"/>
      <c r="S845" s="22"/>
      <c r="T845" s="22"/>
      <c r="U845" s="22"/>
      <c r="V845" s="22"/>
      <c r="W845" s="22"/>
      <c r="X845" s="22"/>
      <c r="Y845" s="22"/>
      <c r="Z845" s="22"/>
      <c r="AA845" s="22"/>
      <c r="AB845" s="22"/>
      <c r="AC845" s="22"/>
      <c r="AD845" s="22"/>
      <c r="AE845" s="22"/>
    </row>
    <row r="846" spans="1:31" ht="15.75" customHeight="1" x14ac:dyDescent="0.2">
      <c r="A846" s="22"/>
      <c r="B846" s="22"/>
      <c r="C846" s="22"/>
      <c r="D846" s="22"/>
      <c r="E846" s="22"/>
      <c r="F846" s="22"/>
      <c r="G846" s="22"/>
      <c r="H846" s="22"/>
      <c r="I846" s="67"/>
      <c r="J846" s="22"/>
      <c r="K846" s="22"/>
      <c r="L846" s="22"/>
      <c r="M846" s="22"/>
      <c r="N846" s="22"/>
      <c r="O846" s="22"/>
      <c r="P846" s="22"/>
      <c r="Q846" s="22"/>
      <c r="R846" s="22"/>
      <c r="S846" s="22"/>
      <c r="T846" s="22"/>
      <c r="U846" s="22"/>
      <c r="V846" s="22"/>
      <c r="W846" s="22"/>
      <c r="X846" s="22"/>
      <c r="Y846" s="22"/>
      <c r="Z846" s="22"/>
      <c r="AA846" s="22"/>
      <c r="AB846" s="22"/>
      <c r="AC846" s="22"/>
      <c r="AD846" s="22"/>
      <c r="AE846" s="22"/>
    </row>
    <row r="847" spans="1:31" ht="15.75" customHeight="1" x14ac:dyDescent="0.2">
      <c r="A847" s="22"/>
      <c r="B847" s="22"/>
      <c r="C847" s="22"/>
      <c r="D847" s="22"/>
      <c r="E847" s="22"/>
      <c r="F847" s="22"/>
      <c r="G847" s="22"/>
      <c r="H847" s="22"/>
      <c r="I847" s="67"/>
      <c r="J847" s="22"/>
      <c r="K847" s="22"/>
      <c r="L847" s="22"/>
      <c r="M847" s="22"/>
      <c r="N847" s="22"/>
      <c r="O847" s="22"/>
      <c r="P847" s="22"/>
      <c r="Q847" s="22"/>
      <c r="R847" s="22"/>
      <c r="S847" s="22"/>
      <c r="T847" s="22"/>
      <c r="U847" s="22"/>
      <c r="V847" s="22"/>
      <c r="W847" s="22"/>
      <c r="X847" s="22"/>
      <c r="Y847" s="22"/>
      <c r="Z847" s="22"/>
      <c r="AA847" s="22"/>
      <c r="AB847" s="22"/>
      <c r="AC847" s="22"/>
      <c r="AD847" s="22"/>
      <c r="AE847" s="22"/>
    </row>
    <row r="848" spans="1:31" ht="15.75" customHeight="1" x14ac:dyDescent="0.2">
      <c r="A848" s="22"/>
      <c r="B848" s="22"/>
      <c r="C848" s="22"/>
      <c r="D848" s="22"/>
      <c r="E848" s="22"/>
      <c r="F848" s="22"/>
      <c r="G848" s="22"/>
      <c r="H848" s="22"/>
      <c r="I848" s="67"/>
      <c r="J848" s="22"/>
      <c r="K848" s="22"/>
      <c r="L848" s="22"/>
      <c r="M848" s="22"/>
      <c r="N848" s="22"/>
      <c r="O848" s="22"/>
      <c r="P848" s="22"/>
      <c r="Q848" s="22"/>
      <c r="R848" s="22"/>
      <c r="S848" s="22"/>
      <c r="T848" s="22"/>
      <c r="U848" s="22"/>
      <c r="V848" s="22"/>
      <c r="W848" s="22"/>
      <c r="X848" s="22"/>
      <c r="Y848" s="22"/>
      <c r="Z848" s="22"/>
      <c r="AA848" s="22"/>
      <c r="AB848" s="22"/>
      <c r="AC848" s="22"/>
      <c r="AD848" s="22"/>
      <c r="AE848" s="22"/>
    </row>
    <row r="849" spans="1:31" ht="15.75" customHeight="1" x14ac:dyDescent="0.2">
      <c r="A849" s="22"/>
      <c r="B849" s="22"/>
      <c r="C849" s="22"/>
      <c r="D849" s="22"/>
      <c r="E849" s="22"/>
      <c r="F849" s="22"/>
      <c r="G849" s="22"/>
      <c r="H849" s="22"/>
      <c r="I849" s="67"/>
      <c r="J849" s="22"/>
      <c r="K849" s="22"/>
      <c r="L849" s="22"/>
      <c r="M849" s="22"/>
      <c r="N849" s="22"/>
      <c r="O849" s="22"/>
      <c r="P849" s="22"/>
      <c r="Q849" s="22"/>
      <c r="R849" s="22"/>
      <c r="S849" s="22"/>
      <c r="T849" s="22"/>
      <c r="U849" s="22"/>
      <c r="V849" s="22"/>
      <c r="W849" s="22"/>
      <c r="X849" s="22"/>
      <c r="Y849" s="22"/>
      <c r="Z849" s="22"/>
      <c r="AA849" s="22"/>
      <c r="AB849" s="22"/>
      <c r="AC849" s="22"/>
      <c r="AD849" s="22"/>
      <c r="AE849" s="22"/>
    </row>
    <row r="850" spans="1:31" ht="15.75" customHeight="1" x14ac:dyDescent="0.2">
      <c r="A850" s="22"/>
      <c r="B850" s="22"/>
      <c r="C850" s="22"/>
      <c r="D850" s="22"/>
      <c r="E850" s="22"/>
      <c r="F850" s="22"/>
      <c r="G850" s="22"/>
      <c r="H850" s="22"/>
      <c r="I850" s="67"/>
      <c r="J850" s="22"/>
      <c r="K850" s="22"/>
      <c r="L850" s="22"/>
      <c r="M850" s="22"/>
      <c r="N850" s="22"/>
      <c r="O850" s="22"/>
      <c r="P850" s="22"/>
      <c r="Q850" s="22"/>
      <c r="R850" s="22"/>
      <c r="S850" s="22"/>
      <c r="T850" s="22"/>
      <c r="U850" s="22"/>
      <c r="V850" s="22"/>
      <c r="W850" s="22"/>
      <c r="X850" s="22"/>
      <c r="Y850" s="22"/>
      <c r="Z850" s="22"/>
      <c r="AA850" s="22"/>
      <c r="AB850" s="22"/>
      <c r="AC850" s="22"/>
      <c r="AD850" s="22"/>
      <c r="AE850" s="22"/>
    </row>
    <row r="851" spans="1:31" ht="15.75" customHeight="1" x14ac:dyDescent="0.2">
      <c r="A851" s="22"/>
      <c r="B851" s="22"/>
      <c r="C851" s="22"/>
      <c r="D851" s="22"/>
      <c r="E851" s="22"/>
      <c r="F851" s="22"/>
      <c r="G851" s="22"/>
      <c r="H851" s="22"/>
      <c r="I851" s="67"/>
      <c r="J851" s="22"/>
      <c r="K851" s="22"/>
      <c r="L851" s="22"/>
      <c r="M851" s="22"/>
      <c r="N851" s="22"/>
      <c r="O851" s="22"/>
      <c r="P851" s="22"/>
      <c r="Q851" s="22"/>
      <c r="R851" s="22"/>
      <c r="S851" s="22"/>
      <c r="T851" s="22"/>
      <c r="U851" s="22"/>
      <c r="V851" s="22"/>
      <c r="W851" s="22"/>
      <c r="X851" s="22"/>
      <c r="Y851" s="22"/>
      <c r="Z851" s="22"/>
      <c r="AA851" s="22"/>
      <c r="AB851" s="22"/>
      <c r="AC851" s="22"/>
      <c r="AD851" s="22"/>
      <c r="AE851" s="22"/>
    </row>
    <row r="852" spans="1:31" ht="15.75" customHeight="1" x14ac:dyDescent="0.2">
      <c r="A852" s="22"/>
      <c r="B852" s="22"/>
      <c r="C852" s="22"/>
      <c r="D852" s="22"/>
      <c r="E852" s="22"/>
      <c r="F852" s="22"/>
      <c r="G852" s="22"/>
      <c r="H852" s="22"/>
      <c r="I852" s="67"/>
      <c r="J852" s="22"/>
      <c r="K852" s="22"/>
      <c r="L852" s="22"/>
      <c r="M852" s="22"/>
      <c r="N852" s="22"/>
      <c r="O852" s="22"/>
      <c r="P852" s="22"/>
      <c r="Q852" s="22"/>
      <c r="R852" s="22"/>
      <c r="S852" s="22"/>
      <c r="T852" s="22"/>
      <c r="U852" s="22"/>
      <c r="V852" s="22"/>
      <c r="W852" s="22"/>
      <c r="X852" s="22"/>
      <c r="Y852" s="22"/>
      <c r="Z852" s="22"/>
      <c r="AA852" s="22"/>
      <c r="AB852" s="22"/>
      <c r="AC852" s="22"/>
      <c r="AD852" s="22"/>
      <c r="AE852" s="22"/>
    </row>
    <row r="853" spans="1:31" ht="15.75" customHeight="1" x14ac:dyDescent="0.2">
      <c r="A853" s="22"/>
      <c r="B853" s="22"/>
      <c r="C853" s="22"/>
      <c r="D853" s="22"/>
      <c r="E853" s="22"/>
      <c r="F853" s="22"/>
      <c r="G853" s="22"/>
      <c r="H853" s="22"/>
      <c r="I853" s="67"/>
      <c r="J853" s="22"/>
      <c r="K853" s="22"/>
      <c r="L853" s="22"/>
      <c r="M853" s="22"/>
      <c r="N853" s="22"/>
      <c r="O853" s="22"/>
      <c r="P853" s="22"/>
      <c r="Q853" s="22"/>
      <c r="R853" s="22"/>
      <c r="S853" s="22"/>
      <c r="T853" s="22"/>
      <c r="U853" s="22"/>
      <c r="V853" s="22"/>
      <c r="W853" s="22"/>
      <c r="X853" s="22"/>
      <c r="Y853" s="22"/>
      <c r="Z853" s="22"/>
      <c r="AA853" s="22"/>
      <c r="AB853" s="22"/>
      <c r="AC853" s="22"/>
      <c r="AD853" s="22"/>
      <c r="AE853" s="22"/>
    </row>
    <row r="854" spans="1:31" ht="15.75" customHeight="1" x14ac:dyDescent="0.2">
      <c r="A854" s="22"/>
      <c r="B854" s="22"/>
      <c r="C854" s="22"/>
      <c r="D854" s="22"/>
      <c r="E854" s="22"/>
      <c r="F854" s="22"/>
      <c r="G854" s="22"/>
      <c r="H854" s="22"/>
      <c r="I854" s="67"/>
      <c r="J854" s="22"/>
      <c r="K854" s="22"/>
      <c r="L854" s="22"/>
      <c r="M854" s="22"/>
      <c r="N854" s="22"/>
      <c r="O854" s="22"/>
      <c r="P854" s="22"/>
      <c r="Q854" s="22"/>
      <c r="R854" s="22"/>
      <c r="S854" s="22"/>
      <c r="T854" s="22"/>
      <c r="U854" s="22"/>
      <c r="V854" s="22"/>
      <c r="W854" s="22"/>
      <c r="X854" s="22"/>
      <c r="Y854" s="22"/>
      <c r="Z854" s="22"/>
      <c r="AA854" s="22"/>
      <c r="AB854" s="22"/>
      <c r="AC854" s="22"/>
      <c r="AD854" s="22"/>
      <c r="AE854" s="22"/>
    </row>
    <row r="855" spans="1:31" ht="15.75" customHeight="1" x14ac:dyDescent="0.2">
      <c r="A855" s="22"/>
      <c r="B855" s="22"/>
      <c r="C855" s="22"/>
      <c r="D855" s="22"/>
      <c r="E855" s="22"/>
      <c r="F855" s="22"/>
      <c r="G855" s="22"/>
      <c r="H855" s="22"/>
      <c r="I855" s="67"/>
      <c r="J855" s="22"/>
      <c r="K855" s="22"/>
      <c r="L855" s="22"/>
      <c r="M855" s="22"/>
      <c r="N855" s="22"/>
      <c r="O855" s="22"/>
      <c r="P855" s="22"/>
      <c r="Q855" s="22"/>
      <c r="R855" s="22"/>
      <c r="S855" s="22"/>
      <c r="T855" s="22"/>
      <c r="U855" s="22"/>
      <c r="V855" s="22"/>
      <c r="W855" s="22"/>
      <c r="X855" s="22"/>
      <c r="Y855" s="22"/>
      <c r="Z855" s="22"/>
      <c r="AA855" s="22"/>
      <c r="AB855" s="22"/>
      <c r="AC855" s="22"/>
      <c r="AD855" s="22"/>
      <c r="AE855" s="22"/>
    </row>
    <row r="856" spans="1:31" ht="15.75" customHeight="1" x14ac:dyDescent="0.2">
      <c r="A856" s="22"/>
      <c r="B856" s="22"/>
      <c r="C856" s="22"/>
      <c r="D856" s="22"/>
      <c r="E856" s="22"/>
      <c r="F856" s="22"/>
      <c r="G856" s="22"/>
      <c r="H856" s="22"/>
      <c r="I856" s="67"/>
      <c r="J856" s="22"/>
      <c r="K856" s="22"/>
      <c r="L856" s="22"/>
      <c r="M856" s="22"/>
      <c r="N856" s="22"/>
      <c r="O856" s="22"/>
      <c r="P856" s="22"/>
      <c r="Q856" s="22"/>
      <c r="R856" s="22"/>
      <c r="S856" s="22"/>
      <c r="T856" s="22"/>
      <c r="U856" s="22"/>
      <c r="V856" s="22"/>
      <c r="W856" s="22"/>
      <c r="X856" s="22"/>
      <c r="Y856" s="22"/>
      <c r="Z856" s="22"/>
      <c r="AA856" s="22"/>
      <c r="AB856" s="22"/>
      <c r="AC856" s="22"/>
      <c r="AD856" s="22"/>
      <c r="AE856" s="22"/>
    </row>
    <row r="857" spans="1:31" ht="15.75" customHeight="1" x14ac:dyDescent="0.2">
      <c r="A857" s="22"/>
      <c r="B857" s="22"/>
      <c r="C857" s="22"/>
      <c r="D857" s="22"/>
      <c r="E857" s="22"/>
      <c r="F857" s="22"/>
      <c r="G857" s="22"/>
      <c r="H857" s="22"/>
      <c r="I857" s="67"/>
      <c r="J857" s="22"/>
      <c r="K857" s="22"/>
      <c r="L857" s="22"/>
      <c r="M857" s="22"/>
      <c r="N857" s="22"/>
      <c r="O857" s="22"/>
      <c r="P857" s="22"/>
      <c r="Q857" s="22"/>
      <c r="R857" s="22"/>
      <c r="S857" s="22"/>
      <c r="T857" s="22"/>
      <c r="U857" s="22"/>
      <c r="V857" s="22"/>
      <c r="W857" s="22"/>
      <c r="X857" s="22"/>
      <c r="Y857" s="22"/>
      <c r="Z857" s="22"/>
      <c r="AA857" s="22"/>
      <c r="AB857" s="22"/>
      <c r="AC857" s="22"/>
      <c r="AD857" s="22"/>
      <c r="AE857" s="22"/>
    </row>
    <row r="858" spans="1:31" ht="15.75" customHeight="1" x14ac:dyDescent="0.2">
      <c r="A858" s="22"/>
      <c r="B858" s="22"/>
      <c r="C858" s="22"/>
      <c r="D858" s="22"/>
      <c r="E858" s="22"/>
      <c r="F858" s="22"/>
      <c r="G858" s="22"/>
      <c r="H858" s="22"/>
      <c r="I858" s="67"/>
      <c r="J858" s="22"/>
      <c r="K858" s="22"/>
      <c r="L858" s="22"/>
      <c r="M858" s="22"/>
      <c r="N858" s="22"/>
      <c r="O858" s="22"/>
      <c r="P858" s="22"/>
      <c r="Q858" s="22"/>
      <c r="R858" s="22"/>
      <c r="S858" s="22"/>
      <c r="T858" s="22"/>
      <c r="U858" s="22"/>
      <c r="V858" s="22"/>
      <c r="W858" s="22"/>
      <c r="X858" s="22"/>
      <c r="Y858" s="22"/>
      <c r="Z858" s="22"/>
      <c r="AA858" s="22"/>
      <c r="AB858" s="22"/>
      <c r="AC858" s="22"/>
      <c r="AD858" s="22"/>
      <c r="AE858" s="22"/>
    </row>
    <row r="859" spans="1:31" ht="15.75" customHeight="1" x14ac:dyDescent="0.2">
      <c r="A859" s="22"/>
      <c r="B859" s="22"/>
      <c r="C859" s="22"/>
      <c r="D859" s="22"/>
      <c r="E859" s="22"/>
      <c r="F859" s="22"/>
      <c r="G859" s="22"/>
      <c r="H859" s="22"/>
      <c r="I859" s="67"/>
      <c r="J859" s="22"/>
      <c r="K859" s="22"/>
      <c r="L859" s="22"/>
      <c r="M859" s="22"/>
      <c r="N859" s="22"/>
      <c r="O859" s="22"/>
      <c r="P859" s="22"/>
      <c r="Q859" s="22"/>
      <c r="R859" s="22"/>
      <c r="S859" s="22"/>
      <c r="T859" s="22"/>
      <c r="U859" s="22"/>
      <c r="V859" s="22"/>
      <c r="W859" s="22"/>
      <c r="X859" s="22"/>
      <c r="Y859" s="22"/>
      <c r="Z859" s="22"/>
      <c r="AA859" s="22"/>
      <c r="AB859" s="22"/>
      <c r="AC859" s="22"/>
      <c r="AD859" s="22"/>
      <c r="AE859" s="22"/>
    </row>
    <row r="860" spans="1:31" ht="15.75" customHeight="1" x14ac:dyDescent="0.2">
      <c r="A860" s="22"/>
      <c r="B860" s="22"/>
      <c r="C860" s="22"/>
      <c r="D860" s="22"/>
      <c r="E860" s="22"/>
      <c r="F860" s="22"/>
      <c r="G860" s="22"/>
      <c r="H860" s="22"/>
      <c r="I860" s="67"/>
      <c r="J860" s="22"/>
      <c r="K860" s="22"/>
      <c r="L860" s="22"/>
      <c r="M860" s="22"/>
      <c r="N860" s="22"/>
      <c r="O860" s="22"/>
      <c r="P860" s="22"/>
      <c r="Q860" s="22"/>
      <c r="R860" s="22"/>
      <c r="S860" s="22"/>
      <c r="T860" s="22"/>
      <c r="U860" s="22"/>
      <c r="V860" s="22"/>
      <c r="W860" s="22"/>
      <c r="X860" s="22"/>
      <c r="Y860" s="22"/>
      <c r="Z860" s="22"/>
      <c r="AA860" s="22"/>
      <c r="AB860" s="22"/>
      <c r="AC860" s="22"/>
      <c r="AD860" s="22"/>
      <c r="AE860" s="22"/>
    </row>
    <row r="861" spans="1:31" ht="15.75" customHeight="1" x14ac:dyDescent="0.2">
      <c r="A861" s="22"/>
      <c r="B861" s="22"/>
      <c r="C861" s="22"/>
      <c r="D861" s="22"/>
      <c r="E861" s="22"/>
      <c r="F861" s="22"/>
      <c r="G861" s="22"/>
      <c r="H861" s="22"/>
      <c r="I861" s="67"/>
      <c r="J861" s="22"/>
      <c r="K861" s="22"/>
      <c r="L861" s="22"/>
      <c r="M861" s="22"/>
      <c r="N861" s="22"/>
      <c r="O861" s="22"/>
      <c r="P861" s="22"/>
      <c r="Q861" s="22"/>
      <c r="R861" s="22"/>
      <c r="S861" s="22"/>
      <c r="T861" s="22"/>
      <c r="U861" s="22"/>
      <c r="V861" s="22"/>
      <c r="W861" s="22"/>
      <c r="X861" s="22"/>
      <c r="Y861" s="22"/>
      <c r="Z861" s="22"/>
      <c r="AA861" s="22"/>
      <c r="AB861" s="22"/>
      <c r="AC861" s="22"/>
      <c r="AD861" s="22"/>
      <c r="AE861" s="22"/>
    </row>
    <row r="862" spans="1:31" ht="15.75" customHeight="1" x14ac:dyDescent="0.2">
      <c r="A862" s="22"/>
      <c r="B862" s="22"/>
      <c r="C862" s="22"/>
      <c r="D862" s="22"/>
      <c r="E862" s="22"/>
      <c r="F862" s="22"/>
      <c r="G862" s="22"/>
      <c r="H862" s="22"/>
      <c r="I862" s="67"/>
      <c r="J862" s="22"/>
      <c r="K862" s="22"/>
      <c r="L862" s="22"/>
      <c r="M862" s="22"/>
      <c r="N862" s="22"/>
      <c r="O862" s="22"/>
      <c r="P862" s="22"/>
      <c r="Q862" s="22"/>
      <c r="R862" s="22"/>
      <c r="S862" s="22"/>
      <c r="T862" s="22"/>
      <c r="U862" s="22"/>
      <c r="V862" s="22"/>
      <c r="W862" s="22"/>
      <c r="X862" s="22"/>
      <c r="Y862" s="22"/>
      <c r="Z862" s="22"/>
      <c r="AA862" s="22"/>
      <c r="AB862" s="22"/>
      <c r="AC862" s="22"/>
      <c r="AD862" s="22"/>
      <c r="AE862" s="22"/>
    </row>
    <row r="863" spans="1:31" ht="15.75" customHeight="1" x14ac:dyDescent="0.2">
      <c r="A863" s="22"/>
      <c r="B863" s="22"/>
      <c r="C863" s="22"/>
      <c r="D863" s="22"/>
      <c r="E863" s="22"/>
      <c r="F863" s="22"/>
      <c r="G863" s="22"/>
      <c r="H863" s="22"/>
      <c r="I863" s="67"/>
      <c r="J863" s="22"/>
      <c r="K863" s="22"/>
      <c r="L863" s="22"/>
      <c r="M863" s="22"/>
      <c r="N863" s="22"/>
      <c r="O863" s="22"/>
      <c r="P863" s="22"/>
      <c r="Q863" s="22"/>
      <c r="R863" s="22"/>
      <c r="S863" s="22"/>
      <c r="T863" s="22"/>
      <c r="U863" s="22"/>
      <c r="V863" s="22"/>
      <c r="W863" s="22"/>
      <c r="X863" s="22"/>
      <c r="Y863" s="22"/>
      <c r="Z863" s="22"/>
      <c r="AA863" s="22"/>
      <c r="AB863" s="22"/>
      <c r="AC863" s="22"/>
      <c r="AD863" s="22"/>
      <c r="AE863" s="22"/>
    </row>
    <row r="864" spans="1:31" ht="15.75" customHeight="1" x14ac:dyDescent="0.2">
      <c r="A864" s="22"/>
      <c r="B864" s="22"/>
      <c r="C864" s="22"/>
      <c r="D864" s="22"/>
      <c r="E864" s="22"/>
      <c r="F864" s="22"/>
      <c r="G864" s="22"/>
      <c r="H864" s="22"/>
      <c r="I864" s="67"/>
      <c r="J864" s="22"/>
      <c r="K864" s="22"/>
      <c r="L864" s="22"/>
      <c r="M864" s="22"/>
      <c r="N864" s="22"/>
      <c r="O864" s="22"/>
      <c r="P864" s="22"/>
      <c r="Q864" s="22"/>
      <c r="R864" s="22"/>
      <c r="S864" s="22"/>
      <c r="T864" s="22"/>
      <c r="U864" s="22"/>
      <c r="V864" s="22"/>
      <c r="W864" s="22"/>
      <c r="X864" s="22"/>
      <c r="Y864" s="22"/>
      <c r="Z864" s="22"/>
      <c r="AA864" s="22"/>
      <c r="AB864" s="22"/>
      <c r="AC864" s="22"/>
      <c r="AD864" s="22"/>
      <c r="AE864" s="22"/>
    </row>
    <row r="865" spans="1:31" ht="15.75" customHeight="1" x14ac:dyDescent="0.2">
      <c r="A865" s="22"/>
      <c r="B865" s="22"/>
      <c r="C865" s="22"/>
      <c r="D865" s="22"/>
      <c r="E865" s="22"/>
      <c r="F865" s="22"/>
      <c r="G865" s="22"/>
      <c r="H865" s="22"/>
      <c r="I865" s="67"/>
      <c r="J865" s="22"/>
      <c r="K865" s="22"/>
      <c r="L865" s="22"/>
      <c r="M865" s="22"/>
      <c r="N865" s="22"/>
      <c r="O865" s="22"/>
      <c r="P865" s="22"/>
      <c r="Q865" s="22"/>
      <c r="R865" s="22"/>
      <c r="S865" s="22"/>
      <c r="T865" s="22"/>
      <c r="U865" s="22"/>
      <c r="V865" s="22"/>
      <c r="W865" s="22"/>
      <c r="X865" s="22"/>
      <c r="Y865" s="22"/>
      <c r="Z865" s="22"/>
      <c r="AA865" s="22"/>
      <c r="AB865" s="22"/>
      <c r="AC865" s="22"/>
      <c r="AD865" s="22"/>
      <c r="AE865" s="22"/>
    </row>
    <row r="866" spans="1:31" ht="15.75" customHeight="1" x14ac:dyDescent="0.2">
      <c r="A866" s="22"/>
      <c r="B866" s="22"/>
      <c r="C866" s="22"/>
      <c r="D866" s="22"/>
      <c r="E866" s="22"/>
      <c r="F866" s="22"/>
      <c r="G866" s="22"/>
      <c r="H866" s="22"/>
      <c r="I866" s="67"/>
      <c r="J866" s="22"/>
      <c r="K866" s="22"/>
      <c r="L866" s="22"/>
      <c r="M866" s="22"/>
      <c r="N866" s="22"/>
      <c r="O866" s="22"/>
      <c r="P866" s="22"/>
      <c r="Q866" s="22"/>
      <c r="R866" s="22"/>
      <c r="S866" s="22"/>
      <c r="T866" s="22"/>
      <c r="U866" s="22"/>
      <c r="V866" s="22"/>
      <c r="W866" s="22"/>
      <c r="X866" s="22"/>
      <c r="Y866" s="22"/>
      <c r="Z866" s="22"/>
      <c r="AA866" s="22"/>
      <c r="AB866" s="22"/>
      <c r="AC866" s="22"/>
      <c r="AD866" s="22"/>
      <c r="AE866" s="22"/>
    </row>
    <row r="867" spans="1:31" ht="15.75" customHeight="1" x14ac:dyDescent="0.2">
      <c r="A867" s="22"/>
      <c r="B867" s="22"/>
      <c r="C867" s="22"/>
      <c r="D867" s="22"/>
      <c r="E867" s="22"/>
      <c r="F867" s="22"/>
      <c r="G867" s="22"/>
      <c r="H867" s="22"/>
      <c r="I867" s="67"/>
      <c r="J867" s="22"/>
      <c r="K867" s="22"/>
      <c r="L867" s="22"/>
      <c r="M867" s="22"/>
      <c r="N867" s="22"/>
      <c r="O867" s="22"/>
      <c r="P867" s="22"/>
      <c r="Q867" s="22"/>
      <c r="R867" s="22"/>
      <c r="S867" s="22"/>
      <c r="T867" s="22"/>
      <c r="U867" s="22"/>
      <c r="V867" s="22"/>
      <c r="W867" s="22"/>
      <c r="X867" s="22"/>
      <c r="Y867" s="22"/>
      <c r="Z867" s="22"/>
      <c r="AA867" s="22"/>
      <c r="AB867" s="22"/>
      <c r="AC867" s="22"/>
      <c r="AD867" s="22"/>
      <c r="AE867" s="22"/>
    </row>
    <row r="868" spans="1:31" ht="15.75" customHeight="1" x14ac:dyDescent="0.2">
      <c r="A868" s="22"/>
      <c r="B868" s="22"/>
      <c r="C868" s="22"/>
      <c r="D868" s="22"/>
      <c r="E868" s="22"/>
      <c r="F868" s="22"/>
      <c r="G868" s="22"/>
      <c r="H868" s="22"/>
      <c r="I868" s="67"/>
      <c r="J868" s="22"/>
      <c r="K868" s="22"/>
      <c r="L868" s="22"/>
      <c r="M868" s="22"/>
      <c r="N868" s="22"/>
      <c r="O868" s="22"/>
      <c r="P868" s="22"/>
      <c r="Q868" s="22"/>
      <c r="R868" s="22"/>
      <c r="S868" s="22"/>
      <c r="T868" s="22"/>
      <c r="U868" s="22"/>
      <c r="V868" s="22"/>
      <c r="W868" s="22"/>
      <c r="X868" s="22"/>
      <c r="Y868" s="22"/>
      <c r="Z868" s="22"/>
      <c r="AA868" s="22"/>
      <c r="AB868" s="22"/>
      <c r="AC868" s="22"/>
      <c r="AD868" s="22"/>
      <c r="AE868" s="22"/>
    </row>
    <row r="869" spans="1:31" ht="15.75" customHeight="1" x14ac:dyDescent="0.2">
      <c r="A869" s="22"/>
      <c r="B869" s="22"/>
      <c r="C869" s="22"/>
      <c r="D869" s="22"/>
      <c r="E869" s="22"/>
      <c r="F869" s="22"/>
      <c r="G869" s="22"/>
      <c r="H869" s="22"/>
      <c r="I869" s="67"/>
      <c r="J869" s="22"/>
      <c r="K869" s="22"/>
      <c r="L869" s="22"/>
      <c r="M869" s="22"/>
      <c r="N869" s="22"/>
      <c r="O869" s="22"/>
      <c r="P869" s="22"/>
      <c r="Q869" s="22"/>
      <c r="R869" s="22"/>
      <c r="S869" s="22"/>
      <c r="T869" s="22"/>
      <c r="U869" s="22"/>
      <c r="V869" s="22"/>
      <c r="W869" s="22"/>
      <c r="X869" s="22"/>
      <c r="Y869" s="22"/>
      <c r="Z869" s="22"/>
      <c r="AA869" s="22"/>
      <c r="AB869" s="22"/>
      <c r="AC869" s="22"/>
      <c r="AD869" s="22"/>
      <c r="AE869" s="22"/>
    </row>
    <row r="870" spans="1:31" ht="15.75" customHeight="1" x14ac:dyDescent="0.2">
      <c r="A870" s="22"/>
      <c r="B870" s="22"/>
      <c r="C870" s="22"/>
      <c r="D870" s="22"/>
      <c r="E870" s="22"/>
      <c r="F870" s="22"/>
      <c r="G870" s="22"/>
      <c r="H870" s="22"/>
      <c r="I870" s="67"/>
      <c r="J870" s="22"/>
      <c r="K870" s="22"/>
      <c r="L870" s="22"/>
      <c r="M870" s="22"/>
      <c r="N870" s="22"/>
      <c r="O870" s="22"/>
      <c r="P870" s="22"/>
      <c r="Q870" s="22"/>
      <c r="R870" s="22"/>
      <c r="S870" s="22"/>
      <c r="T870" s="22"/>
      <c r="U870" s="22"/>
      <c r="V870" s="22"/>
      <c r="W870" s="22"/>
      <c r="X870" s="22"/>
      <c r="Y870" s="22"/>
      <c r="Z870" s="22"/>
      <c r="AA870" s="22"/>
      <c r="AB870" s="22"/>
      <c r="AC870" s="22"/>
      <c r="AD870" s="22"/>
      <c r="AE870" s="22"/>
    </row>
    <row r="871" spans="1:31" ht="15.75" customHeight="1" x14ac:dyDescent="0.2">
      <c r="A871" s="22"/>
      <c r="B871" s="22"/>
      <c r="C871" s="22"/>
      <c r="D871" s="22"/>
      <c r="E871" s="22"/>
      <c r="F871" s="22"/>
      <c r="G871" s="22"/>
      <c r="H871" s="22"/>
      <c r="I871" s="67"/>
      <c r="J871" s="22"/>
      <c r="K871" s="22"/>
      <c r="L871" s="22"/>
      <c r="M871" s="22"/>
      <c r="N871" s="22"/>
      <c r="O871" s="22"/>
      <c r="P871" s="22"/>
      <c r="Q871" s="22"/>
      <c r="R871" s="22"/>
      <c r="S871" s="22"/>
      <c r="T871" s="22"/>
      <c r="U871" s="22"/>
      <c r="V871" s="22"/>
      <c r="W871" s="22"/>
      <c r="X871" s="22"/>
      <c r="Y871" s="22"/>
      <c r="Z871" s="22"/>
      <c r="AA871" s="22"/>
      <c r="AB871" s="22"/>
      <c r="AC871" s="22"/>
      <c r="AD871" s="22"/>
      <c r="AE871" s="22"/>
    </row>
    <row r="872" spans="1:31" ht="15.75" customHeight="1" x14ac:dyDescent="0.2">
      <c r="A872" s="22"/>
      <c r="B872" s="22"/>
      <c r="C872" s="22"/>
      <c r="D872" s="22"/>
      <c r="E872" s="22"/>
      <c r="F872" s="22"/>
      <c r="G872" s="22"/>
      <c r="H872" s="22"/>
      <c r="I872" s="67"/>
      <c r="J872" s="22"/>
      <c r="K872" s="22"/>
      <c r="L872" s="22"/>
      <c r="M872" s="22"/>
      <c r="N872" s="22"/>
      <c r="O872" s="22"/>
      <c r="P872" s="22"/>
      <c r="Q872" s="22"/>
      <c r="R872" s="22"/>
      <c r="S872" s="22"/>
      <c r="T872" s="22"/>
      <c r="U872" s="22"/>
      <c r="V872" s="22"/>
      <c r="W872" s="22"/>
      <c r="X872" s="22"/>
      <c r="Y872" s="22"/>
      <c r="Z872" s="22"/>
      <c r="AA872" s="22"/>
      <c r="AB872" s="22"/>
      <c r="AC872" s="22"/>
      <c r="AD872" s="22"/>
      <c r="AE872" s="22"/>
    </row>
    <row r="873" spans="1:31" ht="15.75" customHeight="1" x14ac:dyDescent="0.2">
      <c r="A873" s="22"/>
      <c r="B873" s="22"/>
      <c r="C873" s="22"/>
      <c r="D873" s="22"/>
      <c r="E873" s="22"/>
      <c r="F873" s="22"/>
      <c r="G873" s="22"/>
      <c r="H873" s="22"/>
      <c r="I873" s="67"/>
      <c r="J873" s="22"/>
      <c r="K873" s="22"/>
      <c r="L873" s="22"/>
      <c r="M873" s="22"/>
      <c r="N873" s="22"/>
      <c r="O873" s="22"/>
      <c r="P873" s="22"/>
      <c r="Q873" s="22"/>
      <c r="R873" s="22"/>
      <c r="S873" s="22"/>
      <c r="T873" s="22"/>
      <c r="U873" s="22"/>
      <c r="V873" s="22"/>
      <c r="W873" s="22"/>
      <c r="X873" s="22"/>
      <c r="Y873" s="22"/>
      <c r="Z873" s="22"/>
      <c r="AA873" s="22"/>
      <c r="AB873" s="22"/>
      <c r="AC873" s="22"/>
      <c r="AD873" s="22"/>
      <c r="AE873" s="22"/>
    </row>
    <row r="874" spans="1:31" ht="15.75" customHeight="1" x14ac:dyDescent="0.2">
      <c r="A874" s="22"/>
      <c r="B874" s="22"/>
      <c r="C874" s="22"/>
      <c r="D874" s="22"/>
      <c r="E874" s="22"/>
      <c r="F874" s="22"/>
      <c r="G874" s="22"/>
      <c r="H874" s="22"/>
      <c r="I874" s="67"/>
      <c r="J874" s="22"/>
      <c r="K874" s="22"/>
      <c r="L874" s="22"/>
      <c r="M874" s="22"/>
      <c r="N874" s="22"/>
      <c r="O874" s="22"/>
      <c r="P874" s="22"/>
      <c r="Q874" s="22"/>
      <c r="R874" s="22"/>
      <c r="S874" s="22"/>
      <c r="T874" s="22"/>
      <c r="U874" s="22"/>
      <c r="V874" s="22"/>
      <c r="W874" s="22"/>
      <c r="X874" s="22"/>
      <c r="Y874" s="22"/>
      <c r="Z874" s="22"/>
      <c r="AA874" s="22"/>
      <c r="AB874" s="22"/>
      <c r="AC874" s="22"/>
      <c r="AD874" s="22"/>
      <c r="AE874" s="22"/>
    </row>
    <row r="875" spans="1:31" ht="15.75" customHeight="1" x14ac:dyDescent="0.2">
      <c r="A875" s="22"/>
      <c r="B875" s="22"/>
      <c r="C875" s="22"/>
      <c r="D875" s="22"/>
      <c r="E875" s="22"/>
      <c r="F875" s="22"/>
      <c r="G875" s="22"/>
      <c r="H875" s="22"/>
      <c r="I875" s="67"/>
      <c r="J875" s="22"/>
      <c r="K875" s="22"/>
      <c r="L875" s="22"/>
      <c r="M875" s="22"/>
      <c r="N875" s="22"/>
      <c r="O875" s="22"/>
      <c r="P875" s="22"/>
      <c r="Q875" s="22"/>
      <c r="R875" s="22"/>
      <c r="S875" s="22"/>
      <c r="T875" s="22"/>
      <c r="U875" s="22"/>
      <c r="V875" s="22"/>
      <c r="W875" s="22"/>
      <c r="X875" s="22"/>
      <c r="Y875" s="22"/>
      <c r="Z875" s="22"/>
      <c r="AA875" s="22"/>
      <c r="AB875" s="22"/>
      <c r="AC875" s="22"/>
      <c r="AD875" s="22"/>
      <c r="AE875" s="22"/>
    </row>
    <row r="876" spans="1:31" ht="15.75" customHeight="1" x14ac:dyDescent="0.2">
      <c r="A876" s="22"/>
      <c r="B876" s="22"/>
      <c r="C876" s="22"/>
      <c r="D876" s="22"/>
      <c r="E876" s="22"/>
      <c r="F876" s="22"/>
      <c r="G876" s="22"/>
      <c r="H876" s="22"/>
      <c r="I876" s="67"/>
      <c r="J876" s="22"/>
      <c r="K876" s="22"/>
      <c r="L876" s="22"/>
      <c r="M876" s="22"/>
      <c r="N876" s="22"/>
      <c r="O876" s="22"/>
      <c r="P876" s="22"/>
      <c r="Q876" s="22"/>
      <c r="R876" s="22"/>
      <c r="S876" s="22"/>
      <c r="T876" s="22"/>
      <c r="U876" s="22"/>
      <c r="V876" s="22"/>
      <c r="W876" s="22"/>
      <c r="X876" s="22"/>
      <c r="Y876" s="22"/>
      <c r="Z876" s="22"/>
      <c r="AA876" s="22"/>
      <c r="AB876" s="22"/>
      <c r="AC876" s="22"/>
      <c r="AD876" s="22"/>
      <c r="AE876" s="22"/>
    </row>
    <row r="877" spans="1:31" ht="15.75" customHeight="1" x14ac:dyDescent="0.2">
      <c r="A877" s="22"/>
      <c r="B877" s="22"/>
      <c r="C877" s="22"/>
      <c r="D877" s="22"/>
      <c r="E877" s="22"/>
      <c r="F877" s="22"/>
      <c r="G877" s="22"/>
      <c r="H877" s="22"/>
      <c r="I877" s="67"/>
      <c r="J877" s="22"/>
      <c r="K877" s="22"/>
      <c r="L877" s="22"/>
      <c r="M877" s="22"/>
      <c r="N877" s="22"/>
      <c r="O877" s="22"/>
      <c r="P877" s="22"/>
      <c r="Q877" s="22"/>
      <c r="R877" s="22"/>
      <c r="S877" s="22"/>
      <c r="T877" s="22"/>
      <c r="U877" s="22"/>
      <c r="V877" s="22"/>
      <c r="W877" s="22"/>
      <c r="X877" s="22"/>
      <c r="Y877" s="22"/>
      <c r="Z877" s="22"/>
      <c r="AA877" s="22"/>
      <c r="AB877" s="22"/>
      <c r="AC877" s="22"/>
      <c r="AD877" s="22"/>
      <c r="AE877" s="22"/>
    </row>
    <row r="878" spans="1:31" ht="15.75" customHeight="1" x14ac:dyDescent="0.2">
      <c r="A878" s="22"/>
      <c r="B878" s="22"/>
      <c r="C878" s="22"/>
      <c r="D878" s="22"/>
      <c r="E878" s="22"/>
      <c r="F878" s="22"/>
      <c r="G878" s="22"/>
      <c r="H878" s="22"/>
      <c r="I878" s="67"/>
      <c r="J878" s="22"/>
      <c r="K878" s="22"/>
      <c r="L878" s="22"/>
      <c r="M878" s="22"/>
      <c r="N878" s="22"/>
      <c r="O878" s="22"/>
      <c r="P878" s="22"/>
      <c r="Q878" s="22"/>
      <c r="R878" s="22"/>
      <c r="S878" s="22"/>
      <c r="T878" s="22"/>
      <c r="U878" s="22"/>
      <c r="V878" s="22"/>
      <c r="W878" s="22"/>
      <c r="X878" s="22"/>
      <c r="Y878" s="22"/>
      <c r="Z878" s="22"/>
      <c r="AA878" s="22"/>
      <c r="AB878" s="22"/>
      <c r="AC878" s="22"/>
      <c r="AD878" s="22"/>
      <c r="AE878" s="22"/>
    </row>
    <row r="879" spans="1:31" ht="15.75" customHeight="1" x14ac:dyDescent="0.2">
      <c r="A879" s="22"/>
      <c r="B879" s="22"/>
      <c r="C879" s="22"/>
      <c r="D879" s="22"/>
      <c r="E879" s="22"/>
      <c r="F879" s="22"/>
      <c r="G879" s="22"/>
      <c r="H879" s="22"/>
      <c r="I879" s="67"/>
      <c r="J879" s="22"/>
      <c r="K879" s="22"/>
      <c r="L879" s="22"/>
      <c r="M879" s="22"/>
      <c r="N879" s="22"/>
      <c r="O879" s="22"/>
      <c r="P879" s="22"/>
      <c r="Q879" s="22"/>
      <c r="R879" s="22"/>
      <c r="S879" s="22"/>
      <c r="T879" s="22"/>
      <c r="U879" s="22"/>
      <c r="V879" s="22"/>
      <c r="W879" s="22"/>
      <c r="X879" s="22"/>
      <c r="Y879" s="22"/>
      <c r="Z879" s="22"/>
      <c r="AA879" s="22"/>
      <c r="AB879" s="22"/>
      <c r="AC879" s="22"/>
      <c r="AD879" s="22"/>
      <c r="AE879" s="22"/>
    </row>
    <row r="880" spans="1:31" ht="15.75" customHeight="1" x14ac:dyDescent="0.2">
      <c r="A880" s="22"/>
      <c r="B880" s="22"/>
      <c r="C880" s="22"/>
      <c r="D880" s="22"/>
      <c r="E880" s="22"/>
      <c r="F880" s="22"/>
      <c r="G880" s="22"/>
      <c r="H880" s="22"/>
      <c r="I880" s="67"/>
      <c r="J880" s="22"/>
      <c r="K880" s="22"/>
      <c r="L880" s="22"/>
      <c r="M880" s="22"/>
      <c r="N880" s="22"/>
      <c r="O880" s="22"/>
      <c r="P880" s="22"/>
      <c r="Q880" s="22"/>
      <c r="R880" s="22"/>
      <c r="S880" s="22"/>
      <c r="T880" s="22"/>
      <c r="U880" s="22"/>
      <c r="V880" s="22"/>
      <c r="W880" s="22"/>
      <c r="X880" s="22"/>
      <c r="Y880" s="22"/>
      <c r="Z880" s="22"/>
      <c r="AA880" s="22"/>
      <c r="AB880" s="22"/>
      <c r="AC880" s="22"/>
      <c r="AD880" s="22"/>
      <c r="AE880" s="22"/>
    </row>
    <row r="881" spans="1:31" ht="15.75" customHeight="1" x14ac:dyDescent="0.2">
      <c r="A881" s="22"/>
      <c r="B881" s="22"/>
      <c r="C881" s="22"/>
      <c r="D881" s="22"/>
      <c r="E881" s="22"/>
      <c r="F881" s="22"/>
      <c r="G881" s="22"/>
      <c r="H881" s="22"/>
      <c r="I881" s="67"/>
      <c r="J881" s="22"/>
      <c r="K881" s="22"/>
      <c r="L881" s="22"/>
      <c r="M881" s="22"/>
      <c r="N881" s="22"/>
      <c r="O881" s="22"/>
      <c r="P881" s="22"/>
      <c r="Q881" s="22"/>
      <c r="R881" s="22"/>
      <c r="S881" s="22"/>
      <c r="T881" s="22"/>
      <c r="U881" s="22"/>
      <c r="V881" s="22"/>
      <c r="W881" s="22"/>
      <c r="X881" s="22"/>
      <c r="Y881" s="22"/>
      <c r="Z881" s="22"/>
      <c r="AA881" s="22"/>
      <c r="AB881" s="22"/>
      <c r="AC881" s="22"/>
      <c r="AD881" s="22"/>
      <c r="AE881" s="22"/>
    </row>
    <row r="882" spans="1:31" ht="15.75" customHeight="1" x14ac:dyDescent="0.2">
      <c r="A882" s="22"/>
      <c r="B882" s="22"/>
      <c r="C882" s="22"/>
      <c r="D882" s="22"/>
      <c r="E882" s="22"/>
      <c r="F882" s="22"/>
      <c r="G882" s="22"/>
      <c r="H882" s="22"/>
      <c r="I882" s="67"/>
      <c r="J882" s="22"/>
      <c r="K882" s="22"/>
      <c r="L882" s="22"/>
      <c r="M882" s="22"/>
      <c r="N882" s="22"/>
      <c r="O882" s="22"/>
      <c r="P882" s="22"/>
      <c r="Q882" s="22"/>
      <c r="R882" s="22"/>
      <c r="S882" s="22"/>
      <c r="T882" s="22"/>
      <c r="U882" s="22"/>
      <c r="V882" s="22"/>
      <c r="W882" s="22"/>
      <c r="X882" s="22"/>
      <c r="Y882" s="22"/>
      <c r="Z882" s="22"/>
      <c r="AA882" s="22"/>
      <c r="AB882" s="22"/>
      <c r="AC882" s="22"/>
      <c r="AD882" s="22"/>
      <c r="AE882" s="22"/>
    </row>
    <row r="883" spans="1:31" ht="15.75" customHeight="1" x14ac:dyDescent="0.2">
      <c r="A883" s="22"/>
      <c r="B883" s="22"/>
      <c r="C883" s="22"/>
      <c r="D883" s="22"/>
      <c r="E883" s="22"/>
      <c r="F883" s="22"/>
      <c r="G883" s="22"/>
      <c r="H883" s="22"/>
      <c r="I883" s="67"/>
      <c r="J883" s="22"/>
      <c r="K883" s="22"/>
      <c r="L883" s="22"/>
      <c r="M883" s="22"/>
      <c r="N883" s="22"/>
      <c r="O883" s="22"/>
      <c r="P883" s="22"/>
      <c r="Q883" s="22"/>
      <c r="R883" s="22"/>
      <c r="S883" s="22"/>
      <c r="T883" s="22"/>
      <c r="U883" s="22"/>
      <c r="V883" s="22"/>
      <c r="W883" s="22"/>
      <c r="X883" s="22"/>
      <c r="Y883" s="22"/>
      <c r="Z883" s="22"/>
      <c r="AA883" s="22"/>
      <c r="AB883" s="22"/>
      <c r="AC883" s="22"/>
      <c r="AD883" s="22"/>
      <c r="AE883" s="22"/>
    </row>
    <row r="884" spans="1:31" ht="15.75" customHeight="1" x14ac:dyDescent="0.2">
      <c r="A884" s="22"/>
      <c r="B884" s="22"/>
      <c r="C884" s="22"/>
      <c r="D884" s="22"/>
      <c r="E884" s="22"/>
      <c r="F884" s="22"/>
      <c r="G884" s="22"/>
      <c r="H884" s="22"/>
      <c r="I884" s="67"/>
      <c r="J884" s="22"/>
      <c r="K884" s="22"/>
      <c r="L884" s="22"/>
      <c r="M884" s="22"/>
      <c r="N884" s="22"/>
      <c r="O884" s="22"/>
      <c r="P884" s="22"/>
      <c r="Q884" s="22"/>
      <c r="R884" s="22"/>
      <c r="S884" s="22"/>
      <c r="T884" s="22"/>
      <c r="U884" s="22"/>
      <c r="V884" s="22"/>
      <c r="W884" s="22"/>
      <c r="X884" s="22"/>
      <c r="Y884" s="22"/>
      <c r="Z884" s="22"/>
      <c r="AA884" s="22"/>
      <c r="AB884" s="22"/>
      <c r="AC884" s="22"/>
      <c r="AD884" s="22"/>
      <c r="AE884" s="22"/>
    </row>
    <row r="885" spans="1:31" ht="15.75" customHeight="1" x14ac:dyDescent="0.2">
      <c r="A885" s="22"/>
      <c r="B885" s="22"/>
      <c r="C885" s="22"/>
      <c r="D885" s="22"/>
      <c r="E885" s="22"/>
      <c r="F885" s="22"/>
      <c r="G885" s="22"/>
      <c r="H885" s="22"/>
      <c r="I885" s="67"/>
      <c r="J885" s="22"/>
      <c r="K885" s="22"/>
      <c r="L885" s="22"/>
      <c r="M885" s="22"/>
      <c r="N885" s="22"/>
      <c r="O885" s="22"/>
      <c r="P885" s="22"/>
      <c r="Q885" s="22"/>
      <c r="R885" s="22"/>
      <c r="S885" s="22"/>
      <c r="T885" s="22"/>
      <c r="U885" s="22"/>
      <c r="V885" s="22"/>
      <c r="W885" s="22"/>
      <c r="X885" s="22"/>
      <c r="Y885" s="22"/>
      <c r="Z885" s="22"/>
      <c r="AA885" s="22"/>
      <c r="AB885" s="22"/>
      <c r="AC885" s="22"/>
      <c r="AD885" s="22"/>
      <c r="AE885" s="22"/>
    </row>
    <row r="886" spans="1:31" ht="15.75" customHeight="1" x14ac:dyDescent="0.2">
      <c r="A886" s="22"/>
      <c r="B886" s="22"/>
      <c r="C886" s="22"/>
      <c r="D886" s="22"/>
      <c r="E886" s="22"/>
      <c r="F886" s="22"/>
      <c r="G886" s="22"/>
      <c r="H886" s="22"/>
      <c r="I886" s="67"/>
      <c r="J886" s="22"/>
      <c r="K886" s="22"/>
      <c r="L886" s="22"/>
      <c r="M886" s="22"/>
      <c r="N886" s="22"/>
      <c r="O886" s="22"/>
      <c r="P886" s="22"/>
      <c r="Q886" s="22"/>
      <c r="R886" s="22"/>
      <c r="S886" s="22"/>
      <c r="T886" s="22"/>
      <c r="U886" s="22"/>
      <c r="V886" s="22"/>
      <c r="W886" s="22"/>
      <c r="X886" s="22"/>
      <c r="Y886" s="22"/>
      <c r="Z886" s="22"/>
      <c r="AA886" s="22"/>
      <c r="AB886" s="22"/>
      <c r="AC886" s="22"/>
      <c r="AD886" s="22"/>
      <c r="AE886" s="22"/>
    </row>
    <row r="887" spans="1:31" ht="15.75" customHeight="1" x14ac:dyDescent="0.2">
      <c r="A887" s="22"/>
      <c r="B887" s="22"/>
      <c r="C887" s="22"/>
      <c r="D887" s="22"/>
      <c r="E887" s="22"/>
      <c r="F887" s="22"/>
      <c r="G887" s="22"/>
      <c r="H887" s="22"/>
      <c r="I887" s="67"/>
      <c r="J887" s="22"/>
      <c r="K887" s="22"/>
      <c r="L887" s="22"/>
      <c r="M887" s="22"/>
      <c r="N887" s="22"/>
      <c r="O887" s="22"/>
      <c r="P887" s="22"/>
      <c r="Q887" s="22"/>
      <c r="R887" s="22"/>
      <c r="S887" s="22"/>
      <c r="T887" s="22"/>
      <c r="U887" s="22"/>
      <c r="V887" s="22"/>
      <c r="W887" s="22"/>
      <c r="X887" s="22"/>
      <c r="Y887" s="22"/>
      <c r="Z887" s="22"/>
      <c r="AA887" s="22"/>
      <c r="AB887" s="22"/>
      <c r="AC887" s="22"/>
      <c r="AD887" s="22"/>
      <c r="AE887" s="22"/>
    </row>
    <row r="888" spans="1:31" ht="15.75" customHeight="1" x14ac:dyDescent="0.2">
      <c r="A888" s="22"/>
      <c r="B888" s="22"/>
      <c r="C888" s="22"/>
      <c r="D888" s="22"/>
      <c r="E888" s="22"/>
      <c r="F888" s="22"/>
      <c r="G888" s="22"/>
      <c r="H888" s="22"/>
      <c r="I888" s="67"/>
      <c r="J888" s="22"/>
      <c r="K888" s="22"/>
      <c r="L888" s="22"/>
      <c r="M888" s="22"/>
      <c r="N888" s="22"/>
      <c r="O888" s="22"/>
      <c r="P888" s="22"/>
      <c r="Q888" s="22"/>
      <c r="R888" s="22"/>
      <c r="S888" s="22"/>
      <c r="T888" s="22"/>
      <c r="U888" s="22"/>
      <c r="V888" s="22"/>
      <c r="W888" s="22"/>
      <c r="X888" s="22"/>
      <c r="Y888" s="22"/>
      <c r="Z888" s="22"/>
      <c r="AA888" s="22"/>
      <c r="AB888" s="22"/>
      <c r="AC888" s="22"/>
      <c r="AD888" s="22"/>
      <c r="AE888" s="22"/>
    </row>
    <row r="889" spans="1:31" ht="15.75" customHeight="1" x14ac:dyDescent="0.2">
      <c r="A889" s="22"/>
      <c r="B889" s="22"/>
      <c r="C889" s="22"/>
      <c r="D889" s="22"/>
      <c r="E889" s="22"/>
      <c r="F889" s="22"/>
      <c r="G889" s="22"/>
      <c r="H889" s="22"/>
      <c r="I889" s="67"/>
      <c r="J889" s="22"/>
      <c r="K889" s="22"/>
      <c r="L889" s="22"/>
      <c r="M889" s="22"/>
      <c r="N889" s="22"/>
      <c r="O889" s="22"/>
      <c r="P889" s="22"/>
      <c r="Q889" s="22"/>
      <c r="R889" s="22"/>
      <c r="S889" s="22"/>
      <c r="T889" s="22"/>
      <c r="U889" s="22"/>
      <c r="V889" s="22"/>
      <c r="W889" s="22"/>
      <c r="X889" s="22"/>
      <c r="Y889" s="22"/>
      <c r="Z889" s="22"/>
      <c r="AA889" s="22"/>
      <c r="AB889" s="22"/>
      <c r="AC889" s="22"/>
      <c r="AD889" s="22"/>
      <c r="AE889" s="22"/>
    </row>
    <row r="890" spans="1:31" ht="15.75" customHeight="1" x14ac:dyDescent="0.2">
      <c r="A890" s="22"/>
      <c r="B890" s="22"/>
      <c r="C890" s="22"/>
      <c r="D890" s="22"/>
      <c r="E890" s="22"/>
      <c r="F890" s="22"/>
      <c r="G890" s="22"/>
      <c r="H890" s="22"/>
      <c r="I890" s="67"/>
      <c r="J890" s="22"/>
      <c r="K890" s="22"/>
      <c r="L890" s="22"/>
      <c r="M890" s="22"/>
      <c r="N890" s="22"/>
      <c r="O890" s="22"/>
      <c r="P890" s="22"/>
      <c r="Q890" s="22"/>
      <c r="R890" s="22"/>
      <c r="S890" s="22"/>
      <c r="T890" s="22"/>
      <c r="U890" s="22"/>
      <c r="V890" s="22"/>
      <c r="W890" s="22"/>
      <c r="X890" s="22"/>
      <c r="Y890" s="22"/>
      <c r="Z890" s="22"/>
      <c r="AA890" s="22"/>
      <c r="AB890" s="22"/>
      <c r="AC890" s="22"/>
      <c r="AD890" s="22"/>
      <c r="AE890" s="22"/>
    </row>
    <row r="891" spans="1:31" ht="15.75" customHeight="1" x14ac:dyDescent="0.2">
      <c r="A891" s="22"/>
      <c r="B891" s="22"/>
      <c r="C891" s="22"/>
      <c r="D891" s="22"/>
      <c r="E891" s="22"/>
      <c r="F891" s="22"/>
      <c r="G891" s="22"/>
      <c r="H891" s="22"/>
      <c r="I891" s="67"/>
      <c r="J891" s="22"/>
      <c r="K891" s="22"/>
      <c r="L891" s="22"/>
      <c r="M891" s="22"/>
      <c r="N891" s="22"/>
      <c r="O891" s="22"/>
      <c r="P891" s="22"/>
      <c r="Q891" s="22"/>
      <c r="R891" s="22"/>
      <c r="S891" s="22"/>
      <c r="T891" s="22"/>
      <c r="U891" s="22"/>
      <c r="V891" s="22"/>
      <c r="W891" s="22"/>
      <c r="X891" s="22"/>
      <c r="Y891" s="22"/>
      <c r="Z891" s="22"/>
      <c r="AA891" s="22"/>
      <c r="AB891" s="22"/>
      <c r="AC891" s="22"/>
      <c r="AD891" s="22"/>
      <c r="AE891" s="22"/>
    </row>
    <row r="892" spans="1:31" ht="15.75" customHeight="1" x14ac:dyDescent="0.2">
      <c r="A892" s="22"/>
      <c r="B892" s="22"/>
      <c r="C892" s="22"/>
      <c r="D892" s="22"/>
      <c r="E892" s="22"/>
      <c r="F892" s="22"/>
      <c r="G892" s="22"/>
      <c r="H892" s="22"/>
      <c r="I892" s="67"/>
      <c r="J892" s="22"/>
      <c r="K892" s="22"/>
      <c r="L892" s="22"/>
      <c r="M892" s="22"/>
      <c r="N892" s="22"/>
      <c r="O892" s="22"/>
      <c r="P892" s="22"/>
      <c r="Q892" s="22"/>
      <c r="R892" s="22"/>
      <c r="S892" s="22"/>
      <c r="T892" s="22"/>
      <c r="U892" s="22"/>
      <c r="V892" s="22"/>
      <c r="W892" s="22"/>
      <c r="X892" s="22"/>
      <c r="Y892" s="22"/>
      <c r="Z892" s="22"/>
      <c r="AA892" s="22"/>
      <c r="AB892" s="22"/>
      <c r="AC892" s="22"/>
      <c r="AD892" s="22"/>
      <c r="AE892" s="22"/>
    </row>
    <row r="893" spans="1:31" ht="15.75" customHeight="1" x14ac:dyDescent="0.2">
      <c r="A893" s="22"/>
      <c r="B893" s="22"/>
      <c r="C893" s="22"/>
      <c r="D893" s="22"/>
      <c r="E893" s="22"/>
      <c r="F893" s="22"/>
      <c r="G893" s="22"/>
      <c r="H893" s="22"/>
      <c r="I893" s="67"/>
      <c r="J893" s="22"/>
      <c r="K893" s="22"/>
      <c r="L893" s="22"/>
      <c r="M893" s="22"/>
      <c r="N893" s="22"/>
      <c r="O893" s="22"/>
      <c r="P893" s="22"/>
      <c r="Q893" s="22"/>
      <c r="R893" s="22"/>
      <c r="S893" s="22"/>
      <c r="T893" s="22"/>
      <c r="U893" s="22"/>
      <c r="V893" s="22"/>
      <c r="W893" s="22"/>
      <c r="X893" s="22"/>
      <c r="Y893" s="22"/>
      <c r="Z893" s="22"/>
      <c r="AA893" s="22"/>
      <c r="AB893" s="22"/>
      <c r="AC893" s="22"/>
      <c r="AD893" s="22"/>
      <c r="AE893" s="22"/>
    </row>
    <row r="894" spans="1:31" ht="15.75" customHeight="1" x14ac:dyDescent="0.2">
      <c r="A894" s="22"/>
      <c r="B894" s="22"/>
      <c r="C894" s="22"/>
      <c r="D894" s="22"/>
      <c r="E894" s="22"/>
      <c r="F894" s="22"/>
      <c r="G894" s="22"/>
      <c r="H894" s="22"/>
      <c r="I894" s="67"/>
      <c r="J894" s="22"/>
      <c r="K894" s="22"/>
      <c r="L894" s="22"/>
      <c r="M894" s="22"/>
      <c r="N894" s="22"/>
      <c r="O894" s="22"/>
      <c r="P894" s="22"/>
      <c r="Q894" s="22"/>
      <c r="R894" s="22"/>
      <c r="S894" s="22"/>
      <c r="T894" s="22"/>
      <c r="U894" s="22"/>
      <c r="V894" s="22"/>
      <c r="W894" s="22"/>
      <c r="X894" s="22"/>
      <c r="Y894" s="22"/>
      <c r="Z894" s="22"/>
      <c r="AA894" s="22"/>
      <c r="AB894" s="22"/>
      <c r="AC894" s="22"/>
      <c r="AD894" s="22"/>
      <c r="AE894" s="22"/>
    </row>
    <row r="895" spans="1:31" ht="15.75" customHeight="1" x14ac:dyDescent="0.2">
      <c r="A895" s="22"/>
      <c r="B895" s="22"/>
      <c r="C895" s="22"/>
      <c r="D895" s="22"/>
      <c r="E895" s="22"/>
      <c r="F895" s="22"/>
      <c r="G895" s="22"/>
      <c r="H895" s="22"/>
      <c r="I895" s="67"/>
      <c r="J895" s="22"/>
      <c r="K895" s="22"/>
      <c r="L895" s="22"/>
      <c r="M895" s="22"/>
      <c r="N895" s="22"/>
      <c r="O895" s="22"/>
      <c r="P895" s="22"/>
      <c r="Q895" s="22"/>
      <c r="R895" s="22"/>
      <c r="S895" s="22"/>
      <c r="T895" s="22"/>
      <c r="U895" s="22"/>
      <c r="V895" s="22"/>
      <c r="W895" s="22"/>
      <c r="X895" s="22"/>
      <c r="Y895" s="22"/>
      <c r="Z895" s="22"/>
      <c r="AA895" s="22"/>
      <c r="AB895" s="22"/>
      <c r="AC895" s="22"/>
      <c r="AD895" s="22"/>
      <c r="AE895" s="22"/>
    </row>
    <row r="896" spans="1:31" ht="15.75" customHeight="1" x14ac:dyDescent="0.2">
      <c r="A896" s="22"/>
      <c r="B896" s="22"/>
      <c r="C896" s="22"/>
      <c r="D896" s="22"/>
      <c r="E896" s="22"/>
      <c r="F896" s="22"/>
      <c r="G896" s="22"/>
      <c r="H896" s="22"/>
      <c r="I896" s="67"/>
      <c r="J896" s="22"/>
      <c r="K896" s="22"/>
      <c r="L896" s="22"/>
      <c r="M896" s="22"/>
      <c r="N896" s="22"/>
      <c r="O896" s="22"/>
      <c r="P896" s="22"/>
      <c r="Q896" s="22"/>
      <c r="R896" s="22"/>
      <c r="S896" s="22"/>
      <c r="T896" s="22"/>
      <c r="U896" s="22"/>
      <c r="V896" s="22"/>
      <c r="W896" s="22"/>
      <c r="X896" s="22"/>
      <c r="Y896" s="22"/>
      <c r="Z896" s="22"/>
      <c r="AA896" s="22"/>
      <c r="AB896" s="22"/>
      <c r="AC896" s="22"/>
      <c r="AD896" s="22"/>
      <c r="AE896" s="22"/>
    </row>
    <row r="897" spans="1:31" ht="15.75" customHeight="1" x14ac:dyDescent="0.2">
      <c r="A897" s="22"/>
      <c r="B897" s="22"/>
      <c r="C897" s="22"/>
      <c r="D897" s="22"/>
      <c r="E897" s="22"/>
      <c r="F897" s="22"/>
      <c r="G897" s="22"/>
      <c r="H897" s="22"/>
      <c r="I897" s="67"/>
      <c r="J897" s="22"/>
      <c r="K897" s="22"/>
      <c r="L897" s="22"/>
      <c r="M897" s="22"/>
      <c r="N897" s="22"/>
      <c r="O897" s="22"/>
      <c r="P897" s="22"/>
      <c r="Q897" s="22"/>
      <c r="R897" s="22"/>
      <c r="S897" s="22"/>
      <c r="T897" s="22"/>
      <c r="U897" s="22"/>
      <c r="V897" s="22"/>
      <c r="W897" s="22"/>
      <c r="X897" s="22"/>
      <c r="Y897" s="22"/>
      <c r="Z897" s="22"/>
      <c r="AA897" s="22"/>
      <c r="AB897" s="22"/>
      <c r="AC897" s="22"/>
      <c r="AD897" s="22"/>
      <c r="AE897" s="22"/>
    </row>
    <row r="898" spans="1:31" ht="15.75" customHeight="1" x14ac:dyDescent="0.2">
      <c r="A898" s="22"/>
      <c r="B898" s="22"/>
      <c r="C898" s="22"/>
      <c r="D898" s="22"/>
      <c r="E898" s="22"/>
      <c r="F898" s="22"/>
      <c r="G898" s="22"/>
      <c r="H898" s="22"/>
      <c r="I898" s="67"/>
      <c r="J898" s="22"/>
      <c r="K898" s="22"/>
      <c r="L898" s="22"/>
      <c r="M898" s="22"/>
      <c r="N898" s="22"/>
      <c r="O898" s="22"/>
      <c r="P898" s="22"/>
      <c r="Q898" s="22"/>
      <c r="R898" s="22"/>
      <c r="S898" s="22"/>
      <c r="T898" s="22"/>
      <c r="U898" s="22"/>
      <c r="V898" s="22"/>
      <c r="W898" s="22"/>
      <c r="X898" s="22"/>
      <c r="Y898" s="22"/>
      <c r="Z898" s="22"/>
      <c r="AA898" s="22"/>
      <c r="AB898" s="22"/>
      <c r="AC898" s="22"/>
      <c r="AD898" s="22"/>
      <c r="AE898" s="22"/>
    </row>
    <row r="899" spans="1:31" ht="15.75" customHeight="1" x14ac:dyDescent="0.2">
      <c r="A899" s="22"/>
      <c r="B899" s="22"/>
      <c r="C899" s="22"/>
      <c r="D899" s="22"/>
      <c r="E899" s="22"/>
      <c r="F899" s="22"/>
      <c r="G899" s="22"/>
      <c r="H899" s="22"/>
      <c r="I899" s="67"/>
      <c r="J899" s="22"/>
      <c r="K899" s="22"/>
      <c r="L899" s="22"/>
      <c r="M899" s="22"/>
      <c r="N899" s="22"/>
      <c r="O899" s="22"/>
      <c r="P899" s="22"/>
      <c r="Q899" s="22"/>
      <c r="R899" s="22"/>
      <c r="S899" s="22"/>
      <c r="T899" s="22"/>
      <c r="U899" s="22"/>
      <c r="V899" s="22"/>
      <c r="W899" s="22"/>
      <c r="X899" s="22"/>
      <c r="Y899" s="22"/>
      <c r="Z899" s="22"/>
      <c r="AA899" s="22"/>
      <c r="AB899" s="22"/>
      <c r="AC899" s="22"/>
      <c r="AD899" s="22"/>
      <c r="AE899" s="22"/>
    </row>
    <row r="900" spans="1:31" ht="15.75" customHeight="1" x14ac:dyDescent="0.2">
      <c r="A900" s="22"/>
      <c r="B900" s="22"/>
      <c r="C900" s="22"/>
      <c r="D900" s="22"/>
      <c r="E900" s="22"/>
      <c r="F900" s="22"/>
      <c r="G900" s="22"/>
      <c r="H900" s="22"/>
      <c r="I900" s="67"/>
      <c r="J900" s="22"/>
      <c r="K900" s="22"/>
      <c r="L900" s="22"/>
      <c r="M900" s="22"/>
      <c r="N900" s="22"/>
      <c r="O900" s="22"/>
      <c r="P900" s="22"/>
      <c r="Q900" s="22"/>
      <c r="R900" s="22"/>
      <c r="S900" s="22"/>
      <c r="T900" s="22"/>
      <c r="U900" s="22"/>
      <c r="V900" s="22"/>
      <c r="W900" s="22"/>
      <c r="X900" s="22"/>
      <c r="Y900" s="22"/>
      <c r="Z900" s="22"/>
      <c r="AA900" s="22"/>
      <c r="AB900" s="22"/>
      <c r="AC900" s="22"/>
      <c r="AD900" s="22"/>
      <c r="AE900" s="22"/>
    </row>
    <row r="901" spans="1:31" ht="15.75" customHeight="1" x14ac:dyDescent="0.2">
      <c r="A901" s="22"/>
      <c r="B901" s="22"/>
      <c r="C901" s="22"/>
      <c r="D901" s="22"/>
      <c r="E901" s="22"/>
      <c r="F901" s="22"/>
      <c r="G901" s="22"/>
      <c r="H901" s="22"/>
      <c r="I901" s="67"/>
      <c r="J901" s="22"/>
      <c r="K901" s="22"/>
      <c r="L901" s="22"/>
      <c r="M901" s="22"/>
      <c r="N901" s="22"/>
      <c r="O901" s="22"/>
      <c r="P901" s="22"/>
      <c r="Q901" s="22"/>
      <c r="R901" s="22"/>
      <c r="S901" s="22"/>
      <c r="T901" s="22"/>
      <c r="U901" s="22"/>
      <c r="V901" s="22"/>
      <c r="W901" s="22"/>
      <c r="X901" s="22"/>
      <c r="Y901" s="22"/>
      <c r="Z901" s="22"/>
      <c r="AA901" s="22"/>
      <c r="AB901" s="22"/>
      <c r="AC901" s="22"/>
      <c r="AD901" s="22"/>
      <c r="AE901" s="22"/>
    </row>
    <row r="902" spans="1:31" ht="15.75" customHeight="1" x14ac:dyDescent="0.2">
      <c r="A902" s="22"/>
      <c r="B902" s="22"/>
      <c r="C902" s="22"/>
      <c r="D902" s="22"/>
      <c r="E902" s="22"/>
      <c r="F902" s="22"/>
      <c r="G902" s="22"/>
      <c r="H902" s="22"/>
      <c r="I902" s="67"/>
      <c r="J902" s="22"/>
      <c r="K902" s="22"/>
      <c r="L902" s="22"/>
      <c r="M902" s="22"/>
      <c r="N902" s="22"/>
      <c r="O902" s="22"/>
      <c r="P902" s="22"/>
      <c r="Q902" s="22"/>
      <c r="R902" s="22"/>
      <c r="S902" s="22"/>
      <c r="T902" s="22"/>
      <c r="U902" s="22"/>
      <c r="V902" s="22"/>
      <c r="W902" s="22"/>
      <c r="X902" s="22"/>
      <c r="Y902" s="22"/>
      <c r="Z902" s="22"/>
      <c r="AA902" s="22"/>
      <c r="AB902" s="22"/>
      <c r="AC902" s="22"/>
      <c r="AD902" s="22"/>
      <c r="AE902" s="22"/>
    </row>
    <row r="903" spans="1:31" ht="15.75" customHeight="1" x14ac:dyDescent="0.2">
      <c r="A903" s="22"/>
      <c r="B903" s="22"/>
      <c r="C903" s="22"/>
      <c r="D903" s="22"/>
      <c r="E903" s="22"/>
      <c r="F903" s="22"/>
      <c r="G903" s="22"/>
      <c r="H903" s="22"/>
      <c r="I903" s="67"/>
      <c r="J903" s="22"/>
      <c r="K903" s="22"/>
      <c r="L903" s="22"/>
      <c r="M903" s="22"/>
      <c r="N903" s="22"/>
      <c r="O903" s="22"/>
      <c r="P903" s="22"/>
      <c r="Q903" s="22"/>
      <c r="R903" s="22"/>
      <c r="S903" s="22"/>
      <c r="T903" s="22"/>
      <c r="U903" s="22"/>
      <c r="V903" s="22"/>
      <c r="W903" s="22"/>
      <c r="X903" s="22"/>
      <c r="Y903" s="22"/>
      <c r="Z903" s="22"/>
      <c r="AA903" s="22"/>
      <c r="AB903" s="22"/>
      <c r="AC903" s="22"/>
      <c r="AD903" s="22"/>
      <c r="AE903" s="22"/>
    </row>
    <row r="904" spans="1:31" ht="15.75" customHeight="1" x14ac:dyDescent="0.2">
      <c r="A904" s="22"/>
      <c r="B904" s="22"/>
      <c r="C904" s="22"/>
      <c r="D904" s="22"/>
      <c r="E904" s="22"/>
      <c r="F904" s="22"/>
      <c r="G904" s="22"/>
      <c r="H904" s="22"/>
      <c r="I904" s="67"/>
      <c r="J904" s="22"/>
      <c r="K904" s="22"/>
      <c r="L904" s="22"/>
      <c r="M904" s="22"/>
      <c r="N904" s="22"/>
      <c r="O904" s="22"/>
      <c r="P904" s="22"/>
      <c r="Q904" s="22"/>
      <c r="R904" s="22"/>
      <c r="S904" s="22"/>
      <c r="T904" s="22"/>
      <c r="U904" s="22"/>
      <c r="V904" s="22"/>
      <c r="W904" s="22"/>
      <c r="X904" s="22"/>
      <c r="Y904" s="22"/>
      <c r="Z904" s="22"/>
      <c r="AA904" s="22"/>
      <c r="AB904" s="22"/>
      <c r="AC904" s="22"/>
      <c r="AD904" s="22"/>
      <c r="AE904" s="22"/>
    </row>
    <row r="905" spans="1:31" ht="15.75" customHeight="1" x14ac:dyDescent="0.2">
      <c r="A905" s="22"/>
      <c r="B905" s="22"/>
      <c r="C905" s="22"/>
      <c r="D905" s="22"/>
      <c r="E905" s="22"/>
      <c r="F905" s="22"/>
      <c r="G905" s="22"/>
      <c r="H905" s="22"/>
      <c r="I905" s="67"/>
      <c r="J905" s="22"/>
      <c r="K905" s="22"/>
      <c r="L905" s="22"/>
      <c r="M905" s="22"/>
      <c r="N905" s="22"/>
      <c r="O905" s="22"/>
      <c r="P905" s="22"/>
      <c r="Q905" s="22"/>
      <c r="R905" s="22"/>
      <c r="S905" s="22"/>
      <c r="T905" s="22"/>
      <c r="U905" s="22"/>
      <c r="V905" s="22"/>
      <c r="W905" s="22"/>
      <c r="X905" s="22"/>
      <c r="Y905" s="22"/>
      <c r="Z905" s="22"/>
      <c r="AA905" s="22"/>
      <c r="AB905" s="22"/>
      <c r="AC905" s="22"/>
      <c r="AD905" s="22"/>
      <c r="AE905" s="22"/>
    </row>
    <row r="906" spans="1:31" ht="15.75" customHeight="1" x14ac:dyDescent="0.2">
      <c r="A906" s="22"/>
      <c r="B906" s="22"/>
      <c r="C906" s="22"/>
      <c r="D906" s="22"/>
      <c r="E906" s="22"/>
      <c r="F906" s="22"/>
      <c r="G906" s="22"/>
      <c r="H906" s="22"/>
      <c r="I906" s="67"/>
      <c r="J906" s="22"/>
      <c r="K906" s="22"/>
      <c r="L906" s="22"/>
      <c r="M906" s="22"/>
      <c r="N906" s="22"/>
      <c r="O906" s="22"/>
      <c r="P906" s="22"/>
      <c r="Q906" s="22"/>
      <c r="R906" s="22"/>
      <c r="S906" s="22"/>
      <c r="T906" s="22"/>
      <c r="U906" s="22"/>
      <c r="V906" s="22"/>
      <c r="W906" s="22"/>
      <c r="X906" s="22"/>
      <c r="Y906" s="22"/>
      <c r="Z906" s="22"/>
      <c r="AA906" s="22"/>
      <c r="AB906" s="22"/>
      <c r="AC906" s="22"/>
      <c r="AD906" s="22"/>
      <c r="AE906" s="22"/>
    </row>
    <row r="907" spans="1:31" ht="15.75" customHeight="1" x14ac:dyDescent="0.2">
      <c r="A907" s="22"/>
      <c r="B907" s="22"/>
      <c r="C907" s="22"/>
      <c r="D907" s="22"/>
      <c r="E907" s="22"/>
      <c r="F907" s="22"/>
      <c r="G907" s="22"/>
      <c r="H907" s="22"/>
      <c r="I907" s="67"/>
      <c r="J907" s="22"/>
      <c r="K907" s="22"/>
      <c r="L907" s="22"/>
      <c r="M907" s="22"/>
      <c r="N907" s="22"/>
      <c r="O907" s="22"/>
      <c r="P907" s="22"/>
      <c r="Q907" s="22"/>
      <c r="R907" s="22"/>
      <c r="S907" s="22"/>
      <c r="T907" s="22"/>
      <c r="U907" s="22"/>
      <c r="V907" s="22"/>
      <c r="W907" s="22"/>
      <c r="X907" s="22"/>
      <c r="Y907" s="22"/>
      <c r="Z907" s="22"/>
      <c r="AA907" s="22"/>
      <c r="AB907" s="22"/>
      <c r="AC907" s="22"/>
      <c r="AD907" s="22"/>
      <c r="AE907" s="22"/>
    </row>
    <row r="908" spans="1:31" ht="15.75" customHeight="1" x14ac:dyDescent="0.2">
      <c r="A908" s="22"/>
      <c r="B908" s="22"/>
      <c r="C908" s="22"/>
      <c r="D908" s="22"/>
      <c r="E908" s="22"/>
      <c r="F908" s="22"/>
      <c r="G908" s="22"/>
      <c r="H908" s="22"/>
      <c r="I908" s="67"/>
      <c r="J908" s="22"/>
      <c r="K908" s="22"/>
      <c r="L908" s="22"/>
      <c r="M908" s="22"/>
      <c r="N908" s="22"/>
      <c r="O908" s="22"/>
      <c r="P908" s="22"/>
      <c r="Q908" s="22"/>
      <c r="R908" s="22"/>
      <c r="S908" s="22"/>
      <c r="T908" s="22"/>
      <c r="U908" s="22"/>
      <c r="V908" s="22"/>
      <c r="W908" s="22"/>
      <c r="X908" s="22"/>
      <c r="Y908" s="22"/>
      <c r="Z908" s="22"/>
      <c r="AA908" s="22"/>
      <c r="AB908" s="22"/>
      <c r="AC908" s="22"/>
      <c r="AD908" s="22"/>
      <c r="AE908" s="22"/>
    </row>
    <row r="909" spans="1:31" ht="15.75" customHeight="1" x14ac:dyDescent="0.2">
      <c r="A909" s="22"/>
      <c r="B909" s="22"/>
      <c r="C909" s="22"/>
      <c r="D909" s="22"/>
      <c r="E909" s="22"/>
      <c r="F909" s="22"/>
      <c r="G909" s="22"/>
      <c r="H909" s="22"/>
      <c r="I909" s="67"/>
      <c r="J909" s="22"/>
      <c r="K909" s="22"/>
      <c r="L909" s="22"/>
      <c r="M909" s="22"/>
      <c r="N909" s="22"/>
      <c r="O909" s="22"/>
      <c r="P909" s="22"/>
      <c r="Q909" s="22"/>
      <c r="R909" s="22"/>
      <c r="S909" s="22"/>
      <c r="T909" s="22"/>
      <c r="U909" s="22"/>
      <c r="V909" s="22"/>
      <c r="W909" s="22"/>
      <c r="X909" s="22"/>
      <c r="Y909" s="22"/>
      <c r="Z909" s="22"/>
      <c r="AA909" s="22"/>
      <c r="AB909" s="22"/>
      <c r="AC909" s="22"/>
      <c r="AD909" s="22"/>
      <c r="AE909" s="22"/>
    </row>
    <row r="910" spans="1:31" ht="15.75" customHeight="1" x14ac:dyDescent="0.2">
      <c r="A910" s="22"/>
      <c r="B910" s="22"/>
      <c r="C910" s="22"/>
      <c r="D910" s="22"/>
      <c r="E910" s="22"/>
      <c r="F910" s="22"/>
      <c r="G910" s="22"/>
      <c r="H910" s="22"/>
      <c r="I910" s="67"/>
      <c r="J910" s="22"/>
      <c r="K910" s="22"/>
      <c r="L910" s="22"/>
      <c r="M910" s="22"/>
      <c r="N910" s="22"/>
      <c r="O910" s="22"/>
      <c r="P910" s="22"/>
      <c r="Q910" s="22"/>
      <c r="R910" s="22"/>
      <c r="S910" s="22"/>
      <c r="T910" s="22"/>
      <c r="U910" s="22"/>
      <c r="V910" s="22"/>
      <c r="W910" s="22"/>
      <c r="X910" s="22"/>
      <c r="Y910" s="22"/>
      <c r="Z910" s="22"/>
      <c r="AA910" s="22"/>
      <c r="AB910" s="22"/>
      <c r="AC910" s="22"/>
      <c r="AD910" s="22"/>
      <c r="AE910" s="22"/>
    </row>
    <row r="911" spans="1:31" ht="15.75" customHeight="1" x14ac:dyDescent="0.2">
      <c r="A911" s="22"/>
      <c r="B911" s="22"/>
      <c r="C911" s="22"/>
      <c r="D911" s="22"/>
      <c r="E911" s="22"/>
      <c r="F911" s="22"/>
      <c r="G911" s="22"/>
      <c r="H911" s="22"/>
      <c r="I911" s="67"/>
      <c r="J911" s="22"/>
      <c r="K911" s="22"/>
      <c r="L911" s="22"/>
      <c r="M911" s="22"/>
      <c r="N911" s="22"/>
      <c r="O911" s="22"/>
      <c r="P911" s="22"/>
      <c r="Q911" s="22"/>
      <c r="R911" s="22"/>
      <c r="S911" s="22"/>
      <c r="T911" s="22"/>
      <c r="U911" s="22"/>
      <c r="V911" s="22"/>
      <c r="W911" s="22"/>
      <c r="X911" s="22"/>
      <c r="Y911" s="22"/>
      <c r="Z911" s="22"/>
      <c r="AA911" s="22"/>
      <c r="AB911" s="22"/>
      <c r="AC911" s="22"/>
      <c r="AD911" s="22"/>
      <c r="AE911" s="22"/>
    </row>
    <row r="912" spans="1:31" ht="15.75" customHeight="1" x14ac:dyDescent="0.2">
      <c r="A912" s="22"/>
      <c r="B912" s="22"/>
      <c r="C912" s="22"/>
      <c r="D912" s="22"/>
      <c r="E912" s="22"/>
      <c r="F912" s="22"/>
      <c r="G912" s="22"/>
      <c r="H912" s="22"/>
      <c r="I912" s="67"/>
      <c r="J912" s="22"/>
      <c r="K912" s="22"/>
      <c r="L912" s="22"/>
      <c r="M912" s="22"/>
      <c r="N912" s="22"/>
      <c r="O912" s="22"/>
      <c r="P912" s="22"/>
      <c r="Q912" s="22"/>
      <c r="R912" s="22"/>
      <c r="S912" s="22"/>
      <c r="T912" s="22"/>
      <c r="U912" s="22"/>
      <c r="V912" s="22"/>
      <c r="W912" s="22"/>
      <c r="X912" s="22"/>
      <c r="Y912" s="22"/>
      <c r="Z912" s="22"/>
      <c r="AA912" s="22"/>
      <c r="AB912" s="22"/>
      <c r="AC912" s="22"/>
      <c r="AD912" s="22"/>
      <c r="AE912" s="22"/>
    </row>
    <row r="913" spans="1:31" ht="15.75" customHeight="1" x14ac:dyDescent="0.2">
      <c r="A913" s="22"/>
      <c r="B913" s="22"/>
      <c r="C913" s="22"/>
      <c r="D913" s="22"/>
      <c r="E913" s="22"/>
      <c r="F913" s="22"/>
      <c r="G913" s="22"/>
      <c r="H913" s="22"/>
      <c r="I913" s="67"/>
      <c r="J913" s="22"/>
      <c r="K913" s="22"/>
      <c r="L913" s="22"/>
      <c r="M913" s="22"/>
      <c r="N913" s="22"/>
      <c r="O913" s="22"/>
      <c r="P913" s="22"/>
      <c r="Q913" s="22"/>
      <c r="R913" s="22"/>
      <c r="S913" s="22"/>
      <c r="T913" s="22"/>
      <c r="U913" s="22"/>
      <c r="V913" s="22"/>
      <c r="W913" s="22"/>
      <c r="X913" s="22"/>
      <c r="Y913" s="22"/>
      <c r="Z913" s="22"/>
      <c r="AA913" s="22"/>
      <c r="AB913" s="22"/>
      <c r="AC913" s="22"/>
      <c r="AD913" s="22"/>
      <c r="AE913" s="22"/>
    </row>
    <row r="914" spans="1:31" ht="15.75" customHeight="1" x14ac:dyDescent="0.2">
      <c r="A914" s="22"/>
      <c r="B914" s="22"/>
      <c r="C914" s="22"/>
      <c r="D914" s="22"/>
      <c r="E914" s="22"/>
      <c r="F914" s="22"/>
      <c r="G914" s="22"/>
      <c r="H914" s="22"/>
      <c r="I914" s="67"/>
      <c r="J914" s="22"/>
      <c r="K914" s="22"/>
      <c r="L914" s="22"/>
      <c r="M914" s="22"/>
      <c r="N914" s="22"/>
      <c r="O914" s="22"/>
      <c r="P914" s="22"/>
      <c r="Q914" s="22"/>
      <c r="R914" s="22"/>
      <c r="S914" s="22"/>
      <c r="T914" s="22"/>
      <c r="U914" s="22"/>
      <c r="V914" s="22"/>
      <c r="W914" s="22"/>
      <c r="X914" s="22"/>
      <c r="Y914" s="22"/>
      <c r="Z914" s="22"/>
      <c r="AA914" s="22"/>
      <c r="AB914" s="22"/>
      <c r="AC914" s="22"/>
      <c r="AD914" s="22"/>
      <c r="AE914" s="22"/>
    </row>
    <row r="915" spans="1:31" ht="15.75" customHeight="1" x14ac:dyDescent="0.2">
      <c r="A915" s="22"/>
      <c r="B915" s="22"/>
      <c r="C915" s="22"/>
      <c r="D915" s="22"/>
      <c r="E915" s="22"/>
      <c r="F915" s="22"/>
      <c r="G915" s="22"/>
      <c r="H915" s="22"/>
      <c r="I915" s="67"/>
      <c r="J915" s="22"/>
      <c r="K915" s="22"/>
      <c r="L915" s="22"/>
      <c r="M915" s="22"/>
      <c r="N915" s="22"/>
      <c r="O915" s="22"/>
      <c r="P915" s="22"/>
      <c r="Q915" s="22"/>
      <c r="R915" s="22"/>
      <c r="S915" s="22"/>
      <c r="T915" s="22"/>
      <c r="U915" s="22"/>
      <c r="V915" s="22"/>
      <c r="W915" s="22"/>
      <c r="X915" s="22"/>
      <c r="Y915" s="22"/>
      <c r="Z915" s="22"/>
      <c r="AA915" s="22"/>
      <c r="AB915" s="22"/>
      <c r="AC915" s="22"/>
      <c r="AD915" s="22"/>
      <c r="AE915" s="22"/>
    </row>
    <row r="916" spans="1:31" ht="15.75" customHeight="1" x14ac:dyDescent="0.2">
      <c r="A916" s="22"/>
      <c r="B916" s="22"/>
      <c r="C916" s="22"/>
      <c r="D916" s="22"/>
      <c r="E916" s="22"/>
      <c r="F916" s="22"/>
      <c r="G916" s="22"/>
      <c r="H916" s="22"/>
      <c r="I916" s="67"/>
      <c r="J916" s="22"/>
      <c r="K916" s="22"/>
      <c r="L916" s="22"/>
      <c r="M916" s="22"/>
      <c r="N916" s="22"/>
      <c r="O916" s="22"/>
      <c r="P916" s="22"/>
      <c r="Q916" s="22"/>
      <c r="R916" s="22"/>
      <c r="S916" s="22"/>
      <c r="T916" s="22"/>
      <c r="U916" s="22"/>
      <c r="V916" s="22"/>
      <c r="W916" s="22"/>
      <c r="X916" s="22"/>
      <c r="Y916" s="22"/>
      <c r="Z916" s="22"/>
      <c r="AA916" s="22"/>
      <c r="AB916" s="22"/>
      <c r="AC916" s="22"/>
      <c r="AD916" s="22"/>
      <c r="AE916" s="22"/>
    </row>
    <row r="917" spans="1:31" ht="15.75" customHeight="1" x14ac:dyDescent="0.2">
      <c r="A917" s="22"/>
      <c r="B917" s="22"/>
      <c r="C917" s="22"/>
      <c r="D917" s="22"/>
      <c r="E917" s="22"/>
      <c r="F917" s="22"/>
      <c r="G917" s="22"/>
      <c r="H917" s="22"/>
      <c r="I917" s="67"/>
      <c r="J917" s="22"/>
      <c r="K917" s="22"/>
      <c r="L917" s="22"/>
      <c r="M917" s="22"/>
      <c r="N917" s="22"/>
      <c r="O917" s="22"/>
      <c r="P917" s="22"/>
      <c r="Q917" s="22"/>
      <c r="R917" s="22"/>
      <c r="S917" s="22"/>
      <c r="T917" s="22"/>
      <c r="U917" s="22"/>
      <c r="V917" s="22"/>
      <c r="W917" s="22"/>
      <c r="X917" s="22"/>
      <c r="Y917" s="22"/>
      <c r="Z917" s="22"/>
      <c r="AA917" s="22"/>
      <c r="AB917" s="22"/>
      <c r="AC917" s="22"/>
      <c r="AD917" s="22"/>
      <c r="AE917" s="22"/>
    </row>
    <row r="918" spans="1:31" ht="15.75" customHeight="1" x14ac:dyDescent="0.2">
      <c r="A918" s="22"/>
      <c r="B918" s="22"/>
      <c r="C918" s="22"/>
      <c r="D918" s="22"/>
      <c r="E918" s="22"/>
      <c r="F918" s="22"/>
      <c r="G918" s="22"/>
      <c r="H918" s="22"/>
      <c r="I918" s="67"/>
      <c r="J918" s="22"/>
      <c r="K918" s="22"/>
      <c r="L918" s="22"/>
      <c r="M918" s="22"/>
      <c r="N918" s="22"/>
      <c r="O918" s="22"/>
      <c r="P918" s="22"/>
      <c r="Q918" s="22"/>
      <c r="R918" s="22"/>
      <c r="S918" s="22"/>
      <c r="T918" s="22"/>
      <c r="U918" s="22"/>
      <c r="V918" s="22"/>
      <c r="W918" s="22"/>
      <c r="X918" s="22"/>
      <c r="Y918" s="22"/>
      <c r="Z918" s="22"/>
      <c r="AA918" s="22"/>
      <c r="AB918" s="22"/>
      <c r="AC918" s="22"/>
      <c r="AD918" s="22"/>
      <c r="AE918" s="22"/>
    </row>
    <row r="919" spans="1:31" ht="15.75" customHeight="1" x14ac:dyDescent="0.2">
      <c r="A919" s="22"/>
      <c r="B919" s="22"/>
      <c r="C919" s="22"/>
      <c r="D919" s="22"/>
      <c r="E919" s="22"/>
      <c r="F919" s="22"/>
      <c r="G919" s="22"/>
      <c r="H919" s="22"/>
      <c r="I919" s="67"/>
      <c r="J919" s="22"/>
      <c r="K919" s="22"/>
      <c r="L919" s="22"/>
      <c r="M919" s="22"/>
      <c r="N919" s="22"/>
      <c r="O919" s="22"/>
      <c r="P919" s="22"/>
      <c r="Q919" s="22"/>
      <c r="R919" s="22"/>
      <c r="S919" s="22"/>
      <c r="T919" s="22"/>
      <c r="U919" s="22"/>
      <c r="V919" s="22"/>
      <c r="W919" s="22"/>
      <c r="X919" s="22"/>
      <c r="Y919" s="22"/>
      <c r="Z919" s="22"/>
      <c r="AA919" s="22"/>
      <c r="AB919" s="22"/>
      <c r="AC919" s="22"/>
      <c r="AD919" s="22"/>
      <c r="AE919" s="22"/>
    </row>
    <row r="920" spans="1:31" ht="15.75" customHeight="1" x14ac:dyDescent="0.2">
      <c r="A920" s="22"/>
      <c r="B920" s="22"/>
      <c r="C920" s="22"/>
      <c r="D920" s="22"/>
      <c r="E920" s="22"/>
      <c r="F920" s="22"/>
      <c r="G920" s="22"/>
      <c r="H920" s="22"/>
      <c r="I920" s="67"/>
      <c r="J920" s="22"/>
      <c r="K920" s="22"/>
      <c r="L920" s="22"/>
      <c r="M920" s="22"/>
      <c r="N920" s="22"/>
      <c r="O920" s="22"/>
      <c r="P920" s="22"/>
      <c r="Q920" s="22"/>
      <c r="R920" s="22"/>
      <c r="S920" s="22"/>
      <c r="T920" s="22"/>
      <c r="U920" s="22"/>
      <c r="V920" s="22"/>
      <c r="W920" s="22"/>
      <c r="X920" s="22"/>
      <c r="Y920" s="22"/>
      <c r="Z920" s="22"/>
      <c r="AA920" s="22"/>
      <c r="AB920" s="22"/>
      <c r="AC920" s="22"/>
      <c r="AD920" s="22"/>
      <c r="AE920" s="22"/>
    </row>
    <row r="921" spans="1:31" ht="15.75" customHeight="1" x14ac:dyDescent="0.2">
      <c r="A921" s="22"/>
      <c r="B921" s="22"/>
      <c r="C921" s="22"/>
      <c r="D921" s="22"/>
      <c r="E921" s="22"/>
      <c r="F921" s="22"/>
      <c r="G921" s="22"/>
      <c r="H921" s="22"/>
      <c r="I921" s="67"/>
      <c r="J921" s="22"/>
      <c r="K921" s="22"/>
      <c r="L921" s="22"/>
      <c r="M921" s="22"/>
      <c r="N921" s="22"/>
      <c r="O921" s="22"/>
      <c r="P921" s="22"/>
      <c r="Q921" s="22"/>
      <c r="R921" s="22"/>
      <c r="S921" s="22"/>
      <c r="T921" s="22"/>
      <c r="U921" s="22"/>
      <c r="V921" s="22"/>
      <c r="W921" s="22"/>
      <c r="X921" s="22"/>
      <c r="Y921" s="22"/>
      <c r="Z921" s="22"/>
      <c r="AA921" s="22"/>
      <c r="AB921" s="22"/>
      <c r="AC921" s="22"/>
      <c r="AD921" s="22"/>
      <c r="AE921" s="22"/>
    </row>
    <row r="922" spans="1:31" ht="15.75" customHeight="1" x14ac:dyDescent="0.2">
      <c r="A922" s="22"/>
      <c r="B922" s="22"/>
      <c r="C922" s="22"/>
      <c r="D922" s="22"/>
      <c r="E922" s="22"/>
      <c r="F922" s="22"/>
      <c r="G922" s="22"/>
      <c r="H922" s="22"/>
      <c r="I922" s="67"/>
      <c r="J922" s="22"/>
      <c r="K922" s="22"/>
      <c r="L922" s="22"/>
      <c r="M922" s="22"/>
      <c r="N922" s="22"/>
      <c r="O922" s="22"/>
      <c r="P922" s="22"/>
      <c r="Q922" s="22"/>
      <c r="R922" s="22"/>
      <c r="S922" s="22"/>
      <c r="T922" s="22"/>
      <c r="U922" s="22"/>
      <c r="V922" s="22"/>
      <c r="W922" s="22"/>
      <c r="X922" s="22"/>
      <c r="Y922" s="22"/>
      <c r="Z922" s="22"/>
      <c r="AA922" s="22"/>
      <c r="AB922" s="22"/>
      <c r="AC922" s="22"/>
      <c r="AD922" s="22"/>
      <c r="AE922" s="22"/>
    </row>
    <row r="923" spans="1:31" ht="15.75" customHeight="1" x14ac:dyDescent="0.2">
      <c r="A923" s="22"/>
      <c r="B923" s="22"/>
      <c r="C923" s="22"/>
      <c r="D923" s="22"/>
      <c r="E923" s="22"/>
      <c r="F923" s="22"/>
      <c r="G923" s="22"/>
      <c r="H923" s="22"/>
      <c r="I923" s="67"/>
      <c r="J923" s="22"/>
      <c r="K923" s="22"/>
      <c r="L923" s="22"/>
      <c r="M923" s="22"/>
      <c r="N923" s="22"/>
      <c r="O923" s="22"/>
      <c r="P923" s="22"/>
      <c r="Q923" s="22"/>
      <c r="R923" s="22"/>
      <c r="S923" s="22"/>
      <c r="T923" s="22"/>
      <c r="U923" s="22"/>
      <c r="V923" s="22"/>
      <c r="W923" s="22"/>
      <c r="X923" s="22"/>
      <c r="Y923" s="22"/>
      <c r="Z923" s="22"/>
      <c r="AA923" s="22"/>
      <c r="AB923" s="22"/>
      <c r="AC923" s="22"/>
      <c r="AD923" s="22"/>
      <c r="AE923" s="22"/>
    </row>
    <row r="924" spans="1:31" ht="15.75" customHeight="1" x14ac:dyDescent="0.2">
      <c r="A924" s="22"/>
      <c r="B924" s="22"/>
      <c r="C924" s="22"/>
      <c r="D924" s="22"/>
      <c r="E924" s="22"/>
      <c r="F924" s="22"/>
      <c r="G924" s="22"/>
      <c r="H924" s="22"/>
      <c r="I924" s="67"/>
      <c r="J924" s="22"/>
      <c r="K924" s="22"/>
      <c r="L924" s="22"/>
      <c r="M924" s="22"/>
      <c r="N924" s="22"/>
      <c r="O924" s="22"/>
      <c r="P924" s="22"/>
      <c r="Q924" s="22"/>
      <c r="R924" s="22"/>
      <c r="S924" s="22"/>
      <c r="T924" s="22"/>
      <c r="U924" s="22"/>
      <c r="V924" s="22"/>
      <c r="W924" s="22"/>
      <c r="X924" s="22"/>
      <c r="Y924" s="22"/>
      <c r="Z924" s="22"/>
      <c r="AA924" s="22"/>
      <c r="AB924" s="22"/>
      <c r="AC924" s="22"/>
      <c r="AD924" s="22"/>
      <c r="AE924" s="22"/>
    </row>
    <row r="925" spans="1:31" ht="15.75" customHeight="1" x14ac:dyDescent="0.2">
      <c r="A925" s="22"/>
      <c r="B925" s="22"/>
      <c r="C925" s="22"/>
      <c r="D925" s="22"/>
      <c r="E925" s="22"/>
      <c r="F925" s="22"/>
      <c r="G925" s="22"/>
      <c r="H925" s="22"/>
      <c r="I925" s="67"/>
      <c r="J925" s="22"/>
      <c r="K925" s="22"/>
      <c r="L925" s="22"/>
      <c r="M925" s="22"/>
      <c r="N925" s="22"/>
      <c r="O925" s="22"/>
      <c r="P925" s="22"/>
      <c r="Q925" s="22"/>
      <c r="R925" s="22"/>
      <c r="S925" s="22"/>
      <c r="T925" s="22"/>
      <c r="U925" s="22"/>
      <c r="V925" s="22"/>
      <c r="W925" s="22"/>
      <c r="X925" s="22"/>
      <c r="Y925" s="22"/>
      <c r="Z925" s="22"/>
      <c r="AA925" s="22"/>
      <c r="AB925" s="22"/>
      <c r="AC925" s="22"/>
      <c r="AD925" s="22"/>
      <c r="AE925" s="22"/>
    </row>
    <row r="926" spans="1:31" ht="15.75" customHeight="1" x14ac:dyDescent="0.2">
      <c r="A926" s="22"/>
      <c r="B926" s="22"/>
      <c r="C926" s="22"/>
      <c r="D926" s="22"/>
      <c r="E926" s="22"/>
      <c r="F926" s="22"/>
      <c r="G926" s="22"/>
      <c r="H926" s="22"/>
      <c r="I926" s="67"/>
      <c r="J926" s="22"/>
      <c r="K926" s="22"/>
      <c r="L926" s="22"/>
      <c r="M926" s="22"/>
      <c r="N926" s="22"/>
      <c r="O926" s="22"/>
      <c r="P926" s="22"/>
      <c r="Q926" s="22"/>
      <c r="R926" s="22"/>
      <c r="S926" s="22"/>
      <c r="T926" s="22"/>
      <c r="U926" s="22"/>
      <c r="V926" s="22"/>
      <c r="W926" s="22"/>
      <c r="X926" s="22"/>
      <c r="Y926" s="22"/>
      <c r="Z926" s="22"/>
      <c r="AA926" s="22"/>
      <c r="AB926" s="22"/>
      <c r="AC926" s="22"/>
      <c r="AD926" s="22"/>
      <c r="AE926" s="22"/>
    </row>
    <row r="927" spans="1:31" ht="15.75" customHeight="1" x14ac:dyDescent="0.2">
      <c r="A927" s="22"/>
      <c r="B927" s="22"/>
      <c r="C927" s="22"/>
      <c r="D927" s="22"/>
      <c r="E927" s="22"/>
      <c r="F927" s="22"/>
      <c r="G927" s="22"/>
      <c r="H927" s="22"/>
      <c r="I927" s="67"/>
      <c r="J927" s="22"/>
      <c r="K927" s="22"/>
      <c r="L927" s="22"/>
      <c r="M927" s="22"/>
      <c r="N927" s="22"/>
      <c r="O927" s="22"/>
      <c r="P927" s="22"/>
      <c r="Q927" s="22"/>
      <c r="R927" s="22"/>
      <c r="S927" s="22"/>
      <c r="T927" s="22"/>
      <c r="U927" s="22"/>
      <c r="V927" s="22"/>
      <c r="W927" s="22"/>
      <c r="X927" s="22"/>
      <c r="Y927" s="22"/>
      <c r="Z927" s="22"/>
      <c r="AA927" s="22"/>
      <c r="AB927" s="22"/>
      <c r="AC927" s="22"/>
      <c r="AD927" s="22"/>
      <c r="AE927" s="22"/>
    </row>
    <row r="928" spans="1:31" ht="15.75" customHeight="1" x14ac:dyDescent="0.2">
      <c r="A928" s="22"/>
      <c r="B928" s="22"/>
      <c r="C928" s="22"/>
      <c r="D928" s="22"/>
      <c r="E928" s="22"/>
      <c r="F928" s="22"/>
      <c r="G928" s="22"/>
      <c r="H928" s="22"/>
      <c r="I928" s="67"/>
      <c r="J928" s="22"/>
      <c r="K928" s="22"/>
      <c r="L928" s="22"/>
      <c r="M928" s="22"/>
      <c r="N928" s="22"/>
      <c r="O928" s="22"/>
      <c r="P928" s="22"/>
      <c r="Q928" s="22"/>
      <c r="R928" s="22"/>
      <c r="S928" s="22"/>
      <c r="T928" s="22"/>
      <c r="U928" s="22"/>
      <c r="V928" s="22"/>
      <c r="W928" s="22"/>
      <c r="X928" s="22"/>
      <c r="Y928" s="22"/>
      <c r="Z928" s="22"/>
      <c r="AA928" s="22"/>
      <c r="AB928" s="22"/>
      <c r="AC928" s="22"/>
      <c r="AD928" s="22"/>
      <c r="AE928" s="22"/>
    </row>
    <row r="929" spans="1:31" ht="15.75" customHeight="1" x14ac:dyDescent="0.2">
      <c r="A929" s="22"/>
      <c r="B929" s="22"/>
      <c r="C929" s="22"/>
      <c r="D929" s="22"/>
      <c r="E929" s="22"/>
      <c r="F929" s="22"/>
      <c r="G929" s="22"/>
      <c r="H929" s="22"/>
      <c r="I929" s="67"/>
      <c r="J929" s="22"/>
      <c r="K929" s="22"/>
      <c r="L929" s="22"/>
      <c r="M929" s="22"/>
      <c r="N929" s="22"/>
      <c r="O929" s="22"/>
      <c r="P929" s="22"/>
      <c r="Q929" s="22"/>
      <c r="R929" s="22"/>
      <c r="S929" s="22"/>
      <c r="T929" s="22"/>
      <c r="U929" s="22"/>
      <c r="V929" s="22"/>
      <c r="W929" s="22"/>
      <c r="X929" s="22"/>
      <c r="Y929" s="22"/>
      <c r="Z929" s="22"/>
      <c r="AA929" s="22"/>
      <c r="AB929" s="22"/>
      <c r="AC929" s="22"/>
      <c r="AD929" s="22"/>
      <c r="AE929" s="22"/>
    </row>
    <row r="930" spans="1:31" ht="15.75" customHeight="1" x14ac:dyDescent="0.2">
      <c r="A930" s="22"/>
      <c r="B930" s="22"/>
      <c r="C930" s="22"/>
      <c r="D930" s="22"/>
      <c r="E930" s="22"/>
      <c r="F930" s="22"/>
      <c r="G930" s="22"/>
      <c r="H930" s="22"/>
      <c r="I930" s="67"/>
      <c r="J930" s="22"/>
      <c r="K930" s="22"/>
      <c r="L930" s="22"/>
      <c r="M930" s="22"/>
      <c r="N930" s="22"/>
      <c r="O930" s="22"/>
      <c r="P930" s="22"/>
      <c r="Q930" s="22"/>
      <c r="R930" s="22"/>
      <c r="S930" s="22"/>
      <c r="T930" s="22"/>
      <c r="U930" s="22"/>
      <c r="V930" s="22"/>
      <c r="W930" s="22"/>
      <c r="X930" s="22"/>
      <c r="Y930" s="22"/>
      <c r="Z930" s="22"/>
      <c r="AA930" s="22"/>
      <c r="AB930" s="22"/>
      <c r="AC930" s="22"/>
      <c r="AD930" s="22"/>
      <c r="AE930" s="22"/>
    </row>
    <row r="931" spans="1:31" ht="15.75" customHeight="1" x14ac:dyDescent="0.2">
      <c r="A931" s="22"/>
      <c r="B931" s="22"/>
      <c r="C931" s="22"/>
      <c r="D931" s="22"/>
      <c r="E931" s="22"/>
      <c r="F931" s="22"/>
      <c r="G931" s="22"/>
      <c r="H931" s="22"/>
      <c r="I931" s="67"/>
      <c r="J931" s="22"/>
      <c r="K931" s="22"/>
      <c r="L931" s="22"/>
      <c r="M931" s="22"/>
      <c r="N931" s="22"/>
      <c r="O931" s="22"/>
      <c r="P931" s="22"/>
      <c r="Q931" s="22"/>
      <c r="R931" s="22"/>
      <c r="S931" s="22"/>
      <c r="T931" s="22"/>
      <c r="U931" s="22"/>
      <c r="V931" s="22"/>
      <c r="W931" s="22"/>
      <c r="X931" s="22"/>
      <c r="Y931" s="22"/>
      <c r="Z931" s="22"/>
      <c r="AA931" s="22"/>
      <c r="AB931" s="22"/>
      <c r="AC931" s="22"/>
      <c r="AD931" s="22"/>
      <c r="AE931" s="22"/>
    </row>
    <row r="932" spans="1:31" ht="15.75" customHeight="1" x14ac:dyDescent="0.2">
      <c r="A932" s="22"/>
      <c r="B932" s="22"/>
      <c r="C932" s="22"/>
      <c r="D932" s="22"/>
      <c r="E932" s="22"/>
      <c r="F932" s="22"/>
      <c r="G932" s="22"/>
      <c r="H932" s="22"/>
      <c r="I932" s="67"/>
      <c r="J932" s="22"/>
      <c r="K932" s="22"/>
      <c r="L932" s="22"/>
      <c r="M932" s="22"/>
      <c r="N932" s="22"/>
      <c r="O932" s="22"/>
      <c r="P932" s="22"/>
      <c r="Q932" s="22"/>
      <c r="R932" s="22"/>
      <c r="S932" s="22"/>
      <c r="T932" s="22"/>
      <c r="U932" s="22"/>
      <c r="V932" s="22"/>
      <c r="W932" s="22"/>
      <c r="X932" s="22"/>
      <c r="Y932" s="22"/>
      <c r="Z932" s="22"/>
      <c r="AA932" s="22"/>
      <c r="AB932" s="22"/>
      <c r="AC932" s="22"/>
      <c r="AD932" s="22"/>
      <c r="AE932" s="22"/>
    </row>
    <row r="933" spans="1:31" ht="15.75" customHeight="1" x14ac:dyDescent="0.2">
      <c r="A933" s="22"/>
      <c r="B933" s="22"/>
      <c r="C933" s="22"/>
      <c r="D933" s="22"/>
      <c r="E933" s="22"/>
      <c r="F933" s="22"/>
      <c r="G933" s="22"/>
      <c r="H933" s="22"/>
      <c r="I933" s="67"/>
      <c r="J933" s="22"/>
      <c r="K933" s="22"/>
      <c r="L933" s="22"/>
      <c r="M933" s="22"/>
      <c r="N933" s="22"/>
      <c r="O933" s="22"/>
      <c r="P933" s="22"/>
      <c r="Q933" s="22"/>
      <c r="R933" s="22"/>
      <c r="S933" s="22"/>
      <c r="T933" s="22"/>
      <c r="U933" s="22"/>
      <c r="V933" s="22"/>
      <c r="W933" s="22"/>
      <c r="X933" s="22"/>
      <c r="Y933" s="22"/>
      <c r="Z933" s="22"/>
      <c r="AA933" s="22"/>
      <c r="AB933" s="22"/>
      <c r="AC933" s="22"/>
      <c r="AD933" s="22"/>
      <c r="AE933" s="22"/>
    </row>
    <row r="934" spans="1:31" ht="15.75" customHeight="1" x14ac:dyDescent="0.2">
      <c r="A934" s="22"/>
      <c r="B934" s="22"/>
      <c r="C934" s="22"/>
      <c r="D934" s="22"/>
      <c r="E934" s="22"/>
      <c r="F934" s="22"/>
      <c r="G934" s="22"/>
      <c r="H934" s="22"/>
      <c r="I934" s="67"/>
      <c r="J934" s="22"/>
      <c r="K934" s="22"/>
      <c r="L934" s="22"/>
      <c r="M934" s="22"/>
      <c r="N934" s="22"/>
      <c r="O934" s="22"/>
      <c r="P934" s="22"/>
      <c r="Q934" s="22"/>
      <c r="R934" s="22"/>
      <c r="S934" s="22"/>
      <c r="T934" s="22"/>
      <c r="U934" s="22"/>
      <c r="V934" s="22"/>
      <c r="W934" s="22"/>
      <c r="X934" s="22"/>
      <c r="Y934" s="22"/>
      <c r="Z934" s="22"/>
      <c r="AA934" s="22"/>
      <c r="AB934" s="22"/>
      <c r="AC934" s="22"/>
      <c r="AD934" s="22"/>
      <c r="AE934" s="22"/>
    </row>
    <row r="935" spans="1:31" ht="15.75" customHeight="1" x14ac:dyDescent="0.2">
      <c r="A935" s="22"/>
      <c r="B935" s="22"/>
      <c r="C935" s="22"/>
      <c r="D935" s="22"/>
      <c r="E935" s="22"/>
      <c r="F935" s="22"/>
      <c r="G935" s="22"/>
      <c r="H935" s="22"/>
      <c r="I935" s="67"/>
      <c r="J935" s="22"/>
      <c r="K935" s="22"/>
      <c r="L935" s="22"/>
      <c r="M935" s="22"/>
      <c r="N935" s="22"/>
      <c r="O935" s="22"/>
      <c r="P935" s="22"/>
      <c r="Q935" s="22"/>
      <c r="R935" s="22"/>
      <c r="S935" s="22"/>
      <c r="T935" s="22"/>
      <c r="U935" s="22"/>
      <c r="V935" s="22"/>
      <c r="W935" s="22"/>
      <c r="X935" s="22"/>
      <c r="Y935" s="22"/>
      <c r="Z935" s="22"/>
      <c r="AA935" s="22"/>
      <c r="AB935" s="22"/>
      <c r="AC935" s="22"/>
      <c r="AD935" s="22"/>
      <c r="AE935" s="22"/>
    </row>
    <row r="936" spans="1:31" ht="15.75" customHeight="1" x14ac:dyDescent="0.2">
      <c r="A936" s="22"/>
      <c r="B936" s="22"/>
      <c r="C936" s="22"/>
      <c r="D936" s="22"/>
      <c r="E936" s="22"/>
      <c r="F936" s="22"/>
      <c r="G936" s="22"/>
      <c r="H936" s="22"/>
      <c r="I936" s="67"/>
      <c r="J936" s="22"/>
      <c r="K936" s="22"/>
      <c r="L936" s="22"/>
      <c r="M936" s="22"/>
      <c r="N936" s="22"/>
      <c r="O936" s="22"/>
      <c r="P936" s="22"/>
      <c r="Q936" s="22"/>
      <c r="R936" s="22"/>
      <c r="S936" s="22"/>
      <c r="T936" s="22"/>
      <c r="U936" s="22"/>
      <c r="V936" s="22"/>
      <c r="W936" s="22"/>
      <c r="X936" s="22"/>
      <c r="Y936" s="22"/>
      <c r="Z936" s="22"/>
      <c r="AA936" s="22"/>
      <c r="AB936" s="22"/>
      <c r="AC936" s="22"/>
      <c r="AD936" s="22"/>
      <c r="AE936" s="22"/>
    </row>
    <row r="937" spans="1:31" ht="15.75" customHeight="1" x14ac:dyDescent="0.2">
      <c r="A937" s="22"/>
      <c r="B937" s="22"/>
      <c r="C937" s="22"/>
      <c r="D937" s="22"/>
      <c r="E937" s="22"/>
      <c r="F937" s="22"/>
      <c r="G937" s="22"/>
      <c r="H937" s="22"/>
      <c r="I937" s="67"/>
      <c r="J937" s="22"/>
      <c r="K937" s="22"/>
      <c r="L937" s="22"/>
      <c r="M937" s="22"/>
      <c r="N937" s="22"/>
      <c r="O937" s="22"/>
      <c r="P937" s="22"/>
      <c r="Q937" s="22"/>
      <c r="R937" s="22"/>
      <c r="S937" s="22"/>
      <c r="T937" s="22"/>
      <c r="U937" s="22"/>
      <c r="V937" s="22"/>
      <c r="W937" s="22"/>
      <c r="X937" s="22"/>
      <c r="Y937" s="22"/>
      <c r="Z937" s="22"/>
      <c r="AA937" s="22"/>
      <c r="AB937" s="22"/>
      <c r="AC937" s="22"/>
      <c r="AD937" s="22"/>
      <c r="AE937" s="22"/>
    </row>
    <row r="938" spans="1:31" ht="15.75" customHeight="1" x14ac:dyDescent="0.2">
      <c r="A938" s="22"/>
      <c r="B938" s="22"/>
      <c r="C938" s="22"/>
      <c r="D938" s="22"/>
      <c r="E938" s="22"/>
      <c r="F938" s="22"/>
      <c r="G938" s="22"/>
      <c r="H938" s="22"/>
      <c r="I938" s="67"/>
      <c r="J938" s="22"/>
      <c r="K938" s="22"/>
      <c r="L938" s="22"/>
      <c r="M938" s="22"/>
      <c r="N938" s="22"/>
      <c r="O938" s="22"/>
      <c r="P938" s="22"/>
      <c r="Q938" s="22"/>
      <c r="R938" s="22"/>
      <c r="S938" s="22"/>
      <c r="T938" s="22"/>
      <c r="U938" s="22"/>
      <c r="V938" s="22"/>
      <c r="W938" s="22"/>
      <c r="X938" s="22"/>
      <c r="Y938" s="22"/>
      <c r="Z938" s="22"/>
      <c r="AA938" s="22"/>
      <c r="AB938" s="22"/>
      <c r="AC938" s="22"/>
      <c r="AD938" s="22"/>
      <c r="AE938" s="22"/>
    </row>
    <row r="939" spans="1:31" ht="15.75" customHeight="1" x14ac:dyDescent="0.2">
      <c r="A939" s="22"/>
      <c r="B939" s="22"/>
      <c r="C939" s="22"/>
      <c r="D939" s="22"/>
      <c r="E939" s="22"/>
      <c r="F939" s="22"/>
      <c r="G939" s="22"/>
      <c r="H939" s="22"/>
      <c r="I939" s="67"/>
      <c r="J939" s="22"/>
      <c r="K939" s="22"/>
      <c r="L939" s="22"/>
      <c r="M939" s="22"/>
      <c r="N939" s="22"/>
      <c r="O939" s="22"/>
      <c r="P939" s="22"/>
      <c r="Q939" s="22"/>
      <c r="R939" s="22"/>
      <c r="S939" s="22"/>
      <c r="T939" s="22"/>
      <c r="U939" s="22"/>
      <c r="V939" s="22"/>
      <c r="W939" s="22"/>
      <c r="X939" s="22"/>
      <c r="Y939" s="22"/>
      <c r="Z939" s="22"/>
      <c r="AA939" s="22"/>
      <c r="AB939" s="22"/>
      <c r="AC939" s="22"/>
      <c r="AD939" s="22"/>
      <c r="AE939" s="22"/>
    </row>
    <row r="940" spans="1:31" ht="15.75" customHeight="1" x14ac:dyDescent="0.2">
      <c r="A940" s="22"/>
      <c r="B940" s="22"/>
      <c r="C940" s="22"/>
      <c r="D940" s="22"/>
      <c r="E940" s="22"/>
      <c r="F940" s="22"/>
      <c r="G940" s="22"/>
      <c r="H940" s="22"/>
      <c r="I940" s="67"/>
      <c r="J940" s="22"/>
      <c r="K940" s="22"/>
      <c r="L940" s="22"/>
      <c r="M940" s="22"/>
      <c r="N940" s="22"/>
      <c r="O940" s="22"/>
      <c r="P940" s="22"/>
      <c r="Q940" s="22"/>
      <c r="R940" s="22"/>
      <c r="S940" s="22"/>
      <c r="T940" s="22"/>
      <c r="U940" s="22"/>
      <c r="V940" s="22"/>
      <c r="W940" s="22"/>
      <c r="X940" s="22"/>
      <c r="Y940" s="22"/>
      <c r="Z940" s="22"/>
      <c r="AA940" s="22"/>
      <c r="AB940" s="22"/>
      <c r="AC940" s="22"/>
      <c r="AD940" s="22"/>
      <c r="AE940" s="22"/>
    </row>
    <row r="941" spans="1:31" ht="15.75" customHeight="1" x14ac:dyDescent="0.2">
      <c r="A941" s="22"/>
      <c r="B941" s="22"/>
      <c r="C941" s="22"/>
      <c r="D941" s="22"/>
      <c r="E941" s="22"/>
      <c r="F941" s="22"/>
      <c r="G941" s="22"/>
      <c r="H941" s="22"/>
      <c r="I941" s="67"/>
      <c r="J941" s="22"/>
      <c r="K941" s="22"/>
      <c r="L941" s="22"/>
      <c r="M941" s="22"/>
      <c r="N941" s="22"/>
      <c r="O941" s="22"/>
      <c r="P941" s="22"/>
      <c r="Q941" s="22"/>
      <c r="R941" s="22"/>
      <c r="S941" s="22"/>
      <c r="T941" s="22"/>
      <c r="U941" s="22"/>
      <c r="V941" s="22"/>
      <c r="W941" s="22"/>
      <c r="X941" s="22"/>
      <c r="Y941" s="22"/>
      <c r="Z941" s="22"/>
      <c r="AA941" s="22"/>
      <c r="AB941" s="22"/>
      <c r="AC941" s="22"/>
      <c r="AD941" s="22"/>
      <c r="AE941" s="22"/>
    </row>
    <row r="942" spans="1:31" ht="15.75" customHeight="1" x14ac:dyDescent="0.2">
      <c r="A942" s="22"/>
      <c r="B942" s="22"/>
      <c r="C942" s="22"/>
      <c r="D942" s="22"/>
      <c r="E942" s="22"/>
      <c r="F942" s="22"/>
      <c r="G942" s="22"/>
      <c r="H942" s="22"/>
      <c r="I942" s="67"/>
      <c r="J942" s="22"/>
      <c r="K942" s="22"/>
      <c r="L942" s="22"/>
      <c r="M942" s="22"/>
      <c r="N942" s="22"/>
      <c r="O942" s="22"/>
      <c r="P942" s="22"/>
      <c r="Q942" s="22"/>
      <c r="R942" s="22"/>
      <c r="S942" s="22"/>
      <c r="T942" s="22"/>
      <c r="U942" s="22"/>
      <c r="V942" s="22"/>
      <c r="W942" s="22"/>
      <c r="X942" s="22"/>
      <c r="Y942" s="22"/>
      <c r="Z942" s="22"/>
      <c r="AA942" s="22"/>
      <c r="AB942" s="22"/>
      <c r="AC942" s="22"/>
      <c r="AD942" s="22"/>
      <c r="AE942" s="22"/>
    </row>
    <row r="943" spans="1:31" ht="15.75" customHeight="1" x14ac:dyDescent="0.2">
      <c r="A943" s="22"/>
      <c r="B943" s="22"/>
      <c r="C943" s="22"/>
      <c r="D943" s="22"/>
      <c r="E943" s="22"/>
      <c r="F943" s="22"/>
      <c r="G943" s="22"/>
      <c r="H943" s="22"/>
      <c r="I943" s="67"/>
      <c r="J943" s="22"/>
      <c r="K943" s="22"/>
      <c r="L943" s="22"/>
      <c r="M943" s="22"/>
      <c r="N943" s="22"/>
      <c r="O943" s="22"/>
      <c r="P943" s="22"/>
      <c r="Q943" s="22"/>
      <c r="R943" s="22"/>
      <c r="S943" s="22"/>
      <c r="T943" s="22"/>
      <c r="U943" s="22"/>
      <c r="V943" s="22"/>
      <c r="W943" s="22"/>
      <c r="X943" s="22"/>
      <c r="Y943" s="22"/>
      <c r="Z943" s="22"/>
      <c r="AA943" s="22"/>
      <c r="AB943" s="22"/>
      <c r="AC943" s="22"/>
      <c r="AD943" s="22"/>
      <c r="AE943" s="22"/>
    </row>
    <row r="944" spans="1:31" ht="15.75" customHeight="1" x14ac:dyDescent="0.2">
      <c r="A944" s="22"/>
      <c r="B944" s="22"/>
      <c r="C944" s="22"/>
      <c r="D944" s="22"/>
      <c r="E944" s="22"/>
      <c r="F944" s="22"/>
      <c r="G944" s="22"/>
      <c r="H944" s="22"/>
      <c r="I944" s="67"/>
      <c r="J944" s="22"/>
      <c r="K944" s="22"/>
      <c r="L944" s="22"/>
      <c r="M944" s="22"/>
      <c r="N944" s="22"/>
      <c r="O944" s="22"/>
      <c r="P944" s="22"/>
      <c r="Q944" s="22"/>
      <c r="R944" s="22"/>
      <c r="S944" s="22"/>
      <c r="T944" s="22"/>
      <c r="U944" s="22"/>
      <c r="V944" s="22"/>
      <c r="W944" s="22"/>
      <c r="X944" s="22"/>
      <c r="Y944" s="22"/>
      <c r="Z944" s="22"/>
      <c r="AA944" s="22"/>
      <c r="AB944" s="22"/>
      <c r="AC944" s="22"/>
      <c r="AD944" s="22"/>
      <c r="AE944" s="22"/>
    </row>
    <row r="945" spans="1:31" ht="15.75" customHeight="1" x14ac:dyDescent="0.2">
      <c r="A945" s="22"/>
      <c r="B945" s="22"/>
      <c r="C945" s="22"/>
      <c r="D945" s="22"/>
      <c r="E945" s="22"/>
      <c r="F945" s="22"/>
      <c r="G945" s="22"/>
      <c r="H945" s="22"/>
      <c r="I945" s="67"/>
      <c r="J945" s="22"/>
      <c r="K945" s="22"/>
      <c r="L945" s="22"/>
      <c r="M945" s="22"/>
      <c r="N945" s="22"/>
      <c r="O945" s="22"/>
      <c r="P945" s="22"/>
      <c r="Q945" s="22"/>
      <c r="R945" s="22"/>
      <c r="S945" s="22"/>
      <c r="T945" s="22"/>
      <c r="U945" s="22"/>
      <c r="V945" s="22"/>
      <c r="W945" s="22"/>
      <c r="X945" s="22"/>
      <c r="Y945" s="22"/>
      <c r="Z945" s="22"/>
      <c r="AA945" s="22"/>
      <c r="AB945" s="22"/>
      <c r="AC945" s="22"/>
      <c r="AD945" s="22"/>
      <c r="AE945" s="22"/>
    </row>
    <row r="946" spans="1:31" ht="15.75" customHeight="1" x14ac:dyDescent="0.2">
      <c r="A946" s="22"/>
      <c r="B946" s="22"/>
      <c r="C946" s="22"/>
      <c r="D946" s="22"/>
      <c r="E946" s="22"/>
      <c r="F946" s="22"/>
      <c r="G946" s="22"/>
      <c r="H946" s="22"/>
      <c r="I946" s="67"/>
      <c r="J946" s="22"/>
      <c r="K946" s="22"/>
      <c r="L946" s="22"/>
      <c r="M946" s="22"/>
      <c r="N946" s="22"/>
      <c r="O946" s="22"/>
      <c r="P946" s="22"/>
      <c r="Q946" s="22"/>
      <c r="R946" s="22"/>
      <c r="S946" s="22"/>
      <c r="T946" s="22"/>
      <c r="U946" s="22"/>
      <c r="V946" s="22"/>
      <c r="W946" s="22"/>
      <c r="X946" s="22"/>
      <c r="Y946" s="22"/>
      <c r="Z946" s="22"/>
      <c r="AA946" s="22"/>
      <c r="AB946" s="22"/>
      <c r="AC946" s="22"/>
      <c r="AD946" s="22"/>
      <c r="AE946" s="22"/>
    </row>
    <row r="947" spans="1:31" ht="15.75" customHeight="1" x14ac:dyDescent="0.2">
      <c r="A947" s="22"/>
      <c r="B947" s="22"/>
      <c r="C947" s="22"/>
      <c r="D947" s="22"/>
      <c r="E947" s="22"/>
      <c r="F947" s="22"/>
      <c r="G947" s="22"/>
      <c r="H947" s="22"/>
      <c r="I947" s="67"/>
      <c r="J947" s="22"/>
      <c r="K947" s="22"/>
      <c r="L947" s="22"/>
      <c r="M947" s="22"/>
      <c r="N947" s="22"/>
      <c r="O947" s="22"/>
      <c r="P947" s="22"/>
      <c r="Q947" s="22"/>
      <c r="R947" s="22"/>
      <c r="S947" s="22"/>
      <c r="T947" s="22"/>
      <c r="U947" s="22"/>
      <c r="V947" s="22"/>
      <c r="W947" s="22"/>
      <c r="X947" s="22"/>
      <c r="Y947" s="22"/>
      <c r="Z947" s="22"/>
      <c r="AA947" s="22"/>
      <c r="AB947" s="22"/>
      <c r="AC947" s="22"/>
      <c r="AD947" s="22"/>
      <c r="AE947" s="22"/>
    </row>
    <row r="948" spans="1:31" ht="15.75" customHeight="1" x14ac:dyDescent="0.2">
      <c r="A948" s="22"/>
      <c r="B948" s="22"/>
      <c r="C948" s="22"/>
      <c r="D948" s="22"/>
      <c r="E948" s="22"/>
      <c r="F948" s="22"/>
      <c r="G948" s="22"/>
      <c r="H948" s="22"/>
      <c r="I948" s="67"/>
      <c r="J948" s="22"/>
      <c r="K948" s="22"/>
      <c r="L948" s="22"/>
      <c r="M948" s="22"/>
      <c r="N948" s="22"/>
      <c r="O948" s="22"/>
      <c r="P948" s="22"/>
      <c r="Q948" s="22"/>
      <c r="R948" s="22"/>
      <c r="S948" s="22"/>
      <c r="T948" s="22"/>
      <c r="U948" s="22"/>
      <c r="V948" s="22"/>
      <c r="W948" s="22"/>
      <c r="X948" s="22"/>
      <c r="Y948" s="22"/>
      <c r="Z948" s="22"/>
      <c r="AA948" s="22"/>
      <c r="AB948" s="22"/>
      <c r="AC948" s="22"/>
      <c r="AD948" s="22"/>
      <c r="AE948" s="22"/>
    </row>
    <row r="949" spans="1:31" ht="15.75" customHeight="1" x14ac:dyDescent="0.2">
      <c r="A949" s="22"/>
      <c r="B949" s="22"/>
      <c r="C949" s="22"/>
      <c r="D949" s="22"/>
      <c r="E949" s="22"/>
      <c r="F949" s="22"/>
      <c r="G949" s="22"/>
      <c r="H949" s="22"/>
      <c r="I949" s="67"/>
      <c r="J949" s="22"/>
      <c r="K949" s="22"/>
      <c r="L949" s="22"/>
      <c r="M949" s="22"/>
      <c r="N949" s="22"/>
      <c r="O949" s="22"/>
      <c r="P949" s="22"/>
      <c r="Q949" s="22"/>
      <c r="R949" s="22"/>
      <c r="S949" s="22"/>
      <c r="T949" s="22"/>
      <c r="U949" s="22"/>
      <c r="V949" s="22"/>
      <c r="W949" s="22"/>
      <c r="X949" s="22"/>
      <c r="Y949" s="22"/>
      <c r="Z949" s="22"/>
      <c r="AA949" s="22"/>
      <c r="AB949" s="22"/>
      <c r="AC949" s="22"/>
      <c r="AD949" s="22"/>
      <c r="AE949" s="22"/>
    </row>
    <row r="950" spans="1:31" ht="15.75" customHeight="1" x14ac:dyDescent="0.2">
      <c r="A950" s="22"/>
      <c r="B950" s="22"/>
      <c r="C950" s="22"/>
      <c r="D950" s="22"/>
      <c r="E950" s="22"/>
      <c r="F950" s="22"/>
      <c r="G950" s="22"/>
      <c r="H950" s="22"/>
      <c r="I950" s="67"/>
      <c r="J950" s="22"/>
      <c r="K950" s="22"/>
      <c r="L950" s="22"/>
      <c r="M950" s="22"/>
      <c r="N950" s="22"/>
      <c r="O950" s="22"/>
      <c r="P950" s="22"/>
      <c r="Q950" s="22"/>
      <c r="R950" s="22"/>
      <c r="S950" s="22"/>
      <c r="T950" s="22"/>
      <c r="U950" s="22"/>
      <c r="V950" s="22"/>
      <c r="W950" s="22"/>
      <c r="X950" s="22"/>
      <c r="Y950" s="22"/>
      <c r="Z950" s="22"/>
      <c r="AA950" s="22"/>
      <c r="AB950" s="22"/>
      <c r="AC950" s="22"/>
      <c r="AD950" s="22"/>
      <c r="AE950" s="22"/>
    </row>
    <row r="951" spans="1:31" ht="15.75" customHeight="1" x14ac:dyDescent="0.2">
      <c r="A951" s="22"/>
      <c r="B951" s="22"/>
      <c r="C951" s="22"/>
      <c r="D951" s="22"/>
      <c r="E951" s="22"/>
      <c r="F951" s="22"/>
      <c r="G951" s="22"/>
      <c r="H951" s="22"/>
      <c r="I951" s="67"/>
      <c r="J951" s="22"/>
      <c r="K951" s="22"/>
      <c r="L951" s="22"/>
      <c r="M951" s="22"/>
      <c r="N951" s="22"/>
      <c r="O951" s="22"/>
      <c r="P951" s="22"/>
      <c r="Q951" s="22"/>
      <c r="R951" s="22"/>
      <c r="S951" s="22"/>
      <c r="T951" s="22"/>
      <c r="U951" s="22"/>
      <c r="V951" s="22"/>
      <c r="W951" s="22"/>
      <c r="X951" s="22"/>
      <c r="Y951" s="22"/>
      <c r="Z951" s="22"/>
      <c r="AA951" s="22"/>
      <c r="AB951" s="22"/>
      <c r="AC951" s="22"/>
      <c r="AD951" s="22"/>
      <c r="AE951" s="22"/>
    </row>
    <row r="952" spans="1:31" ht="15.75" customHeight="1" x14ac:dyDescent="0.2">
      <c r="A952" s="22"/>
      <c r="B952" s="22"/>
      <c r="C952" s="22"/>
      <c r="D952" s="22"/>
      <c r="E952" s="22"/>
      <c r="F952" s="22"/>
      <c r="G952" s="22"/>
      <c r="H952" s="22"/>
      <c r="I952" s="67"/>
      <c r="J952" s="22"/>
      <c r="K952" s="22"/>
      <c r="L952" s="22"/>
      <c r="M952" s="22"/>
      <c r="N952" s="22"/>
      <c r="O952" s="22"/>
      <c r="P952" s="22"/>
      <c r="Q952" s="22"/>
      <c r="R952" s="22"/>
      <c r="S952" s="22"/>
      <c r="T952" s="22"/>
      <c r="U952" s="22"/>
      <c r="V952" s="22"/>
      <c r="W952" s="22"/>
      <c r="X952" s="22"/>
      <c r="Y952" s="22"/>
      <c r="Z952" s="22"/>
      <c r="AA952" s="22"/>
      <c r="AB952" s="22"/>
      <c r="AC952" s="22"/>
      <c r="AD952" s="22"/>
      <c r="AE952" s="22"/>
    </row>
    <row r="953" spans="1:31" ht="15.75" customHeight="1" x14ac:dyDescent="0.2">
      <c r="A953" s="22"/>
      <c r="B953" s="22"/>
      <c r="C953" s="22"/>
      <c r="D953" s="22"/>
      <c r="E953" s="22"/>
      <c r="F953" s="22"/>
      <c r="G953" s="22"/>
      <c r="H953" s="22"/>
      <c r="I953" s="67"/>
      <c r="J953" s="22"/>
      <c r="K953" s="22"/>
      <c r="L953" s="22"/>
      <c r="M953" s="22"/>
      <c r="N953" s="22"/>
      <c r="O953" s="22"/>
      <c r="P953" s="22"/>
      <c r="Q953" s="22"/>
      <c r="R953" s="22"/>
      <c r="S953" s="22"/>
      <c r="T953" s="22"/>
      <c r="U953" s="22"/>
      <c r="V953" s="22"/>
      <c r="W953" s="22"/>
      <c r="X953" s="22"/>
      <c r="Y953" s="22"/>
      <c r="Z953" s="22"/>
      <c r="AA953" s="22"/>
      <c r="AB953" s="22"/>
      <c r="AC953" s="22"/>
      <c r="AD953" s="22"/>
      <c r="AE953" s="22"/>
    </row>
    <row r="954" spans="1:31" ht="15.75" customHeight="1" x14ac:dyDescent="0.2">
      <c r="A954" s="22"/>
      <c r="B954" s="22"/>
      <c r="C954" s="22"/>
      <c r="D954" s="22"/>
      <c r="E954" s="22"/>
      <c r="F954" s="22"/>
      <c r="G954" s="22"/>
      <c r="H954" s="22"/>
      <c r="I954" s="67"/>
      <c r="J954" s="22"/>
      <c r="K954" s="22"/>
      <c r="L954" s="22"/>
      <c r="M954" s="22"/>
      <c r="N954" s="22"/>
      <c r="O954" s="22"/>
      <c r="P954" s="22"/>
      <c r="Q954" s="22"/>
      <c r="R954" s="22"/>
      <c r="S954" s="22"/>
      <c r="T954" s="22"/>
      <c r="U954" s="22"/>
      <c r="V954" s="22"/>
      <c r="W954" s="22"/>
      <c r="X954" s="22"/>
      <c r="Y954" s="22"/>
      <c r="Z954" s="22"/>
      <c r="AA954" s="22"/>
      <c r="AB954" s="22"/>
      <c r="AC954" s="22"/>
      <c r="AD954" s="22"/>
      <c r="AE954" s="22"/>
    </row>
    <row r="955" spans="1:31" ht="15.75" customHeight="1" x14ac:dyDescent="0.2">
      <c r="A955" s="22"/>
      <c r="B955" s="22"/>
      <c r="C955" s="22"/>
      <c r="D955" s="22"/>
      <c r="E955" s="22"/>
      <c r="F955" s="22"/>
      <c r="G955" s="22"/>
      <c r="H955" s="22"/>
      <c r="I955" s="67"/>
      <c r="J955" s="22"/>
      <c r="K955" s="22"/>
      <c r="L955" s="22"/>
      <c r="M955" s="22"/>
      <c r="N955" s="22"/>
      <c r="O955" s="22"/>
      <c r="P955" s="22"/>
      <c r="Q955" s="22"/>
      <c r="R955" s="22"/>
      <c r="S955" s="22"/>
      <c r="T955" s="22"/>
      <c r="U955" s="22"/>
      <c r="V955" s="22"/>
      <c r="W955" s="22"/>
      <c r="X955" s="22"/>
      <c r="Y955" s="22"/>
      <c r="Z955" s="22"/>
      <c r="AA955" s="22"/>
      <c r="AB955" s="22"/>
      <c r="AC955" s="22"/>
      <c r="AD955" s="22"/>
      <c r="AE955" s="22"/>
    </row>
    <row r="956" spans="1:31" ht="15.75" customHeight="1" x14ac:dyDescent="0.2">
      <c r="A956" s="22"/>
      <c r="B956" s="22"/>
      <c r="C956" s="22"/>
      <c r="D956" s="22"/>
      <c r="E956" s="22"/>
      <c r="F956" s="22"/>
      <c r="G956" s="22"/>
      <c r="H956" s="22"/>
      <c r="I956" s="67"/>
      <c r="J956" s="22"/>
      <c r="K956" s="22"/>
      <c r="L956" s="22"/>
      <c r="M956" s="22"/>
      <c r="N956" s="22"/>
      <c r="O956" s="22"/>
      <c r="P956" s="22"/>
      <c r="Q956" s="22"/>
      <c r="R956" s="22"/>
      <c r="S956" s="22"/>
      <c r="T956" s="22"/>
      <c r="U956" s="22"/>
      <c r="V956" s="22"/>
      <c r="W956" s="22"/>
      <c r="X956" s="22"/>
      <c r="Y956" s="22"/>
      <c r="Z956" s="22"/>
      <c r="AA956" s="22"/>
      <c r="AB956" s="22"/>
      <c r="AC956" s="22"/>
      <c r="AD956" s="22"/>
      <c r="AE956" s="22"/>
    </row>
    <row r="957" spans="1:31" ht="15.75" customHeight="1" x14ac:dyDescent="0.2">
      <c r="A957" s="22"/>
      <c r="B957" s="22"/>
      <c r="C957" s="22"/>
      <c r="D957" s="22"/>
      <c r="E957" s="22"/>
      <c r="F957" s="22"/>
      <c r="G957" s="22"/>
      <c r="H957" s="22"/>
      <c r="I957" s="67"/>
      <c r="J957" s="22"/>
      <c r="K957" s="22"/>
      <c r="L957" s="22"/>
      <c r="M957" s="22"/>
      <c r="N957" s="22"/>
      <c r="O957" s="22"/>
      <c r="P957" s="22"/>
      <c r="Q957" s="22"/>
      <c r="R957" s="22"/>
      <c r="S957" s="22"/>
      <c r="T957" s="22"/>
      <c r="U957" s="22"/>
      <c r="V957" s="22"/>
      <c r="W957" s="22"/>
      <c r="X957" s="22"/>
      <c r="Y957" s="22"/>
      <c r="Z957" s="22"/>
      <c r="AA957" s="22"/>
      <c r="AB957" s="22"/>
      <c r="AC957" s="22"/>
      <c r="AD957" s="22"/>
      <c r="AE957" s="22"/>
    </row>
    <row r="958" spans="1:31" ht="15.75" customHeight="1" x14ac:dyDescent="0.2">
      <c r="A958" s="22"/>
      <c r="B958" s="22"/>
      <c r="C958" s="22"/>
      <c r="D958" s="22"/>
      <c r="E958" s="22"/>
      <c r="F958" s="22"/>
      <c r="G958" s="22"/>
      <c r="H958" s="22"/>
      <c r="I958" s="67"/>
      <c r="J958" s="22"/>
      <c r="K958" s="22"/>
      <c r="L958" s="22"/>
      <c r="M958" s="22"/>
      <c r="N958" s="22"/>
      <c r="O958" s="22"/>
      <c r="P958" s="22"/>
      <c r="Q958" s="22"/>
      <c r="R958" s="22"/>
      <c r="S958" s="22"/>
      <c r="T958" s="22"/>
      <c r="U958" s="22"/>
      <c r="V958" s="22"/>
      <c r="W958" s="22"/>
      <c r="X958" s="22"/>
      <c r="Y958" s="22"/>
      <c r="Z958" s="22"/>
      <c r="AA958" s="22"/>
      <c r="AB958" s="22"/>
      <c r="AC958" s="22"/>
      <c r="AD958" s="22"/>
      <c r="AE958" s="22"/>
    </row>
    <row r="959" spans="1:31" ht="15.75" customHeight="1" x14ac:dyDescent="0.2">
      <c r="A959" s="22"/>
      <c r="B959" s="22"/>
      <c r="C959" s="22"/>
      <c r="D959" s="22"/>
      <c r="E959" s="22"/>
      <c r="F959" s="22"/>
      <c r="G959" s="22"/>
      <c r="H959" s="22"/>
      <c r="I959" s="67"/>
      <c r="J959" s="22"/>
      <c r="K959" s="22"/>
      <c r="L959" s="22"/>
      <c r="M959" s="22"/>
      <c r="N959" s="22"/>
      <c r="O959" s="22"/>
      <c r="P959" s="22"/>
      <c r="Q959" s="22"/>
      <c r="R959" s="22"/>
      <c r="S959" s="22"/>
      <c r="T959" s="22"/>
      <c r="U959" s="22"/>
      <c r="V959" s="22"/>
      <c r="W959" s="22"/>
      <c r="X959" s="22"/>
      <c r="Y959" s="22"/>
      <c r="Z959" s="22"/>
      <c r="AA959" s="22"/>
      <c r="AB959" s="22"/>
      <c r="AC959" s="22"/>
      <c r="AD959" s="22"/>
      <c r="AE959" s="22"/>
    </row>
    <row r="960" spans="1:31" ht="15.75" customHeight="1" x14ac:dyDescent="0.2">
      <c r="A960" s="22"/>
      <c r="B960" s="22"/>
      <c r="C960" s="22"/>
      <c r="D960" s="22"/>
      <c r="E960" s="22"/>
      <c r="F960" s="22"/>
      <c r="G960" s="22"/>
      <c r="H960" s="22"/>
      <c r="I960" s="67"/>
      <c r="J960" s="22"/>
      <c r="K960" s="22"/>
      <c r="L960" s="22"/>
      <c r="M960" s="22"/>
      <c r="N960" s="22"/>
      <c r="O960" s="22"/>
      <c r="P960" s="22"/>
      <c r="Q960" s="22"/>
      <c r="R960" s="22"/>
      <c r="S960" s="22"/>
      <c r="T960" s="22"/>
      <c r="U960" s="22"/>
      <c r="V960" s="22"/>
      <c r="W960" s="22"/>
      <c r="X960" s="22"/>
      <c r="Y960" s="22"/>
      <c r="Z960" s="22"/>
      <c r="AA960" s="22"/>
      <c r="AB960" s="22"/>
      <c r="AC960" s="22"/>
      <c r="AD960" s="22"/>
      <c r="AE960" s="22"/>
    </row>
    <row r="961" spans="1:31" ht="15.75" customHeight="1" x14ac:dyDescent="0.2">
      <c r="A961" s="22"/>
      <c r="B961" s="22"/>
      <c r="C961" s="22"/>
      <c r="D961" s="22"/>
      <c r="E961" s="22"/>
      <c r="F961" s="22"/>
      <c r="G961" s="22"/>
      <c r="H961" s="22"/>
      <c r="I961" s="67"/>
      <c r="J961" s="22"/>
      <c r="K961" s="22"/>
      <c r="L961" s="22"/>
      <c r="M961" s="22"/>
      <c r="N961" s="22"/>
      <c r="O961" s="22"/>
      <c r="P961" s="22"/>
      <c r="Q961" s="22"/>
      <c r="R961" s="22"/>
      <c r="S961" s="22"/>
      <c r="T961" s="22"/>
      <c r="U961" s="22"/>
      <c r="V961" s="22"/>
      <c r="W961" s="22"/>
      <c r="X961" s="22"/>
      <c r="Y961" s="22"/>
      <c r="Z961" s="22"/>
      <c r="AA961" s="22"/>
      <c r="AB961" s="22"/>
      <c r="AC961" s="22"/>
      <c r="AD961" s="22"/>
      <c r="AE961" s="22"/>
    </row>
    <row r="962" spans="1:31" ht="15.75" customHeight="1" x14ac:dyDescent="0.2">
      <c r="A962" s="22"/>
      <c r="B962" s="22"/>
      <c r="C962" s="22"/>
      <c r="D962" s="22"/>
      <c r="E962" s="22"/>
      <c r="F962" s="22"/>
      <c r="G962" s="22"/>
      <c r="H962" s="22"/>
      <c r="I962" s="67"/>
      <c r="J962" s="22"/>
      <c r="K962" s="22"/>
      <c r="L962" s="22"/>
      <c r="M962" s="22"/>
      <c r="N962" s="22"/>
      <c r="O962" s="22"/>
      <c r="P962" s="22"/>
      <c r="Q962" s="22"/>
      <c r="R962" s="22"/>
      <c r="S962" s="22"/>
      <c r="T962" s="22"/>
      <c r="U962" s="22"/>
      <c r="V962" s="22"/>
      <c r="W962" s="22"/>
      <c r="X962" s="22"/>
      <c r="Y962" s="22"/>
      <c r="Z962" s="22"/>
      <c r="AA962" s="22"/>
      <c r="AB962" s="22"/>
      <c r="AC962" s="22"/>
      <c r="AD962" s="22"/>
      <c r="AE962" s="22"/>
    </row>
    <row r="963" spans="1:31" ht="15.75" customHeight="1" x14ac:dyDescent="0.2">
      <c r="A963" s="22"/>
      <c r="B963" s="22"/>
      <c r="C963" s="22"/>
      <c r="D963" s="22"/>
      <c r="E963" s="22"/>
      <c r="F963" s="22"/>
      <c r="G963" s="22"/>
      <c r="H963" s="22"/>
      <c r="I963" s="67"/>
      <c r="J963" s="22"/>
      <c r="K963" s="22"/>
      <c r="L963" s="22"/>
      <c r="M963" s="22"/>
      <c r="N963" s="22"/>
      <c r="O963" s="22"/>
      <c r="P963" s="22"/>
      <c r="Q963" s="22"/>
      <c r="R963" s="22"/>
      <c r="S963" s="22"/>
      <c r="T963" s="22"/>
      <c r="U963" s="22"/>
      <c r="V963" s="22"/>
      <c r="W963" s="22"/>
      <c r="X963" s="22"/>
      <c r="Y963" s="22"/>
      <c r="Z963" s="22"/>
      <c r="AA963" s="22"/>
      <c r="AB963" s="22"/>
      <c r="AC963" s="22"/>
      <c r="AD963" s="22"/>
      <c r="AE963" s="22"/>
    </row>
    <row r="964" spans="1:31" ht="15.75" customHeight="1" x14ac:dyDescent="0.2">
      <c r="A964" s="22"/>
      <c r="B964" s="22"/>
      <c r="C964" s="22"/>
      <c r="D964" s="22"/>
      <c r="E964" s="22"/>
      <c r="F964" s="22"/>
      <c r="G964" s="22"/>
      <c r="H964" s="22"/>
      <c r="I964" s="67"/>
      <c r="J964" s="22"/>
      <c r="K964" s="22"/>
      <c r="L964" s="22"/>
      <c r="M964" s="22"/>
      <c r="N964" s="22"/>
      <c r="O964" s="22"/>
      <c r="P964" s="22"/>
      <c r="Q964" s="22"/>
      <c r="R964" s="22"/>
      <c r="S964" s="22"/>
      <c r="T964" s="22"/>
      <c r="U964" s="22"/>
      <c r="V964" s="22"/>
      <c r="W964" s="22"/>
      <c r="X964" s="22"/>
      <c r="Y964" s="22"/>
      <c r="Z964" s="22"/>
      <c r="AA964" s="22"/>
      <c r="AB964" s="22"/>
      <c r="AC964" s="22"/>
      <c r="AD964" s="22"/>
      <c r="AE964" s="22"/>
    </row>
    <row r="965" spans="1:31" ht="15.75" customHeight="1" x14ac:dyDescent="0.2">
      <c r="A965" s="22"/>
      <c r="B965" s="22"/>
      <c r="C965" s="22"/>
      <c r="D965" s="22"/>
      <c r="E965" s="22"/>
      <c r="F965" s="22"/>
      <c r="G965" s="22"/>
      <c r="H965" s="22"/>
      <c r="I965" s="67"/>
      <c r="J965" s="22"/>
      <c r="K965" s="22"/>
      <c r="L965" s="22"/>
      <c r="M965" s="22"/>
      <c r="N965" s="22"/>
      <c r="O965" s="22"/>
      <c r="P965" s="22"/>
      <c r="Q965" s="22"/>
      <c r="R965" s="22"/>
      <c r="S965" s="22"/>
      <c r="T965" s="22"/>
      <c r="U965" s="22"/>
      <c r="V965" s="22"/>
      <c r="W965" s="22"/>
      <c r="X965" s="22"/>
      <c r="Y965" s="22"/>
      <c r="Z965" s="22"/>
      <c r="AA965" s="22"/>
      <c r="AB965" s="22"/>
      <c r="AC965" s="22"/>
      <c r="AD965" s="22"/>
      <c r="AE965" s="22"/>
    </row>
    <row r="966" spans="1:31" ht="15.75" customHeight="1" x14ac:dyDescent="0.2">
      <c r="A966" s="22"/>
      <c r="B966" s="22"/>
      <c r="C966" s="22"/>
      <c r="D966" s="22"/>
      <c r="E966" s="22"/>
      <c r="F966" s="22"/>
      <c r="G966" s="22"/>
      <c r="H966" s="22"/>
      <c r="I966" s="67"/>
      <c r="J966" s="22"/>
      <c r="K966" s="22"/>
      <c r="L966" s="22"/>
      <c r="M966" s="22"/>
      <c r="N966" s="22"/>
      <c r="O966" s="22"/>
      <c r="P966" s="22"/>
      <c r="Q966" s="22"/>
      <c r="R966" s="22"/>
      <c r="S966" s="22"/>
      <c r="T966" s="22"/>
      <c r="U966" s="22"/>
      <c r="V966" s="22"/>
      <c r="W966" s="22"/>
      <c r="X966" s="22"/>
      <c r="Y966" s="22"/>
      <c r="Z966" s="22"/>
      <c r="AA966" s="22"/>
      <c r="AB966" s="22"/>
      <c r="AC966" s="22"/>
      <c r="AD966" s="22"/>
      <c r="AE966" s="22"/>
    </row>
    <row r="967" spans="1:31" ht="15.75" customHeight="1" x14ac:dyDescent="0.2">
      <c r="A967" s="22"/>
      <c r="B967" s="22"/>
      <c r="C967" s="22"/>
      <c r="D967" s="22"/>
      <c r="E967" s="22"/>
      <c r="F967" s="22"/>
      <c r="G967" s="22"/>
      <c r="H967" s="22"/>
      <c r="I967" s="67"/>
      <c r="J967" s="22"/>
      <c r="K967" s="22"/>
      <c r="L967" s="22"/>
      <c r="M967" s="22"/>
      <c r="N967" s="22"/>
      <c r="O967" s="22"/>
      <c r="P967" s="22"/>
      <c r="Q967" s="22"/>
      <c r="R967" s="22"/>
      <c r="S967" s="22"/>
      <c r="T967" s="22"/>
      <c r="U967" s="22"/>
      <c r="V967" s="22"/>
      <c r="W967" s="22"/>
      <c r="X967" s="22"/>
      <c r="Y967" s="22"/>
      <c r="Z967" s="22"/>
      <c r="AA967" s="22"/>
      <c r="AB967" s="22"/>
      <c r="AC967" s="22"/>
      <c r="AD967" s="22"/>
      <c r="AE967" s="22"/>
    </row>
    <row r="968" spans="1:31" ht="15.75" customHeight="1" x14ac:dyDescent="0.2">
      <c r="A968" s="22"/>
      <c r="B968" s="22"/>
      <c r="C968" s="22"/>
      <c r="D968" s="22"/>
      <c r="E968" s="22"/>
      <c r="F968" s="22"/>
      <c r="G968" s="22"/>
      <c r="H968" s="22"/>
      <c r="I968" s="67"/>
      <c r="J968" s="22"/>
      <c r="K968" s="22"/>
      <c r="L968" s="22"/>
      <c r="M968" s="22"/>
      <c r="N968" s="22"/>
      <c r="O968" s="22"/>
      <c r="P968" s="22"/>
      <c r="Q968" s="22"/>
      <c r="R968" s="22"/>
      <c r="S968" s="22"/>
      <c r="T968" s="22"/>
      <c r="U968" s="22"/>
      <c r="V968" s="22"/>
      <c r="W968" s="22"/>
      <c r="X968" s="22"/>
      <c r="Y968" s="22"/>
      <c r="Z968" s="22"/>
      <c r="AA968" s="22"/>
      <c r="AB968" s="22"/>
      <c r="AC968" s="22"/>
      <c r="AD968" s="22"/>
      <c r="AE968" s="22"/>
    </row>
    <row r="969" spans="1:31" ht="15.75" customHeight="1" x14ac:dyDescent="0.2">
      <c r="A969" s="22"/>
      <c r="B969" s="22"/>
      <c r="C969" s="22"/>
      <c r="D969" s="22"/>
      <c r="E969" s="22"/>
      <c r="F969" s="22"/>
      <c r="G969" s="22"/>
      <c r="H969" s="22"/>
      <c r="I969" s="67"/>
      <c r="J969" s="22"/>
      <c r="K969" s="22"/>
      <c r="L969" s="22"/>
      <c r="M969" s="22"/>
      <c r="N969" s="22"/>
      <c r="O969" s="22"/>
      <c r="P969" s="22"/>
      <c r="Q969" s="22"/>
      <c r="R969" s="22"/>
      <c r="S969" s="22"/>
      <c r="T969" s="22"/>
      <c r="U969" s="22"/>
      <c r="V969" s="22"/>
      <c r="W969" s="22"/>
      <c r="X969" s="22"/>
      <c r="Y969" s="22"/>
      <c r="Z969" s="22"/>
      <c r="AA969" s="22"/>
      <c r="AB969" s="22"/>
      <c r="AC969" s="22"/>
      <c r="AD969" s="22"/>
      <c r="AE969" s="22"/>
    </row>
    <row r="970" spans="1:31" ht="15.75" customHeight="1" x14ac:dyDescent="0.2">
      <c r="A970" s="22"/>
      <c r="B970" s="22"/>
      <c r="C970" s="22"/>
      <c r="D970" s="22"/>
      <c r="E970" s="22"/>
      <c r="F970" s="22"/>
      <c r="G970" s="22"/>
      <c r="H970" s="22"/>
      <c r="I970" s="67"/>
      <c r="J970" s="22"/>
      <c r="K970" s="22"/>
      <c r="L970" s="22"/>
      <c r="M970" s="22"/>
      <c r="N970" s="22"/>
      <c r="O970" s="22"/>
      <c r="P970" s="22"/>
      <c r="Q970" s="22"/>
      <c r="R970" s="22"/>
      <c r="S970" s="22"/>
      <c r="T970" s="22"/>
      <c r="U970" s="22"/>
      <c r="V970" s="22"/>
      <c r="W970" s="22"/>
      <c r="X970" s="22"/>
      <c r="Y970" s="22"/>
      <c r="Z970" s="22"/>
      <c r="AA970" s="22"/>
      <c r="AB970" s="22"/>
      <c r="AC970" s="22"/>
      <c r="AD970" s="22"/>
      <c r="AE970" s="22"/>
    </row>
    <row r="971" spans="1:31" ht="15.75" customHeight="1" x14ac:dyDescent="0.2">
      <c r="A971" s="22"/>
      <c r="B971" s="22"/>
      <c r="C971" s="22"/>
      <c r="D971" s="22"/>
      <c r="E971" s="22"/>
      <c r="F971" s="22"/>
      <c r="G971" s="22"/>
      <c r="H971" s="22"/>
      <c r="I971" s="67"/>
      <c r="J971" s="22"/>
      <c r="K971" s="22"/>
      <c r="L971" s="22"/>
      <c r="M971" s="22"/>
      <c r="N971" s="22"/>
      <c r="O971" s="22"/>
      <c r="P971" s="22"/>
      <c r="Q971" s="22"/>
      <c r="R971" s="22"/>
      <c r="S971" s="22"/>
      <c r="T971" s="22"/>
      <c r="U971" s="22"/>
      <c r="V971" s="22"/>
      <c r="W971" s="22"/>
      <c r="X971" s="22"/>
      <c r="Y971" s="22"/>
      <c r="Z971" s="22"/>
      <c r="AA971" s="22"/>
      <c r="AB971" s="22"/>
      <c r="AC971" s="22"/>
      <c r="AD971" s="22"/>
      <c r="AE971" s="22"/>
    </row>
    <row r="972" spans="1:31" ht="15.75" customHeight="1" x14ac:dyDescent="0.2">
      <c r="A972" s="22"/>
      <c r="B972" s="22"/>
      <c r="C972" s="22"/>
      <c r="D972" s="22"/>
      <c r="E972" s="22"/>
      <c r="F972" s="22"/>
      <c r="G972" s="22"/>
      <c r="H972" s="22"/>
      <c r="I972" s="67"/>
      <c r="J972" s="22"/>
      <c r="K972" s="22"/>
      <c r="L972" s="22"/>
      <c r="M972" s="22"/>
      <c r="N972" s="22"/>
      <c r="O972" s="22"/>
      <c r="P972" s="22"/>
      <c r="Q972" s="22"/>
      <c r="R972" s="22"/>
      <c r="S972" s="22"/>
      <c r="T972" s="22"/>
      <c r="U972" s="22"/>
      <c r="V972" s="22"/>
      <c r="W972" s="22"/>
      <c r="X972" s="22"/>
      <c r="Y972" s="22"/>
      <c r="Z972" s="22"/>
      <c r="AA972" s="22"/>
      <c r="AB972" s="22"/>
      <c r="AC972" s="22"/>
      <c r="AD972" s="22"/>
      <c r="AE972" s="22"/>
    </row>
    <row r="973" spans="1:31" ht="15.75" customHeight="1" x14ac:dyDescent="0.2">
      <c r="A973" s="22"/>
      <c r="B973" s="22"/>
      <c r="C973" s="22"/>
      <c r="D973" s="22"/>
      <c r="E973" s="22"/>
      <c r="F973" s="22"/>
      <c r="G973" s="22"/>
      <c r="H973" s="22"/>
      <c r="I973" s="67"/>
      <c r="J973" s="22"/>
      <c r="K973" s="22"/>
      <c r="L973" s="22"/>
      <c r="M973" s="22"/>
      <c r="N973" s="22"/>
      <c r="O973" s="22"/>
      <c r="P973" s="22"/>
      <c r="Q973" s="22"/>
      <c r="R973" s="22"/>
      <c r="S973" s="22"/>
      <c r="T973" s="22"/>
      <c r="U973" s="22"/>
      <c r="V973" s="22"/>
      <c r="W973" s="22"/>
      <c r="X973" s="22"/>
      <c r="Y973" s="22"/>
      <c r="Z973" s="22"/>
      <c r="AA973" s="22"/>
      <c r="AB973" s="22"/>
      <c r="AC973" s="22"/>
      <c r="AD973" s="22"/>
      <c r="AE973" s="22"/>
    </row>
    <row r="974" spans="1:31" ht="15.75" customHeight="1" x14ac:dyDescent="0.2">
      <c r="A974" s="22"/>
      <c r="B974" s="22"/>
      <c r="C974" s="22"/>
      <c r="D974" s="22"/>
      <c r="E974" s="22"/>
      <c r="F974" s="22"/>
      <c r="G974" s="22"/>
      <c r="H974" s="22"/>
      <c r="I974" s="67"/>
      <c r="J974" s="22"/>
      <c r="K974" s="22"/>
      <c r="L974" s="22"/>
      <c r="M974" s="22"/>
      <c r="N974" s="22"/>
      <c r="O974" s="22"/>
      <c r="P974" s="22"/>
      <c r="Q974" s="22"/>
      <c r="R974" s="22"/>
      <c r="S974" s="22"/>
      <c r="T974" s="22"/>
      <c r="U974" s="22"/>
      <c r="V974" s="22"/>
      <c r="W974" s="22"/>
      <c r="X974" s="22"/>
      <c r="Y974" s="22"/>
      <c r="Z974" s="22"/>
      <c r="AA974" s="22"/>
      <c r="AB974" s="22"/>
      <c r="AC974" s="22"/>
      <c r="AD974" s="22"/>
      <c r="AE974" s="22"/>
    </row>
    <row r="975" spans="1:31" ht="15.75" customHeight="1" x14ac:dyDescent="0.2">
      <c r="A975" s="22"/>
      <c r="B975" s="22"/>
      <c r="C975" s="22"/>
      <c r="D975" s="22"/>
      <c r="E975" s="22"/>
      <c r="F975" s="22"/>
      <c r="G975" s="22"/>
      <c r="H975" s="22"/>
      <c r="I975" s="67"/>
      <c r="J975" s="22"/>
      <c r="K975" s="22"/>
      <c r="L975" s="22"/>
      <c r="M975" s="22"/>
      <c r="N975" s="22"/>
      <c r="O975" s="22"/>
      <c r="P975" s="22"/>
      <c r="Q975" s="22"/>
      <c r="R975" s="22"/>
      <c r="S975" s="22"/>
      <c r="T975" s="22"/>
      <c r="U975" s="22"/>
      <c r="V975" s="22"/>
      <c r="W975" s="22"/>
      <c r="X975" s="22"/>
      <c r="Y975" s="22"/>
      <c r="Z975" s="22"/>
      <c r="AA975" s="22"/>
      <c r="AB975" s="22"/>
      <c r="AC975" s="22"/>
      <c r="AD975" s="22"/>
      <c r="AE975" s="22"/>
    </row>
    <row r="976" spans="1:31" ht="15.75" customHeight="1" x14ac:dyDescent="0.2">
      <c r="A976" s="22"/>
      <c r="B976" s="22"/>
      <c r="C976" s="22"/>
      <c r="D976" s="22"/>
      <c r="E976" s="22"/>
      <c r="F976" s="22"/>
      <c r="G976" s="22"/>
      <c r="H976" s="22"/>
      <c r="I976" s="67"/>
      <c r="J976" s="22"/>
      <c r="K976" s="22"/>
      <c r="L976" s="22"/>
      <c r="M976" s="22"/>
      <c r="N976" s="22"/>
      <c r="O976" s="22"/>
      <c r="P976" s="22"/>
      <c r="Q976" s="22"/>
      <c r="R976" s="22"/>
      <c r="S976" s="22"/>
      <c r="T976" s="22"/>
      <c r="U976" s="22"/>
      <c r="V976" s="22"/>
      <c r="W976" s="22"/>
      <c r="X976" s="22"/>
      <c r="Y976" s="22"/>
      <c r="Z976" s="22"/>
      <c r="AA976" s="22"/>
      <c r="AB976" s="22"/>
      <c r="AC976" s="22"/>
      <c r="AD976" s="22"/>
      <c r="AE976" s="22"/>
    </row>
    <row r="977" spans="1:31" ht="15.75" customHeight="1" x14ac:dyDescent="0.2">
      <c r="A977" s="22"/>
      <c r="B977" s="22"/>
      <c r="C977" s="22"/>
      <c r="D977" s="22"/>
      <c r="E977" s="22"/>
      <c r="F977" s="22"/>
      <c r="G977" s="22"/>
      <c r="H977" s="22"/>
      <c r="I977" s="67"/>
      <c r="J977" s="22"/>
      <c r="K977" s="22"/>
      <c r="L977" s="22"/>
      <c r="M977" s="22"/>
      <c r="N977" s="22"/>
      <c r="O977" s="22"/>
      <c r="P977" s="22"/>
      <c r="Q977" s="22"/>
      <c r="R977" s="22"/>
      <c r="S977" s="22"/>
      <c r="T977" s="22"/>
      <c r="U977" s="22"/>
      <c r="V977" s="22"/>
      <c r="W977" s="22"/>
      <c r="X977" s="22"/>
      <c r="Y977" s="22"/>
      <c r="Z977" s="22"/>
      <c r="AA977" s="22"/>
      <c r="AB977" s="22"/>
      <c r="AC977" s="22"/>
      <c r="AD977" s="22"/>
      <c r="AE977" s="22"/>
    </row>
    <row r="978" spans="1:31" ht="15.75" customHeight="1" x14ac:dyDescent="0.2">
      <c r="A978" s="22"/>
      <c r="B978" s="22"/>
      <c r="C978" s="22"/>
      <c r="D978" s="22"/>
      <c r="E978" s="22"/>
      <c r="F978" s="22"/>
      <c r="G978" s="22"/>
      <c r="H978" s="22"/>
      <c r="I978" s="67"/>
      <c r="J978" s="22"/>
      <c r="K978" s="22"/>
      <c r="L978" s="22"/>
      <c r="M978" s="22"/>
      <c r="N978" s="22"/>
      <c r="O978" s="22"/>
      <c r="P978" s="22"/>
      <c r="Q978" s="22"/>
      <c r="R978" s="22"/>
      <c r="S978" s="22"/>
      <c r="T978" s="22"/>
      <c r="U978" s="22"/>
      <c r="V978" s="22"/>
      <c r="W978" s="22"/>
      <c r="X978" s="22"/>
      <c r="Y978" s="22"/>
      <c r="Z978" s="22"/>
      <c r="AA978" s="22"/>
      <c r="AB978" s="22"/>
      <c r="AC978" s="22"/>
      <c r="AD978" s="22"/>
      <c r="AE978" s="22"/>
    </row>
    <row r="979" spans="1:31" ht="15.75" customHeight="1" x14ac:dyDescent="0.2">
      <c r="A979" s="22"/>
      <c r="B979" s="22"/>
      <c r="C979" s="22"/>
      <c r="D979" s="22"/>
      <c r="E979" s="22"/>
      <c r="F979" s="22"/>
      <c r="G979" s="22"/>
      <c r="H979" s="22"/>
      <c r="I979" s="67"/>
      <c r="J979" s="22"/>
      <c r="K979" s="22"/>
      <c r="L979" s="22"/>
      <c r="M979" s="22"/>
      <c r="N979" s="22"/>
      <c r="O979" s="22"/>
      <c r="P979" s="22"/>
      <c r="Q979" s="22"/>
      <c r="R979" s="22"/>
      <c r="S979" s="22"/>
      <c r="T979" s="22"/>
      <c r="U979" s="22"/>
      <c r="V979" s="22"/>
      <c r="W979" s="22"/>
      <c r="X979" s="22"/>
      <c r="Y979" s="22"/>
      <c r="Z979" s="22"/>
      <c r="AA979" s="22"/>
      <c r="AB979" s="22"/>
      <c r="AC979" s="22"/>
      <c r="AD979" s="22"/>
      <c r="AE979" s="22"/>
    </row>
    <row r="980" spans="1:31" ht="15.75" customHeight="1" x14ac:dyDescent="0.2">
      <c r="A980" s="22"/>
      <c r="B980" s="22"/>
      <c r="C980" s="22"/>
      <c r="D980" s="22"/>
      <c r="E980" s="22"/>
      <c r="F980" s="22"/>
      <c r="G980" s="22"/>
      <c r="H980" s="22"/>
      <c r="I980" s="67"/>
      <c r="J980" s="22"/>
      <c r="K980" s="22"/>
      <c r="L980" s="22"/>
      <c r="M980" s="22"/>
      <c r="N980" s="22"/>
      <c r="O980" s="22"/>
      <c r="P980" s="22"/>
      <c r="Q980" s="22"/>
      <c r="R980" s="22"/>
      <c r="S980" s="22"/>
      <c r="T980" s="22"/>
      <c r="U980" s="22"/>
      <c r="V980" s="22"/>
      <c r="W980" s="22"/>
      <c r="X980" s="22"/>
      <c r="Y980" s="22"/>
      <c r="Z980" s="22"/>
      <c r="AA980" s="22"/>
      <c r="AB980" s="22"/>
      <c r="AC980" s="22"/>
      <c r="AD980" s="22"/>
      <c r="AE980" s="22"/>
    </row>
    <row r="981" spans="1:31" ht="15.75" customHeight="1" x14ac:dyDescent="0.2">
      <c r="A981" s="22"/>
      <c r="B981" s="22"/>
      <c r="C981" s="22"/>
      <c r="D981" s="22"/>
      <c r="E981" s="22"/>
      <c r="F981" s="22"/>
      <c r="G981" s="22"/>
      <c r="H981" s="22"/>
      <c r="I981" s="67"/>
      <c r="J981" s="22"/>
      <c r="K981" s="22"/>
      <c r="L981" s="22"/>
      <c r="M981" s="22"/>
      <c r="N981" s="22"/>
      <c r="O981" s="22"/>
      <c r="P981" s="22"/>
      <c r="Q981" s="22"/>
      <c r="R981" s="22"/>
      <c r="S981" s="22"/>
      <c r="T981" s="22"/>
      <c r="U981" s="22"/>
      <c r="V981" s="22"/>
      <c r="W981" s="22"/>
      <c r="X981" s="22"/>
      <c r="Y981" s="22"/>
      <c r="Z981" s="22"/>
      <c r="AA981" s="22"/>
      <c r="AB981" s="22"/>
      <c r="AC981" s="22"/>
      <c r="AD981" s="22"/>
      <c r="AE981" s="22"/>
    </row>
    <row r="982" spans="1:31" ht="15.75" customHeight="1" x14ac:dyDescent="0.2">
      <c r="A982" s="22"/>
      <c r="B982" s="22"/>
      <c r="C982" s="22"/>
      <c r="D982" s="22"/>
      <c r="E982" s="22"/>
      <c r="F982" s="22"/>
      <c r="G982" s="22"/>
      <c r="H982" s="22"/>
      <c r="I982" s="67"/>
      <c r="J982" s="22"/>
      <c r="K982" s="22"/>
      <c r="L982" s="22"/>
      <c r="M982" s="22"/>
      <c r="N982" s="22"/>
      <c r="O982" s="22"/>
      <c r="P982" s="22"/>
      <c r="Q982" s="22"/>
      <c r="R982" s="22"/>
      <c r="S982" s="22"/>
      <c r="T982" s="22"/>
      <c r="U982" s="22"/>
      <c r="V982" s="22"/>
      <c r="W982" s="22"/>
      <c r="X982" s="22"/>
      <c r="Y982" s="22"/>
      <c r="Z982" s="22"/>
      <c r="AA982" s="22"/>
      <c r="AB982" s="22"/>
      <c r="AC982" s="22"/>
      <c r="AD982" s="22"/>
      <c r="AE982" s="22"/>
    </row>
    <row r="983" spans="1:31" ht="15.75" customHeight="1" x14ac:dyDescent="0.2">
      <c r="A983" s="22"/>
      <c r="B983" s="22"/>
      <c r="C983" s="22"/>
      <c r="D983" s="22"/>
      <c r="E983" s="22"/>
      <c r="F983" s="22"/>
      <c r="G983" s="22"/>
      <c r="H983" s="22"/>
      <c r="I983" s="67"/>
      <c r="J983" s="22"/>
      <c r="K983" s="22"/>
      <c r="L983" s="22"/>
      <c r="M983" s="22"/>
      <c r="N983" s="22"/>
      <c r="O983" s="22"/>
      <c r="P983" s="22"/>
      <c r="Q983" s="22"/>
      <c r="R983" s="22"/>
      <c r="S983" s="22"/>
      <c r="T983" s="22"/>
      <c r="U983" s="22"/>
      <c r="V983" s="22"/>
      <c r="W983" s="22"/>
      <c r="X983" s="22"/>
      <c r="Y983" s="22"/>
      <c r="Z983" s="22"/>
      <c r="AA983" s="22"/>
      <c r="AB983" s="22"/>
      <c r="AC983" s="22"/>
      <c r="AD983" s="22"/>
      <c r="AE983" s="22"/>
    </row>
    <row r="984" spans="1:31" ht="15.75" customHeight="1" x14ac:dyDescent="0.2">
      <c r="A984" s="22"/>
      <c r="B984" s="22"/>
      <c r="C984" s="22"/>
      <c r="D984" s="22"/>
      <c r="E984" s="22"/>
      <c r="F984" s="22"/>
      <c r="G984" s="22"/>
      <c r="H984" s="22"/>
      <c r="I984" s="67"/>
      <c r="J984" s="22"/>
      <c r="K984" s="22"/>
      <c r="L984" s="22"/>
      <c r="M984" s="22"/>
      <c r="N984" s="22"/>
      <c r="O984" s="22"/>
      <c r="P984" s="22"/>
      <c r="Q984" s="22"/>
      <c r="R984" s="22"/>
      <c r="S984" s="22"/>
      <c r="T984" s="22"/>
      <c r="U984" s="22"/>
      <c r="V984" s="22"/>
      <c r="W984" s="22"/>
      <c r="X984" s="22"/>
      <c r="Y984" s="22"/>
      <c r="Z984" s="22"/>
      <c r="AA984" s="22"/>
      <c r="AB984" s="22"/>
      <c r="AC984" s="22"/>
      <c r="AD984" s="22"/>
      <c r="AE984" s="22"/>
    </row>
    <row r="985" spans="1:31" ht="15.75" customHeight="1" x14ac:dyDescent="0.2">
      <c r="A985" s="22"/>
      <c r="B985" s="22"/>
      <c r="C985" s="22"/>
      <c r="D985" s="22"/>
      <c r="E985" s="22"/>
      <c r="F985" s="22"/>
      <c r="G985" s="22"/>
      <c r="H985" s="22"/>
      <c r="I985" s="67"/>
      <c r="J985" s="22"/>
      <c r="K985" s="22"/>
      <c r="L985" s="22"/>
      <c r="M985" s="22"/>
      <c r="N985" s="22"/>
      <c r="O985" s="22"/>
      <c r="P985" s="22"/>
      <c r="Q985" s="22"/>
      <c r="R985" s="22"/>
      <c r="S985" s="22"/>
      <c r="T985" s="22"/>
      <c r="U985" s="22"/>
      <c r="V985" s="22"/>
      <c r="W985" s="22"/>
      <c r="X985" s="22"/>
      <c r="Y985" s="22"/>
      <c r="Z985" s="22"/>
      <c r="AA985" s="22"/>
      <c r="AB985" s="22"/>
      <c r="AC985" s="22"/>
      <c r="AD985" s="22"/>
      <c r="AE985" s="22"/>
    </row>
    <row r="986" spans="1:31" ht="15.75" customHeight="1" x14ac:dyDescent="0.2">
      <c r="A986" s="22"/>
      <c r="B986" s="22"/>
      <c r="C986" s="22"/>
      <c r="D986" s="22"/>
      <c r="E986" s="22"/>
      <c r="F986" s="22"/>
      <c r="G986" s="22"/>
      <c r="H986" s="22"/>
      <c r="I986" s="67"/>
      <c r="J986" s="22"/>
      <c r="K986" s="22"/>
      <c r="L986" s="22"/>
      <c r="M986" s="22"/>
      <c r="N986" s="22"/>
      <c r="O986" s="22"/>
      <c r="P986" s="22"/>
      <c r="Q986" s="22"/>
      <c r="R986" s="22"/>
      <c r="S986" s="22"/>
      <c r="T986" s="22"/>
      <c r="U986" s="22"/>
      <c r="V986" s="22"/>
      <c r="W986" s="22"/>
      <c r="X986" s="22"/>
      <c r="Y986" s="22"/>
      <c r="Z986" s="22"/>
      <c r="AA986" s="22"/>
      <c r="AB986" s="22"/>
      <c r="AC986" s="22"/>
      <c r="AD986" s="22"/>
      <c r="AE986" s="22"/>
    </row>
    <row r="987" spans="1:31" ht="15.75" customHeight="1" x14ac:dyDescent="0.2">
      <c r="A987" s="22"/>
      <c r="B987" s="22"/>
      <c r="C987" s="22"/>
      <c r="D987" s="22"/>
      <c r="E987" s="22"/>
      <c r="F987" s="22"/>
      <c r="G987" s="22"/>
      <c r="H987" s="22"/>
      <c r="I987" s="67"/>
      <c r="J987" s="22"/>
      <c r="K987" s="22"/>
      <c r="L987" s="22"/>
      <c r="M987" s="22"/>
      <c r="N987" s="22"/>
      <c r="O987" s="22"/>
      <c r="P987" s="22"/>
      <c r="Q987" s="22"/>
      <c r="R987" s="22"/>
      <c r="S987" s="22"/>
      <c r="T987" s="22"/>
      <c r="U987" s="22"/>
      <c r="V987" s="22"/>
      <c r="W987" s="22"/>
      <c r="X987" s="22"/>
      <c r="Y987" s="22"/>
      <c r="Z987" s="22"/>
      <c r="AA987" s="22"/>
      <c r="AB987" s="22"/>
      <c r="AC987" s="22"/>
      <c r="AD987" s="22"/>
      <c r="AE987" s="22"/>
    </row>
    <row r="988" spans="1:31" ht="15.75" customHeight="1" x14ac:dyDescent="0.2">
      <c r="A988" s="22"/>
      <c r="B988" s="22"/>
      <c r="C988" s="22"/>
      <c r="D988" s="22"/>
      <c r="E988" s="22"/>
      <c r="F988" s="22"/>
      <c r="G988" s="22"/>
      <c r="H988" s="22"/>
      <c r="I988" s="67"/>
      <c r="J988" s="22"/>
      <c r="K988" s="22"/>
      <c r="L988" s="22"/>
      <c r="M988" s="22"/>
      <c r="N988" s="22"/>
      <c r="O988" s="22"/>
      <c r="P988" s="22"/>
      <c r="Q988" s="22"/>
      <c r="R988" s="22"/>
      <c r="S988" s="22"/>
      <c r="T988" s="22"/>
      <c r="U988" s="22"/>
      <c r="V988" s="22"/>
      <c r="W988" s="22"/>
      <c r="X988" s="22"/>
      <c r="Y988" s="22"/>
      <c r="Z988" s="22"/>
      <c r="AA988" s="22"/>
      <c r="AB988" s="22"/>
      <c r="AC988" s="22"/>
      <c r="AD988" s="22"/>
      <c r="AE988" s="22"/>
    </row>
    <row r="989" spans="1:31" ht="15.75" customHeight="1" x14ac:dyDescent="0.2">
      <c r="A989" s="22"/>
      <c r="B989" s="22"/>
      <c r="C989" s="22"/>
      <c r="D989" s="22"/>
      <c r="E989" s="22"/>
      <c r="F989" s="22"/>
      <c r="G989" s="22"/>
      <c r="H989" s="22"/>
      <c r="I989" s="67"/>
      <c r="J989" s="22"/>
      <c r="K989" s="22"/>
      <c r="L989" s="22"/>
      <c r="M989" s="22"/>
      <c r="N989" s="22"/>
      <c r="O989" s="22"/>
      <c r="P989" s="22"/>
      <c r="Q989" s="22"/>
      <c r="R989" s="22"/>
      <c r="S989" s="22"/>
      <c r="T989" s="22"/>
      <c r="U989" s="22"/>
      <c r="V989" s="22"/>
      <c r="W989" s="22"/>
      <c r="X989" s="22"/>
      <c r="Y989" s="22"/>
      <c r="Z989" s="22"/>
      <c r="AA989" s="22"/>
      <c r="AB989" s="22"/>
      <c r="AC989" s="22"/>
      <c r="AD989" s="22"/>
      <c r="AE989" s="22"/>
    </row>
    <row r="990" spans="1:31" ht="15.75" customHeight="1" x14ac:dyDescent="0.2">
      <c r="A990" s="22"/>
      <c r="B990" s="22"/>
      <c r="C990" s="22"/>
      <c r="D990" s="22"/>
      <c r="E990" s="22"/>
      <c r="F990" s="22"/>
      <c r="G990" s="22"/>
      <c r="H990" s="22"/>
      <c r="I990" s="67"/>
      <c r="J990" s="22"/>
      <c r="K990" s="22"/>
      <c r="L990" s="22"/>
      <c r="M990" s="22"/>
      <c r="N990" s="22"/>
      <c r="O990" s="22"/>
      <c r="P990" s="22"/>
      <c r="Q990" s="22"/>
      <c r="R990" s="22"/>
      <c r="S990" s="22"/>
      <c r="T990" s="22"/>
      <c r="U990" s="22"/>
      <c r="V990" s="22"/>
      <c r="W990" s="22"/>
      <c r="X990" s="22"/>
      <c r="Y990" s="22"/>
      <c r="Z990" s="22"/>
      <c r="AA990" s="22"/>
      <c r="AB990" s="22"/>
      <c r="AC990" s="22"/>
      <c r="AD990" s="22"/>
      <c r="AE990" s="22"/>
    </row>
    <row r="991" spans="1:31" ht="15.75" customHeight="1" x14ac:dyDescent="0.2">
      <c r="A991" s="22"/>
      <c r="B991" s="22"/>
      <c r="C991" s="22"/>
      <c r="D991" s="22"/>
      <c r="E991" s="22"/>
      <c r="F991" s="22"/>
      <c r="G991" s="22"/>
      <c r="H991" s="22"/>
      <c r="I991" s="67"/>
      <c r="J991" s="22"/>
      <c r="K991" s="22"/>
      <c r="L991" s="22"/>
      <c r="M991" s="22"/>
      <c r="N991" s="22"/>
      <c r="O991" s="22"/>
      <c r="P991" s="22"/>
      <c r="Q991" s="22"/>
      <c r="R991" s="22"/>
      <c r="S991" s="22"/>
      <c r="T991" s="22"/>
      <c r="U991" s="22"/>
      <c r="V991" s="22"/>
      <c r="W991" s="22"/>
      <c r="X991" s="22"/>
      <c r="Y991" s="22"/>
      <c r="Z991" s="22"/>
      <c r="AA991" s="22"/>
      <c r="AB991" s="22"/>
      <c r="AC991" s="22"/>
      <c r="AD991" s="22"/>
      <c r="AE991" s="22"/>
    </row>
    <row r="992" spans="1:31" ht="15.75" customHeight="1" x14ac:dyDescent="0.2">
      <c r="A992" s="22"/>
      <c r="B992" s="22"/>
      <c r="C992" s="22"/>
      <c r="D992" s="22"/>
      <c r="E992" s="22"/>
      <c r="F992" s="22"/>
      <c r="G992" s="22"/>
      <c r="H992" s="22"/>
      <c r="I992" s="67"/>
      <c r="J992" s="22"/>
      <c r="K992" s="22"/>
      <c r="L992" s="22"/>
      <c r="M992" s="22"/>
      <c r="N992" s="22"/>
      <c r="O992" s="22"/>
      <c r="P992" s="22"/>
      <c r="Q992" s="22"/>
      <c r="R992" s="22"/>
      <c r="S992" s="22"/>
      <c r="T992" s="22"/>
      <c r="U992" s="22"/>
      <c r="V992" s="22"/>
      <c r="W992" s="22"/>
      <c r="X992" s="22"/>
      <c r="Y992" s="22"/>
      <c r="Z992" s="22"/>
      <c r="AA992" s="22"/>
      <c r="AB992" s="22"/>
      <c r="AC992" s="22"/>
      <c r="AD992" s="22"/>
      <c r="AE992" s="22"/>
    </row>
    <row r="993" spans="1:31" ht="15.75" customHeight="1" x14ac:dyDescent="0.2">
      <c r="A993" s="22"/>
      <c r="B993" s="22"/>
      <c r="C993" s="22"/>
      <c r="D993" s="22"/>
      <c r="E993" s="22"/>
      <c r="F993" s="22"/>
      <c r="G993" s="22"/>
      <c r="H993" s="22"/>
      <c r="I993" s="67"/>
      <c r="J993" s="22"/>
      <c r="K993" s="22"/>
      <c r="L993" s="22"/>
      <c r="M993" s="22"/>
      <c r="N993" s="22"/>
      <c r="O993" s="22"/>
      <c r="P993" s="22"/>
      <c r="Q993" s="22"/>
      <c r="R993" s="22"/>
      <c r="S993" s="22"/>
      <c r="T993" s="22"/>
      <c r="U993" s="22"/>
      <c r="V993" s="22"/>
      <c r="W993" s="22"/>
      <c r="X993" s="22"/>
      <c r="Y993" s="22"/>
      <c r="Z993" s="22"/>
      <c r="AA993" s="22"/>
      <c r="AB993" s="22"/>
      <c r="AC993" s="22"/>
      <c r="AD993" s="22"/>
      <c r="AE993" s="22"/>
    </row>
    <row r="994" spans="1:31" ht="15.75" customHeight="1" x14ac:dyDescent="0.2">
      <c r="A994" s="22"/>
      <c r="B994" s="22"/>
      <c r="C994" s="22"/>
      <c r="D994" s="22"/>
      <c r="E994" s="22"/>
      <c r="F994" s="22"/>
      <c r="G994" s="22"/>
      <c r="H994" s="22"/>
      <c r="I994" s="67"/>
      <c r="J994" s="22"/>
      <c r="K994" s="22"/>
      <c r="L994" s="22"/>
      <c r="M994" s="22"/>
      <c r="N994" s="22"/>
      <c r="O994" s="22"/>
      <c r="P994" s="22"/>
      <c r="Q994" s="22"/>
      <c r="R994" s="22"/>
      <c r="S994" s="22"/>
      <c r="T994" s="22"/>
      <c r="U994" s="22"/>
      <c r="V994" s="22"/>
      <c r="W994" s="22"/>
      <c r="X994" s="22"/>
      <c r="Y994" s="22"/>
      <c r="Z994" s="22"/>
      <c r="AA994" s="22"/>
      <c r="AB994" s="22"/>
      <c r="AC994" s="22"/>
      <c r="AD994" s="22"/>
      <c r="AE994" s="22"/>
    </row>
    <row r="995" spans="1:31" ht="15.75" customHeight="1" x14ac:dyDescent="0.2">
      <c r="A995" s="22"/>
      <c r="B995" s="22"/>
      <c r="C995" s="22"/>
      <c r="D995" s="22"/>
      <c r="E995" s="22"/>
      <c r="F995" s="22"/>
      <c r="G995" s="22"/>
      <c r="H995" s="22"/>
      <c r="I995" s="67"/>
      <c r="J995" s="22"/>
      <c r="K995" s="22"/>
      <c r="L995" s="22"/>
      <c r="M995" s="22"/>
      <c r="N995" s="22"/>
      <c r="O995" s="22"/>
      <c r="P995" s="22"/>
      <c r="Q995" s="22"/>
      <c r="R995" s="22"/>
      <c r="S995" s="22"/>
      <c r="T995" s="22"/>
      <c r="U995" s="22"/>
      <c r="V995" s="22"/>
      <c r="W995" s="22"/>
      <c r="X995" s="22"/>
      <c r="Y995" s="22"/>
      <c r="Z995" s="22"/>
      <c r="AA995" s="22"/>
      <c r="AB995" s="22"/>
      <c r="AC995" s="22"/>
      <c r="AD995" s="22"/>
      <c r="AE995" s="22"/>
    </row>
    <row r="996" spans="1:31" ht="15.75" customHeight="1" x14ac:dyDescent="0.2">
      <c r="A996" s="22"/>
      <c r="B996" s="22"/>
      <c r="C996" s="22"/>
      <c r="D996" s="22"/>
      <c r="E996" s="22"/>
      <c r="F996" s="22"/>
      <c r="G996" s="22"/>
      <c r="H996" s="22"/>
      <c r="I996" s="67"/>
      <c r="J996" s="22"/>
      <c r="K996" s="22"/>
      <c r="L996" s="22"/>
      <c r="M996" s="22"/>
      <c r="N996" s="22"/>
      <c r="O996" s="22"/>
      <c r="P996" s="22"/>
      <c r="Q996" s="22"/>
      <c r="R996" s="22"/>
      <c r="S996" s="22"/>
      <c r="T996" s="22"/>
      <c r="U996" s="22"/>
      <c r="V996" s="22"/>
      <c r="W996" s="22"/>
      <c r="X996" s="22"/>
      <c r="Y996" s="22"/>
      <c r="Z996" s="22"/>
      <c r="AA996" s="22"/>
      <c r="AB996" s="22"/>
      <c r="AC996" s="22"/>
      <c r="AD996" s="22"/>
      <c r="AE996" s="22"/>
    </row>
    <row r="997" spans="1:31" ht="15.75" customHeight="1" x14ac:dyDescent="0.2">
      <c r="A997" s="22"/>
      <c r="B997" s="22"/>
      <c r="C997" s="22"/>
      <c r="D997" s="22"/>
      <c r="E997" s="22"/>
      <c r="F997" s="22"/>
      <c r="G997" s="22"/>
      <c r="H997" s="22"/>
      <c r="I997" s="67"/>
      <c r="J997" s="22"/>
      <c r="K997" s="22"/>
      <c r="L997" s="22"/>
      <c r="M997" s="22"/>
      <c r="N997" s="22"/>
      <c r="O997" s="22"/>
      <c r="P997" s="22"/>
      <c r="Q997" s="22"/>
      <c r="R997" s="22"/>
      <c r="S997" s="22"/>
      <c r="T997" s="22"/>
      <c r="U997" s="22"/>
      <c r="V997" s="22"/>
      <c r="W997" s="22"/>
      <c r="X997" s="22"/>
      <c r="Y997" s="22"/>
      <c r="Z997" s="22"/>
      <c r="AA997" s="22"/>
      <c r="AB997" s="22"/>
      <c r="AC997" s="22"/>
      <c r="AD997" s="22"/>
      <c r="AE997" s="22"/>
    </row>
    <row r="998" spans="1:31" ht="15.75" customHeight="1" x14ac:dyDescent="0.2">
      <c r="A998" s="22"/>
      <c r="B998" s="22"/>
      <c r="C998" s="22"/>
      <c r="D998" s="22"/>
      <c r="E998" s="22"/>
      <c r="F998" s="22"/>
      <c r="G998" s="22"/>
      <c r="H998" s="22"/>
      <c r="I998" s="67"/>
      <c r="J998" s="22"/>
      <c r="K998" s="22"/>
      <c r="L998" s="22"/>
      <c r="M998" s="22"/>
      <c r="N998" s="22"/>
      <c r="O998" s="22"/>
      <c r="P998" s="22"/>
      <c r="Q998" s="22"/>
      <c r="R998" s="22"/>
      <c r="S998" s="22"/>
      <c r="T998" s="22"/>
      <c r="U998" s="22"/>
      <c r="V998" s="22"/>
      <c r="W998" s="22"/>
      <c r="X998" s="22"/>
      <c r="Y998" s="22"/>
      <c r="Z998" s="22"/>
      <c r="AA998" s="22"/>
      <c r="AB998" s="22"/>
      <c r="AC998" s="22"/>
      <c r="AD998" s="22"/>
      <c r="AE998" s="22"/>
    </row>
    <row r="999" spans="1:31" ht="15.75" customHeight="1" x14ac:dyDescent="0.2">
      <c r="A999" s="22"/>
      <c r="B999" s="22"/>
      <c r="C999" s="22"/>
      <c r="D999" s="22"/>
      <c r="E999" s="22"/>
      <c r="F999" s="22"/>
      <c r="G999" s="22"/>
      <c r="H999" s="22"/>
      <c r="I999" s="67"/>
      <c r="J999" s="22"/>
      <c r="K999" s="22"/>
      <c r="L999" s="22"/>
      <c r="M999" s="22"/>
      <c r="N999" s="22"/>
      <c r="O999" s="22"/>
      <c r="P999" s="22"/>
      <c r="Q999" s="22"/>
      <c r="R999" s="22"/>
      <c r="S999" s="22"/>
      <c r="T999" s="22"/>
      <c r="U999" s="22"/>
      <c r="V999" s="22"/>
      <c r="W999" s="22"/>
      <c r="X999" s="22"/>
      <c r="Y999" s="22"/>
      <c r="Z999" s="22"/>
      <c r="AA999" s="22"/>
      <c r="AB999" s="22"/>
      <c r="AC999" s="22"/>
      <c r="AD999" s="22"/>
      <c r="AE999" s="22"/>
    </row>
    <row r="1000" spans="1:31" ht="15.75" customHeight="1" x14ac:dyDescent="0.2">
      <c r="A1000" s="22"/>
      <c r="B1000" s="22"/>
      <c r="C1000" s="22"/>
      <c r="D1000" s="22"/>
      <c r="E1000" s="22"/>
      <c r="F1000" s="22"/>
      <c r="G1000" s="22"/>
      <c r="H1000" s="22"/>
      <c r="I1000" s="67"/>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row>
  </sheetData>
  <mergeCells count="27">
    <mergeCell ref="A2:G2"/>
    <mergeCell ref="A3:G3"/>
    <mergeCell ref="B4:E4"/>
    <mergeCell ref="B5:E5"/>
    <mergeCell ref="B6:E6"/>
    <mergeCell ref="B7:E7"/>
    <mergeCell ref="B8:E8"/>
    <mergeCell ref="B9:E9"/>
    <mergeCell ref="B10:E10"/>
    <mergeCell ref="B11:E11"/>
    <mergeCell ref="A13:G13"/>
    <mergeCell ref="H13:K13"/>
    <mergeCell ref="A14:A15"/>
    <mergeCell ref="B14:B15"/>
    <mergeCell ref="A41:A42"/>
    <mergeCell ref="C14:G14"/>
    <mergeCell ref="E20:F20"/>
    <mergeCell ref="A24:H24"/>
    <mergeCell ref="A27:A31"/>
    <mergeCell ref="A33:A34"/>
    <mergeCell ref="A35:A36"/>
    <mergeCell ref="A37:A40"/>
    <mergeCell ref="A43:A48"/>
    <mergeCell ref="A49:A53"/>
    <mergeCell ref="A54:A55"/>
    <mergeCell ref="A58:A64"/>
    <mergeCell ref="A65:A67"/>
  </mergeCells>
  <conditionalFormatting sqref="H15">
    <cfRule type="colorScale" priority="1">
      <colorScale>
        <cfvo type="min"/>
        <cfvo type="percentile" val="50"/>
        <cfvo type="max"/>
        <color rgb="FFF8696B"/>
        <color rgb="FFFFEB84"/>
        <color rgb="FF63BE7B"/>
      </colorScale>
    </cfRule>
  </conditionalFormatting>
  <conditionalFormatting sqref="H16">
    <cfRule type="colorScale" priority="2">
      <colorScale>
        <cfvo type="min"/>
        <cfvo type="percentile" val="50"/>
        <cfvo type="max"/>
        <color rgb="FFF8696B"/>
        <color rgb="FFFFEB84"/>
        <color rgb="FF63BE7B"/>
      </colorScale>
    </cfRule>
  </conditionalFormatting>
  <conditionalFormatting sqref="H16:H21">
    <cfRule type="colorScale" priority="3">
      <colorScale>
        <cfvo type="min"/>
        <cfvo type="percentile" val="50"/>
        <cfvo type="max"/>
        <color rgb="FFF8696B"/>
        <color rgb="FFFFEB84"/>
        <color rgb="FF63BE7B"/>
      </colorScale>
    </cfRule>
  </conditionalFormatting>
  <conditionalFormatting sqref="H17">
    <cfRule type="colorScale" priority="4">
      <colorScale>
        <cfvo type="min"/>
        <cfvo type="percentile" val="50"/>
        <cfvo type="max"/>
        <color rgb="FFF8696B"/>
        <color rgb="FFFFEB84"/>
        <color rgb="FF63BE7B"/>
      </colorScale>
    </cfRule>
  </conditionalFormatting>
  <conditionalFormatting sqref="H18">
    <cfRule type="colorScale" priority="5">
      <colorScale>
        <cfvo type="min"/>
        <cfvo type="percentile" val="50"/>
        <cfvo type="max"/>
        <color rgb="FFF8696B"/>
        <color rgb="FFFFEB84"/>
        <color rgb="FF63BE7B"/>
      </colorScale>
    </cfRule>
  </conditionalFormatting>
  <conditionalFormatting sqref="H21">
    <cfRule type="colorScale" priority="6">
      <colorScale>
        <cfvo type="min"/>
        <cfvo type="percentile" val="50"/>
        <cfvo type="max"/>
        <color rgb="FFF8696B"/>
        <color rgb="FFFFEB84"/>
        <color rgb="FF63BE7B"/>
      </colorScale>
    </cfRule>
  </conditionalFormatting>
  <conditionalFormatting sqref="H22">
    <cfRule type="colorScale" priority="7">
      <colorScale>
        <cfvo type="min"/>
        <cfvo type="percentile" val="50"/>
        <cfvo type="max"/>
        <color rgb="FFF8696B"/>
        <color rgb="FFFFEB84"/>
        <color rgb="FF63BE7B"/>
      </colorScale>
    </cfRule>
  </conditionalFormatting>
  <conditionalFormatting sqref="H26:H67">
    <cfRule type="colorScale" priority="8">
      <colorScale>
        <cfvo type="min"/>
        <cfvo type="percentile" val="50"/>
        <cfvo type="max"/>
        <color rgb="FFF8696B"/>
        <color rgb="FFFFEB84"/>
        <color rgb="FF63BE7B"/>
      </colorScale>
    </cfRule>
  </conditionalFormatting>
  <conditionalFormatting sqref="J64">
    <cfRule type="containsText" dxfId="4" priority="9" operator="containsText" text="Very low">
      <formula>NOT(ISERROR(SEARCH(("Very low"),(J64))))</formula>
    </cfRule>
    <cfRule type="containsText" dxfId="3" priority="10" stopIfTrue="1" operator="containsText" text="Low">
      <formula>NOT(ISERROR(SEARCH(("Low"),(J64))))</formula>
    </cfRule>
    <cfRule type="containsText" dxfId="2" priority="11" operator="containsText" text="Moderate">
      <formula>NOT(ISERROR(SEARCH(("Moderate"),(J64))))</formula>
    </cfRule>
    <cfRule type="containsText" dxfId="1" priority="12" stopIfTrue="1" operator="containsText" text="Very high">
      <formula>NOT(ISERROR(SEARCH(("Very high"),(J64))))</formula>
    </cfRule>
    <cfRule type="containsText" dxfId="0" priority="13" operator="containsText" text="High">
      <formula>NOT(ISERROR(SEARCH(("High"),(J64))))</formula>
    </cfRule>
  </conditionalFormatting>
  <conditionalFormatting sqref="S16:S19">
    <cfRule type="colorScale" priority="14">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election sqref="A1:B1"/>
    </sheetView>
  </sheetViews>
  <sheetFormatPr baseColWidth="10" defaultColWidth="14.5" defaultRowHeight="15" customHeight="1" x14ac:dyDescent="0.2"/>
  <cols>
    <col min="1" max="2" width="11" customWidth="1"/>
    <col min="3" max="26" width="9.1640625" customWidth="1"/>
  </cols>
  <sheetData>
    <row r="1" spans="1:26" x14ac:dyDescent="0.2">
      <c r="A1" s="742" t="s">
        <v>306</v>
      </c>
      <c r="B1" s="617"/>
      <c r="C1" s="1"/>
      <c r="D1" s="1"/>
      <c r="E1" s="1"/>
      <c r="F1" s="1"/>
      <c r="G1" s="1"/>
      <c r="H1" s="1"/>
      <c r="I1" s="1"/>
      <c r="J1" s="1"/>
      <c r="K1" s="1"/>
      <c r="L1" s="1"/>
      <c r="M1" s="1"/>
      <c r="N1" s="1"/>
      <c r="O1" s="1"/>
      <c r="P1" s="1"/>
      <c r="Q1" s="1"/>
      <c r="R1" s="1"/>
      <c r="S1" s="1"/>
      <c r="T1" s="1"/>
      <c r="U1" s="1"/>
      <c r="V1" s="1"/>
      <c r="W1" s="1"/>
      <c r="X1" s="1"/>
      <c r="Y1" s="1"/>
      <c r="Z1" s="1"/>
    </row>
    <row r="2" spans="1:26" x14ac:dyDescent="0.2">
      <c r="A2" s="422" t="s">
        <v>109</v>
      </c>
      <c r="B2" s="423" t="s">
        <v>307</v>
      </c>
      <c r="C2" s="1"/>
      <c r="D2" s="1"/>
      <c r="E2" s="1"/>
      <c r="F2" s="1"/>
      <c r="G2" s="1"/>
      <c r="H2" s="1"/>
      <c r="I2" s="1"/>
      <c r="J2" s="1"/>
      <c r="K2" s="1"/>
      <c r="L2" s="1"/>
      <c r="M2" s="1"/>
      <c r="N2" s="1"/>
      <c r="O2" s="1"/>
      <c r="P2" s="1"/>
      <c r="Q2" s="1"/>
      <c r="R2" s="1"/>
      <c r="S2" s="1"/>
      <c r="T2" s="1"/>
      <c r="U2" s="1"/>
      <c r="V2" s="1"/>
      <c r="W2" s="1"/>
      <c r="X2" s="1"/>
      <c r="Y2" s="1"/>
      <c r="Z2" s="1"/>
    </row>
    <row r="3" spans="1:26" x14ac:dyDescent="0.2">
      <c r="A3" s="424" t="s">
        <v>75</v>
      </c>
      <c r="B3" s="425">
        <v>3</v>
      </c>
      <c r="C3" s="1"/>
      <c r="D3" s="1"/>
      <c r="E3" s="1"/>
      <c r="F3" s="1"/>
      <c r="G3" s="1"/>
      <c r="H3" s="1"/>
      <c r="I3" s="1"/>
      <c r="J3" s="1"/>
      <c r="K3" s="1"/>
      <c r="L3" s="1"/>
      <c r="M3" s="1"/>
      <c r="N3" s="1"/>
      <c r="O3" s="1"/>
      <c r="P3" s="1"/>
      <c r="Q3" s="1"/>
      <c r="R3" s="1"/>
      <c r="S3" s="1"/>
      <c r="T3" s="1"/>
      <c r="U3" s="1"/>
      <c r="V3" s="1"/>
      <c r="W3" s="1"/>
      <c r="X3" s="1"/>
      <c r="Y3" s="1"/>
      <c r="Z3" s="1"/>
    </row>
    <row r="4" spans="1:26" x14ac:dyDescent="0.2">
      <c r="A4" s="426" t="s">
        <v>48</v>
      </c>
      <c r="B4" s="427">
        <v>2</v>
      </c>
      <c r="C4" s="1"/>
      <c r="D4" s="1"/>
      <c r="E4" s="1"/>
      <c r="F4" s="1"/>
      <c r="G4" s="1"/>
      <c r="H4" s="1"/>
      <c r="I4" s="1"/>
      <c r="J4" s="1"/>
      <c r="K4" s="1"/>
      <c r="L4" s="1"/>
      <c r="M4" s="1"/>
      <c r="N4" s="1"/>
      <c r="O4" s="1"/>
      <c r="P4" s="1"/>
      <c r="Q4" s="1"/>
      <c r="R4" s="1"/>
      <c r="S4" s="1"/>
      <c r="T4" s="1"/>
      <c r="U4" s="1"/>
      <c r="V4" s="1"/>
      <c r="W4" s="1"/>
      <c r="X4" s="1"/>
      <c r="Y4" s="1"/>
      <c r="Z4" s="1"/>
    </row>
    <row r="5" spans="1:26" x14ac:dyDescent="0.2">
      <c r="A5" s="428" t="s">
        <v>46</v>
      </c>
      <c r="B5" s="429">
        <v>1</v>
      </c>
      <c r="C5" s="1"/>
      <c r="D5" s="1"/>
      <c r="E5" s="1"/>
      <c r="F5" s="1"/>
      <c r="G5" s="1"/>
      <c r="H5" s="1"/>
      <c r="I5" s="1"/>
      <c r="J5" s="1"/>
      <c r="K5" s="1"/>
      <c r="L5" s="1"/>
      <c r="M5" s="1"/>
      <c r="N5" s="1"/>
      <c r="O5" s="1"/>
      <c r="P5" s="1"/>
      <c r="Q5" s="1"/>
      <c r="R5" s="1"/>
      <c r="S5" s="1"/>
      <c r="T5" s="1"/>
      <c r="U5" s="1"/>
      <c r="V5" s="1"/>
      <c r="W5" s="1"/>
      <c r="X5" s="1"/>
      <c r="Y5" s="1"/>
      <c r="Z5" s="1"/>
    </row>
    <row r="6" spans="1:26" x14ac:dyDescent="0.2">
      <c r="A6" s="1"/>
      <c r="B6" s="1"/>
      <c r="C6" s="1"/>
      <c r="D6" s="1"/>
      <c r="E6" s="1"/>
      <c r="F6" s="1"/>
      <c r="G6" s="1"/>
      <c r="H6" s="1"/>
      <c r="I6" s="1"/>
      <c r="J6" s="1"/>
      <c r="K6" s="1"/>
      <c r="L6" s="1"/>
      <c r="M6" s="1"/>
      <c r="N6" s="1"/>
      <c r="O6" s="1"/>
      <c r="P6" s="1"/>
      <c r="Q6" s="1"/>
      <c r="R6" s="1"/>
      <c r="S6" s="1"/>
      <c r="T6" s="1"/>
      <c r="U6" s="1"/>
      <c r="V6" s="1"/>
      <c r="W6" s="1"/>
      <c r="X6" s="1"/>
      <c r="Y6" s="1"/>
      <c r="Z6" s="1"/>
    </row>
    <row r="7" spans="1:26" x14ac:dyDescent="0.2">
      <c r="A7" s="1"/>
      <c r="B7" s="1"/>
      <c r="C7" s="1"/>
      <c r="D7" s="1"/>
      <c r="E7" s="1"/>
      <c r="F7" s="1"/>
      <c r="G7" s="1"/>
      <c r="H7" s="1"/>
      <c r="I7" s="1"/>
      <c r="J7" s="1"/>
      <c r="K7" s="1"/>
      <c r="L7" s="1"/>
      <c r="M7" s="1"/>
      <c r="N7" s="1"/>
      <c r="O7" s="1"/>
      <c r="P7" s="1"/>
      <c r="Q7" s="1"/>
      <c r="R7" s="1"/>
      <c r="S7" s="1"/>
      <c r="T7" s="1"/>
      <c r="U7" s="1"/>
      <c r="V7" s="1"/>
      <c r="W7" s="1"/>
      <c r="X7" s="1"/>
      <c r="Y7" s="1"/>
      <c r="Z7" s="1"/>
    </row>
    <row r="8" spans="1:26" x14ac:dyDescent="0.2">
      <c r="A8" s="1"/>
      <c r="B8" s="1"/>
      <c r="C8" s="1"/>
      <c r="D8" s="1"/>
      <c r="E8" s="1"/>
      <c r="F8" s="1"/>
      <c r="G8" s="1"/>
      <c r="H8" s="1"/>
      <c r="I8" s="1"/>
      <c r="J8" s="1"/>
      <c r="K8" s="1"/>
      <c r="L8" s="1"/>
      <c r="M8" s="1"/>
      <c r="N8" s="1"/>
      <c r="O8" s="1"/>
      <c r="P8" s="1"/>
      <c r="Q8" s="1"/>
      <c r="R8" s="1"/>
      <c r="S8" s="1"/>
      <c r="T8" s="1"/>
      <c r="U8" s="1"/>
      <c r="V8" s="1"/>
      <c r="W8" s="1"/>
      <c r="X8" s="1"/>
      <c r="Y8" s="1"/>
      <c r="Z8" s="1"/>
    </row>
    <row r="9" spans="1:26" x14ac:dyDescent="0.2">
      <c r="A9" s="1"/>
      <c r="B9" s="1"/>
      <c r="C9" s="1"/>
      <c r="D9" s="1"/>
      <c r="E9" s="1"/>
      <c r="F9" s="1"/>
      <c r="G9" s="1"/>
      <c r="H9" s="1"/>
      <c r="I9" s="1"/>
      <c r="J9" s="1"/>
      <c r="K9" s="1"/>
      <c r="L9" s="1"/>
      <c r="M9" s="1"/>
      <c r="N9" s="1"/>
      <c r="O9" s="1"/>
      <c r="P9" s="1"/>
      <c r="Q9" s="1"/>
      <c r="R9" s="1"/>
      <c r="S9" s="1"/>
      <c r="T9" s="1"/>
      <c r="U9" s="1"/>
      <c r="V9" s="1"/>
      <c r="W9" s="1"/>
      <c r="X9" s="1"/>
      <c r="Y9" s="1"/>
      <c r="Z9" s="1"/>
    </row>
    <row r="10" spans="1:26"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B1"/>
  </mergeCell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zoomScale="150" workbookViewId="0">
      <selection activeCell="B10" sqref="B10"/>
    </sheetView>
  </sheetViews>
  <sheetFormatPr baseColWidth="10" defaultColWidth="14.5" defaultRowHeight="15" customHeight="1" x14ac:dyDescent="0.2"/>
  <cols>
    <col min="1" max="1" width="27.6640625" customWidth="1"/>
    <col min="2" max="2" width="42.5" customWidth="1"/>
    <col min="3" max="3" width="16.5" customWidth="1"/>
    <col min="4" max="4" width="17.1640625" customWidth="1"/>
    <col min="5" max="5" width="15.1640625" customWidth="1"/>
    <col min="6" max="6" width="16.5" customWidth="1"/>
    <col min="7" max="7" width="42.5" customWidth="1"/>
    <col min="8" max="8" width="17.1640625" customWidth="1"/>
    <col min="9" max="9" width="16.33203125" customWidth="1"/>
    <col min="10" max="26" width="9.1640625" customWidth="1"/>
  </cols>
  <sheetData>
    <row r="1" spans="1:26" x14ac:dyDescent="0.2">
      <c r="A1" s="1"/>
      <c r="B1" s="1"/>
      <c r="C1" s="743" t="s">
        <v>308</v>
      </c>
      <c r="D1" s="744"/>
      <c r="E1" s="744"/>
      <c r="F1" s="745"/>
      <c r="G1" s="22"/>
      <c r="H1" s="746" t="s">
        <v>309</v>
      </c>
      <c r="I1" s="747"/>
      <c r="J1" s="1"/>
      <c r="K1" s="1"/>
      <c r="L1" s="1"/>
      <c r="M1" s="1"/>
      <c r="N1" s="1"/>
      <c r="O1" s="1"/>
      <c r="P1" s="1"/>
      <c r="Q1" s="1"/>
      <c r="R1" s="1"/>
      <c r="S1" s="1"/>
      <c r="T1" s="1"/>
      <c r="U1" s="1"/>
      <c r="V1" s="1"/>
      <c r="W1" s="1"/>
      <c r="X1" s="1"/>
      <c r="Y1" s="1"/>
      <c r="Z1" s="1"/>
    </row>
    <row r="2" spans="1:26" x14ac:dyDescent="0.2">
      <c r="A2" s="430" t="s">
        <v>107</v>
      </c>
      <c r="B2" s="431" t="s">
        <v>108</v>
      </c>
      <c r="C2" s="432" t="s">
        <v>75</v>
      </c>
      <c r="D2" s="432" t="s">
        <v>48</v>
      </c>
      <c r="E2" s="432" t="s">
        <v>46</v>
      </c>
      <c r="F2" s="433" t="s">
        <v>310</v>
      </c>
      <c r="G2" s="434" t="s">
        <v>108</v>
      </c>
      <c r="H2" s="748" t="s">
        <v>311</v>
      </c>
      <c r="I2" s="619"/>
      <c r="J2" s="1"/>
      <c r="K2" s="1"/>
      <c r="L2" s="1"/>
      <c r="M2" s="1"/>
      <c r="N2" s="1"/>
      <c r="O2" s="1"/>
      <c r="P2" s="1"/>
      <c r="Q2" s="1"/>
      <c r="R2" s="1"/>
      <c r="S2" s="1"/>
      <c r="T2" s="1"/>
      <c r="U2" s="1"/>
      <c r="V2" s="1"/>
      <c r="W2" s="1"/>
      <c r="X2" s="1"/>
      <c r="Y2" s="1"/>
      <c r="Z2" s="1"/>
    </row>
    <row r="3" spans="1:26" x14ac:dyDescent="0.2">
      <c r="A3" s="435" t="str">
        <f>'Z2 DISTINCTIVENESS'!A26</f>
        <v>Primary rainforest</v>
      </c>
      <c r="B3" s="436" t="str">
        <f>'Z2 DISTINCTIVENESS'!B26</f>
        <v>Lowland dipterocarp primary forest</v>
      </c>
      <c r="C3" s="437" t="s">
        <v>312</v>
      </c>
      <c r="D3" s="437" t="s">
        <v>312</v>
      </c>
      <c r="E3" s="437" t="s">
        <v>312</v>
      </c>
      <c r="F3" s="235" t="s">
        <v>312</v>
      </c>
      <c r="G3" s="438" t="str">
        <f t="shared" ref="G3:G34" si="0">B3</f>
        <v>Lowland dipterocarp primary forest</v>
      </c>
      <c r="H3" s="161" t="s">
        <v>312</v>
      </c>
      <c r="I3" s="235" t="str">
        <f t="shared" ref="I3:I44" si="1">IF(H3="Not possible", "Not possible", IF(H3=0.67, "High", IF(H3=0.75, "Medium", IF(H3=1, "Low", IF(H3=0.6, "Very high")))))</f>
        <v>Not possible</v>
      </c>
      <c r="J3" s="1"/>
      <c r="K3" s="1"/>
      <c r="L3" s="1"/>
      <c r="M3" s="1"/>
      <c r="N3" s="1"/>
      <c r="O3" s="1"/>
      <c r="P3" s="1"/>
      <c r="Q3" s="1"/>
      <c r="R3" s="1"/>
      <c r="S3" s="1"/>
      <c r="T3" s="1"/>
      <c r="U3" s="1"/>
      <c r="V3" s="1"/>
      <c r="W3" s="1"/>
      <c r="X3" s="1"/>
      <c r="Y3" s="1"/>
      <c r="Z3" s="1"/>
    </row>
    <row r="4" spans="1:26" x14ac:dyDescent="0.2">
      <c r="A4" s="749" t="s">
        <v>124</v>
      </c>
      <c r="B4" s="439" t="str">
        <f>'Z2 DISTINCTIVENESS'!B27</f>
        <v>Native dominated secondary forest</v>
      </c>
      <c r="C4" s="404" t="s">
        <v>312</v>
      </c>
      <c r="D4" s="404" t="s">
        <v>313</v>
      </c>
      <c r="E4" s="404">
        <v>28</v>
      </c>
      <c r="F4" s="50" t="s">
        <v>312</v>
      </c>
      <c r="G4" s="440" t="str">
        <f t="shared" si="0"/>
        <v>Native dominated secondary forest</v>
      </c>
      <c r="H4" s="441">
        <v>0.67</v>
      </c>
      <c r="I4" s="50" t="str">
        <f t="shared" si="1"/>
        <v>High</v>
      </c>
      <c r="J4" s="1"/>
      <c r="K4" s="1"/>
      <c r="L4" s="1"/>
      <c r="M4" s="1"/>
      <c r="N4" s="1"/>
      <c r="O4" s="1"/>
      <c r="P4" s="1"/>
      <c r="Q4" s="1"/>
      <c r="R4" s="1"/>
      <c r="S4" s="1"/>
      <c r="T4" s="1"/>
      <c r="U4" s="1"/>
      <c r="V4" s="1"/>
      <c r="W4" s="1"/>
      <c r="X4" s="1"/>
      <c r="Y4" s="1"/>
      <c r="Z4" s="1"/>
    </row>
    <row r="5" spans="1:26" x14ac:dyDescent="0.2">
      <c r="A5" s="701"/>
      <c r="B5" s="439" t="str">
        <f>'Z2 DISTINCTIVENESS'!B28</f>
        <v>Coastal forest</v>
      </c>
      <c r="C5" s="404" t="s">
        <v>312</v>
      </c>
      <c r="D5" s="404">
        <v>20</v>
      </c>
      <c r="E5" s="404">
        <v>5</v>
      </c>
      <c r="F5" s="50" t="s">
        <v>312</v>
      </c>
      <c r="G5" s="440" t="str">
        <f t="shared" si="0"/>
        <v>Coastal forest</v>
      </c>
      <c r="H5" s="441">
        <v>0.67</v>
      </c>
      <c r="I5" s="50" t="str">
        <f t="shared" si="1"/>
        <v>High</v>
      </c>
      <c r="J5" s="1"/>
      <c r="K5" s="1"/>
      <c r="L5" s="1"/>
      <c r="M5" s="1"/>
      <c r="N5" s="1"/>
      <c r="O5" s="1"/>
      <c r="P5" s="1"/>
      <c r="Q5" s="1"/>
      <c r="R5" s="1"/>
      <c r="S5" s="1"/>
      <c r="T5" s="1"/>
      <c r="U5" s="1"/>
      <c r="V5" s="1"/>
      <c r="W5" s="1"/>
      <c r="X5" s="1"/>
      <c r="Y5" s="1"/>
      <c r="Z5" s="1"/>
    </row>
    <row r="6" spans="1:26" x14ac:dyDescent="0.2">
      <c r="A6" s="701"/>
      <c r="B6" s="439" t="str">
        <f>'Z2 DISTINCTIVENESS'!B29</f>
        <v>Abandoned land forest</v>
      </c>
      <c r="C6" s="404" t="s">
        <v>313</v>
      </c>
      <c r="D6" s="404">
        <v>20</v>
      </c>
      <c r="E6" s="404">
        <v>10</v>
      </c>
      <c r="F6" s="50" t="s">
        <v>312</v>
      </c>
      <c r="G6" s="440" t="str">
        <f t="shared" si="0"/>
        <v>Abandoned land forest</v>
      </c>
      <c r="H6" s="441">
        <v>0.75</v>
      </c>
      <c r="I6" s="50" t="str">
        <f t="shared" si="1"/>
        <v>Medium</v>
      </c>
      <c r="J6" s="1"/>
      <c r="K6" s="1"/>
      <c r="L6" s="1"/>
      <c r="M6" s="1"/>
      <c r="N6" s="1"/>
      <c r="O6" s="1"/>
      <c r="P6" s="1"/>
      <c r="Q6" s="1"/>
      <c r="R6" s="1"/>
      <c r="S6" s="1"/>
      <c r="T6" s="1"/>
      <c r="U6" s="1"/>
      <c r="V6" s="1"/>
      <c r="W6" s="1"/>
      <c r="X6" s="1"/>
      <c r="Y6" s="1"/>
      <c r="Z6" s="1"/>
    </row>
    <row r="7" spans="1:26" x14ac:dyDescent="0.2">
      <c r="A7" s="701"/>
      <c r="B7" s="439" t="str">
        <f>'Z2 DISTINCTIVENESS'!B30</f>
        <v>Casuarina-dominated coastal forest</v>
      </c>
      <c r="C7" s="404">
        <v>20</v>
      </c>
      <c r="D7" s="404">
        <v>10</v>
      </c>
      <c r="E7" s="404">
        <v>5</v>
      </c>
      <c r="F7" s="50" t="s">
        <v>312</v>
      </c>
      <c r="G7" s="440" t="str">
        <f t="shared" si="0"/>
        <v>Casuarina-dominated coastal forest</v>
      </c>
      <c r="H7" s="441">
        <v>1</v>
      </c>
      <c r="I7" s="50" t="str">
        <f t="shared" si="1"/>
        <v>Low</v>
      </c>
      <c r="J7" s="1"/>
      <c r="K7" s="1"/>
      <c r="L7" s="1"/>
      <c r="M7" s="1"/>
      <c r="N7" s="1"/>
      <c r="O7" s="1"/>
      <c r="P7" s="1"/>
      <c r="Q7" s="1"/>
      <c r="R7" s="1"/>
      <c r="S7" s="1"/>
      <c r="T7" s="1"/>
      <c r="U7" s="1"/>
      <c r="V7" s="1"/>
      <c r="W7" s="1"/>
      <c r="X7" s="1"/>
      <c r="Y7" s="1"/>
      <c r="Z7" s="1"/>
    </row>
    <row r="8" spans="1:26" x14ac:dyDescent="0.2">
      <c r="A8" s="719"/>
      <c r="B8" s="439" t="str">
        <f>'Z2 DISTINCTIVENESS'!B31</f>
        <v>Exotic-dominated secondary forest</v>
      </c>
      <c r="C8" s="404">
        <v>15</v>
      </c>
      <c r="D8" s="404">
        <v>10</v>
      </c>
      <c r="E8" s="404">
        <v>5</v>
      </c>
      <c r="F8" s="50" t="s">
        <v>312</v>
      </c>
      <c r="G8" s="440" t="str">
        <f t="shared" si="0"/>
        <v>Exotic-dominated secondary forest</v>
      </c>
      <c r="H8" s="441">
        <v>0.75</v>
      </c>
      <c r="I8" s="50" t="str">
        <f t="shared" si="1"/>
        <v>Medium</v>
      </c>
      <c r="J8" s="1"/>
      <c r="K8" s="1"/>
      <c r="L8" s="1"/>
      <c r="M8" s="1"/>
      <c r="N8" s="1"/>
      <c r="O8" s="1"/>
      <c r="P8" s="1"/>
      <c r="Q8" s="1"/>
      <c r="R8" s="1"/>
      <c r="S8" s="1"/>
      <c r="T8" s="1"/>
      <c r="U8" s="1"/>
      <c r="V8" s="1"/>
      <c r="W8" s="1"/>
      <c r="X8" s="1"/>
      <c r="Y8" s="1"/>
      <c r="Z8" s="1"/>
    </row>
    <row r="9" spans="1:26" ht="16" x14ac:dyDescent="0.2">
      <c r="A9" s="406" t="str">
        <f>'Z2 DISTINCTIVENESS'!A32</f>
        <v>Scrubland/ Grassland</v>
      </c>
      <c r="B9" s="442" t="str">
        <f>'Z2 DISTINCTIVENESS'!B32</f>
        <v>Scrubland/ Grassland</v>
      </c>
      <c r="C9" s="315">
        <v>7</v>
      </c>
      <c r="D9" s="315">
        <v>5</v>
      </c>
      <c r="E9" s="315">
        <v>3</v>
      </c>
      <c r="F9" s="443" t="s">
        <v>312</v>
      </c>
      <c r="G9" s="444" t="str">
        <f t="shared" si="0"/>
        <v>Scrubland/ Grassland</v>
      </c>
      <c r="H9" s="167">
        <v>1</v>
      </c>
      <c r="I9" s="50" t="str">
        <f t="shared" si="1"/>
        <v>Low</v>
      </c>
      <c r="J9" s="1"/>
      <c r="K9" s="1"/>
      <c r="L9" s="1"/>
      <c r="M9" s="1"/>
      <c r="N9" s="1"/>
      <c r="O9" s="1"/>
      <c r="P9" s="1"/>
      <c r="Q9" s="1"/>
      <c r="R9" s="1"/>
      <c r="S9" s="1"/>
      <c r="T9" s="1"/>
      <c r="U9" s="1"/>
      <c r="V9" s="1"/>
      <c r="W9" s="1"/>
      <c r="X9" s="1"/>
      <c r="Y9" s="1"/>
      <c r="Z9" s="1"/>
    </row>
    <row r="10" spans="1:26" x14ac:dyDescent="0.2">
      <c r="A10" s="725" t="s">
        <v>146</v>
      </c>
      <c r="B10" s="439" t="str">
        <f>'Z2 DISTINCTIVENESS'!B33</f>
        <v>Outdoor commercial farm</v>
      </c>
      <c r="C10" s="404" t="s">
        <v>312</v>
      </c>
      <c r="D10" s="404" t="s">
        <v>312</v>
      </c>
      <c r="E10" s="404" t="s">
        <v>312</v>
      </c>
      <c r="F10" s="50">
        <v>0</v>
      </c>
      <c r="G10" s="440" t="str">
        <f t="shared" si="0"/>
        <v>Outdoor commercial farm</v>
      </c>
      <c r="H10" s="441">
        <v>1</v>
      </c>
      <c r="I10" s="50" t="str">
        <f t="shared" si="1"/>
        <v>Low</v>
      </c>
      <c r="J10" s="1"/>
      <c r="K10" s="1"/>
      <c r="L10" s="1"/>
      <c r="M10" s="1"/>
      <c r="N10" s="1"/>
      <c r="O10" s="1"/>
      <c r="P10" s="1"/>
      <c r="Q10" s="1"/>
      <c r="R10" s="1"/>
      <c r="S10" s="1"/>
      <c r="T10" s="1"/>
      <c r="U10" s="1"/>
      <c r="V10" s="1"/>
      <c r="W10" s="1"/>
      <c r="X10" s="1"/>
      <c r="Y10" s="1"/>
      <c r="Z10" s="1"/>
    </row>
    <row r="11" spans="1:26" x14ac:dyDescent="0.2">
      <c r="A11" s="719"/>
      <c r="B11" s="439" t="str">
        <f>'Z2 DISTINCTIVENESS'!B34</f>
        <v>Outdoor community farm</v>
      </c>
      <c r="C11" s="404">
        <v>2</v>
      </c>
      <c r="D11" s="404">
        <v>1</v>
      </c>
      <c r="E11" s="404">
        <v>0.5</v>
      </c>
      <c r="F11" s="50" t="s">
        <v>312</v>
      </c>
      <c r="G11" s="440" t="str">
        <f t="shared" si="0"/>
        <v>Outdoor community farm</v>
      </c>
      <c r="H11" s="441">
        <v>1</v>
      </c>
      <c r="I11" s="50" t="str">
        <f t="shared" si="1"/>
        <v>Low</v>
      </c>
      <c r="J11" s="1"/>
      <c r="K11" s="1"/>
      <c r="L11" s="1"/>
      <c r="M11" s="1"/>
      <c r="N11" s="1"/>
      <c r="O11" s="1"/>
      <c r="P11" s="1"/>
      <c r="Q11" s="1"/>
      <c r="R11" s="1"/>
      <c r="S11" s="1"/>
      <c r="T11" s="1"/>
      <c r="U11" s="1"/>
      <c r="V11" s="1"/>
      <c r="W11" s="1"/>
      <c r="X11" s="1"/>
      <c r="Y11" s="1"/>
      <c r="Z11" s="1"/>
    </row>
    <row r="12" spans="1:26" x14ac:dyDescent="0.2">
      <c r="A12" s="749" t="s">
        <v>152</v>
      </c>
      <c r="B12" s="439" t="str">
        <f>'Z2 DISTINCTIVENESS'!B35</f>
        <v>Outdoor rooftop greenery</v>
      </c>
      <c r="C12" s="404">
        <v>10</v>
      </c>
      <c r="D12" s="404">
        <v>5</v>
      </c>
      <c r="E12" s="404">
        <v>0</v>
      </c>
      <c r="F12" s="50" t="s">
        <v>312</v>
      </c>
      <c r="G12" s="440" t="str">
        <f t="shared" si="0"/>
        <v>Outdoor rooftop greenery</v>
      </c>
      <c r="H12" s="441">
        <v>1</v>
      </c>
      <c r="I12" s="50" t="str">
        <f t="shared" si="1"/>
        <v>Low</v>
      </c>
      <c r="J12" s="1"/>
      <c r="K12" s="1"/>
      <c r="L12" s="1"/>
      <c r="M12" s="1"/>
      <c r="N12" s="1"/>
      <c r="O12" s="1"/>
      <c r="P12" s="1"/>
      <c r="Q12" s="1"/>
      <c r="R12" s="1"/>
      <c r="S12" s="1"/>
      <c r="T12" s="1"/>
      <c r="U12" s="1"/>
      <c r="V12" s="1"/>
      <c r="W12" s="1"/>
      <c r="X12" s="1"/>
      <c r="Y12" s="1"/>
      <c r="Z12" s="1"/>
    </row>
    <row r="13" spans="1:26" x14ac:dyDescent="0.2">
      <c r="A13" s="719"/>
      <c r="B13" s="439" t="str">
        <f>'Z2 DISTINCTIVENESS'!B36</f>
        <v>Outdoor vertical greenery</v>
      </c>
      <c r="C13" s="404">
        <v>2</v>
      </c>
      <c r="D13" s="404">
        <v>1</v>
      </c>
      <c r="E13" s="404">
        <v>0</v>
      </c>
      <c r="F13" s="50" t="s">
        <v>312</v>
      </c>
      <c r="G13" s="440" t="str">
        <f t="shared" si="0"/>
        <v>Outdoor vertical greenery</v>
      </c>
      <c r="H13" s="441">
        <v>1</v>
      </c>
      <c r="I13" s="50" t="str">
        <f t="shared" si="1"/>
        <v>Low</v>
      </c>
      <c r="J13" s="1"/>
      <c r="K13" s="1"/>
      <c r="L13" s="1"/>
      <c r="M13" s="1"/>
      <c r="N13" s="1"/>
      <c r="O13" s="1"/>
      <c r="P13" s="1"/>
      <c r="Q13" s="1"/>
      <c r="R13" s="1"/>
      <c r="S13" s="1"/>
      <c r="T13" s="1"/>
      <c r="U13" s="1"/>
      <c r="V13" s="1"/>
      <c r="W13" s="1"/>
      <c r="X13" s="1"/>
      <c r="Y13" s="1"/>
      <c r="Z13" s="1"/>
    </row>
    <row r="14" spans="1:26" x14ac:dyDescent="0.2">
      <c r="A14" s="725" t="s">
        <v>157</v>
      </c>
      <c r="B14" s="439" t="str">
        <f>'Z2 DISTINCTIVENESS'!B37</f>
        <v>Turf</v>
      </c>
      <c r="C14" s="404">
        <v>2</v>
      </c>
      <c r="D14" s="404">
        <v>1</v>
      </c>
      <c r="E14" s="404">
        <v>0</v>
      </c>
      <c r="F14" s="50" t="s">
        <v>312</v>
      </c>
      <c r="G14" s="440" t="str">
        <f t="shared" si="0"/>
        <v>Turf</v>
      </c>
      <c r="H14" s="441">
        <v>1</v>
      </c>
      <c r="I14" s="50" t="str">
        <f t="shared" si="1"/>
        <v>Low</v>
      </c>
      <c r="J14" s="1"/>
      <c r="K14" s="1"/>
      <c r="L14" s="1"/>
      <c r="M14" s="1"/>
      <c r="N14" s="1"/>
      <c r="O14" s="1"/>
      <c r="P14" s="1"/>
      <c r="Q14" s="1"/>
      <c r="R14" s="1"/>
      <c r="S14" s="1"/>
      <c r="T14" s="1"/>
      <c r="U14" s="1"/>
      <c r="V14" s="1"/>
      <c r="W14" s="1"/>
      <c r="X14" s="1"/>
      <c r="Y14" s="1"/>
      <c r="Z14" s="1"/>
    </row>
    <row r="15" spans="1:26" x14ac:dyDescent="0.2">
      <c r="A15" s="701"/>
      <c r="B15" s="439" t="str">
        <f>'Z2 DISTINCTIVENESS'!B38</f>
        <v>Streetscape</v>
      </c>
      <c r="C15" s="404">
        <v>15</v>
      </c>
      <c r="D15" s="404">
        <v>10</v>
      </c>
      <c r="E15" s="404">
        <v>5</v>
      </c>
      <c r="F15" s="50" t="s">
        <v>312</v>
      </c>
      <c r="G15" s="440" t="str">
        <f t="shared" si="0"/>
        <v>Streetscape</v>
      </c>
      <c r="H15" s="441">
        <v>1</v>
      </c>
      <c r="I15" s="50" t="str">
        <f t="shared" si="1"/>
        <v>Low</v>
      </c>
      <c r="J15" s="1"/>
      <c r="K15" s="1"/>
      <c r="L15" s="1"/>
      <c r="M15" s="1"/>
      <c r="N15" s="1"/>
      <c r="O15" s="1"/>
      <c r="P15" s="1"/>
      <c r="Q15" s="1"/>
      <c r="R15" s="1"/>
      <c r="S15" s="1"/>
      <c r="T15" s="1"/>
      <c r="U15" s="1"/>
      <c r="V15" s="1"/>
      <c r="W15" s="1"/>
      <c r="X15" s="1"/>
      <c r="Y15" s="1"/>
      <c r="Z15" s="1"/>
    </row>
    <row r="16" spans="1:26" x14ac:dyDescent="0.2">
      <c r="A16" s="701"/>
      <c r="B16" s="439" t="str">
        <f>'Z2 DISTINCTIVENESS'!B39</f>
        <v>Urban park/garden</v>
      </c>
      <c r="C16" s="404">
        <v>15</v>
      </c>
      <c r="D16" s="404">
        <v>10</v>
      </c>
      <c r="E16" s="404">
        <v>5</v>
      </c>
      <c r="F16" s="50" t="s">
        <v>312</v>
      </c>
      <c r="G16" s="440" t="str">
        <f t="shared" si="0"/>
        <v>Urban park/garden</v>
      </c>
      <c r="H16" s="441">
        <v>1</v>
      </c>
      <c r="I16" s="50" t="str">
        <f t="shared" si="1"/>
        <v>Low</v>
      </c>
      <c r="J16" s="1"/>
      <c r="K16" s="1"/>
      <c r="L16" s="1"/>
      <c r="M16" s="1"/>
      <c r="N16" s="1"/>
      <c r="O16" s="1"/>
      <c r="P16" s="1"/>
      <c r="Q16" s="1"/>
      <c r="R16" s="1"/>
      <c r="S16" s="1"/>
      <c r="T16" s="1"/>
      <c r="U16" s="1"/>
      <c r="V16" s="1"/>
      <c r="W16" s="1"/>
      <c r="X16" s="1"/>
      <c r="Y16" s="1"/>
      <c r="Z16" s="1"/>
    </row>
    <row r="17" spans="1:26" x14ac:dyDescent="0.2">
      <c r="A17" s="719"/>
      <c r="B17" s="439" t="str">
        <f>'Z2 DISTINCTIVENESS'!B40</f>
        <v>Golf course</v>
      </c>
      <c r="C17" s="404">
        <v>15</v>
      </c>
      <c r="D17" s="404">
        <v>10</v>
      </c>
      <c r="E17" s="404">
        <v>0</v>
      </c>
      <c r="F17" s="50" t="s">
        <v>312</v>
      </c>
      <c r="G17" s="440" t="str">
        <f t="shared" si="0"/>
        <v>Golf course</v>
      </c>
      <c r="H17" s="441">
        <v>1</v>
      </c>
      <c r="I17" s="50" t="str">
        <f t="shared" si="1"/>
        <v>Low</v>
      </c>
      <c r="J17" s="1"/>
      <c r="K17" s="1"/>
      <c r="L17" s="1"/>
      <c r="M17" s="1"/>
      <c r="N17" s="1"/>
      <c r="O17" s="1"/>
      <c r="P17" s="1"/>
      <c r="Q17" s="1"/>
      <c r="R17" s="1"/>
      <c r="S17" s="1"/>
      <c r="T17" s="1"/>
      <c r="U17" s="1"/>
      <c r="V17" s="1"/>
      <c r="W17" s="1"/>
      <c r="X17" s="1"/>
      <c r="Y17" s="1"/>
      <c r="Z17" s="1"/>
    </row>
    <row r="18" spans="1:26" x14ac:dyDescent="0.2">
      <c r="A18" s="725" t="s">
        <v>165</v>
      </c>
      <c r="B18" s="439" t="str">
        <f>'Z2 DISTINCTIVENESS'!B41</f>
        <v>Developed land</v>
      </c>
      <c r="C18" s="404" t="s">
        <v>312</v>
      </c>
      <c r="D18" s="404" t="s">
        <v>312</v>
      </c>
      <c r="E18" s="404" t="s">
        <v>312</v>
      </c>
      <c r="F18" s="50">
        <v>0</v>
      </c>
      <c r="G18" s="440" t="str">
        <f t="shared" si="0"/>
        <v>Developed land</v>
      </c>
      <c r="H18" s="441">
        <v>1</v>
      </c>
      <c r="I18" s="50" t="str">
        <f t="shared" si="1"/>
        <v>Low</v>
      </c>
      <c r="J18" s="1"/>
      <c r="K18" s="1"/>
      <c r="L18" s="1"/>
      <c r="M18" s="1"/>
      <c r="N18" s="1"/>
      <c r="O18" s="1"/>
      <c r="P18" s="1"/>
      <c r="Q18" s="1"/>
      <c r="R18" s="1"/>
      <c r="S18" s="1"/>
      <c r="T18" s="1"/>
      <c r="U18" s="1"/>
      <c r="V18" s="1"/>
      <c r="W18" s="1"/>
      <c r="X18" s="1"/>
      <c r="Y18" s="1"/>
      <c r="Z18" s="1"/>
    </row>
    <row r="19" spans="1:26" x14ac:dyDescent="0.2">
      <c r="A19" s="715"/>
      <c r="B19" s="445" t="str">
        <f>'Z2 DISTINCTIVENESS'!B42</f>
        <v>Bare ground</v>
      </c>
      <c r="C19" s="446" t="s">
        <v>312</v>
      </c>
      <c r="D19" s="446" t="s">
        <v>312</v>
      </c>
      <c r="E19" s="446" t="s">
        <v>312</v>
      </c>
      <c r="F19" s="447">
        <v>0</v>
      </c>
      <c r="G19" s="448" t="str">
        <f t="shared" si="0"/>
        <v>Bare ground</v>
      </c>
      <c r="H19" s="449">
        <v>1</v>
      </c>
      <c r="I19" s="57" t="str">
        <f t="shared" si="1"/>
        <v>Low</v>
      </c>
      <c r="J19" s="1"/>
      <c r="K19" s="1"/>
      <c r="L19" s="1"/>
      <c r="M19" s="1"/>
      <c r="N19" s="1"/>
      <c r="O19" s="1"/>
      <c r="P19" s="1"/>
      <c r="Q19" s="1"/>
      <c r="R19" s="1"/>
      <c r="S19" s="1"/>
      <c r="T19" s="1"/>
      <c r="U19" s="1"/>
      <c r="V19" s="1"/>
      <c r="W19" s="1"/>
      <c r="X19" s="1"/>
      <c r="Y19" s="1"/>
      <c r="Z19" s="1"/>
    </row>
    <row r="20" spans="1:26" x14ac:dyDescent="0.2">
      <c r="A20" s="700" t="s">
        <v>172</v>
      </c>
      <c r="B20" s="450" t="str">
        <f>'Z2 DISTINCTIVENESS'!B43</f>
        <v>Hill stream</v>
      </c>
      <c r="C20" s="437" t="s">
        <v>312</v>
      </c>
      <c r="D20" s="437" t="s">
        <v>312</v>
      </c>
      <c r="E20" s="437" t="s">
        <v>312</v>
      </c>
      <c r="F20" s="235" t="s">
        <v>312</v>
      </c>
      <c r="G20" s="451" t="str">
        <f t="shared" si="0"/>
        <v>Hill stream</v>
      </c>
      <c r="H20" s="161" t="s">
        <v>312</v>
      </c>
      <c r="I20" s="235" t="str">
        <f t="shared" si="1"/>
        <v>Not possible</v>
      </c>
      <c r="J20" s="1"/>
      <c r="K20" s="1"/>
      <c r="L20" s="1"/>
      <c r="M20" s="1"/>
      <c r="N20" s="1"/>
      <c r="O20" s="1"/>
      <c r="P20" s="1"/>
      <c r="Q20" s="1"/>
      <c r="R20" s="1"/>
      <c r="S20" s="1"/>
      <c r="T20" s="1"/>
      <c r="U20" s="1"/>
      <c r="V20" s="1"/>
      <c r="W20" s="1"/>
      <c r="X20" s="1"/>
      <c r="Y20" s="1"/>
      <c r="Z20" s="1"/>
    </row>
    <row r="21" spans="1:26" ht="15.75" customHeight="1" x14ac:dyDescent="0.2">
      <c r="A21" s="701"/>
      <c r="B21" s="452" t="str">
        <f>'Z2 DISTINCTIVENESS'!B44</f>
        <v>Forest or rural stream</v>
      </c>
      <c r="C21" s="404" t="s">
        <v>312</v>
      </c>
      <c r="D21" s="404" t="s">
        <v>312</v>
      </c>
      <c r="E21" s="404" t="s">
        <v>312</v>
      </c>
      <c r="F21" s="50" t="s">
        <v>312</v>
      </c>
      <c r="G21" s="453" t="str">
        <f t="shared" si="0"/>
        <v>Forest or rural stream</v>
      </c>
      <c r="H21" s="441" t="s">
        <v>312</v>
      </c>
      <c r="I21" s="50" t="str">
        <f t="shared" si="1"/>
        <v>Not possible</v>
      </c>
      <c r="J21" s="1"/>
      <c r="K21" s="1"/>
      <c r="L21" s="1"/>
      <c r="M21" s="1"/>
      <c r="N21" s="1"/>
      <c r="O21" s="1"/>
      <c r="P21" s="1"/>
      <c r="Q21" s="1"/>
      <c r="R21" s="1"/>
      <c r="S21" s="1"/>
      <c r="T21" s="1"/>
      <c r="U21" s="1"/>
      <c r="V21" s="1"/>
      <c r="W21" s="1"/>
      <c r="X21" s="1"/>
      <c r="Y21" s="1"/>
      <c r="Z21" s="1"/>
    </row>
    <row r="22" spans="1:26" ht="15.75" customHeight="1" x14ac:dyDescent="0.2">
      <c r="A22" s="701"/>
      <c r="B22" s="452" t="str">
        <f>'Z2 DISTINCTIVENESS'!B45</f>
        <v>Forest or rural river</v>
      </c>
      <c r="C22" s="404" t="s">
        <v>312</v>
      </c>
      <c r="D22" s="404" t="s">
        <v>312</v>
      </c>
      <c r="E22" s="404" t="s">
        <v>312</v>
      </c>
      <c r="F22" s="50" t="s">
        <v>312</v>
      </c>
      <c r="G22" s="453" t="str">
        <f t="shared" si="0"/>
        <v>Forest or rural river</v>
      </c>
      <c r="H22" s="441" t="s">
        <v>312</v>
      </c>
      <c r="I22" s="50" t="str">
        <f t="shared" si="1"/>
        <v>Not possible</v>
      </c>
      <c r="J22" s="1"/>
      <c r="K22" s="1"/>
      <c r="L22" s="1"/>
      <c r="M22" s="1"/>
      <c r="N22" s="1"/>
      <c r="O22" s="1"/>
      <c r="P22" s="1"/>
      <c r="Q22" s="1"/>
      <c r="R22" s="1"/>
      <c r="S22" s="1"/>
      <c r="T22" s="1"/>
      <c r="U22" s="1"/>
      <c r="V22" s="1"/>
      <c r="W22" s="1"/>
      <c r="X22" s="1"/>
      <c r="Y22" s="1"/>
      <c r="Z22" s="1"/>
    </row>
    <row r="23" spans="1:26" ht="15.75" customHeight="1" x14ac:dyDescent="0.2">
      <c r="A23" s="701"/>
      <c r="B23" s="452" t="str">
        <f>'Z2 DISTINCTIVENESS'!B46</f>
        <v>Naturalised stream</v>
      </c>
      <c r="C23" s="404">
        <v>5</v>
      </c>
      <c r="D23" s="404">
        <v>3</v>
      </c>
      <c r="E23" s="404">
        <v>1</v>
      </c>
      <c r="F23" s="50" t="s">
        <v>312</v>
      </c>
      <c r="G23" s="453" t="str">
        <f t="shared" si="0"/>
        <v>Naturalised stream</v>
      </c>
      <c r="H23" s="441">
        <v>1</v>
      </c>
      <c r="I23" s="50" t="str">
        <f t="shared" si="1"/>
        <v>Low</v>
      </c>
      <c r="J23" s="1"/>
      <c r="K23" s="1"/>
      <c r="L23" s="1"/>
      <c r="M23" s="1"/>
      <c r="N23" s="1"/>
      <c r="O23" s="1"/>
      <c r="P23" s="1"/>
      <c r="Q23" s="1"/>
      <c r="R23" s="1"/>
      <c r="S23" s="1"/>
      <c r="T23" s="1"/>
      <c r="U23" s="1"/>
      <c r="V23" s="1"/>
      <c r="W23" s="1"/>
      <c r="X23" s="1"/>
      <c r="Y23" s="1"/>
      <c r="Z23" s="1"/>
    </row>
    <row r="24" spans="1:26" ht="15.75" customHeight="1" x14ac:dyDescent="0.2">
      <c r="A24" s="701"/>
      <c r="B24" s="452" t="str">
        <f>'Z2 DISTINCTIVENESS'!B47</f>
        <v>Naturalised river</v>
      </c>
      <c r="C24" s="404">
        <v>5</v>
      </c>
      <c r="D24" s="404">
        <v>3</v>
      </c>
      <c r="E24" s="404">
        <v>1</v>
      </c>
      <c r="F24" s="50" t="s">
        <v>312</v>
      </c>
      <c r="G24" s="453" t="str">
        <f t="shared" si="0"/>
        <v>Naturalised river</v>
      </c>
      <c r="H24" s="441">
        <v>0.75</v>
      </c>
      <c r="I24" s="50" t="str">
        <f t="shared" si="1"/>
        <v>Medium</v>
      </c>
      <c r="J24" s="1"/>
      <c r="K24" s="1"/>
      <c r="L24" s="1"/>
      <c r="M24" s="1"/>
      <c r="N24" s="1"/>
      <c r="O24" s="1"/>
      <c r="P24" s="1"/>
      <c r="Q24" s="1"/>
      <c r="R24" s="1"/>
      <c r="S24" s="1"/>
      <c r="T24" s="1"/>
      <c r="U24" s="1"/>
      <c r="V24" s="1"/>
      <c r="W24" s="1"/>
      <c r="X24" s="1"/>
      <c r="Y24" s="1"/>
      <c r="Z24" s="1"/>
    </row>
    <row r="25" spans="1:26" ht="15.75" customHeight="1" x14ac:dyDescent="0.2">
      <c r="A25" s="719"/>
      <c r="B25" s="452" t="str">
        <f>'Z2 DISTINCTIVENESS'!B48</f>
        <v>Concrete drain/ canal</v>
      </c>
      <c r="C25" s="404">
        <v>5</v>
      </c>
      <c r="D25" s="404">
        <v>3</v>
      </c>
      <c r="E25" s="404">
        <v>1</v>
      </c>
      <c r="F25" s="50" t="s">
        <v>312</v>
      </c>
      <c r="G25" s="453" t="str">
        <f t="shared" si="0"/>
        <v>Concrete drain/ canal</v>
      </c>
      <c r="H25" s="441">
        <v>1</v>
      </c>
      <c r="I25" s="50" t="str">
        <f t="shared" si="1"/>
        <v>Low</v>
      </c>
      <c r="J25" s="1"/>
      <c r="K25" s="1"/>
      <c r="L25" s="1"/>
      <c r="M25" s="1"/>
      <c r="N25" s="1"/>
      <c r="O25" s="1"/>
      <c r="P25" s="1"/>
      <c r="Q25" s="1"/>
      <c r="R25" s="1"/>
      <c r="S25" s="1"/>
      <c r="T25" s="1"/>
      <c r="U25" s="1"/>
      <c r="V25" s="1"/>
      <c r="W25" s="1"/>
      <c r="X25" s="1"/>
      <c r="Y25" s="1"/>
      <c r="Z25" s="1"/>
    </row>
    <row r="26" spans="1:26" ht="15.75" customHeight="1" x14ac:dyDescent="0.2">
      <c r="A26" s="750" t="s">
        <v>186</v>
      </c>
      <c r="B26" s="452" t="str">
        <f>'Z2 DISTINCTIVENESS'!B49</f>
        <v>Unmanaged soft bank pond</v>
      </c>
      <c r="C26" s="404" t="s">
        <v>312</v>
      </c>
      <c r="D26" s="404" t="s">
        <v>312</v>
      </c>
      <c r="E26" s="404" t="s">
        <v>312</v>
      </c>
      <c r="F26" s="50" t="s">
        <v>312</v>
      </c>
      <c r="G26" s="453" t="str">
        <f t="shared" si="0"/>
        <v>Unmanaged soft bank pond</v>
      </c>
      <c r="H26" s="441" t="s">
        <v>312</v>
      </c>
      <c r="I26" s="50" t="str">
        <f t="shared" si="1"/>
        <v>Not possible</v>
      </c>
      <c r="J26" s="1"/>
      <c r="K26" s="1"/>
      <c r="L26" s="1"/>
      <c r="M26" s="1"/>
      <c r="N26" s="1"/>
      <c r="O26" s="1"/>
      <c r="P26" s="1"/>
      <c r="Q26" s="1"/>
      <c r="R26" s="1"/>
      <c r="S26" s="1"/>
      <c r="T26" s="1"/>
      <c r="U26" s="1"/>
      <c r="V26" s="1"/>
      <c r="W26" s="1"/>
      <c r="X26" s="1"/>
      <c r="Y26" s="1"/>
      <c r="Z26" s="1"/>
    </row>
    <row r="27" spans="1:26" ht="15.75" customHeight="1" x14ac:dyDescent="0.2">
      <c r="A27" s="701"/>
      <c r="B27" s="452" t="str">
        <f>'Z2 DISTINCTIVENESS'!B50</f>
        <v>Managed soft bank pond</v>
      </c>
      <c r="C27" s="404">
        <v>3</v>
      </c>
      <c r="D27" s="404">
        <v>2</v>
      </c>
      <c r="E27" s="404">
        <v>1</v>
      </c>
      <c r="F27" s="50" t="s">
        <v>312</v>
      </c>
      <c r="G27" s="453" t="str">
        <f t="shared" si="0"/>
        <v>Managed soft bank pond</v>
      </c>
      <c r="H27" s="441">
        <v>1</v>
      </c>
      <c r="I27" s="50" t="str">
        <f t="shared" si="1"/>
        <v>Low</v>
      </c>
      <c r="J27" s="1"/>
      <c r="K27" s="1"/>
      <c r="L27" s="1"/>
      <c r="M27" s="1"/>
      <c r="N27" s="1"/>
      <c r="O27" s="1"/>
      <c r="P27" s="1"/>
      <c r="Q27" s="1"/>
      <c r="R27" s="1"/>
      <c r="S27" s="1"/>
      <c r="T27" s="1"/>
      <c r="U27" s="1"/>
      <c r="V27" s="1"/>
      <c r="W27" s="1"/>
      <c r="X27" s="1"/>
      <c r="Y27" s="1"/>
      <c r="Z27" s="1"/>
    </row>
    <row r="28" spans="1:26" ht="15.75" customHeight="1" x14ac:dyDescent="0.2">
      <c r="A28" s="701"/>
      <c r="B28" s="452" t="str">
        <f>'Z2 DISTINCTIVENESS'!B51</f>
        <v>Hard bank pond</v>
      </c>
      <c r="C28" s="404">
        <v>5</v>
      </c>
      <c r="D28" s="404">
        <v>3</v>
      </c>
      <c r="E28" s="404">
        <v>1</v>
      </c>
      <c r="F28" s="50" t="s">
        <v>312</v>
      </c>
      <c r="G28" s="453" t="str">
        <f t="shared" si="0"/>
        <v>Hard bank pond</v>
      </c>
      <c r="H28" s="441">
        <v>1</v>
      </c>
      <c r="I28" s="50" t="str">
        <f t="shared" si="1"/>
        <v>Low</v>
      </c>
      <c r="J28" s="1"/>
      <c r="K28" s="1"/>
      <c r="L28" s="1"/>
      <c r="M28" s="1"/>
      <c r="N28" s="1"/>
      <c r="O28" s="1"/>
      <c r="P28" s="1"/>
      <c r="Q28" s="1"/>
      <c r="R28" s="1"/>
      <c r="S28" s="1"/>
      <c r="T28" s="1"/>
      <c r="U28" s="1"/>
      <c r="V28" s="1"/>
      <c r="W28" s="1"/>
      <c r="X28" s="1"/>
      <c r="Y28" s="1"/>
      <c r="Z28" s="1"/>
    </row>
    <row r="29" spans="1:26" ht="15.75" customHeight="1" x14ac:dyDescent="0.2">
      <c r="A29" s="701"/>
      <c r="B29" s="452" t="str">
        <f>'Z2 DISTINCTIVENESS'!B52</f>
        <v>Quarry lake</v>
      </c>
      <c r="C29" s="404" t="s">
        <v>312</v>
      </c>
      <c r="D29" s="404" t="s">
        <v>312</v>
      </c>
      <c r="E29" s="404" t="s">
        <v>312</v>
      </c>
      <c r="F29" s="50" t="s">
        <v>312</v>
      </c>
      <c r="G29" s="453" t="str">
        <f t="shared" si="0"/>
        <v>Quarry lake</v>
      </c>
      <c r="H29" s="441" t="s">
        <v>312</v>
      </c>
      <c r="I29" s="50" t="str">
        <f t="shared" si="1"/>
        <v>Not possible</v>
      </c>
      <c r="J29" s="1"/>
      <c r="K29" s="1"/>
      <c r="L29" s="1"/>
      <c r="M29" s="1"/>
      <c r="N29" s="1"/>
      <c r="O29" s="1"/>
      <c r="P29" s="1"/>
      <c r="Q29" s="1"/>
      <c r="R29" s="1"/>
      <c r="S29" s="1"/>
      <c r="T29" s="1"/>
      <c r="U29" s="1"/>
      <c r="V29" s="1"/>
      <c r="W29" s="1"/>
      <c r="X29" s="1"/>
      <c r="Y29" s="1"/>
      <c r="Z29" s="1"/>
    </row>
    <row r="30" spans="1:26" ht="15.75" customHeight="1" x14ac:dyDescent="0.2">
      <c r="A30" s="719"/>
      <c r="B30" s="452" t="str">
        <f>'Z2 DISTINCTIVENESS'!B53</f>
        <v>Reservoir</v>
      </c>
      <c r="C30" s="404" t="s">
        <v>313</v>
      </c>
      <c r="D30" s="404" t="s">
        <v>314</v>
      </c>
      <c r="E30" s="404" t="s">
        <v>315</v>
      </c>
      <c r="F30" s="50" t="s">
        <v>312</v>
      </c>
      <c r="G30" s="453" t="str">
        <f t="shared" si="0"/>
        <v>Reservoir</v>
      </c>
      <c r="H30" s="441">
        <v>0.67</v>
      </c>
      <c r="I30" s="50" t="str">
        <f t="shared" si="1"/>
        <v>High</v>
      </c>
      <c r="J30" s="1"/>
      <c r="K30" s="1"/>
      <c r="L30" s="1"/>
      <c r="M30" s="1"/>
      <c r="N30" s="1"/>
      <c r="O30" s="1"/>
      <c r="P30" s="1"/>
      <c r="Q30" s="1"/>
      <c r="R30" s="1"/>
      <c r="S30" s="1"/>
      <c r="T30" s="1"/>
      <c r="U30" s="1"/>
      <c r="V30" s="1"/>
      <c r="W30" s="1"/>
      <c r="X30" s="1"/>
      <c r="Y30" s="1"/>
      <c r="Z30" s="1"/>
    </row>
    <row r="31" spans="1:26" ht="15.75" customHeight="1" x14ac:dyDescent="0.2">
      <c r="A31" s="750" t="s">
        <v>197</v>
      </c>
      <c r="B31" s="452" t="str">
        <f>'Z2 DISTINCTIVENESS'!B54</f>
        <v>Freshwater swamp forest</v>
      </c>
      <c r="C31" s="404" t="s">
        <v>313</v>
      </c>
      <c r="D31" s="404" t="s">
        <v>313</v>
      </c>
      <c r="E31" s="404" t="s">
        <v>313</v>
      </c>
      <c r="F31" s="50" t="s">
        <v>312</v>
      </c>
      <c r="G31" s="453" t="str">
        <f t="shared" si="0"/>
        <v>Freshwater swamp forest</v>
      </c>
      <c r="H31" s="441">
        <v>0.67</v>
      </c>
      <c r="I31" s="50" t="str">
        <f t="shared" si="1"/>
        <v>High</v>
      </c>
      <c r="J31" s="1"/>
      <c r="K31" s="1"/>
      <c r="L31" s="1"/>
      <c r="M31" s="1"/>
      <c r="N31" s="1"/>
      <c r="O31" s="1"/>
      <c r="P31" s="1"/>
      <c r="Q31" s="1"/>
      <c r="R31" s="1"/>
      <c r="S31" s="1"/>
      <c r="T31" s="1"/>
      <c r="U31" s="1"/>
      <c r="V31" s="1"/>
      <c r="W31" s="1"/>
      <c r="X31" s="1"/>
      <c r="Y31" s="1"/>
      <c r="Z31" s="1"/>
    </row>
    <row r="32" spans="1:26" ht="15.75" customHeight="1" x14ac:dyDescent="0.2">
      <c r="A32" s="719"/>
      <c r="B32" s="452" t="str">
        <f>'Z2 DISTINCTIVENESS'!B55</f>
        <v>Freshwater marsh</v>
      </c>
      <c r="C32" s="404">
        <v>5</v>
      </c>
      <c r="D32" s="404">
        <v>3</v>
      </c>
      <c r="E32" s="404">
        <v>1</v>
      </c>
      <c r="F32" s="50" t="s">
        <v>312</v>
      </c>
      <c r="G32" s="453" t="str">
        <f t="shared" si="0"/>
        <v>Freshwater marsh</v>
      </c>
      <c r="H32" s="441">
        <v>0.67</v>
      </c>
      <c r="I32" s="50" t="str">
        <f t="shared" si="1"/>
        <v>High</v>
      </c>
      <c r="J32" s="1"/>
      <c r="K32" s="1"/>
      <c r="L32" s="1"/>
      <c r="M32" s="1"/>
      <c r="N32" s="1"/>
      <c r="O32" s="1"/>
      <c r="P32" s="1"/>
      <c r="Q32" s="1"/>
      <c r="R32" s="1"/>
      <c r="S32" s="1"/>
      <c r="T32" s="1"/>
      <c r="U32" s="1"/>
      <c r="V32" s="1"/>
      <c r="W32" s="1"/>
      <c r="X32" s="1"/>
      <c r="Y32" s="1"/>
      <c r="Z32" s="1"/>
    </row>
    <row r="33" spans="1:26" ht="15.75" customHeight="1" x14ac:dyDescent="0.2">
      <c r="A33" s="454" t="s">
        <v>202</v>
      </c>
      <c r="B33" s="452" t="str">
        <f>'Z2 DISTINCTIVENESS'!B56</f>
        <v>Rain garden, swale, biotope</v>
      </c>
      <c r="C33" s="404">
        <v>5</v>
      </c>
      <c r="D33" s="404">
        <v>3</v>
      </c>
      <c r="E33" s="404">
        <v>1</v>
      </c>
      <c r="F33" s="50" t="s">
        <v>312</v>
      </c>
      <c r="G33" s="453" t="str">
        <f t="shared" si="0"/>
        <v>Rain garden, swale, biotope</v>
      </c>
      <c r="H33" s="441">
        <v>1</v>
      </c>
      <c r="I33" s="50" t="str">
        <f t="shared" si="1"/>
        <v>Low</v>
      </c>
      <c r="J33" s="1"/>
      <c r="K33" s="1"/>
      <c r="L33" s="1"/>
      <c r="M33" s="1"/>
      <c r="N33" s="1"/>
      <c r="O33" s="1"/>
      <c r="P33" s="1"/>
      <c r="Q33" s="1"/>
      <c r="R33" s="1"/>
      <c r="S33" s="1"/>
      <c r="T33" s="1"/>
      <c r="U33" s="1"/>
      <c r="V33" s="1"/>
      <c r="W33" s="1"/>
      <c r="X33" s="1"/>
      <c r="Y33" s="1"/>
      <c r="Z33" s="1"/>
    </row>
    <row r="34" spans="1:26" ht="15.75" customHeight="1" x14ac:dyDescent="0.2">
      <c r="A34" s="455" t="s">
        <v>206</v>
      </c>
      <c r="B34" s="456" t="str">
        <f>'Z2 DISTINCTIVENESS'!B57</f>
        <v>Mangrove forest</v>
      </c>
      <c r="C34" s="457" t="s">
        <v>313</v>
      </c>
      <c r="D34" s="457" t="s">
        <v>316</v>
      </c>
      <c r="E34" s="457" t="s">
        <v>317</v>
      </c>
      <c r="F34" s="57" t="s">
        <v>312</v>
      </c>
      <c r="G34" s="458" t="str">
        <f t="shared" si="0"/>
        <v>Mangrove forest</v>
      </c>
      <c r="H34" s="449">
        <v>0.67</v>
      </c>
      <c r="I34" s="57" t="str">
        <f t="shared" si="1"/>
        <v>High</v>
      </c>
      <c r="J34" s="1"/>
      <c r="K34" s="1"/>
      <c r="L34" s="1"/>
      <c r="M34" s="1"/>
      <c r="N34" s="1"/>
      <c r="O34" s="1"/>
      <c r="P34" s="1"/>
      <c r="Q34" s="1"/>
      <c r="R34" s="1"/>
      <c r="S34" s="1"/>
      <c r="T34" s="1"/>
      <c r="U34" s="1"/>
      <c r="V34" s="1"/>
      <c r="W34" s="1"/>
      <c r="X34" s="1"/>
      <c r="Y34" s="1"/>
      <c r="Z34" s="1"/>
    </row>
    <row r="35" spans="1:26" ht="15.75" customHeight="1" x14ac:dyDescent="0.2">
      <c r="A35" s="751" t="s">
        <v>209</v>
      </c>
      <c r="B35" s="459" t="s">
        <v>206</v>
      </c>
      <c r="C35" s="437" t="s">
        <v>313</v>
      </c>
      <c r="D35" s="437" t="s">
        <v>316</v>
      </c>
      <c r="E35" s="437" t="s">
        <v>317</v>
      </c>
      <c r="F35" s="235" t="s">
        <v>312</v>
      </c>
      <c r="G35" s="460" t="s">
        <v>206</v>
      </c>
      <c r="H35" s="161">
        <v>0.67</v>
      </c>
      <c r="I35" s="235" t="str">
        <f t="shared" si="1"/>
        <v>High</v>
      </c>
      <c r="J35" s="1"/>
      <c r="K35" s="1"/>
      <c r="L35" s="1"/>
      <c r="M35" s="1"/>
      <c r="N35" s="1"/>
      <c r="O35" s="1"/>
      <c r="P35" s="1"/>
      <c r="Q35" s="1"/>
      <c r="R35" s="1"/>
      <c r="S35" s="1"/>
      <c r="T35" s="1"/>
      <c r="U35" s="1"/>
      <c r="V35" s="1"/>
      <c r="W35" s="1"/>
      <c r="X35" s="1"/>
      <c r="Y35" s="1"/>
      <c r="Z35" s="1"/>
    </row>
    <row r="36" spans="1:26" ht="15.75" customHeight="1" x14ac:dyDescent="0.2">
      <c r="A36" s="701"/>
      <c r="B36" s="461" t="s">
        <v>210</v>
      </c>
      <c r="C36" s="409">
        <v>15</v>
      </c>
      <c r="D36" s="409">
        <v>10</v>
      </c>
      <c r="E36" s="409">
        <v>2</v>
      </c>
      <c r="F36" s="50" t="s">
        <v>312</v>
      </c>
      <c r="G36" s="462" t="s">
        <v>210</v>
      </c>
      <c r="H36" s="441">
        <v>0.67</v>
      </c>
      <c r="I36" s="50" t="str">
        <f t="shared" si="1"/>
        <v>High</v>
      </c>
      <c r="J36" s="1"/>
      <c r="K36" s="1"/>
      <c r="L36" s="1"/>
      <c r="M36" s="1"/>
      <c r="N36" s="1"/>
      <c r="O36" s="1"/>
      <c r="P36" s="1"/>
      <c r="Q36" s="1"/>
      <c r="R36" s="1"/>
      <c r="S36" s="1"/>
      <c r="T36" s="1"/>
      <c r="U36" s="1"/>
      <c r="V36" s="1"/>
      <c r="W36" s="1"/>
      <c r="X36" s="1"/>
      <c r="Y36" s="1"/>
      <c r="Z36" s="1"/>
    </row>
    <row r="37" spans="1:26" ht="15.75" customHeight="1" x14ac:dyDescent="0.2">
      <c r="A37" s="701"/>
      <c r="B37" s="461" t="s">
        <v>212</v>
      </c>
      <c r="C37" s="409" t="s">
        <v>312</v>
      </c>
      <c r="D37" s="409">
        <v>30</v>
      </c>
      <c r="E37" s="409">
        <v>20</v>
      </c>
      <c r="F37" s="50" t="s">
        <v>312</v>
      </c>
      <c r="G37" s="462" t="s">
        <v>212</v>
      </c>
      <c r="H37" s="441">
        <v>0.75</v>
      </c>
      <c r="I37" s="50" t="str">
        <f t="shared" si="1"/>
        <v>Medium</v>
      </c>
      <c r="J37" s="1"/>
      <c r="K37" s="1"/>
      <c r="L37" s="1"/>
      <c r="M37" s="1"/>
      <c r="N37" s="1"/>
      <c r="O37" s="1"/>
      <c r="P37" s="1"/>
      <c r="Q37" s="1"/>
      <c r="R37" s="1"/>
      <c r="S37" s="1"/>
      <c r="T37" s="1"/>
      <c r="U37" s="1"/>
      <c r="V37" s="1"/>
      <c r="W37" s="1"/>
      <c r="X37" s="1"/>
      <c r="Y37" s="1"/>
      <c r="Z37" s="1"/>
    </row>
    <row r="38" spans="1:26" ht="15.75" customHeight="1" x14ac:dyDescent="0.2">
      <c r="A38" s="701"/>
      <c r="B38" s="461" t="s">
        <v>214</v>
      </c>
      <c r="C38" s="463">
        <v>5</v>
      </c>
      <c r="D38" s="463">
        <v>3</v>
      </c>
      <c r="E38" s="463">
        <v>1</v>
      </c>
      <c r="F38" s="50" t="s">
        <v>312</v>
      </c>
      <c r="G38" s="462" t="s">
        <v>214</v>
      </c>
      <c r="H38" s="441">
        <v>0.75</v>
      </c>
      <c r="I38" s="50" t="str">
        <f t="shared" si="1"/>
        <v>Medium</v>
      </c>
      <c r="J38" s="1"/>
      <c r="K38" s="1"/>
      <c r="L38" s="1"/>
      <c r="M38" s="1"/>
      <c r="N38" s="1"/>
      <c r="O38" s="1"/>
      <c r="P38" s="1"/>
      <c r="Q38" s="1"/>
      <c r="R38" s="1"/>
      <c r="S38" s="1"/>
      <c r="T38" s="1"/>
      <c r="U38" s="1"/>
      <c r="V38" s="1"/>
      <c r="W38" s="1"/>
      <c r="X38" s="1"/>
      <c r="Y38" s="1"/>
      <c r="Z38" s="1"/>
    </row>
    <row r="39" spans="1:26" ht="15.75" customHeight="1" x14ac:dyDescent="0.2">
      <c r="A39" s="701"/>
      <c r="B39" s="461" t="s">
        <v>216</v>
      </c>
      <c r="C39" s="409" t="s">
        <v>312</v>
      </c>
      <c r="D39" s="409" t="s">
        <v>312</v>
      </c>
      <c r="E39" s="409" t="s">
        <v>312</v>
      </c>
      <c r="F39" s="50" t="s">
        <v>312</v>
      </c>
      <c r="G39" s="462" t="s">
        <v>216</v>
      </c>
      <c r="H39" s="441" t="s">
        <v>312</v>
      </c>
      <c r="I39" s="50" t="str">
        <f t="shared" si="1"/>
        <v>Not possible</v>
      </c>
      <c r="J39" s="1"/>
      <c r="K39" s="1"/>
      <c r="L39" s="1"/>
      <c r="M39" s="1"/>
      <c r="N39" s="1"/>
      <c r="O39" s="1"/>
      <c r="P39" s="1"/>
      <c r="Q39" s="1"/>
      <c r="R39" s="1"/>
      <c r="S39" s="1"/>
      <c r="T39" s="1"/>
      <c r="U39" s="1"/>
      <c r="V39" s="1"/>
      <c r="W39" s="1"/>
      <c r="X39" s="1"/>
      <c r="Y39" s="1"/>
      <c r="Z39" s="1"/>
    </row>
    <row r="40" spans="1:26" ht="15.75" customHeight="1" x14ac:dyDescent="0.2">
      <c r="A40" s="701"/>
      <c r="B40" s="461" t="s">
        <v>218</v>
      </c>
      <c r="C40" s="409">
        <v>5</v>
      </c>
      <c r="D40" s="409">
        <v>3</v>
      </c>
      <c r="E40" s="409">
        <v>1</v>
      </c>
      <c r="F40" s="50" t="s">
        <v>312</v>
      </c>
      <c r="G40" s="462" t="s">
        <v>218</v>
      </c>
      <c r="H40" s="441">
        <v>0.75</v>
      </c>
      <c r="I40" s="50" t="str">
        <f t="shared" si="1"/>
        <v>Medium</v>
      </c>
      <c r="J40" s="1"/>
      <c r="K40" s="1"/>
      <c r="L40" s="1"/>
      <c r="M40" s="1"/>
      <c r="N40" s="1"/>
      <c r="O40" s="1"/>
      <c r="P40" s="1"/>
      <c r="Q40" s="1"/>
      <c r="R40" s="1"/>
      <c r="S40" s="1"/>
      <c r="T40" s="1"/>
      <c r="U40" s="1"/>
      <c r="V40" s="1"/>
      <c r="W40" s="1"/>
      <c r="X40" s="1"/>
      <c r="Y40" s="1"/>
      <c r="Z40" s="1"/>
    </row>
    <row r="41" spans="1:26" ht="15.75" customHeight="1" x14ac:dyDescent="0.2">
      <c r="A41" s="719"/>
      <c r="B41" s="461" t="s">
        <v>220</v>
      </c>
      <c r="C41" s="409">
        <v>10</v>
      </c>
      <c r="D41" s="409">
        <v>5</v>
      </c>
      <c r="E41" s="409">
        <v>0</v>
      </c>
      <c r="F41" s="50" t="s">
        <v>312</v>
      </c>
      <c r="G41" s="462" t="s">
        <v>220</v>
      </c>
      <c r="H41" s="426">
        <v>1</v>
      </c>
      <c r="I41" s="50" t="str">
        <f t="shared" si="1"/>
        <v>Low</v>
      </c>
      <c r="J41" s="1"/>
      <c r="K41" s="1"/>
      <c r="L41" s="1"/>
      <c r="M41" s="1"/>
      <c r="N41" s="1"/>
      <c r="O41" s="1"/>
      <c r="P41" s="1"/>
      <c r="Q41" s="1"/>
      <c r="R41" s="1"/>
      <c r="S41" s="1"/>
      <c r="T41" s="1"/>
      <c r="U41" s="1"/>
      <c r="V41" s="1"/>
      <c r="W41" s="1"/>
      <c r="X41" s="1"/>
      <c r="Y41" s="1"/>
      <c r="Z41" s="1"/>
    </row>
    <row r="42" spans="1:26" ht="15.75" customHeight="1" x14ac:dyDescent="0.2">
      <c r="A42" s="720" t="s">
        <v>222</v>
      </c>
      <c r="B42" s="461" t="s">
        <v>223</v>
      </c>
      <c r="C42" s="409" t="s">
        <v>312</v>
      </c>
      <c r="D42" s="409">
        <v>30</v>
      </c>
      <c r="E42" s="409">
        <v>20</v>
      </c>
      <c r="F42" s="50" t="s">
        <v>312</v>
      </c>
      <c r="G42" s="462" t="s">
        <v>223</v>
      </c>
      <c r="H42" s="426">
        <v>0.6</v>
      </c>
      <c r="I42" s="50" t="str">
        <f t="shared" si="1"/>
        <v>Very high</v>
      </c>
      <c r="J42" s="1"/>
      <c r="K42" s="1"/>
      <c r="L42" s="1"/>
      <c r="M42" s="1"/>
      <c r="N42" s="1"/>
      <c r="O42" s="1"/>
      <c r="P42" s="1"/>
      <c r="Q42" s="1"/>
      <c r="R42" s="1"/>
      <c r="S42" s="1"/>
      <c r="T42" s="1"/>
      <c r="U42" s="1"/>
      <c r="V42" s="1"/>
      <c r="W42" s="1"/>
      <c r="X42" s="1"/>
      <c r="Y42" s="1"/>
      <c r="Z42" s="1"/>
    </row>
    <row r="43" spans="1:26" ht="15.75" customHeight="1" x14ac:dyDescent="0.2">
      <c r="A43" s="701"/>
      <c r="B43" s="461" t="s">
        <v>225</v>
      </c>
      <c r="C43" s="409" t="s">
        <v>312</v>
      </c>
      <c r="D43" s="409" t="s">
        <v>312</v>
      </c>
      <c r="E43" s="409" t="s">
        <v>312</v>
      </c>
      <c r="F43" s="50" t="s">
        <v>312</v>
      </c>
      <c r="G43" s="462" t="s">
        <v>225</v>
      </c>
      <c r="H43" s="426" t="s">
        <v>312</v>
      </c>
      <c r="I43" s="50" t="str">
        <f t="shared" si="1"/>
        <v>Not possible</v>
      </c>
      <c r="J43" s="1"/>
      <c r="K43" s="1"/>
      <c r="L43" s="1"/>
      <c r="M43" s="1"/>
      <c r="N43" s="1"/>
      <c r="O43" s="1"/>
      <c r="P43" s="1"/>
      <c r="Q43" s="1"/>
      <c r="R43" s="1"/>
      <c r="S43" s="1"/>
      <c r="T43" s="1"/>
      <c r="U43" s="1"/>
      <c r="V43" s="1"/>
      <c r="W43" s="1"/>
      <c r="X43" s="1"/>
      <c r="Y43" s="1"/>
      <c r="Z43" s="1"/>
    </row>
    <row r="44" spans="1:26" ht="15.75" customHeight="1" x14ac:dyDescent="0.2">
      <c r="A44" s="702"/>
      <c r="B44" s="464" t="s">
        <v>227</v>
      </c>
      <c r="C44" s="419">
        <v>5</v>
      </c>
      <c r="D44" s="419">
        <v>3</v>
      </c>
      <c r="E44" s="419">
        <v>1</v>
      </c>
      <c r="F44" s="57" t="s">
        <v>312</v>
      </c>
      <c r="G44" s="465" t="s">
        <v>227</v>
      </c>
      <c r="H44" s="449">
        <v>0.75</v>
      </c>
      <c r="I44" s="57" t="str">
        <f t="shared" si="1"/>
        <v>Medium</v>
      </c>
      <c r="J44" s="1"/>
      <c r="K44" s="1"/>
      <c r="L44" s="1"/>
      <c r="M44" s="1"/>
      <c r="N44" s="1"/>
      <c r="O44" s="1"/>
      <c r="P44" s="1"/>
      <c r="Q44" s="1"/>
      <c r="R44" s="1"/>
      <c r="S44" s="1"/>
      <c r="T44" s="1"/>
      <c r="U44" s="1"/>
      <c r="V44" s="1"/>
      <c r="W44" s="1"/>
      <c r="X44" s="1"/>
      <c r="Y44" s="1"/>
      <c r="Z44" s="1"/>
    </row>
    <row r="45" spans="1:26" ht="15.75" customHeight="1" x14ac:dyDescent="0.2">
      <c r="A45" s="1"/>
      <c r="B45" s="1"/>
      <c r="C45" s="2"/>
      <c r="D45" s="2"/>
      <c r="E45" s="2"/>
      <c r="F45" s="2"/>
      <c r="G45" s="1"/>
      <c r="H45" s="2"/>
      <c r="I45" s="2"/>
      <c r="J45" s="1"/>
      <c r="K45" s="1"/>
      <c r="L45" s="1"/>
      <c r="M45" s="1"/>
      <c r="N45" s="1"/>
      <c r="O45" s="1"/>
      <c r="P45" s="1"/>
      <c r="Q45" s="1"/>
      <c r="R45" s="1"/>
      <c r="S45" s="1"/>
      <c r="T45" s="1"/>
      <c r="U45" s="1"/>
      <c r="V45" s="1"/>
      <c r="W45" s="1"/>
      <c r="X45" s="1"/>
      <c r="Y45" s="1"/>
      <c r="Z45" s="1"/>
    </row>
    <row r="46" spans="1:26" ht="15.75" customHeight="1" x14ac:dyDescent="0.2">
      <c r="A46" s="1"/>
      <c r="B46" s="1"/>
      <c r="C46" s="2"/>
      <c r="D46" s="2"/>
      <c r="E46" s="2"/>
      <c r="F46" s="2"/>
      <c r="G46" s="1"/>
      <c r="H46" s="2"/>
      <c r="I46" s="2"/>
      <c r="J46" s="1"/>
      <c r="K46" s="1"/>
      <c r="L46" s="1"/>
      <c r="M46" s="1"/>
      <c r="N46" s="1"/>
      <c r="O46" s="1"/>
      <c r="P46" s="1"/>
      <c r="Q46" s="1"/>
      <c r="R46" s="1"/>
      <c r="S46" s="1"/>
      <c r="T46" s="1"/>
      <c r="U46" s="1"/>
      <c r="V46" s="1"/>
      <c r="W46" s="1"/>
      <c r="X46" s="1"/>
      <c r="Y46" s="1"/>
      <c r="Z46" s="1"/>
    </row>
    <row r="47" spans="1:26" ht="15.75" customHeight="1" x14ac:dyDescent="0.2">
      <c r="A47" s="1"/>
      <c r="B47" s="1"/>
      <c r="C47" s="2"/>
      <c r="D47" s="2"/>
      <c r="E47" s="2"/>
      <c r="F47" s="2"/>
      <c r="G47" s="1"/>
      <c r="H47" s="2"/>
      <c r="I47" s="2"/>
      <c r="J47" s="1"/>
      <c r="K47" s="1"/>
      <c r="L47" s="1"/>
      <c r="M47" s="1"/>
      <c r="N47" s="1"/>
      <c r="O47" s="1"/>
      <c r="P47" s="1"/>
      <c r="Q47" s="1"/>
      <c r="R47" s="1"/>
      <c r="S47" s="1"/>
      <c r="T47" s="1"/>
      <c r="U47" s="1"/>
      <c r="V47" s="1"/>
      <c r="W47" s="1"/>
      <c r="X47" s="1"/>
      <c r="Y47" s="1"/>
      <c r="Z47" s="1"/>
    </row>
    <row r="48" spans="1:26" ht="15.75" customHeight="1" x14ac:dyDescent="0.2">
      <c r="A48" s="1"/>
      <c r="B48" s="1"/>
      <c r="C48" s="2"/>
      <c r="D48" s="2"/>
      <c r="E48" s="2"/>
      <c r="F48" s="2"/>
      <c r="G48" s="1"/>
      <c r="H48" s="2"/>
      <c r="I48" s="2"/>
      <c r="J48" s="1"/>
      <c r="K48" s="1"/>
      <c r="L48" s="1"/>
      <c r="M48" s="1"/>
      <c r="N48" s="1"/>
      <c r="O48" s="1"/>
      <c r="P48" s="1"/>
      <c r="Q48" s="1"/>
      <c r="R48" s="1"/>
      <c r="S48" s="1"/>
      <c r="T48" s="1"/>
      <c r="U48" s="1"/>
      <c r="V48" s="1"/>
      <c r="W48" s="1"/>
      <c r="X48" s="1"/>
      <c r="Y48" s="1"/>
      <c r="Z48" s="1"/>
    </row>
    <row r="49" spans="1:26" ht="15.75" customHeight="1" x14ac:dyDescent="0.2">
      <c r="A49" s="1"/>
      <c r="B49" s="1"/>
      <c r="C49" s="2"/>
      <c r="D49" s="2"/>
      <c r="E49" s="2"/>
      <c r="F49" s="2"/>
      <c r="G49" s="1"/>
      <c r="H49" s="2"/>
      <c r="I49" s="2"/>
      <c r="J49" s="1"/>
      <c r="K49" s="1"/>
      <c r="L49" s="1"/>
      <c r="M49" s="1"/>
      <c r="N49" s="1"/>
      <c r="O49" s="1"/>
      <c r="P49" s="1"/>
      <c r="Q49" s="1"/>
      <c r="R49" s="1"/>
      <c r="S49" s="1"/>
      <c r="T49" s="1"/>
      <c r="U49" s="1"/>
      <c r="V49" s="1"/>
      <c r="W49" s="1"/>
      <c r="X49" s="1"/>
      <c r="Y49" s="1"/>
      <c r="Z49" s="1"/>
    </row>
    <row r="50" spans="1:26" ht="15.75" customHeight="1" x14ac:dyDescent="0.2">
      <c r="A50" s="1"/>
      <c r="B50" s="1"/>
      <c r="C50" s="2"/>
      <c r="D50" s="2"/>
      <c r="E50" s="2"/>
      <c r="F50" s="2"/>
      <c r="G50" s="1"/>
      <c r="H50" s="2"/>
      <c r="I50" s="2"/>
      <c r="J50" s="1"/>
      <c r="K50" s="1"/>
      <c r="L50" s="1"/>
      <c r="M50" s="1"/>
      <c r="N50" s="1"/>
      <c r="O50" s="1"/>
      <c r="P50" s="1"/>
      <c r="Q50" s="1"/>
      <c r="R50" s="1"/>
      <c r="S50" s="1"/>
      <c r="T50" s="1"/>
      <c r="U50" s="1"/>
      <c r="V50" s="1"/>
      <c r="W50" s="1"/>
      <c r="X50" s="1"/>
      <c r="Y50" s="1"/>
      <c r="Z50" s="1"/>
    </row>
    <row r="51" spans="1:26" ht="15.75" customHeight="1" x14ac:dyDescent="0.2">
      <c r="A51" s="1"/>
      <c r="B51" s="1"/>
      <c r="C51" s="2"/>
      <c r="D51" s="2"/>
      <c r="E51" s="2"/>
      <c r="F51" s="2"/>
      <c r="G51" s="1"/>
      <c r="H51" s="2"/>
      <c r="I51" s="2"/>
      <c r="J51" s="1"/>
      <c r="K51" s="1"/>
      <c r="L51" s="1"/>
      <c r="M51" s="1"/>
      <c r="N51" s="1"/>
      <c r="O51" s="1"/>
      <c r="P51" s="1"/>
      <c r="Q51" s="1"/>
      <c r="R51" s="1"/>
      <c r="S51" s="1"/>
      <c r="T51" s="1"/>
      <c r="U51" s="1"/>
      <c r="V51" s="1"/>
      <c r="W51" s="1"/>
      <c r="X51" s="1"/>
      <c r="Y51" s="1"/>
      <c r="Z51" s="1"/>
    </row>
    <row r="52" spans="1:26" ht="15.75" customHeight="1" x14ac:dyDescent="0.2">
      <c r="A52" s="1"/>
      <c r="B52" s="1"/>
      <c r="C52" s="2"/>
      <c r="D52" s="2"/>
      <c r="E52" s="2"/>
      <c r="F52" s="2"/>
      <c r="G52" s="1"/>
      <c r="H52" s="2"/>
      <c r="I52" s="2"/>
      <c r="J52" s="1"/>
      <c r="K52" s="1"/>
      <c r="L52" s="1"/>
      <c r="M52" s="1"/>
      <c r="N52" s="1"/>
      <c r="O52" s="1"/>
      <c r="P52" s="1"/>
      <c r="Q52" s="1"/>
      <c r="R52" s="1"/>
      <c r="S52" s="1"/>
      <c r="T52" s="1"/>
      <c r="U52" s="1"/>
      <c r="V52" s="1"/>
      <c r="W52" s="1"/>
      <c r="X52" s="1"/>
      <c r="Y52" s="1"/>
      <c r="Z52" s="1"/>
    </row>
    <row r="53" spans="1:26" ht="15.75" customHeight="1" x14ac:dyDescent="0.2">
      <c r="A53" s="1"/>
      <c r="B53" s="1"/>
      <c r="C53" s="2"/>
      <c r="D53" s="2"/>
      <c r="E53" s="2"/>
      <c r="F53" s="2"/>
      <c r="G53" s="1"/>
      <c r="H53" s="2"/>
      <c r="I53" s="2"/>
      <c r="J53" s="1"/>
      <c r="K53" s="1"/>
      <c r="L53" s="1"/>
      <c r="M53" s="1"/>
      <c r="N53" s="1"/>
      <c r="O53" s="1"/>
      <c r="P53" s="1"/>
      <c r="Q53" s="1"/>
      <c r="R53" s="1"/>
      <c r="S53" s="1"/>
      <c r="T53" s="1"/>
      <c r="U53" s="1"/>
      <c r="V53" s="1"/>
      <c r="W53" s="1"/>
      <c r="X53" s="1"/>
      <c r="Y53" s="1"/>
      <c r="Z53" s="1"/>
    </row>
    <row r="54" spans="1:26" ht="15.75" customHeight="1" x14ac:dyDescent="0.2">
      <c r="A54" s="1"/>
      <c r="B54" s="1"/>
      <c r="C54" s="2"/>
      <c r="D54" s="2"/>
      <c r="E54" s="2"/>
      <c r="F54" s="2"/>
      <c r="G54" s="1"/>
      <c r="H54" s="2"/>
      <c r="I54" s="2"/>
      <c r="J54" s="1"/>
      <c r="K54" s="1"/>
      <c r="L54" s="1"/>
      <c r="M54" s="1"/>
      <c r="N54" s="1"/>
      <c r="O54" s="1"/>
      <c r="P54" s="1"/>
      <c r="Q54" s="1"/>
      <c r="R54" s="1"/>
      <c r="S54" s="1"/>
      <c r="T54" s="1"/>
      <c r="U54" s="1"/>
      <c r="V54" s="1"/>
      <c r="W54" s="1"/>
      <c r="X54" s="1"/>
      <c r="Y54" s="1"/>
      <c r="Z54" s="1"/>
    </row>
    <row r="55" spans="1:26" ht="15.75" customHeight="1" x14ac:dyDescent="0.2">
      <c r="A55" s="1"/>
      <c r="B55" s="1"/>
      <c r="C55" s="2"/>
      <c r="D55" s="2"/>
      <c r="E55" s="2"/>
      <c r="F55" s="2"/>
      <c r="G55" s="1"/>
      <c r="H55" s="2"/>
      <c r="I55" s="2"/>
      <c r="J55" s="1"/>
      <c r="K55" s="1"/>
      <c r="L55" s="1"/>
      <c r="M55" s="1"/>
      <c r="N55" s="1"/>
      <c r="O55" s="1"/>
      <c r="P55" s="1"/>
      <c r="Q55" s="1"/>
      <c r="R55" s="1"/>
      <c r="S55" s="1"/>
      <c r="T55" s="1"/>
      <c r="U55" s="1"/>
      <c r="V55" s="1"/>
      <c r="W55" s="1"/>
      <c r="X55" s="1"/>
      <c r="Y55" s="1"/>
      <c r="Z55" s="1"/>
    </row>
    <row r="56" spans="1:26" ht="15.75" customHeight="1" x14ac:dyDescent="0.2">
      <c r="A56" s="1"/>
      <c r="B56" s="1"/>
      <c r="C56" s="2"/>
      <c r="D56" s="2"/>
      <c r="E56" s="2"/>
      <c r="F56" s="2"/>
      <c r="G56" s="1"/>
      <c r="H56" s="2"/>
      <c r="I56" s="2"/>
      <c r="J56" s="1"/>
      <c r="K56" s="1"/>
      <c r="L56" s="1"/>
      <c r="M56" s="1"/>
      <c r="N56" s="1"/>
      <c r="O56" s="1"/>
      <c r="P56" s="1"/>
      <c r="Q56" s="1"/>
      <c r="R56" s="1"/>
      <c r="S56" s="1"/>
      <c r="T56" s="1"/>
      <c r="U56" s="1"/>
      <c r="V56" s="1"/>
      <c r="W56" s="1"/>
      <c r="X56" s="1"/>
      <c r="Y56" s="1"/>
      <c r="Z56" s="1"/>
    </row>
    <row r="57" spans="1:26" ht="15.75" customHeight="1" x14ac:dyDescent="0.2">
      <c r="A57" s="1"/>
      <c r="B57" s="1"/>
      <c r="C57" s="2"/>
      <c r="D57" s="2"/>
      <c r="E57" s="2"/>
      <c r="F57" s="2"/>
      <c r="G57" s="1"/>
      <c r="H57" s="2"/>
      <c r="I57" s="2"/>
      <c r="J57" s="1"/>
      <c r="K57" s="1"/>
      <c r="L57" s="1"/>
      <c r="M57" s="1"/>
      <c r="N57" s="1"/>
      <c r="O57" s="1"/>
      <c r="P57" s="1"/>
      <c r="Q57" s="1"/>
      <c r="R57" s="1"/>
      <c r="S57" s="1"/>
      <c r="T57" s="1"/>
      <c r="U57" s="1"/>
      <c r="V57" s="1"/>
      <c r="W57" s="1"/>
      <c r="X57" s="1"/>
      <c r="Y57" s="1"/>
      <c r="Z57" s="1"/>
    </row>
    <row r="58" spans="1:26" ht="15.75" customHeight="1" x14ac:dyDescent="0.2">
      <c r="A58" s="1"/>
      <c r="B58" s="1"/>
      <c r="C58" s="2"/>
      <c r="D58" s="2"/>
      <c r="E58" s="2"/>
      <c r="F58" s="2"/>
      <c r="G58" s="1"/>
      <c r="H58" s="2"/>
      <c r="I58" s="2"/>
      <c r="J58" s="1"/>
      <c r="K58" s="1"/>
      <c r="L58" s="1"/>
      <c r="M58" s="1"/>
      <c r="N58" s="1"/>
      <c r="O58" s="1"/>
      <c r="P58" s="1"/>
      <c r="Q58" s="1"/>
      <c r="R58" s="1"/>
      <c r="S58" s="1"/>
      <c r="T58" s="1"/>
      <c r="U58" s="1"/>
      <c r="V58" s="1"/>
      <c r="W58" s="1"/>
      <c r="X58" s="1"/>
      <c r="Y58" s="1"/>
      <c r="Z58" s="1"/>
    </row>
    <row r="59" spans="1:26" ht="15.75" customHeight="1" x14ac:dyDescent="0.2">
      <c r="A59" s="1"/>
      <c r="B59" s="1"/>
      <c r="C59" s="2"/>
      <c r="D59" s="2"/>
      <c r="E59" s="2"/>
      <c r="F59" s="2"/>
      <c r="G59" s="1"/>
      <c r="H59" s="2"/>
      <c r="I59" s="2"/>
      <c r="J59" s="1"/>
      <c r="K59" s="1"/>
      <c r="L59" s="1"/>
      <c r="M59" s="1"/>
      <c r="N59" s="1"/>
      <c r="O59" s="1"/>
      <c r="P59" s="1"/>
      <c r="Q59" s="1"/>
      <c r="R59" s="1"/>
      <c r="S59" s="1"/>
      <c r="T59" s="1"/>
      <c r="U59" s="1"/>
      <c r="V59" s="1"/>
      <c r="W59" s="1"/>
      <c r="X59" s="1"/>
      <c r="Y59" s="1"/>
      <c r="Z59" s="1"/>
    </row>
    <row r="60" spans="1:26" ht="15.75" customHeight="1" x14ac:dyDescent="0.2">
      <c r="A60" s="1"/>
      <c r="B60" s="1"/>
      <c r="C60" s="2"/>
      <c r="D60" s="2"/>
      <c r="E60" s="2"/>
      <c r="F60" s="2"/>
      <c r="G60" s="1"/>
      <c r="H60" s="2"/>
      <c r="I60" s="2"/>
      <c r="J60" s="1"/>
      <c r="K60" s="1"/>
      <c r="L60" s="1"/>
      <c r="M60" s="1"/>
      <c r="N60" s="1"/>
      <c r="O60" s="1"/>
      <c r="P60" s="1"/>
      <c r="Q60" s="1"/>
      <c r="R60" s="1"/>
      <c r="S60" s="1"/>
      <c r="T60" s="1"/>
      <c r="U60" s="1"/>
      <c r="V60" s="1"/>
      <c r="W60" s="1"/>
      <c r="X60" s="1"/>
      <c r="Y60" s="1"/>
      <c r="Z60" s="1"/>
    </row>
    <row r="61" spans="1:26" ht="15.75" customHeight="1" x14ac:dyDescent="0.2">
      <c r="A61" s="1"/>
      <c r="B61" s="1"/>
      <c r="C61" s="2"/>
      <c r="D61" s="2"/>
      <c r="E61" s="2"/>
      <c r="F61" s="2"/>
      <c r="G61" s="1"/>
      <c r="H61" s="2"/>
      <c r="I61" s="2"/>
      <c r="J61" s="1"/>
      <c r="K61" s="1"/>
      <c r="L61" s="1"/>
      <c r="M61" s="1"/>
      <c r="N61" s="1"/>
      <c r="O61" s="1"/>
      <c r="P61" s="1"/>
      <c r="Q61" s="1"/>
      <c r="R61" s="1"/>
      <c r="S61" s="1"/>
      <c r="T61" s="1"/>
      <c r="U61" s="1"/>
      <c r="V61" s="1"/>
      <c r="W61" s="1"/>
      <c r="X61" s="1"/>
      <c r="Y61" s="1"/>
      <c r="Z61" s="1"/>
    </row>
    <row r="62" spans="1:26" ht="15.75" customHeight="1" x14ac:dyDescent="0.2">
      <c r="A62" s="1"/>
      <c r="B62" s="1"/>
      <c r="C62" s="2"/>
      <c r="D62" s="2"/>
      <c r="E62" s="2"/>
      <c r="F62" s="2"/>
      <c r="G62" s="1"/>
      <c r="H62" s="2"/>
      <c r="I62" s="2"/>
      <c r="J62" s="1"/>
      <c r="K62" s="1"/>
      <c r="L62" s="1"/>
      <c r="M62" s="1"/>
      <c r="N62" s="1"/>
      <c r="O62" s="1"/>
      <c r="P62" s="1"/>
      <c r="Q62" s="1"/>
      <c r="R62" s="1"/>
      <c r="S62" s="1"/>
      <c r="T62" s="1"/>
      <c r="U62" s="1"/>
      <c r="V62" s="1"/>
      <c r="W62" s="1"/>
      <c r="X62" s="1"/>
      <c r="Y62" s="1"/>
      <c r="Z62" s="1"/>
    </row>
    <row r="63" spans="1:26" ht="15.75" customHeight="1" x14ac:dyDescent="0.2">
      <c r="A63" s="1"/>
      <c r="B63" s="1"/>
      <c r="C63" s="2"/>
      <c r="D63" s="2"/>
      <c r="E63" s="2"/>
      <c r="F63" s="2"/>
      <c r="G63" s="1"/>
      <c r="H63" s="2"/>
      <c r="I63" s="2"/>
      <c r="J63" s="1"/>
      <c r="K63" s="1"/>
      <c r="L63" s="1"/>
      <c r="M63" s="1"/>
      <c r="N63" s="1"/>
      <c r="O63" s="1"/>
      <c r="P63" s="1"/>
      <c r="Q63" s="1"/>
      <c r="R63" s="1"/>
      <c r="S63" s="1"/>
      <c r="T63" s="1"/>
      <c r="U63" s="1"/>
      <c r="V63" s="1"/>
      <c r="W63" s="1"/>
      <c r="X63" s="1"/>
      <c r="Y63" s="1"/>
      <c r="Z63" s="1"/>
    </row>
    <row r="64" spans="1:26" ht="15.75" customHeight="1" x14ac:dyDescent="0.2">
      <c r="A64" s="1"/>
      <c r="B64" s="1"/>
      <c r="C64" s="2"/>
      <c r="D64" s="2"/>
      <c r="E64" s="2"/>
      <c r="F64" s="2"/>
      <c r="G64" s="1"/>
      <c r="H64" s="2"/>
      <c r="I64" s="2"/>
      <c r="J64" s="1"/>
      <c r="K64" s="1"/>
      <c r="L64" s="1"/>
      <c r="M64" s="1"/>
      <c r="N64" s="1"/>
      <c r="O64" s="1"/>
      <c r="P64" s="1"/>
      <c r="Q64" s="1"/>
      <c r="R64" s="1"/>
      <c r="S64" s="1"/>
      <c r="T64" s="1"/>
      <c r="U64" s="1"/>
      <c r="V64" s="1"/>
      <c r="W64" s="1"/>
      <c r="X64" s="1"/>
      <c r="Y64" s="1"/>
      <c r="Z64" s="1"/>
    </row>
    <row r="65" spans="1:26" ht="15.75" customHeight="1" x14ac:dyDescent="0.2">
      <c r="A65" s="1"/>
      <c r="B65" s="1"/>
      <c r="C65" s="2"/>
      <c r="D65" s="2"/>
      <c r="E65" s="2"/>
      <c r="F65" s="2"/>
      <c r="G65" s="1"/>
      <c r="H65" s="2"/>
      <c r="I65" s="2"/>
      <c r="J65" s="1"/>
      <c r="K65" s="1"/>
      <c r="L65" s="1"/>
      <c r="M65" s="1"/>
      <c r="N65" s="1"/>
      <c r="O65" s="1"/>
      <c r="P65" s="1"/>
      <c r="Q65" s="1"/>
      <c r="R65" s="1"/>
      <c r="S65" s="1"/>
      <c r="T65" s="1"/>
      <c r="U65" s="1"/>
      <c r="V65" s="1"/>
      <c r="W65" s="1"/>
      <c r="X65" s="1"/>
      <c r="Y65" s="1"/>
      <c r="Z65" s="1"/>
    </row>
    <row r="66" spans="1:26" ht="15.75" customHeight="1" x14ac:dyDescent="0.2">
      <c r="A66" s="1"/>
      <c r="B66" s="1"/>
      <c r="C66" s="2"/>
      <c r="D66" s="2"/>
      <c r="E66" s="2"/>
      <c r="F66" s="2"/>
      <c r="G66" s="1"/>
      <c r="H66" s="2"/>
      <c r="I66" s="2"/>
      <c r="J66" s="1"/>
      <c r="K66" s="1"/>
      <c r="L66" s="1"/>
      <c r="M66" s="1"/>
      <c r="N66" s="1"/>
      <c r="O66" s="1"/>
      <c r="P66" s="1"/>
      <c r="Q66" s="1"/>
      <c r="R66" s="1"/>
      <c r="S66" s="1"/>
      <c r="T66" s="1"/>
      <c r="U66" s="1"/>
      <c r="V66" s="1"/>
      <c r="W66" s="1"/>
      <c r="X66" s="1"/>
      <c r="Y66" s="1"/>
      <c r="Z66" s="1"/>
    </row>
    <row r="67" spans="1:26" ht="15.75" customHeight="1" x14ac:dyDescent="0.2">
      <c r="A67" s="1"/>
      <c r="B67" s="1"/>
      <c r="C67" s="2"/>
      <c r="D67" s="2"/>
      <c r="E67" s="2"/>
      <c r="F67" s="2"/>
      <c r="G67" s="1"/>
      <c r="H67" s="2"/>
      <c r="I67" s="2"/>
      <c r="J67" s="1"/>
      <c r="K67" s="1"/>
      <c r="L67" s="1"/>
      <c r="M67" s="1"/>
      <c r="N67" s="1"/>
      <c r="O67" s="1"/>
      <c r="P67" s="1"/>
      <c r="Q67" s="1"/>
      <c r="R67" s="1"/>
      <c r="S67" s="1"/>
      <c r="T67" s="1"/>
      <c r="U67" s="1"/>
      <c r="V67" s="1"/>
      <c r="W67" s="1"/>
      <c r="X67" s="1"/>
      <c r="Y67" s="1"/>
      <c r="Z67" s="1"/>
    </row>
    <row r="68" spans="1:26" ht="15.75" customHeight="1" x14ac:dyDescent="0.2">
      <c r="A68" s="1"/>
      <c r="B68" s="1"/>
      <c r="C68" s="2"/>
      <c r="D68" s="2"/>
      <c r="E68" s="2"/>
      <c r="F68" s="2"/>
      <c r="G68" s="1"/>
      <c r="H68" s="2"/>
      <c r="I68" s="2"/>
      <c r="J68" s="1"/>
      <c r="K68" s="1"/>
      <c r="L68" s="1"/>
      <c r="M68" s="1"/>
      <c r="N68" s="1"/>
      <c r="O68" s="1"/>
      <c r="P68" s="1"/>
      <c r="Q68" s="1"/>
      <c r="R68" s="1"/>
      <c r="S68" s="1"/>
      <c r="T68" s="1"/>
      <c r="U68" s="1"/>
      <c r="V68" s="1"/>
      <c r="W68" s="1"/>
      <c r="X68" s="1"/>
      <c r="Y68" s="1"/>
      <c r="Z68" s="1"/>
    </row>
    <row r="69" spans="1:26" ht="15.75" customHeight="1" x14ac:dyDescent="0.2">
      <c r="A69" s="1"/>
      <c r="B69" s="1"/>
      <c r="C69" s="2"/>
      <c r="D69" s="2"/>
      <c r="E69" s="2"/>
      <c r="F69" s="2"/>
      <c r="G69" s="1"/>
      <c r="H69" s="2"/>
      <c r="I69" s="2"/>
      <c r="J69" s="1"/>
      <c r="K69" s="1"/>
      <c r="L69" s="1"/>
      <c r="M69" s="1"/>
      <c r="N69" s="1"/>
      <c r="O69" s="1"/>
      <c r="P69" s="1"/>
      <c r="Q69" s="1"/>
      <c r="R69" s="1"/>
      <c r="S69" s="1"/>
      <c r="T69" s="1"/>
      <c r="U69" s="1"/>
      <c r="V69" s="1"/>
      <c r="W69" s="1"/>
      <c r="X69" s="1"/>
      <c r="Y69" s="1"/>
      <c r="Z69" s="1"/>
    </row>
    <row r="70" spans="1:26" ht="15.75" customHeight="1" x14ac:dyDescent="0.2">
      <c r="A70" s="1"/>
      <c r="B70" s="1"/>
      <c r="C70" s="2"/>
      <c r="D70" s="2"/>
      <c r="E70" s="2"/>
      <c r="F70" s="2"/>
      <c r="G70" s="1"/>
      <c r="H70" s="2"/>
      <c r="I70" s="2"/>
      <c r="J70" s="1"/>
      <c r="K70" s="1"/>
      <c r="L70" s="1"/>
      <c r="M70" s="1"/>
      <c r="N70" s="1"/>
      <c r="O70" s="1"/>
      <c r="P70" s="1"/>
      <c r="Q70" s="1"/>
      <c r="R70" s="1"/>
      <c r="S70" s="1"/>
      <c r="T70" s="1"/>
      <c r="U70" s="1"/>
      <c r="V70" s="1"/>
      <c r="W70" s="1"/>
      <c r="X70" s="1"/>
      <c r="Y70" s="1"/>
      <c r="Z70" s="1"/>
    </row>
    <row r="71" spans="1:26" ht="15.75" customHeight="1" x14ac:dyDescent="0.2">
      <c r="A71" s="1"/>
      <c r="B71" s="1"/>
      <c r="C71" s="2"/>
      <c r="D71" s="2"/>
      <c r="E71" s="2"/>
      <c r="F71" s="2"/>
      <c r="G71" s="1"/>
      <c r="H71" s="2"/>
      <c r="I71" s="2"/>
      <c r="J71" s="1"/>
      <c r="K71" s="1"/>
      <c r="L71" s="1"/>
      <c r="M71" s="1"/>
      <c r="N71" s="1"/>
      <c r="O71" s="1"/>
      <c r="P71" s="1"/>
      <c r="Q71" s="1"/>
      <c r="R71" s="1"/>
      <c r="S71" s="1"/>
      <c r="T71" s="1"/>
      <c r="U71" s="1"/>
      <c r="V71" s="1"/>
      <c r="W71" s="1"/>
      <c r="X71" s="1"/>
      <c r="Y71" s="1"/>
      <c r="Z71" s="1"/>
    </row>
    <row r="72" spans="1:26" ht="15.75" customHeight="1" x14ac:dyDescent="0.2">
      <c r="A72" s="1"/>
      <c r="B72" s="1"/>
      <c r="C72" s="2"/>
      <c r="D72" s="2"/>
      <c r="E72" s="2"/>
      <c r="F72" s="2"/>
      <c r="G72" s="1"/>
      <c r="H72" s="2"/>
      <c r="I72" s="2"/>
      <c r="J72" s="1"/>
      <c r="K72" s="1"/>
      <c r="L72" s="1"/>
      <c r="M72" s="1"/>
      <c r="N72" s="1"/>
      <c r="O72" s="1"/>
      <c r="P72" s="1"/>
      <c r="Q72" s="1"/>
      <c r="R72" s="1"/>
      <c r="S72" s="1"/>
      <c r="T72" s="1"/>
      <c r="U72" s="1"/>
      <c r="V72" s="1"/>
      <c r="W72" s="1"/>
      <c r="X72" s="1"/>
      <c r="Y72" s="1"/>
      <c r="Z72" s="1"/>
    </row>
    <row r="73" spans="1:26" ht="15.75" customHeight="1" x14ac:dyDescent="0.2">
      <c r="A73" s="1"/>
      <c r="B73" s="1"/>
      <c r="C73" s="2"/>
      <c r="D73" s="2"/>
      <c r="E73" s="2"/>
      <c r="F73" s="2"/>
      <c r="G73" s="1"/>
      <c r="H73" s="2"/>
      <c r="I73" s="2"/>
      <c r="J73" s="1"/>
      <c r="K73" s="1"/>
      <c r="L73" s="1"/>
      <c r="M73" s="1"/>
      <c r="N73" s="1"/>
      <c r="O73" s="1"/>
      <c r="P73" s="1"/>
      <c r="Q73" s="1"/>
      <c r="R73" s="1"/>
      <c r="S73" s="1"/>
      <c r="T73" s="1"/>
      <c r="U73" s="1"/>
      <c r="V73" s="1"/>
      <c r="W73" s="1"/>
      <c r="X73" s="1"/>
      <c r="Y73" s="1"/>
      <c r="Z73" s="1"/>
    </row>
    <row r="74" spans="1:26" ht="15.75" customHeight="1" x14ac:dyDescent="0.2">
      <c r="A74" s="1"/>
      <c r="B74" s="1"/>
      <c r="C74" s="2"/>
      <c r="D74" s="2"/>
      <c r="E74" s="2"/>
      <c r="F74" s="2"/>
      <c r="G74" s="1"/>
      <c r="H74" s="2"/>
      <c r="I74" s="2"/>
      <c r="J74" s="1"/>
      <c r="K74" s="1"/>
      <c r="L74" s="1"/>
      <c r="M74" s="1"/>
      <c r="N74" s="1"/>
      <c r="O74" s="1"/>
      <c r="P74" s="1"/>
      <c r="Q74" s="1"/>
      <c r="R74" s="1"/>
      <c r="S74" s="1"/>
      <c r="T74" s="1"/>
      <c r="U74" s="1"/>
      <c r="V74" s="1"/>
      <c r="W74" s="1"/>
      <c r="X74" s="1"/>
      <c r="Y74" s="1"/>
      <c r="Z74" s="1"/>
    </row>
    <row r="75" spans="1:26" ht="15.75" customHeight="1" x14ac:dyDescent="0.2">
      <c r="A75" s="1"/>
      <c r="B75" s="1"/>
      <c r="C75" s="2"/>
      <c r="D75" s="2"/>
      <c r="E75" s="2"/>
      <c r="F75" s="2"/>
      <c r="G75" s="1"/>
      <c r="H75" s="2"/>
      <c r="I75" s="2"/>
      <c r="J75" s="1"/>
      <c r="K75" s="1"/>
      <c r="L75" s="1"/>
      <c r="M75" s="1"/>
      <c r="N75" s="1"/>
      <c r="O75" s="1"/>
      <c r="P75" s="1"/>
      <c r="Q75" s="1"/>
      <c r="R75" s="1"/>
      <c r="S75" s="1"/>
      <c r="T75" s="1"/>
      <c r="U75" s="1"/>
      <c r="V75" s="1"/>
      <c r="W75" s="1"/>
      <c r="X75" s="1"/>
      <c r="Y75" s="1"/>
      <c r="Z75" s="1"/>
    </row>
    <row r="76" spans="1:26" ht="15.75" customHeight="1" x14ac:dyDescent="0.2">
      <c r="A76" s="1"/>
      <c r="B76" s="1"/>
      <c r="C76" s="2"/>
      <c r="D76" s="2"/>
      <c r="E76" s="2"/>
      <c r="F76" s="2"/>
      <c r="G76" s="1"/>
      <c r="H76" s="2"/>
      <c r="I76" s="2"/>
      <c r="J76" s="1"/>
      <c r="K76" s="1"/>
      <c r="L76" s="1"/>
      <c r="M76" s="1"/>
      <c r="N76" s="1"/>
      <c r="O76" s="1"/>
      <c r="P76" s="1"/>
      <c r="Q76" s="1"/>
      <c r="R76" s="1"/>
      <c r="S76" s="1"/>
      <c r="T76" s="1"/>
      <c r="U76" s="1"/>
      <c r="V76" s="1"/>
      <c r="W76" s="1"/>
      <c r="X76" s="1"/>
      <c r="Y76" s="1"/>
      <c r="Z76" s="1"/>
    </row>
    <row r="77" spans="1:26" ht="15.75" customHeight="1" x14ac:dyDescent="0.2">
      <c r="A77" s="1"/>
      <c r="B77" s="1"/>
      <c r="C77" s="2"/>
      <c r="D77" s="2"/>
      <c r="E77" s="2"/>
      <c r="F77" s="2"/>
      <c r="G77" s="1"/>
      <c r="H77" s="2"/>
      <c r="I77" s="2"/>
      <c r="J77" s="1"/>
      <c r="K77" s="1"/>
      <c r="L77" s="1"/>
      <c r="M77" s="1"/>
      <c r="N77" s="1"/>
      <c r="O77" s="1"/>
      <c r="P77" s="1"/>
      <c r="Q77" s="1"/>
      <c r="R77" s="1"/>
      <c r="S77" s="1"/>
      <c r="T77" s="1"/>
      <c r="U77" s="1"/>
      <c r="V77" s="1"/>
      <c r="W77" s="1"/>
      <c r="X77" s="1"/>
      <c r="Y77" s="1"/>
      <c r="Z77" s="1"/>
    </row>
    <row r="78" spans="1:26" ht="15.75" customHeight="1" x14ac:dyDescent="0.2">
      <c r="A78" s="1"/>
      <c r="B78" s="1"/>
      <c r="C78" s="2"/>
      <c r="D78" s="2"/>
      <c r="E78" s="2"/>
      <c r="F78" s="2"/>
      <c r="G78" s="1"/>
      <c r="H78" s="2"/>
      <c r="I78" s="2"/>
      <c r="J78" s="1"/>
      <c r="K78" s="1"/>
      <c r="L78" s="1"/>
      <c r="M78" s="1"/>
      <c r="N78" s="1"/>
      <c r="O78" s="1"/>
      <c r="P78" s="1"/>
      <c r="Q78" s="1"/>
      <c r="R78" s="1"/>
      <c r="S78" s="1"/>
      <c r="T78" s="1"/>
      <c r="U78" s="1"/>
      <c r="V78" s="1"/>
      <c r="W78" s="1"/>
      <c r="X78" s="1"/>
      <c r="Y78" s="1"/>
      <c r="Z78" s="1"/>
    </row>
    <row r="79" spans="1:26" ht="15.75" customHeight="1" x14ac:dyDescent="0.2">
      <c r="A79" s="1"/>
      <c r="B79" s="1"/>
      <c r="C79" s="2"/>
      <c r="D79" s="2"/>
      <c r="E79" s="2"/>
      <c r="F79" s="2"/>
      <c r="G79" s="1"/>
      <c r="H79" s="2"/>
      <c r="I79" s="2"/>
      <c r="J79" s="1"/>
      <c r="K79" s="1"/>
      <c r="L79" s="1"/>
      <c r="M79" s="1"/>
      <c r="N79" s="1"/>
      <c r="O79" s="1"/>
      <c r="P79" s="1"/>
      <c r="Q79" s="1"/>
      <c r="R79" s="1"/>
      <c r="S79" s="1"/>
      <c r="T79" s="1"/>
      <c r="U79" s="1"/>
      <c r="V79" s="1"/>
      <c r="W79" s="1"/>
      <c r="X79" s="1"/>
      <c r="Y79" s="1"/>
      <c r="Z79" s="1"/>
    </row>
    <row r="80" spans="1:26" ht="15.75" customHeight="1" x14ac:dyDescent="0.2">
      <c r="A80" s="1"/>
      <c r="B80" s="1"/>
      <c r="C80" s="2"/>
      <c r="D80" s="2"/>
      <c r="E80" s="2"/>
      <c r="F80" s="2"/>
      <c r="G80" s="1"/>
      <c r="H80" s="2"/>
      <c r="I80" s="2"/>
      <c r="J80" s="1"/>
      <c r="K80" s="1"/>
      <c r="L80" s="1"/>
      <c r="M80" s="1"/>
      <c r="N80" s="1"/>
      <c r="O80" s="1"/>
      <c r="P80" s="1"/>
      <c r="Q80" s="1"/>
      <c r="R80" s="1"/>
      <c r="S80" s="1"/>
      <c r="T80" s="1"/>
      <c r="U80" s="1"/>
      <c r="V80" s="1"/>
      <c r="W80" s="1"/>
      <c r="X80" s="1"/>
      <c r="Y80" s="1"/>
      <c r="Z80" s="1"/>
    </row>
    <row r="81" spans="1:26" ht="15.75" customHeight="1" x14ac:dyDescent="0.2">
      <c r="A81" s="1"/>
      <c r="B81" s="1"/>
      <c r="C81" s="2"/>
      <c r="D81" s="2"/>
      <c r="E81" s="2"/>
      <c r="F81" s="2"/>
      <c r="G81" s="1"/>
      <c r="H81" s="2"/>
      <c r="I81" s="2"/>
      <c r="J81" s="1"/>
      <c r="K81" s="1"/>
      <c r="L81" s="1"/>
      <c r="M81" s="1"/>
      <c r="N81" s="1"/>
      <c r="O81" s="1"/>
      <c r="P81" s="1"/>
      <c r="Q81" s="1"/>
      <c r="R81" s="1"/>
      <c r="S81" s="1"/>
      <c r="T81" s="1"/>
      <c r="U81" s="1"/>
      <c r="V81" s="1"/>
      <c r="W81" s="1"/>
      <c r="X81" s="1"/>
      <c r="Y81" s="1"/>
      <c r="Z81" s="1"/>
    </row>
    <row r="82" spans="1:26" ht="15.75" customHeight="1" x14ac:dyDescent="0.2">
      <c r="A82" s="1"/>
      <c r="B82" s="1"/>
      <c r="C82" s="2"/>
      <c r="D82" s="2"/>
      <c r="E82" s="2"/>
      <c r="F82" s="2"/>
      <c r="G82" s="1"/>
      <c r="H82" s="2"/>
      <c r="I82" s="2"/>
      <c r="J82" s="1"/>
      <c r="K82" s="1"/>
      <c r="L82" s="1"/>
      <c r="M82" s="1"/>
      <c r="N82" s="1"/>
      <c r="O82" s="1"/>
      <c r="P82" s="1"/>
      <c r="Q82" s="1"/>
      <c r="R82" s="1"/>
      <c r="S82" s="1"/>
      <c r="T82" s="1"/>
      <c r="U82" s="1"/>
      <c r="V82" s="1"/>
      <c r="W82" s="1"/>
      <c r="X82" s="1"/>
      <c r="Y82" s="1"/>
      <c r="Z82" s="1"/>
    </row>
    <row r="83" spans="1:26" ht="15.75" customHeight="1" x14ac:dyDescent="0.2">
      <c r="A83" s="1"/>
      <c r="B83" s="1"/>
      <c r="C83" s="2"/>
      <c r="D83" s="2"/>
      <c r="E83" s="2"/>
      <c r="F83" s="2"/>
      <c r="G83" s="1"/>
      <c r="H83" s="2"/>
      <c r="I83" s="2"/>
      <c r="J83" s="1"/>
      <c r="K83" s="1"/>
      <c r="L83" s="1"/>
      <c r="M83" s="1"/>
      <c r="N83" s="1"/>
      <c r="O83" s="1"/>
      <c r="P83" s="1"/>
      <c r="Q83" s="1"/>
      <c r="R83" s="1"/>
      <c r="S83" s="1"/>
      <c r="T83" s="1"/>
      <c r="U83" s="1"/>
      <c r="V83" s="1"/>
      <c r="W83" s="1"/>
      <c r="X83" s="1"/>
      <c r="Y83" s="1"/>
      <c r="Z83" s="1"/>
    </row>
    <row r="84" spans="1:26" ht="15.75" customHeight="1" x14ac:dyDescent="0.2">
      <c r="A84" s="1"/>
      <c r="B84" s="1"/>
      <c r="C84" s="2"/>
      <c r="D84" s="2"/>
      <c r="E84" s="2"/>
      <c r="F84" s="2"/>
      <c r="G84" s="1"/>
      <c r="H84" s="2"/>
      <c r="I84" s="2"/>
      <c r="J84" s="1"/>
      <c r="K84" s="1"/>
      <c r="L84" s="1"/>
      <c r="M84" s="1"/>
      <c r="N84" s="1"/>
      <c r="O84" s="1"/>
      <c r="P84" s="1"/>
      <c r="Q84" s="1"/>
      <c r="R84" s="1"/>
      <c r="S84" s="1"/>
      <c r="T84" s="1"/>
      <c r="U84" s="1"/>
      <c r="V84" s="1"/>
      <c r="W84" s="1"/>
      <c r="X84" s="1"/>
      <c r="Y84" s="1"/>
      <c r="Z84" s="1"/>
    </row>
    <row r="85" spans="1:26" ht="15.75" customHeight="1" x14ac:dyDescent="0.2">
      <c r="A85" s="1"/>
      <c r="B85" s="1"/>
      <c r="C85" s="2"/>
      <c r="D85" s="2"/>
      <c r="E85" s="2"/>
      <c r="F85" s="2"/>
      <c r="G85" s="1"/>
      <c r="H85" s="2"/>
      <c r="I85" s="2"/>
      <c r="J85" s="1"/>
      <c r="K85" s="1"/>
      <c r="L85" s="1"/>
      <c r="M85" s="1"/>
      <c r="N85" s="1"/>
      <c r="O85" s="1"/>
      <c r="P85" s="1"/>
      <c r="Q85" s="1"/>
      <c r="R85" s="1"/>
      <c r="S85" s="1"/>
      <c r="T85" s="1"/>
      <c r="U85" s="1"/>
      <c r="V85" s="1"/>
      <c r="W85" s="1"/>
      <c r="X85" s="1"/>
      <c r="Y85" s="1"/>
      <c r="Z85" s="1"/>
    </row>
    <row r="86" spans="1:26" ht="15.75" customHeight="1" x14ac:dyDescent="0.2">
      <c r="A86" s="1"/>
      <c r="B86" s="1"/>
      <c r="C86" s="2"/>
      <c r="D86" s="2"/>
      <c r="E86" s="2"/>
      <c r="F86" s="2"/>
      <c r="G86" s="1"/>
      <c r="H86" s="2"/>
      <c r="I86" s="2"/>
      <c r="J86" s="1"/>
      <c r="K86" s="1"/>
      <c r="L86" s="1"/>
      <c r="M86" s="1"/>
      <c r="N86" s="1"/>
      <c r="O86" s="1"/>
      <c r="P86" s="1"/>
      <c r="Q86" s="1"/>
      <c r="R86" s="1"/>
      <c r="S86" s="1"/>
      <c r="T86" s="1"/>
      <c r="U86" s="1"/>
      <c r="V86" s="1"/>
      <c r="W86" s="1"/>
      <c r="X86" s="1"/>
      <c r="Y86" s="1"/>
      <c r="Z86" s="1"/>
    </row>
    <row r="87" spans="1:26" ht="15.75" customHeight="1" x14ac:dyDescent="0.2">
      <c r="A87" s="1"/>
      <c r="B87" s="1"/>
      <c r="C87" s="2"/>
      <c r="D87" s="2"/>
      <c r="E87" s="2"/>
      <c r="F87" s="2"/>
      <c r="G87" s="1"/>
      <c r="H87" s="2"/>
      <c r="I87" s="2"/>
      <c r="J87" s="1"/>
      <c r="K87" s="1"/>
      <c r="L87" s="1"/>
      <c r="M87" s="1"/>
      <c r="N87" s="1"/>
      <c r="O87" s="1"/>
      <c r="P87" s="1"/>
      <c r="Q87" s="1"/>
      <c r="R87" s="1"/>
      <c r="S87" s="1"/>
      <c r="T87" s="1"/>
      <c r="U87" s="1"/>
      <c r="V87" s="1"/>
      <c r="W87" s="1"/>
      <c r="X87" s="1"/>
      <c r="Y87" s="1"/>
      <c r="Z87" s="1"/>
    </row>
    <row r="88" spans="1:26" ht="15.75" customHeight="1" x14ac:dyDescent="0.2">
      <c r="A88" s="1"/>
      <c r="B88" s="1"/>
      <c r="C88" s="2"/>
      <c r="D88" s="2"/>
      <c r="E88" s="2"/>
      <c r="F88" s="2"/>
      <c r="G88" s="1"/>
      <c r="H88" s="2"/>
      <c r="I88" s="2"/>
      <c r="J88" s="1"/>
      <c r="K88" s="1"/>
      <c r="L88" s="1"/>
      <c r="M88" s="1"/>
      <c r="N88" s="1"/>
      <c r="O88" s="1"/>
      <c r="P88" s="1"/>
      <c r="Q88" s="1"/>
      <c r="R88" s="1"/>
      <c r="S88" s="1"/>
      <c r="T88" s="1"/>
      <c r="U88" s="1"/>
      <c r="V88" s="1"/>
      <c r="W88" s="1"/>
      <c r="X88" s="1"/>
      <c r="Y88" s="1"/>
      <c r="Z88" s="1"/>
    </row>
    <row r="89" spans="1:26" ht="15.75" customHeight="1" x14ac:dyDescent="0.2">
      <c r="A89" s="1"/>
      <c r="B89" s="1"/>
      <c r="C89" s="2"/>
      <c r="D89" s="2"/>
      <c r="E89" s="2"/>
      <c r="F89" s="2"/>
      <c r="G89" s="1"/>
      <c r="H89" s="2"/>
      <c r="I89" s="2"/>
      <c r="J89" s="1"/>
      <c r="K89" s="1"/>
      <c r="L89" s="1"/>
      <c r="M89" s="1"/>
      <c r="N89" s="1"/>
      <c r="O89" s="1"/>
      <c r="P89" s="1"/>
      <c r="Q89" s="1"/>
      <c r="R89" s="1"/>
      <c r="S89" s="1"/>
      <c r="T89" s="1"/>
      <c r="U89" s="1"/>
      <c r="V89" s="1"/>
      <c r="W89" s="1"/>
      <c r="X89" s="1"/>
      <c r="Y89" s="1"/>
      <c r="Z89" s="1"/>
    </row>
    <row r="90" spans="1:26" ht="15.75" customHeight="1" x14ac:dyDescent="0.2">
      <c r="A90" s="1"/>
      <c r="B90" s="1"/>
      <c r="C90" s="2"/>
      <c r="D90" s="2"/>
      <c r="E90" s="2"/>
      <c r="F90" s="2"/>
      <c r="G90" s="1"/>
      <c r="H90" s="2"/>
      <c r="I90" s="2"/>
      <c r="J90" s="1"/>
      <c r="K90" s="1"/>
      <c r="L90" s="1"/>
      <c r="M90" s="1"/>
      <c r="N90" s="1"/>
      <c r="O90" s="1"/>
      <c r="P90" s="1"/>
      <c r="Q90" s="1"/>
      <c r="R90" s="1"/>
      <c r="S90" s="1"/>
      <c r="T90" s="1"/>
      <c r="U90" s="1"/>
      <c r="V90" s="1"/>
      <c r="W90" s="1"/>
      <c r="X90" s="1"/>
      <c r="Y90" s="1"/>
      <c r="Z90" s="1"/>
    </row>
    <row r="91" spans="1:26" ht="15.75" customHeight="1" x14ac:dyDescent="0.2">
      <c r="A91" s="1"/>
      <c r="B91" s="1"/>
      <c r="C91" s="2"/>
      <c r="D91" s="2"/>
      <c r="E91" s="2"/>
      <c r="F91" s="2"/>
      <c r="G91" s="1"/>
      <c r="H91" s="2"/>
      <c r="I91" s="2"/>
      <c r="J91" s="1"/>
      <c r="K91" s="1"/>
      <c r="L91" s="1"/>
      <c r="M91" s="1"/>
      <c r="N91" s="1"/>
      <c r="O91" s="1"/>
      <c r="P91" s="1"/>
      <c r="Q91" s="1"/>
      <c r="R91" s="1"/>
      <c r="S91" s="1"/>
      <c r="T91" s="1"/>
      <c r="U91" s="1"/>
      <c r="V91" s="1"/>
      <c r="W91" s="1"/>
      <c r="X91" s="1"/>
      <c r="Y91" s="1"/>
      <c r="Z91" s="1"/>
    </row>
    <row r="92" spans="1:26" ht="15.75" customHeight="1" x14ac:dyDescent="0.2">
      <c r="A92" s="1"/>
      <c r="B92" s="1"/>
      <c r="C92" s="2"/>
      <c r="D92" s="2"/>
      <c r="E92" s="2"/>
      <c r="F92" s="2"/>
      <c r="G92" s="1"/>
      <c r="H92" s="2"/>
      <c r="I92" s="2"/>
      <c r="J92" s="1"/>
      <c r="K92" s="1"/>
      <c r="L92" s="1"/>
      <c r="M92" s="1"/>
      <c r="N92" s="1"/>
      <c r="O92" s="1"/>
      <c r="P92" s="1"/>
      <c r="Q92" s="1"/>
      <c r="R92" s="1"/>
      <c r="S92" s="1"/>
      <c r="T92" s="1"/>
      <c r="U92" s="1"/>
      <c r="V92" s="1"/>
      <c r="W92" s="1"/>
      <c r="X92" s="1"/>
      <c r="Y92" s="1"/>
      <c r="Z92" s="1"/>
    </row>
    <row r="93" spans="1:26" ht="15.75" customHeight="1" x14ac:dyDescent="0.2">
      <c r="A93" s="1"/>
      <c r="B93" s="1"/>
      <c r="C93" s="2"/>
      <c r="D93" s="2"/>
      <c r="E93" s="2"/>
      <c r="F93" s="2"/>
      <c r="G93" s="1"/>
      <c r="H93" s="2"/>
      <c r="I93" s="2"/>
      <c r="J93" s="1"/>
      <c r="K93" s="1"/>
      <c r="L93" s="1"/>
      <c r="M93" s="1"/>
      <c r="N93" s="1"/>
      <c r="O93" s="1"/>
      <c r="P93" s="1"/>
      <c r="Q93" s="1"/>
      <c r="R93" s="1"/>
      <c r="S93" s="1"/>
      <c r="T93" s="1"/>
      <c r="U93" s="1"/>
      <c r="V93" s="1"/>
      <c r="W93" s="1"/>
      <c r="X93" s="1"/>
      <c r="Y93" s="1"/>
      <c r="Z93" s="1"/>
    </row>
    <row r="94" spans="1:26" ht="15.75" customHeight="1" x14ac:dyDescent="0.2">
      <c r="A94" s="1"/>
      <c r="B94" s="1"/>
      <c r="C94" s="2"/>
      <c r="D94" s="2"/>
      <c r="E94" s="2"/>
      <c r="F94" s="2"/>
      <c r="G94" s="1"/>
      <c r="H94" s="2"/>
      <c r="I94" s="2"/>
      <c r="J94" s="1"/>
      <c r="K94" s="1"/>
      <c r="L94" s="1"/>
      <c r="M94" s="1"/>
      <c r="N94" s="1"/>
      <c r="O94" s="1"/>
      <c r="P94" s="1"/>
      <c r="Q94" s="1"/>
      <c r="R94" s="1"/>
      <c r="S94" s="1"/>
      <c r="T94" s="1"/>
      <c r="U94" s="1"/>
      <c r="V94" s="1"/>
      <c r="W94" s="1"/>
      <c r="X94" s="1"/>
      <c r="Y94" s="1"/>
      <c r="Z94" s="1"/>
    </row>
    <row r="95" spans="1:26" ht="15.75" customHeight="1" x14ac:dyDescent="0.2">
      <c r="A95" s="1"/>
      <c r="B95" s="1"/>
      <c r="C95" s="2"/>
      <c r="D95" s="2"/>
      <c r="E95" s="2"/>
      <c r="F95" s="2"/>
      <c r="G95" s="1"/>
      <c r="H95" s="2"/>
      <c r="I95" s="2"/>
      <c r="J95" s="1"/>
      <c r="K95" s="1"/>
      <c r="L95" s="1"/>
      <c r="M95" s="1"/>
      <c r="N95" s="1"/>
      <c r="O95" s="1"/>
      <c r="P95" s="1"/>
      <c r="Q95" s="1"/>
      <c r="R95" s="1"/>
      <c r="S95" s="1"/>
      <c r="T95" s="1"/>
      <c r="U95" s="1"/>
      <c r="V95" s="1"/>
      <c r="W95" s="1"/>
      <c r="X95" s="1"/>
      <c r="Y95" s="1"/>
      <c r="Z95" s="1"/>
    </row>
    <row r="96" spans="1:26" ht="15.75" customHeight="1" x14ac:dyDescent="0.2">
      <c r="A96" s="1"/>
      <c r="B96" s="1"/>
      <c r="C96" s="2"/>
      <c r="D96" s="2"/>
      <c r="E96" s="2"/>
      <c r="F96" s="2"/>
      <c r="G96" s="1"/>
      <c r="H96" s="2"/>
      <c r="I96" s="2"/>
      <c r="J96" s="1"/>
      <c r="K96" s="1"/>
      <c r="L96" s="1"/>
      <c r="M96" s="1"/>
      <c r="N96" s="1"/>
      <c r="O96" s="1"/>
      <c r="P96" s="1"/>
      <c r="Q96" s="1"/>
      <c r="R96" s="1"/>
      <c r="S96" s="1"/>
      <c r="T96" s="1"/>
      <c r="U96" s="1"/>
      <c r="V96" s="1"/>
      <c r="W96" s="1"/>
      <c r="X96" s="1"/>
      <c r="Y96" s="1"/>
      <c r="Z96" s="1"/>
    </row>
    <row r="97" spans="1:26" ht="15.75" customHeight="1" x14ac:dyDescent="0.2">
      <c r="A97" s="1"/>
      <c r="B97" s="1"/>
      <c r="C97" s="2"/>
      <c r="D97" s="2"/>
      <c r="E97" s="2"/>
      <c r="F97" s="2"/>
      <c r="G97" s="1"/>
      <c r="H97" s="2"/>
      <c r="I97" s="2"/>
      <c r="J97" s="1"/>
      <c r="K97" s="1"/>
      <c r="L97" s="1"/>
      <c r="M97" s="1"/>
      <c r="N97" s="1"/>
      <c r="O97" s="1"/>
      <c r="P97" s="1"/>
      <c r="Q97" s="1"/>
      <c r="R97" s="1"/>
      <c r="S97" s="1"/>
      <c r="T97" s="1"/>
      <c r="U97" s="1"/>
      <c r="V97" s="1"/>
      <c r="W97" s="1"/>
      <c r="X97" s="1"/>
      <c r="Y97" s="1"/>
      <c r="Z97" s="1"/>
    </row>
    <row r="98" spans="1:26" ht="15.75" customHeight="1" x14ac:dyDescent="0.2">
      <c r="A98" s="1"/>
      <c r="B98" s="1"/>
      <c r="C98" s="2"/>
      <c r="D98" s="2"/>
      <c r="E98" s="2"/>
      <c r="F98" s="2"/>
      <c r="G98" s="1"/>
      <c r="H98" s="2"/>
      <c r="I98" s="2"/>
      <c r="J98" s="1"/>
      <c r="K98" s="1"/>
      <c r="L98" s="1"/>
      <c r="M98" s="1"/>
      <c r="N98" s="1"/>
      <c r="O98" s="1"/>
      <c r="P98" s="1"/>
      <c r="Q98" s="1"/>
      <c r="R98" s="1"/>
      <c r="S98" s="1"/>
      <c r="T98" s="1"/>
      <c r="U98" s="1"/>
      <c r="V98" s="1"/>
      <c r="W98" s="1"/>
      <c r="X98" s="1"/>
      <c r="Y98" s="1"/>
      <c r="Z98" s="1"/>
    </row>
    <row r="99" spans="1:26" ht="15.75" customHeight="1" x14ac:dyDescent="0.2">
      <c r="A99" s="1"/>
      <c r="B99" s="1"/>
      <c r="C99" s="2"/>
      <c r="D99" s="2"/>
      <c r="E99" s="2"/>
      <c r="F99" s="2"/>
      <c r="G99" s="1"/>
      <c r="H99" s="2"/>
      <c r="I99" s="2"/>
      <c r="J99" s="1"/>
      <c r="K99" s="1"/>
      <c r="L99" s="1"/>
      <c r="M99" s="1"/>
      <c r="N99" s="1"/>
      <c r="O99" s="1"/>
      <c r="P99" s="1"/>
      <c r="Q99" s="1"/>
      <c r="R99" s="1"/>
      <c r="S99" s="1"/>
      <c r="T99" s="1"/>
      <c r="U99" s="1"/>
      <c r="V99" s="1"/>
      <c r="W99" s="1"/>
      <c r="X99" s="1"/>
      <c r="Y99" s="1"/>
      <c r="Z99" s="1"/>
    </row>
    <row r="100" spans="1:26" ht="15.75" customHeight="1" x14ac:dyDescent="0.2">
      <c r="A100" s="1"/>
      <c r="B100" s="1"/>
      <c r="C100" s="2"/>
      <c r="D100" s="2"/>
      <c r="E100" s="2"/>
      <c r="F100" s="2"/>
      <c r="G100" s="1"/>
      <c r="H100" s="2"/>
      <c r="I100" s="2"/>
      <c r="J100" s="1"/>
      <c r="K100" s="1"/>
      <c r="L100" s="1"/>
      <c r="M100" s="1"/>
      <c r="N100" s="1"/>
      <c r="O100" s="1"/>
      <c r="P100" s="1"/>
      <c r="Q100" s="1"/>
      <c r="R100" s="1"/>
      <c r="S100" s="1"/>
      <c r="T100" s="1"/>
      <c r="U100" s="1"/>
      <c r="V100" s="1"/>
      <c r="W100" s="1"/>
      <c r="X100" s="1"/>
      <c r="Y100" s="1"/>
      <c r="Z100" s="1"/>
    </row>
    <row r="101" spans="1:26" ht="15.75" customHeight="1" x14ac:dyDescent="0.2">
      <c r="A101" s="1"/>
      <c r="B101" s="1"/>
      <c r="C101" s="2"/>
      <c r="D101" s="2"/>
      <c r="E101" s="2"/>
      <c r="F101" s="2"/>
      <c r="G101" s="1"/>
      <c r="H101" s="2"/>
      <c r="I101" s="2"/>
      <c r="J101" s="1"/>
      <c r="K101" s="1"/>
      <c r="L101" s="1"/>
      <c r="M101" s="1"/>
      <c r="N101" s="1"/>
      <c r="O101" s="1"/>
      <c r="P101" s="1"/>
      <c r="Q101" s="1"/>
      <c r="R101" s="1"/>
      <c r="S101" s="1"/>
      <c r="T101" s="1"/>
      <c r="U101" s="1"/>
      <c r="V101" s="1"/>
      <c r="W101" s="1"/>
      <c r="X101" s="1"/>
      <c r="Y101" s="1"/>
      <c r="Z101" s="1"/>
    </row>
    <row r="102" spans="1:26" ht="15.75" customHeight="1" x14ac:dyDescent="0.2">
      <c r="A102" s="1"/>
      <c r="B102" s="1"/>
      <c r="C102" s="2"/>
      <c r="D102" s="2"/>
      <c r="E102" s="2"/>
      <c r="F102" s="2"/>
      <c r="G102" s="1"/>
      <c r="H102" s="2"/>
      <c r="I102" s="2"/>
      <c r="J102" s="1"/>
      <c r="K102" s="1"/>
      <c r="L102" s="1"/>
      <c r="M102" s="1"/>
      <c r="N102" s="1"/>
      <c r="O102" s="1"/>
      <c r="P102" s="1"/>
      <c r="Q102" s="1"/>
      <c r="R102" s="1"/>
      <c r="S102" s="1"/>
      <c r="T102" s="1"/>
      <c r="U102" s="1"/>
      <c r="V102" s="1"/>
      <c r="W102" s="1"/>
      <c r="X102" s="1"/>
      <c r="Y102" s="1"/>
      <c r="Z102" s="1"/>
    </row>
    <row r="103" spans="1:26" ht="15.75" customHeight="1" x14ac:dyDescent="0.2">
      <c r="A103" s="1"/>
      <c r="B103" s="1"/>
      <c r="C103" s="2"/>
      <c r="D103" s="2"/>
      <c r="E103" s="2"/>
      <c r="F103" s="2"/>
      <c r="G103" s="1"/>
      <c r="H103" s="2"/>
      <c r="I103" s="2"/>
      <c r="J103" s="1"/>
      <c r="K103" s="1"/>
      <c r="L103" s="1"/>
      <c r="M103" s="1"/>
      <c r="N103" s="1"/>
      <c r="O103" s="1"/>
      <c r="P103" s="1"/>
      <c r="Q103" s="1"/>
      <c r="R103" s="1"/>
      <c r="S103" s="1"/>
      <c r="T103" s="1"/>
      <c r="U103" s="1"/>
      <c r="V103" s="1"/>
      <c r="W103" s="1"/>
      <c r="X103" s="1"/>
      <c r="Y103" s="1"/>
      <c r="Z103" s="1"/>
    </row>
    <row r="104" spans="1:26" ht="15.75" customHeight="1" x14ac:dyDescent="0.2">
      <c r="A104" s="1"/>
      <c r="B104" s="1"/>
      <c r="C104" s="2"/>
      <c r="D104" s="2"/>
      <c r="E104" s="2"/>
      <c r="F104" s="2"/>
      <c r="G104" s="1"/>
      <c r="H104" s="2"/>
      <c r="I104" s="2"/>
      <c r="J104" s="1"/>
      <c r="K104" s="1"/>
      <c r="L104" s="1"/>
      <c r="M104" s="1"/>
      <c r="N104" s="1"/>
      <c r="O104" s="1"/>
      <c r="P104" s="1"/>
      <c r="Q104" s="1"/>
      <c r="R104" s="1"/>
      <c r="S104" s="1"/>
      <c r="T104" s="1"/>
      <c r="U104" s="1"/>
      <c r="V104" s="1"/>
      <c r="W104" s="1"/>
      <c r="X104" s="1"/>
      <c r="Y104" s="1"/>
      <c r="Z104" s="1"/>
    </row>
    <row r="105" spans="1:26" ht="15.75" customHeight="1" x14ac:dyDescent="0.2">
      <c r="A105" s="1"/>
      <c r="B105" s="1"/>
      <c r="C105" s="2"/>
      <c r="D105" s="2"/>
      <c r="E105" s="2"/>
      <c r="F105" s="2"/>
      <c r="G105" s="1"/>
      <c r="H105" s="2"/>
      <c r="I105" s="2"/>
      <c r="J105" s="1"/>
      <c r="K105" s="1"/>
      <c r="L105" s="1"/>
      <c r="M105" s="1"/>
      <c r="N105" s="1"/>
      <c r="O105" s="1"/>
      <c r="P105" s="1"/>
      <c r="Q105" s="1"/>
      <c r="R105" s="1"/>
      <c r="S105" s="1"/>
      <c r="T105" s="1"/>
      <c r="U105" s="1"/>
      <c r="V105" s="1"/>
      <c r="W105" s="1"/>
      <c r="X105" s="1"/>
      <c r="Y105" s="1"/>
      <c r="Z105" s="1"/>
    </row>
    <row r="106" spans="1:26" ht="15.75" customHeight="1" x14ac:dyDescent="0.2">
      <c r="A106" s="1"/>
      <c r="B106" s="1"/>
      <c r="C106" s="2"/>
      <c r="D106" s="2"/>
      <c r="E106" s="2"/>
      <c r="F106" s="2"/>
      <c r="G106" s="1"/>
      <c r="H106" s="2"/>
      <c r="I106" s="2"/>
      <c r="J106" s="1"/>
      <c r="K106" s="1"/>
      <c r="L106" s="1"/>
      <c r="M106" s="1"/>
      <c r="N106" s="1"/>
      <c r="O106" s="1"/>
      <c r="P106" s="1"/>
      <c r="Q106" s="1"/>
      <c r="R106" s="1"/>
      <c r="S106" s="1"/>
      <c r="T106" s="1"/>
      <c r="U106" s="1"/>
      <c r="V106" s="1"/>
      <c r="W106" s="1"/>
      <c r="X106" s="1"/>
      <c r="Y106" s="1"/>
      <c r="Z106" s="1"/>
    </row>
    <row r="107" spans="1:26" ht="15.75" customHeight="1" x14ac:dyDescent="0.2">
      <c r="A107" s="1"/>
      <c r="B107" s="1"/>
      <c r="C107" s="2"/>
      <c r="D107" s="2"/>
      <c r="E107" s="2"/>
      <c r="F107" s="2"/>
      <c r="G107" s="1"/>
      <c r="H107" s="2"/>
      <c r="I107" s="2"/>
      <c r="J107" s="1"/>
      <c r="K107" s="1"/>
      <c r="L107" s="1"/>
      <c r="M107" s="1"/>
      <c r="N107" s="1"/>
      <c r="O107" s="1"/>
      <c r="P107" s="1"/>
      <c r="Q107" s="1"/>
      <c r="R107" s="1"/>
      <c r="S107" s="1"/>
      <c r="T107" s="1"/>
      <c r="U107" s="1"/>
      <c r="V107" s="1"/>
      <c r="W107" s="1"/>
      <c r="X107" s="1"/>
      <c r="Y107" s="1"/>
      <c r="Z107" s="1"/>
    </row>
    <row r="108" spans="1:26" ht="15.75" customHeight="1" x14ac:dyDescent="0.2">
      <c r="A108" s="1"/>
      <c r="B108" s="1"/>
      <c r="C108" s="2"/>
      <c r="D108" s="2"/>
      <c r="E108" s="2"/>
      <c r="F108" s="2"/>
      <c r="G108" s="1"/>
      <c r="H108" s="2"/>
      <c r="I108" s="2"/>
      <c r="J108" s="1"/>
      <c r="K108" s="1"/>
      <c r="L108" s="1"/>
      <c r="M108" s="1"/>
      <c r="N108" s="1"/>
      <c r="O108" s="1"/>
      <c r="P108" s="1"/>
      <c r="Q108" s="1"/>
      <c r="R108" s="1"/>
      <c r="S108" s="1"/>
      <c r="T108" s="1"/>
      <c r="U108" s="1"/>
      <c r="V108" s="1"/>
      <c r="W108" s="1"/>
      <c r="X108" s="1"/>
      <c r="Y108" s="1"/>
      <c r="Z108" s="1"/>
    </row>
    <row r="109" spans="1:26" ht="15.75" customHeight="1" x14ac:dyDescent="0.2">
      <c r="A109" s="1"/>
      <c r="B109" s="1"/>
      <c r="C109" s="2"/>
      <c r="D109" s="2"/>
      <c r="E109" s="2"/>
      <c r="F109" s="2"/>
      <c r="G109" s="1"/>
      <c r="H109" s="2"/>
      <c r="I109" s="2"/>
      <c r="J109" s="1"/>
      <c r="K109" s="1"/>
      <c r="L109" s="1"/>
      <c r="M109" s="1"/>
      <c r="N109" s="1"/>
      <c r="O109" s="1"/>
      <c r="P109" s="1"/>
      <c r="Q109" s="1"/>
      <c r="R109" s="1"/>
      <c r="S109" s="1"/>
      <c r="T109" s="1"/>
      <c r="U109" s="1"/>
      <c r="V109" s="1"/>
      <c r="W109" s="1"/>
      <c r="X109" s="1"/>
      <c r="Y109" s="1"/>
      <c r="Z109" s="1"/>
    </row>
    <row r="110" spans="1:26" ht="15.75" customHeight="1" x14ac:dyDescent="0.2">
      <c r="A110" s="1"/>
      <c r="B110" s="1"/>
      <c r="C110" s="2"/>
      <c r="D110" s="2"/>
      <c r="E110" s="2"/>
      <c r="F110" s="2"/>
      <c r="G110" s="1"/>
      <c r="H110" s="2"/>
      <c r="I110" s="2"/>
      <c r="J110" s="1"/>
      <c r="K110" s="1"/>
      <c r="L110" s="1"/>
      <c r="M110" s="1"/>
      <c r="N110" s="1"/>
      <c r="O110" s="1"/>
      <c r="P110" s="1"/>
      <c r="Q110" s="1"/>
      <c r="R110" s="1"/>
      <c r="S110" s="1"/>
      <c r="T110" s="1"/>
      <c r="U110" s="1"/>
      <c r="V110" s="1"/>
      <c r="W110" s="1"/>
      <c r="X110" s="1"/>
      <c r="Y110" s="1"/>
      <c r="Z110" s="1"/>
    </row>
    <row r="111" spans="1:26" ht="15.75" customHeight="1" x14ac:dyDescent="0.2">
      <c r="A111" s="1"/>
      <c r="B111" s="1"/>
      <c r="C111" s="2"/>
      <c r="D111" s="2"/>
      <c r="E111" s="2"/>
      <c r="F111" s="2"/>
      <c r="G111" s="1"/>
      <c r="H111" s="2"/>
      <c r="I111" s="2"/>
      <c r="J111" s="1"/>
      <c r="K111" s="1"/>
      <c r="L111" s="1"/>
      <c r="M111" s="1"/>
      <c r="N111" s="1"/>
      <c r="O111" s="1"/>
      <c r="P111" s="1"/>
      <c r="Q111" s="1"/>
      <c r="R111" s="1"/>
      <c r="S111" s="1"/>
      <c r="T111" s="1"/>
      <c r="U111" s="1"/>
      <c r="V111" s="1"/>
      <c r="W111" s="1"/>
      <c r="X111" s="1"/>
      <c r="Y111" s="1"/>
      <c r="Z111" s="1"/>
    </row>
    <row r="112" spans="1:26" ht="15.75" customHeight="1" x14ac:dyDescent="0.2">
      <c r="A112" s="1"/>
      <c r="B112" s="1"/>
      <c r="C112" s="2"/>
      <c r="D112" s="2"/>
      <c r="E112" s="2"/>
      <c r="F112" s="2"/>
      <c r="G112" s="1"/>
      <c r="H112" s="2"/>
      <c r="I112" s="2"/>
      <c r="J112" s="1"/>
      <c r="K112" s="1"/>
      <c r="L112" s="1"/>
      <c r="M112" s="1"/>
      <c r="N112" s="1"/>
      <c r="O112" s="1"/>
      <c r="P112" s="1"/>
      <c r="Q112" s="1"/>
      <c r="R112" s="1"/>
      <c r="S112" s="1"/>
      <c r="T112" s="1"/>
      <c r="U112" s="1"/>
      <c r="V112" s="1"/>
      <c r="W112" s="1"/>
      <c r="X112" s="1"/>
      <c r="Y112" s="1"/>
      <c r="Z112" s="1"/>
    </row>
    <row r="113" spans="1:26" ht="15.75" customHeight="1" x14ac:dyDescent="0.2">
      <c r="A113" s="1"/>
      <c r="B113" s="1"/>
      <c r="C113" s="2"/>
      <c r="D113" s="2"/>
      <c r="E113" s="2"/>
      <c r="F113" s="2"/>
      <c r="G113" s="1"/>
      <c r="H113" s="2"/>
      <c r="I113" s="2"/>
      <c r="J113" s="1"/>
      <c r="K113" s="1"/>
      <c r="L113" s="1"/>
      <c r="M113" s="1"/>
      <c r="N113" s="1"/>
      <c r="O113" s="1"/>
      <c r="P113" s="1"/>
      <c r="Q113" s="1"/>
      <c r="R113" s="1"/>
      <c r="S113" s="1"/>
      <c r="T113" s="1"/>
      <c r="U113" s="1"/>
      <c r="V113" s="1"/>
      <c r="W113" s="1"/>
      <c r="X113" s="1"/>
      <c r="Y113" s="1"/>
      <c r="Z113" s="1"/>
    </row>
    <row r="114" spans="1:26" ht="15.75" customHeight="1" x14ac:dyDescent="0.2">
      <c r="A114" s="1"/>
      <c r="B114" s="1"/>
      <c r="C114" s="2"/>
      <c r="D114" s="2"/>
      <c r="E114" s="2"/>
      <c r="F114" s="2"/>
      <c r="G114" s="1"/>
      <c r="H114" s="2"/>
      <c r="I114" s="2"/>
      <c r="J114" s="1"/>
      <c r="K114" s="1"/>
      <c r="L114" s="1"/>
      <c r="M114" s="1"/>
      <c r="N114" s="1"/>
      <c r="O114" s="1"/>
      <c r="P114" s="1"/>
      <c r="Q114" s="1"/>
      <c r="R114" s="1"/>
      <c r="S114" s="1"/>
      <c r="T114" s="1"/>
      <c r="U114" s="1"/>
      <c r="V114" s="1"/>
      <c r="W114" s="1"/>
      <c r="X114" s="1"/>
      <c r="Y114" s="1"/>
      <c r="Z114" s="1"/>
    </row>
    <row r="115" spans="1:26" ht="15.75" customHeight="1" x14ac:dyDescent="0.2">
      <c r="A115" s="1"/>
      <c r="B115" s="1"/>
      <c r="C115" s="2"/>
      <c r="D115" s="2"/>
      <c r="E115" s="2"/>
      <c r="F115" s="2"/>
      <c r="G115" s="1"/>
      <c r="H115" s="2"/>
      <c r="I115" s="2"/>
      <c r="J115" s="1"/>
      <c r="K115" s="1"/>
      <c r="L115" s="1"/>
      <c r="M115" s="1"/>
      <c r="N115" s="1"/>
      <c r="O115" s="1"/>
      <c r="P115" s="1"/>
      <c r="Q115" s="1"/>
      <c r="R115" s="1"/>
      <c r="S115" s="1"/>
      <c r="T115" s="1"/>
      <c r="U115" s="1"/>
      <c r="V115" s="1"/>
      <c r="W115" s="1"/>
      <c r="X115" s="1"/>
      <c r="Y115" s="1"/>
      <c r="Z115" s="1"/>
    </row>
    <row r="116" spans="1:26" ht="15.75" customHeight="1" x14ac:dyDescent="0.2">
      <c r="A116" s="1"/>
      <c r="B116" s="1"/>
      <c r="C116" s="2"/>
      <c r="D116" s="2"/>
      <c r="E116" s="2"/>
      <c r="F116" s="2"/>
      <c r="G116" s="1"/>
      <c r="H116" s="2"/>
      <c r="I116" s="2"/>
      <c r="J116" s="1"/>
      <c r="K116" s="1"/>
      <c r="L116" s="1"/>
      <c r="M116" s="1"/>
      <c r="N116" s="1"/>
      <c r="O116" s="1"/>
      <c r="P116" s="1"/>
      <c r="Q116" s="1"/>
      <c r="R116" s="1"/>
      <c r="S116" s="1"/>
      <c r="T116" s="1"/>
      <c r="U116" s="1"/>
      <c r="V116" s="1"/>
      <c r="W116" s="1"/>
      <c r="X116" s="1"/>
      <c r="Y116" s="1"/>
      <c r="Z116" s="1"/>
    </row>
    <row r="117" spans="1:26" ht="15.75" customHeight="1" x14ac:dyDescent="0.2">
      <c r="A117" s="1"/>
      <c r="B117" s="1"/>
      <c r="C117" s="2"/>
      <c r="D117" s="2"/>
      <c r="E117" s="2"/>
      <c r="F117" s="2"/>
      <c r="G117" s="1"/>
      <c r="H117" s="2"/>
      <c r="I117" s="2"/>
      <c r="J117" s="1"/>
      <c r="K117" s="1"/>
      <c r="L117" s="1"/>
      <c r="M117" s="1"/>
      <c r="N117" s="1"/>
      <c r="O117" s="1"/>
      <c r="P117" s="1"/>
      <c r="Q117" s="1"/>
      <c r="R117" s="1"/>
      <c r="S117" s="1"/>
      <c r="T117" s="1"/>
      <c r="U117" s="1"/>
      <c r="V117" s="1"/>
      <c r="W117" s="1"/>
      <c r="X117" s="1"/>
      <c r="Y117" s="1"/>
      <c r="Z117" s="1"/>
    </row>
    <row r="118" spans="1:26" ht="15.75" customHeight="1" x14ac:dyDescent="0.2">
      <c r="A118" s="1"/>
      <c r="B118" s="1"/>
      <c r="C118" s="2"/>
      <c r="D118" s="2"/>
      <c r="E118" s="2"/>
      <c r="F118" s="2"/>
      <c r="G118" s="1"/>
      <c r="H118" s="2"/>
      <c r="I118" s="2"/>
      <c r="J118" s="1"/>
      <c r="K118" s="1"/>
      <c r="L118" s="1"/>
      <c r="M118" s="1"/>
      <c r="N118" s="1"/>
      <c r="O118" s="1"/>
      <c r="P118" s="1"/>
      <c r="Q118" s="1"/>
      <c r="R118" s="1"/>
      <c r="S118" s="1"/>
      <c r="T118" s="1"/>
      <c r="U118" s="1"/>
      <c r="V118" s="1"/>
      <c r="W118" s="1"/>
      <c r="X118" s="1"/>
      <c r="Y118" s="1"/>
      <c r="Z118" s="1"/>
    </row>
    <row r="119" spans="1:26" ht="15.75" customHeight="1" x14ac:dyDescent="0.2">
      <c r="A119" s="1"/>
      <c r="B119" s="1"/>
      <c r="C119" s="2"/>
      <c r="D119" s="2"/>
      <c r="E119" s="2"/>
      <c r="F119" s="2"/>
      <c r="G119" s="1"/>
      <c r="H119" s="2"/>
      <c r="I119" s="2"/>
      <c r="J119" s="1"/>
      <c r="K119" s="1"/>
      <c r="L119" s="1"/>
      <c r="M119" s="1"/>
      <c r="N119" s="1"/>
      <c r="O119" s="1"/>
      <c r="P119" s="1"/>
      <c r="Q119" s="1"/>
      <c r="R119" s="1"/>
      <c r="S119" s="1"/>
      <c r="T119" s="1"/>
      <c r="U119" s="1"/>
      <c r="V119" s="1"/>
      <c r="W119" s="1"/>
      <c r="X119" s="1"/>
      <c r="Y119" s="1"/>
      <c r="Z119" s="1"/>
    </row>
    <row r="120" spans="1:26" ht="15.75" customHeight="1" x14ac:dyDescent="0.2">
      <c r="A120" s="1"/>
      <c r="B120" s="1"/>
      <c r="C120" s="2"/>
      <c r="D120" s="2"/>
      <c r="E120" s="2"/>
      <c r="F120" s="2"/>
      <c r="G120" s="1"/>
      <c r="H120" s="2"/>
      <c r="I120" s="2"/>
      <c r="J120" s="1"/>
      <c r="K120" s="1"/>
      <c r="L120" s="1"/>
      <c r="M120" s="1"/>
      <c r="N120" s="1"/>
      <c r="O120" s="1"/>
      <c r="P120" s="1"/>
      <c r="Q120" s="1"/>
      <c r="R120" s="1"/>
      <c r="S120" s="1"/>
      <c r="T120" s="1"/>
      <c r="U120" s="1"/>
      <c r="V120" s="1"/>
      <c r="W120" s="1"/>
      <c r="X120" s="1"/>
      <c r="Y120" s="1"/>
      <c r="Z120" s="1"/>
    </row>
    <row r="121" spans="1:26" ht="15.75" customHeight="1" x14ac:dyDescent="0.2">
      <c r="A121" s="1"/>
      <c r="B121" s="1"/>
      <c r="C121" s="2"/>
      <c r="D121" s="2"/>
      <c r="E121" s="2"/>
      <c r="F121" s="2"/>
      <c r="G121" s="1"/>
      <c r="H121" s="2"/>
      <c r="I121" s="2"/>
      <c r="J121" s="1"/>
      <c r="K121" s="1"/>
      <c r="L121" s="1"/>
      <c r="M121" s="1"/>
      <c r="N121" s="1"/>
      <c r="O121" s="1"/>
      <c r="P121" s="1"/>
      <c r="Q121" s="1"/>
      <c r="R121" s="1"/>
      <c r="S121" s="1"/>
      <c r="T121" s="1"/>
      <c r="U121" s="1"/>
      <c r="V121" s="1"/>
      <c r="W121" s="1"/>
      <c r="X121" s="1"/>
      <c r="Y121" s="1"/>
      <c r="Z121" s="1"/>
    </row>
    <row r="122" spans="1:26" ht="15.75" customHeight="1" x14ac:dyDescent="0.2">
      <c r="A122" s="1"/>
      <c r="B122" s="1"/>
      <c r="C122" s="2"/>
      <c r="D122" s="2"/>
      <c r="E122" s="2"/>
      <c r="F122" s="2"/>
      <c r="G122" s="1"/>
      <c r="H122" s="2"/>
      <c r="I122" s="2"/>
      <c r="J122" s="1"/>
      <c r="K122" s="1"/>
      <c r="L122" s="1"/>
      <c r="M122" s="1"/>
      <c r="N122" s="1"/>
      <c r="O122" s="1"/>
      <c r="P122" s="1"/>
      <c r="Q122" s="1"/>
      <c r="R122" s="1"/>
      <c r="S122" s="1"/>
      <c r="T122" s="1"/>
      <c r="U122" s="1"/>
      <c r="V122" s="1"/>
      <c r="W122" s="1"/>
      <c r="X122" s="1"/>
      <c r="Y122" s="1"/>
      <c r="Z122" s="1"/>
    </row>
    <row r="123" spans="1:26" ht="15.75" customHeight="1" x14ac:dyDescent="0.2">
      <c r="A123" s="1"/>
      <c r="B123" s="1"/>
      <c r="C123" s="2"/>
      <c r="D123" s="2"/>
      <c r="E123" s="2"/>
      <c r="F123" s="2"/>
      <c r="G123" s="1"/>
      <c r="H123" s="2"/>
      <c r="I123" s="2"/>
      <c r="J123" s="1"/>
      <c r="K123" s="1"/>
      <c r="L123" s="1"/>
      <c r="M123" s="1"/>
      <c r="N123" s="1"/>
      <c r="O123" s="1"/>
      <c r="P123" s="1"/>
      <c r="Q123" s="1"/>
      <c r="R123" s="1"/>
      <c r="S123" s="1"/>
      <c r="T123" s="1"/>
      <c r="U123" s="1"/>
      <c r="V123" s="1"/>
      <c r="W123" s="1"/>
      <c r="X123" s="1"/>
      <c r="Y123" s="1"/>
      <c r="Z123" s="1"/>
    </row>
    <row r="124" spans="1:26" ht="15.75" customHeight="1" x14ac:dyDescent="0.2">
      <c r="A124" s="1"/>
      <c r="B124" s="1"/>
      <c r="C124" s="2"/>
      <c r="D124" s="2"/>
      <c r="E124" s="2"/>
      <c r="F124" s="2"/>
      <c r="G124" s="1"/>
      <c r="H124" s="2"/>
      <c r="I124" s="2"/>
      <c r="J124" s="1"/>
      <c r="K124" s="1"/>
      <c r="L124" s="1"/>
      <c r="M124" s="1"/>
      <c r="N124" s="1"/>
      <c r="O124" s="1"/>
      <c r="P124" s="1"/>
      <c r="Q124" s="1"/>
      <c r="R124" s="1"/>
      <c r="S124" s="1"/>
      <c r="T124" s="1"/>
      <c r="U124" s="1"/>
      <c r="V124" s="1"/>
      <c r="W124" s="1"/>
      <c r="X124" s="1"/>
      <c r="Y124" s="1"/>
      <c r="Z124" s="1"/>
    </row>
    <row r="125" spans="1:26" ht="15.75" customHeight="1" x14ac:dyDescent="0.2">
      <c r="A125" s="1"/>
      <c r="B125" s="1"/>
      <c r="C125" s="2"/>
      <c r="D125" s="2"/>
      <c r="E125" s="2"/>
      <c r="F125" s="2"/>
      <c r="G125" s="1"/>
      <c r="H125" s="2"/>
      <c r="I125" s="2"/>
      <c r="J125" s="1"/>
      <c r="K125" s="1"/>
      <c r="L125" s="1"/>
      <c r="M125" s="1"/>
      <c r="N125" s="1"/>
      <c r="O125" s="1"/>
      <c r="P125" s="1"/>
      <c r="Q125" s="1"/>
      <c r="R125" s="1"/>
      <c r="S125" s="1"/>
      <c r="T125" s="1"/>
      <c r="U125" s="1"/>
      <c r="V125" s="1"/>
      <c r="W125" s="1"/>
      <c r="X125" s="1"/>
      <c r="Y125" s="1"/>
      <c r="Z125" s="1"/>
    </row>
    <row r="126" spans="1:26" ht="15.75" customHeight="1" x14ac:dyDescent="0.2">
      <c r="A126" s="1"/>
      <c r="B126" s="1"/>
      <c r="C126" s="2"/>
      <c r="D126" s="2"/>
      <c r="E126" s="2"/>
      <c r="F126" s="2"/>
      <c r="G126" s="1"/>
      <c r="H126" s="2"/>
      <c r="I126" s="2"/>
      <c r="J126" s="1"/>
      <c r="K126" s="1"/>
      <c r="L126" s="1"/>
      <c r="M126" s="1"/>
      <c r="N126" s="1"/>
      <c r="O126" s="1"/>
      <c r="P126" s="1"/>
      <c r="Q126" s="1"/>
      <c r="R126" s="1"/>
      <c r="S126" s="1"/>
      <c r="T126" s="1"/>
      <c r="U126" s="1"/>
      <c r="V126" s="1"/>
      <c r="W126" s="1"/>
      <c r="X126" s="1"/>
      <c r="Y126" s="1"/>
      <c r="Z126" s="1"/>
    </row>
    <row r="127" spans="1:26" ht="15.75" customHeight="1" x14ac:dyDescent="0.2">
      <c r="A127" s="1"/>
      <c r="B127" s="1"/>
      <c r="C127" s="2"/>
      <c r="D127" s="2"/>
      <c r="E127" s="2"/>
      <c r="F127" s="2"/>
      <c r="G127" s="1"/>
      <c r="H127" s="2"/>
      <c r="I127" s="2"/>
      <c r="J127" s="1"/>
      <c r="K127" s="1"/>
      <c r="L127" s="1"/>
      <c r="M127" s="1"/>
      <c r="N127" s="1"/>
      <c r="O127" s="1"/>
      <c r="P127" s="1"/>
      <c r="Q127" s="1"/>
      <c r="R127" s="1"/>
      <c r="S127" s="1"/>
      <c r="T127" s="1"/>
      <c r="U127" s="1"/>
      <c r="V127" s="1"/>
      <c r="W127" s="1"/>
      <c r="X127" s="1"/>
      <c r="Y127" s="1"/>
      <c r="Z127" s="1"/>
    </row>
    <row r="128" spans="1:26" ht="15.75" customHeight="1" x14ac:dyDescent="0.2">
      <c r="A128" s="1"/>
      <c r="B128" s="1"/>
      <c r="C128" s="2"/>
      <c r="D128" s="2"/>
      <c r="E128" s="2"/>
      <c r="F128" s="2"/>
      <c r="G128" s="1"/>
      <c r="H128" s="2"/>
      <c r="I128" s="2"/>
      <c r="J128" s="1"/>
      <c r="K128" s="1"/>
      <c r="L128" s="1"/>
      <c r="M128" s="1"/>
      <c r="N128" s="1"/>
      <c r="O128" s="1"/>
      <c r="P128" s="1"/>
      <c r="Q128" s="1"/>
      <c r="R128" s="1"/>
      <c r="S128" s="1"/>
      <c r="T128" s="1"/>
      <c r="U128" s="1"/>
      <c r="V128" s="1"/>
      <c r="W128" s="1"/>
      <c r="X128" s="1"/>
      <c r="Y128" s="1"/>
      <c r="Z128" s="1"/>
    </row>
    <row r="129" spans="1:26" ht="15.75" customHeight="1" x14ac:dyDescent="0.2">
      <c r="A129" s="1"/>
      <c r="B129" s="1"/>
      <c r="C129" s="2"/>
      <c r="D129" s="2"/>
      <c r="E129" s="2"/>
      <c r="F129" s="2"/>
      <c r="G129" s="1"/>
      <c r="H129" s="2"/>
      <c r="I129" s="2"/>
      <c r="J129" s="1"/>
      <c r="K129" s="1"/>
      <c r="L129" s="1"/>
      <c r="M129" s="1"/>
      <c r="N129" s="1"/>
      <c r="O129" s="1"/>
      <c r="P129" s="1"/>
      <c r="Q129" s="1"/>
      <c r="R129" s="1"/>
      <c r="S129" s="1"/>
      <c r="T129" s="1"/>
      <c r="U129" s="1"/>
      <c r="V129" s="1"/>
      <c r="W129" s="1"/>
      <c r="X129" s="1"/>
      <c r="Y129" s="1"/>
      <c r="Z129" s="1"/>
    </row>
    <row r="130" spans="1:26" ht="15.75" customHeight="1" x14ac:dyDescent="0.2">
      <c r="A130" s="1"/>
      <c r="B130" s="1"/>
      <c r="C130" s="2"/>
      <c r="D130" s="2"/>
      <c r="E130" s="2"/>
      <c r="F130" s="2"/>
      <c r="G130" s="1"/>
      <c r="H130" s="2"/>
      <c r="I130" s="2"/>
      <c r="J130" s="1"/>
      <c r="K130" s="1"/>
      <c r="L130" s="1"/>
      <c r="M130" s="1"/>
      <c r="N130" s="1"/>
      <c r="O130" s="1"/>
      <c r="P130" s="1"/>
      <c r="Q130" s="1"/>
      <c r="R130" s="1"/>
      <c r="S130" s="1"/>
      <c r="T130" s="1"/>
      <c r="U130" s="1"/>
      <c r="V130" s="1"/>
      <c r="W130" s="1"/>
      <c r="X130" s="1"/>
      <c r="Y130" s="1"/>
      <c r="Z130" s="1"/>
    </row>
    <row r="131" spans="1:26" ht="15.75" customHeight="1" x14ac:dyDescent="0.2">
      <c r="A131" s="1"/>
      <c r="B131" s="1"/>
      <c r="C131" s="2"/>
      <c r="D131" s="2"/>
      <c r="E131" s="2"/>
      <c r="F131" s="2"/>
      <c r="G131" s="1"/>
      <c r="H131" s="2"/>
      <c r="I131" s="2"/>
      <c r="J131" s="1"/>
      <c r="K131" s="1"/>
      <c r="L131" s="1"/>
      <c r="M131" s="1"/>
      <c r="N131" s="1"/>
      <c r="O131" s="1"/>
      <c r="P131" s="1"/>
      <c r="Q131" s="1"/>
      <c r="R131" s="1"/>
      <c r="S131" s="1"/>
      <c r="T131" s="1"/>
      <c r="U131" s="1"/>
      <c r="V131" s="1"/>
      <c r="W131" s="1"/>
      <c r="X131" s="1"/>
      <c r="Y131" s="1"/>
      <c r="Z131" s="1"/>
    </row>
    <row r="132" spans="1:26" ht="15.75" customHeight="1" x14ac:dyDescent="0.2">
      <c r="A132" s="1"/>
      <c r="B132" s="1"/>
      <c r="C132" s="2"/>
      <c r="D132" s="2"/>
      <c r="E132" s="2"/>
      <c r="F132" s="2"/>
      <c r="G132" s="1"/>
      <c r="H132" s="2"/>
      <c r="I132" s="2"/>
      <c r="J132" s="1"/>
      <c r="K132" s="1"/>
      <c r="L132" s="1"/>
      <c r="M132" s="1"/>
      <c r="N132" s="1"/>
      <c r="O132" s="1"/>
      <c r="P132" s="1"/>
      <c r="Q132" s="1"/>
      <c r="R132" s="1"/>
      <c r="S132" s="1"/>
      <c r="T132" s="1"/>
      <c r="U132" s="1"/>
      <c r="V132" s="1"/>
      <c r="W132" s="1"/>
      <c r="X132" s="1"/>
      <c r="Y132" s="1"/>
      <c r="Z132" s="1"/>
    </row>
    <row r="133" spans="1:26" ht="15.75" customHeight="1" x14ac:dyDescent="0.2">
      <c r="A133" s="1"/>
      <c r="B133" s="1"/>
      <c r="C133" s="2"/>
      <c r="D133" s="2"/>
      <c r="E133" s="2"/>
      <c r="F133" s="2"/>
      <c r="G133" s="1"/>
      <c r="H133" s="2"/>
      <c r="I133" s="2"/>
      <c r="J133" s="1"/>
      <c r="K133" s="1"/>
      <c r="L133" s="1"/>
      <c r="M133" s="1"/>
      <c r="N133" s="1"/>
      <c r="O133" s="1"/>
      <c r="P133" s="1"/>
      <c r="Q133" s="1"/>
      <c r="R133" s="1"/>
      <c r="S133" s="1"/>
      <c r="T133" s="1"/>
      <c r="U133" s="1"/>
      <c r="V133" s="1"/>
      <c r="W133" s="1"/>
      <c r="X133" s="1"/>
      <c r="Y133" s="1"/>
      <c r="Z133" s="1"/>
    </row>
    <row r="134" spans="1:26" ht="15.75" customHeight="1" x14ac:dyDescent="0.2">
      <c r="A134" s="1"/>
      <c r="B134" s="1"/>
      <c r="C134" s="2"/>
      <c r="D134" s="2"/>
      <c r="E134" s="2"/>
      <c r="F134" s="2"/>
      <c r="G134" s="1"/>
      <c r="H134" s="2"/>
      <c r="I134" s="2"/>
      <c r="J134" s="1"/>
      <c r="K134" s="1"/>
      <c r="L134" s="1"/>
      <c r="M134" s="1"/>
      <c r="N134" s="1"/>
      <c r="O134" s="1"/>
      <c r="P134" s="1"/>
      <c r="Q134" s="1"/>
      <c r="R134" s="1"/>
      <c r="S134" s="1"/>
      <c r="T134" s="1"/>
      <c r="U134" s="1"/>
      <c r="V134" s="1"/>
      <c r="W134" s="1"/>
      <c r="X134" s="1"/>
      <c r="Y134" s="1"/>
      <c r="Z134" s="1"/>
    </row>
    <row r="135" spans="1:26" ht="15.75" customHeight="1" x14ac:dyDescent="0.2">
      <c r="A135" s="1"/>
      <c r="B135" s="1"/>
      <c r="C135" s="2"/>
      <c r="D135" s="2"/>
      <c r="E135" s="2"/>
      <c r="F135" s="2"/>
      <c r="G135" s="1"/>
      <c r="H135" s="2"/>
      <c r="I135" s="2"/>
      <c r="J135" s="1"/>
      <c r="K135" s="1"/>
      <c r="L135" s="1"/>
      <c r="M135" s="1"/>
      <c r="N135" s="1"/>
      <c r="O135" s="1"/>
      <c r="P135" s="1"/>
      <c r="Q135" s="1"/>
      <c r="R135" s="1"/>
      <c r="S135" s="1"/>
      <c r="T135" s="1"/>
      <c r="U135" s="1"/>
      <c r="V135" s="1"/>
      <c r="W135" s="1"/>
      <c r="X135" s="1"/>
      <c r="Y135" s="1"/>
      <c r="Z135" s="1"/>
    </row>
    <row r="136" spans="1:26" ht="15.75" customHeight="1" x14ac:dyDescent="0.2">
      <c r="A136" s="1"/>
      <c r="B136" s="1"/>
      <c r="C136" s="2"/>
      <c r="D136" s="2"/>
      <c r="E136" s="2"/>
      <c r="F136" s="2"/>
      <c r="G136" s="1"/>
      <c r="H136" s="2"/>
      <c r="I136" s="2"/>
      <c r="J136" s="1"/>
      <c r="K136" s="1"/>
      <c r="L136" s="1"/>
      <c r="M136" s="1"/>
      <c r="N136" s="1"/>
      <c r="O136" s="1"/>
      <c r="P136" s="1"/>
      <c r="Q136" s="1"/>
      <c r="R136" s="1"/>
      <c r="S136" s="1"/>
      <c r="T136" s="1"/>
      <c r="U136" s="1"/>
      <c r="V136" s="1"/>
      <c r="W136" s="1"/>
      <c r="X136" s="1"/>
      <c r="Y136" s="1"/>
      <c r="Z136" s="1"/>
    </row>
    <row r="137" spans="1:26" ht="15.75" customHeight="1" x14ac:dyDescent="0.2">
      <c r="A137" s="1"/>
      <c r="B137" s="1"/>
      <c r="C137" s="2"/>
      <c r="D137" s="2"/>
      <c r="E137" s="2"/>
      <c r="F137" s="2"/>
      <c r="G137" s="1"/>
      <c r="H137" s="2"/>
      <c r="I137" s="2"/>
      <c r="J137" s="1"/>
      <c r="K137" s="1"/>
      <c r="L137" s="1"/>
      <c r="M137" s="1"/>
      <c r="N137" s="1"/>
      <c r="O137" s="1"/>
      <c r="P137" s="1"/>
      <c r="Q137" s="1"/>
      <c r="R137" s="1"/>
      <c r="S137" s="1"/>
      <c r="T137" s="1"/>
      <c r="U137" s="1"/>
      <c r="V137" s="1"/>
      <c r="W137" s="1"/>
      <c r="X137" s="1"/>
      <c r="Y137" s="1"/>
      <c r="Z137" s="1"/>
    </row>
    <row r="138" spans="1:26" ht="15.75" customHeight="1" x14ac:dyDescent="0.2">
      <c r="A138" s="1"/>
      <c r="B138" s="1"/>
      <c r="C138" s="2"/>
      <c r="D138" s="2"/>
      <c r="E138" s="2"/>
      <c r="F138" s="2"/>
      <c r="G138" s="1"/>
      <c r="H138" s="2"/>
      <c r="I138" s="2"/>
      <c r="J138" s="1"/>
      <c r="K138" s="1"/>
      <c r="L138" s="1"/>
      <c r="M138" s="1"/>
      <c r="N138" s="1"/>
      <c r="O138" s="1"/>
      <c r="P138" s="1"/>
      <c r="Q138" s="1"/>
      <c r="R138" s="1"/>
      <c r="S138" s="1"/>
      <c r="T138" s="1"/>
      <c r="U138" s="1"/>
      <c r="V138" s="1"/>
      <c r="W138" s="1"/>
      <c r="X138" s="1"/>
      <c r="Y138" s="1"/>
      <c r="Z138" s="1"/>
    </row>
    <row r="139" spans="1:26" ht="15.75" customHeight="1" x14ac:dyDescent="0.2">
      <c r="A139" s="1"/>
      <c r="B139" s="1"/>
      <c r="C139" s="2"/>
      <c r="D139" s="2"/>
      <c r="E139" s="2"/>
      <c r="F139" s="2"/>
      <c r="G139" s="1"/>
      <c r="H139" s="2"/>
      <c r="I139" s="2"/>
      <c r="J139" s="1"/>
      <c r="K139" s="1"/>
      <c r="L139" s="1"/>
      <c r="M139" s="1"/>
      <c r="N139" s="1"/>
      <c r="O139" s="1"/>
      <c r="P139" s="1"/>
      <c r="Q139" s="1"/>
      <c r="R139" s="1"/>
      <c r="S139" s="1"/>
      <c r="T139" s="1"/>
      <c r="U139" s="1"/>
      <c r="V139" s="1"/>
      <c r="W139" s="1"/>
      <c r="X139" s="1"/>
      <c r="Y139" s="1"/>
      <c r="Z139" s="1"/>
    </row>
    <row r="140" spans="1:26" ht="15.75" customHeight="1" x14ac:dyDescent="0.2">
      <c r="A140" s="1"/>
      <c r="B140" s="1"/>
      <c r="C140" s="2"/>
      <c r="D140" s="2"/>
      <c r="E140" s="2"/>
      <c r="F140" s="2"/>
      <c r="G140" s="1"/>
      <c r="H140" s="2"/>
      <c r="I140" s="2"/>
      <c r="J140" s="1"/>
      <c r="K140" s="1"/>
      <c r="L140" s="1"/>
      <c r="M140" s="1"/>
      <c r="N140" s="1"/>
      <c r="O140" s="1"/>
      <c r="P140" s="1"/>
      <c r="Q140" s="1"/>
      <c r="R140" s="1"/>
      <c r="S140" s="1"/>
      <c r="T140" s="1"/>
      <c r="U140" s="1"/>
      <c r="V140" s="1"/>
      <c r="W140" s="1"/>
      <c r="X140" s="1"/>
      <c r="Y140" s="1"/>
      <c r="Z140" s="1"/>
    </row>
    <row r="141" spans="1:26" ht="15.75" customHeight="1" x14ac:dyDescent="0.2">
      <c r="A141" s="1"/>
      <c r="B141" s="1"/>
      <c r="C141" s="2"/>
      <c r="D141" s="2"/>
      <c r="E141" s="2"/>
      <c r="F141" s="2"/>
      <c r="G141" s="1"/>
      <c r="H141" s="2"/>
      <c r="I141" s="2"/>
      <c r="J141" s="1"/>
      <c r="K141" s="1"/>
      <c r="L141" s="1"/>
      <c r="M141" s="1"/>
      <c r="N141" s="1"/>
      <c r="O141" s="1"/>
      <c r="P141" s="1"/>
      <c r="Q141" s="1"/>
      <c r="R141" s="1"/>
      <c r="S141" s="1"/>
      <c r="T141" s="1"/>
      <c r="U141" s="1"/>
      <c r="V141" s="1"/>
      <c r="W141" s="1"/>
      <c r="X141" s="1"/>
      <c r="Y141" s="1"/>
      <c r="Z141" s="1"/>
    </row>
    <row r="142" spans="1:26" ht="15.75" customHeight="1" x14ac:dyDescent="0.2">
      <c r="A142" s="1"/>
      <c r="B142" s="1"/>
      <c r="C142" s="2"/>
      <c r="D142" s="2"/>
      <c r="E142" s="2"/>
      <c r="F142" s="2"/>
      <c r="G142" s="1"/>
      <c r="H142" s="2"/>
      <c r="I142" s="2"/>
      <c r="J142" s="1"/>
      <c r="K142" s="1"/>
      <c r="L142" s="1"/>
      <c r="M142" s="1"/>
      <c r="N142" s="1"/>
      <c r="O142" s="1"/>
      <c r="P142" s="1"/>
      <c r="Q142" s="1"/>
      <c r="R142" s="1"/>
      <c r="S142" s="1"/>
      <c r="T142" s="1"/>
      <c r="U142" s="1"/>
      <c r="V142" s="1"/>
      <c r="W142" s="1"/>
      <c r="X142" s="1"/>
      <c r="Y142" s="1"/>
      <c r="Z142" s="1"/>
    </row>
    <row r="143" spans="1:26" ht="15.75" customHeight="1" x14ac:dyDescent="0.2">
      <c r="A143" s="1"/>
      <c r="B143" s="1"/>
      <c r="C143" s="2"/>
      <c r="D143" s="2"/>
      <c r="E143" s="2"/>
      <c r="F143" s="2"/>
      <c r="G143" s="1"/>
      <c r="H143" s="2"/>
      <c r="I143" s="2"/>
      <c r="J143" s="1"/>
      <c r="K143" s="1"/>
      <c r="L143" s="1"/>
      <c r="M143" s="1"/>
      <c r="N143" s="1"/>
      <c r="O143" s="1"/>
      <c r="P143" s="1"/>
      <c r="Q143" s="1"/>
      <c r="R143" s="1"/>
      <c r="S143" s="1"/>
      <c r="T143" s="1"/>
      <c r="U143" s="1"/>
      <c r="V143" s="1"/>
      <c r="W143" s="1"/>
      <c r="X143" s="1"/>
      <c r="Y143" s="1"/>
      <c r="Z143" s="1"/>
    </row>
    <row r="144" spans="1:26" ht="15.75" customHeight="1" x14ac:dyDescent="0.2">
      <c r="A144" s="1"/>
      <c r="B144" s="1"/>
      <c r="C144" s="2"/>
      <c r="D144" s="2"/>
      <c r="E144" s="2"/>
      <c r="F144" s="2"/>
      <c r="G144" s="1"/>
      <c r="H144" s="2"/>
      <c r="I144" s="2"/>
      <c r="J144" s="1"/>
      <c r="K144" s="1"/>
      <c r="L144" s="1"/>
      <c r="M144" s="1"/>
      <c r="N144" s="1"/>
      <c r="O144" s="1"/>
      <c r="P144" s="1"/>
      <c r="Q144" s="1"/>
      <c r="R144" s="1"/>
      <c r="S144" s="1"/>
      <c r="T144" s="1"/>
      <c r="U144" s="1"/>
      <c r="V144" s="1"/>
      <c r="W144" s="1"/>
      <c r="X144" s="1"/>
      <c r="Y144" s="1"/>
      <c r="Z144" s="1"/>
    </row>
    <row r="145" spans="1:26" ht="15.75" customHeight="1" x14ac:dyDescent="0.2">
      <c r="A145" s="1"/>
      <c r="B145" s="1"/>
      <c r="C145" s="2"/>
      <c r="D145" s="2"/>
      <c r="E145" s="2"/>
      <c r="F145" s="2"/>
      <c r="G145" s="1"/>
      <c r="H145" s="2"/>
      <c r="I145" s="2"/>
      <c r="J145" s="1"/>
      <c r="K145" s="1"/>
      <c r="L145" s="1"/>
      <c r="M145" s="1"/>
      <c r="N145" s="1"/>
      <c r="O145" s="1"/>
      <c r="P145" s="1"/>
      <c r="Q145" s="1"/>
      <c r="R145" s="1"/>
      <c r="S145" s="1"/>
      <c r="T145" s="1"/>
      <c r="U145" s="1"/>
      <c r="V145" s="1"/>
      <c r="W145" s="1"/>
      <c r="X145" s="1"/>
      <c r="Y145" s="1"/>
      <c r="Z145" s="1"/>
    </row>
    <row r="146" spans="1:26" ht="15.75" customHeight="1" x14ac:dyDescent="0.2">
      <c r="A146" s="1"/>
      <c r="B146" s="1"/>
      <c r="C146" s="2"/>
      <c r="D146" s="2"/>
      <c r="E146" s="2"/>
      <c r="F146" s="2"/>
      <c r="G146" s="1"/>
      <c r="H146" s="2"/>
      <c r="I146" s="2"/>
      <c r="J146" s="1"/>
      <c r="K146" s="1"/>
      <c r="L146" s="1"/>
      <c r="M146" s="1"/>
      <c r="N146" s="1"/>
      <c r="O146" s="1"/>
      <c r="P146" s="1"/>
      <c r="Q146" s="1"/>
      <c r="R146" s="1"/>
      <c r="S146" s="1"/>
      <c r="T146" s="1"/>
      <c r="U146" s="1"/>
      <c r="V146" s="1"/>
      <c r="W146" s="1"/>
      <c r="X146" s="1"/>
      <c r="Y146" s="1"/>
      <c r="Z146" s="1"/>
    </row>
    <row r="147" spans="1:26" ht="15.75" customHeight="1" x14ac:dyDescent="0.2">
      <c r="A147" s="1"/>
      <c r="B147" s="1"/>
      <c r="C147" s="2"/>
      <c r="D147" s="2"/>
      <c r="E147" s="2"/>
      <c r="F147" s="2"/>
      <c r="G147" s="1"/>
      <c r="H147" s="2"/>
      <c r="I147" s="2"/>
      <c r="J147" s="1"/>
      <c r="K147" s="1"/>
      <c r="L147" s="1"/>
      <c r="M147" s="1"/>
      <c r="N147" s="1"/>
      <c r="O147" s="1"/>
      <c r="P147" s="1"/>
      <c r="Q147" s="1"/>
      <c r="R147" s="1"/>
      <c r="S147" s="1"/>
      <c r="T147" s="1"/>
      <c r="U147" s="1"/>
      <c r="V147" s="1"/>
      <c r="W147" s="1"/>
      <c r="X147" s="1"/>
      <c r="Y147" s="1"/>
      <c r="Z147" s="1"/>
    </row>
    <row r="148" spans="1:26" ht="15.75" customHeight="1" x14ac:dyDescent="0.2">
      <c r="A148" s="1"/>
      <c r="B148" s="1"/>
      <c r="C148" s="2"/>
      <c r="D148" s="2"/>
      <c r="E148" s="2"/>
      <c r="F148" s="2"/>
      <c r="G148" s="1"/>
      <c r="H148" s="2"/>
      <c r="I148" s="2"/>
      <c r="J148" s="1"/>
      <c r="K148" s="1"/>
      <c r="L148" s="1"/>
      <c r="M148" s="1"/>
      <c r="N148" s="1"/>
      <c r="O148" s="1"/>
      <c r="P148" s="1"/>
      <c r="Q148" s="1"/>
      <c r="R148" s="1"/>
      <c r="S148" s="1"/>
      <c r="T148" s="1"/>
      <c r="U148" s="1"/>
      <c r="V148" s="1"/>
      <c r="W148" s="1"/>
      <c r="X148" s="1"/>
      <c r="Y148" s="1"/>
      <c r="Z148" s="1"/>
    </row>
    <row r="149" spans="1:26" ht="15.75" customHeight="1" x14ac:dyDescent="0.2">
      <c r="A149" s="1"/>
      <c r="B149" s="1"/>
      <c r="C149" s="2"/>
      <c r="D149" s="2"/>
      <c r="E149" s="2"/>
      <c r="F149" s="2"/>
      <c r="G149" s="1"/>
      <c r="H149" s="2"/>
      <c r="I149" s="2"/>
      <c r="J149" s="1"/>
      <c r="K149" s="1"/>
      <c r="L149" s="1"/>
      <c r="M149" s="1"/>
      <c r="N149" s="1"/>
      <c r="O149" s="1"/>
      <c r="P149" s="1"/>
      <c r="Q149" s="1"/>
      <c r="R149" s="1"/>
      <c r="S149" s="1"/>
      <c r="T149" s="1"/>
      <c r="U149" s="1"/>
      <c r="V149" s="1"/>
      <c r="W149" s="1"/>
      <c r="X149" s="1"/>
      <c r="Y149" s="1"/>
      <c r="Z149" s="1"/>
    </row>
    <row r="150" spans="1:26" ht="15.75" customHeight="1" x14ac:dyDescent="0.2">
      <c r="A150" s="1"/>
      <c r="B150" s="1"/>
      <c r="C150" s="2"/>
      <c r="D150" s="2"/>
      <c r="E150" s="2"/>
      <c r="F150" s="2"/>
      <c r="G150" s="1"/>
      <c r="H150" s="2"/>
      <c r="I150" s="2"/>
      <c r="J150" s="1"/>
      <c r="K150" s="1"/>
      <c r="L150" s="1"/>
      <c r="M150" s="1"/>
      <c r="N150" s="1"/>
      <c r="O150" s="1"/>
      <c r="P150" s="1"/>
      <c r="Q150" s="1"/>
      <c r="R150" s="1"/>
      <c r="S150" s="1"/>
      <c r="T150" s="1"/>
      <c r="U150" s="1"/>
      <c r="V150" s="1"/>
      <c r="W150" s="1"/>
      <c r="X150" s="1"/>
      <c r="Y150" s="1"/>
      <c r="Z150" s="1"/>
    </row>
    <row r="151" spans="1:26" ht="15.75" customHeight="1" x14ac:dyDescent="0.2">
      <c r="A151" s="1"/>
      <c r="B151" s="1"/>
      <c r="C151" s="2"/>
      <c r="D151" s="2"/>
      <c r="E151" s="2"/>
      <c r="F151" s="2"/>
      <c r="G151" s="1"/>
      <c r="H151" s="2"/>
      <c r="I151" s="2"/>
      <c r="J151" s="1"/>
      <c r="K151" s="1"/>
      <c r="L151" s="1"/>
      <c r="M151" s="1"/>
      <c r="N151" s="1"/>
      <c r="O151" s="1"/>
      <c r="P151" s="1"/>
      <c r="Q151" s="1"/>
      <c r="R151" s="1"/>
      <c r="S151" s="1"/>
      <c r="T151" s="1"/>
      <c r="U151" s="1"/>
      <c r="V151" s="1"/>
      <c r="W151" s="1"/>
      <c r="X151" s="1"/>
      <c r="Y151" s="1"/>
      <c r="Z151" s="1"/>
    </row>
    <row r="152" spans="1:26" ht="15.75" customHeight="1" x14ac:dyDescent="0.2">
      <c r="A152" s="1"/>
      <c r="B152" s="1"/>
      <c r="C152" s="2"/>
      <c r="D152" s="2"/>
      <c r="E152" s="2"/>
      <c r="F152" s="2"/>
      <c r="G152" s="1"/>
      <c r="H152" s="2"/>
      <c r="I152" s="2"/>
      <c r="J152" s="1"/>
      <c r="K152" s="1"/>
      <c r="L152" s="1"/>
      <c r="M152" s="1"/>
      <c r="N152" s="1"/>
      <c r="O152" s="1"/>
      <c r="P152" s="1"/>
      <c r="Q152" s="1"/>
      <c r="R152" s="1"/>
      <c r="S152" s="1"/>
      <c r="T152" s="1"/>
      <c r="U152" s="1"/>
      <c r="V152" s="1"/>
      <c r="W152" s="1"/>
      <c r="X152" s="1"/>
      <c r="Y152" s="1"/>
      <c r="Z152" s="1"/>
    </row>
    <row r="153" spans="1:26" ht="15.75" customHeight="1" x14ac:dyDescent="0.2">
      <c r="A153" s="1"/>
      <c r="B153" s="1"/>
      <c r="C153" s="2"/>
      <c r="D153" s="2"/>
      <c r="E153" s="2"/>
      <c r="F153" s="2"/>
      <c r="G153" s="1"/>
      <c r="H153" s="2"/>
      <c r="I153" s="2"/>
      <c r="J153" s="1"/>
      <c r="K153" s="1"/>
      <c r="L153" s="1"/>
      <c r="M153" s="1"/>
      <c r="N153" s="1"/>
      <c r="O153" s="1"/>
      <c r="P153" s="1"/>
      <c r="Q153" s="1"/>
      <c r="R153" s="1"/>
      <c r="S153" s="1"/>
      <c r="T153" s="1"/>
      <c r="U153" s="1"/>
      <c r="V153" s="1"/>
      <c r="W153" s="1"/>
      <c r="X153" s="1"/>
      <c r="Y153" s="1"/>
      <c r="Z153" s="1"/>
    </row>
    <row r="154" spans="1:26" ht="15.75" customHeight="1" x14ac:dyDescent="0.2">
      <c r="A154" s="1"/>
      <c r="B154" s="1"/>
      <c r="C154" s="2"/>
      <c r="D154" s="2"/>
      <c r="E154" s="2"/>
      <c r="F154" s="2"/>
      <c r="G154" s="1"/>
      <c r="H154" s="2"/>
      <c r="I154" s="2"/>
      <c r="J154" s="1"/>
      <c r="K154" s="1"/>
      <c r="L154" s="1"/>
      <c r="M154" s="1"/>
      <c r="N154" s="1"/>
      <c r="O154" s="1"/>
      <c r="P154" s="1"/>
      <c r="Q154" s="1"/>
      <c r="R154" s="1"/>
      <c r="S154" s="1"/>
      <c r="T154" s="1"/>
      <c r="U154" s="1"/>
      <c r="V154" s="1"/>
      <c r="W154" s="1"/>
      <c r="X154" s="1"/>
      <c r="Y154" s="1"/>
      <c r="Z154" s="1"/>
    </row>
    <row r="155" spans="1:26" ht="15.75" customHeight="1" x14ac:dyDescent="0.2">
      <c r="A155" s="1"/>
      <c r="B155" s="1"/>
      <c r="C155" s="2"/>
      <c r="D155" s="2"/>
      <c r="E155" s="2"/>
      <c r="F155" s="2"/>
      <c r="G155" s="1"/>
      <c r="H155" s="2"/>
      <c r="I155" s="2"/>
      <c r="J155" s="1"/>
      <c r="K155" s="1"/>
      <c r="L155" s="1"/>
      <c r="M155" s="1"/>
      <c r="N155" s="1"/>
      <c r="O155" s="1"/>
      <c r="P155" s="1"/>
      <c r="Q155" s="1"/>
      <c r="R155" s="1"/>
      <c r="S155" s="1"/>
      <c r="T155" s="1"/>
      <c r="U155" s="1"/>
      <c r="V155" s="1"/>
      <c r="W155" s="1"/>
      <c r="X155" s="1"/>
      <c r="Y155" s="1"/>
      <c r="Z155" s="1"/>
    </row>
    <row r="156" spans="1:26" ht="15.75" customHeight="1" x14ac:dyDescent="0.2">
      <c r="A156" s="1"/>
      <c r="B156" s="1"/>
      <c r="C156" s="2"/>
      <c r="D156" s="2"/>
      <c r="E156" s="2"/>
      <c r="F156" s="2"/>
      <c r="G156" s="1"/>
      <c r="H156" s="2"/>
      <c r="I156" s="2"/>
      <c r="J156" s="1"/>
      <c r="K156" s="1"/>
      <c r="L156" s="1"/>
      <c r="M156" s="1"/>
      <c r="N156" s="1"/>
      <c r="O156" s="1"/>
      <c r="P156" s="1"/>
      <c r="Q156" s="1"/>
      <c r="R156" s="1"/>
      <c r="S156" s="1"/>
      <c r="T156" s="1"/>
      <c r="U156" s="1"/>
      <c r="V156" s="1"/>
      <c r="W156" s="1"/>
      <c r="X156" s="1"/>
      <c r="Y156" s="1"/>
      <c r="Z156" s="1"/>
    </row>
    <row r="157" spans="1:26" ht="15.75" customHeight="1" x14ac:dyDescent="0.2">
      <c r="A157" s="1"/>
      <c r="B157" s="1"/>
      <c r="C157" s="2"/>
      <c r="D157" s="2"/>
      <c r="E157" s="2"/>
      <c r="F157" s="2"/>
      <c r="G157" s="1"/>
      <c r="H157" s="2"/>
      <c r="I157" s="2"/>
      <c r="J157" s="1"/>
      <c r="K157" s="1"/>
      <c r="L157" s="1"/>
      <c r="M157" s="1"/>
      <c r="N157" s="1"/>
      <c r="O157" s="1"/>
      <c r="P157" s="1"/>
      <c r="Q157" s="1"/>
      <c r="R157" s="1"/>
      <c r="S157" s="1"/>
      <c r="T157" s="1"/>
      <c r="U157" s="1"/>
      <c r="V157" s="1"/>
      <c r="W157" s="1"/>
      <c r="X157" s="1"/>
      <c r="Y157" s="1"/>
      <c r="Z157" s="1"/>
    </row>
    <row r="158" spans="1:26" ht="15.75" customHeight="1" x14ac:dyDescent="0.2">
      <c r="A158" s="1"/>
      <c r="B158" s="1"/>
      <c r="C158" s="2"/>
      <c r="D158" s="2"/>
      <c r="E158" s="2"/>
      <c r="F158" s="2"/>
      <c r="G158" s="1"/>
      <c r="H158" s="2"/>
      <c r="I158" s="2"/>
      <c r="J158" s="1"/>
      <c r="K158" s="1"/>
      <c r="L158" s="1"/>
      <c r="M158" s="1"/>
      <c r="N158" s="1"/>
      <c r="O158" s="1"/>
      <c r="P158" s="1"/>
      <c r="Q158" s="1"/>
      <c r="R158" s="1"/>
      <c r="S158" s="1"/>
      <c r="T158" s="1"/>
      <c r="U158" s="1"/>
      <c r="V158" s="1"/>
      <c r="W158" s="1"/>
      <c r="X158" s="1"/>
      <c r="Y158" s="1"/>
      <c r="Z158" s="1"/>
    </row>
    <row r="159" spans="1:26" ht="15.75" customHeight="1" x14ac:dyDescent="0.2">
      <c r="A159" s="1"/>
      <c r="B159" s="1"/>
      <c r="C159" s="2"/>
      <c r="D159" s="2"/>
      <c r="E159" s="2"/>
      <c r="F159" s="2"/>
      <c r="G159" s="1"/>
      <c r="H159" s="2"/>
      <c r="I159" s="2"/>
      <c r="J159" s="1"/>
      <c r="K159" s="1"/>
      <c r="L159" s="1"/>
      <c r="M159" s="1"/>
      <c r="N159" s="1"/>
      <c r="O159" s="1"/>
      <c r="P159" s="1"/>
      <c r="Q159" s="1"/>
      <c r="R159" s="1"/>
      <c r="S159" s="1"/>
      <c r="T159" s="1"/>
      <c r="U159" s="1"/>
      <c r="V159" s="1"/>
      <c r="W159" s="1"/>
      <c r="X159" s="1"/>
      <c r="Y159" s="1"/>
      <c r="Z159" s="1"/>
    </row>
    <row r="160" spans="1:26" ht="15.75" customHeight="1" x14ac:dyDescent="0.2">
      <c r="A160" s="1"/>
      <c r="B160" s="1"/>
      <c r="C160" s="2"/>
      <c r="D160" s="2"/>
      <c r="E160" s="2"/>
      <c r="F160" s="2"/>
      <c r="G160" s="1"/>
      <c r="H160" s="2"/>
      <c r="I160" s="2"/>
      <c r="J160" s="1"/>
      <c r="K160" s="1"/>
      <c r="L160" s="1"/>
      <c r="M160" s="1"/>
      <c r="N160" s="1"/>
      <c r="O160" s="1"/>
      <c r="P160" s="1"/>
      <c r="Q160" s="1"/>
      <c r="R160" s="1"/>
      <c r="S160" s="1"/>
      <c r="T160" s="1"/>
      <c r="U160" s="1"/>
      <c r="V160" s="1"/>
      <c r="W160" s="1"/>
      <c r="X160" s="1"/>
      <c r="Y160" s="1"/>
      <c r="Z160" s="1"/>
    </row>
    <row r="161" spans="1:26" ht="15.75" customHeight="1" x14ac:dyDescent="0.2">
      <c r="A161" s="1"/>
      <c r="B161" s="1"/>
      <c r="C161" s="2"/>
      <c r="D161" s="2"/>
      <c r="E161" s="2"/>
      <c r="F161" s="2"/>
      <c r="G161" s="1"/>
      <c r="H161" s="2"/>
      <c r="I161" s="2"/>
      <c r="J161" s="1"/>
      <c r="K161" s="1"/>
      <c r="L161" s="1"/>
      <c r="M161" s="1"/>
      <c r="N161" s="1"/>
      <c r="O161" s="1"/>
      <c r="P161" s="1"/>
      <c r="Q161" s="1"/>
      <c r="R161" s="1"/>
      <c r="S161" s="1"/>
      <c r="T161" s="1"/>
      <c r="U161" s="1"/>
      <c r="V161" s="1"/>
      <c r="W161" s="1"/>
      <c r="X161" s="1"/>
      <c r="Y161" s="1"/>
      <c r="Z161" s="1"/>
    </row>
    <row r="162" spans="1:26" ht="15.75" customHeight="1" x14ac:dyDescent="0.2">
      <c r="A162" s="1"/>
      <c r="B162" s="1"/>
      <c r="C162" s="2"/>
      <c r="D162" s="2"/>
      <c r="E162" s="2"/>
      <c r="F162" s="2"/>
      <c r="G162" s="1"/>
      <c r="H162" s="2"/>
      <c r="I162" s="2"/>
      <c r="J162" s="1"/>
      <c r="K162" s="1"/>
      <c r="L162" s="1"/>
      <c r="M162" s="1"/>
      <c r="N162" s="1"/>
      <c r="O162" s="1"/>
      <c r="P162" s="1"/>
      <c r="Q162" s="1"/>
      <c r="R162" s="1"/>
      <c r="S162" s="1"/>
      <c r="T162" s="1"/>
      <c r="U162" s="1"/>
      <c r="V162" s="1"/>
      <c r="W162" s="1"/>
      <c r="X162" s="1"/>
      <c r="Y162" s="1"/>
      <c r="Z162" s="1"/>
    </row>
    <row r="163" spans="1:26" ht="15.75" customHeight="1" x14ac:dyDescent="0.2">
      <c r="A163" s="1"/>
      <c r="B163" s="1"/>
      <c r="C163" s="2"/>
      <c r="D163" s="2"/>
      <c r="E163" s="2"/>
      <c r="F163" s="2"/>
      <c r="G163" s="1"/>
      <c r="H163" s="2"/>
      <c r="I163" s="2"/>
      <c r="J163" s="1"/>
      <c r="K163" s="1"/>
      <c r="L163" s="1"/>
      <c r="M163" s="1"/>
      <c r="N163" s="1"/>
      <c r="O163" s="1"/>
      <c r="P163" s="1"/>
      <c r="Q163" s="1"/>
      <c r="R163" s="1"/>
      <c r="S163" s="1"/>
      <c r="T163" s="1"/>
      <c r="U163" s="1"/>
      <c r="V163" s="1"/>
      <c r="W163" s="1"/>
      <c r="X163" s="1"/>
      <c r="Y163" s="1"/>
      <c r="Z163" s="1"/>
    </row>
    <row r="164" spans="1:26" ht="15.75" customHeight="1" x14ac:dyDescent="0.2">
      <c r="A164" s="1"/>
      <c r="B164" s="1"/>
      <c r="C164" s="2"/>
      <c r="D164" s="2"/>
      <c r="E164" s="2"/>
      <c r="F164" s="2"/>
      <c r="G164" s="1"/>
      <c r="H164" s="2"/>
      <c r="I164" s="2"/>
      <c r="J164" s="1"/>
      <c r="K164" s="1"/>
      <c r="L164" s="1"/>
      <c r="M164" s="1"/>
      <c r="N164" s="1"/>
      <c r="O164" s="1"/>
      <c r="P164" s="1"/>
      <c r="Q164" s="1"/>
      <c r="R164" s="1"/>
      <c r="S164" s="1"/>
      <c r="T164" s="1"/>
      <c r="U164" s="1"/>
      <c r="V164" s="1"/>
      <c r="W164" s="1"/>
      <c r="X164" s="1"/>
      <c r="Y164" s="1"/>
      <c r="Z164" s="1"/>
    </row>
    <row r="165" spans="1:26" ht="15.75" customHeight="1" x14ac:dyDescent="0.2">
      <c r="A165" s="1"/>
      <c r="B165" s="1"/>
      <c r="C165" s="2"/>
      <c r="D165" s="2"/>
      <c r="E165" s="2"/>
      <c r="F165" s="2"/>
      <c r="G165" s="1"/>
      <c r="H165" s="2"/>
      <c r="I165" s="2"/>
      <c r="J165" s="1"/>
      <c r="K165" s="1"/>
      <c r="L165" s="1"/>
      <c r="M165" s="1"/>
      <c r="N165" s="1"/>
      <c r="O165" s="1"/>
      <c r="P165" s="1"/>
      <c r="Q165" s="1"/>
      <c r="R165" s="1"/>
      <c r="S165" s="1"/>
      <c r="T165" s="1"/>
      <c r="U165" s="1"/>
      <c r="V165" s="1"/>
      <c r="W165" s="1"/>
      <c r="X165" s="1"/>
      <c r="Y165" s="1"/>
      <c r="Z165" s="1"/>
    </row>
    <row r="166" spans="1:26" ht="15.75" customHeight="1" x14ac:dyDescent="0.2">
      <c r="A166" s="1"/>
      <c r="B166" s="1"/>
      <c r="C166" s="2"/>
      <c r="D166" s="2"/>
      <c r="E166" s="2"/>
      <c r="F166" s="2"/>
      <c r="G166" s="1"/>
      <c r="H166" s="2"/>
      <c r="I166" s="2"/>
      <c r="J166" s="1"/>
      <c r="K166" s="1"/>
      <c r="L166" s="1"/>
      <c r="M166" s="1"/>
      <c r="N166" s="1"/>
      <c r="O166" s="1"/>
      <c r="P166" s="1"/>
      <c r="Q166" s="1"/>
      <c r="R166" s="1"/>
      <c r="S166" s="1"/>
      <c r="T166" s="1"/>
      <c r="U166" s="1"/>
      <c r="V166" s="1"/>
      <c r="W166" s="1"/>
      <c r="X166" s="1"/>
      <c r="Y166" s="1"/>
      <c r="Z166" s="1"/>
    </row>
    <row r="167" spans="1:26" ht="15.75" customHeight="1" x14ac:dyDescent="0.2">
      <c r="A167" s="1"/>
      <c r="B167" s="1"/>
      <c r="C167" s="2"/>
      <c r="D167" s="2"/>
      <c r="E167" s="2"/>
      <c r="F167" s="2"/>
      <c r="G167" s="1"/>
      <c r="H167" s="2"/>
      <c r="I167" s="2"/>
      <c r="J167" s="1"/>
      <c r="K167" s="1"/>
      <c r="L167" s="1"/>
      <c r="M167" s="1"/>
      <c r="N167" s="1"/>
      <c r="O167" s="1"/>
      <c r="P167" s="1"/>
      <c r="Q167" s="1"/>
      <c r="R167" s="1"/>
      <c r="S167" s="1"/>
      <c r="T167" s="1"/>
      <c r="U167" s="1"/>
      <c r="V167" s="1"/>
      <c r="W167" s="1"/>
      <c r="X167" s="1"/>
      <c r="Y167" s="1"/>
      <c r="Z167" s="1"/>
    </row>
    <row r="168" spans="1:26" ht="15.75" customHeight="1" x14ac:dyDescent="0.2">
      <c r="A168" s="1"/>
      <c r="B168" s="1"/>
      <c r="C168" s="2"/>
      <c r="D168" s="2"/>
      <c r="E168" s="2"/>
      <c r="F168" s="2"/>
      <c r="G168" s="1"/>
      <c r="H168" s="2"/>
      <c r="I168" s="2"/>
      <c r="J168" s="1"/>
      <c r="K168" s="1"/>
      <c r="L168" s="1"/>
      <c r="M168" s="1"/>
      <c r="N168" s="1"/>
      <c r="O168" s="1"/>
      <c r="P168" s="1"/>
      <c r="Q168" s="1"/>
      <c r="R168" s="1"/>
      <c r="S168" s="1"/>
      <c r="T168" s="1"/>
      <c r="U168" s="1"/>
      <c r="V168" s="1"/>
      <c r="W168" s="1"/>
      <c r="X168" s="1"/>
      <c r="Y168" s="1"/>
      <c r="Z168" s="1"/>
    </row>
    <row r="169" spans="1:26" ht="15.75" customHeight="1" x14ac:dyDescent="0.2">
      <c r="A169" s="1"/>
      <c r="B169" s="1"/>
      <c r="C169" s="2"/>
      <c r="D169" s="2"/>
      <c r="E169" s="2"/>
      <c r="F169" s="2"/>
      <c r="G169" s="1"/>
      <c r="H169" s="2"/>
      <c r="I169" s="2"/>
      <c r="J169" s="1"/>
      <c r="K169" s="1"/>
      <c r="L169" s="1"/>
      <c r="M169" s="1"/>
      <c r="N169" s="1"/>
      <c r="O169" s="1"/>
      <c r="P169" s="1"/>
      <c r="Q169" s="1"/>
      <c r="R169" s="1"/>
      <c r="S169" s="1"/>
      <c r="T169" s="1"/>
      <c r="U169" s="1"/>
      <c r="V169" s="1"/>
      <c r="W169" s="1"/>
      <c r="X169" s="1"/>
      <c r="Y169" s="1"/>
      <c r="Z169" s="1"/>
    </row>
    <row r="170" spans="1:26" ht="15.75" customHeight="1" x14ac:dyDescent="0.2">
      <c r="A170" s="1"/>
      <c r="B170" s="1"/>
      <c r="C170" s="2"/>
      <c r="D170" s="2"/>
      <c r="E170" s="2"/>
      <c r="F170" s="2"/>
      <c r="G170" s="1"/>
      <c r="H170" s="2"/>
      <c r="I170" s="2"/>
      <c r="J170" s="1"/>
      <c r="K170" s="1"/>
      <c r="L170" s="1"/>
      <c r="M170" s="1"/>
      <c r="N170" s="1"/>
      <c r="O170" s="1"/>
      <c r="P170" s="1"/>
      <c r="Q170" s="1"/>
      <c r="R170" s="1"/>
      <c r="S170" s="1"/>
      <c r="T170" s="1"/>
      <c r="U170" s="1"/>
      <c r="V170" s="1"/>
      <c r="W170" s="1"/>
      <c r="X170" s="1"/>
      <c r="Y170" s="1"/>
      <c r="Z170" s="1"/>
    </row>
    <row r="171" spans="1:26" ht="15.75" customHeight="1" x14ac:dyDescent="0.2">
      <c r="A171" s="1"/>
      <c r="B171" s="1"/>
      <c r="C171" s="2"/>
      <c r="D171" s="2"/>
      <c r="E171" s="2"/>
      <c r="F171" s="2"/>
      <c r="G171" s="1"/>
      <c r="H171" s="2"/>
      <c r="I171" s="2"/>
      <c r="J171" s="1"/>
      <c r="K171" s="1"/>
      <c r="L171" s="1"/>
      <c r="M171" s="1"/>
      <c r="N171" s="1"/>
      <c r="O171" s="1"/>
      <c r="P171" s="1"/>
      <c r="Q171" s="1"/>
      <c r="R171" s="1"/>
      <c r="S171" s="1"/>
      <c r="T171" s="1"/>
      <c r="U171" s="1"/>
      <c r="V171" s="1"/>
      <c r="W171" s="1"/>
      <c r="X171" s="1"/>
      <c r="Y171" s="1"/>
      <c r="Z171" s="1"/>
    </row>
    <row r="172" spans="1:26" ht="15.75" customHeight="1" x14ac:dyDescent="0.2">
      <c r="A172" s="1"/>
      <c r="B172" s="1"/>
      <c r="C172" s="2"/>
      <c r="D172" s="2"/>
      <c r="E172" s="2"/>
      <c r="F172" s="2"/>
      <c r="G172" s="1"/>
      <c r="H172" s="2"/>
      <c r="I172" s="2"/>
      <c r="J172" s="1"/>
      <c r="K172" s="1"/>
      <c r="L172" s="1"/>
      <c r="M172" s="1"/>
      <c r="N172" s="1"/>
      <c r="O172" s="1"/>
      <c r="P172" s="1"/>
      <c r="Q172" s="1"/>
      <c r="R172" s="1"/>
      <c r="S172" s="1"/>
      <c r="T172" s="1"/>
      <c r="U172" s="1"/>
      <c r="V172" s="1"/>
      <c r="W172" s="1"/>
      <c r="X172" s="1"/>
      <c r="Y172" s="1"/>
      <c r="Z172" s="1"/>
    </row>
    <row r="173" spans="1:26" ht="15.75" customHeight="1" x14ac:dyDescent="0.2">
      <c r="A173" s="1"/>
      <c r="B173" s="1"/>
      <c r="C173" s="2"/>
      <c r="D173" s="2"/>
      <c r="E173" s="2"/>
      <c r="F173" s="2"/>
      <c r="G173" s="1"/>
      <c r="H173" s="2"/>
      <c r="I173" s="2"/>
      <c r="J173" s="1"/>
      <c r="K173" s="1"/>
      <c r="L173" s="1"/>
      <c r="M173" s="1"/>
      <c r="N173" s="1"/>
      <c r="O173" s="1"/>
      <c r="P173" s="1"/>
      <c r="Q173" s="1"/>
      <c r="R173" s="1"/>
      <c r="S173" s="1"/>
      <c r="T173" s="1"/>
      <c r="U173" s="1"/>
      <c r="V173" s="1"/>
      <c r="W173" s="1"/>
      <c r="X173" s="1"/>
      <c r="Y173" s="1"/>
      <c r="Z173" s="1"/>
    </row>
    <row r="174" spans="1:26" ht="15.75" customHeight="1" x14ac:dyDescent="0.2">
      <c r="A174" s="1"/>
      <c r="B174" s="1"/>
      <c r="C174" s="2"/>
      <c r="D174" s="2"/>
      <c r="E174" s="2"/>
      <c r="F174" s="2"/>
      <c r="G174" s="1"/>
      <c r="H174" s="2"/>
      <c r="I174" s="2"/>
      <c r="J174" s="1"/>
      <c r="K174" s="1"/>
      <c r="L174" s="1"/>
      <c r="M174" s="1"/>
      <c r="N174" s="1"/>
      <c r="O174" s="1"/>
      <c r="P174" s="1"/>
      <c r="Q174" s="1"/>
      <c r="R174" s="1"/>
      <c r="S174" s="1"/>
      <c r="T174" s="1"/>
      <c r="U174" s="1"/>
      <c r="V174" s="1"/>
      <c r="W174" s="1"/>
      <c r="X174" s="1"/>
      <c r="Y174" s="1"/>
      <c r="Z174" s="1"/>
    </row>
    <row r="175" spans="1:26" ht="15.75" customHeight="1" x14ac:dyDescent="0.2">
      <c r="A175" s="1"/>
      <c r="B175" s="1"/>
      <c r="C175" s="2"/>
      <c r="D175" s="2"/>
      <c r="E175" s="2"/>
      <c r="F175" s="2"/>
      <c r="G175" s="1"/>
      <c r="H175" s="2"/>
      <c r="I175" s="2"/>
      <c r="J175" s="1"/>
      <c r="K175" s="1"/>
      <c r="L175" s="1"/>
      <c r="M175" s="1"/>
      <c r="N175" s="1"/>
      <c r="O175" s="1"/>
      <c r="P175" s="1"/>
      <c r="Q175" s="1"/>
      <c r="R175" s="1"/>
      <c r="S175" s="1"/>
      <c r="T175" s="1"/>
      <c r="U175" s="1"/>
      <c r="V175" s="1"/>
      <c r="W175" s="1"/>
      <c r="X175" s="1"/>
      <c r="Y175" s="1"/>
      <c r="Z175" s="1"/>
    </row>
    <row r="176" spans="1:26" ht="15.75" customHeight="1" x14ac:dyDescent="0.2">
      <c r="A176" s="1"/>
      <c r="B176" s="1"/>
      <c r="C176" s="2"/>
      <c r="D176" s="2"/>
      <c r="E176" s="2"/>
      <c r="F176" s="2"/>
      <c r="G176" s="1"/>
      <c r="H176" s="2"/>
      <c r="I176" s="2"/>
      <c r="J176" s="1"/>
      <c r="K176" s="1"/>
      <c r="L176" s="1"/>
      <c r="M176" s="1"/>
      <c r="N176" s="1"/>
      <c r="O176" s="1"/>
      <c r="P176" s="1"/>
      <c r="Q176" s="1"/>
      <c r="R176" s="1"/>
      <c r="S176" s="1"/>
      <c r="T176" s="1"/>
      <c r="U176" s="1"/>
      <c r="V176" s="1"/>
      <c r="W176" s="1"/>
      <c r="X176" s="1"/>
      <c r="Y176" s="1"/>
      <c r="Z176" s="1"/>
    </row>
    <row r="177" spans="1:26" ht="15.75" customHeight="1" x14ac:dyDescent="0.2">
      <c r="A177" s="1"/>
      <c r="B177" s="1"/>
      <c r="C177" s="2"/>
      <c r="D177" s="2"/>
      <c r="E177" s="2"/>
      <c r="F177" s="2"/>
      <c r="G177" s="1"/>
      <c r="H177" s="2"/>
      <c r="I177" s="2"/>
      <c r="J177" s="1"/>
      <c r="K177" s="1"/>
      <c r="L177" s="1"/>
      <c r="M177" s="1"/>
      <c r="N177" s="1"/>
      <c r="O177" s="1"/>
      <c r="P177" s="1"/>
      <c r="Q177" s="1"/>
      <c r="R177" s="1"/>
      <c r="S177" s="1"/>
      <c r="T177" s="1"/>
      <c r="U177" s="1"/>
      <c r="V177" s="1"/>
      <c r="W177" s="1"/>
      <c r="X177" s="1"/>
      <c r="Y177" s="1"/>
      <c r="Z177" s="1"/>
    </row>
    <row r="178" spans="1:26" ht="15.75" customHeight="1" x14ac:dyDescent="0.2">
      <c r="A178" s="1"/>
      <c r="B178" s="1"/>
      <c r="C178" s="2"/>
      <c r="D178" s="2"/>
      <c r="E178" s="2"/>
      <c r="F178" s="2"/>
      <c r="G178" s="1"/>
      <c r="H178" s="2"/>
      <c r="I178" s="2"/>
      <c r="J178" s="1"/>
      <c r="K178" s="1"/>
      <c r="L178" s="1"/>
      <c r="M178" s="1"/>
      <c r="N178" s="1"/>
      <c r="O178" s="1"/>
      <c r="P178" s="1"/>
      <c r="Q178" s="1"/>
      <c r="R178" s="1"/>
      <c r="S178" s="1"/>
      <c r="T178" s="1"/>
      <c r="U178" s="1"/>
      <c r="V178" s="1"/>
      <c r="W178" s="1"/>
      <c r="X178" s="1"/>
      <c r="Y178" s="1"/>
      <c r="Z178" s="1"/>
    </row>
    <row r="179" spans="1:26" ht="15.75" customHeight="1" x14ac:dyDescent="0.2">
      <c r="A179" s="1"/>
      <c r="B179" s="1"/>
      <c r="C179" s="2"/>
      <c r="D179" s="2"/>
      <c r="E179" s="2"/>
      <c r="F179" s="2"/>
      <c r="G179" s="1"/>
      <c r="H179" s="2"/>
      <c r="I179" s="2"/>
      <c r="J179" s="1"/>
      <c r="K179" s="1"/>
      <c r="L179" s="1"/>
      <c r="M179" s="1"/>
      <c r="N179" s="1"/>
      <c r="O179" s="1"/>
      <c r="P179" s="1"/>
      <c r="Q179" s="1"/>
      <c r="R179" s="1"/>
      <c r="S179" s="1"/>
      <c r="T179" s="1"/>
      <c r="U179" s="1"/>
      <c r="V179" s="1"/>
      <c r="W179" s="1"/>
      <c r="X179" s="1"/>
      <c r="Y179" s="1"/>
      <c r="Z179" s="1"/>
    </row>
    <row r="180" spans="1:26" ht="15.75" customHeight="1" x14ac:dyDescent="0.2">
      <c r="A180" s="1"/>
      <c r="B180" s="1"/>
      <c r="C180" s="2"/>
      <c r="D180" s="2"/>
      <c r="E180" s="2"/>
      <c r="F180" s="2"/>
      <c r="G180" s="1"/>
      <c r="H180" s="2"/>
      <c r="I180" s="2"/>
      <c r="J180" s="1"/>
      <c r="K180" s="1"/>
      <c r="L180" s="1"/>
      <c r="M180" s="1"/>
      <c r="N180" s="1"/>
      <c r="O180" s="1"/>
      <c r="P180" s="1"/>
      <c r="Q180" s="1"/>
      <c r="R180" s="1"/>
      <c r="S180" s="1"/>
      <c r="T180" s="1"/>
      <c r="U180" s="1"/>
      <c r="V180" s="1"/>
      <c r="W180" s="1"/>
      <c r="X180" s="1"/>
      <c r="Y180" s="1"/>
      <c r="Z180" s="1"/>
    </row>
    <row r="181" spans="1:26" ht="15.75" customHeight="1" x14ac:dyDescent="0.2">
      <c r="A181" s="1"/>
      <c r="B181" s="1"/>
      <c r="C181" s="2"/>
      <c r="D181" s="2"/>
      <c r="E181" s="2"/>
      <c r="F181" s="2"/>
      <c r="G181" s="1"/>
      <c r="H181" s="2"/>
      <c r="I181" s="2"/>
      <c r="J181" s="1"/>
      <c r="K181" s="1"/>
      <c r="L181" s="1"/>
      <c r="M181" s="1"/>
      <c r="N181" s="1"/>
      <c r="O181" s="1"/>
      <c r="P181" s="1"/>
      <c r="Q181" s="1"/>
      <c r="R181" s="1"/>
      <c r="S181" s="1"/>
      <c r="T181" s="1"/>
      <c r="U181" s="1"/>
      <c r="V181" s="1"/>
      <c r="W181" s="1"/>
      <c r="X181" s="1"/>
      <c r="Y181" s="1"/>
      <c r="Z181" s="1"/>
    </row>
    <row r="182" spans="1:26" ht="15.75" customHeight="1" x14ac:dyDescent="0.2">
      <c r="A182" s="1"/>
      <c r="B182" s="1"/>
      <c r="C182" s="2"/>
      <c r="D182" s="2"/>
      <c r="E182" s="2"/>
      <c r="F182" s="2"/>
      <c r="G182" s="1"/>
      <c r="H182" s="2"/>
      <c r="I182" s="2"/>
      <c r="J182" s="1"/>
      <c r="K182" s="1"/>
      <c r="L182" s="1"/>
      <c r="M182" s="1"/>
      <c r="N182" s="1"/>
      <c r="O182" s="1"/>
      <c r="P182" s="1"/>
      <c r="Q182" s="1"/>
      <c r="R182" s="1"/>
      <c r="S182" s="1"/>
      <c r="T182" s="1"/>
      <c r="U182" s="1"/>
      <c r="V182" s="1"/>
      <c r="W182" s="1"/>
      <c r="X182" s="1"/>
      <c r="Y182" s="1"/>
      <c r="Z182" s="1"/>
    </row>
    <row r="183" spans="1:26" ht="15.75" customHeight="1" x14ac:dyDescent="0.2">
      <c r="A183" s="1"/>
      <c r="B183" s="1"/>
      <c r="C183" s="2"/>
      <c r="D183" s="2"/>
      <c r="E183" s="2"/>
      <c r="F183" s="2"/>
      <c r="G183" s="1"/>
      <c r="H183" s="2"/>
      <c r="I183" s="2"/>
      <c r="J183" s="1"/>
      <c r="K183" s="1"/>
      <c r="L183" s="1"/>
      <c r="M183" s="1"/>
      <c r="N183" s="1"/>
      <c r="O183" s="1"/>
      <c r="P183" s="1"/>
      <c r="Q183" s="1"/>
      <c r="R183" s="1"/>
      <c r="S183" s="1"/>
      <c r="T183" s="1"/>
      <c r="U183" s="1"/>
      <c r="V183" s="1"/>
      <c r="W183" s="1"/>
      <c r="X183" s="1"/>
      <c r="Y183" s="1"/>
      <c r="Z183" s="1"/>
    </row>
    <row r="184" spans="1:26" ht="15.75" customHeight="1" x14ac:dyDescent="0.2">
      <c r="A184" s="1"/>
      <c r="B184" s="1"/>
      <c r="C184" s="2"/>
      <c r="D184" s="2"/>
      <c r="E184" s="2"/>
      <c r="F184" s="2"/>
      <c r="G184" s="1"/>
      <c r="H184" s="2"/>
      <c r="I184" s="2"/>
      <c r="J184" s="1"/>
      <c r="K184" s="1"/>
      <c r="L184" s="1"/>
      <c r="M184" s="1"/>
      <c r="N184" s="1"/>
      <c r="O184" s="1"/>
      <c r="P184" s="1"/>
      <c r="Q184" s="1"/>
      <c r="R184" s="1"/>
      <c r="S184" s="1"/>
      <c r="T184" s="1"/>
      <c r="U184" s="1"/>
      <c r="V184" s="1"/>
      <c r="W184" s="1"/>
      <c r="X184" s="1"/>
      <c r="Y184" s="1"/>
      <c r="Z184" s="1"/>
    </row>
    <row r="185" spans="1:26" ht="15.75" customHeight="1" x14ac:dyDescent="0.2">
      <c r="A185" s="1"/>
      <c r="B185" s="1"/>
      <c r="C185" s="2"/>
      <c r="D185" s="2"/>
      <c r="E185" s="2"/>
      <c r="F185" s="2"/>
      <c r="G185" s="1"/>
      <c r="H185" s="2"/>
      <c r="I185" s="2"/>
      <c r="J185" s="1"/>
      <c r="K185" s="1"/>
      <c r="L185" s="1"/>
      <c r="M185" s="1"/>
      <c r="N185" s="1"/>
      <c r="O185" s="1"/>
      <c r="P185" s="1"/>
      <c r="Q185" s="1"/>
      <c r="R185" s="1"/>
      <c r="S185" s="1"/>
      <c r="T185" s="1"/>
      <c r="U185" s="1"/>
      <c r="V185" s="1"/>
      <c r="W185" s="1"/>
      <c r="X185" s="1"/>
      <c r="Y185" s="1"/>
      <c r="Z185" s="1"/>
    </row>
    <row r="186" spans="1:26" ht="15.75" customHeight="1" x14ac:dyDescent="0.2">
      <c r="A186" s="1"/>
      <c r="B186" s="1"/>
      <c r="C186" s="2"/>
      <c r="D186" s="2"/>
      <c r="E186" s="2"/>
      <c r="F186" s="2"/>
      <c r="G186" s="1"/>
      <c r="H186" s="2"/>
      <c r="I186" s="2"/>
      <c r="J186" s="1"/>
      <c r="K186" s="1"/>
      <c r="L186" s="1"/>
      <c r="M186" s="1"/>
      <c r="N186" s="1"/>
      <c r="O186" s="1"/>
      <c r="P186" s="1"/>
      <c r="Q186" s="1"/>
      <c r="R186" s="1"/>
      <c r="S186" s="1"/>
      <c r="T186" s="1"/>
      <c r="U186" s="1"/>
      <c r="V186" s="1"/>
      <c r="W186" s="1"/>
      <c r="X186" s="1"/>
      <c r="Y186" s="1"/>
      <c r="Z186" s="1"/>
    </row>
    <row r="187" spans="1:26" ht="15.75" customHeight="1" x14ac:dyDescent="0.2">
      <c r="A187" s="1"/>
      <c r="B187" s="1"/>
      <c r="C187" s="2"/>
      <c r="D187" s="2"/>
      <c r="E187" s="2"/>
      <c r="F187" s="2"/>
      <c r="G187" s="1"/>
      <c r="H187" s="2"/>
      <c r="I187" s="2"/>
      <c r="J187" s="1"/>
      <c r="K187" s="1"/>
      <c r="L187" s="1"/>
      <c r="M187" s="1"/>
      <c r="N187" s="1"/>
      <c r="O187" s="1"/>
      <c r="P187" s="1"/>
      <c r="Q187" s="1"/>
      <c r="R187" s="1"/>
      <c r="S187" s="1"/>
      <c r="T187" s="1"/>
      <c r="U187" s="1"/>
      <c r="V187" s="1"/>
      <c r="W187" s="1"/>
      <c r="X187" s="1"/>
      <c r="Y187" s="1"/>
      <c r="Z187" s="1"/>
    </row>
    <row r="188" spans="1:26" ht="15.75" customHeight="1" x14ac:dyDescent="0.2">
      <c r="A188" s="1"/>
      <c r="B188" s="1"/>
      <c r="C188" s="2"/>
      <c r="D188" s="2"/>
      <c r="E188" s="2"/>
      <c r="F188" s="2"/>
      <c r="G188" s="1"/>
      <c r="H188" s="2"/>
      <c r="I188" s="2"/>
      <c r="J188" s="1"/>
      <c r="K188" s="1"/>
      <c r="L188" s="1"/>
      <c r="M188" s="1"/>
      <c r="N188" s="1"/>
      <c r="O188" s="1"/>
      <c r="P188" s="1"/>
      <c r="Q188" s="1"/>
      <c r="R188" s="1"/>
      <c r="S188" s="1"/>
      <c r="T188" s="1"/>
      <c r="U188" s="1"/>
      <c r="V188" s="1"/>
      <c r="W188" s="1"/>
      <c r="X188" s="1"/>
      <c r="Y188" s="1"/>
      <c r="Z188" s="1"/>
    </row>
    <row r="189" spans="1:26" ht="15.75" customHeight="1" x14ac:dyDescent="0.2">
      <c r="A189" s="1"/>
      <c r="B189" s="1"/>
      <c r="C189" s="2"/>
      <c r="D189" s="2"/>
      <c r="E189" s="2"/>
      <c r="F189" s="2"/>
      <c r="G189" s="1"/>
      <c r="H189" s="2"/>
      <c r="I189" s="2"/>
      <c r="J189" s="1"/>
      <c r="K189" s="1"/>
      <c r="L189" s="1"/>
      <c r="M189" s="1"/>
      <c r="N189" s="1"/>
      <c r="O189" s="1"/>
      <c r="P189" s="1"/>
      <c r="Q189" s="1"/>
      <c r="R189" s="1"/>
      <c r="S189" s="1"/>
      <c r="T189" s="1"/>
      <c r="U189" s="1"/>
      <c r="V189" s="1"/>
      <c r="W189" s="1"/>
      <c r="X189" s="1"/>
      <c r="Y189" s="1"/>
      <c r="Z189" s="1"/>
    </row>
    <row r="190" spans="1:26" ht="15.75" customHeight="1" x14ac:dyDescent="0.2">
      <c r="A190" s="1"/>
      <c r="B190" s="1"/>
      <c r="C190" s="2"/>
      <c r="D190" s="2"/>
      <c r="E190" s="2"/>
      <c r="F190" s="2"/>
      <c r="G190" s="1"/>
      <c r="H190" s="2"/>
      <c r="I190" s="2"/>
      <c r="J190" s="1"/>
      <c r="K190" s="1"/>
      <c r="L190" s="1"/>
      <c r="M190" s="1"/>
      <c r="N190" s="1"/>
      <c r="O190" s="1"/>
      <c r="P190" s="1"/>
      <c r="Q190" s="1"/>
      <c r="R190" s="1"/>
      <c r="S190" s="1"/>
      <c r="T190" s="1"/>
      <c r="U190" s="1"/>
      <c r="V190" s="1"/>
      <c r="W190" s="1"/>
      <c r="X190" s="1"/>
      <c r="Y190" s="1"/>
      <c r="Z190" s="1"/>
    </row>
    <row r="191" spans="1:26" ht="15.75" customHeight="1" x14ac:dyDescent="0.2">
      <c r="A191" s="1"/>
      <c r="B191" s="1"/>
      <c r="C191" s="2"/>
      <c r="D191" s="2"/>
      <c r="E191" s="2"/>
      <c r="F191" s="2"/>
      <c r="G191" s="1"/>
      <c r="H191" s="2"/>
      <c r="I191" s="2"/>
      <c r="J191" s="1"/>
      <c r="K191" s="1"/>
      <c r="L191" s="1"/>
      <c r="M191" s="1"/>
      <c r="N191" s="1"/>
      <c r="O191" s="1"/>
      <c r="P191" s="1"/>
      <c r="Q191" s="1"/>
      <c r="R191" s="1"/>
      <c r="S191" s="1"/>
      <c r="T191" s="1"/>
      <c r="U191" s="1"/>
      <c r="V191" s="1"/>
      <c r="W191" s="1"/>
      <c r="X191" s="1"/>
      <c r="Y191" s="1"/>
      <c r="Z191" s="1"/>
    </row>
    <row r="192" spans="1:26" ht="15.75" customHeight="1" x14ac:dyDescent="0.2">
      <c r="A192" s="1"/>
      <c r="B192" s="1"/>
      <c r="C192" s="2"/>
      <c r="D192" s="2"/>
      <c r="E192" s="2"/>
      <c r="F192" s="2"/>
      <c r="G192" s="1"/>
      <c r="H192" s="2"/>
      <c r="I192" s="2"/>
      <c r="J192" s="1"/>
      <c r="K192" s="1"/>
      <c r="L192" s="1"/>
      <c r="M192" s="1"/>
      <c r="N192" s="1"/>
      <c r="O192" s="1"/>
      <c r="P192" s="1"/>
      <c r="Q192" s="1"/>
      <c r="R192" s="1"/>
      <c r="S192" s="1"/>
      <c r="T192" s="1"/>
      <c r="U192" s="1"/>
      <c r="V192" s="1"/>
      <c r="W192" s="1"/>
      <c r="X192" s="1"/>
      <c r="Y192" s="1"/>
      <c r="Z192" s="1"/>
    </row>
    <row r="193" spans="1:26" ht="15.75" customHeight="1" x14ac:dyDescent="0.2">
      <c r="A193" s="1"/>
      <c r="B193" s="1"/>
      <c r="C193" s="2"/>
      <c r="D193" s="2"/>
      <c r="E193" s="2"/>
      <c r="F193" s="2"/>
      <c r="G193" s="1"/>
      <c r="H193" s="2"/>
      <c r="I193" s="2"/>
      <c r="J193" s="1"/>
      <c r="K193" s="1"/>
      <c r="L193" s="1"/>
      <c r="M193" s="1"/>
      <c r="N193" s="1"/>
      <c r="O193" s="1"/>
      <c r="P193" s="1"/>
      <c r="Q193" s="1"/>
      <c r="R193" s="1"/>
      <c r="S193" s="1"/>
      <c r="T193" s="1"/>
      <c r="U193" s="1"/>
      <c r="V193" s="1"/>
      <c r="W193" s="1"/>
      <c r="X193" s="1"/>
      <c r="Y193" s="1"/>
      <c r="Z193" s="1"/>
    </row>
    <row r="194" spans="1:26" ht="15.75" customHeight="1" x14ac:dyDescent="0.2">
      <c r="A194" s="1"/>
      <c r="B194" s="1"/>
      <c r="C194" s="2"/>
      <c r="D194" s="2"/>
      <c r="E194" s="2"/>
      <c r="F194" s="2"/>
      <c r="G194" s="1"/>
      <c r="H194" s="2"/>
      <c r="I194" s="2"/>
      <c r="J194" s="1"/>
      <c r="K194" s="1"/>
      <c r="L194" s="1"/>
      <c r="M194" s="1"/>
      <c r="N194" s="1"/>
      <c r="O194" s="1"/>
      <c r="P194" s="1"/>
      <c r="Q194" s="1"/>
      <c r="R194" s="1"/>
      <c r="S194" s="1"/>
      <c r="T194" s="1"/>
      <c r="U194" s="1"/>
      <c r="V194" s="1"/>
      <c r="W194" s="1"/>
      <c r="X194" s="1"/>
      <c r="Y194" s="1"/>
      <c r="Z194" s="1"/>
    </row>
    <row r="195" spans="1:26" ht="15.75" customHeight="1" x14ac:dyDescent="0.2">
      <c r="A195" s="1"/>
      <c r="B195" s="1"/>
      <c r="C195" s="2"/>
      <c r="D195" s="2"/>
      <c r="E195" s="2"/>
      <c r="F195" s="2"/>
      <c r="G195" s="1"/>
      <c r="H195" s="2"/>
      <c r="I195" s="2"/>
      <c r="J195" s="1"/>
      <c r="K195" s="1"/>
      <c r="L195" s="1"/>
      <c r="M195" s="1"/>
      <c r="N195" s="1"/>
      <c r="O195" s="1"/>
      <c r="P195" s="1"/>
      <c r="Q195" s="1"/>
      <c r="R195" s="1"/>
      <c r="S195" s="1"/>
      <c r="T195" s="1"/>
      <c r="U195" s="1"/>
      <c r="V195" s="1"/>
      <c r="W195" s="1"/>
      <c r="X195" s="1"/>
      <c r="Y195" s="1"/>
      <c r="Z195" s="1"/>
    </row>
    <row r="196" spans="1:26" ht="15.75" customHeight="1" x14ac:dyDescent="0.2">
      <c r="A196" s="1"/>
      <c r="B196" s="1"/>
      <c r="C196" s="2"/>
      <c r="D196" s="2"/>
      <c r="E196" s="2"/>
      <c r="F196" s="2"/>
      <c r="G196" s="1"/>
      <c r="H196" s="2"/>
      <c r="I196" s="2"/>
      <c r="J196" s="1"/>
      <c r="K196" s="1"/>
      <c r="L196" s="1"/>
      <c r="M196" s="1"/>
      <c r="N196" s="1"/>
      <c r="O196" s="1"/>
      <c r="P196" s="1"/>
      <c r="Q196" s="1"/>
      <c r="R196" s="1"/>
      <c r="S196" s="1"/>
      <c r="T196" s="1"/>
      <c r="U196" s="1"/>
      <c r="V196" s="1"/>
      <c r="W196" s="1"/>
      <c r="X196" s="1"/>
      <c r="Y196" s="1"/>
      <c r="Z196" s="1"/>
    </row>
    <row r="197" spans="1:26" ht="15.75" customHeight="1" x14ac:dyDescent="0.2">
      <c r="A197" s="1"/>
      <c r="B197" s="1"/>
      <c r="C197" s="2"/>
      <c r="D197" s="2"/>
      <c r="E197" s="2"/>
      <c r="F197" s="2"/>
      <c r="G197" s="1"/>
      <c r="H197" s="2"/>
      <c r="I197" s="2"/>
      <c r="J197" s="1"/>
      <c r="K197" s="1"/>
      <c r="L197" s="1"/>
      <c r="M197" s="1"/>
      <c r="N197" s="1"/>
      <c r="O197" s="1"/>
      <c r="P197" s="1"/>
      <c r="Q197" s="1"/>
      <c r="R197" s="1"/>
      <c r="S197" s="1"/>
      <c r="T197" s="1"/>
      <c r="U197" s="1"/>
      <c r="V197" s="1"/>
      <c r="W197" s="1"/>
      <c r="X197" s="1"/>
      <c r="Y197" s="1"/>
      <c r="Z197" s="1"/>
    </row>
    <row r="198" spans="1:26" ht="15.75" customHeight="1" x14ac:dyDescent="0.2">
      <c r="A198" s="1"/>
      <c r="B198" s="1"/>
      <c r="C198" s="2"/>
      <c r="D198" s="2"/>
      <c r="E198" s="2"/>
      <c r="F198" s="2"/>
      <c r="G198" s="1"/>
      <c r="H198" s="2"/>
      <c r="I198" s="2"/>
      <c r="J198" s="1"/>
      <c r="K198" s="1"/>
      <c r="L198" s="1"/>
      <c r="M198" s="1"/>
      <c r="N198" s="1"/>
      <c r="O198" s="1"/>
      <c r="P198" s="1"/>
      <c r="Q198" s="1"/>
      <c r="R198" s="1"/>
      <c r="S198" s="1"/>
      <c r="T198" s="1"/>
      <c r="U198" s="1"/>
      <c r="V198" s="1"/>
      <c r="W198" s="1"/>
      <c r="X198" s="1"/>
      <c r="Y198" s="1"/>
      <c r="Z198" s="1"/>
    </row>
    <row r="199" spans="1:26" ht="15.75" customHeight="1" x14ac:dyDescent="0.2">
      <c r="A199" s="1"/>
      <c r="B199" s="1"/>
      <c r="C199" s="2"/>
      <c r="D199" s="2"/>
      <c r="E199" s="2"/>
      <c r="F199" s="2"/>
      <c r="G199" s="1"/>
      <c r="H199" s="2"/>
      <c r="I199" s="2"/>
      <c r="J199" s="1"/>
      <c r="K199" s="1"/>
      <c r="L199" s="1"/>
      <c r="M199" s="1"/>
      <c r="N199" s="1"/>
      <c r="O199" s="1"/>
      <c r="P199" s="1"/>
      <c r="Q199" s="1"/>
      <c r="R199" s="1"/>
      <c r="S199" s="1"/>
      <c r="T199" s="1"/>
      <c r="U199" s="1"/>
      <c r="V199" s="1"/>
      <c r="W199" s="1"/>
      <c r="X199" s="1"/>
      <c r="Y199" s="1"/>
      <c r="Z199" s="1"/>
    </row>
    <row r="200" spans="1:26" ht="15.75" customHeight="1" x14ac:dyDescent="0.2">
      <c r="A200" s="1"/>
      <c r="B200" s="1"/>
      <c r="C200" s="2"/>
      <c r="D200" s="2"/>
      <c r="E200" s="2"/>
      <c r="F200" s="2"/>
      <c r="G200" s="1"/>
      <c r="H200" s="2"/>
      <c r="I200" s="2"/>
      <c r="J200" s="1"/>
      <c r="K200" s="1"/>
      <c r="L200" s="1"/>
      <c r="M200" s="1"/>
      <c r="N200" s="1"/>
      <c r="O200" s="1"/>
      <c r="P200" s="1"/>
      <c r="Q200" s="1"/>
      <c r="R200" s="1"/>
      <c r="S200" s="1"/>
      <c r="T200" s="1"/>
      <c r="U200" s="1"/>
      <c r="V200" s="1"/>
      <c r="W200" s="1"/>
      <c r="X200" s="1"/>
      <c r="Y200" s="1"/>
      <c r="Z200" s="1"/>
    </row>
    <row r="201" spans="1:26" ht="15.75" customHeight="1" x14ac:dyDescent="0.2">
      <c r="A201" s="1"/>
      <c r="B201" s="1"/>
      <c r="C201" s="2"/>
      <c r="D201" s="2"/>
      <c r="E201" s="2"/>
      <c r="F201" s="2"/>
      <c r="G201" s="1"/>
      <c r="H201" s="2"/>
      <c r="I201" s="2"/>
      <c r="J201" s="1"/>
      <c r="K201" s="1"/>
      <c r="L201" s="1"/>
      <c r="M201" s="1"/>
      <c r="N201" s="1"/>
      <c r="O201" s="1"/>
      <c r="P201" s="1"/>
      <c r="Q201" s="1"/>
      <c r="R201" s="1"/>
      <c r="S201" s="1"/>
      <c r="T201" s="1"/>
      <c r="U201" s="1"/>
      <c r="V201" s="1"/>
      <c r="W201" s="1"/>
      <c r="X201" s="1"/>
      <c r="Y201" s="1"/>
      <c r="Z201" s="1"/>
    </row>
    <row r="202" spans="1:26" ht="15.75" customHeight="1" x14ac:dyDescent="0.2">
      <c r="A202" s="1"/>
      <c r="B202" s="1"/>
      <c r="C202" s="2"/>
      <c r="D202" s="2"/>
      <c r="E202" s="2"/>
      <c r="F202" s="2"/>
      <c r="G202" s="1"/>
      <c r="H202" s="2"/>
      <c r="I202" s="2"/>
      <c r="J202" s="1"/>
      <c r="K202" s="1"/>
      <c r="L202" s="1"/>
      <c r="M202" s="1"/>
      <c r="N202" s="1"/>
      <c r="O202" s="1"/>
      <c r="P202" s="1"/>
      <c r="Q202" s="1"/>
      <c r="R202" s="1"/>
      <c r="S202" s="1"/>
      <c r="T202" s="1"/>
      <c r="U202" s="1"/>
      <c r="V202" s="1"/>
      <c r="W202" s="1"/>
      <c r="X202" s="1"/>
      <c r="Y202" s="1"/>
      <c r="Z202" s="1"/>
    </row>
    <row r="203" spans="1:26" ht="15.75" customHeight="1" x14ac:dyDescent="0.2">
      <c r="A203" s="1"/>
      <c r="B203" s="1"/>
      <c r="C203" s="2"/>
      <c r="D203" s="2"/>
      <c r="E203" s="2"/>
      <c r="F203" s="2"/>
      <c r="G203" s="1"/>
      <c r="H203" s="2"/>
      <c r="I203" s="2"/>
      <c r="J203" s="1"/>
      <c r="K203" s="1"/>
      <c r="L203" s="1"/>
      <c r="M203" s="1"/>
      <c r="N203" s="1"/>
      <c r="O203" s="1"/>
      <c r="P203" s="1"/>
      <c r="Q203" s="1"/>
      <c r="R203" s="1"/>
      <c r="S203" s="1"/>
      <c r="T203" s="1"/>
      <c r="U203" s="1"/>
      <c r="V203" s="1"/>
      <c r="W203" s="1"/>
      <c r="X203" s="1"/>
      <c r="Y203" s="1"/>
      <c r="Z203" s="1"/>
    </row>
    <row r="204" spans="1:26" ht="15.75" customHeight="1" x14ac:dyDescent="0.2">
      <c r="A204" s="1"/>
      <c r="B204" s="1"/>
      <c r="C204" s="2"/>
      <c r="D204" s="2"/>
      <c r="E204" s="2"/>
      <c r="F204" s="2"/>
      <c r="G204" s="1"/>
      <c r="H204" s="2"/>
      <c r="I204" s="2"/>
      <c r="J204" s="1"/>
      <c r="K204" s="1"/>
      <c r="L204" s="1"/>
      <c r="M204" s="1"/>
      <c r="N204" s="1"/>
      <c r="O204" s="1"/>
      <c r="P204" s="1"/>
      <c r="Q204" s="1"/>
      <c r="R204" s="1"/>
      <c r="S204" s="1"/>
      <c r="T204" s="1"/>
      <c r="U204" s="1"/>
      <c r="V204" s="1"/>
      <c r="W204" s="1"/>
      <c r="X204" s="1"/>
      <c r="Y204" s="1"/>
      <c r="Z204" s="1"/>
    </row>
    <row r="205" spans="1:26" ht="15.75" customHeight="1" x14ac:dyDescent="0.2">
      <c r="A205" s="1"/>
      <c r="B205" s="1"/>
      <c r="C205" s="2"/>
      <c r="D205" s="2"/>
      <c r="E205" s="2"/>
      <c r="F205" s="2"/>
      <c r="G205" s="1"/>
      <c r="H205" s="2"/>
      <c r="I205" s="2"/>
      <c r="J205" s="1"/>
      <c r="K205" s="1"/>
      <c r="L205" s="1"/>
      <c r="M205" s="1"/>
      <c r="N205" s="1"/>
      <c r="O205" s="1"/>
      <c r="P205" s="1"/>
      <c r="Q205" s="1"/>
      <c r="R205" s="1"/>
      <c r="S205" s="1"/>
      <c r="T205" s="1"/>
      <c r="U205" s="1"/>
      <c r="V205" s="1"/>
      <c r="W205" s="1"/>
      <c r="X205" s="1"/>
      <c r="Y205" s="1"/>
      <c r="Z205" s="1"/>
    </row>
    <row r="206" spans="1:26" ht="15.75" customHeight="1" x14ac:dyDescent="0.2">
      <c r="A206" s="1"/>
      <c r="B206" s="1"/>
      <c r="C206" s="2"/>
      <c r="D206" s="2"/>
      <c r="E206" s="2"/>
      <c r="F206" s="2"/>
      <c r="G206" s="1"/>
      <c r="H206" s="2"/>
      <c r="I206" s="2"/>
      <c r="J206" s="1"/>
      <c r="K206" s="1"/>
      <c r="L206" s="1"/>
      <c r="M206" s="1"/>
      <c r="N206" s="1"/>
      <c r="O206" s="1"/>
      <c r="P206" s="1"/>
      <c r="Q206" s="1"/>
      <c r="R206" s="1"/>
      <c r="S206" s="1"/>
      <c r="T206" s="1"/>
      <c r="U206" s="1"/>
      <c r="V206" s="1"/>
      <c r="W206" s="1"/>
      <c r="X206" s="1"/>
      <c r="Y206" s="1"/>
      <c r="Z206" s="1"/>
    </row>
    <row r="207" spans="1:26" ht="15.75" customHeight="1" x14ac:dyDescent="0.2">
      <c r="A207" s="1"/>
      <c r="B207" s="1"/>
      <c r="C207" s="2"/>
      <c r="D207" s="2"/>
      <c r="E207" s="2"/>
      <c r="F207" s="2"/>
      <c r="G207" s="1"/>
      <c r="H207" s="2"/>
      <c r="I207" s="2"/>
      <c r="J207" s="1"/>
      <c r="K207" s="1"/>
      <c r="L207" s="1"/>
      <c r="M207" s="1"/>
      <c r="N207" s="1"/>
      <c r="O207" s="1"/>
      <c r="P207" s="1"/>
      <c r="Q207" s="1"/>
      <c r="R207" s="1"/>
      <c r="S207" s="1"/>
      <c r="T207" s="1"/>
      <c r="U207" s="1"/>
      <c r="V207" s="1"/>
      <c r="W207" s="1"/>
      <c r="X207" s="1"/>
      <c r="Y207" s="1"/>
      <c r="Z207" s="1"/>
    </row>
    <row r="208" spans="1:26" ht="15.75" customHeight="1" x14ac:dyDescent="0.2">
      <c r="A208" s="1"/>
      <c r="B208" s="1"/>
      <c r="C208" s="2"/>
      <c r="D208" s="2"/>
      <c r="E208" s="2"/>
      <c r="F208" s="2"/>
      <c r="G208" s="1"/>
      <c r="H208" s="2"/>
      <c r="I208" s="2"/>
      <c r="J208" s="1"/>
      <c r="K208" s="1"/>
      <c r="L208" s="1"/>
      <c r="M208" s="1"/>
      <c r="N208" s="1"/>
      <c r="O208" s="1"/>
      <c r="P208" s="1"/>
      <c r="Q208" s="1"/>
      <c r="R208" s="1"/>
      <c r="S208" s="1"/>
      <c r="T208" s="1"/>
      <c r="U208" s="1"/>
      <c r="V208" s="1"/>
      <c r="W208" s="1"/>
      <c r="X208" s="1"/>
      <c r="Y208" s="1"/>
      <c r="Z208" s="1"/>
    </row>
    <row r="209" spans="1:26" ht="15.75" customHeight="1" x14ac:dyDescent="0.2">
      <c r="A209" s="1"/>
      <c r="B209" s="1"/>
      <c r="C209" s="2"/>
      <c r="D209" s="2"/>
      <c r="E209" s="2"/>
      <c r="F209" s="2"/>
      <c r="G209" s="1"/>
      <c r="H209" s="2"/>
      <c r="I209" s="2"/>
      <c r="J209" s="1"/>
      <c r="K209" s="1"/>
      <c r="L209" s="1"/>
      <c r="M209" s="1"/>
      <c r="N209" s="1"/>
      <c r="O209" s="1"/>
      <c r="P209" s="1"/>
      <c r="Q209" s="1"/>
      <c r="R209" s="1"/>
      <c r="S209" s="1"/>
      <c r="T209" s="1"/>
      <c r="U209" s="1"/>
      <c r="V209" s="1"/>
      <c r="W209" s="1"/>
      <c r="X209" s="1"/>
      <c r="Y209" s="1"/>
      <c r="Z209" s="1"/>
    </row>
    <row r="210" spans="1:26" ht="15.75" customHeight="1" x14ac:dyDescent="0.2">
      <c r="A210" s="1"/>
      <c r="B210" s="1"/>
      <c r="C210" s="2"/>
      <c r="D210" s="2"/>
      <c r="E210" s="2"/>
      <c r="F210" s="2"/>
      <c r="G210" s="1"/>
      <c r="H210" s="2"/>
      <c r="I210" s="2"/>
      <c r="J210" s="1"/>
      <c r="K210" s="1"/>
      <c r="L210" s="1"/>
      <c r="M210" s="1"/>
      <c r="N210" s="1"/>
      <c r="O210" s="1"/>
      <c r="P210" s="1"/>
      <c r="Q210" s="1"/>
      <c r="R210" s="1"/>
      <c r="S210" s="1"/>
      <c r="T210" s="1"/>
      <c r="U210" s="1"/>
      <c r="V210" s="1"/>
      <c r="W210" s="1"/>
      <c r="X210" s="1"/>
      <c r="Y210" s="1"/>
      <c r="Z210" s="1"/>
    </row>
    <row r="211" spans="1:26" ht="15.75" customHeight="1" x14ac:dyDescent="0.2">
      <c r="A211" s="1"/>
      <c r="B211" s="1"/>
      <c r="C211" s="2"/>
      <c r="D211" s="2"/>
      <c r="E211" s="2"/>
      <c r="F211" s="2"/>
      <c r="G211" s="1"/>
      <c r="H211" s="2"/>
      <c r="I211" s="2"/>
      <c r="J211" s="1"/>
      <c r="K211" s="1"/>
      <c r="L211" s="1"/>
      <c r="M211" s="1"/>
      <c r="N211" s="1"/>
      <c r="O211" s="1"/>
      <c r="P211" s="1"/>
      <c r="Q211" s="1"/>
      <c r="R211" s="1"/>
      <c r="S211" s="1"/>
      <c r="T211" s="1"/>
      <c r="U211" s="1"/>
      <c r="V211" s="1"/>
      <c r="W211" s="1"/>
      <c r="X211" s="1"/>
      <c r="Y211" s="1"/>
      <c r="Z211" s="1"/>
    </row>
    <row r="212" spans="1:26" ht="15.75" customHeight="1" x14ac:dyDescent="0.2">
      <c r="A212" s="1"/>
      <c r="B212" s="1"/>
      <c r="C212" s="2"/>
      <c r="D212" s="2"/>
      <c r="E212" s="2"/>
      <c r="F212" s="2"/>
      <c r="G212" s="1"/>
      <c r="H212" s="2"/>
      <c r="I212" s="2"/>
      <c r="J212" s="1"/>
      <c r="K212" s="1"/>
      <c r="L212" s="1"/>
      <c r="M212" s="1"/>
      <c r="N212" s="1"/>
      <c r="O212" s="1"/>
      <c r="P212" s="1"/>
      <c r="Q212" s="1"/>
      <c r="R212" s="1"/>
      <c r="S212" s="1"/>
      <c r="T212" s="1"/>
      <c r="U212" s="1"/>
      <c r="V212" s="1"/>
      <c r="W212" s="1"/>
      <c r="X212" s="1"/>
      <c r="Y212" s="1"/>
      <c r="Z212" s="1"/>
    </row>
    <row r="213" spans="1:26" ht="15.75" customHeight="1" x14ac:dyDescent="0.2">
      <c r="A213" s="1"/>
      <c r="B213" s="1"/>
      <c r="C213" s="2"/>
      <c r="D213" s="2"/>
      <c r="E213" s="2"/>
      <c r="F213" s="2"/>
      <c r="G213" s="1"/>
      <c r="H213" s="2"/>
      <c r="I213" s="2"/>
      <c r="J213" s="1"/>
      <c r="K213" s="1"/>
      <c r="L213" s="1"/>
      <c r="M213" s="1"/>
      <c r="N213" s="1"/>
      <c r="O213" s="1"/>
      <c r="P213" s="1"/>
      <c r="Q213" s="1"/>
      <c r="R213" s="1"/>
      <c r="S213" s="1"/>
      <c r="T213" s="1"/>
      <c r="U213" s="1"/>
      <c r="V213" s="1"/>
      <c r="W213" s="1"/>
      <c r="X213" s="1"/>
      <c r="Y213" s="1"/>
      <c r="Z213" s="1"/>
    </row>
    <row r="214" spans="1:26" ht="15.75" customHeight="1" x14ac:dyDescent="0.2">
      <c r="A214" s="1"/>
      <c r="B214" s="1"/>
      <c r="C214" s="2"/>
      <c r="D214" s="2"/>
      <c r="E214" s="2"/>
      <c r="F214" s="2"/>
      <c r="G214" s="1"/>
      <c r="H214" s="2"/>
      <c r="I214" s="2"/>
      <c r="J214" s="1"/>
      <c r="K214" s="1"/>
      <c r="L214" s="1"/>
      <c r="M214" s="1"/>
      <c r="N214" s="1"/>
      <c r="O214" s="1"/>
      <c r="P214" s="1"/>
      <c r="Q214" s="1"/>
      <c r="R214" s="1"/>
      <c r="S214" s="1"/>
      <c r="T214" s="1"/>
      <c r="U214" s="1"/>
      <c r="V214" s="1"/>
      <c r="W214" s="1"/>
      <c r="X214" s="1"/>
      <c r="Y214" s="1"/>
      <c r="Z214" s="1"/>
    </row>
    <row r="215" spans="1:26" ht="15.75" customHeight="1" x14ac:dyDescent="0.2">
      <c r="A215" s="1"/>
      <c r="B215" s="1"/>
      <c r="C215" s="2"/>
      <c r="D215" s="2"/>
      <c r="E215" s="2"/>
      <c r="F215" s="2"/>
      <c r="G215" s="1"/>
      <c r="H215" s="2"/>
      <c r="I215" s="2"/>
      <c r="J215" s="1"/>
      <c r="K215" s="1"/>
      <c r="L215" s="1"/>
      <c r="M215" s="1"/>
      <c r="N215" s="1"/>
      <c r="O215" s="1"/>
      <c r="P215" s="1"/>
      <c r="Q215" s="1"/>
      <c r="R215" s="1"/>
      <c r="S215" s="1"/>
      <c r="T215" s="1"/>
      <c r="U215" s="1"/>
      <c r="V215" s="1"/>
      <c r="W215" s="1"/>
      <c r="X215" s="1"/>
      <c r="Y215" s="1"/>
      <c r="Z215" s="1"/>
    </row>
    <row r="216" spans="1:26" ht="15.75" customHeight="1" x14ac:dyDescent="0.2">
      <c r="A216" s="1"/>
      <c r="B216" s="1"/>
      <c r="C216" s="2"/>
      <c r="D216" s="2"/>
      <c r="E216" s="2"/>
      <c r="F216" s="2"/>
      <c r="G216" s="1"/>
      <c r="H216" s="2"/>
      <c r="I216" s="2"/>
      <c r="J216" s="1"/>
      <c r="K216" s="1"/>
      <c r="L216" s="1"/>
      <c r="M216" s="1"/>
      <c r="N216" s="1"/>
      <c r="O216" s="1"/>
      <c r="P216" s="1"/>
      <c r="Q216" s="1"/>
      <c r="R216" s="1"/>
      <c r="S216" s="1"/>
      <c r="T216" s="1"/>
      <c r="U216" s="1"/>
      <c r="V216" s="1"/>
      <c r="W216" s="1"/>
      <c r="X216" s="1"/>
      <c r="Y216" s="1"/>
      <c r="Z216" s="1"/>
    </row>
    <row r="217" spans="1:26" ht="15.75" customHeight="1" x14ac:dyDescent="0.2">
      <c r="A217" s="1"/>
      <c r="B217" s="1"/>
      <c r="C217" s="2"/>
      <c r="D217" s="2"/>
      <c r="E217" s="2"/>
      <c r="F217" s="2"/>
      <c r="G217" s="1"/>
      <c r="H217" s="2"/>
      <c r="I217" s="2"/>
      <c r="J217" s="1"/>
      <c r="K217" s="1"/>
      <c r="L217" s="1"/>
      <c r="M217" s="1"/>
      <c r="N217" s="1"/>
      <c r="O217" s="1"/>
      <c r="P217" s="1"/>
      <c r="Q217" s="1"/>
      <c r="R217" s="1"/>
      <c r="S217" s="1"/>
      <c r="T217" s="1"/>
      <c r="U217" s="1"/>
      <c r="V217" s="1"/>
      <c r="W217" s="1"/>
      <c r="X217" s="1"/>
      <c r="Y217" s="1"/>
      <c r="Z217" s="1"/>
    </row>
    <row r="218" spans="1:26" ht="15.75" customHeight="1" x14ac:dyDescent="0.2">
      <c r="A218" s="1"/>
      <c r="B218" s="1"/>
      <c r="C218" s="2"/>
      <c r="D218" s="2"/>
      <c r="E218" s="2"/>
      <c r="F218" s="2"/>
      <c r="G218" s="1"/>
      <c r="H218" s="2"/>
      <c r="I218" s="2"/>
      <c r="J218" s="1"/>
      <c r="K218" s="1"/>
      <c r="L218" s="1"/>
      <c r="M218" s="1"/>
      <c r="N218" s="1"/>
      <c r="O218" s="1"/>
      <c r="P218" s="1"/>
      <c r="Q218" s="1"/>
      <c r="R218" s="1"/>
      <c r="S218" s="1"/>
      <c r="T218" s="1"/>
      <c r="U218" s="1"/>
      <c r="V218" s="1"/>
      <c r="W218" s="1"/>
      <c r="X218" s="1"/>
      <c r="Y218" s="1"/>
      <c r="Z218" s="1"/>
    </row>
    <row r="219" spans="1:26" ht="15.75" customHeight="1" x14ac:dyDescent="0.2">
      <c r="A219" s="1"/>
      <c r="B219" s="1"/>
      <c r="C219" s="2"/>
      <c r="D219" s="2"/>
      <c r="E219" s="2"/>
      <c r="F219" s="2"/>
      <c r="G219" s="1"/>
      <c r="H219" s="2"/>
      <c r="I219" s="2"/>
      <c r="J219" s="1"/>
      <c r="K219" s="1"/>
      <c r="L219" s="1"/>
      <c r="M219" s="1"/>
      <c r="N219" s="1"/>
      <c r="O219" s="1"/>
      <c r="P219" s="1"/>
      <c r="Q219" s="1"/>
      <c r="R219" s="1"/>
      <c r="S219" s="1"/>
      <c r="T219" s="1"/>
      <c r="U219" s="1"/>
      <c r="V219" s="1"/>
      <c r="W219" s="1"/>
      <c r="X219" s="1"/>
      <c r="Y219" s="1"/>
      <c r="Z219" s="1"/>
    </row>
    <row r="220" spans="1:26" ht="15.75" customHeight="1" x14ac:dyDescent="0.2">
      <c r="A220" s="1"/>
      <c r="B220" s="1"/>
      <c r="C220" s="2"/>
      <c r="D220" s="2"/>
      <c r="E220" s="2"/>
      <c r="F220" s="2"/>
      <c r="G220" s="1"/>
      <c r="H220" s="2"/>
      <c r="I220" s="2"/>
      <c r="J220" s="1"/>
      <c r="K220" s="1"/>
      <c r="L220" s="1"/>
      <c r="M220" s="1"/>
      <c r="N220" s="1"/>
      <c r="O220" s="1"/>
      <c r="P220" s="1"/>
      <c r="Q220" s="1"/>
      <c r="R220" s="1"/>
      <c r="S220" s="1"/>
      <c r="T220" s="1"/>
      <c r="U220" s="1"/>
      <c r="V220" s="1"/>
      <c r="W220" s="1"/>
      <c r="X220" s="1"/>
      <c r="Y220" s="1"/>
      <c r="Z220" s="1"/>
    </row>
    <row r="221" spans="1:26" ht="15.75" customHeight="1" x14ac:dyDescent="0.2">
      <c r="A221" s="1"/>
      <c r="B221" s="1"/>
      <c r="C221" s="2"/>
      <c r="D221" s="2"/>
      <c r="E221" s="2"/>
      <c r="F221" s="2"/>
      <c r="G221" s="1"/>
      <c r="H221" s="2"/>
      <c r="I221" s="2"/>
      <c r="J221" s="1"/>
      <c r="K221" s="1"/>
      <c r="L221" s="1"/>
      <c r="M221" s="1"/>
      <c r="N221" s="1"/>
      <c r="O221" s="1"/>
      <c r="P221" s="1"/>
      <c r="Q221" s="1"/>
      <c r="R221" s="1"/>
      <c r="S221" s="1"/>
      <c r="T221" s="1"/>
      <c r="U221" s="1"/>
      <c r="V221" s="1"/>
      <c r="W221" s="1"/>
      <c r="X221" s="1"/>
      <c r="Y221" s="1"/>
      <c r="Z221" s="1"/>
    </row>
    <row r="222" spans="1:26" ht="15.75" customHeight="1" x14ac:dyDescent="0.2">
      <c r="A222" s="1"/>
      <c r="B222" s="1"/>
      <c r="C222" s="2"/>
      <c r="D222" s="2"/>
      <c r="E222" s="2"/>
      <c r="F222" s="2"/>
      <c r="G222" s="1"/>
      <c r="H222" s="2"/>
      <c r="I222" s="2"/>
      <c r="J222" s="1"/>
      <c r="K222" s="1"/>
      <c r="L222" s="1"/>
      <c r="M222" s="1"/>
      <c r="N222" s="1"/>
      <c r="O222" s="1"/>
      <c r="P222" s="1"/>
      <c r="Q222" s="1"/>
      <c r="R222" s="1"/>
      <c r="S222" s="1"/>
      <c r="T222" s="1"/>
      <c r="U222" s="1"/>
      <c r="V222" s="1"/>
      <c r="W222" s="1"/>
      <c r="X222" s="1"/>
      <c r="Y222" s="1"/>
      <c r="Z222" s="1"/>
    </row>
    <row r="223" spans="1:26" ht="15.75" customHeight="1" x14ac:dyDescent="0.2">
      <c r="A223" s="1"/>
      <c r="B223" s="1"/>
      <c r="C223" s="2"/>
      <c r="D223" s="2"/>
      <c r="E223" s="2"/>
      <c r="F223" s="2"/>
      <c r="G223" s="1"/>
      <c r="H223" s="2"/>
      <c r="I223" s="2"/>
      <c r="J223" s="1"/>
      <c r="K223" s="1"/>
      <c r="L223" s="1"/>
      <c r="M223" s="1"/>
      <c r="N223" s="1"/>
      <c r="O223" s="1"/>
      <c r="P223" s="1"/>
      <c r="Q223" s="1"/>
      <c r="R223" s="1"/>
      <c r="S223" s="1"/>
      <c r="T223" s="1"/>
      <c r="U223" s="1"/>
      <c r="V223" s="1"/>
      <c r="W223" s="1"/>
      <c r="X223" s="1"/>
      <c r="Y223" s="1"/>
      <c r="Z223" s="1"/>
    </row>
    <row r="224" spans="1:26" ht="15.75" customHeight="1" x14ac:dyDescent="0.2">
      <c r="A224" s="1"/>
      <c r="B224" s="1"/>
      <c r="C224" s="2"/>
      <c r="D224" s="2"/>
      <c r="E224" s="2"/>
      <c r="F224" s="2"/>
      <c r="G224" s="1"/>
      <c r="H224" s="2"/>
      <c r="I224" s="2"/>
      <c r="J224" s="1"/>
      <c r="K224" s="1"/>
      <c r="L224" s="1"/>
      <c r="M224" s="1"/>
      <c r="N224" s="1"/>
      <c r="O224" s="1"/>
      <c r="P224" s="1"/>
      <c r="Q224" s="1"/>
      <c r="R224" s="1"/>
      <c r="S224" s="1"/>
      <c r="T224" s="1"/>
      <c r="U224" s="1"/>
      <c r="V224" s="1"/>
      <c r="W224" s="1"/>
      <c r="X224" s="1"/>
      <c r="Y224" s="1"/>
      <c r="Z224" s="1"/>
    </row>
    <row r="225" spans="1:26" ht="15.75" customHeight="1" x14ac:dyDescent="0.2">
      <c r="A225" s="1"/>
      <c r="B225" s="1"/>
      <c r="C225" s="2"/>
      <c r="D225" s="2"/>
      <c r="E225" s="2"/>
      <c r="F225" s="2"/>
      <c r="G225" s="1"/>
      <c r="H225" s="2"/>
      <c r="I225" s="2"/>
      <c r="J225" s="1"/>
      <c r="K225" s="1"/>
      <c r="L225" s="1"/>
      <c r="M225" s="1"/>
      <c r="N225" s="1"/>
      <c r="O225" s="1"/>
      <c r="P225" s="1"/>
      <c r="Q225" s="1"/>
      <c r="R225" s="1"/>
      <c r="S225" s="1"/>
      <c r="T225" s="1"/>
      <c r="U225" s="1"/>
      <c r="V225" s="1"/>
      <c r="W225" s="1"/>
      <c r="X225" s="1"/>
      <c r="Y225" s="1"/>
      <c r="Z225" s="1"/>
    </row>
    <row r="226" spans="1:26" ht="15.75" customHeight="1" x14ac:dyDescent="0.2">
      <c r="A226" s="1"/>
      <c r="B226" s="1"/>
      <c r="C226" s="2"/>
      <c r="D226" s="2"/>
      <c r="E226" s="2"/>
      <c r="F226" s="2"/>
      <c r="G226" s="1"/>
      <c r="H226" s="2"/>
      <c r="I226" s="2"/>
      <c r="J226" s="1"/>
      <c r="K226" s="1"/>
      <c r="L226" s="1"/>
      <c r="M226" s="1"/>
      <c r="N226" s="1"/>
      <c r="O226" s="1"/>
      <c r="P226" s="1"/>
      <c r="Q226" s="1"/>
      <c r="R226" s="1"/>
      <c r="S226" s="1"/>
      <c r="T226" s="1"/>
      <c r="U226" s="1"/>
      <c r="V226" s="1"/>
      <c r="W226" s="1"/>
      <c r="X226" s="1"/>
      <c r="Y226" s="1"/>
      <c r="Z226" s="1"/>
    </row>
    <row r="227" spans="1:26" ht="15.75" customHeight="1" x14ac:dyDescent="0.2">
      <c r="A227" s="1"/>
      <c r="B227" s="1"/>
      <c r="C227" s="2"/>
      <c r="D227" s="2"/>
      <c r="E227" s="2"/>
      <c r="F227" s="2"/>
      <c r="G227" s="1"/>
      <c r="H227" s="2"/>
      <c r="I227" s="2"/>
      <c r="J227" s="1"/>
      <c r="K227" s="1"/>
      <c r="L227" s="1"/>
      <c r="M227" s="1"/>
      <c r="N227" s="1"/>
      <c r="O227" s="1"/>
      <c r="P227" s="1"/>
      <c r="Q227" s="1"/>
      <c r="R227" s="1"/>
      <c r="S227" s="1"/>
      <c r="T227" s="1"/>
      <c r="U227" s="1"/>
      <c r="V227" s="1"/>
      <c r="W227" s="1"/>
      <c r="X227" s="1"/>
      <c r="Y227" s="1"/>
      <c r="Z227" s="1"/>
    </row>
    <row r="228" spans="1:26" ht="15.75" customHeight="1" x14ac:dyDescent="0.2">
      <c r="A228" s="1"/>
      <c r="B228" s="1"/>
      <c r="C228" s="2"/>
      <c r="D228" s="2"/>
      <c r="E228" s="2"/>
      <c r="F228" s="2"/>
      <c r="G228" s="1"/>
      <c r="H228" s="2"/>
      <c r="I228" s="2"/>
      <c r="J228" s="1"/>
      <c r="K228" s="1"/>
      <c r="L228" s="1"/>
      <c r="M228" s="1"/>
      <c r="N228" s="1"/>
      <c r="O228" s="1"/>
      <c r="P228" s="1"/>
      <c r="Q228" s="1"/>
      <c r="R228" s="1"/>
      <c r="S228" s="1"/>
      <c r="T228" s="1"/>
      <c r="U228" s="1"/>
      <c r="V228" s="1"/>
      <c r="W228" s="1"/>
      <c r="X228" s="1"/>
      <c r="Y228" s="1"/>
      <c r="Z228" s="1"/>
    </row>
    <row r="229" spans="1:26" ht="15.75" customHeight="1" x14ac:dyDescent="0.2">
      <c r="A229" s="1"/>
      <c r="B229" s="1"/>
      <c r="C229" s="2"/>
      <c r="D229" s="2"/>
      <c r="E229" s="2"/>
      <c r="F229" s="2"/>
      <c r="G229" s="1"/>
      <c r="H229" s="2"/>
      <c r="I229" s="2"/>
      <c r="J229" s="1"/>
      <c r="K229" s="1"/>
      <c r="L229" s="1"/>
      <c r="M229" s="1"/>
      <c r="N229" s="1"/>
      <c r="O229" s="1"/>
      <c r="P229" s="1"/>
      <c r="Q229" s="1"/>
      <c r="R229" s="1"/>
      <c r="S229" s="1"/>
      <c r="T229" s="1"/>
      <c r="U229" s="1"/>
      <c r="V229" s="1"/>
      <c r="W229" s="1"/>
      <c r="X229" s="1"/>
      <c r="Y229" s="1"/>
      <c r="Z229" s="1"/>
    </row>
    <row r="230" spans="1:26" ht="15.75" customHeight="1" x14ac:dyDescent="0.2">
      <c r="A230" s="1"/>
      <c r="B230" s="1"/>
      <c r="C230" s="2"/>
      <c r="D230" s="2"/>
      <c r="E230" s="2"/>
      <c r="F230" s="2"/>
      <c r="G230" s="1"/>
      <c r="H230" s="2"/>
      <c r="I230" s="2"/>
      <c r="J230" s="1"/>
      <c r="K230" s="1"/>
      <c r="L230" s="1"/>
      <c r="M230" s="1"/>
      <c r="N230" s="1"/>
      <c r="O230" s="1"/>
      <c r="P230" s="1"/>
      <c r="Q230" s="1"/>
      <c r="R230" s="1"/>
      <c r="S230" s="1"/>
      <c r="T230" s="1"/>
      <c r="U230" s="1"/>
      <c r="V230" s="1"/>
      <c r="W230" s="1"/>
      <c r="X230" s="1"/>
      <c r="Y230" s="1"/>
      <c r="Z230" s="1"/>
    </row>
    <row r="231" spans="1:26" ht="15.75" customHeight="1" x14ac:dyDescent="0.2">
      <c r="A231" s="1"/>
      <c r="B231" s="1"/>
      <c r="C231" s="2"/>
      <c r="D231" s="2"/>
      <c r="E231" s="2"/>
      <c r="F231" s="2"/>
      <c r="G231" s="1"/>
      <c r="H231" s="2"/>
      <c r="I231" s="2"/>
      <c r="J231" s="1"/>
      <c r="K231" s="1"/>
      <c r="L231" s="1"/>
      <c r="M231" s="1"/>
      <c r="N231" s="1"/>
      <c r="O231" s="1"/>
      <c r="P231" s="1"/>
      <c r="Q231" s="1"/>
      <c r="R231" s="1"/>
      <c r="S231" s="1"/>
      <c r="T231" s="1"/>
      <c r="U231" s="1"/>
      <c r="V231" s="1"/>
      <c r="W231" s="1"/>
      <c r="X231" s="1"/>
      <c r="Y231" s="1"/>
      <c r="Z231" s="1"/>
    </row>
    <row r="232" spans="1:26" ht="15.75" customHeight="1" x14ac:dyDescent="0.2">
      <c r="A232" s="1"/>
      <c r="B232" s="1"/>
      <c r="C232" s="2"/>
      <c r="D232" s="2"/>
      <c r="E232" s="2"/>
      <c r="F232" s="2"/>
      <c r="G232" s="1"/>
      <c r="H232" s="2"/>
      <c r="I232" s="2"/>
      <c r="J232" s="1"/>
      <c r="K232" s="1"/>
      <c r="L232" s="1"/>
      <c r="M232" s="1"/>
      <c r="N232" s="1"/>
      <c r="O232" s="1"/>
      <c r="P232" s="1"/>
      <c r="Q232" s="1"/>
      <c r="R232" s="1"/>
      <c r="S232" s="1"/>
      <c r="T232" s="1"/>
      <c r="U232" s="1"/>
      <c r="V232" s="1"/>
      <c r="W232" s="1"/>
      <c r="X232" s="1"/>
      <c r="Y232" s="1"/>
      <c r="Z232" s="1"/>
    </row>
    <row r="233" spans="1:26" ht="15.75" customHeight="1" x14ac:dyDescent="0.2">
      <c r="A233" s="1"/>
      <c r="B233" s="1"/>
      <c r="C233" s="2"/>
      <c r="D233" s="2"/>
      <c r="E233" s="2"/>
      <c r="F233" s="2"/>
      <c r="G233" s="1"/>
      <c r="H233" s="2"/>
      <c r="I233" s="2"/>
      <c r="J233" s="1"/>
      <c r="K233" s="1"/>
      <c r="L233" s="1"/>
      <c r="M233" s="1"/>
      <c r="N233" s="1"/>
      <c r="O233" s="1"/>
      <c r="P233" s="1"/>
      <c r="Q233" s="1"/>
      <c r="R233" s="1"/>
      <c r="S233" s="1"/>
      <c r="T233" s="1"/>
      <c r="U233" s="1"/>
      <c r="V233" s="1"/>
      <c r="W233" s="1"/>
      <c r="X233" s="1"/>
      <c r="Y233" s="1"/>
      <c r="Z233" s="1"/>
    </row>
    <row r="234" spans="1:26" ht="15.75" customHeight="1" x14ac:dyDescent="0.2">
      <c r="A234" s="1"/>
      <c r="B234" s="1"/>
      <c r="C234" s="2"/>
      <c r="D234" s="2"/>
      <c r="E234" s="2"/>
      <c r="F234" s="2"/>
      <c r="G234" s="1"/>
      <c r="H234" s="2"/>
      <c r="I234" s="2"/>
      <c r="J234" s="1"/>
      <c r="K234" s="1"/>
      <c r="L234" s="1"/>
      <c r="M234" s="1"/>
      <c r="N234" s="1"/>
      <c r="O234" s="1"/>
      <c r="P234" s="1"/>
      <c r="Q234" s="1"/>
      <c r="R234" s="1"/>
      <c r="S234" s="1"/>
      <c r="T234" s="1"/>
      <c r="U234" s="1"/>
      <c r="V234" s="1"/>
      <c r="W234" s="1"/>
      <c r="X234" s="1"/>
      <c r="Y234" s="1"/>
      <c r="Z234" s="1"/>
    </row>
    <row r="235" spans="1:26" ht="15.75" customHeight="1" x14ac:dyDescent="0.2">
      <c r="A235" s="1"/>
      <c r="B235" s="1"/>
      <c r="C235" s="2"/>
      <c r="D235" s="2"/>
      <c r="E235" s="2"/>
      <c r="F235" s="2"/>
      <c r="G235" s="1"/>
      <c r="H235" s="2"/>
      <c r="I235" s="2"/>
      <c r="J235" s="1"/>
      <c r="K235" s="1"/>
      <c r="L235" s="1"/>
      <c r="M235" s="1"/>
      <c r="N235" s="1"/>
      <c r="O235" s="1"/>
      <c r="P235" s="1"/>
      <c r="Q235" s="1"/>
      <c r="R235" s="1"/>
      <c r="S235" s="1"/>
      <c r="T235" s="1"/>
      <c r="U235" s="1"/>
      <c r="V235" s="1"/>
      <c r="W235" s="1"/>
      <c r="X235" s="1"/>
      <c r="Y235" s="1"/>
      <c r="Z235" s="1"/>
    </row>
    <row r="236" spans="1:26" ht="15.75" customHeight="1" x14ac:dyDescent="0.2">
      <c r="A236" s="1"/>
      <c r="B236" s="1"/>
      <c r="C236" s="2"/>
      <c r="D236" s="2"/>
      <c r="E236" s="2"/>
      <c r="F236" s="2"/>
      <c r="G236" s="1"/>
      <c r="H236" s="2"/>
      <c r="I236" s="2"/>
      <c r="J236" s="1"/>
      <c r="K236" s="1"/>
      <c r="L236" s="1"/>
      <c r="M236" s="1"/>
      <c r="N236" s="1"/>
      <c r="O236" s="1"/>
      <c r="P236" s="1"/>
      <c r="Q236" s="1"/>
      <c r="R236" s="1"/>
      <c r="S236" s="1"/>
      <c r="T236" s="1"/>
      <c r="U236" s="1"/>
      <c r="V236" s="1"/>
      <c r="W236" s="1"/>
      <c r="X236" s="1"/>
      <c r="Y236" s="1"/>
      <c r="Z236" s="1"/>
    </row>
    <row r="237" spans="1:26" ht="15.75" customHeight="1" x14ac:dyDescent="0.2">
      <c r="A237" s="1"/>
      <c r="B237" s="1"/>
      <c r="C237" s="2"/>
      <c r="D237" s="2"/>
      <c r="E237" s="2"/>
      <c r="F237" s="2"/>
      <c r="G237" s="1"/>
      <c r="H237" s="2"/>
      <c r="I237" s="2"/>
      <c r="J237" s="1"/>
      <c r="K237" s="1"/>
      <c r="L237" s="1"/>
      <c r="M237" s="1"/>
      <c r="N237" s="1"/>
      <c r="O237" s="1"/>
      <c r="P237" s="1"/>
      <c r="Q237" s="1"/>
      <c r="R237" s="1"/>
      <c r="S237" s="1"/>
      <c r="T237" s="1"/>
      <c r="U237" s="1"/>
      <c r="V237" s="1"/>
      <c r="W237" s="1"/>
      <c r="X237" s="1"/>
      <c r="Y237" s="1"/>
      <c r="Z237" s="1"/>
    </row>
    <row r="238" spans="1:26" ht="15.75" customHeight="1" x14ac:dyDescent="0.2">
      <c r="A238" s="1"/>
      <c r="B238" s="1"/>
      <c r="C238" s="2"/>
      <c r="D238" s="2"/>
      <c r="E238" s="2"/>
      <c r="F238" s="2"/>
      <c r="G238" s="1"/>
      <c r="H238" s="2"/>
      <c r="I238" s="2"/>
      <c r="J238" s="1"/>
      <c r="K238" s="1"/>
      <c r="L238" s="1"/>
      <c r="M238" s="1"/>
      <c r="N238" s="1"/>
      <c r="O238" s="1"/>
      <c r="P238" s="1"/>
      <c r="Q238" s="1"/>
      <c r="R238" s="1"/>
      <c r="S238" s="1"/>
      <c r="T238" s="1"/>
      <c r="U238" s="1"/>
      <c r="V238" s="1"/>
      <c r="W238" s="1"/>
      <c r="X238" s="1"/>
      <c r="Y238" s="1"/>
      <c r="Z238" s="1"/>
    </row>
    <row r="239" spans="1:26" ht="15.75" customHeight="1" x14ac:dyDescent="0.2">
      <c r="A239" s="1"/>
      <c r="B239" s="1"/>
      <c r="C239" s="2"/>
      <c r="D239" s="2"/>
      <c r="E239" s="2"/>
      <c r="F239" s="2"/>
      <c r="G239" s="1"/>
      <c r="H239" s="2"/>
      <c r="I239" s="2"/>
      <c r="J239" s="1"/>
      <c r="K239" s="1"/>
      <c r="L239" s="1"/>
      <c r="M239" s="1"/>
      <c r="N239" s="1"/>
      <c r="O239" s="1"/>
      <c r="P239" s="1"/>
      <c r="Q239" s="1"/>
      <c r="R239" s="1"/>
      <c r="S239" s="1"/>
      <c r="T239" s="1"/>
      <c r="U239" s="1"/>
      <c r="V239" s="1"/>
      <c r="W239" s="1"/>
      <c r="X239" s="1"/>
      <c r="Y239" s="1"/>
      <c r="Z239" s="1"/>
    </row>
    <row r="240" spans="1:26" ht="15.75" customHeight="1" x14ac:dyDescent="0.2">
      <c r="A240" s="1"/>
      <c r="B240" s="1"/>
      <c r="C240" s="2"/>
      <c r="D240" s="2"/>
      <c r="E240" s="2"/>
      <c r="F240" s="2"/>
      <c r="G240" s="1"/>
      <c r="H240" s="2"/>
      <c r="I240" s="2"/>
      <c r="J240" s="1"/>
      <c r="K240" s="1"/>
      <c r="L240" s="1"/>
      <c r="M240" s="1"/>
      <c r="N240" s="1"/>
      <c r="O240" s="1"/>
      <c r="P240" s="1"/>
      <c r="Q240" s="1"/>
      <c r="R240" s="1"/>
      <c r="S240" s="1"/>
      <c r="T240" s="1"/>
      <c r="U240" s="1"/>
      <c r="V240" s="1"/>
      <c r="W240" s="1"/>
      <c r="X240" s="1"/>
      <c r="Y240" s="1"/>
      <c r="Z240" s="1"/>
    </row>
    <row r="241" spans="1:26" ht="15.75" customHeight="1" x14ac:dyDescent="0.2">
      <c r="A241" s="1"/>
      <c r="B241" s="1"/>
      <c r="C241" s="2"/>
      <c r="D241" s="2"/>
      <c r="E241" s="2"/>
      <c r="F241" s="2"/>
      <c r="G241" s="1"/>
      <c r="H241" s="2"/>
      <c r="I241" s="2"/>
      <c r="J241" s="1"/>
      <c r="K241" s="1"/>
      <c r="L241" s="1"/>
      <c r="M241" s="1"/>
      <c r="N241" s="1"/>
      <c r="O241" s="1"/>
      <c r="P241" s="1"/>
      <c r="Q241" s="1"/>
      <c r="R241" s="1"/>
      <c r="S241" s="1"/>
      <c r="T241" s="1"/>
      <c r="U241" s="1"/>
      <c r="V241" s="1"/>
      <c r="W241" s="1"/>
      <c r="X241" s="1"/>
      <c r="Y241" s="1"/>
      <c r="Z241" s="1"/>
    </row>
    <row r="242" spans="1:26" ht="15.75" customHeight="1" x14ac:dyDescent="0.2">
      <c r="A242" s="1"/>
      <c r="B242" s="1"/>
      <c r="C242" s="2"/>
      <c r="D242" s="2"/>
      <c r="E242" s="2"/>
      <c r="F242" s="2"/>
      <c r="G242" s="1"/>
      <c r="H242" s="2"/>
      <c r="I242" s="2"/>
      <c r="J242" s="1"/>
      <c r="K242" s="1"/>
      <c r="L242" s="1"/>
      <c r="M242" s="1"/>
      <c r="N242" s="1"/>
      <c r="O242" s="1"/>
      <c r="P242" s="1"/>
      <c r="Q242" s="1"/>
      <c r="R242" s="1"/>
      <c r="S242" s="1"/>
      <c r="T242" s="1"/>
      <c r="U242" s="1"/>
      <c r="V242" s="1"/>
      <c r="W242" s="1"/>
      <c r="X242" s="1"/>
      <c r="Y242" s="1"/>
      <c r="Z242" s="1"/>
    </row>
    <row r="243" spans="1:26" ht="15.75" customHeight="1" x14ac:dyDescent="0.2">
      <c r="A243" s="1"/>
      <c r="B243" s="1"/>
      <c r="C243" s="2"/>
      <c r="D243" s="2"/>
      <c r="E243" s="2"/>
      <c r="F243" s="2"/>
      <c r="G243" s="1"/>
      <c r="H243" s="2"/>
      <c r="I243" s="2"/>
      <c r="J243" s="1"/>
      <c r="K243" s="1"/>
      <c r="L243" s="1"/>
      <c r="M243" s="1"/>
      <c r="N243" s="1"/>
      <c r="O243" s="1"/>
      <c r="P243" s="1"/>
      <c r="Q243" s="1"/>
      <c r="R243" s="1"/>
      <c r="S243" s="1"/>
      <c r="T243" s="1"/>
      <c r="U243" s="1"/>
      <c r="V243" s="1"/>
      <c r="W243" s="1"/>
      <c r="X243" s="1"/>
      <c r="Y243" s="1"/>
      <c r="Z243" s="1"/>
    </row>
    <row r="244" spans="1:26" ht="15.75" customHeight="1" x14ac:dyDescent="0.2">
      <c r="A244" s="1"/>
      <c r="B244" s="1"/>
      <c r="C244" s="2"/>
      <c r="D244" s="2"/>
      <c r="E244" s="2"/>
      <c r="F244" s="2"/>
      <c r="G244" s="1"/>
      <c r="H244" s="2"/>
      <c r="I244" s="2"/>
      <c r="J244" s="1"/>
      <c r="K244" s="1"/>
      <c r="L244" s="1"/>
      <c r="M244" s="1"/>
      <c r="N244" s="1"/>
      <c r="O244" s="1"/>
      <c r="P244" s="1"/>
      <c r="Q244" s="1"/>
      <c r="R244" s="1"/>
      <c r="S244" s="1"/>
      <c r="T244" s="1"/>
      <c r="U244" s="1"/>
      <c r="V244" s="1"/>
      <c r="W244" s="1"/>
      <c r="X244" s="1"/>
      <c r="Y244" s="1"/>
      <c r="Z244" s="1"/>
    </row>
    <row r="245" spans="1:26" ht="15.75" customHeight="1" x14ac:dyDescent="0.2">
      <c r="A245" s="1"/>
      <c r="B245" s="1"/>
      <c r="C245" s="2"/>
      <c r="D245" s="2"/>
      <c r="E245" s="2"/>
      <c r="F245" s="2"/>
      <c r="G245" s="1"/>
      <c r="H245" s="2"/>
      <c r="I245" s="2"/>
      <c r="J245" s="1"/>
      <c r="K245" s="1"/>
      <c r="L245" s="1"/>
      <c r="M245" s="1"/>
      <c r="N245" s="1"/>
      <c r="O245" s="1"/>
      <c r="P245" s="1"/>
      <c r="Q245" s="1"/>
      <c r="R245" s="1"/>
      <c r="S245" s="1"/>
      <c r="T245" s="1"/>
      <c r="U245" s="1"/>
      <c r="V245" s="1"/>
      <c r="W245" s="1"/>
      <c r="X245" s="1"/>
      <c r="Y245" s="1"/>
      <c r="Z245" s="1"/>
    </row>
    <row r="246" spans="1:26" ht="15.75" customHeight="1" x14ac:dyDescent="0.2">
      <c r="A246" s="1"/>
      <c r="B246" s="1"/>
      <c r="C246" s="2"/>
      <c r="D246" s="2"/>
      <c r="E246" s="2"/>
      <c r="F246" s="2"/>
      <c r="G246" s="1"/>
      <c r="H246" s="2"/>
      <c r="I246" s="2"/>
      <c r="J246" s="1"/>
      <c r="K246" s="1"/>
      <c r="L246" s="1"/>
      <c r="M246" s="1"/>
      <c r="N246" s="1"/>
      <c r="O246" s="1"/>
      <c r="P246" s="1"/>
      <c r="Q246" s="1"/>
      <c r="R246" s="1"/>
      <c r="S246" s="1"/>
      <c r="T246" s="1"/>
      <c r="U246" s="1"/>
      <c r="V246" s="1"/>
      <c r="W246" s="1"/>
      <c r="X246" s="1"/>
      <c r="Y246" s="1"/>
      <c r="Z246" s="1"/>
    </row>
    <row r="247" spans="1:26" ht="15.75" customHeight="1" x14ac:dyDescent="0.2">
      <c r="A247" s="1"/>
      <c r="B247" s="1"/>
      <c r="C247" s="2"/>
      <c r="D247" s="2"/>
      <c r="E247" s="2"/>
      <c r="F247" s="2"/>
      <c r="G247" s="1"/>
      <c r="H247" s="2"/>
      <c r="I247" s="2"/>
      <c r="J247" s="1"/>
      <c r="K247" s="1"/>
      <c r="L247" s="1"/>
      <c r="M247" s="1"/>
      <c r="N247" s="1"/>
      <c r="O247" s="1"/>
      <c r="P247" s="1"/>
      <c r="Q247" s="1"/>
      <c r="R247" s="1"/>
      <c r="S247" s="1"/>
      <c r="T247" s="1"/>
      <c r="U247" s="1"/>
      <c r="V247" s="1"/>
      <c r="W247" s="1"/>
      <c r="X247" s="1"/>
      <c r="Y247" s="1"/>
      <c r="Z247" s="1"/>
    </row>
    <row r="248" spans="1:26" ht="15.75" customHeight="1" x14ac:dyDescent="0.2">
      <c r="A248" s="1"/>
      <c r="B248" s="1"/>
      <c r="C248" s="2"/>
      <c r="D248" s="2"/>
      <c r="E248" s="2"/>
      <c r="F248" s="2"/>
      <c r="G248" s="1"/>
      <c r="H248" s="2"/>
      <c r="I248" s="2"/>
      <c r="J248" s="1"/>
      <c r="K248" s="1"/>
      <c r="L248" s="1"/>
      <c r="M248" s="1"/>
      <c r="N248" s="1"/>
      <c r="O248" s="1"/>
      <c r="P248" s="1"/>
      <c r="Q248" s="1"/>
      <c r="R248" s="1"/>
      <c r="S248" s="1"/>
      <c r="T248" s="1"/>
      <c r="U248" s="1"/>
      <c r="V248" s="1"/>
      <c r="W248" s="1"/>
      <c r="X248" s="1"/>
      <c r="Y248" s="1"/>
      <c r="Z248" s="1"/>
    </row>
    <row r="249" spans="1:26" ht="15.75" customHeight="1" x14ac:dyDescent="0.2">
      <c r="A249" s="1"/>
      <c r="B249" s="1"/>
      <c r="C249" s="2"/>
      <c r="D249" s="2"/>
      <c r="E249" s="2"/>
      <c r="F249" s="2"/>
      <c r="G249" s="1"/>
      <c r="H249" s="2"/>
      <c r="I249" s="2"/>
      <c r="J249" s="1"/>
      <c r="K249" s="1"/>
      <c r="L249" s="1"/>
      <c r="M249" s="1"/>
      <c r="N249" s="1"/>
      <c r="O249" s="1"/>
      <c r="P249" s="1"/>
      <c r="Q249" s="1"/>
      <c r="R249" s="1"/>
      <c r="S249" s="1"/>
      <c r="T249" s="1"/>
      <c r="U249" s="1"/>
      <c r="V249" s="1"/>
      <c r="W249" s="1"/>
      <c r="X249" s="1"/>
      <c r="Y249" s="1"/>
      <c r="Z249" s="1"/>
    </row>
    <row r="250" spans="1:26" ht="15.75" customHeight="1" x14ac:dyDescent="0.2">
      <c r="A250" s="1"/>
      <c r="B250" s="1"/>
      <c r="C250" s="2"/>
      <c r="D250" s="2"/>
      <c r="E250" s="2"/>
      <c r="F250" s="2"/>
      <c r="G250" s="1"/>
      <c r="H250" s="2"/>
      <c r="I250" s="2"/>
      <c r="J250" s="1"/>
      <c r="K250" s="1"/>
      <c r="L250" s="1"/>
      <c r="M250" s="1"/>
      <c r="N250" s="1"/>
      <c r="O250" s="1"/>
      <c r="P250" s="1"/>
      <c r="Q250" s="1"/>
      <c r="R250" s="1"/>
      <c r="S250" s="1"/>
      <c r="T250" s="1"/>
      <c r="U250" s="1"/>
      <c r="V250" s="1"/>
      <c r="W250" s="1"/>
      <c r="X250" s="1"/>
      <c r="Y250" s="1"/>
      <c r="Z250" s="1"/>
    </row>
    <row r="251" spans="1:26" ht="15.75" customHeight="1" x14ac:dyDescent="0.2">
      <c r="A251" s="1"/>
      <c r="B251" s="1"/>
      <c r="C251" s="2"/>
      <c r="D251" s="2"/>
      <c r="E251" s="2"/>
      <c r="F251" s="2"/>
      <c r="G251" s="1"/>
      <c r="H251" s="2"/>
      <c r="I251" s="2"/>
      <c r="J251" s="1"/>
      <c r="K251" s="1"/>
      <c r="L251" s="1"/>
      <c r="M251" s="1"/>
      <c r="N251" s="1"/>
      <c r="O251" s="1"/>
      <c r="P251" s="1"/>
      <c r="Q251" s="1"/>
      <c r="R251" s="1"/>
      <c r="S251" s="1"/>
      <c r="T251" s="1"/>
      <c r="U251" s="1"/>
      <c r="V251" s="1"/>
      <c r="W251" s="1"/>
      <c r="X251" s="1"/>
      <c r="Y251" s="1"/>
      <c r="Z251" s="1"/>
    </row>
    <row r="252" spans="1:26" ht="15.75" customHeight="1" x14ac:dyDescent="0.2">
      <c r="A252" s="1"/>
      <c r="B252" s="1"/>
      <c r="C252" s="2"/>
      <c r="D252" s="2"/>
      <c r="E252" s="2"/>
      <c r="F252" s="2"/>
      <c r="G252" s="1"/>
      <c r="H252" s="2"/>
      <c r="I252" s="2"/>
      <c r="J252" s="1"/>
      <c r="K252" s="1"/>
      <c r="L252" s="1"/>
      <c r="M252" s="1"/>
      <c r="N252" s="1"/>
      <c r="O252" s="1"/>
      <c r="P252" s="1"/>
      <c r="Q252" s="1"/>
      <c r="R252" s="1"/>
      <c r="S252" s="1"/>
      <c r="T252" s="1"/>
      <c r="U252" s="1"/>
      <c r="V252" s="1"/>
      <c r="W252" s="1"/>
      <c r="X252" s="1"/>
      <c r="Y252" s="1"/>
      <c r="Z252" s="1"/>
    </row>
    <row r="253" spans="1:26" ht="15.75" customHeight="1" x14ac:dyDescent="0.2">
      <c r="A253" s="1"/>
      <c r="B253" s="1"/>
      <c r="C253" s="2"/>
      <c r="D253" s="2"/>
      <c r="E253" s="2"/>
      <c r="F253" s="2"/>
      <c r="G253" s="1"/>
      <c r="H253" s="2"/>
      <c r="I253" s="2"/>
      <c r="J253" s="1"/>
      <c r="K253" s="1"/>
      <c r="L253" s="1"/>
      <c r="M253" s="1"/>
      <c r="N253" s="1"/>
      <c r="O253" s="1"/>
      <c r="P253" s="1"/>
      <c r="Q253" s="1"/>
      <c r="R253" s="1"/>
      <c r="S253" s="1"/>
      <c r="T253" s="1"/>
      <c r="U253" s="1"/>
      <c r="V253" s="1"/>
      <c r="W253" s="1"/>
      <c r="X253" s="1"/>
      <c r="Y253" s="1"/>
      <c r="Z253" s="1"/>
    </row>
    <row r="254" spans="1:26" ht="15.75" customHeight="1" x14ac:dyDescent="0.2">
      <c r="A254" s="1"/>
      <c r="B254" s="1"/>
      <c r="C254" s="2"/>
      <c r="D254" s="2"/>
      <c r="E254" s="2"/>
      <c r="F254" s="2"/>
      <c r="G254" s="1"/>
      <c r="H254" s="2"/>
      <c r="I254" s="2"/>
      <c r="J254" s="1"/>
      <c r="K254" s="1"/>
      <c r="L254" s="1"/>
      <c r="M254" s="1"/>
      <c r="N254" s="1"/>
      <c r="O254" s="1"/>
      <c r="P254" s="1"/>
      <c r="Q254" s="1"/>
      <c r="R254" s="1"/>
      <c r="S254" s="1"/>
      <c r="T254" s="1"/>
      <c r="U254" s="1"/>
      <c r="V254" s="1"/>
      <c r="W254" s="1"/>
      <c r="X254" s="1"/>
      <c r="Y254" s="1"/>
      <c r="Z254" s="1"/>
    </row>
    <row r="255" spans="1:26" ht="15.75" customHeight="1" x14ac:dyDescent="0.2">
      <c r="A255" s="1"/>
      <c r="B255" s="1"/>
      <c r="C255" s="2"/>
      <c r="D255" s="2"/>
      <c r="E255" s="2"/>
      <c r="F255" s="2"/>
      <c r="G255" s="1"/>
      <c r="H255" s="2"/>
      <c r="I255" s="2"/>
      <c r="J255" s="1"/>
      <c r="K255" s="1"/>
      <c r="L255" s="1"/>
      <c r="M255" s="1"/>
      <c r="N255" s="1"/>
      <c r="O255" s="1"/>
      <c r="P255" s="1"/>
      <c r="Q255" s="1"/>
      <c r="R255" s="1"/>
      <c r="S255" s="1"/>
      <c r="T255" s="1"/>
      <c r="U255" s="1"/>
      <c r="V255" s="1"/>
      <c r="W255" s="1"/>
      <c r="X255" s="1"/>
      <c r="Y255" s="1"/>
      <c r="Z255" s="1"/>
    </row>
    <row r="256" spans="1:26" ht="15.75" customHeight="1" x14ac:dyDescent="0.2">
      <c r="A256" s="1"/>
      <c r="B256" s="1"/>
      <c r="C256" s="2"/>
      <c r="D256" s="2"/>
      <c r="E256" s="2"/>
      <c r="F256" s="2"/>
      <c r="G256" s="1"/>
      <c r="H256" s="2"/>
      <c r="I256" s="2"/>
      <c r="J256" s="1"/>
      <c r="K256" s="1"/>
      <c r="L256" s="1"/>
      <c r="M256" s="1"/>
      <c r="N256" s="1"/>
      <c r="O256" s="1"/>
      <c r="P256" s="1"/>
      <c r="Q256" s="1"/>
      <c r="R256" s="1"/>
      <c r="S256" s="1"/>
      <c r="T256" s="1"/>
      <c r="U256" s="1"/>
      <c r="V256" s="1"/>
      <c r="W256" s="1"/>
      <c r="X256" s="1"/>
      <c r="Y256" s="1"/>
      <c r="Z256" s="1"/>
    </row>
    <row r="257" spans="1:26" ht="15.75" customHeight="1" x14ac:dyDescent="0.2">
      <c r="A257" s="1"/>
      <c r="B257" s="1"/>
      <c r="C257" s="2"/>
      <c r="D257" s="2"/>
      <c r="E257" s="2"/>
      <c r="F257" s="2"/>
      <c r="G257" s="1"/>
      <c r="H257" s="2"/>
      <c r="I257" s="2"/>
      <c r="J257" s="1"/>
      <c r="K257" s="1"/>
      <c r="L257" s="1"/>
      <c r="M257" s="1"/>
      <c r="N257" s="1"/>
      <c r="O257" s="1"/>
      <c r="P257" s="1"/>
      <c r="Q257" s="1"/>
      <c r="R257" s="1"/>
      <c r="S257" s="1"/>
      <c r="T257" s="1"/>
      <c r="U257" s="1"/>
      <c r="V257" s="1"/>
      <c r="W257" s="1"/>
      <c r="X257" s="1"/>
      <c r="Y257" s="1"/>
      <c r="Z257" s="1"/>
    </row>
    <row r="258" spans="1:26" ht="15.75" customHeight="1" x14ac:dyDescent="0.2">
      <c r="A258" s="1"/>
      <c r="B258" s="1"/>
      <c r="C258" s="2"/>
      <c r="D258" s="2"/>
      <c r="E258" s="2"/>
      <c r="F258" s="2"/>
      <c r="G258" s="1"/>
      <c r="H258" s="2"/>
      <c r="I258" s="2"/>
      <c r="J258" s="1"/>
      <c r="K258" s="1"/>
      <c r="L258" s="1"/>
      <c r="M258" s="1"/>
      <c r="N258" s="1"/>
      <c r="O258" s="1"/>
      <c r="P258" s="1"/>
      <c r="Q258" s="1"/>
      <c r="R258" s="1"/>
      <c r="S258" s="1"/>
      <c r="T258" s="1"/>
      <c r="U258" s="1"/>
      <c r="V258" s="1"/>
      <c r="W258" s="1"/>
      <c r="X258" s="1"/>
      <c r="Y258" s="1"/>
      <c r="Z258" s="1"/>
    </row>
    <row r="259" spans="1:26" ht="15.75" customHeight="1" x14ac:dyDescent="0.2">
      <c r="A259" s="1"/>
      <c r="B259" s="1"/>
      <c r="C259" s="2"/>
      <c r="D259" s="2"/>
      <c r="E259" s="2"/>
      <c r="F259" s="2"/>
      <c r="G259" s="1"/>
      <c r="H259" s="2"/>
      <c r="I259" s="2"/>
      <c r="J259" s="1"/>
      <c r="K259" s="1"/>
      <c r="L259" s="1"/>
      <c r="M259" s="1"/>
      <c r="N259" s="1"/>
      <c r="O259" s="1"/>
      <c r="P259" s="1"/>
      <c r="Q259" s="1"/>
      <c r="R259" s="1"/>
      <c r="S259" s="1"/>
      <c r="T259" s="1"/>
      <c r="U259" s="1"/>
      <c r="V259" s="1"/>
      <c r="W259" s="1"/>
      <c r="X259" s="1"/>
      <c r="Y259" s="1"/>
      <c r="Z259" s="1"/>
    </row>
    <row r="260" spans="1:26" ht="15.75" customHeight="1" x14ac:dyDescent="0.2">
      <c r="A260" s="1"/>
      <c r="B260" s="1"/>
      <c r="C260" s="2"/>
      <c r="D260" s="2"/>
      <c r="E260" s="2"/>
      <c r="F260" s="2"/>
      <c r="G260" s="1"/>
      <c r="H260" s="2"/>
      <c r="I260" s="2"/>
      <c r="J260" s="1"/>
      <c r="K260" s="1"/>
      <c r="L260" s="1"/>
      <c r="M260" s="1"/>
      <c r="N260" s="1"/>
      <c r="O260" s="1"/>
      <c r="P260" s="1"/>
      <c r="Q260" s="1"/>
      <c r="R260" s="1"/>
      <c r="S260" s="1"/>
      <c r="T260" s="1"/>
      <c r="U260" s="1"/>
      <c r="V260" s="1"/>
      <c r="W260" s="1"/>
      <c r="X260" s="1"/>
      <c r="Y260" s="1"/>
      <c r="Z260" s="1"/>
    </row>
    <row r="261" spans="1:26" ht="15.75" customHeight="1" x14ac:dyDescent="0.2">
      <c r="A261" s="1"/>
      <c r="B261" s="1"/>
      <c r="C261" s="2"/>
      <c r="D261" s="2"/>
      <c r="E261" s="2"/>
      <c r="F261" s="2"/>
      <c r="G261" s="1"/>
      <c r="H261" s="2"/>
      <c r="I261" s="2"/>
      <c r="J261" s="1"/>
      <c r="K261" s="1"/>
      <c r="L261" s="1"/>
      <c r="M261" s="1"/>
      <c r="N261" s="1"/>
      <c r="O261" s="1"/>
      <c r="P261" s="1"/>
      <c r="Q261" s="1"/>
      <c r="R261" s="1"/>
      <c r="S261" s="1"/>
      <c r="T261" s="1"/>
      <c r="U261" s="1"/>
      <c r="V261" s="1"/>
      <c r="W261" s="1"/>
      <c r="X261" s="1"/>
      <c r="Y261" s="1"/>
      <c r="Z261" s="1"/>
    </row>
    <row r="262" spans="1:26" ht="15.75" customHeight="1" x14ac:dyDescent="0.2">
      <c r="A262" s="1"/>
      <c r="B262" s="1"/>
      <c r="C262" s="2"/>
      <c r="D262" s="2"/>
      <c r="E262" s="2"/>
      <c r="F262" s="2"/>
      <c r="G262" s="1"/>
      <c r="H262" s="2"/>
      <c r="I262" s="2"/>
      <c r="J262" s="1"/>
      <c r="K262" s="1"/>
      <c r="L262" s="1"/>
      <c r="M262" s="1"/>
      <c r="N262" s="1"/>
      <c r="O262" s="1"/>
      <c r="P262" s="1"/>
      <c r="Q262" s="1"/>
      <c r="R262" s="1"/>
      <c r="S262" s="1"/>
      <c r="T262" s="1"/>
      <c r="U262" s="1"/>
      <c r="V262" s="1"/>
      <c r="W262" s="1"/>
      <c r="X262" s="1"/>
      <c r="Y262" s="1"/>
      <c r="Z262" s="1"/>
    </row>
    <row r="263" spans="1:26" ht="15.75" customHeight="1" x14ac:dyDescent="0.2">
      <c r="A263" s="1"/>
      <c r="B263" s="1"/>
      <c r="C263" s="2"/>
      <c r="D263" s="2"/>
      <c r="E263" s="2"/>
      <c r="F263" s="2"/>
      <c r="G263" s="1"/>
      <c r="H263" s="2"/>
      <c r="I263" s="2"/>
      <c r="J263" s="1"/>
      <c r="K263" s="1"/>
      <c r="L263" s="1"/>
      <c r="M263" s="1"/>
      <c r="N263" s="1"/>
      <c r="O263" s="1"/>
      <c r="P263" s="1"/>
      <c r="Q263" s="1"/>
      <c r="R263" s="1"/>
      <c r="S263" s="1"/>
      <c r="T263" s="1"/>
      <c r="U263" s="1"/>
      <c r="V263" s="1"/>
      <c r="W263" s="1"/>
      <c r="X263" s="1"/>
      <c r="Y263" s="1"/>
      <c r="Z263" s="1"/>
    </row>
    <row r="264" spans="1:26" ht="15.75" customHeight="1" x14ac:dyDescent="0.2">
      <c r="A264" s="1"/>
      <c r="B264" s="1"/>
      <c r="C264" s="2"/>
      <c r="D264" s="2"/>
      <c r="E264" s="2"/>
      <c r="F264" s="2"/>
      <c r="G264" s="1"/>
      <c r="H264" s="2"/>
      <c r="I264" s="2"/>
      <c r="J264" s="1"/>
      <c r="K264" s="1"/>
      <c r="L264" s="1"/>
      <c r="M264" s="1"/>
      <c r="N264" s="1"/>
      <c r="O264" s="1"/>
      <c r="P264" s="1"/>
      <c r="Q264" s="1"/>
      <c r="R264" s="1"/>
      <c r="S264" s="1"/>
      <c r="T264" s="1"/>
      <c r="U264" s="1"/>
      <c r="V264" s="1"/>
      <c r="W264" s="1"/>
      <c r="X264" s="1"/>
      <c r="Y264" s="1"/>
      <c r="Z264" s="1"/>
    </row>
    <row r="265" spans="1:26" ht="15.75" customHeight="1" x14ac:dyDescent="0.2">
      <c r="A265" s="1"/>
      <c r="B265" s="1"/>
      <c r="C265" s="2"/>
      <c r="D265" s="2"/>
      <c r="E265" s="2"/>
      <c r="F265" s="2"/>
      <c r="G265" s="1"/>
      <c r="H265" s="2"/>
      <c r="I265" s="2"/>
      <c r="J265" s="1"/>
      <c r="K265" s="1"/>
      <c r="L265" s="1"/>
      <c r="M265" s="1"/>
      <c r="N265" s="1"/>
      <c r="O265" s="1"/>
      <c r="P265" s="1"/>
      <c r="Q265" s="1"/>
      <c r="R265" s="1"/>
      <c r="S265" s="1"/>
      <c r="T265" s="1"/>
      <c r="U265" s="1"/>
      <c r="V265" s="1"/>
      <c r="W265" s="1"/>
      <c r="X265" s="1"/>
      <c r="Y265" s="1"/>
      <c r="Z265" s="1"/>
    </row>
    <row r="266" spans="1:26" ht="15.75" customHeight="1" x14ac:dyDescent="0.2">
      <c r="A266" s="1"/>
      <c r="B266" s="1"/>
      <c r="C266" s="2"/>
      <c r="D266" s="2"/>
      <c r="E266" s="2"/>
      <c r="F266" s="2"/>
      <c r="G266" s="1"/>
      <c r="H266" s="2"/>
      <c r="I266" s="2"/>
      <c r="J266" s="1"/>
      <c r="K266" s="1"/>
      <c r="L266" s="1"/>
      <c r="M266" s="1"/>
      <c r="N266" s="1"/>
      <c r="O266" s="1"/>
      <c r="P266" s="1"/>
      <c r="Q266" s="1"/>
      <c r="R266" s="1"/>
      <c r="S266" s="1"/>
      <c r="T266" s="1"/>
      <c r="U266" s="1"/>
      <c r="V266" s="1"/>
      <c r="W266" s="1"/>
      <c r="X266" s="1"/>
      <c r="Y266" s="1"/>
      <c r="Z266" s="1"/>
    </row>
    <row r="267" spans="1:26" ht="15.75" customHeight="1" x14ac:dyDescent="0.2">
      <c r="A267" s="1"/>
      <c r="B267" s="1"/>
      <c r="C267" s="2"/>
      <c r="D267" s="2"/>
      <c r="E267" s="2"/>
      <c r="F267" s="2"/>
      <c r="G267" s="1"/>
      <c r="H267" s="2"/>
      <c r="I267" s="2"/>
      <c r="J267" s="1"/>
      <c r="K267" s="1"/>
      <c r="L267" s="1"/>
      <c r="M267" s="1"/>
      <c r="N267" s="1"/>
      <c r="O267" s="1"/>
      <c r="P267" s="1"/>
      <c r="Q267" s="1"/>
      <c r="R267" s="1"/>
      <c r="S267" s="1"/>
      <c r="T267" s="1"/>
      <c r="U267" s="1"/>
      <c r="V267" s="1"/>
      <c r="W267" s="1"/>
      <c r="X267" s="1"/>
      <c r="Y267" s="1"/>
      <c r="Z267" s="1"/>
    </row>
    <row r="268" spans="1:26" ht="15.75" customHeight="1" x14ac:dyDescent="0.2">
      <c r="A268" s="1"/>
      <c r="B268" s="1"/>
      <c r="C268" s="2"/>
      <c r="D268" s="2"/>
      <c r="E268" s="2"/>
      <c r="F268" s="2"/>
      <c r="G268" s="1"/>
      <c r="H268" s="2"/>
      <c r="I268" s="2"/>
      <c r="J268" s="1"/>
      <c r="K268" s="1"/>
      <c r="L268" s="1"/>
      <c r="M268" s="1"/>
      <c r="N268" s="1"/>
      <c r="O268" s="1"/>
      <c r="P268" s="1"/>
      <c r="Q268" s="1"/>
      <c r="R268" s="1"/>
      <c r="S268" s="1"/>
      <c r="T268" s="1"/>
      <c r="U268" s="1"/>
      <c r="V268" s="1"/>
      <c r="W268" s="1"/>
      <c r="X268" s="1"/>
      <c r="Y268" s="1"/>
      <c r="Z268" s="1"/>
    </row>
    <row r="269" spans="1:26" ht="15.75" customHeight="1" x14ac:dyDescent="0.2">
      <c r="A269" s="1"/>
      <c r="B269" s="1"/>
      <c r="C269" s="2"/>
      <c r="D269" s="2"/>
      <c r="E269" s="2"/>
      <c r="F269" s="2"/>
      <c r="G269" s="1"/>
      <c r="H269" s="2"/>
      <c r="I269" s="2"/>
      <c r="J269" s="1"/>
      <c r="K269" s="1"/>
      <c r="L269" s="1"/>
      <c r="M269" s="1"/>
      <c r="N269" s="1"/>
      <c r="O269" s="1"/>
      <c r="P269" s="1"/>
      <c r="Q269" s="1"/>
      <c r="R269" s="1"/>
      <c r="S269" s="1"/>
      <c r="T269" s="1"/>
      <c r="U269" s="1"/>
      <c r="V269" s="1"/>
      <c r="W269" s="1"/>
      <c r="X269" s="1"/>
      <c r="Y269" s="1"/>
      <c r="Z269" s="1"/>
    </row>
    <row r="270" spans="1:26" ht="15.75" customHeight="1" x14ac:dyDescent="0.2">
      <c r="A270" s="1"/>
      <c r="B270" s="1"/>
      <c r="C270" s="2"/>
      <c r="D270" s="2"/>
      <c r="E270" s="2"/>
      <c r="F270" s="2"/>
      <c r="G270" s="1"/>
      <c r="H270" s="2"/>
      <c r="I270" s="2"/>
      <c r="J270" s="1"/>
      <c r="K270" s="1"/>
      <c r="L270" s="1"/>
      <c r="M270" s="1"/>
      <c r="N270" s="1"/>
      <c r="O270" s="1"/>
      <c r="P270" s="1"/>
      <c r="Q270" s="1"/>
      <c r="R270" s="1"/>
      <c r="S270" s="1"/>
      <c r="T270" s="1"/>
      <c r="U270" s="1"/>
      <c r="V270" s="1"/>
      <c r="W270" s="1"/>
      <c r="X270" s="1"/>
      <c r="Y270" s="1"/>
      <c r="Z270" s="1"/>
    </row>
    <row r="271" spans="1:26" ht="15.75" customHeight="1" x14ac:dyDescent="0.2">
      <c r="A271" s="1"/>
      <c r="B271" s="1"/>
      <c r="C271" s="2"/>
      <c r="D271" s="2"/>
      <c r="E271" s="2"/>
      <c r="F271" s="2"/>
      <c r="G271" s="1"/>
      <c r="H271" s="2"/>
      <c r="I271" s="2"/>
      <c r="J271" s="1"/>
      <c r="K271" s="1"/>
      <c r="L271" s="1"/>
      <c r="M271" s="1"/>
      <c r="N271" s="1"/>
      <c r="O271" s="1"/>
      <c r="P271" s="1"/>
      <c r="Q271" s="1"/>
      <c r="R271" s="1"/>
      <c r="S271" s="1"/>
      <c r="T271" s="1"/>
      <c r="U271" s="1"/>
      <c r="V271" s="1"/>
      <c r="W271" s="1"/>
      <c r="X271" s="1"/>
      <c r="Y271" s="1"/>
      <c r="Z271" s="1"/>
    </row>
    <row r="272" spans="1:26" ht="15.75" customHeight="1" x14ac:dyDescent="0.2">
      <c r="A272" s="1"/>
      <c r="B272" s="1"/>
      <c r="C272" s="2"/>
      <c r="D272" s="2"/>
      <c r="E272" s="2"/>
      <c r="F272" s="2"/>
      <c r="G272" s="1"/>
      <c r="H272" s="2"/>
      <c r="I272" s="2"/>
      <c r="J272" s="1"/>
      <c r="K272" s="1"/>
      <c r="L272" s="1"/>
      <c r="M272" s="1"/>
      <c r="N272" s="1"/>
      <c r="O272" s="1"/>
      <c r="P272" s="1"/>
      <c r="Q272" s="1"/>
      <c r="R272" s="1"/>
      <c r="S272" s="1"/>
      <c r="T272" s="1"/>
      <c r="U272" s="1"/>
      <c r="V272" s="1"/>
      <c r="W272" s="1"/>
      <c r="X272" s="1"/>
      <c r="Y272" s="1"/>
      <c r="Z272" s="1"/>
    </row>
    <row r="273" spans="1:26" ht="15.75" customHeight="1" x14ac:dyDescent="0.2">
      <c r="A273" s="1"/>
      <c r="B273" s="1"/>
      <c r="C273" s="2"/>
      <c r="D273" s="2"/>
      <c r="E273" s="2"/>
      <c r="F273" s="2"/>
      <c r="G273" s="1"/>
      <c r="H273" s="2"/>
      <c r="I273" s="2"/>
      <c r="J273" s="1"/>
      <c r="K273" s="1"/>
      <c r="L273" s="1"/>
      <c r="M273" s="1"/>
      <c r="N273" s="1"/>
      <c r="O273" s="1"/>
      <c r="P273" s="1"/>
      <c r="Q273" s="1"/>
      <c r="R273" s="1"/>
      <c r="S273" s="1"/>
      <c r="T273" s="1"/>
      <c r="U273" s="1"/>
      <c r="V273" s="1"/>
      <c r="W273" s="1"/>
      <c r="X273" s="1"/>
      <c r="Y273" s="1"/>
      <c r="Z273" s="1"/>
    </row>
    <row r="274" spans="1:26" ht="15.75" customHeight="1" x14ac:dyDescent="0.2">
      <c r="A274" s="1"/>
      <c r="B274" s="1"/>
      <c r="C274" s="2"/>
      <c r="D274" s="2"/>
      <c r="E274" s="2"/>
      <c r="F274" s="2"/>
      <c r="G274" s="1"/>
      <c r="H274" s="2"/>
      <c r="I274" s="2"/>
      <c r="J274" s="1"/>
      <c r="K274" s="1"/>
      <c r="L274" s="1"/>
      <c r="M274" s="1"/>
      <c r="N274" s="1"/>
      <c r="O274" s="1"/>
      <c r="P274" s="1"/>
      <c r="Q274" s="1"/>
      <c r="R274" s="1"/>
      <c r="S274" s="1"/>
      <c r="T274" s="1"/>
      <c r="U274" s="1"/>
      <c r="V274" s="1"/>
      <c r="W274" s="1"/>
      <c r="X274" s="1"/>
      <c r="Y274" s="1"/>
      <c r="Z274" s="1"/>
    </row>
    <row r="275" spans="1:26" ht="15.75" customHeight="1" x14ac:dyDescent="0.2">
      <c r="A275" s="1"/>
      <c r="B275" s="1"/>
      <c r="C275" s="2"/>
      <c r="D275" s="2"/>
      <c r="E275" s="2"/>
      <c r="F275" s="2"/>
      <c r="G275" s="1"/>
      <c r="H275" s="2"/>
      <c r="I275" s="2"/>
      <c r="J275" s="1"/>
      <c r="K275" s="1"/>
      <c r="L275" s="1"/>
      <c r="M275" s="1"/>
      <c r="N275" s="1"/>
      <c r="O275" s="1"/>
      <c r="P275" s="1"/>
      <c r="Q275" s="1"/>
      <c r="R275" s="1"/>
      <c r="S275" s="1"/>
      <c r="T275" s="1"/>
      <c r="U275" s="1"/>
      <c r="V275" s="1"/>
      <c r="W275" s="1"/>
      <c r="X275" s="1"/>
      <c r="Y275" s="1"/>
      <c r="Z275" s="1"/>
    </row>
    <row r="276" spans="1:26" ht="15.75" customHeight="1" x14ac:dyDescent="0.2">
      <c r="A276" s="1"/>
      <c r="B276" s="1"/>
      <c r="C276" s="2"/>
      <c r="D276" s="2"/>
      <c r="E276" s="2"/>
      <c r="F276" s="2"/>
      <c r="G276" s="1"/>
      <c r="H276" s="2"/>
      <c r="I276" s="2"/>
      <c r="J276" s="1"/>
      <c r="K276" s="1"/>
      <c r="L276" s="1"/>
      <c r="M276" s="1"/>
      <c r="N276" s="1"/>
      <c r="O276" s="1"/>
      <c r="P276" s="1"/>
      <c r="Q276" s="1"/>
      <c r="R276" s="1"/>
      <c r="S276" s="1"/>
      <c r="T276" s="1"/>
      <c r="U276" s="1"/>
      <c r="V276" s="1"/>
      <c r="W276" s="1"/>
      <c r="X276" s="1"/>
      <c r="Y276" s="1"/>
      <c r="Z276" s="1"/>
    </row>
    <row r="277" spans="1:26" ht="15.75" customHeight="1" x14ac:dyDescent="0.2">
      <c r="A277" s="1"/>
      <c r="B277" s="1"/>
      <c r="C277" s="2"/>
      <c r="D277" s="2"/>
      <c r="E277" s="2"/>
      <c r="F277" s="2"/>
      <c r="G277" s="1"/>
      <c r="H277" s="2"/>
      <c r="I277" s="2"/>
      <c r="J277" s="1"/>
      <c r="K277" s="1"/>
      <c r="L277" s="1"/>
      <c r="M277" s="1"/>
      <c r="N277" s="1"/>
      <c r="O277" s="1"/>
      <c r="P277" s="1"/>
      <c r="Q277" s="1"/>
      <c r="R277" s="1"/>
      <c r="S277" s="1"/>
      <c r="T277" s="1"/>
      <c r="U277" s="1"/>
      <c r="V277" s="1"/>
      <c r="W277" s="1"/>
      <c r="X277" s="1"/>
      <c r="Y277" s="1"/>
      <c r="Z277" s="1"/>
    </row>
    <row r="278" spans="1:26" ht="15.75" customHeight="1" x14ac:dyDescent="0.2">
      <c r="A278" s="1"/>
      <c r="B278" s="1"/>
      <c r="C278" s="2"/>
      <c r="D278" s="2"/>
      <c r="E278" s="2"/>
      <c r="F278" s="2"/>
      <c r="G278" s="1"/>
      <c r="H278" s="2"/>
      <c r="I278" s="2"/>
      <c r="J278" s="1"/>
      <c r="K278" s="1"/>
      <c r="L278" s="1"/>
      <c r="M278" s="1"/>
      <c r="N278" s="1"/>
      <c r="O278" s="1"/>
      <c r="P278" s="1"/>
      <c r="Q278" s="1"/>
      <c r="R278" s="1"/>
      <c r="S278" s="1"/>
      <c r="T278" s="1"/>
      <c r="U278" s="1"/>
      <c r="V278" s="1"/>
      <c r="W278" s="1"/>
      <c r="X278" s="1"/>
      <c r="Y278" s="1"/>
      <c r="Z278" s="1"/>
    </row>
    <row r="279" spans="1:26" ht="15.75" customHeight="1" x14ac:dyDescent="0.2">
      <c r="A279" s="1"/>
      <c r="B279" s="1"/>
      <c r="C279" s="2"/>
      <c r="D279" s="2"/>
      <c r="E279" s="2"/>
      <c r="F279" s="2"/>
      <c r="G279" s="1"/>
      <c r="H279" s="2"/>
      <c r="I279" s="2"/>
      <c r="J279" s="1"/>
      <c r="K279" s="1"/>
      <c r="L279" s="1"/>
      <c r="M279" s="1"/>
      <c r="N279" s="1"/>
      <c r="O279" s="1"/>
      <c r="P279" s="1"/>
      <c r="Q279" s="1"/>
      <c r="R279" s="1"/>
      <c r="S279" s="1"/>
      <c r="T279" s="1"/>
      <c r="U279" s="1"/>
      <c r="V279" s="1"/>
      <c r="W279" s="1"/>
      <c r="X279" s="1"/>
      <c r="Y279" s="1"/>
      <c r="Z279" s="1"/>
    </row>
    <row r="280" spans="1:26" ht="15.75" customHeight="1" x14ac:dyDescent="0.2">
      <c r="A280" s="1"/>
      <c r="B280" s="1"/>
      <c r="C280" s="2"/>
      <c r="D280" s="2"/>
      <c r="E280" s="2"/>
      <c r="F280" s="2"/>
      <c r="G280" s="1"/>
      <c r="H280" s="2"/>
      <c r="I280" s="2"/>
      <c r="J280" s="1"/>
      <c r="K280" s="1"/>
      <c r="L280" s="1"/>
      <c r="M280" s="1"/>
      <c r="N280" s="1"/>
      <c r="O280" s="1"/>
      <c r="P280" s="1"/>
      <c r="Q280" s="1"/>
      <c r="R280" s="1"/>
      <c r="S280" s="1"/>
      <c r="T280" s="1"/>
      <c r="U280" s="1"/>
      <c r="V280" s="1"/>
      <c r="W280" s="1"/>
      <c r="X280" s="1"/>
      <c r="Y280" s="1"/>
      <c r="Z280" s="1"/>
    </row>
    <row r="281" spans="1:26" ht="15.75" customHeight="1" x14ac:dyDescent="0.2">
      <c r="A281" s="1"/>
      <c r="B281" s="1"/>
      <c r="C281" s="2"/>
      <c r="D281" s="2"/>
      <c r="E281" s="2"/>
      <c r="F281" s="2"/>
      <c r="G281" s="1"/>
      <c r="H281" s="2"/>
      <c r="I281" s="2"/>
      <c r="J281" s="1"/>
      <c r="K281" s="1"/>
      <c r="L281" s="1"/>
      <c r="M281" s="1"/>
      <c r="N281" s="1"/>
      <c r="O281" s="1"/>
      <c r="P281" s="1"/>
      <c r="Q281" s="1"/>
      <c r="R281" s="1"/>
      <c r="S281" s="1"/>
      <c r="T281" s="1"/>
      <c r="U281" s="1"/>
      <c r="V281" s="1"/>
      <c r="W281" s="1"/>
      <c r="X281" s="1"/>
      <c r="Y281" s="1"/>
      <c r="Z281" s="1"/>
    </row>
    <row r="282" spans="1:26" ht="15.75" customHeight="1" x14ac:dyDescent="0.2">
      <c r="A282" s="1"/>
      <c r="B282" s="1"/>
      <c r="C282" s="2"/>
      <c r="D282" s="2"/>
      <c r="E282" s="2"/>
      <c r="F282" s="2"/>
      <c r="G282" s="1"/>
      <c r="H282" s="2"/>
      <c r="I282" s="2"/>
      <c r="J282" s="1"/>
      <c r="K282" s="1"/>
      <c r="L282" s="1"/>
      <c r="M282" s="1"/>
      <c r="N282" s="1"/>
      <c r="O282" s="1"/>
      <c r="P282" s="1"/>
      <c r="Q282" s="1"/>
      <c r="R282" s="1"/>
      <c r="S282" s="1"/>
      <c r="T282" s="1"/>
      <c r="U282" s="1"/>
      <c r="V282" s="1"/>
      <c r="W282" s="1"/>
      <c r="X282" s="1"/>
      <c r="Y282" s="1"/>
      <c r="Z282" s="1"/>
    </row>
    <row r="283" spans="1:26" ht="15.75" customHeight="1" x14ac:dyDescent="0.2">
      <c r="A283" s="1"/>
      <c r="B283" s="1"/>
      <c r="C283" s="2"/>
      <c r="D283" s="2"/>
      <c r="E283" s="2"/>
      <c r="F283" s="2"/>
      <c r="G283" s="1"/>
      <c r="H283" s="2"/>
      <c r="I283" s="2"/>
      <c r="J283" s="1"/>
      <c r="K283" s="1"/>
      <c r="L283" s="1"/>
      <c r="M283" s="1"/>
      <c r="N283" s="1"/>
      <c r="O283" s="1"/>
      <c r="P283" s="1"/>
      <c r="Q283" s="1"/>
      <c r="R283" s="1"/>
      <c r="S283" s="1"/>
      <c r="T283" s="1"/>
      <c r="U283" s="1"/>
      <c r="V283" s="1"/>
      <c r="W283" s="1"/>
      <c r="X283" s="1"/>
      <c r="Y283" s="1"/>
      <c r="Z283" s="1"/>
    </row>
    <row r="284" spans="1:26" ht="15.75" customHeight="1" x14ac:dyDescent="0.2">
      <c r="A284" s="1"/>
      <c r="B284" s="1"/>
      <c r="C284" s="2"/>
      <c r="D284" s="2"/>
      <c r="E284" s="2"/>
      <c r="F284" s="2"/>
      <c r="G284" s="1"/>
      <c r="H284" s="2"/>
      <c r="I284" s="2"/>
      <c r="J284" s="1"/>
      <c r="K284" s="1"/>
      <c r="L284" s="1"/>
      <c r="M284" s="1"/>
      <c r="N284" s="1"/>
      <c r="O284" s="1"/>
      <c r="P284" s="1"/>
      <c r="Q284" s="1"/>
      <c r="R284" s="1"/>
      <c r="S284" s="1"/>
      <c r="T284" s="1"/>
      <c r="U284" s="1"/>
      <c r="V284" s="1"/>
      <c r="W284" s="1"/>
      <c r="X284" s="1"/>
      <c r="Y284" s="1"/>
      <c r="Z284" s="1"/>
    </row>
    <row r="285" spans="1:26" ht="15.75" customHeight="1" x14ac:dyDescent="0.2">
      <c r="A285" s="1"/>
      <c r="B285" s="1"/>
      <c r="C285" s="2"/>
      <c r="D285" s="2"/>
      <c r="E285" s="2"/>
      <c r="F285" s="2"/>
      <c r="G285" s="1"/>
      <c r="H285" s="2"/>
      <c r="I285" s="2"/>
      <c r="J285" s="1"/>
      <c r="K285" s="1"/>
      <c r="L285" s="1"/>
      <c r="M285" s="1"/>
      <c r="N285" s="1"/>
      <c r="O285" s="1"/>
      <c r="P285" s="1"/>
      <c r="Q285" s="1"/>
      <c r="R285" s="1"/>
      <c r="S285" s="1"/>
      <c r="T285" s="1"/>
      <c r="U285" s="1"/>
      <c r="V285" s="1"/>
      <c r="W285" s="1"/>
      <c r="X285" s="1"/>
      <c r="Y285" s="1"/>
      <c r="Z285" s="1"/>
    </row>
    <row r="286" spans="1:26" ht="15.75" customHeight="1" x14ac:dyDescent="0.2">
      <c r="A286" s="1"/>
      <c r="B286" s="1"/>
      <c r="C286" s="2"/>
      <c r="D286" s="2"/>
      <c r="E286" s="2"/>
      <c r="F286" s="2"/>
      <c r="G286" s="1"/>
      <c r="H286" s="2"/>
      <c r="I286" s="2"/>
      <c r="J286" s="1"/>
      <c r="K286" s="1"/>
      <c r="L286" s="1"/>
      <c r="M286" s="1"/>
      <c r="N286" s="1"/>
      <c r="O286" s="1"/>
      <c r="P286" s="1"/>
      <c r="Q286" s="1"/>
      <c r="R286" s="1"/>
      <c r="S286" s="1"/>
      <c r="T286" s="1"/>
      <c r="U286" s="1"/>
      <c r="V286" s="1"/>
      <c r="W286" s="1"/>
      <c r="X286" s="1"/>
      <c r="Y286" s="1"/>
      <c r="Z286" s="1"/>
    </row>
    <row r="287" spans="1:26" ht="15.75" customHeight="1" x14ac:dyDescent="0.2">
      <c r="A287" s="1"/>
      <c r="B287" s="1"/>
      <c r="C287" s="2"/>
      <c r="D287" s="2"/>
      <c r="E287" s="2"/>
      <c r="F287" s="2"/>
      <c r="G287" s="1"/>
      <c r="H287" s="2"/>
      <c r="I287" s="2"/>
      <c r="J287" s="1"/>
      <c r="K287" s="1"/>
      <c r="L287" s="1"/>
      <c r="M287" s="1"/>
      <c r="N287" s="1"/>
      <c r="O287" s="1"/>
      <c r="P287" s="1"/>
      <c r="Q287" s="1"/>
      <c r="R287" s="1"/>
      <c r="S287" s="1"/>
      <c r="T287" s="1"/>
      <c r="U287" s="1"/>
      <c r="V287" s="1"/>
      <c r="W287" s="1"/>
      <c r="X287" s="1"/>
      <c r="Y287" s="1"/>
      <c r="Z287" s="1"/>
    </row>
    <row r="288" spans="1:26" ht="15.75" customHeight="1" x14ac:dyDescent="0.2">
      <c r="A288" s="1"/>
      <c r="B288" s="1"/>
      <c r="C288" s="2"/>
      <c r="D288" s="2"/>
      <c r="E288" s="2"/>
      <c r="F288" s="2"/>
      <c r="G288" s="1"/>
      <c r="H288" s="2"/>
      <c r="I288" s="2"/>
      <c r="J288" s="1"/>
      <c r="K288" s="1"/>
      <c r="L288" s="1"/>
      <c r="M288" s="1"/>
      <c r="N288" s="1"/>
      <c r="O288" s="1"/>
      <c r="P288" s="1"/>
      <c r="Q288" s="1"/>
      <c r="R288" s="1"/>
      <c r="S288" s="1"/>
      <c r="T288" s="1"/>
      <c r="U288" s="1"/>
      <c r="V288" s="1"/>
      <c r="W288" s="1"/>
      <c r="X288" s="1"/>
      <c r="Y288" s="1"/>
      <c r="Z288" s="1"/>
    </row>
    <row r="289" spans="1:26" ht="15.75" customHeight="1" x14ac:dyDescent="0.2">
      <c r="A289" s="1"/>
      <c r="B289" s="1"/>
      <c r="C289" s="2"/>
      <c r="D289" s="2"/>
      <c r="E289" s="2"/>
      <c r="F289" s="2"/>
      <c r="G289" s="1"/>
      <c r="H289" s="2"/>
      <c r="I289" s="2"/>
      <c r="J289" s="1"/>
      <c r="K289" s="1"/>
      <c r="L289" s="1"/>
      <c r="M289" s="1"/>
      <c r="N289" s="1"/>
      <c r="O289" s="1"/>
      <c r="P289" s="1"/>
      <c r="Q289" s="1"/>
      <c r="R289" s="1"/>
      <c r="S289" s="1"/>
      <c r="T289" s="1"/>
      <c r="U289" s="1"/>
      <c r="V289" s="1"/>
      <c r="W289" s="1"/>
      <c r="X289" s="1"/>
      <c r="Y289" s="1"/>
      <c r="Z289" s="1"/>
    </row>
    <row r="290" spans="1:26" ht="15.75" customHeight="1" x14ac:dyDescent="0.2">
      <c r="A290" s="1"/>
      <c r="B290" s="1"/>
      <c r="C290" s="2"/>
      <c r="D290" s="2"/>
      <c r="E290" s="2"/>
      <c r="F290" s="2"/>
      <c r="G290" s="1"/>
      <c r="H290" s="2"/>
      <c r="I290" s="2"/>
      <c r="J290" s="1"/>
      <c r="K290" s="1"/>
      <c r="L290" s="1"/>
      <c r="M290" s="1"/>
      <c r="N290" s="1"/>
      <c r="O290" s="1"/>
      <c r="P290" s="1"/>
      <c r="Q290" s="1"/>
      <c r="R290" s="1"/>
      <c r="S290" s="1"/>
      <c r="T290" s="1"/>
      <c r="U290" s="1"/>
      <c r="V290" s="1"/>
      <c r="W290" s="1"/>
      <c r="X290" s="1"/>
      <c r="Y290" s="1"/>
      <c r="Z290" s="1"/>
    </row>
    <row r="291" spans="1:26" ht="15.75" customHeight="1" x14ac:dyDescent="0.2">
      <c r="A291" s="1"/>
      <c r="B291" s="1"/>
      <c r="C291" s="2"/>
      <c r="D291" s="2"/>
      <c r="E291" s="2"/>
      <c r="F291" s="2"/>
      <c r="G291" s="1"/>
      <c r="H291" s="2"/>
      <c r="I291" s="2"/>
      <c r="J291" s="1"/>
      <c r="K291" s="1"/>
      <c r="L291" s="1"/>
      <c r="M291" s="1"/>
      <c r="N291" s="1"/>
      <c r="O291" s="1"/>
      <c r="P291" s="1"/>
      <c r="Q291" s="1"/>
      <c r="R291" s="1"/>
      <c r="S291" s="1"/>
      <c r="T291" s="1"/>
      <c r="U291" s="1"/>
      <c r="V291" s="1"/>
      <c r="W291" s="1"/>
      <c r="X291" s="1"/>
      <c r="Y291" s="1"/>
      <c r="Z291" s="1"/>
    </row>
    <row r="292" spans="1:26" ht="15.75" customHeight="1" x14ac:dyDescent="0.2">
      <c r="A292" s="1"/>
      <c r="B292" s="1"/>
      <c r="C292" s="2"/>
      <c r="D292" s="2"/>
      <c r="E292" s="2"/>
      <c r="F292" s="2"/>
      <c r="G292" s="1"/>
      <c r="H292" s="2"/>
      <c r="I292" s="2"/>
      <c r="J292" s="1"/>
      <c r="K292" s="1"/>
      <c r="L292" s="1"/>
      <c r="M292" s="1"/>
      <c r="N292" s="1"/>
      <c r="O292" s="1"/>
      <c r="P292" s="1"/>
      <c r="Q292" s="1"/>
      <c r="R292" s="1"/>
      <c r="S292" s="1"/>
      <c r="T292" s="1"/>
      <c r="U292" s="1"/>
      <c r="V292" s="1"/>
      <c r="W292" s="1"/>
      <c r="X292" s="1"/>
      <c r="Y292" s="1"/>
      <c r="Z292" s="1"/>
    </row>
    <row r="293" spans="1:26" ht="15.75" customHeight="1" x14ac:dyDescent="0.2">
      <c r="A293" s="1"/>
      <c r="B293" s="1"/>
      <c r="C293" s="2"/>
      <c r="D293" s="2"/>
      <c r="E293" s="2"/>
      <c r="F293" s="2"/>
      <c r="G293" s="1"/>
      <c r="H293" s="2"/>
      <c r="I293" s="2"/>
      <c r="J293" s="1"/>
      <c r="K293" s="1"/>
      <c r="L293" s="1"/>
      <c r="M293" s="1"/>
      <c r="N293" s="1"/>
      <c r="O293" s="1"/>
      <c r="P293" s="1"/>
      <c r="Q293" s="1"/>
      <c r="R293" s="1"/>
      <c r="S293" s="1"/>
      <c r="T293" s="1"/>
      <c r="U293" s="1"/>
      <c r="V293" s="1"/>
      <c r="W293" s="1"/>
      <c r="X293" s="1"/>
      <c r="Y293" s="1"/>
      <c r="Z293" s="1"/>
    </row>
    <row r="294" spans="1:26" ht="15.75" customHeight="1" x14ac:dyDescent="0.2">
      <c r="A294" s="1"/>
      <c r="B294" s="1"/>
      <c r="C294" s="2"/>
      <c r="D294" s="2"/>
      <c r="E294" s="2"/>
      <c r="F294" s="2"/>
      <c r="G294" s="1"/>
      <c r="H294" s="2"/>
      <c r="I294" s="2"/>
      <c r="J294" s="1"/>
      <c r="K294" s="1"/>
      <c r="L294" s="1"/>
      <c r="M294" s="1"/>
      <c r="N294" s="1"/>
      <c r="O294" s="1"/>
      <c r="P294" s="1"/>
      <c r="Q294" s="1"/>
      <c r="R294" s="1"/>
      <c r="S294" s="1"/>
      <c r="T294" s="1"/>
      <c r="U294" s="1"/>
      <c r="V294" s="1"/>
      <c r="W294" s="1"/>
      <c r="X294" s="1"/>
      <c r="Y294" s="1"/>
      <c r="Z294" s="1"/>
    </row>
    <row r="295" spans="1:26" ht="15.75" customHeight="1" x14ac:dyDescent="0.2">
      <c r="A295" s="1"/>
      <c r="B295" s="1"/>
      <c r="C295" s="2"/>
      <c r="D295" s="2"/>
      <c r="E295" s="2"/>
      <c r="F295" s="2"/>
      <c r="G295" s="1"/>
      <c r="H295" s="2"/>
      <c r="I295" s="2"/>
      <c r="J295" s="1"/>
      <c r="K295" s="1"/>
      <c r="L295" s="1"/>
      <c r="M295" s="1"/>
      <c r="N295" s="1"/>
      <c r="O295" s="1"/>
      <c r="P295" s="1"/>
      <c r="Q295" s="1"/>
      <c r="R295" s="1"/>
      <c r="S295" s="1"/>
      <c r="T295" s="1"/>
      <c r="U295" s="1"/>
      <c r="V295" s="1"/>
      <c r="W295" s="1"/>
      <c r="X295" s="1"/>
      <c r="Y295" s="1"/>
      <c r="Z295" s="1"/>
    </row>
    <row r="296" spans="1:26" ht="15.75" customHeight="1" x14ac:dyDescent="0.2">
      <c r="A296" s="1"/>
      <c r="B296" s="1"/>
      <c r="C296" s="2"/>
      <c r="D296" s="2"/>
      <c r="E296" s="2"/>
      <c r="F296" s="2"/>
      <c r="G296" s="1"/>
      <c r="H296" s="2"/>
      <c r="I296" s="2"/>
      <c r="J296" s="1"/>
      <c r="K296" s="1"/>
      <c r="L296" s="1"/>
      <c r="M296" s="1"/>
      <c r="N296" s="1"/>
      <c r="O296" s="1"/>
      <c r="P296" s="1"/>
      <c r="Q296" s="1"/>
      <c r="R296" s="1"/>
      <c r="S296" s="1"/>
      <c r="T296" s="1"/>
      <c r="U296" s="1"/>
      <c r="V296" s="1"/>
      <c r="W296" s="1"/>
      <c r="X296" s="1"/>
      <c r="Y296" s="1"/>
      <c r="Z296" s="1"/>
    </row>
    <row r="297" spans="1:26" ht="15.75" customHeight="1" x14ac:dyDescent="0.2">
      <c r="A297" s="1"/>
      <c r="B297" s="1"/>
      <c r="C297" s="2"/>
      <c r="D297" s="2"/>
      <c r="E297" s="2"/>
      <c r="F297" s="2"/>
      <c r="G297" s="1"/>
      <c r="H297" s="2"/>
      <c r="I297" s="2"/>
      <c r="J297" s="1"/>
      <c r="K297" s="1"/>
      <c r="L297" s="1"/>
      <c r="M297" s="1"/>
      <c r="N297" s="1"/>
      <c r="O297" s="1"/>
      <c r="P297" s="1"/>
      <c r="Q297" s="1"/>
      <c r="R297" s="1"/>
      <c r="S297" s="1"/>
      <c r="T297" s="1"/>
      <c r="U297" s="1"/>
      <c r="V297" s="1"/>
      <c r="W297" s="1"/>
      <c r="X297" s="1"/>
      <c r="Y297" s="1"/>
      <c r="Z297" s="1"/>
    </row>
    <row r="298" spans="1:26" ht="15.75" customHeight="1" x14ac:dyDescent="0.2">
      <c r="A298" s="1"/>
      <c r="B298" s="1"/>
      <c r="C298" s="2"/>
      <c r="D298" s="2"/>
      <c r="E298" s="2"/>
      <c r="F298" s="2"/>
      <c r="G298" s="1"/>
      <c r="H298" s="2"/>
      <c r="I298" s="2"/>
      <c r="J298" s="1"/>
      <c r="K298" s="1"/>
      <c r="L298" s="1"/>
      <c r="M298" s="1"/>
      <c r="N298" s="1"/>
      <c r="O298" s="1"/>
      <c r="P298" s="1"/>
      <c r="Q298" s="1"/>
      <c r="R298" s="1"/>
      <c r="S298" s="1"/>
      <c r="T298" s="1"/>
      <c r="U298" s="1"/>
      <c r="V298" s="1"/>
      <c r="W298" s="1"/>
      <c r="X298" s="1"/>
      <c r="Y298" s="1"/>
      <c r="Z298" s="1"/>
    </row>
    <row r="299" spans="1:26" ht="15.75" customHeight="1" x14ac:dyDescent="0.2">
      <c r="A299" s="1"/>
      <c r="B299" s="1"/>
      <c r="C299" s="2"/>
      <c r="D299" s="2"/>
      <c r="E299" s="2"/>
      <c r="F299" s="2"/>
      <c r="G299" s="1"/>
      <c r="H299" s="2"/>
      <c r="I299" s="2"/>
      <c r="J299" s="1"/>
      <c r="K299" s="1"/>
      <c r="L299" s="1"/>
      <c r="M299" s="1"/>
      <c r="N299" s="1"/>
      <c r="O299" s="1"/>
      <c r="P299" s="1"/>
      <c r="Q299" s="1"/>
      <c r="R299" s="1"/>
      <c r="S299" s="1"/>
      <c r="T299" s="1"/>
      <c r="U299" s="1"/>
      <c r="V299" s="1"/>
      <c r="W299" s="1"/>
      <c r="X299" s="1"/>
      <c r="Y299" s="1"/>
      <c r="Z299" s="1"/>
    </row>
    <row r="300" spans="1:26" ht="15.75" customHeight="1" x14ac:dyDescent="0.2">
      <c r="A300" s="1"/>
      <c r="B300" s="1"/>
      <c r="C300" s="2"/>
      <c r="D300" s="2"/>
      <c r="E300" s="2"/>
      <c r="F300" s="2"/>
      <c r="G300" s="1"/>
      <c r="H300" s="2"/>
      <c r="I300" s="2"/>
      <c r="J300" s="1"/>
      <c r="K300" s="1"/>
      <c r="L300" s="1"/>
      <c r="M300" s="1"/>
      <c r="N300" s="1"/>
      <c r="O300" s="1"/>
      <c r="P300" s="1"/>
      <c r="Q300" s="1"/>
      <c r="R300" s="1"/>
      <c r="S300" s="1"/>
      <c r="T300" s="1"/>
      <c r="U300" s="1"/>
      <c r="V300" s="1"/>
      <c r="W300" s="1"/>
      <c r="X300" s="1"/>
      <c r="Y300" s="1"/>
      <c r="Z300" s="1"/>
    </row>
    <row r="301" spans="1:26" ht="15.75" customHeight="1" x14ac:dyDescent="0.2">
      <c r="A301" s="1"/>
      <c r="B301" s="1"/>
      <c r="C301" s="2"/>
      <c r="D301" s="2"/>
      <c r="E301" s="2"/>
      <c r="F301" s="2"/>
      <c r="G301" s="1"/>
      <c r="H301" s="2"/>
      <c r="I301" s="2"/>
      <c r="J301" s="1"/>
      <c r="K301" s="1"/>
      <c r="L301" s="1"/>
      <c r="M301" s="1"/>
      <c r="N301" s="1"/>
      <c r="O301" s="1"/>
      <c r="P301" s="1"/>
      <c r="Q301" s="1"/>
      <c r="R301" s="1"/>
      <c r="S301" s="1"/>
      <c r="T301" s="1"/>
      <c r="U301" s="1"/>
      <c r="V301" s="1"/>
      <c r="W301" s="1"/>
      <c r="X301" s="1"/>
      <c r="Y301" s="1"/>
      <c r="Z301" s="1"/>
    </row>
    <row r="302" spans="1:26" ht="15.75" customHeight="1" x14ac:dyDescent="0.2">
      <c r="A302" s="1"/>
      <c r="B302" s="1"/>
      <c r="C302" s="2"/>
      <c r="D302" s="2"/>
      <c r="E302" s="2"/>
      <c r="F302" s="2"/>
      <c r="G302" s="1"/>
      <c r="H302" s="2"/>
      <c r="I302" s="2"/>
      <c r="J302" s="1"/>
      <c r="K302" s="1"/>
      <c r="L302" s="1"/>
      <c r="M302" s="1"/>
      <c r="N302" s="1"/>
      <c r="O302" s="1"/>
      <c r="P302" s="1"/>
      <c r="Q302" s="1"/>
      <c r="R302" s="1"/>
      <c r="S302" s="1"/>
      <c r="T302" s="1"/>
      <c r="U302" s="1"/>
      <c r="V302" s="1"/>
      <c r="W302" s="1"/>
      <c r="X302" s="1"/>
      <c r="Y302" s="1"/>
      <c r="Z302" s="1"/>
    </row>
    <row r="303" spans="1:26" ht="15.75" customHeight="1" x14ac:dyDescent="0.2">
      <c r="A303" s="1"/>
      <c r="B303" s="1"/>
      <c r="C303" s="2"/>
      <c r="D303" s="2"/>
      <c r="E303" s="2"/>
      <c r="F303" s="2"/>
      <c r="G303" s="1"/>
      <c r="H303" s="2"/>
      <c r="I303" s="2"/>
      <c r="J303" s="1"/>
      <c r="K303" s="1"/>
      <c r="L303" s="1"/>
      <c r="M303" s="1"/>
      <c r="N303" s="1"/>
      <c r="O303" s="1"/>
      <c r="P303" s="1"/>
      <c r="Q303" s="1"/>
      <c r="R303" s="1"/>
      <c r="S303" s="1"/>
      <c r="T303" s="1"/>
      <c r="U303" s="1"/>
      <c r="V303" s="1"/>
      <c r="W303" s="1"/>
      <c r="X303" s="1"/>
      <c r="Y303" s="1"/>
      <c r="Z303" s="1"/>
    </row>
    <row r="304" spans="1:26" ht="15.75" customHeight="1" x14ac:dyDescent="0.2">
      <c r="A304" s="1"/>
      <c r="B304" s="1"/>
      <c r="C304" s="2"/>
      <c r="D304" s="2"/>
      <c r="E304" s="2"/>
      <c r="F304" s="2"/>
      <c r="G304" s="1"/>
      <c r="H304" s="2"/>
      <c r="I304" s="2"/>
      <c r="J304" s="1"/>
      <c r="K304" s="1"/>
      <c r="L304" s="1"/>
      <c r="M304" s="1"/>
      <c r="N304" s="1"/>
      <c r="O304" s="1"/>
      <c r="P304" s="1"/>
      <c r="Q304" s="1"/>
      <c r="R304" s="1"/>
      <c r="S304" s="1"/>
      <c r="T304" s="1"/>
      <c r="U304" s="1"/>
      <c r="V304" s="1"/>
      <c r="W304" s="1"/>
      <c r="X304" s="1"/>
      <c r="Y304" s="1"/>
      <c r="Z304" s="1"/>
    </row>
    <row r="305" spans="1:26" ht="15.75" customHeight="1" x14ac:dyDescent="0.2">
      <c r="A305" s="1"/>
      <c r="B305" s="1"/>
      <c r="C305" s="2"/>
      <c r="D305" s="2"/>
      <c r="E305" s="2"/>
      <c r="F305" s="2"/>
      <c r="G305" s="1"/>
      <c r="H305" s="2"/>
      <c r="I305" s="2"/>
      <c r="J305" s="1"/>
      <c r="K305" s="1"/>
      <c r="L305" s="1"/>
      <c r="M305" s="1"/>
      <c r="N305" s="1"/>
      <c r="O305" s="1"/>
      <c r="P305" s="1"/>
      <c r="Q305" s="1"/>
      <c r="R305" s="1"/>
      <c r="S305" s="1"/>
      <c r="T305" s="1"/>
      <c r="U305" s="1"/>
      <c r="V305" s="1"/>
      <c r="W305" s="1"/>
      <c r="X305" s="1"/>
      <c r="Y305" s="1"/>
      <c r="Z305" s="1"/>
    </row>
    <row r="306" spans="1:26" ht="15.75" customHeight="1" x14ac:dyDescent="0.2">
      <c r="A306" s="1"/>
      <c r="B306" s="1"/>
      <c r="C306" s="2"/>
      <c r="D306" s="2"/>
      <c r="E306" s="2"/>
      <c r="F306" s="2"/>
      <c r="G306" s="1"/>
      <c r="H306" s="2"/>
      <c r="I306" s="2"/>
      <c r="J306" s="1"/>
      <c r="K306" s="1"/>
      <c r="L306" s="1"/>
      <c r="M306" s="1"/>
      <c r="N306" s="1"/>
      <c r="O306" s="1"/>
      <c r="P306" s="1"/>
      <c r="Q306" s="1"/>
      <c r="R306" s="1"/>
      <c r="S306" s="1"/>
      <c r="T306" s="1"/>
      <c r="U306" s="1"/>
      <c r="V306" s="1"/>
      <c r="W306" s="1"/>
      <c r="X306" s="1"/>
      <c r="Y306" s="1"/>
      <c r="Z306" s="1"/>
    </row>
    <row r="307" spans="1:26" ht="15.75" customHeight="1" x14ac:dyDescent="0.2">
      <c r="A307" s="1"/>
      <c r="B307" s="1"/>
      <c r="C307" s="2"/>
      <c r="D307" s="2"/>
      <c r="E307" s="2"/>
      <c r="F307" s="2"/>
      <c r="G307" s="1"/>
      <c r="H307" s="2"/>
      <c r="I307" s="2"/>
      <c r="J307" s="1"/>
      <c r="K307" s="1"/>
      <c r="L307" s="1"/>
      <c r="M307" s="1"/>
      <c r="N307" s="1"/>
      <c r="O307" s="1"/>
      <c r="P307" s="1"/>
      <c r="Q307" s="1"/>
      <c r="R307" s="1"/>
      <c r="S307" s="1"/>
      <c r="T307" s="1"/>
      <c r="U307" s="1"/>
      <c r="V307" s="1"/>
      <c r="W307" s="1"/>
      <c r="X307" s="1"/>
      <c r="Y307" s="1"/>
      <c r="Z307" s="1"/>
    </row>
    <row r="308" spans="1:26" ht="15.75" customHeight="1" x14ac:dyDescent="0.2">
      <c r="A308" s="1"/>
      <c r="B308" s="1"/>
      <c r="C308" s="2"/>
      <c r="D308" s="2"/>
      <c r="E308" s="2"/>
      <c r="F308" s="2"/>
      <c r="G308" s="1"/>
      <c r="H308" s="2"/>
      <c r="I308" s="2"/>
      <c r="J308" s="1"/>
      <c r="K308" s="1"/>
      <c r="L308" s="1"/>
      <c r="M308" s="1"/>
      <c r="N308" s="1"/>
      <c r="O308" s="1"/>
      <c r="P308" s="1"/>
      <c r="Q308" s="1"/>
      <c r="R308" s="1"/>
      <c r="S308" s="1"/>
      <c r="T308" s="1"/>
      <c r="U308" s="1"/>
      <c r="V308" s="1"/>
      <c r="W308" s="1"/>
      <c r="X308" s="1"/>
      <c r="Y308" s="1"/>
      <c r="Z308" s="1"/>
    </row>
    <row r="309" spans="1:26" ht="15.75" customHeight="1" x14ac:dyDescent="0.2">
      <c r="A309" s="1"/>
      <c r="B309" s="1"/>
      <c r="C309" s="2"/>
      <c r="D309" s="2"/>
      <c r="E309" s="2"/>
      <c r="F309" s="2"/>
      <c r="G309" s="1"/>
      <c r="H309" s="2"/>
      <c r="I309" s="2"/>
      <c r="J309" s="1"/>
      <c r="K309" s="1"/>
      <c r="L309" s="1"/>
      <c r="M309" s="1"/>
      <c r="N309" s="1"/>
      <c r="O309" s="1"/>
      <c r="P309" s="1"/>
      <c r="Q309" s="1"/>
      <c r="R309" s="1"/>
      <c r="S309" s="1"/>
      <c r="T309" s="1"/>
      <c r="U309" s="1"/>
      <c r="V309" s="1"/>
      <c r="W309" s="1"/>
      <c r="X309" s="1"/>
      <c r="Y309" s="1"/>
      <c r="Z309" s="1"/>
    </row>
    <row r="310" spans="1:26" ht="15.75" customHeight="1" x14ac:dyDescent="0.2">
      <c r="A310" s="1"/>
      <c r="B310" s="1"/>
      <c r="C310" s="2"/>
      <c r="D310" s="2"/>
      <c r="E310" s="2"/>
      <c r="F310" s="2"/>
      <c r="G310" s="1"/>
      <c r="H310" s="2"/>
      <c r="I310" s="2"/>
      <c r="J310" s="1"/>
      <c r="K310" s="1"/>
      <c r="L310" s="1"/>
      <c r="M310" s="1"/>
      <c r="N310" s="1"/>
      <c r="O310" s="1"/>
      <c r="P310" s="1"/>
      <c r="Q310" s="1"/>
      <c r="R310" s="1"/>
      <c r="S310" s="1"/>
      <c r="T310" s="1"/>
      <c r="U310" s="1"/>
      <c r="V310" s="1"/>
      <c r="W310" s="1"/>
      <c r="X310" s="1"/>
      <c r="Y310" s="1"/>
      <c r="Z310" s="1"/>
    </row>
    <row r="311" spans="1:26" ht="15.75" customHeight="1" x14ac:dyDescent="0.2">
      <c r="A311" s="1"/>
      <c r="B311" s="1"/>
      <c r="C311" s="2"/>
      <c r="D311" s="2"/>
      <c r="E311" s="2"/>
      <c r="F311" s="2"/>
      <c r="G311" s="1"/>
      <c r="H311" s="2"/>
      <c r="I311" s="2"/>
      <c r="J311" s="1"/>
      <c r="K311" s="1"/>
      <c r="L311" s="1"/>
      <c r="M311" s="1"/>
      <c r="N311" s="1"/>
      <c r="O311" s="1"/>
      <c r="P311" s="1"/>
      <c r="Q311" s="1"/>
      <c r="R311" s="1"/>
      <c r="S311" s="1"/>
      <c r="T311" s="1"/>
      <c r="U311" s="1"/>
      <c r="V311" s="1"/>
      <c r="W311" s="1"/>
      <c r="X311" s="1"/>
      <c r="Y311" s="1"/>
      <c r="Z311" s="1"/>
    </row>
    <row r="312" spans="1:26" ht="15.75" customHeight="1" x14ac:dyDescent="0.2">
      <c r="A312" s="1"/>
      <c r="B312" s="1"/>
      <c r="C312" s="2"/>
      <c r="D312" s="2"/>
      <c r="E312" s="2"/>
      <c r="F312" s="2"/>
      <c r="G312" s="1"/>
      <c r="H312" s="2"/>
      <c r="I312" s="2"/>
      <c r="J312" s="1"/>
      <c r="K312" s="1"/>
      <c r="L312" s="1"/>
      <c r="M312" s="1"/>
      <c r="N312" s="1"/>
      <c r="O312" s="1"/>
      <c r="P312" s="1"/>
      <c r="Q312" s="1"/>
      <c r="R312" s="1"/>
      <c r="S312" s="1"/>
      <c r="T312" s="1"/>
      <c r="U312" s="1"/>
      <c r="V312" s="1"/>
      <c r="W312" s="1"/>
      <c r="X312" s="1"/>
      <c r="Y312" s="1"/>
      <c r="Z312" s="1"/>
    </row>
    <row r="313" spans="1:26" ht="15.75" customHeight="1" x14ac:dyDescent="0.2">
      <c r="A313" s="1"/>
      <c r="B313" s="1"/>
      <c r="C313" s="2"/>
      <c r="D313" s="2"/>
      <c r="E313" s="2"/>
      <c r="F313" s="2"/>
      <c r="G313" s="1"/>
      <c r="H313" s="2"/>
      <c r="I313" s="2"/>
      <c r="J313" s="1"/>
      <c r="K313" s="1"/>
      <c r="L313" s="1"/>
      <c r="M313" s="1"/>
      <c r="N313" s="1"/>
      <c r="O313" s="1"/>
      <c r="P313" s="1"/>
      <c r="Q313" s="1"/>
      <c r="R313" s="1"/>
      <c r="S313" s="1"/>
      <c r="T313" s="1"/>
      <c r="U313" s="1"/>
      <c r="V313" s="1"/>
      <c r="W313" s="1"/>
      <c r="X313" s="1"/>
      <c r="Y313" s="1"/>
      <c r="Z313" s="1"/>
    </row>
    <row r="314" spans="1:26" ht="15.75" customHeight="1" x14ac:dyDescent="0.2">
      <c r="A314" s="1"/>
      <c r="B314" s="1"/>
      <c r="C314" s="2"/>
      <c r="D314" s="2"/>
      <c r="E314" s="2"/>
      <c r="F314" s="2"/>
      <c r="G314" s="1"/>
      <c r="H314" s="2"/>
      <c r="I314" s="2"/>
      <c r="J314" s="1"/>
      <c r="K314" s="1"/>
      <c r="L314" s="1"/>
      <c r="M314" s="1"/>
      <c r="N314" s="1"/>
      <c r="O314" s="1"/>
      <c r="P314" s="1"/>
      <c r="Q314" s="1"/>
      <c r="R314" s="1"/>
      <c r="S314" s="1"/>
      <c r="T314" s="1"/>
      <c r="U314" s="1"/>
      <c r="V314" s="1"/>
      <c r="W314" s="1"/>
      <c r="X314" s="1"/>
      <c r="Y314" s="1"/>
      <c r="Z314" s="1"/>
    </row>
    <row r="315" spans="1:26" ht="15.75" customHeight="1" x14ac:dyDescent="0.2">
      <c r="A315" s="1"/>
      <c r="B315" s="1"/>
      <c r="C315" s="2"/>
      <c r="D315" s="2"/>
      <c r="E315" s="2"/>
      <c r="F315" s="2"/>
      <c r="G315" s="1"/>
      <c r="H315" s="2"/>
      <c r="I315" s="2"/>
      <c r="J315" s="1"/>
      <c r="K315" s="1"/>
      <c r="L315" s="1"/>
      <c r="M315" s="1"/>
      <c r="N315" s="1"/>
      <c r="O315" s="1"/>
      <c r="P315" s="1"/>
      <c r="Q315" s="1"/>
      <c r="R315" s="1"/>
      <c r="S315" s="1"/>
      <c r="T315" s="1"/>
      <c r="U315" s="1"/>
      <c r="V315" s="1"/>
      <c r="W315" s="1"/>
      <c r="X315" s="1"/>
      <c r="Y315" s="1"/>
      <c r="Z315" s="1"/>
    </row>
    <row r="316" spans="1:26" ht="15.75" customHeight="1" x14ac:dyDescent="0.2">
      <c r="A316" s="1"/>
      <c r="B316" s="1"/>
      <c r="C316" s="2"/>
      <c r="D316" s="2"/>
      <c r="E316" s="2"/>
      <c r="F316" s="2"/>
      <c r="G316" s="1"/>
      <c r="H316" s="2"/>
      <c r="I316" s="2"/>
      <c r="J316" s="1"/>
      <c r="K316" s="1"/>
      <c r="L316" s="1"/>
      <c r="M316" s="1"/>
      <c r="N316" s="1"/>
      <c r="O316" s="1"/>
      <c r="P316" s="1"/>
      <c r="Q316" s="1"/>
      <c r="R316" s="1"/>
      <c r="S316" s="1"/>
      <c r="T316" s="1"/>
      <c r="U316" s="1"/>
      <c r="V316" s="1"/>
      <c r="W316" s="1"/>
      <c r="X316" s="1"/>
      <c r="Y316" s="1"/>
      <c r="Z316" s="1"/>
    </row>
    <row r="317" spans="1:26" ht="15.75" customHeight="1" x14ac:dyDescent="0.2">
      <c r="A317" s="1"/>
      <c r="B317" s="1"/>
      <c r="C317" s="2"/>
      <c r="D317" s="2"/>
      <c r="E317" s="2"/>
      <c r="F317" s="2"/>
      <c r="G317" s="1"/>
      <c r="H317" s="2"/>
      <c r="I317" s="2"/>
      <c r="J317" s="1"/>
      <c r="K317" s="1"/>
      <c r="L317" s="1"/>
      <c r="M317" s="1"/>
      <c r="N317" s="1"/>
      <c r="O317" s="1"/>
      <c r="P317" s="1"/>
      <c r="Q317" s="1"/>
      <c r="R317" s="1"/>
      <c r="S317" s="1"/>
      <c r="T317" s="1"/>
      <c r="U317" s="1"/>
      <c r="V317" s="1"/>
      <c r="W317" s="1"/>
      <c r="X317" s="1"/>
      <c r="Y317" s="1"/>
      <c r="Z317" s="1"/>
    </row>
    <row r="318" spans="1:26" ht="15.75" customHeight="1" x14ac:dyDescent="0.2">
      <c r="A318" s="1"/>
      <c r="B318" s="1"/>
      <c r="C318" s="2"/>
      <c r="D318" s="2"/>
      <c r="E318" s="2"/>
      <c r="F318" s="2"/>
      <c r="G318" s="1"/>
      <c r="H318" s="2"/>
      <c r="I318" s="2"/>
      <c r="J318" s="1"/>
      <c r="K318" s="1"/>
      <c r="L318" s="1"/>
      <c r="M318" s="1"/>
      <c r="N318" s="1"/>
      <c r="O318" s="1"/>
      <c r="P318" s="1"/>
      <c r="Q318" s="1"/>
      <c r="R318" s="1"/>
      <c r="S318" s="1"/>
      <c r="T318" s="1"/>
      <c r="U318" s="1"/>
      <c r="V318" s="1"/>
      <c r="W318" s="1"/>
      <c r="X318" s="1"/>
      <c r="Y318" s="1"/>
      <c r="Z318" s="1"/>
    </row>
    <row r="319" spans="1:26" ht="15.75" customHeight="1" x14ac:dyDescent="0.2">
      <c r="A319" s="1"/>
      <c r="B319" s="1"/>
      <c r="C319" s="2"/>
      <c r="D319" s="2"/>
      <c r="E319" s="2"/>
      <c r="F319" s="2"/>
      <c r="G319" s="1"/>
      <c r="H319" s="2"/>
      <c r="I319" s="2"/>
      <c r="J319" s="1"/>
      <c r="K319" s="1"/>
      <c r="L319" s="1"/>
      <c r="M319" s="1"/>
      <c r="N319" s="1"/>
      <c r="O319" s="1"/>
      <c r="P319" s="1"/>
      <c r="Q319" s="1"/>
      <c r="R319" s="1"/>
      <c r="S319" s="1"/>
      <c r="T319" s="1"/>
      <c r="U319" s="1"/>
      <c r="V319" s="1"/>
      <c r="W319" s="1"/>
      <c r="X319" s="1"/>
      <c r="Y319" s="1"/>
      <c r="Z319" s="1"/>
    </row>
    <row r="320" spans="1:26" ht="15.75" customHeight="1" x14ac:dyDescent="0.2">
      <c r="A320" s="1"/>
      <c r="B320" s="1"/>
      <c r="C320" s="2"/>
      <c r="D320" s="2"/>
      <c r="E320" s="2"/>
      <c r="F320" s="2"/>
      <c r="G320" s="1"/>
      <c r="H320" s="2"/>
      <c r="I320" s="2"/>
      <c r="J320" s="1"/>
      <c r="K320" s="1"/>
      <c r="L320" s="1"/>
      <c r="M320" s="1"/>
      <c r="N320" s="1"/>
      <c r="O320" s="1"/>
      <c r="P320" s="1"/>
      <c r="Q320" s="1"/>
      <c r="R320" s="1"/>
      <c r="S320" s="1"/>
      <c r="T320" s="1"/>
      <c r="U320" s="1"/>
      <c r="V320" s="1"/>
      <c r="W320" s="1"/>
      <c r="X320" s="1"/>
      <c r="Y320" s="1"/>
      <c r="Z320" s="1"/>
    </row>
    <row r="321" spans="1:26" ht="15.75" customHeight="1" x14ac:dyDescent="0.2">
      <c r="A321" s="1"/>
      <c r="B321" s="1"/>
      <c r="C321" s="2"/>
      <c r="D321" s="2"/>
      <c r="E321" s="2"/>
      <c r="F321" s="2"/>
      <c r="G321" s="1"/>
      <c r="H321" s="2"/>
      <c r="I321" s="2"/>
      <c r="J321" s="1"/>
      <c r="K321" s="1"/>
      <c r="L321" s="1"/>
      <c r="M321" s="1"/>
      <c r="N321" s="1"/>
      <c r="O321" s="1"/>
      <c r="P321" s="1"/>
      <c r="Q321" s="1"/>
      <c r="R321" s="1"/>
      <c r="S321" s="1"/>
      <c r="T321" s="1"/>
      <c r="U321" s="1"/>
      <c r="V321" s="1"/>
      <c r="W321" s="1"/>
      <c r="X321" s="1"/>
      <c r="Y321" s="1"/>
      <c r="Z321" s="1"/>
    </row>
    <row r="322" spans="1:26" ht="15.75" customHeight="1" x14ac:dyDescent="0.2">
      <c r="A322" s="1"/>
      <c r="B322" s="1"/>
      <c r="C322" s="2"/>
      <c r="D322" s="2"/>
      <c r="E322" s="2"/>
      <c r="F322" s="2"/>
      <c r="G322" s="1"/>
      <c r="H322" s="2"/>
      <c r="I322" s="2"/>
      <c r="J322" s="1"/>
      <c r="K322" s="1"/>
      <c r="L322" s="1"/>
      <c r="M322" s="1"/>
      <c r="N322" s="1"/>
      <c r="O322" s="1"/>
      <c r="P322" s="1"/>
      <c r="Q322" s="1"/>
      <c r="R322" s="1"/>
      <c r="S322" s="1"/>
      <c r="T322" s="1"/>
      <c r="U322" s="1"/>
      <c r="V322" s="1"/>
      <c r="W322" s="1"/>
      <c r="X322" s="1"/>
      <c r="Y322" s="1"/>
      <c r="Z322" s="1"/>
    </row>
    <row r="323" spans="1:26" ht="15.75" customHeight="1" x14ac:dyDescent="0.2">
      <c r="A323" s="1"/>
      <c r="B323" s="1"/>
      <c r="C323" s="2"/>
      <c r="D323" s="2"/>
      <c r="E323" s="2"/>
      <c r="F323" s="2"/>
      <c r="G323" s="1"/>
      <c r="H323" s="2"/>
      <c r="I323" s="2"/>
      <c r="J323" s="1"/>
      <c r="K323" s="1"/>
      <c r="L323" s="1"/>
      <c r="M323" s="1"/>
      <c r="N323" s="1"/>
      <c r="O323" s="1"/>
      <c r="P323" s="1"/>
      <c r="Q323" s="1"/>
      <c r="R323" s="1"/>
      <c r="S323" s="1"/>
      <c r="T323" s="1"/>
      <c r="U323" s="1"/>
      <c r="V323" s="1"/>
      <c r="W323" s="1"/>
      <c r="X323" s="1"/>
      <c r="Y323" s="1"/>
      <c r="Z323" s="1"/>
    </row>
    <row r="324" spans="1:26" ht="15.75" customHeight="1" x14ac:dyDescent="0.2">
      <c r="A324" s="1"/>
      <c r="B324" s="1"/>
      <c r="C324" s="2"/>
      <c r="D324" s="2"/>
      <c r="E324" s="2"/>
      <c r="F324" s="2"/>
      <c r="G324" s="1"/>
      <c r="H324" s="2"/>
      <c r="I324" s="2"/>
      <c r="J324" s="1"/>
      <c r="K324" s="1"/>
      <c r="L324" s="1"/>
      <c r="M324" s="1"/>
      <c r="N324" s="1"/>
      <c r="O324" s="1"/>
      <c r="P324" s="1"/>
      <c r="Q324" s="1"/>
      <c r="R324" s="1"/>
      <c r="S324" s="1"/>
      <c r="T324" s="1"/>
      <c r="U324" s="1"/>
      <c r="V324" s="1"/>
      <c r="W324" s="1"/>
      <c r="X324" s="1"/>
      <c r="Y324" s="1"/>
      <c r="Z324" s="1"/>
    </row>
    <row r="325" spans="1:26" ht="15.75" customHeight="1" x14ac:dyDescent="0.2">
      <c r="A325" s="1"/>
      <c r="B325" s="1"/>
      <c r="C325" s="2"/>
      <c r="D325" s="2"/>
      <c r="E325" s="2"/>
      <c r="F325" s="2"/>
      <c r="G325" s="1"/>
      <c r="H325" s="2"/>
      <c r="I325" s="2"/>
      <c r="J325" s="1"/>
      <c r="K325" s="1"/>
      <c r="L325" s="1"/>
      <c r="M325" s="1"/>
      <c r="N325" s="1"/>
      <c r="O325" s="1"/>
      <c r="P325" s="1"/>
      <c r="Q325" s="1"/>
      <c r="R325" s="1"/>
      <c r="S325" s="1"/>
      <c r="T325" s="1"/>
      <c r="U325" s="1"/>
      <c r="V325" s="1"/>
      <c r="W325" s="1"/>
      <c r="X325" s="1"/>
      <c r="Y325" s="1"/>
      <c r="Z325" s="1"/>
    </row>
    <row r="326" spans="1:26" ht="15.75" customHeight="1" x14ac:dyDescent="0.2">
      <c r="A326" s="1"/>
      <c r="B326" s="1"/>
      <c r="C326" s="2"/>
      <c r="D326" s="2"/>
      <c r="E326" s="2"/>
      <c r="F326" s="2"/>
      <c r="G326" s="1"/>
      <c r="H326" s="2"/>
      <c r="I326" s="2"/>
      <c r="J326" s="1"/>
      <c r="K326" s="1"/>
      <c r="L326" s="1"/>
      <c r="M326" s="1"/>
      <c r="N326" s="1"/>
      <c r="O326" s="1"/>
      <c r="P326" s="1"/>
      <c r="Q326" s="1"/>
      <c r="R326" s="1"/>
      <c r="S326" s="1"/>
      <c r="T326" s="1"/>
      <c r="U326" s="1"/>
      <c r="V326" s="1"/>
      <c r="W326" s="1"/>
      <c r="X326" s="1"/>
      <c r="Y326" s="1"/>
      <c r="Z326" s="1"/>
    </row>
    <row r="327" spans="1:26" ht="15.75" customHeight="1" x14ac:dyDescent="0.2">
      <c r="A327" s="1"/>
      <c r="B327" s="1"/>
      <c r="C327" s="2"/>
      <c r="D327" s="2"/>
      <c r="E327" s="2"/>
      <c r="F327" s="2"/>
      <c r="G327" s="1"/>
      <c r="H327" s="2"/>
      <c r="I327" s="2"/>
      <c r="J327" s="1"/>
      <c r="K327" s="1"/>
      <c r="L327" s="1"/>
      <c r="M327" s="1"/>
      <c r="N327" s="1"/>
      <c r="O327" s="1"/>
      <c r="P327" s="1"/>
      <c r="Q327" s="1"/>
      <c r="R327" s="1"/>
      <c r="S327" s="1"/>
      <c r="T327" s="1"/>
      <c r="U327" s="1"/>
      <c r="V327" s="1"/>
      <c r="W327" s="1"/>
      <c r="X327" s="1"/>
      <c r="Y327" s="1"/>
      <c r="Z327" s="1"/>
    </row>
    <row r="328" spans="1:26" ht="15.75" customHeight="1" x14ac:dyDescent="0.2">
      <c r="A328" s="1"/>
      <c r="B328" s="1"/>
      <c r="C328" s="2"/>
      <c r="D328" s="2"/>
      <c r="E328" s="2"/>
      <c r="F328" s="2"/>
      <c r="G328" s="1"/>
      <c r="H328" s="2"/>
      <c r="I328" s="2"/>
      <c r="J328" s="1"/>
      <c r="K328" s="1"/>
      <c r="L328" s="1"/>
      <c r="M328" s="1"/>
      <c r="N328" s="1"/>
      <c r="O328" s="1"/>
      <c r="P328" s="1"/>
      <c r="Q328" s="1"/>
      <c r="R328" s="1"/>
      <c r="S328" s="1"/>
      <c r="T328" s="1"/>
      <c r="U328" s="1"/>
      <c r="V328" s="1"/>
      <c r="W328" s="1"/>
      <c r="X328" s="1"/>
      <c r="Y328" s="1"/>
      <c r="Z328" s="1"/>
    </row>
    <row r="329" spans="1:26" ht="15.75" customHeight="1" x14ac:dyDescent="0.2">
      <c r="A329" s="1"/>
      <c r="B329" s="1"/>
      <c r="C329" s="2"/>
      <c r="D329" s="2"/>
      <c r="E329" s="2"/>
      <c r="F329" s="2"/>
      <c r="G329" s="1"/>
      <c r="H329" s="2"/>
      <c r="I329" s="2"/>
      <c r="J329" s="1"/>
      <c r="K329" s="1"/>
      <c r="L329" s="1"/>
      <c r="M329" s="1"/>
      <c r="N329" s="1"/>
      <c r="O329" s="1"/>
      <c r="P329" s="1"/>
      <c r="Q329" s="1"/>
      <c r="R329" s="1"/>
      <c r="S329" s="1"/>
      <c r="T329" s="1"/>
      <c r="U329" s="1"/>
      <c r="V329" s="1"/>
      <c r="W329" s="1"/>
      <c r="X329" s="1"/>
      <c r="Y329" s="1"/>
      <c r="Z329" s="1"/>
    </row>
    <row r="330" spans="1:26" ht="15.75" customHeight="1" x14ac:dyDescent="0.2">
      <c r="A330" s="1"/>
      <c r="B330" s="1"/>
      <c r="C330" s="2"/>
      <c r="D330" s="2"/>
      <c r="E330" s="2"/>
      <c r="F330" s="2"/>
      <c r="G330" s="1"/>
      <c r="H330" s="2"/>
      <c r="I330" s="2"/>
      <c r="J330" s="1"/>
      <c r="K330" s="1"/>
      <c r="L330" s="1"/>
      <c r="M330" s="1"/>
      <c r="N330" s="1"/>
      <c r="O330" s="1"/>
      <c r="P330" s="1"/>
      <c r="Q330" s="1"/>
      <c r="R330" s="1"/>
      <c r="S330" s="1"/>
      <c r="T330" s="1"/>
      <c r="U330" s="1"/>
      <c r="V330" s="1"/>
      <c r="W330" s="1"/>
      <c r="X330" s="1"/>
      <c r="Y330" s="1"/>
      <c r="Z330" s="1"/>
    </row>
    <row r="331" spans="1:26" ht="15.75" customHeight="1" x14ac:dyDescent="0.2">
      <c r="A331" s="1"/>
      <c r="B331" s="1"/>
      <c r="C331" s="2"/>
      <c r="D331" s="2"/>
      <c r="E331" s="2"/>
      <c r="F331" s="2"/>
      <c r="G331" s="1"/>
      <c r="H331" s="2"/>
      <c r="I331" s="2"/>
      <c r="J331" s="1"/>
      <c r="K331" s="1"/>
      <c r="L331" s="1"/>
      <c r="M331" s="1"/>
      <c r="N331" s="1"/>
      <c r="O331" s="1"/>
      <c r="P331" s="1"/>
      <c r="Q331" s="1"/>
      <c r="R331" s="1"/>
      <c r="S331" s="1"/>
      <c r="T331" s="1"/>
      <c r="U331" s="1"/>
      <c r="V331" s="1"/>
      <c r="W331" s="1"/>
      <c r="X331" s="1"/>
      <c r="Y331" s="1"/>
      <c r="Z331" s="1"/>
    </row>
    <row r="332" spans="1:26" ht="15.75" customHeight="1" x14ac:dyDescent="0.2">
      <c r="A332" s="1"/>
      <c r="B332" s="1"/>
      <c r="C332" s="2"/>
      <c r="D332" s="2"/>
      <c r="E332" s="2"/>
      <c r="F332" s="2"/>
      <c r="G332" s="1"/>
      <c r="H332" s="2"/>
      <c r="I332" s="2"/>
      <c r="J332" s="1"/>
      <c r="K332" s="1"/>
      <c r="L332" s="1"/>
      <c r="M332" s="1"/>
      <c r="N332" s="1"/>
      <c r="O332" s="1"/>
      <c r="P332" s="1"/>
      <c r="Q332" s="1"/>
      <c r="R332" s="1"/>
      <c r="S332" s="1"/>
      <c r="T332" s="1"/>
      <c r="U332" s="1"/>
      <c r="V332" s="1"/>
      <c r="W332" s="1"/>
      <c r="X332" s="1"/>
      <c r="Y332" s="1"/>
      <c r="Z332" s="1"/>
    </row>
    <row r="333" spans="1:26" ht="15.75" customHeight="1" x14ac:dyDescent="0.2">
      <c r="A333" s="1"/>
      <c r="B333" s="1"/>
      <c r="C333" s="2"/>
      <c r="D333" s="2"/>
      <c r="E333" s="2"/>
      <c r="F333" s="2"/>
      <c r="G333" s="1"/>
      <c r="H333" s="2"/>
      <c r="I333" s="2"/>
      <c r="J333" s="1"/>
      <c r="K333" s="1"/>
      <c r="L333" s="1"/>
      <c r="M333" s="1"/>
      <c r="N333" s="1"/>
      <c r="O333" s="1"/>
      <c r="P333" s="1"/>
      <c r="Q333" s="1"/>
      <c r="R333" s="1"/>
      <c r="S333" s="1"/>
      <c r="T333" s="1"/>
      <c r="U333" s="1"/>
      <c r="V333" s="1"/>
      <c r="W333" s="1"/>
      <c r="X333" s="1"/>
      <c r="Y333" s="1"/>
      <c r="Z333" s="1"/>
    </row>
    <row r="334" spans="1:26" ht="15.75" customHeight="1" x14ac:dyDescent="0.2">
      <c r="A334" s="1"/>
      <c r="B334" s="1"/>
      <c r="C334" s="2"/>
      <c r="D334" s="2"/>
      <c r="E334" s="2"/>
      <c r="F334" s="2"/>
      <c r="G334" s="1"/>
      <c r="H334" s="2"/>
      <c r="I334" s="2"/>
      <c r="J334" s="1"/>
      <c r="K334" s="1"/>
      <c r="L334" s="1"/>
      <c r="M334" s="1"/>
      <c r="N334" s="1"/>
      <c r="O334" s="1"/>
      <c r="P334" s="1"/>
      <c r="Q334" s="1"/>
      <c r="R334" s="1"/>
      <c r="S334" s="1"/>
      <c r="T334" s="1"/>
      <c r="U334" s="1"/>
      <c r="V334" s="1"/>
      <c r="W334" s="1"/>
      <c r="X334" s="1"/>
      <c r="Y334" s="1"/>
      <c r="Z334" s="1"/>
    </row>
    <row r="335" spans="1:26" ht="15.75" customHeight="1" x14ac:dyDescent="0.2">
      <c r="A335" s="1"/>
      <c r="B335" s="1"/>
      <c r="C335" s="2"/>
      <c r="D335" s="2"/>
      <c r="E335" s="2"/>
      <c r="F335" s="2"/>
      <c r="G335" s="1"/>
      <c r="H335" s="2"/>
      <c r="I335" s="2"/>
      <c r="J335" s="1"/>
      <c r="K335" s="1"/>
      <c r="L335" s="1"/>
      <c r="M335" s="1"/>
      <c r="N335" s="1"/>
      <c r="O335" s="1"/>
      <c r="P335" s="1"/>
      <c r="Q335" s="1"/>
      <c r="R335" s="1"/>
      <c r="S335" s="1"/>
      <c r="T335" s="1"/>
      <c r="U335" s="1"/>
      <c r="V335" s="1"/>
      <c r="W335" s="1"/>
      <c r="X335" s="1"/>
      <c r="Y335" s="1"/>
      <c r="Z335" s="1"/>
    </row>
    <row r="336" spans="1:26" ht="15.75" customHeight="1" x14ac:dyDescent="0.2">
      <c r="A336" s="1"/>
      <c r="B336" s="1"/>
      <c r="C336" s="2"/>
      <c r="D336" s="2"/>
      <c r="E336" s="2"/>
      <c r="F336" s="2"/>
      <c r="G336" s="1"/>
      <c r="H336" s="2"/>
      <c r="I336" s="2"/>
      <c r="J336" s="1"/>
      <c r="K336" s="1"/>
      <c r="L336" s="1"/>
      <c r="M336" s="1"/>
      <c r="N336" s="1"/>
      <c r="O336" s="1"/>
      <c r="P336" s="1"/>
      <c r="Q336" s="1"/>
      <c r="R336" s="1"/>
      <c r="S336" s="1"/>
      <c r="T336" s="1"/>
      <c r="U336" s="1"/>
      <c r="V336" s="1"/>
      <c r="W336" s="1"/>
      <c r="X336" s="1"/>
      <c r="Y336" s="1"/>
      <c r="Z336" s="1"/>
    </row>
    <row r="337" spans="1:26" ht="15.75" customHeight="1" x14ac:dyDescent="0.2">
      <c r="A337" s="1"/>
      <c r="B337" s="1"/>
      <c r="C337" s="2"/>
      <c r="D337" s="2"/>
      <c r="E337" s="2"/>
      <c r="F337" s="2"/>
      <c r="G337" s="1"/>
      <c r="H337" s="2"/>
      <c r="I337" s="2"/>
      <c r="J337" s="1"/>
      <c r="K337" s="1"/>
      <c r="L337" s="1"/>
      <c r="M337" s="1"/>
      <c r="N337" s="1"/>
      <c r="O337" s="1"/>
      <c r="P337" s="1"/>
      <c r="Q337" s="1"/>
      <c r="R337" s="1"/>
      <c r="S337" s="1"/>
      <c r="T337" s="1"/>
      <c r="U337" s="1"/>
      <c r="V337" s="1"/>
      <c r="W337" s="1"/>
      <c r="X337" s="1"/>
      <c r="Y337" s="1"/>
      <c r="Z337" s="1"/>
    </row>
    <row r="338" spans="1:26" ht="15.75" customHeight="1" x14ac:dyDescent="0.2">
      <c r="A338" s="1"/>
      <c r="B338" s="1"/>
      <c r="C338" s="2"/>
      <c r="D338" s="2"/>
      <c r="E338" s="2"/>
      <c r="F338" s="2"/>
      <c r="G338" s="1"/>
      <c r="H338" s="2"/>
      <c r="I338" s="2"/>
      <c r="J338" s="1"/>
      <c r="K338" s="1"/>
      <c r="L338" s="1"/>
      <c r="M338" s="1"/>
      <c r="N338" s="1"/>
      <c r="O338" s="1"/>
      <c r="P338" s="1"/>
      <c r="Q338" s="1"/>
      <c r="R338" s="1"/>
      <c r="S338" s="1"/>
      <c r="T338" s="1"/>
      <c r="U338" s="1"/>
      <c r="V338" s="1"/>
      <c r="W338" s="1"/>
      <c r="X338" s="1"/>
      <c r="Y338" s="1"/>
      <c r="Z338" s="1"/>
    </row>
    <row r="339" spans="1:26" ht="15.75" customHeight="1" x14ac:dyDescent="0.2">
      <c r="A339" s="1"/>
      <c r="B339" s="1"/>
      <c r="C339" s="2"/>
      <c r="D339" s="2"/>
      <c r="E339" s="2"/>
      <c r="F339" s="2"/>
      <c r="G339" s="1"/>
      <c r="H339" s="2"/>
      <c r="I339" s="2"/>
      <c r="J339" s="1"/>
      <c r="K339" s="1"/>
      <c r="L339" s="1"/>
      <c r="M339" s="1"/>
      <c r="N339" s="1"/>
      <c r="O339" s="1"/>
      <c r="P339" s="1"/>
      <c r="Q339" s="1"/>
      <c r="R339" s="1"/>
      <c r="S339" s="1"/>
      <c r="T339" s="1"/>
      <c r="U339" s="1"/>
      <c r="V339" s="1"/>
      <c r="W339" s="1"/>
      <c r="X339" s="1"/>
      <c r="Y339" s="1"/>
      <c r="Z339" s="1"/>
    </row>
    <row r="340" spans="1:26" ht="15.75" customHeight="1" x14ac:dyDescent="0.2">
      <c r="A340" s="1"/>
      <c r="B340" s="1"/>
      <c r="C340" s="2"/>
      <c r="D340" s="2"/>
      <c r="E340" s="2"/>
      <c r="F340" s="2"/>
      <c r="G340" s="1"/>
      <c r="H340" s="2"/>
      <c r="I340" s="2"/>
      <c r="J340" s="1"/>
      <c r="K340" s="1"/>
      <c r="L340" s="1"/>
      <c r="M340" s="1"/>
      <c r="N340" s="1"/>
      <c r="O340" s="1"/>
      <c r="P340" s="1"/>
      <c r="Q340" s="1"/>
      <c r="R340" s="1"/>
      <c r="S340" s="1"/>
      <c r="T340" s="1"/>
      <c r="U340" s="1"/>
      <c r="V340" s="1"/>
      <c r="W340" s="1"/>
      <c r="X340" s="1"/>
      <c r="Y340" s="1"/>
      <c r="Z340" s="1"/>
    </row>
    <row r="341" spans="1:26" ht="15.75" customHeight="1" x14ac:dyDescent="0.2">
      <c r="A341" s="1"/>
      <c r="B341" s="1"/>
      <c r="C341" s="2"/>
      <c r="D341" s="2"/>
      <c r="E341" s="2"/>
      <c r="F341" s="2"/>
      <c r="G341" s="1"/>
      <c r="H341" s="2"/>
      <c r="I341" s="2"/>
      <c r="J341" s="1"/>
      <c r="K341" s="1"/>
      <c r="L341" s="1"/>
      <c r="M341" s="1"/>
      <c r="N341" s="1"/>
      <c r="O341" s="1"/>
      <c r="P341" s="1"/>
      <c r="Q341" s="1"/>
      <c r="R341" s="1"/>
      <c r="S341" s="1"/>
      <c r="T341" s="1"/>
      <c r="U341" s="1"/>
      <c r="V341" s="1"/>
      <c r="W341" s="1"/>
      <c r="X341" s="1"/>
      <c r="Y341" s="1"/>
      <c r="Z341" s="1"/>
    </row>
    <row r="342" spans="1:26" ht="15.75" customHeight="1" x14ac:dyDescent="0.2">
      <c r="A342" s="1"/>
      <c r="B342" s="1"/>
      <c r="C342" s="2"/>
      <c r="D342" s="2"/>
      <c r="E342" s="2"/>
      <c r="F342" s="2"/>
      <c r="G342" s="1"/>
      <c r="H342" s="2"/>
      <c r="I342" s="2"/>
      <c r="J342" s="1"/>
      <c r="K342" s="1"/>
      <c r="L342" s="1"/>
      <c r="M342" s="1"/>
      <c r="N342" s="1"/>
      <c r="O342" s="1"/>
      <c r="P342" s="1"/>
      <c r="Q342" s="1"/>
      <c r="R342" s="1"/>
      <c r="S342" s="1"/>
      <c r="T342" s="1"/>
      <c r="U342" s="1"/>
      <c r="V342" s="1"/>
      <c r="W342" s="1"/>
      <c r="X342" s="1"/>
      <c r="Y342" s="1"/>
      <c r="Z342" s="1"/>
    </row>
    <row r="343" spans="1:26" ht="15.75" customHeight="1" x14ac:dyDescent="0.2">
      <c r="A343" s="1"/>
      <c r="B343" s="1"/>
      <c r="C343" s="2"/>
      <c r="D343" s="2"/>
      <c r="E343" s="2"/>
      <c r="F343" s="2"/>
      <c r="G343" s="1"/>
      <c r="H343" s="2"/>
      <c r="I343" s="2"/>
      <c r="J343" s="1"/>
      <c r="K343" s="1"/>
      <c r="L343" s="1"/>
      <c r="M343" s="1"/>
      <c r="N343" s="1"/>
      <c r="O343" s="1"/>
      <c r="P343" s="1"/>
      <c r="Q343" s="1"/>
      <c r="R343" s="1"/>
      <c r="S343" s="1"/>
      <c r="T343" s="1"/>
      <c r="U343" s="1"/>
      <c r="V343" s="1"/>
      <c r="W343" s="1"/>
      <c r="X343" s="1"/>
      <c r="Y343" s="1"/>
      <c r="Z343" s="1"/>
    </row>
    <row r="344" spans="1:26" ht="15.75" customHeight="1" x14ac:dyDescent="0.2">
      <c r="A344" s="1"/>
      <c r="B344" s="1"/>
      <c r="C344" s="2"/>
      <c r="D344" s="2"/>
      <c r="E344" s="2"/>
      <c r="F344" s="2"/>
      <c r="G344" s="1"/>
      <c r="H344" s="2"/>
      <c r="I344" s="2"/>
      <c r="J344" s="1"/>
      <c r="K344" s="1"/>
      <c r="L344" s="1"/>
      <c r="M344" s="1"/>
      <c r="N344" s="1"/>
      <c r="O344" s="1"/>
      <c r="P344" s="1"/>
      <c r="Q344" s="1"/>
      <c r="R344" s="1"/>
      <c r="S344" s="1"/>
      <c r="T344" s="1"/>
      <c r="U344" s="1"/>
      <c r="V344" s="1"/>
      <c r="W344" s="1"/>
      <c r="X344" s="1"/>
      <c r="Y344" s="1"/>
      <c r="Z344" s="1"/>
    </row>
    <row r="345" spans="1:26" ht="15.75" customHeight="1" x14ac:dyDescent="0.2">
      <c r="A345" s="1"/>
      <c r="B345" s="1"/>
      <c r="C345" s="2"/>
      <c r="D345" s="2"/>
      <c r="E345" s="2"/>
      <c r="F345" s="2"/>
      <c r="G345" s="1"/>
      <c r="H345" s="2"/>
      <c r="I345" s="2"/>
      <c r="J345" s="1"/>
      <c r="K345" s="1"/>
      <c r="L345" s="1"/>
      <c r="M345" s="1"/>
      <c r="N345" s="1"/>
      <c r="O345" s="1"/>
      <c r="P345" s="1"/>
      <c r="Q345" s="1"/>
      <c r="R345" s="1"/>
      <c r="S345" s="1"/>
      <c r="T345" s="1"/>
      <c r="U345" s="1"/>
      <c r="V345" s="1"/>
      <c r="W345" s="1"/>
      <c r="X345" s="1"/>
      <c r="Y345" s="1"/>
      <c r="Z345" s="1"/>
    </row>
    <row r="346" spans="1:26" ht="15.75" customHeight="1" x14ac:dyDescent="0.2">
      <c r="A346" s="1"/>
      <c r="B346" s="1"/>
      <c r="C346" s="2"/>
      <c r="D346" s="2"/>
      <c r="E346" s="2"/>
      <c r="F346" s="2"/>
      <c r="G346" s="1"/>
      <c r="H346" s="2"/>
      <c r="I346" s="2"/>
      <c r="J346" s="1"/>
      <c r="K346" s="1"/>
      <c r="L346" s="1"/>
      <c r="M346" s="1"/>
      <c r="N346" s="1"/>
      <c r="O346" s="1"/>
      <c r="P346" s="1"/>
      <c r="Q346" s="1"/>
      <c r="R346" s="1"/>
      <c r="S346" s="1"/>
      <c r="T346" s="1"/>
      <c r="U346" s="1"/>
      <c r="V346" s="1"/>
      <c r="W346" s="1"/>
      <c r="X346" s="1"/>
      <c r="Y346" s="1"/>
      <c r="Z346" s="1"/>
    </row>
    <row r="347" spans="1:26" ht="15.75" customHeight="1" x14ac:dyDescent="0.2">
      <c r="A347" s="1"/>
      <c r="B347" s="1"/>
      <c r="C347" s="2"/>
      <c r="D347" s="2"/>
      <c r="E347" s="2"/>
      <c r="F347" s="2"/>
      <c r="G347" s="1"/>
      <c r="H347" s="2"/>
      <c r="I347" s="2"/>
      <c r="J347" s="1"/>
      <c r="K347" s="1"/>
      <c r="L347" s="1"/>
      <c r="M347" s="1"/>
      <c r="N347" s="1"/>
      <c r="O347" s="1"/>
      <c r="P347" s="1"/>
      <c r="Q347" s="1"/>
      <c r="R347" s="1"/>
      <c r="S347" s="1"/>
      <c r="T347" s="1"/>
      <c r="U347" s="1"/>
      <c r="V347" s="1"/>
      <c r="W347" s="1"/>
      <c r="X347" s="1"/>
      <c r="Y347" s="1"/>
      <c r="Z347" s="1"/>
    </row>
    <row r="348" spans="1:26" ht="15.75" customHeight="1" x14ac:dyDescent="0.2">
      <c r="A348" s="1"/>
      <c r="B348" s="1"/>
      <c r="C348" s="2"/>
      <c r="D348" s="2"/>
      <c r="E348" s="2"/>
      <c r="F348" s="2"/>
      <c r="G348" s="1"/>
      <c r="H348" s="2"/>
      <c r="I348" s="2"/>
      <c r="J348" s="1"/>
      <c r="K348" s="1"/>
      <c r="L348" s="1"/>
      <c r="M348" s="1"/>
      <c r="N348" s="1"/>
      <c r="O348" s="1"/>
      <c r="P348" s="1"/>
      <c r="Q348" s="1"/>
      <c r="R348" s="1"/>
      <c r="S348" s="1"/>
      <c r="T348" s="1"/>
      <c r="U348" s="1"/>
      <c r="V348" s="1"/>
      <c r="W348" s="1"/>
      <c r="X348" s="1"/>
      <c r="Y348" s="1"/>
      <c r="Z348" s="1"/>
    </row>
    <row r="349" spans="1:26" ht="15.75" customHeight="1" x14ac:dyDescent="0.2">
      <c r="A349" s="1"/>
      <c r="B349" s="1"/>
      <c r="C349" s="2"/>
      <c r="D349" s="2"/>
      <c r="E349" s="2"/>
      <c r="F349" s="2"/>
      <c r="G349" s="1"/>
      <c r="H349" s="2"/>
      <c r="I349" s="2"/>
      <c r="J349" s="1"/>
      <c r="K349" s="1"/>
      <c r="L349" s="1"/>
      <c r="M349" s="1"/>
      <c r="N349" s="1"/>
      <c r="O349" s="1"/>
      <c r="P349" s="1"/>
      <c r="Q349" s="1"/>
      <c r="R349" s="1"/>
      <c r="S349" s="1"/>
      <c r="T349" s="1"/>
      <c r="U349" s="1"/>
      <c r="V349" s="1"/>
      <c r="W349" s="1"/>
      <c r="X349" s="1"/>
      <c r="Y349" s="1"/>
      <c r="Z349" s="1"/>
    </row>
    <row r="350" spans="1:26" ht="15.75" customHeight="1" x14ac:dyDescent="0.2">
      <c r="A350" s="1"/>
      <c r="B350" s="1"/>
      <c r="C350" s="2"/>
      <c r="D350" s="2"/>
      <c r="E350" s="2"/>
      <c r="F350" s="2"/>
      <c r="G350" s="1"/>
      <c r="H350" s="2"/>
      <c r="I350" s="2"/>
      <c r="J350" s="1"/>
      <c r="K350" s="1"/>
      <c r="L350" s="1"/>
      <c r="M350" s="1"/>
      <c r="N350" s="1"/>
      <c r="O350" s="1"/>
      <c r="P350" s="1"/>
      <c r="Q350" s="1"/>
      <c r="R350" s="1"/>
      <c r="S350" s="1"/>
      <c r="T350" s="1"/>
      <c r="U350" s="1"/>
      <c r="V350" s="1"/>
      <c r="W350" s="1"/>
      <c r="X350" s="1"/>
      <c r="Y350" s="1"/>
      <c r="Z350" s="1"/>
    </row>
    <row r="351" spans="1:26" ht="15.75" customHeight="1" x14ac:dyDescent="0.2">
      <c r="A351" s="1"/>
      <c r="B351" s="1"/>
      <c r="C351" s="2"/>
      <c r="D351" s="2"/>
      <c r="E351" s="2"/>
      <c r="F351" s="2"/>
      <c r="G351" s="1"/>
      <c r="H351" s="2"/>
      <c r="I351" s="2"/>
      <c r="J351" s="1"/>
      <c r="K351" s="1"/>
      <c r="L351" s="1"/>
      <c r="M351" s="1"/>
      <c r="N351" s="1"/>
      <c r="O351" s="1"/>
      <c r="P351" s="1"/>
      <c r="Q351" s="1"/>
      <c r="R351" s="1"/>
      <c r="S351" s="1"/>
      <c r="T351" s="1"/>
      <c r="U351" s="1"/>
      <c r="V351" s="1"/>
      <c r="W351" s="1"/>
      <c r="X351" s="1"/>
      <c r="Y351" s="1"/>
      <c r="Z351" s="1"/>
    </row>
    <row r="352" spans="1:26" ht="15.75" customHeight="1" x14ac:dyDescent="0.2">
      <c r="A352" s="1"/>
      <c r="B352" s="1"/>
      <c r="C352" s="2"/>
      <c r="D352" s="2"/>
      <c r="E352" s="2"/>
      <c r="F352" s="2"/>
      <c r="G352" s="1"/>
      <c r="H352" s="2"/>
      <c r="I352" s="2"/>
      <c r="J352" s="1"/>
      <c r="K352" s="1"/>
      <c r="L352" s="1"/>
      <c r="M352" s="1"/>
      <c r="N352" s="1"/>
      <c r="O352" s="1"/>
      <c r="P352" s="1"/>
      <c r="Q352" s="1"/>
      <c r="R352" s="1"/>
      <c r="S352" s="1"/>
      <c r="T352" s="1"/>
      <c r="U352" s="1"/>
      <c r="V352" s="1"/>
      <c r="W352" s="1"/>
      <c r="X352" s="1"/>
      <c r="Y352" s="1"/>
      <c r="Z352" s="1"/>
    </row>
    <row r="353" spans="1:26" ht="15.75" customHeight="1" x14ac:dyDescent="0.2">
      <c r="A353" s="1"/>
      <c r="B353" s="1"/>
      <c r="C353" s="2"/>
      <c r="D353" s="2"/>
      <c r="E353" s="2"/>
      <c r="F353" s="2"/>
      <c r="G353" s="1"/>
      <c r="H353" s="2"/>
      <c r="I353" s="2"/>
      <c r="J353" s="1"/>
      <c r="K353" s="1"/>
      <c r="L353" s="1"/>
      <c r="M353" s="1"/>
      <c r="N353" s="1"/>
      <c r="O353" s="1"/>
      <c r="P353" s="1"/>
      <c r="Q353" s="1"/>
      <c r="R353" s="1"/>
      <c r="S353" s="1"/>
      <c r="T353" s="1"/>
      <c r="U353" s="1"/>
      <c r="V353" s="1"/>
      <c r="W353" s="1"/>
      <c r="X353" s="1"/>
      <c r="Y353" s="1"/>
      <c r="Z353" s="1"/>
    </row>
    <row r="354" spans="1:26" ht="15.75" customHeight="1" x14ac:dyDescent="0.2">
      <c r="A354" s="1"/>
      <c r="B354" s="1"/>
      <c r="C354" s="2"/>
      <c r="D354" s="2"/>
      <c r="E354" s="2"/>
      <c r="F354" s="2"/>
      <c r="G354" s="1"/>
      <c r="H354" s="2"/>
      <c r="I354" s="2"/>
      <c r="J354" s="1"/>
      <c r="K354" s="1"/>
      <c r="L354" s="1"/>
      <c r="M354" s="1"/>
      <c r="N354" s="1"/>
      <c r="O354" s="1"/>
      <c r="P354" s="1"/>
      <c r="Q354" s="1"/>
      <c r="R354" s="1"/>
      <c r="S354" s="1"/>
      <c r="T354" s="1"/>
      <c r="U354" s="1"/>
      <c r="V354" s="1"/>
      <c r="W354" s="1"/>
      <c r="X354" s="1"/>
      <c r="Y354" s="1"/>
      <c r="Z354" s="1"/>
    </row>
    <row r="355" spans="1:26" ht="15.75" customHeight="1" x14ac:dyDescent="0.2">
      <c r="A355" s="1"/>
      <c r="B355" s="1"/>
      <c r="C355" s="2"/>
      <c r="D355" s="2"/>
      <c r="E355" s="2"/>
      <c r="F355" s="2"/>
      <c r="G355" s="1"/>
      <c r="H355" s="2"/>
      <c r="I355" s="2"/>
      <c r="J355" s="1"/>
      <c r="K355" s="1"/>
      <c r="L355" s="1"/>
      <c r="M355" s="1"/>
      <c r="N355" s="1"/>
      <c r="O355" s="1"/>
      <c r="P355" s="1"/>
      <c r="Q355" s="1"/>
      <c r="R355" s="1"/>
      <c r="S355" s="1"/>
      <c r="T355" s="1"/>
      <c r="U355" s="1"/>
      <c r="V355" s="1"/>
      <c r="W355" s="1"/>
      <c r="X355" s="1"/>
      <c r="Y355" s="1"/>
      <c r="Z355" s="1"/>
    </row>
    <row r="356" spans="1:26" ht="15.75" customHeight="1" x14ac:dyDescent="0.2">
      <c r="A356" s="1"/>
      <c r="B356" s="1"/>
      <c r="C356" s="2"/>
      <c r="D356" s="2"/>
      <c r="E356" s="2"/>
      <c r="F356" s="2"/>
      <c r="G356" s="1"/>
      <c r="H356" s="2"/>
      <c r="I356" s="2"/>
      <c r="J356" s="1"/>
      <c r="K356" s="1"/>
      <c r="L356" s="1"/>
      <c r="M356" s="1"/>
      <c r="N356" s="1"/>
      <c r="O356" s="1"/>
      <c r="P356" s="1"/>
      <c r="Q356" s="1"/>
      <c r="R356" s="1"/>
      <c r="S356" s="1"/>
      <c r="T356" s="1"/>
      <c r="U356" s="1"/>
      <c r="V356" s="1"/>
      <c r="W356" s="1"/>
      <c r="X356" s="1"/>
      <c r="Y356" s="1"/>
      <c r="Z356" s="1"/>
    </row>
    <row r="357" spans="1:26" ht="15.75" customHeight="1" x14ac:dyDescent="0.2">
      <c r="A357" s="1"/>
      <c r="B357" s="1"/>
      <c r="C357" s="2"/>
      <c r="D357" s="2"/>
      <c r="E357" s="2"/>
      <c r="F357" s="2"/>
      <c r="G357" s="1"/>
      <c r="H357" s="2"/>
      <c r="I357" s="2"/>
      <c r="J357" s="1"/>
      <c r="K357" s="1"/>
      <c r="L357" s="1"/>
      <c r="M357" s="1"/>
      <c r="N357" s="1"/>
      <c r="O357" s="1"/>
      <c r="P357" s="1"/>
      <c r="Q357" s="1"/>
      <c r="R357" s="1"/>
      <c r="S357" s="1"/>
      <c r="T357" s="1"/>
      <c r="U357" s="1"/>
      <c r="V357" s="1"/>
      <c r="W357" s="1"/>
      <c r="X357" s="1"/>
      <c r="Y357" s="1"/>
      <c r="Z357" s="1"/>
    </row>
    <row r="358" spans="1:26" ht="15.75" customHeight="1" x14ac:dyDescent="0.2">
      <c r="A358" s="1"/>
      <c r="B358" s="1"/>
      <c r="C358" s="2"/>
      <c r="D358" s="2"/>
      <c r="E358" s="2"/>
      <c r="F358" s="2"/>
      <c r="G358" s="1"/>
      <c r="H358" s="2"/>
      <c r="I358" s="2"/>
      <c r="J358" s="1"/>
      <c r="K358" s="1"/>
      <c r="L358" s="1"/>
      <c r="M358" s="1"/>
      <c r="N358" s="1"/>
      <c r="O358" s="1"/>
      <c r="P358" s="1"/>
      <c r="Q358" s="1"/>
      <c r="R358" s="1"/>
      <c r="S358" s="1"/>
      <c r="T358" s="1"/>
      <c r="U358" s="1"/>
      <c r="V358" s="1"/>
      <c r="W358" s="1"/>
      <c r="X358" s="1"/>
      <c r="Y358" s="1"/>
      <c r="Z358" s="1"/>
    </row>
    <row r="359" spans="1:26" ht="15.75" customHeight="1" x14ac:dyDescent="0.2">
      <c r="A359" s="1"/>
      <c r="B359" s="1"/>
      <c r="C359" s="2"/>
      <c r="D359" s="2"/>
      <c r="E359" s="2"/>
      <c r="F359" s="2"/>
      <c r="G359" s="1"/>
      <c r="H359" s="2"/>
      <c r="I359" s="2"/>
      <c r="J359" s="1"/>
      <c r="K359" s="1"/>
      <c r="L359" s="1"/>
      <c r="M359" s="1"/>
      <c r="N359" s="1"/>
      <c r="O359" s="1"/>
      <c r="P359" s="1"/>
      <c r="Q359" s="1"/>
      <c r="R359" s="1"/>
      <c r="S359" s="1"/>
      <c r="T359" s="1"/>
      <c r="U359" s="1"/>
      <c r="V359" s="1"/>
      <c r="W359" s="1"/>
      <c r="X359" s="1"/>
      <c r="Y359" s="1"/>
      <c r="Z359" s="1"/>
    </row>
    <row r="360" spans="1:26" ht="15.75" customHeight="1" x14ac:dyDescent="0.2">
      <c r="A360" s="1"/>
      <c r="B360" s="1"/>
      <c r="C360" s="2"/>
      <c r="D360" s="2"/>
      <c r="E360" s="2"/>
      <c r="F360" s="2"/>
      <c r="G360" s="1"/>
      <c r="H360" s="2"/>
      <c r="I360" s="2"/>
      <c r="J360" s="1"/>
      <c r="K360" s="1"/>
      <c r="L360" s="1"/>
      <c r="M360" s="1"/>
      <c r="N360" s="1"/>
      <c r="O360" s="1"/>
      <c r="P360" s="1"/>
      <c r="Q360" s="1"/>
      <c r="R360" s="1"/>
      <c r="S360" s="1"/>
      <c r="T360" s="1"/>
      <c r="U360" s="1"/>
      <c r="V360" s="1"/>
      <c r="W360" s="1"/>
      <c r="X360" s="1"/>
      <c r="Y360" s="1"/>
      <c r="Z360" s="1"/>
    </row>
    <row r="361" spans="1:26" ht="15.75" customHeight="1" x14ac:dyDescent="0.2">
      <c r="A361" s="1"/>
      <c r="B361" s="1"/>
      <c r="C361" s="2"/>
      <c r="D361" s="2"/>
      <c r="E361" s="2"/>
      <c r="F361" s="2"/>
      <c r="G361" s="1"/>
      <c r="H361" s="2"/>
      <c r="I361" s="2"/>
      <c r="J361" s="1"/>
      <c r="K361" s="1"/>
      <c r="L361" s="1"/>
      <c r="M361" s="1"/>
      <c r="N361" s="1"/>
      <c r="O361" s="1"/>
      <c r="P361" s="1"/>
      <c r="Q361" s="1"/>
      <c r="R361" s="1"/>
      <c r="S361" s="1"/>
      <c r="T361" s="1"/>
      <c r="U361" s="1"/>
      <c r="V361" s="1"/>
      <c r="W361" s="1"/>
      <c r="X361" s="1"/>
      <c r="Y361" s="1"/>
      <c r="Z361" s="1"/>
    </row>
    <row r="362" spans="1:26" ht="15.75" customHeight="1" x14ac:dyDescent="0.2">
      <c r="A362" s="1"/>
      <c r="B362" s="1"/>
      <c r="C362" s="2"/>
      <c r="D362" s="2"/>
      <c r="E362" s="2"/>
      <c r="F362" s="2"/>
      <c r="G362" s="1"/>
      <c r="H362" s="2"/>
      <c r="I362" s="2"/>
      <c r="J362" s="1"/>
      <c r="K362" s="1"/>
      <c r="L362" s="1"/>
      <c r="M362" s="1"/>
      <c r="N362" s="1"/>
      <c r="O362" s="1"/>
      <c r="P362" s="1"/>
      <c r="Q362" s="1"/>
      <c r="R362" s="1"/>
      <c r="S362" s="1"/>
      <c r="T362" s="1"/>
      <c r="U362" s="1"/>
      <c r="V362" s="1"/>
      <c r="W362" s="1"/>
      <c r="X362" s="1"/>
      <c r="Y362" s="1"/>
      <c r="Z362" s="1"/>
    </row>
    <row r="363" spans="1:26" ht="15.75" customHeight="1" x14ac:dyDescent="0.2">
      <c r="A363" s="1"/>
      <c r="B363" s="1"/>
      <c r="C363" s="2"/>
      <c r="D363" s="2"/>
      <c r="E363" s="2"/>
      <c r="F363" s="2"/>
      <c r="G363" s="1"/>
      <c r="H363" s="2"/>
      <c r="I363" s="2"/>
      <c r="J363" s="1"/>
      <c r="K363" s="1"/>
      <c r="L363" s="1"/>
      <c r="M363" s="1"/>
      <c r="N363" s="1"/>
      <c r="O363" s="1"/>
      <c r="P363" s="1"/>
      <c r="Q363" s="1"/>
      <c r="R363" s="1"/>
      <c r="S363" s="1"/>
      <c r="T363" s="1"/>
      <c r="U363" s="1"/>
      <c r="V363" s="1"/>
      <c r="W363" s="1"/>
      <c r="X363" s="1"/>
      <c r="Y363" s="1"/>
      <c r="Z363" s="1"/>
    </row>
    <row r="364" spans="1:26" ht="15.75" customHeight="1" x14ac:dyDescent="0.2">
      <c r="A364" s="1"/>
      <c r="B364" s="1"/>
      <c r="C364" s="2"/>
      <c r="D364" s="2"/>
      <c r="E364" s="2"/>
      <c r="F364" s="2"/>
      <c r="G364" s="1"/>
      <c r="H364" s="2"/>
      <c r="I364" s="2"/>
      <c r="J364" s="1"/>
      <c r="K364" s="1"/>
      <c r="L364" s="1"/>
      <c r="M364" s="1"/>
      <c r="N364" s="1"/>
      <c r="O364" s="1"/>
      <c r="P364" s="1"/>
      <c r="Q364" s="1"/>
      <c r="R364" s="1"/>
      <c r="S364" s="1"/>
      <c r="T364" s="1"/>
      <c r="U364" s="1"/>
      <c r="V364" s="1"/>
      <c r="W364" s="1"/>
      <c r="X364" s="1"/>
      <c r="Y364" s="1"/>
      <c r="Z364" s="1"/>
    </row>
    <row r="365" spans="1:26" ht="15.75" customHeight="1" x14ac:dyDescent="0.2">
      <c r="A365" s="1"/>
      <c r="B365" s="1"/>
      <c r="C365" s="2"/>
      <c r="D365" s="2"/>
      <c r="E365" s="2"/>
      <c r="F365" s="2"/>
      <c r="G365" s="1"/>
      <c r="H365" s="2"/>
      <c r="I365" s="2"/>
      <c r="J365" s="1"/>
      <c r="K365" s="1"/>
      <c r="L365" s="1"/>
      <c r="M365" s="1"/>
      <c r="N365" s="1"/>
      <c r="O365" s="1"/>
      <c r="P365" s="1"/>
      <c r="Q365" s="1"/>
      <c r="R365" s="1"/>
      <c r="S365" s="1"/>
      <c r="T365" s="1"/>
      <c r="U365" s="1"/>
      <c r="V365" s="1"/>
      <c r="W365" s="1"/>
      <c r="X365" s="1"/>
      <c r="Y365" s="1"/>
      <c r="Z365" s="1"/>
    </row>
    <row r="366" spans="1:26" ht="15.75" customHeight="1" x14ac:dyDescent="0.2">
      <c r="A366" s="1"/>
      <c r="B366" s="1"/>
      <c r="C366" s="2"/>
      <c r="D366" s="2"/>
      <c r="E366" s="2"/>
      <c r="F366" s="2"/>
      <c r="G366" s="1"/>
      <c r="H366" s="2"/>
      <c r="I366" s="2"/>
      <c r="J366" s="1"/>
      <c r="K366" s="1"/>
      <c r="L366" s="1"/>
      <c r="M366" s="1"/>
      <c r="N366" s="1"/>
      <c r="O366" s="1"/>
      <c r="P366" s="1"/>
      <c r="Q366" s="1"/>
      <c r="R366" s="1"/>
      <c r="S366" s="1"/>
      <c r="T366" s="1"/>
      <c r="U366" s="1"/>
      <c r="V366" s="1"/>
      <c r="W366" s="1"/>
      <c r="X366" s="1"/>
      <c r="Y366" s="1"/>
      <c r="Z366" s="1"/>
    </row>
    <row r="367" spans="1:26" ht="15.75" customHeight="1" x14ac:dyDescent="0.2">
      <c r="A367" s="1"/>
      <c r="B367" s="1"/>
      <c r="C367" s="2"/>
      <c r="D367" s="2"/>
      <c r="E367" s="2"/>
      <c r="F367" s="2"/>
      <c r="G367" s="1"/>
      <c r="H367" s="2"/>
      <c r="I367" s="2"/>
      <c r="J367" s="1"/>
      <c r="K367" s="1"/>
      <c r="L367" s="1"/>
      <c r="M367" s="1"/>
      <c r="N367" s="1"/>
      <c r="O367" s="1"/>
      <c r="P367" s="1"/>
      <c r="Q367" s="1"/>
      <c r="R367" s="1"/>
      <c r="S367" s="1"/>
      <c r="T367" s="1"/>
      <c r="U367" s="1"/>
      <c r="V367" s="1"/>
      <c r="W367" s="1"/>
      <c r="X367" s="1"/>
      <c r="Y367" s="1"/>
      <c r="Z367" s="1"/>
    </row>
    <row r="368" spans="1:26" ht="15.75" customHeight="1" x14ac:dyDescent="0.2">
      <c r="A368" s="1"/>
      <c r="B368" s="1"/>
      <c r="C368" s="2"/>
      <c r="D368" s="2"/>
      <c r="E368" s="2"/>
      <c r="F368" s="2"/>
      <c r="G368" s="1"/>
      <c r="H368" s="2"/>
      <c r="I368" s="2"/>
      <c r="J368" s="1"/>
      <c r="K368" s="1"/>
      <c r="L368" s="1"/>
      <c r="M368" s="1"/>
      <c r="N368" s="1"/>
      <c r="O368" s="1"/>
      <c r="P368" s="1"/>
      <c r="Q368" s="1"/>
      <c r="R368" s="1"/>
      <c r="S368" s="1"/>
      <c r="T368" s="1"/>
      <c r="U368" s="1"/>
      <c r="V368" s="1"/>
      <c r="W368" s="1"/>
      <c r="X368" s="1"/>
      <c r="Y368" s="1"/>
      <c r="Z368" s="1"/>
    </row>
    <row r="369" spans="1:26" ht="15.75" customHeight="1" x14ac:dyDescent="0.2">
      <c r="A369" s="1"/>
      <c r="B369" s="1"/>
      <c r="C369" s="2"/>
      <c r="D369" s="2"/>
      <c r="E369" s="2"/>
      <c r="F369" s="2"/>
      <c r="G369" s="1"/>
      <c r="H369" s="2"/>
      <c r="I369" s="2"/>
      <c r="J369" s="1"/>
      <c r="K369" s="1"/>
      <c r="L369" s="1"/>
      <c r="M369" s="1"/>
      <c r="N369" s="1"/>
      <c r="O369" s="1"/>
      <c r="P369" s="1"/>
      <c r="Q369" s="1"/>
      <c r="R369" s="1"/>
      <c r="S369" s="1"/>
      <c r="T369" s="1"/>
      <c r="U369" s="1"/>
      <c r="V369" s="1"/>
      <c r="W369" s="1"/>
      <c r="X369" s="1"/>
      <c r="Y369" s="1"/>
      <c r="Z369" s="1"/>
    </row>
    <row r="370" spans="1:26" ht="15.75" customHeight="1" x14ac:dyDescent="0.2">
      <c r="A370" s="1"/>
      <c r="B370" s="1"/>
      <c r="C370" s="2"/>
      <c r="D370" s="2"/>
      <c r="E370" s="2"/>
      <c r="F370" s="2"/>
      <c r="G370" s="1"/>
      <c r="H370" s="2"/>
      <c r="I370" s="2"/>
      <c r="J370" s="1"/>
      <c r="K370" s="1"/>
      <c r="L370" s="1"/>
      <c r="M370" s="1"/>
      <c r="N370" s="1"/>
      <c r="O370" s="1"/>
      <c r="P370" s="1"/>
      <c r="Q370" s="1"/>
      <c r="R370" s="1"/>
      <c r="S370" s="1"/>
      <c r="T370" s="1"/>
      <c r="U370" s="1"/>
      <c r="V370" s="1"/>
      <c r="W370" s="1"/>
      <c r="X370" s="1"/>
      <c r="Y370" s="1"/>
      <c r="Z370" s="1"/>
    </row>
    <row r="371" spans="1:26" ht="15.75" customHeight="1" x14ac:dyDescent="0.2">
      <c r="A371" s="1"/>
      <c r="B371" s="1"/>
      <c r="C371" s="2"/>
      <c r="D371" s="2"/>
      <c r="E371" s="2"/>
      <c r="F371" s="2"/>
      <c r="G371" s="1"/>
      <c r="H371" s="2"/>
      <c r="I371" s="2"/>
      <c r="J371" s="1"/>
      <c r="K371" s="1"/>
      <c r="L371" s="1"/>
      <c r="M371" s="1"/>
      <c r="N371" s="1"/>
      <c r="O371" s="1"/>
      <c r="P371" s="1"/>
      <c r="Q371" s="1"/>
      <c r="R371" s="1"/>
      <c r="S371" s="1"/>
      <c r="T371" s="1"/>
      <c r="U371" s="1"/>
      <c r="V371" s="1"/>
      <c r="W371" s="1"/>
      <c r="X371" s="1"/>
      <c r="Y371" s="1"/>
      <c r="Z371" s="1"/>
    </row>
    <row r="372" spans="1:26" ht="15.75" customHeight="1" x14ac:dyDescent="0.2">
      <c r="A372" s="1"/>
      <c r="B372" s="1"/>
      <c r="C372" s="2"/>
      <c r="D372" s="2"/>
      <c r="E372" s="2"/>
      <c r="F372" s="2"/>
      <c r="G372" s="1"/>
      <c r="H372" s="2"/>
      <c r="I372" s="2"/>
      <c r="J372" s="1"/>
      <c r="K372" s="1"/>
      <c r="L372" s="1"/>
      <c r="M372" s="1"/>
      <c r="N372" s="1"/>
      <c r="O372" s="1"/>
      <c r="P372" s="1"/>
      <c r="Q372" s="1"/>
      <c r="R372" s="1"/>
      <c r="S372" s="1"/>
      <c r="T372" s="1"/>
      <c r="U372" s="1"/>
      <c r="V372" s="1"/>
      <c r="W372" s="1"/>
      <c r="X372" s="1"/>
      <c r="Y372" s="1"/>
      <c r="Z372" s="1"/>
    </row>
    <row r="373" spans="1:26" ht="15.75" customHeight="1" x14ac:dyDescent="0.2">
      <c r="A373" s="1"/>
      <c r="B373" s="1"/>
      <c r="C373" s="2"/>
      <c r="D373" s="2"/>
      <c r="E373" s="2"/>
      <c r="F373" s="2"/>
      <c r="G373" s="1"/>
      <c r="H373" s="2"/>
      <c r="I373" s="2"/>
      <c r="J373" s="1"/>
      <c r="K373" s="1"/>
      <c r="L373" s="1"/>
      <c r="M373" s="1"/>
      <c r="N373" s="1"/>
      <c r="O373" s="1"/>
      <c r="P373" s="1"/>
      <c r="Q373" s="1"/>
      <c r="R373" s="1"/>
      <c r="S373" s="1"/>
      <c r="T373" s="1"/>
      <c r="U373" s="1"/>
      <c r="V373" s="1"/>
      <c r="W373" s="1"/>
      <c r="X373" s="1"/>
      <c r="Y373" s="1"/>
      <c r="Z373" s="1"/>
    </row>
    <row r="374" spans="1:26" ht="15.75" customHeight="1" x14ac:dyDescent="0.2">
      <c r="A374" s="1"/>
      <c r="B374" s="1"/>
      <c r="C374" s="2"/>
      <c r="D374" s="2"/>
      <c r="E374" s="2"/>
      <c r="F374" s="2"/>
      <c r="G374" s="1"/>
      <c r="H374" s="2"/>
      <c r="I374" s="2"/>
      <c r="J374" s="1"/>
      <c r="K374" s="1"/>
      <c r="L374" s="1"/>
      <c r="M374" s="1"/>
      <c r="N374" s="1"/>
      <c r="O374" s="1"/>
      <c r="P374" s="1"/>
      <c r="Q374" s="1"/>
      <c r="R374" s="1"/>
      <c r="S374" s="1"/>
      <c r="T374" s="1"/>
      <c r="U374" s="1"/>
      <c r="V374" s="1"/>
      <c r="W374" s="1"/>
      <c r="X374" s="1"/>
      <c r="Y374" s="1"/>
      <c r="Z374" s="1"/>
    </row>
    <row r="375" spans="1:26" ht="15.75" customHeight="1" x14ac:dyDescent="0.2">
      <c r="A375" s="1"/>
      <c r="B375" s="1"/>
      <c r="C375" s="2"/>
      <c r="D375" s="2"/>
      <c r="E375" s="2"/>
      <c r="F375" s="2"/>
      <c r="G375" s="1"/>
      <c r="H375" s="2"/>
      <c r="I375" s="2"/>
      <c r="J375" s="1"/>
      <c r="K375" s="1"/>
      <c r="L375" s="1"/>
      <c r="M375" s="1"/>
      <c r="N375" s="1"/>
      <c r="O375" s="1"/>
      <c r="P375" s="1"/>
      <c r="Q375" s="1"/>
      <c r="R375" s="1"/>
      <c r="S375" s="1"/>
      <c r="T375" s="1"/>
      <c r="U375" s="1"/>
      <c r="V375" s="1"/>
      <c r="W375" s="1"/>
      <c r="X375" s="1"/>
      <c r="Y375" s="1"/>
      <c r="Z375" s="1"/>
    </row>
    <row r="376" spans="1:26" ht="15.75" customHeight="1" x14ac:dyDescent="0.2">
      <c r="A376" s="1"/>
      <c r="B376" s="1"/>
      <c r="C376" s="2"/>
      <c r="D376" s="2"/>
      <c r="E376" s="2"/>
      <c r="F376" s="2"/>
      <c r="G376" s="1"/>
      <c r="H376" s="2"/>
      <c r="I376" s="2"/>
      <c r="J376" s="1"/>
      <c r="K376" s="1"/>
      <c r="L376" s="1"/>
      <c r="M376" s="1"/>
      <c r="N376" s="1"/>
      <c r="O376" s="1"/>
      <c r="P376" s="1"/>
      <c r="Q376" s="1"/>
      <c r="R376" s="1"/>
      <c r="S376" s="1"/>
      <c r="T376" s="1"/>
      <c r="U376" s="1"/>
      <c r="V376" s="1"/>
      <c r="W376" s="1"/>
      <c r="X376" s="1"/>
      <c r="Y376" s="1"/>
      <c r="Z376" s="1"/>
    </row>
    <row r="377" spans="1:26" ht="15.75" customHeight="1" x14ac:dyDescent="0.2">
      <c r="A377" s="1"/>
      <c r="B377" s="1"/>
      <c r="C377" s="2"/>
      <c r="D377" s="2"/>
      <c r="E377" s="2"/>
      <c r="F377" s="2"/>
      <c r="G377" s="1"/>
      <c r="H377" s="2"/>
      <c r="I377" s="2"/>
      <c r="J377" s="1"/>
      <c r="K377" s="1"/>
      <c r="L377" s="1"/>
      <c r="M377" s="1"/>
      <c r="N377" s="1"/>
      <c r="O377" s="1"/>
      <c r="P377" s="1"/>
      <c r="Q377" s="1"/>
      <c r="R377" s="1"/>
      <c r="S377" s="1"/>
      <c r="T377" s="1"/>
      <c r="U377" s="1"/>
      <c r="V377" s="1"/>
      <c r="W377" s="1"/>
      <c r="X377" s="1"/>
      <c r="Y377" s="1"/>
      <c r="Z377" s="1"/>
    </row>
    <row r="378" spans="1:26" ht="15.75" customHeight="1" x14ac:dyDescent="0.2">
      <c r="A378" s="1"/>
      <c r="B378" s="1"/>
      <c r="C378" s="2"/>
      <c r="D378" s="2"/>
      <c r="E378" s="2"/>
      <c r="F378" s="2"/>
      <c r="G378" s="1"/>
      <c r="H378" s="2"/>
      <c r="I378" s="2"/>
      <c r="J378" s="1"/>
      <c r="K378" s="1"/>
      <c r="L378" s="1"/>
      <c r="M378" s="1"/>
      <c r="N378" s="1"/>
      <c r="O378" s="1"/>
      <c r="P378" s="1"/>
      <c r="Q378" s="1"/>
      <c r="R378" s="1"/>
      <c r="S378" s="1"/>
      <c r="T378" s="1"/>
      <c r="U378" s="1"/>
      <c r="V378" s="1"/>
      <c r="W378" s="1"/>
      <c r="X378" s="1"/>
      <c r="Y378" s="1"/>
      <c r="Z378" s="1"/>
    </row>
    <row r="379" spans="1:26" ht="15.75" customHeight="1" x14ac:dyDescent="0.2">
      <c r="A379" s="1"/>
      <c r="B379" s="1"/>
      <c r="C379" s="2"/>
      <c r="D379" s="2"/>
      <c r="E379" s="2"/>
      <c r="F379" s="2"/>
      <c r="G379" s="1"/>
      <c r="H379" s="2"/>
      <c r="I379" s="2"/>
      <c r="J379" s="1"/>
      <c r="K379" s="1"/>
      <c r="L379" s="1"/>
      <c r="M379" s="1"/>
      <c r="N379" s="1"/>
      <c r="O379" s="1"/>
      <c r="P379" s="1"/>
      <c r="Q379" s="1"/>
      <c r="R379" s="1"/>
      <c r="S379" s="1"/>
      <c r="T379" s="1"/>
      <c r="U379" s="1"/>
      <c r="V379" s="1"/>
      <c r="W379" s="1"/>
      <c r="X379" s="1"/>
      <c r="Y379" s="1"/>
      <c r="Z379" s="1"/>
    </row>
    <row r="380" spans="1:26" ht="15.75" customHeight="1" x14ac:dyDescent="0.2">
      <c r="A380" s="1"/>
      <c r="B380" s="1"/>
      <c r="C380" s="2"/>
      <c r="D380" s="2"/>
      <c r="E380" s="2"/>
      <c r="F380" s="2"/>
      <c r="G380" s="1"/>
      <c r="H380" s="2"/>
      <c r="I380" s="2"/>
      <c r="J380" s="1"/>
      <c r="K380" s="1"/>
      <c r="L380" s="1"/>
      <c r="M380" s="1"/>
      <c r="N380" s="1"/>
      <c r="O380" s="1"/>
      <c r="P380" s="1"/>
      <c r="Q380" s="1"/>
      <c r="R380" s="1"/>
      <c r="S380" s="1"/>
      <c r="T380" s="1"/>
      <c r="U380" s="1"/>
      <c r="V380" s="1"/>
      <c r="W380" s="1"/>
      <c r="X380" s="1"/>
      <c r="Y380" s="1"/>
      <c r="Z380" s="1"/>
    </row>
    <row r="381" spans="1:26" ht="15.75" customHeight="1" x14ac:dyDescent="0.2">
      <c r="A381" s="1"/>
      <c r="B381" s="1"/>
      <c r="C381" s="2"/>
      <c r="D381" s="2"/>
      <c r="E381" s="2"/>
      <c r="F381" s="2"/>
      <c r="G381" s="1"/>
      <c r="H381" s="2"/>
      <c r="I381" s="2"/>
      <c r="J381" s="1"/>
      <c r="K381" s="1"/>
      <c r="L381" s="1"/>
      <c r="M381" s="1"/>
      <c r="N381" s="1"/>
      <c r="O381" s="1"/>
      <c r="P381" s="1"/>
      <c r="Q381" s="1"/>
      <c r="R381" s="1"/>
      <c r="S381" s="1"/>
      <c r="T381" s="1"/>
      <c r="U381" s="1"/>
      <c r="V381" s="1"/>
      <c r="W381" s="1"/>
      <c r="X381" s="1"/>
      <c r="Y381" s="1"/>
      <c r="Z381" s="1"/>
    </row>
    <row r="382" spans="1:26" ht="15.75" customHeight="1" x14ac:dyDescent="0.2">
      <c r="A382" s="1"/>
      <c r="B382" s="1"/>
      <c r="C382" s="2"/>
      <c r="D382" s="2"/>
      <c r="E382" s="2"/>
      <c r="F382" s="2"/>
      <c r="G382" s="1"/>
      <c r="H382" s="2"/>
      <c r="I382" s="2"/>
      <c r="J382" s="1"/>
      <c r="K382" s="1"/>
      <c r="L382" s="1"/>
      <c r="M382" s="1"/>
      <c r="N382" s="1"/>
      <c r="O382" s="1"/>
      <c r="P382" s="1"/>
      <c r="Q382" s="1"/>
      <c r="R382" s="1"/>
      <c r="S382" s="1"/>
      <c r="T382" s="1"/>
      <c r="U382" s="1"/>
      <c r="V382" s="1"/>
      <c r="W382" s="1"/>
      <c r="X382" s="1"/>
      <c r="Y382" s="1"/>
      <c r="Z382" s="1"/>
    </row>
    <row r="383" spans="1:26" ht="15.75" customHeight="1" x14ac:dyDescent="0.2">
      <c r="A383" s="1"/>
      <c r="B383" s="1"/>
      <c r="C383" s="2"/>
      <c r="D383" s="2"/>
      <c r="E383" s="2"/>
      <c r="F383" s="2"/>
      <c r="G383" s="1"/>
      <c r="H383" s="2"/>
      <c r="I383" s="2"/>
      <c r="J383" s="1"/>
      <c r="K383" s="1"/>
      <c r="L383" s="1"/>
      <c r="M383" s="1"/>
      <c r="N383" s="1"/>
      <c r="O383" s="1"/>
      <c r="P383" s="1"/>
      <c r="Q383" s="1"/>
      <c r="R383" s="1"/>
      <c r="S383" s="1"/>
      <c r="T383" s="1"/>
      <c r="U383" s="1"/>
      <c r="V383" s="1"/>
      <c r="W383" s="1"/>
      <c r="X383" s="1"/>
      <c r="Y383" s="1"/>
      <c r="Z383" s="1"/>
    </row>
    <row r="384" spans="1:26" ht="15.75" customHeight="1" x14ac:dyDescent="0.2">
      <c r="A384" s="1"/>
      <c r="B384" s="1"/>
      <c r="C384" s="2"/>
      <c r="D384" s="2"/>
      <c r="E384" s="2"/>
      <c r="F384" s="2"/>
      <c r="G384" s="1"/>
      <c r="H384" s="2"/>
      <c r="I384" s="2"/>
      <c r="J384" s="1"/>
      <c r="K384" s="1"/>
      <c r="L384" s="1"/>
      <c r="M384" s="1"/>
      <c r="N384" s="1"/>
      <c r="O384" s="1"/>
      <c r="P384" s="1"/>
      <c r="Q384" s="1"/>
      <c r="R384" s="1"/>
      <c r="S384" s="1"/>
      <c r="T384" s="1"/>
      <c r="U384" s="1"/>
      <c r="V384" s="1"/>
      <c r="W384" s="1"/>
      <c r="X384" s="1"/>
      <c r="Y384" s="1"/>
      <c r="Z384" s="1"/>
    </row>
    <row r="385" spans="1:26" ht="15.75" customHeight="1" x14ac:dyDescent="0.2">
      <c r="A385" s="1"/>
      <c r="B385" s="1"/>
      <c r="C385" s="2"/>
      <c r="D385" s="2"/>
      <c r="E385" s="2"/>
      <c r="F385" s="2"/>
      <c r="G385" s="1"/>
      <c r="H385" s="2"/>
      <c r="I385" s="2"/>
      <c r="J385" s="1"/>
      <c r="K385" s="1"/>
      <c r="L385" s="1"/>
      <c r="M385" s="1"/>
      <c r="N385" s="1"/>
      <c r="O385" s="1"/>
      <c r="P385" s="1"/>
      <c r="Q385" s="1"/>
      <c r="R385" s="1"/>
      <c r="S385" s="1"/>
      <c r="T385" s="1"/>
      <c r="U385" s="1"/>
      <c r="V385" s="1"/>
      <c r="W385" s="1"/>
      <c r="X385" s="1"/>
      <c r="Y385" s="1"/>
      <c r="Z385" s="1"/>
    </row>
    <row r="386" spans="1:26" ht="15.75" customHeight="1" x14ac:dyDescent="0.2">
      <c r="A386" s="1"/>
      <c r="B386" s="1"/>
      <c r="C386" s="2"/>
      <c r="D386" s="2"/>
      <c r="E386" s="2"/>
      <c r="F386" s="2"/>
      <c r="G386" s="1"/>
      <c r="H386" s="2"/>
      <c r="I386" s="2"/>
      <c r="J386" s="1"/>
      <c r="K386" s="1"/>
      <c r="L386" s="1"/>
      <c r="M386" s="1"/>
      <c r="N386" s="1"/>
      <c r="O386" s="1"/>
      <c r="P386" s="1"/>
      <c r="Q386" s="1"/>
      <c r="R386" s="1"/>
      <c r="S386" s="1"/>
      <c r="T386" s="1"/>
      <c r="U386" s="1"/>
      <c r="V386" s="1"/>
      <c r="W386" s="1"/>
      <c r="X386" s="1"/>
      <c r="Y386" s="1"/>
      <c r="Z386" s="1"/>
    </row>
    <row r="387" spans="1:26" ht="15.75" customHeight="1" x14ac:dyDescent="0.2">
      <c r="A387" s="1"/>
      <c r="B387" s="1"/>
      <c r="C387" s="2"/>
      <c r="D387" s="2"/>
      <c r="E387" s="2"/>
      <c r="F387" s="2"/>
      <c r="G387" s="1"/>
      <c r="H387" s="2"/>
      <c r="I387" s="2"/>
      <c r="J387" s="1"/>
      <c r="K387" s="1"/>
      <c r="L387" s="1"/>
      <c r="M387" s="1"/>
      <c r="N387" s="1"/>
      <c r="O387" s="1"/>
      <c r="P387" s="1"/>
      <c r="Q387" s="1"/>
      <c r="R387" s="1"/>
      <c r="S387" s="1"/>
      <c r="T387" s="1"/>
      <c r="U387" s="1"/>
      <c r="V387" s="1"/>
      <c r="W387" s="1"/>
      <c r="X387" s="1"/>
      <c r="Y387" s="1"/>
      <c r="Z387" s="1"/>
    </row>
    <row r="388" spans="1:26" ht="15.75" customHeight="1" x14ac:dyDescent="0.2">
      <c r="A388" s="1"/>
      <c r="B388" s="1"/>
      <c r="C388" s="2"/>
      <c r="D388" s="2"/>
      <c r="E388" s="2"/>
      <c r="F388" s="2"/>
      <c r="G388" s="1"/>
      <c r="H388" s="2"/>
      <c r="I388" s="2"/>
      <c r="J388" s="1"/>
      <c r="K388" s="1"/>
      <c r="L388" s="1"/>
      <c r="M388" s="1"/>
      <c r="N388" s="1"/>
      <c r="O388" s="1"/>
      <c r="P388" s="1"/>
      <c r="Q388" s="1"/>
      <c r="R388" s="1"/>
      <c r="S388" s="1"/>
      <c r="T388" s="1"/>
      <c r="U388" s="1"/>
      <c r="V388" s="1"/>
      <c r="W388" s="1"/>
      <c r="X388" s="1"/>
      <c r="Y388" s="1"/>
      <c r="Z388" s="1"/>
    </row>
    <row r="389" spans="1:26" ht="15.75" customHeight="1" x14ac:dyDescent="0.2">
      <c r="A389" s="1"/>
      <c r="B389" s="1"/>
      <c r="C389" s="2"/>
      <c r="D389" s="2"/>
      <c r="E389" s="2"/>
      <c r="F389" s="2"/>
      <c r="G389" s="1"/>
      <c r="H389" s="2"/>
      <c r="I389" s="2"/>
      <c r="J389" s="1"/>
      <c r="K389" s="1"/>
      <c r="L389" s="1"/>
      <c r="M389" s="1"/>
      <c r="N389" s="1"/>
      <c r="O389" s="1"/>
      <c r="P389" s="1"/>
      <c r="Q389" s="1"/>
      <c r="R389" s="1"/>
      <c r="S389" s="1"/>
      <c r="T389" s="1"/>
      <c r="U389" s="1"/>
      <c r="V389" s="1"/>
      <c r="W389" s="1"/>
      <c r="X389" s="1"/>
      <c r="Y389" s="1"/>
      <c r="Z389" s="1"/>
    </row>
    <row r="390" spans="1:26" ht="15.75" customHeight="1" x14ac:dyDescent="0.2">
      <c r="A390" s="1"/>
      <c r="B390" s="1"/>
      <c r="C390" s="2"/>
      <c r="D390" s="2"/>
      <c r="E390" s="2"/>
      <c r="F390" s="2"/>
      <c r="G390" s="1"/>
      <c r="H390" s="2"/>
      <c r="I390" s="2"/>
      <c r="J390" s="1"/>
      <c r="K390" s="1"/>
      <c r="L390" s="1"/>
      <c r="M390" s="1"/>
      <c r="N390" s="1"/>
      <c r="O390" s="1"/>
      <c r="P390" s="1"/>
      <c r="Q390" s="1"/>
      <c r="R390" s="1"/>
      <c r="S390" s="1"/>
      <c r="T390" s="1"/>
      <c r="U390" s="1"/>
      <c r="V390" s="1"/>
      <c r="W390" s="1"/>
      <c r="X390" s="1"/>
      <c r="Y390" s="1"/>
      <c r="Z390" s="1"/>
    </row>
    <row r="391" spans="1:26" ht="15.75" customHeight="1" x14ac:dyDescent="0.2">
      <c r="A391" s="1"/>
      <c r="B391" s="1"/>
      <c r="C391" s="2"/>
      <c r="D391" s="2"/>
      <c r="E391" s="2"/>
      <c r="F391" s="2"/>
      <c r="G391" s="1"/>
      <c r="H391" s="2"/>
      <c r="I391" s="2"/>
      <c r="J391" s="1"/>
      <c r="K391" s="1"/>
      <c r="L391" s="1"/>
      <c r="M391" s="1"/>
      <c r="N391" s="1"/>
      <c r="O391" s="1"/>
      <c r="P391" s="1"/>
      <c r="Q391" s="1"/>
      <c r="R391" s="1"/>
      <c r="S391" s="1"/>
      <c r="T391" s="1"/>
      <c r="U391" s="1"/>
      <c r="V391" s="1"/>
      <c r="W391" s="1"/>
      <c r="X391" s="1"/>
      <c r="Y391" s="1"/>
      <c r="Z391" s="1"/>
    </row>
    <row r="392" spans="1:26" ht="15.75" customHeight="1" x14ac:dyDescent="0.2">
      <c r="A392" s="1"/>
      <c r="B392" s="1"/>
      <c r="C392" s="2"/>
      <c r="D392" s="2"/>
      <c r="E392" s="2"/>
      <c r="F392" s="2"/>
      <c r="G392" s="1"/>
      <c r="H392" s="2"/>
      <c r="I392" s="2"/>
      <c r="J392" s="1"/>
      <c r="K392" s="1"/>
      <c r="L392" s="1"/>
      <c r="M392" s="1"/>
      <c r="N392" s="1"/>
      <c r="O392" s="1"/>
      <c r="P392" s="1"/>
      <c r="Q392" s="1"/>
      <c r="R392" s="1"/>
      <c r="S392" s="1"/>
      <c r="T392" s="1"/>
      <c r="U392" s="1"/>
      <c r="V392" s="1"/>
      <c r="W392" s="1"/>
      <c r="X392" s="1"/>
      <c r="Y392" s="1"/>
      <c r="Z392" s="1"/>
    </row>
    <row r="393" spans="1:26" ht="15.75" customHeight="1" x14ac:dyDescent="0.2">
      <c r="A393" s="1"/>
      <c r="B393" s="1"/>
      <c r="C393" s="2"/>
      <c r="D393" s="2"/>
      <c r="E393" s="2"/>
      <c r="F393" s="2"/>
      <c r="G393" s="1"/>
      <c r="H393" s="2"/>
      <c r="I393" s="2"/>
      <c r="J393" s="1"/>
      <c r="K393" s="1"/>
      <c r="L393" s="1"/>
      <c r="M393" s="1"/>
      <c r="N393" s="1"/>
      <c r="O393" s="1"/>
      <c r="P393" s="1"/>
      <c r="Q393" s="1"/>
      <c r="R393" s="1"/>
      <c r="S393" s="1"/>
      <c r="T393" s="1"/>
      <c r="U393" s="1"/>
      <c r="V393" s="1"/>
      <c r="W393" s="1"/>
      <c r="X393" s="1"/>
      <c r="Y393" s="1"/>
      <c r="Z393" s="1"/>
    </row>
    <row r="394" spans="1:26" ht="15.75" customHeight="1" x14ac:dyDescent="0.2">
      <c r="A394" s="1"/>
      <c r="B394" s="1"/>
      <c r="C394" s="2"/>
      <c r="D394" s="2"/>
      <c r="E394" s="2"/>
      <c r="F394" s="2"/>
      <c r="G394" s="1"/>
      <c r="H394" s="2"/>
      <c r="I394" s="2"/>
      <c r="J394" s="1"/>
      <c r="K394" s="1"/>
      <c r="L394" s="1"/>
      <c r="M394" s="1"/>
      <c r="N394" s="1"/>
      <c r="O394" s="1"/>
      <c r="P394" s="1"/>
      <c r="Q394" s="1"/>
      <c r="R394" s="1"/>
      <c r="S394" s="1"/>
      <c r="T394" s="1"/>
      <c r="U394" s="1"/>
      <c r="V394" s="1"/>
      <c r="W394" s="1"/>
      <c r="X394" s="1"/>
      <c r="Y394" s="1"/>
      <c r="Z394" s="1"/>
    </row>
    <row r="395" spans="1:26" ht="15.75" customHeight="1" x14ac:dyDescent="0.2">
      <c r="A395" s="1"/>
      <c r="B395" s="1"/>
      <c r="C395" s="2"/>
      <c r="D395" s="2"/>
      <c r="E395" s="2"/>
      <c r="F395" s="2"/>
      <c r="G395" s="1"/>
      <c r="H395" s="2"/>
      <c r="I395" s="2"/>
      <c r="J395" s="1"/>
      <c r="K395" s="1"/>
      <c r="L395" s="1"/>
      <c r="M395" s="1"/>
      <c r="N395" s="1"/>
      <c r="O395" s="1"/>
      <c r="P395" s="1"/>
      <c r="Q395" s="1"/>
      <c r="R395" s="1"/>
      <c r="S395" s="1"/>
      <c r="T395" s="1"/>
      <c r="U395" s="1"/>
      <c r="V395" s="1"/>
      <c r="W395" s="1"/>
      <c r="X395" s="1"/>
      <c r="Y395" s="1"/>
      <c r="Z395" s="1"/>
    </row>
    <row r="396" spans="1:26" ht="15.75" customHeight="1" x14ac:dyDescent="0.2">
      <c r="A396" s="1"/>
      <c r="B396" s="1"/>
      <c r="C396" s="2"/>
      <c r="D396" s="2"/>
      <c r="E396" s="2"/>
      <c r="F396" s="2"/>
      <c r="G396" s="1"/>
      <c r="H396" s="2"/>
      <c r="I396" s="2"/>
      <c r="J396" s="1"/>
      <c r="K396" s="1"/>
      <c r="L396" s="1"/>
      <c r="M396" s="1"/>
      <c r="N396" s="1"/>
      <c r="O396" s="1"/>
      <c r="P396" s="1"/>
      <c r="Q396" s="1"/>
      <c r="R396" s="1"/>
      <c r="S396" s="1"/>
      <c r="T396" s="1"/>
      <c r="U396" s="1"/>
      <c r="V396" s="1"/>
      <c r="W396" s="1"/>
      <c r="X396" s="1"/>
      <c r="Y396" s="1"/>
      <c r="Z396" s="1"/>
    </row>
    <row r="397" spans="1:26" ht="15.75" customHeight="1" x14ac:dyDescent="0.2">
      <c r="A397" s="1"/>
      <c r="B397" s="1"/>
      <c r="C397" s="2"/>
      <c r="D397" s="2"/>
      <c r="E397" s="2"/>
      <c r="F397" s="2"/>
      <c r="G397" s="1"/>
      <c r="H397" s="2"/>
      <c r="I397" s="2"/>
      <c r="J397" s="1"/>
      <c r="K397" s="1"/>
      <c r="L397" s="1"/>
      <c r="M397" s="1"/>
      <c r="N397" s="1"/>
      <c r="O397" s="1"/>
      <c r="P397" s="1"/>
      <c r="Q397" s="1"/>
      <c r="R397" s="1"/>
      <c r="S397" s="1"/>
      <c r="T397" s="1"/>
      <c r="U397" s="1"/>
      <c r="V397" s="1"/>
      <c r="W397" s="1"/>
      <c r="X397" s="1"/>
      <c r="Y397" s="1"/>
      <c r="Z397" s="1"/>
    </row>
    <row r="398" spans="1:26" ht="15.75" customHeight="1" x14ac:dyDescent="0.2">
      <c r="A398" s="1"/>
      <c r="B398" s="1"/>
      <c r="C398" s="2"/>
      <c r="D398" s="2"/>
      <c r="E398" s="2"/>
      <c r="F398" s="2"/>
      <c r="G398" s="1"/>
      <c r="H398" s="2"/>
      <c r="I398" s="2"/>
      <c r="J398" s="1"/>
      <c r="K398" s="1"/>
      <c r="L398" s="1"/>
      <c r="M398" s="1"/>
      <c r="N398" s="1"/>
      <c r="O398" s="1"/>
      <c r="P398" s="1"/>
      <c r="Q398" s="1"/>
      <c r="R398" s="1"/>
      <c r="S398" s="1"/>
      <c r="T398" s="1"/>
      <c r="U398" s="1"/>
      <c r="V398" s="1"/>
      <c r="W398" s="1"/>
      <c r="X398" s="1"/>
      <c r="Y398" s="1"/>
      <c r="Z398" s="1"/>
    </row>
    <row r="399" spans="1:26" ht="15.75" customHeight="1" x14ac:dyDescent="0.2">
      <c r="A399" s="1"/>
      <c r="B399" s="1"/>
      <c r="C399" s="2"/>
      <c r="D399" s="2"/>
      <c r="E399" s="2"/>
      <c r="F399" s="2"/>
      <c r="G399" s="1"/>
      <c r="H399" s="2"/>
      <c r="I399" s="2"/>
      <c r="J399" s="1"/>
      <c r="K399" s="1"/>
      <c r="L399" s="1"/>
      <c r="M399" s="1"/>
      <c r="N399" s="1"/>
      <c r="O399" s="1"/>
      <c r="P399" s="1"/>
      <c r="Q399" s="1"/>
      <c r="R399" s="1"/>
      <c r="S399" s="1"/>
      <c r="T399" s="1"/>
      <c r="U399" s="1"/>
      <c r="V399" s="1"/>
      <c r="W399" s="1"/>
      <c r="X399" s="1"/>
      <c r="Y399" s="1"/>
      <c r="Z399" s="1"/>
    </row>
    <row r="400" spans="1:26" ht="15.75" customHeight="1" x14ac:dyDescent="0.2">
      <c r="A400" s="1"/>
      <c r="B400" s="1"/>
      <c r="C400" s="2"/>
      <c r="D400" s="2"/>
      <c r="E400" s="2"/>
      <c r="F400" s="2"/>
      <c r="G400" s="1"/>
      <c r="H400" s="2"/>
      <c r="I400" s="2"/>
      <c r="J400" s="1"/>
      <c r="K400" s="1"/>
      <c r="L400" s="1"/>
      <c r="M400" s="1"/>
      <c r="N400" s="1"/>
      <c r="O400" s="1"/>
      <c r="P400" s="1"/>
      <c r="Q400" s="1"/>
      <c r="R400" s="1"/>
      <c r="S400" s="1"/>
      <c r="T400" s="1"/>
      <c r="U400" s="1"/>
      <c r="V400" s="1"/>
      <c r="W400" s="1"/>
      <c r="X400" s="1"/>
      <c r="Y400" s="1"/>
      <c r="Z400" s="1"/>
    </row>
    <row r="401" spans="1:26" ht="15.75" customHeight="1" x14ac:dyDescent="0.2">
      <c r="A401" s="1"/>
      <c r="B401" s="1"/>
      <c r="C401" s="2"/>
      <c r="D401" s="2"/>
      <c r="E401" s="2"/>
      <c r="F401" s="2"/>
      <c r="G401" s="1"/>
      <c r="H401" s="2"/>
      <c r="I401" s="2"/>
      <c r="J401" s="1"/>
      <c r="K401" s="1"/>
      <c r="L401" s="1"/>
      <c r="M401" s="1"/>
      <c r="N401" s="1"/>
      <c r="O401" s="1"/>
      <c r="P401" s="1"/>
      <c r="Q401" s="1"/>
      <c r="R401" s="1"/>
      <c r="S401" s="1"/>
      <c r="T401" s="1"/>
      <c r="U401" s="1"/>
      <c r="V401" s="1"/>
      <c r="W401" s="1"/>
      <c r="X401" s="1"/>
      <c r="Y401" s="1"/>
      <c r="Z401" s="1"/>
    </row>
    <row r="402" spans="1:26" ht="15.75" customHeight="1" x14ac:dyDescent="0.2">
      <c r="A402" s="1"/>
      <c r="B402" s="1"/>
      <c r="C402" s="2"/>
      <c r="D402" s="2"/>
      <c r="E402" s="2"/>
      <c r="F402" s="2"/>
      <c r="G402" s="1"/>
      <c r="H402" s="2"/>
      <c r="I402" s="2"/>
      <c r="J402" s="1"/>
      <c r="K402" s="1"/>
      <c r="L402" s="1"/>
      <c r="M402" s="1"/>
      <c r="N402" s="1"/>
      <c r="O402" s="1"/>
      <c r="P402" s="1"/>
      <c r="Q402" s="1"/>
      <c r="R402" s="1"/>
      <c r="S402" s="1"/>
      <c r="T402" s="1"/>
      <c r="U402" s="1"/>
      <c r="V402" s="1"/>
      <c r="W402" s="1"/>
      <c r="X402" s="1"/>
      <c r="Y402" s="1"/>
      <c r="Z402" s="1"/>
    </row>
    <row r="403" spans="1:26" ht="15.75" customHeight="1" x14ac:dyDescent="0.2">
      <c r="A403" s="1"/>
      <c r="B403" s="1"/>
      <c r="C403" s="2"/>
      <c r="D403" s="2"/>
      <c r="E403" s="2"/>
      <c r="F403" s="2"/>
      <c r="G403" s="1"/>
      <c r="H403" s="2"/>
      <c r="I403" s="2"/>
      <c r="J403" s="1"/>
      <c r="K403" s="1"/>
      <c r="L403" s="1"/>
      <c r="M403" s="1"/>
      <c r="N403" s="1"/>
      <c r="O403" s="1"/>
      <c r="P403" s="1"/>
      <c r="Q403" s="1"/>
      <c r="R403" s="1"/>
      <c r="S403" s="1"/>
      <c r="T403" s="1"/>
      <c r="U403" s="1"/>
      <c r="V403" s="1"/>
      <c r="W403" s="1"/>
      <c r="X403" s="1"/>
      <c r="Y403" s="1"/>
      <c r="Z403" s="1"/>
    </row>
    <row r="404" spans="1:26" ht="15.75" customHeight="1" x14ac:dyDescent="0.2">
      <c r="A404" s="1"/>
      <c r="B404" s="1"/>
      <c r="C404" s="2"/>
      <c r="D404" s="2"/>
      <c r="E404" s="2"/>
      <c r="F404" s="2"/>
      <c r="G404" s="1"/>
      <c r="H404" s="2"/>
      <c r="I404" s="2"/>
      <c r="J404" s="1"/>
      <c r="K404" s="1"/>
      <c r="L404" s="1"/>
      <c r="M404" s="1"/>
      <c r="N404" s="1"/>
      <c r="O404" s="1"/>
      <c r="P404" s="1"/>
      <c r="Q404" s="1"/>
      <c r="R404" s="1"/>
      <c r="S404" s="1"/>
      <c r="T404" s="1"/>
      <c r="U404" s="1"/>
      <c r="V404" s="1"/>
      <c r="W404" s="1"/>
      <c r="X404" s="1"/>
      <c r="Y404" s="1"/>
      <c r="Z404" s="1"/>
    </row>
    <row r="405" spans="1:26" ht="15.75" customHeight="1" x14ac:dyDescent="0.2">
      <c r="A405" s="1"/>
      <c r="B405" s="1"/>
      <c r="C405" s="2"/>
      <c r="D405" s="2"/>
      <c r="E405" s="2"/>
      <c r="F405" s="2"/>
      <c r="G405" s="1"/>
      <c r="H405" s="2"/>
      <c r="I405" s="2"/>
      <c r="J405" s="1"/>
      <c r="K405" s="1"/>
      <c r="L405" s="1"/>
      <c r="M405" s="1"/>
      <c r="N405" s="1"/>
      <c r="O405" s="1"/>
      <c r="P405" s="1"/>
      <c r="Q405" s="1"/>
      <c r="R405" s="1"/>
      <c r="S405" s="1"/>
      <c r="T405" s="1"/>
      <c r="U405" s="1"/>
      <c r="V405" s="1"/>
      <c r="W405" s="1"/>
      <c r="X405" s="1"/>
      <c r="Y405" s="1"/>
      <c r="Z405" s="1"/>
    </row>
    <row r="406" spans="1:26" ht="15.75" customHeight="1" x14ac:dyDescent="0.2">
      <c r="A406" s="1"/>
      <c r="B406" s="1"/>
      <c r="C406" s="2"/>
      <c r="D406" s="2"/>
      <c r="E406" s="2"/>
      <c r="F406" s="2"/>
      <c r="G406" s="1"/>
      <c r="H406" s="2"/>
      <c r="I406" s="2"/>
      <c r="J406" s="1"/>
      <c r="K406" s="1"/>
      <c r="L406" s="1"/>
      <c r="M406" s="1"/>
      <c r="N406" s="1"/>
      <c r="O406" s="1"/>
      <c r="P406" s="1"/>
      <c r="Q406" s="1"/>
      <c r="R406" s="1"/>
      <c r="S406" s="1"/>
      <c r="T406" s="1"/>
      <c r="U406" s="1"/>
      <c r="V406" s="1"/>
      <c r="W406" s="1"/>
      <c r="X406" s="1"/>
      <c r="Y406" s="1"/>
      <c r="Z406" s="1"/>
    </row>
    <row r="407" spans="1:26" ht="15.75" customHeight="1" x14ac:dyDescent="0.2">
      <c r="A407" s="1"/>
      <c r="B407" s="1"/>
      <c r="C407" s="2"/>
      <c r="D407" s="2"/>
      <c r="E407" s="2"/>
      <c r="F407" s="2"/>
      <c r="G407" s="1"/>
      <c r="H407" s="2"/>
      <c r="I407" s="2"/>
      <c r="J407" s="1"/>
      <c r="K407" s="1"/>
      <c r="L407" s="1"/>
      <c r="M407" s="1"/>
      <c r="N407" s="1"/>
      <c r="O407" s="1"/>
      <c r="P407" s="1"/>
      <c r="Q407" s="1"/>
      <c r="R407" s="1"/>
      <c r="S407" s="1"/>
      <c r="T407" s="1"/>
      <c r="U407" s="1"/>
      <c r="V407" s="1"/>
      <c r="W407" s="1"/>
      <c r="X407" s="1"/>
      <c r="Y407" s="1"/>
      <c r="Z407" s="1"/>
    </row>
    <row r="408" spans="1:26" ht="15.75" customHeight="1" x14ac:dyDescent="0.2">
      <c r="A408" s="1"/>
      <c r="B408" s="1"/>
      <c r="C408" s="2"/>
      <c r="D408" s="2"/>
      <c r="E408" s="2"/>
      <c r="F408" s="2"/>
      <c r="G408" s="1"/>
      <c r="H408" s="2"/>
      <c r="I408" s="2"/>
      <c r="J408" s="1"/>
      <c r="K408" s="1"/>
      <c r="L408" s="1"/>
      <c r="M408" s="1"/>
      <c r="N408" s="1"/>
      <c r="O408" s="1"/>
      <c r="P408" s="1"/>
      <c r="Q408" s="1"/>
      <c r="R408" s="1"/>
      <c r="S408" s="1"/>
      <c r="T408" s="1"/>
      <c r="U408" s="1"/>
      <c r="V408" s="1"/>
      <c r="W408" s="1"/>
      <c r="X408" s="1"/>
      <c r="Y408" s="1"/>
      <c r="Z408" s="1"/>
    </row>
    <row r="409" spans="1:26" ht="15.75" customHeight="1" x14ac:dyDescent="0.2">
      <c r="A409" s="1"/>
      <c r="B409" s="1"/>
      <c r="C409" s="2"/>
      <c r="D409" s="2"/>
      <c r="E409" s="2"/>
      <c r="F409" s="2"/>
      <c r="G409" s="1"/>
      <c r="H409" s="2"/>
      <c r="I409" s="2"/>
      <c r="J409" s="1"/>
      <c r="K409" s="1"/>
      <c r="L409" s="1"/>
      <c r="M409" s="1"/>
      <c r="N409" s="1"/>
      <c r="O409" s="1"/>
      <c r="P409" s="1"/>
      <c r="Q409" s="1"/>
      <c r="R409" s="1"/>
      <c r="S409" s="1"/>
      <c r="T409" s="1"/>
      <c r="U409" s="1"/>
      <c r="V409" s="1"/>
      <c r="W409" s="1"/>
      <c r="X409" s="1"/>
      <c r="Y409" s="1"/>
      <c r="Z409" s="1"/>
    </row>
    <row r="410" spans="1:26" ht="15.75" customHeight="1" x14ac:dyDescent="0.2">
      <c r="A410" s="1"/>
      <c r="B410" s="1"/>
      <c r="C410" s="2"/>
      <c r="D410" s="2"/>
      <c r="E410" s="2"/>
      <c r="F410" s="2"/>
      <c r="G410" s="1"/>
      <c r="H410" s="2"/>
      <c r="I410" s="2"/>
      <c r="J410" s="1"/>
      <c r="K410" s="1"/>
      <c r="L410" s="1"/>
      <c r="M410" s="1"/>
      <c r="N410" s="1"/>
      <c r="O410" s="1"/>
      <c r="P410" s="1"/>
      <c r="Q410" s="1"/>
      <c r="R410" s="1"/>
      <c r="S410" s="1"/>
      <c r="T410" s="1"/>
      <c r="U410" s="1"/>
      <c r="V410" s="1"/>
      <c r="W410" s="1"/>
      <c r="X410" s="1"/>
      <c r="Y410" s="1"/>
      <c r="Z410" s="1"/>
    </row>
    <row r="411" spans="1:26" ht="15.75" customHeight="1" x14ac:dyDescent="0.2">
      <c r="A411" s="1"/>
      <c r="B411" s="1"/>
      <c r="C411" s="2"/>
      <c r="D411" s="2"/>
      <c r="E411" s="2"/>
      <c r="F411" s="2"/>
      <c r="G411" s="1"/>
      <c r="H411" s="2"/>
      <c r="I411" s="2"/>
      <c r="J411" s="1"/>
      <c r="K411" s="1"/>
      <c r="L411" s="1"/>
      <c r="M411" s="1"/>
      <c r="N411" s="1"/>
      <c r="O411" s="1"/>
      <c r="P411" s="1"/>
      <c r="Q411" s="1"/>
      <c r="R411" s="1"/>
      <c r="S411" s="1"/>
      <c r="T411" s="1"/>
      <c r="U411" s="1"/>
      <c r="V411" s="1"/>
      <c r="W411" s="1"/>
      <c r="X411" s="1"/>
      <c r="Y411" s="1"/>
      <c r="Z411" s="1"/>
    </row>
    <row r="412" spans="1:26" ht="15.75" customHeight="1" x14ac:dyDescent="0.2">
      <c r="A412" s="1"/>
      <c r="B412" s="1"/>
      <c r="C412" s="2"/>
      <c r="D412" s="2"/>
      <c r="E412" s="2"/>
      <c r="F412" s="2"/>
      <c r="G412" s="1"/>
      <c r="H412" s="2"/>
      <c r="I412" s="2"/>
      <c r="J412" s="1"/>
      <c r="K412" s="1"/>
      <c r="L412" s="1"/>
      <c r="M412" s="1"/>
      <c r="N412" s="1"/>
      <c r="O412" s="1"/>
      <c r="P412" s="1"/>
      <c r="Q412" s="1"/>
      <c r="R412" s="1"/>
      <c r="S412" s="1"/>
      <c r="T412" s="1"/>
      <c r="U412" s="1"/>
      <c r="V412" s="1"/>
      <c r="W412" s="1"/>
      <c r="X412" s="1"/>
      <c r="Y412" s="1"/>
      <c r="Z412" s="1"/>
    </row>
    <row r="413" spans="1:26" ht="15.75" customHeight="1" x14ac:dyDescent="0.2">
      <c r="A413" s="1"/>
      <c r="B413" s="1"/>
      <c r="C413" s="2"/>
      <c r="D413" s="2"/>
      <c r="E413" s="2"/>
      <c r="F413" s="2"/>
      <c r="G413" s="1"/>
      <c r="H413" s="2"/>
      <c r="I413" s="2"/>
      <c r="J413" s="1"/>
      <c r="K413" s="1"/>
      <c r="L413" s="1"/>
      <c r="M413" s="1"/>
      <c r="N413" s="1"/>
      <c r="O413" s="1"/>
      <c r="P413" s="1"/>
      <c r="Q413" s="1"/>
      <c r="R413" s="1"/>
      <c r="S413" s="1"/>
      <c r="T413" s="1"/>
      <c r="U413" s="1"/>
      <c r="V413" s="1"/>
      <c r="W413" s="1"/>
      <c r="X413" s="1"/>
      <c r="Y413" s="1"/>
      <c r="Z413" s="1"/>
    </row>
    <row r="414" spans="1:26" ht="15.75" customHeight="1" x14ac:dyDescent="0.2">
      <c r="A414" s="1"/>
      <c r="B414" s="1"/>
      <c r="C414" s="2"/>
      <c r="D414" s="2"/>
      <c r="E414" s="2"/>
      <c r="F414" s="2"/>
      <c r="G414" s="1"/>
      <c r="H414" s="2"/>
      <c r="I414" s="2"/>
      <c r="J414" s="1"/>
      <c r="K414" s="1"/>
      <c r="L414" s="1"/>
      <c r="M414" s="1"/>
      <c r="N414" s="1"/>
      <c r="O414" s="1"/>
      <c r="P414" s="1"/>
      <c r="Q414" s="1"/>
      <c r="R414" s="1"/>
      <c r="S414" s="1"/>
      <c r="T414" s="1"/>
      <c r="U414" s="1"/>
      <c r="V414" s="1"/>
      <c r="W414" s="1"/>
      <c r="X414" s="1"/>
      <c r="Y414" s="1"/>
      <c r="Z414" s="1"/>
    </row>
    <row r="415" spans="1:26" ht="15.75" customHeight="1" x14ac:dyDescent="0.2">
      <c r="A415" s="1"/>
      <c r="B415" s="1"/>
      <c r="C415" s="2"/>
      <c r="D415" s="2"/>
      <c r="E415" s="2"/>
      <c r="F415" s="2"/>
      <c r="G415" s="1"/>
      <c r="H415" s="2"/>
      <c r="I415" s="2"/>
      <c r="J415" s="1"/>
      <c r="K415" s="1"/>
      <c r="L415" s="1"/>
      <c r="M415" s="1"/>
      <c r="N415" s="1"/>
      <c r="O415" s="1"/>
      <c r="P415" s="1"/>
      <c r="Q415" s="1"/>
      <c r="R415" s="1"/>
      <c r="S415" s="1"/>
      <c r="T415" s="1"/>
      <c r="U415" s="1"/>
      <c r="V415" s="1"/>
      <c r="W415" s="1"/>
      <c r="X415" s="1"/>
      <c r="Y415" s="1"/>
      <c r="Z415" s="1"/>
    </row>
    <row r="416" spans="1:26" ht="15.75" customHeight="1" x14ac:dyDescent="0.2">
      <c r="A416" s="1"/>
      <c r="B416" s="1"/>
      <c r="C416" s="2"/>
      <c r="D416" s="2"/>
      <c r="E416" s="2"/>
      <c r="F416" s="2"/>
      <c r="G416" s="1"/>
      <c r="H416" s="2"/>
      <c r="I416" s="2"/>
      <c r="J416" s="1"/>
      <c r="K416" s="1"/>
      <c r="L416" s="1"/>
      <c r="M416" s="1"/>
      <c r="N416" s="1"/>
      <c r="O416" s="1"/>
      <c r="P416" s="1"/>
      <c r="Q416" s="1"/>
      <c r="R416" s="1"/>
      <c r="S416" s="1"/>
      <c r="T416" s="1"/>
      <c r="U416" s="1"/>
      <c r="V416" s="1"/>
      <c r="W416" s="1"/>
      <c r="X416" s="1"/>
      <c r="Y416" s="1"/>
      <c r="Z416" s="1"/>
    </row>
    <row r="417" spans="1:26" ht="15.75" customHeight="1" x14ac:dyDescent="0.2">
      <c r="A417" s="1"/>
      <c r="B417" s="1"/>
      <c r="C417" s="2"/>
      <c r="D417" s="2"/>
      <c r="E417" s="2"/>
      <c r="F417" s="2"/>
      <c r="G417" s="1"/>
      <c r="H417" s="2"/>
      <c r="I417" s="2"/>
      <c r="J417" s="1"/>
      <c r="K417" s="1"/>
      <c r="L417" s="1"/>
      <c r="M417" s="1"/>
      <c r="N417" s="1"/>
      <c r="O417" s="1"/>
      <c r="P417" s="1"/>
      <c r="Q417" s="1"/>
      <c r="R417" s="1"/>
      <c r="S417" s="1"/>
      <c r="T417" s="1"/>
      <c r="U417" s="1"/>
      <c r="V417" s="1"/>
      <c r="W417" s="1"/>
      <c r="X417" s="1"/>
      <c r="Y417" s="1"/>
      <c r="Z417" s="1"/>
    </row>
    <row r="418" spans="1:26" ht="15.75" customHeight="1" x14ac:dyDescent="0.2">
      <c r="A418" s="1"/>
      <c r="B418" s="1"/>
      <c r="C418" s="2"/>
      <c r="D418" s="2"/>
      <c r="E418" s="2"/>
      <c r="F418" s="2"/>
      <c r="G418" s="1"/>
      <c r="H418" s="2"/>
      <c r="I418" s="2"/>
      <c r="J418" s="1"/>
      <c r="K418" s="1"/>
      <c r="L418" s="1"/>
      <c r="M418" s="1"/>
      <c r="N418" s="1"/>
      <c r="O418" s="1"/>
      <c r="P418" s="1"/>
      <c r="Q418" s="1"/>
      <c r="R418" s="1"/>
      <c r="S418" s="1"/>
      <c r="T418" s="1"/>
      <c r="U418" s="1"/>
      <c r="V418" s="1"/>
      <c r="W418" s="1"/>
      <c r="X418" s="1"/>
      <c r="Y418" s="1"/>
      <c r="Z418" s="1"/>
    </row>
    <row r="419" spans="1:26" ht="15.75" customHeight="1" x14ac:dyDescent="0.2">
      <c r="A419" s="1"/>
      <c r="B419" s="1"/>
      <c r="C419" s="2"/>
      <c r="D419" s="2"/>
      <c r="E419" s="2"/>
      <c r="F419" s="2"/>
      <c r="G419" s="1"/>
      <c r="H419" s="2"/>
      <c r="I419" s="2"/>
      <c r="J419" s="1"/>
      <c r="K419" s="1"/>
      <c r="L419" s="1"/>
      <c r="M419" s="1"/>
      <c r="N419" s="1"/>
      <c r="O419" s="1"/>
      <c r="P419" s="1"/>
      <c r="Q419" s="1"/>
      <c r="R419" s="1"/>
      <c r="S419" s="1"/>
      <c r="T419" s="1"/>
      <c r="U419" s="1"/>
      <c r="V419" s="1"/>
      <c r="W419" s="1"/>
      <c r="X419" s="1"/>
      <c r="Y419" s="1"/>
      <c r="Z419" s="1"/>
    </row>
    <row r="420" spans="1:26" ht="15.75" customHeight="1" x14ac:dyDescent="0.2">
      <c r="A420" s="1"/>
      <c r="B420" s="1"/>
      <c r="C420" s="2"/>
      <c r="D420" s="2"/>
      <c r="E420" s="2"/>
      <c r="F420" s="2"/>
      <c r="G420" s="1"/>
      <c r="H420" s="2"/>
      <c r="I420" s="2"/>
      <c r="J420" s="1"/>
      <c r="K420" s="1"/>
      <c r="L420" s="1"/>
      <c r="M420" s="1"/>
      <c r="N420" s="1"/>
      <c r="O420" s="1"/>
      <c r="P420" s="1"/>
      <c r="Q420" s="1"/>
      <c r="R420" s="1"/>
      <c r="S420" s="1"/>
      <c r="T420" s="1"/>
      <c r="U420" s="1"/>
      <c r="V420" s="1"/>
      <c r="W420" s="1"/>
      <c r="X420" s="1"/>
      <c r="Y420" s="1"/>
      <c r="Z420" s="1"/>
    </row>
    <row r="421" spans="1:26" ht="15.75" customHeight="1" x14ac:dyDescent="0.2">
      <c r="A421" s="1"/>
      <c r="B421" s="1"/>
      <c r="C421" s="2"/>
      <c r="D421" s="2"/>
      <c r="E421" s="2"/>
      <c r="F421" s="2"/>
      <c r="G421" s="1"/>
      <c r="H421" s="2"/>
      <c r="I421" s="2"/>
      <c r="J421" s="1"/>
      <c r="K421" s="1"/>
      <c r="L421" s="1"/>
      <c r="M421" s="1"/>
      <c r="N421" s="1"/>
      <c r="O421" s="1"/>
      <c r="P421" s="1"/>
      <c r="Q421" s="1"/>
      <c r="R421" s="1"/>
      <c r="S421" s="1"/>
      <c r="T421" s="1"/>
      <c r="U421" s="1"/>
      <c r="V421" s="1"/>
      <c r="W421" s="1"/>
      <c r="X421" s="1"/>
      <c r="Y421" s="1"/>
      <c r="Z421" s="1"/>
    </row>
    <row r="422" spans="1:26" ht="15.75" customHeight="1" x14ac:dyDescent="0.2">
      <c r="A422" s="1"/>
      <c r="B422" s="1"/>
      <c r="C422" s="2"/>
      <c r="D422" s="2"/>
      <c r="E422" s="2"/>
      <c r="F422" s="2"/>
      <c r="G422" s="1"/>
      <c r="H422" s="2"/>
      <c r="I422" s="2"/>
      <c r="J422" s="1"/>
      <c r="K422" s="1"/>
      <c r="L422" s="1"/>
      <c r="M422" s="1"/>
      <c r="N422" s="1"/>
      <c r="O422" s="1"/>
      <c r="P422" s="1"/>
      <c r="Q422" s="1"/>
      <c r="R422" s="1"/>
      <c r="S422" s="1"/>
      <c r="T422" s="1"/>
      <c r="U422" s="1"/>
      <c r="V422" s="1"/>
      <c r="W422" s="1"/>
      <c r="X422" s="1"/>
      <c r="Y422" s="1"/>
      <c r="Z422" s="1"/>
    </row>
    <row r="423" spans="1:26" ht="15.75" customHeight="1" x14ac:dyDescent="0.2">
      <c r="A423" s="1"/>
      <c r="B423" s="1"/>
      <c r="C423" s="2"/>
      <c r="D423" s="2"/>
      <c r="E423" s="2"/>
      <c r="F423" s="2"/>
      <c r="G423" s="1"/>
      <c r="H423" s="2"/>
      <c r="I423" s="2"/>
      <c r="J423" s="1"/>
      <c r="K423" s="1"/>
      <c r="L423" s="1"/>
      <c r="M423" s="1"/>
      <c r="N423" s="1"/>
      <c r="O423" s="1"/>
      <c r="P423" s="1"/>
      <c r="Q423" s="1"/>
      <c r="R423" s="1"/>
      <c r="S423" s="1"/>
      <c r="T423" s="1"/>
      <c r="U423" s="1"/>
      <c r="V423" s="1"/>
      <c r="W423" s="1"/>
      <c r="X423" s="1"/>
      <c r="Y423" s="1"/>
      <c r="Z423" s="1"/>
    </row>
    <row r="424" spans="1:26" ht="15.75" customHeight="1" x14ac:dyDescent="0.2">
      <c r="A424" s="1"/>
      <c r="B424" s="1"/>
      <c r="C424" s="2"/>
      <c r="D424" s="2"/>
      <c r="E424" s="2"/>
      <c r="F424" s="2"/>
      <c r="G424" s="1"/>
      <c r="H424" s="2"/>
      <c r="I424" s="2"/>
      <c r="J424" s="1"/>
      <c r="K424" s="1"/>
      <c r="L424" s="1"/>
      <c r="M424" s="1"/>
      <c r="N424" s="1"/>
      <c r="O424" s="1"/>
      <c r="P424" s="1"/>
      <c r="Q424" s="1"/>
      <c r="R424" s="1"/>
      <c r="S424" s="1"/>
      <c r="T424" s="1"/>
      <c r="U424" s="1"/>
      <c r="V424" s="1"/>
      <c r="W424" s="1"/>
      <c r="X424" s="1"/>
      <c r="Y424" s="1"/>
      <c r="Z424" s="1"/>
    </row>
    <row r="425" spans="1:26" ht="15.75" customHeight="1" x14ac:dyDescent="0.2">
      <c r="A425" s="1"/>
      <c r="B425" s="1"/>
      <c r="C425" s="2"/>
      <c r="D425" s="2"/>
      <c r="E425" s="2"/>
      <c r="F425" s="2"/>
      <c r="G425" s="1"/>
      <c r="H425" s="2"/>
      <c r="I425" s="2"/>
      <c r="J425" s="1"/>
      <c r="K425" s="1"/>
      <c r="L425" s="1"/>
      <c r="M425" s="1"/>
      <c r="N425" s="1"/>
      <c r="O425" s="1"/>
      <c r="P425" s="1"/>
      <c r="Q425" s="1"/>
      <c r="R425" s="1"/>
      <c r="S425" s="1"/>
      <c r="T425" s="1"/>
      <c r="U425" s="1"/>
      <c r="V425" s="1"/>
      <c r="W425" s="1"/>
      <c r="X425" s="1"/>
      <c r="Y425" s="1"/>
      <c r="Z425" s="1"/>
    </row>
    <row r="426" spans="1:26" ht="15.75" customHeight="1" x14ac:dyDescent="0.2">
      <c r="A426" s="1"/>
      <c r="B426" s="1"/>
      <c r="C426" s="2"/>
      <c r="D426" s="2"/>
      <c r="E426" s="2"/>
      <c r="F426" s="2"/>
      <c r="G426" s="1"/>
      <c r="H426" s="2"/>
      <c r="I426" s="2"/>
      <c r="J426" s="1"/>
      <c r="K426" s="1"/>
      <c r="L426" s="1"/>
      <c r="M426" s="1"/>
      <c r="N426" s="1"/>
      <c r="O426" s="1"/>
      <c r="P426" s="1"/>
      <c r="Q426" s="1"/>
      <c r="R426" s="1"/>
      <c r="S426" s="1"/>
      <c r="T426" s="1"/>
      <c r="U426" s="1"/>
      <c r="V426" s="1"/>
      <c r="W426" s="1"/>
      <c r="X426" s="1"/>
      <c r="Y426" s="1"/>
      <c r="Z426" s="1"/>
    </row>
    <row r="427" spans="1:26" ht="15.75" customHeight="1" x14ac:dyDescent="0.2">
      <c r="A427" s="1"/>
      <c r="B427" s="1"/>
      <c r="C427" s="2"/>
      <c r="D427" s="2"/>
      <c r="E427" s="2"/>
      <c r="F427" s="2"/>
      <c r="G427" s="1"/>
      <c r="H427" s="2"/>
      <c r="I427" s="2"/>
      <c r="J427" s="1"/>
      <c r="K427" s="1"/>
      <c r="L427" s="1"/>
      <c r="M427" s="1"/>
      <c r="N427" s="1"/>
      <c r="O427" s="1"/>
      <c r="P427" s="1"/>
      <c r="Q427" s="1"/>
      <c r="R427" s="1"/>
      <c r="S427" s="1"/>
      <c r="T427" s="1"/>
      <c r="U427" s="1"/>
      <c r="V427" s="1"/>
      <c r="W427" s="1"/>
      <c r="X427" s="1"/>
      <c r="Y427" s="1"/>
      <c r="Z427" s="1"/>
    </row>
    <row r="428" spans="1:26" ht="15.75" customHeight="1" x14ac:dyDescent="0.2">
      <c r="A428" s="1"/>
      <c r="B428" s="1"/>
      <c r="C428" s="2"/>
      <c r="D428" s="2"/>
      <c r="E428" s="2"/>
      <c r="F428" s="2"/>
      <c r="G428" s="1"/>
      <c r="H428" s="2"/>
      <c r="I428" s="2"/>
      <c r="J428" s="1"/>
      <c r="K428" s="1"/>
      <c r="L428" s="1"/>
      <c r="M428" s="1"/>
      <c r="N428" s="1"/>
      <c r="O428" s="1"/>
      <c r="P428" s="1"/>
      <c r="Q428" s="1"/>
      <c r="R428" s="1"/>
      <c r="S428" s="1"/>
      <c r="T428" s="1"/>
      <c r="U428" s="1"/>
      <c r="V428" s="1"/>
      <c r="W428" s="1"/>
      <c r="X428" s="1"/>
      <c r="Y428" s="1"/>
      <c r="Z428" s="1"/>
    </row>
    <row r="429" spans="1:26" ht="15.75" customHeight="1" x14ac:dyDescent="0.2">
      <c r="A429" s="1"/>
      <c r="B429" s="1"/>
      <c r="C429" s="2"/>
      <c r="D429" s="2"/>
      <c r="E429" s="2"/>
      <c r="F429" s="2"/>
      <c r="G429" s="1"/>
      <c r="H429" s="2"/>
      <c r="I429" s="2"/>
      <c r="J429" s="1"/>
      <c r="K429" s="1"/>
      <c r="L429" s="1"/>
      <c r="M429" s="1"/>
      <c r="N429" s="1"/>
      <c r="O429" s="1"/>
      <c r="P429" s="1"/>
      <c r="Q429" s="1"/>
      <c r="R429" s="1"/>
      <c r="S429" s="1"/>
      <c r="T429" s="1"/>
      <c r="U429" s="1"/>
      <c r="V429" s="1"/>
      <c r="W429" s="1"/>
      <c r="X429" s="1"/>
      <c r="Y429" s="1"/>
      <c r="Z429" s="1"/>
    </row>
    <row r="430" spans="1:26" ht="15.75" customHeight="1" x14ac:dyDescent="0.2">
      <c r="A430" s="1"/>
      <c r="B430" s="1"/>
      <c r="C430" s="2"/>
      <c r="D430" s="2"/>
      <c r="E430" s="2"/>
      <c r="F430" s="2"/>
      <c r="G430" s="1"/>
      <c r="H430" s="2"/>
      <c r="I430" s="2"/>
      <c r="J430" s="1"/>
      <c r="K430" s="1"/>
      <c r="L430" s="1"/>
      <c r="M430" s="1"/>
      <c r="N430" s="1"/>
      <c r="O430" s="1"/>
      <c r="P430" s="1"/>
      <c r="Q430" s="1"/>
      <c r="R430" s="1"/>
      <c r="S430" s="1"/>
      <c r="T430" s="1"/>
      <c r="U430" s="1"/>
      <c r="V430" s="1"/>
      <c r="W430" s="1"/>
      <c r="X430" s="1"/>
      <c r="Y430" s="1"/>
      <c r="Z430" s="1"/>
    </row>
    <row r="431" spans="1:26" ht="15.75" customHeight="1" x14ac:dyDescent="0.2">
      <c r="A431" s="1"/>
      <c r="B431" s="1"/>
      <c r="C431" s="2"/>
      <c r="D431" s="2"/>
      <c r="E431" s="2"/>
      <c r="F431" s="2"/>
      <c r="G431" s="1"/>
      <c r="H431" s="2"/>
      <c r="I431" s="2"/>
      <c r="J431" s="1"/>
      <c r="K431" s="1"/>
      <c r="L431" s="1"/>
      <c r="M431" s="1"/>
      <c r="N431" s="1"/>
      <c r="O431" s="1"/>
      <c r="P431" s="1"/>
      <c r="Q431" s="1"/>
      <c r="R431" s="1"/>
      <c r="S431" s="1"/>
      <c r="T431" s="1"/>
      <c r="U431" s="1"/>
      <c r="V431" s="1"/>
      <c r="W431" s="1"/>
      <c r="X431" s="1"/>
      <c r="Y431" s="1"/>
      <c r="Z431" s="1"/>
    </row>
    <row r="432" spans="1:26" ht="15.75" customHeight="1" x14ac:dyDescent="0.2">
      <c r="A432" s="1"/>
      <c r="B432" s="1"/>
      <c r="C432" s="2"/>
      <c r="D432" s="2"/>
      <c r="E432" s="2"/>
      <c r="F432" s="2"/>
      <c r="G432" s="1"/>
      <c r="H432" s="2"/>
      <c r="I432" s="2"/>
      <c r="J432" s="1"/>
      <c r="K432" s="1"/>
      <c r="L432" s="1"/>
      <c r="M432" s="1"/>
      <c r="N432" s="1"/>
      <c r="O432" s="1"/>
      <c r="P432" s="1"/>
      <c r="Q432" s="1"/>
      <c r="R432" s="1"/>
      <c r="S432" s="1"/>
      <c r="T432" s="1"/>
      <c r="U432" s="1"/>
      <c r="V432" s="1"/>
      <c r="W432" s="1"/>
      <c r="X432" s="1"/>
      <c r="Y432" s="1"/>
      <c r="Z432" s="1"/>
    </row>
    <row r="433" spans="1:26" ht="15.75" customHeight="1" x14ac:dyDescent="0.2">
      <c r="A433" s="1"/>
      <c r="B433" s="1"/>
      <c r="C433" s="2"/>
      <c r="D433" s="2"/>
      <c r="E433" s="2"/>
      <c r="F433" s="2"/>
      <c r="G433" s="1"/>
      <c r="H433" s="2"/>
      <c r="I433" s="2"/>
      <c r="J433" s="1"/>
      <c r="K433" s="1"/>
      <c r="L433" s="1"/>
      <c r="M433" s="1"/>
      <c r="N433" s="1"/>
      <c r="O433" s="1"/>
      <c r="P433" s="1"/>
      <c r="Q433" s="1"/>
      <c r="R433" s="1"/>
      <c r="S433" s="1"/>
      <c r="T433" s="1"/>
      <c r="U433" s="1"/>
      <c r="V433" s="1"/>
      <c r="W433" s="1"/>
      <c r="X433" s="1"/>
      <c r="Y433" s="1"/>
      <c r="Z433" s="1"/>
    </row>
    <row r="434" spans="1:26" ht="15.75" customHeight="1" x14ac:dyDescent="0.2">
      <c r="A434" s="1"/>
      <c r="B434" s="1"/>
      <c r="C434" s="2"/>
      <c r="D434" s="2"/>
      <c r="E434" s="2"/>
      <c r="F434" s="2"/>
      <c r="G434" s="1"/>
      <c r="H434" s="2"/>
      <c r="I434" s="2"/>
      <c r="J434" s="1"/>
      <c r="K434" s="1"/>
      <c r="L434" s="1"/>
      <c r="M434" s="1"/>
      <c r="N434" s="1"/>
      <c r="O434" s="1"/>
      <c r="P434" s="1"/>
      <c r="Q434" s="1"/>
      <c r="R434" s="1"/>
      <c r="S434" s="1"/>
      <c r="T434" s="1"/>
      <c r="U434" s="1"/>
      <c r="V434" s="1"/>
      <c r="W434" s="1"/>
      <c r="X434" s="1"/>
      <c r="Y434" s="1"/>
      <c r="Z434" s="1"/>
    </row>
    <row r="435" spans="1:26" ht="15.75" customHeight="1" x14ac:dyDescent="0.2">
      <c r="A435" s="1"/>
      <c r="B435" s="1"/>
      <c r="C435" s="2"/>
      <c r="D435" s="2"/>
      <c r="E435" s="2"/>
      <c r="F435" s="2"/>
      <c r="G435" s="1"/>
      <c r="H435" s="2"/>
      <c r="I435" s="2"/>
      <c r="J435" s="1"/>
      <c r="K435" s="1"/>
      <c r="L435" s="1"/>
      <c r="M435" s="1"/>
      <c r="N435" s="1"/>
      <c r="O435" s="1"/>
      <c r="P435" s="1"/>
      <c r="Q435" s="1"/>
      <c r="R435" s="1"/>
      <c r="S435" s="1"/>
      <c r="T435" s="1"/>
      <c r="U435" s="1"/>
      <c r="V435" s="1"/>
      <c r="W435" s="1"/>
      <c r="X435" s="1"/>
      <c r="Y435" s="1"/>
      <c r="Z435" s="1"/>
    </row>
    <row r="436" spans="1:26" ht="15.75" customHeight="1" x14ac:dyDescent="0.2">
      <c r="A436" s="1"/>
      <c r="B436" s="1"/>
      <c r="C436" s="2"/>
      <c r="D436" s="2"/>
      <c r="E436" s="2"/>
      <c r="F436" s="2"/>
      <c r="G436" s="1"/>
      <c r="H436" s="2"/>
      <c r="I436" s="2"/>
      <c r="J436" s="1"/>
      <c r="K436" s="1"/>
      <c r="L436" s="1"/>
      <c r="M436" s="1"/>
      <c r="N436" s="1"/>
      <c r="O436" s="1"/>
      <c r="P436" s="1"/>
      <c r="Q436" s="1"/>
      <c r="R436" s="1"/>
      <c r="S436" s="1"/>
      <c r="T436" s="1"/>
      <c r="U436" s="1"/>
      <c r="V436" s="1"/>
      <c r="W436" s="1"/>
      <c r="X436" s="1"/>
      <c r="Y436" s="1"/>
      <c r="Z436" s="1"/>
    </row>
    <row r="437" spans="1:26" ht="15.75" customHeight="1" x14ac:dyDescent="0.2">
      <c r="A437" s="1"/>
      <c r="B437" s="1"/>
      <c r="C437" s="2"/>
      <c r="D437" s="2"/>
      <c r="E437" s="2"/>
      <c r="F437" s="2"/>
      <c r="G437" s="1"/>
      <c r="H437" s="2"/>
      <c r="I437" s="2"/>
      <c r="J437" s="1"/>
      <c r="K437" s="1"/>
      <c r="L437" s="1"/>
      <c r="M437" s="1"/>
      <c r="N437" s="1"/>
      <c r="O437" s="1"/>
      <c r="P437" s="1"/>
      <c r="Q437" s="1"/>
      <c r="R437" s="1"/>
      <c r="S437" s="1"/>
      <c r="T437" s="1"/>
      <c r="U437" s="1"/>
      <c r="V437" s="1"/>
      <c r="W437" s="1"/>
      <c r="X437" s="1"/>
      <c r="Y437" s="1"/>
      <c r="Z437" s="1"/>
    </row>
    <row r="438" spans="1:26" ht="15.75" customHeight="1" x14ac:dyDescent="0.2">
      <c r="A438" s="1"/>
      <c r="B438" s="1"/>
      <c r="C438" s="2"/>
      <c r="D438" s="2"/>
      <c r="E438" s="2"/>
      <c r="F438" s="2"/>
      <c r="G438" s="1"/>
      <c r="H438" s="2"/>
      <c r="I438" s="2"/>
      <c r="J438" s="1"/>
      <c r="K438" s="1"/>
      <c r="L438" s="1"/>
      <c r="M438" s="1"/>
      <c r="N438" s="1"/>
      <c r="O438" s="1"/>
      <c r="P438" s="1"/>
      <c r="Q438" s="1"/>
      <c r="R438" s="1"/>
      <c r="S438" s="1"/>
      <c r="T438" s="1"/>
      <c r="U438" s="1"/>
      <c r="V438" s="1"/>
      <c r="W438" s="1"/>
      <c r="X438" s="1"/>
      <c r="Y438" s="1"/>
      <c r="Z438" s="1"/>
    </row>
    <row r="439" spans="1:26" ht="15.75" customHeight="1" x14ac:dyDescent="0.2">
      <c r="A439" s="1"/>
      <c r="B439" s="1"/>
      <c r="C439" s="2"/>
      <c r="D439" s="2"/>
      <c r="E439" s="2"/>
      <c r="F439" s="2"/>
      <c r="G439" s="1"/>
      <c r="H439" s="2"/>
      <c r="I439" s="2"/>
      <c r="J439" s="1"/>
      <c r="K439" s="1"/>
      <c r="L439" s="1"/>
      <c r="M439" s="1"/>
      <c r="N439" s="1"/>
      <c r="O439" s="1"/>
      <c r="P439" s="1"/>
      <c r="Q439" s="1"/>
      <c r="R439" s="1"/>
      <c r="S439" s="1"/>
      <c r="T439" s="1"/>
      <c r="U439" s="1"/>
      <c r="V439" s="1"/>
      <c r="W439" s="1"/>
      <c r="X439" s="1"/>
      <c r="Y439" s="1"/>
      <c r="Z439" s="1"/>
    </row>
    <row r="440" spans="1:26" ht="15.75" customHeight="1" x14ac:dyDescent="0.2">
      <c r="A440" s="1"/>
      <c r="B440" s="1"/>
      <c r="C440" s="2"/>
      <c r="D440" s="2"/>
      <c r="E440" s="2"/>
      <c r="F440" s="2"/>
      <c r="G440" s="1"/>
      <c r="H440" s="2"/>
      <c r="I440" s="2"/>
      <c r="J440" s="1"/>
      <c r="K440" s="1"/>
      <c r="L440" s="1"/>
      <c r="M440" s="1"/>
      <c r="N440" s="1"/>
      <c r="O440" s="1"/>
      <c r="P440" s="1"/>
      <c r="Q440" s="1"/>
      <c r="R440" s="1"/>
      <c r="S440" s="1"/>
      <c r="T440" s="1"/>
      <c r="U440" s="1"/>
      <c r="V440" s="1"/>
      <c r="W440" s="1"/>
      <c r="X440" s="1"/>
      <c r="Y440" s="1"/>
      <c r="Z440" s="1"/>
    </row>
    <row r="441" spans="1:26" ht="15.75" customHeight="1" x14ac:dyDescent="0.2">
      <c r="A441" s="1"/>
      <c r="B441" s="1"/>
      <c r="C441" s="2"/>
      <c r="D441" s="2"/>
      <c r="E441" s="2"/>
      <c r="F441" s="2"/>
      <c r="G441" s="1"/>
      <c r="H441" s="2"/>
      <c r="I441" s="2"/>
      <c r="J441" s="1"/>
      <c r="K441" s="1"/>
      <c r="L441" s="1"/>
      <c r="M441" s="1"/>
      <c r="N441" s="1"/>
      <c r="O441" s="1"/>
      <c r="P441" s="1"/>
      <c r="Q441" s="1"/>
      <c r="R441" s="1"/>
      <c r="S441" s="1"/>
      <c r="T441" s="1"/>
      <c r="U441" s="1"/>
      <c r="V441" s="1"/>
      <c r="W441" s="1"/>
      <c r="X441" s="1"/>
      <c r="Y441" s="1"/>
      <c r="Z441" s="1"/>
    </row>
    <row r="442" spans="1:26" ht="15.75" customHeight="1" x14ac:dyDescent="0.2">
      <c r="A442" s="1"/>
      <c r="B442" s="1"/>
      <c r="C442" s="2"/>
      <c r="D442" s="2"/>
      <c r="E442" s="2"/>
      <c r="F442" s="2"/>
      <c r="G442" s="1"/>
      <c r="H442" s="2"/>
      <c r="I442" s="2"/>
      <c r="J442" s="1"/>
      <c r="K442" s="1"/>
      <c r="L442" s="1"/>
      <c r="M442" s="1"/>
      <c r="N442" s="1"/>
      <c r="O442" s="1"/>
      <c r="P442" s="1"/>
      <c r="Q442" s="1"/>
      <c r="R442" s="1"/>
      <c r="S442" s="1"/>
      <c r="T442" s="1"/>
      <c r="U442" s="1"/>
      <c r="V442" s="1"/>
      <c r="W442" s="1"/>
      <c r="X442" s="1"/>
      <c r="Y442" s="1"/>
      <c r="Z442" s="1"/>
    </row>
    <row r="443" spans="1:26" ht="15.75" customHeight="1" x14ac:dyDescent="0.2">
      <c r="A443" s="1"/>
      <c r="B443" s="1"/>
      <c r="C443" s="2"/>
      <c r="D443" s="2"/>
      <c r="E443" s="2"/>
      <c r="F443" s="2"/>
      <c r="G443" s="1"/>
      <c r="H443" s="2"/>
      <c r="I443" s="2"/>
      <c r="J443" s="1"/>
      <c r="K443" s="1"/>
      <c r="L443" s="1"/>
      <c r="M443" s="1"/>
      <c r="N443" s="1"/>
      <c r="O443" s="1"/>
      <c r="P443" s="1"/>
      <c r="Q443" s="1"/>
      <c r="R443" s="1"/>
      <c r="S443" s="1"/>
      <c r="T443" s="1"/>
      <c r="U443" s="1"/>
      <c r="V443" s="1"/>
      <c r="W443" s="1"/>
      <c r="X443" s="1"/>
      <c r="Y443" s="1"/>
      <c r="Z443" s="1"/>
    </row>
    <row r="444" spans="1:26" ht="15.75" customHeight="1" x14ac:dyDescent="0.2">
      <c r="A444" s="1"/>
      <c r="B444" s="1"/>
      <c r="C444" s="2"/>
      <c r="D444" s="2"/>
      <c r="E444" s="2"/>
      <c r="F444" s="2"/>
      <c r="G444" s="1"/>
      <c r="H444" s="2"/>
      <c r="I444" s="2"/>
      <c r="J444" s="1"/>
      <c r="K444" s="1"/>
      <c r="L444" s="1"/>
      <c r="M444" s="1"/>
      <c r="N444" s="1"/>
      <c r="O444" s="1"/>
      <c r="P444" s="1"/>
      <c r="Q444" s="1"/>
      <c r="R444" s="1"/>
      <c r="S444" s="1"/>
      <c r="T444" s="1"/>
      <c r="U444" s="1"/>
      <c r="V444" s="1"/>
      <c r="W444" s="1"/>
      <c r="X444" s="1"/>
      <c r="Y444" s="1"/>
      <c r="Z444" s="1"/>
    </row>
    <row r="445" spans="1:26" ht="15.75" customHeight="1" x14ac:dyDescent="0.2">
      <c r="A445" s="1"/>
      <c r="B445" s="1"/>
      <c r="C445" s="2"/>
      <c r="D445" s="2"/>
      <c r="E445" s="2"/>
      <c r="F445" s="2"/>
      <c r="G445" s="1"/>
      <c r="H445" s="2"/>
      <c r="I445" s="2"/>
      <c r="J445" s="1"/>
      <c r="K445" s="1"/>
      <c r="L445" s="1"/>
      <c r="M445" s="1"/>
      <c r="N445" s="1"/>
      <c r="O445" s="1"/>
      <c r="P445" s="1"/>
      <c r="Q445" s="1"/>
      <c r="R445" s="1"/>
      <c r="S445" s="1"/>
      <c r="T445" s="1"/>
      <c r="U445" s="1"/>
      <c r="V445" s="1"/>
      <c r="W445" s="1"/>
      <c r="X445" s="1"/>
      <c r="Y445" s="1"/>
      <c r="Z445" s="1"/>
    </row>
    <row r="446" spans="1:26" ht="15.75" customHeight="1" x14ac:dyDescent="0.2">
      <c r="A446" s="1"/>
      <c r="B446" s="1"/>
      <c r="C446" s="2"/>
      <c r="D446" s="2"/>
      <c r="E446" s="2"/>
      <c r="F446" s="2"/>
      <c r="G446" s="1"/>
      <c r="H446" s="2"/>
      <c r="I446" s="2"/>
      <c r="J446" s="1"/>
      <c r="K446" s="1"/>
      <c r="L446" s="1"/>
      <c r="M446" s="1"/>
      <c r="N446" s="1"/>
      <c r="O446" s="1"/>
      <c r="P446" s="1"/>
      <c r="Q446" s="1"/>
      <c r="R446" s="1"/>
      <c r="S446" s="1"/>
      <c r="T446" s="1"/>
      <c r="U446" s="1"/>
      <c r="V446" s="1"/>
      <c r="W446" s="1"/>
      <c r="X446" s="1"/>
      <c r="Y446" s="1"/>
      <c r="Z446" s="1"/>
    </row>
    <row r="447" spans="1:26" ht="15.75" customHeight="1" x14ac:dyDescent="0.2">
      <c r="A447" s="1"/>
      <c r="B447" s="1"/>
      <c r="C447" s="2"/>
      <c r="D447" s="2"/>
      <c r="E447" s="2"/>
      <c r="F447" s="2"/>
      <c r="G447" s="1"/>
      <c r="H447" s="2"/>
      <c r="I447" s="2"/>
      <c r="J447" s="1"/>
      <c r="K447" s="1"/>
      <c r="L447" s="1"/>
      <c r="M447" s="1"/>
      <c r="N447" s="1"/>
      <c r="O447" s="1"/>
      <c r="P447" s="1"/>
      <c r="Q447" s="1"/>
      <c r="R447" s="1"/>
      <c r="S447" s="1"/>
      <c r="T447" s="1"/>
      <c r="U447" s="1"/>
      <c r="V447" s="1"/>
      <c r="W447" s="1"/>
      <c r="X447" s="1"/>
      <c r="Y447" s="1"/>
      <c r="Z447" s="1"/>
    </row>
    <row r="448" spans="1:26" ht="15.75" customHeight="1" x14ac:dyDescent="0.2">
      <c r="A448" s="1"/>
      <c r="B448" s="1"/>
      <c r="C448" s="2"/>
      <c r="D448" s="2"/>
      <c r="E448" s="2"/>
      <c r="F448" s="2"/>
      <c r="G448" s="1"/>
      <c r="H448" s="2"/>
      <c r="I448" s="2"/>
      <c r="J448" s="1"/>
      <c r="K448" s="1"/>
      <c r="L448" s="1"/>
      <c r="M448" s="1"/>
      <c r="N448" s="1"/>
      <c r="O448" s="1"/>
      <c r="P448" s="1"/>
      <c r="Q448" s="1"/>
      <c r="R448" s="1"/>
      <c r="S448" s="1"/>
      <c r="T448" s="1"/>
      <c r="U448" s="1"/>
      <c r="V448" s="1"/>
      <c r="W448" s="1"/>
      <c r="X448" s="1"/>
      <c r="Y448" s="1"/>
      <c r="Z448" s="1"/>
    </row>
    <row r="449" spans="1:26" ht="15.75" customHeight="1" x14ac:dyDescent="0.2">
      <c r="A449" s="1"/>
      <c r="B449" s="1"/>
      <c r="C449" s="2"/>
      <c r="D449" s="2"/>
      <c r="E449" s="2"/>
      <c r="F449" s="2"/>
      <c r="G449" s="1"/>
      <c r="H449" s="2"/>
      <c r="I449" s="2"/>
      <c r="J449" s="1"/>
      <c r="K449" s="1"/>
      <c r="L449" s="1"/>
      <c r="M449" s="1"/>
      <c r="N449" s="1"/>
      <c r="O449" s="1"/>
      <c r="P449" s="1"/>
      <c r="Q449" s="1"/>
      <c r="R449" s="1"/>
      <c r="S449" s="1"/>
      <c r="T449" s="1"/>
      <c r="U449" s="1"/>
      <c r="V449" s="1"/>
      <c r="W449" s="1"/>
      <c r="X449" s="1"/>
      <c r="Y449" s="1"/>
      <c r="Z449" s="1"/>
    </row>
    <row r="450" spans="1:26" ht="15.75" customHeight="1" x14ac:dyDescent="0.2">
      <c r="A450" s="1"/>
      <c r="B450" s="1"/>
      <c r="C450" s="2"/>
      <c r="D450" s="2"/>
      <c r="E450" s="2"/>
      <c r="F450" s="2"/>
      <c r="G450" s="1"/>
      <c r="H450" s="2"/>
      <c r="I450" s="2"/>
      <c r="J450" s="1"/>
      <c r="K450" s="1"/>
      <c r="L450" s="1"/>
      <c r="M450" s="1"/>
      <c r="N450" s="1"/>
      <c r="O450" s="1"/>
      <c r="P450" s="1"/>
      <c r="Q450" s="1"/>
      <c r="R450" s="1"/>
      <c r="S450" s="1"/>
      <c r="T450" s="1"/>
      <c r="U450" s="1"/>
      <c r="V450" s="1"/>
      <c r="W450" s="1"/>
      <c r="X450" s="1"/>
      <c r="Y450" s="1"/>
      <c r="Z450" s="1"/>
    </row>
    <row r="451" spans="1:26" ht="15.75" customHeight="1" x14ac:dyDescent="0.2">
      <c r="A451" s="1"/>
      <c r="B451" s="1"/>
      <c r="C451" s="2"/>
      <c r="D451" s="2"/>
      <c r="E451" s="2"/>
      <c r="F451" s="2"/>
      <c r="G451" s="1"/>
      <c r="H451" s="2"/>
      <c r="I451" s="2"/>
      <c r="J451" s="1"/>
      <c r="K451" s="1"/>
      <c r="L451" s="1"/>
      <c r="M451" s="1"/>
      <c r="N451" s="1"/>
      <c r="O451" s="1"/>
      <c r="P451" s="1"/>
      <c r="Q451" s="1"/>
      <c r="R451" s="1"/>
      <c r="S451" s="1"/>
      <c r="T451" s="1"/>
      <c r="U451" s="1"/>
      <c r="V451" s="1"/>
      <c r="W451" s="1"/>
      <c r="X451" s="1"/>
      <c r="Y451" s="1"/>
      <c r="Z451" s="1"/>
    </row>
    <row r="452" spans="1:26" ht="15.75" customHeight="1" x14ac:dyDescent="0.2">
      <c r="A452" s="1"/>
      <c r="B452" s="1"/>
      <c r="C452" s="2"/>
      <c r="D452" s="2"/>
      <c r="E452" s="2"/>
      <c r="F452" s="2"/>
      <c r="G452" s="1"/>
      <c r="H452" s="2"/>
      <c r="I452" s="2"/>
      <c r="J452" s="1"/>
      <c r="K452" s="1"/>
      <c r="L452" s="1"/>
      <c r="M452" s="1"/>
      <c r="N452" s="1"/>
      <c r="O452" s="1"/>
      <c r="P452" s="1"/>
      <c r="Q452" s="1"/>
      <c r="R452" s="1"/>
      <c r="S452" s="1"/>
      <c r="T452" s="1"/>
      <c r="U452" s="1"/>
      <c r="V452" s="1"/>
      <c r="W452" s="1"/>
      <c r="X452" s="1"/>
      <c r="Y452" s="1"/>
      <c r="Z452" s="1"/>
    </row>
    <row r="453" spans="1:26" ht="15.75" customHeight="1" x14ac:dyDescent="0.2">
      <c r="A453" s="1"/>
      <c r="B453" s="1"/>
      <c r="C453" s="2"/>
      <c r="D453" s="2"/>
      <c r="E453" s="2"/>
      <c r="F453" s="2"/>
      <c r="G453" s="1"/>
      <c r="H453" s="2"/>
      <c r="I453" s="2"/>
      <c r="J453" s="1"/>
      <c r="K453" s="1"/>
      <c r="L453" s="1"/>
      <c r="M453" s="1"/>
      <c r="N453" s="1"/>
      <c r="O453" s="1"/>
      <c r="P453" s="1"/>
      <c r="Q453" s="1"/>
      <c r="R453" s="1"/>
      <c r="S453" s="1"/>
      <c r="T453" s="1"/>
      <c r="U453" s="1"/>
      <c r="V453" s="1"/>
      <c r="W453" s="1"/>
      <c r="X453" s="1"/>
      <c r="Y453" s="1"/>
      <c r="Z453" s="1"/>
    </row>
    <row r="454" spans="1:26" ht="15.75" customHeight="1" x14ac:dyDescent="0.2">
      <c r="A454" s="1"/>
      <c r="B454" s="1"/>
      <c r="C454" s="2"/>
      <c r="D454" s="2"/>
      <c r="E454" s="2"/>
      <c r="F454" s="2"/>
      <c r="G454" s="1"/>
      <c r="H454" s="2"/>
      <c r="I454" s="2"/>
      <c r="J454" s="1"/>
      <c r="K454" s="1"/>
      <c r="L454" s="1"/>
      <c r="M454" s="1"/>
      <c r="N454" s="1"/>
      <c r="O454" s="1"/>
      <c r="P454" s="1"/>
      <c r="Q454" s="1"/>
      <c r="R454" s="1"/>
      <c r="S454" s="1"/>
      <c r="T454" s="1"/>
      <c r="U454" s="1"/>
      <c r="V454" s="1"/>
      <c r="W454" s="1"/>
      <c r="X454" s="1"/>
      <c r="Y454" s="1"/>
      <c r="Z454" s="1"/>
    </row>
    <row r="455" spans="1:26" ht="15.75" customHeight="1" x14ac:dyDescent="0.2">
      <c r="A455" s="1"/>
      <c r="B455" s="1"/>
      <c r="C455" s="2"/>
      <c r="D455" s="2"/>
      <c r="E455" s="2"/>
      <c r="F455" s="2"/>
      <c r="G455" s="1"/>
      <c r="H455" s="2"/>
      <c r="I455" s="2"/>
      <c r="J455" s="1"/>
      <c r="K455" s="1"/>
      <c r="L455" s="1"/>
      <c r="M455" s="1"/>
      <c r="N455" s="1"/>
      <c r="O455" s="1"/>
      <c r="P455" s="1"/>
      <c r="Q455" s="1"/>
      <c r="R455" s="1"/>
      <c r="S455" s="1"/>
      <c r="T455" s="1"/>
      <c r="U455" s="1"/>
      <c r="V455" s="1"/>
      <c r="W455" s="1"/>
      <c r="X455" s="1"/>
      <c r="Y455" s="1"/>
      <c r="Z455" s="1"/>
    </row>
    <row r="456" spans="1:26" ht="15.75" customHeight="1" x14ac:dyDescent="0.2">
      <c r="A456" s="1"/>
      <c r="B456" s="1"/>
      <c r="C456" s="2"/>
      <c r="D456" s="2"/>
      <c r="E456" s="2"/>
      <c r="F456" s="2"/>
      <c r="G456" s="1"/>
      <c r="H456" s="2"/>
      <c r="I456" s="2"/>
      <c r="J456" s="1"/>
      <c r="K456" s="1"/>
      <c r="L456" s="1"/>
      <c r="M456" s="1"/>
      <c r="N456" s="1"/>
      <c r="O456" s="1"/>
      <c r="P456" s="1"/>
      <c r="Q456" s="1"/>
      <c r="R456" s="1"/>
      <c r="S456" s="1"/>
      <c r="T456" s="1"/>
      <c r="U456" s="1"/>
      <c r="V456" s="1"/>
      <c r="W456" s="1"/>
      <c r="X456" s="1"/>
      <c r="Y456" s="1"/>
      <c r="Z456" s="1"/>
    </row>
    <row r="457" spans="1:26" ht="15.75" customHeight="1" x14ac:dyDescent="0.2">
      <c r="A457" s="1"/>
      <c r="B457" s="1"/>
      <c r="C457" s="2"/>
      <c r="D457" s="2"/>
      <c r="E457" s="2"/>
      <c r="F457" s="2"/>
      <c r="G457" s="1"/>
      <c r="H457" s="2"/>
      <c r="I457" s="2"/>
      <c r="J457" s="1"/>
      <c r="K457" s="1"/>
      <c r="L457" s="1"/>
      <c r="M457" s="1"/>
      <c r="N457" s="1"/>
      <c r="O457" s="1"/>
      <c r="P457" s="1"/>
      <c r="Q457" s="1"/>
      <c r="R457" s="1"/>
      <c r="S457" s="1"/>
      <c r="T457" s="1"/>
      <c r="U457" s="1"/>
      <c r="V457" s="1"/>
      <c r="W457" s="1"/>
      <c r="X457" s="1"/>
      <c r="Y457" s="1"/>
      <c r="Z457" s="1"/>
    </row>
    <row r="458" spans="1:26" ht="15.75" customHeight="1" x14ac:dyDescent="0.2">
      <c r="A458" s="1"/>
      <c r="B458" s="1"/>
      <c r="C458" s="2"/>
      <c r="D458" s="2"/>
      <c r="E458" s="2"/>
      <c r="F458" s="2"/>
      <c r="G458" s="1"/>
      <c r="H458" s="2"/>
      <c r="I458" s="2"/>
      <c r="J458" s="1"/>
      <c r="K458" s="1"/>
      <c r="L458" s="1"/>
      <c r="M458" s="1"/>
      <c r="N458" s="1"/>
      <c r="O458" s="1"/>
      <c r="P458" s="1"/>
      <c r="Q458" s="1"/>
      <c r="R458" s="1"/>
      <c r="S458" s="1"/>
      <c r="T458" s="1"/>
      <c r="U458" s="1"/>
      <c r="V458" s="1"/>
      <c r="W458" s="1"/>
      <c r="X458" s="1"/>
      <c r="Y458" s="1"/>
      <c r="Z458" s="1"/>
    </row>
    <row r="459" spans="1:26" ht="15.75" customHeight="1" x14ac:dyDescent="0.2">
      <c r="A459" s="1"/>
      <c r="B459" s="1"/>
      <c r="C459" s="2"/>
      <c r="D459" s="2"/>
      <c r="E459" s="2"/>
      <c r="F459" s="2"/>
      <c r="G459" s="1"/>
      <c r="H459" s="2"/>
      <c r="I459" s="2"/>
      <c r="J459" s="1"/>
      <c r="K459" s="1"/>
      <c r="L459" s="1"/>
      <c r="M459" s="1"/>
      <c r="N459" s="1"/>
      <c r="O459" s="1"/>
      <c r="P459" s="1"/>
      <c r="Q459" s="1"/>
      <c r="R459" s="1"/>
      <c r="S459" s="1"/>
      <c r="T459" s="1"/>
      <c r="U459" s="1"/>
      <c r="V459" s="1"/>
      <c r="W459" s="1"/>
      <c r="X459" s="1"/>
      <c r="Y459" s="1"/>
      <c r="Z459" s="1"/>
    </row>
    <row r="460" spans="1:26" ht="15.75" customHeight="1" x14ac:dyDescent="0.2">
      <c r="A460" s="1"/>
      <c r="B460" s="1"/>
      <c r="C460" s="2"/>
      <c r="D460" s="2"/>
      <c r="E460" s="2"/>
      <c r="F460" s="2"/>
      <c r="G460" s="1"/>
      <c r="H460" s="2"/>
      <c r="I460" s="2"/>
      <c r="J460" s="1"/>
      <c r="K460" s="1"/>
      <c r="L460" s="1"/>
      <c r="M460" s="1"/>
      <c r="N460" s="1"/>
      <c r="O460" s="1"/>
      <c r="P460" s="1"/>
      <c r="Q460" s="1"/>
      <c r="R460" s="1"/>
      <c r="S460" s="1"/>
      <c r="T460" s="1"/>
      <c r="U460" s="1"/>
      <c r="V460" s="1"/>
      <c r="W460" s="1"/>
      <c r="X460" s="1"/>
      <c r="Y460" s="1"/>
      <c r="Z460" s="1"/>
    </row>
    <row r="461" spans="1:26" ht="15.75" customHeight="1" x14ac:dyDescent="0.2">
      <c r="A461" s="1"/>
      <c r="B461" s="1"/>
      <c r="C461" s="2"/>
      <c r="D461" s="2"/>
      <c r="E461" s="2"/>
      <c r="F461" s="2"/>
      <c r="G461" s="1"/>
      <c r="H461" s="2"/>
      <c r="I461" s="2"/>
      <c r="J461" s="1"/>
      <c r="K461" s="1"/>
      <c r="L461" s="1"/>
      <c r="M461" s="1"/>
      <c r="N461" s="1"/>
      <c r="O461" s="1"/>
      <c r="P461" s="1"/>
      <c r="Q461" s="1"/>
      <c r="R461" s="1"/>
      <c r="S461" s="1"/>
      <c r="T461" s="1"/>
      <c r="U461" s="1"/>
      <c r="V461" s="1"/>
      <c r="W461" s="1"/>
      <c r="X461" s="1"/>
      <c r="Y461" s="1"/>
      <c r="Z461" s="1"/>
    </row>
    <row r="462" spans="1:26" ht="15.75" customHeight="1" x14ac:dyDescent="0.2">
      <c r="A462" s="1"/>
      <c r="B462" s="1"/>
      <c r="C462" s="2"/>
      <c r="D462" s="2"/>
      <c r="E462" s="2"/>
      <c r="F462" s="2"/>
      <c r="G462" s="1"/>
      <c r="H462" s="2"/>
      <c r="I462" s="2"/>
      <c r="J462" s="1"/>
      <c r="K462" s="1"/>
      <c r="L462" s="1"/>
      <c r="M462" s="1"/>
      <c r="N462" s="1"/>
      <c r="O462" s="1"/>
      <c r="P462" s="1"/>
      <c r="Q462" s="1"/>
      <c r="R462" s="1"/>
      <c r="S462" s="1"/>
      <c r="T462" s="1"/>
      <c r="U462" s="1"/>
      <c r="V462" s="1"/>
      <c r="W462" s="1"/>
      <c r="X462" s="1"/>
      <c r="Y462" s="1"/>
      <c r="Z462" s="1"/>
    </row>
    <row r="463" spans="1:26" ht="15.75" customHeight="1" x14ac:dyDescent="0.2">
      <c r="A463" s="1"/>
      <c r="B463" s="1"/>
      <c r="C463" s="2"/>
      <c r="D463" s="2"/>
      <c r="E463" s="2"/>
      <c r="F463" s="2"/>
      <c r="G463" s="1"/>
      <c r="H463" s="2"/>
      <c r="I463" s="2"/>
      <c r="J463" s="1"/>
      <c r="K463" s="1"/>
      <c r="L463" s="1"/>
      <c r="M463" s="1"/>
      <c r="N463" s="1"/>
      <c r="O463" s="1"/>
      <c r="P463" s="1"/>
      <c r="Q463" s="1"/>
      <c r="R463" s="1"/>
      <c r="S463" s="1"/>
      <c r="T463" s="1"/>
      <c r="U463" s="1"/>
      <c r="V463" s="1"/>
      <c r="W463" s="1"/>
      <c r="X463" s="1"/>
      <c r="Y463" s="1"/>
      <c r="Z463" s="1"/>
    </row>
    <row r="464" spans="1:26" ht="15.75" customHeight="1" x14ac:dyDescent="0.2">
      <c r="A464" s="1"/>
      <c r="B464" s="1"/>
      <c r="C464" s="2"/>
      <c r="D464" s="2"/>
      <c r="E464" s="2"/>
      <c r="F464" s="2"/>
      <c r="G464" s="1"/>
      <c r="H464" s="2"/>
      <c r="I464" s="2"/>
      <c r="J464" s="1"/>
      <c r="K464" s="1"/>
      <c r="L464" s="1"/>
      <c r="M464" s="1"/>
      <c r="N464" s="1"/>
      <c r="O464" s="1"/>
      <c r="P464" s="1"/>
      <c r="Q464" s="1"/>
      <c r="R464" s="1"/>
      <c r="S464" s="1"/>
      <c r="T464" s="1"/>
      <c r="U464" s="1"/>
      <c r="V464" s="1"/>
      <c r="W464" s="1"/>
      <c r="X464" s="1"/>
      <c r="Y464" s="1"/>
      <c r="Z464" s="1"/>
    </row>
    <row r="465" spans="1:26" ht="15.75" customHeight="1" x14ac:dyDescent="0.2">
      <c r="A465" s="1"/>
      <c r="B465" s="1"/>
      <c r="C465" s="2"/>
      <c r="D465" s="2"/>
      <c r="E465" s="2"/>
      <c r="F465" s="2"/>
      <c r="G465" s="1"/>
      <c r="H465" s="2"/>
      <c r="I465" s="2"/>
      <c r="J465" s="1"/>
      <c r="K465" s="1"/>
      <c r="L465" s="1"/>
      <c r="M465" s="1"/>
      <c r="N465" s="1"/>
      <c r="O465" s="1"/>
      <c r="P465" s="1"/>
      <c r="Q465" s="1"/>
      <c r="R465" s="1"/>
      <c r="S465" s="1"/>
      <c r="T465" s="1"/>
      <c r="U465" s="1"/>
      <c r="V465" s="1"/>
      <c r="W465" s="1"/>
      <c r="X465" s="1"/>
      <c r="Y465" s="1"/>
      <c r="Z465" s="1"/>
    </row>
    <row r="466" spans="1:26" ht="15.75" customHeight="1" x14ac:dyDescent="0.2">
      <c r="A466" s="1"/>
      <c r="B466" s="1"/>
      <c r="C466" s="2"/>
      <c r="D466" s="2"/>
      <c r="E466" s="2"/>
      <c r="F466" s="2"/>
      <c r="G466" s="1"/>
      <c r="H466" s="2"/>
      <c r="I466" s="2"/>
      <c r="J466" s="1"/>
      <c r="K466" s="1"/>
      <c r="L466" s="1"/>
      <c r="M466" s="1"/>
      <c r="N466" s="1"/>
      <c r="O466" s="1"/>
      <c r="P466" s="1"/>
      <c r="Q466" s="1"/>
      <c r="R466" s="1"/>
      <c r="S466" s="1"/>
      <c r="T466" s="1"/>
      <c r="U466" s="1"/>
      <c r="V466" s="1"/>
      <c r="W466" s="1"/>
      <c r="X466" s="1"/>
      <c r="Y466" s="1"/>
      <c r="Z466" s="1"/>
    </row>
    <row r="467" spans="1:26" ht="15.75" customHeight="1" x14ac:dyDescent="0.2">
      <c r="A467" s="1"/>
      <c r="B467" s="1"/>
      <c r="C467" s="2"/>
      <c r="D467" s="2"/>
      <c r="E467" s="2"/>
      <c r="F467" s="2"/>
      <c r="G467" s="1"/>
      <c r="H467" s="2"/>
      <c r="I467" s="2"/>
      <c r="J467" s="1"/>
      <c r="K467" s="1"/>
      <c r="L467" s="1"/>
      <c r="M467" s="1"/>
      <c r="N467" s="1"/>
      <c r="O467" s="1"/>
      <c r="P467" s="1"/>
      <c r="Q467" s="1"/>
      <c r="R467" s="1"/>
      <c r="S467" s="1"/>
      <c r="T467" s="1"/>
      <c r="U467" s="1"/>
      <c r="V467" s="1"/>
      <c r="W467" s="1"/>
      <c r="X467" s="1"/>
      <c r="Y467" s="1"/>
      <c r="Z467" s="1"/>
    </row>
    <row r="468" spans="1:26" ht="15.75" customHeight="1" x14ac:dyDescent="0.2">
      <c r="A468" s="1"/>
      <c r="B468" s="1"/>
      <c r="C468" s="2"/>
      <c r="D468" s="2"/>
      <c r="E468" s="2"/>
      <c r="F468" s="2"/>
      <c r="G468" s="1"/>
      <c r="H468" s="2"/>
      <c r="I468" s="2"/>
      <c r="J468" s="1"/>
      <c r="K468" s="1"/>
      <c r="L468" s="1"/>
      <c r="M468" s="1"/>
      <c r="N468" s="1"/>
      <c r="O468" s="1"/>
      <c r="P468" s="1"/>
      <c r="Q468" s="1"/>
      <c r="R468" s="1"/>
      <c r="S468" s="1"/>
      <c r="T468" s="1"/>
      <c r="U468" s="1"/>
      <c r="V468" s="1"/>
      <c r="W468" s="1"/>
      <c r="X468" s="1"/>
      <c r="Y468" s="1"/>
      <c r="Z468" s="1"/>
    </row>
    <row r="469" spans="1:26" ht="15.75" customHeight="1" x14ac:dyDescent="0.2">
      <c r="A469" s="1"/>
      <c r="B469" s="1"/>
      <c r="C469" s="2"/>
      <c r="D469" s="2"/>
      <c r="E469" s="2"/>
      <c r="F469" s="2"/>
      <c r="G469" s="1"/>
      <c r="H469" s="2"/>
      <c r="I469" s="2"/>
      <c r="J469" s="1"/>
      <c r="K469" s="1"/>
      <c r="L469" s="1"/>
      <c r="M469" s="1"/>
      <c r="N469" s="1"/>
      <c r="O469" s="1"/>
      <c r="P469" s="1"/>
      <c r="Q469" s="1"/>
      <c r="R469" s="1"/>
      <c r="S469" s="1"/>
      <c r="T469" s="1"/>
      <c r="U469" s="1"/>
      <c r="V469" s="1"/>
      <c r="W469" s="1"/>
      <c r="X469" s="1"/>
      <c r="Y469" s="1"/>
      <c r="Z469" s="1"/>
    </row>
    <row r="470" spans="1:26" ht="15.75" customHeight="1" x14ac:dyDescent="0.2">
      <c r="A470" s="1"/>
      <c r="B470" s="1"/>
      <c r="C470" s="2"/>
      <c r="D470" s="2"/>
      <c r="E470" s="2"/>
      <c r="F470" s="2"/>
      <c r="G470" s="1"/>
      <c r="H470" s="2"/>
      <c r="I470" s="2"/>
      <c r="J470" s="1"/>
      <c r="K470" s="1"/>
      <c r="L470" s="1"/>
      <c r="M470" s="1"/>
      <c r="N470" s="1"/>
      <c r="O470" s="1"/>
      <c r="P470" s="1"/>
      <c r="Q470" s="1"/>
      <c r="R470" s="1"/>
      <c r="S470" s="1"/>
      <c r="T470" s="1"/>
      <c r="U470" s="1"/>
      <c r="V470" s="1"/>
      <c r="W470" s="1"/>
      <c r="X470" s="1"/>
      <c r="Y470" s="1"/>
      <c r="Z470" s="1"/>
    </row>
    <row r="471" spans="1:26" ht="15.75" customHeight="1" x14ac:dyDescent="0.2">
      <c r="A471" s="1"/>
      <c r="B471" s="1"/>
      <c r="C471" s="2"/>
      <c r="D471" s="2"/>
      <c r="E471" s="2"/>
      <c r="F471" s="2"/>
      <c r="G471" s="1"/>
      <c r="H471" s="2"/>
      <c r="I471" s="2"/>
      <c r="J471" s="1"/>
      <c r="K471" s="1"/>
      <c r="L471" s="1"/>
      <c r="M471" s="1"/>
      <c r="N471" s="1"/>
      <c r="O471" s="1"/>
      <c r="P471" s="1"/>
      <c r="Q471" s="1"/>
      <c r="R471" s="1"/>
      <c r="S471" s="1"/>
      <c r="T471" s="1"/>
      <c r="U471" s="1"/>
      <c r="V471" s="1"/>
      <c r="W471" s="1"/>
      <c r="X471" s="1"/>
      <c r="Y471" s="1"/>
      <c r="Z471" s="1"/>
    </row>
    <row r="472" spans="1:26" ht="15.75" customHeight="1" x14ac:dyDescent="0.2">
      <c r="A472" s="1"/>
      <c r="B472" s="1"/>
      <c r="C472" s="2"/>
      <c r="D472" s="2"/>
      <c r="E472" s="2"/>
      <c r="F472" s="2"/>
      <c r="G472" s="1"/>
      <c r="H472" s="2"/>
      <c r="I472" s="2"/>
      <c r="J472" s="1"/>
      <c r="K472" s="1"/>
      <c r="L472" s="1"/>
      <c r="M472" s="1"/>
      <c r="N472" s="1"/>
      <c r="O472" s="1"/>
      <c r="P472" s="1"/>
      <c r="Q472" s="1"/>
      <c r="R472" s="1"/>
      <c r="S472" s="1"/>
      <c r="T472" s="1"/>
      <c r="U472" s="1"/>
      <c r="V472" s="1"/>
      <c r="W472" s="1"/>
      <c r="X472" s="1"/>
      <c r="Y472" s="1"/>
      <c r="Z472" s="1"/>
    </row>
    <row r="473" spans="1:26" ht="15.75" customHeight="1" x14ac:dyDescent="0.2">
      <c r="A473" s="1"/>
      <c r="B473" s="1"/>
      <c r="C473" s="2"/>
      <c r="D473" s="2"/>
      <c r="E473" s="2"/>
      <c r="F473" s="2"/>
      <c r="G473" s="1"/>
      <c r="H473" s="2"/>
      <c r="I473" s="2"/>
      <c r="J473" s="1"/>
      <c r="K473" s="1"/>
      <c r="L473" s="1"/>
      <c r="M473" s="1"/>
      <c r="N473" s="1"/>
      <c r="O473" s="1"/>
      <c r="P473" s="1"/>
      <c r="Q473" s="1"/>
      <c r="R473" s="1"/>
      <c r="S473" s="1"/>
      <c r="T473" s="1"/>
      <c r="U473" s="1"/>
      <c r="V473" s="1"/>
      <c r="W473" s="1"/>
      <c r="X473" s="1"/>
      <c r="Y473" s="1"/>
      <c r="Z473" s="1"/>
    </row>
    <row r="474" spans="1:26" ht="15.75" customHeight="1" x14ac:dyDescent="0.2">
      <c r="A474" s="1"/>
      <c r="B474" s="1"/>
      <c r="C474" s="2"/>
      <c r="D474" s="2"/>
      <c r="E474" s="2"/>
      <c r="F474" s="2"/>
      <c r="G474" s="1"/>
      <c r="H474" s="2"/>
      <c r="I474" s="2"/>
      <c r="J474" s="1"/>
      <c r="K474" s="1"/>
      <c r="L474" s="1"/>
      <c r="M474" s="1"/>
      <c r="N474" s="1"/>
      <c r="O474" s="1"/>
      <c r="P474" s="1"/>
      <c r="Q474" s="1"/>
      <c r="R474" s="1"/>
      <c r="S474" s="1"/>
      <c r="T474" s="1"/>
      <c r="U474" s="1"/>
      <c r="V474" s="1"/>
      <c r="W474" s="1"/>
      <c r="X474" s="1"/>
      <c r="Y474" s="1"/>
      <c r="Z474" s="1"/>
    </row>
    <row r="475" spans="1:26" ht="15.75" customHeight="1" x14ac:dyDescent="0.2">
      <c r="A475" s="1"/>
      <c r="B475" s="1"/>
      <c r="C475" s="2"/>
      <c r="D475" s="2"/>
      <c r="E475" s="2"/>
      <c r="F475" s="2"/>
      <c r="G475" s="1"/>
      <c r="H475" s="2"/>
      <c r="I475" s="2"/>
      <c r="J475" s="1"/>
      <c r="K475" s="1"/>
      <c r="L475" s="1"/>
      <c r="M475" s="1"/>
      <c r="N475" s="1"/>
      <c r="O475" s="1"/>
      <c r="P475" s="1"/>
      <c r="Q475" s="1"/>
      <c r="R475" s="1"/>
      <c r="S475" s="1"/>
      <c r="T475" s="1"/>
      <c r="U475" s="1"/>
      <c r="V475" s="1"/>
      <c r="W475" s="1"/>
      <c r="X475" s="1"/>
      <c r="Y475" s="1"/>
      <c r="Z475" s="1"/>
    </row>
    <row r="476" spans="1:26" ht="15.75" customHeight="1" x14ac:dyDescent="0.2">
      <c r="A476" s="1"/>
      <c r="B476" s="1"/>
      <c r="C476" s="2"/>
      <c r="D476" s="2"/>
      <c r="E476" s="2"/>
      <c r="F476" s="2"/>
      <c r="G476" s="1"/>
      <c r="H476" s="2"/>
      <c r="I476" s="2"/>
      <c r="J476" s="1"/>
      <c r="K476" s="1"/>
      <c r="L476" s="1"/>
      <c r="M476" s="1"/>
      <c r="N476" s="1"/>
      <c r="O476" s="1"/>
      <c r="P476" s="1"/>
      <c r="Q476" s="1"/>
      <c r="R476" s="1"/>
      <c r="S476" s="1"/>
      <c r="T476" s="1"/>
      <c r="U476" s="1"/>
      <c r="V476" s="1"/>
      <c r="W476" s="1"/>
      <c r="X476" s="1"/>
      <c r="Y476" s="1"/>
      <c r="Z476" s="1"/>
    </row>
    <row r="477" spans="1:26" ht="15.75" customHeight="1" x14ac:dyDescent="0.2">
      <c r="A477" s="1"/>
      <c r="B477" s="1"/>
      <c r="C477" s="2"/>
      <c r="D477" s="2"/>
      <c r="E477" s="2"/>
      <c r="F477" s="2"/>
      <c r="G477" s="1"/>
      <c r="H477" s="2"/>
      <c r="I477" s="2"/>
      <c r="J477" s="1"/>
      <c r="K477" s="1"/>
      <c r="L477" s="1"/>
      <c r="M477" s="1"/>
      <c r="N477" s="1"/>
      <c r="O477" s="1"/>
      <c r="P477" s="1"/>
      <c r="Q477" s="1"/>
      <c r="R477" s="1"/>
      <c r="S477" s="1"/>
      <c r="T477" s="1"/>
      <c r="U477" s="1"/>
      <c r="V477" s="1"/>
      <c r="W477" s="1"/>
      <c r="X477" s="1"/>
      <c r="Y477" s="1"/>
      <c r="Z477" s="1"/>
    </row>
    <row r="478" spans="1:26" ht="15.75" customHeight="1" x14ac:dyDescent="0.2">
      <c r="A478" s="1"/>
      <c r="B478" s="1"/>
      <c r="C478" s="2"/>
      <c r="D478" s="2"/>
      <c r="E478" s="2"/>
      <c r="F478" s="2"/>
      <c r="G478" s="1"/>
      <c r="H478" s="2"/>
      <c r="I478" s="2"/>
      <c r="J478" s="1"/>
      <c r="K478" s="1"/>
      <c r="L478" s="1"/>
      <c r="M478" s="1"/>
      <c r="N478" s="1"/>
      <c r="O478" s="1"/>
      <c r="P478" s="1"/>
      <c r="Q478" s="1"/>
      <c r="R478" s="1"/>
      <c r="S478" s="1"/>
      <c r="T478" s="1"/>
      <c r="U478" s="1"/>
      <c r="V478" s="1"/>
      <c r="W478" s="1"/>
      <c r="X478" s="1"/>
      <c r="Y478" s="1"/>
      <c r="Z478" s="1"/>
    </row>
    <row r="479" spans="1:26" ht="15.75" customHeight="1" x14ac:dyDescent="0.2">
      <c r="A479" s="1"/>
      <c r="B479" s="1"/>
      <c r="C479" s="2"/>
      <c r="D479" s="2"/>
      <c r="E479" s="2"/>
      <c r="F479" s="2"/>
      <c r="G479" s="1"/>
      <c r="H479" s="2"/>
      <c r="I479" s="2"/>
      <c r="J479" s="1"/>
      <c r="K479" s="1"/>
      <c r="L479" s="1"/>
      <c r="M479" s="1"/>
      <c r="N479" s="1"/>
      <c r="O479" s="1"/>
      <c r="P479" s="1"/>
      <c r="Q479" s="1"/>
      <c r="R479" s="1"/>
      <c r="S479" s="1"/>
      <c r="T479" s="1"/>
      <c r="U479" s="1"/>
      <c r="V479" s="1"/>
      <c r="W479" s="1"/>
      <c r="X479" s="1"/>
      <c r="Y479" s="1"/>
      <c r="Z479" s="1"/>
    </row>
    <row r="480" spans="1:26" ht="15.75" customHeight="1" x14ac:dyDescent="0.2">
      <c r="A480" s="1"/>
      <c r="B480" s="1"/>
      <c r="C480" s="2"/>
      <c r="D480" s="2"/>
      <c r="E480" s="2"/>
      <c r="F480" s="2"/>
      <c r="G480" s="1"/>
      <c r="H480" s="2"/>
      <c r="I480" s="2"/>
      <c r="J480" s="1"/>
      <c r="K480" s="1"/>
      <c r="L480" s="1"/>
      <c r="M480" s="1"/>
      <c r="N480" s="1"/>
      <c r="O480" s="1"/>
      <c r="P480" s="1"/>
      <c r="Q480" s="1"/>
      <c r="R480" s="1"/>
      <c r="S480" s="1"/>
      <c r="T480" s="1"/>
      <c r="U480" s="1"/>
      <c r="V480" s="1"/>
      <c r="W480" s="1"/>
      <c r="X480" s="1"/>
      <c r="Y480" s="1"/>
      <c r="Z480" s="1"/>
    </row>
    <row r="481" spans="1:26" ht="15.75" customHeight="1" x14ac:dyDescent="0.2">
      <c r="A481" s="1"/>
      <c r="B481" s="1"/>
      <c r="C481" s="2"/>
      <c r="D481" s="2"/>
      <c r="E481" s="2"/>
      <c r="F481" s="2"/>
      <c r="G481" s="1"/>
      <c r="H481" s="2"/>
      <c r="I481" s="2"/>
      <c r="J481" s="1"/>
      <c r="K481" s="1"/>
      <c r="L481" s="1"/>
      <c r="M481" s="1"/>
      <c r="N481" s="1"/>
      <c r="O481" s="1"/>
      <c r="P481" s="1"/>
      <c r="Q481" s="1"/>
      <c r="R481" s="1"/>
      <c r="S481" s="1"/>
      <c r="T481" s="1"/>
      <c r="U481" s="1"/>
      <c r="V481" s="1"/>
      <c r="W481" s="1"/>
      <c r="X481" s="1"/>
      <c r="Y481" s="1"/>
      <c r="Z481" s="1"/>
    </row>
    <row r="482" spans="1:26" ht="15.75" customHeight="1" x14ac:dyDescent="0.2">
      <c r="A482" s="1"/>
      <c r="B482" s="1"/>
      <c r="C482" s="2"/>
      <c r="D482" s="2"/>
      <c r="E482" s="2"/>
      <c r="F482" s="2"/>
      <c r="G482" s="1"/>
      <c r="H482" s="2"/>
      <c r="I482" s="2"/>
      <c r="J482" s="1"/>
      <c r="K482" s="1"/>
      <c r="L482" s="1"/>
      <c r="M482" s="1"/>
      <c r="N482" s="1"/>
      <c r="O482" s="1"/>
      <c r="P482" s="1"/>
      <c r="Q482" s="1"/>
      <c r="R482" s="1"/>
      <c r="S482" s="1"/>
      <c r="T482" s="1"/>
      <c r="U482" s="1"/>
      <c r="V482" s="1"/>
      <c r="W482" s="1"/>
      <c r="X482" s="1"/>
      <c r="Y482" s="1"/>
      <c r="Z482" s="1"/>
    </row>
    <row r="483" spans="1:26" ht="15.75" customHeight="1" x14ac:dyDescent="0.2">
      <c r="A483" s="1"/>
      <c r="B483" s="1"/>
      <c r="C483" s="2"/>
      <c r="D483" s="2"/>
      <c r="E483" s="2"/>
      <c r="F483" s="2"/>
      <c r="G483" s="1"/>
      <c r="H483" s="2"/>
      <c r="I483" s="2"/>
      <c r="J483" s="1"/>
      <c r="K483" s="1"/>
      <c r="L483" s="1"/>
      <c r="M483" s="1"/>
      <c r="N483" s="1"/>
      <c r="O483" s="1"/>
      <c r="P483" s="1"/>
      <c r="Q483" s="1"/>
      <c r="R483" s="1"/>
      <c r="S483" s="1"/>
      <c r="T483" s="1"/>
      <c r="U483" s="1"/>
      <c r="V483" s="1"/>
      <c r="W483" s="1"/>
      <c r="X483" s="1"/>
      <c r="Y483" s="1"/>
      <c r="Z483" s="1"/>
    </row>
    <row r="484" spans="1:26" ht="15.75" customHeight="1" x14ac:dyDescent="0.2">
      <c r="A484" s="1"/>
      <c r="B484" s="1"/>
      <c r="C484" s="2"/>
      <c r="D484" s="2"/>
      <c r="E484" s="2"/>
      <c r="F484" s="2"/>
      <c r="G484" s="1"/>
      <c r="H484" s="2"/>
      <c r="I484" s="2"/>
      <c r="J484" s="1"/>
      <c r="K484" s="1"/>
      <c r="L484" s="1"/>
      <c r="M484" s="1"/>
      <c r="N484" s="1"/>
      <c r="O484" s="1"/>
      <c r="P484" s="1"/>
      <c r="Q484" s="1"/>
      <c r="R484" s="1"/>
      <c r="S484" s="1"/>
      <c r="T484" s="1"/>
      <c r="U484" s="1"/>
      <c r="V484" s="1"/>
      <c r="W484" s="1"/>
      <c r="X484" s="1"/>
      <c r="Y484" s="1"/>
      <c r="Z484" s="1"/>
    </row>
    <row r="485" spans="1:26" ht="15.75" customHeight="1" x14ac:dyDescent="0.2">
      <c r="A485" s="1"/>
      <c r="B485" s="1"/>
      <c r="C485" s="2"/>
      <c r="D485" s="2"/>
      <c r="E485" s="2"/>
      <c r="F485" s="2"/>
      <c r="G485" s="1"/>
      <c r="H485" s="2"/>
      <c r="I485" s="2"/>
      <c r="J485" s="1"/>
      <c r="K485" s="1"/>
      <c r="L485" s="1"/>
      <c r="M485" s="1"/>
      <c r="N485" s="1"/>
      <c r="O485" s="1"/>
      <c r="P485" s="1"/>
      <c r="Q485" s="1"/>
      <c r="R485" s="1"/>
      <c r="S485" s="1"/>
      <c r="T485" s="1"/>
      <c r="U485" s="1"/>
      <c r="V485" s="1"/>
      <c r="W485" s="1"/>
      <c r="X485" s="1"/>
      <c r="Y485" s="1"/>
      <c r="Z485" s="1"/>
    </row>
    <row r="486" spans="1:26" ht="15.75" customHeight="1" x14ac:dyDescent="0.2">
      <c r="A486" s="1"/>
      <c r="B486" s="1"/>
      <c r="C486" s="2"/>
      <c r="D486" s="2"/>
      <c r="E486" s="2"/>
      <c r="F486" s="2"/>
      <c r="G486" s="1"/>
      <c r="H486" s="2"/>
      <c r="I486" s="2"/>
      <c r="J486" s="1"/>
      <c r="K486" s="1"/>
      <c r="L486" s="1"/>
      <c r="M486" s="1"/>
      <c r="N486" s="1"/>
      <c r="O486" s="1"/>
      <c r="P486" s="1"/>
      <c r="Q486" s="1"/>
      <c r="R486" s="1"/>
      <c r="S486" s="1"/>
      <c r="T486" s="1"/>
      <c r="U486" s="1"/>
      <c r="V486" s="1"/>
      <c r="W486" s="1"/>
      <c r="X486" s="1"/>
      <c r="Y486" s="1"/>
      <c r="Z486" s="1"/>
    </row>
    <row r="487" spans="1:26" ht="15.75" customHeight="1" x14ac:dyDescent="0.2">
      <c r="A487" s="1"/>
      <c r="B487" s="1"/>
      <c r="C487" s="2"/>
      <c r="D487" s="2"/>
      <c r="E487" s="2"/>
      <c r="F487" s="2"/>
      <c r="G487" s="1"/>
      <c r="H487" s="2"/>
      <c r="I487" s="2"/>
      <c r="J487" s="1"/>
      <c r="K487" s="1"/>
      <c r="L487" s="1"/>
      <c r="M487" s="1"/>
      <c r="N487" s="1"/>
      <c r="O487" s="1"/>
      <c r="P487" s="1"/>
      <c r="Q487" s="1"/>
      <c r="R487" s="1"/>
      <c r="S487" s="1"/>
      <c r="T487" s="1"/>
      <c r="U487" s="1"/>
      <c r="V487" s="1"/>
      <c r="W487" s="1"/>
      <c r="X487" s="1"/>
      <c r="Y487" s="1"/>
      <c r="Z487" s="1"/>
    </row>
    <row r="488" spans="1:26" ht="15.75" customHeight="1" x14ac:dyDescent="0.2">
      <c r="A488" s="1"/>
      <c r="B488" s="1"/>
      <c r="C488" s="2"/>
      <c r="D488" s="2"/>
      <c r="E488" s="2"/>
      <c r="F488" s="2"/>
      <c r="G488" s="1"/>
      <c r="H488" s="2"/>
      <c r="I488" s="2"/>
      <c r="J488" s="1"/>
      <c r="K488" s="1"/>
      <c r="L488" s="1"/>
      <c r="M488" s="1"/>
      <c r="N488" s="1"/>
      <c r="O488" s="1"/>
      <c r="P488" s="1"/>
      <c r="Q488" s="1"/>
      <c r="R488" s="1"/>
      <c r="S488" s="1"/>
      <c r="T488" s="1"/>
      <c r="U488" s="1"/>
      <c r="V488" s="1"/>
      <c r="W488" s="1"/>
      <c r="X488" s="1"/>
      <c r="Y488" s="1"/>
      <c r="Z488" s="1"/>
    </row>
    <row r="489" spans="1:26" ht="15.75" customHeight="1" x14ac:dyDescent="0.2">
      <c r="A489" s="1"/>
      <c r="B489" s="1"/>
      <c r="C489" s="2"/>
      <c r="D489" s="2"/>
      <c r="E489" s="2"/>
      <c r="F489" s="2"/>
      <c r="G489" s="1"/>
      <c r="H489" s="2"/>
      <c r="I489" s="2"/>
      <c r="J489" s="1"/>
      <c r="K489" s="1"/>
      <c r="L489" s="1"/>
      <c r="M489" s="1"/>
      <c r="N489" s="1"/>
      <c r="O489" s="1"/>
      <c r="P489" s="1"/>
      <c r="Q489" s="1"/>
      <c r="R489" s="1"/>
      <c r="S489" s="1"/>
      <c r="T489" s="1"/>
      <c r="U489" s="1"/>
      <c r="V489" s="1"/>
      <c r="W489" s="1"/>
      <c r="X489" s="1"/>
      <c r="Y489" s="1"/>
      <c r="Z489" s="1"/>
    </row>
    <row r="490" spans="1:26" ht="15.75" customHeight="1" x14ac:dyDescent="0.2">
      <c r="A490" s="1"/>
      <c r="B490" s="1"/>
      <c r="C490" s="2"/>
      <c r="D490" s="2"/>
      <c r="E490" s="2"/>
      <c r="F490" s="2"/>
      <c r="G490" s="1"/>
      <c r="H490" s="2"/>
      <c r="I490" s="2"/>
      <c r="J490" s="1"/>
      <c r="K490" s="1"/>
      <c r="L490" s="1"/>
      <c r="M490" s="1"/>
      <c r="N490" s="1"/>
      <c r="O490" s="1"/>
      <c r="P490" s="1"/>
      <c r="Q490" s="1"/>
      <c r="R490" s="1"/>
      <c r="S490" s="1"/>
      <c r="T490" s="1"/>
      <c r="U490" s="1"/>
      <c r="V490" s="1"/>
      <c r="W490" s="1"/>
      <c r="X490" s="1"/>
      <c r="Y490" s="1"/>
      <c r="Z490" s="1"/>
    </row>
    <row r="491" spans="1:26" ht="15.75" customHeight="1" x14ac:dyDescent="0.2">
      <c r="A491" s="1"/>
      <c r="B491" s="1"/>
      <c r="C491" s="2"/>
      <c r="D491" s="2"/>
      <c r="E491" s="2"/>
      <c r="F491" s="2"/>
      <c r="G491" s="1"/>
      <c r="H491" s="2"/>
      <c r="I491" s="2"/>
      <c r="J491" s="1"/>
      <c r="K491" s="1"/>
      <c r="L491" s="1"/>
      <c r="M491" s="1"/>
      <c r="N491" s="1"/>
      <c r="O491" s="1"/>
      <c r="P491" s="1"/>
      <c r="Q491" s="1"/>
      <c r="R491" s="1"/>
      <c r="S491" s="1"/>
      <c r="T491" s="1"/>
      <c r="U491" s="1"/>
      <c r="V491" s="1"/>
      <c r="W491" s="1"/>
      <c r="X491" s="1"/>
      <c r="Y491" s="1"/>
      <c r="Z491" s="1"/>
    </row>
    <row r="492" spans="1:26" ht="15.75" customHeight="1" x14ac:dyDescent="0.2">
      <c r="A492" s="1"/>
      <c r="B492" s="1"/>
      <c r="C492" s="2"/>
      <c r="D492" s="2"/>
      <c r="E492" s="2"/>
      <c r="F492" s="2"/>
      <c r="G492" s="1"/>
      <c r="H492" s="2"/>
      <c r="I492" s="2"/>
      <c r="J492" s="1"/>
      <c r="K492" s="1"/>
      <c r="L492" s="1"/>
      <c r="M492" s="1"/>
      <c r="N492" s="1"/>
      <c r="O492" s="1"/>
      <c r="P492" s="1"/>
      <c r="Q492" s="1"/>
      <c r="R492" s="1"/>
      <c r="S492" s="1"/>
      <c r="T492" s="1"/>
      <c r="U492" s="1"/>
      <c r="V492" s="1"/>
      <c r="W492" s="1"/>
      <c r="X492" s="1"/>
      <c r="Y492" s="1"/>
      <c r="Z492" s="1"/>
    </row>
    <row r="493" spans="1:26" ht="15.75" customHeight="1" x14ac:dyDescent="0.2">
      <c r="A493" s="1"/>
      <c r="B493" s="1"/>
      <c r="C493" s="2"/>
      <c r="D493" s="2"/>
      <c r="E493" s="2"/>
      <c r="F493" s="2"/>
      <c r="G493" s="1"/>
      <c r="H493" s="2"/>
      <c r="I493" s="2"/>
      <c r="J493" s="1"/>
      <c r="K493" s="1"/>
      <c r="L493" s="1"/>
      <c r="M493" s="1"/>
      <c r="N493" s="1"/>
      <c r="O493" s="1"/>
      <c r="P493" s="1"/>
      <c r="Q493" s="1"/>
      <c r="R493" s="1"/>
      <c r="S493" s="1"/>
      <c r="T493" s="1"/>
      <c r="U493" s="1"/>
      <c r="V493" s="1"/>
      <c r="W493" s="1"/>
      <c r="X493" s="1"/>
      <c r="Y493" s="1"/>
      <c r="Z493" s="1"/>
    </row>
    <row r="494" spans="1:26" ht="15.75" customHeight="1" x14ac:dyDescent="0.2">
      <c r="A494" s="1"/>
      <c r="B494" s="1"/>
      <c r="C494" s="2"/>
      <c r="D494" s="2"/>
      <c r="E494" s="2"/>
      <c r="F494" s="2"/>
      <c r="G494" s="1"/>
      <c r="H494" s="2"/>
      <c r="I494" s="2"/>
      <c r="J494" s="1"/>
      <c r="K494" s="1"/>
      <c r="L494" s="1"/>
      <c r="M494" s="1"/>
      <c r="N494" s="1"/>
      <c r="O494" s="1"/>
      <c r="P494" s="1"/>
      <c r="Q494" s="1"/>
      <c r="R494" s="1"/>
      <c r="S494" s="1"/>
      <c r="T494" s="1"/>
      <c r="U494" s="1"/>
      <c r="V494" s="1"/>
      <c r="W494" s="1"/>
      <c r="X494" s="1"/>
      <c r="Y494" s="1"/>
      <c r="Z494" s="1"/>
    </row>
    <row r="495" spans="1:26" ht="15.75" customHeight="1" x14ac:dyDescent="0.2">
      <c r="A495" s="1"/>
      <c r="B495" s="1"/>
      <c r="C495" s="2"/>
      <c r="D495" s="2"/>
      <c r="E495" s="2"/>
      <c r="F495" s="2"/>
      <c r="G495" s="1"/>
      <c r="H495" s="2"/>
      <c r="I495" s="2"/>
      <c r="J495" s="1"/>
      <c r="K495" s="1"/>
      <c r="L495" s="1"/>
      <c r="M495" s="1"/>
      <c r="N495" s="1"/>
      <c r="O495" s="1"/>
      <c r="P495" s="1"/>
      <c r="Q495" s="1"/>
      <c r="R495" s="1"/>
      <c r="S495" s="1"/>
      <c r="T495" s="1"/>
      <c r="U495" s="1"/>
      <c r="V495" s="1"/>
      <c r="W495" s="1"/>
      <c r="X495" s="1"/>
      <c r="Y495" s="1"/>
      <c r="Z495" s="1"/>
    </row>
    <row r="496" spans="1:26" ht="15.75" customHeight="1" x14ac:dyDescent="0.2">
      <c r="A496" s="1"/>
      <c r="B496" s="1"/>
      <c r="C496" s="2"/>
      <c r="D496" s="2"/>
      <c r="E496" s="2"/>
      <c r="F496" s="2"/>
      <c r="G496" s="1"/>
      <c r="H496" s="2"/>
      <c r="I496" s="2"/>
      <c r="J496" s="1"/>
      <c r="K496" s="1"/>
      <c r="L496" s="1"/>
      <c r="M496" s="1"/>
      <c r="N496" s="1"/>
      <c r="O496" s="1"/>
      <c r="P496" s="1"/>
      <c r="Q496" s="1"/>
      <c r="R496" s="1"/>
      <c r="S496" s="1"/>
      <c r="T496" s="1"/>
      <c r="U496" s="1"/>
      <c r="V496" s="1"/>
      <c r="W496" s="1"/>
      <c r="X496" s="1"/>
      <c r="Y496" s="1"/>
      <c r="Z496" s="1"/>
    </row>
    <row r="497" spans="1:26" ht="15.75" customHeight="1" x14ac:dyDescent="0.2">
      <c r="A497" s="1"/>
      <c r="B497" s="1"/>
      <c r="C497" s="2"/>
      <c r="D497" s="2"/>
      <c r="E497" s="2"/>
      <c r="F497" s="2"/>
      <c r="G497" s="1"/>
      <c r="H497" s="2"/>
      <c r="I497" s="2"/>
      <c r="J497" s="1"/>
      <c r="K497" s="1"/>
      <c r="L497" s="1"/>
      <c r="M497" s="1"/>
      <c r="N497" s="1"/>
      <c r="O497" s="1"/>
      <c r="P497" s="1"/>
      <c r="Q497" s="1"/>
      <c r="R497" s="1"/>
      <c r="S497" s="1"/>
      <c r="T497" s="1"/>
      <c r="U497" s="1"/>
      <c r="V497" s="1"/>
      <c r="W497" s="1"/>
      <c r="X497" s="1"/>
      <c r="Y497" s="1"/>
      <c r="Z497" s="1"/>
    </row>
    <row r="498" spans="1:26" ht="15.75" customHeight="1" x14ac:dyDescent="0.2">
      <c r="A498" s="1"/>
      <c r="B498" s="1"/>
      <c r="C498" s="2"/>
      <c r="D498" s="2"/>
      <c r="E498" s="2"/>
      <c r="F498" s="2"/>
      <c r="G498" s="1"/>
      <c r="H498" s="2"/>
      <c r="I498" s="2"/>
      <c r="J498" s="1"/>
      <c r="K498" s="1"/>
      <c r="L498" s="1"/>
      <c r="M498" s="1"/>
      <c r="N498" s="1"/>
      <c r="O498" s="1"/>
      <c r="P498" s="1"/>
      <c r="Q498" s="1"/>
      <c r="R498" s="1"/>
      <c r="S498" s="1"/>
      <c r="T498" s="1"/>
      <c r="U498" s="1"/>
      <c r="V498" s="1"/>
      <c r="W498" s="1"/>
      <c r="X498" s="1"/>
      <c r="Y498" s="1"/>
      <c r="Z498" s="1"/>
    </row>
    <row r="499" spans="1:26" ht="15.75" customHeight="1" x14ac:dyDescent="0.2">
      <c r="A499" s="1"/>
      <c r="B499" s="1"/>
      <c r="C499" s="2"/>
      <c r="D499" s="2"/>
      <c r="E499" s="2"/>
      <c r="F499" s="2"/>
      <c r="G499" s="1"/>
      <c r="H499" s="2"/>
      <c r="I499" s="2"/>
      <c r="J499" s="1"/>
      <c r="K499" s="1"/>
      <c r="L499" s="1"/>
      <c r="M499" s="1"/>
      <c r="N499" s="1"/>
      <c r="O499" s="1"/>
      <c r="P499" s="1"/>
      <c r="Q499" s="1"/>
      <c r="R499" s="1"/>
      <c r="S499" s="1"/>
      <c r="T499" s="1"/>
      <c r="U499" s="1"/>
      <c r="V499" s="1"/>
      <c r="W499" s="1"/>
      <c r="X499" s="1"/>
      <c r="Y499" s="1"/>
      <c r="Z499" s="1"/>
    </row>
    <row r="500" spans="1:26" ht="15.75" customHeight="1" x14ac:dyDescent="0.2">
      <c r="A500" s="1"/>
      <c r="B500" s="1"/>
      <c r="C500" s="2"/>
      <c r="D500" s="2"/>
      <c r="E500" s="2"/>
      <c r="F500" s="2"/>
      <c r="G500" s="1"/>
      <c r="H500" s="2"/>
      <c r="I500" s="2"/>
      <c r="J500" s="1"/>
      <c r="K500" s="1"/>
      <c r="L500" s="1"/>
      <c r="M500" s="1"/>
      <c r="N500" s="1"/>
      <c r="O500" s="1"/>
      <c r="P500" s="1"/>
      <c r="Q500" s="1"/>
      <c r="R500" s="1"/>
      <c r="S500" s="1"/>
      <c r="T500" s="1"/>
      <c r="U500" s="1"/>
      <c r="V500" s="1"/>
      <c r="W500" s="1"/>
      <c r="X500" s="1"/>
      <c r="Y500" s="1"/>
      <c r="Z500" s="1"/>
    </row>
    <row r="501" spans="1:26" ht="15.75" customHeight="1" x14ac:dyDescent="0.2">
      <c r="A501" s="1"/>
      <c r="B501" s="1"/>
      <c r="C501" s="2"/>
      <c r="D501" s="2"/>
      <c r="E501" s="2"/>
      <c r="F501" s="2"/>
      <c r="G501" s="1"/>
      <c r="H501" s="2"/>
      <c r="I501" s="2"/>
      <c r="J501" s="1"/>
      <c r="K501" s="1"/>
      <c r="L501" s="1"/>
      <c r="M501" s="1"/>
      <c r="N501" s="1"/>
      <c r="O501" s="1"/>
      <c r="P501" s="1"/>
      <c r="Q501" s="1"/>
      <c r="R501" s="1"/>
      <c r="S501" s="1"/>
      <c r="T501" s="1"/>
      <c r="U501" s="1"/>
      <c r="V501" s="1"/>
      <c r="W501" s="1"/>
      <c r="X501" s="1"/>
      <c r="Y501" s="1"/>
      <c r="Z501" s="1"/>
    </row>
    <row r="502" spans="1:26" ht="15.75" customHeight="1" x14ac:dyDescent="0.2">
      <c r="A502" s="1"/>
      <c r="B502" s="1"/>
      <c r="C502" s="2"/>
      <c r="D502" s="2"/>
      <c r="E502" s="2"/>
      <c r="F502" s="2"/>
      <c r="G502" s="1"/>
      <c r="H502" s="2"/>
      <c r="I502" s="2"/>
      <c r="J502" s="1"/>
      <c r="K502" s="1"/>
      <c r="L502" s="1"/>
      <c r="M502" s="1"/>
      <c r="N502" s="1"/>
      <c r="O502" s="1"/>
      <c r="P502" s="1"/>
      <c r="Q502" s="1"/>
      <c r="R502" s="1"/>
      <c r="S502" s="1"/>
      <c r="T502" s="1"/>
      <c r="U502" s="1"/>
      <c r="V502" s="1"/>
      <c r="W502" s="1"/>
      <c r="X502" s="1"/>
      <c r="Y502" s="1"/>
      <c r="Z502" s="1"/>
    </row>
    <row r="503" spans="1:26" ht="15.75" customHeight="1" x14ac:dyDescent="0.2">
      <c r="A503" s="1"/>
      <c r="B503" s="1"/>
      <c r="C503" s="2"/>
      <c r="D503" s="2"/>
      <c r="E503" s="2"/>
      <c r="F503" s="2"/>
      <c r="G503" s="1"/>
      <c r="H503" s="2"/>
      <c r="I503" s="2"/>
      <c r="J503" s="1"/>
      <c r="K503" s="1"/>
      <c r="L503" s="1"/>
      <c r="M503" s="1"/>
      <c r="N503" s="1"/>
      <c r="O503" s="1"/>
      <c r="P503" s="1"/>
      <c r="Q503" s="1"/>
      <c r="R503" s="1"/>
      <c r="S503" s="1"/>
      <c r="T503" s="1"/>
      <c r="U503" s="1"/>
      <c r="V503" s="1"/>
      <c r="W503" s="1"/>
      <c r="X503" s="1"/>
      <c r="Y503" s="1"/>
      <c r="Z503" s="1"/>
    </row>
    <row r="504" spans="1:26" ht="15.75" customHeight="1" x14ac:dyDescent="0.2">
      <c r="A504" s="1"/>
      <c r="B504" s="1"/>
      <c r="C504" s="2"/>
      <c r="D504" s="2"/>
      <c r="E504" s="2"/>
      <c r="F504" s="2"/>
      <c r="G504" s="1"/>
      <c r="H504" s="2"/>
      <c r="I504" s="2"/>
      <c r="J504" s="1"/>
      <c r="K504" s="1"/>
      <c r="L504" s="1"/>
      <c r="M504" s="1"/>
      <c r="N504" s="1"/>
      <c r="O504" s="1"/>
      <c r="P504" s="1"/>
      <c r="Q504" s="1"/>
      <c r="R504" s="1"/>
      <c r="S504" s="1"/>
      <c r="T504" s="1"/>
      <c r="U504" s="1"/>
      <c r="V504" s="1"/>
      <c r="W504" s="1"/>
      <c r="X504" s="1"/>
      <c r="Y504" s="1"/>
      <c r="Z504" s="1"/>
    </row>
    <row r="505" spans="1:26" ht="15.75" customHeight="1" x14ac:dyDescent="0.2">
      <c r="A505" s="1"/>
      <c r="B505" s="1"/>
      <c r="C505" s="2"/>
      <c r="D505" s="2"/>
      <c r="E505" s="2"/>
      <c r="F505" s="2"/>
      <c r="G505" s="1"/>
      <c r="H505" s="2"/>
      <c r="I505" s="2"/>
      <c r="J505" s="1"/>
      <c r="K505" s="1"/>
      <c r="L505" s="1"/>
      <c r="M505" s="1"/>
      <c r="N505" s="1"/>
      <c r="O505" s="1"/>
      <c r="P505" s="1"/>
      <c r="Q505" s="1"/>
      <c r="R505" s="1"/>
      <c r="S505" s="1"/>
      <c r="T505" s="1"/>
      <c r="U505" s="1"/>
      <c r="V505" s="1"/>
      <c r="W505" s="1"/>
      <c r="X505" s="1"/>
      <c r="Y505" s="1"/>
      <c r="Z505" s="1"/>
    </row>
    <row r="506" spans="1:26" ht="15.75" customHeight="1" x14ac:dyDescent="0.2">
      <c r="A506" s="1"/>
      <c r="B506" s="1"/>
      <c r="C506" s="2"/>
      <c r="D506" s="2"/>
      <c r="E506" s="2"/>
      <c r="F506" s="2"/>
      <c r="G506" s="1"/>
      <c r="H506" s="2"/>
      <c r="I506" s="2"/>
      <c r="J506" s="1"/>
      <c r="K506" s="1"/>
      <c r="L506" s="1"/>
      <c r="M506" s="1"/>
      <c r="N506" s="1"/>
      <c r="O506" s="1"/>
      <c r="P506" s="1"/>
      <c r="Q506" s="1"/>
      <c r="R506" s="1"/>
      <c r="S506" s="1"/>
      <c r="T506" s="1"/>
      <c r="U506" s="1"/>
      <c r="V506" s="1"/>
      <c r="W506" s="1"/>
      <c r="X506" s="1"/>
      <c r="Y506" s="1"/>
      <c r="Z506" s="1"/>
    </row>
    <row r="507" spans="1:26" ht="15.75" customHeight="1" x14ac:dyDescent="0.2">
      <c r="A507" s="1"/>
      <c r="B507" s="1"/>
      <c r="C507" s="2"/>
      <c r="D507" s="2"/>
      <c r="E507" s="2"/>
      <c r="F507" s="2"/>
      <c r="G507" s="1"/>
      <c r="H507" s="2"/>
      <c r="I507" s="2"/>
      <c r="J507" s="1"/>
      <c r="K507" s="1"/>
      <c r="L507" s="1"/>
      <c r="M507" s="1"/>
      <c r="N507" s="1"/>
      <c r="O507" s="1"/>
      <c r="P507" s="1"/>
      <c r="Q507" s="1"/>
      <c r="R507" s="1"/>
      <c r="S507" s="1"/>
      <c r="T507" s="1"/>
      <c r="U507" s="1"/>
      <c r="V507" s="1"/>
      <c r="W507" s="1"/>
      <c r="X507" s="1"/>
      <c r="Y507" s="1"/>
      <c r="Z507" s="1"/>
    </row>
    <row r="508" spans="1:26" ht="15.75" customHeight="1" x14ac:dyDescent="0.2">
      <c r="A508" s="1"/>
      <c r="B508" s="1"/>
      <c r="C508" s="2"/>
      <c r="D508" s="2"/>
      <c r="E508" s="2"/>
      <c r="F508" s="2"/>
      <c r="G508" s="1"/>
      <c r="H508" s="2"/>
      <c r="I508" s="2"/>
      <c r="J508" s="1"/>
      <c r="K508" s="1"/>
      <c r="L508" s="1"/>
      <c r="M508" s="1"/>
      <c r="N508" s="1"/>
      <c r="O508" s="1"/>
      <c r="P508" s="1"/>
      <c r="Q508" s="1"/>
      <c r="R508" s="1"/>
      <c r="S508" s="1"/>
      <c r="T508" s="1"/>
      <c r="U508" s="1"/>
      <c r="V508" s="1"/>
      <c r="W508" s="1"/>
      <c r="X508" s="1"/>
      <c r="Y508" s="1"/>
      <c r="Z508" s="1"/>
    </row>
    <row r="509" spans="1:26" ht="15.75" customHeight="1" x14ac:dyDescent="0.2">
      <c r="A509" s="1"/>
      <c r="B509" s="1"/>
      <c r="C509" s="2"/>
      <c r="D509" s="2"/>
      <c r="E509" s="2"/>
      <c r="F509" s="2"/>
      <c r="G509" s="1"/>
      <c r="H509" s="2"/>
      <c r="I509" s="2"/>
      <c r="J509" s="1"/>
      <c r="K509" s="1"/>
      <c r="L509" s="1"/>
      <c r="M509" s="1"/>
      <c r="N509" s="1"/>
      <c r="O509" s="1"/>
      <c r="P509" s="1"/>
      <c r="Q509" s="1"/>
      <c r="R509" s="1"/>
      <c r="S509" s="1"/>
      <c r="T509" s="1"/>
      <c r="U509" s="1"/>
      <c r="V509" s="1"/>
      <c r="W509" s="1"/>
      <c r="X509" s="1"/>
      <c r="Y509" s="1"/>
      <c r="Z509" s="1"/>
    </row>
    <row r="510" spans="1:26" ht="15.75" customHeight="1" x14ac:dyDescent="0.2">
      <c r="A510" s="1"/>
      <c r="B510" s="1"/>
      <c r="C510" s="2"/>
      <c r="D510" s="2"/>
      <c r="E510" s="2"/>
      <c r="F510" s="2"/>
      <c r="G510" s="1"/>
      <c r="H510" s="2"/>
      <c r="I510" s="2"/>
      <c r="J510" s="1"/>
      <c r="K510" s="1"/>
      <c r="L510" s="1"/>
      <c r="M510" s="1"/>
      <c r="N510" s="1"/>
      <c r="O510" s="1"/>
      <c r="P510" s="1"/>
      <c r="Q510" s="1"/>
      <c r="R510" s="1"/>
      <c r="S510" s="1"/>
      <c r="T510" s="1"/>
      <c r="U510" s="1"/>
      <c r="V510" s="1"/>
      <c r="W510" s="1"/>
      <c r="X510" s="1"/>
      <c r="Y510" s="1"/>
      <c r="Z510" s="1"/>
    </row>
    <row r="511" spans="1:26" ht="15.75" customHeight="1" x14ac:dyDescent="0.2">
      <c r="A511" s="1"/>
      <c r="B511" s="1"/>
      <c r="C511" s="2"/>
      <c r="D511" s="2"/>
      <c r="E511" s="2"/>
      <c r="F511" s="2"/>
      <c r="G511" s="1"/>
      <c r="H511" s="2"/>
      <c r="I511" s="2"/>
      <c r="J511" s="1"/>
      <c r="K511" s="1"/>
      <c r="L511" s="1"/>
      <c r="M511" s="1"/>
      <c r="N511" s="1"/>
      <c r="O511" s="1"/>
      <c r="P511" s="1"/>
      <c r="Q511" s="1"/>
      <c r="R511" s="1"/>
      <c r="S511" s="1"/>
      <c r="T511" s="1"/>
      <c r="U511" s="1"/>
      <c r="V511" s="1"/>
      <c r="W511" s="1"/>
      <c r="X511" s="1"/>
      <c r="Y511" s="1"/>
      <c r="Z511" s="1"/>
    </row>
    <row r="512" spans="1:26" ht="15.75" customHeight="1" x14ac:dyDescent="0.2">
      <c r="A512" s="1"/>
      <c r="B512" s="1"/>
      <c r="C512" s="2"/>
      <c r="D512" s="2"/>
      <c r="E512" s="2"/>
      <c r="F512" s="2"/>
      <c r="G512" s="1"/>
      <c r="H512" s="2"/>
      <c r="I512" s="2"/>
      <c r="J512" s="1"/>
      <c r="K512" s="1"/>
      <c r="L512" s="1"/>
      <c r="M512" s="1"/>
      <c r="N512" s="1"/>
      <c r="O512" s="1"/>
      <c r="P512" s="1"/>
      <c r="Q512" s="1"/>
      <c r="R512" s="1"/>
      <c r="S512" s="1"/>
      <c r="T512" s="1"/>
      <c r="U512" s="1"/>
      <c r="V512" s="1"/>
      <c r="W512" s="1"/>
      <c r="X512" s="1"/>
      <c r="Y512" s="1"/>
      <c r="Z512" s="1"/>
    </row>
    <row r="513" spans="1:26" ht="15.75" customHeight="1" x14ac:dyDescent="0.2">
      <c r="A513" s="1"/>
      <c r="B513" s="1"/>
      <c r="C513" s="2"/>
      <c r="D513" s="2"/>
      <c r="E513" s="2"/>
      <c r="F513" s="2"/>
      <c r="G513" s="1"/>
      <c r="H513" s="2"/>
      <c r="I513" s="2"/>
      <c r="J513" s="1"/>
      <c r="K513" s="1"/>
      <c r="L513" s="1"/>
      <c r="M513" s="1"/>
      <c r="N513" s="1"/>
      <c r="O513" s="1"/>
      <c r="P513" s="1"/>
      <c r="Q513" s="1"/>
      <c r="R513" s="1"/>
      <c r="S513" s="1"/>
      <c r="T513" s="1"/>
      <c r="U513" s="1"/>
      <c r="V513" s="1"/>
      <c r="W513" s="1"/>
      <c r="X513" s="1"/>
      <c r="Y513" s="1"/>
      <c r="Z513" s="1"/>
    </row>
    <row r="514" spans="1:26" ht="15.75" customHeight="1" x14ac:dyDescent="0.2">
      <c r="A514" s="1"/>
      <c r="B514" s="1"/>
      <c r="C514" s="2"/>
      <c r="D514" s="2"/>
      <c r="E514" s="2"/>
      <c r="F514" s="2"/>
      <c r="G514" s="1"/>
      <c r="H514" s="2"/>
      <c r="I514" s="2"/>
      <c r="J514" s="1"/>
      <c r="K514" s="1"/>
      <c r="L514" s="1"/>
      <c r="M514" s="1"/>
      <c r="N514" s="1"/>
      <c r="O514" s="1"/>
      <c r="P514" s="1"/>
      <c r="Q514" s="1"/>
      <c r="R514" s="1"/>
      <c r="S514" s="1"/>
      <c r="T514" s="1"/>
      <c r="U514" s="1"/>
      <c r="V514" s="1"/>
      <c r="W514" s="1"/>
      <c r="X514" s="1"/>
      <c r="Y514" s="1"/>
      <c r="Z514" s="1"/>
    </row>
    <row r="515" spans="1:26" ht="15.75" customHeight="1" x14ac:dyDescent="0.2">
      <c r="A515" s="1"/>
      <c r="B515" s="1"/>
      <c r="C515" s="2"/>
      <c r="D515" s="2"/>
      <c r="E515" s="2"/>
      <c r="F515" s="2"/>
      <c r="G515" s="1"/>
      <c r="H515" s="2"/>
      <c r="I515" s="2"/>
      <c r="J515" s="1"/>
      <c r="K515" s="1"/>
      <c r="L515" s="1"/>
      <c r="M515" s="1"/>
      <c r="N515" s="1"/>
      <c r="O515" s="1"/>
      <c r="P515" s="1"/>
      <c r="Q515" s="1"/>
      <c r="R515" s="1"/>
      <c r="S515" s="1"/>
      <c r="T515" s="1"/>
      <c r="U515" s="1"/>
      <c r="V515" s="1"/>
      <c r="W515" s="1"/>
      <c r="X515" s="1"/>
      <c r="Y515" s="1"/>
      <c r="Z515" s="1"/>
    </row>
    <row r="516" spans="1:26" ht="15.75" customHeight="1" x14ac:dyDescent="0.2">
      <c r="A516" s="1"/>
      <c r="B516" s="1"/>
      <c r="C516" s="2"/>
      <c r="D516" s="2"/>
      <c r="E516" s="2"/>
      <c r="F516" s="2"/>
      <c r="G516" s="1"/>
      <c r="H516" s="2"/>
      <c r="I516" s="2"/>
      <c r="J516" s="1"/>
      <c r="K516" s="1"/>
      <c r="L516" s="1"/>
      <c r="M516" s="1"/>
      <c r="N516" s="1"/>
      <c r="O516" s="1"/>
      <c r="P516" s="1"/>
      <c r="Q516" s="1"/>
      <c r="R516" s="1"/>
      <c r="S516" s="1"/>
      <c r="T516" s="1"/>
      <c r="U516" s="1"/>
      <c r="V516" s="1"/>
      <c r="W516" s="1"/>
      <c r="X516" s="1"/>
      <c r="Y516" s="1"/>
      <c r="Z516" s="1"/>
    </row>
    <row r="517" spans="1:26" ht="15.75" customHeight="1" x14ac:dyDescent="0.2">
      <c r="A517" s="1"/>
      <c r="B517" s="1"/>
      <c r="C517" s="2"/>
      <c r="D517" s="2"/>
      <c r="E517" s="2"/>
      <c r="F517" s="2"/>
      <c r="G517" s="1"/>
      <c r="H517" s="2"/>
      <c r="I517" s="2"/>
      <c r="J517" s="1"/>
      <c r="K517" s="1"/>
      <c r="L517" s="1"/>
      <c r="M517" s="1"/>
      <c r="N517" s="1"/>
      <c r="O517" s="1"/>
      <c r="P517" s="1"/>
      <c r="Q517" s="1"/>
      <c r="R517" s="1"/>
      <c r="S517" s="1"/>
      <c r="T517" s="1"/>
      <c r="U517" s="1"/>
      <c r="V517" s="1"/>
      <c r="W517" s="1"/>
      <c r="X517" s="1"/>
      <c r="Y517" s="1"/>
      <c r="Z517" s="1"/>
    </row>
    <row r="518" spans="1:26" ht="15.75" customHeight="1" x14ac:dyDescent="0.2">
      <c r="A518" s="1"/>
      <c r="B518" s="1"/>
      <c r="C518" s="2"/>
      <c r="D518" s="2"/>
      <c r="E518" s="2"/>
      <c r="F518" s="2"/>
      <c r="G518" s="1"/>
      <c r="H518" s="2"/>
      <c r="I518" s="2"/>
      <c r="J518" s="1"/>
      <c r="K518" s="1"/>
      <c r="L518" s="1"/>
      <c r="M518" s="1"/>
      <c r="N518" s="1"/>
      <c r="O518" s="1"/>
      <c r="P518" s="1"/>
      <c r="Q518" s="1"/>
      <c r="R518" s="1"/>
      <c r="S518" s="1"/>
      <c r="T518" s="1"/>
      <c r="U518" s="1"/>
      <c r="V518" s="1"/>
      <c r="W518" s="1"/>
      <c r="X518" s="1"/>
      <c r="Y518" s="1"/>
      <c r="Z518" s="1"/>
    </row>
    <row r="519" spans="1:26" ht="15.75" customHeight="1" x14ac:dyDescent="0.2">
      <c r="A519" s="1"/>
      <c r="B519" s="1"/>
      <c r="C519" s="2"/>
      <c r="D519" s="2"/>
      <c r="E519" s="2"/>
      <c r="F519" s="2"/>
      <c r="G519" s="1"/>
      <c r="H519" s="2"/>
      <c r="I519" s="2"/>
      <c r="J519" s="1"/>
      <c r="K519" s="1"/>
      <c r="L519" s="1"/>
      <c r="M519" s="1"/>
      <c r="N519" s="1"/>
      <c r="O519" s="1"/>
      <c r="P519" s="1"/>
      <c r="Q519" s="1"/>
      <c r="R519" s="1"/>
      <c r="S519" s="1"/>
      <c r="T519" s="1"/>
      <c r="U519" s="1"/>
      <c r="V519" s="1"/>
      <c r="W519" s="1"/>
      <c r="X519" s="1"/>
      <c r="Y519" s="1"/>
      <c r="Z519" s="1"/>
    </row>
    <row r="520" spans="1:26" ht="15.75" customHeight="1" x14ac:dyDescent="0.2">
      <c r="A520" s="1"/>
      <c r="B520" s="1"/>
      <c r="C520" s="2"/>
      <c r="D520" s="2"/>
      <c r="E520" s="2"/>
      <c r="F520" s="2"/>
      <c r="G520" s="1"/>
      <c r="H520" s="2"/>
      <c r="I520" s="2"/>
      <c r="J520" s="1"/>
      <c r="K520" s="1"/>
      <c r="L520" s="1"/>
      <c r="M520" s="1"/>
      <c r="N520" s="1"/>
      <c r="O520" s="1"/>
      <c r="P520" s="1"/>
      <c r="Q520" s="1"/>
      <c r="R520" s="1"/>
      <c r="S520" s="1"/>
      <c r="T520" s="1"/>
      <c r="U520" s="1"/>
      <c r="V520" s="1"/>
      <c r="W520" s="1"/>
      <c r="X520" s="1"/>
      <c r="Y520" s="1"/>
      <c r="Z520" s="1"/>
    </row>
    <row r="521" spans="1:26" ht="15.75" customHeight="1" x14ac:dyDescent="0.2">
      <c r="A521" s="1"/>
      <c r="B521" s="1"/>
      <c r="C521" s="2"/>
      <c r="D521" s="2"/>
      <c r="E521" s="2"/>
      <c r="F521" s="2"/>
      <c r="G521" s="1"/>
      <c r="H521" s="2"/>
      <c r="I521" s="2"/>
      <c r="J521" s="1"/>
      <c r="K521" s="1"/>
      <c r="L521" s="1"/>
      <c r="M521" s="1"/>
      <c r="N521" s="1"/>
      <c r="O521" s="1"/>
      <c r="P521" s="1"/>
      <c r="Q521" s="1"/>
      <c r="R521" s="1"/>
      <c r="S521" s="1"/>
      <c r="T521" s="1"/>
      <c r="U521" s="1"/>
      <c r="V521" s="1"/>
      <c r="W521" s="1"/>
      <c r="X521" s="1"/>
      <c r="Y521" s="1"/>
      <c r="Z521" s="1"/>
    </row>
    <row r="522" spans="1:26" ht="15.75" customHeight="1" x14ac:dyDescent="0.2">
      <c r="A522" s="1"/>
      <c r="B522" s="1"/>
      <c r="C522" s="2"/>
      <c r="D522" s="2"/>
      <c r="E522" s="2"/>
      <c r="F522" s="2"/>
      <c r="G522" s="1"/>
      <c r="H522" s="2"/>
      <c r="I522" s="2"/>
      <c r="J522" s="1"/>
      <c r="K522" s="1"/>
      <c r="L522" s="1"/>
      <c r="M522" s="1"/>
      <c r="N522" s="1"/>
      <c r="O522" s="1"/>
      <c r="P522" s="1"/>
      <c r="Q522" s="1"/>
      <c r="R522" s="1"/>
      <c r="S522" s="1"/>
      <c r="T522" s="1"/>
      <c r="U522" s="1"/>
      <c r="V522" s="1"/>
      <c r="W522" s="1"/>
      <c r="X522" s="1"/>
      <c r="Y522" s="1"/>
      <c r="Z522" s="1"/>
    </row>
    <row r="523" spans="1:26" ht="15.75" customHeight="1" x14ac:dyDescent="0.2">
      <c r="A523" s="1"/>
      <c r="B523" s="1"/>
      <c r="C523" s="2"/>
      <c r="D523" s="2"/>
      <c r="E523" s="2"/>
      <c r="F523" s="2"/>
      <c r="G523" s="1"/>
      <c r="H523" s="2"/>
      <c r="I523" s="2"/>
      <c r="J523" s="1"/>
      <c r="K523" s="1"/>
      <c r="L523" s="1"/>
      <c r="M523" s="1"/>
      <c r="N523" s="1"/>
      <c r="O523" s="1"/>
      <c r="P523" s="1"/>
      <c r="Q523" s="1"/>
      <c r="R523" s="1"/>
      <c r="S523" s="1"/>
      <c r="T523" s="1"/>
      <c r="U523" s="1"/>
      <c r="V523" s="1"/>
      <c r="W523" s="1"/>
      <c r="X523" s="1"/>
      <c r="Y523" s="1"/>
      <c r="Z523" s="1"/>
    </row>
    <row r="524" spans="1:26" ht="15.75" customHeight="1" x14ac:dyDescent="0.2">
      <c r="A524" s="1"/>
      <c r="B524" s="1"/>
      <c r="C524" s="2"/>
      <c r="D524" s="2"/>
      <c r="E524" s="2"/>
      <c r="F524" s="2"/>
      <c r="G524" s="1"/>
      <c r="H524" s="2"/>
      <c r="I524" s="2"/>
      <c r="J524" s="1"/>
      <c r="K524" s="1"/>
      <c r="L524" s="1"/>
      <c r="M524" s="1"/>
      <c r="N524" s="1"/>
      <c r="O524" s="1"/>
      <c r="P524" s="1"/>
      <c r="Q524" s="1"/>
      <c r="R524" s="1"/>
      <c r="S524" s="1"/>
      <c r="T524" s="1"/>
      <c r="U524" s="1"/>
      <c r="V524" s="1"/>
      <c r="W524" s="1"/>
      <c r="X524" s="1"/>
      <c r="Y524" s="1"/>
      <c r="Z524" s="1"/>
    </row>
    <row r="525" spans="1:26" ht="15.75" customHeight="1" x14ac:dyDescent="0.2">
      <c r="A525" s="1"/>
      <c r="B525" s="1"/>
      <c r="C525" s="2"/>
      <c r="D525" s="2"/>
      <c r="E525" s="2"/>
      <c r="F525" s="2"/>
      <c r="G525" s="1"/>
      <c r="H525" s="2"/>
      <c r="I525" s="2"/>
      <c r="J525" s="1"/>
      <c r="K525" s="1"/>
      <c r="L525" s="1"/>
      <c r="M525" s="1"/>
      <c r="N525" s="1"/>
      <c r="O525" s="1"/>
      <c r="P525" s="1"/>
      <c r="Q525" s="1"/>
      <c r="R525" s="1"/>
      <c r="S525" s="1"/>
      <c r="T525" s="1"/>
      <c r="U525" s="1"/>
      <c r="V525" s="1"/>
      <c r="W525" s="1"/>
      <c r="X525" s="1"/>
      <c r="Y525" s="1"/>
      <c r="Z525" s="1"/>
    </row>
    <row r="526" spans="1:26" ht="15.75" customHeight="1" x14ac:dyDescent="0.2">
      <c r="A526" s="1"/>
      <c r="B526" s="1"/>
      <c r="C526" s="2"/>
      <c r="D526" s="2"/>
      <c r="E526" s="2"/>
      <c r="F526" s="2"/>
      <c r="G526" s="1"/>
      <c r="H526" s="2"/>
      <c r="I526" s="2"/>
      <c r="J526" s="1"/>
      <c r="K526" s="1"/>
      <c r="L526" s="1"/>
      <c r="M526" s="1"/>
      <c r="N526" s="1"/>
      <c r="O526" s="1"/>
      <c r="P526" s="1"/>
      <c r="Q526" s="1"/>
      <c r="R526" s="1"/>
      <c r="S526" s="1"/>
      <c r="T526" s="1"/>
      <c r="U526" s="1"/>
      <c r="V526" s="1"/>
      <c r="W526" s="1"/>
      <c r="X526" s="1"/>
      <c r="Y526" s="1"/>
      <c r="Z526" s="1"/>
    </row>
    <row r="527" spans="1:26" ht="15.75" customHeight="1" x14ac:dyDescent="0.2">
      <c r="A527" s="1"/>
      <c r="B527" s="1"/>
      <c r="C527" s="2"/>
      <c r="D527" s="2"/>
      <c r="E527" s="2"/>
      <c r="F527" s="2"/>
      <c r="G527" s="1"/>
      <c r="H527" s="2"/>
      <c r="I527" s="2"/>
      <c r="J527" s="1"/>
      <c r="K527" s="1"/>
      <c r="L527" s="1"/>
      <c r="M527" s="1"/>
      <c r="N527" s="1"/>
      <c r="O527" s="1"/>
      <c r="P527" s="1"/>
      <c r="Q527" s="1"/>
      <c r="R527" s="1"/>
      <c r="S527" s="1"/>
      <c r="T527" s="1"/>
      <c r="U527" s="1"/>
      <c r="V527" s="1"/>
      <c r="W527" s="1"/>
      <c r="X527" s="1"/>
      <c r="Y527" s="1"/>
      <c r="Z527" s="1"/>
    </row>
    <row r="528" spans="1:26" ht="15.75" customHeight="1" x14ac:dyDescent="0.2">
      <c r="A528" s="1"/>
      <c r="B528" s="1"/>
      <c r="C528" s="2"/>
      <c r="D528" s="2"/>
      <c r="E528" s="2"/>
      <c r="F528" s="2"/>
      <c r="G528" s="1"/>
      <c r="H528" s="2"/>
      <c r="I528" s="2"/>
      <c r="J528" s="1"/>
      <c r="K528" s="1"/>
      <c r="L528" s="1"/>
      <c r="M528" s="1"/>
      <c r="N528" s="1"/>
      <c r="O528" s="1"/>
      <c r="P528" s="1"/>
      <c r="Q528" s="1"/>
      <c r="R528" s="1"/>
      <c r="S528" s="1"/>
      <c r="T528" s="1"/>
      <c r="U528" s="1"/>
      <c r="V528" s="1"/>
      <c r="W528" s="1"/>
      <c r="X528" s="1"/>
      <c r="Y528" s="1"/>
      <c r="Z528" s="1"/>
    </row>
    <row r="529" spans="1:26" ht="15.75" customHeight="1" x14ac:dyDescent="0.2">
      <c r="A529" s="1"/>
      <c r="B529" s="1"/>
      <c r="C529" s="2"/>
      <c r="D529" s="2"/>
      <c r="E529" s="2"/>
      <c r="F529" s="2"/>
      <c r="G529" s="1"/>
      <c r="H529" s="2"/>
      <c r="I529" s="2"/>
      <c r="J529" s="1"/>
      <c r="K529" s="1"/>
      <c r="L529" s="1"/>
      <c r="M529" s="1"/>
      <c r="N529" s="1"/>
      <c r="O529" s="1"/>
      <c r="P529" s="1"/>
      <c r="Q529" s="1"/>
      <c r="R529" s="1"/>
      <c r="S529" s="1"/>
      <c r="T529" s="1"/>
      <c r="U529" s="1"/>
      <c r="V529" s="1"/>
      <c r="W529" s="1"/>
      <c r="X529" s="1"/>
      <c r="Y529" s="1"/>
      <c r="Z529" s="1"/>
    </row>
    <row r="530" spans="1:26" ht="15.75" customHeight="1" x14ac:dyDescent="0.2">
      <c r="A530" s="1"/>
      <c r="B530" s="1"/>
      <c r="C530" s="2"/>
      <c r="D530" s="2"/>
      <c r="E530" s="2"/>
      <c r="F530" s="2"/>
      <c r="G530" s="1"/>
      <c r="H530" s="2"/>
      <c r="I530" s="2"/>
      <c r="J530" s="1"/>
      <c r="K530" s="1"/>
      <c r="L530" s="1"/>
      <c r="M530" s="1"/>
      <c r="N530" s="1"/>
      <c r="O530" s="1"/>
      <c r="P530" s="1"/>
      <c r="Q530" s="1"/>
      <c r="R530" s="1"/>
      <c r="S530" s="1"/>
      <c r="T530" s="1"/>
      <c r="U530" s="1"/>
      <c r="V530" s="1"/>
      <c r="W530" s="1"/>
      <c r="X530" s="1"/>
      <c r="Y530" s="1"/>
      <c r="Z530" s="1"/>
    </row>
    <row r="531" spans="1:26" ht="15.75" customHeight="1" x14ac:dyDescent="0.2">
      <c r="A531" s="1"/>
      <c r="B531" s="1"/>
      <c r="C531" s="2"/>
      <c r="D531" s="2"/>
      <c r="E531" s="2"/>
      <c r="F531" s="2"/>
      <c r="G531" s="1"/>
      <c r="H531" s="2"/>
      <c r="I531" s="2"/>
      <c r="J531" s="1"/>
      <c r="K531" s="1"/>
      <c r="L531" s="1"/>
      <c r="M531" s="1"/>
      <c r="N531" s="1"/>
      <c r="O531" s="1"/>
      <c r="P531" s="1"/>
      <c r="Q531" s="1"/>
      <c r="R531" s="1"/>
      <c r="S531" s="1"/>
      <c r="T531" s="1"/>
      <c r="U531" s="1"/>
      <c r="V531" s="1"/>
      <c r="W531" s="1"/>
      <c r="X531" s="1"/>
      <c r="Y531" s="1"/>
      <c r="Z531" s="1"/>
    </row>
    <row r="532" spans="1:26" ht="15.75" customHeight="1" x14ac:dyDescent="0.2">
      <c r="A532" s="1"/>
      <c r="B532" s="1"/>
      <c r="C532" s="2"/>
      <c r="D532" s="2"/>
      <c r="E532" s="2"/>
      <c r="F532" s="2"/>
      <c r="G532" s="1"/>
      <c r="H532" s="2"/>
      <c r="I532" s="2"/>
      <c r="J532" s="1"/>
      <c r="K532" s="1"/>
      <c r="L532" s="1"/>
      <c r="M532" s="1"/>
      <c r="N532" s="1"/>
      <c r="O532" s="1"/>
      <c r="P532" s="1"/>
      <c r="Q532" s="1"/>
      <c r="R532" s="1"/>
      <c r="S532" s="1"/>
      <c r="T532" s="1"/>
      <c r="U532" s="1"/>
      <c r="V532" s="1"/>
      <c r="W532" s="1"/>
      <c r="X532" s="1"/>
      <c r="Y532" s="1"/>
      <c r="Z532" s="1"/>
    </row>
    <row r="533" spans="1:26" ht="15.75" customHeight="1" x14ac:dyDescent="0.2">
      <c r="A533" s="1"/>
      <c r="B533" s="1"/>
      <c r="C533" s="2"/>
      <c r="D533" s="2"/>
      <c r="E533" s="2"/>
      <c r="F533" s="2"/>
      <c r="G533" s="1"/>
      <c r="H533" s="2"/>
      <c r="I533" s="2"/>
      <c r="J533" s="1"/>
      <c r="K533" s="1"/>
      <c r="L533" s="1"/>
      <c r="M533" s="1"/>
      <c r="N533" s="1"/>
      <c r="O533" s="1"/>
      <c r="P533" s="1"/>
      <c r="Q533" s="1"/>
      <c r="R533" s="1"/>
      <c r="S533" s="1"/>
      <c r="T533" s="1"/>
      <c r="U533" s="1"/>
      <c r="V533" s="1"/>
      <c r="W533" s="1"/>
      <c r="X533" s="1"/>
      <c r="Y533" s="1"/>
      <c r="Z533" s="1"/>
    </row>
    <row r="534" spans="1:26" ht="15.75" customHeight="1" x14ac:dyDescent="0.2">
      <c r="A534" s="1"/>
      <c r="B534" s="1"/>
      <c r="C534" s="2"/>
      <c r="D534" s="2"/>
      <c r="E534" s="2"/>
      <c r="F534" s="2"/>
      <c r="G534" s="1"/>
      <c r="H534" s="2"/>
      <c r="I534" s="2"/>
      <c r="J534" s="1"/>
      <c r="K534" s="1"/>
      <c r="L534" s="1"/>
      <c r="M534" s="1"/>
      <c r="N534" s="1"/>
      <c r="O534" s="1"/>
      <c r="P534" s="1"/>
      <c r="Q534" s="1"/>
      <c r="R534" s="1"/>
      <c r="S534" s="1"/>
      <c r="T534" s="1"/>
      <c r="U534" s="1"/>
      <c r="V534" s="1"/>
      <c r="W534" s="1"/>
      <c r="X534" s="1"/>
      <c r="Y534" s="1"/>
      <c r="Z534" s="1"/>
    </row>
    <row r="535" spans="1:26" ht="15.75" customHeight="1" x14ac:dyDescent="0.2">
      <c r="A535" s="1"/>
      <c r="B535" s="1"/>
      <c r="C535" s="2"/>
      <c r="D535" s="2"/>
      <c r="E535" s="2"/>
      <c r="F535" s="2"/>
      <c r="G535" s="1"/>
      <c r="H535" s="2"/>
      <c r="I535" s="2"/>
      <c r="J535" s="1"/>
      <c r="K535" s="1"/>
      <c r="L535" s="1"/>
      <c r="M535" s="1"/>
      <c r="N535" s="1"/>
      <c r="O535" s="1"/>
      <c r="P535" s="1"/>
      <c r="Q535" s="1"/>
      <c r="R535" s="1"/>
      <c r="S535" s="1"/>
      <c r="T535" s="1"/>
      <c r="U535" s="1"/>
      <c r="V535" s="1"/>
      <c r="W535" s="1"/>
      <c r="X535" s="1"/>
      <c r="Y535" s="1"/>
      <c r="Z535" s="1"/>
    </row>
    <row r="536" spans="1:26" ht="15.75" customHeight="1" x14ac:dyDescent="0.2">
      <c r="A536" s="1"/>
      <c r="B536" s="1"/>
      <c r="C536" s="2"/>
      <c r="D536" s="2"/>
      <c r="E536" s="2"/>
      <c r="F536" s="2"/>
      <c r="G536" s="1"/>
      <c r="H536" s="2"/>
      <c r="I536" s="2"/>
      <c r="J536" s="1"/>
      <c r="K536" s="1"/>
      <c r="L536" s="1"/>
      <c r="M536" s="1"/>
      <c r="N536" s="1"/>
      <c r="O536" s="1"/>
      <c r="P536" s="1"/>
      <c r="Q536" s="1"/>
      <c r="R536" s="1"/>
      <c r="S536" s="1"/>
      <c r="T536" s="1"/>
      <c r="U536" s="1"/>
      <c r="V536" s="1"/>
      <c r="W536" s="1"/>
      <c r="X536" s="1"/>
      <c r="Y536" s="1"/>
      <c r="Z536" s="1"/>
    </row>
    <row r="537" spans="1:26" ht="15.75" customHeight="1" x14ac:dyDescent="0.2">
      <c r="A537" s="1"/>
      <c r="B537" s="1"/>
      <c r="C537" s="2"/>
      <c r="D537" s="2"/>
      <c r="E537" s="2"/>
      <c r="F537" s="2"/>
      <c r="G537" s="1"/>
      <c r="H537" s="2"/>
      <c r="I537" s="2"/>
      <c r="J537" s="1"/>
      <c r="K537" s="1"/>
      <c r="L537" s="1"/>
      <c r="M537" s="1"/>
      <c r="N537" s="1"/>
      <c r="O537" s="1"/>
      <c r="P537" s="1"/>
      <c r="Q537" s="1"/>
      <c r="R537" s="1"/>
      <c r="S537" s="1"/>
      <c r="T537" s="1"/>
      <c r="U537" s="1"/>
      <c r="V537" s="1"/>
      <c r="W537" s="1"/>
      <c r="X537" s="1"/>
      <c r="Y537" s="1"/>
      <c r="Z537" s="1"/>
    </row>
    <row r="538" spans="1:26" ht="15.75" customHeight="1" x14ac:dyDescent="0.2">
      <c r="A538" s="1"/>
      <c r="B538" s="1"/>
      <c r="C538" s="2"/>
      <c r="D538" s="2"/>
      <c r="E538" s="2"/>
      <c r="F538" s="2"/>
      <c r="G538" s="1"/>
      <c r="H538" s="2"/>
      <c r="I538" s="2"/>
      <c r="J538" s="1"/>
      <c r="K538" s="1"/>
      <c r="L538" s="1"/>
      <c r="M538" s="1"/>
      <c r="N538" s="1"/>
      <c r="O538" s="1"/>
      <c r="P538" s="1"/>
      <c r="Q538" s="1"/>
      <c r="R538" s="1"/>
      <c r="S538" s="1"/>
      <c r="T538" s="1"/>
      <c r="U538" s="1"/>
      <c r="V538" s="1"/>
      <c r="W538" s="1"/>
      <c r="X538" s="1"/>
      <c r="Y538" s="1"/>
      <c r="Z538" s="1"/>
    </row>
    <row r="539" spans="1:26" ht="15.75" customHeight="1" x14ac:dyDescent="0.2">
      <c r="A539" s="1"/>
      <c r="B539" s="1"/>
      <c r="C539" s="2"/>
      <c r="D539" s="2"/>
      <c r="E539" s="2"/>
      <c r="F539" s="2"/>
      <c r="G539" s="1"/>
      <c r="H539" s="2"/>
      <c r="I539" s="2"/>
      <c r="J539" s="1"/>
      <c r="K539" s="1"/>
      <c r="L539" s="1"/>
      <c r="M539" s="1"/>
      <c r="N539" s="1"/>
      <c r="O539" s="1"/>
      <c r="P539" s="1"/>
      <c r="Q539" s="1"/>
      <c r="R539" s="1"/>
      <c r="S539" s="1"/>
      <c r="T539" s="1"/>
      <c r="U539" s="1"/>
      <c r="V539" s="1"/>
      <c r="W539" s="1"/>
      <c r="X539" s="1"/>
      <c r="Y539" s="1"/>
      <c r="Z539" s="1"/>
    </row>
    <row r="540" spans="1:26" ht="15.75" customHeight="1" x14ac:dyDescent="0.2">
      <c r="A540" s="1"/>
      <c r="B540" s="1"/>
      <c r="C540" s="2"/>
      <c r="D540" s="2"/>
      <c r="E540" s="2"/>
      <c r="F540" s="2"/>
      <c r="G540" s="1"/>
      <c r="H540" s="2"/>
      <c r="I540" s="2"/>
      <c r="J540" s="1"/>
      <c r="K540" s="1"/>
      <c r="L540" s="1"/>
      <c r="M540" s="1"/>
      <c r="N540" s="1"/>
      <c r="O540" s="1"/>
      <c r="P540" s="1"/>
      <c r="Q540" s="1"/>
      <c r="R540" s="1"/>
      <c r="S540" s="1"/>
      <c r="T540" s="1"/>
      <c r="U540" s="1"/>
      <c r="V540" s="1"/>
      <c r="W540" s="1"/>
      <c r="X540" s="1"/>
      <c r="Y540" s="1"/>
      <c r="Z540" s="1"/>
    </row>
    <row r="541" spans="1:26" ht="15.75" customHeight="1" x14ac:dyDescent="0.2">
      <c r="A541" s="1"/>
      <c r="B541" s="1"/>
      <c r="C541" s="2"/>
      <c r="D541" s="2"/>
      <c r="E541" s="2"/>
      <c r="F541" s="2"/>
      <c r="G541" s="1"/>
      <c r="H541" s="2"/>
      <c r="I541" s="2"/>
      <c r="J541" s="1"/>
      <c r="K541" s="1"/>
      <c r="L541" s="1"/>
      <c r="M541" s="1"/>
      <c r="N541" s="1"/>
      <c r="O541" s="1"/>
      <c r="P541" s="1"/>
      <c r="Q541" s="1"/>
      <c r="R541" s="1"/>
      <c r="S541" s="1"/>
      <c r="T541" s="1"/>
      <c r="U541" s="1"/>
      <c r="V541" s="1"/>
      <c r="W541" s="1"/>
      <c r="X541" s="1"/>
      <c r="Y541" s="1"/>
      <c r="Z541" s="1"/>
    </row>
    <row r="542" spans="1:26" ht="15.75" customHeight="1" x14ac:dyDescent="0.2">
      <c r="A542" s="1"/>
      <c r="B542" s="1"/>
      <c r="C542" s="2"/>
      <c r="D542" s="2"/>
      <c r="E542" s="2"/>
      <c r="F542" s="2"/>
      <c r="G542" s="1"/>
      <c r="H542" s="2"/>
      <c r="I542" s="2"/>
      <c r="J542" s="1"/>
      <c r="K542" s="1"/>
      <c r="L542" s="1"/>
      <c r="M542" s="1"/>
      <c r="N542" s="1"/>
      <c r="O542" s="1"/>
      <c r="P542" s="1"/>
      <c r="Q542" s="1"/>
      <c r="R542" s="1"/>
      <c r="S542" s="1"/>
      <c r="T542" s="1"/>
      <c r="U542" s="1"/>
      <c r="V542" s="1"/>
      <c r="W542" s="1"/>
      <c r="X542" s="1"/>
      <c r="Y542" s="1"/>
      <c r="Z542" s="1"/>
    </row>
    <row r="543" spans="1:26" ht="15.75" customHeight="1" x14ac:dyDescent="0.2">
      <c r="A543" s="1"/>
      <c r="B543" s="1"/>
      <c r="C543" s="2"/>
      <c r="D543" s="2"/>
      <c r="E543" s="2"/>
      <c r="F543" s="2"/>
      <c r="G543" s="1"/>
      <c r="H543" s="2"/>
      <c r="I543" s="2"/>
      <c r="J543" s="1"/>
      <c r="K543" s="1"/>
      <c r="L543" s="1"/>
      <c r="M543" s="1"/>
      <c r="N543" s="1"/>
      <c r="O543" s="1"/>
      <c r="P543" s="1"/>
      <c r="Q543" s="1"/>
      <c r="R543" s="1"/>
      <c r="S543" s="1"/>
      <c r="T543" s="1"/>
      <c r="U543" s="1"/>
      <c r="V543" s="1"/>
      <c r="W543" s="1"/>
      <c r="X543" s="1"/>
      <c r="Y543" s="1"/>
      <c r="Z543" s="1"/>
    </row>
    <row r="544" spans="1:26" ht="15.75" customHeight="1" x14ac:dyDescent="0.2">
      <c r="A544" s="1"/>
      <c r="B544" s="1"/>
      <c r="C544" s="2"/>
      <c r="D544" s="2"/>
      <c r="E544" s="2"/>
      <c r="F544" s="2"/>
      <c r="G544" s="1"/>
      <c r="H544" s="2"/>
      <c r="I544" s="2"/>
      <c r="J544" s="1"/>
      <c r="K544" s="1"/>
      <c r="L544" s="1"/>
      <c r="M544" s="1"/>
      <c r="N544" s="1"/>
      <c r="O544" s="1"/>
      <c r="P544" s="1"/>
      <c r="Q544" s="1"/>
      <c r="R544" s="1"/>
      <c r="S544" s="1"/>
      <c r="T544" s="1"/>
      <c r="U544" s="1"/>
      <c r="V544" s="1"/>
      <c r="W544" s="1"/>
      <c r="X544" s="1"/>
      <c r="Y544" s="1"/>
      <c r="Z544" s="1"/>
    </row>
    <row r="545" spans="1:26" ht="15.75" customHeight="1" x14ac:dyDescent="0.2">
      <c r="A545" s="1"/>
      <c r="B545" s="1"/>
      <c r="C545" s="2"/>
      <c r="D545" s="2"/>
      <c r="E545" s="2"/>
      <c r="F545" s="2"/>
      <c r="G545" s="1"/>
      <c r="H545" s="2"/>
      <c r="I545" s="2"/>
      <c r="J545" s="1"/>
      <c r="K545" s="1"/>
      <c r="L545" s="1"/>
      <c r="M545" s="1"/>
      <c r="N545" s="1"/>
      <c r="O545" s="1"/>
      <c r="P545" s="1"/>
      <c r="Q545" s="1"/>
      <c r="R545" s="1"/>
      <c r="S545" s="1"/>
      <c r="T545" s="1"/>
      <c r="U545" s="1"/>
      <c r="V545" s="1"/>
      <c r="W545" s="1"/>
      <c r="X545" s="1"/>
      <c r="Y545" s="1"/>
      <c r="Z545" s="1"/>
    </row>
    <row r="546" spans="1:26" ht="15.75" customHeight="1" x14ac:dyDescent="0.2">
      <c r="A546" s="1"/>
      <c r="B546" s="1"/>
      <c r="C546" s="2"/>
      <c r="D546" s="2"/>
      <c r="E546" s="2"/>
      <c r="F546" s="2"/>
      <c r="G546" s="1"/>
      <c r="H546" s="2"/>
      <c r="I546" s="2"/>
      <c r="J546" s="1"/>
      <c r="K546" s="1"/>
      <c r="L546" s="1"/>
      <c r="M546" s="1"/>
      <c r="N546" s="1"/>
      <c r="O546" s="1"/>
      <c r="P546" s="1"/>
      <c r="Q546" s="1"/>
      <c r="R546" s="1"/>
      <c r="S546" s="1"/>
      <c r="T546" s="1"/>
      <c r="U546" s="1"/>
      <c r="V546" s="1"/>
      <c r="W546" s="1"/>
      <c r="X546" s="1"/>
      <c r="Y546" s="1"/>
      <c r="Z546" s="1"/>
    </row>
    <row r="547" spans="1:26" ht="15.75" customHeight="1" x14ac:dyDescent="0.2">
      <c r="A547" s="1"/>
      <c r="B547" s="1"/>
      <c r="C547" s="2"/>
      <c r="D547" s="2"/>
      <c r="E547" s="2"/>
      <c r="F547" s="2"/>
      <c r="G547" s="1"/>
      <c r="H547" s="2"/>
      <c r="I547" s="2"/>
      <c r="J547" s="1"/>
      <c r="K547" s="1"/>
      <c r="L547" s="1"/>
      <c r="M547" s="1"/>
      <c r="N547" s="1"/>
      <c r="O547" s="1"/>
      <c r="P547" s="1"/>
      <c r="Q547" s="1"/>
      <c r="R547" s="1"/>
      <c r="S547" s="1"/>
      <c r="T547" s="1"/>
      <c r="U547" s="1"/>
      <c r="V547" s="1"/>
      <c r="W547" s="1"/>
      <c r="X547" s="1"/>
      <c r="Y547" s="1"/>
      <c r="Z547" s="1"/>
    </row>
    <row r="548" spans="1:26" ht="15.75" customHeight="1" x14ac:dyDescent="0.2">
      <c r="A548" s="1"/>
      <c r="B548" s="1"/>
      <c r="C548" s="2"/>
      <c r="D548" s="2"/>
      <c r="E548" s="2"/>
      <c r="F548" s="2"/>
      <c r="G548" s="1"/>
      <c r="H548" s="2"/>
      <c r="I548" s="2"/>
      <c r="J548" s="1"/>
      <c r="K548" s="1"/>
      <c r="L548" s="1"/>
      <c r="M548" s="1"/>
      <c r="N548" s="1"/>
      <c r="O548" s="1"/>
      <c r="P548" s="1"/>
      <c r="Q548" s="1"/>
      <c r="R548" s="1"/>
      <c r="S548" s="1"/>
      <c r="T548" s="1"/>
      <c r="U548" s="1"/>
      <c r="V548" s="1"/>
      <c r="W548" s="1"/>
      <c r="X548" s="1"/>
      <c r="Y548" s="1"/>
      <c r="Z548" s="1"/>
    </row>
    <row r="549" spans="1:26" ht="15.75" customHeight="1" x14ac:dyDescent="0.2">
      <c r="A549" s="1"/>
      <c r="B549" s="1"/>
      <c r="C549" s="2"/>
      <c r="D549" s="2"/>
      <c r="E549" s="2"/>
      <c r="F549" s="2"/>
      <c r="G549" s="1"/>
      <c r="H549" s="2"/>
      <c r="I549" s="2"/>
      <c r="J549" s="1"/>
      <c r="K549" s="1"/>
      <c r="L549" s="1"/>
      <c r="M549" s="1"/>
      <c r="N549" s="1"/>
      <c r="O549" s="1"/>
      <c r="P549" s="1"/>
      <c r="Q549" s="1"/>
      <c r="R549" s="1"/>
      <c r="S549" s="1"/>
      <c r="T549" s="1"/>
      <c r="U549" s="1"/>
      <c r="V549" s="1"/>
      <c r="W549" s="1"/>
      <c r="X549" s="1"/>
      <c r="Y549" s="1"/>
      <c r="Z549" s="1"/>
    </row>
    <row r="550" spans="1:26" ht="15.75" customHeight="1" x14ac:dyDescent="0.2">
      <c r="A550" s="1"/>
      <c r="B550" s="1"/>
      <c r="C550" s="2"/>
      <c r="D550" s="2"/>
      <c r="E550" s="2"/>
      <c r="F550" s="2"/>
      <c r="G550" s="1"/>
      <c r="H550" s="2"/>
      <c r="I550" s="2"/>
      <c r="J550" s="1"/>
      <c r="K550" s="1"/>
      <c r="L550" s="1"/>
      <c r="M550" s="1"/>
      <c r="N550" s="1"/>
      <c r="O550" s="1"/>
      <c r="P550" s="1"/>
      <c r="Q550" s="1"/>
      <c r="R550" s="1"/>
      <c r="S550" s="1"/>
      <c r="T550" s="1"/>
      <c r="U550" s="1"/>
      <c r="V550" s="1"/>
      <c r="W550" s="1"/>
      <c r="X550" s="1"/>
      <c r="Y550" s="1"/>
      <c r="Z550" s="1"/>
    </row>
    <row r="551" spans="1:26" ht="15.75" customHeight="1" x14ac:dyDescent="0.2">
      <c r="A551" s="1"/>
      <c r="B551" s="1"/>
      <c r="C551" s="2"/>
      <c r="D551" s="2"/>
      <c r="E551" s="2"/>
      <c r="F551" s="2"/>
      <c r="G551" s="1"/>
      <c r="H551" s="2"/>
      <c r="I551" s="2"/>
      <c r="J551" s="1"/>
      <c r="K551" s="1"/>
      <c r="L551" s="1"/>
      <c r="M551" s="1"/>
      <c r="N551" s="1"/>
      <c r="O551" s="1"/>
      <c r="P551" s="1"/>
      <c r="Q551" s="1"/>
      <c r="R551" s="1"/>
      <c r="S551" s="1"/>
      <c r="T551" s="1"/>
      <c r="U551" s="1"/>
      <c r="V551" s="1"/>
      <c r="W551" s="1"/>
      <c r="X551" s="1"/>
      <c r="Y551" s="1"/>
      <c r="Z551" s="1"/>
    </row>
    <row r="552" spans="1:26" ht="15.75" customHeight="1" x14ac:dyDescent="0.2">
      <c r="A552" s="1"/>
      <c r="B552" s="1"/>
      <c r="C552" s="2"/>
      <c r="D552" s="2"/>
      <c r="E552" s="2"/>
      <c r="F552" s="2"/>
      <c r="G552" s="1"/>
      <c r="H552" s="2"/>
      <c r="I552" s="2"/>
      <c r="J552" s="1"/>
      <c r="K552" s="1"/>
      <c r="L552" s="1"/>
      <c r="M552" s="1"/>
      <c r="N552" s="1"/>
      <c r="O552" s="1"/>
      <c r="P552" s="1"/>
      <c r="Q552" s="1"/>
      <c r="R552" s="1"/>
      <c r="S552" s="1"/>
      <c r="T552" s="1"/>
      <c r="U552" s="1"/>
      <c r="V552" s="1"/>
      <c r="W552" s="1"/>
      <c r="X552" s="1"/>
      <c r="Y552" s="1"/>
      <c r="Z552" s="1"/>
    </row>
    <row r="553" spans="1:26" ht="15.75" customHeight="1" x14ac:dyDescent="0.2">
      <c r="A553" s="1"/>
      <c r="B553" s="1"/>
      <c r="C553" s="2"/>
      <c r="D553" s="2"/>
      <c r="E553" s="2"/>
      <c r="F553" s="2"/>
      <c r="G553" s="1"/>
      <c r="H553" s="2"/>
      <c r="I553" s="2"/>
      <c r="J553" s="1"/>
      <c r="K553" s="1"/>
      <c r="L553" s="1"/>
      <c r="M553" s="1"/>
      <c r="N553" s="1"/>
      <c r="O553" s="1"/>
      <c r="P553" s="1"/>
      <c r="Q553" s="1"/>
      <c r="R553" s="1"/>
      <c r="S553" s="1"/>
      <c r="T553" s="1"/>
      <c r="U553" s="1"/>
      <c r="V553" s="1"/>
      <c r="W553" s="1"/>
      <c r="X553" s="1"/>
      <c r="Y553" s="1"/>
      <c r="Z553" s="1"/>
    </row>
    <row r="554" spans="1:26" ht="15.75" customHeight="1" x14ac:dyDescent="0.2">
      <c r="A554" s="1"/>
      <c r="B554" s="1"/>
      <c r="C554" s="2"/>
      <c r="D554" s="2"/>
      <c r="E554" s="2"/>
      <c r="F554" s="2"/>
      <c r="G554" s="1"/>
      <c r="H554" s="2"/>
      <c r="I554" s="2"/>
      <c r="J554" s="1"/>
      <c r="K554" s="1"/>
      <c r="L554" s="1"/>
      <c r="M554" s="1"/>
      <c r="N554" s="1"/>
      <c r="O554" s="1"/>
      <c r="P554" s="1"/>
      <c r="Q554" s="1"/>
      <c r="R554" s="1"/>
      <c r="S554" s="1"/>
      <c r="T554" s="1"/>
      <c r="U554" s="1"/>
      <c r="V554" s="1"/>
      <c r="W554" s="1"/>
      <c r="X554" s="1"/>
      <c r="Y554" s="1"/>
      <c r="Z554" s="1"/>
    </row>
    <row r="555" spans="1:26" ht="15.75" customHeight="1" x14ac:dyDescent="0.2">
      <c r="A555" s="1"/>
      <c r="B555" s="1"/>
      <c r="C555" s="2"/>
      <c r="D555" s="2"/>
      <c r="E555" s="2"/>
      <c r="F555" s="2"/>
      <c r="G555" s="1"/>
      <c r="H555" s="2"/>
      <c r="I555" s="2"/>
      <c r="J555" s="1"/>
      <c r="K555" s="1"/>
      <c r="L555" s="1"/>
      <c r="M555" s="1"/>
      <c r="N555" s="1"/>
      <c r="O555" s="1"/>
      <c r="P555" s="1"/>
      <c r="Q555" s="1"/>
      <c r="R555" s="1"/>
      <c r="S555" s="1"/>
      <c r="T555" s="1"/>
      <c r="U555" s="1"/>
      <c r="V555" s="1"/>
      <c r="W555" s="1"/>
      <c r="X555" s="1"/>
      <c r="Y555" s="1"/>
      <c r="Z555" s="1"/>
    </row>
    <row r="556" spans="1:26" ht="15.75" customHeight="1" x14ac:dyDescent="0.2">
      <c r="A556" s="1"/>
      <c r="B556" s="1"/>
      <c r="C556" s="2"/>
      <c r="D556" s="2"/>
      <c r="E556" s="2"/>
      <c r="F556" s="2"/>
      <c r="G556" s="1"/>
      <c r="H556" s="2"/>
      <c r="I556" s="2"/>
      <c r="J556" s="1"/>
      <c r="K556" s="1"/>
      <c r="L556" s="1"/>
      <c r="M556" s="1"/>
      <c r="N556" s="1"/>
      <c r="O556" s="1"/>
      <c r="P556" s="1"/>
      <c r="Q556" s="1"/>
      <c r="R556" s="1"/>
      <c r="S556" s="1"/>
      <c r="T556" s="1"/>
      <c r="U556" s="1"/>
      <c r="V556" s="1"/>
      <c r="W556" s="1"/>
      <c r="X556" s="1"/>
      <c r="Y556" s="1"/>
      <c r="Z556" s="1"/>
    </row>
    <row r="557" spans="1:26" ht="15.75" customHeight="1" x14ac:dyDescent="0.2">
      <c r="A557" s="1"/>
      <c r="B557" s="1"/>
      <c r="C557" s="2"/>
      <c r="D557" s="2"/>
      <c r="E557" s="2"/>
      <c r="F557" s="2"/>
      <c r="G557" s="1"/>
      <c r="H557" s="2"/>
      <c r="I557" s="2"/>
      <c r="J557" s="1"/>
      <c r="K557" s="1"/>
      <c r="L557" s="1"/>
      <c r="M557" s="1"/>
      <c r="N557" s="1"/>
      <c r="O557" s="1"/>
      <c r="P557" s="1"/>
      <c r="Q557" s="1"/>
      <c r="R557" s="1"/>
      <c r="S557" s="1"/>
      <c r="T557" s="1"/>
      <c r="U557" s="1"/>
      <c r="V557" s="1"/>
      <c r="W557" s="1"/>
      <c r="X557" s="1"/>
      <c r="Y557" s="1"/>
      <c r="Z557" s="1"/>
    </row>
    <row r="558" spans="1:26" ht="15.75" customHeight="1" x14ac:dyDescent="0.2">
      <c r="A558" s="1"/>
      <c r="B558" s="1"/>
      <c r="C558" s="2"/>
      <c r="D558" s="2"/>
      <c r="E558" s="2"/>
      <c r="F558" s="2"/>
      <c r="G558" s="1"/>
      <c r="H558" s="2"/>
      <c r="I558" s="2"/>
      <c r="J558" s="1"/>
      <c r="K558" s="1"/>
      <c r="L558" s="1"/>
      <c r="M558" s="1"/>
      <c r="N558" s="1"/>
      <c r="O558" s="1"/>
      <c r="P558" s="1"/>
      <c r="Q558" s="1"/>
      <c r="R558" s="1"/>
      <c r="S558" s="1"/>
      <c r="T558" s="1"/>
      <c r="U558" s="1"/>
      <c r="V558" s="1"/>
      <c r="W558" s="1"/>
      <c r="X558" s="1"/>
      <c r="Y558" s="1"/>
      <c r="Z558" s="1"/>
    </row>
    <row r="559" spans="1:26" ht="15.75" customHeight="1" x14ac:dyDescent="0.2">
      <c r="A559" s="1"/>
      <c r="B559" s="1"/>
      <c r="C559" s="2"/>
      <c r="D559" s="2"/>
      <c r="E559" s="2"/>
      <c r="F559" s="2"/>
      <c r="G559" s="1"/>
      <c r="H559" s="2"/>
      <c r="I559" s="2"/>
      <c r="J559" s="1"/>
      <c r="K559" s="1"/>
      <c r="L559" s="1"/>
      <c r="M559" s="1"/>
      <c r="N559" s="1"/>
      <c r="O559" s="1"/>
      <c r="P559" s="1"/>
      <c r="Q559" s="1"/>
      <c r="R559" s="1"/>
      <c r="S559" s="1"/>
      <c r="T559" s="1"/>
      <c r="U559" s="1"/>
      <c r="V559" s="1"/>
      <c r="W559" s="1"/>
      <c r="X559" s="1"/>
      <c r="Y559" s="1"/>
      <c r="Z559" s="1"/>
    </row>
    <row r="560" spans="1:26" ht="15.75" customHeight="1" x14ac:dyDescent="0.2">
      <c r="A560" s="1"/>
      <c r="B560" s="1"/>
      <c r="C560" s="2"/>
      <c r="D560" s="2"/>
      <c r="E560" s="2"/>
      <c r="F560" s="2"/>
      <c r="G560" s="1"/>
      <c r="H560" s="2"/>
      <c r="I560" s="2"/>
      <c r="J560" s="1"/>
      <c r="K560" s="1"/>
      <c r="L560" s="1"/>
      <c r="M560" s="1"/>
      <c r="N560" s="1"/>
      <c r="O560" s="1"/>
      <c r="P560" s="1"/>
      <c r="Q560" s="1"/>
      <c r="R560" s="1"/>
      <c r="S560" s="1"/>
      <c r="T560" s="1"/>
      <c r="U560" s="1"/>
      <c r="V560" s="1"/>
      <c r="W560" s="1"/>
      <c r="X560" s="1"/>
      <c r="Y560" s="1"/>
      <c r="Z560" s="1"/>
    </row>
    <row r="561" spans="1:26" ht="15.75" customHeight="1" x14ac:dyDescent="0.2">
      <c r="A561" s="1"/>
      <c r="B561" s="1"/>
      <c r="C561" s="2"/>
      <c r="D561" s="2"/>
      <c r="E561" s="2"/>
      <c r="F561" s="2"/>
      <c r="G561" s="1"/>
      <c r="H561" s="2"/>
      <c r="I561" s="2"/>
      <c r="J561" s="1"/>
      <c r="K561" s="1"/>
      <c r="L561" s="1"/>
      <c r="M561" s="1"/>
      <c r="N561" s="1"/>
      <c r="O561" s="1"/>
      <c r="P561" s="1"/>
      <c r="Q561" s="1"/>
      <c r="R561" s="1"/>
      <c r="S561" s="1"/>
      <c r="T561" s="1"/>
      <c r="U561" s="1"/>
      <c r="V561" s="1"/>
      <c r="W561" s="1"/>
      <c r="X561" s="1"/>
      <c r="Y561" s="1"/>
      <c r="Z561" s="1"/>
    </row>
    <row r="562" spans="1:26" ht="15.75" customHeight="1" x14ac:dyDescent="0.2">
      <c r="A562" s="1"/>
      <c r="B562" s="1"/>
      <c r="C562" s="2"/>
      <c r="D562" s="2"/>
      <c r="E562" s="2"/>
      <c r="F562" s="2"/>
      <c r="G562" s="1"/>
      <c r="H562" s="2"/>
      <c r="I562" s="2"/>
      <c r="J562" s="1"/>
      <c r="K562" s="1"/>
      <c r="L562" s="1"/>
      <c r="M562" s="1"/>
      <c r="N562" s="1"/>
      <c r="O562" s="1"/>
      <c r="P562" s="1"/>
      <c r="Q562" s="1"/>
      <c r="R562" s="1"/>
      <c r="S562" s="1"/>
      <c r="T562" s="1"/>
      <c r="U562" s="1"/>
      <c r="V562" s="1"/>
      <c r="W562" s="1"/>
      <c r="X562" s="1"/>
      <c r="Y562" s="1"/>
      <c r="Z562" s="1"/>
    </row>
    <row r="563" spans="1:26" ht="15.75" customHeight="1" x14ac:dyDescent="0.2">
      <c r="A563" s="1"/>
      <c r="B563" s="1"/>
      <c r="C563" s="2"/>
      <c r="D563" s="2"/>
      <c r="E563" s="2"/>
      <c r="F563" s="2"/>
      <c r="G563" s="1"/>
      <c r="H563" s="2"/>
      <c r="I563" s="2"/>
      <c r="J563" s="1"/>
      <c r="K563" s="1"/>
      <c r="L563" s="1"/>
      <c r="M563" s="1"/>
      <c r="N563" s="1"/>
      <c r="O563" s="1"/>
      <c r="P563" s="1"/>
      <c r="Q563" s="1"/>
      <c r="R563" s="1"/>
      <c r="S563" s="1"/>
      <c r="T563" s="1"/>
      <c r="U563" s="1"/>
      <c r="V563" s="1"/>
      <c r="W563" s="1"/>
      <c r="X563" s="1"/>
      <c r="Y563" s="1"/>
      <c r="Z563" s="1"/>
    </row>
    <row r="564" spans="1:26" ht="15.75" customHeight="1" x14ac:dyDescent="0.2">
      <c r="A564" s="1"/>
      <c r="B564" s="1"/>
      <c r="C564" s="2"/>
      <c r="D564" s="2"/>
      <c r="E564" s="2"/>
      <c r="F564" s="2"/>
      <c r="G564" s="1"/>
      <c r="H564" s="2"/>
      <c r="I564" s="2"/>
      <c r="J564" s="1"/>
      <c r="K564" s="1"/>
      <c r="L564" s="1"/>
      <c r="M564" s="1"/>
      <c r="N564" s="1"/>
      <c r="O564" s="1"/>
      <c r="P564" s="1"/>
      <c r="Q564" s="1"/>
      <c r="R564" s="1"/>
      <c r="S564" s="1"/>
      <c r="T564" s="1"/>
      <c r="U564" s="1"/>
      <c r="V564" s="1"/>
      <c r="W564" s="1"/>
      <c r="X564" s="1"/>
      <c r="Y564" s="1"/>
      <c r="Z564" s="1"/>
    </row>
    <row r="565" spans="1:26" ht="15.75" customHeight="1" x14ac:dyDescent="0.2">
      <c r="A565" s="1"/>
      <c r="B565" s="1"/>
      <c r="C565" s="2"/>
      <c r="D565" s="2"/>
      <c r="E565" s="2"/>
      <c r="F565" s="2"/>
      <c r="G565" s="1"/>
      <c r="H565" s="2"/>
      <c r="I565" s="2"/>
      <c r="J565" s="1"/>
      <c r="K565" s="1"/>
      <c r="L565" s="1"/>
      <c r="M565" s="1"/>
      <c r="N565" s="1"/>
      <c r="O565" s="1"/>
      <c r="P565" s="1"/>
      <c r="Q565" s="1"/>
      <c r="R565" s="1"/>
      <c r="S565" s="1"/>
      <c r="T565" s="1"/>
      <c r="U565" s="1"/>
      <c r="V565" s="1"/>
      <c r="W565" s="1"/>
      <c r="X565" s="1"/>
      <c r="Y565" s="1"/>
      <c r="Z565" s="1"/>
    </row>
    <row r="566" spans="1:26" ht="15.75" customHeight="1" x14ac:dyDescent="0.2">
      <c r="A566" s="1"/>
      <c r="B566" s="1"/>
      <c r="C566" s="2"/>
      <c r="D566" s="2"/>
      <c r="E566" s="2"/>
      <c r="F566" s="2"/>
      <c r="G566" s="1"/>
      <c r="H566" s="2"/>
      <c r="I566" s="2"/>
      <c r="J566" s="1"/>
      <c r="K566" s="1"/>
      <c r="L566" s="1"/>
      <c r="M566" s="1"/>
      <c r="N566" s="1"/>
      <c r="O566" s="1"/>
      <c r="P566" s="1"/>
      <c r="Q566" s="1"/>
      <c r="R566" s="1"/>
      <c r="S566" s="1"/>
      <c r="T566" s="1"/>
      <c r="U566" s="1"/>
      <c r="V566" s="1"/>
      <c r="W566" s="1"/>
      <c r="X566" s="1"/>
      <c r="Y566" s="1"/>
      <c r="Z566" s="1"/>
    </row>
    <row r="567" spans="1:26" ht="15.75" customHeight="1" x14ac:dyDescent="0.2">
      <c r="A567" s="1"/>
      <c r="B567" s="1"/>
      <c r="C567" s="2"/>
      <c r="D567" s="2"/>
      <c r="E567" s="2"/>
      <c r="F567" s="2"/>
      <c r="G567" s="1"/>
      <c r="H567" s="2"/>
      <c r="I567" s="2"/>
      <c r="J567" s="1"/>
      <c r="K567" s="1"/>
      <c r="L567" s="1"/>
      <c r="M567" s="1"/>
      <c r="N567" s="1"/>
      <c r="O567" s="1"/>
      <c r="P567" s="1"/>
      <c r="Q567" s="1"/>
      <c r="R567" s="1"/>
      <c r="S567" s="1"/>
      <c r="T567" s="1"/>
      <c r="U567" s="1"/>
      <c r="V567" s="1"/>
      <c r="W567" s="1"/>
      <c r="X567" s="1"/>
      <c r="Y567" s="1"/>
      <c r="Z567" s="1"/>
    </row>
    <row r="568" spans="1:26" ht="15.75" customHeight="1" x14ac:dyDescent="0.2">
      <c r="A568" s="1"/>
      <c r="B568" s="1"/>
      <c r="C568" s="2"/>
      <c r="D568" s="2"/>
      <c r="E568" s="2"/>
      <c r="F568" s="2"/>
      <c r="G568" s="1"/>
      <c r="H568" s="2"/>
      <c r="I568" s="2"/>
      <c r="J568" s="1"/>
      <c r="K568" s="1"/>
      <c r="L568" s="1"/>
      <c r="M568" s="1"/>
      <c r="N568" s="1"/>
      <c r="O568" s="1"/>
      <c r="P568" s="1"/>
      <c r="Q568" s="1"/>
      <c r="R568" s="1"/>
      <c r="S568" s="1"/>
      <c r="T568" s="1"/>
      <c r="U568" s="1"/>
      <c r="V568" s="1"/>
      <c r="W568" s="1"/>
      <c r="X568" s="1"/>
      <c r="Y568" s="1"/>
      <c r="Z568" s="1"/>
    </row>
    <row r="569" spans="1:26" ht="15.75" customHeight="1" x14ac:dyDescent="0.2">
      <c r="A569" s="1"/>
      <c r="B569" s="1"/>
      <c r="C569" s="2"/>
      <c r="D569" s="2"/>
      <c r="E569" s="2"/>
      <c r="F569" s="2"/>
      <c r="G569" s="1"/>
      <c r="H569" s="2"/>
      <c r="I569" s="2"/>
      <c r="J569" s="1"/>
      <c r="K569" s="1"/>
      <c r="L569" s="1"/>
      <c r="M569" s="1"/>
      <c r="N569" s="1"/>
      <c r="O569" s="1"/>
      <c r="P569" s="1"/>
      <c r="Q569" s="1"/>
      <c r="R569" s="1"/>
      <c r="S569" s="1"/>
      <c r="T569" s="1"/>
      <c r="U569" s="1"/>
      <c r="V569" s="1"/>
      <c r="W569" s="1"/>
      <c r="X569" s="1"/>
      <c r="Y569" s="1"/>
      <c r="Z569" s="1"/>
    </row>
    <row r="570" spans="1:26" ht="15.75" customHeight="1" x14ac:dyDescent="0.2">
      <c r="A570" s="1"/>
      <c r="B570" s="1"/>
      <c r="C570" s="2"/>
      <c r="D570" s="2"/>
      <c r="E570" s="2"/>
      <c r="F570" s="2"/>
      <c r="G570" s="1"/>
      <c r="H570" s="2"/>
      <c r="I570" s="2"/>
      <c r="J570" s="1"/>
      <c r="K570" s="1"/>
      <c r="L570" s="1"/>
      <c r="M570" s="1"/>
      <c r="N570" s="1"/>
      <c r="O570" s="1"/>
      <c r="P570" s="1"/>
      <c r="Q570" s="1"/>
      <c r="R570" s="1"/>
      <c r="S570" s="1"/>
      <c r="T570" s="1"/>
      <c r="U570" s="1"/>
      <c r="V570" s="1"/>
      <c r="W570" s="1"/>
      <c r="X570" s="1"/>
      <c r="Y570" s="1"/>
      <c r="Z570" s="1"/>
    </row>
    <row r="571" spans="1:26" ht="15.75" customHeight="1" x14ac:dyDescent="0.2">
      <c r="A571" s="1"/>
      <c r="B571" s="1"/>
      <c r="C571" s="2"/>
      <c r="D571" s="2"/>
      <c r="E571" s="2"/>
      <c r="F571" s="2"/>
      <c r="G571" s="1"/>
      <c r="H571" s="2"/>
      <c r="I571" s="2"/>
      <c r="J571" s="1"/>
      <c r="K571" s="1"/>
      <c r="L571" s="1"/>
      <c r="M571" s="1"/>
      <c r="N571" s="1"/>
      <c r="O571" s="1"/>
      <c r="P571" s="1"/>
      <c r="Q571" s="1"/>
      <c r="R571" s="1"/>
      <c r="S571" s="1"/>
      <c r="T571" s="1"/>
      <c r="U571" s="1"/>
      <c r="V571" s="1"/>
      <c r="W571" s="1"/>
      <c r="X571" s="1"/>
      <c r="Y571" s="1"/>
      <c r="Z571" s="1"/>
    </row>
    <row r="572" spans="1:26" ht="15.75" customHeight="1" x14ac:dyDescent="0.2">
      <c r="A572" s="1"/>
      <c r="B572" s="1"/>
      <c r="C572" s="2"/>
      <c r="D572" s="2"/>
      <c r="E572" s="2"/>
      <c r="F572" s="2"/>
      <c r="G572" s="1"/>
      <c r="H572" s="2"/>
      <c r="I572" s="2"/>
      <c r="J572" s="1"/>
      <c r="K572" s="1"/>
      <c r="L572" s="1"/>
      <c r="M572" s="1"/>
      <c r="N572" s="1"/>
      <c r="O572" s="1"/>
      <c r="P572" s="1"/>
      <c r="Q572" s="1"/>
      <c r="R572" s="1"/>
      <c r="S572" s="1"/>
      <c r="T572" s="1"/>
      <c r="U572" s="1"/>
      <c r="V572" s="1"/>
      <c r="W572" s="1"/>
      <c r="X572" s="1"/>
      <c r="Y572" s="1"/>
      <c r="Z572" s="1"/>
    </row>
    <row r="573" spans="1:26" ht="15.75" customHeight="1" x14ac:dyDescent="0.2">
      <c r="A573" s="1"/>
      <c r="B573" s="1"/>
      <c r="C573" s="2"/>
      <c r="D573" s="2"/>
      <c r="E573" s="2"/>
      <c r="F573" s="2"/>
      <c r="G573" s="1"/>
      <c r="H573" s="2"/>
      <c r="I573" s="2"/>
      <c r="J573" s="1"/>
      <c r="K573" s="1"/>
      <c r="L573" s="1"/>
      <c r="M573" s="1"/>
      <c r="N573" s="1"/>
      <c r="O573" s="1"/>
      <c r="P573" s="1"/>
      <c r="Q573" s="1"/>
      <c r="R573" s="1"/>
      <c r="S573" s="1"/>
      <c r="T573" s="1"/>
      <c r="U573" s="1"/>
      <c r="V573" s="1"/>
      <c r="W573" s="1"/>
      <c r="X573" s="1"/>
      <c r="Y573" s="1"/>
      <c r="Z573" s="1"/>
    </row>
    <row r="574" spans="1:26" ht="15.75" customHeight="1" x14ac:dyDescent="0.2">
      <c r="A574" s="1"/>
      <c r="B574" s="1"/>
      <c r="C574" s="2"/>
      <c r="D574" s="2"/>
      <c r="E574" s="2"/>
      <c r="F574" s="2"/>
      <c r="G574" s="1"/>
      <c r="H574" s="2"/>
      <c r="I574" s="2"/>
      <c r="J574" s="1"/>
      <c r="K574" s="1"/>
      <c r="L574" s="1"/>
      <c r="M574" s="1"/>
      <c r="N574" s="1"/>
      <c r="O574" s="1"/>
      <c r="P574" s="1"/>
      <c r="Q574" s="1"/>
      <c r="R574" s="1"/>
      <c r="S574" s="1"/>
      <c r="T574" s="1"/>
      <c r="U574" s="1"/>
      <c r="V574" s="1"/>
      <c r="W574" s="1"/>
      <c r="X574" s="1"/>
      <c r="Y574" s="1"/>
      <c r="Z574" s="1"/>
    </row>
    <row r="575" spans="1:26" ht="15.75" customHeight="1" x14ac:dyDescent="0.2">
      <c r="A575" s="1"/>
      <c r="B575" s="1"/>
      <c r="C575" s="2"/>
      <c r="D575" s="2"/>
      <c r="E575" s="2"/>
      <c r="F575" s="2"/>
      <c r="G575" s="1"/>
      <c r="H575" s="2"/>
      <c r="I575" s="2"/>
      <c r="J575" s="1"/>
      <c r="K575" s="1"/>
      <c r="L575" s="1"/>
      <c r="M575" s="1"/>
      <c r="N575" s="1"/>
      <c r="O575" s="1"/>
      <c r="P575" s="1"/>
      <c r="Q575" s="1"/>
      <c r="R575" s="1"/>
      <c r="S575" s="1"/>
      <c r="T575" s="1"/>
      <c r="U575" s="1"/>
      <c r="V575" s="1"/>
      <c r="W575" s="1"/>
      <c r="X575" s="1"/>
      <c r="Y575" s="1"/>
      <c r="Z575" s="1"/>
    </row>
    <row r="576" spans="1:26" ht="15.75" customHeight="1" x14ac:dyDescent="0.2">
      <c r="A576" s="1"/>
      <c r="B576" s="1"/>
      <c r="C576" s="2"/>
      <c r="D576" s="2"/>
      <c r="E576" s="2"/>
      <c r="F576" s="2"/>
      <c r="G576" s="1"/>
      <c r="H576" s="2"/>
      <c r="I576" s="2"/>
      <c r="J576" s="1"/>
      <c r="K576" s="1"/>
      <c r="L576" s="1"/>
      <c r="M576" s="1"/>
      <c r="N576" s="1"/>
      <c r="O576" s="1"/>
      <c r="P576" s="1"/>
      <c r="Q576" s="1"/>
      <c r="R576" s="1"/>
      <c r="S576" s="1"/>
      <c r="T576" s="1"/>
      <c r="U576" s="1"/>
      <c r="V576" s="1"/>
      <c r="W576" s="1"/>
      <c r="X576" s="1"/>
      <c r="Y576" s="1"/>
      <c r="Z576" s="1"/>
    </row>
    <row r="577" spans="1:26" ht="15.75" customHeight="1" x14ac:dyDescent="0.2">
      <c r="A577" s="1"/>
      <c r="B577" s="1"/>
      <c r="C577" s="2"/>
      <c r="D577" s="2"/>
      <c r="E577" s="2"/>
      <c r="F577" s="2"/>
      <c r="G577" s="1"/>
      <c r="H577" s="2"/>
      <c r="I577" s="2"/>
      <c r="J577" s="1"/>
      <c r="K577" s="1"/>
      <c r="L577" s="1"/>
      <c r="M577" s="1"/>
      <c r="N577" s="1"/>
      <c r="O577" s="1"/>
      <c r="P577" s="1"/>
      <c r="Q577" s="1"/>
      <c r="R577" s="1"/>
      <c r="S577" s="1"/>
      <c r="T577" s="1"/>
      <c r="U577" s="1"/>
      <c r="V577" s="1"/>
      <c r="W577" s="1"/>
      <c r="X577" s="1"/>
      <c r="Y577" s="1"/>
      <c r="Z577" s="1"/>
    </row>
    <row r="578" spans="1:26" ht="15.75" customHeight="1" x14ac:dyDescent="0.2">
      <c r="A578" s="1"/>
      <c r="B578" s="1"/>
      <c r="C578" s="2"/>
      <c r="D578" s="2"/>
      <c r="E578" s="2"/>
      <c r="F578" s="2"/>
      <c r="G578" s="1"/>
      <c r="H578" s="2"/>
      <c r="I578" s="2"/>
      <c r="J578" s="1"/>
      <c r="K578" s="1"/>
      <c r="L578" s="1"/>
      <c r="M578" s="1"/>
      <c r="N578" s="1"/>
      <c r="O578" s="1"/>
      <c r="P578" s="1"/>
      <c r="Q578" s="1"/>
      <c r="R578" s="1"/>
      <c r="S578" s="1"/>
      <c r="T578" s="1"/>
      <c r="U578" s="1"/>
      <c r="V578" s="1"/>
      <c r="W578" s="1"/>
      <c r="X578" s="1"/>
      <c r="Y578" s="1"/>
      <c r="Z578" s="1"/>
    </row>
    <row r="579" spans="1:26" ht="15.75" customHeight="1" x14ac:dyDescent="0.2">
      <c r="A579" s="1"/>
      <c r="B579" s="1"/>
      <c r="C579" s="2"/>
      <c r="D579" s="2"/>
      <c r="E579" s="2"/>
      <c r="F579" s="2"/>
      <c r="G579" s="1"/>
      <c r="H579" s="2"/>
      <c r="I579" s="2"/>
      <c r="J579" s="1"/>
      <c r="K579" s="1"/>
      <c r="L579" s="1"/>
      <c r="M579" s="1"/>
      <c r="N579" s="1"/>
      <c r="O579" s="1"/>
      <c r="P579" s="1"/>
      <c r="Q579" s="1"/>
      <c r="R579" s="1"/>
      <c r="S579" s="1"/>
      <c r="T579" s="1"/>
      <c r="U579" s="1"/>
      <c r="V579" s="1"/>
      <c r="W579" s="1"/>
      <c r="X579" s="1"/>
      <c r="Y579" s="1"/>
      <c r="Z579" s="1"/>
    </row>
    <row r="580" spans="1:26" ht="15.75" customHeight="1" x14ac:dyDescent="0.2">
      <c r="A580" s="1"/>
      <c r="B580" s="1"/>
      <c r="C580" s="2"/>
      <c r="D580" s="2"/>
      <c r="E580" s="2"/>
      <c r="F580" s="2"/>
      <c r="G580" s="1"/>
      <c r="H580" s="2"/>
      <c r="I580" s="2"/>
      <c r="J580" s="1"/>
      <c r="K580" s="1"/>
      <c r="L580" s="1"/>
      <c r="M580" s="1"/>
      <c r="N580" s="1"/>
      <c r="O580" s="1"/>
      <c r="P580" s="1"/>
      <c r="Q580" s="1"/>
      <c r="R580" s="1"/>
      <c r="S580" s="1"/>
      <c r="T580" s="1"/>
      <c r="U580" s="1"/>
      <c r="V580" s="1"/>
      <c r="W580" s="1"/>
      <c r="X580" s="1"/>
      <c r="Y580" s="1"/>
      <c r="Z580" s="1"/>
    </row>
    <row r="581" spans="1:26" ht="15.75" customHeight="1" x14ac:dyDescent="0.2">
      <c r="A581" s="1"/>
      <c r="B581" s="1"/>
      <c r="C581" s="2"/>
      <c r="D581" s="2"/>
      <c r="E581" s="2"/>
      <c r="F581" s="2"/>
      <c r="G581" s="1"/>
      <c r="H581" s="2"/>
      <c r="I581" s="2"/>
      <c r="J581" s="1"/>
      <c r="K581" s="1"/>
      <c r="L581" s="1"/>
      <c r="M581" s="1"/>
      <c r="N581" s="1"/>
      <c r="O581" s="1"/>
      <c r="P581" s="1"/>
      <c r="Q581" s="1"/>
      <c r="R581" s="1"/>
      <c r="S581" s="1"/>
      <c r="T581" s="1"/>
      <c r="U581" s="1"/>
      <c r="V581" s="1"/>
      <c r="W581" s="1"/>
      <c r="X581" s="1"/>
      <c r="Y581" s="1"/>
      <c r="Z581" s="1"/>
    </row>
    <row r="582" spans="1:26" ht="15.75" customHeight="1" x14ac:dyDescent="0.2">
      <c r="A582" s="1"/>
      <c r="B582" s="1"/>
      <c r="C582" s="2"/>
      <c r="D582" s="2"/>
      <c r="E582" s="2"/>
      <c r="F582" s="2"/>
      <c r="G582" s="1"/>
      <c r="H582" s="2"/>
      <c r="I582" s="2"/>
      <c r="J582" s="1"/>
      <c r="K582" s="1"/>
      <c r="L582" s="1"/>
      <c r="M582" s="1"/>
      <c r="N582" s="1"/>
      <c r="O582" s="1"/>
      <c r="P582" s="1"/>
      <c r="Q582" s="1"/>
      <c r="R582" s="1"/>
      <c r="S582" s="1"/>
      <c r="T582" s="1"/>
      <c r="U582" s="1"/>
      <c r="V582" s="1"/>
      <c r="W582" s="1"/>
      <c r="X582" s="1"/>
      <c r="Y582" s="1"/>
      <c r="Z582" s="1"/>
    </row>
    <row r="583" spans="1:26" ht="15.75" customHeight="1" x14ac:dyDescent="0.2">
      <c r="A583" s="1"/>
      <c r="B583" s="1"/>
      <c r="C583" s="2"/>
      <c r="D583" s="2"/>
      <c r="E583" s="2"/>
      <c r="F583" s="2"/>
      <c r="G583" s="1"/>
      <c r="H583" s="2"/>
      <c r="I583" s="2"/>
      <c r="J583" s="1"/>
      <c r="K583" s="1"/>
      <c r="L583" s="1"/>
      <c r="M583" s="1"/>
      <c r="N583" s="1"/>
      <c r="O583" s="1"/>
      <c r="P583" s="1"/>
      <c r="Q583" s="1"/>
      <c r="R583" s="1"/>
      <c r="S583" s="1"/>
      <c r="T583" s="1"/>
      <c r="U583" s="1"/>
      <c r="V583" s="1"/>
      <c r="W583" s="1"/>
      <c r="X583" s="1"/>
      <c r="Y583" s="1"/>
      <c r="Z583" s="1"/>
    </row>
    <row r="584" spans="1:26" ht="15.75" customHeight="1" x14ac:dyDescent="0.2">
      <c r="A584" s="1"/>
      <c r="B584" s="1"/>
      <c r="C584" s="2"/>
      <c r="D584" s="2"/>
      <c r="E584" s="2"/>
      <c r="F584" s="2"/>
      <c r="G584" s="1"/>
      <c r="H584" s="2"/>
      <c r="I584" s="2"/>
      <c r="J584" s="1"/>
      <c r="K584" s="1"/>
      <c r="L584" s="1"/>
      <c r="M584" s="1"/>
      <c r="N584" s="1"/>
      <c r="O584" s="1"/>
      <c r="P584" s="1"/>
      <c r="Q584" s="1"/>
      <c r="R584" s="1"/>
      <c r="S584" s="1"/>
      <c r="T584" s="1"/>
      <c r="U584" s="1"/>
      <c r="V584" s="1"/>
      <c r="W584" s="1"/>
      <c r="X584" s="1"/>
      <c r="Y584" s="1"/>
      <c r="Z584" s="1"/>
    </row>
    <row r="585" spans="1:26" ht="15.75" customHeight="1" x14ac:dyDescent="0.2">
      <c r="A585" s="1"/>
      <c r="B585" s="1"/>
      <c r="C585" s="2"/>
      <c r="D585" s="2"/>
      <c r="E585" s="2"/>
      <c r="F585" s="2"/>
      <c r="G585" s="1"/>
      <c r="H585" s="2"/>
      <c r="I585" s="2"/>
      <c r="J585" s="1"/>
      <c r="K585" s="1"/>
      <c r="L585" s="1"/>
      <c r="M585" s="1"/>
      <c r="N585" s="1"/>
      <c r="O585" s="1"/>
      <c r="P585" s="1"/>
      <c r="Q585" s="1"/>
      <c r="R585" s="1"/>
      <c r="S585" s="1"/>
      <c r="T585" s="1"/>
      <c r="U585" s="1"/>
      <c r="V585" s="1"/>
      <c r="W585" s="1"/>
      <c r="X585" s="1"/>
      <c r="Y585" s="1"/>
      <c r="Z585" s="1"/>
    </row>
    <row r="586" spans="1:26" ht="15.75" customHeight="1" x14ac:dyDescent="0.2">
      <c r="A586" s="1"/>
      <c r="B586" s="1"/>
      <c r="C586" s="2"/>
      <c r="D586" s="2"/>
      <c r="E586" s="2"/>
      <c r="F586" s="2"/>
      <c r="G586" s="1"/>
      <c r="H586" s="2"/>
      <c r="I586" s="2"/>
      <c r="J586" s="1"/>
      <c r="K586" s="1"/>
      <c r="L586" s="1"/>
      <c r="M586" s="1"/>
      <c r="N586" s="1"/>
      <c r="O586" s="1"/>
      <c r="P586" s="1"/>
      <c r="Q586" s="1"/>
      <c r="R586" s="1"/>
      <c r="S586" s="1"/>
      <c r="T586" s="1"/>
      <c r="U586" s="1"/>
      <c r="V586" s="1"/>
      <c r="W586" s="1"/>
      <c r="X586" s="1"/>
      <c r="Y586" s="1"/>
      <c r="Z586" s="1"/>
    </row>
    <row r="587" spans="1:26" ht="15.75" customHeight="1" x14ac:dyDescent="0.2">
      <c r="A587" s="1"/>
      <c r="B587" s="1"/>
      <c r="C587" s="2"/>
      <c r="D587" s="2"/>
      <c r="E587" s="2"/>
      <c r="F587" s="2"/>
      <c r="G587" s="1"/>
      <c r="H587" s="2"/>
      <c r="I587" s="2"/>
      <c r="J587" s="1"/>
      <c r="K587" s="1"/>
      <c r="L587" s="1"/>
      <c r="M587" s="1"/>
      <c r="N587" s="1"/>
      <c r="O587" s="1"/>
      <c r="P587" s="1"/>
      <c r="Q587" s="1"/>
      <c r="R587" s="1"/>
      <c r="S587" s="1"/>
      <c r="T587" s="1"/>
      <c r="U587" s="1"/>
      <c r="V587" s="1"/>
      <c r="W587" s="1"/>
      <c r="X587" s="1"/>
      <c r="Y587" s="1"/>
      <c r="Z587" s="1"/>
    </row>
    <row r="588" spans="1:26" ht="15.75" customHeight="1" x14ac:dyDescent="0.2">
      <c r="A588" s="1"/>
      <c r="B588" s="1"/>
      <c r="C588" s="2"/>
      <c r="D588" s="2"/>
      <c r="E588" s="2"/>
      <c r="F588" s="2"/>
      <c r="G588" s="1"/>
      <c r="H588" s="2"/>
      <c r="I588" s="2"/>
      <c r="J588" s="1"/>
      <c r="K588" s="1"/>
      <c r="L588" s="1"/>
      <c r="M588" s="1"/>
      <c r="N588" s="1"/>
      <c r="O588" s="1"/>
      <c r="P588" s="1"/>
      <c r="Q588" s="1"/>
      <c r="R588" s="1"/>
      <c r="S588" s="1"/>
      <c r="T588" s="1"/>
      <c r="U588" s="1"/>
      <c r="V588" s="1"/>
      <c r="W588" s="1"/>
      <c r="X588" s="1"/>
      <c r="Y588" s="1"/>
      <c r="Z588" s="1"/>
    </row>
    <row r="589" spans="1:26" ht="15.75" customHeight="1" x14ac:dyDescent="0.2">
      <c r="A589" s="1"/>
      <c r="B589" s="1"/>
      <c r="C589" s="2"/>
      <c r="D589" s="2"/>
      <c r="E589" s="2"/>
      <c r="F589" s="2"/>
      <c r="G589" s="1"/>
      <c r="H589" s="2"/>
      <c r="I589" s="2"/>
      <c r="J589" s="1"/>
      <c r="K589" s="1"/>
      <c r="L589" s="1"/>
      <c r="M589" s="1"/>
      <c r="N589" s="1"/>
      <c r="O589" s="1"/>
      <c r="P589" s="1"/>
      <c r="Q589" s="1"/>
      <c r="R589" s="1"/>
      <c r="S589" s="1"/>
      <c r="T589" s="1"/>
      <c r="U589" s="1"/>
      <c r="V589" s="1"/>
      <c r="W589" s="1"/>
      <c r="X589" s="1"/>
      <c r="Y589" s="1"/>
      <c r="Z589" s="1"/>
    </row>
    <row r="590" spans="1:26" ht="15.75" customHeight="1" x14ac:dyDescent="0.2">
      <c r="A590" s="1"/>
      <c r="B590" s="1"/>
      <c r="C590" s="2"/>
      <c r="D590" s="2"/>
      <c r="E590" s="2"/>
      <c r="F590" s="2"/>
      <c r="G590" s="1"/>
      <c r="H590" s="2"/>
      <c r="I590" s="2"/>
      <c r="J590" s="1"/>
      <c r="K590" s="1"/>
      <c r="L590" s="1"/>
      <c r="M590" s="1"/>
      <c r="N590" s="1"/>
      <c r="O590" s="1"/>
      <c r="P590" s="1"/>
      <c r="Q590" s="1"/>
      <c r="R590" s="1"/>
      <c r="S590" s="1"/>
      <c r="T590" s="1"/>
      <c r="U590" s="1"/>
      <c r="V590" s="1"/>
      <c r="W590" s="1"/>
      <c r="X590" s="1"/>
      <c r="Y590" s="1"/>
      <c r="Z590" s="1"/>
    </row>
    <row r="591" spans="1:26" ht="15.75" customHeight="1" x14ac:dyDescent="0.2">
      <c r="A591" s="1"/>
      <c r="B591" s="1"/>
      <c r="C591" s="2"/>
      <c r="D591" s="2"/>
      <c r="E591" s="2"/>
      <c r="F591" s="2"/>
      <c r="G591" s="1"/>
      <c r="H591" s="2"/>
      <c r="I591" s="2"/>
      <c r="J591" s="1"/>
      <c r="K591" s="1"/>
      <c r="L591" s="1"/>
      <c r="M591" s="1"/>
      <c r="N591" s="1"/>
      <c r="O591" s="1"/>
      <c r="P591" s="1"/>
      <c r="Q591" s="1"/>
      <c r="R591" s="1"/>
      <c r="S591" s="1"/>
      <c r="T591" s="1"/>
      <c r="U591" s="1"/>
      <c r="V591" s="1"/>
      <c r="W591" s="1"/>
      <c r="X591" s="1"/>
      <c r="Y591" s="1"/>
      <c r="Z591" s="1"/>
    </row>
    <row r="592" spans="1:26" ht="15.75" customHeight="1" x14ac:dyDescent="0.2">
      <c r="A592" s="1"/>
      <c r="B592" s="1"/>
      <c r="C592" s="2"/>
      <c r="D592" s="2"/>
      <c r="E592" s="2"/>
      <c r="F592" s="2"/>
      <c r="G592" s="1"/>
      <c r="H592" s="2"/>
      <c r="I592" s="2"/>
      <c r="J592" s="1"/>
      <c r="K592" s="1"/>
      <c r="L592" s="1"/>
      <c r="M592" s="1"/>
      <c r="N592" s="1"/>
      <c r="O592" s="1"/>
      <c r="P592" s="1"/>
      <c r="Q592" s="1"/>
      <c r="R592" s="1"/>
      <c r="S592" s="1"/>
      <c r="T592" s="1"/>
      <c r="U592" s="1"/>
      <c r="V592" s="1"/>
      <c r="W592" s="1"/>
      <c r="X592" s="1"/>
      <c r="Y592" s="1"/>
      <c r="Z592" s="1"/>
    </row>
    <row r="593" spans="1:26" ht="15.75" customHeight="1" x14ac:dyDescent="0.2">
      <c r="A593" s="1"/>
      <c r="B593" s="1"/>
      <c r="C593" s="2"/>
      <c r="D593" s="2"/>
      <c r="E593" s="2"/>
      <c r="F593" s="2"/>
      <c r="G593" s="1"/>
      <c r="H593" s="2"/>
      <c r="I593" s="2"/>
      <c r="J593" s="1"/>
      <c r="K593" s="1"/>
      <c r="L593" s="1"/>
      <c r="M593" s="1"/>
      <c r="N593" s="1"/>
      <c r="O593" s="1"/>
      <c r="P593" s="1"/>
      <c r="Q593" s="1"/>
      <c r="R593" s="1"/>
      <c r="S593" s="1"/>
      <c r="T593" s="1"/>
      <c r="U593" s="1"/>
      <c r="V593" s="1"/>
      <c r="W593" s="1"/>
      <c r="X593" s="1"/>
      <c r="Y593" s="1"/>
      <c r="Z593" s="1"/>
    </row>
    <row r="594" spans="1:26" ht="15.75" customHeight="1" x14ac:dyDescent="0.2">
      <c r="A594" s="1"/>
      <c r="B594" s="1"/>
      <c r="C594" s="2"/>
      <c r="D594" s="2"/>
      <c r="E594" s="2"/>
      <c r="F594" s="2"/>
      <c r="G594" s="1"/>
      <c r="H594" s="2"/>
      <c r="I594" s="2"/>
      <c r="J594" s="1"/>
      <c r="K594" s="1"/>
      <c r="L594" s="1"/>
      <c r="M594" s="1"/>
      <c r="N594" s="1"/>
      <c r="O594" s="1"/>
      <c r="P594" s="1"/>
      <c r="Q594" s="1"/>
      <c r="R594" s="1"/>
      <c r="S594" s="1"/>
      <c r="T594" s="1"/>
      <c r="U594" s="1"/>
      <c r="V594" s="1"/>
      <c r="W594" s="1"/>
      <c r="X594" s="1"/>
      <c r="Y594" s="1"/>
      <c r="Z594" s="1"/>
    </row>
    <row r="595" spans="1:26" ht="15.75" customHeight="1" x14ac:dyDescent="0.2">
      <c r="A595" s="1"/>
      <c r="B595" s="1"/>
      <c r="C595" s="2"/>
      <c r="D595" s="2"/>
      <c r="E595" s="2"/>
      <c r="F595" s="2"/>
      <c r="G595" s="1"/>
      <c r="H595" s="2"/>
      <c r="I595" s="2"/>
      <c r="J595" s="1"/>
      <c r="K595" s="1"/>
      <c r="L595" s="1"/>
      <c r="M595" s="1"/>
      <c r="N595" s="1"/>
      <c r="O595" s="1"/>
      <c r="P595" s="1"/>
      <c r="Q595" s="1"/>
      <c r="R595" s="1"/>
      <c r="S595" s="1"/>
      <c r="T595" s="1"/>
      <c r="U595" s="1"/>
      <c r="V595" s="1"/>
      <c r="W595" s="1"/>
      <c r="X595" s="1"/>
      <c r="Y595" s="1"/>
      <c r="Z595" s="1"/>
    </row>
    <row r="596" spans="1:26" ht="15.75" customHeight="1" x14ac:dyDescent="0.2">
      <c r="A596" s="1"/>
      <c r="B596" s="1"/>
      <c r="C596" s="2"/>
      <c r="D596" s="2"/>
      <c r="E596" s="2"/>
      <c r="F596" s="2"/>
      <c r="G596" s="1"/>
      <c r="H596" s="2"/>
      <c r="I596" s="2"/>
      <c r="J596" s="1"/>
      <c r="K596" s="1"/>
      <c r="L596" s="1"/>
      <c r="M596" s="1"/>
      <c r="N596" s="1"/>
      <c r="O596" s="1"/>
      <c r="P596" s="1"/>
      <c r="Q596" s="1"/>
      <c r="R596" s="1"/>
      <c r="S596" s="1"/>
      <c r="T596" s="1"/>
      <c r="U596" s="1"/>
      <c r="V596" s="1"/>
      <c r="W596" s="1"/>
      <c r="X596" s="1"/>
      <c r="Y596" s="1"/>
      <c r="Z596" s="1"/>
    </row>
    <row r="597" spans="1:26" ht="15.75" customHeight="1" x14ac:dyDescent="0.2">
      <c r="A597" s="1"/>
      <c r="B597" s="1"/>
      <c r="C597" s="2"/>
      <c r="D597" s="2"/>
      <c r="E597" s="2"/>
      <c r="F597" s="2"/>
      <c r="G597" s="1"/>
      <c r="H597" s="2"/>
      <c r="I597" s="2"/>
      <c r="J597" s="1"/>
      <c r="K597" s="1"/>
      <c r="L597" s="1"/>
      <c r="M597" s="1"/>
      <c r="N597" s="1"/>
      <c r="O597" s="1"/>
      <c r="P597" s="1"/>
      <c r="Q597" s="1"/>
      <c r="R597" s="1"/>
      <c r="S597" s="1"/>
      <c r="T597" s="1"/>
      <c r="U597" s="1"/>
      <c r="V597" s="1"/>
      <c r="W597" s="1"/>
      <c r="X597" s="1"/>
      <c r="Y597" s="1"/>
      <c r="Z597" s="1"/>
    </row>
    <row r="598" spans="1:26" ht="15.75" customHeight="1" x14ac:dyDescent="0.2">
      <c r="A598" s="1"/>
      <c r="B598" s="1"/>
      <c r="C598" s="2"/>
      <c r="D598" s="2"/>
      <c r="E598" s="2"/>
      <c r="F598" s="2"/>
      <c r="G598" s="1"/>
      <c r="H598" s="2"/>
      <c r="I598" s="2"/>
      <c r="J598" s="1"/>
      <c r="K598" s="1"/>
      <c r="L598" s="1"/>
      <c r="M598" s="1"/>
      <c r="N598" s="1"/>
      <c r="O598" s="1"/>
      <c r="P598" s="1"/>
      <c r="Q598" s="1"/>
      <c r="R598" s="1"/>
      <c r="S598" s="1"/>
      <c r="T598" s="1"/>
      <c r="U598" s="1"/>
      <c r="V598" s="1"/>
      <c r="W598" s="1"/>
      <c r="X598" s="1"/>
      <c r="Y598" s="1"/>
      <c r="Z598" s="1"/>
    </row>
    <row r="599" spans="1:26" ht="15.75" customHeight="1" x14ac:dyDescent="0.2">
      <c r="A599" s="1"/>
      <c r="B599" s="1"/>
      <c r="C599" s="2"/>
      <c r="D599" s="2"/>
      <c r="E599" s="2"/>
      <c r="F599" s="2"/>
      <c r="G599" s="1"/>
      <c r="H599" s="2"/>
      <c r="I599" s="2"/>
      <c r="J599" s="1"/>
      <c r="K599" s="1"/>
      <c r="L599" s="1"/>
      <c r="M599" s="1"/>
      <c r="N599" s="1"/>
      <c r="O599" s="1"/>
      <c r="P599" s="1"/>
      <c r="Q599" s="1"/>
      <c r="R599" s="1"/>
      <c r="S599" s="1"/>
      <c r="T599" s="1"/>
      <c r="U599" s="1"/>
      <c r="V599" s="1"/>
      <c r="W599" s="1"/>
      <c r="X599" s="1"/>
      <c r="Y599" s="1"/>
      <c r="Z599" s="1"/>
    </row>
    <row r="600" spans="1:26" ht="15.75" customHeight="1" x14ac:dyDescent="0.2">
      <c r="A600" s="1"/>
      <c r="B600" s="1"/>
      <c r="C600" s="2"/>
      <c r="D600" s="2"/>
      <c r="E600" s="2"/>
      <c r="F600" s="2"/>
      <c r="G600" s="1"/>
      <c r="H600" s="2"/>
      <c r="I600" s="2"/>
      <c r="J600" s="1"/>
      <c r="K600" s="1"/>
      <c r="L600" s="1"/>
      <c r="M600" s="1"/>
      <c r="N600" s="1"/>
      <c r="O600" s="1"/>
      <c r="P600" s="1"/>
      <c r="Q600" s="1"/>
      <c r="R600" s="1"/>
      <c r="S600" s="1"/>
      <c r="T600" s="1"/>
      <c r="U600" s="1"/>
      <c r="V600" s="1"/>
      <c r="W600" s="1"/>
      <c r="X600" s="1"/>
      <c r="Y600" s="1"/>
      <c r="Z600" s="1"/>
    </row>
    <row r="601" spans="1:26" ht="15.75" customHeight="1" x14ac:dyDescent="0.2">
      <c r="A601" s="1"/>
      <c r="B601" s="1"/>
      <c r="C601" s="2"/>
      <c r="D601" s="2"/>
      <c r="E601" s="2"/>
      <c r="F601" s="2"/>
      <c r="G601" s="1"/>
      <c r="H601" s="2"/>
      <c r="I601" s="2"/>
      <c r="J601" s="1"/>
      <c r="K601" s="1"/>
      <c r="L601" s="1"/>
      <c r="M601" s="1"/>
      <c r="N601" s="1"/>
      <c r="O601" s="1"/>
      <c r="P601" s="1"/>
      <c r="Q601" s="1"/>
      <c r="R601" s="1"/>
      <c r="S601" s="1"/>
      <c r="T601" s="1"/>
      <c r="U601" s="1"/>
      <c r="V601" s="1"/>
      <c r="W601" s="1"/>
      <c r="X601" s="1"/>
      <c r="Y601" s="1"/>
      <c r="Z601" s="1"/>
    </row>
    <row r="602" spans="1:26" ht="15.75" customHeight="1" x14ac:dyDescent="0.2">
      <c r="A602" s="1"/>
      <c r="B602" s="1"/>
      <c r="C602" s="2"/>
      <c r="D602" s="2"/>
      <c r="E602" s="2"/>
      <c r="F602" s="2"/>
      <c r="G602" s="1"/>
      <c r="H602" s="2"/>
      <c r="I602" s="2"/>
      <c r="J602" s="1"/>
      <c r="K602" s="1"/>
      <c r="L602" s="1"/>
      <c r="M602" s="1"/>
      <c r="N602" s="1"/>
      <c r="O602" s="1"/>
      <c r="P602" s="1"/>
      <c r="Q602" s="1"/>
      <c r="R602" s="1"/>
      <c r="S602" s="1"/>
      <c r="T602" s="1"/>
      <c r="U602" s="1"/>
      <c r="V602" s="1"/>
      <c r="W602" s="1"/>
      <c r="X602" s="1"/>
      <c r="Y602" s="1"/>
      <c r="Z602" s="1"/>
    </row>
    <row r="603" spans="1:26" ht="15.75" customHeight="1" x14ac:dyDescent="0.2">
      <c r="A603" s="1"/>
      <c r="B603" s="1"/>
      <c r="C603" s="2"/>
      <c r="D603" s="2"/>
      <c r="E603" s="2"/>
      <c r="F603" s="2"/>
      <c r="G603" s="1"/>
      <c r="H603" s="2"/>
      <c r="I603" s="2"/>
      <c r="J603" s="1"/>
      <c r="K603" s="1"/>
      <c r="L603" s="1"/>
      <c r="M603" s="1"/>
      <c r="N603" s="1"/>
      <c r="O603" s="1"/>
      <c r="P603" s="1"/>
      <c r="Q603" s="1"/>
      <c r="R603" s="1"/>
      <c r="S603" s="1"/>
      <c r="T603" s="1"/>
      <c r="U603" s="1"/>
      <c r="V603" s="1"/>
      <c r="W603" s="1"/>
      <c r="X603" s="1"/>
      <c r="Y603" s="1"/>
      <c r="Z603" s="1"/>
    </row>
    <row r="604" spans="1:26" ht="15.75" customHeight="1" x14ac:dyDescent="0.2">
      <c r="A604" s="1"/>
      <c r="B604" s="1"/>
      <c r="C604" s="2"/>
      <c r="D604" s="2"/>
      <c r="E604" s="2"/>
      <c r="F604" s="2"/>
      <c r="G604" s="1"/>
      <c r="H604" s="2"/>
      <c r="I604" s="2"/>
      <c r="J604" s="1"/>
      <c r="K604" s="1"/>
      <c r="L604" s="1"/>
      <c r="M604" s="1"/>
      <c r="N604" s="1"/>
      <c r="O604" s="1"/>
      <c r="P604" s="1"/>
      <c r="Q604" s="1"/>
      <c r="R604" s="1"/>
      <c r="S604" s="1"/>
      <c r="T604" s="1"/>
      <c r="U604" s="1"/>
      <c r="V604" s="1"/>
      <c r="W604" s="1"/>
      <c r="X604" s="1"/>
      <c r="Y604" s="1"/>
      <c r="Z604" s="1"/>
    </row>
    <row r="605" spans="1:26" ht="15.75" customHeight="1" x14ac:dyDescent="0.2">
      <c r="A605" s="1"/>
      <c r="B605" s="1"/>
      <c r="C605" s="2"/>
      <c r="D605" s="2"/>
      <c r="E605" s="2"/>
      <c r="F605" s="2"/>
      <c r="G605" s="1"/>
      <c r="H605" s="2"/>
      <c r="I605" s="2"/>
      <c r="J605" s="1"/>
      <c r="K605" s="1"/>
      <c r="L605" s="1"/>
      <c r="M605" s="1"/>
      <c r="N605" s="1"/>
      <c r="O605" s="1"/>
      <c r="P605" s="1"/>
      <c r="Q605" s="1"/>
      <c r="R605" s="1"/>
      <c r="S605" s="1"/>
      <c r="T605" s="1"/>
      <c r="U605" s="1"/>
      <c r="V605" s="1"/>
      <c r="W605" s="1"/>
      <c r="X605" s="1"/>
      <c r="Y605" s="1"/>
      <c r="Z605" s="1"/>
    </row>
    <row r="606" spans="1:26" ht="15.75" customHeight="1" x14ac:dyDescent="0.2">
      <c r="A606" s="1"/>
      <c r="B606" s="1"/>
      <c r="C606" s="2"/>
      <c r="D606" s="2"/>
      <c r="E606" s="2"/>
      <c r="F606" s="2"/>
      <c r="G606" s="1"/>
      <c r="H606" s="2"/>
      <c r="I606" s="2"/>
      <c r="J606" s="1"/>
      <c r="K606" s="1"/>
      <c r="L606" s="1"/>
      <c r="M606" s="1"/>
      <c r="N606" s="1"/>
      <c r="O606" s="1"/>
      <c r="P606" s="1"/>
      <c r="Q606" s="1"/>
      <c r="R606" s="1"/>
      <c r="S606" s="1"/>
      <c r="T606" s="1"/>
      <c r="U606" s="1"/>
      <c r="V606" s="1"/>
      <c r="W606" s="1"/>
      <c r="X606" s="1"/>
      <c r="Y606" s="1"/>
      <c r="Z606" s="1"/>
    </row>
    <row r="607" spans="1:26" ht="15.75" customHeight="1" x14ac:dyDescent="0.2">
      <c r="A607" s="1"/>
      <c r="B607" s="1"/>
      <c r="C607" s="2"/>
      <c r="D607" s="2"/>
      <c r="E607" s="2"/>
      <c r="F607" s="2"/>
      <c r="G607" s="1"/>
      <c r="H607" s="2"/>
      <c r="I607" s="2"/>
      <c r="J607" s="1"/>
      <c r="K607" s="1"/>
      <c r="L607" s="1"/>
      <c r="M607" s="1"/>
      <c r="N607" s="1"/>
      <c r="O607" s="1"/>
      <c r="P607" s="1"/>
      <c r="Q607" s="1"/>
      <c r="R607" s="1"/>
      <c r="S607" s="1"/>
      <c r="T607" s="1"/>
      <c r="U607" s="1"/>
      <c r="V607" s="1"/>
      <c r="W607" s="1"/>
      <c r="X607" s="1"/>
      <c r="Y607" s="1"/>
      <c r="Z607" s="1"/>
    </row>
    <row r="608" spans="1:26" ht="15.75" customHeight="1" x14ac:dyDescent="0.2">
      <c r="A608" s="1"/>
      <c r="B608" s="1"/>
      <c r="C608" s="2"/>
      <c r="D608" s="2"/>
      <c r="E608" s="2"/>
      <c r="F608" s="2"/>
      <c r="G608" s="1"/>
      <c r="H608" s="2"/>
      <c r="I608" s="2"/>
      <c r="J608" s="1"/>
      <c r="K608" s="1"/>
      <c r="L608" s="1"/>
      <c r="M608" s="1"/>
      <c r="N608" s="1"/>
      <c r="O608" s="1"/>
      <c r="P608" s="1"/>
      <c r="Q608" s="1"/>
      <c r="R608" s="1"/>
      <c r="S608" s="1"/>
      <c r="T608" s="1"/>
      <c r="U608" s="1"/>
      <c r="V608" s="1"/>
      <c r="W608" s="1"/>
      <c r="X608" s="1"/>
      <c r="Y608" s="1"/>
      <c r="Z608" s="1"/>
    </row>
    <row r="609" spans="1:26" ht="15.75" customHeight="1" x14ac:dyDescent="0.2">
      <c r="A609" s="1"/>
      <c r="B609" s="1"/>
      <c r="C609" s="2"/>
      <c r="D609" s="2"/>
      <c r="E609" s="2"/>
      <c r="F609" s="2"/>
      <c r="G609" s="1"/>
      <c r="H609" s="2"/>
      <c r="I609" s="2"/>
      <c r="J609" s="1"/>
      <c r="K609" s="1"/>
      <c r="L609" s="1"/>
      <c r="M609" s="1"/>
      <c r="N609" s="1"/>
      <c r="O609" s="1"/>
      <c r="P609" s="1"/>
      <c r="Q609" s="1"/>
      <c r="R609" s="1"/>
      <c r="S609" s="1"/>
      <c r="T609" s="1"/>
      <c r="U609" s="1"/>
      <c r="V609" s="1"/>
      <c r="W609" s="1"/>
      <c r="X609" s="1"/>
      <c r="Y609" s="1"/>
      <c r="Z609" s="1"/>
    </row>
    <row r="610" spans="1:26" ht="15.75" customHeight="1" x14ac:dyDescent="0.2">
      <c r="A610" s="1"/>
      <c r="B610" s="1"/>
      <c r="C610" s="2"/>
      <c r="D610" s="2"/>
      <c r="E610" s="2"/>
      <c r="F610" s="2"/>
      <c r="G610" s="1"/>
      <c r="H610" s="2"/>
      <c r="I610" s="2"/>
      <c r="J610" s="1"/>
      <c r="K610" s="1"/>
      <c r="L610" s="1"/>
      <c r="M610" s="1"/>
      <c r="N610" s="1"/>
      <c r="O610" s="1"/>
      <c r="P610" s="1"/>
      <c r="Q610" s="1"/>
      <c r="R610" s="1"/>
      <c r="S610" s="1"/>
      <c r="T610" s="1"/>
      <c r="U610" s="1"/>
      <c r="V610" s="1"/>
      <c r="W610" s="1"/>
      <c r="X610" s="1"/>
      <c r="Y610" s="1"/>
      <c r="Z610" s="1"/>
    </row>
    <row r="611" spans="1:26" ht="15.75" customHeight="1" x14ac:dyDescent="0.2">
      <c r="A611" s="1"/>
      <c r="B611" s="1"/>
      <c r="C611" s="2"/>
      <c r="D611" s="2"/>
      <c r="E611" s="2"/>
      <c r="F611" s="2"/>
      <c r="G611" s="1"/>
      <c r="H611" s="2"/>
      <c r="I611" s="2"/>
      <c r="J611" s="1"/>
      <c r="K611" s="1"/>
      <c r="L611" s="1"/>
      <c r="M611" s="1"/>
      <c r="N611" s="1"/>
      <c r="O611" s="1"/>
      <c r="P611" s="1"/>
      <c r="Q611" s="1"/>
      <c r="R611" s="1"/>
      <c r="S611" s="1"/>
      <c r="T611" s="1"/>
      <c r="U611" s="1"/>
      <c r="V611" s="1"/>
      <c r="W611" s="1"/>
      <c r="X611" s="1"/>
      <c r="Y611" s="1"/>
      <c r="Z611" s="1"/>
    </row>
    <row r="612" spans="1:26" ht="15.75" customHeight="1" x14ac:dyDescent="0.2">
      <c r="A612" s="1"/>
      <c r="B612" s="1"/>
      <c r="C612" s="2"/>
      <c r="D612" s="2"/>
      <c r="E612" s="2"/>
      <c r="F612" s="2"/>
      <c r="G612" s="1"/>
      <c r="H612" s="2"/>
      <c r="I612" s="2"/>
      <c r="J612" s="1"/>
      <c r="K612" s="1"/>
      <c r="L612" s="1"/>
      <c r="M612" s="1"/>
      <c r="N612" s="1"/>
      <c r="O612" s="1"/>
      <c r="P612" s="1"/>
      <c r="Q612" s="1"/>
      <c r="R612" s="1"/>
      <c r="S612" s="1"/>
      <c r="T612" s="1"/>
      <c r="U612" s="1"/>
      <c r="V612" s="1"/>
      <c r="W612" s="1"/>
      <c r="X612" s="1"/>
      <c r="Y612" s="1"/>
      <c r="Z612" s="1"/>
    </row>
    <row r="613" spans="1:26" ht="15.75" customHeight="1" x14ac:dyDescent="0.2">
      <c r="A613" s="1"/>
      <c r="B613" s="1"/>
      <c r="C613" s="2"/>
      <c r="D613" s="2"/>
      <c r="E613" s="2"/>
      <c r="F613" s="2"/>
      <c r="G613" s="1"/>
      <c r="H613" s="2"/>
      <c r="I613" s="2"/>
      <c r="J613" s="1"/>
      <c r="K613" s="1"/>
      <c r="L613" s="1"/>
      <c r="M613" s="1"/>
      <c r="N613" s="1"/>
      <c r="O613" s="1"/>
      <c r="P613" s="1"/>
      <c r="Q613" s="1"/>
      <c r="R613" s="1"/>
      <c r="S613" s="1"/>
      <c r="T613" s="1"/>
      <c r="U613" s="1"/>
      <c r="V613" s="1"/>
      <c r="W613" s="1"/>
      <c r="X613" s="1"/>
      <c r="Y613" s="1"/>
      <c r="Z613" s="1"/>
    </row>
    <row r="614" spans="1:26" ht="15.75" customHeight="1" x14ac:dyDescent="0.2">
      <c r="A614" s="1"/>
      <c r="B614" s="1"/>
      <c r="C614" s="2"/>
      <c r="D614" s="2"/>
      <c r="E614" s="2"/>
      <c r="F614" s="2"/>
      <c r="G614" s="1"/>
      <c r="H614" s="2"/>
      <c r="I614" s="2"/>
      <c r="J614" s="1"/>
      <c r="K614" s="1"/>
      <c r="L614" s="1"/>
      <c r="M614" s="1"/>
      <c r="N614" s="1"/>
      <c r="O614" s="1"/>
      <c r="P614" s="1"/>
      <c r="Q614" s="1"/>
      <c r="R614" s="1"/>
      <c r="S614" s="1"/>
      <c r="T614" s="1"/>
      <c r="U614" s="1"/>
      <c r="V614" s="1"/>
      <c r="W614" s="1"/>
      <c r="X614" s="1"/>
      <c r="Y614" s="1"/>
      <c r="Z614" s="1"/>
    </row>
    <row r="615" spans="1:26" ht="15.75" customHeight="1" x14ac:dyDescent="0.2">
      <c r="A615" s="1"/>
      <c r="B615" s="1"/>
      <c r="C615" s="2"/>
      <c r="D615" s="2"/>
      <c r="E615" s="2"/>
      <c r="F615" s="2"/>
      <c r="G615" s="1"/>
      <c r="H615" s="2"/>
      <c r="I615" s="2"/>
      <c r="J615" s="1"/>
      <c r="K615" s="1"/>
      <c r="L615" s="1"/>
      <c r="M615" s="1"/>
      <c r="N615" s="1"/>
      <c r="O615" s="1"/>
      <c r="P615" s="1"/>
      <c r="Q615" s="1"/>
      <c r="R615" s="1"/>
      <c r="S615" s="1"/>
      <c r="T615" s="1"/>
      <c r="U615" s="1"/>
      <c r="V615" s="1"/>
      <c r="W615" s="1"/>
      <c r="X615" s="1"/>
      <c r="Y615" s="1"/>
      <c r="Z615" s="1"/>
    </row>
    <row r="616" spans="1:26" ht="15.75" customHeight="1" x14ac:dyDescent="0.2">
      <c r="A616" s="1"/>
      <c r="B616" s="1"/>
      <c r="C616" s="2"/>
      <c r="D616" s="2"/>
      <c r="E616" s="2"/>
      <c r="F616" s="2"/>
      <c r="G616" s="1"/>
      <c r="H616" s="2"/>
      <c r="I616" s="2"/>
      <c r="J616" s="1"/>
      <c r="K616" s="1"/>
      <c r="L616" s="1"/>
      <c r="M616" s="1"/>
      <c r="N616" s="1"/>
      <c r="O616" s="1"/>
      <c r="P616" s="1"/>
      <c r="Q616" s="1"/>
      <c r="R616" s="1"/>
      <c r="S616" s="1"/>
      <c r="T616" s="1"/>
      <c r="U616" s="1"/>
      <c r="V616" s="1"/>
      <c r="W616" s="1"/>
      <c r="X616" s="1"/>
      <c r="Y616" s="1"/>
      <c r="Z616" s="1"/>
    </row>
    <row r="617" spans="1:26" ht="15.75" customHeight="1" x14ac:dyDescent="0.2">
      <c r="A617" s="1"/>
      <c r="B617" s="1"/>
      <c r="C617" s="2"/>
      <c r="D617" s="2"/>
      <c r="E617" s="2"/>
      <c r="F617" s="2"/>
      <c r="G617" s="1"/>
      <c r="H617" s="2"/>
      <c r="I617" s="2"/>
      <c r="J617" s="1"/>
      <c r="K617" s="1"/>
      <c r="L617" s="1"/>
      <c r="M617" s="1"/>
      <c r="N617" s="1"/>
      <c r="O617" s="1"/>
      <c r="P617" s="1"/>
      <c r="Q617" s="1"/>
      <c r="R617" s="1"/>
      <c r="S617" s="1"/>
      <c r="T617" s="1"/>
      <c r="U617" s="1"/>
      <c r="V617" s="1"/>
      <c r="W617" s="1"/>
      <c r="X617" s="1"/>
      <c r="Y617" s="1"/>
      <c r="Z617" s="1"/>
    </row>
    <row r="618" spans="1:26" ht="15.75" customHeight="1" x14ac:dyDescent="0.2">
      <c r="A618" s="1"/>
      <c r="B618" s="1"/>
      <c r="C618" s="2"/>
      <c r="D618" s="2"/>
      <c r="E618" s="2"/>
      <c r="F618" s="2"/>
      <c r="G618" s="1"/>
      <c r="H618" s="2"/>
      <c r="I618" s="2"/>
      <c r="J618" s="1"/>
      <c r="K618" s="1"/>
      <c r="L618" s="1"/>
      <c r="M618" s="1"/>
      <c r="N618" s="1"/>
      <c r="O618" s="1"/>
      <c r="P618" s="1"/>
      <c r="Q618" s="1"/>
      <c r="R618" s="1"/>
      <c r="S618" s="1"/>
      <c r="T618" s="1"/>
      <c r="U618" s="1"/>
      <c r="V618" s="1"/>
      <c r="W618" s="1"/>
      <c r="X618" s="1"/>
      <c r="Y618" s="1"/>
      <c r="Z618" s="1"/>
    </row>
    <row r="619" spans="1:26" ht="15.75" customHeight="1" x14ac:dyDescent="0.2">
      <c r="A619" s="1"/>
      <c r="B619" s="1"/>
      <c r="C619" s="2"/>
      <c r="D619" s="2"/>
      <c r="E619" s="2"/>
      <c r="F619" s="2"/>
      <c r="G619" s="1"/>
      <c r="H619" s="2"/>
      <c r="I619" s="2"/>
      <c r="J619" s="1"/>
      <c r="K619" s="1"/>
      <c r="L619" s="1"/>
      <c r="M619" s="1"/>
      <c r="N619" s="1"/>
      <c r="O619" s="1"/>
      <c r="P619" s="1"/>
      <c r="Q619" s="1"/>
      <c r="R619" s="1"/>
      <c r="S619" s="1"/>
      <c r="T619" s="1"/>
      <c r="U619" s="1"/>
      <c r="V619" s="1"/>
      <c r="W619" s="1"/>
      <c r="X619" s="1"/>
      <c r="Y619" s="1"/>
      <c r="Z619" s="1"/>
    </row>
    <row r="620" spans="1:26" ht="15.75" customHeight="1" x14ac:dyDescent="0.2">
      <c r="A620" s="1"/>
      <c r="B620" s="1"/>
      <c r="C620" s="2"/>
      <c r="D620" s="2"/>
      <c r="E620" s="2"/>
      <c r="F620" s="2"/>
      <c r="G620" s="1"/>
      <c r="H620" s="2"/>
      <c r="I620" s="2"/>
      <c r="J620" s="1"/>
      <c r="K620" s="1"/>
      <c r="L620" s="1"/>
      <c r="M620" s="1"/>
      <c r="N620" s="1"/>
      <c r="O620" s="1"/>
      <c r="P620" s="1"/>
      <c r="Q620" s="1"/>
      <c r="R620" s="1"/>
      <c r="S620" s="1"/>
      <c r="T620" s="1"/>
      <c r="U620" s="1"/>
      <c r="V620" s="1"/>
      <c r="W620" s="1"/>
      <c r="X620" s="1"/>
      <c r="Y620" s="1"/>
      <c r="Z620" s="1"/>
    </row>
    <row r="621" spans="1:26" ht="15.75" customHeight="1" x14ac:dyDescent="0.2">
      <c r="A621" s="1"/>
      <c r="B621" s="1"/>
      <c r="C621" s="2"/>
      <c r="D621" s="2"/>
      <c r="E621" s="2"/>
      <c r="F621" s="2"/>
      <c r="G621" s="1"/>
      <c r="H621" s="2"/>
      <c r="I621" s="2"/>
      <c r="J621" s="1"/>
      <c r="K621" s="1"/>
      <c r="L621" s="1"/>
      <c r="M621" s="1"/>
      <c r="N621" s="1"/>
      <c r="O621" s="1"/>
      <c r="P621" s="1"/>
      <c r="Q621" s="1"/>
      <c r="R621" s="1"/>
      <c r="S621" s="1"/>
      <c r="T621" s="1"/>
      <c r="U621" s="1"/>
      <c r="V621" s="1"/>
      <c r="W621" s="1"/>
      <c r="X621" s="1"/>
      <c r="Y621" s="1"/>
      <c r="Z621" s="1"/>
    </row>
    <row r="622" spans="1:26" ht="15.75" customHeight="1" x14ac:dyDescent="0.2">
      <c r="A622" s="1"/>
      <c r="B622" s="1"/>
      <c r="C622" s="2"/>
      <c r="D622" s="2"/>
      <c r="E622" s="2"/>
      <c r="F622" s="2"/>
      <c r="G622" s="1"/>
      <c r="H622" s="2"/>
      <c r="I622" s="2"/>
      <c r="J622" s="1"/>
      <c r="K622" s="1"/>
      <c r="L622" s="1"/>
      <c r="M622" s="1"/>
      <c r="N622" s="1"/>
      <c r="O622" s="1"/>
      <c r="P622" s="1"/>
      <c r="Q622" s="1"/>
      <c r="R622" s="1"/>
      <c r="S622" s="1"/>
      <c r="T622" s="1"/>
      <c r="U622" s="1"/>
      <c r="V622" s="1"/>
      <c r="W622" s="1"/>
      <c r="X622" s="1"/>
      <c r="Y622" s="1"/>
      <c r="Z622" s="1"/>
    </row>
    <row r="623" spans="1:26" ht="15.75" customHeight="1" x14ac:dyDescent="0.2">
      <c r="A623" s="1"/>
      <c r="B623" s="1"/>
      <c r="C623" s="2"/>
      <c r="D623" s="2"/>
      <c r="E623" s="2"/>
      <c r="F623" s="2"/>
      <c r="G623" s="1"/>
      <c r="H623" s="2"/>
      <c r="I623" s="2"/>
      <c r="J623" s="1"/>
      <c r="K623" s="1"/>
      <c r="L623" s="1"/>
      <c r="M623" s="1"/>
      <c r="N623" s="1"/>
      <c r="O623" s="1"/>
      <c r="P623" s="1"/>
      <c r="Q623" s="1"/>
      <c r="R623" s="1"/>
      <c r="S623" s="1"/>
      <c r="T623" s="1"/>
      <c r="U623" s="1"/>
      <c r="V623" s="1"/>
      <c r="W623" s="1"/>
      <c r="X623" s="1"/>
      <c r="Y623" s="1"/>
      <c r="Z623" s="1"/>
    </row>
    <row r="624" spans="1:26" ht="15.75" customHeight="1" x14ac:dyDescent="0.2">
      <c r="A624" s="1"/>
      <c r="B624" s="1"/>
      <c r="C624" s="2"/>
      <c r="D624" s="2"/>
      <c r="E624" s="2"/>
      <c r="F624" s="2"/>
      <c r="G624" s="1"/>
      <c r="H624" s="2"/>
      <c r="I624" s="2"/>
      <c r="J624" s="1"/>
      <c r="K624" s="1"/>
      <c r="L624" s="1"/>
      <c r="M624" s="1"/>
      <c r="N624" s="1"/>
      <c r="O624" s="1"/>
      <c r="P624" s="1"/>
      <c r="Q624" s="1"/>
      <c r="R624" s="1"/>
      <c r="S624" s="1"/>
      <c r="T624" s="1"/>
      <c r="U624" s="1"/>
      <c r="V624" s="1"/>
      <c r="W624" s="1"/>
      <c r="X624" s="1"/>
      <c r="Y624" s="1"/>
      <c r="Z624" s="1"/>
    </row>
    <row r="625" spans="1:26" ht="15.75" customHeight="1" x14ac:dyDescent="0.2">
      <c r="A625" s="1"/>
      <c r="B625" s="1"/>
      <c r="C625" s="2"/>
      <c r="D625" s="2"/>
      <c r="E625" s="2"/>
      <c r="F625" s="2"/>
      <c r="G625" s="1"/>
      <c r="H625" s="2"/>
      <c r="I625" s="2"/>
      <c r="J625" s="1"/>
      <c r="K625" s="1"/>
      <c r="L625" s="1"/>
      <c r="M625" s="1"/>
      <c r="N625" s="1"/>
      <c r="O625" s="1"/>
      <c r="P625" s="1"/>
      <c r="Q625" s="1"/>
      <c r="R625" s="1"/>
      <c r="S625" s="1"/>
      <c r="T625" s="1"/>
      <c r="U625" s="1"/>
      <c r="V625" s="1"/>
      <c r="W625" s="1"/>
      <c r="X625" s="1"/>
      <c r="Y625" s="1"/>
      <c r="Z625" s="1"/>
    </row>
    <row r="626" spans="1:26" ht="15.75" customHeight="1" x14ac:dyDescent="0.2">
      <c r="A626" s="1"/>
      <c r="B626" s="1"/>
      <c r="C626" s="2"/>
      <c r="D626" s="2"/>
      <c r="E626" s="2"/>
      <c r="F626" s="2"/>
      <c r="G626" s="1"/>
      <c r="H626" s="2"/>
      <c r="I626" s="2"/>
      <c r="J626" s="1"/>
      <c r="K626" s="1"/>
      <c r="L626" s="1"/>
      <c r="M626" s="1"/>
      <c r="N626" s="1"/>
      <c r="O626" s="1"/>
      <c r="P626" s="1"/>
      <c r="Q626" s="1"/>
      <c r="R626" s="1"/>
      <c r="S626" s="1"/>
      <c r="T626" s="1"/>
      <c r="U626" s="1"/>
      <c r="V626" s="1"/>
      <c r="W626" s="1"/>
      <c r="X626" s="1"/>
      <c r="Y626" s="1"/>
      <c r="Z626" s="1"/>
    </row>
    <row r="627" spans="1:26" ht="15.75" customHeight="1" x14ac:dyDescent="0.2">
      <c r="A627" s="1"/>
      <c r="B627" s="1"/>
      <c r="C627" s="2"/>
      <c r="D627" s="2"/>
      <c r="E627" s="2"/>
      <c r="F627" s="2"/>
      <c r="G627" s="1"/>
      <c r="H627" s="2"/>
      <c r="I627" s="2"/>
      <c r="J627" s="1"/>
      <c r="K627" s="1"/>
      <c r="L627" s="1"/>
      <c r="M627" s="1"/>
      <c r="N627" s="1"/>
      <c r="O627" s="1"/>
      <c r="P627" s="1"/>
      <c r="Q627" s="1"/>
      <c r="R627" s="1"/>
      <c r="S627" s="1"/>
      <c r="T627" s="1"/>
      <c r="U627" s="1"/>
      <c r="V627" s="1"/>
      <c r="W627" s="1"/>
      <c r="X627" s="1"/>
      <c r="Y627" s="1"/>
      <c r="Z627" s="1"/>
    </row>
    <row r="628" spans="1:26" ht="15.75" customHeight="1" x14ac:dyDescent="0.2">
      <c r="A628" s="1"/>
      <c r="B628" s="1"/>
      <c r="C628" s="2"/>
      <c r="D628" s="2"/>
      <c r="E628" s="2"/>
      <c r="F628" s="2"/>
      <c r="G628" s="1"/>
      <c r="H628" s="2"/>
      <c r="I628" s="2"/>
      <c r="J628" s="1"/>
      <c r="K628" s="1"/>
      <c r="L628" s="1"/>
      <c r="M628" s="1"/>
      <c r="N628" s="1"/>
      <c r="O628" s="1"/>
      <c r="P628" s="1"/>
      <c r="Q628" s="1"/>
      <c r="R628" s="1"/>
      <c r="S628" s="1"/>
      <c r="T628" s="1"/>
      <c r="U628" s="1"/>
      <c r="V628" s="1"/>
      <c r="W628" s="1"/>
      <c r="X628" s="1"/>
      <c r="Y628" s="1"/>
      <c r="Z628" s="1"/>
    </row>
    <row r="629" spans="1:26" ht="15.75" customHeight="1" x14ac:dyDescent="0.2">
      <c r="A629" s="1"/>
      <c r="B629" s="1"/>
      <c r="C629" s="2"/>
      <c r="D629" s="2"/>
      <c r="E629" s="2"/>
      <c r="F629" s="2"/>
      <c r="G629" s="1"/>
      <c r="H629" s="2"/>
      <c r="I629" s="2"/>
      <c r="J629" s="1"/>
      <c r="K629" s="1"/>
      <c r="L629" s="1"/>
      <c r="M629" s="1"/>
      <c r="N629" s="1"/>
      <c r="O629" s="1"/>
      <c r="P629" s="1"/>
      <c r="Q629" s="1"/>
      <c r="R629" s="1"/>
      <c r="S629" s="1"/>
      <c r="T629" s="1"/>
      <c r="U629" s="1"/>
      <c r="V629" s="1"/>
      <c r="W629" s="1"/>
      <c r="X629" s="1"/>
      <c r="Y629" s="1"/>
      <c r="Z629" s="1"/>
    </row>
    <row r="630" spans="1:26" ht="15.75" customHeight="1" x14ac:dyDescent="0.2">
      <c r="A630" s="1"/>
      <c r="B630" s="1"/>
      <c r="C630" s="2"/>
      <c r="D630" s="2"/>
      <c r="E630" s="2"/>
      <c r="F630" s="2"/>
      <c r="G630" s="1"/>
      <c r="H630" s="2"/>
      <c r="I630" s="2"/>
      <c r="J630" s="1"/>
      <c r="K630" s="1"/>
      <c r="L630" s="1"/>
      <c r="M630" s="1"/>
      <c r="N630" s="1"/>
      <c r="O630" s="1"/>
      <c r="P630" s="1"/>
      <c r="Q630" s="1"/>
      <c r="R630" s="1"/>
      <c r="S630" s="1"/>
      <c r="T630" s="1"/>
      <c r="U630" s="1"/>
      <c r="V630" s="1"/>
      <c r="W630" s="1"/>
      <c r="X630" s="1"/>
      <c r="Y630" s="1"/>
      <c r="Z630" s="1"/>
    </row>
    <row r="631" spans="1:26" ht="15.75" customHeight="1" x14ac:dyDescent="0.2">
      <c r="A631" s="1"/>
      <c r="B631" s="1"/>
      <c r="C631" s="2"/>
      <c r="D631" s="2"/>
      <c r="E631" s="2"/>
      <c r="F631" s="2"/>
      <c r="G631" s="1"/>
      <c r="H631" s="2"/>
      <c r="I631" s="2"/>
      <c r="J631" s="1"/>
      <c r="K631" s="1"/>
      <c r="L631" s="1"/>
      <c r="M631" s="1"/>
      <c r="N631" s="1"/>
      <c r="O631" s="1"/>
      <c r="P631" s="1"/>
      <c r="Q631" s="1"/>
      <c r="R631" s="1"/>
      <c r="S631" s="1"/>
      <c r="T631" s="1"/>
      <c r="U631" s="1"/>
      <c r="V631" s="1"/>
      <c r="W631" s="1"/>
      <c r="X631" s="1"/>
      <c r="Y631" s="1"/>
      <c r="Z631" s="1"/>
    </row>
    <row r="632" spans="1:26" ht="15.75" customHeight="1" x14ac:dyDescent="0.2">
      <c r="A632" s="1"/>
      <c r="B632" s="1"/>
      <c r="C632" s="2"/>
      <c r="D632" s="2"/>
      <c r="E632" s="2"/>
      <c r="F632" s="2"/>
      <c r="G632" s="1"/>
      <c r="H632" s="2"/>
      <c r="I632" s="2"/>
      <c r="J632" s="1"/>
      <c r="K632" s="1"/>
      <c r="L632" s="1"/>
      <c r="M632" s="1"/>
      <c r="N632" s="1"/>
      <c r="O632" s="1"/>
      <c r="P632" s="1"/>
      <c r="Q632" s="1"/>
      <c r="R632" s="1"/>
      <c r="S632" s="1"/>
      <c r="T632" s="1"/>
      <c r="U632" s="1"/>
      <c r="V632" s="1"/>
      <c r="W632" s="1"/>
      <c r="X632" s="1"/>
      <c r="Y632" s="1"/>
      <c r="Z632" s="1"/>
    </row>
    <row r="633" spans="1:26" ht="15.75" customHeight="1" x14ac:dyDescent="0.2">
      <c r="A633" s="1"/>
      <c r="B633" s="1"/>
      <c r="C633" s="2"/>
      <c r="D633" s="2"/>
      <c r="E633" s="2"/>
      <c r="F633" s="2"/>
      <c r="G633" s="1"/>
      <c r="H633" s="2"/>
      <c r="I633" s="2"/>
      <c r="J633" s="1"/>
      <c r="K633" s="1"/>
      <c r="L633" s="1"/>
      <c r="M633" s="1"/>
      <c r="N633" s="1"/>
      <c r="O633" s="1"/>
      <c r="P633" s="1"/>
      <c r="Q633" s="1"/>
      <c r="R633" s="1"/>
      <c r="S633" s="1"/>
      <c r="T633" s="1"/>
      <c r="U633" s="1"/>
      <c r="V633" s="1"/>
      <c r="W633" s="1"/>
      <c r="X633" s="1"/>
      <c r="Y633" s="1"/>
      <c r="Z633" s="1"/>
    </row>
    <row r="634" spans="1:26" ht="15.75" customHeight="1" x14ac:dyDescent="0.2">
      <c r="A634" s="1"/>
      <c r="B634" s="1"/>
      <c r="C634" s="2"/>
      <c r="D634" s="2"/>
      <c r="E634" s="2"/>
      <c r="F634" s="2"/>
      <c r="G634" s="1"/>
      <c r="H634" s="2"/>
      <c r="I634" s="2"/>
      <c r="J634" s="1"/>
      <c r="K634" s="1"/>
      <c r="L634" s="1"/>
      <c r="M634" s="1"/>
      <c r="N634" s="1"/>
      <c r="O634" s="1"/>
      <c r="P634" s="1"/>
      <c r="Q634" s="1"/>
      <c r="R634" s="1"/>
      <c r="S634" s="1"/>
      <c r="T634" s="1"/>
      <c r="U634" s="1"/>
      <c r="V634" s="1"/>
      <c r="W634" s="1"/>
      <c r="X634" s="1"/>
      <c r="Y634" s="1"/>
      <c r="Z634" s="1"/>
    </row>
    <row r="635" spans="1:26" ht="15.75" customHeight="1" x14ac:dyDescent="0.2">
      <c r="A635" s="1"/>
      <c r="B635" s="1"/>
      <c r="C635" s="2"/>
      <c r="D635" s="2"/>
      <c r="E635" s="2"/>
      <c r="F635" s="2"/>
      <c r="G635" s="1"/>
      <c r="H635" s="2"/>
      <c r="I635" s="2"/>
      <c r="J635" s="1"/>
      <c r="K635" s="1"/>
      <c r="L635" s="1"/>
      <c r="M635" s="1"/>
      <c r="N635" s="1"/>
      <c r="O635" s="1"/>
      <c r="P635" s="1"/>
      <c r="Q635" s="1"/>
      <c r="R635" s="1"/>
      <c r="S635" s="1"/>
      <c r="T635" s="1"/>
      <c r="U635" s="1"/>
      <c r="V635" s="1"/>
      <c r="W635" s="1"/>
      <c r="X635" s="1"/>
      <c r="Y635" s="1"/>
      <c r="Z635" s="1"/>
    </row>
    <row r="636" spans="1:26" ht="15.75" customHeight="1" x14ac:dyDescent="0.2">
      <c r="A636" s="1"/>
      <c r="B636" s="1"/>
      <c r="C636" s="2"/>
      <c r="D636" s="2"/>
      <c r="E636" s="2"/>
      <c r="F636" s="2"/>
      <c r="G636" s="1"/>
      <c r="H636" s="2"/>
      <c r="I636" s="2"/>
      <c r="J636" s="1"/>
      <c r="K636" s="1"/>
      <c r="L636" s="1"/>
      <c r="M636" s="1"/>
      <c r="N636" s="1"/>
      <c r="O636" s="1"/>
      <c r="P636" s="1"/>
      <c r="Q636" s="1"/>
      <c r="R636" s="1"/>
      <c r="S636" s="1"/>
      <c r="T636" s="1"/>
      <c r="U636" s="1"/>
      <c r="V636" s="1"/>
      <c r="W636" s="1"/>
      <c r="X636" s="1"/>
      <c r="Y636" s="1"/>
      <c r="Z636" s="1"/>
    </row>
    <row r="637" spans="1:26" ht="15.75" customHeight="1" x14ac:dyDescent="0.2">
      <c r="A637" s="1"/>
      <c r="B637" s="1"/>
      <c r="C637" s="2"/>
      <c r="D637" s="2"/>
      <c r="E637" s="2"/>
      <c r="F637" s="2"/>
      <c r="G637" s="1"/>
      <c r="H637" s="2"/>
      <c r="I637" s="2"/>
      <c r="J637" s="1"/>
      <c r="K637" s="1"/>
      <c r="L637" s="1"/>
      <c r="M637" s="1"/>
      <c r="N637" s="1"/>
      <c r="O637" s="1"/>
      <c r="P637" s="1"/>
      <c r="Q637" s="1"/>
      <c r="R637" s="1"/>
      <c r="S637" s="1"/>
      <c r="T637" s="1"/>
      <c r="U637" s="1"/>
      <c r="V637" s="1"/>
      <c r="W637" s="1"/>
      <c r="X637" s="1"/>
      <c r="Y637" s="1"/>
      <c r="Z637" s="1"/>
    </row>
    <row r="638" spans="1:26" ht="15.75" customHeight="1" x14ac:dyDescent="0.2">
      <c r="A638" s="1"/>
      <c r="B638" s="1"/>
      <c r="C638" s="2"/>
      <c r="D638" s="2"/>
      <c r="E638" s="2"/>
      <c r="F638" s="2"/>
      <c r="G638" s="1"/>
      <c r="H638" s="2"/>
      <c r="I638" s="2"/>
      <c r="J638" s="1"/>
      <c r="K638" s="1"/>
      <c r="L638" s="1"/>
      <c r="M638" s="1"/>
      <c r="N638" s="1"/>
      <c r="O638" s="1"/>
      <c r="P638" s="1"/>
      <c r="Q638" s="1"/>
      <c r="R638" s="1"/>
      <c r="S638" s="1"/>
      <c r="T638" s="1"/>
      <c r="U638" s="1"/>
      <c r="V638" s="1"/>
      <c r="W638" s="1"/>
      <c r="X638" s="1"/>
      <c r="Y638" s="1"/>
      <c r="Z638" s="1"/>
    </row>
    <row r="639" spans="1:26" ht="15.75" customHeight="1" x14ac:dyDescent="0.2">
      <c r="A639" s="1"/>
      <c r="B639" s="1"/>
      <c r="C639" s="2"/>
      <c r="D639" s="2"/>
      <c r="E639" s="2"/>
      <c r="F639" s="2"/>
      <c r="G639" s="1"/>
      <c r="H639" s="2"/>
      <c r="I639" s="2"/>
      <c r="J639" s="1"/>
      <c r="K639" s="1"/>
      <c r="L639" s="1"/>
      <c r="M639" s="1"/>
      <c r="N639" s="1"/>
      <c r="O639" s="1"/>
      <c r="P639" s="1"/>
      <c r="Q639" s="1"/>
      <c r="R639" s="1"/>
      <c r="S639" s="1"/>
      <c r="T639" s="1"/>
      <c r="U639" s="1"/>
      <c r="V639" s="1"/>
      <c r="W639" s="1"/>
      <c r="X639" s="1"/>
      <c r="Y639" s="1"/>
      <c r="Z639" s="1"/>
    </row>
    <row r="640" spans="1:26" ht="15.75" customHeight="1" x14ac:dyDescent="0.2">
      <c r="A640" s="1"/>
      <c r="B640" s="1"/>
      <c r="C640" s="2"/>
      <c r="D640" s="2"/>
      <c r="E640" s="2"/>
      <c r="F640" s="2"/>
      <c r="G640" s="1"/>
      <c r="H640" s="2"/>
      <c r="I640" s="2"/>
      <c r="J640" s="1"/>
      <c r="K640" s="1"/>
      <c r="L640" s="1"/>
      <c r="M640" s="1"/>
      <c r="N640" s="1"/>
      <c r="O640" s="1"/>
      <c r="P640" s="1"/>
      <c r="Q640" s="1"/>
      <c r="R640" s="1"/>
      <c r="S640" s="1"/>
      <c r="T640" s="1"/>
      <c r="U640" s="1"/>
      <c r="V640" s="1"/>
      <c r="W640" s="1"/>
      <c r="X640" s="1"/>
      <c r="Y640" s="1"/>
      <c r="Z640" s="1"/>
    </row>
    <row r="641" spans="1:26" ht="15.75" customHeight="1" x14ac:dyDescent="0.2">
      <c r="A641" s="1"/>
      <c r="B641" s="1"/>
      <c r="C641" s="2"/>
      <c r="D641" s="2"/>
      <c r="E641" s="2"/>
      <c r="F641" s="2"/>
      <c r="G641" s="1"/>
      <c r="H641" s="2"/>
      <c r="I641" s="2"/>
      <c r="J641" s="1"/>
      <c r="K641" s="1"/>
      <c r="L641" s="1"/>
      <c r="M641" s="1"/>
      <c r="N641" s="1"/>
      <c r="O641" s="1"/>
      <c r="P641" s="1"/>
      <c r="Q641" s="1"/>
      <c r="R641" s="1"/>
      <c r="S641" s="1"/>
      <c r="T641" s="1"/>
      <c r="U641" s="1"/>
      <c r="V641" s="1"/>
      <c r="W641" s="1"/>
      <c r="X641" s="1"/>
      <c r="Y641" s="1"/>
      <c r="Z641" s="1"/>
    </row>
    <row r="642" spans="1:26" ht="15.75" customHeight="1" x14ac:dyDescent="0.2">
      <c r="A642" s="1"/>
      <c r="B642" s="1"/>
      <c r="C642" s="2"/>
      <c r="D642" s="2"/>
      <c r="E642" s="2"/>
      <c r="F642" s="2"/>
      <c r="G642" s="1"/>
      <c r="H642" s="2"/>
      <c r="I642" s="2"/>
      <c r="J642" s="1"/>
      <c r="K642" s="1"/>
      <c r="L642" s="1"/>
      <c r="M642" s="1"/>
      <c r="N642" s="1"/>
      <c r="O642" s="1"/>
      <c r="P642" s="1"/>
      <c r="Q642" s="1"/>
      <c r="R642" s="1"/>
      <c r="S642" s="1"/>
      <c r="T642" s="1"/>
      <c r="U642" s="1"/>
      <c r="V642" s="1"/>
      <c r="W642" s="1"/>
      <c r="X642" s="1"/>
      <c r="Y642" s="1"/>
      <c r="Z642" s="1"/>
    </row>
    <row r="643" spans="1:26" ht="15.75" customHeight="1" x14ac:dyDescent="0.2">
      <c r="A643" s="1"/>
      <c r="B643" s="1"/>
      <c r="C643" s="2"/>
      <c r="D643" s="2"/>
      <c r="E643" s="2"/>
      <c r="F643" s="2"/>
      <c r="G643" s="1"/>
      <c r="H643" s="2"/>
      <c r="I643" s="2"/>
      <c r="J643" s="1"/>
      <c r="K643" s="1"/>
      <c r="L643" s="1"/>
      <c r="M643" s="1"/>
      <c r="N643" s="1"/>
      <c r="O643" s="1"/>
      <c r="P643" s="1"/>
      <c r="Q643" s="1"/>
      <c r="R643" s="1"/>
      <c r="S643" s="1"/>
      <c r="T643" s="1"/>
      <c r="U643" s="1"/>
      <c r="V643" s="1"/>
      <c r="W643" s="1"/>
      <c r="X643" s="1"/>
      <c r="Y643" s="1"/>
      <c r="Z643" s="1"/>
    </row>
    <row r="644" spans="1:26" ht="15.75" customHeight="1" x14ac:dyDescent="0.2">
      <c r="A644" s="1"/>
      <c r="B644" s="1"/>
      <c r="C644" s="2"/>
      <c r="D644" s="2"/>
      <c r="E644" s="2"/>
      <c r="F644" s="2"/>
      <c r="G644" s="1"/>
      <c r="H644" s="2"/>
      <c r="I644" s="2"/>
      <c r="J644" s="1"/>
      <c r="K644" s="1"/>
      <c r="L644" s="1"/>
      <c r="M644" s="1"/>
      <c r="N644" s="1"/>
      <c r="O644" s="1"/>
      <c r="P644" s="1"/>
      <c r="Q644" s="1"/>
      <c r="R644" s="1"/>
      <c r="S644" s="1"/>
      <c r="T644" s="1"/>
      <c r="U644" s="1"/>
      <c r="V644" s="1"/>
      <c r="W644" s="1"/>
      <c r="X644" s="1"/>
      <c r="Y644" s="1"/>
      <c r="Z644" s="1"/>
    </row>
    <row r="645" spans="1:26" ht="15.75" customHeight="1" x14ac:dyDescent="0.2">
      <c r="A645" s="1"/>
      <c r="B645" s="1"/>
      <c r="C645" s="2"/>
      <c r="D645" s="2"/>
      <c r="E645" s="2"/>
      <c r="F645" s="2"/>
      <c r="G645" s="1"/>
      <c r="H645" s="2"/>
      <c r="I645" s="2"/>
      <c r="J645" s="1"/>
      <c r="K645" s="1"/>
      <c r="L645" s="1"/>
      <c r="M645" s="1"/>
      <c r="N645" s="1"/>
      <c r="O645" s="1"/>
      <c r="P645" s="1"/>
      <c r="Q645" s="1"/>
      <c r="R645" s="1"/>
      <c r="S645" s="1"/>
      <c r="T645" s="1"/>
      <c r="U645" s="1"/>
      <c r="V645" s="1"/>
      <c r="W645" s="1"/>
      <c r="X645" s="1"/>
      <c r="Y645" s="1"/>
      <c r="Z645" s="1"/>
    </row>
    <row r="646" spans="1:26" ht="15.75" customHeight="1" x14ac:dyDescent="0.2">
      <c r="A646" s="1"/>
      <c r="B646" s="1"/>
      <c r="C646" s="2"/>
      <c r="D646" s="2"/>
      <c r="E646" s="2"/>
      <c r="F646" s="2"/>
      <c r="G646" s="1"/>
      <c r="H646" s="2"/>
      <c r="I646" s="2"/>
      <c r="J646" s="1"/>
      <c r="K646" s="1"/>
      <c r="L646" s="1"/>
      <c r="M646" s="1"/>
      <c r="N646" s="1"/>
      <c r="O646" s="1"/>
      <c r="P646" s="1"/>
      <c r="Q646" s="1"/>
      <c r="R646" s="1"/>
      <c r="S646" s="1"/>
      <c r="T646" s="1"/>
      <c r="U646" s="1"/>
      <c r="V646" s="1"/>
      <c r="W646" s="1"/>
      <c r="X646" s="1"/>
      <c r="Y646" s="1"/>
      <c r="Z646" s="1"/>
    </row>
    <row r="647" spans="1:26" ht="15.75" customHeight="1" x14ac:dyDescent="0.2">
      <c r="A647" s="1"/>
      <c r="B647" s="1"/>
      <c r="C647" s="2"/>
      <c r="D647" s="2"/>
      <c r="E647" s="2"/>
      <c r="F647" s="2"/>
      <c r="G647" s="1"/>
      <c r="H647" s="2"/>
      <c r="I647" s="2"/>
      <c r="J647" s="1"/>
      <c r="K647" s="1"/>
      <c r="L647" s="1"/>
      <c r="M647" s="1"/>
      <c r="N647" s="1"/>
      <c r="O647" s="1"/>
      <c r="P647" s="1"/>
      <c r="Q647" s="1"/>
      <c r="R647" s="1"/>
      <c r="S647" s="1"/>
      <c r="T647" s="1"/>
      <c r="U647" s="1"/>
      <c r="V647" s="1"/>
      <c r="W647" s="1"/>
      <c r="X647" s="1"/>
      <c r="Y647" s="1"/>
      <c r="Z647" s="1"/>
    </row>
    <row r="648" spans="1:26" ht="15.75" customHeight="1" x14ac:dyDescent="0.2">
      <c r="A648" s="1"/>
      <c r="B648" s="1"/>
      <c r="C648" s="2"/>
      <c r="D648" s="2"/>
      <c r="E648" s="2"/>
      <c r="F648" s="2"/>
      <c r="G648" s="1"/>
      <c r="H648" s="2"/>
      <c r="I648" s="2"/>
      <c r="J648" s="1"/>
      <c r="K648" s="1"/>
      <c r="L648" s="1"/>
      <c r="M648" s="1"/>
      <c r="N648" s="1"/>
      <c r="O648" s="1"/>
      <c r="P648" s="1"/>
      <c r="Q648" s="1"/>
      <c r="R648" s="1"/>
      <c r="S648" s="1"/>
      <c r="T648" s="1"/>
      <c r="U648" s="1"/>
      <c r="V648" s="1"/>
      <c r="W648" s="1"/>
      <c r="X648" s="1"/>
      <c r="Y648" s="1"/>
      <c r="Z648" s="1"/>
    </row>
    <row r="649" spans="1:26" ht="15.75" customHeight="1" x14ac:dyDescent="0.2">
      <c r="A649" s="1"/>
      <c r="B649" s="1"/>
      <c r="C649" s="2"/>
      <c r="D649" s="2"/>
      <c r="E649" s="2"/>
      <c r="F649" s="2"/>
      <c r="G649" s="1"/>
      <c r="H649" s="2"/>
      <c r="I649" s="2"/>
      <c r="J649" s="1"/>
      <c r="K649" s="1"/>
      <c r="L649" s="1"/>
      <c r="M649" s="1"/>
      <c r="N649" s="1"/>
      <c r="O649" s="1"/>
      <c r="P649" s="1"/>
      <c r="Q649" s="1"/>
      <c r="R649" s="1"/>
      <c r="S649" s="1"/>
      <c r="T649" s="1"/>
      <c r="U649" s="1"/>
      <c r="V649" s="1"/>
      <c r="W649" s="1"/>
      <c r="X649" s="1"/>
      <c r="Y649" s="1"/>
      <c r="Z649" s="1"/>
    </row>
    <row r="650" spans="1:26" ht="15.75" customHeight="1" x14ac:dyDescent="0.2">
      <c r="A650" s="1"/>
      <c r="B650" s="1"/>
      <c r="C650" s="2"/>
      <c r="D650" s="2"/>
      <c r="E650" s="2"/>
      <c r="F650" s="2"/>
      <c r="G650" s="1"/>
      <c r="H650" s="2"/>
      <c r="I650" s="2"/>
      <c r="J650" s="1"/>
      <c r="K650" s="1"/>
      <c r="L650" s="1"/>
      <c r="M650" s="1"/>
      <c r="N650" s="1"/>
      <c r="O650" s="1"/>
      <c r="P650" s="1"/>
      <c r="Q650" s="1"/>
      <c r="R650" s="1"/>
      <c r="S650" s="1"/>
      <c r="T650" s="1"/>
      <c r="U650" s="1"/>
      <c r="V650" s="1"/>
      <c r="W650" s="1"/>
      <c r="X650" s="1"/>
      <c r="Y650" s="1"/>
      <c r="Z650" s="1"/>
    </row>
    <row r="651" spans="1:26" ht="15.75" customHeight="1" x14ac:dyDescent="0.2">
      <c r="A651" s="1"/>
      <c r="B651" s="1"/>
      <c r="C651" s="2"/>
      <c r="D651" s="2"/>
      <c r="E651" s="2"/>
      <c r="F651" s="2"/>
      <c r="G651" s="1"/>
      <c r="H651" s="2"/>
      <c r="I651" s="2"/>
      <c r="J651" s="1"/>
      <c r="K651" s="1"/>
      <c r="L651" s="1"/>
      <c r="M651" s="1"/>
      <c r="N651" s="1"/>
      <c r="O651" s="1"/>
      <c r="P651" s="1"/>
      <c r="Q651" s="1"/>
      <c r="R651" s="1"/>
      <c r="S651" s="1"/>
      <c r="T651" s="1"/>
      <c r="U651" s="1"/>
      <c r="V651" s="1"/>
      <c r="W651" s="1"/>
      <c r="X651" s="1"/>
      <c r="Y651" s="1"/>
      <c r="Z651" s="1"/>
    </row>
    <row r="652" spans="1:26" ht="15.75" customHeight="1" x14ac:dyDescent="0.2">
      <c r="A652" s="1"/>
      <c r="B652" s="1"/>
      <c r="C652" s="2"/>
      <c r="D652" s="2"/>
      <c r="E652" s="2"/>
      <c r="F652" s="2"/>
      <c r="G652" s="1"/>
      <c r="H652" s="2"/>
      <c r="I652" s="2"/>
      <c r="J652" s="1"/>
      <c r="K652" s="1"/>
      <c r="L652" s="1"/>
      <c r="M652" s="1"/>
      <c r="N652" s="1"/>
      <c r="O652" s="1"/>
      <c r="P652" s="1"/>
      <c r="Q652" s="1"/>
      <c r="R652" s="1"/>
      <c r="S652" s="1"/>
      <c r="T652" s="1"/>
      <c r="U652" s="1"/>
      <c r="V652" s="1"/>
      <c r="W652" s="1"/>
      <c r="X652" s="1"/>
      <c r="Y652" s="1"/>
      <c r="Z652" s="1"/>
    </row>
    <row r="653" spans="1:26" ht="15.75" customHeight="1" x14ac:dyDescent="0.2">
      <c r="A653" s="1"/>
      <c r="B653" s="1"/>
      <c r="C653" s="2"/>
      <c r="D653" s="2"/>
      <c r="E653" s="2"/>
      <c r="F653" s="2"/>
      <c r="G653" s="1"/>
      <c r="H653" s="2"/>
      <c r="I653" s="2"/>
      <c r="J653" s="1"/>
      <c r="K653" s="1"/>
      <c r="L653" s="1"/>
      <c r="M653" s="1"/>
      <c r="N653" s="1"/>
      <c r="O653" s="1"/>
      <c r="P653" s="1"/>
      <c r="Q653" s="1"/>
      <c r="R653" s="1"/>
      <c r="S653" s="1"/>
      <c r="T653" s="1"/>
      <c r="U653" s="1"/>
      <c r="V653" s="1"/>
      <c r="W653" s="1"/>
      <c r="X653" s="1"/>
      <c r="Y653" s="1"/>
      <c r="Z653" s="1"/>
    </row>
    <row r="654" spans="1:26" ht="15.75" customHeight="1" x14ac:dyDescent="0.2">
      <c r="A654" s="1"/>
      <c r="B654" s="1"/>
      <c r="C654" s="2"/>
      <c r="D654" s="2"/>
      <c r="E654" s="2"/>
      <c r="F654" s="2"/>
      <c r="G654" s="1"/>
      <c r="H654" s="2"/>
      <c r="I654" s="2"/>
      <c r="J654" s="1"/>
      <c r="K654" s="1"/>
      <c r="L654" s="1"/>
      <c r="M654" s="1"/>
      <c r="N654" s="1"/>
      <c r="O654" s="1"/>
      <c r="P654" s="1"/>
      <c r="Q654" s="1"/>
      <c r="R654" s="1"/>
      <c r="S654" s="1"/>
      <c r="T654" s="1"/>
      <c r="U654" s="1"/>
      <c r="V654" s="1"/>
      <c r="W654" s="1"/>
      <c r="X654" s="1"/>
      <c r="Y654" s="1"/>
      <c r="Z654" s="1"/>
    </row>
    <row r="655" spans="1:26" ht="15.75" customHeight="1" x14ac:dyDescent="0.2">
      <c r="A655" s="1"/>
      <c r="B655" s="1"/>
      <c r="C655" s="2"/>
      <c r="D655" s="2"/>
      <c r="E655" s="2"/>
      <c r="F655" s="2"/>
      <c r="G655" s="1"/>
      <c r="H655" s="2"/>
      <c r="I655" s="2"/>
      <c r="J655" s="1"/>
      <c r="K655" s="1"/>
      <c r="L655" s="1"/>
      <c r="M655" s="1"/>
      <c r="N655" s="1"/>
      <c r="O655" s="1"/>
      <c r="P655" s="1"/>
      <c r="Q655" s="1"/>
      <c r="R655" s="1"/>
      <c r="S655" s="1"/>
      <c r="T655" s="1"/>
      <c r="U655" s="1"/>
      <c r="V655" s="1"/>
      <c r="W655" s="1"/>
      <c r="X655" s="1"/>
      <c r="Y655" s="1"/>
      <c r="Z655" s="1"/>
    </row>
    <row r="656" spans="1:26" ht="15.75" customHeight="1" x14ac:dyDescent="0.2">
      <c r="A656" s="1"/>
      <c r="B656" s="1"/>
      <c r="C656" s="2"/>
      <c r="D656" s="2"/>
      <c r="E656" s="2"/>
      <c r="F656" s="2"/>
      <c r="G656" s="1"/>
      <c r="H656" s="2"/>
      <c r="I656" s="2"/>
      <c r="J656" s="1"/>
      <c r="K656" s="1"/>
      <c r="L656" s="1"/>
      <c r="M656" s="1"/>
      <c r="N656" s="1"/>
      <c r="O656" s="1"/>
      <c r="P656" s="1"/>
      <c r="Q656" s="1"/>
      <c r="R656" s="1"/>
      <c r="S656" s="1"/>
      <c r="T656" s="1"/>
      <c r="U656" s="1"/>
      <c r="V656" s="1"/>
      <c r="W656" s="1"/>
      <c r="X656" s="1"/>
      <c r="Y656" s="1"/>
      <c r="Z656" s="1"/>
    </row>
    <row r="657" spans="1:26" ht="15.75" customHeight="1" x14ac:dyDescent="0.2">
      <c r="A657" s="1"/>
      <c r="B657" s="1"/>
      <c r="C657" s="2"/>
      <c r="D657" s="2"/>
      <c r="E657" s="2"/>
      <c r="F657" s="2"/>
      <c r="G657" s="1"/>
      <c r="H657" s="2"/>
      <c r="I657" s="2"/>
      <c r="J657" s="1"/>
      <c r="K657" s="1"/>
      <c r="L657" s="1"/>
      <c r="M657" s="1"/>
      <c r="N657" s="1"/>
      <c r="O657" s="1"/>
      <c r="P657" s="1"/>
      <c r="Q657" s="1"/>
      <c r="R657" s="1"/>
      <c r="S657" s="1"/>
      <c r="T657" s="1"/>
      <c r="U657" s="1"/>
      <c r="V657" s="1"/>
      <c r="W657" s="1"/>
      <c r="X657" s="1"/>
      <c r="Y657" s="1"/>
      <c r="Z657" s="1"/>
    </row>
    <row r="658" spans="1:26" ht="15.75" customHeight="1" x14ac:dyDescent="0.2">
      <c r="A658" s="1"/>
      <c r="B658" s="1"/>
      <c r="C658" s="2"/>
      <c r="D658" s="2"/>
      <c r="E658" s="2"/>
      <c r="F658" s="2"/>
      <c r="G658" s="1"/>
      <c r="H658" s="2"/>
      <c r="I658" s="2"/>
      <c r="J658" s="1"/>
      <c r="K658" s="1"/>
      <c r="L658" s="1"/>
      <c r="M658" s="1"/>
      <c r="N658" s="1"/>
      <c r="O658" s="1"/>
      <c r="P658" s="1"/>
      <c r="Q658" s="1"/>
      <c r="R658" s="1"/>
      <c r="S658" s="1"/>
      <c r="T658" s="1"/>
      <c r="U658" s="1"/>
      <c r="V658" s="1"/>
      <c r="W658" s="1"/>
      <c r="X658" s="1"/>
      <c r="Y658" s="1"/>
      <c r="Z658" s="1"/>
    </row>
    <row r="659" spans="1:26" ht="15.75" customHeight="1" x14ac:dyDescent="0.2">
      <c r="A659" s="1"/>
      <c r="B659" s="1"/>
      <c r="C659" s="2"/>
      <c r="D659" s="2"/>
      <c r="E659" s="2"/>
      <c r="F659" s="2"/>
      <c r="G659" s="1"/>
      <c r="H659" s="2"/>
      <c r="I659" s="2"/>
      <c r="J659" s="1"/>
      <c r="K659" s="1"/>
      <c r="L659" s="1"/>
      <c r="M659" s="1"/>
      <c r="N659" s="1"/>
      <c r="O659" s="1"/>
      <c r="P659" s="1"/>
      <c r="Q659" s="1"/>
      <c r="R659" s="1"/>
      <c r="S659" s="1"/>
      <c r="T659" s="1"/>
      <c r="U659" s="1"/>
      <c r="V659" s="1"/>
      <c r="W659" s="1"/>
      <c r="X659" s="1"/>
      <c r="Y659" s="1"/>
      <c r="Z659" s="1"/>
    </row>
    <row r="660" spans="1:26" ht="15.75" customHeight="1" x14ac:dyDescent="0.2">
      <c r="A660" s="1"/>
      <c r="B660" s="1"/>
      <c r="C660" s="2"/>
      <c r="D660" s="2"/>
      <c r="E660" s="2"/>
      <c r="F660" s="2"/>
      <c r="G660" s="1"/>
      <c r="H660" s="2"/>
      <c r="I660" s="2"/>
      <c r="J660" s="1"/>
      <c r="K660" s="1"/>
      <c r="L660" s="1"/>
      <c r="M660" s="1"/>
      <c r="N660" s="1"/>
      <c r="O660" s="1"/>
      <c r="P660" s="1"/>
      <c r="Q660" s="1"/>
      <c r="R660" s="1"/>
      <c r="S660" s="1"/>
      <c r="T660" s="1"/>
      <c r="U660" s="1"/>
      <c r="V660" s="1"/>
      <c r="W660" s="1"/>
      <c r="X660" s="1"/>
      <c r="Y660" s="1"/>
      <c r="Z660" s="1"/>
    </row>
    <row r="661" spans="1:26" ht="15.75" customHeight="1" x14ac:dyDescent="0.2">
      <c r="A661" s="1"/>
      <c r="B661" s="1"/>
      <c r="C661" s="2"/>
      <c r="D661" s="2"/>
      <c r="E661" s="2"/>
      <c r="F661" s="2"/>
      <c r="G661" s="1"/>
      <c r="H661" s="2"/>
      <c r="I661" s="2"/>
      <c r="J661" s="1"/>
      <c r="K661" s="1"/>
      <c r="L661" s="1"/>
      <c r="M661" s="1"/>
      <c r="N661" s="1"/>
      <c r="O661" s="1"/>
      <c r="P661" s="1"/>
      <c r="Q661" s="1"/>
      <c r="R661" s="1"/>
      <c r="S661" s="1"/>
      <c r="T661" s="1"/>
      <c r="U661" s="1"/>
      <c r="V661" s="1"/>
      <c r="W661" s="1"/>
      <c r="X661" s="1"/>
      <c r="Y661" s="1"/>
      <c r="Z661" s="1"/>
    </row>
    <row r="662" spans="1:26" ht="15.75" customHeight="1" x14ac:dyDescent="0.2">
      <c r="A662" s="1"/>
      <c r="B662" s="1"/>
      <c r="C662" s="2"/>
      <c r="D662" s="2"/>
      <c r="E662" s="2"/>
      <c r="F662" s="2"/>
      <c r="G662" s="1"/>
      <c r="H662" s="2"/>
      <c r="I662" s="2"/>
      <c r="J662" s="1"/>
      <c r="K662" s="1"/>
      <c r="L662" s="1"/>
      <c r="M662" s="1"/>
      <c r="N662" s="1"/>
      <c r="O662" s="1"/>
      <c r="P662" s="1"/>
      <c r="Q662" s="1"/>
      <c r="R662" s="1"/>
      <c r="S662" s="1"/>
      <c r="T662" s="1"/>
      <c r="U662" s="1"/>
      <c r="V662" s="1"/>
      <c r="W662" s="1"/>
      <c r="X662" s="1"/>
      <c r="Y662" s="1"/>
      <c r="Z662" s="1"/>
    </row>
    <row r="663" spans="1:26" ht="15.75" customHeight="1" x14ac:dyDescent="0.2">
      <c r="A663" s="1"/>
      <c r="B663" s="1"/>
      <c r="C663" s="2"/>
      <c r="D663" s="2"/>
      <c r="E663" s="2"/>
      <c r="F663" s="2"/>
      <c r="G663" s="1"/>
      <c r="H663" s="2"/>
      <c r="I663" s="2"/>
      <c r="J663" s="1"/>
      <c r="K663" s="1"/>
      <c r="L663" s="1"/>
      <c r="M663" s="1"/>
      <c r="N663" s="1"/>
      <c r="O663" s="1"/>
      <c r="P663" s="1"/>
      <c r="Q663" s="1"/>
      <c r="R663" s="1"/>
      <c r="S663" s="1"/>
      <c r="T663" s="1"/>
      <c r="U663" s="1"/>
      <c r="V663" s="1"/>
      <c r="W663" s="1"/>
      <c r="X663" s="1"/>
      <c r="Y663" s="1"/>
      <c r="Z663" s="1"/>
    </row>
    <row r="664" spans="1:26" ht="15.75" customHeight="1" x14ac:dyDescent="0.2">
      <c r="A664" s="1"/>
      <c r="B664" s="1"/>
      <c r="C664" s="2"/>
      <c r="D664" s="2"/>
      <c r="E664" s="2"/>
      <c r="F664" s="2"/>
      <c r="G664" s="1"/>
      <c r="H664" s="2"/>
      <c r="I664" s="2"/>
      <c r="J664" s="1"/>
      <c r="K664" s="1"/>
      <c r="L664" s="1"/>
      <c r="M664" s="1"/>
      <c r="N664" s="1"/>
      <c r="O664" s="1"/>
      <c r="P664" s="1"/>
      <c r="Q664" s="1"/>
      <c r="R664" s="1"/>
      <c r="S664" s="1"/>
      <c r="T664" s="1"/>
      <c r="U664" s="1"/>
      <c r="V664" s="1"/>
      <c r="W664" s="1"/>
      <c r="X664" s="1"/>
      <c r="Y664" s="1"/>
      <c r="Z664" s="1"/>
    </row>
    <row r="665" spans="1:26" ht="15.75" customHeight="1" x14ac:dyDescent="0.2">
      <c r="A665" s="1"/>
      <c r="B665" s="1"/>
      <c r="C665" s="2"/>
      <c r="D665" s="2"/>
      <c r="E665" s="2"/>
      <c r="F665" s="2"/>
      <c r="G665" s="1"/>
      <c r="H665" s="2"/>
      <c r="I665" s="2"/>
      <c r="J665" s="1"/>
      <c r="K665" s="1"/>
      <c r="L665" s="1"/>
      <c r="M665" s="1"/>
      <c r="N665" s="1"/>
      <c r="O665" s="1"/>
      <c r="P665" s="1"/>
      <c r="Q665" s="1"/>
      <c r="R665" s="1"/>
      <c r="S665" s="1"/>
      <c r="T665" s="1"/>
      <c r="U665" s="1"/>
      <c r="V665" s="1"/>
      <c r="W665" s="1"/>
      <c r="X665" s="1"/>
      <c r="Y665" s="1"/>
      <c r="Z665" s="1"/>
    </row>
    <row r="666" spans="1:26" ht="15.75" customHeight="1" x14ac:dyDescent="0.2">
      <c r="A666" s="1"/>
      <c r="B666" s="1"/>
      <c r="C666" s="2"/>
      <c r="D666" s="2"/>
      <c r="E666" s="2"/>
      <c r="F666" s="2"/>
      <c r="G666" s="1"/>
      <c r="H666" s="2"/>
      <c r="I666" s="2"/>
      <c r="J666" s="1"/>
      <c r="K666" s="1"/>
      <c r="L666" s="1"/>
      <c r="M666" s="1"/>
      <c r="N666" s="1"/>
      <c r="O666" s="1"/>
      <c r="P666" s="1"/>
      <c r="Q666" s="1"/>
      <c r="R666" s="1"/>
      <c r="S666" s="1"/>
      <c r="T666" s="1"/>
      <c r="U666" s="1"/>
      <c r="V666" s="1"/>
      <c r="W666" s="1"/>
      <c r="X666" s="1"/>
      <c r="Y666" s="1"/>
      <c r="Z666" s="1"/>
    </row>
    <row r="667" spans="1:26" ht="15.75" customHeight="1" x14ac:dyDescent="0.2">
      <c r="A667" s="1"/>
      <c r="B667" s="1"/>
      <c r="C667" s="2"/>
      <c r="D667" s="2"/>
      <c r="E667" s="2"/>
      <c r="F667" s="2"/>
      <c r="G667" s="1"/>
      <c r="H667" s="2"/>
      <c r="I667" s="2"/>
      <c r="J667" s="1"/>
      <c r="K667" s="1"/>
      <c r="L667" s="1"/>
      <c r="M667" s="1"/>
      <c r="N667" s="1"/>
      <c r="O667" s="1"/>
      <c r="P667" s="1"/>
      <c r="Q667" s="1"/>
      <c r="R667" s="1"/>
      <c r="S667" s="1"/>
      <c r="T667" s="1"/>
      <c r="U667" s="1"/>
      <c r="V667" s="1"/>
      <c r="W667" s="1"/>
      <c r="X667" s="1"/>
      <c r="Y667" s="1"/>
      <c r="Z667" s="1"/>
    </row>
    <row r="668" spans="1:26" ht="15.75" customHeight="1" x14ac:dyDescent="0.2">
      <c r="A668" s="1"/>
      <c r="B668" s="1"/>
      <c r="C668" s="2"/>
      <c r="D668" s="2"/>
      <c r="E668" s="2"/>
      <c r="F668" s="2"/>
      <c r="G668" s="1"/>
      <c r="H668" s="2"/>
      <c r="I668" s="2"/>
      <c r="J668" s="1"/>
      <c r="K668" s="1"/>
      <c r="L668" s="1"/>
      <c r="M668" s="1"/>
      <c r="N668" s="1"/>
      <c r="O668" s="1"/>
      <c r="P668" s="1"/>
      <c r="Q668" s="1"/>
      <c r="R668" s="1"/>
      <c r="S668" s="1"/>
      <c r="T668" s="1"/>
      <c r="U668" s="1"/>
      <c r="V668" s="1"/>
      <c r="W668" s="1"/>
      <c r="X668" s="1"/>
      <c r="Y668" s="1"/>
      <c r="Z668" s="1"/>
    </row>
    <row r="669" spans="1:26" ht="15.75" customHeight="1" x14ac:dyDescent="0.2">
      <c r="A669" s="1"/>
      <c r="B669" s="1"/>
      <c r="C669" s="2"/>
      <c r="D669" s="2"/>
      <c r="E669" s="2"/>
      <c r="F669" s="2"/>
      <c r="G669" s="1"/>
      <c r="H669" s="2"/>
      <c r="I669" s="2"/>
      <c r="J669" s="1"/>
      <c r="K669" s="1"/>
      <c r="L669" s="1"/>
      <c r="M669" s="1"/>
      <c r="N669" s="1"/>
      <c r="O669" s="1"/>
      <c r="P669" s="1"/>
      <c r="Q669" s="1"/>
      <c r="R669" s="1"/>
      <c r="S669" s="1"/>
      <c r="T669" s="1"/>
      <c r="U669" s="1"/>
      <c r="V669" s="1"/>
      <c r="W669" s="1"/>
      <c r="X669" s="1"/>
      <c r="Y669" s="1"/>
      <c r="Z669" s="1"/>
    </row>
    <row r="670" spans="1:26" ht="15.75" customHeight="1" x14ac:dyDescent="0.2">
      <c r="A670" s="1"/>
      <c r="B670" s="1"/>
      <c r="C670" s="2"/>
      <c r="D670" s="2"/>
      <c r="E670" s="2"/>
      <c r="F670" s="2"/>
      <c r="G670" s="1"/>
      <c r="H670" s="2"/>
      <c r="I670" s="2"/>
      <c r="J670" s="1"/>
      <c r="K670" s="1"/>
      <c r="L670" s="1"/>
      <c r="M670" s="1"/>
      <c r="N670" s="1"/>
      <c r="O670" s="1"/>
      <c r="P670" s="1"/>
      <c r="Q670" s="1"/>
      <c r="R670" s="1"/>
      <c r="S670" s="1"/>
      <c r="T670" s="1"/>
      <c r="U670" s="1"/>
      <c r="V670" s="1"/>
      <c r="W670" s="1"/>
      <c r="X670" s="1"/>
      <c r="Y670" s="1"/>
      <c r="Z670" s="1"/>
    </row>
    <row r="671" spans="1:26" ht="15.75" customHeight="1" x14ac:dyDescent="0.2">
      <c r="A671" s="1"/>
      <c r="B671" s="1"/>
      <c r="C671" s="2"/>
      <c r="D671" s="2"/>
      <c r="E671" s="2"/>
      <c r="F671" s="2"/>
      <c r="G671" s="1"/>
      <c r="H671" s="2"/>
      <c r="I671" s="2"/>
      <c r="J671" s="1"/>
      <c r="K671" s="1"/>
      <c r="L671" s="1"/>
      <c r="M671" s="1"/>
      <c r="N671" s="1"/>
      <c r="O671" s="1"/>
      <c r="P671" s="1"/>
      <c r="Q671" s="1"/>
      <c r="R671" s="1"/>
      <c r="S671" s="1"/>
      <c r="T671" s="1"/>
      <c r="U671" s="1"/>
      <c r="V671" s="1"/>
      <c r="W671" s="1"/>
      <c r="X671" s="1"/>
      <c r="Y671" s="1"/>
      <c r="Z671" s="1"/>
    </row>
    <row r="672" spans="1:26" ht="15.75" customHeight="1" x14ac:dyDescent="0.2">
      <c r="A672" s="1"/>
      <c r="B672" s="1"/>
      <c r="C672" s="2"/>
      <c r="D672" s="2"/>
      <c r="E672" s="2"/>
      <c r="F672" s="2"/>
      <c r="G672" s="1"/>
      <c r="H672" s="2"/>
      <c r="I672" s="2"/>
      <c r="J672" s="1"/>
      <c r="K672" s="1"/>
      <c r="L672" s="1"/>
      <c r="M672" s="1"/>
      <c r="N672" s="1"/>
      <c r="O672" s="1"/>
      <c r="P672" s="1"/>
      <c r="Q672" s="1"/>
      <c r="R672" s="1"/>
      <c r="S672" s="1"/>
      <c r="T672" s="1"/>
      <c r="U672" s="1"/>
      <c r="V672" s="1"/>
      <c r="W672" s="1"/>
      <c r="X672" s="1"/>
      <c r="Y672" s="1"/>
      <c r="Z672" s="1"/>
    </row>
    <row r="673" spans="1:26" ht="15.75" customHeight="1" x14ac:dyDescent="0.2">
      <c r="A673" s="1"/>
      <c r="B673" s="1"/>
      <c r="C673" s="2"/>
      <c r="D673" s="2"/>
      <c r="E673" s="2"/>
      <c r="F673" s="2"/>
      <c r="G673" s="1"/>
      <c r="H673" s="2"/>
      <c r="I673" s="2"/>
      <c r="J673" s="1"/>
      <c r="K673" s="1"/>
      <c r="L673" s="1"/>
      <c r="M673" s="1"/>
      <c r="N673" s="1"/>
      <c r="O673" s="1"/>
      <c r="P673" s="1"/>
      <c r="Q673" s="1"/>
      <c r="R673" s="1"/>
      <c r="S673" s="1"/>
      <c r="T673" s="1"/>
      <c r="U673" s="1"/>
      <c r="V673" s="1"/>
      <c r="W673" s="1"/>
      <c r="X673" s="1"/>
      <c r="Y673" s="1"/>
      <c r="Z673" s="1"/>
    </row>
    <row r="674" spans="1:26" ht="15.75" customHeight="1" x14ac:dyDescent="0.2">
      <c r="A674" s="1"/>
      <c r="B674" s="1"/>
      <c r="C674" s="2"/>
      <c r="D674" s="2"/>
      <c r="E674" s="2"/>
      <c r="F674" s="2"/>
      <c r="G674" s="1"/>
      <c r="H674" s="2"/>
      <c r="I674" s="2"/>
      <c r="J674" s="1"/>
      <c r="K674" s="1"/>
      <c r="L674" s="1"/>
      <c r="M674" s="1"/>
      <c r="N674" s="1"/>
      <c r="O674" s="1"/>
      <c r="P674" s="1"/>
      <c r="Q674" s="1"/>
      <c r="R674" s="1"/>
      <c r="S674" s="1"/>
      <c r="T674" s="1"/>
      <c r="U674" s="1"/>
      <c r="V674" s="1"/>
      <c r="W674" s="1"/>
      <c r="X674" s="1"/>
      <c r="Y674" s="1"/>
      <c r="Z674" s="1"/>
    </row>
    <row r="675" spans="1:26" ht="15.75" customHeight="1" x14ac:dyDescent="0.2">
      <c r="A675" s="1"/>
      <c r="B675" s="1"/>
      <c r="C675" s="2"/>
      <c r="D675" s="2"/>
      <c r="E675" s="2"/>
      <c r="F675" s="2"/>
      <c r="G675" s="1"/>
      <c r="H675" s="2"/>
      <c r="I675" s="2"/>
      <c r="J675" s="1"/>
      <c r="K675" s="1"/>
      <c r="L675" s="1"/>
      <c r="M675" s="1"/>
      <c r="N675" s="1"/>
      <c r="O675" s="1"/>
      <c r="P675" s="1"/>
      <c r="Q675" s="1"/>
      <c r="R675" s="1"/>
      <c r="S675" s="1"/>
      <c r="T675" s="1"/>
      <c r="U675" s="1"/>
      <c r="V675" s="1"/>
      <c r="W675" s="1"/>
      <c r="X675" s="1"/>
      <c r="Y675" s="1"/>
      <c r="Z675" s="1"/>
    </row>
    <row r="676" spans="1:26" ht="15.75" customHeight="1" x14ac:dyDescent="0.2">
      <c r="A676" s="1"/>
      <c r="B676" s="1"/>
      <c r="C676" s="2"/>
      <c r="D676" s="2"/>
      <c r="E676" s="2"/>
      <c r="F676" s="2"/>
      <c r="G676" s="1"/>
      <c r="H676" s="2"/>
      <c r="I676" s="2"/>
      <c r="J676" s="1"/>
      <c r="K676" s="1"/>
      <c r="L676" s="1"/>
      <c r="M676" s="1"/>
      <c r="N676" s="1"/>
      <c r="O676" s="1"/>
      <c r="P676" s="1"/>
      <c r="Q676" s="1"/>
      <c r="R676" s="1"/>
      <c r="S676" s="1"/>
      <c r="T676" s="1"/>
      <c r="U676" s="1"/>
      <c r="V676" s="1"/>
      <c r="W676" s="1"/>
      <c r="X676" s="1"/>
      <c r="Y676" s="1"/>
      <c r="Z676" s="1"/>
    </row>
    <row r="677" spans="1:26" ht="15.75" customHeight="1" x14ac:dyDescent="0.2">
      <c r="A677" s="1"/>
      <c r="B677" s="1"/>
      <c r="C677" s="2"/>
      <c r="D677" s="2"/>
      <c r="E677" s="2"/>
      <c r="F677" s="2"/>
      <c r="G677" s="1"/>
      <c r="H677" s="2"/>
      <c r="I677" s="2"/>
      <c r="J677" s="1"/>
      <c r="K677" s="1"/>
      <c r="L677" s="1"/>
      <c r="M677" s="1"/>
      <c r="N677" s="1"/>
      <c r="O677" s="1"/>
      <c r="P677" s="1"/>
      <c r="Q677" s="1"/>
      <c r="R677" s="1"/>
      <c r="S677" s="1"/>
      <c r="T677" s="1"/>
      <c r="U677" s="1"/>
      <c r="V677" s="1"/>
      <c r="W677" s="1"/>
      <c r="X677" s="1"/>
      <c r="Y677" s="1"/>
      <c r="Z677" s="1"/>
    </row>
    <row r="678" spans="1:26" ht="15.75" customHeight="1" x14ac:dyDescent="0.2">
      <c r="A678" s="1"/>
      <c r="B678" s="1"/>
      <c r="C678" s="2"/>
      <c r="D678" s="2"/>
      <c r="E678" s="2"/>
      <c r="F678" s="2"/>
      <c r="G678" s="1"/>
      <c r="H678" s="2"/>
      <c r="I678" s="2"/>
      <c r="J678" s="1"/>
      <c r="K678" s="1"/>
      <c r="L678" s="1"/>
      <c r="M678" s="1"/>
      <c r="N678" s="1"/>
      <c r="O678" s="1"/>
      <c r="P678" s="1"/>
      <c r="Q678" s="1"/>
      <c r="R678" s="1"/>
      <c r="S678" s="1"/>
      <c r="T678" s="1"/>
      <c r="U678" s="1"/>
      <c r="V678" s="1"/>
      <c r="W678" s="1"/>
      <c r="X678" s="1"/>
      <c r="Y678" s="1"/>
      <c r="Z678" s="1"/>
    </row>
    <row r="679" spans="1:26" ht="15.75" customHeight="1" x14ac:dyDescent="0.2">
      <c r="A679" s="1"/>
      <c r="B679" s="1"/>
      <c r="C679" s="2"/>
      <c r="D679" s="2"/>
      <c r="E679" s="2"/>
      <c r="F679" s="2"/>
      <c r="G679" s="1"/>
      <c r="H679" s="2"/>
      <c r="I679" s="2"/>
      <c r="J679" s="1"/>
      <c r="K679" s="1"/>
      <c r="L679" s="1"/>
      <c r="M679" s="1"/>
      <c r="N679" s="1"/>
      <c r="O679" s="1"/>
      <c r="P679" s="1"/>
      <c r="Q679" s="1"/>
      <c r="R679" s="1"/>
      <c r="S679" s="1"/>
      <c r="T679" s="1"/>
      <c r="U679" s="1"/>
      <c r="V679" s="1"/>
      <c r="W679" s="1"/>
      <c r="X679" s="1"/>
      <c r="Y679" s="1"/>
      <c r="Z679" s="1"/>
    </row>
    <row r="680" spans="1:26" ht="15.75" customHeight="1" x14ac:dyDescent="0.2">
      <c r="A680" s="1"/>
      <c r="B680" s="1"/>
      <c r="C680" s="2"/>
      <c r="D680" s="2"/>
      <c r="E680" s="2"/>
      <c r="F680" s="2"/>
      <c r="G680" s="1"/>
      <c r="H680" s="2"/>
      <c r="I680" s="2"/>
      <c r="J680" s="1"/>
      <c r="K680" s="1"/>
      <c r="L680" s="1"/>
      <c r="M680" s="1"/>
      <c r="N680" s="1"/>
      <c r="O680" s="1"/>
      <c r="P680" s="1"/>
      <c r="Q680" s="1"/>
      <c r="R680" s="1"/>
      <c r="S680" s="1"/>
      <c r="T680" s="1"/>
      <c r="U680" s="1"/>
      <c r="V680" s="1"/>
      <c r="W680" s="1"/>
      <c r="X680" s="1"/>
      <c r="Y680" s="1"/>
      <c r="Z680" s="1"/>
    </row>
    <row r="681" spans="1:26" ht="15.75" customHeight="1" x14ac:dyDescent="0.2">
      <c r="A681" s="1"/>
      <c r="B681" s="1"/>
      <c r="C681" s="2"/>
      <c r="D681" s="2"/>
      <c r="E681" s="2"/>
      <c r="F681" s="2"/>
      <c r="G681" s="1"/>
      <c r="H681" s="2"/>
      <c r="I681" s="2"/>
      <c r="J681" s="1"/>
      <c r="K681" s="1"/>
      <c r="L681" s="1"/>
      <c r="M681" s="1"/>
      <c r="N681" s="1"/>
      <c r="O681" s="1"/>
      <c r="P681" s="1"/>
      <c r="Q681" s="1"/>
      <c r="R681" s="1"/>
      <c r="S681" s="1"/>
      <c r="T681" s="1"/>
      <c r="U681" s="1"/>
      <c r="V681" s="1"/>
      <c r="W681" s="1"/>
      <c r="X681" s="1"/>
      <c r="Y681" s="1"/>
      <c r="Z681" s="1"/>
    </row>
    <row r="682" spans="1:26" ht="15.75" customHeight="1" x14ac:dyDescent="0.2">
      <c r="A682" s="1"/>
      <c r="B682" s="1"/>
      <c r="C682" s="2"/>
      <c r="D682" s="2"/>
      <c r="E682" s="2"/>
      <c r="F682" s="2"/>
      <c r="G682" s="1"/>
      <c r="H682" s="2"/>
      <c r="I682" s="2"/>
      <c r="J682" s="1"/>
      <c r="K682" s="1"/>
      <c r="L682" s="1"/>
      <c r="M682" s="1"/>
      <c r="N682" s="1"/>
      <c r="O682" s="1"/>
      <c r="P682" s="1"/>
      <c r="Q682" s="1"/>
      <c r="R682" s="1"/>
      <c r="S682" s="1"/>
      <c r="T682" s="1"/>
      <c r="U682" s="1"/>
      <c r="V682" s="1"/>
      <c r="W682" s="1"/>
      <c r="X682" s="1"/>
      <c r="Y682" s="1"/>
      <c r="Z682" s="1"/>
    </row>
    <row r="683" spans="1:26" ht="15.75" customHeight="1" x14ac:dyDescent="0.2">
      <c r="A683" s="1"/>
      <c r="B683" s="1"/>
      <c r="C683" s="2"/>
      <c r="D683" s="2"/>
      <c r="E683" s="2"/>
      <c r="F683" s="2"/>
      <c r="G683" s="1"/>
      <c r="H683" s="2"/>
      <c r="I683" s="2"/>
      <c r="J683" s="1"/>
      <c r="K683" s="1"/>
      <c r="L683" s="1"/>
      <c r="M683" s="1"/>
      <c r="N683" s="1"/>
      <c r="O683" s="1"/>
      <c r="P683" s="1"/>
      <c r="Q683" s="1"/>
      <c r="R683" s="1"/>
      <c r="S683" s="1"/>
      <c r="T683" s="1"/>
      <c r="U683" s="1"/>
      <c r="V683" s="1"/>
      <c r="W683" s="1"/>
      <c r="X683" s="1"/>
      <c r="Y683" s="1"/>
      <c r="Z683" s="1"/>
    </row>
    <row r="684" spans="1:26" ht="15.75" customHeight="1" x14ac:dyDescent="0.2">
      <c r="A684" s="1"/>
      <c r="B684" s="1"/>
      <c r="C684" s="2"/>
      <c r="D684" s="2"/>
      <c r="E684" s="2"/>
      <c r="F684" s="2"/>
      <c r="G684" s="1"/>
      <c r="H684" s="2"/>
      <c r="I684" s="2"/>
      <c r="J684" s="1"/>
      <c r="K684" s="1"/>
      <c r="L684" s="1"/>
      <c r="M684" s="1"/>
      <c r="N684" s="1"/>
      <c r="O684" s="1"/>
      <c r="P684" s="1"/>
      <c r="Q684" s="1"/>
      <c r="R684" s="1"/>
      <c r="S684" s="1"/>
      <c r="T684" s="1"/>
      <c r="U684" s="1"/>
      <c r="V684" s="1"/>
      <c r="W684" s="1"/>
      <c r="X684" s="1"/>
      <c r="Y684" s="1"/>
      <c r="Z684" s="1"/>
    </row>
    <row r="685" spans="1:26" ht="15.75" customHeight="1" x14ac:dyDescent="0.2">
      <c r="A685" s="1"/>
      <c r="B685" s="1"/>
      <c r="C685" s="2"/>
      <c r="D685" s="2"/>
      <c r="E685" s="2"/>
      <c r="F685" s="2"/>
      <c r="G685" s="1"/>
      <c r="H685" s="2"/>
      <c r="I685" s="2"/>
      <c r="J685" s="1"/>
      <c r="K685" s="1"/>
      <c r="L685" s="1"/>
      <c r="M685" s="1"/>
      <c r="N685" s="1"/>
      <c r="O685" s="1"/>
      <c r="P685" s="1"/>
      <c r="Q685" s="1"/>
      <c r="R685" s="1"/>
      <c r="S685" s="1"/>
      <c r="T685" s="1"/>
      <c r="U685" s="1"/>
      <c r="V685" s="1"/>
      <c r="W685" s="1"/>
      <c r="X685" s="1"/>
      <c r="Y685" s="1"/>
      <c r="Z685" s="1"/>
    </row>
    <row r="686" spans="1:26" ht="15.75" customHeight="1" x14ac:dyDescent="0.2">
      <c r="A686" s="1"/>
      <c r="B686" s="1"/>
      <c r="C686" s="2"/>
      <c r="D686" s="2"/>
      <c r="E686" s="2"/>
      <c r="F686" s="2"/>
      <c r="G686" s="1"/>
      <c r="H686" s="2"/>
      <c r="I686" s="2"/>
      <c r="J686" s="1"/>
      <c r="K686" s="1"/>
      <c r="L686" s="1"/>
      <c r="M686" s="1"/>
      <c r="N686" s="1"/>
      <c r="O686" s="1"/>
      <c r="P686" s="1"/>
      <c r="Q686" s="1"/>
      <c r="R686" s="1"/>
      <c r="S686" s="1"/>
      <c r="T686" s="1"/>
      <c r="U686" s="1"/>
      <c r="V686" s="1"/>
      <c r="W686" s="1"/>
      <c r="X686" s="1"/>
      <c r="Y686" s="1"/>
      <c r="Z686" s="1"/>
    </row>
    <row r="687" spans="1:26" ht="15.75" customHeight="1" x14ac:dyDescent="0.2">
      <c r="A687" s="1"/>
      <c r="B687" s="1"/>
      <c r="C687" s="2"/>
      <c r="D687" s="2"/>
      <c r="E687" s="2"/>
      <c r="F687" s="2"/>
      <c r="G687" s="1"/>
      <c r="H687" s="2"/>
      <c r="I687" s="2"/>
      <c r="J687" s="1"/>
      <c r="K687" s="1"/>
      <c r="L687" s="1"/>
      <c r="M687" s="1"/>
      <c r="N687" s="1"/>
      <c r="O687" s="1"/>
      <c r="P687" s="1"/>
      <c r="Q687" s="1"/>
      <c r="R687" s="1"/>
      <c r="S687" s="1"/>
      <c r="T687" s="1"/>
      <c r="U687" s="1"/>
      <c r="V687" s="1"/>
      <c r="W687" s="1"/>
      <c r="X687" s="1"/>
      <c r="Y687" s="1"/>
      <c r="Z687" s="1"/>
    </row>
    <row r="688" spans="1:26" ht="15.75" customHeight="1" x14ac:dyDescent="0.2">
      <c r="A688" s="1"/>
      <c r="B688" s="1"/>
      <c r="C688" s="2"/>
      <c r="D688" s="2"/>
      <c r="E688" s="2"/>
      <c r="F688" s="2"/>
      <c r="G688" s="1"/>
      <c r="H688" s="2"/>
      <c r="I688" s="2"/>
      <c r="J688" s="1"/>
      <c r="K688" s="1"/>
      <c r="L688" s="1"/>
      <c r="M688" s="1"/>
      <c r="N688" s="1"/>
      <c r="O688" s="1"/>
      <c r="P688" s="1"/>
      <c r="Q688" s="1"/>
      <c r="R688" s="1"/>
      <c r="S688" s="1"/>
      <c r="T688" s="1"/>
      <c r="U688" s="1"/>
      <c r="V688" s="1"/>
      <c r="W688" s="1"/>
      <c r="X688" s="1"/>
      <c r="Y688" s="1"/>
      <c r="Z688" s="1"/>
    </row>
    <row r="689" spans="1:26" ht="15.75" customHeight="1" x14ac:dyDescent="0.2">
      <c r="A689" s="1"/>
      <c r="B689" s="1"/>
      <c r="C689" s="2"/>
      <c r="D689" s="2"/>
      <c r="E689" s="2"/>
      <c r="F689" s="2"/>
      <c r="G689" s="1"/>
      <c r="H689" s="2"/>
      <c r="I689" s="2"/>
      <c r="J689" s="1"/>
      <c r="K689" s="1"/>
      <c r="L689" s="1"/>
      <c r="M689" s="1"/>
      <c r="N689" s="1"/>
      <c r="O689" s="1"/>
      <c r="P689" s="1"/>
      <c r="Q689" s="1"/>
      <c r="R689" s="1"/>
      <c r="S689" s="1"/>
      <c r="T689" s="1"/>
      <c r="U689" s="1"/>
      <c r="V689" s="1"/>
      <c r="W689" s="1"/>
      <c r="X689" s="1"/>
      <c r="Y689" s="1"/>
      <c r="Z689" s="1"/>
    </row>
    <row r="690" spans="1:26" ht="15.75" customHeight="1" x14ac:dyDescent="0.2">
      <c r="A690" s="1"/>
      <c r="B690" s="1"/>
      <c r="C690" s="2"/>
      <c r="D690" s="2"/>
      <c r="E690" s="2"/>
      <c r="F690" s="2"/>
      <c r="G690" s="1"/>
      <c r="H690" s="2"/>
      <c r="I690" s="2"/>
      <c r="J690" s="1"/>
      <c r="K690" s="1"/>
      <c r="L690" s="1"/>
      <c r="M690" s="1"/>
      <c r="N690" s="1"/>
      <c r="O690" s="1"/>
      <c r="P690" s="1"/>
      <c r="Q690" s="1"/>
      <c r="R690" s="1"/>
      <c r="S690" s="1"/>
      <c r="T690" s="1"/>
      <c r="U690" s="1"/>
      <c r="V690" s="1"/>
      <c r="W690" s="1"/>
      <c r="X690" s="1"/>
      <c r="Y690" s="1"/>
      <c r="Z690" s="1"/>
    </row>
    <row r="691" spans="1:26" ht="15.75" customHeight="1" x14ac:dyDescent="0.2">
      <c r="A691" s="1"/>
      <c r="B691" s="1"/>
      <c r="C691" s="2"/>
      <c r="D691" s="2"/>
      <c r="E691" s="2"/>
      <c r="F691" s="2"/>
      <c r="G691" s="1"/>
      <c r="H691" s="2"/>
      <c r="I691" s="2"/>
      <c r="J691" s="1"/>
      <c r="K691" s="1"/>
      <c r="L691" s="1"/>
      <c r="M691" s="1"/>
      <c r="N691" s="1"/>
      <c r="O691" s="1"/>
      <c r="P691" s="1"/>
      <c r="Q691" s="1"/>
      <c r="R691" s="1"/>
      <c r="S691" s="1"/>
      <c r="T691" s="1"/>
      <c r="U691" s="1"/>
      <c r="V691" s="1"/>
      <c r="W691" s="1"/>
      <c r="X691" s="1"/>
      <c r="Y691" s="1"/>
      <c r="Z691" s="1"/>
    </row>
    <row r="692" spans="1:26" ht="15.75" customHeight="1" x14ac:dyDescent="0.2">
      <c r="A692" s="1"/>
      <c r="B692" s="1"/>
      <c r="C692" s="2"/>
      <c r="D692" s="2"/>
      <c r="E692" s="2"/>
      <c r="F692" s="2"/>
      <c r="G692" s="1"/>
      <c r="H692" s="2"/>
      <c r="I692" s="2"/>
      <c r="J692" s="1"/>
      <c r="K692" s="1"/>
      <c r="L692" s="1"/>
      <c r="M692" s="1"/>
      <c r="N692" s="1"/>
      <c r="O692" s="1"/>
      <c r="P692" s="1"/>
      <c r="Q692" s="1"/>
      <c r="R692" s="1"/>
      <c r="S692" s="1"/>
      <c r="T692" s="1"/>
      <c r="U692" s="1"/>
      <c r="V692" s="1"/>
      <c r="W692" s="1"/>
      <c r="X692" s="1"/>
      <c r="Y692" s="1"/>
      <c r="Z692" s="1"/>
    </row>
    <row r="693" spans="1:26" ht="15.75" customHeight="1" x14ac:dyDescent="0.2">
      <c r="A693" s="1"/>
      <c r="B693" s="1"/>
      <c r="C693" s="2"/>
      <c r="D693" s="2"/>
      <c r="E693" s="2"/>
      <c r="F693" s="2"/>
      <c r="G693" s="1"/>
      <c r="H693" s="2"/>
      <c r="I693" s="2"/>
      <c r="J693" s="1"/>
      <c r="K693" s="1"/>
      <c r="L693" s="1"/>
      <c r="M693" s="1"/>
      <c r="N693" s="1"/>
      <c r="O693" s="1"/>
      <c r="P693" s="1"/>
      <c r="Q693" s="1"/>
      <c r="R693" s="1"/>
      <c r="S693" s="1"/>
      <c r="T693" s="1"/>
      <c r="U693" s="1"/>
      <c r="V693" s="1"/>
      <c r="W693" s="1"/>
      <c r="X693" s="1"/>
      <c r="Y693" s="1"/>
      <c r="Z693" s="1"/>
    </row>
    <row r="694" spans="1:26" ht="15.75" customHeight="1" x14ac:dyDescent="0.2">
      <c r="A694" s="1"/>
      <c r="B694" s="1"/>
      <c r="C694" s="2"/>
      <c r="D694" s="2"/>
      <c r="E694" s="2"/>
      <c r="F694" s="2"/>
      <c r="G694" s="1"/>
      <c r="H694" s="2"/>
      <c r="I694" s="2"/>
      <c r="J694" s="1"/>
      <c r="K694" s="1"/>
      <c r="L694" s="1"/>
      <c r="M694" s="1"/>
      <c r="N694" s="1"/>
      <c r="O694" s="1"/>
      <c r="P694" s="1"/>
      <c r="Q694" s="1"/>
      <c r="R694" s="1"/>
      <c r="S694" s="1"/>
      <c r="T694" s="1"/>
      <c r="U694" s="1"/>
      <c r="V694" s="1"/>
      <c r="W694" s="1"/>
      <c r="X694" s="1"/>
      <c r="Y694" s="1"/>
      <c r="Z694" s="1"/>
    </row>
    <row r="695" spans="1:26" ht="15.75" customHeight="1" x14ac:dyDescent="0.2">
      <c r="A695" s="1"/>
      <c r="B695" s="1"/>
      <c r="C695" s="2"/>
      <c r="D695" s="2"/>
      <c r="E695" s="2"/>
      <c r="F695" s="2"/>
      <c r="G695" s="1"/>
      <c r="H695" s="2"/>
      <c r="I695" s="2"/>
      <c r="J695" s="1"/>
      <c r="K695" s="1"/>
      <c r="L695" s="1"/>
      <c r="M695" s="1"/>
      <c r="N695" s="1"/>
      <c r="O695" s="1"/>
      <c r="P695" s="1"/>
      <c r="Q695" s="1"/>
      <c r="R695" s="1"/>
      <c r="S695" s="1"/>
      <c r="T695" s="1"/>
      <c r="U695" s="1"/>
      <c r="V695" s="1"/>
      <c r="W695" s="1"/>
      <c r="X695" s="1"/>
      <c r="Y695" s="1"/>
      <c r="Z695" s="1"/>
    </row>
    <row r="696" spans="1:26" ht="15.75" customHeight="1" x14ac:dyDescent="0.2">
      <c r="A696" s="1"/>
      <c r="B696" s="1"/>
      <c r="C696" s="2"/>
      <c r="D696" s="2"/>
      <c r="E696" s="2"/>
      <c r="F696" s="2"/>
      <c r="G696" s="1"/>
      <c r="H696" s="2"/>
      <c r="I696" s="2"/>
      <c r="J696" s="1"/>
      <c r="K696" s="1"/>
      <c r="L696" s="1"/>
      <c r="M696" s="1"/>
      <c r="N696" s="1"/>
      <c r="O696" s="1"/>
      <c r="P696" s="1"/>
      <c r="Q696" s="1"/>
      <c r="R696" s="1"/>
      <c r="S696" s="1"/>
      <c r="T696" s="1"/>
      <c r="U696" s="1"/>
      <c r="V696" s="1"/>
      <c r="W696" s="1"/>
      <c r="X696" s="1"/>
      <c r="Y696" s="1"/>
      <c r="Z696" s="1"/>
    </row>
    <row r="697" spans="1:26" ht="15.75" customHeight="1" x14ac:dyDescent="0.2">
      <c r="A697" s="1"/>
      <c r="B697" s="1"/>
      <c r="C697" s="2"/>
      <c r="D697" s="2"/>
      <c r="E697" s="2"/>
      <c r="F697" s="2"/>
      <c r="G697" s="1"/>
      <c r="H697" s="2"/>
      <c r="I697" s="2"/>
      <c r="J697" s="1"/>
      <c r="K697" s="1"/>
      <c r="L697" s="1"/>
      <c r="M697" s="1"/>
      <c r="N697" s="1"/>
      <c r="O697" s="1"/>
      <c r="P697" s="1"/>
      <c r="Q697" s="1"/>
      <c r="R697" s="1"/>
      <c r="S697" s="1"/>
      <c r="T697" s="1"/>
      <c r="U697" s="1"/>
      <c r="V697" s="1"/>
      <c r="W697" s="1"/>
      <c r="X697" s="1"/>
      <c r="Y697" s="1"/>
      <c r="Z697" s="1"/>
    </row>
    <row r="698" spans="1:26" ht="15.75" customHeight="1" x14ac:dyDescent="0.2">
      <c r="A698" s="1"/>
      <c r="B698" s="1"/>
      <c r="C698" s="2"/>
      <c r="D698" s="2"/>
      <c r="E698" s="2"/>
      <c r="F698" s="2"/>
      <c r="G698" s="1"/>
      <c r="H698" s="2"/>
      <c r="I698" s="2"/>
      <c r="J698" s="1"/>
      <c r="K698" s="1"/>
      <c r="L698" s="1"/>
      <c r="M698" s="1"/>
      <c r="N698" s="1"/>
      <c r="O698" s="1"/>
      <c r="P698" s="1"/>
      <c r="Q698" s="1"/>
      <c r="R698" s="1"/>
      <c r="S698" s="1"/>
      <c r="T698" s="1"/>
      <c r="U698" s="1"/>
      <c r="V698" s="1"/>
      <c r="W698" s="1"/>
      <c r="X698" s="1"/>
      <c r="Y698" s="1"/>
      <c r="Z698" s="1"/>
    </row>
    <row r="699" spans="1:26" ht="15.75" customHeight="1" x14ac:dyDescent="0.2">
      <c r="A699" s="1"/>
      <c r="B699" s="1"/>
      <c r="C699" s="2"/>
      <c r="D699" s="2"/>
      <c r="E699" s="2"/>
      <c r="F699" s="2"/>
      <c r="G699" s="1"/>
      <c r="H699" s="2"/>
      <c r="I699" s="2"/>
      <c r="J699" s="1"/>
      <c r="K699" s="1"/>
      <c r="L699" s="1"/>
      <c r="M699" s="1"/>
      <c r="N699" s="1"/>
      <c r="O699" s="1"/>
      <c r="P699" s="1"/>
      <c r="Q699" s="1"/>
      <c r="R699" s="1"/>
      <c r="S699" s="1"/>
      <c r="T699" s="1"/>
      <c r="U699" s="1"/>
      <c r="V699" s="1"/>
      <c r="W699" s="1"/>
      <c r="X699" s="1"/>
      <c r="Y699" s="1"/>
      <c r="Z699" s="1"/>
    </row>
    <row r="700" spans="1:26" ht="15.75" customHeight="1" x14ac:dyDescent="0.2">
      <c r="A700" s="1"/>
      <c r="B700" s="1"/>
      <c r="C700" s="2"/>
      <c r="D700" s="2"/>
      <c r="E700" s="2"/>
      <c r="F700" s="2"/>
      <c r="G700" s="1"/>
      <c r="H700" s="2"/>
      <c r="I700" s="2"/>
      <c r="J700" s="1"/>
      <c r="K700" s="1"/>
      <c r="L700" s="1"/>
      <c r="M700" s="1"/>
      <c r="N700" s="1"/>
      <c r="O700" s="1"/>
      <c r="P700" s="1"/>
      <c r="Q700" s="1"/>
      <c r="R700" s="1"/>
      <c r="S700" s="1"/>
      <c r="T700" s="1"/>
      <c r="U700" s="1"/>
      <c r="V700" s="1"/>
      <c r="W700" s="1"/>
      <c r="X700" s="1"/>
      <c r="Y700" s="1"/>
      <c r="Z700" s="1"/>
    </row>
    <row r="701" spans="1:26" ht="15.75" customHeight="1" x14ac:dyDescent="0.2">
      <c r="A701" s="1"/>
      <c r="B701" s="1"/>
      <c r="C701" s="2"/>
      <c r="D701" s="2"/>
      <c r="E701" s="2"/>
      <c r="F701" s="2"/>
      <c r="G701" s="1"/>
      <c r="H701" s="2"/>
      <c r="I701" s="2"/>
      <c r="J701" s="1"/>
      <c r="K701" s="1"/>
      <c r="L701" s="1"/>
      <c r="M701" s="1"/>
      <c r="N701" s="1"/>
      <c r="O701" s="1"/>
      <c r="P701" s="1"/>
      <c r="Q701" s="1"/>
      <c r="R701" s="1"/>
      <c r="S701" s="1"/>
      <c r="T701" s="1"/>
      <c r="U701" s="1"/>
      <c r="V701" s="1"/>
      <c r="W701" s="1"/>
      <c r="X701" s="1"/>
      <c r="Y701" s="1"/>
      <c r="Z701" s="1"/>
    </row>
    <row r="702" spans="1:26" ht="15.75" customHeight="1" x14ac:dyDescent="0.2">
      <c r="A702" s="1"/>
      <c r="B702" s="1"/>
      <c r="C702" s="2"/>
      <c r="D702" s="2"/>
      <c r="E702" s="2"/>
      <c r="F702" s="2"/>
      <c r="G702" s="1"/>
      <c r="H702" s="2"/>
      <c r="I702" s="2"/>
      <c r="J702" s="1"/>
      <c r="K702" s="1"/>
      <c r="L702" s="1"/>
      <c r="M702" s="1"/>
      <c r="N702" s="1"/>
      <c r="O702" s="1"/>
      <c r="P702" s="1"/>
      <c r="Q702" s="1"/>
      <c r="R702" s="1"/>
      <c r="S702" s="1"/>
      <c r="T702" s="1"/>
      <c r="U702" s="1"/>
      <c r="V702" s="1"/>
      <c r="W702" s="1"/>
      <c r="X702" s="1"/>
      <c r="Y702" s="1"/>
      <c r="Z702" s="1"/>
    </row>
    <row r="703" spans="1:26" ht="15.75" customHeight="1" x14ac:dyDescent="0.2">
      <c r="A703" s="1"/>
      <c r="B703" s="1"/>
      <c r="C703" s="2"/>
      <c r="D703" s="2"/>
      <c r="E703" s="2"/>
      <c r="F703" s="2"/>
      <c r="G703" s="1"/>
      <c r="H703" s="2"/>
      <c r="I703" s="2"/>
      <c r="J703" s="1"/>
      <c r="K703" s="1"/>
      <c r="L703" s="1"/>
      <c r="M703" s="1"/>
      <c r="N703" s="1"/>
      <c r="O703" s="1"/>
      <c r="P703" s="1"/>
      <c r="Q703" s="1"/>
      <c r="R703" s="1"/>
      <c r="S703" s="1"/>
      <c r="T703" s="1"/>
      <c r="U703" s="1"/>
      <c r="V703" s="1"/>
      <c r="W703" s="1"/>
      <c r="X703" s="1"/>
      <c r="Y703" s="1"/>
      <c r="Z703" s="1"/>
    </row>
    <row r="704" spans="1:26" ht="15.75" customHeight="1" x14ac:dyDescent="0.2">
      <c r="A704" s="1"/>
      <c r="B704" s="1"/>
      <c r="C704" s="2"/>
      <c r="D704" s="2"/>
      <c r="E704" s="2"/>
      <c r="F704" s="2"/>
      <c r="G704" s="1"/>
      <c r="H704" s="2"/>
      <c r="I704" s="2"/>
      <c r="J704" s="1"/>
      <c r="K704" s="1"/>
      <c r="L704" s="1"/>
      <c r="M704" s="1"/>
      <c r="N704" s="1"/>
      <c r="O704" s="1"/>
      <c r="P704" s="1"/>
      <c r="Q704" s="1"/>
      <c r="R704" s="1"/>
      <c r="S704" s="1"/>
      <c r="T704" s="1"/>
      <c r="U704" s="1"/>
      <c r="V704" s="1"/>
      <c r="W704" s="1"/>
      <c r="X704" s="1"/>
      <c r="Y704" s="1"/>
      <c r="Z704" s="1"/>
    </row>
    <row r="705" spans="1:26" ht="15.75" customHeight="1" x14ac:dyDescent="0.2">
      <c r="A705" s="1"/>
      <c r="B705" s="1"/>
      <c r="C705" s="2"/>
      <c r="D705" s="2"/>
      <c r="E705" s="2"/>
      <c r="F705" s="2"/>
      <c r="G705" s="1"/>
      <c r="H705" s="2"/>
      <c r="I705" s="2"/>
      <c r="J705" s="1"/>
      <c r="K705" s="1"/>
      <c r="L705" s="1"/>
      <c r="M705" s="1"/>
      <c r="N705" s="1"/>
      <c r="O705" s="1"/>
      <c r="P705" s="1"/>
      <c r="Q705" s="1"/>
      <c r="R705" s="1"/>
      <c r="S705" s="1"/>
      <c r="T705" s="1"/>
      <c r="U705" s="1"/>
      <c r="V705" s="1"/>
      <c r="W705" s="1"/>
      <c r="X705" s="1"/>
      <c r="Y705" s="1"/>
      <c r="Z705" s="1"/>
    </row>
    <row r="706" spans="1:26" ht="15.75" customHeight="1" x14ac:dyDescent="0.2">
      <c r="A706" s="1"/>
      <c r="B706" s="1"/>
      <c r="C706" s="2"/>
      <c r="D706" s="2"/>
      <c r="E706" s="2"/>
      <c r="F706" s="2"/>
      <c r="G706" s="1"/>
      <c r="H706" s="2"/>
      <c r="I706" s="2"/>
      <c r="J706" s="1"/>
      <c r="K706" s="1"/>
      <c r="L706" s="1"/>
      <c r="M706" s="1"/>
      <c r="N706" s="1"/>
      <c r="O706" s="1"/>
      <c r="P706" s="1"/>
      <c r="Q706" s="1"/>
      <c r="R706" s="1"/>
      <c r="S706" s="1"/>
      <c r="T706" s="1"/>
      <c r="U706" s="1"/>
      <c r="V706" s="1"/>
      <c r="W706" s="1"/>
      <c r="X706" s="1"/>
      <c r="Y706" s="1"/>
      <c r="Z706" s="1"/>
    </row>
    <row r="707" spans="1:26" ht="15.75" customHeight="1" x14ac:dyDescent="0.2">
      <c r="A707" s="1"/>
      <c r="B707" s="1"/>
      <c r="C707" s="2"/>
      <c r="D707" s="2"/>
      <c r="E707" s="2"/>
      <c r="F707" s="2"/>
      <c r="G707" s="1"/>
      <c r="H707" s="2"/>
      <c r="I707" s="2"/>
      <c r="J707" s="1"/>
      <c r="K707" s="1"/>
      <c r="L707" s="1"/>
      <c r="M707" s="1"/>
      <c r="N707" s="1"/>
      <c r="O707" s="1"/>
      <c r="P707" s="1"/>
      <c r="Q707" s="1"/>
      <c r="R707" s="1"/>
      <c r="S707" s="1"/>
      <c r="T707" s="1"/>
      <c r="U707" s="1"/>
      <c r="V707" s="1"/>
      <c r="W707" s="1"/>
      <c r="X707" s="1"/>
      <c r="Y707" s="1"/>
      <c r="Z707" s="1"/>
    </row>
    <row r="708" spans="1:26" ht="15.75" customHeight="1" x14ac:dyDescent="0.2">
      <c r="A708" s="1"/>
      <c r="B708" s="1"/>
      <c r="C708" s="2"/>
      <c r="D708" s="2"/>
      <c r="E708" s="2"/>
      <c r="F708" s="2"/>
      <c r="G708" s="1"/>
      <c r="H708" s="2"/>
      <c r="I708" s="2"/>
      <c r="J708" s="1"/>
      <c r="K708" s="1"/>
      <c r="L708" s="1"/>
      <c r="M708" s="1"/>
      <c r="N708" s="1"/>
      <c r="O708" s="1"/>
      <c r="P708" s="1"/>
      <c r="Q708" s="1"/>
      <c r="R708" s="1"/>
      <c r="S708" s="1"/>
      <c r="T708" s="1"/>
      <c r="U708" s="1"/>
      <c r="V708" s="1"/>
      <c r="W708" s="1"/>
      <c r="X708" s="1"/>
      <c r="Y708" s="1"/>
      <c r="Z708" s="1"/>
    </row>
    <row r="709" spans="1:26" ht="15.75" customHeight="1" x14ac:dyDescent="0.2">
      <c r="A709" s="1"/>
      <c r="B709" s="1"/>
      <c r="C709" s="2"/>
      <c r="D709" s="2"/>
      <c r="E709" s="2"/>
      <c r="F709" s="2"/>
      <c r="G709" s="1"/>
      <c r="H709" s="2"/>
      <c r="I709" s="2"/>
      <c r="J709" s="1"/>
      <c r="K709" s="1"/>
      <c r="L709" s="1"/>
      <c r="M709" s="1"/>
      <c r="N709" s="1"/>
      <c r="O709" s="1"/>
      <c r="P709" s="1"/>
      <c r="Q709" s="1"/>
      <c r="R709" s="1"/>
      <c r="S709" s="1"/>
      <c r="T709" s="1"/>
      <c r="U709" s="1"/>
      <c r="V709" s="1"/>
      <c r="W709" s="1"/>
      <c r="X709" s="1"/>
      <c r="Y709" s="1"/>
      <c r="Z709" s="1"/>
    </row>
    <row r="710" spans="1:26" ht="15.75" customHeight="1" x14ac:dyDescent="0.2">
      <c r="A710" s="1"/>
      <c r="B710" s="1"/>
      <c r="C710" s="2"/>
      <c r="D710" s="2"/>
      <c r="E710" s="2"/>
      <c r="F710" s="2"/>
      <c r="G710" s="1"/>
      <c r="H710" s="2"/>
      <c r="I710" s="2"/>
      <c r="J710" s="1"/>
      <c r="K710" s="1"/>
      <c r="L710" s="1"/>
      <c r="M710" s="1"/>
      <c r="N710" s="1"/>
      <c r="O710" s="1"/>
      <c r="P710" s="1"/>
      <c r="Q710" s="1"/>
      <c r="R710" s="1"/>
      <c r="S710" s="1"/>
      <c r="T710" s="1"/>
      <c r="U710" s="1"/>
      <c r="V710" s="1"/>
      <c r="W710" s="1"/>
      <c r="X710" s="1"/>
      <c r="Y710" s="1"/>
      <c r="Z710" s="1"/>
    </row>
    <row r="711" spans="1:26" ht="15.75" customHeight="1" x14ac:dyDescent="0.2">
      <c r="A711" s="1"/>
      <c r="B711" s="1"/>
      <c r="C711" s="2"/>
      <c r="D711" s="2"/>
      <c r="E711" s="2"/>
      <c r="F711" s="2"/>
      <c r="G711" s="1"/>
      <c r="H711" s="2"/>
      <c r="I711" s="2"/>
      <c r="J711" s="1"/>
      <c r="K711" s="1"/>
      <c r="L711" s="1"/>
      <c r="M711" s="1"/>
      <c r="N711" s="1"/>
      <c r="O711" s="1"/>
      <c r="P711" s="1"/>
      <c r="Q711" s="1"/>
      <c r="R711" s="1"/>
      <c r="S711" s="1"/>
      <c r="T711" s="1"/>
      <c r="U711" s="1"/>
      <c r="V711" s="1"/>
      <c r="W711" s="1"/>
      <c r="X711" s="1"/>
      <c r="Y711" s="1"/>
      <c r="Z711" s="1"/>
    </row>
    <row r="712" spans="1:26" ht="15.75" customHeight="1" x14ac:dyDescent="0.2">
      <c r="A712" s="1"/>
      <c r="B712" s="1"/>
      <c r="C712" s="2"/>
      <c r="D712" s="2"/>
      <c r="E712" s="2"/>
      <c r="F712" s="2"/>
      <c r="G712" s="1"/>
      <c r="H712" s="2"/>
      <c r="I712" s="2"/>
      <c r="J712" s="1"/>
      <c r="K712" s="1"/>
      <c r="L712" s="1"/>
      <c r="M712" s="1"/>
      <c r="N712" s="1"/>
      <c r="O712" s="1"/>
      <c r="P712" s="1"/>
      <c r="Q712" s="1"/>
      <c r="R712" s="1"/>
      <c r="S712" s="1"/>
      <c r="T712" s="1"/>
      <c r="U712" s="1"/>
      <c r="V712" s="1"/>
      <c r="W712" s="1"/>
      <c r="X712" s="1"/>
      <c r="Y712" s="1"/>
      <c r="Z712" s="1"/>
    </row>
    <row r="713" spans="1:26" ht="15.75" customHeight="1" x14ac:dyDescent="0.2">
      <c r="A713" s="1"/>
      <c r="B713" s="1"/>
      <c r="C713" s="2"/>
      <c r="D713" s="2"/>
      <c r="E713" s="2"/>
      <c r="F713" s="2"/>
      <c r="G713" s="1"/>
      <c r="H713" s="2"/>
      <c r="I713" s="2"/>
      <c r="J713" s="1"/>
      <c r="K713" s="1"/>
      <c r="L713" s="1"/>
      <c r="M713" s="1"/>
      <c r="N713" s="1"/>
      <c r="O713" s="1"/>
      <c r="P713" s="1"/>
      <c r="Q713" s="1"/>
      <c r="R713" s="1"/>
      <c r="S713" s="1"/>
      <c r="T713" s="1"/>
      <c r="U713" s="1"/>
      <c r="V713" s="1"/>
      <c r="W713" s="1"/>
      <c r="X713" s="1"/>
      <c r="Y713" s="1"/>
      <c r="Z713" s="1"/>
    </row>
    <row r="714" spans="1:26" ht="15.75" customHeight="1" x14ac:dyDescent="0.2">
      <c r="A714" s="1"/>
      <c r="B714" s="1"/>
      <c r="C714" s="2"/>
      <c r="D714" s="2"/>
      <c r="E714" s="2"/>
      <c r="F714" s="2"/>
      <c r="G714" s="1"/>
      <c r="H714" s="2"/>
      <c r="I714" s="2"/>
      <c r="J714" s="1"/>
      <c r="K714" s="1"/>
      <c r="L714" s="1"/>
      <c r="M714" s="1"/>
      <c r="N714" s="1"/>
      <c r="O714" s="1"/>
      <c r="P714" s="1"/>
      <c r="Q714" s="1"/>
      <c r="R714" s="1"/>
      <c r="S714" s="1"/>
      <c r="T714" s="1"/>
      <c r="U714" s="1"/>
      <c r="V714" s="1"/>
      <c r="W714" s="1"/>
      <c r="X714" s="1"/>
      <c r="Y714" s="1"/>
      <c r="Z714" s="1"/>
    </row>
    <row r="715" spans="1:26" ht="15.75" customHeight="1" x14ac:dyDescent="0.2">
      <c r="A715" s="1"/>
      <c r="B715" s="1"/>
      <c r="C715" s="2"/>
      <c r="D715" s="2"/>
      <c r="E715" s="2"/>
      <c r="F715" s="2"/>
      <c r="G715" s="1"/>
      <c r="H715" s="2"/>
      <c r="I715" s="2"/>
      <c r="J715" s="1"/>
      <c r="K715" s="1"/>
      <c r="L715" s="1"/>
      <c r="M715" s="1"/>
      <c r="N715" s="1"/>
      <c r="O715" s="1"/>
      <c r="P715" s="1"/>
      <c r="Q715" s="1"/>
      <c r="R715" s="1"/>
      <c r="S715" s="1"/>
      <c r="T715" s="1"/>
      <c r="U715" s="1"/>
      <c r="V715" s="1"/>
      <c r="W715" s="1"/>
      <c r="X715" s="1"/>
      <c r="Y715" s="1"/>
      <c r="Z715" s="1"/>
    </row>
    <row r="716" spans="1:26" ht="15.75" customHeight="1" x14ac:dyDescent="0.2">
      <c r="A716" s="1"/>
      <c r="B716" s="1"/>
      <c r="C716" s="2"/>
      <c r="D716" s="2"/>
      <c r="E716" s="2"/>
      <c r="F716" s="2"/>
      <c r="G716" s="1"/>
      <c r="H716" s="2"/>
      <c r="I716" s="2"/>
      <c r="J716" s="1"/>
      <c r="K716" s="1"/>
      <c r="L716" s="1"/>
      <c r="M716" s="1"/>
      <c r="N716" s="1"/>
      <c r="O716" s="1"/>
      <c r="P716" s="1"/>
      <c r="Q716" s="1"/>
      <c r="R716" s="1"/>
      <c r="S716" s="1"/>
      <c r="T716" s="1"/>
      <c r="U716" s="1"/>
      <c r="V716" s="1"/>
      <c r="W716" s="1"/>
      <c r="X716" s="1"/>
      <c r="Y716" s="1"/>
      <c r="Z716" s="1"/>
    </row>
    <row r="717" spans="1:26" ht="15.75" customHeight="1" x14ac:dyDescent="0.2">
      <c r="A717" s="1"/>
      <c r="B717" s="1"/>
      <c r="C717" s="2"/>
      <c r="D717" s="2"/>
      <c r="E717" s="2"/>
      <c r="F717" s="2"/>
      <c r="G717" s="1"/>
      <c r="H717" s="2"/>
      <c r="I717" s="2"/>
      <c r="J717" s="1"/>
      <c r="K717" s="1"/>
      <c r="L717" s="1"/>
      <c r="M717" s="1"/>
      <c r="N717" s="1"/>
      <c r="O717" s="1"/>
      <c r="P717" s="1"/>
      <c r="Q717" s="1"/>
      <c r="R717" s="1"/>
      <c r="S717" s="1"/>
      <c r="T717" s="1"/>
      <c r="U717" s="1"/>
      <c r="V717" s="1"/>
      <c r="W717" s="1"/>
      <c r="X717" s="1"/>
      <c r="Y717" s="1"/>
      <c r="Z717" s="1"/>
    </row>
    <row r="718" spans="1:26" ht="15.75" customHeight="1" x14ac:dyDescent="0.2">
      <c r="A718" s="1"/>
      <c r="B718" s="1"/>
      <c r="C718" s="2"/>
      <c r="D718" s="2"/>
      <c r="E718" s="2"/>
      <c r="F718" s="2"/>
      <c r="G718" s="1"/>
      <c r="H718" s="2"/>
      <c r="I718" s="2"/>
      <c r="J718" s="1"/>
      <c r="K718" s="1"/>
      <c r="L718" s="1"/>
      <c r="M718" s="1"/>
      <c r="N718" s="1"/>
      <c r="O718" s="1"/>
      <c r="P718" s="1"/>
      <c r="Q718" s="1"/>
      <c r="R718" s="1"/>
      <c r="S718" s="1"/>
      <c r="T718" s="1"/>
      <c r="U718" s="1"/>
      <c r="V718" s="1"/>
      <c r="W718" s="1"/>
      <c r="X718" s="1"/>
      <c r="Y718" s="1"/>
      <c r="Z718" s="1"/>
    </row>
    <row r="719" spans="1:26" ht="15.75" customHeight="1" x14ac:dyDescent="0.2">
      <c r="A719" s="1"/>
      <c r="B719" s="1"/>
      <c r="C719" s="2"/>
      <c r="D719" s="2"/>
      <c r="E719" s="2"/>
      <c r="F719" s="2"/>
      <c r="G719" s="1"/>
      <c r="H719" s="2"/>
      <c r="I719" s="2"/>
      <c r="J719" s="1"/>
      <c r="K719" s="1"/>
      <c r="L719" s="1"/>
      <c r="M719" s="1"/>
      <c r="N719" s="1"/>
      <c r="O719" s="1"/>
      <c r="P719" s="1"/>
      <c r="Q719" s="1"/>
      <c r="R719" s="1"/>
      <c r="S719" s="1"/>
      <c r="T719" s="1"/>
      <c r="U719" s="1"/>
      <c r="V719" s="1"/>
      <c r="W719" s="1"/>
      <c r="X719" s="1"/>
      <c r="Y719" s="1"/>
      <c r="Z719" s="1"/>
    </row>
    <row r="720" spans="1:26" ht="15.75" customHeight="1" x14ac:dyDescent="0.2">
      <c r="A720" s="1"/>
      <c r="B720" s="1"/>
      <c r="C720" s="2"/>
      <c r="D720" s="2"/>
      <c r="E720" s="2"/>
      <c r="F720" s="2"/>
      <c r="G720" s="1"/>
      <c r="H720" s="2"/>
      <c r="I720" s="2"/>
      <c r="J720" s="1"/>
      <c r="K720" s="1"/>
      <c r="L720" s="1"/>
      <c r="M720" s="1"/>
      <c r="N720" s="1"/>
      <c r="O720" s="1"/>
      <c r="P720" s="1"/>
      <c r="Q720" s="1"/>
      <c r="R720" s="1"/>
      <c r="S720" s="1"/>
      <c r="T720" s="1"/>
      <c r="U720" s="1"/>
      <c r="V720" s="1"/>
      <c r="W720" s="1"/>
      <c r="X720" s="1"/>
      <c r="Y720" s="1"/>
      <c r="Z720" s="1"/>
    </row>
    <row r="721" spans="1:26" ht="15.75" customHeight="1" x14ac:dyDescent="0.2">
      <c r="A721" s="1"/>
      <c r="B721" s="1"/>
      <c r="C721" s="2"/>
      <c r="D721" s="2"/>
      <c r="E721" s="2"/>
      <c r="F721" s="2"/>
      <c r="G721" s="1"/>
      <c r="H721" s="2"/>
      <c r="I721" s="2"/>
      <c r="J721" s="1"/>
      <c r="K721" s="1"/>
      <c r="L721" s="1"/>
      <c r="M721" s="1"/>
      <c r="N721" s="1"/>
      <c r="O721" s="1"/>
      <c r="P721" s="1"/>
      <c r="Q721" s="1"/>
      <c r="R721" s="1"/>
      <c r="S721" s="1"/>
      <c r="T721" s="1"/>
      <c r="U721" s="1"/>
      <c r="V721" s="1"/>
      <c r="W721" s="1"/>
      <c r="X721" s="1"/>
      <c r="Y721" s="1"/>
      <c r="Z721" s="1"/>
    </row>
    <row r="722" spans="1:26" ht="15.75" customHeight="1" x14ac:dyDescent="0.2">
      <c r="A722" s="1"/>
      <c r="B722" s="1"/>
      <c r="C722" s="2"/>
      <c r="D722" s="2"/>
      <c r="E722" s="2"/>
      <c r="F722" s="2"/>
      <c r="G722" s="1"/>
      <c r="H722" s="2"/>
      <c r="I722" s="2"/>
      <c r="J722" s="1"/>
      <c r="K722" s="1"/>
      <c r="L722" s="1"/>
      <c r="M722" s="1"/>
      <c r="N722" s="1"/>
      <c r="O722" s="1"/>
      <c r="P722" s="1"/>
      <c r="Q722" s="1"/>
      <c r="R722" s="1"/>
      <c r="S722" s="1"/>
      <c r="T722" s="1"/>
      <c r="U722" s="1"/>
      <c r="V722" s="1"/>
      <c r="W722" s="1"/>
      <c r="X722" s="1"/>
      <c r="Y722" s="1"/>
      <c r="Z722" s="1"/>
    </row>
    <row r="723" spans="1:26" ht="15.75" customHeight="1" x14ac:dyDescent="0.2">
      <c r="A723" s="1"/>
      <c r="B723" s="1"/>
      <c r="C723" s="2"/>
      <c r="D723" s="2"/>
      <c r="E723" s="2"/>
      <c r="F723" s="2"/>
      <c r="G723" s="1"/>
      <c r="H723" s="2"/>
      <c r="I723" s="2"/>
      <c r="J723" s="1"/>
      <c r="K723" s="1"/>
      <c r="L723" s="1"/>
      <c r="M723" s="1"/>
      <c r="N723" s="1"/>
      <c r="O723" s="1"/>
      <c r="P723" s="1"/>
      <c r="Q723" s="1"/>
      <c r="R723" s="1"/>
      <c r="S723" s="1"/>
      <c r="T723" s="1"/>
      <c r="U723" s="1"/>
      <c r="V723" s="1"/>
      <c r="W723" s="1"/>
      <c r="X723" s="1"/>
      <c r="Y723" s="1"/>
      <c r="Z723" s="1"/>
    </row>
    <row r="724" spans="1:26" ht="15.75" customHeight="1" x14ac:dyDescent="0.2">
      <c r="A724" s="1"/>
      <c r="B724" s="1"/>
      <c r="C724" s="2"/>
      <c r="D724" s="2"/>
      <c r="E724" s="2"/>
      <c r="F724" s="2"/>
      <c r="G724" s="1"/>
      <c r="H724" s="2"/>
      <c r="I724" s="2"/>
      <c r="J724" s="1"/>
      <c r="K724" s="1"/>
      <c r="L724" s="1"/>
      <c r="M724" s="1"/>
      <c r="N724" s="1"/>
      <c r="O724" s="1"/>
      <c r="P724" s="1"/>
      <c r="Q724" s="1"/>
      <c r="R724" s="1"/>
      <c r="S724" s="1"/>
      <c r="T724" s="1"/>
      <c r="U724" s="1"/>
      <c r="V724" s="1"/>
      <c r="W724" s="1"/>
      <c r="X724" s="1"/>
      <c r="Y724" s="1"/>
      <c r="Z724" s="1"/>
    </row>
    <row r="725" spans="1:26" ht="15.75" customHeight="1" x14ac:dyDescent="0.2">
      <c r="A725" s="1"/>
      <c r="B725" s="1"/>
      <c r="C725" s="2"/>
      <c r="D725" s="2"/>
      <c r="E725" s="2"/>
      <c r="F725" s="2"/>
      <c r="G725" s="1"/>
      <c r="H725" s="2"/>
      <c r="I725" s="2"/>
      <c r="J725" s="1"/>
      <c r="K725" s="1"/>
      <c r="L725" s="1"/>
      <c r="M725" s="1"/>
      <c r="N725" s="1"/>
      <c r="O725" s="1"/>
      <c r="P725" s="1"/>
      <c r="Q725" s="1"/>
      <c r="R725" s="1"/>
      <c r="S725" s="1"/>
      <c r="T725" s="1"/>
      <c r="U725" s="1"/>
      <c r="V725" s="1"/>
      <c r="W725" s="1"/>
      <c r="X725" s="1"/>
      <c r="Y725" s="1"/>
      <c r="Z725" s="1"/>
    </row>
    <row r="726" spans="1:26" ht="15.75" customHeight="1" x14ac:dyDescent="0.2">
      <c r="A726" s="1"/>
      <c r="B726" s="1"/>
      <c r="C726" s="2"/>
      <c r="D726" s="2"/>
      <c r="E726" s="2"/>
      <c r="F726" s="2"/>
      <c r="G726" s="1"/>
      <c r="H726" s="2"/>
      <c r="I726" s="2"/>
      <c r="J726" s="1"/>
      <c r="K726" s="1"/>
      <c r="L726" s="1"/>
      <c r="M726" s="1"/>
      <c r="N726" s="1"/>
      <c r="O726" s="1"/>
      <c r="P726" s="1"/>
      <c r="Q726" s="1"/>
      <c r="R726" s="1"/>
      <c r="S726" s="1"/>
      <c r="T726" s="1"/>
      <c r="U726" s="1"/>
      <c r="V726" s="1"/>
      <c r="W726" s="1"/>
      <c r="X726" s="1"/>
      <c r="Y726" s="1"/>
      <c r="Z726" s="1"/>
    </row>
    <row r="727" spans="1:26" ht="15.75" customHeight="1" x14ac:dyDescent="0.2">
      <c r="A727" s="1"/>
      <c r="B727" s="1"/>
      <c r="C727" s="2"/>
      <c r="D727" s="2"/>
      <c r="E727" s="2"/>
      <c r="F727" s="2"/>
      <c r="G727" s="1"/>
      <c r="H727" s="2"/>
      <c r="I727" s="2"/>
      <c r="J727" s="1"/>
      <c r="K727" s="1"/>
      <c r="L727" s="1"/>
      <c r="M727" s="1"/>
      <c r="N727" s="1"/>
      <c r="O727" s="1"/>
      <c r="P727" s="1"/>
      <c r="Q727" s="1"/>
      <c r="R727" s="1"/>
      <c r="S727" s="1"/>
      <c r="T727" s="1"/>
      <c r="U727" s="1"/>
      <c r="V727" s="1"/>
      <c r="W727" s="1"/>
      <c r="X727" s="1"/>
      <c r="Y727" s="1"/>
      <c r="Z727" s="1"/>
    </row>
    <row r="728" spans="1:26" ht="15.75" customHeight="1" x14ac:dyDescent="0.2">
      <c r="A728" s="1"/>
      <c r="B728" s="1"/>
      <c r="C728" s="2"/>
      <c r="D728" s="2"/>
      <c r="E728" s="2"/>
      <c r="F728" s="2"/>
      <c r="G728" s="1"/>
      <c r="H728" s="2"/>
      <c r="I728" s="2"/>
      <c r="J728" s="1"/>
      <c r="K728" s="1"/>
      <c r="L728" s="1"/>
      <c r="M728" s="1"/>
      <c r="N728" s="1"/>
      <c r="O728" s="1"/>
      <c r="P728" s="1"/>
      <c r="Q728" s="1"/>
      <c r="R728" s="1"/>
      <c r="S728" s="1"/>
      <c r="T728" s="1"/>
      <c r="U728" s="1"/>
      <c r="V728" s="1"/>
      <c r="W728" s="1"/>
      <c r="X728" s="1"/>
      <c r="Y728" s="1"/>
      <c r="Z728" s="1"/>
    </row>
    <row r="729" spans="1:26" ht="15.75" customHeight="1" x14ac:dyDescent="0.2">
      <c r="A729" s="1"/>
      <c r="B729" s="1"/>
      <c r="C729" s="2"/>
      <c r="D729" s="2"/>
      <c r="E729" s="2"/>
      <c r="F729" s="2"/>
      <c r="G729" s="1"/>
      <c r="H729" s="2"/>
      <c r="I729" s="2"/>
      <c r="J729" s="1"/>
      <c r="K729" s="1"/>
      <c r="L729" s="1"/>
      <c r="M729" s="1"/>
      <c r="N729" s="1"/>
      <c r="O729" s="1"/>
      <c r="P729" s="1"/>
      <c r="Q729" s="1"/>
      <c r="R729" s="1"/>
      <c r="S729" s="1"/>
      <c r="T729" s="1"/>
      <c r="U729" s="1"/>
      <c r="V729" s="1"/>
      <c r="W729" s="1"/>
      <c r="X729" s="1"/>
      <c r="Y729" s="1"/>
      <c r="Z729" s="1"/>
    </row>
    <row r="730" spans="1:26" ht="15.75" customHeight="1" x14ac:dyDescent="0.2">
      <c r="A730" s="1"/>
      <c r="B730" s="1"/>
      <c r="C730" s="2"/>
      <c r="D730" s="2"/>
      <c r="E730" s="2"/>
      <c r="F730" s="2"/>
      <c r="G730" s="1"/>
      <c r="H730" s="2"/>
      <c r="I730" s="2"/>
      <c r="J730" s="1"/>
      <c r="K730" s="1"/>
      <c r="L730" s="1"/>
      <c r="M730" s="1"/>
      <c r="N730" s="1"/>
      <c r="O730" s="1"/>
      <c r="P730" s="1"/>
      <c r="Q730" s="1"/>
      <c r="R730" s="1"/>
      <c r="S730" s="1"/>
      <c r="T730" s="1"/>
      <c r="U730" s="1"/>
      <c r="V730" s="1"/>
      <c r="W730" s="1"/>
      <c r="X730" s="1"/>
      <c r="Y730" s="1"/>
      <c r="Z730" s="1"/>
    </row>
    <row r="731" spans="1:26" ht="15.75" customHeight="1" x14ac:dyDescent="0.2">
      <c r="A731" s="1"/>
      <c r="B731" s="1"/>
      <c r="C731" s="2"/>
      <c r="D731" s="2"/>
      <c r="E731" s="2"/>
      <c r="F731" s="2"/>
      <c r="G731" s="1"/>
      <c r="H731" s="2"/>
      <c r="I731" s="2"/>
      <c r="J731" s="1"/>
      <c r="K731" s="1"/>
      <c r="L731" s="1"/>
      <c r="M731" s="1"/>
      <c r="N731" s="1"/>
      <c r="O731" s="1"/>
      <c r="P731" s="1"/>
      <c r="Q731" s="1"/>
      <c r="R731" s="1"/>
      <c r="S731" s="1"/>
      <c r="T731" s="1"/>
      <c r="U731" s="1"/>
      <c r="V731" s="1"/>
      <c r="W731" s="1"/>
      <c r="X731" s="1"/>
      <c r="Y731" s="1"/>
      <c r="Z731" s="1"/>
    </row>
    <row r="732" spans="1:26" ht="15.75" customHeight="1" x14ac:dyDescent="0.2">
      <c r="A732" s="1"/>
      <c r="B732" s="1"/>
      <c r="C732" s="2"/>
      <c r="D732" s="2"/>
      <c r="E732" s="2"/>
      <c r="F732" s="2"/>
      <c r="G732" s="1"/>
      <c r="H732" s="2"/>
      <c r="I732" s="2"/>
      <c r="J732" s="1"/>
      <c r="K732" s="1"/>
      <c r="L732" s="1"/>
      <c r="M732" s="1"/>
      <c r="N732" s="1"/>
      <c r="O732" s="1"/>
      <c r="P732" s="1"/>
      <c r="Q732" s="1"/>
      <c r="R732" s="1"/>
      <c r="S732" s="1"/>
      <c r="T732" s="1"/>
      <c r="U732" s="1"/>
      <c r="V732" s="1"/>
      <c r="W732" s="1"/>
      <c r="X732" s="1"/>
      <c r="Y732" s="1"/>
      <c r="Z732" s="1"/>
    </row>
    <row r="733" spans="1:26" ht="15.75" customHeight="1" x14ac:dyDescent="0.2">
      <c r="A733" s="1"/>
      <c r="B733" s="1"/>
      <c r="C733" s="2"/>
      <c r="D733" s="2"/>
      <c r="E733" s="2"/>
      <c r="F733" s="2"/>
      <c r="G733" s="1"/>
      <c r="H733" s="2"/>
      <c r="I733" s="2"/>
      <c r="J733" s="1"/>
      <c r="K733" s="1"/>
      <c r="L733" s="1"/>
      <c r="M733" s="1"/>
      <c r="N733" s="1"/>
      <c r="O733" s="1"/>
      <c r="P733" s="1"/>
      <c r="Q733" s="1"/>
      <c r="R733" s="1"/>
      <c r="S733" s="1"/>
      <c r="T733" s="1"/>
      <c r="U733" s="1"/>
      <c r="V733" s="1"/>
      <c r="W733" s="1"/>
      <c r="X733" s="1"/>
      <c r="Y733" s="1"/>
      <c r="Z733" s="1"/>
    </row>
    <row r="734" spans="1:26" ht="15.75" customHeight="1" x14ac:dyDescent="0.2">
      <c r="A734" s="1"/>
      <c r="B734" s="1"/>
      <c r="C734" s="2"/>
      <c r="D734" s="2"/>
      <c r="E734" s="2"/>
      <c r="F734" s="2"/>
      <c r="G734" s="1"/>
      <c r="H734" s="2"/>
      <c r="I734" s="2"/>
      <c r="J734" s="1"/>
      <c r="K734" s="1"/>
      <c r="L734" s="1"/>
      <c r="M734" s="1"/>
      <c r="N734" s="1"/>
      <c r="O734" s="1"/>
      <c r="P734" s="1"/>
      <c r="Q734" s="1"/>
      <c r="R734" s="1"/>
      <c r="S734" s="1"/>
      <c r="T734" s="1"/>
      <c r="U734" s="1"/>
      <c r="V734" s="1"/>
      <c r="W734" s="1"/>
      <c r="X734" s="1"/>
      <c r="Y734" s="1"/>
      <c r="Z734" s="1"/>
    </row>
    <row r="735" spans="1:26" ht="15.75" customHeight="1" x14ac:dyDescent="0.2">
      <c r="A735" s="1"/>
      <c r="B735" s="1"/>
      <c r="C735" s="2"/>
      <c r="D735" s="2"/>
      <c r="E735" s="2"/>
      <c r="F735" s="2"/>
      <c r="G735" s="1"/>
      <c r="H735" s="2"/>
      <c r="I735" s="2"/>
      <c r="J735" s="1"/>
      <c r="K735" s="1"/>
      <c r="L735" s="1"/>
      <c r="M735" s="1"/>
      <c r="N735" s="1"/>
      <c r="O735" s="1"/>
      <c r="P735" s="1"/>
      <c r="Q735" s="1"/>
      <c r="R735" s="1"/>
      <c r="S735" s="1"/>
      <c r="T735" s="1"/>
      <c r="U735" s="1"/>
      <c r="V735" s="1"/>
      <c r="W735" s="1"/>
      <c r="X735" s="1"/>
      <c r="Y735" s="1"/>
      <c r="Z735" s="1"/>
    </row>
    <row r="736" spans="1:26" ht="15.75" customHeight="1" x14ac:dyDescent="0.2">
      <c r="A736" s="1"/>
      <c r="B736" s="1"/>
      <c r="C736" s="2"/>
      <c r="D736" s="2"/>
      <c r="E736" s="2"/>
      <c r="F736" s="2"/>
      <c r="G736" s="1"/>
      <c r="H736" s="2"/>
      <c r="I736" s="2"/>
      <c r="J736" s="1"/>
      <c r="K736" s="1"/>
      <c r="L736" s="1"/>
      <c r="M736" s="1"/>
      <c r="N736" s="1"/>
      <c r="O736" s="1"/>
      <c r="P736" s="1"/>
      <c r="Q736" s="1"/>
      <c r="R736" s="1"/>
      <c r="S736" s="1"/>
      <c r="T736" s="1"/>
      <c r="U736" s="1"/>
      <c r="V736" s="1"/>
      <c r="W736" s="1"/>
      <c r="X736" s="1"/>
      <c r="Y736" s="1"/>
      <c r="Z736" s="1"/>
    </row>
    <row r="737" spans="1:26" ht="15.75" customHeight="1" x14ac:dyDescent="0.2">
      <c r="A737" s="1"/>
      <c r="B737" s="1"/>
      <c r="C737" s="2"/>
      <c r="D737" s="2"/>
      <c r="E737" s="2"/>
      <c r="F737" s="2"/>
      <c r="G737" s="1"/>
      <c r="H737" s="2"/>
      <c r="I737" s="2"/>
      <c r="J737" s="1"/>
      <c r="K737" s="1"/>
      <c r="L737" s="1"/>
      <c r="M737" s="1"/>
      <c r="N737" s="1"/>
      <c r="O737" s="1"/>
      <c r="P737" s="1"/>
      <c r="Q737" s="1"/>
      <c r="R737" s="1"/>
      <c r="S737" s="1"/>
      <c r="T737" s="1"/>
      <c r="U737" s="1"/>
      <c r="V737" s="1"/>
      <c r="W737" s="1"/>
      <c r="X737" s="1"/>
      <c r="Y737" s="1"/>
      <c r="Z737" s="1"/>
    </row>
    <row r="738" spans="1:26" ht="15.75" customHeight="1" x14ac:dyDescent="0.2">
      <c r="A738" s="1"/>
      <c r="B738" s="1"/>
      <c r="C738" s="2"/>
      <c r="D738" s="2"/>
      <c r="E738" s="2"/>
      <c r="F738" s="2"/>
      <c r="G738" s="1"/>
      <c r="H738" s="2"/>
      <c r="I738" s="2"/>
      <c r="J738" s="1"/>
      <c r="K738" s="1"/>
      <c r="L738" s="1"/>
      <c r="M738" s="1"/>
      <c r="N738" s="1"/>
      <c r="O738" s="1"/>
      <c r="P738" s="1"/>
      <c r="Q738" s="1"/>
      <c r="R738" s="1"/>
      <c r="S738" s="1"/>
      <c r="T738" s="1"/>
      <c r="U738" s="1"/>
      <c r="V738" s="1"/>
      <c r="W738" s="1"/>
      <c r="X738" s="1"/>
      <c r="Y738" s="1"/>
      <c r="Z738" s="1"/>
    </row>
    <row r="739" spans="1:26" ht="15.75" customHeight="1" x14ac:dyDescent="0.2">
      <c r="A739" s="1"/>
      <c r="B739" s="1"/>
      <c r="C739" s="2"/>
      <c r="D739" s="2"/>
      <c r="E739" s="2"/>
      <c r="F739" s="2"/>
      <c r="G739" s="1"/>
      <c r="H739" s="2"/>
      <c r="I739" s="2"/>
      <c r="J739" s="1"/>
      <c r="K739" s="1"/>
      <c r="L739" s="1"/>
      <c r="M739" s="1"/>
      <c r="N739" s="1"/>
      <c r="O739" s="1"/>
      <c r="P739" s="1"/>
      <c r="Q739" s="1"/>
      <c r="R739" s="1"/>
      <c r="S739" s="1"/>
      <c r="T739" s="1"/>
      <c r="U739" s="1"/>
      <c r="V739" s="1"/>
      <c r="W739" s="1"/>
      <c r="X739" s="1"/>
      <c r="Y739" s="1"/>
      <c r="Z739" s="1"/>
    </row>
    <row r="740" spans="1:26" ht="15.75" customHeight="1" x14ac:dyDescent="0.2">
      <c r="A740" s="1"/>
      <c r="B740" s="1"/>
      <c r="C740" s="2"/>
      <c r="D740" s="2"/>
      <c r="E740" s="2"/>
      <c r="F740" s="2"/>
      <c r="G740" s="1"/>
      <c r="H740" s="2"/>
      <c r="I740" s="2"/>
      <c r="J740" s="1"/>
      <c r="K740" s="1"/>
      <c r="L740" s="1"/>
      <c r="M740" s="1"/>
      <c r="N740" s="1"/>
      <c r="O740" s="1"/>
      <c r="P740" s="1"/>
      <c r="Q740" s="1"/>
      <c r="R740" s="1"/>
      <c r="S740" s="1"/>
      <c r="T740" s="1"/>
      <c r="U740" s="1"/>
      <c r="V740" s="1"/>
      <c r="W740" s="1"/>
      <c r="X740" s="1"/>
      <c r="Y740" s="1"/>
      <c r="Z740" s="1"/>
    </row>
    <row r="741" spans="1:26" ht="15.75" customHeight="1" x14ac:dyDescent="0.2">
      <c r="A741" s="1"/>
      <c r="B741" s="1"/>
      <c r="C741" s="2"/>
      <c r="D741" s="2"/>
      <c r="E741" s="2"/>
      <c r="F741" s="2"/>
      <c r="G741" s="1"/>
      <c r="H741" s="2"/>
      <c r="I741" s="2"/>
      <c r="J741" s="1"/>
      <c r="K741" s="1"/>
      <c r="L741" s="1"/>
      <c r="M741" s="1"/>
      <c r="N741" s="1"/>
      <c r="O741" s="1"/>
      <c r="P741" s="1"/>
      <c r="Q741" s="1"/>
      <c r="R741" s="1"/>
      <c r="S741" s="1"/>
      <c r="T741" s="1"/>
      <c r="U741" s="1"/>
      <c r="V741" s="1"/>
      <c r="W741" s="1"/>
      <c r="X741" s="1"/>
      <c r="Y741" s="1"/>
      <c r="Z741" s="1"/>
    </row>
    <row r="742" spans="1:26" ht="15.75" customHeight="1" x14ac:dyDescent="0.2">
      <c r="A742" s="1"/>
      <c r="B742" s="1"/>
      <c r="C742" s="2"/>
      <c r="D742" s="2"/>
      <c r="E742" s="2"/>
      <c r="F742" s="2"/>
      <c r="G742" s="1"/>
      <c r="H742" s="2"/>
      <c r="I742" s="2"/>
      <c r="J742" s="1"/>
      <c r="K742" s="1"/>
      <c r="L742" s="1"/>
      <c r="M742" s="1"/>
      <c r="N742" s="1"/>
      <c r="O742" s="1"/>
      <c r="P742" s="1"/>
      <c r="Q742" s="1"/>
      <c r="R742" s="1"/>
      <c r="S742" s="1"/>
      <c r="T742" s="1"/>
      <c r="U742" s="1"/>
      <c r="V742" s="1"/>
      <c r="W742" s="1"/>
      <c r="X742" s="1"/>
      <c r="Y742" s="1"/>
      <c r="Z742" s="1"/>
    </row>
    <row r="743" spans="1:26" ht="15.75" customHeight="1" x14ac:dyDescent="0.2">
      <c r="A743" s="1"/>
      <c r="B743" s="1"/>
      <c r="C743" s="2"/>
      <c r="D743" s="2"/>
      <c r="E743" s="2"/>
      <c r="F743" s="2"/>
      <c r="G743" s="1"/>
      <c r="H743" s="2"/>
      <c r="I743" s="2"/>
      <c r="J743" s="1"/>
      <c r="K743" s="1"/>
      <c r="L743" s="1"/>
      <c r="M743" s="1"/>
      <c r="N743" s="1"/>
      <c r="O743" s="1"/>
      <c r="P743" s="1"/>
      <c r="Q743" s="1"/>
      <c r="R743" s="1"/>
      <c r="S743" s="1"/>
      <c r="T743" s="1"/>
      <c r="U743" s="1"/>
      <c r="V743" s="1"/>
      <c r="W743" s="1"/>
      <c r="X743" s="1"/>
      <c r="Y743" s="1"/>
      <c r="Z743" s="1"/>
    </row>
    <row r="744" spans="1:26" ht="15.75" customHeight="1" x14ac:dyDescent="0.2">
      <c r="A744" s="1"/>
      <c r="B744" s="1"/>
      <c r="C744" s="2"/>
      <c r="D744" s="2"/>
      <c r="E744" s="2"/>
      <c r="F744" s="2"/>
      <c r="G744" s="1"/>
      <c r="H744" s="2"/>
      <c r="I744" s="2"/>
      <c r="J744" s="1"/>
      <c r="K744" s="1"/>
      <c r="L744" s="1"/>
      <c r="M744" s="1"/>
      <c r="N744" s="1"/>
      <c r="O744" s="1"/>
      <c r="P744" s="1"/>
      <c r="Q744" s="1"/>
      <c r="R744" s="1"/>
      <c r="S744" s="1"/>
      <c r="T744" s="1"/>
      <c r="U744" s="1"/>
      <c r="V744" s="1"/>
      <c r="W744" s="1"/>
      <c r="X744" s="1"/>
      <c r="Y744" s="1"/>
      <c r="Z744" s="1"/>
    </row>
    <row r="745" spans="1:26" ht="15.75" customHeight="1" x14ac:dyDescent="0.2">
      <c r="A745" s="1"/>
      <c r="B745" s="1"/>
      <c r="C745" s="2"/>
      <c r="D745" s="2"/>
      <c r="E745" s="2"/>
      <c r="F745" s="2"/>
      <c r="G745" s="1"/>
      <c r="H745" s="2"/>
      <c r="I745" s="2"/>
      <c r="J745" s="1"/>
      <c r="K745" s="1"/>
      <c r="L745" s="1"/>
      <c r="M745" s="1"/>
      <c r="N745" s="1"/>
      <c r="O745" s="1"/>
      <c r="P745" s="1"/>
      <c r="Q745" s="1"/>
      <c r="R745" s="1"/>
      <c r="S745" s="1"/>
      <c r="T745" s="1"/>
      <c r="U745" s="1"/>
      <c r="V745" s="1"/>
      <c r="W745" s="1"/>
      <c r="X745" s="1"/>
      <c r="Y745" s="1"/>
      <c r="Z745" s="1"/>
    </row>
    <row r="746" spans="1:26" ht="15.75" customHeight="1" x14ac:dyDescent="0.2">
      <c r="A746" s="1"/>
      <c r="B746" s="1"/>
      <c r="C746" s="2"/>
      <c r="D746" s="2"/>
      <c r="E746" s="2"/>
      <c r="F746" s="2"/>
      <c r="G746" s="1"/>
      <c r="H746" s="2"/>
      <c r="I746" s="2"/>
      <c r="J746" s="1"/>
      <c r="K746" s="1"/>
      <c r="L746" s="1"/>
      <c r="M746" s="1"/>
      <c r="N746" s="1"/>
      <c r="O746" s="1"/>
      <c r="P746" s="1"/>
      <c r="Q746" s="1"/>
      <c r="R746" s="1"/>
      <c r="S746" s="1"/>
      <c r="T746" s="1"/>
      <c r="U746" s="1"/>
      <c r="V746" s="1"/>
      <c r="W746" s="1"/>
      <c r="X746" s="1"/>
      <c r="Y746" s="1"/>
      <c r="Z746" s="1"/>
    </row>
    <row r="747" spans="1:26" ht="15.75" customHeight="1" x14ac:dyDescent="0.2">
      <c r="A747" s="1"/>
      <c r="B747" s="1"/>
      <c r="C747" s="2"/>
      <c r="D747" s="2"/>
      <c r="E747" s="2"/>
      <c r="F747" s="2"/>
      <c r="G747" s="1"/>
      <c r="H747" s="2"/>
      <c r="I747" s="2"/>
      <c r="J747" s="1"/>
      <c r="K747" s="1"/>
      <c r="L747" s="1"/>
      <c r="M747" s="1"/>
      <c r="N747" s="1"/>
      <c r="O747" s="1"/>
      <c r="P747" s="1"/>
      <c r="Q747" s="1"/>
      <c r="R747" s="1"/>
      <c r="S747" s="1"/>
      <c r="T747" s="1"/>
      <c r="U747" s="1"/>
      <c r="V747" s="1"/>
      <c r="W747" s="1"/>
      <c r="X747" s="1"/>
      <c r="Y747" s="1"/>
      <c r="Z747" s="1"/>
    </row>
    <row r="748" spans="1:26" ht="15.75" customHeight="1" x14ac:dyDescent="0.2">
      <c r="A748" s="1"/>
      <c r="B748" s="1"/>
      <c r="C748" s="2"/>
      <c r="D748" s="2"/>
      <c r="E748" s="2"/>
      <c r="F748" s="2"/>
      <c r="G748" s="1"/>
      <c r="H748" s="2"/>
      <c r="I748" s="2"/>
      <c r="J748" s="1"/>
      <c r="K748" s="1"/>
      <c r="L748" s="1"/>
      <c r="M748" s="1"/>
      <c r="N748" s="1"/>
      <c r="O748" s="1"/>
      <c r="P748" s="1"/>
      <c r="Q748" s="1"/>
      <c r="R748" s="1"/>
      <c r="S748" s="1"/>
      <c r="T748" s="1"/>
      <c r="U748" s="1"/>
      <c r="V748" s="1"/>
      <c r="W748" s="1"/>
      <c r="X748" s="1"/>
      <c r="Y748" s="1"/>
      <c r="Z748" s="1"/>
    </row>
    <row r="749" spans="1:26" ht="15.75" customHeight="1" x14ac:dyDescent="0.2">
      <c r="A749" s="1"/>
      <c r="B749" s="1"/>
      <c r="C749" s="2"/>
      <c r="D749" s="2"/>
      <c r="E749" s="2"/>
      <c r="F749" s="2"/>
      <c r="G749" s="1"/>
      <c r="H749" s="2"/>
      <c r="I749" s="2"/>
      <c r="J749" s="1"/>
      <c r="K749" s="1"/>
      <c r="L749" s="1"/>
      <c r="M749" s="1"/>
      <c r="N749" s="1"/>
      <c r="O749" s="1"/>
      <c r="P749" s="1"/>
      <c r="Q749" s="1"/>
      <c r="R749" s="1"/>
      <c r="S749" s="1"/>
      <c r="T749" s="1"/>
      <c r="U749" s="1"/>
      <c r="V749" s="1"/>
      <c r="W749" s="1"/>
      <c r="X749" s="1"/>
      <c r="Y749" s="1"/>
      <c r="Z749" s="1"/>
    </row>
    <row r="750" spans="1:26" ht="15.75" customHeight="1" x14ac:dyDescent="0.2">
      <c r="A750" s="1"/>
      <c r="B750" s="1"/>
      <c r="C750" s="2"/>
      <c r="D750" s="2"/>
      <c r="E750" s="2"/>
      <c r="F750" s="2"/>
      <c r="G750" s="1"/>
      <c r="H750" s="2"/>
      <c r="I750" s="2"/>
      <c r="J750" s="1"/>
      <c r="K750" s="1"/>
      <c r="L750" s="1"/>
      <c r="M750" s="1"/>
      <c r="N750" s="1"/>
      <c r="O750" s="1"/>
      <c r="P750" s="1"/>
      <c r="Q750" s="1"/>
      <c r="R750" s="1"/>
      <c r="S750" s="1"/>
      <c r="T750" s="1"/>
      <c r="U750" s="1"/>
      <c r="V750" s="1"/>
      <c r="W750" s="1"/>
      <c r="X750" s="1"/>
      <c r="Y750" s="1"/>
      <c r="Z750" s="1"/>
    </row>
    <row r="751" spans="1:26" ht="15.75" customHeight="1" x14ac:dyDescent="0.2">
      <c r="A751" s="1"/>
      <c r="B751" s="1"/>
      <c r="C751" s="2"/>
      <c r="D751" s="2"/>
      <c r="E751" s="2"/>
      <c r="F751" s="2"/>
      <c r="G751" s="1"/>
      <c r="H751" s="2"/>
      <c r="I751" s="2"/>
      <c r="J751" s="1"/>
      <c r="K751" s="1"/>
      <c r="L751" s="1"/>
      <c r="M751" s="1"/>
      <c r="N751" s="1"/>
      <c r="O751" s="1"/>
      <c r="P751" s="1"/>
      <c r="Q751" s="1"/>
      <c r="R751" s="1"/>
      <c r="S751" s="1"/>
      <c r="T751" s="1"/>
      <c r="U751" s="1"/>
      <c r="V751" s="1"/>
      <c r="W751" s="1"/>
      <c r="X751" s="1"/>
      <c r="Y751" s="1"/>
      <c r="Z751" s="1"/>
    </row>
    <row r="752" spans="1:26" ht="15.75" customHeight="1" x14ac:dyDescent="0.2">
      <c r="A752" s="1"/>
      <c r="B752" s="1"/>
      <c r="C752" s="2"/>
      <c r="D752" s="2"/>
      <c r="E752" s="2"/>
      <c r="F752" s="2"/>
      <c r="G752" s="1"/>
      <c r="H752" s="2"/>
      <c r="I752" s="2"/>
      <c r="J752" s="1"/>
      <c r="K752" s="1"/>
      <c r="L752" s="1"/>
      <c r="M752" s="1"/>
      <c r="N752" s="1"/>
      <c r="O752" s="1"/>
      <c r="P752" s="1"/>
      <c r="Q752" s="1"/>
      <c r="R752" s="1"/>
      <c r="S752" s="1"/>
      <c r="T752" s="1"/>
      <c r="U752" s="1"/>
      <c r="V752" s="1"/>
      <c r="W752" s="1"/>
      <c r="X752" s="1"/>
      <c r="Y752" s="1"/>
      <c r="Z752" s="1"/>
    </row>
    <row r="753" spans="1:26" ht="15.75" customHeight="1" x14ac:dyDescent="0.2">
      <c r="A753" s="1"/>
      <c r="B753" s="1"/>
      <c r="C753" s="2"/>
      <c r="D753" s="2"/>
      <c r="E753" s="2"/>
      <c r="F753" s="2"/>
      <c r="G753" s="1"/>
      <c r="H753" s="2"/>
      <c r="I753" s="2"/>
      <c r="J753" s="1"/>
      <c r="K753" s="1"/>
      <c r="L753" s="1"/>
      <c r="M753" s="1"/>
      <c r="N753" s="1"/>
      <c r="O753" s="1"/>
      <c r="P753" s="1"/>
      <c r="Q753" s="1"/>
      <c r="R753" s="1"/>
      <c r="S753" s="1"/>
      <c r="T753" s="1"/>
      <c r="U753" s="1"/>
      <c r="V753" s="1"/>
      <c r="W753" s="1"/>
      <c r="X753" s="1"/>
      <c r="Y753" s="1"/>
      <c r="Z753" s="1"/>
    </row>
    <row r="754" spans="1:26" ht="15.75" customHeight="1" x14ac:dyDescent="0.2">
      <c r="A754" s="1"/>
      <c r="B754" s="1"/>
      <c r="C754" s="2"/>
      <c r="D754" s="2"/>
      <c r="E754" s="2"/>
      <c r="F754" s="2"/>
      <c r="G754" s="1"/>
      <c r="H754" s="2"/>
      <c r="I754" s="2"/>
      <c r="J754" s="1"/>
      <c r="K754" s="1"/>
      <c r="L754" s="1"/>
      <c r="M754" s="1"/>
      <c r="N754" s="1"/>
      <c r="O754" s="1"/>
      <c r="P754" s="1"/>
      <c r="Q754" s="1"/>
      <c r="R754" s="1"/>
      <c r="S754" s="1"/>
      <c r="T754" s="1"/>
      <c r="U754" s="1"/>
      <c r="V754" s="1"/>
      <c r="W754" s="1"/>
      <c r="X754" s="1"/>
      <c r="Y754" s="1"/>
      <c r="Z754" s="1"/>
    </row>
    <row r="755" spans="1:26" ht="15.75" customHeight="1" x14ac:dyDescent="0.2">
      <c r="A755" s="1"/>
      <c r="B755" s="1"/>
      <c r="C755" s="2"/>
      <c r="D755" s="2"/>
      <c r="E755" s="2"/>
      <c r="F755" s="2"/>
      <c r="G755" s="1"/>
      <c r="H755" s="2"/>
      <c r="I755" s="2"/>
      <c r="J755" s="1"/>
      <c r="K755" s="1"/>
      <c r="L755" s="1"/>
      <c r="M755" s="1"/>
      <c r="N755" s="1"/>
      <c r="O755" s="1"/>
      <c r="P755" s="1"/>
      <c r="Q755" s="1"/>
      <c r="R755" s="1"/>
      <c r="S755" s="1"/>
      <c r="T755" s="1"/>
      <c r="U755" s="1"/>
      <c r="V755" s="1"/>
      <c r="W755" s="1"/>
      <c r="X755" s="1"/>
      <c r="Y755" s="1"/>
      <c r="Z755" s="1"/>
    </row>
    <row r="756" spans="1:26" ht="15.75" customHeight="1" x14ac:dyDescent="0.2">
      <c r="A756" s="1"/>
      <c r="B756" s="1"/>
      <c r="C756" s="2"/>
      <c r="D756" s="2"/>
      <c r="E756" s="2"/>
      <c r="F756" s="2"/>
      <c r="G756" s="1"/>
      <c r="H756" s="2"/>
      <c r="I756" s="2"/>
      <c r="J756" s="1"/>
      <c r="K756" s="1"/>
      <c r="L756" s="1"/>
      <c r="M756" s="1"/>
      <c r="N756" s="1"/>
      <c r="O756" s="1"/>
      <c r="P756" s="1"/>
      <c r="Q756" s="1"/>
      <c r="R756" s="1"/>
      <c r="S756" s="1"/>
      <c r="T756" s="1"/>
      <c r="U756" s="1"/>
      <c r="V756" s="1"/>
      <c r="W756" s="1"/>
      <c r="X756" s="1"/>
      <c r="Y756" s="1"/>
      <c r="Z756" s="1"/>
    </row>
    <row r="757" spans="1:26" ht="15.75" customHeight="1" x14ac:dyDescent="0.2">
      <c r="A757" s="1"/>
      <c r="B757" s="1"/>
      <c r="C757" s="2"/>
      <c r="D757" s="2"/>
      <c r="E757" s="2"/>
      <c r="F757" s="2"/>
      <c r="G757" s="1"/>
      <c r="H757" s="2"/>
      <c r="I757" s="2"/>
      <c r="J757" s="1"/>
      <c r="K757" s="1"/>
      <c r="L757" s="1"/>
      <c r="M757" s="1"/>
      <c r="N757" s="1"/>
      <c r="O757" s="1"/>
      <c r="P757" s="1"/>
      <c r="Q757" s="1"/>
      <c r="R757" s="1"/>
      <c r="S757" s="1"/>
      <c r="T757" s="1"/>
      <c r="U757" s="1"/>
      <c r="V757" s="1"/>
      <c r="W757" s="1"/>
      <c r="X757" s="1"/>
      <c r="Y757" s="1"/>
      <c r="Z757" s="1"/>
    </row>
    <row r="758" spans="1:26" ht="15.75" customHeight="1" x14ac:dyDescent="0.2">
      <c r="A758" s="1"/>
      <c r="B758" s="1"/>
      <c r="C758" s="2"/>
      <c r="D758" s="2"/>
      <c r="E758" s="2"/>
      <c r="F758" s="2"/>
      <c r="G758" s="1"/>
      <c r="H758" s="2"/>
      <c r="I758" s="2"/>
      <c r="J758" s="1"/>
      <c r="K758" s="1"/>
      <c r="L758" s="1"/>
      <c r="M758" s="1"/>
      <c r="N758" s="1"/>
      <c r="O758" s="1"/>
      <c r="P758" s="1"/>
      <c r="Q758" s="1"/>
      <c r="R758" s="1"/>
      <c r="S758" s="1"/>
      <c r="T758" s="1"/>
      <c r="U758" s="1"/>
      <c r="V758" s="1"/>
      <c r="W758" s="1"/>
      <c r="X758" s="1"/>
      <c r="Y758" s="1"/>
      <c r="Z758" s="1"/>
    </row>
    <row r="759" spans="1:26" ht="15.75" customHeight="1" x14ac:dyDescent="0.2">
      <c r="A759" s="1"/>
      <c r="B759" s="1"/>
      <c r="C759" s="2"/>
      <c r="D759" s="2"/>
      <c r="E759" s="2"/>
      <c r="F759" s="2"/>
      <c r="G759" s="1"/>
      <c r="H759" s="2"/>
      <c r="I759" s="2"/>
      <c r="J759" s="1"/>
      <c r="K759" s="1"/>
      <c r="L759" s="1"/>
      <c r="M759" s="1"/>
      <c r="N759" s="1"/>
      <c r="O759" s="1"/>
      <c r="P759" s="1"/>
      <c r="Q759" s="1"/>
      <c r="R759" s="1"/>
      <c r="S759" s="1"/>
      <c r="T759" s="1"/>
      <c r="U759" s="1"/>
      <c r="V759" s="1"/>
      <c r="W759" s="1"/>
      <c r="X759" s="1"/>
      <c r="Y759" s="1"/>
      <c r="Z759" s="1"/>
    </row>
    <row r="760" spans="1:26" ht="15.75" customHeight="1" x14ac:dyDescent="0.2">
      <c r="A760" s="1"/>
      <c r="B760" s="1"/>
      <c r="C760" s="2"/>
      <c r="D760" s="2"/>
      <c r="E760" s="2"/>
      <c r="F760" s="2"/>
      <c r="G760" s="1"/>
      <c r="H760" s="2"/>
      <c r="I760" s="2"/>
      <c r="J760" s="1"/>
      <c r="K760" s="1"/>
      <c r="L760" s="1"/>
      <c r="M760" s="1"/>
      <c r="N760" s="1"/>
      <c r="O760" s="1"/>
      <c r="P760" s="1"/>
      <c r="Q760" s="1"/>
      <c r="R760" s="1"/>
      <c r="S760" s="1"/>
      <c r="T760" s="1"/>
      <c r="U760" s="1"/>
      <c r="V760" s="1"/>
      <c r="W760" s="1"/>
      <c r="X760" s="1"/>
      <c r="Y760" s="1"/>
      <c r="Z760" s="1"/>
    </row>
    <row r="761" spans="1:26" ht="15.75" customHeight="1" x14ac:dyDescent="0.2">
      <c r="A761" s="1"/>
      <c r="B761" s="1"/>
      <c r="C761" s="2"/>
      <c r="D761" s="2"/>
      <c r="E761" s="2"/>
      <c r="F761" s="2"/>
      <c r="G761" s="1"/>
      <c r="H761" s="2"/>
      <c r="I761" s="2"/>
      <c r="J761" s="1"/>
      <c r="K761" s="1"/>
      <c r="L761" s="1"/>
      <c r="M761" s="1"/>
      <c r="N761" s="1"/>
      <c r="O761" s="1"/>
      <c r="P761" s="1"/>
      <c r="Q761" s="1"/>
      <c r="R761" s="1"/>
      <c r="S761" s="1"/>
      <c r="T761" s="1"/>
      <c r="U761" s="1"/>
      <c r="V761" s="1"/>
      <c r="W761" s="1"/>
      <c r="X761" s="1"/>
      <c r="Y761" s="1"/>
      <c r="Z761" s="1"/>
    </row>
    <row r="762" spans="1:26" ht="15.75" customHeight="1" x14ac:dyDescent="0.2">
      <c r="A762" s="1"/>
      <c r="B762" s="1"/>
      <c r="C762" s="2"/>
      <c r="D762" s="2"/>
      <c r="E762" s="2"/>
      <c r="F762" s="2"/>
      <c r="G762" s="1"/>
      <c r="H762" s="2"/>
      <c r="I762" s="2"/>
      <c r="J762" s="1"/>
      <c r="K762" s="1"/>
      <c r="L762" s="1"/>
      <c r="M762" s="1"/>
      <c r="N762" s="1"/>
      <c r="O762" s="1"/>
      <c r="P762" s="1"/>
      <c r="Q762" s="1"/>
      <c r="R762" s="1"/>
      <c r="S762" s="1"/>
      <c r="T762" s="1"/>
      <c r="U762" s="1"/>
      <c r="V762" s="1"/>
      <c r="W762" s="1"/>
      <c r="X762" s="1"/>
      <c r="Y762" s="1"/>
      <c r="Z762" s="1"/>
    </row>
    <row r="763" spans="1:26" ht="15.75" customHeight="1" x14ac:dyDescent="0.2">
      <c r="A763" s="1"/>
      <c r="B763" s="1"/>
      <c r="C763" s="2"/>
      <c r="D763" s="2"/>
      <c r="E763" s="2"/>
      <c r="F763" s="2"/>
      <c r="G763" s="1"/>
      <c r="H763" s="2"/>
      <c r="I763" s="2"/>
      <c r="J763" s="1"/>
      <c r="K763" s="1"/>
      <c r="L763" s="1"/>
      <c r="M763" s="1"/>
      <c r="N763" s="1"/>
      <c r="O763" s="1"/>
      <c r="P763" s="1"/>
      <c r="Q763" s="1"/>
      <c r="R763" s="1"/>
      <c r="S763" s="1"/>
      <c r="T763" s="1"/>
      <c r="U763" s="1"/>
      <c r="V763" s="1"/>
      <c r="W763" s="1"/>
      <c r="X763" s="1"/>
      <c r="Y763" s="1"/>
      <c r="Z763" s="1"/>
    </row>
    <row r="764" spans="1:26" ht="15.75" customHeight="1" x14ac:dyDescent="0.2">
      <c r="A764" s="1"/>
      <c r="B764" s="1"/>
      <c r="C764" s="2"/>
      <c r="D764" s="2"/>
      <c r="E764" s="2"/>
      <c r="F764" s="2"/>
      <c r="G764" s="1"/>
      <c r="H764" s="2"/>
      <c r="I764" s="2"/>
      <c r="J764" s="1"/>
      <c r="K764" s="1"/>
      <c r="L764" s="1"/>
      <c r="M764" s="1"/>
      <c r="N764" s="1"/>
      <c r="O764" s="1"/>
      <c r="P764" s="1"/>
      <c r="Q764" s="1"/>
      <c r="R764" s="1"/>
      <c r="S764" s="1"/>
      <c r="T764" s="1"/>
      <c r="U764" s="1"/>
      <c r="V764" s="1"/>
      <c r="W764" s="1"/>
      <c r="X764" s="1"/>
      <c r="Y764" s="1"/>
      <c r="Z764" s="1"/>
    </row>
    <row r="765" spans="1:26" ht="15.75" customHeight="1" x14ac:dyDescent="0.2">
      <c r="A765" s="1"/>
      <c r="B765" s="1"/>
      <c r="C765" s="2"/>
      <c r="D765" s="2"/>
      <c r="E765" s="2"/>
      <c r="F765" s="2"/>
      <c r="G765" s="1"/>
      <c r="H765" s="2"/>
      <c r="I765" s="2"/>
      <c r="J765" s="1"/>
      <c r="K765" s="1"/>
      <c r="L765" s="1"/>
      <c r="M765" s="1"/>
      <c r="N765" s="1"/>
      <c r="O765" s="1"/>
      <c r="P765" s="1"/>
      <c r="Q765" s="1"/>
      <c r="R765" s="1"/>
      <c r="S765" s="1"/>
      <c r="T765" s="1"/>
      <c r="U765" s="1"/>
      <c r="V765" s="1"/>
      <c r="W765" s="1"/>
      <c r="X765" s="1"/>
      <c r="Y765" s="1"/>
      <c r="Z765" s="1"/>
    </row>
    <row r="766" spans="1:26" ht="15.75" customHeight="1" x14ac:dyDescent="0.2">
      <c r="A766" s="1"/>
      <c r="B766" s="1"/>
      <c r="C766" s="2"/>
      <c r="D766" s="2"/>
      <c r="E766" s="2"/>
      <c r="F766" s="2"/>
      <c r="G766" s="1"/>
      <c r="H766" s="2"/>
      <c r="I766" s="2"/>
      <c r="J766" s="1"/>
      <c r="K766" s="1"/>
      <c r="L766" s="1"/>
      <c r="M766" s="1"/>
      <c r="N766" s="1"/>
      <c r="O766" s="1"/>
      <c r="P766" s="1"/>
      <c r="Q766" s="1"/>
      <c r="R766" s="1"/>
      <c r="S766" s="1"/>
      <c r="T766" s="1"/>
      <c r="U766" s="1"/>
      <c r="V766" s="1"/>
      <c r="W766" s="1"/>
      <c r="X766" s="1"/>
      <c r="Y766" s="1"/>
      <c r="Z766" s="1"/>
    </row>
    <row r="767" spans="1:26" ht="15.75" customHeight="1" x14ac:dyDescent="0.2">
      <c r="A767" s="1"/>
      <c r="B767" s="1"/>
      <c r="C767" s="2"/>
      <c r="D767" s="2"/>
      <c r="E767" s="2"/>
      <c r="F767" s="2"/>
      <c r="G767" s="1"/>
      <c r="H767" s="2"/>
      <c r="I767" s="2"/>
      <c r="J767" s="1"/>
      <c r="K767" s="1"/>
      <c r="L767" s="1"/>
      <c r="M767" s="1"/>
      <c r="N767" s="1"/>
      <c r="O767" s="1"/>
      <c r="P767" s="1"/>
      <c r="Q767" s="1"/>
      <c r="R767" s="1"/>
      <c r="S767" s="1"/>
      <c r="T767" s="1"/>
      <c r="U767" s="1"/>
      <c r="V767" s="1"/>
      <c r="W767" s="1"/>
      <c r="X767" s="1"/>
      <c r="Y767" s="1"/>
      <c r="Z767" s="1"/>
    </row>
    <row r="768" spans="1:26" ht="15.75" customHeight="1" x14ac:dyDescent="0.2">
      <c r="A768" s="1"/>
      <c r="B768" s="1"/>
      <c r="C768" s="2"/>
      <c r="D768" s="2"/>
      <c r="E768" s="2"/>
      <c r="F768" s="2"/>
      <c r="G768" s="1"/>
      <c r="H768" s="2"/>
      <c r="I768" s="2"/>
      <c r="J768" s="1"/>
      <c r="K768" s="1"/>
      <c r="L768" s="1"/>
      <c r="M768" s="1"/>
      <c r="N768" s="1"/>
      <c r="O768" s="1"/>
      <c r="P768" s="1"/>
      <c r="Q768" s="1"/>
      <c r="R768" s="1"/>
      <c r="S768" s="1"/>
      <c r="T768" s="1"/>
      <c r="U768" s="1"/>
      <c r="V768" s="1"/>
      <c r="W768" s="1"/>
      <c r="X768" s="1"/>
      <c r="Y768" s="1"/>
      <c r="Z768" s="1"/>
    </row>
    <row r="769" spans="1:26" ht="15.75" customHeight="1" x14ac:dyDescent="0.2">
      <c r="A769" s="1"/>
      <c r="B769" s="1"/>
      <c r="C769" s="2"/>
      <c r="D769" s="2"/>
      <c r="E769" s="2"/>
      <c r="F769" s="2"/>
      <c r="G769" s="1"/>
      <c r="H769" s="2"/>
      <c r="I769" s="2"/>
      <c r="J769" s="1"/>
      <c r="K769" s="1"/>
      <c r="L769" s="1"/>
      <c r="M769" s="1"/>
      <c r="N769" s="1"/>
      <c r="O769" s="1"/>
      <c r="P769" s="1"/>
      <c r="Q769" s="1"/>
      <c r="R769" s="1"/>
      <c r="S769" s="1"/>
      <c r="T769" s="1"/>
      <c r="U769" s="1"/>
      <c r="V769" s="1"/>
      <c r="W769" s="1"/>
      <c r="X769" s="1"/>
      <c r="Y769" s="1"/>
      <c r="Z769" s="1"/>
    </row>
    <row r="770" spans="1:26" ht="15.75" customHeight="1" x14ac:dyDescent="0.2">
      <c r="A770" s="1"/>
      <c r="B770" s="1"/>
      <c r="C770" s="2"/>
      <c r="D770" s="2"/>
      <c r="E770" s="2"/>
      <c r="F770" s="2"/>
      <c r="G770" s="1"/>
      <c r="H770" s="2"/>
      <c r="I770" s="2"/>
      <c r="J770" s="1"/>
      <c r="K770" s="1"/>
      <c r="L770" s="1"/>
      <c r="M770" s="1"/>
      <c r="N770" s="1"/>
      <c r="O770" s="1"/>
      <c r="P770" s="1"/>
      <c r="Q770" s="1"/>
      <c r="R770" s="1"/>
      <c r="S770" s="1"/>
      <c r="T770" s="1"/>
      <c r="U770" s="1"/>
      <c r="V770" s="1"/>
      <c r="W770" s="1"/>
      <c r="X770" s="1"/>
      <c r="Y770" s="1"/>
      <c r="Z770" s="1"/>
    </row>
    <row r="771" spans="1:26" ht="15.75" customHeight="1" x14ac:dyDescent="0.2">
      <c r="A771" s="1"/>
      <c r="B771" s="1"/>
      <c r="C771" s="2"/>
      <c r="D771" s="2"/>
      <c r="E771" s="2"/>
      <c r="F771" s="2"/>
      <c r="G771" s="1"/>
      <c r="H771" s="2"/>
      <c r="I771" s="2"/>
      <c r="J771" s="1"/>
      <c r="K771" s="1"/>
      <c r="L771" s="1"/>
      <c r="M771" s="1"/>
      <c r="N771" s="1"/>
      <c r="O771" s="1"/>
      <c r="P771" s="1"/>
      <c r="Q771" s="1"/>
      <c r="R771" s="1"/>
      <c r="S771" s="1"/>
      <c r="T771" s="1"/>
      <c r="U771" s="1"/>
      <c r="V771" s="1"/>
      <c r="W771" s="1"/>
      <c r="X771" s="1"/>
      <c r="Y771" s="1"/>
      <c r="Z771" s="1"/>
    </row>
    <row r="772" spans="1:26" ht="15.75" customHeight="1" x14ac:dyDescent="0.2">
      <c r="A772" s="1"/>
      <c r="B772" s="1"/>
      <c r="C772" s="2"/>
      <c r="D772" s="2"/>
      <c r="E772" s="2"/>
      <c r="F772" s="2"/>
      <c r="G772" s="1"/>
      <c r="H772" s="2"/>
      <c r="I772" s="2"/>
      <c r="J772" s="1"/>
      <c r="K772" s="1"/>
      <c r="L772" s="1"/>
      <c r="M772" s="1"/>
      <c r="N772" s="1"/>
      <c r="O772" s="1"/>
      <c r="P772" s="1"/>
      <c r="Q772" s="1"/>
      <c r="R772" s="1"/>
      <c r="S772" s="1"/>
      <c r="T772" s="1"/>
      <c r="U772" s="1"/>
      <c r="V772" s="1"/>
      <c r="W772" s="1"/>
      <c r="X772" s="1"/>
      <c r="Y772" s="1"/>
      <c r="Z772" s="1"/>
    </row>
    <row r="773" spans="1:26" ht="15.75" customHeight="1" x14ac:dyDescent="0.2">
      <c r="A773" s="1"/>
      <c r="B773" s="1"/>
      <c r="C773" s="2"/>
      <c r="D773" s="2"/>
      <c r="E773" s="2"/>
      <c r="F773" s="2"/>
      <c r="G773" s="1"/>
      <c r="H773" s="2"/>
      <c r="I773" s="2"/>
      <c r="J773" s="1"/>
      <c r="K773" s="1"/>
      <c r="L773" s="1"/>
      <c r="M773" s="1"/>
      <c r="N773" s="1"/>
      <c r="O773" s="1"/>
      <c r="P773" s="1"/>
      <c r="Q773" s="1"/>
      <c r="R773" s="1"/>
      <c r="S773" s="1"/>
      <c r="T773" s="1"/>
      <c r="U773" s="1"/>
      <c r="V773" s="1"/>
      <c r="W773" s="1"/>
      <c r="X773" s="1"/>
      <c r="Y773" s="1"/>
      <c r="Z773" s="1"/>
    </row>
    <row r="774" spans="1:26" ht="15.75" customHeight="1" x14ac:dyDescent="0.2">
      <c r="A774" s="1"/>
      <c r="B774" s="1"/>
      <c r="C774" s="2"/>
      <c r="D774" s="2"/>
      <c r="E774" s="2"/>
      <c r="F774" s="2"/>
      <c r="G774" s="1"/>
      <c r="H774" s="2"/>
      <c r="I774" s="2"/>
      <c r="J774" s="1"/>
      <c r="K774" s="1"/>
      <c r="L774" s="1"/>
      <c r="M774" s="1"/>
      <c r="N774" s="1"/>
      <c r="O774" s="1"/>
      <c r="P774" s="1"/>
      <c r="Q774" s="1"/>
      <c r="R774" s="1"/>
      <c r="S774" s="1"/>
      <c r="T774" s="1"/>
      <c r="U774" s="1"/>
      <c r="V774" s="1"/>
      <c r="W774" s="1"/>
      <c r="X774" s="1"/>
      <c r="Y774" s="1"/>
      <c r="Z774" s="1"/>
    </row>
    <row r="775" spans="1:26" ht="15.75" customHeight="1" x14ac:dyDescent="0.2">
      <c r="A775" s="1"/>
      <c r="B775" s="1"/>
      <c r="C775" s="2"/>
      <c r="D775" s="2"/>
      <c r="E775" s="2"/>
      <c r="F775" s="2"/>
      <c r="G775" s="1"/>
      <c r="H775" s="2"/>
      <c r="I775" s="2"/>
      <c r="J775" s="1"/>
      <c r="K775" s="1"/>
      <c r="L775" s="1"/>
      <c r="M775" s="1"/>
      <c r="N775" s="1"/>
      <c r="O775" s="1"/>
      <c r="P775" s="1"/>
      <c r="Q775" s="1"/>
      <c r="R775" s="1"/>
      <c r="S775" s="1"/>
      <c r="T775" s="1"/>
      <c r="U775" s="1"/>
      <c r="V775" s="1"/>
      <c r="W775" s="1"/>
      <c r="X775" s="1"/>
      <c r="Y775" s="1"/>
      <c r="Z775" s="1"/>
    </row>
    <row r="776" spans="1:26" ht="15.75" customHeight="1" x14ac:dyDescent="0.2">
      <c r="A776" s="1"/>
      <c r="B776" s="1"/>
      <c r="C776" s="2"/>
      <c r="D776" s="2"/>
      <c r="E776" s="2"/>
      <c r="F776" s="2"/>
      <c r="G776" s="1"/>
      <c r="H776" s="2"/>
      <c r="I776" s="2"/>
      <c r="J776" s="1"/>
      <c r="K776" s="1"/>
      <c r="L776" s="1"/>
      <c r="M776" s="1"/>
      <c r="N776" s="1"/>
      <c r="O776" s="1"/>
      <c r="P776" s="1"/>
      <c r="Q776" s="1"/>
      <c r="R776" s="1"/>
      <c r="S776" s="1"/>
      <c r="T776" s="1"/>
      <c r="U776" s="1"/>
      <c r="V776" s="1"/>
      <c r="W776" s="1"/>
      <c r="X776" s="1"/>
      <c r="Y776" s="1"/>
      <c r="Z776" s="1"/>
    </row>
    <row r="777" spans="1:26" ht="15.75" customHeight="1" x14ac:dyDescent="0.2">
      <c r="A777" s="1"/>
      <c r="B777" s="1"/>
      <c r="C777" s="2"/>
      <c r="D777" s="2"/>
      <c r="E777" s="2"/>
      <c r="F777" s="2"/>
      <c r="G777" s="1"/>
      <c r="H777" s="2"/>
      <c r="I777" s="2"/>
      <c r="J777" s="1"/>
      <c r="K777" s="1"/>
      <c r="L777" s="1"/>
      <c r="M777" s="1"/>
      <c r="N777" s="1"/>
      <c r="O777" s="1"/>
      <c r="P777" s="1"/>
      <c r="Q777" s="1"/>
      <c r="R777" s="1"/>
      <c r="S777" s="1"/>
      <c r="T777" s="1"/>
      <c r="U777" s="1"/>
      <c r="V777" s="1"/>
      <c r="W777" s="1"/>
      <c r="X777" s="1"/>
      <c r="Y777" s="1"/>
      <c r="Z777" s="1"/>
    </row>
    <row r="778" spans="1:26" ht="15.75" customHeight="1" x14ac:dyDescent="0.2">
      <c r="A778" s="1"/>
      <c r="B778" s="1"/>
      <c r="C778" s="2"/>
      <c r="D778" s="2"/>
      <c r="E778" s="2"/>
      <c r="F778" s="2"/>
      <c r="G778" s="1"/>
      <c r="H778" s="2"/>
      <c r="I778" s="2"/>
      <c r="J778" s="1"/>
      <c r="K778" s="1"/>
      <c r="L778" s="1"/>
      <c r="M778" s="1"/>
      <c r="N778" s="1"/>
      <c r="O778" s="1"/>
      <c r="P778" s="1"/>
      <c r="Q778" s="1"/>
      <c r="R778" s="1"/>
      <c r="S778" s="1"/>
      <c r="T778" s="1"/>
      <c r="U778" s="1"/>
      <c r="V778" s="1"/>
      <c r="W778" s="1"/>
      <c r="X778" s="1"/>
      <c r="Y778" s="1"/>
      <c r="Z778" s="1"/>
    </row>
    <row r="779" spans="1:26" ht="15.75" customHeight="1" x14ac:dyDescent="0.2">
      <c r="A779" s="1"/>
      <c r="B779" s="1"/>
      <c r="C779" s="2"/>
      <c r="D779" s="2"/>
      <c r="E779" s="2"/>
      <c r="F779" s="2"/>
      <c r="G779" s="1"/>
      <c r="H779" s="2"/>
      <c r="I779" s="2"/>
      <c r="J779" s="1"/>
      <c r="K779" s="1"/>
      <c r="L779" s="1"/>
      <c r="M779" s="1"/>
      <c r="N779" s="1"/>
      <c r="O779" s="1"/>
      <c r="P779" s="1"/>
      <c r="Q779" s="1"/>
      <c r="R779" s="1"/>
      <c r="S779" s="1"/>
      <c r="T779" s="1"/>
      <c r="U779" s="1"/>
      <c r="V779" s="1"/>
      <c r="W779" s="1"/>
      <c r="X779" s="1"/>
      <c r="Y779" s="1"/>
      <c r="Z779" s="1"/>
    </row>
    <row r="780" spans="1:26" ht="15.75" customHeight="1" x14ac:dyDescent="0.2">
      <c r="A780" s="1"/>
      <c r="B780" s="1"/>
      <c r="C780" s="2"/>
      <c r="D780" s="2"/>
      <c r="E780" s="2"/>
      <c r="F780" s="2"/>
      <c r="G780" s="1"/>
      <c r="H780" s="2"/>
      <c r="I780" s="2"/>
      <c r="J780" s="1"/>
      <c r="K780" s="1"/>
      <c r="L780" s="1"/>
      <c r="M780" s="1"/>
      <c r="N780" s="1"/>
      <c r="O780" s="1"/>
      <c r="P780" s="1"/>
      <c r="Q780" s="1"/>
      <c r="R780" s="1"/>
      <c r="S780" s="1"/>
      <c r="T780" s="1"/>
      <c r="U780" s="1"/>
      <c r="V780" s="1"/>
      <c r="W780" s="1"/>
      <c r="X780" s="1"/>
      <c r="Y780" s="1"/>
      <c r="Z780" s="1"/>
    </row>
    <row r="781" spans="1:26" ht="15.75" customHeight="1" x14ac:dyDescent="0.2">
      <c r="A781" s="1"/>
      <c r="B781" s="1"/>
      <c r="C781" s="2"/>
      <c r="D781" s="2"/>
      <c r="E781" s="2"/>
      <c r="F781" s="2"/>
      <c r="G781" s="1"/>
      <c r="H781" s="2"/>
      <c r="I781" s="2"/>
      <c r="J781" s="1"/>
      <c r="K781" s="1"/>
      <c r="L781" s="1"/>
      <c r="M781" s="1"/>
      <c r="N781" s="1"/>
      <c r="O781" s="1"/>
      <c r="P781" s="1"/>
      <c r="Q781" s="1"/>
      <c r="R781" s="1"/>
      <c r="S781" s="1"/>
      <c r="T781" s="1"/>
      <c r="U781" s="1"/>
      <c r="V781" s="1"/>
      <c r="W781" s="1"/>
      <c r="X781" s="1"/>
      <c r="Y781" s="1"/>
      <c r="Z781" s="1"/>
    </row>
    <row r="782" spans="1:26" ht="15.75" customHeight="1" x14ac:dyDescent="0.2">
      <c r="A782" s="1"/>
      <c r="B782" s="1"/>
      <c r="C782" s="2"/>
      <c r="D782" s="2"/>
      <c r="E782" s="2"/>
      <c r="F782" s="2"/>
      <c r="G782" s="1"/>
      <c r="H782" s="2"/>
      <c r="I782" s="2"/>
      <c r="J782" s="1"/>
      <c r="K782" s="1"/>
      <c r="L782" s="1"/>
      <c r="M782" s="1"/>
      <c r="N782" s="1"/>
      <c r="O782" s="1"/>
      <c r="P782" s="1"/>
      <c r="Q782" s="1"/>
      <c r="R782" s="1"/>
      <c r="S782" s="1"/>
      <c r="T782" s="1"/>
      <c r="U782" s="1"/>
      <c r="V782" s="1"/>
      <c r="W782" s="1"/>
      <c r="X782" s="1"/>
      <c r="Y782" s="1"/>
      <c r="Z782" s="1"/>
    </row>
    <row r="783" spans="1:26" ht="15.75" customHeight="1" x14ac:dyDescent="0.2">
      <c r="A783" s="1"/>
      <c r="B783" s="1"/>
      <c r="C783" s="2"/>
      <c r="D783" s="2"/>
      <c r="E783" s="2"/>
      <c r="F783" s="2"/>
      <c r="G783" s="1"/>
      <c r="H783" s="2"/>
      <c r="I783" s="2"/>
      <c r="J783" s="1"/>
      <c r="K783" s="1"/>
      <c r="L783" s="1"/>
      <c r="M783" s="1"/>
      <c r="N783" s="1"/>
      <c r="O783" s="1"/>
      <c r="P783" s="1"/>
      <c r="Q783" s="1"/>
      <c r="R783" s="1"/>
      <c r="S783" s="1"/>
      <c r="T783" s="1"/>
      <c r="U783" s="1"/>
      <c r="V783" s="1"/>
      <c r="W783" s="1"/>
      <c r="X783" s="1"/>
      <c r="Y783" s="1"/>
      <c r="Z783" s="1"/>
    </row>
    <row r="784" spans="1:26" ht="15.75" customHeight="1" x14ac:dyDescent="0.2">
      <c r="A784" s="1"/>
      <c r="B784" s="1"/>
      <c r="C784" s="2"/>
      <c r="D784" s="2"/>
      <c r="E784" s="2"/>
      <c r="F784" s="2"/>
      <c r="G784" s="1"/>
      <c r="H784" s="2"/>
      <c r="I784" s="2"/>
      <c r="J784" s="1"/>
      <c r="K784" s="1"/>
      <c r="L784" s="1"/>
      <c r="M784" s="1"/>
      <c r="N784" s="1"/>
      <c r="O784" s="1"/>
      <c r="P784" s="1"/>
      <c r="Q784" s="1"/>
      <c r="R784" s="1"/>
      <c r="S784" s="1"/>
      <c r="T784" s="1"/>
      <c r="U784" s="1"/>
      <c r="V784" s="1"/>
      <c r="W784" s="1"/>
      <c r="X784" s="1"/>
      <c r="Y784" s="1"/>
      <c r="Z784" s="1"/>
    </row>
    <row r="785" spans="1:26" ht="15.75" customHeight="1" x14ac:dyDescent="0.2">
      <c r="A785" s="1"/>
      <c r="B785" s="1"/>
      <c r="C785" s="2"/>
      <c r="D785" s="2"/>
      <c r="E785" s="2"/>
      <c r="F785" s="2"/>
      <c r="G785" s="1"/>
      <c r="H785" s="2"/>
      <c r="I785" s="2"/>
      <c r="J785" s="1"/>
      <c r="K785" s="1"/>
      <c r="L785" s="1"/>
      <c r="M785" s="1"/>
      <c r="N785" s="1"/>
      <c r="O785" s="1"/>
      <c r="P785" s="1"/>
      <c r="Q785" s="1"/>
      <c r="R785" s="1"/>
      <c r="S785" s="1"/>
      <c r="T785" s="1"/>
      <c r="U785" s="1"/>
      <c r="V785" s="1"/>
      <c r="W785" s="1"/>
      <c r="X785" s="1"/>
      <c r="Y785" s="1"/>
      <c r="Z785" s="1"/>
    </row>
    <row r="786" spans="1:26" ht="15.75" customHeight="1" x14ac:dyDescent="0.2">
      <c r="A786" s="1"/>
      <c r="B786" s="1"/>
      <c r="C786" s="2"/>
      <c r="D786" s="2"/>
      <c r="E786" s="2"/>
      <c r="F786" s="2"/>
      <c r="G786" s="1"/>
      <c r="H786" s="2"/>
      <c r="I786" s="2"/>
      <c r="J786" s="1"/>
      <c r="K786" s="1"/>
      <c r="L786" s="1"/>
      <c r="M786" s="1"/>
      <c r="N786" s="1"/>
      <c r="O786" s="1"/>
      <c r="P786" s="1"/>
      <c r="Q786" s="1"/>
      <c r="R786" s="1"/>
      <c r="S786" s="1"/>
      <c r="T786" s="1"/>
      <c r="U786" s="1"/>
      <c r="V786" s="1"/>
      <c r="W786" s="1"/>
      <c r="X786" s="1"/>
      <c r="Y786" s="1"/>
      <c r="Z786" s="1"/>
    </row>
    <row r="787" spans="1:26" ht="15.75" customHeight="1" x14ac:dyDescent="0.2">
      <c r="A787" s="1"/>
      <c r="B787" s="1"/>
      <c r="C787" s="2"/>
      <c r="D787" s="2"/>
      <c r="E787" s="2"/>
      <c r="F787" s="2"/>
      <c r="G787" s="1"/>
      <c r="H787" s="2"/>
      <c r="I787" s="2"/>
      <c r="J787" s="1"/>
      <c r="K787" s="1"/>
      <c r="L787" s="1"/>
      <c r="M787" s="1"/>
      <c r="N787" s="1"/>
      <c r="O787" s="1"/>
      <c r="P787" s="1"/>
      <c r="Q787" s="1"/>
      <c r="R787" s="1"/>
      <c r="S787" s="1"/>
      <c r="T787" s="1"/>
      <c r="U787" s="1"/>
      <c r="V787" s="1"/>
      <c r="W787" s="1"/>
      <c r="X787" s="1"/>
      <c r="Y787" s="1"/>
      <c r="Z787" s="1"/>
    </row>
    <row r="788" spans="1:26" ht="15.75" customHeight="1" x14ac:dyDescent="0.2">
      <c r="A788" s="1"/>
      <c r="B788" s="1"/>
      <c r="C788" s="2"/>
      <c r="D788" s="2"/>
      <c r="E788" s="2"/>
      <c r="F788" s="2"/>
      <c r="G788" s="1"/>
      <c r="H788" s="2"/>
      <c r="I788" s="2"/>
      <c r="J788" s="1"/>
      <c r="K788" s="1"/>
      <c r="L788" s="1"/>
      <c r="M788" s="1"/>
      <c r="N788" s="1"/>
      <c r="O788" s="1"/>
      <c r="P788" s="1"/>
      <c r="Q788" s="1"/>
      <c r="R788" s="1"/>
      <c r="S788" s="1"/>
      <c r="T788" s="1"/>
      <c r="U788" s="1"/>
      <c r="V788" s="1"/>
      <c r="W788" s="1"/>
      <c r="X788" s="1"/>
      <c r="Y788" s="1"/>
      <c r="Z788" s="1"/>
    </row>
    <row r="789" spans="1:26" ht="15.75" customHeight="1" x14ac:dyDescent="0.2">
      <c r="A789" s="1"/>
      <c r="B789" s="1"/>
      <c r="C789" s="2"/>
      <c r="D789" s="2"/>
      <c r="E789" s="2"/>
      <c r="F789" s="2"/>
      <c r="G789" s="1"/>
      <c r="H789" s="2"/>
      <c r="I789" s="2"/>
      <c r="J789" s="1"/>
      <c r="K789" s="1"/>
      <c r="L789" s="1"/>
      <c r="M789" s="1"/>
      <c r="N789" s="1"/>
      <c r="O789" s="1"/>
      <c r="P789" s="1"/>
      <c r="Q789" s="1"/>
      <c r="R789" s="1"/>
      <c r="S789" s="1"/>
      <c r="T789" s="1"/>
      <c r="U789" s="1"/>
      <c r="V789" s="1"/>
      <c r="W789" s="1"/>
      <c r="X789" s="1"/>
      <c r="Y789" s="1"/>
      <c r="Z789" s="1"/>
    </row>
    <row r="790" spans="1:26" ht="15.75" customHeight="1" x14ac:dyDescent="0.2">
      <c r="A790" s="1"/>
      <c r="B790" s="1"/>
      <c r="C790" s="2"/>
      <c r="D790" s="2"/>
      <c r="E790" s="2"/>
      <c r="F790" s="2"/>
      <c r="G790" s="1"/>
      <c r="H790" s="2"/>
      <c r="I790" s="2"/>
      <c r="J790" s="1"/>
      <c r="K790" s="1"/>
      <c r="L790" s="1"/>
      <c r="M790" s="1"/>
      <c r="N790" s="1"/>
      <c r="O790" s="1"/>
      <c r="P790" s="1"/>
      <c r="Q790" s="1"/>
      <c r="R790" s="1"/>
      <c r="S790" s="1"/>
      <c r="T790" s="1"/>
      <c r="U790" s="1"/>
      <c r="V790" s="1"/>
      <c r="W790" s="1"/>
      <c r="X790" s="1"/>
      <c r="Y790" s="1"/>
      <c r="Z790" s="1"/>
    </row>
    <row r="791" spans="1:26" ht="15.75" customHeight="1" x14ac:dyDescent="0.2">
      <c r="A791" s="1"/>
      <c r="B791" s="1"/>
      <c r="C791" s="2"/>
      <c r="D791" s="2"/>
      <c r="E791" s="2"/>
      <c r="F791" s="2"/>
      <c r="G791" s="1"/>
      <c r="H791" s="2"/>
      <c r="I791" s="2"/>
      <c r="J791" s="1"/>
      <c r="K791" s="1"/>
      <c r="L791" s="1"/>
      <c r="M791" s="1"/>
      <c r="N791" s="1"/>
      <c r="O791" s="1"/>
      <c r="P791" s="1"/>
      <c r="Q791" s="1"/>
      <c r="R791" s="1"/>
      <c r="S791" s="1"/>
      <c r="T791" s="1"/>
      <c r="U791" s="1"/>
      <c r="V791" s="1"/>
      <c r="W791" s="1"/>
      <c r="X791" s="1"/>
      <c r="Y791" s="1"/>
      <c r="Z791" s="1"/>
    </row>
    <row r="792" spans="1:26" ht="15.75" customHeight="1" x14ac:dyDescent="0.2">
      <c r="A792" s="1"/>
      <c r="B792" s="1"/>
      <c r="C792" s="2"/>
      <c r="D792" s="2"/>
      <c r="E792" s="2"/>
      <c r="F792" s="2"/>
      <c r="G792" s="1"/>
      <c r="H792" s="2"/>
      <c r="I792" s="2"/>
      <c r="J792" s="1"/>
      <c r="K792" s="1"/>
      <c r="L792" s="1"/>
      <c r="M792" s="1"/>
      <c r="N792" s="1"/>
      <c r="O792" s="1"/>
      <c r="P792" s="1"/>
      <c r="Q792" s="1"/>
      <c r="R792" s="1"/>
      <c r="S792" s="1"/>
      <c r="T792" s="1"/>
      <c r="U792" s="1"/>
      <c r="V792" s="1"/>
      <c r="W792" s="1"/>
      <c r="X792" s="1"/>
      <c r="Y792" s="1"/>
      <c r="Z792" s="1"/>
    </row>
    <row r="793" spans="1:26" ht="15.75" customHeight="1" x14ac:dyDescent="0.2">
      <c r="A793" s="1"/>
      <c r="B793" s="1"/>
      <c r="C793" s="2"/>
      <c r="D793" s="2"/>
      <c r="E793" s="2"/>
      <c r="F793" s="2"/>
      <c r="G793" s="1"/>
      <c r="H793" s="2"/>
      <c r="I793" s="2"/>
      <c r="J793" s="1"/>
      <c r="K793" s="1"/>
      <c r="L793" s="1"/>
      <c r="M793" s="1"/>
      <c r="N793" s="1"/>
      <c r="O793" s="1"/>
      <c r="P793" s="1"/>
      <c r="Q793" s="1"/>
      <c r="R793" s="1"/>
      <c r="S793" s="1"/>
      <c r="T793" s="1"/>
      <c r="U793" s="1"/>
      <c r="V793" s="1"/>
      <c r="W793" s="1"/>
      <c r="X793" s="1"/>
      <c r="Y793" s="1"/>
      <c r="Z793" s="1"/>
    </row>
    <row r="794" spans="1:26" ht="15.75" customHeight="1" x14ac:dyDescent="0.2">
      <c r="A794" s="1"/>
      <c r="B794" s="1"/>
      <c r="C794" s="2"/>
      <c r="D794" s="2"/>
      <c r="E794" s="2"/>
      <c r="F794" s="2"/>
      <c r="G794" s="1"/>
      <c r="H794" s="2"/>
      <c r="I794" s="2"/>
      <c r="J794" s="1"/>
      <c r="K794" s="1"/>
      <c r="L794" s="1"/>
      <c r="M794" s="1"/>
      <c r="N794" s="1"/>
      <c r="O794" s="1"/>
      <c r="P794" s="1"/>
      <c r="Q794" s="1"/>
      <c r="R794" s="1"/>
      <c r="S794" s="1"/>
      <c r="T794" s="1"/>
      <c r="U794" s="1"/>
      <c r="V794" s="1"/>
      <c r="W794" s="1"/>
      <c r="X794" s="1"/>
      <c r="Y794" s="1"/>
      <c r="Z794" s="1"/>
    </row>
    <row r="795" spans="1:26" ht="15.75" customHeight="1" x14ac:dyDescent="0.2">
      <c r="A795" s="1"/>
      <c r="B795" s="1"/>
      <c r="C795" s="2"/>
      <c r="D795" s="2"/>
      <c r="E795" s="2"/>
      <c r="F795" s="2"/>
      <c r="G795" s="1"/>
      <c r="H795" s="2"/>
      <c r="I795" s="2"/>
      <c r="J795" s="1"/>
      <c r="K795" s="1"/>
      <c r="L795" s="1"/>
      <c r="M795" s="1"/>
      <c r="N795" s="1"/>
      <c r="O795" s="1"/>
      <c r="P795" s="1"/>
      <c r="Q795" s="1"/>
      <c r="R795" s="1"/>
      <c r="S795" s="1"/>
      <c r="T795" s="1"/>
      <c r="U795" s="1"/>
      <c r="V795" s="1"/>
      <c r="W795" s="1"/>
      <c r="X795" s="1"/>
      <c r="Y795" s="1"/>
      <c r="Z795" s="1"/>
    </row>
    <row r="796" spans="1:26" ht="15.75" customHeight="1" x14ac:dyDescent="0.2">
      <c r="A796" s="1"/>
      <c r="B796" s="1"/>
      <c r="C796" s="2"/>
      <c r="D796" s="2"/>
      <c r="E796" s="2"/>
      <c r="F796" s="2"/>
      <c r="G796" s="1"/>
      <c r="H796" s="2"/>
      <c r="I796" s="2"/>
      <c r="J796" s="1"/>
      <c r="K796" s="1"/>
      <c r="L796" s="1"/>
      <c r="M796" s="1"/>
      <c r="N796" s="1"/>
      <c r="O796" s="1"/>
      <c r="P796" s="1"/>
      <c r="Q796" s="1"/>
      <c r="R796" s="1"/>
      <c r="S796" s="1"/>
      <c r="T796" s="1"/>
      <c r="U796" s="1"/>
      <c r="V796" s="1"/>
      <c r="W796" s="1"/>
      <c r="X796" s="1"/>
      <c r="Y796" s="1"/>
      <c r="Z796" s="1"/>
    </row>
    <row r="797" spans="1:26" ht="15.75" customHeight="1" x14ac:dyDescent="0.2">
      <c r="A797" s="1"/>
      <c r="B797" s="1"/>
      <c r="C797" s="2"/>
      <c r="D797" s="2"/>
      <c r="E797" s="2"/>
      <c r="F797" s="2"/>
      <c r="G797" s="1"/>
      <c r="H797" s="2"/>
      <c r="I797" s="2"/>
      <c r="J797" s="1"/>
      <c r="K797" s="1"/>
      <c r="L797" s="1"/>
      <c r="M797" s="1"/>
      <c r="N797" s="1"/>
      <c r="O797" s="1"/>
      <c r="P797" s="1"/>
      <c r="Q797" s="1"/>
      <c r="R797" s="1"/>
      <c r="S797" s="1"/>
      <c r="T797" s="1"/>
      <c r="U797" s="1"/>
      <c r="V797" s="1"/>
      <c r="W797" s="1"/>
      <c r="X797" s="1"/>
      <c r="Y797" s="1"/>
      <c r="Z797" s="1"/>
    </row>
    <row r="798" spans="1:26" ht="15.75" customHeight="1" x14ac:dyDescent="0.2">
      <c r="A798" s="1"/>
      <c r="B798" s="1"/>
      <c r="C798" s="2"/>
      <c r="D798" s="2"/>
      <c r="E798" s="2"/>
      <c r="F798" s="2"/>
      <c r="G798" s="1"/>
      <c r="H798" s="2"/>
      <c r="I798" s="2"/>
      <c r="J798" s="1"/>
      <c r="K798" s="1"/>
      <c r="L798" s="1"/>
      <c r="M798" s="1"/>
      <c r="N798" s="1"/>
      <c r="O798" s="1"/>
      <c r="P798" s="1"/>
      <c r="Q798" s="1"/>
      <c r="R798" s="1"/>
      <c r="S798" s="1"/>
      <c r="T798" s="1"/>
      <c r="U798" s="1"/>
      <c r="V798" s="1"/>
      <c r="W798" s="1"/>
      <c r="X798" s="1"/>
      <c r="Y798" s="1"/>
      <c r="Z798" s="1"/>
    </row>
    <row r="799" spans="1:26" ht="15.75" customHeight="1" x14ac:dyDescent="0.2">
      <c r="A799" s="1"/>
      <c r="B799" s="1"/>
      <c r="C799" s="2"/>
      <c r="D799" s="2"/>
      <c r="E799" s="2"/>
      <c r="F799" s="2"/>
      <c r="G799" s="1"/>
      <c r="H799" s="2"/>
      <c r="I799" s="2"/>
      <c r="J799" s="1"/>
      <c r="K799" s="1"/>
      <c r="L799" s="1"/>
      <c r="M799" s="1"/>
      <c r="N799" s="1"/>
      <c r="O799" s="1"/>
      <c r="P799" s="1"/>
      <c r="Q799" s="1"/>
      <c r="R799" s="1"/>
      <c r="S799" s="1"/>
      <c r="T799" s="1"/>
      <c r="U799" s="1"/>
      <c r="V799" s="1"/>
      <c r="W799" s="1"/>
      <c r="X799" s="1"/>
      <c r="Y799" s="1"/>
      <c r="Z799" s="1"/>
    </row>
    <row r="800" spans="1:26" ht="15.75" customHeight="1" x14ac:dyDescent="0.2">
      <c r="A800" s="1"/>
      <c r="B800" s="1"/>
      <c r="C800" s="2"/>
      <c r="D800" s="2"/>
      <c r="E800" s="2"/>
      <c r="F800" s="2"/>
      <c r="G800" s="1"/>
      <c r="H800" s="2"/>
      <c r="I800" s="2"/>
      <c r="J800" s="1"/>
      <c r="K800" s="1"/>
      <c r="L800" s="1"/>
      <c r="M800" s="1"/>
      <c r="N800" s="1"/>
      <c r="O800" s="1"/>
      <c r="P800" s="1"/>
      <c r="Q800" s="1"/>
      <c r="R800" s="1"/>
      <c r="S800" s="1"/>
      <c r="T800" s="1"/>
      <c r="U800" s="1"/>
      <c r="V800" s="1"/>
      <c r="W800" s="1"/>
      <c r="X800" s="1"/>
      <c r="Y800" s="1"/>
      <c r="Z800" s="1"/>
    </row>
    <row r="801" spans="1:26" ht="15.75" customHeight="1" x14ac:dyDescent="0.2">
      <c r="A801" s="1"/>
      <c r="B801" s="1"/>
      <c r="C801" s="2"/>
      <c r="D801" s="2"/>
      <c r="E801" s="2"/>
      <c r="F801" s="2"/>
      <c r="G801" s="1"/>
      <c r="H801" s="2"/>
      <c r="I801" s="2"/>
      <c r="J801" s="1"/>
      <c r="K801" s="1"/>
      <c r="L801" s="1"/>
      <c r="M801" s="1"/>
      <c r="N801" s="1"/>
      <c r="O801" s="1"/>
      <c r="P801" s="1"/>
      <c r="Q801" s="1"/>
      <c r="R801" s="1"/>
      <c r="S801" s="1"/>
      <c r="T801" s="1"/>
      <c r="U801" s="1"/>
      <c r="V801" s="1"/>
      <c r="W801" s="1"/>
      <c r="X801" s="1"/>
      <c r="Y801" s="1"/>
      <c r="Z801" s="1"/>
    </row>
    <row r="802" spans="1:26" ht="15.75" customHeight="1" x14ac:dyDescent="0.2">
      <c r="A802" s="1"/>
      <c r="B802" s="1"/>
      <c r="C802" s="2"/>
      <c r="D802" s="2"/>
      <c r="E802" s="2"/>
      <c r="F802" s="2"/>
      <c r="G802" s="1"/>
      <c r="H802" s="2"/>
      <c r="I802" s="2"/>
      <c r="J802" s="1"/>
      <c r="K802" s="1"/>
      <c r="L802" s="1"/>
      <c r="M802" s="1"/>
      <c r="N802" s="1"/>
      <c r="O802" s="1"/>
      <c r="P802" s="1"/>
      <c r="Q802" s="1"/>
      <c r="R802" s="1"/>
      <c r="S802" s="1"/>
      <c r="T802" s="1"/>
      <c r="U802" s="1"/>
      <c r="V802" s="1"/>
      <c r="W802" s="1"/>
      <c r="X802" s="1"/>
      <c r="Y802" s="1"/>
      <c r="Z802" s="1"/>
    </row>
    <row r="803" spans="1:26" ht="15.75" customHeight="1" x14ac:dyDescent="0.2">
      <c r="A803" s="1"/>
      <c r="B803" s="1"/>
      <c r="C803" s="2"/>
      <c r="D803" s="2"/>
      <c r="E803" s="2"/>
      <c r="F803" s="2"/>
      <c r="G803" s="1"/>
      <c r="H803" s="2"/>
      <c r="I803" s="2"/>
      <c r="J803" s="1"/>
      <c r="K803" s="1"/>
      <c r="L803" s="1"/>
      <c r="M803" s="1"/>
      <c r="N803" s="1"/>
      <c r="O803" s="1"/>
      <c r="P803" s="1"/>
      <c r="Q803" s="1"/>
      <c r="R803" s="1"/>
      <c r="S803" s="1"/>
      <c r="T803" s="1"/>
      <c r="U803" s="1"/>
      <c r="V803" s="1"/>
      <c r="W803" s="1"/>
      <c r="X803" s="1"/>
      <c r="Y803" s="1"/>
      <c r="Z803" s="1"/>
    </row>
    <row r="804" spans="1:26" ht="15.75" customHeight="1" x14ac:dyDescent="0.2">
      <c r="A804" s="1"/>
      <c r="B804" s="1"/>
      <c r="C804" s="2"/>
      <c r="D804" s="2"/>
      <c r="E804" s="2"/>
      <c r="F804" s="2"/>
      <c r="G804" s="1"/>
      <c r="H804" s="2"/>
      <c r="I804" s="2"/>
      <c r="J804" s="1"/>
      <c r="K804" s="1"/>
      <c r="L804" s="1"/>
      <c r="M804" s="1"/>
      <c r="N804" s="1"/>
      <c r="O804" s="1"/>
      <c r="P804" s="1"/>
      <c r="Q804" s="1"/>
      <c r="R804" s="1"/>
      <c r="S804" s="1"/>
      <c r="T804" s="1"/>
      <c r="U804" s="1"/>
      <c r="V804" s="1"/>
      <c r="W804" s="1"/>
      <c r="X804" s="1"/>
      <c r="Y804" s="1"/>
      <c r="Z804" s="1"/>
    </row>
    <row r="805" spans="1:26" ht="15.75" customHeight="1" x14ac:dyDescent="0.2">
      <c r="A805" s="1"/>
      <c r="B805" s="1"/>
      <c r="C805" s="2"/>
      <c r="D805" s="2"/>
      <c r="E805" s="2"/>
      <c r="F805" s="2"/>
      <c r="G805" s="1"/>
      <c r="H805" s="2"/>
      <c r="I805" s="2"/>
      <c r="J805" s="1"/>
      <c r="K805" s="1"/>
      <c r="L805" s="1"/>
      <c r="M805" s="1"/>
      <c r="N805" s="1"/>
      <c r="O805" s="1"/>
      <c r="P805" s="1"/>
      <c r="Q805" s="1"/>
      <c r="R805" s="1"/>
      <c r="S805" s="1"/>
      <c r="T805" s="1"/>
      <c r="U805" s="1"/>
      <c r="V805" s="1"/>
      <c r="W805" s="1"/>
      <c r="X805" s="1"/>
      <c r="Y805" s="1"/>
      <c r="Z805" s="1"/>
    </row>
    <row r="806" spans="1:26" ht="15.75" customHeight="1" x14ac:dyDescent="0.2">
      <c r="A806" s="1"/>
      <c r="B806" s="1"/>
      <c r="C806" s="2"/>
      <c r="D806" s="2"/>
      <c r="E806" s="2"/>
      <c r="F806" s="2"/>
      <c r="G806" s="1"/>
      <c r="H806" s="2"/>
      <c r="I806" s="2"/>
      <c r="J806" s="1"/>
      <c r="K806" s="1"/>
      <c r="L806" s="1"/>
      <c r="M806" s="1"/>
      <c r="N806" s="1"/>
      <c r="O806" s="1"/>
      <c r="P806" s="1"/>
      <c r="Q806" s="1"/>
      <c r="R806" s="1"/>
      <c r="S806" s="1"/>
      <c r="T806" s="1"/>
      <c r="U806" s="1"/>
      <c r="V806" s="1"/>
      <c r="W806" s="1"/>
      <c r="X806" s="1"/>
      <c r="Y806" s="1"/>
      <c r="Z806" s="1"/>
    </row>
    <row r="807" spans="1:26" ht="15.75" customHeight="1" x14ac:dyDescent="0.2">
      <c r="A807" s="1"/>
      <c r="B807" s="1"/>
      <c r="C807" s="2"/>
      <c r="D807" s="2"/>
      <c r="E807" s="2"/>
      <c r="F807" s="2"/>
      <c r="G807" s="1"/>
      <c r="H807" s="2"/>
      <c r="I807" s="2"/>
      <c r="J807" s="1"/>
      <c r="K807" s="1"/>
      <c r="L807" s="1"/>
      <c r="M807" s="1"/>
      <c r="N807" s="1"/>
      <c r="O807" s="1"/>
      <c r="P807" s="1"/>
      <c r="Q807" s="1"/>
      <c r="R807" s="1"/>
      <c r="S807" s="1"/>
      <c r="T807" s="1"/>
      <c r="U807" s="1"/>
      <c r="V807" s="1"/>
      <c r="W807" s="1"/>
      <c r="X807" s="1"/>
      <c r="Y807" s="1"/>
      <c r="Z807" s="1"/>
    </row>
    <row r="808" spans="1:26" ht="15.75" customHeight="1" x14ac:dyDescent="0.2">
      <c r="A808" s="1"/>
      <c r="B808" s="1"/>
      <c r="C808" s="2"/>
      <c r="D808" s="2"/>
      <c r="E808" s="2"/>
      <c r="F808" s="2"/>
      <c r="G808" s="1"/>
      <c r="H808" s="2"/>
      <c r="I808" s="2"/>
      <c r="J808" s="1"/>
      <c r="K808" s="1"/>
      <c r="L808" s="1"/>
      <c r="M808" s="1"/>
      <c r="N808" s="1"/>
      <c r="O808" s="1"/>
      <c r="P808" s="1"/>
      <c r="Q808" s="1"/>
      <c r="R808" s="1"/>
      <c r="S808" s="1"/>
      <c r="T808" s="1"/>
      <c r="U808" s="1"/>
      <c r="V808" s="1"/>
      <c r="W808" s="1"/>
      <c r="X808" s="1"/>
      <c r="Y808" s="1"/>
      <c r="Z808" s="1"/>
    </row>
    <row r="809" spans="1:26" ht="15.75" customHeight="1" x14ac:dyDescent="0.2">
      <c r="A809" s="1"/>
      <c r="B809" s="1"/>
      <c r="C809" s="2"/>
      <c r="D809" s="2"/>
      <c r="E809" s="2"/>
      <c r="F809" s="2"/>
      <c r="G809" s="1"/>
      <c r="H809" s="2"/>
      <c r="I809" s="2"/>
      <c r="J809" s="1"/>
      <c r="K809" s="1"/>
      <c r="L809" s="1"/>
      <c r="M809" s="1"/>
      <c r="N809" s="1"/>
      <c r="O809" s="1"/>
      <c r="P809" s="1"/>
      <c r="Q809" s="1"/>
      <c r="R809" s="1"/>
      <c r="S809" s="1"/>
      <c r="T809" s="1"/>
      <c r="U809" s="1"/>
      <c r="V809" s="1"/>
      <c r="W809" s="1"/>
      <c r="X809" s="1"/>
      <c r="Y809" s="1"/>
      <c r="Z809" s="1"/>
    </row>
    <row r="810" spans="1:26" ht="15.75" customHeight="1" x14ac:dyDescent="0.2">
      <c r="A810" s="1"/>
      <c r="B810" s="1"/>
      <c r="C810" s="2"/>
      <c r="D810" s="2"/>
      <c r="E810" s="2"/>
      <c r="F810" s="2"/>
      <c r="G810" s="1"/>
      <c r="H810" s="2"/>
      <c r="I810" s="2"/>
      <c r="J810" s="1"/>
      <c r="K810" s="1"/>
      <c r="L810" s="1"/>
      <c r="M810" s="1"/>
      <c r="N810" s="1"/>
      <c r="O810" s="1"/>
      <c r="P810" s="1"/>
      <c r="Q810" s="1"/>
      <c r="R810" s="1"/>
      <c r="S810" s="1"/>
      <c r="T810" s="1"/>
      <c r="U810" s="1"/>
      <c r="V810" s="1"/>
      <c r="W810" s="1"/>
      <c r="X810" s="1"/>
      <c r="Y810" s="1"/>
      <c r="Z810" s="1"/>
    </row>
    <row r="811" spans="1:26" ht="15.75" customHeight="1" x14ac:dyDescent="0.2">
      <c r="A811" s="1"/>
      <c r="B811" s="1"/>
      <c r="C811" s="2"/>
      <c r="D811" s="2"/>
      <c r="E811" s="2"/>
      <c r="F811" s="2"/>
      <c r="G811" s="1"/>
      <c r="H811" s="2"/>
      <c r="I811" s="2"/>
      <c r="J811" s="1"/>
      <c r="K811" s="1"/>
      <c r="L811" s="1"/>
      <c r="M811" s="1"/>
      <c r="N811" s="1"/>
      <c r="O811" s="1"/>
      <c r="P811" s="1"/>
      <c r="Q811" s="1"/>
      <c r="R811" s="1"/>
      <c r="S811" s="1"/>
      <c r="T811" s="1"/>
      <c r="U811" s="1"/>
      <c r="V811" s="1"/>
      <c r="W811" s="1"/>
      <c r="X811" s="1"/>
      <c r="Y811" s="1"/>
      <c r="Z811" s="1"/>
    </row>
    <row r="812" spans="1:26" ht="15.75" customHeight="1" x14ac:dyDescent="0.2">
      <c r="A812" s="1"/>
      <c r="B812" s="1"/>
      <c r="C812" s="2"/>
      <c r="D812" s="2"/>
      <c r="E812" s="2"/>
      <c r="F812" s="2"/>
      <c r="G812" s="1"/>
      <c r="H812" s="2"/>
      <c r="I812" s="2"/>
      <c r="J812" s="1"/>
      <c r="K812" s="1"/>
      <c r="L812" s="1"/>
      <c r="M812" s="1"/>
      <c r="N812" s="1"/>
      <c r="O812" s="1"/>
      <c r="P812" s="1"/>
      <c r="Q812" s="1"/>
      <c r="R812" s="1"/>
      <c r="S812" s="1"/>
      <c r="T812" s="1"/>
      <c r="U812" s="1"/>
      <c r="V812" s="1"/>
      <c r="W812" s="1"/>
      <c r="X812" s="1"/>
      <c r="Y812" s="1"/>
      <c r="Z812" s="1"/>
    </row>
    <row r="813" spans="1:26" ht="15.75" customHeight="1" x14ac:dyDescent="0.2">
      <c r="A813" s="1"/>
      <c r="B813" s="1"/>
      <c r="C813" s="2"/>
      <c r="D813" s="2"/>
      <c r="E813" s="2"/>
      <c r="F813" s="2"/>
      <c r="G813" s="1"/>
      <c r="H813" s="2"/>
      <c r="I813" s="2"/>
      <c r="J813" s="1"/>
      <c r="K813" s="1"/>
      <c r="L813" s="1"/>
      <c r="M813" s="1"/>
      <c r="N813" s="1"/>
      <c r="O813" s="1"/>
      <c r="P813" s="1"/>
      <c r="Q813" s="1"/>
      <c r="R813" s="1"/>
      <c r="S813" s="1"/>
      <c r="T813" s="1"/>
      <c r="U813" s="1"/>
      <c r="V813" s="1"/>
      <c r="W813" s="1"/>
      <c r="X813" s="1"/>
      <c r="Y813" s="1"/>
      <c r="Z813" s="1"/>
    </row>
    <row r="814" spans="1:26" ht="15.75" customHeight="1" x14ac:dyDescent="0.2">
      <c r="A814" s="1"/>
      <c r="B814" s="1"/>
      <c r="C814" s="2"/>
      <c r="D814" s="2"/>
      <c r="E814" s="2"/>
      <c r="F814" s="2"/>
      <c r="G814" s="1"/>
      <c r="H814" s="2"/>
      <c r="I814" s="2"/>
      <c r="J814" s="1"/>
      <c r="K814" s="1"/>
      <c r="L814" s="1"/>
      <c r="M814" s="1"/>
      <c r="N814" s="1"/>
      <c r="O814" s="1"/>
      <c r="P814" s="1"/>
      <c r="Q814" s="1"/>
      <c r="R814" s="1"/>
      <c r="S814" s="1"/>
      <c r="T814" s="1"/>
      <c r="U814" s="1"/>
      <c r="V814" s="1"/>
      <c r="W814" s="1"/>
      <c r="X814" s="1"/>
      <c r="Y814" s="1"/>
      <c r="Z814" s="1"/>
    </row>
    <row r="815" spans="1:26" ht="15.75" customHeight="1" x14ac:dyDescent="0.2">
      <c r="A815" s="1"/>
      <c r="B815" s="1"/>
      <c r="C815" s="2"/>
      <c r="D815" s="2"/>
      <c r="E815" s="2"/>
      <c r="F815" s="2"/>
      <c r="G815" s="1"/>
      <c r="H815" s="2"/>
      <c r="I815" s="2"/>
      <c r="J815" s="1"/>
      <c r="K815" s="1"/>
      <c r="L815" s="1"/>
      <c r="M815" s="1"/>
      <c r="N815" s="1"/>
      <c r="O815" s="1"/>
      <c r="P815" s="1"/>
      <c r="Q815" s="1"/>
      <c r="R815" s="1"/>
      <c r="S815" s="1"/>
      <c r="T815" s="1"/>
      <c r="U815" s="1"/>
      <c r="V815" s="1"/>
      <c r="W815" s="1"/>
      <c r="X815" s="1"/>
      <c r="Y815" s="1"/>
      <c r="Z815" s="1"/>
    </row>
    <row r="816" spans="1:26" ht="15.75" customHeight="1" x14ac:dyDescent="0.2">
      <c r="A816" s="1"/>
      <c r="B816" s="1"/>
      <c r="C816" s="2"/>
      <c r="D816" s="2"/>
      <c r="E816" s="2"/>
      <c r="F816" s="2"/>
      <c r="G816" s="1"/>
      <c r="H816" s="2"/>
      <c r="I816" s="2"/>
      <c r="J816" s="1"/>
      <c r="K816" s="1"/>
      <c r="L816" s="1"/>
      <c r="M816" s="1"/>
      <c r="N816" s="1"/>
      <c r="O816" s="1"/>
      <c r="P816" s="1"/>
      <c r="Q816" s="1"/>
      <c r="R816" s="1"/>
      <c r="S816" s="1"/>
      <c r="T816" s="1"/>
      <c r="U816" s="1"/>
      <c r="V816" s="1"/>
      <c r="W816" s="1"/>
      <c r="X816" s="1"/>
      <c r="Y816" s="1"/>
      <c r="Z816" s="1"/>
    </row>
    <row r="817" spans="1:26" ht="15.75" customHeight="1" x14ac:dyDescent="0.2">
      <c r="A817" s="1"/>
      <c r="B817" s="1"/>
      <c r="C817" s="2"/>
      <c r="D817" s="2"/>
      <c r="E817" s="2"/>
      <c r="F817" s="2"/>
      <c r="G817" s="1"/>
      <c r="H817" s="2"/>
      <c r="I817" s="2"/>
      <c r="J817" s="1"/>
      <c r="K817" s="1"/>
      <c r="L817" s="1"/>
      <c r="M817" s="1"/>
      <c r="N817" s="1"/>
      <c r="O817" s="1"/>
      <c r="P817" s="1"/>
      <c r="Q817" s="1"/>
      <c r="R817" s="1"/>
      <c r="S817" s="1"/>
      <c r="T817" s="1"/>
      <c r="U817" s="1"/>
      <c r="V817" s="1"/>
      <c r="W817" s="1"/>
      <c r="X817" s="1"/>
      <c r="Y817" s="1"/>
      <c r="Z817" s="1"/>
    </row>
    <row r="818" spans="1:26" ht="15.75" customHeight="1" x14ac:dyDescent="0.2">
      <c r="A818" s="1"/>
      <c r="B818" s="1"/>
      <c r="C818" s="2"/>
      <c r="D818" s="2"/>
      <c r="E818" s="2"/>
      <c r="F818" s="2"/>
      <c r="G818" s="1"/>
      <c r="H818" s="2"/>
      <c r="I818" s="2"/>
      <c r="J818" s="1"/>
      <c r="K818" s="1"/>
      <c r="L818" s="1"/>
      <c r="M818" s="1"/>
      <c r="N818" s="1"/>
      <c r="O818" s="1"/>
      <c r="P818" s="1"/>
      <c r="Q818" s="1"/>
      <c r="R818" s="1"/>
      <c r="S818" s="1"/>
      <c r="T818" s="1"/>
      <c r="U818" s="1"/>
      <c r="V818" s="1"/>
      <c r="W818" s="1"/>
      <c r="X818" s="1"/>
      <c r="Y818" s="1"/>
      <c r="Z818" s="1"/>
    </row>
    <row r="819" spans="1:26" ht="15.75" customHeight="1" x14ac:dyDescent="0.2">
      <c r="A819" s="1"/>
      <c r="B819" s="1"/>
      <c r="C819" s="2"/>
      <c r="D819" s="2"/>
      <c r="E819" s="2"/>
      <c r="F819" s="2"/>
      <c r="G819" s="1"/>
      <c r="H819" s="2"/>
      <c r="I819" s="2"/>
      <c r="J819" s="1"/>
      <c r="K819" s="1"/>
      <c r="L819" s="1"/>
      <c r="M819" s="1"/>
      <c r="N819" s="1"/>
      <c r="O819" s="1"/>
      <c r="P819" s="1"/>
      <c r="Q819" s="1"/>
      <c r="R819" s="1"/>
      <c r="S819" s="1"/>
      <c r="T819" s="1"/>
      <c r="U819" s="1"/>
      <c r="V819" s="1"/>
      <c r="W819" s="1"/>
      <c r="X819" s="1"/>
      <c r="Y819" s="1"/>
      <c r="Z819" s="1"/>
    </row>
    <row r="820" spans="1:26" ht="15.75" customHeight="1" x14ac:dyDescent="0.2">
      <c r="A820" s="1"/>
      <c r="B820" s="1"/>
      <c r="C820" s="2"/>
      <c r="D820" s="2"/>
      <c r="E820" s="2"/>
      <c r="F820" s="2"/>
      <c r="G820" s="1"/>
      <c r="H820" s="2"/>
      <c r="I820" s="2"/>
      <c r="J820" s="1"/>
      <c r="K820" s="1"/>
      <c r="L820" s="1"/>
      <c r="M820" s="1"/>
      <c r="N820" s="1"/>
      <c r="O820" s="1"/>
      <c r="P820" s="1"/>
      <c r="Q820" s="1"/>
      <c r="R820" s="1"/>
      <c r="S820" s="1"/>
      <c r="T820" s="1"/>
      <c r="U820" s="1"/>
      <c r="V820" s="1"/>
      <c r="W820" s="1"/>
      <c r="X820" s="1"/>
      <c r="Y820" s="1"/>
      <c r="Z820" s="1"/>
    </row>
    <row r="821" spans="1:26" ht="15.75" customHeight="1" x14ac:dyDescent="0.2">
      <c r="A821" s="1"/>
      <c r="B821" s="1"/>
      <c r="C821" s="2"/>
      <c r="D821" s="2"/>
      <c r="E821" s="2"/>
      <c r="F821" s="2"/>
      <c r="G821" s="1"/>
      <c r="H821" s="2"/>
      <c r="I821" s="2"/>
      <c r="J821" s="1"/>
      <c r="K821" s="1"/>
      <c r="L821" s="1"/>
      <c r="M821" s="1"/>
      <c r="N821" s="1"/>
      <c r="O821" s="1"/>
      <c r="P821" s="1"/>
      <c r="Q821" s="1"/>
      <c r="R821" s="1"/>
      <c r="S821" s="1"/>
      <c r="T821" s="1"/>
      <c r="U821" s="1"/>
      <c r="V821" s="1"/>
      <c r="W821" s="1"/>
      <c r="X821" s="1"/>
      <c r="Y821" s="1"/>
      <c r="Z821" s="1"/>
    </row>
    <row r="822" spans="1:26" ht="15.75" customHeight="1" x14ac:dyDescent="0.2">
      <c r="A822" s="1"/>
      <c r="B822" s="1"/>
      <c r="C822" s="2"/>
      <c r="D822" s="2"/>
      <c r="E822" s="2"/>
      <c r="F822" s="2"/>
      <c r="G822" s="1"/>
      <c r="H822" s="2"/>
      <c r="I822" s="2"/>
      <c r="J822" s="1"/>
      <c r="K822" s="1"/>
      <c r="L822" s="1"/>
      <c r="M822" s="1"/>
      <c r="N822" s="1"/>
      <c r="O822" s="1"/>
      <c r="P822" s="1"/>
      <c r="Q822" s="1"/>
      <c r="R822" s="1"/>
      <c r="S822" s="1"/>
      <c r="T822" s="1"/>
      <c r="U822" s="1"/>
      <c r="V822" s="1"/>
      <c r="W822" s="1"/>
      <c r="X822" s="1"/>
      <c r="Y822" s="1"/>
      <c r="Z822" s="1"/>
    </row>
    <row r="823" spans="1:26" ht="15.75" customHeight="1" x14ac:dyDescent="0.2">
      <c r="A823" s="1"/>
      <c r="B823" s="1"/>
      <c r="C823" s="2"/>
      <c r="D823" s="2"/>
      <c r="E823" s="2"/>
      <c r="F823" s="2"/>
      <c r="G823" s="1"/>
      <c r="H823" s="2"/>
      <c r="I823" s="2"/>
      <c r="J823" s="1"/>
      <c r="K823" s="1"/>
      <c r="L823" s="1"/>
      <c r="M823" s="1"/>
      <c r="N823" s="1"/>
      <c r="O823" s="1"/>
      <c r="P823" s="1"/>
      <c r="Q823" s="1"/>
      <c r="R823" s="1"/>
      <c r="S823" s="1"/>
      <c r="T823" s="1"/>
      <c r="U823" s="1"/>
      <c r="V823" s="1"/>
      <c r="W823" s="1"/>
      <c r="X823" s="1"/>
      <c r="Y823" s="1"/>
      <c r="Z823" s="1"/>
    </row>
    <row r="824" spans="1:26" ht="15.75" customHeight="1" x14ac:dyDescent="0.2">
      <c r="A824" s="1"/>
      <c r="B824" s="1"/>
      <c r="C824" s="2"/>
      <c r="D824" s="2"/>
      <c r="E824" s="2"/>
      <c r="F824" s="2"/>
      <c r="G824" s="1"/>
      <c r="H824" s="2"/>
      <c r="I824" s="2"/>
      <c r="J824" s="1"/>
      <c r="K824" s="1"/>
      <c r="L824" s="1"/>
      <c r="M824" s="1"/>
      <c r="N824" s="1"/>
      <c r="O824" s="1"/>
      <c r="P824" s="1"/>
      <c r="Q824" s="1"/>
      <c r="R824" s="1"/>
      <c r="S824" s="1"/>
      <c r="T824" s="1"/>
      <c r="U824" s="1"/>
      <c r="V824" s="1"/>
      <c r="W824" s="1"/>
      <c r="X824" s="1"/>
      <c r="Y824" s="1"/>
      <c r="Z824" s="1"/>
    </row>
    <row r="825" spans="1:26" ht="15.75" customHeight="1" x14ac:dyDescent="0.2">
      <c r="A825" s="1"/>
      <c r="B825" s="1"/>
      <c r="C825" s="2"/>
      <c r="D825" s="2"/>
      <c r="E825" s="2"/>
      <c r="F825" s="2"/>
      <c r="G825" s="1"/>
      <c r="H825" s="2"/>
      <c r="I825" s="2"/>
      <c r="J825" s="1"/>
      <c r="K825" s="1"/>
      <c r="L825" s="1"/>
      <c r="M825" s="1"/>
      <c r="N825" s="1"/>
      <c r="O825" s="1"/>
      <c r="P825" s="1"/>
      <c r="Q825" s="1"/>
      <c r="R825" s="1"/>
      <c r="S825" s="1"/>
      <c r="T825" s="1"/>
      <c r="U825" s="1"/>
      <c r="V825" s="1"/>
      <c r="W825" s="1"/>
      <c r="X825" s="1"/>
      <c r="Y825" s="1"/>
      <c r="Z825" s="1"/>
    </row>
    <row r="826" spans="1:26" ht="15.75" customHeight="1" x14ac:dyDescent="0.2">
      <c r="A826" s="1"/>
      <c r="B826" s="1"/>
      <c r="C826" s="2"/>
      <c r="D826" s="2"/>
      <c r="E826" s="2"/>
      <c r="F826" s="2"/>
      <c r="G826" s="1"/>
      <c r="H826" s="2"/>
      <c r="I826" s="2"/>
      <c r="J826" s="1"/>
      <c r="K826" s="1"/>
      <c r="L826" s="1"/>
      <c r="M826" s="1"/>
      <c r="N826" s="1"/>
      <c r="O826" s="1"/>
      <c r="P826" s="1"/>
      <c r="Q826" s="1"/>
      <c r="R826" s="1"/>
      <c r="S826" s="1"/>
      <c r="T826" s="1"/>
      <c r="U826" s="1"/>
      <c r="V826" s="1"/>
      <c r="W826" s="1"/>
      <c r="X826" s="1"/>
      <c r="Y826" s="1"/>
      <c r="Z826" s="1"/>
    </row>
    <row r="827" spans="1:26" ht="15.75" customHeight="1" x14ac:dyDescent="0.2">
      <c r="A827" s="1"/>
      <c r="B827" s="1"/>
      <c r="C827" s="2"/>
      <c r="D827" s="2"/>
      <c r="E827" s="2"/>
      <c r="F827" s="2"/>
      <c r="G827" s="1"/>
      <c r="H827" s="2"/>
      <c r="I827" s="2"/>
      <c r="J827" s="1"/>
      <c r="K827" s="1"/>
      <c r="L827" s="1"/>
      <c r="M827" s="1"/>
      <c r="N827" s="1"/>
      <c r="O827" s="1"/>
      <c r="P827" s="1"/>
      <c r="Q827" s="1"/>
      <c r="R827" s="1"/>
      <c r="S827" s="1"/>
      <c r="T827" s="1"/>
      <c r="U827" s="1"/>
      <c r="V827" s="1"/>
      <c r="W827" s="1"/>
      <c r="X827" s="1"/>
      <c r="Y827" s="1"/>
      <c r="Z827" s="1"/>
    </row>
    <row r="828" spans="1:26" ht="15.75" customHeight="1" x14ac:dyDescent="0.2">
      <c r="A828" s="1"/>
      <c r="B828" s="1"/>
      <c r="C828" s="2"/>
      <c r="D828" s="2"/>
      <c r="E828" s="2"/>
      <c r="F828" s="2"/>
      <c r="G828" s="1"/>
      <c r="H828" s="2"/>
      <c r="I828" s="2"/>
      <c r="J828" s="1"/>
      <c r="K828" s="1"/>
      <c r="L828" s="1"/>
      <c r="M828" s="1"/>
      <c r="N828" s="1"/>
      <c r="O828" s="1"/>
      <c r="P828" s="1"/>
      <c r="Q828" s="1"/>
      <c r="R828" s="1"/>
      <c r="S828" s="1"/>
      <c r="T828" s="1"/>
      <c r="U828" s="1"/>
      <c r="V828" s="1"/>
      <c r="W828" s="1"/>
      <c r="X828" s="1"/>
      <c r="Y828" s="1"/>
      <c r="Z828" s="1"/>
    </row>
    <row r="829" spans="1:26" ht="15.75" customHeight="1" x14ac:dyDescent="0.2">
      <c r="A829" s="1"/>
      <c r="B829" s="1"/>
      <c r="C829" s="2"/>
      <c r="D829" s="2"/>
      <c r="E829" s="2"/>
      <c r="F829" s="2"/>
      <c r="G829" s="1"/>
      <c r="H829" s="2"/>
      <c r="I829" s="2"/>
      <c r="J829" s="1"/>
      <c r="K829" s="1"/>
      <c r="L829" s="1"/>
      <c r="M829" s="1"/>
      <c r="N829" s="1"/>
      <c r="O829" s="1"/>
      <c r="P829" s="1"/>
      <c r="Q829" s="1"/>
      <c r="R829" s="1"/>
      <c r="S829" s="1"/>
      <c r="T829" s="1"/>
      <c r="U829" s="1"/>
      <c r="V829" s="1"/>
      <c r="W829" s="1"/>
      <c r="X829" s="1"/>
      <c r="Y829" s="1"/>
      <c r="Z829" s="1"/>
    </row>
    <row r="830" spans="1:26" ht="15.75" customHeight="1" x14ac:dyDescent="0.2">
      <c r="A830" s="1"/>
      <c r="B830" s="1"/>
      <c r="C830" s="2"/>
      <c r="D830" s="2"/>
      <c r="E830" s="2"/>
      <c r="F830" s="2"/>
      <c r="G830" s="1"/>
      <c r="H830" s="2"/>
      <c r="I830" s="2"/>
      <c r="J830" s="1"/>
      <c r="K830" s="1"/>
      <c r="L830" s="1"/>
      <c r="M830" s="1"/>
      <c r="N830" s="1"/>
      <c r="O830" s="1"/>
      <c r="P830" s="1"/>
      <c r="Q830" s="1"/>
      <c r="R830" s="1"/>
      <c r="S830" s="1"/>
      <c r="T830" s="1"/>
      <c r="U830" s="1"/>
      <c r="V830" s="1"/>
      <c r="W830" s="1"/>
      <c r="X830" s="1"/>
      <c r="Y830" s="1"/>
      <c r="Z830" s="1"/>
    </row>
    <row r="831" spans="1:26" ht="15.75" customHeight="1" x14ac:dyDescent="0.2">
      <c r="A831" s="1"/>
      <c r="B831" s="1"/>
      <c r="C831" s="2"/>
      <c r="D831" s="2"/>
      <c r="E831" s="2"/>
      <c r="F831" s="2"/>
      <c r="G831" s="1"/>
      <c r="H831" s="2"/>
      <c r="I831" s="2"/>
      <c r="J831" s="1"/>
      <c r="K831" s="1"/>
      <c r="L831" s="1"/>
      <c r="M831" s="1"/>
      <c r="N831" s="1"/>
      <c r="O831" s="1"/>
      <c r="P831" s="1"/>
      <c r="Q831" s="1"/>
      <c r="R831" s="1"/>
      <c r="S831" s="1"/>
      <c r="T831" s="1"/>
      <c r="U831" s="1"/>
      <c r="V831" s="1"/>
      <c r="W831" s="1"/>
      <c r="X831" s="1"/>
      <c r="Y831" s="1"/>
      <c r="Z831" s="1"/>
    </row>
    <row r="832" spans="1:26" ht="15.75" customHeight="1" x14ac:dyDescent="0.2">
      <c r="A832" s="1"/>
      <c r="B832" s="1"/>
      <c r="C832" s="2"/>
      <c r="D832" s="2"/>
      <c r="E832" s="2"/>
      <c r="F832" s="2"/>
      <c r="G832" s="1"/>
      <c r="H832" s="2"/>
      <c r="I832" s="2"/>
      <c r="J832" s="1"/>
      <c r="K832" s="1"/>
      <c r="L832" s="1"/>
      <c r="M832" s="1"/>
      <c r="N832" s="1"/>
      <c r="O832" s="1"/>
      <c r="P832" s="1"/>
      <c r="Q832" s="1"/>
      <c r="R832" s="1"/>
      <c r="S832" s="1"/>
      <c r="T832" s="1"/>
      <c r="U832" s="1"/>
      <c r="V832" s="1"/>
      <c r="W832" s="1"/>
      <c r="X832" s="1"/>
      <c r="Y832" s="1"/>
      <c r="Z832" s="1"/>
    </row>
    <row r="833" spans="1:26" ht="15.75" customHeight="1" x14ac:dyDescent="0.2">
      <c r="A833" s="1"/>
      <c r="B833" s="1"/>
      <c r="C833" s="2"/>
      <c r="D833" s="2"/>
      <c r="E833" s="2"/>
      <c r="F833" s="2"/>
      <c r="G833" s="1"/>
      <c r="H833" s="2"/>
      <c r="I833" s="2"/>
      <c r="J833" s="1"/>
      <c r="K833" s="1"/>
      <c r="L833" s="1"/>
      <c r="M833" s="1"/>
      <c r="N833" s="1"/>
      <c r="O833" s="1"/>
      <c r="P833" s="1"/>
      <c r="Q833" s="1"/>
      <c r="R833" s="1"/>
      <c r="S833" s="1"/>
      <c r="T833" s="1"/>
      <c r="U833" s="1"/>
      <c r="V833" s="1"/>
      <c r="W833" s="1"/>
      <c r="X833" s="1"/>
      <c r="Y833" s="1"/>
      <c r="Z833" s="1"/>
    </row>
    <row r="834" spans="1:26" ht="15.75" customHeight="1" x14ac:dyDescent="0.2">
      <c r="A834" s="1"/>
      <c r="B834" s="1"/>
      <c r="C834" s="2"/>
      <c r="D834" s="2"/>
      <c r="E834" s="2"/>
      <c r="F834" s="2"/>
      <c r="G834" s="1"/>
      <c r="H834" s="2"/>
      <c r="I834" s="2"/>
      <c r="J834" s="1"/>
      <c r="K834" s="1"/>
      <c r="L834" s="1"/>
      <c r="M834" s="1"/>
      <c r="N834" s="1"/>
      <c r="O834" s="1"/>
      <c r="P834" s="1"/>
      <c r="Q834" s="1"/>
      <c r="R834" s="1"/>
      <c r="S834" s="1"/>
      <c r="T834" s="1"/>
      <c r="U834" s="1"/>
      <c r="V834" s="1"/>
      <c r="W834" s="1"/>
      <c r="X834" s="1"/>
      <c r="Y834" s="1"/>
      <c r="Z834" s="1"/>
    </row>
    <row r="835" spans="1:26" ht="15.75" customHeight="1" x14ac:dyDescent="0.2">
      <c r="A835" s="1"/>
      <c r="B835" s="1"/>
      <c r="C835" s="2"/>
      <c r="D835" s="2"/>
      <c r="E835" s="2"/>
      <c r="F835" s="2"/>
      <c r="G835" s="1"/>
      <c r="H835" s="2"/>
      <c r="I835" s="2"/>
      <c r="J835" s="1"/>
      <c r="K835" s="1"/>
      <c r="L835" s="1"/>
      <c r="M835" s="1"/>
      <c r="N835" s="1"/>
      <c r="O835" s="1"/>
      <c r="P835" s="1"/>
      <c r="Q835" s="1"/>
      <c r="R835" s="1"/>
      <c r="S835" s="1"/>
      <c r="T835" s="1"/>
      <c r="U835" s="1"/>
      <c r="V835" s="1"/>
      <c r="W835" s="1"/>
      <c r="X835" s="1"/>
      <c r="Y835" s="1"/>
      <c r="Z835" s="1"/>
    </row>
    <row r="836" spans="1:26" ht="15.75" customHeight="1" x14ac:dyDescent="0.2">
      <c r="A836" s="1"/>
      <c r="B836" s="1"/>
      <c r="C836" s="2"/>
      <c r="D836" s="2"/>
      <c r="E836" s="2"/>
      <c r="F836" s="2"/>
      <c r="G836" s="1"/>
      <c r="H836" s="2"/>
      <c r="I836" s="2"/>
      <c r="J836" s="1"/>
      <c r="K836" s="1"/>
      <c r="L836" s="1"/>
      <c r="M836" s="1"/>
      <c r="N836" s="1"/>
      <c r="O836" s="1"/>
      <c r="P836" s="1"/>
      <c r="Q836" s="1"/>
      <c r="R836" s="1"/>
      <c r="S836" s="1"/>
      <c r="T836" s="1"/>
      <c r="U836" s="1"/>
      <c r="V836" s="1"/>
      <c r="W836" s="1"/>
      <c r="X836" s="1"/>
      <c r="Y836" s="1"/>
      <c r="Z836" s="1"/>
    </row>
    <row r="837" spans="1:26" ht="15.75" customHeight="1" x14ac:dyDescent="0.2">
      <c r="A837" s="1"/>
      <c r="B837" s="1"/>
      <c r="C837" s="2"/>
      <c r="D837" s="2"/>
      <c r="E837" s="2"/>
      <c r="F837" s="2"/>
      <c r="G837" s="1"/>
      <c r="H837" s="2"/>
      <c r="I837" s="2"/>
      <c r="J837" s="1"/>
      <c r="K837" s="1"/>
      <c r="L837" s="1"/>
      <c r="M837" s="1"/>
      <c r="N837" s="1"/>
      <c r="O837" s="1"/>
      <c r="P837" s="1"/>
      <c r="Q837" s="1"/>
      <c r="R837" s="1"/>
      <c r="S837" s="1"/>
      <c r="T837" s="1"/>
      <c r="U837" s="1"/>
      <c r="V837" s="1"/>
      <c r="W837" s="1"/>
      <c r="X837" s="1"/>
      <c r="Y837" s="1"/>
      <c r="Z837" s="1"/>
    </row>
    <row r="838" spans="1:26" ht="15.75" customHeight="1" x14ac:dyDescent="0.2">
      <c r="A838" s="1"/>
      <c r="B838" s="1"/>
      <c r="C838" s="2"/>
      <c r="D838" s="2"/>
      <c r="E838" s="2"/>
      <c r="F838" s="2"/>
      <c r="G838" s="1"/>
      <c r="H838" s="2"/>
      <c r="I838" s="2"/>
      <c r="J838" s="1"/>
      <c r="K838" s="1"/>
      <c r="L838" s="1"/>
      <c r="M838" s="1"/>
      <c r="N838" s="1"/>
      <c r="O838" s="1"/>
      <c r="P838" s="1"/>
      <c r="Q838" s="1"/>
      <c r="R838" s="1"/>
      <c r="S838" s="1"/>
      <c r="T838" s="1"/>
      <c r="U838" s="1"/>
      <c r="V838" s="1"/>
      <c r="W838" s="1"/>
      <c r="X838" s="1"/>
      <c r="Y838" s="1"/>
      <c r="Z838" s="1"/>
    </row>
    <row r="839" spans="1:26" ht="15.75" customHeight="1" x14ac:dyDescent="0.2">
      <c r="A839" s="1"/>
      <c r="B839" s="1"/>
      <c r="C839" s="2"/>
      <c r="D839" s="2"/>
      <c r="E839" s="2"/>
      <c r="F839" s="2"/>
      <c r="G839" s="1"/>
      <c r="H839" s="2"/>
      <c r="I839" s="2"/>
      <c r="J839" s="1"/>
      <c r="K839" s="1"/>
      <c r="L839" s="1"/>
      <c r="M839" s="1"/>
      <c r="N839" s="1"/>
      <c r="O839" s="1"/>
      <c r="P839" s="1"/>
      <c r="Q839" s="1"/>
      <c r="R839" s="1"/>
      <c r="S839" s="1"/>
      <c r="T839" s="1"/>
      <c r="U839" s="1"/>
      <c r="V839" s="1"/>
      <c r="W839" s="1"/>
      <c r="X839" s="1"/>
      <c r="Y839" s="1"/>
      <c r="Z839" s="1"/>
    </row>
    <row r="840" spans="1:26" ht="15.75" customHeight="1" x14ac:dyDescent="0.2">
      <c r="A840" s="1"/>
      <c r="B840" s="1"/>
      <c r="C840" s="2"/>
      <c r="D840" s="2"/>
      <c r="E840" s="2"/>
      <c r="F840" s="2"/>
      <c r="G840" s="1"/>
      <c r="H840" s="2"/>
      <c r="I840" s="2"/>
      <c r="J840" s="1"/>
      <c r="K840" s="1"/>
      <c r="L840" s="1"/>
      <c r="M840" s="1"/>
      <c r="N840" s="1"/>
      <c r="O840" s="1"/>
      <c r="P840" s="1"/>
      <c r="Q840" s="1"/>
      <c r="R840" s="1"/>
      <c r="S840" s="1"/>
      <c r="T840" s="1"/>
      <c r="U840" s="1"/>
      <c r="V840" s="1"/>
      <c r="W840" s="1"/>
      <c r="X840" s="1"/>
      <c r="Y840" s="1"/>
      <c r="Z840" s="1"/>
    </row>
    <row r="841" spans="1:26" ht="15.75" customHeight="1" x14ac:dyDescent="0.2">
      <c r="A841" s="1"/>
      <c r="B841" s="1"/>
      <c r="C841" s="2"/>
      <c r="D841" s="2"/>
      <c r="E841" s="2"/>
      <c r="F841" s="2"/>
      <c r="G841" s="1"/>
      <c r="H841" s="2"/>
      <c r="I841" s="2"/>
      <c r="J841" s="1"/>
      <c r="K841" s="1"/>
      <c r="L841" s="1"/>
      <c r="M841" s="1"/>
      <c r="N841" s="1"/>
      <c r="O841" s="1"/>
      <c r="P841" s="1"/>
      <c r="Q841" s="1"/>
      <c r="R841" s="1"/>
      <c r="S841" s="1"/>
      <c r="T841" s="1"/>
      <c r="U841" s="1"/>
      <c r="V841" s="1"/>
      <c r="W841" s="1"/>
      <c r="X841" s="1"/>
      <c r="Y841" s="1"/>
      <c r="Z841" s="1"/>
    </row>
    <row r="842" spans="1:26" ht="15.75" customHeight="1" x14ac:dyDescent="0.2">
      <c r="A842" s="1"/>
      <c r="B842" s="1"/>
      <c r="C842" s="2"/>
      <c r="D842" s="2"/>
      <c r="E842" s="2"/>
      <c r="F842" s="2"/>
      <c r="G842" s="1"/>
      <c r="H842" s="2"/>
      <c r="I842" s="2"/>
      <c r="J842" s="1"/>
      <c r="K842" s="1"/>
      <c r="L842" s="1"/>
      <c r="M842" s="1"/>
      <c r="N842" s="1"/>
      <c r="O842" s="1"/>
      <c r="P842" s="1"/>
      <c r="Q842" s="1"/>
      <c r="R842" s="1"/>
      <c r="S842" s="1"/>
      <c r="T842" s="1"/>
      <c r="U842" s="1"/>
      <c r="V842" s="1"/>
      <c r="W842" s="1"/>
      <c r="X842" s="1"/>
      <c r="Y842" s="1"/>
      <c r="Z842" s="1"/>
    </row>
    <row r="843" spans="1:26" ht="15.75" customHeight="1" x14ac:dyDescent="0.2">
      <c r="A843" s="1"/>
      <c r="B843" s="1"/>
      <c r="C843" s="2"/>
      <c r="D843" s="2"/>
      <c r="E843" s="2"/>
      <c r="F843" s="2"/>
      <c r="G843" s="1"/>
      <c r="H843" s="2"/>
      <c r="I843" s="2"/>
      <c r="J843" s="1"/>
      <c r="K843" s="1"/>
      <c r="L843" s="1"/>
      <c r="M843" s="1"/>
      <c r="N843" s="1"/>
      <c r="O843" s="1"/>
      <c r="P843" s="1"/>
      <c r="Q843" s="1"/>
      <c r="R843" s="1"/>
      <c r="S843" s="1"/>
      <c r="T843" s="1"/>
      <c r="U843" s="1"/>
      <c r="V843" s="1"/>
      <c r="W843" s="1"/>
      <c r="X843" s="1"/>
      <c r="Y843" s="1"/>
      <c r="Z843" s="1"/>
    </row>
    <row r="844" spans="1:26" ht="15.75" customHeight="1" x14ac:dyDescent="0.2">
      <c r="A844" s="1"/>
      <c r="B844" s="1"/>
      <c r="C844" s="2"/>
      <c r="D844" s="2"/>
      <c r="E844" s="2"/>
      <c r="F844" s="2"/>
      <c r="G844" s="1"/>
      <c r="H844" s="2"/>
      <c r="I844" s="2"/>
      <c r="J844" s="1"/>
      <c r="K844" s="1"/>
      <c r="L844" s="1"/>
      <c r="M844" s="1"/>
      <c r="N844" s="1"/>
      <c r="O844" s="1"/>
      <c r="P844" s="1"/>
      <c r="Q844" s="1"/>
      <c r="R844" s="1"/>
      <c r="S844" s="1"/>
      <c r="T844" s="1"/>
      <c r="U844" s="1"/>
      <c r="V844" s="1"/>
      <c r="W844" s="1"/>
      <c r="X844" s="1"/>
      <c r="Y844" s="1"/>
      <c r="Z844" s="1"/>
    </row>
    <row r="845" spans="1:26" ht="15.75" customHeight="1" x14ac:dyDescent="0.2">
      <c r="A845" s="1"/>
      <c r="B845" s="1"/>
      <c r="C845" s="2"/>
      <c r="D845" s="2"/>
      <c r="E845" s="2"/>
      <c r="F845" s="2"/>
      <c r="G845" s="1"/>
      <c r="H845" s="2"/>
      <c r="I845" s="2"/>
      <c r="J845" s="1"/>
      <c r="K845" s="1"/>
      <c r="L845" s="1"/>
      <c r="M845" s="1"/>
      <c r="N845" s="1"/>
      <c r="O845" s="1"/>
      <c r="P845" s="1"/>
      <c r="Q845" s="1"/>
      <c r="R845" s="1"/>
      <c r="S845" s="1"/>
      <c r="T845" s="1"/>
      <c r="U845" s="1"/>
      <c r="V845" s="1"/>
      <c r="W845" s="1"/>
      <c r="X845" s="1"/>
      <c r="Y845" s="1"/>
      <c r="Z845" s="1"/>
    </row>
    <row r="846" spans="1:26" ht="15.75" customHeight="1" x14ac:dyDescent="0.2">
      <c r="A846" s="1"/>
      <c r="B846" s="1"/>
      <c r="C846" s="2"/>
      <c r="D846" s="2"/>
      <c r="E846" s="2"/>
      <c r="F846" s="2"/>
      <c r="G846" s="1"/>
      <c r="H846" s="2"/>
      <c r="I846" s="2"/>
      <c r="J846" s="1"/>
      <c r="K846" s="1"/>
      <c r="L846" s="1"/>
      <c r="M846" s="1"/>
      <c r="N846" s="1"/>
      <c r="O846" s="1"/>
      <c r="P846" s="1"/>
      <c r="Q846" s="1"/>
      <c r="R846" s="1"/>
      <c r="S846" s="1"/>
      <c r="T846" s="1"/>
      <c r="U846" s="1"/>
      <c r="V846" s="1"/>
      <c r="W846" s="1"/>
      <c r="X846" s="1"/>
      <c r="Y846" s="1"/>
      <c r="Z846" s="1"/>
    </row>
    <row r="847" spans="1:26" ht="15.75" customHeight="1" x14ac:dyDescent="0.2">
      <c r="A847" s="1"/>
      <c r="B847" s="1"/>
      <c r="C847" s="2"/>
      <c r="D847" s="2"/>
      <c r="E847" s="2"/>
      <c r="F847" s="2"/>
      <c r="G847" s="1"/>
      <c r="H847" s="2"/>
      <c r="I847" s="2"/>
      <c r="J847" s="1"/>
      <c r="K847" s="1"/>
      <c r="L847" s="1"/>
      <c r="M847" s="1"/>
      <c r="N847" s="1"/>
      <c r="O847" s="1"/>
      <c r="P847" s="1"/>
      <c r="Q847" s="1"/>
      <c r="R847" s="1"/>
      <c r="S847" s="1"/>
      <c r="T847" s="1"/>
      <c r="U847" s="1"/>
      <c r="V847" s="1"/>
      <c r="W847" s="1"/>
      <c r="X847" s="1"/>
      <c r="Y847" s="1"/>
      <c r="Z847" s="1"/>
    </row>
    <row r="848" spans="1:26" ht="15.75" customHeight="1" x14ac:dyDescent="0.2">
      <c r="A848" s="1"/>
      <c r="B848" s="1"/>
      <c r="C848" s="2"/>
      <c r="D848" s="2"/>
      <c r="E848" s="2"/>
      <c r="F848" s="2"/>
      <c r="G848" s="1"/>
      <c r="H848" s="2"/>
      <c r="I848" s="2"/>
      <c r="J848" s="1"/>
      <c r="K848" s="1"/>
      <c r="L848" s="1"/>
      <c r="M848" s="1"/>
      <c r="N848" s="1"/>
      <c r="O848" s="1"/>
      <c r="P848" s="1"/>
      <c r="Q848" s="1"/>
      <c r="R848" s="1"/>
      <c r="S848" s="1"/>
      <c r="T848" s="1"/>
      <c r="U848" s="1"/>
      <c r="V848" s="1"/>
      <c r="W848" s="1"/>
      <c r="X848" s="1"/>
      <c r="Y848" s="1"/>
      <c r="Z848" s="1"/>
    </row>
    <row r="849" spans="1:26" ht="15.75" customHeight="1" x14ac:dyDescent="0.2">
      <c r="A849" s="1"/>
      <c r="B849" s="1"/>
      <c r="C849" s="2"/>
      <c r="D849" s="2"/>
      <c r="E849" s="2"/>
      <c r="F849" s="2"/>
      <c r="G849" s="1"/>
      <c r="H849" s="2"/>
      <c r="I849" s="2"/>
      <c r="J849" s="1"/>
      <c r="K849" s="1"/>
      <c r="L849" s="1"/>
      <c r="M849" s="1"/>
      <c r="N849" s="1"/>
      <c r="O849" s="1"/>
      <c r="P849" s="1"/>
      <c r="Q849" s="1"/>
      <c r="R849" s="1"/>
      <c r="S849" s="1"/>
      <c r="T849" s="1"/>
      <c r="U849" s="1"/>
      <c r="V849" s="1"/>
      <c r="W849" s="1"/>
      <c r="X849" s="1"/>
      <c r="Y849" s="1"/>
      <c r="Z849" s="1"/>
    </row>
    <row r="850" spans="1:26" ht="15.75" customHeight="1" x14ac:dyDescent="0.2">
      <c r="A850" s="1"/>
      <c r="B850" s="1"/>
      <c r="C850" s="2"/>
      <c r="D850" s="2"/>
      <c r="E850" s="2"/>
      <c r="F850" s="2"/>
      <c r="G850" s="1"/>
      <c r="H850" s="2"/>
      <c r="I850" s="2"/>
      <c r="J850" s="1"/>
      <c r="K850" s="1"/>
      <c r="L850" s="1"/>
      <c r="M850" s="1"/>
      <c r="N850" s="1"/>
      <c r="O850" s="1"/>
      <c r="P850" s="1"/>
      <c r="Q850" s="1"/>
      <c r="R850" s="1"/>
      <c r="S850" s="1"/>
      <c r="T850" s="1"/>
      <c r="U850" s="1"/>
      <c r="V850" s="1"/>
      <c r="W850" s="1"/>
      <c r="X850" s="1"/>
      <c r="Y850" s="1"/>
      <c r="Z850" s="1"/>
    </row>
    <row r="851" spans="1:26" ht="15.75" customHeight="1" x14ac:dyDescent="0.2">
      <c r="A851" s="1"/>
      <c r="B851" s="1"/>
      <c r="C851" s="2"/>
      <c r="D851" s="2"/>
      <c r="E851" s="2"/>
      <c r="F851" s="2"/>
      <c r="G851" s="1"/>
      <c r="H851" s="2"/>
      <c r="I851" s="2"/>
      <c r="J851" s="1"/>
      <c r="K851" s="1"/>
      <c r="L851" s="1"/>
      <c r="M851" s="1"/>
      <c r="N851" s="1"/>
      <c r="O851" s="1"/>
      <c r="P851" s="1"/>
      <c r="Q851" s="1"/>
      <c r="R851" s="1"/>
      <c r="S851" s="1"/>
      <c r="T851" s="1"/>
      <c r="U851" s="1"/>
      <c r="V851" s="1"/>
      <c r="W851" s="1"/>
      <c r="X851" s="1"/>
      <c r="Y851" s="1"/>
      <c r="Z851" s="1"/>
    </row>
    <row r="852" spans="1:26" ht="15.75" customHeight="1" x14ac:dyDescent="0.2">
      <c r="A852" s="1"/>
      <c r="B852" s="1"/>
      <c r="C852" s="2"/>
      <c r="D852" s="2"/>
      <c r="E852" s="2"/>
      <c r="F852" s="2"/>
      <c r="G852" s="1"/>
      <c r="H852" s="2"/>
      <c r="I852" s="2"/>
      <c r="J852" s="1"/>
      <c r="K852" s="1"/>
      <c r="L852" s="1"/>
      <c r="M852" s="1"/>
      <c r="N852" s="1"/>
      <c r="O852" s="1"/>
      <c r="P852" s="1"/>
      <c r="Q852" s="1"/>
      <c r="R852" s="1"/>
      <c r="S852" s="1"/>
      <c r="T852" s="1"/>
      <c r="U852" s="1"/>
      <c r="V852" s="1"/>
      <c r="W852" s="1"/>
      <c r="X852" s="1"/>
      <c r="Y852" s="1"/>
      <c r="Z852" s="1"/>
    </row>
    <row r="853" spans="1:26" ht="15.75" customHeight="1" x14ac:dyDescent="0.2">
      <c r="A853" s="1"/>
      <c r="B853" s="1"/>
      <c r="C853" s="2"/>
      <c r="D853" s="2"/>
      <c r="E853" s="2"/>
      <c r="F853" s="2"/>
      <c r="G853" s="1"/>
      <c r="H853" s="2"/>
      <c r="I853" s="2"/>
      <c r="J853" s="1"/>
      <c r="K853" s="1"/>
      <c r="L853" s="1"/>
      <c r="M853" s="1"/>
      <c r="N853" s="1"/>
      <c r="O853" s="1"/>
      <c r="P853" s="1"/>
      <c r="Q853" s="1"/>
      <c r="R853" s="1"/>
      <c r="S853" s="1"/>
      <c r="T853" s="1"/>
      <c r="U853" s="1"/>
      <c r="V853" s="1"/>
      <c r="W853" s="1"/>
      <c r="X853" s="1"/>
      <c r="Y853" s="1"/>
      <c r="Z853" s="1"/>
    </row>
    <row r="854" spans="1:26" ht="15.75" customHeight="1" x14ac:dyDescent="0.2">
      <c r="A854" s="1"/>
      <c r="B854" s="1"/>
      <c r="C854" s="2"/>
      <c r="D854" s="2"/>
      <c r="E854" s="2"/>
      <c r="F854" s="2"/>
      <c r="G854" s="1"/>
      <c r="H854" s="2"/>
      <c r="I854" s="2"/>
      <c r="J854" s="1"/>
      <c r="K854" s="1"/>
      <c r="L854" s="1"/>
      <c r="M854" s="1"/>
      <c r="N854" s="1"/>
      <c r="O854" s="1"/>
      <c r="P854" s="1"/>
      <c r="Q854" s="1"/>
      <c r="R854" s="1"/>
      <c r="S854" s="1"/>
      <c r="T854" s="1"/>
      <c r="U854" s="1"/>
      <c r="V854" s="1"/>
      <c r="W854" s="1"/>
      <c r="X854" s="1"/>
      <c r="Y854" s="1"/>
      <c r="Z854" s="1"/>
    </row>
    <row r="855" spans="1:26" ht="15.75" customHeight="1" x14ac:dyDescent="0.2">
      <c r="A855" s="1"/>
      <c r="B855" s="1"/>
      <c r="C855" s="2"/>
      <c r="D855" s="2"/>
      <c r="E855" s="2"/>
      <c r="F855" s="2"/>
      <c r="G855" s="1"/>
      <c r="H855" s="2"/>
      <c r="I855" s="2"/>
      <c r="J855" s="1"/>
      <c r="K855" s="1"/>
      <c r="L855" s="1"/>
      <c r="M855" s="1"/>
      <c r="N855" s="1"/>
      <c r="O855" s="1"/>
      <c r="P855" s="1"/>
      <c r="Q855" s="1"/>
      <c r="R855" s="1"/>
      <c r="S855" s="1"/>
      <c r="T855" s="1"/>
      <c r="U855" s="1"/>
      <c r="V855" s="1"/>
      <c r="W855" s="1"/>
      <c r="X855" s="1"/>
      <c r="Y855" s="1"/>
      <c r="Z855" s="1"/>
    </row>
    <row r="856" spans="1:26" ht="15.75" customHeight="1" x14ac:dyDescent="0.2">
      <c r="A856" s="1"/>
      <c r="B856" s="1"/>
      <c r="C856" s="2"/>
      <c r="D856" s="2"/>
      <c r="E856" s="2"/>
      <c r="F856" s="2"/>
      <c r="G856" s="1"/>
      <c r="H856" s="2"/>
      <c r="I856" s="2"/>
      <c r="J856" s="1"/>
      <c r="K856" s="1"/>
      <c r="L856" s="1"/>
      <c r="M856" s="1"/>
      <c r="N856" s="1"/>
      <c r="O856" s="1"/>
      <c r="P856" s="1"/>
      <c r="Q856" s="1"/>
      <c r="R856" s="1"/>
      <c r="S856" s="1"/>
      <c r="T856" s="1"/>
      <c r="U856" s="1"/>
      <c r="V856" s="1"/>
      <c r="W856" s="1"/>
      <c r="X856" s="1"/>
      <c r="Y856" s="1"/>
      <c r="Z856" s="1"/>
    </row>
    <row r="857" spans="1:26" ht="15.75" customHeight="1" x14ac:dyDescent="0.2">
      <c r="A857" s="1"/>
      <c r="B857" s="1"/>
      <c r="C857" s="2"/>
      <c r="D857" s="2"/>
      <c r="E857" s="2"/>
      <c r="F857" s="2"/>
      <c r="G857" s="1"/>
      <c r="H857" s="2"/>
      <c r="I857" s="2"/>
      <c r="J857" s="1"/>
      <c r="K857" s="1"/>
      <c r="L857" s="1"/>
      <c r="M857" s="1"/>
      <c r="N857" s="1"/>
      <c r="O857" s="1"/>
      <c r="P857" s="1"/>
      <c r="Q857" s="1"/>
      <c r="R857" s="1"/>
      <c r="S857" s="1"/>
      <c r="T857" s="1"/>
      <c r="U857" s="1"/>
      <c r="V857" s="1"/>
      <c r="W857" s="1"/>
      <c r="X857" s="1"/>
      <c r="Y857" s="1"/>
      <c r="Z857" s="1"/>
    </row>
    <row r="858" spans="1:26" ht="15.75" customHeight="1" x14ac:dyDescent="0.2">
      <c r="A858" s="1"/>
      <c r="B858" s="1"/>
      <c r="C858" s="2"/>
      <c r="D858" s="2"/>
      <c r="E858" s="2"/>
      <c r="F858" s="2"/>
      <c r="G858" s="1"/>
      <c r="H858" s="2"/>
      <c r="I858" s="2"/>
      <c r="J858" s="1"/>
      <c r="K858" s="1"/>
      <c r="L858" s="1"/>
      <c r="M858" s="1"/>
      <c r="N858" s="1"/>
      <c r="O858" s="1"/>
      <c r="P858" s="1"/>
      <c r="Q858" s="1"/>
      <c r="R858" s="1"/>
      <c r="S858" s="1"/>
      <c r="T858" s="1"/>
      <c r="U858" s="1"/>
      <c r="V858" s="1"/>
      <c r="W858" s="1"/>
      <c r="X858" s="1"/>
      <c r="Y858" s="1"/>
      <c r="Z858" s="1"/>
    </row>
    <row r="859" spans="1:26" ht="15.75" customHeight="1" x14ac:dyDescent="0.2">
      <c r="A859" s="1"/>
      <c r="B859" s="1"/>
      <c r="C859" s="2"/>
      <c r="D859" s="2"/>
      <c r="E859" s="2"/>
      <c r="F859" s="2"/>
      <c r="G859" s="1"/>
      <c r="H859" s="2"/>
      <c r="I859" s="2"/>
      <c r="J859" s="1"/>
      <c r="K859" s="1"/>
      <c r="L859" s="1"/>
      <c r="M859" s="1"/>
      <c r="N859" s="1"/>
      <c r="O859" s="1"/>
      <c r="P859" s="1"/>
      <c r="Q859" s="1"/>
      <c r="R859" s="1"/>
      <c r="S859" s="1"/>
      <c r="T859" s="1"/>
      <c r="U859" s="1"/>
      <c r="V859" s="1"/>
      <c r="W859" s="1"/>
      <c r="X859" s="1"/>
      <c r="Y859" s="1"/>
      <c r="Z859" s="1"/>
    </row>
    <row r="860" spans="1:26" ht="15.75" customHeight="1" x14ac:dyDescent="0.2">
      <c r="A860" s="1"/>
      <c r="B860" s="1"/>
      <c r="C860" s="2"/>
      <c r="D860" s="2"/>
      <c r="E860" s="2"/>
      <c r="F860" s="2"/>
      <c r="G860" s="1"/>
      <c r="H860" s="2"/>
      <c r="I860" s="2"/>
      <c r="J860" s="1"/>
      <c r="K860" s="1"/>
      <c r="L860" s="1"/>
      <c r="M860" s="1"/>
      <c r="N860" s="1"/>
      <c r="O860" s="1"/>
      <c r="P860" s="1"/>
      <c r="Q860" s="1"/>
      <c r="R860" s="1"/>
      <c r="S860" s="1"/>
      <c r="T860" s="1"/>
      <c r="U860" s="1"/>
      <c r="V860" s="1"/>
      <c r="W860" s="1"/>
      <c r="X860" s="1"/>
      <c r="Y860" s="1"/>
      <c r="Z860" s="1"/>
    </row>
    <row r="861" spans="1:26" ht="15.75" customHeight="1" x14ac:dyDescent="0.2">
      <c r="A861" s="1"/>
      <c r="B861" s="1"/>
      <c r="C861" s="2"/>
      <c r="D861" s="2"/>
      <c r="E861" s="2"/>
      <c r="F861" s="2"/>
      <c r="G861" s="1"/>
      <c r="H861" s="2"/>
      <c r="I861" s="2"/>
      <c r="J861" s="1"/>
      <c r="K861" s="1"/>
      <c r="L861" s="1"/>
      <c r="M861" s="1"/>
      <c r="N861" s="1"/>
      <c r="O861" s="1"/>
      <c r="P861" s="1"/>
      <c r="Q861" s="1"/>
      <c r="R861" s="1"/>
      <c r="S861" s="1"/>
      <c r="T861" s="1"/>
      <c r="U861" s="1"/>
      <c r="V861" s="1"/>
      <c r="W861" s="1"/>
      <c r="X861" s="1"/>
      <c r="Y861" s="1"/>
      <c r="Z861" s="1"/>
    </row>
    <row r="862" spans="1:26" ht="15.75" customHeight="1" x14ac:dyDescent="0.2">
      <c r="A862" s="1"/>
      <c r="B862" s="1"/>
      <c r="C862" s="2"/>
      <c r="D862" s="2"/>
      <c r="E862" s="2"/>
      <c r="F862" s="2"/>
      <c r="G862" s="1"/>
      <c r="H862" s="2"/>
      <c r="I862" s="2"/>
      <c r="J862" s="1"/>
      <c r="K862" s="1"/>
      <c r="L862" s="1"/>
      <c r="M862" s="1"/>
      <c r="N862" s="1"/>
      <c r="O862" s="1"/>
      <c r="P862" s="1"/>
      <c r="Q862" s="1"/>
      <c r="R862" s="1"/>
      <c r="S862" s="1"/>
      <c r="T862" s="1"/>
      <c r="U862" s="1"/>
      <c r="V862" s="1"/>
      <c r="W862" s="1"/>
      <c r="X862" s="1"/>
      <c r="Y862" s="1"/>
      <c r="Z862" s="1"/>
    </row>
    <row r="863" spans="1:26" ht="15.75" customHeight="1" x14ac:dyDescent="0.2">
      <c r="A863" s="1"/>
      <c r="B863" s="1"/>
      <c r="C863" s="2"/>
      <c r="D863" s="2"/>
      <c r="E863" s="2"/>
      <c r="F863" s="2"/>
      <c r="G863" s="1"/>
      <c r="H863" s="2"/>
      <c r="I863" s="2"/>
      <c r="J863" s="1"/>
      <c r="K863" s="1"/>
      <c r="L863" s="1"/>
      <c r="M863" s="1"/>
      <c r="N863" s="1"/>
      <c r="O863" s="1"/>
      <c r="P863" s="1"/>
      <c r="Q863" s="1"/>
      <c r="R863" s="1"/>
      <c r="S863" s="1"/>
      <c r="T863" s="1"/>
      <c r="U863" s="1"/>
      <c r="V863" s="1"/>
      <c r="W863" s="1"/>
      <c r="X863" s="1"/>
      <c r="Y863" s="1"/>
      <c r="Z863" s="1"/>
    </row>
    <row r="864" spans="1:26" ht="15.75" customHeight="1" x14ac:dyDescent="0.2">
      <c r="A864" s="1"/>
      <c r="B864" s="1"/>
      <c r="C864" s="2"/>
      <c r="D864" s="2"/>
      <c r="E864" s="2"/>
      <c r="F864" s="2"/>
      <c r="G864" s="1"/>
      <c r="H864" s="2"/>
      <c r="I864" s="2"/>
      <c r="J864" s="1"/>
      <c r="K864" s="1"/>
      <c r="L864" s="1"/>
      <c r="M864" s="1"/>
      <c r="N864" s="1"/>
      <c r="O864" s="1"/>
      <c r="P864" s="1"/>
      <c r="Q864" s="1"/>
      <c r="R864" s="1"/>
      <c r="S864" s="1"/>
      <c r="T864" s="1"/>
      <c r="U864" s="1"/>
      <c r="V864" s="1"/>
      <c r="W864" s="1"/>
      <c r="X864" s="1"/>
      <c r="Y864" s="1"/>
      <c r="Z864" s="1"/>
    </row>
    <row r="865" spans="1:26" ht="15.75" customHeight="1" x14ac:dyDescent="0.2">
      <c r="A865" s="1"/>
      <c r="B865" s="1"/>
      <c r="C865" s="2"/>
      <c r="D865" s="2"/>
      <c r="E865" s="2"/>
      <c r="F865" s="2"/>
      <c r="G865" s="1"/>
      <c r="H865" s="2"/>
      <c r="I865" s="2"/>
      <c r="J865" s="1"/>
      <c r="K865" s="1"/>
      <c r="L865" s="1"/>
      <c r="M865" s="1"/>
      <c r="N865" s="1"/>
      <c r="O865" s="1"/>
      <c r="P865" s="1"/>
      <c r="Q865" s="1"/>
      <c r="R865" s="1"/>
      <c r="S865" s="1"/>
      <c r="T865" s="1"/>
      <c r="U865" s="1"/>
      <c r="V865" s="1"/>
      <c r="W865" s="1"/>
      <c r="X865" s="1"/>
      <c r="Y865" s="1"/>
      <c r="Z865" s="1"/>
    </row>
    <row r="866" spans="1:26" ht="15.75" customHeight="1" x14ac:dyDescent="0.2">
      <c r="A866" s="1"/>
      <c r="B866" s="1"/>
      <c r="C866" s="2"/>
      <c r="D866" s="2"/>
      <c r="E866" s="2"/>
      <c r="F866" s="2"/>
      <c r="G866" s="1"/>
      <c r="H866" s="2"/>
      <c r="I866" s="2"/>
      <c r="J866" s="1"/>
      <c r="K866" s="1"/>
      <c r="L866" s="1"/>
      <c r="M866" s="1"/>
      <c r="N866" s="1"/>
      <c r="O866" s="1"/>
      <c r="P866" s="1"/>
      <c r="Q866" s="1"/>
      <c r="R866" s="1"/>
      <c r="S866" s="1"/>
      <c r="T866" s="1"/>
      <c r="U866" s="1"/>
      <c r="V866" s="1"/>
      <c r="W866" s="1"/>
      <c r="X866" s="1"/>
      <c r="Y866" s="1"/>
      <c r="Z866" s="1"/>
    </row>
    <row r="867" spans="1:26" ht="15.75" customHeight="1" x14ac:dyDescent="0.2">
      <c r="A867" s="1"/>
      <c r="B867" s="1"/>
      <c r="C867" s="2"/>
      <c r="D867" s="2"/>
      <c r="E867" s="2"/>
      <c r="F867" s="2"/>
      <c r="G867" s="1"/>
      <c r="H867" s="2"/>
      <c r="I867" s="2"/>
      <c r="J867" s="1"/>
      <c r="K867" s="1"/>
      <c r="L867" s="1"/>
      <c r="M867" s="1"/>
      <c r="N867" s="1"/>
      <c r="O867" s="1"/>
      <c r="P867" s="1"/>
      <c r="Q867" s="1"/>
      <c r="R867" s="1"/>
      <c r="S867" s="1"/>
      <c r="T867" s="1"/>
      <c r="U867" s="1"/>
      <c r="V867" s="1"/>
      <c r="W867" s="1"/>
      <c r="X867" s="1"/>
      <c r="Y867" s="1"/>
      <c r="Z867" s="1"/>
    </row>
    <row r="868" spans="1:26" ht="15.75" customHeight="1" x14ac:dyDescent="0.2">
      <c r="A868" s="1"/>
      <c r="B868" s="1"/>
      <c r="C868" s="2"/>
      <c r="D868" s="2"/>
      <c r="E868" s="2"/>
      <c r="F868" s="2"/>
      <c r="G868" s="1"/>
      <c r="H868" s="2"/>
      <c r="I868" s="2"/>
      <c r="J868" s="1"/>
      <c r="K868" s="1"/>
      <c r="L868" s="1"/>
      <c r="M868" s="1"/>
      <c r="N868" s="1"/>
      <c r="O868" s="1"/>
      <c r="P868" s="1"/>
      <c r="Q868" s="1"/>
      <c r="R868" s="1"/>
      <c r="S868" s="1"/>
      <c r="T868" s="1"/>
      <c r="U868" s="1"/>
      <c r="V868" s="1"/>
      <c r="W868" s="1"/>
      <c r="X868" s="1"/>
      <c r="Y868" s="1"/>
      <c r="Z868" s="1"/>
    </row>
    <row r="869" spans="1:26" ht="15.75" customHeight="1" x14ac:dyDescent="0.2">
      <c r="A869" s="1"/>
      <c r="B869" s="1"/>
      <c r="C869" s="2"/>
      <c r="D869" s="2"/>
      <c r="E869" s="2"/>
      <c r="F869" s="2"/>
      <c r="G869" s="1"/>
      <c r="H869" s="2"/>
      <c r="I869" s="2"/>
      <c r="J869" s="1"/>
      <c r="K869" s="1"/>
      <c r="L869" s="1"/>
      <c r="M869" s="1"/>
      <c r="N869" s="1"/>
      <c r="O869" s="1"/>
      <c r="P869" s="1"/>
      <c r="Q869" s="1"/>
      <c r="R869" s="1"/>
      <c r="S869" s="1"/>
      <c r="T869" s="1"/>
      <c r="U869" s="1"/>
      <c r="V869" s="1"/>
      <c r="W869" s="1"/>
      <c r="X869" s="1"/>
      <c r="Y869" s="1"/>
      <c r="Z869" s="1"/>
    </row>
    <row r="870" spans="1:26" ht="15.75" customHeight="1" x14ac:dyDescent="0.2">
      <c r="A870" s="1"/>
      <c r="B870" s="1"/>
      <c r="C870" s="2"/>
      <c r="D870" s="2"/>
      <c r="E870" s="2"/>
      <c r="F870" s="2"/>
      <c r="G870" s="1"/>
      <c r="H870" s="2"/>
      <c r="I870" s="2"/>
      <c r="J870" s="1"/>
      <c r="K870" s="1"/>
      <c r="L870" s="1"/>
      <c r="M870" s="1"/>
      <c r="N870" s="1"/>
      <c r="O870" s="1"/>
      <c r="P870" s="1"/>
      <c r="Q870" s="1"/>
      <c r="R870" s="1"/>
      <c r="S870" s="1"/>
      <c r="T870" s="1"/>
      <c r="U870" s="1"/>
      <c r="V870" s="1"/>
      <c r="W870" s="1"/>
      <c r="X870" s="1"/>
      <c r="Y870" s="1"/>
      <c r="Z870" s="1"/>
    </row>
    <row r="871" spans="1:26" ht="15.75" customHeight="1" x14ac:dyDescent="0.2">
      <c r="A871" s="1"/>
      <c r="B871" s="1"/>
      <c r="C871" s="2"/>
      <c r="D871" s="2"/>
      <c r="E871" s="2"/>
      <c r="F871" s="2"/>
      <c r="G871" s="1"/>
      <c r="H871" s="2"/>
      <c r="I871" s="2"/>
      <c r="J871" s="1"/>
      <c r="K871" s="1"/>
      <c r="L871" s="1"/>
      <c r="M871" s="1"/>
      <c r="N871" s="1"/>
      <c r="O871" s="1"/>
      <c r="P871" s="1"/>
      <c r="Q871" s="1"/>
      <c r="R871" s="1"/>
      <c r="S871" s="1"/>
      <c r="T871" s="1"/>
      <c r="U871" s="1"/>
      <c r="V871" s="1"/>
      <c r="W871" s="1"/>
      <c r="X871" s="1"/>
      <c r="Y871" s="1"/>
      <c r="Z871" s="1"/>
    </row>
    <row r="872" spans="1:26" ht="15.75" customHeight="1" x14ac:dyDescent="0.2">
      <c r="A872" s="1"/>
      <c r="B872" s="1"/>
      <c r="C872" s="2"/>
      <c r="D872" s="2"/>
      <c r="E872" s="2"/>
      <c r="F872" s="2"/>
      <c r="G872" s="1"/>
      <c r="H872" s="2"/>
      <c r="I872" s="2"/>
      <c r="J872" s="1"/>
      <c r="K872" s="1"/>
      <c r="L872" s="1"/>
      <c r="M872" s="1"/>
      <c r="N872" s="1"/>
      <c r="O872" s="1"/>
      <c r="P872" s="1"/>
      <c r="Q872" s="1"/>
      <c r="R872" s="1"/>
      <c r="S872" s="1"/>
      <c r="T872" s="1"/>
      <c r="U872" s="1"/>
      <c r="V872" s="1"/>
      <c r="W872" s="1"/>
      <c r="X872" s="1"/>
      <c r="Y872" s="1"/>
      <c r="Z872" s="1"/>
    </row>
    <row r="873" spans="1:26" ht="15.75" customHeight="1" x14ac:dyDescent="0.2">
      <c r="A873" s="1"/>
      <c r="B873" s="1"/>
      <c r="C873" s="2"/>
      <c r="D873" s="2"/>
      <c r="E873" s="2"/>
      <c r="F873" s="2"/>
      <c r="G873" s="1"/>
      <c r="H873" s="2"/>
      <c r="I873" s="2"/>
      <c r="J873" s="1"/>
      <c r="K873" s="1"/>
      <c r="L873" s="1"/>
      <c r="M873" s="1"/>
      <c r="N873" s="1"/>
      <c r="O873" s="1"/>
      <c r="P873" s="1"/>
      <c r="Q873" s="1"/>
      <c r="R873" s="1"/>
      <c r="S873" s="1"/>
      <c r="T873" s="1"/>
      <c r="U873" s="1"/>
      <c r="V873" s="1"/>
      <c r="W873" s="1"/>
      <c r="X873" s="1"/>
      <c r="Y873" s="1"/>
      <c r="Z873" s="1"/>
    </row>
    <row r="874" spans="1:26" ht="15.75" customHeight="1" x14ac:dyDescent="0.2">
      <c r="A874" s="1"/>
      <c r="B874" s="1"/>
      <c r="C874" s="2"/>
      <c r="D874" s="2"/>
      <c r="E874" s="2"/>
      <c r="F874" s="2"/>
      <c r="G874" s="1"/>
      <c r="H874" s="2"/>
      <c r="I874" s="2"/>
      <c r="J874" s="1"/>
      <c r="K874" s="1"/>
      <c r="L874" s="1"/>
      <c r="M874" s="1"/>
      <c r="N874" s="1"/>
      <c r="O874" s="1"/>
      <c r="P874" s="1"/>
      <c r="Q874" s="1"/>
      <c r="R874" s="1"/>
      <c r="S874" s="1"/>
      <c r="T874" s="1"/>
      <c r="U874" s="1"/>
      <c r="V874" s="1"/>
      <c r="W874" s="1"/>
      <c r="X874" s="1"/>
      <c r="Y874" s="1"/>
      <c r="Z874" s="1"/>
    </row>
    <row r="875" spans="1:26" ht="15.75" customHeight="1" x14ac:dyDescent="0.2">
      <c r="A875" s="1"/>
      <c r="B875" s="1"/>
      <c r="C875" s="2"/>
      <c r="D875" s="2"/>
      <c r="E875" s="2"/>
      <c r="F875" s="2"/>
      <c r="G875" s="1"/>
      <c r="H875" s="2"/>
      <c r="I875" s="2"/>
      <c r="J875" s="1"/>
      <c r="K875" s="1"/>
      <c r="L875" s="1"/>
      <c r="M875" s="1"/>
      <c r="N875" s="1"/>
      <c r="O875" s="1"/>
      <c r="P875" s="1"/>
      <c r="Q875" s="1"/>
      <c r="R875" s="1"/>
      <c r="S875" s="1"/>
      <c r="T875" s="1"/>
      <c r="U875" s="1"/>
      <c r="V875" s="1"/>
      <c r="W875" s="1"/>
      <c r="X875" s="1"/>
      <c r="Y875" s="1"/>
      <c r="Z875" s="1"/>
    </row>
    <row r="876" spans="1:26" ht="15.75" customHeight="1" x14ac:dyDescent="0.2">
      <c r="A876" s="1"/>
      <c r="B876" s="1"/>
      <c r="C876" s="2"/>
      <c r="D876" s="2"/>
      <c r="E876" s="2"/>
      <c r="F876" s="2"/>
      <c r="G876" s="1"/>
      <c r="H876" s="2"/>
      <c r="I876" s="2"/>
      <c r="J876" s="1"/>
      <c r="K876" s="1"/>
      <c r="L876" s="1"/>
      <c r="M876" s="1"/>
      <c r="N876" s="1"/>
      <c r="O876" s="1"/>
      <c r="P876" s="1"/>
      <c r="Q876" s="1"/>
      <c r="R876" s="1"/>
      <c r="S876" s="1"/>
      <c r="T876" s="1"/>
      <c r="U876" s="1"/>
      <c r="V876" s="1"/>
      <c r="W876" s="1"/>
      <c r="X876" s="1"/>
      <c r="Y876" s="1"/>
      <c r="Z876" s="1"/>
    </row>
    <row r="877" spans="1:26" ht="15.75" customHeight="1" x14ac:dyDescent="0.2">
      <c r="A877" s="1"/>
      <c r="B877" s="1"/>
      <c r="C877" s="2"/>
      <c r="D877" s="2"/>
      <c r="E877" s="2"/>
      <c r="F877" s="2"/>
      <c r="G877" s="1"/>
      <c r="H877" s="2"/>
      <c r="I877" s="2"/>
      <c r="J877" s="1"/>
      <c r="K877" s="1"/>
      <c r="L877" s="1"/>
      <c r="M877" s="1"/>
      <c r="N877" s="1"/>
      <c r="O877" s="1"/>
      <c r="P877" s="1"/>
      <c r="Q877" s="1"/>
      <c r="R877" s="1"/>
      <c r="S877" s="1"/>
      <c r="T877" s="1"/>
      <c r="U877" s="1"/>
      <c r="V877" s="1"/>
      <c r="W877" s="1"/>
      <c r="X877" s="1"/>
      <c r="Y877" s="1"/>
      <c r="Z877" s="1"/>
    </row>
    <row r="878" spans="1:26" ht="15.75" customHeight="1" x14ac:dyDescent="0.2">
      <c r="A878" s="1"/>
      <c r="B878" s="1"/>
      <c r="C878" s="2"/>
      <c r="D878" s="2"/>
      <c r="E878" s="2"/>
      <c r="F878" s="2"/>
      <c r="G878" s="1"/>
      <c r="H878" s="2"/>
      <c r="I878" s="2"/>
      <c r="J878" s="1"/>
      <c r="K878" s="1"/>
      <c r="L878" s="1"/>
      <c r="M878" s="1"/>
      <c r="N878" s="1"/>
      <c r="O878" s="1"/>
      <c r="P878" s="1"/>
      <c r="Q878" s="1"/>
      <c r="R878" s="1"/>
      <c r="S878" s="1"/>
      <c r="T878" s="1"/>
      <c r="U878" s="1"/>
      <c r="V878" s="1"/>
      <c r="W878" s="1"/>
      <c r="X878" s="1"/>
      <c r="Y878" s="1"/>
      <c r="Z878" s="1"/>
    </row>
    <row r="879" spans="1:26" ht="15.75" customHeight="1" x14ac:dyDescent="0.2">
      <c r="A879" s="1"/>
      <c r="B879" s="1"/>
      <c r="C879" s="2"/>
      <c r="D879" s="2"/>
      <c r="E879" s="2"/>
      <c r="F879" s="2"/>
      <c r="G879" s="1"/>
      <c r="H879" s="2"/>
      <c r="I879" s="2"/>
      <c r="J879" s="1"/>
      <c r="K879" s="1"/>
      <c r="L879" s="1"/>
      <c r="M879" s="1"/>
      <c r="N879" s="1"/>
      <c r="O879" s="1"/>
      <c r="P879" s="1"/>
      <c r="Q879" s="1"/>
      <c r="R879" s="1"/>
      <c r="S879" s="1"/>
      <c r="T879" s="1"/>
      <c r="U879" s="1"/>
      <c r="V879" s="1"/>
      <c r="W879" s="1"/>
      <c r="X879" s="1"/>
      <c r="Y879" s="1"/>
      <c r="Z879" s="1"/>
    </row>
    <row r="880" spans="1:26" ht="15.75" customHeight="1" x14ac:dyDescent="0.2">
      <c r="A880" s="1"/>
      <c r="B880" s="1"/>
      <c r="C880" s="2"/>
      <c r="D880" s="2"/>
      <c r="E880" s="2"/>
      <c r="F880" s="2"/>
      <c r="G880" s="1"/>
      <c r="H880" s="2"/>
      <c r="I880" s="2"/>
      <c r="J880" s="1"/>
      <c r="K880" s="1"/>
      <c r="L880" s="1"/>
      <c r="M880" s="1"/>
      <c r="N880" s="1"/>
      <c r="O880" s="1"/>
      <c r="P880" s="1"/>
      <c r="Q880" s="1"/>
      <c r="R880" s="1"/>
      <c r="S880" s="1"/>
      <c r="T880" s="1"/>
      <c r="U880" s="1"/>
      <c r="V880" s="1"/>
      <c r="W880" s="1"/>
      <c r="X880" s="1"/>
      <c r="Y880" s="1"/>
      <c r="Z880" s="1"/>
    </row>
    <row r="881" spans="1:26" ht="15.75" customHeight="1" x14ac:dyDescent="0.2">
      <c r="A881" s="1"/>
      <c r="B881" s="1"/>
      <c r="C881" s="2"/>
      <c r="D881" s="2"/>
      <c r="E881" s="2"/>
      <c r="F881" s="2"/>
      <c r="G881" s="1"/>
      <c r="H881" s="2"/>
      <c r="I881" s="2"/>
      <c r="J881" s="1"/>
      <c r="K881" s="1"/>
      <c r="L881" s="1"/>
      <c r="M881" s="1"/>
      <c r="N881" s="1"/>
      <c r="O881" s="1"/>
      <c r="P881" s="1"/>
      <c r="Q881" s="1"/>
      <c r="R881" s="1"/>
      <c r="S881" s="1"/>
      <c r="T881" s="1"/>
      <c r="U881" s="1"/>
      <c r="V881" s="1"/>
      <c r="W881" s="1"/>
      <c r="X881" s="1"/>
      <c r="Y881" s="1"/>
      <c r="Z881" s="1"/>
    </row>
    <row r="882" spans="1:26" ht="15.75" customHeight="1" x14ac:dyDescent="0.2">
      <c r="A882" s="1"/>
      <c r="B882" s="1"/>
      <c r="C882" s="2"/>
      <c r="D882" s="2"/>
      <c r="E882" s="2"/>
      <c r="F882" s="2"/>
      <c r="G882" s="1"/>
      <c r="H882" s="2"/>
      <c r="I882" s="2"/>
      <c r="J882" s="1"/>
      <c r="K882" s="1"/>
      <c r="L882" s="1"/>
      <c r="M882" s="1"/>
      <c r="N882" s="1"/>
      <c r="O882" s="1"/>
      <c r="P882" s="1"/>
      <c r="Q882" s="1"/>
      <c r="R882" s="1"/>
      <c r="S882" s="1"/>
      <c r="T882" s="1"/>
      <c r="U882" s="1"/>
      <c r="V882" s="1"/>
      <c r="W882" s="1"/>
      <c r="X882" s="1"/>
      <c r="Y882" s="1"/>
      <c r="Z882" s="1"/>
    </row>
    <row r="883" spans="1:26" ht="15.75" customHeight="1" x14ac:dyDescent="0.2">
      <c r="A883" s="1"/>
      <c r="B883" s="1"/>
      <c r="C883" s="2"/>
      <c r="D883" s="2"/>
      <c r="E883" s="2"/>
      <c r="F883" s="2"/>
      <c r="G883" s="1"/>
      <c r="H883" s="2"/>
      <c r="I883" s="2"/>
      <c r="J883" s="1"/>
      <c r="K883" s="1"/>
      <c r="L883" s="1"/>
      <c r="M883" s="1"/>
      <c r="N883" s="1"/>
      <c r="O883" s="1"/>
      <c r="P883" s="1"/>
      <c r="Q883" s="1"/>
      <c r="R883" s="1"/>
      <c r="S883" s="1"/>
      <c r="T883" s="1"/>
      <c r="U883" s="1"/>
      <c r="V883" s="1"/>
      <c r="W883" s="1"/>
      <c r="X883" s="1"/>
      <c r="Y883" s="1"/>
      <c r="Z883" s="1"/>
    </row>
    <row r="884" spans="1:26" ht="15.75" customHeight="1" x14ac:dyDescent="0.2">
      <c r="A884" s="1"/>
      <c r="B884" s="1"/>
      <c r="C884" s="2"/>
      <c r="D884" s="2"/>
      <c r="E884" s="2"/>
      <c r="F884" s="2"/>
      <c r="G884" s="1"/>
      <c r="H884" s="2"/>
      <c r="I884" s="2"/>
      <c r="J884" s="1"/>
      <c r="K884" s="1"/>
      <c r="L884" s="1"/>
      <c r="M884" s="1"/>
      <c r="N884" s="1"/>
      <c r="O884" s="1"/>
      <c r="P884" s="1"/>
      <c r="Q884" s="1"/>
      <c r="R884" s="1"/>
      <c r="S884" s="1"/>
      <c r="T884" s="1"/>
      <c r="U884" s="1"/>
      <c r="V884" s="1"/>
      <c r="W884" s="1"/>
      <c r="X884" s="1"/>
      <c r="Y884" s="1"/>
      <c r="Z884" s="1"/>
    </row>
    <row r="885" spans="1:26" ht="15.75" customHeight="1" x14ac:dyDescent="0.2">
      <c r="A885" s="1"/>
      <c r="B885" s="1"/>
      <c r="C885" s="2"/>
      <c r="D885" s="2"/>
      <c r="E885" s="2"/>
      <c r="F885" s="2"/>
      <c r="G885" s="1"/>
      <c r="H885" s="2"/>
      <c r="I885" s="2"/>
      <c r="J885" s="1"/>
      <c r="K885" s="1"/>
      <c r="L885" s="1"/>
      <c r="M885" s="1"/>
      <c r="N885" s="1"/>
      <c r="O885" s="1"/>
      <c r="P885" s="1"/>
      <c r="Q885" s="1"/>
      <c r="R885" s="1"/>
      <c r="S885" s="1"/>
      <c r="T885" s="1"/>
      <c r="U885" s="1"/>
      <c r="V885" s="1"/>
      <c r="W885" s="1"/>
      <c r="X885" s="1"/>
      <c r="Y885" s="1"/>
      <c r="Z885" s="1"/>
    </row>
    <row r="886" spans="1:26" ht="15.75" customHeight="1" x14ac:dyDescent="0.2">
      <c r="A886" s="1"/>
      <c r="B886" s="1"/>
      <c r="C886" s="2"/>
      <c r="D886" s="2"/>
      <c r="E886" s="2"/>
      <c r="F886" s="2"/>
      <c r="G886" s="1"/>
      <c r="H886" s="2"/>
      <c r="I886" s="2"/>
      <c r="J886" s="1"/>
      <c r="K886" s="1"/>
      <c r="L886" s="1"/>
      <c r="M886" s="1"/>
      <c r="N886" s="1"/>
      <c r="O886" s="1"/>
      <c r="P886" s="1"/>
      <c r="Q886" s="1"/>
      <c r="R886" s="1"/>
      <c r="S886" s="1"/>
      <c r="T886" s="1"/>
      <c r="U886" s="1"/>
      <c r="V886" s="1"/>
      <c r="W886" s="1"/>
      <c r="X886" s="1"/>
      <c r="Y886" s="1"/>
      <c r="Z886" s="1"/>
    </row>
    <row r="887" spans="1:26" ht="15.75" customHeight="1" x14ac:dyDescent="0.2">
      <c r="A887" s="1"/>
      <c r="B887" s="1"/>
      <c r="C887" s="2"/>
      <c r="D887" s="2"/>
      <c r="E887" s="2"/>
      <c r="F887" s="2"/>
      <c r="G887" s="1"/>
      <c r="H887" s="2"/>
      <c r="I887" s="2"/>
      <c r="J887" s="1"/>
      <c r="K887" s="1"/>
      <c r="L887" s="1"/>
      <c r="M887" s="1"/>
      <c r="N887" s="1"/>
      <c r="O887" s="1"/>
      <c r="P887" s="1"/>
      <c r="Q887" s="1"/>
      <c r="R887" s="1"/>
      <c r="S887" s="1"/>
      <c r="T887" s="1"/>
      <c r="U887" s="1"/>
      <c r="V887" s="1"/>
      <c r="W887" s="1"/>
      <c r="X887" s="1"/>
      <c r="Y887" s="1"/>
      <c r="Z887" s="1"/>
    </row>
    <row r="888" spans="1:26" ht="15.75" customHeight="1" x14ac:dyDescent="0.2">
      <c r="A888" s="1"/>
      <c r="B888" s="1"/>
      <c r="C888" s="2"/>
      <c r="D888" s="2"/>
      <c r="E888" s="2"/>
      <c r="F888" s="2"/>
      <c r="G888" s="1"/>
      <c r="H888" s="2"/>
      <c r="I888" s="2"/>
      <c r="J888" s="1"/>
      <c r="K888" s="1"/>
      <c r="L888" s="1"/>
      <c r="M888" s="1"/>
      <c r="N888" s="1"/>
      <c r="O888" s="1"/>
      <c r="P888" s="1"/>
      <c r="Q888" s="1"/>
      <c r="R888" s="1"/>
      <c r="S888" s="1"/>
      <c r="T888" s="1"/>
      <c r="U888" s="1"/>
      <c r="V888" s="1"/>
      <c r="W888" s="1"/>
      <c r="X888" s="1"/>
      <c r="Y888" s="1"/>
      <c r="Z888" s="1"/>
    </row>
    <row r="889" spans="1:26" ht="15.75" customHeight="1" x14ac:dyDescent="0.2">
      <c r="A889" s="1"/>
      <c r="B889" s="1"/>
      <c r="C889" s="2"/>
      <c r="D889" s="2"/>
      <c r="E889" s="2"/>
      <c r="F889" s="2"/>
      <c r="G889" s="1"/>
      <c r="H889" s="2"/>
      <c r="I889" s="2"/>
      <c r="J889" s="1"/>
      <c r="K889" s="1"/>
      <c r="L889" s="1"/>
      <c r="M889" s="1"/>
      <c r="N889" s="1"/>
      <c r="O889" s="1"/>
      <c r="P889" s="1"/>
      <c r="Q889" s="1"/>
      <c r="R889" s="1"/>
      <c r="S889" s="1"/>
      <c r="T889" s="1"/>
      <c r="U889" s="1"/>
      <c r="V889" s="1"/>
      <c r="W889" s="1"/>
      <c r="X889" s="1"/>
      <c r="Y889" s="1"/>
      <c r="Z889" s="1"/>
    </row>
    <row r="890" spans="1:26" ht="15.75" customHeight="1" x14ac:dyDescent="0.2">
      <c r="A890" s="1"/>
      <c r="B890" s="1"/>
      <c r="C890" s="2"/>
      <c r="D890" s="2"/>
      <c r="E890" s="2"/>
      <c r="F890" s="2"/>
      <c r="G890" s="1"/>
      <c r="H890" s="2"/>
      <c r="I890" s="2"/>
      <c r="J890" s="1"/>
      <c r="K890" s="1"/>
      <c r="L890" s="1"/>
      <c r="M890" s="1"/>
      <c r="N890" s="1"/>
      <c r="O890" s="1"/>
      <c r="P890" s="1"/>
      <c r="Q890" s="1"/>
      <c r="R890" s="1"/>
      <c r="S890" s="1"/>
      <c r="T890" s="1"/>
      <c r="U890" s="1"/>
      <c r="V890" s="1"/>
      <c r="W890" s="1"/>
      <c r="X890" s="1"/>
      <c r="Y890" s="1"/>
      <c r="Z890" s="1"/>
    </row>
    <row r="891" spans="1:26" ht="15.75" customHeight="1" x14ac:dyDescent="0.2">
      <c r="A891" s="1"/>
      <c r="B891" s="1"/>
      <c r="C891" s="2"/>
      <c r="D891" s="2"/>
      <c r="E891" s="2"/>
      <c r="F891" s="2"/>
      <c r="G891" s="1"/>
      <c r="H891" s="2"/>
      <c r="I891" s="2"/>
      <c r="J891" s="1"/>
      <c r="K891" s="1"/>
      <c r="L891" s="1"/>
      <c r="M891" s="1"/>
      <c r="N891" s="1"/>
      <c r="O891" s="1"/>
      <c r="P891" s="1"/>
      <c r="Q891" s="1"/>
      <c r="R891" s="1"/>
      <c r="S891" s="1"/>
      <c r="T891" s="1"/>
      <c r="U891" s="1"/>
      <c r="V891" s="1"/>
      <c r="W891" s="1"/>
      <c r="X891" s="1"/>
      <c r="Y891" s="1"/>
      <c r="Z891" s="1"/>
    </row>
    <row r="892" spans="1:26" ht="15.75" customHeight="1" x14ac:dyDescent="0.2">
      <c r="A892" s="1"/>
      <c r="B892" s="1"/>
      <c r="C892" s="2"/>
      <c r="D892" s="2"/>
      <c r="E892" s="2"/>
      <c r="F892" s="2"/>
      <c r="G892" s="1"/>
      <c r="H892" s="2"/>
      <c r="I892" s="2"/>
      <c r="J892" s="1"/>
      <c r="K892" s="1"/>
      <c r="L892" s="1"/>
      <c r="M892" s="1"/>
      <c r="N892" s="1"/>
      <c r="O892" s="1"/>
      <c r="P892" s="1"/>
      <c r="Q892" s="1"/>
      <c r="R892" s="1"/>
      <c r="S892" s="1"/>
      <c r="T892" s="1"/>
      <c r="U892" s="1"/>
      <c r="V892" s="1"/>
      <c r="W892" s="1"/>
      <c r="X892" s="1"/>
      <c r="Y892" s="1"/>
      <c r="Z892" s="1"/>
    </row>
    <row r="893" spans="1:26" ht="15.75" customHeight="1" x14ac:dyDescent="0.2">
      <c r="A893" s="1"/>
      <c r="B893" s="1"/>
      <c r="C893" s="2"/>
      <c r="D893" s="2"/>
      <c r="E893" s="2"/>
      <c r="F893" s="2"/>
      <c r="G893" s="1"/>
      <c r="H893" s="2"/>
      <c r="I893" s="2"/>
      <c r="J893" s="1"/>
      <c r="K893" s="1"/>
      <c r="L893" s="1"/>
      <c r="M893" s="1"/>
      <c r="N893" s="1"/>
      <c r="O893" s="1"/>
      <c r="P893" s="1"/>
      <c r="Q893" s="1"/>
      <c r="R893" s="1"/>
      <c r="S893" s="1"/>
      <c r="T893" s="1"/>
      <c r="U893" s="1"/>
      <c r="V893" s="1"/>
      <c r="W893" s="1"/>
      <c r="X893" s="1"/>
      <c r="Y893" s="1"/>
      <c r="Z893" s="1"/>
    </row>
    <row r="894" spans="1:26" ht="15.75" customHeight="1" x14ac:dyDescent="0.2">
      <c r="A894" s="1"/>
      <c r="B894" s="1"/>
      <c r="C894" s="2"/>
      <c r="D894" s="2"/>
      <c r="E894" s="2"/>
      <c r="F894" s="2"/>
      <c r="G894" s="1"/>
      <c r="H894" s="2"/>
      <c r="I894" s="2"/>
      <c r="J894" s="1"/>
      <c r="K894" s="1"/>
      <c r="L894" s="1"/>
      <c r="M894" s="1"/>
      <c r="N894" s="1"/>
      <c r="O894" s="1"/>
      <c r="P894" s="1"/>
      <c r="Q894" s="1"/>
      <c r="R894" s="1"/>
      <c r="S894" s="1"/>
      <c r="T894" s="1"/>
      <c r="U894" s="1"/>
      <c r="V894" s="1"/>
      <c r="W894" s="1"/>
      <c r="X894" s="1"/>
      <c r="Y894" s="1"/>
      <c r="Z894" s="1"/>
    </row>
    <row r="895" spans="1:26" ht="15.75" customHeight="1" x14ac:dyDescent="0.2">
      <c r="A895" s="1"/>
      <c r="B895" s="1"/>
      <c r="C895" s="2"/>
      <c r="D895" s="2"/>
      <c r="E895" s="2"/>
      <c r="F895" s="2"/>
      <c r="G895" s="1"/>
      <c r="H895" s="2"/>
      <c r="I895" s="2"/>
      <c r="J895" s="1"/>
      <c r="K895" s="1"/>
      <c r="L895" s="1"/>
      <c r="M895" s="1"/>
      <c r="N895" s="1"/>
      <c r="O895" s="1"/>
      <c r="P895" s="1"/>
      <c r="Q895" s="1"/>
      <c r="R895" s="1"/>
      <c r="S895" s="1"/>
      <c r="T895" s="1"/>
      <c r="U895" s="1"/>
      <c r="V895" s="1"/>
      <c r="W895" s="1"/>
      <c r="X895" s="1"/>
      <c r="Y895" s="1"/>
      <c r="Z895" s="1"/>
    </row>
    <row r="896" spans="1:26" ht="15.75" customHeight="1" x14ac:dyDescent="0.2">
      <c r="A896" s="1"/>
      <c r="B896" s="1"/>
      <c r="C896" s="2"/>
      <c r="D896" s="2"/>
      <c r="E896" s="2"/>
      <c r="F896" s="2"/>
      <c r="G896" s="1"/>
      <c r="H896" s="2"/>
      <c r="I896" s="2"/>
      <c r="J896" s="1"/>
      <c r="K896" s="1"/>
      <c r="L896" s="1"/>
      <c r="M896" s="1"/>
      <c r="N896" s="1"/>
      <c r="O896" s="1"/>
      <c r="P896" s="1"/>
      <c r="Q896" s="1"/>
      <c r="R896" s="1"/>
      <c r="S896" s="1"/>
      <c r="T896" s="1"/>
      <c r="U896" s="1"/>
      <c r="V896" s="1"/>
      <c r="W896" s="1"/>
      <c r="X896" s="1"/>
      <c r="Y896" s="1"/>
      <c r="Z896" s="1"/>
    </row>
    <row r="897" spans="1:26" ht="15.75" customHeight="1" x14ac:dyDescent="0.2">
      <c r="A897" s="1"/>
      <c r="B897" s="1"/>
      <c r="C897" s="2"/>
      <c r="D897" s="2"/>
      <c r="E897" s="2"/>
      <c r="F897" s="2"/>
      <c r="G897" s="1"/>
      <c r="H897" s="2"/>
      <c r="I897" s="2"/>
      <c r="J897" s="1"/>
      <c r="K897" s="1"/>
      <c r="L897" s="1"/>
      <c r="M897" s="1"/>
      <c r="N897" s="1"/>
      <c r="O897" s="1"/>
      <c r="P897" s="1"/>
      <c r="Q897" s="1"/>
      <c r="R897" s="1"/>
      <c r="S897" s="1"/>
      <c r="T897" s="1"/>
      <c r="U897" s="1"/>
      <c r="V897" s="1"/>
      <c r="W897" s="1"/>
      <c r="X897" s="1"/>
      <c r="Y897" s="1"/>
      <c r="Z897" s="1"/>
    </row>
    <row r="898" spans="1:26" ht="15.75" customHeight="1" x14ac:dyDescent="0.2">
      <c r="A898" s="1"/>
      <c r="B898" s="1"/>
      <c r="C898" s="2"/>
      <c r="D898" s="2"/>
      <c r="E898" s="2"/>
      <c r="F898" s="2"/>
      <c r="G898" s="1"/>
      <c r="H898" s="2"/>
      <c r="I898" s="2"/>
      <c r="J898" s="1"/>
      <c r="K898" s="1"/>
      <c r="L898" s="1"/>
      <c r="M898" s="1"/>
      <c r="N898" s="1"/>
      <c r="O898" s="1"/>
      <c r="P898" s="1"/>
      <c r="Q898" s="1"/>
      <c r="R898" s="1"/>
      <c r="S898" s="1"/>
      <c r="T898" s="1"/>
      <c r="U898" s="1"/>
      <c r="V898" s="1"/>
      <c r="W898" s="1"/>
      <c r="X898" s="1"/>
      <c r="Y898" s="1"/>
      <c r="Z898" s="1"/>
    </row>
    <row r="899" spans="1:26" ht="15.75" customHeight="1" x14ac:dyDescent="0.2">
      <c r="A899" s="1"/>
      <c r="B899" s="1"/>
      <c r="C899" s="2"/>
      <c r="D899" s="2"/>
      <c r="E899" s="2"/>
      <c r="F899" s="2"/>
      <c r="G899" s="1"/>
      <c r="H899" s="2"/>
      <c r="I899" s="2"/>
      <c r="J899" s="1"/>
      <c r="K899" s="1"/>
      <c r="L899" s="1"/>
      <c r="M899" s="1"/>
      <c r="N899" s="1"/>
      <c r="O899" s="1"/>
      <c r="P899" s="1"/>
      <c r="Q899" s="1"/>
      <c r="R899" s="1"/>
      <c r="S899" s="1"/>
      <c r="T899" s="1"/>
      <c r="U899" s="1"/>
      <c r="V899" s="1"/>
      <c r="W899" s="1"/>
      <c r="X899" s="1"/>
      <c r="Y899" s="1"/>
      <c r="Z899" s="1"/>
    </row>
    <row r="900" spans="1:26" ht="15.75" customHeight="1" x14ac:dyDescent="0.2">
      <c r="A900" s="1"/>
      <c r="B900" s="1"/>
      <c r="C900" s="2"/>
      <c r="D900" s="2"/>
      <c r="E900" s="2"/>
      <c r="F900" s="2"/>
      <c r="G900" s="1"/>
      <c r="H900" s="2"/>
      <c r="I900" s="2"/>
      <c r="J900" s="1"/>
      <c r="K900" s="1"/>
      <c r="L900" s="1"/>
      <c r="M900" s="1"/>
      <c r="N900" s="1"/>
      <c r="O900" s="1"/>
      <c r="P900" s="1"/>
      <c r="Q900" s="1"/>
      <c r="R900" s="1"/>
      <c r="S900" s="1"/>
      <c r="T900" s="1"/>
      <c r="U900" s="1"/>
      <c r="V900" s="1"/>
      <c r="W900" s="1"/>
      <c r="X900" s="1"/>
      <c r="Y900" s="1"/>
      <c r="Z900" s="1"/>
    </row>
    <row r="901" spans="1:26" ht="15.75" customHeight="1" x14ac:dyDescent="0.2">
      <c r="A901" s="1"/>
      <c r="B901" s="1"/>
      <c r="C901" s="2"/>
      <c r="D901" s="2"/>
      <c r="E901" s="2"/>
      <c r="F901" s="2"/>
      <c r="G901" s="1"/>
      <c r="H901" s="2"/>
      <c r="I901" s="2"/>
      <c r="J901" s="1"/>
      <c r="K901" s="1"/>
      <c r="L901" s="1"/>
      <c r="M901" s="1"/>
      <c r="N901" s="1"/>
      <c r="O901" s="1"/>
      <c r="P901" s="1"/>
      <c r="Q901" s="1"/>
      <c r="R901" s="1"/>
      <c r="S901" s="1"/>
      <c r="T901" s="1"/>
      <c r="U901" s="1"/>
      <c r="V901" s="1"/>
      <c r="W901" s="1"/>
      <c r="X901" s="1"/>
      <c r="Y901" s="1"/>
      <c r="Z901" s="1"/>
    </row>
    <row r="902" spans="1:26" ht="15.75" customHeight="1" x14ac:dyDescent="0.2">
      <c r="A902" s="1"/>
      <c r="B902" s="1"/>
      <c r="C902" s="2"/>
      <c r="D902" s="2"/>
      <c r="E902" s="2"/>
      <c r="F902" s="2"/>
      <c r="G902" s="1"/>
      <c r="H902" s="2"/>
      <c r="I902" s="2"/>
      <c r="J902" s="1"/>
      <c r="K902" s="1"/>
      <c r="L902" s="1"/>
      <c r="M902" s="1"/>
      <c r="N902" s="1"/>
      <c r="O902" s="1"/>
      <c r="P902" s="1"/>
      <c r="Q902" s="1"/>
      <c r="R902" s="1"/>
      <c r="S902" s="1"/>
      <c r="T902" s="1"/>
      <c r="U902" s="1"/>
      <c r="V902" s="1"/>
      <c r="W902" s="1"/>
      <c r="X902" s="1"/>
      <c r="Y902" s="1"/>
      <c r="Z902" s="1"/>
    </row>
    <row r="903" spans="1:26" ht="15.75" customHeight="1" x14ac:dyDescent="0.2">
      <c r="A903" s="1"/>
      <c r="B903" s="1"/>
      <c r="C903" s="2"/>
      <c r="D903" s="2"/>
      <c r="E903" s="2"/>
      <c r="F903" s="2"/>
      <c r="G903" s="1"/>
      <c r="H903" s="2"/>
      <c r="I903" s="2"/>
      <c r="J903" s="1"/>
      <c r="K903" s="1"/>
      <c r="L903" s="1"/>
      <c r="M903" s="1"/>
      <c r="N903" s="1"/>
      <c r="O903" s="1"/>
      <c r="P903" s="1"/>
      <c r="Q903" s="1"/>
      <c r="R903" s="1"/>
      <c r="S903" s="1"/>
      <c r="T903" s="1"/>
      <c r="U903" s="1"/>
      <c r="V903" s="1"/>
      <c r="W903" s="1"/>
      <c r="X903" s="1"/>
      <c r="Y903" s="1"/>
      <c r="Z903" s="1"/>
    </row>
    <row r="904" spans="1:26" ht="15.75" customHeight="1" x14ac:dyDescent="0.2">
      <c r="A904" s="1"/>
      <c r="B904" s="1"/>
      <c r="C904" s="2"/>
      <c r="D904" s="2"/>
      <c r="E904" s="2"/>
      <c r="F904" s="2"/>
      <c r="G904" s="1"/>
      <c r="H904" s="2"/>
      <c r="I904" s="2"/>
      <c r="J904" s="1"/>
      <c r="K904" s="1"/>
      <c r="L904" s="1"/>
      <c r="M904" s="1"/>
      <c r="N904" s="1"/>
      <c r="O904" s="1"/>
      <c r="P904" s="1"/>
      <c r="Q904" s="1"/>
      <c r="R904" s="1"/>
      <c r="S904" s="1"/>
      <c r="T904" s="1"/>
      <c r="U904" s="1"/>
      <c r="V904" s="1"/>
      <c r="W904" s="1"/>
      <c r="X904" s="1"/>
      <c r="Y904" s="1"/>
      <c r="Z904" s="1"/>
    </row>
    <row r="905" spans="1:26" ht="15.75" customHeight="1" x14ac:dyDescent="0.2">
      <c r="A905" s="1"/>
      <c r="B905" s="1"/>
      <c r="C905" s="2"/>
      <c r="D905" s="2"/>
      <c r="E905" s="2"/>
      <c r="F905" s="2"/>
      <c r="G905" s="1"/>
      <c r="H905" s="2"/>
      <c r="I905" s="2"/>
      <c r="J905" s="1"/>
      <c r="K905" s="1"/>
      <c r="L905" s="1"/>
      <c r="M905" s="1"/>
      <c r="N905" s="1"/>
      <c r="O905" s="1"/>
      <c r="P905" s="1"/>
      <c r="Q905" s="1"/>
      <c r="R905" s="1"/>
      <c r="S905" s="1"/>
      <c r="T905" s="1"/>
      <c r="U905" s="1"/>
      <c r="V905" s="1"/>
      <c r="W905" s="1"/>
      <c r="X905" s="1"/>
      <c r="Y905" s="1"/>
      <c r="Z905" s="1"/>
    </row>
    <row r="906" spans="1:26" ht="15.75" customHeight="1" x14ac:dyDescent="0.2">
      <c r="A906" s="1"/>
      <c r="B906" s="1"/>
      <c r="C906" s="2"/>
      <c r="D906" s="2"/>
      <c r="E906" s="2"/>
      <c r="F906" s="2"/>
      <c r="G906" s="1"/>
      <c r="H906" s="2"/>
      <c r="I906" s="2"/>
      <c r="J906" s="1"/>
      <c r="K906" s="1"/>
      <c r="L906" s="1"/>
      <c r="M906" s="1"/>
      <c r="N906" s="1"/>
      <c r="O906" s="1"/>
      <c r="P906" s="1"/>
      <c r="Q906" s="1"/>
      <c r="R906" s="1"/>
      <c r="S906" s="1"/>
      <c r="T906" s="1"/>
      <c r="U906" s="1"/>
      <c r="V906" s="1"/>
      <c r="W906" s="1"/>
      <c r="X906" s="1"/>
      <c r="Y906" s="1"/>
      <c r="Z906" s="1"/>
    </row>
    <row r="907" spans="1:26" ht="15.75" customHeight="1" x14ac:dyDescent="0.2">
      <c r="A907" s="1"/>
      <c r="B907" s="1"/>
      <c r="C907" s="2"/>
      <c r="D907" s="2"/>
      <c r="E907" s="2"/>
      <c r="F907" s="2"/>
      <c r="G907" s="1"/>
      <c r="H907" s="2"/>
      <c r="I907" s="2"/>
      <c r="J907" s="1"/>
      <c r="K907" s="1"/>
      <c r="L907" s="1"/>
      <c r="M907" s="1"/>
      <c r="N907" s="1"/>
      <c r="O907" s="1"/>
      <c r="P907" s="1"/>
      <c r="Q907" s="1"/>
      <c r="R907" s="1"/>
      <c r="S907" s="1"/>
      <c r="T907" s="1"/>
      <c r="U907" s="1"/>
      <c r="V907" s="1"/>
      <c r="W907" s="1"/>
      <c r="X907" s="1"/>
      <c r="Y907" s="1"/>
      <c r="Z907" s="1"/>
    </row>
    <row r="908" spans="1:26" ht="15.75" customHeight="1" x14ac:dyDescent="0.2">
      <c r="A908" s="1"/>
      <c r="B908" s="1"/>
      <c r="C908" s="2"/>
      <c r="D908" s="2"/>
      <c r="E908" s="2"/>
      <c r="F908" s="2"/>
      <c r="G908" s="1"/>
      <c r="H908" s="2"/>
      <c r="I908" s="2"/>
      <c r="J908" s="1"/>
      <c r="K908" s="1"/>
      <c r="L908" s="1"/>
      <c r="M908" s="1"/>
      <c r="N908" s="1"/>
      <c r="O908" s="1"/>
      <c r="P908" s="1"/>
      <c r="Q908" s="1"/>
      <c r="R908" s="1"/>
      <c r="S908" s="1"/>
      <c r="T908" s="1"/>
      <c r="U908" s="1"/>
      <c r="V908" s="1"/>
      <c r="W908" s="1"/>
      <c r="X908" s="1"/>
      <c r="Y908" s="1"/>
      <c r="Z908" s="1"/>
    </row>
    <row r="909" spans="1:26" ht="15.75" customHeight="1" x14ac:dyDescent="0.2">
      <c r="A909" s="1"/>
      <c r="B909" s="1"/>
      <c r="C909" s="2"/>
      <c r="D909" s="2"/>
      <c r="E909" s="2"/>
      <c r="F909" s="2"/>
      <c r="G909" s="1"/>
      <c r="H909" s="2"/>
      <c r="I909" s="2"/>
      <c r="J909" s="1"/>
      <c r="K909" s="1"/>
      <c r="L909" s="1"/>
      <c r="M909" s="1"/>
      <c r="N909" s="1"/>
      <c r="O909" s="1"/>
      <c r="P909" s="1"/>
      <c r="Q909" s="1"/>
      <c r="R909" s="1"/>
      <c r="S909" s="1"/>
      <c r="T909" s="1"/>
      <c r="U909" s="1"/>
      <c r="V909" s="1"/>
      <c r="W909" s="1"/>
      <c r="X909" s="1"/>
      <c r="Y909" s="1"/>
      <c r="Z909" s="1"/>
    </row>
    <row r="910" spans="1:26" ht="15.75" customHeight="1" x14ac:dyDescent="0.2">
      <c r="A910" s="1"/>
      <c r="B910" s="1"/>
      <c r="C910" s="2"/>
      <c r="D910" s="2"/>
      <c r="E910" s="2"/>
      <c r="F910" s="2"/>
      <c r="G910" s="1"/>
      <c r="H910" s="2"/>
      <c r="I910" s="2"/>
      <c r="J910" s="1"/>
      <c r="K910" s="1"/>
      <c r="L910" s="1"/>
      <c r="M910" s="1"/>
      <c r="N910" s="1"/>
      <c r="O910" s="1"/>
      <c r="P910" s="1"/>
      <c r="Q910" s="1"/>
      <c r="R910" s="1"/>
      <c r="S910" s="1"/>
      <c r="T910" s="1"/>
      <c r="U910" s="1"/>
      <c r="V910" s="1"/>
      <c r="W910" s="1"/>
      <c r="X910" s="1"/>
      <c r="Y910" s="1"/>
      <c r="Z910" s="1"/>
    </row>
    <row r="911" spans="1:26" ht="15.75" customHeight="1" x14ac:dyDescent="0.2">
      <c r="A911" s="1"/>
      <c r="B911" s="1"/>
      <c r="C911" s="2"/>
      <c r="D911" s="2"/>
      <c r="E911" s="2"/>
      <c r="F911" s="2"/>
      <c r="G911" s="1"/>
      <c r="H911" s="2"/>
      <c r="I911" s="2"/>
      <c r="J911" s="1"/>
      <c r="K911" s="1"/>
      <c r="L911" s="1"/>
      <c r="M911" s="1"/>
      <c r="N911" s="1"/>
      <c r="O911" s="1"/>
      <c r="P911" s="1"/>
      <c r="Q911" s="1"/>
      <c r="R911" s="1"/>
      <c r="S911" s="1"/>
      <c r="T911" s="1"/>
      <c r="U911" s="1"/>
      <c r="V911" s="1"/>
      <c r="W911" s="1"/>
      <c r="X911" s="1"/>
      <c r="Y911" s="1"/>
      <c r="Z911" s="1"/>
    </row>
    <row r="912" spans="1:26" ht="15.75" customHeight="1" x14ac:dyDescent="0.2">
      <c r="A912" s="1"/>
      <c r="B912" s="1"/>
      <c r="C912" s="2"/>
      <c r="D912" s="2"/>
      <c r="E912" s="2"/>
      <c r="F912" s="2"/>
      <c r="G912" s="1"/>
      <c r="H912" s="2"/>
      <c r="I912" s="2"/>
      <c r="J912" s="1"/>
      <c r="K912" s="1"/>
      <c r="L912" s="1"/>
      <c r="M912" s="1"/>
      <c r="N912" s="1"/>
      <c r="O912" s="1"/>
      <c r="P912" s="1"/>
      <c r="Q912" s="1"/>
      <c r="R912" s="1"/>
      <c r="S912" s="1"/>
      <c r="T912" s="1"/>
      <c r="U912" s="1"/>
      <c r="V912" s="1"/>
      <c r="W912" s="1"/>
      <c r="X912" s="1"/>
      <c r="Y912" s="1"/>
      <c r="Z912" s="1"/>
    </row>
    <row r="913" spans="1:26" ht="15.75" customHeight="1" x14ac:dyDescent="0.2">
      <c r="A913" s="1"/>
      <c r="B913" s="1"/>
      <c r="C913" s="2"/>
      <c r="D913" s="2"/>
      <c r="E913" s="2"/>
      <c r="F913" s="2"/>
      <c r="G913" s="1"/>
      <c r="H913" s="2"/>
      <c r="I913" s="2"/>
      <c r="J913" s="1"/>
      <c r="K913" s="1"/>
      <c r="L913" s="1"/>
      <c r="M913" s="1"/>
      <c r="N913" s="1"/>
      <c r="O913" s="1"/>
      <c r="P913" s="1"/>
      <c r="Q913" s="1"/>
      <c r="R913" s="1"/>
      <c r="S913" s="1"/>
      <c r="T913" s="1"/>
      <c r="U913" s="1"/>
      <c r="V913" s="1"/>
      <c r="W913" s="1"/>
      <c r="X913" s="1"/>
      <c r="Y913" s="1"/>
      <c r="Z913" s="1"/>
    </row>
    <row r="914" spans="1:26" ht="15.75" customHeight="1" x14ac:dyDescent="0.2">
      <c r="A914" s="1"/>
      <c r="B914" s="1"/>
      <c r="C914" s="2"/>
      <c r="D914" s="2"/>
      <c r="E914" s="2"/>
      <c r="F914" s="2"/>
      <c r="G914" s="1"/>
      <c r="H914" s="2"/>
      <c r="I914" s="2"/>
      <c r="J914" s="1"/>
      <c r="K914" s="1"/>
      <c r="L914" s="1"/>
      <c r="M914" s="1"/>
      <c r="N914" s="1"/>
      <c r="O914" s="1"/>
      <c r="P914" s="1"/>
      <c r="Q914" s="1"/>
      <c r="R914" s="1"/>
      <c r="S914" s="1"/>
      <c r="T914" s="1"/>
      <c r="U914" s="1"/>
      <c r="V914" s="1"/>
      <c r="W914" s="1"/>
      <c r="X914" s="1"/>
      <c r="Y914" s="1"/>
      <c r="Z914" s="1"/>
    </row>
    <row r="915" spans="1:26" ht="15.75" customHeight="1" x14ac:dyDescent="0.2">
      <c r="A915" s="1"/>
      <c r="B915" s="1"/>
      <c r="C915" s="2"/>
      <c r="D915" s="2"/>
      <c r="E915" s="2"/>
      <c r="F915" s="2"/>
      <c r="G915" s="1"/>
      <c r="H915" s="2"/>
      <c r="I915" s="2"/>
      <c r="J915" s="1"/>
      <c r="K915" s="1"/>
      <c r="L915" s="1"/>
      <c r="M915" s="1"/>
      <c r="N915" s="1"/>
      <c r="O915" s="1"/>
      <c r="P915" s="1"/>
      <c r="Q915" s="1"/>
      <c r="R915" s="1"/>
      <c r="S915" s="1"/>
      <c r="T915" s="1"/>
      <c r="U915" s="1"/>
      <c r="V915" s="1"/>
      <c r="W915" s="1"/>
      <c r="X915" s="1"/>
      <c r="Y915" s="1"/>
      <c r="Z915" s="1"/>
    </row>
    <row r="916" spans="1:26" ht="15.75" customHeight="1" x14ac:dyDescent="0.2">
      <c r="A916" s="1"/>
      <c r="B916" s="1"/>
      <c r="C916" s="2"/>
      <c r="D916" s="2"/>
      <c r="E916" s="2"/>
      <c r="F916" s="2"/>
      <c r="G916" s="1"/>
      <c r="H916" s="2"/>
      <c r="I916" s="2"/>
      <c r="J916" s="1"/>
      <c r="K916" s="1"/>
      <c r="L916" s="1"/>
      <c r="M916" s="1"/>
      <c r="N916" s="1"/>
      <c r="O916" s="1"/>
      <c r="P916" s="1"/>
      <c r="Q916" s="1"/>
      <c r="R916" s="1"/>
      <c r="S916" s="1"/>
      <c r="T916" s="1"/>
      <c r="U916" s="1"/>
      <c r="V916" s="1"/>
      <c r="W916" s="1"/>
      <c r="X916" s="1"/>
      <c r="Y916" s="1"/>
      <c r="Z916" s="1"/>
    </row>
    <row r="917" spans="1:26" ht="15.75" customHeight="1" x14ac:dyDescent="0.2">
      <c r="A917" s="1"/>
      <c r="B917" s="1"/>
      <c r="C917" s="2"/>
      <c r="D917" s="2"/>
      <c r="E917" s="2"/>
      <c r="F917" s="2"/>
      <c r="G917" s="1"/>
      <c r="H917" s="2"/>
      <c r="I917" s="2"/>
      <c r="J917" s="1"/>
      <c r="K917" s="1"/>
      <c r="L917" s="1"/>
      <c r="M917" s="1"/>
      <c r="N917" s="1"/>
      <c r="O917" s="1"/>
      <c r="P917" s="1"/>
      <c r="Q917" s="1"/>
      <c r="R917" s="1"/>
      <c r="S917" s="1"/>
      <c r="T917" s="1"/>
      <c r="U917" s="1"/>
      <c r="V917" s="1"/>
      <c r="W917" s="1"/>
      <c r="X917" s="1"/>
      <c r="Y917" s="1"/>
      <c r="Z917" s="1"/>
    </row>
    <row r="918" spans="1:26" ht="15.75" customHeight="1" x14ac:dyDescent="0.2">
      <c r="A918" s="1"/>
      <c r="B918" s="1"/>
      <c r="C918" s="2"/>
      <c r="D918" s="2"/>
      <c r="E918" s="2"/>
      <c r="F918" s="2"/>
      <c r="G918" s="1"/>
      <c r="H918" s="2"/>
      <c r="I918" s="2"/>
      <c r="J918" s="1"/>
      <c r="K918" s="1"/>
      <c r="L918" s="1"/>
      <c r="M918" s="1"/>
      <c r="N918" s="1"/>
      <c r="O918" s="1"/>
      <c r="P918" s="1"/>
      <c r="Q918" s="1"/>
      <c r="R918" s="1"/>
      <c r="S918" s="1"/>
      <c r="T918" s="1"/>
      <c r="U918" s="1"/>
      <c r="V918" s="1"/>
      <c r="W918" s="1"/>
      <c r="X918" s="1"/>
      <c r="Y918" s="1"/>
      <c r="Z918" s="1"/>
    </row>
    <row r="919" spans="1:26" ht="15.75" customHeight="1" x14ac:dyDescent="0.2">
      <c r="A919" s="1"/>
      <c r="B919" s="1"/>
      <c r="C919" s="2"/>
      <c r="D919" s="2"/>
      <c r="E919" s="2"/>
      <c r="F919" s="2"/>
      <c r="G919" s="1"/>
      <c r="H919" s="2"/>
      <c r="I919" s="2"/>
      <c r="J919" s="1"/>
      <c r="K919" s="1"/>
      <c r="L919" s="1"/>
      <c r="M919" s="1"/>
      <c r="N919" s="1"/>
      <c r="O919" s="1"/>
      <c r="P919" s="1"/>
      <c r="Q919" s="1"/>
      <c r="R919" s="1"/>
      <c r="S919" s="1"/>
      <c r="T919" s="1"/>
      <c r="U919" s="1"/>
      <c r="V919" s="1"/>
      <c r="W919" s="1"/>
      <c r="X919" s="1"/>
      <c r="Y919" s="1"/>
      <c r="Z919" s="1"/>
    </row>
    <row r="920" spans="1:26" ht="15.75" customHeight="1" x14ac:dyDescent="0.2">
      <c r="A920" s="1"/>
      <c r="B920" s="1"/>
      <c r="C920" s="2"/>
      <c r="D920" s="2"/>
      <c r="E920" s="2"/>
      <c r="F920" s="2"/>
      <c r="G920" s="1"/>
      <c r="H920" s="2"/>
      <c r="I920" s="2"/>
      <c r="J920" s="1"/>
      <c r="K920" s="1"/>
      <c r="L920" s="1"/>
      <c r="M920" s="1"/>
      <c r="N920" s="1"/>
      <c r="O920" s="1"/>
      <c r="P920" s="1"/>
      <c r="Q920" s="1"/>
      <c r="R920" s="1"/>
      <c r="S920" s="1"/>
      <c r="T920" s="1"/>
      <c r="U920" s="1"/>
      <c r="V920" s="1"/>
      <c r="W920" s="1"/>
      <c r="X920" s="1"/>
      <c r="Y920" s="1"/>
      <c r="Z920" s="1"/>
    </row>
    <row r="921" spans="1:26" ht="15.75" customHeight="1" x14ac:dyDescent="0.2">
      <c r="A921" s="1"/>
      <c r="B921" s="1"/>
      <c r="C921" s="2"/>
      <c r="D921" s="2"/>
      <c r="E921" s="2"/>
      <c r="F921" s="2"/>
      <c r="G921" s="1"/>
      <c r="H921" s="2"/>
      <c r="I921" s="2"/>
      <c r="J921" s="1"/>
      <c r="K921" s="1"/>
      <c r="L921" s="1"/>
      <c r="M921" s="1"/>
      <c r="N921" s="1"/>
      <c r="O921" s="1"/>
      <c r="P921" s="1"/>
      <c r="Q921" s="1"/>
      <c r="R921" s="1"/>
      <c r="S921" s="1"/>
      <c r="T921" s="1"/>
      <c r="U921" s="1"/>
      <c r="V921" s="1"/>
      <c r="W921" s="1"/>
      <c r="X921" s="1"/>
      <c r="Y921" s="1"/>
      <c r="Z921" s="1"/>
    </row>
    <row r="922" spans="1:26" ht="15.75" customHeight="1" x14ac:dyDescent="0.2">
      <c r="A922" s="1"/>
      <c r="B922" s="1"/>
      <c r="C922" s="2"/>
      <c r="D922" s="2"/>
      <c r="E922" s="2"/>
      <c r="F922" s="2"/>
      <c r="G922" s="1"/>
      <c r="H922" s="2"/>
      <c r="I922" s="2"/>
      <c r="J922" s="1"/>
      <c r="K922" s="1"/>
      <c r="L922" s="1"/>
      <c r="M922" s="1"/>
      <c r="N922" s="1"/>
      <c r="O922" s="1"/>
      <c r="P922" s="1"/>
      <c r="Q922" s="1"/>
      <c r="R922" s="1"/>
      <c r="S922" s="1"/>
      <c r="T922" s="1"/>
      <c r="U922" s="1"/>
      <c r="V922" s="1"/>
      <c r="W922" s="1"/>
      <c r="X922" s="1"/>
      <c r="Y922" s="1"/>
      <c r="Z922" s="1"/>
    </row>
    <row r="923" spans="1:26" ht="15.75" customHeight="1" x14ac:dyDescent="0.2">
      <c r="A923" s="1"/>
      <c r="B923" s="1"/>
      <c r="C923" s="2"/>
      <c r="D923" s="2"/>
      <c r="E923" s="2"/>
      <c r="F923" s="2"/>
      <c r="G923" s="1"/>
      <c r="H923" s="2"/>
      <c r="I923" s="2"/>
      <c r="J923" s="1"/>
      <c r="K923" s="1"/>
      <c r="L923" s="1"/>
      <c r="M923" s="1"/>
      <c r="N923" s="1"/>
      <c r="O923" s="1"/>
      <c r="P923" s="1"/>
      <c r="Q923" s="1"/>
      <c r="R923" s="1"/>
      <c r="S923" s="1"/>
      <c r="T923" s="1"/>
      <c r="U923" s="1"/>
      <c r="V923" s="1"/>
      <c r="W923" s="1"/>
      <c r="X923" s="1"/>
      <c r="Y923" s="1"/>
      <c r="Z923" s="1"/>
    </row>
    <row r="924" spans="1:26" ht="15.75" customHeight="1" x14ac:dyDescent="0.2">
      <c r="A924" s="1"/>
      <c r="B924" s="1"/>
      <c r="C924" s="2"/>
      <c r="D924" s="2"/>
      <c r="E924" s="2"/>
      <c r="F924" s="2"/>
      <c r="G924" s="1"/>
      <c r="H924" s="2"/>
      <c r="I924" s="2"/>
      <c r="J924" s="1"/>
      <c r="K924" s="1"/>
      <c r="L924" s="1"/>
      <c r="M924" s="1"/>
      <c r="N924" s="1"/>
      <c r="O924" s="1"/>
      <c r="P924" s="1"/>
      <c r="Q924" s="1"/>
      <c r="R924" s="1"/>
      <c r="S924" s="1"/>
      <c r="T924" s="1"/>
      <c r="U924" s="1"/>
      <c r="V924" s="1"/>
      <c r="W924" s="1"/>
      <c r="X924" s="1"/>
      <c r="Y924" s="1"/>
      <c r="Z924" s="1"/>
    </row>
    <row r="925" spans="1:26" ht="15.75" customHeight="1" x14ac:dyDescent="0.2">
      <c r="A925" s="1"/>
      <c r="B925" s="1"/>
      <c r="C925" s="2"/>
      <c r="D925" s="2"/>
      <c r="E925" s="2"/>
      <c r="F925" s="2"/>
      <c r="G925" s="1"/>
      <c r="H925" s="2"/>
      <c r="I925" s="2"/>
      <c r="J925" s="1"/>
      <c r="K925" s="1"/>
      <c r="L925" s="1"/>
      <c r="M925" s="1"/>
      <c r="N925" s="1"/>
      <c r="O925" s="1"/>
      <c r="P925" s="1"/>
      <c r="Q925" s="1"/>
      <c r="R925" s="1"/>
      <c r="S925" s="1"/>
      <c r="T925" s="1"/>
      <c r="U925" s="1"/>
      <c r="V925" s="1"/>
      <c r="W925" s="1"/>
      <c r="X925" s="1"/>
      <c r="Y925" s="1"/>
      <c r="Z925" s="1"/>
    </row>
    <row r="926" spans="1:26" ht="15.75" customHeight="1" x14ac:dyDescent="0.2">
      <c r="A926" s="1"/>
      <c r="B926" s="1"/>
      <c r="C926" s="2"/>
      <c r="D926" s="2"/>
      <c r="E926" s="2"/>
      <c r="F926" s="2"/>
      <c r="G926" s="1"/>
      <c r="H926" s="2"/>
      <c r="I926" s="2"/>
      <c r="J926" s="1"/>
      <c r="K926" s="1"/>
      <c r="L926" s="1"/>
      <c r="M926" s="1"/>
      <c r="N926" s="1"/>
      <c r="O926" s="1"/>
      <c r="P926" s="1"/>
      <c r="Q926" s="1"/>
      <c r="R926" s="1"/>
      <c r="S926" s="1"/>
      <c r="T926" s="1"/>
      <c r="U926" s="1"/>
      <c r="V926" s="1"/>
      <c r="W926" s="1"/>
      <c r="X926" s="1"/>
      <c r="Y926" s="1"/>
      <c r="Z926" s="1"/>
    </row>
    <row r="927" spans="1:26" ht="15.75" customHeight="1" x14ac:dyDescent="0.2">
      <c r="A927" s="1"/>
      <c r="B927" s="1"/>
      <c r="C927" s="2"/>
      <c r="D927" s="2"/>
      <c r="E927" s="2"/>
      <c r="F927" s="2"/>
      <c r="G927" s="1"/>
      <c r="H927" s="2"/>
      <c r="I927" s="2"/>
      <c r="J927" s="1"/>
      <c r="K927" s="1"/>
      <c r="L927" s="1"/>
      <c r="M927" s="1"/>
      <c r="N927" s="1"/>
      <c r="O927" s="1"/>
      <c r="P927" s="1"/>
      <c r="Q927" s="1"/>
      <c r="R927" s="1"/>
      <c r="S927" s="1"/>
      <c r="T927" s="1"/>
      <c r="U927" s="1"/>
      <c r="V927" s="1"/>
      <c r="W927" s="1"/>
      <c r="X927" s="1"/>
      <c r="Y927" s="1"/>
      <c r="Z927" s="1"/>
    </row>
    <row r="928" spans="1:26" ht="15.75" customHeight="1" x14ac:dyDescent="0.2">
      <c r="A928" s="1"/>
      <c r="B928" s="1"/>
      <c r="C928" s="2"/>
      <c r="D928" s="2"/>
      <c r="E928" s="2"/>
      <c r="F928" s="2"/>
      <c r="G928" s="1"/>
      <c r="H928" s="2"/>
      <c r="I928" s="2"/>
      <c r="J928" s="1"/>
      <c r="K928" s="1"/>
      <c r="L928" s="1"/>
      <c r="M928" s="1"/>
      <c r="N928" s="1"/>
      <c r="O928" s="1"/>
      <c r="P928" s="1"/>
      <c r="Q928" s="1"/>
      <c r="R928" s="1"/>
      <c r="S928" s="1"/>
      <c r="T928" s="1"/>
      <c r="U928" s="1"/>
      <c r="V928" s="1"/>
      <c r="W928" s="1"/>
      <c r="X928" s="1"/>
      <c r="Y928" s="1"/>
      <c r="Z928" s="1"/>
    </row>
    <row r="929" spans="1:26" ht="15.75" customHeight="1" x14ac:dyDescent="0.2">
      <c r="A929" s="1"/>
      <c r="B929" s="1"/>
      <c r="C929" s="2"/>
      <c r="D929" s="2"/>
      <c r="E929" s="2"/>
      <c r="F929" s="2"/>
      <c r="G929" s="1"/>
      <c r="H929" s="2"/>
      <c r="I929" s="2"/>
      <c r="J929" s="1"/>
      <c r="K929" s="1"/>
      <c r="L929" s="1"/>
      <c r="M929" s="1"/>
      <c r="N929" s="1"/>
      <c r="O929" s="1"/>
      <c r="P929" s="1"/>
      <c r="Q929" s="1"/>
      <c r="R929" s="1"/>
      <c r="S929" s="1"/>
      <c r="T929" s="1"/>
      <c r="U929" s="1"/>
      <c r="V929" s="1"/>
      <c r="W929" s="1"/>
      <c r="X929" s="1"/>
      <c r="Y929" s="1"/>
      <c r="Z929" s="1"/>
    </row>
    <row r="930" spans="1:26" ht="15.75" customHeight="1" x14ac:dyDescent="0.2">
      <c r="A930" s="1"/>
      <c r="B930" s="1"/>
      <c r="C930" s="2"/>
      <c r="D930" s="2"/>
      <c r="E930" s="2"/>
      <c r="F930" s="2"/>
      <c r="G930" s="1"/>
      <c r="H930" s="2"/>
      <c r="I930" s="2"/>
      <c r="J930" s="1"/>
      <c r="K930" s="1"/>
      <c r="L930" s="1"/>
      <c r="M930" s="1"/>
      <c r="N930" s="1"/>
      <c r="O930" s="1"/>
      <c r="P930" s="1"/>
      <c r="Q930" s="1"/>
      <c r="R930" s="1"/>
      <c r="S930" s="1"/>
      <c r="T930" s="1"/>
      <c r="U930" s="1"/>
      <c r="V930" s="1"/>
      <c r="W930" s="1"/>
      <c r="X930" s="1"/>
      <c r="Y930" s="1"/>
      <c r="Z930" s="1"/>
    </row>
    <row r="931" spans="1:26" ht="15.75" customHeight="1" x14ac:dyDescent="0.2">
      <c r="A931" s="1"/>
      <c r="B931" s="1"/>
      <c r="C931" s="2"/>
      <c r="D931" s="2"/>
      <c r="E931" s="2"/>
      <c r="F931" s="2"/>
      <c r="G931" s="1"/>
      <c r="H931" s="2"/>
      <c r="I931" s="2"/>
      <c r="J931" s="1"/>
      <c r="K931" s="1"/>
      <c r="L931" s="1"/>
      <c r="M931" s="1"/>
      <c r="N931" s="1"/>
      <c r="O931" s="1"/>
      <c r="P931" s="1"/>
      <c r="Q931" s="1"/>
      <c r="R931" s="1"/>
      <c r="S931" s="1"/>
      <c r="T931" s="1"/>
      <c r="U931" s="1"/>
      <c r="V931" s="1"/>
      <c r="W931" s="1"/>
      <c r="X931" s="1"/>
      <c r="Y931" s="1"/>
      <c r="Z931" s="1"/>
    </row>
    <row r="932" spans="1:26" ht="15.75" customHeight="1" x14ac:dyDescent="0.2">
      <c r="A932" s="1"/>
      <c r="B932" s="1"/>
      <c r="C932" s="2"/>
      <c r="D932" s="2"/>
      <c r="E932" s="2"/>
      <c r="F932" s="2"/>
      <c r="G932" s="1"/>
      <c r="H932" s="2"/>
      <c r="I932" s="2"/>
      <c r="J932" s="1"/>
      <c r="K932" s="1"/>
      <c r="L932" s="1"/>
      <c r="M932" s="1"/>
      <c r="N932" s="1"/>
      <c r="O932" s="1"/>
      <c r="P932" s="1"/>
      <c r="Q932" s="1"/>
      <c r="R932" s="1"/>
      <c r="S932" s="1"/>
      <c r="T932" s="1"/>
      <c r="U932" s="1"/>
      <c r="V932" s="1"/>
      <c r="W932" s="1"/>
      <c r="X932" s="1"/>
      <c r="Y932" s="1"/>
      <c r="Z932" s="1"/>
    </row>
    <row r="933" spans="1:26" ht="15.75" customHeight="1" x14ac:dyDescent="0.2">
      <c r="A933" s="1"/>
      <c r="B933" s="1"/>
      <c r="C933" s="2"/>
      <c r="D933" s="2"/>
      <c r="E933" s="2"/>
      <c r="F933" s="2"/>
      <c r="G933" s="1"/>
      <c r="H933" s="2"/>
      <c r="I933" s="2"/>
      <c r="J933" s="1"/>
      <c r="K933" s="1"/>
      <c r="L933" s="1"/>
      <c r="M933" s="1"/>
      <c r="N933" s="1"/>
      <c r="O933" s="1"/>
      <c r="P933" s="1"/>
      <c r="Q933" s="1"/>
      <c r="R933" s="1"/>
      <c r="S933" s="1"/>
      <c r="T933" s="1"/>
      <c r="U933" s="1"/>
      <c r="V933" s="1"/>
      <c r="W933" s="1"/>
      <c r="X933" s="1"/>
      <c r="Y933" s="1"/>
      <c r="Z933" s="1"/>
    </row>
    <row r="934" spans="1:26" ht="15.75" customHeight="1" x14ac:dyDescent="0.2">
      <c r="A934" s="1"/>
      <c r="B934" s="1"/>
      <c r="C934" s="2"/>
      <c r="D934" s="2"/>
      <c r="E934" s="2"/>
      <c r="F934" s="2"/>
      <c r="G934" s="1"/>
      <c r="H934" s="2"/>
      <c r="I934" s="2"/>
      <c r="J934" s="1"/>
      <c r="K934" s="1"/>
      <c r="L934" s="1"/>
      <c r="M934" s="1"/>
      <c r="N934" s="1"/>
      <c r="O934" s="1"/>
      <c r="P934" s="1"/>
      <c r="Q934" s="1"/>
      <c r="R934" s="1"/>
      <c r="S934" s="1"/>
      <c r="T934" s="1"/>
      <c r="U934" s="1"/>
      <c r="V934" s="1"/>
      <c r="W934" s="1"/>
      <c r="X934" s="1"/>
      <c r="Y934" s="1"/>
      <c r="Z934" s="1"/>
    </row>
    <row r="935" spans="1:26" ht="15.75" customHeight="1" x14ac:dyDescent="0.2">
      <c r="A935" s="1"/>
      <c r="B935" s="1"/>
      <c r="C935" s="2"/>
      <c r="D935" s="2"/>
      <c r="E935" s="2"/>
      <c r="F935" s="2"/>
      <c r="G935" s="1"/>
      <c r="H935" s="2"/>
      <c r="I935" s="2"/>
      <c r="J935" s="1"/>
      <c r="K935" s="1"/>
      <c r="L935" s="1"/>
      <c r="M935" s="1"/>
      <c r="N935" s="1"/>
      <c r="O935" s="1"/>
      <c r="P935" s="1"/>
      <c r="Q935" s="1"/>
      <c r="R935" s="1"/>
      <c r="S935" s="1"/>
      <c r="T935" s="1"/>
      <c r="U935" s="1"/>
      <c r="V935" s="1"/>
      <c r="W935" s="1"/>
      <c r="X935" s="1"/>
      <c r="Y935" s="1"/>
      <c r="Z935" s="1"/>
    </row>
    <row r="936" spans="1:26" ht="15.75" customHeight="1" x14ac:dyDescent="0.2">
      <c r="A936" s="1"/>
      <c r="B936" s="1"/>
      <c r="C936" s="2"/>
      <c r="D936" s="2"/>
      <c r="E936" s="2"/>
      <c r="F936" s="2"/>
      <c r="G936" s="1"/>
      <c r="H936" s="2"/>
      <c r="I936" s="2"/>
      <c r="J936" s="1"/>
      <c r="K936" s="1"/>
      <c r="L936" s="1"/>
      <c r="M936" s="1"/>
      <c r="N936" s="1"/>
      <c r="O936" s="1"/>
      <c r="P936" s="1"/>
      <c r="Q936" s="1"/>
      <c r="R936" s="1"/>
      <c r="S936" s="1"/>
      <c r="T936" s="1"/>
      <c r="U936" s="1"/>
      <c r="V936" s="1"/>
      <c r="W936" s="1"/>
      <c r="X936" s="1"/>
      <c r="Y936" s="1"/>
      <c r="Z936" s="1"/>
    </row>
    <row r="937" spans="1:26" ht="15.75" customHeight="1" x14ac:dyDescent="0.2">
      <c r="A937" s="1"/>
      <c r="B937" s="1"/>
      <c r="C937" s="2"/>
      <c r="D937" s="2"/>
      <c r="E937" s="2"/>
      <c r="F937" s="2"/>
      <c r="G937" s="1"/>
      <c r="H937" s="2"/>
      <c r="I937" s="2"/>
      <c r="J937" s="1"/>
      <c r="K937" s="1"/>
      <c r="L937" s="1"/>
      <c r="M937" s="1"/>
      <c r="N937" s="1"/>
      <c r="O937" s="1"/>
      <c r="P937" s="1"/>
      <c r="Q937" s="1"/>
      <c r="R937" s="1"/>
      <c r="S937" s="1"/>
      <c r="T937" s="1"/>
      <c r="U937" s="1"/>
      <c r="V937" s="1"/>
      <c r="W937" s="1"/>
      <c r="X937" s="1"/>
      <c r="Y937" s="1"/>
      <c r="Z937" s="1"/>
    </row>
    <row r="938" spans="1:26" ht="15.75" customHeight="1" x14ac:dyDescent="0.2">
      <c r="A938" s="1"/>
      <c r="B938" s="1"/>
      <c r="C938" s="2"/>
      <c r="D938" s="2"/>
      <c r="E938" s="2"/>
      <c r="F938" s="2"/>
      <c r="G938" s="1"/>
      <c r="H938" s="2"/>
      <c r="I938" s="2"/>
      <c r="J938" s="1"/>
      <c r="K938" s="1"/>
      <c r="L938" s="1"/>
      <c r="M938" s="1"/>
      <c r="N938" s="1"/>
      <c r="O938" s="1"/>
      <c r="P938" s="1"/>
      <c r="Q938" s="1"/>
      <c r="R938" s="1"/>
      <c r="S938" s="1"/>
      <c r="T938" s="1"/>
      <c r="U938" s="1"/>
      <c r="V938" s="1"/>
      <c r="W938" s="1"/>
      <c r="X938" s="1"/>
      <c r="Y938" s="1"/>
      <c r="Z938" s="1"/>
    </row>
    <row r="939" spans="1:26" ht="15.75" customHeight="1" x14ac:dyDescent="0.2">
      <c r="A939" s="1"/>
      <c r="B939" s="1"/>
      <c r="C939" s="2"/>
      <c r="D939" s="2"/>
      <c r="E939" s="2"/>
      <c r="F939" s="2"/>
      <c r="G939" s="1"/>
      <c r="H939" s="2"/>
      <c r="I939" s="2"/>
      <c r="J939" s="1"/>
      <c r="K939" s="1"/>
      <c r="L939" s="1"/>
      <c r="M939" s="1"/>
      <c r="N939" s="1"/>
      <c r="O939" s="1"/>
      <c r="P939" s="1"/>
      <c r="Q939" s="1"/>
      <c r="R939" s="1"/>
      <c r="S939" s="1"/>
      <c r="T939" s="1"/>
      <c r="U939" s="1"/>
      <c r="V939" s="1"/>
      <c r="W939" s="1"/>
      <c r="X939" s="1"/>
      <c r="Y939" s="1"/>
      <c r="Z939" s="1"/>
    </row>
    <row r="940" spans="1:26" ht="15.75" customHeight="1" x14ac:dyDescent="0.2">
      <c r="A940" s="1"/>
      <c r="B940" s="1"/>
      <c r="C940" s="2"/>
      <c r="D940" s="2"/>
      <c r="E940" s="2"/>
      <c r="F940" s="2"/>
      <c r="G940" s="1"/>
      <c r="H940" s="2"/>
      <c r="I940" s="2"/>
      <c r="J940" s="1"/>
      <c r="K940" s="1"/>
      <c r="L940" s="1"/>
      <c r="M940" s="1"/>
      <c r="N940" s="1"/>
      <c r="O940" s="1"/>
      <c r="P940" s="1"/>
      <c r="Q940" s="1"/>
      <c r="R940" s="1"/>
      <c r="S940" s="1"/>
      <c r="T940" s="1"/>
      <c r="U940" s="1"/>
      <c r="V940" s="1"/>
      <c r="W940" s="1"/>
      <c r="X940" s="1"/>
      <c r="Y940" s="1"/>
      <c r="Z940" s="1"/>
    </row>
    <row r="941" spans="1:26" ht="15.75" customHeight="1" x14ac:dyDescent="0.2">
      <c r="A941" s="1"/>
      <c r="B941" s="1"/>
      <c r="C941" s="2"/>
      <c r="D941" s="2"/>
      <c r="E941" s="2"/>
      <c r="F941" s="2"/>
      <c r="G941" s="1"/>
      <c r="H941" s="2"/>
      <c r="I941" s="2"/>
      <c r="J941" s="1"/>
      <c r="K941" s="1"/>
      <c r="L941" s="1"/>
      <c r="M941" s="1"/>
      <c r="N941" s="1"/>
      <c r="O941" s="1"/>
      <c r="P941" s="1"/>
      <c r="Q941" s="1"/>
      <c r="R941" s="1"/>
      <c r="S941" s="1"/>
      <c r="T941" s="1"/>
      <c r="U941" s="1"/>
      <c r="V941" s="1"/>
      <c r="W941" s="1"/>
      <c r="X941" s="1"/>
      <c r="Y941" s="1"/>
      <c r="Z941" s="1"/>
    </row>
    <row r="942" spans="1:26" ht="15.75" customHeight="1" x14ac:dyDescent="0.2">
      <c r="A942" s="1"/>
      <c r="B942" s="1"/>
      <c r="C942" s="2"/>
      <c r="D942" s="2"/>
      <c r="E942" s="2"/>
      <c r="F942" s="2"/>
      <c r="G942" s="1"/>
      <c r="H942" s="2"/>
      <c r="I942" s="2"/>
      <c r="J942" s="1"/>
      <c r="K942" s="1"/>
      <c r="L942" s="1"/>
      <c r="M942" s="1"/>
      <c r="N942" s="1"/>
      <c r="O942" s="1"/>
      <c r="P942" s="1"/>
      <c r="Q942" s="1"/>
      <c r="R942" s="1"/>
      <c r="S942" s="1"/>
      <c r="T942" s="1"/>
      <c r="U942" s="1"/>
      <c r="V942" s="1"/>
      <c r="W942" s="1"/>
      <c r="X942" s="1"/>
      <c r="Y942" s="1"/>
      <c r="Z942" s="1"/>
    </row>
    <row r="943" spans="1:26" ht="15.75" customHeight="1" x14ac:dyDescent="0.2">
      <c r="A943" s="1"/>
      <c r="B943" s="1"/>
      <c r="C943" s="2"/>
      <c r="D943" s="2"/>
      <c r="E943" s="2"/>
      <c r="F943" s="2"/>
      <c r="G943" s="1"/>
      <c r="H943" s="2"/>
      <c r="I943" s="2"/>
      <c r="J943" s="1"/>
      <c r="K943" s="1"/>
      <c r="L943" s="1"/>
      <c r="M943" s="1"/>
      <c r="N943" s="1"/>
      <c r="O943" s="1"/>
      <c r="P943" s="1"/>
      <c r="Q943" s="1"/>
      <c r="R943" s="1"/>
      <c r="S943" s="1"/>
      <c r="T943" s="1"/>
      <c r="U943" s="1"/>
      <c r="V943" s="1"/>
      <c r="W943" s="1"/>
      <c r="X943" s="1"/>
      <c r="Y943" s="1"/>
      <c r="Z943" s="1"/>
    </row>
    <row r="944" spans="1:26" ht="15.75" customHeight="1" x14ac:dyDescent="0.2">
      <c r="A944" s="1"/>
      <c r="B944" s="1"/>
      <c r="C944" s="2"/>
      <c r="D944" s="2"/>
      <c r="E944" s="2"/>
      <c r="F944" s="2"/>
      <c r="G944" s="1"/>
      <c r="H944" s="2"/>
      <c r="I944" s="2"/>
      <c r="J944" s="1"/>
      <c r="K944" s="1"/>
      <c r="L944" s="1"/>
      <c r="M944" s="1"/>
      <c r="N944" s="1"/>
      <c r="O944" s="1"/>
      <c r="P944" s="1"/>
      <c r="Q944" s="1"/>
      <c r="R944" s="1"/>
      <c r="S944" s="1"/>
      <c r="T944" s="1"/>
      <c r="U944" s="1"/>
      <c r="V944" s="1"/>
      <c r="W944" s="1"/>
      <c r="X944" s="1"/>
      <c r="Y944" s="1"/>
      <c r="Z944" s="1"/>
    </row>
    <row r="945" spans="1:26" ht="15.75" customHeight="1" x14ac:dyDescent="0.2">
      <c r="A945" s="1"/>
      <c r="B945" s="1"/>
      <c r="C945" s="2"/>
      <c r="D945" s="2"/>
      <c r="E945" s="2"/>
      <c r="F945" s="2"/>
      <c r="G945" s="1"/>
      <c r="H945" s="2"/>
      <c r="I945" s="2"/>
      <c r="J945" s="1"/>
      <c r="K945" s="1"/>
      <c r="L945" s="1"/>
      <c r="M945" s="1"/>
      <c r="N945" s="1"/>
      <c r="O945" s="1"/>
      <c r="P945" s="1"/>
      <c r="Q945" s="1"/>
      <c r="R945" s="1"/>
      <c r="S945" s="1"/>
      <c r="T945" s="1"/>
      <c r="U945" s="1"/>
      <c r="V945" s="1"/>
      <c r="W945" s="1"/>
      <c r="X945" s="1"/>
      <c r="Y945" s="1"/>
      <c r="Z945" s="1"/>
    </row>
    <row r="946" spans="1:26" ht="15.75" customHeight="1" x14ac:dyDescent="0.2">
      <c r="A946" s="1"/>
      <c r="B946" s="1"/>
      <c r="C946" s="2"/>
      <c r="D946" s="2"/>
      <c r="E946" s="2"/>
      <c r="F946" s="2"/>
      <c r="G946" s="1"/>
      <c r="H946" s="2"/>
      <c r="I946" s="2"/>
      <c r="J946" s="1"/>
      <c r="K946" s="1"/>
      <c r="L946" s="1"/>
      <c r="M946" s="1"/>
      <c r="N946" s="1"/>
      <c r="O946" s="1"/>
      <c r="P946" s="1"/>
      <c r="Q946" s="1"/>
      <c r="R946" s="1"/>
      <c r="S946" s="1"/>
      <c r="T946" s="1"/>
      <c r="U946" s="1"/>
      <c r="V946" s="1"/>
      <c r="W946" s="1"/>
      <c r="X946" s="1"/>
      <c r="Y946" s="1"/>
      <c r="Z946" s="1"/>
    </row>
    <row r="947" spans="1:26" ht="15.75" customHeight="1" x14ac:dyDescent="0.2">
      <c r="A947" s="1"/>
      <c r="B947" s="1"/>
      <c r="C947" s="2"/>
      <c r="D947" s="2"/>
      <c r="E947" s="2"/>
      <c r="F947" s="2"/>
      <c r="G947" s="1"/>
      <c r="H947" s="2"/>
      <c r="I947" s="2"/>
      <c r="J947" s="1"/>
      <c r="K947" s="1"/>
      <c r="L947" s="1"/>
      <c r="M947" s="1"/>
      <c r="N947" s="1"/>
      <c r="O947" s="1"/>
      <c r="P947" s="1"/>
      <c r="Q947" s="1"/>
      <c r="R947" s="1"/>
      <c r="S947" s="1"/>
      <c r="T947" s="1"/>
      <c r="U947" s="1"/>
      <c r="V947" s="1"/>
      <c r="W947" s="1"/>
      <c r="X947" s="1"/>
      <c r="Y947" s="1"/>
      <c r="Z947" s="1"/>
    </row>
    <row r="948" spans="1:26" ht="15.75" customHeight="1" x14ac:dyDescent="0.2">
      <c r="A948" s="1"/>
      <c r="B948" s="1"/>
      <c r="C948" s="2"/>
      <c r="D948" s="2"/>
      <c r="E948" s="2"/>
      <c r="F948" s="2"/>
      <c r="G948" s="1"/>
      <c r="H948" s="2"/>
      <c r="I948" s="2"/>
      <c r="J948" s="1"/>
      <c r="K948" s="1"/>
      <c r="L948" s="1"/>
      <c r="M948" s="1"/>
      <c r="N948" s="1"/>
      <c r="O948" s="1"/>
      <c r="P948" s="1"/>
      <c r="Q948" s="1"/>
      <c r="R948" s="1"/>
      <c r="S948" s="1"/>
      <c r="T948" s="1"/>
      <c r="U948" s="1"/>
      <c r="V948" s="1"/>
      <c r="W948" s="1"/>
      <c r="X948" s="1"/>
      <c r="Y948" s="1"/>
      <c r="Z948" s="1"/>
    </row>
    <row r="949" spans="1:26" ht="15.75" customHeight="1" x14ac:dyDescent="0.2">
      <c r="A949" s="1"/>
      <c r="B949" s="1"/>
      <c r="C949" s="2"/>
      <c r="D949" s="2"/>
      <c r="E949" s="2"/>
      <c r="F949" s="2"/>
      <c r="G949" s="1"/>
      <c r="H949" s="2"/>
      <c r="I949" s="2"/>
      <c r="J949" s="1"/>
      <c r="K949" s="1"/>
      <c r="L949" s="1"/>
      <c r="M949" s="1"/>
      <c r="N949" s="1"/>
      <c r="O949" s="1"/>
      <c r="P949" s="1"/>
      <c r="Q949" s="1"/>
      <c r="R949" s="1"/>
      <c r="S949" s="1"/>
      <c r="T949" s="1"/>
      <c r="U949" s="1"/>
      <c r="V949" s="1"/>
      <c r="W949" s="1"/>
      <c r="X949" s="1"/>
      <c r="Y949" s="1"/>
      <c r="Z949" s="1"/>
    </row>
    <row r="950" spans="1:26" ht="15.75" customHeight="1" x14ac:dyDescent="0.2">
      <c r="A950" s="1"/>
      <c r="B950" s="1"/>
      <c r="C950" s="2"/>
      <c r="D950" s="2"/>
      <c r="E950" s="2"/>
      <c r="F950" s="2"/>
      <c r="G950" s="1"/>
      <c r="H950" s="2"/>
      <c r="I950" s="2"/>
      <c r="J950" s="1"/>
      <c r="K950" s="1"/>
      <c r="L950" s="1"/>
      <c r="M950" s="1"/>
      <c r="N950" s="1"/>
      <c r="O950" s="1"/>
      <c r="P950" s="1"/>
      <c r="Q950" s="1"/>
      <c r="R950" s="1"/>
      <c r="S950" s="1"/>
      <c r="T950" s="1"/>
      <c r="U950" s="1"/>
      <c r="V950" s="1"/>
      <c r="W950" s="1"/>
      <c r="X950" s="1"/>
      <c r="Y950" s="1"/>
      <c r="Z950" s="1"/>
    </row>
    <row r="951" spans="1:26" ht="15.75" customHeight="1" x14ac:dyDescent="0.2">
      <c r="A951" s="1"/>
      <c r="B951" s="1"/>
      <c r="C951" s="2"/>
      <c r="D951" s="2"/>
      <c r="E951" s="2"/>
      <c r="F951" s="2"/>
      <c r="G951" s="1"/>
      <c r="H951" s="2"/>
      <c r="I951" s="2"/>
      <c r="J951" s="1"/>
      <c r="K951" s="1"/>
      <c r="L951" s="1"/>
      <c r="M951" s="1"/>
      <c r="N951" s="1"/>
      <c r="O951" s="1"/>
      <c r="P951" s="1"/>
      <c r="Q951" s="1"/>
      <c r="R951" s="1"/>
      <c r="S951" s="1"/>
      <c r="T951" s="1"/>
      <c r="U951" s="1"/>
      <c r="V951" s="1"/>
      <c r="W951" s="1"/>
      <c r="X951" s="1"/>
      <c r="Y951" s="1"/>
      <c r="Z951" s="1"/>
    </row>
    <row r="952" spans="1:26" ht="15.75" customHeight="1" x14ac:dyDescent="0.2">
      <c r="A952" s="1"/>
      <c r="B952" s="1"/>
      <c r="C952" s="2"/>
      <c r="D952" s="2"/>
      <c r="E952" s="2"/>
      <c r="F952" s="2"/>
      <c r="G952" s="1"/>
      <c r="H952" s="2"/>
      <c r="I952" s="2"/>
      <c r="J952" s="1"/>
      <c r="K952" s="1"/>
      <c r="L952" s="1"/>
      <c r="M952" s="1"/>
      <c r="N952" s="1"/>
      <c r="O952" s="1"/>
      <c r="P952" s="1"/>
      <c r="Q952" s="1"/>
      <c r="R952" s="1"/>
      <c r="S952" s="1"/>
      <c r="T952" s="1"/>
      <c r="U952" s="1"/>
      <c r="V952" s="1"/>
      <c r="W952" s="1"/>
      <c r="X952" s="1"/>
      <c r="Y952" s="1"/>
      <c r="Z952" s="1"/>
    </row>
    <row r="953" spans="1:26" ht="15.75" customHeight="1" x14ac:dyDescent="0.2">
      <c r="A953" s="1"/>
      <c r="B953" s="1"/>
      <c r="C953" s="2"/>
      <c r="D953" s="2"/>
      <c r="E953" s="2"/>
      <c r="F953" s="2"/>
      <c r="G953" s="1"/>
      <c r="H953" s="2"/>
      <c r="I953" s="2"/>
      <c r="J953" s="1"/>
      <c r="K953" s="1"/>
      <c r="L953" s="1"/>
      <c r="M953" s="1"/>
      <c r="N953" s="1"/>
      <c r="O953" s="1"/>
      <c r="P953" s="1"/>
      <c r="Q953" s="1"/>
      <c r="R953" s="1"/>
      <c r="S953" s="1"/>
      <c r="T953" s="1"/>
      <c r="U953" s="1"/>
      <c r="V953" s="1"/>
      <c r="W953" s="1"/>
      <c r="X953" s="1"/>
      <c r="Y953" s="1"/>
      <c r="Z953" s="1"/>
    </row>
    <row r="954" spans="1:26" ht="15.75" customHeight="1" x14ac:dyDescent="0.2">
      <c r="A954" s="1"/>
      <c r="B954" s="1"/>
      <c r="C954" s="2"/>
      <c r="D954" s="2"/>
      <c r="E954" s="2"/>
      <c r="F954" s="2"/>
      <c r="G954" s="1"/>
      <c r="H954" s="2"/>
      <c r="I954" s="2"/>
      <c r="J954" s="1"/>
      <c r="K954" s="1"/>
      <c r="L954" s="1"/>
      <c r="M954" s="1"/>
      <c r="N954" s="1"/>
      <c r="O954" s="1"/>
      <c r="P954" s="1"/>
      <c r="Q954" s="1"/>
      <c r="R954" s="1"/>
      <c r="S954" s="1"/>
      <c r="T954" s="1"/>
      <c r="U954" s="1"/>
      <c r="V954" s="1"/>
      <c r="W954" s="1"/>
      <c r="X954" s="1"/>
      <c r="Y954" s="1"/>
      <c r="Z954" s="1"/>
    </row>
    <row r="955" spans="1:26" ht="15.75" customHeight="1" x14ac:dyDescent="0.2">
      <c r="A955" s="1"/>
      <c r="B955" s="1"/>
      <c r="C955" s="2"/>
      <c r="D955" s="2"/>
      <c r="E955" s="2"/>
      <c r="F955" s="2"/>
      <c r="G955" s="1"/>
      <c r="H955" s="2"/>
      <c r="I955" s="2"/>
      <c r="J955" s="1"/>
      <c r="K955" s="1"/>
      <c r="L955" s="1"/>
      <c r="M955" s="1"/>
      <c r="N955" s="1"/>
      <c r="O955" s="1"/>
      <c r="P955" s="1"/>
      <c r="Q955" s="1"/>
      <c r="R955" s="1"/>
      <c r="S955" s="1"/>
      <c r="T955" s="1"/>
      <c r="U955" s="1"/>
      <c r="V955" s="1"/>
      <c r="W955" s="1"/>
      <c r="X955" s="1"/>
      <c r="Y955" s="1"/>
      <c r="Z955" s="1"/>
    </row>
    <row r="956" spans="1:26" ht="15.75" customHeight="1" x14ac:dyDescent="0.2">
      <c r="A956" s="1"/>
      <c r="B956" s="1"/>
      <c r="C956" s="2"/>
      <c r="D956" s="2"/>
      <c r="E956" s="2"/>
      <c r="F956" s="2"/>
      <c r="G956" s="1"/>
      <c r="H956" s="2"/>
      <c r="I956" s="2"/>
      <c r="J956" s="1"/>
      <c r="K956" s="1"/>
      <c r="L956" s="1"/>
      <c r="M956" s="1"/>
      <c r="N956" s="1"/>
      <c r="O956" s="1"/>
      <c r="P956" s="1"/>
      <c r="Q956" s="1"/>
      <c r="R956" s="1"/>
      <c r="S956" s="1"/>
      <c r="T956" s="1"/>
      <c r="U956" s="1"/>
      <c r="V956" s="1"/>
      <c r="W956" s="1"/>
      <c r="X956" s="1"/>
      <c r="Y956" s="1"/>
      <c r="Z956" s="1"/>
    </row>
    <row r="957" spans="1:26" ht="15.75" customHeight="1" x14ac:dyDescent="0.2">
      <c r="A957" s="1"/>
      <c r="B957" s="1"/>
      <c r="C957" s="2"/>
      <c r="D957" s="2"/>
      <c r="E957" s="2"/>
      <c r="F957" s="2"/>
      <c r="G957" s="1"/>
      <c r="H957" s="2"/>
      <c r="I957" s="2"/>
      <c r="J957" s="1"/>
      <c r="K957" s="1"/>
      <c r="L957" s="1"/>
      <c r="M957" s="1"/>
      <c r="N957" s="1"/>
      <c r="O957" s="1"/>
      <c r="P957" s="1"/>
      <c r="Q957" s="1"/>
      <c r="R957" s="1"/>
      <c r="S957" s="1"/>
      <c r="T957" s="1"/>
      <c r="U957" s="1"/>
      <c r="V957" s="1"/>
      <c r="W957" s="1"/>
      <c r="X957" s="1"/>
      <c r="Y957" s="1"/>
      <c r="Z957" s="1"/>
    </row>
    <row r="958" spans="1:26" ht="15.75" customHeight="1" x14ac:dyDescent="0.2">
      <c r="A958" s="1"/>
      <c r="B958" s="1"/>
      <c r="C958" s="2"/>
      <c r="D958" s="2"/>
      <c r="E958" s="2"/>
      <c r="F958" s="2"/>
      <c r="G958" s="1"/>
      <c r="H958" s="2"/>
      <c r="I958" s="2"/>
      <c r="J958" s="1"/>
      <c r="K958" s="1"/>
      <c r="L958" s="1"/>
      <c r="M958" s="1"/>
      <c r="N958" s="1"/>
      <c r="O958" s="1"/>
      <c r="P958" s="1"/>
      <c r="Q958" s="1"/>
      <c r="R958" s="1"/>
      <c r="S958" s="1"/>
      <c r="T958" s="1"/>
      <c r="U958" s="1"/>
      <c r="V958" s="1"/>
      <c r="W958" s="1"/>
      <c r="X958" s="1"/>
      <c r="Y958" s="1"/>
      <c r="Z958" s="1"/>
    </row>
    <row r="959" spans="1:26" ht="15.75" customHeight="1" x14ac:dyDescent="0.2">
      <c r="A959" s="1"/>
      <c r="B959" s="1"/>
      <c r="C959" s="2"/>
      <c r="D959" s="2"/>
      <c r="E959" s="2"/>
      <c r="F959" s="2"/>
      <c r="G959" s="1"/>
      <c r="H959" s="2"/>
      <c r="I959" s="2"/>
      <c r="J959" s="1"/>
      <c r="K959" s="1"/>
      <c r="L959" s="1"/>
      <c r="M959" s="1"/>
      <c r="N959" s="1"/>
      <c r="O959" s="1"/>
      <c r="P959" s="1"/>
      <c r="Q959" s="1"/>
      <c r="R959" s="1"/>
      <c r="S959" s="1"/>
      <c r="T959" s="1"/>
      <c r="U959" s="1"/>
      <c r="V959" s="1"/>
      <c r="W959" s="1"/>
      <c r="X959" s="1"/>
      <c r="Y959" s="1"/>
      <c r="Z959" s="1"/>
    </row>
    <row r="960" spans="1:26" ht="15.75" customHeight="1" x14ac:dyDescent="0.2">
      <c r="A960" s="1"/>
      <c r="B960" s="1"/>
      <c r="C960" s="2"/>
      <c r="D960" s="2"/>
      <c r="E960" s="2"/>
      <c r="F960" s="2"/>
      <c r="G960" s="1"/>
      <c r="H960" s="2"/>
      <c r="I960" s="2"/>
      <c r="J960" s="1"/>
      <c r="K960" s="1"/>
      <c r="L960" s="1"/>
      <c r="M960" s="1"/>
      <c r="N960" s="1"/>
      <c r="O960" s="1"/>
      <c r="P960" s="1"/>
      <c r="Q960" s="1"/>
      <c r="R960" s="1"/>
      <c r="S960" s="1"/>
      <c r="T960" s="1"/>
      <c r="U960" s="1"/>
      <c r="V960" s="1"/>
      <c r="W960" s="1"/>
      <c r="X960" s="1"/>
      <c r="Y960" s="1"/>
      <c r="Z960" s="1"/>
    </row>
    <row r="961" spans="1:26" ht="15.75" customHeight="1" x14ac:dyDescent="0.2">
      <c r="A961" s="1"/>
      <c r="B961" s="1"/>
      <c r="C961" s="2"/>
      <c r="D961" s="2"/>
      <c r="E961" s="2"/>
      <c r="F961" s="2"/>
      <c r="G961" s="1"/>
      <c r="H961" s="2"/>
      <c r="I961" s="2"/>
      <c r="J961" s="1"/>
      <c r="K961" s="1"/>
      <c r="L961" s="1"/>
      <c r="M961" s="1"/>
      <c r="N961" s="1"/>
      <c r="O961" s="1"/>
      <c r="P961" s="1"/>
      <c r="Q961" s="1"/>
      <c r="R961" s="1"/>
      <c r="S961" s="1"/>
      <c r="T961" s="1"/>
      <c r="U961" s="1"/>
      <c r="V961" s="1"/>
      <c r="W961" s="1"/>
      <c r="X961" s="1"/>
      <c r="Y961" s="1"/>
      <c r="Z961" s="1"/>
    </row>
    <row r="962" spans="1:26" ht="15.75" customHeight="1" x14ac:dyDescent="0.2">
      <c r="A962" s="1"/>
      <c r="B962" s="1"/>
      <c r="C962" s="2"/>
      <c r="D962" s="2"/>
      <c r="E962" s="2"/>
      <c r="F962" s="2"/>
      <c r="G962" s="1"/>
      <c r="H962" s="2"/>
      <c r="I962" s="2"/>
      <c r="J962" s="1"/>
      <c r="K962" s="1"/>
      <c r="L962" s="1"/>
      <c r="M962" s="1"/>
      <c r="N962" s="1"/>
      <c r="O962" s="1"/>
      <c r="P962" s="1"/>
      <c r="Q962" s="1"/>
      <c r="R962" s="1"/>
      <c r="S962" s="1"/>
      <c r="T962" s="1"/>
      <c r="U962" s="1"/>
      <c r="V962" s="1"/>
      <c r="W962" s="1"/>
      <c r="X962" s="1"/>
      <c r="Y962" s="1"/>
      <c r="Z962" s="1"/>
    </row>
    <row r="963" spans="1:26" ht="15.75" customHeight="1" x14ac:dyDescent="0.2">
      <c r="A963" s="1"/>
      <c r="B963" s="1"/>
      <c r="C963" s="2"/>
      <c r="D963" s="2"/>
      <c r="E963" s="2"/>
      <c r="F963" s="2"/>
      <c r="G963" s="1"/>
      <c r="H963" s="2"/>
      <c r="I963" s="2"/>
      <c r="J963" s="1"/>
      <c r="K963" s="1"/>
      <c r="L963" s="1"/>
      <c r="M963" s="1"/>
      <c r="N963" s="1"/>
      <c r="O963" s="1"/>
      <c r="P963" s="1"/>
      <c r="Q963" s="1"/>
      <c r="R963" s="1"/>
      <c r="S963" s="1"/>
      <c r="T963" s="1"/>
      <c r="U963" s="1"/>
      <c r="V963" s="1"/>
      <c r="W963" s="1"/>
      <c r="X963" s="1"/>
      <c r="Y963" s="1"/>
      <c r="Z963" s="1"/>
    </row>
    <row r="964" spans="1:26" ht="15.75" customHeight="1" x14ac:dyDescent="0.2">
      <c r="A964" s="1"/>
      <c r="B964" s="1"/>
      <c r="C964" s="2"/>
      <c r="D964" s="2"/>
      <c r="E964" s="2"/>
      <c r="F964" s="2"/>
      <c r="G964" s="1"/>
      <c r="H964" s="2"/>
      <c r="I964" s="2"/>
      <c r="J964" s="1"/>
      <c r="K964" s="1"/>
      <c r="L964" s="1"/>
      <c r="M964" s="1"/>
      <c r="N964" s="1"/>
      <c r="O964" s="1"/>
      <c r="P964" s="1"/>
      <c r="Q964" s="1"/>
      <c r="R964" s="1"/>
      <c r="S964" s="1"/>
      <c r="T964" s="1"/>
      <c r="U964" s="1"/>
      <c r="V964" s="1"/>
      <c r="W964" s="1"/>
      <c r="X964" s="1"/>
      <c r="Y964" s="1"/>
      <c r="Z964" s="1"/>
    </row>
    <row r="965" spans="1:26" ht="15.75" customHeight="1" x14ac:dyDescent="0.2">
      <c r="A965" s="1"/>
      <c r="B965" s="1"/>
      <c r="C965" s="2"/>
      <c r="D965" s="2"/>
      <c r="E965" s="2"/>
      <c r="F965" s="2"/>
      <c r="G965" s="1"/>
      <c r="H965" s="2"/>
      <c r="I965" s="2"/>
      <c r="J965" s="1"/>
      <c r="K965" s="1"/>
      <c r="L965" s="1"/>
      <c r="M965" s="1"/>
      <c r="N965" s="1"/>
      <c r="O965" s="1"/>
      <c r="P965" s="1"/>
      <c r="Q965" s="1"/>
      <c r="R965" s="1"/>
      <c r="S965" s="1"/>
      <c r="T965" s="1"/>
      <c r="U965" s="1"/>
      <c r="V965" s="1"/>
      <c r="W965" s="1"/>
      <c r="X965" s="1"/>
      <c r="Y965" s="1"/>
      <c r="Z965" s="1"/>
    </row>
    <row r="966" spans="1:26" ht="15.75" customHeight="1" x14ac:dyDescent="0.2">
      <c r="A966" s="1"/>
      <c r="B966" s="1"/>
      <c r="C966" s="2"/>
      <c r="D966" s="2"/>
      <c r="E966" s="2"/>
      <c r="F966" s="2"/>
      <c r="G966" s="1"/>
      <c r="H966" s="2"/>
      <c r="I966" s="2"/>
      <c r="J966" s="1"/>
      <c r="K966" s="1"/>
      <c r="L966" s="1"/>
      <c r="M966" s="1"/>
      <c r="N966" s="1"/>
      <c r="O966" s="1"/>
      <c r="P966" s="1"/>
      <c r="Q966" s="1"/>
      <c r="R966" s="1"/>
      <c r="S966" s="1"/>
      <c r="T966" s="1"/>
      <c r="U966" s="1"/>
      <c r="V966" s="1"/>
      <c r="W966" s="1"/>
      <c r="X966" s="1"/>
      <c r="Y966" s="1"/>
      <c r="Z966" s="1"/>
    </row>
    <row r="967" spans="1:26" ht="15.75" customHeight="1" x14ac:dyDescent="0.2">
      <c r="A967" s="1"/>
      <c r="B967" s="1"/>
      <c r="C967" s="2"/>
      <c r="D967" s="2"/>
      <c r="E967" s="2"/>
      <c r="F967" s="2"/>
      <c r="G967" s="1"/>
      <c r="H967" s="2"/>
      <c r="I967" s="2"/>
      <c r="J967" s="1"/>
      <c r="K967" s="1"/>
      <c r="L967" s="1"/>
      <c r="M967" s="1"/>
      <c r="N967" s="1"/>
      <c r="O967" s="1"/>
      <c r="P967" s="1"/>
      <c r="Q967" s="1"/>
      <c r="R967" s="1"/>
      <c r="S967" s="1"/>
      <c r="T967" s="1"/>
      <c r="U967" s="1"/>
      <c r="V967" s="1"/>
      <c r="W967" s="1"/>
      <c r="X967" s="1"/>
      <c r="Y967" s="1"/>
      <c r="Z967" s="1"/>
    </row>
    <row r="968" spans="1:26" ht="15.75" customHeight="1" x14ac:dyDescent="0.2">
      <c r="A968" s="1"/>
      <c r="B968" s="1"/>
      <c r="C968" s="2"/>
      <c r="D968" s="2"/>
      <c r="E968" s="2"/>
      <c r="F968" s="2"/>
      <c r="G968" s="1"/>
      <c r="H968" s="2"/>
      <c r="I968" s="2"/>
      <c r="J968" s="1"/>
      <c r="K968" s="1"/>
      <c r="L968" s="1"/>
      <c r="M968" s="1"/>
      <c r="N968" s="1"/>
      <c r="O968" s="1"/>
      <c r="P968" s="1"/>
      <c r="Q968" s="1"/>
      <c r="R968" s="1"/>
      <c r="S968" s="1"/>
      <c r="T968" s="1"/>
      <c r="U968" s="1"/>
      <c r="V968" s="1"/>
      <c r="W968" s="1"/>
      <c r="X968" s="1"/>
      <c r="Y968" s="1"/>
      <c r="Z968" s="1"/>
    </row>
    <row r="969" spans="1:26" ht="15.75" customHeight="1" x14ac:dyDescent="0.2">
      <c r="A969" s="1"/>
      <c r="B969" s="1"/>
      <c r="C969" s="2"/>
      <c r="D969" s="2"/>
      <c r="E969" s="2"/>
      <c r="F969" s="2"/>
      <c r="G969" s="1"/>
      <c r="H969" s="2"/>
      <c r="I969" s="2"/>
      <c r="J969" s="1"/>
      <c r="K969" s="1"/>
      <c r="L969" s="1"/>
      <c r="M969" s="1"/>
      <c r="N969" s="1"/>
      <c r="O969" s="1"/>
      <c r="P969" s="1"/>
      <c r="Q969" s="1"/>
      <c r="R969" s="1"/>
      <c r="S969" s="1"/>
      <c r="T969" s="1"/>
      <c r="U969" s="1"/>
      <c r="V969" s="1"/>
      <c r="W969" s="1"/>
      <c r="X969" s="1"/>
      <c r="Y969" s="1"/>
      <c r="Z969" s="1"/>
    </row>
    <row r="970" spans="1:26" ht="15.75" customHeight="1" x14ac:dyDescent="0.2">
      <c r="A970" s="1"/>
      <c r="B970" s="1"/>
      <c r="C970" s="2"/>
      <c r="D970" s="2"/>
      <c r="E970" s="2"/>
      <c r="F970" s="2"/>
      <c r="G970" s="1"/>
      <c r="H970" s="2"/>
      <c r="I970" s="2"/>
      <c r="J970" s="1"/>
      <c r="K970" s="1"/>
      <c r="L970" s="1"/>
      <c r="M970" s="1"/>
      <c r="N970" s="1"/>
      <c r="O970" s="1"/>
      <c r="P970" s="1"/>
      <c r="Q970" s="1"/>
      <c r="R970" s="1"/>
      <c r="S970" s="1"/>
      <c r="T970" s="1"/>
      <c r="U970" s="1"/>
      <c r="V970" s="1"/>
      <c r="W970" s="1"/>
      <c r="X970" s="1"/>
      <c r="Y970" s="1"/>
      <c r="Z970" s="1"/>
    </row>
    <row r="971" spans="1:26" ht="15.75" customHeight="1" x14ac:dyDescent="0.2">
      <c r="A971" s="1"/>
      <c r="B971" s="1"/>
      <c r="C971" s="2"/>
      <c r="D971" s="2"/>
      <c r="E971" s="2"/>
      <c r="F971" s="2"/>
      <c r="G971" s="1"/>
      <c r="H971" s="2"/>
      <c r="I971" s="2"/>
      <c r="J971" s="1"/>
      <c r="K971" s="1"/>
      <c r="L971" s="1"/>
      <c r="M971" s="1"/>
      <c r="N971" s="1"/>
      <c r="O971" s="1"/>
      <c r="P971" s="1"/>
      <c r="Q971" s="1"/>
      <c r="R971" s="1"/>
      <c r="S971" s="1"/>
      <c r="T971" s="1"/>
      <c r="U971" s="1"/>
      <c r="V971" s="1"/>
      <c r="W971" s="1"/>
      <c r="X971" s="1"/>
      <c r="Y971" s="1"/>
      <c r="Z971" s="1"/>
    </row>
    <row r="972" spans="1:26" ht="15.75" customHeight="1" x14ac:dyDescent="0.2">
      <c r="A972" s="1"/>
      <c r="B972" s="1"/>
      <c r="C972" s="2"/>
      <c r="D972" s="2"/>
      <c r="E972" s="2"/>
      <c r="F972" s="2"/>
      <c r="G972" s="1"/>
      <c r="H972" s="2"/>
      <c r="I972" s="2"/>
      <c r="J972" s="1"/>
      <c r="K972" s="1"/>
      <c r="L972" s="1"/>
      <c r="M972" s="1"/>
      <c r="N972" s="1"/>
      <c r="O972" s="1"/>
      <c r="P972" s="1"/>
      <c r="Q972" s="1"/>
      <c r="R972" s="1"/>
      <c r="S972" s="1"/>
      <c r="T972" s="1"/>
      <c r="U972" s="1"/>
      <c r="V972" s="1"/>
      <c r="W972" s="1"/>
      <c r="X972" s="1"/>
      <c r="Y972" s="1"/>
      <c r="Z972" s="1"/>
    </row>
    <row r="973" spans="1:26" ht="15.75" customHeight="1" x14ac:dyDescent="0.2">
      <c r="A973" s="1"/>
      <c r="B973" s="1"/>
      <c r="C973" s="2"/>
      <c r="D973" s="2"/>
      <c r="E973" s="2"/>
      <c r="F973" s="2"/>
      <c r="G973" s="1"/>
      <c r="H973" s="2"/>
      <c r="I973" s="2"/>
      <c r="J973" s="1"/>
      <c r="K973" s="1"/>
      <c r="L973" s="1"/>
      <c r="M973" s="1"/>
      <c r="N973" s="1"/>
      <c r="O973" s="1"/>
      <c r="P973" s="1"/>
      <c r="Q973" s="1"/>
      <c r="R973" s="1"/>
      <c r="S973" s="1"/>
      <c r="T973" s="1"/>
      <c r="U973" s="1"/>
      <c r="V973" s="1"/>
      <c r="W973" s="1"/>
      <c r="X973" s="1"/>
      <c r="Y973" s="1"/>
      <c r="Z973" s="1"/>
    </row>
    <row r="974" spans="1:26" ht="15.75" customHeight="1" x14ac:dyDescent="0.2">
      <c r="A974" s="1"/>
      <c r="B974" s="1"/>
      <c r="C974" s="2"/>
      <c r="D974" s="2"/>
      <c r="E974" s="2"/>
      <c r="F974" s="2"/>
      <c r="G974" s="1"/>
      <c r="H974" s="2"/>
      <c r="I974" s="2"/>
      <c r="J974" s="1"/>
      <c r="K974" s="1"/>
      <c r="L974" s="1"/>
      <c r="M974" s="1"/>
      <c r="N974" s="1"/>
      <c r="O974" s="1"/>
      <c r="P974" s="1"/>
      <c r="Q974" s="1"/>
      <c r="R974" s="1"/>
      <c r="S974" s="1"/>
      <c r="T974" s="1"/>
      <c r="U974" s="1"/>
      <c r="V974" s="1"/>
      <c r="W974" s="1"/>
      <c r="X974" s="1"/>
      <c r="Y974" s="1"/>
      <c r="Z974" s="1"/>
    </row>
    <row r="975" spans="1:26" ht="15.75" customHeight="1" x14ac:dyDescent="0.2">
      <c r="A975" s="1"/>
      <c r="B975" s="1"/>
      <c r="C975" s="2"/>
      <c r="D975" s="2"/>
      <c r="E975" s="2"/>
      <c r="F975" s="2"/>
      <c r="G975" s="1"/>
      <c r="H975" s="2"/>
      <c r="I975" s="2"/>
      <c r="J975" s="1"/>
      <c r="K975" s="1"/>
      <c r="L975" s="1"/>
      <c r="M975" s="1"/>
      <c r="N975" s="1"/>
      <c r="O975" s="1"/>
      <c r="P975" s="1"/>
      <c r="Q975" s="1"/>
      <c r="R975" s="1"/>
      <c r="S975" s="1"/>
      <c r="T975" s="1"/>
      <c r="U975" s="1"/>
      <c r="V975" s="1"/>
      <c r="W975" s="1"/>
      <c r="X975" s="1"/>
      <c r="Y975" s="1"/>
      <c r="Z975" s="1"/>
    </row>
    <row r="976" spans="1:26" ht="15.75" customHeight="1" x14ac:dyDescent="0.2">
      <c r="A976" s="1"/>
      <c r="B976" s="1"/>
      <c r="C976" s="2"/>
      <c r="D976" s="2"/>
      <c r="E976" s="2"/>
      <c r="F976" s="2"/>
      <c r="G976" s="1"/>
      <c r="H976" s="2"/>
      <c r="I976" s="2"/>
      <c r="J976" s="1"/>
      <c r="K976" s="1"/>
      <c r="L976" s="1"/>
      <c r="M976" s="1"/>
      <c r="N976" s="1"/>
      <c r="O976" s="1"/>
      <c r="P976" s="1"/>
      <c r="Q976" s="1"/>
      <c r="R976" s="1"/>
      <c r="S976" s="1"/>
      <c r="T976" s="1"/>
      <c r="U976" s="1"/>
      <c r="V976" s="1"/>
      <c r="W976" s="1"/>
      <c r="X976" s="1"/>
      <c r="Y976" s="1"/>
      <c r="Z976" s="1"/>
    </row>
    <row r="977" spans="1:26" ht="15.75" customHeight="1" x14ac:dyDescent="0.2">
      <c r="A977" s="1"/>
      <c r="B977" s="1"/>
      <c r="C977" s="2"/>
      <c r="D977" s="2"/>
      <c r="E977" s="2"/>
      <c r="F977" s="2"/>
      <c r="G977" s="1"/>
      <c r="H977" s="2"/>
      <c r="I977" s="2"/>
      <c r="J977" s="1"/>
      <c r="K977" s="1"/>
      <c r="L977" s="1"/>
      <c r="M977" s="1"/>
      <c r="N977" s="1"/>
      <c r="O977" s="1"/>
      <c r="P977" s="1"/>
      <c r="Q977" s="1"/>
      <c r="R977" s="1"/>
      <c r="S977" s="1"/>
      <c r="T977" s="1"/>
      <c r="U977" s="1"/>
      <c r="V977" s="1"/>
      <c r="W977" s="1"/>
      <c r="X977" s="1"/>
      <c r="Y977" s="1"/>
      <c r="Z977" s="1"/>
    </row>
    <row r="978" spans="1:26" ht="15.75" customHeight="1" x14ac:dyDescent="0.2">
      <c r="A978" s="1"/>
      <c r="B978" s="1"/>
      <c r="C978" s="2"/>
      <c r="D978" s="2"/>
      <c r="E978" s="2"/>
      <c r="F978" s="2"/>
      <c r="G978" s="1"/>
      <c r="H978" s="2"/>
      <c r="I978" s="2"/>
      <c r="J978" s="1"/>
      <c r="K978" s="1"/>
      <c r="L978" s="1"/>
      <c r="M978" s="1"/>
      <c r="N978" s="1"/>
      <c r="O978" s="1"/>
      <c r="P978" s="1"/>
      <c r="Q978" s="1"/>
      <c r="R978" s="1"/>
      <c r="S978" s="1"/>
      <c r="T978" s="1"/>
      <c r="U978" s="1"/>
      <c r="V978" s="1"/>
      <c r="W978" s="1"/>
      <c r="X978" s="1"/>
      <c r="Y978" s="1"/>
      <c r="Z978" s="1"/>
    </row>
    <row r="979" spans="1:26" ht="15.75" customHeight="1" x14ac:dyDescent="0.2">
      <c r="A979" s="1"/>
      <c r="B979" s="1"/>
      <c r="C979" s="2"/>
      <c r="D979" s="2"/>
      <c r="E979" s="2"/>
      <c r="F979" s="2"/>
      <c r="G979" s="1"/>
      <c r="H979" s="2"/>
      <c r="I979" s="2"/>
      <c r="J979" s="1"/>
      <c r="K979" s="1"/>
      <c r="L979" s="1"/>
      <c r="M979" s="1"/>
      <c r="N979" s="1"/>
      <c r="O979" s="1"/>
      <c r="P979" s="1"/>
      <c r="Q979" s="1"/>
      <c r="R979" s="1"/>
      <c r="S979" s="1"/>
      <c r="T979" s="1"/>
      <c r="U979" s="1"/>
      <c r="V979" s="1"/>
      <c r="W979" s="1"/>
      <c r="X979" s="1"/>
      <c r="Y979" s="1"/>
      <c r="Z979" s="1"/>
    </row>
    <row r="980" spans="1:26" ht="15.75" customHeight="1" x14ac:dyDescent="0.2">
      <c r="A980" s="1"/>
      <c r="B980" s="1"/>
      <c r="C980" s="2"/>
      <c r="D980" s="2"/>
      <c r="E980" s="2"/>
      <c r="F980" s="2"/>
      <c r="G980" s="1"/>
      <c r="H980" s="2"/>
      <c r="I980" s="2"/>
      <c r="J980" s="1"/>
      <c r="K980" s="1"/>
      <c r="L980" s="1"/>
      <c r="M980" s="1"/>
      <c r="N980" s="1"/>
      <c r="O980" s="1"/>
      <c r="P980" s="1"/>
      <c r="Q980" s="1"/>
      <c r="R980" s="1"/>
      <c r="S980" s="1"/>
      <c r="T980" s="1"/>
      <c r="U980" s="1"/>
      <c r="V980" s="1"/>
      <c r="W980" s="1"/>
      <c r="X980" s="1"/>
      <c r="Y980" s="1"/>
      <c r="Z980" s="1"/>
    </row>
    <row r="981" spans="1:26" ht="15.75" customHeight="1" x14ac:dyDescent="0.2">
      <c r="A981" s="1"/>
      <c r="B981" s="1"/>
      <c r="C981" s="2"/>
      <c r="D981" s="2"/>
      <c r="E981" s="2"/>
      <c r="F981" s="2"/>
      <c r="G981" s="1"/>
      <c r="H981" s="2"/>
      <c r="I981" s="2"/>
      <c r="J981" s="1"/>
      <c r="K981" s="1"/>
      <c r="L981" s="1"/>
      <c r="M981" s="1"/>
      <c r="N981" s="1"/>
      <c r="O981" s="1"/>
      <c r="P981" s="1"/>
      <c r="Q981" s="1"/>
      <c r="R981" s="1"/>
      <c r="S981" s="1"/>
      <c r="T981" s="1"/>
      <c r="U981" s="1"/>
      <c r="V981" s="1"/>
      <c r="W981" s="1"/>
      <c r="X981" s="1"/>
      <c r="Y981" s="1"/>
      <c r="Z981" s="1"/>
    </row>
    <row r="982" spans="1:26" ht="15.75" customHeight="1" x14ac:dyDescent="0.2">
      <c r="A982" s="1"/>
      <c r="B982" s="1"/>
      <c r="C982" s="2"/>
      <c r="D982" s="2"/>
      <c r="E982" s="2"/>
      <c r="F982" s="2"/>
      <c r="G982" s="1"/>
      <c r="H982" s="2"/>
      <c r="I982" s="2"/>
      <c r="J982" s="1"/>
      <c r="K982" s="1"/>
      <c r="L982" s="1"/>
      <c r="M982" s="1"/>
      <c r="N982" s="1"/>
      <c r="O982" s="1"/>
      <c r="P982" s="1"/>
      <c r="Q982" s="1"/>
      <c r="R982" s="1"/>
      <c r="S982" s="1"/>
      <c r="T982" s="1"/>
      <c r="U982" s="1"/>
      <c r="V982" s="1"/>
      <c r="W982" s="1"/>
      <c r="X982" s="1"/>
      <c r="Y982" s="1"/>
      <c r="Z982" s="1"/>
    </row>
    <row r="983" spans="1:26" ht="15.75" customHeight="1" x14ac:dyDescent="0.2">
      <c r="A983" s="1"/>
      <c r="B983" s="1"/>
      <c r="C983" s="2"/>
      <c r="D983" s="2"/>
      <c r="E983" s="2"/>
      <c r="F983" s="2"/>
      <c r="G983" s="1"/>
      <c r="H983" s="2"/>
      <c r="I983" s="2"/>
      <c r="J983" s="1"/>
      <c r="K983" s="1"/>
      <c r="L983" s="1"/>
      <c r="M983" s="1"/>
      <c r="N983" s="1"/>
      <c r="O983" s="1"/>
      <c r="P983" s="1"/>
      <c r="Q983" s="1"/>
      <c r="R983" s="1"/>
      <c r="S983" s="1"/>
      <c r="T983" s="1"/>
      <c r="U983" s="1"/>
      <c r="V983" s="1"/>
      <c r="W983" s="1"/>
      <c r="X983" s="1"/>
      <c r="Y983" s="1"/>
      <c r="Z983" s="1"/>
    </row>
    <row r="984" spans="1:26" ht="15.75" customHeight="1" x14ac:dyDescent="0.2">
      <c r="A984" s="1"/>
      <c r="B984" s="1"/>
      <c r="C984" s="2"/>
      <c r="D984" s="2"/>
      <c r="E984" s="2"/>
      <c r="F984" s="2"/>
      <c r="G984" s="1"/>
      <c r="H984" s="2"/>
      <c r="I984" s="2"/>
      <c r="J984" s="1"/>
      <c r="K984" s="1"/>
      <c r="L984" s="1"/>
      <c r="M984" s="1"/>
      <c r="N984" s="1"/>
      <c r="O984" s="1"/>
      <c r="P984" s="1"/>
      <c r="Q984" s="1"/>
      <c r="R984" s="1"/>
      <c r="S984" s="1"/>
      <c r="T984" s="1"/>
      <c r="U984" s="1"/>
      <c r="V984" s="1"/>
      <c r="W984" s="1"/>
      <c r="X984" s="1"/>
      <c r="Y984" s="1"/>
      <c r="Z984" s="1"/>
    </row>
    <row r="985" spans="1:26" ht="15.75" customHeight="1" x14ac:dyDescent="0.2">
      <c r="A985" s="1"/>
      <c r="B985" s="1"/>
      <c r="C985" s="2"/>
      <c r="D985" s="2"/>
      <c r="E985" s="2"/>
      <c r="F985" s="2"/>
      <c r="G985" s="1"/>
      <c r="H985" s="2"/>
      <c r="I985" s="2"/>
      <c r="J985" s="1"/>
      <c r="K985" s="1"/>
      <c r="L985" s="1"/>
      <c r="M985" s="1"/>
      <c r="N985" s="1"/>
      <c r="O985" s="1"/>
      <c r="P985" s="1"/>
      <c r="Q985" s="1"/>
      <c r="R985" s="1"/>
      <c r="S985" s="1"/>
      <c r="T985" s="1"/>
      <c r="U985" s="1"/>
      <c r="V985" s="1"/>
      <c r="W985" s="1"/>
      <c r="X985" s="1"/>
      <c r="Y985" s="1"/>
      <c r="Z985" s="1"/>
    </row>
    <row r="986" spans="1:26" ht="15.75" customHeight="1" x14ac:dyDescent="0.2">
      <c r="A986" s="1"/>
      <c r="B986" s="1"/>
      <c r="C986" s="2"/>
      <c r="D986" s="2"/>
      <c r="E986" s="2"/>
      <c r="F986" s="2"/>
      <c r="G986" s="1"/>
      <c r="H986" s="2"/>
      <c r="I986" s="2"/>
      <c r="J986" s="1"/>
      <c r="K986" s="1"/>
      <c r="L986" s="1"/>
      <c r="M986" s="1"/>
      <c r="N986" s="1"/>
      <c r="O986" s="1"/>
      <c r="P986" s="1"/>
      <c r="Q986" s="1"/>
      <c r="R986" s="1"/>
      <c r="S986" s="1"/>
      <c r="T986" s="1"/>
      <c r="U986" s="1"/>
      <c r="V986" s="1"/>
      <c r="W986" s="1"/>
      <c r="X986" s="1"/>
      <c r="Y986" s="1"/>
      <c r="Z986" s="1"/>
    </row>
    <row r="987" spans="1:26" ht="15.75" customHeight="1" x14ac:dyDescent="0.2">
      <c r="A987" s="1"/>
      <c r="B987" s="1"/>
      <c r="C987" s="2"/>
      <c r="D987" s="2"/>
      <c r="E987" s="2"/>
      <c r="F987" s="2"/>
      <c r="G987" s="1"/>
      <c r="H987" s="2"/>
      <c r="I987" s="2"/>
      <c r="J987" s="1"/>
      <c r="K987" s="1"/>
      <c r="L987" s="1"/>
      <c r="M987" s="1"/>
      <c r="N987" s="1"/>
      <c r="O987" s="1"/>
      <c r="P987" s="1"/>
      <c r="Q987" s="1"/>
      <c r="R987" s="1"/>
      <c r="S987" s="1"/>
      <c r="T987" s="1"/>
      <c r="U987" s="1"/>
      <c r="V987" s="1"/>
      <c r="W987" s="1"/>
      <c r="X987" s="1"/>
      <c r="Y987" s="1"/>
      <c r="Z987" s="1"/>
    </row>
    <row r="988" spans="1:26" ht="15.75" customHeight="1" x14ac:dyDescent="0.2">
      <c r="A988" s="1"/>
      <c r="B988" s="1"/>
      <c r="C988" s="2"/>
      <c r="D988" s="2"/>
      <c r="E988" s="2"/>
      <c r="F988" s="2"/>
      <c r="G988" s="1"/>
      <c r="H988" s="2"/>
      <c r="I988" s="2"/>
      <c r="J988" s="1"/>
      <c r="K988" s="1"/>
      <c r="L988" s="1"/>
      <c r="M988" s="1"/>
      <c r="N988" s="1"/>
      <c r="O988" s="1"/>
      <c r="P988" s="1"/>
      <c r="Q988" s="1"/>
      <c r="R988" s="1"/>
      <c r="S988" s="1"/>
      <c r="T988" s="1"/>
      <c r="U988" s="1"/>
      <c r="V988" s="1"/>
      <c r="W988" s="1"/>
      <c r="X988" s="1"/>
      <c r="Y988" s="1"/>
      <c r="Z988" s="1"/>
    </row>
    <row r="989" spans="1:26" ht="15.75" customHeight="1" x14ac:dyDescent="0.2">
      <c r="A989" s="1"/>
      <c r="B989" s="1"/>
      <c r="C989" s="2"/>
      <c r="D989" s="2"/>
      <c r="E989" s="2"/>
      <c r="F989" s="2"/>
      <c r="G989" s="1"/>
      <c r="H989" s="2"/>
      <c r="I989" s="2"/>
      <c r="J989" s="1"/>
      <c r="K989" s="1"/>
      <c r="L989" s="1"/>
      <c r="M989" s="1"/>
      <c r="N989" s="1"/>
      <c r="O989" s="1"/>
      <c r="P989" s="1"/>
      <c r="Q989" s="1"/>
      <c r="R989" s="1"/>
      <c r="S989" s="1"/>
      <c r="T989" s="1"/>
      <c r="U989" s="1"/>
      <c r="V989" s="1"/>
      <c r="W989" s="1"/>
      <c r="X989" s="1"/>
      <c r="Y989" s="1"/>
      <c r="Z989" s="1"/>
    </row>
    <row r="990" spans="1:26" ht="15.75" customHeight="1" x14ac:dyDescent="0.2">
      <c r="A990" s="1"/>
      <c r="B990" s="1"/>
      <c r="C990" s="2"/>
      <c r="D990" s="2"/>
      <c r="E990" s="2"/>
      <c r="F990" s="2"/>
      <c r="G990" s="1"/>
      <c r="H990" s="2"/>
      <c r="I990" s="2"/>
      <c r="J990" s="1"/>
      <c r="K990" s="1"/>
      <c r="L990" s="1"/>
      <c r="M990" s="1"/>
      <c r="N990" s="1"/>
      <c r="O990" s="1"/>
      <c r="P990" s="1"/>
      <c r="Q990" s="1"/>
      <c r="R990" s="1"/>
      <c r="S990" s="1"/>
      <c r="T990" s="1"/>
      <c r="U990" s="1"/>
      <c r="V990" s="1"/>
      <c r="W990" s="1"/>
      <c r="X990" s="1"/>
      <c r="Y990" s="1"/>
      <c r="Z990" s="1"/>
    </row>
    <row r="991" spans="1:26" ht="15.75" customHeight="1" x14ac:dyDescent="0.2">
      <c r="A991" s="1"/>
      <c r="B991" s="1"/>
      <c r="C991" s="2"/>
      <c r="D991" s="2"/>
      <c r="E991" s="2"/>
      <c r="F991" s="2"/>
      <c r="G991" s="1"/>
      <c r="H991" s="2"/>
      <c r="I991" s="2"/>
      <c r="J991" s="1"/>
      <c r="K991" s="1"/>
      <c r="L991" s="1"/>
      <c r="M991" s="1"/>
      <c r="N991" s="1"/>
      <c r="O991" s="1"/>
      <c r="P991" s="1"/>
      <c r="Q991" s="1"/>
      <c r="R991" s="1"/>
      <c r="S991" s="1"/>
      <c r="T991" s="1"/>
      <c r="U991" s="1"/>
      <c r="V991" s="1"/>
      <c r="W991" s="1"/>
      <c r="X991" s="1"/>
      <c r="Y991" s="1"/>
      <c r="Z991" s="1"/>
    </row>
    <row r="992" spans="1:26" ht="15.75" customHeight="1" x14ac:dyDescent="0.2">
      <c r="A992" s="1"/>
      <c r="B992" s="1"/>
      <c r="C992" s="2"/>
      <c r="D992" s="2"/>
      <c r="E992" s="2"/>
      <c r="F992" s="2"/>
      <c r="G992" s="1"/>
      <c r="H992" s="2"/>
      <c r="I992" s="2"/>
      <c r="J992" s="1"/>
      <c r="K992" s="1"/>
      <c r="L992" s="1"/>
      <c r="M992" s="1"/>
      <c r="N992" s="1"/>
      <c r="O992" s="1"/>
      <c r="P992" s="1"/>
      <c r="Q992" s="1"/>
      <c r="R992" s="1"/>
      <c r="S992" s="1"/>
      <c r="T992" s="1"/>
      <c r="U992" s="1"/>
      <c r="V992" s="1"/>
      <c r="W992" s="1"/>
      <c r="X992" s="1"/>
      <c r="Y992" s="1"/>
      <c r="Z992" s="1"/>
    </row>
    <row r="993" spans="1:26" ht="15.75" customHeight="1" x14ac:dyDescent="0.2">
      <c r="A993" s="1"/>
      <c r="B993" s="1"/>
      <c r="C993" s="2"/>
      <c r="D993" s="2"/>
      <c r="E993" s="2"/>
      <c r="F993" s="2"/>
      <c r="G993" s="1"/>
      <c r="H993" s="2"/>
      <c r="I993" s="2"/>
      <c r="J993" s="1"/>
      <c r="K993" s="1"/>
      <c r="L993" s="1"/>
      <c r="M993" s="1"/>
      <c r="N993" s="1"/>
      <c r="O993" s="1"/>
      <c r="P993" s="1"/>
      <c r="Q993" s="1"/>
      <c r="R993" s="1"/>
      <c r="S993" s="1"/>
      <c r="T993" s="1"/>
      <c r="U993" s="1"/>
      <c r="V993" s="1"/>
      <c r="W993" s="1"/>
      <c r="X993" s="1"/>
      <c r="Y993" s="1"/>
      <c r="Z993" s="1"/>
    </row>
    <row r="994" spans="1:26" ht="15.75" customHeight="1" x14ac:dyDescent="0.2">
      <c r="A994" s="1"/>
      <c r="B994" s="1"/>
      <c r="C994" s="2"/>
      <c r="D994" s="2"/>
      <c r="E994" s="2"/>
      <c r="F994" s="2"/>
      <c r="G994" s="1"/>
      <c r="H994" s="2"/>
      <c r="I994" s="2"/>
      <c r="J994" s="1"/>
      <c r="K994" s="1"/>
      <c r="L994" s="1"/>
      <c r="M994" s="1"/>
      <c r="N994" s="1"/>
      <c r="O994" s="1"/>
      <c r="P994" s="1"/>
      <c r="Q994" s="1"/>
      <c r="R994" s="1"/>
      <c r="S994" s="1"/>
      <c r="T994" s="1"/>
      <c r="U994" s="1"/>
      <c r="V994" s="1"/>
      <c r="W994" s="1"/>
      <c r="X994" s="1"/>
      <c r="Y994" s="1"/>
      <c r="Z994" s="1"/>
    </row>
    <row r="995" spans="1:26" ht="15.75" customHeight="1" x14ac:dyDescent="0.2">
      <c r="A995" s="1"/>
      <c r="B995" s="1"/>
      <c r="C995" s="2"/>
      <c r="D995" s="2"/>
      <c r="E995" s="2"/>
      <c r="F995" s="2"/>
      <c r="G995" s="1"/>
      <c r="H995" s="2"/>
      <c r="I995" s="2"/>
      <c r="J995" s="1"/>
      <c r="K995" s="1"/>
      <c r="L995" s="1"/>
      <c r="M995" s="1"/>
      <c r="N995" s="1"/>
      <c r="O995" s="1"/>
      <c r="P995" s="1"/>
      <c r="Q995" s="1"/>
      <c r="R995" s="1"/>
      <c r="S995" s="1"/>
      <c r="T995" s="1"/>
      <c r="U995" s="1"/>
      <c r="V995" s="1"/>
      <c r="W995" s="1"/>
      <c r="X995" s="1"/>
      <c r="Y995" s="1"/>
      <c r="Z995" s="1"/>
    </row>
    <row r="996" spans="1:26" ht="15.75" customHeight="1" x14ac:dyDescent="0.2">
      <c r="A996" s="1"/>
      <c r="B996" s="1"/>
      <c r="C996" s="2"/>
      <c r="D996" s="2"/>
      <c r="E996" s="2"/>
      <c r="F996" s="2"/>
      <c r="G996" s="1"/>
      <c r="H996" s="2"/>
      <c r="I996" s="2"/>
      <c r="J996" s="1"/>
      <c r="K996" s="1"/>
      <c r="L996" s="1"/>
      <c r="M996" s="1"/>
      <c r="N996" s="1"/>
      <c r="O996" s="1"/>
      <c r="P996" s="1"/>
      <c r="Q996" s="1"/>
      <c r="R996" s="1"/>
      <c r="S996" s="1"/>
      <c r="T996" s="1"/>
      <c r="U996" s="1"/>
      <c r="V996" s="1"/>
      <c r="W996" s="1"/>
      <c r="X996" s="1"/>
      <c r="Y996" s="1"/>
      <c r="Z996" s="1"/>
    </row>
    <row r="997" spans="1:26" ht="15.75" customHeight="1" x14ac:dyDescent="0.2">
      <c r="A997" s="1"/>
      <c r="B997" s="1"/>
      <c r="C997" s="2"/>
      <c r="D997" s="2"/>
      <c r="E997" s="2"/>
      <c r="F997" s="2"/>
      <c r="G997" s="1"/>
      <c r="H997" s="2"/>
      <c r="I997" s="2"/>
      <c r="J997" s="1"/>
      <c r="K997" s="1"/>
      <c r="L997" s="1"/>
      <c r="M997" s="1"/>
      <c r="N997" s="1"/>
      <c r="O997" s="1"/>
      <c r="P997" s="1"/>
      <c r="Q997" s="1"/>
      <c r="R997" s="1"/>
      <c r="S997" s="1"/>
      <c r="T997" s="1"/>
      <c r="U997" s="1"/>
      <c r="V997" s="1"/>
      <c r="W997" s="1"/>
      <c r="X997" s="1"/>
      <c r="Y997" s="1"/>
      <c r="Z997" s="1"/>
    </row>
    <row r="998" spans="1:26" ht="15.75" customHeight="1" x14ac:dyDescent="0.2">
      <c r="A998" s="1"/>
      <c r="B998" s="1"/>
      <c r="C998" s="2"/>
      <c r="D998" s="2"/>
      <c r="E998" s="2"/>
      <c r="F998" s="2"/>
      <c r="G998" s="1"/>
      <c r="H998" s="2"/>
      <c r="I998" s="2"/>
      <c r="J998" s="1"/>
      <c r="K998" s="1"/>
      <c r="L998" s="1"/>
      <c r="M998" s="1"/>
      <c r="N998" s="1"/>
      <c r="O998" s="1"/>
      <c r="P998" s="1"/>
      <c r="Q998" s="1"/>
      <c r="R998" s="1"/>
      <c r="S998" s="1"/>
      <c r="T998" s="1"/>
      <c r="U998" s="1"/>
      <c r="V998" s="1"/>
      <c r="W998" s="1"/>
      <c r="X998" s="1"/>
      <c r="Y998" s="1"/>
      <c r="Z998" s="1"/>
    </row>
    <row r="999" spans="1:26" ht="15.75" customHeight="1" x14ac:dyDescent="0.2">
      <c r="A999" s="1"/>
      <c r="B999" s="1"/>
      <c r="C999" s="2"/>
      <c r="D999" s="2"/>
      <c r="E999" s="2"/>
      <c r="F999" s="2"/>
      <c r="G999" s="1"/>
      <c r="H999" s="2"/>
      <c r="I999" s="2"/>
      <c r="J999" s="1"/>
      <c r="K999" s="1"/>
      <c r="L999" s="1"/>
      <c r="M999" s="1"/>
      <c r="N999" s="1"/>
      <c r="O999" s="1"/>
      <c r="P999" s="1"/>
      <c r="Q999" s="1"/>
      <c r="R999" s="1"/>
      <c r="S999" s="1"/>
      <c r="T999" s="1"/>
      <c r="U999" s="1"/>
      <c r="V999" s="1"/>
      <c r="W999" s="1"/>
      <c r="X999" s="1"/>
      <c r="Y999" s="1"/>
      <c r="Z999" s="1"/>
    </row>
    <row r="1000" spans="1:26" ht="15.75" customHeight="1" x14ac:dyDescent="0.2">
      <c r="A1000" s="1"/>
      <c r="B1000" s="1"/>
      <c r="C1000" s="2"/>
      <c r="D1000" s="2"/>
      <c r="E1000" s="2"/>
      <c r="F1000" s="2"/>
      <c r="G1000" s="1"/>
      <c r="H1000" s="2"/>
      <c r="I1000" s="2"/>
      <c r="J1000" s="1"/>
      <c r="K1000" s="1"/>
      <c r="L1000" s="1"/>
      <c r="M1000" s="1"/>
      <c r="N1000" s="1"/>
      <c r="O1000" s="1"/>
      <c r="P1000" s="1"/>
      <c r="Q1000" s="1"/>
      <c r="R1000" s="1"/>
      <c r="S1000" s="1"/>
      <c r="T1000" s="1"/>
      <c r="U1000" s="1"/>
      <c r="V1000" s="1"/>
      <c r="W1000" s="1"/>
      <c r="X1000" s="1"/>
      <c r="Y1000" s="1"/>
      <c r="Z1000" s="1"/>
    </row>
  </sheetData>
  <mergeCells count="13">
    <mergeCell ref="A42:A44"/>
    <mergeCell ref="C1:F1"/>
    <mergeCell ref="H1:I1"/>
    <mergeCell ref="H2:I2"/>
    <mergeCell ref="A4:A8"/>
    <mergeCell ref="A10:A11"/>
    <mergeCell ref="A12:A13"/>
    <mergeCell ref="A14:A17"/>
    <mergeCell ref="A18:A19"/>
    <mergeCell ref="A20:A25"/>
    <mergeCell ref="A26:A30"/>
    <mergeCell ref="A31:A32"/>
    <mergeCell ref="A35:A41"/>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E1000"/>
  <sheetViews>
    <sheetView topLeftCell="U2" workbookViewId="0">
      <selection activeCell="G6" sqref="G6"/>
    </sheetView>
  </sheetViews>
  <sheetFormatPr baseColWidth="10" defaultColWidth="14.5" defaultRowHeight="15" customHeight="1" x14ac:dyDescent="0.2"/>
  <cols>
    <col min="1" max="1" width="21" customWidth="1"/>
    <col min="2" max="2" width="36.5" customWidth="1"/>
    <col min="3" max="3" width="19.6640625" customWidth="1"/>
    <col min="4" max="4" width="14.83203125" customWidth="1"/>
    <col min="5" max="5" width="16" customWidth="1"/>
    <col min="6" max="6" width="14.83203125" customWidth="1"/>
    <col min="7" max="9" width="14.1640625" customWidth="1"/>
    <col min="10" max="10" width="16.6640625" customWidth="1"/>
    <col min="11" max="11" width="42.33203125" customWidth="1"/>
    <col min="12" max="12" width="13.5" customWidth="1"/>
    <col min="13" max="13" width="16.1640625" customWidth="1"/>
    <col min="14" max="14" width="16" customWidth="1"/>
    <col min="15" max="15" width="18" customWidth="1"/>
    <col min="16" max="16" width="17.33203125" customWidth="1"/>
    <col min="17" max="27" width="14.5" customWidth="1"/>
    <col min="28" max="28" width="9.1640625" customWidth="1"/>
    <col min="29" max="29" width="38.33203125" customWidth="1"/>
    <col min="30" max="30" width="22.6640625" customWidth="1"/>
    <col min="31" max="31" width="16.33203125" customWidth="1"/>
  </cols>
  <sheetData>
    <row r="1" spans="1:31" x14ac:dyDescent="0.2">
      <c r="A1" s="1"/>
      <c r="B1" s="1"/>
      <c r="C1" s="754" t="s">
        <v>308</v>
      </c>
      <c r="D1" s="627"/>
      <c r="E1" s="627"/>
      <c r="F1" s="627"/>
      <c r="G1" s="627"/>
      <c r="H1" s="627"/>
      <c r="I1" s="627"/>
      <c r="J1" s="617"/>
      <c r="K1" s="466"/>
      <c r="L1" s="1"/>
      <c r="M1" s="1"/>
      <c r="N1" s="1"/>
      <c r="O1" s="1"/>
      <c r="P1" s="1"/>
      <c r="Q1" s="1"/>
      <c r="R1" s="1"/>
      <c r="S1" s="1"/>
      <c r="T1" s="1"/>
      <c r="U1" s="1"/>
      <c r="V1" s="1"/>
      <c r="W1" s="1"/>
      <c r="X1" s="1"/>
      <c r="Y1" s="1"/>
      <c r="Z1" s="1"/>
      <c r="AA1" s="1"/>
      <c r="AB1" s="1"/>
      <c r="AC1" s="1"/>
      <c r="AD1" s="1"/>
      <c r="AE1" s="1"/>
    </row>
    <row r="2" spans="1:31" ht="45" customHeight="1" x14ac:dyDescent="0.2">
      <c r="A2" s="1"/>
      <c r="B2" s="467" t="s">
        <v>318</v>
      </c>
      <c r="C2" s="468" t="s">
        <v>319</v>
      </c>
      <c r="D2" s="468" t="s">
        <v>319</v>
      </c>
      <c r="E2" s="468" t="s">
        <v>319</v>
      </c>
      <c r="F2" s="468" t="s">
        <v>319</v>
      </c>
      <c r="G2" s="468" t="s">
        <v>46</v>
      </c>
      <c r="H2" s="468" t="s">
        <v>46</v>
      </c>
      <c r="I2" s="469" t="s">
        <v>48</v>
      </c>
      <c r="J2" s="470" t="s">
        <v>75</v>
      </c>
      <c r="K2" s="471"/>
      <c r="L2" s="755" t="s">
        <v>320</v>
      </c>
      <c r="M2" s="727"/>
      <c r="N2" s="727"/>
      <c r="O2" s="727"/>
      <c r="P2" s="727"/>
      <c r="Q2" s="727"/>
      <c r="R2" s="727"/>
      <c r="S2" s="727"/>
      <c r="T2" s="727"/>
      <c r="U2" s="727"/>
      <c r="V2" s="727"/>
      <c r="W2" s="727"/>
      <c r="X2" s="727"/>
      <c r="Y2" s="727"/>
      <c r="Z2" s="727"/>
      <c r="AA2" s="727"/>
      <c r="AB2" s="625"/>
      <c r="AC2" s="1"/>
      <c r="AD2" s="1"/>
      <c r="AE2" s="1"/>
    </row>
    <row r="3" spans="1:31" x14ac:dyDescent="0.2">
      <c r="A3" s="1"/>
      <c r="B3" s="472" t="s">
        <v>65</v>
      </c>
      <c r="C3" s="473" t="s">
        <v>310</v>
      </c>
      <c r="D3" s="473" t="s">
        <v>46</v>
      </c>
      <c r="E3" s="473" t="s">
        <v>48</v>
      </c>
      <c r="F3" s="473" t="s">
        <v>75</v>
      </c>
      <c r="G3" s="473" t="s">
        <v>48</v>
      </c>
      <c r="H3" s="473" t="s">
        <v>75</v>
      </c>
      <c r="I3" s="473" t="s">
        <v>75</v>
      </c>
      <c r="J3" s="474" t="s">
        <v>75</v>
      </c>
      <c r="K3" s="471"/>
      <c r="L3" s="756" t="s">
        <v>321</v>
      </c>
      <c r="M3" s="757"/>
      <c r="N3" s="757"/>
      <c r="O3" s="757"/>
      <c r="P3" s="757"/>
      <c r="Q3" s="758"/>
      <c r="R3" s="759" t="s">
        <v>322</v>
      </c>
      <c r="S3" s="757"/>
      <c r="T3" s="757"/>
      <c r="U3" s="757"/>
      <c r="V3" s="757"/>
      <c r="W3" s="757"/>
      <c r="X3" s="757"/>
      <c r="Y3" s="757"/>
      <c r="Z3" s="757"/>
      <c r="AA3" s="757"/>
      <c r="AB3" s="760"/>
      <c r="AC3" s="761" t="s">
        <v>323</v>
      </c>
      <c r="AD3" s="661"/>
      <c r="AE3" s="662"/>
    </row>
    <row r="4" spans="1:31" ht="48" x14ac:dyDescent="0.2">
      <c r="A4" s="475" t="s">
        <v>107</v>
      </c>
      <c r="B4" s="476" t="s">
        <v>108</v>
      </c>
      <c r="C4" s="477" t="str">
        <f t="shared" ref="C4:J4" si="0">C2&amp;" - "&amp;C3</f>
        <v>Lower Distinctiveness Habitat - NA</v>
      </c>
      <c r="D4" s="477" t="str">
        <f t="shared" si="0"/>
        <v>Lower Distinctiveness Habitat - Poor</v>
      </c>
      <c r="E4" s="477" t="str">
        <f t="shared" si="0"/>
        <v>Lower Distinctiveness Habitat - Moderate</v>
      </c>
      <c r="F4" s="477" t="str">
        <f t="shared" si="0"/>
        <v>Lower Distinctiveness Habitat - Good</v>
      </c>
      <c r="G4" s="477" t="str">
        <f t="shared" si="0"/>
        <v>Poor - Moderate</v>
      </c>
      <c r="H4" s="477" t="str">
        <f t="shared" si="0"/>
        <v>Poor - Good</v>
      </c>
      <c r="I4" s="477" t="str">
        <f t="shared" si="0"/>
        <v>Moderate - Good</v>
      </c>
      <c r="J4" s="478" t="str">
        <f t="shared" si="0"/>
        <v>Good - Good</v>
      </c>
      <c r="K4" s="479" t="s">
        <v>108</v>
      </c>
      <c r="L4" s="480" t="str">
        <f t="shared" ref="L4:M4" si="1">C4</f>
        <v>Lower Distinctiveness Habitat - NA</v>
      </c>
      <c r="M4" s="480" t="str">
        <f t="shared" si="1"/>
        <v>Lower Distinctiveness Habitat - Poor</v>
      </c>
      <c r="N4" s="480" t="e">
        <f>#REF!</f>
        <v>#REF!</v>
      </c>
      <c r="O4" s="480" t="str">
        <f>E4</f>
        <v>Lower Distinctiveness Habitat - Moderate</v>
      </c>
      <c r="P4" s="480" t="e">
        <f>#REF!</f>
        <v>#REF!</v>
      </c>
      <c r="Q4" s="480" t="str">
        <f>F4</f>
        <v>Lower Distinctiveness Habitat - Good</v>
      </c>
      <c r="R4" s="480" t="e">
        <f>#REF!</f>
        <v>#REF!</v>
      </c>
      <c r="S4" s="480" t="str">
        <f>G4</f>
        <v>Poor - Moderate</v>
      </c>
      <c r="T4" s="480" t="e">
        <f>#REF!</f>
        <v>#REF!</v>
      </c>
      <c r="U4" s="480" t="str">
        <f>H4</f>
        <v>Poor - Good</v>
      </c>
      <c r="V4" s="480" t="e">
        <f t="shared" ref="V4:Y4" si="2">#REF!</f>
        <v>#REF!</v>
      </c>
      <c r="W4" s="480" t="e">
        <f t="shared" si="2"/>
        <v>#REF!</v>
      </c>
      <c r="X4" s="480" t="e">
        <f t="shared" si="2"/>
        <v>#REF!</v>
      </c>
      <c r="Y4" s="480" t="e">
        <f t="shared" si="2"/>
        <v>#REF!</v>
      </c>
      <c r="Z4" s="480" t="str">
        <f>I4</f>
        <v>Moderate - Good</v>
      </c>
      <c r="AA4" s="480" t="e">
        <f>#REF!</f>
        <v>#REF!</v>
      </c>
      <c r="AB4" s="481" t="str">
        <f>J4</f>
        <v>Good - Good</v>
      </c>
      <c r="AC4" s="482" t="s">
        <v>108</v>
      </c>
      <c r="AD4" s="752" t="s">
        <v>324</v>
      </c>
      <c r="AE4" s="617"/>
    </row>
    <row r="5" spans="1:31" ht="16" x14ac:dyDescent="0.2">
      <c r="A5" s="400" t="str">
        <f>'Z2 DISTINCTIVENESS'!A26</f>
        <v>Primary rainforest</v>
      </c>
      <c r="B5" s="483" t="str">
        <f>'Z2 DISTINCTIVENESS'!B26</f>
        <v>Lowland dipterocarp primary forest</v>
      </c>
      <c r="C5" s="401" t="s">
        <v>312</v>
      </c>
      <c r="D5" s="484" t="s">
        <v>312</v>
      </c>
      <c r="E5" s="484" t="s">
        <v>312</v>
      </c>
      <c r="F5" s="484" t="s">
        <v>312</v>
      </c>
      <c r="G5" s="401" t="s">
        <v>312</v>
      </c>
      <c r="H5" s="401" t="s">
        <v>312</v>
      </c>
      <c r="I5" s="401" t="s">
        <v>312</v>
      </c>
      <c r="J5" s="38" t="s">
        <v>312</v>
      </c>
      <c r="K5" s="485" t="str">
        <f t="shared" ref="K5:K41" si="3">B5</f>
        <v>Lowland dipterocarp primary forest</v>
      </c>
      <c r="L5" s="161" t="e">
        <f>VLOOKUP(C5,#REF!,2,FALSE)</f>
        <v>#REF!</v>
      </c>
      <c r="M5" s="437" t="e">
        <f t="shared" ref="M5" si="4">VLOOKUP(D5,#REF!,2,FALSE)</f>
        <v>#REF!</v>
      </c>
      <c r="N5" s="437" t="e">
        <f t="shared" ref="N5:N41" si="5">VLOOKUP(#REF!,#REF!,2,FALSE)</f>
        <v>#REF!</v>
      </c>
      <c r="O5" s="437" t="e">
        <f t="shared" ref="O5:O41" si="6">VLOOKUP(E5,#REF!,2,FALSE)</f>
        <v>#REF!</v>
      </c>
      <c r="P5" s="437" t="e">
        <f t="shared" ref="P5:P41" si="7">VLOOKUP(#REF!,#REF!,2,FALSE)</f>
        <v>#REF!</v>
      </c>
      <c r="Q5" s="437" t="e">
        <f t="shared" ref="Q5:Q41" si="8">VLOOKUP(F5,#REF!,2,FALSE)</f>
        <v>#REF!</v>
      </c>
      <c r="R5" s="437" t="e">
        <f t="shared" ref="R5:R41" si="9">VLOOKUP(#REF!,#REF!,2,FALSE)</f>
        <v>#REF!</v>
      </c>
      <c r="S5" s="437" t="e">
        <f t="shared" ref="S5:S41" si="10">VLOOKUP(G5,#REF!,2,FALSE)</f>
        <v>#REF!</v>
      </c>
      <c r="T5" s="437" t="e">
        <f t="shared" ref="T5:T41" si="11">VLOOKUP(#REF!,#REF!,2,FALSE)</f>
        <v>#REF!</v>
      </c>
      <c r="U5" s="437" t="e">
        <f t="shared" ref="U5:U41" si="12">VLOOKUP(H5,#REF!,2,FALSE)</f>
        <v>#REF!</v>
      </c>
      <c r="V5" s="437" t="e">
        <f t="shared" ref="V5:Y5" si="13">VLOOKUP(#REF!,#REF!,2,FALSE)</f>
        <v>#REF!</v>
      </c>
      <c r="W5" s="437" t="e">
        <f t="shared" si="13"/>
        <v>#REF!</v>
      </c>
      <c r="X5" s="486" t="e">
        <f t="shared" si="13"/>
        <v>#REF!</v>
      </c>
      <c r="Y5" s="486" t="e">
        <f t="shared" si="13"/>
        <v>#REF!</v>
      </c>
      <c r="Z5" s="486" t="e">
        <f t="shared" ref="Z5:Z41" si="14">VLOOKUP(I5,#REF!,2,FALSE)</f>
        <v>#REF!</v>
      </c>
      <c r="AA5" s="486" t="e">
        <f t="shared" ref="AA5:AA41" si="15">VLOOKUP(#REF!,#REF!,2,FALSE)</f>
        <v>#REF!</v>
      </c>
      <c r="AB5" s="487" t="e">
        <f t="shared" ref="AB5:AB41" si="16">VLOOKUP(J5,#REF!,2,FALSE)</f>
        <v>#REF!</v>
      </c>
      <c r="AC5" s="488" t="str">
        <f t="shared" ref="AC5:AC41" si="17">K5</f>
        <v>Lowland dipterocarp primary forest</v>
      </c>
      <c r="AD5" s="401" t="s">
        <v>312</v>
      </c>
      <c r="AE5" s="38" t="str">
        <f t="shared" ref="AE5:AE41" si="18">IF(AD5="Not possible", "Not possible", IF(AD5=0.67, "Difficult", IF(AD5=0.75, "Moderate", IF(AD5=1, "Easy", IF(AD5=0.6, "Very difficult")))))</f>
        <v>Not possible</v>
      </c>
    </row>
    <row r="6" spans="1:31" x14ac:dyDescent="0.2">
      <c r="A6" s="725" t="str">
        <f>'Z2 DISTINCTIVENESS'!A27</f>
        <v>Secondary rainforest</v>
      </c>
      <c r="B6" s="489" t="str">
        <f>'Z2 DISTINCTIVENESS'!B27</f>
        <v>Native dominated secondary forest</v>
      </c>
      <c r="C6" s="404" t="s">
        <v>312</v>
      </c>
      <c r="D6" s="409">
        <v>15</v>
      </c>
      <c r="E6" s="409">
        <v>25</v>
      </c>
      <c r="F6" s="409" t="s">
        <v>313</v>
      </c>
      <c r="G6" s="404">
        <v>20</v>
      </c>
      <c r="H6" s="404">
        <v>25</v>
      </c>
      <c r="I6" s="404">
        <v>10</v>
      </c>
      <c r="J6" s="50" t="s">
        <v>312</v>
      </c>
      <c r="K6" s="490" t="str">
        <f t="shared" si="3"/>
        <v>Native dominated secondary forest</v>
      </c>
      <c r="L6" s="441" t="e">
        <f t="shared" ref="L6:M6" si="19">VLOOKUP(C6,#REF!,2,FALSE)</f>
        <v>#REF!</v>
      </c>
      <c r="M6" s="404" t="e">
        <f t="shared" si="19"/>
        <v>#REF!</v>
      </c>
      <c r="N6" s="404" t="e">
        <f t="shared" si="5"/>
        <v>#REF!</v>
      </c>
      <c r="O6" s="404" t="e">
        <f t="shared" si="6"/>
        <v>#REF!</v>
      </c>
      <c r="P6" s="404" t="e">
        <f t="shared" si="7"/>
        <v>#REF!</v>
      </c>
      <c r="Q6" s="404" t="e">
        <f t="shared" si="8"/>
        <v>#REF!</v>
      </c>
      <c r="R6" s="404" t="e">
        <f t="shared" si="9"/>
        <v>#REF!</v>
      </c>
      <c r="S6" s="404" t="e">
        <f t="shared" si="10"/>
        <v>#REF!</v>
      </c>
      <c r="T6" s="404" t="e">
        <f t="shared" si="11"/>
        <v>#REF!</v>
      </c>
      <c r="U6" s="404" t="e">
        <f t="shared" si="12"/>
        <v>#REF!</v>
      </c>
      <c r="V6" s="404" t="e">
        <f t="shared" ref="V6:Y6" si="20">VLOOKUP(#REF!,#REF!,2,FALSE)</f>
        <v>#REF!</v>
      </c>
      <c r="W6" s="404" t="e">
        <f t="shared" si="20"/>
        <v>#REF!</v>
      </c>
      <c r="X6" s="491" t="e">
        <f t="shared" si="20"/>
        <v>#REF!</v>
      </c>
      <c r="Y6" s="491" t="e">
        <f t="shared" si="20"/>
        <v>#REF!</v>
      </c>
      <c r="Z6" s="491" t="e">
        <f t="shared" si="14"/>
        <v>#REF!</v>
      </c>
      <c r="AA6" s="491" t="e">
        <f t="shared" si="15"/>
        <v>#REF!</v>
      </c>
      <c r="AB6" s="492" t="e">
        <f t="shared" si="16"/>
        <v>#REF!</v>
      </c>
      <c r="AC6" s="493" t="str">
        <f t="shared" si="17"/>
        <v>Native dominated secondary forest</v>
      </c>
      <c r="AD6" s="404">
        <v>0.67</v>
      </c>
      <c r="AE6" s="50" t="str">
        <f t="shared" si="18"/>
        <v>Difficult</v>
      </c>
    </row>
    <row r="7" spans="1:31" x14ac:dyDescent="0.2">
      <c r="A7" s="701"/>
      <c r="B7" s="489" t="str">
        <f>'Z2 DISTINCTIVENESS'!B28</f>
        <v>Coastal forest</v>
      </c>
      <c r="C7" s="404" t="s">
        <v>312</v>
      </c>
      <c r="D7" s="409">
        <v>20</v>
      </c>
      <c r="E7" s="409">
        <v>30</v>
      </c>
      <c r="F7" s="409" t="s">
        <v>313</v>
      </c>
      <c r="G7" s="404">
        <v>15</v>
      </c>
      <c r="H7" s="404" t="s">
        <v>313</v>
      </c>
      <c r="I7" s="404">
        <v>25</v>
      </c>
      <c r="J7" s="50" t="s">
        <v>312</v>
      </c>
      <c r="K7" s="490" t="str">
        <f t="shared" si="3"/>
        <v>Coastal forest</v>
      </c>
      <c r="L7" s="441" t="e">
        <f t="shared" ref="L7:M7" si="21">VLOOKUP(C7,#REF!,2,FALSE)</f>
        <v>#REF!</v>
      </c>
      <c r="M7" s="404" t="e">
        <f t="shared" si="21"/>
        <v>#REF!</v>
      </c>
      <c r="N7" s="404" t="e">
        <f t="shared" si="5"/>
        <v>#REF!</v>
      </c>
      <c r="O7" s="404" t="e">
        <f t="shared" si="6"/>
        <v>#REF!</v>
      </c>
      <c r="P7" s="404" t="e">
        <f t="shared" si="7"/>
        <v>#REF!</v>
      </c>
      <c r="Q7" s="404" t="e">
        <f t="shared" si="8"/>
        <v>#REF!</v>
      </c>
      <c r="R7" s="404" t="e">
        <f t="shared" si="9"/>
        <v>#REF!</v>
      </c>
      <c r="S7" s="404" t="e">
        <f t="shared" si="10"/>
        <v>#REF!</v>
      </c>
      <c r="T7" s="404" t="e">
        <f t="shared" si="11"/>
        <v>#REF!</v>
      </c>
      <c r="U7" s="404" t="e">
        <f t="shared" si="12"/>
        <v>#REF!</v>
      </c>
      <c r="V7" s="404" t="e">
        <f t="shared" ref="V7:Y7" si="22">VLOOKUP(#REF!,#REF!,2,FALSE)</f>
        <v>#REF!</v>
      </c>
      <c r="W7" s="404" t="e">
        <f t="shared" si="22"/>
        <v>#REF!</v>
      </c>
      <c r="X7" s="491" t="e">
        <f t="shared" si="22"/>
        <v>#REF!</v>
      </c>
      <c r="Y7" s="491" t="e">
        <f t="shared" si="22"/>
        <v>#REF!</v>
      </c>
      <c r="Z7" s="491" t="e">
        <f t="shared" si="14"/>
        <v>#REF!</v>
      </c>
      <c r="AA7" s="491" t="e">
        <f t="shared" si="15"/>
        <v>#REF!</v>
      </c>
      <c r="AB7" s="492" t="e">
        <f t="shared" si="16"/>
        <v>#REF!</v>
      </c>
      <c r="AC7" s="493" t="str">
        <f t="shared" si="17"/>
        <v>Coastal forest</v>
      </c>
      <c r="AD7" s="404">
        <v>0.67</v>
      </c>
      <c r="AE7" s="50" t="str">
        <f t="shared" si="18"/>
        <v>Difficult</v>
      </c>
    </row>
    <row r="8" spans="1:31" x14ac:dyDescent="0.2">
      <c r="A8" s="701"/>
      <c r="B8" s="489" t="str">
        <f>'Z2 DISTINCTIVENESS'!B29</f>
        <v>Abandoned land forest</v>
      </c>
      <c r="C8" s="404" t="s">
        <v>312</v>
      </c>
      <c r="D8" s="409">
        <v>2.5</v>
      </c>
      <c r="E8" s="409">
        <v>10</v>
      </c>
      <c r="F8" s="409">
        <v>20</v>
      </c>
      <c r="G8" s="404">
        <v>10</v>
      </c>
      <c r="H8" s="404">
        <v>20</v>
      </c>
      <c r="I8" s="404">
        <v>15</v>
      </c>
      <c r="J8" s="50" t="s">
        <v>312</v>
      </c>
      <c r="K8" s="490" t="str">
        <f t="shared" si="3"/>
        <v>Abandoned land forest</v>
      </c>
      <c r="L8" s="441" t="e">
        <f t="shared" ref="L8:M8" si="23">VLOOKUP(C8,#REF!,2,FALSE)</f>
        <v>#REF!</v>
      </c>
      <c r="M8" s="404" t="e">
        <f t="shared" si="23"/>
        <v>#REF!</v>
      </c>
      <c r="N8" s="404" t="e">
        <f t="shared" si="5"/>
        <v>#REF!</v>
      </c>
      <c r="O8" s="404" t="e">
        <f t="shared" si="6"/>
        <v>#REF!</v>
      </c>
      <c r="P8" s="404" t="e">
        <f t="shared" si="7"/>
        <v>#REF!</v>
      </c>
      <c r="Q8" s="404" t="e">
        <f t="shared" si="8"/>
        <v>#REF!</v>
      </c>
      <c r="R8" s="404" t="e">
        <f t="shared" si="9"/>
        <v>#REF!</v>
      </c>
      <c r="S8" s="404" t="e">
        <f t="shared" si="10"/>
        <v>#REF!</v>
      </c>
      <c r="T8" s="404" t="e">
        <f t="shared" si="11"/>
        <v>#REF!</v>
      </c>
      <c r="U8" s="404" t="e">
        <f t="shared" si="12"/>
        <v>#REF!</v>
      </c>
      <c r="V8" s="404" t="e">
        <f t="shared" ref="V8:Y8" si="24">VLOOKUP(#REF!,#REF!,2,FALSE)</f>
        <v>#REF!</v>
      </c>
      <c r="W8" s="404" t="e">
        <f t="shared" si="24"/>
        <v>#REF!</v>
      </c>
      <c r="X8" s="491" t="e">
        <f t="shared" si="24"/>
        <v>#REF!</v>
      </c>
      <c r="Y8" s="491" t="e">
        <f t="shared" si="24"/>
        <v>#REF!</v>
      </c>
      <c r="Z8" s="491" t="e">
        <f t="shared" si="14"/>
        <v>#REF!</v>
      </c>
      <c r="AA8" s="491" t="e">
        <f t="shared" si="15"/>
        <v>#REF!</v>
      </c>
      <c r="AB8" s="492" t="e">
        <f t="shared" si="16"/>
        <v>#REF!</v>
      </c>
      <c r="AC8" s="493" t="str">
        <f t="shared" si="17"/>
        <v>Abandoned land forest</v>
      </c>
      <c r="AD8" s="404">
        <v>0.75</v>
      </c>
      <c r="AE8" s="50" t="str">
        <f t="shared" si="18"/>
        <v>Moderate</v>
      </c>
    </row>
    <row r="9" spans="1:31" x14ac:dyDescent="0.2">
      <c r="A9" s="701"/>
      <c r="B9" s="489" t="str">
        <f>'Z2 DISTINCTIVENESS'!B30</f>
        <v>Casuarina-dominated coastal forest</v>
      </c>
      <c r="C9" s="404" t="s">
        <v>312</v>
      </c>
      <c r="D9" s="409">
        <v>5</v>
      </c>
      <c r="E9" s="409">
        <v>10</v>
      </c>
      <c r="F9" s="409">
        <v>15</v>
      </c>
      <c r="G9" s="404">
        <v>5</v>
      </c>
      <c r="H9" s="404">
        <v>15</v>
      </c>
      <c r="I9" s="404">
        <v>10</v>
      </c>
      <c r="J9" s="50" t="s">
        <v>312</v>
      </c>
      <c r="K9" s="490" t="str">
        <f t="shared" si="3"/>
        <v>Casuarina-dominated coastal forest</v>
      </c>
      <c r="L9" s="441" t="e">
        <f t="shared" ref="L9:M9" si="25">VLOOKUP(C9,#REF!,2,FALSE)</f>
        <v>#REF!</v>
      </c>
      <c r="M9" s="404" t="e">
        <f t="shared" si="25"/>
        <v>#REF!</v>
      </c>
      <c r="N9" s="404" t="e">
        <f t="shared" si="5"/>
        <v>#REF!</v>
      </c>
      <c r="O9" s="404" t="e">
        <f t="shared" si="6"/>
        <v>#REF!</v>
      </c>
      <c r="P9" s="404" t="e">
        <f t="shared" si="7"/>
        <v>#REF!</v>
      </c>
      <c r="Q9" s="404" t="e">
        <f t="shared" si="8"/>
        <v>#REF!</v>
      </c>
      <c r="R9" s="404" t="e">
        <f t="shared" si="9"/>
        <v>#REF!</v>
      </c>
      <c r="S9" s="404" t="e">
        <f t="shared" si="10"/>
        <v>#REF!</v>
      </c>
      <c r="T9" s="404" t="e">
        <f t="shared" si="11"/>
        <v>#REF!</v>
      </c>
      <c r="U9" s="404" t="e">
        <f t="shared" si="12"/>
        <v>#REF!</v>
      </c>
      <c r="V9" s="404" t="e">
        <f t="shared" ref="V9:Y9" si="26">VLOOKUP(#REF!,#REF!,2,FALSE)</f>
        <v>#REF!</v>
      </c>
      <c r="W9" s="404" t="e">
        <f t="shared" si="26"/>
        <v>#REF!</v>
      </c>
      <c r="X9" s="491" t="e">
        <f t="shared" si="26"/>
        <v>#REF!</v>
      </c>
      <c r="Y9" s="491" t="e">
        <f t="shared" si="26"/>
        <v>#REF!</v>
      </c>
      <c r="Z9" s="491" t="e">
        <f t="shared" si="14"/>
        <v>#REF!</v>
      </c>
      <c r="AA9" s="491" t="e">
        <f t="shared" si="15"/>
        <v>#REF!</v>
      </c>
      <c r="AB9" s="492" t="e">
        <f t="shared" si="16"/>
        <v>#REF!</v>
      </c>
      <c r="AC9" s="493" t="str">
        <f t="shared" si="17"/>
        <v>Casuarina-dominated coastal forest</v>
      </c>
      <c r="AD9" s="404">
        <v>0.75</v>
      </c>
      <c r="AE9" s="50" t="str">
        <f t="shared" si="18"/>
        <v>Moderate</v>
      </c>
    </row>
    <row r="10" spans="1:31" x14ac:dyDescent="0.2">
      <c r="A10" s="719"/>
      <c r="B10" s="489" t="str">
        <f>'Z2 DISTINCTIVENESS'!B31</f>
        <v>Exotic-dominated secondary forest</v>
      </c>
      <c r="C10" s="404" t="s">
        <v>312</v>
      </c>
      <c r="D10" s="409">
        <v>1.5</v>
      </c>
      <c r="E10" s="409">
        <v>5</v>
      </c>
      <c r="F10" s="409">
        <v>10</v>
      </c>
      <c r="G10" s="404">
        <v>5</v>
      </c>
      <c r="H10" s="404">
        <v>10</v>
      </c>
      <c r="I10" s="404">
        <v>5</v>
      </c>
      <c r="J10" s="50" t="s">
        <v>312</v>
      </c>
      <c r="K10" s="490" t="str">
        <f t="shared" si="3"/>
        <v>Exotic-dominated secondary forest</v>
      </c>
      <c r="L10" s="441" t="e">
        <f t="shared" ref="L10:M10" si="27">VLOOKUP(C10,#REF!,2,FALSE)</f>
        <v>#REF!</v>
      </c>
      <c r="M10" s="404" t="e">
        <f t="shared" si="27"/>
        <v>#REF!</v>
      </c>
      <c r="N10" s="404" t="e">
        <f t="shared" si="5"/>
        <v>#REF!</v>
      </c>
      <c r="O10" s="404" t="e">
        <f t="shared" si="6"/>
        <v>#REF!</v>
      </c>
      <c r="P10" s="404" t="e">
        <f t="shared" si="7"/>
        <v>#REF!</v>
      </c>
      <c r="Q10" s="404" t="e">
        <f t="shared" si="8"/>
        <v>#REF!</v>
      </c>
      <c r="R10" s="404" t="e">
        <f t="shared" si="9"/>
        <v>#REF!</v>
      </c>
      <c r="S10" s="404" t="e">
        <f t="shared" si="10"/>
        <v>#REF!</v>
      </c>
      <c r="T10" s="404" t="e">
        <f t="shared" si="11"/>
        <v>#REF!</v>
      </c>
      <c r="U10" s="404" t="e">
        <f t="shared" si="12"/>
        <v>#REF!</v>
      </c>
      <c r="V10" s="404" t="e">
        <f t="shared" ref="V10:Y10" si="28">VLOOKUP(#REF!,#REF!,2,FALSE)</f>
        <v>#REF!</v>
      </c>
      <c r="W10" s="404" t="e">
        <f t="shared" si="28"/>
        <v>#REF!</v>
      </c>
      <c r="X10" s="491" t="e">
        <f t="shared" si="28"/>
        <v>#REF!</v>
      </c>
      <c r="Y10" s="491" t="e">
        <f t="shared" si="28"/>
        <v>#REF!</v>
      </c>
      <c r="Z10" s="491" t="e">
        <f t="shared" si="14"/>
        <v>#REF!</v>
      </c>
      <c r="AA10" s="491" t="e">
        <f t="shared" si="15"/>
        <v>#REF!</v>
      </c>
      <c r="AB10" s="492" t="e">
        <f t="shared" si="16"/>
        <v>#REF!</v>
      </c>
      <c r="AC10" s="493" t="str">
        <f t="shared" si="17"/>
        <v>Exotic-dominated secondary forest</v>
      </c>
      <c r="AD10" s="404">
        <v>0.75</v>
      </c>
      <c r="AE10" s="50" t="str">
        <f t="shared" si="18"/>
        <v>Moderate</v>
      </c>
    </row>
    <row r="11" spans="1:31" x14ac:dyDescent="0.2">
      <c r="A11" s="406" t="e">
        <f>'Z2 DISTINCTIVENESS'!#REF!</f>
        <v>#REF!</v>
      </c>
      <c r="B11" s="489" t="e">
        <f>'Z2 DISTINCTIVENESS'!#REF!</f>
        <v>#REF!</v>
      </c>
      <c r="C11" s="404" t="s">
        <v>312</v>
      </c>
      <c r="D11" s="409">
        <v>1</v>
      </c>
      <c r="E11" s="409">
        <v>2</v>
      </c>
      <c r="F11" s="409">
        <v>4</v>
      </c>
      <c r="G11" s="404">
        <v>2</v>
      </c>
      <c r="H11" s="404">
        <v>4</v>
      </c>
      <c r="I11" s="404">
        <v>2</v>
      </c>
      <c r="J11" s="50" t="s">
        <v>312</v>
      </c>
      <c r="K11" s="490" t="e">
        <f t="shared" si="3"/>
        <v>#REF!</v>
      </c>
      <c r="L11" s="441" t="e">
        <f t="shared" ref="L11:M11" si="29">VLOOKUP(C11,#REF!,2,FALSE)</f>
        <v>#REF!</v>
      </c>
      <c r="M11" s="404" t="e">
        <f t="shared" si="29"/>
        <v>#REF!</v>
      </c>
      <c r="N11" s="404" t="e">
        <f t="shared" si="5"/>
        <v>#REF!</v>
      </c>
      <c r="O11" s="404" t="e">
        <f t="shared" si="6"/>
        <v>#REF!</v>
      </c>
      <c r="P11" s="404" t="e">
        <f t="shared" si="7"/>
        <v>#REF!</v>
      </c>
      <c r="Q11" s="404" t="e">
        <f t="shared" si="8"/>
        <v>#REF!</v>
      </c>
      <c r="R11" s="404" t="e">
        <f t="shared" si="9"/>
        <v>#REF!</v>
      </c>
      <c r="S11" s="404" t="e">
        <f t="shared" si="10"/>
        <v>#REF!</v>
      </c>
      <c r="T11" s="404" t="e">
        <f t="shared" si="11"/>
        <v>#REF!</v>
      </c>
      <c r="U11" s="404" t="e">
        <f t="shared" si="12"/>
        <v>#REF!</v>
      </c>
      <c r="V11" s="404" t="e">
        <f t="shared" ref="V11:Y11" si="30">VLOOKUP(#REF!,#REF!,2,FALSE)</f>
        <v>#REF!</v>
      </c>
      <c r="W11" s="404" t="e">
        <f t="shared" si="30"/>
        <v>#REF!</v>
      </c>
      <c r="X11" s="491" t="e">
        <f t="shared" si="30"/>
        <v>#REF!</v>
      </c>
      <c r="Y11" s="491" t="e">
        <f t="shared" si="30"/>
        <v>#REF!</v>
      </c>
      <c r="Z11" s="491" t="e">
        <f t="shared" si="14"/>
        <v>#REF!</v>
      </c>
      <c r="AA11" s="491" t="e">
        <f t="shared" si="15"/>
        <v>#REF!</v>
      </c>
      <c r="AB11" s="492" t="e">
        <f t="shared" si="16"/>
        <v>#REF!</v>
      </c>
      <c r="AC11" s="493" t="e">
        <f t="shared" si="17"/>
        <v>#REF!</v>
      </c>
      <c r="AD11" s="404">
        <v>1</v>
      </c>
      <c r="AE11" s="50" t="str">
        <f t="shared" si="18"/>
        <v>Easy</v>
      </c>
    </row>
    <row r="12" spans="1:31" x14ac:dyDescent="0.2">
      <c r="A12" s="406" t="e">
        <f>'Z2 DISTINCTIVENESS'!#REF!</f>
        <v>#REF!</v>
      </c>
      <c r="B12" s="489" t="e">
        <f>'Z2 DISTINCTIVENESS'!#REF!</f>
        <v>#REF!</v>
      </c>
      <c r="C12" s="404" t="s">
        <v>312</v>
      </c>
      <c r="D12" s="409">
        <v>1</v>
      </c>
      <c r="E12" s="409">
        <v>2</v>
      </c>
      <c r="F12" s="409">
        <v>4</v>
      </c>
      <c r="G12" s="404">
        <v>2</v>
      </c>
      <c r="H12" s="404">
        <v>4</v>
      </c>
      <c r="I12" s="404">
        <v>2</v>
      </c>
      <c r="J12" s="50" t="s">
        <v>312</v>
      </c>
      <c r="K12" s="490" t="e">
        <f t="shared" si="3"/>
        <v>#REF!</v>
      </c>
      <c r="L12" s="441" t="e">
        <f t="shared" ref="L12:M12" si="31">VLOOKUP(C12,#REF!,2,FALSE)</f>
        <v>#REF!</v>
      </c>
      <c r="M12" s="404" t="e">
        <f t="shared" si="31"/>
        <v>#REF!</v>
      </c>
      <c r="N12" s="404" t="e">
        <f t="shared" si="5"/>
        <v>#REF!</v>
      </c>
      <c r="O12" s="404" t="e">
        <f t="shared" si="6"/>
        <v>#REF!</v>
      </c>
      <c r="P12" s="404" t="e">
        <f t="shared" si="7"/>
        <v>#REF!</v>
      </c>
      <c r="Q12" s="404" t="e">
        <f t="shared" si="8"/>
        <v>#REF!</v>
      </c>
      <c r="R12" s="404" t="e">
        <f t="shared" si="9"/>
        <v>#REF!</v>
      </c>
      <c r="S12" s="404" t="e">
        <f t="shared" si="10"/>
        <v>#REF!</v>
      </c>
      <c r="T12" s="404" t="e">
        <f t="shared" si="11"/>
        <v>#REF!</v>
      </c>
      <c r="U12" s="404" t="e">
        <f t="shared" si="12"/>
        <v>#REF!</v>
      </c>
      <c r="V12" s="404" t="e">
        <f t="shared" ref="V12:Y12" si="32">VLOOKUP(#REF!,#REF!,2,FALSE)</f>
        <v>#REF!</v>
      </c>
      <c r="W12" s="404" t="e">
        <f t="shared" si="32"/>
        <v>#REF!</v>
      </c>
      <c r="X12" s="491" t="e">
        <f t="shared" si="32"/>
        <v>#REF!</v>
      </c>
      <c r="Y12" s="491" t="e">
        <f t="shared" si="32"/>
        <v>#REF!</v>
      </c>
      <c r="Z12" s="491" t="e">
        <f t="shared" si="14"/>
        <v>#REF!</v>
      </c>
      <c r="AA12" s="491" t="e">
        <f t="shared" si="15"/>
        <v>#REF!</v>
      </c>
      <c r="AB12" s="492" t="e">
        <f t="shared" si="16"/>
        <v>#REF!</v>
      </c>
      <c r="AC12" s="493" t="e">
        <f t="shared" si="17"/>
        <v>#REF!</v>
      </c>
      <c r="AD12" s="404">
        <v>1</v>
      </c>
      <c r="AE12" s="50" t="str">
        <f t="shared" si="18"/>
        <v>Easy</v>
      </c>
    </row>
    <row r="13" spans="1:31" ht="16" x14ac:dyDescent="0.2">
      <c r="A13" s="406" t="str">
        <f>'Z2 DISTINCTIVENESS'!A32</f>
        <v>Scrubland/ Grassland</v>
      </c>
      <c r="B13" s="489" t="str">
        <f>'Z2 DISTINCTIVENESS'!B32</f>
        <v>Scrubland/ Grassland</v>
      </c>
      <c r="C13" s="404" t="s">
        <v>312</v>
      </c>
      <c r="D13" s="409">
        <v>0.25</v>
      </c>
      <c r="E13" s="409">
        <v>1</v>
      </c>
      <c r="F13" s="409">
        <v>2</v>
      </c>
      <c r="G13" s="404">
        <v>1</v>
      </c>
      <c r="H13" s="404">
        <v>2</v>
      </c>
      <c r="I13" s="404">
        <v>1</v>
      </c>
      <c r="J13" s="50" t="s">
        <v>312</v>
      </c>
      <c r="K13" s="490" t="str">
        <f t="shared" si="3"/>
        <v>Scrubland/ Grassland</v>
      </c>
      <c r="L13" s="441" t="e">
        <f t="shared" ref="L13:M13" si="33">VLOOKUP(C13,#REF!,2,FALSE)</f>
        <v>#REF!</v>
      </c>
      <c r="M13" s="404" t="e">
        <f t="shared" si="33"/>
        <v>#REF!</v>
      </c>
      <c r="N13" s="404" t="e">
        <f t="shared" si="5"/>
        <v>#REF!</v>
      </c>
      <c r="O13" s="404" t="e">
        <f t="shared" si="6"/>
        <v>#REF!</v>
      </c>
      <c r="P13" s="404" t="e">
        <f t="shared" si="7"/>
        <v>#REF!</v>
      </c>
      <c r="Q13" s="404" t="e">
        <f t="shared" si="8"/>
        <v>#REF!</v>
      </c>
      <c r="R13" s="404" t="e">
        <f t="shared" si="9"/>
        <v>#REF!</v>
      </c>
      <c r="S13" s="404" t="e">
        <f t="shared" si="10"/>
        <v>#REF!</v>
      </c>
      <c r="T13" s="404" t="e">
        <f t="shared" si="11"/>
        <v>#REF!</v>
      </c>
      <c r="U13" s="404" t="e">
        <f t="shared" si="12"/>
        <v>#REF!</v>
      </c>
      <c r="V13" s="404" t="e">
        <f t="shared" ref="V13:Y13" si="34">VLOOKUP(#REF!,#REF!,2,FALSE)</f>
        <v>#REF!</v>
      </c>
      <c r="W13" s="404" t="e">
        <f t="shared" si="34"/>
        <v>#REF!</v>
      </c>
      <c r="X13" s="491" t="e">
        <f t="shared" si="34"/>
        <v>#REF!</v>
      </c>
      <c r="Y13" s="491" t="e">
        <f t="shared" si="34"/>
        <v>#REF!</v>
      </c>
      <c r="Z13" s="491" t="e">
        <f t="shared" si="14"/>
        <v>#REF!</v>
      </c>
      <c r="AA13" s="491" t="e">
        <f t="shared" si="15"/>
        <v>#REF!</v>
      </c>
      <c r="AB13" s="492" t="e">
        <f t="shared" si="16"/>
        <v>#REF!</v>
      </c>
      <c r="AC13" s="493" t="str">
        <f t="shared" si="17"/>
        <v>Scrubland/ Grassland</v>
      </c>
      <c r="AD13" s="404">
        <v>1</v>
      </c>
      <c r="AE13" s="50" t="str">
        <f t="shared" si="18"/>
        <v>Easy</v>
      </c>
    </row>
    <row r="14" spans="1:31" x14ac:dyDescent="0.2">
      <c r="A14" s="725" t="str">
        <f>'Z2 DISTINCTIVENESS'!A33</f>
        <v>Farmland</v>
      </c>
      <c r="B14" s="489" t="str">
        <f>'Z2 DISTINCTIVENESS'!B33</f>
        <v>Outdoor commercial farm</v>
      </c>
      <c r="C14" s="404" t="s">
        <v>312</v>
      </c>
      <c r="D14" s="409" t="s">
        <v>312</v>
      </c>
      <c r="E14" s="409" t="s">
        <v>312</v>
      </c>
      <c r="F14" s="409" t="s">
        <v>312</v>
      </c>
      <c r="G14" s="404">
        <v>1</v>
      </c>
      <c r="H14" s="404">
        <v>2</v>
      </c>
      <c r="I14" s="404">
        <v>1</v>
      </c>
      <c r="J14" s="50" t="s">
        <v>312</v>
      </c>
      <c r="K14" s="490" t="str">
        <f t="shared" si="3"/>
        <v>Outdoor commercial farm</v>
      </c>
      <c r="L14" s="441" t="e">
        <f t="shared" ref="L14:M14" si="35">VLOOKUP(C14,#REF!,2,FALSE)</f>
        <v>#REF!</v>
      </c>
      <c r="M14" s="404" t="e">
        <f t="shared" si="35"/>
        <v>#REF!</v>
      </c>
      <c r="N14" s="404" t="e">
        <f t="shared" si="5"/>
        <v>#REF!</v>
      </c>
      <c r="O14" s="404" t="e">
        <f t="shared" si="6"/>
        <v>#REF!</v>
      </c>
      <c r="P14" s="404" t="e">
        <f t="shared" si="7"/>
        <v>#REF!</v>
      </c>
      <c r="Q14" s="404" t="e">
        <f t="shared" si="8"/>
        <v>#REF!</v>
      </c>
      <c r="R14" s="404" t="e">
        <f t="shared" si="9"/>
        <v>#REF!</v>
      </c>
      <c r="S14" s="404" t="e">
        <f t="shared" si="10"/>
        <v>#REF!</v>
      </c>
      <c r="T14" s="404" t="e">
        <f t="shared" si="11"/>
        <v>#REF!</v>
      </c>
      <c r="U14" s="404" t="e">
        <f t="shared" si="12"/>
        <v>#REF!</v>
      </c>
      <c r="V14" s="404" t="e">
        <f t="shared" ref="V14:Y14" si="36">VLOOKUP(#REF!,#REF!,2,FALSE)</f>
        <v>#REF!</v>
      </c>
      <c r="W14" s="404" t="e">
        <f t="shared" si="36"/>
        <v>#REF!</v>
      </c>
      <c r="X14" s="491" t="e">
        <f t="shared" si="36"/>
        <v>#REF!</v>
      </c>
      <c r="Y14" s="491" t="e">
        <f t="shared" si="36"/>
        <v>#REF!</v>
      </c>
      <c r="Z14" s="491" t="e">
        <f t="shared" si="14"/>
        <v>#REF!</v>
      </c>
      <c r="AA14" s="491" t="e">
        <f t="shared" si="15"/>
        <v>#REF!</v>
      </c>
      <c r="AB14" s="492" t="e">
        <f t="shared" si="16"/>
        <v>#REF!</v>
      </c>
      <c r="AC14" s="493" t="str">
        <f t="shared" si="17"/>
        <v>Outdoor commercial farm</v>
      </c>
      <c r="AD14" s="404">
        <v>1</v>
      </c>
      <c r="AE14" s="50" t="str">
        <f t="shared" si="18"/>
        <v>Easy</v>
      </c>
    </row>
    <row r="15" spans="1:31" x14ac:dyDescent="0.2">
      <c r="A15" s="719"/>
      <c r="B15" s="489" t="str">
        <f>'Z2 DISTINCTIVENESS'!B34</f>
        <v>Outdoor community farm</v>
      </c>
      <c r="C15" s="404" t="s">
        <v>312</v>
      </c>
      <c r="D15" s="409" t="s">
        <v>312</v>
      </c>
      <c r="E15" s="409" t="s">
        <v>312</v>
      </c>
      <c r="F15" s="409" t="s">
        <v>312</v>
      </c>
      <c r="G15" s="404">
        <v>1</v>
      </c>
      <c r="H15" s="404">
        <v>2</v>
      </c>
      <c r="I15" s="404">
        <v>1</v>
      </c>
      <c r="J15" s="50" t="s">
        <v>312</v>
      </c>
      <c r="K15" s="490" t="str">
        <f t="shared" si="3"/>
        <v>Outdoor community farm</v>
      </c>
      <c r="L15" s="441" t="e">
        <f t="shared" ref="L15:M15" si="37">VLOOKUP(C15,#REF!,2,FALSE)</f>
        <v>#REF!</v>
      </c>
      <c r="M15" s="404" t="e">
        <f t="shared" si="37"/>
        <v>#REF!</v>
      </c>
      <c r="N15" s="404" t="e">
        <f t="shared" si="5"/>
        <v>#REF!</v>
      </c>
      <c r="O15" s="404" t="e">
        <f t="shared" si="6"/>
        <v>#REF!</v>
      </c>
      <c r="P15" s="404" t="e">
        <f t="shared" si="7"/>
        <v>#REF!</v>
      </c>
      <c r="Q15" s="404" t="e">
        <f t="shared" si="8"/>
        <v>#REF!</v>
      </c>
      <c r="R15" s="404" t="e">
        <f t="shared" si="9"/>
        <v>#REF!</v>
      </c>
      <c r="S15" s="404" t="e">
        <f t="shared" si="10"/>
        <v>#REF!</v>
      </c>
      <c r="T15" s="404" t="e">
        <f t="shared" si="11"/>
        <v>#REF!</v>
      </c>
      <c r="U15" s="404" t="e">
        <f t="shared" si="12"/>
        <v>#REF!</v>
      </c>
      <c r="V15" s="404" t="e">
        <f t="shared" ref="V15:Y15" si="38">VLOOKUP(#REF!,#REF!,2,FALSE)</f>
        <v>#REF!</v>
      </c>
      <c r="W15" s="404" t="e">
        <f t="shared" si="38"/>
        <v>#REF!</v>
      </c>
      <c r="X15" s="491" t="e">
        <f t="shared" si="38"/>
        <v>#REF!</v>
      </c>
      <c r="Y15" s="491" t="e">
        <f t="shared" si="38"/>
        <v>#REF!</v>
      </c>
      <c r="Z15" s="491" t="e">
        <f t="shared" si="14"/>
        <v>#REF!</v>
      </c>
      <c r="AA15" s="491" t="e">
        <f t="shared" si="15"/>
        <v>#REF!</v>
      </c>
      <c r="AB15" s="492" t="e">
        <f t="shared" si="16"/>
        <v>#REF!</v>
      </c>
      <c r="AC15" s="493" t="str">
        <f t="shared" si="17"/>
        <v>Outdoor community farm</v>
      </c>
      <c r="AD15" s="404">
        <v>1</v>
      </c>
      <c r="AE15" s="50" t="str">
        <f t="shared" si="18"/>
        <v>Easy</v>
      </c>
    </row>
    <row r="16" spans="1:31" x14ac:dyDescent="0.2">
      <c r="A16" s="725" t="str">
        <f>'Z2 DISTINCTIVENESS'!A35</f>
        <v>Living roofs and walls</v>
      </c>
      <c r="B16" s="489" t="str">
        <f>'Z2 DISTINCTIVENESS'!B35</f>
        <v>Outdoor rooftop greenery</v>
      </c>
      <c r="C16" s="404" t="s">
        <v>312</v>
      </c>
      <c r="D16" s="409" t="s">
        <v>312</v>
      </c>
      <c r="E16" s="409" t="s">
        <v>312</v>
      </c>
      <c r="F16" s="409" t="s">
        <v>312</v>
      </c>
      <c r="G16" s="404">
        <v>1</v>
      </c>
      <c r="H16" s="404">
        <v>2</v>
      </c>
      <c r="I16" s="404">
        <v>1</v>
      </c>
      <c r="J16" s="50" t="s">
        <v>312</v>
      </c>
      <c r="K16" s="490" t="str">
        <f t="shared" si="3"/>
        <v>Outdoor rooftop greenery</v>
      </c>
      <c r="L16" s="441" t="e">
        <f t="shared" ref="L16:M16" si="39">VLOOKUP(C16,#REF!,2,FALSE)</f>
        <v>#REF!</v>
      </c>
      <c r="M16" s="404" t="e">
        <f t="shared" si="39"/>
        <v>#REF!</v>
      </c>
      <c r="N16" s="404" t="e">
        <f t="shared" si="5"/>
        <v>#REF!</v>
      </c>
      <c r="O16" s="404" t="e">
        <f t="shared" si="6"/>
        <v>#REF!</v>
      </c>
      <c r="P16" s="404" t="e">
        <f t="shared" si="7"/>
        <v>#REF!</v>
      </c>
      <c r="Q16" s="404" t="e">
        <f t="shared" si="8"/>
        <v>#REF!</v>
      </c>
      <c r="R16" s="404" t="e">
        <f t="shared" si="9"/>
        <v>#REF!</v>
      </c>
      <c r="S16" s="404" t="e">
        <f t="shared" si="10"/>
        <v>#REF!</v>
      </c>
      <c r="T16" s="404" t="e">
        <f t="shared" si="11"/>
        <v>#REF!</v>
      </c>
      <c r="U16" s="404" t="e">
        <f t="shared" si="12"/>
        <v>#REF!</v>
      </c>
      <c r="V16" s="404" t="e">
        <f t="shared" ref="V16:Y16" si="40">VLOOKUP(#REF!,#REF!,2,FALSE)</f>
        <v>#REF!</v>
      </c>
      <c r="W16" s="404" t="e">
        <f t="shared" si="40"/>
        <v>#REF!</v>
      </c>
      <c r="X16" s="491" t="e">
        <f t="shared" si="40"/>
        <v>#REF!</v>
      </c>
      <c r="Y16" s="491" t="e">
        <f t="shared" si="40"/>
        <v>#REF!</v>
      </c>
      <c r="Z16" s="491" t="e">
        <f t="shared" si="14"/>
        <v>#REF!</v>
      </c>
      <c r="AA16" s="491" t="e">
        <f t="shared" si="15"/>
        <v>#REF!</v>
      </c>
      <c r="AB16" s="492" t="e">
        <f t="shared" si="16"/>
        <v>#REF!</v>
      </c>
      <c r="AC16" s="493" t="str">
        <f t="shared" si="17"/>
        <v>Outdoor rooftop greenery</v>
      </c>
      <c r="AD16" s="404">
        <v>1</v>
      </c>
      <c r="AE16" s="50" t="str">
        <f t="shared" si="18"/>
        <v>Easy</v>
      </c>
    </row>
    <row r="17" spans="1:31" x14ac:dyDescent="0.2">
      <c r="A17" s="719"/>
      <c r="B17" s="489" t="str">
        <f>'Z2 DISTINCTIVENESS'!B36</f>
        <v>Outdoor vertical greenery</v>
      </c>
      <c r="C17" s="404" t="s">
        <v>312</v>
      </c>
      <c r="D17" s="409" t="s">
        <v>312</v>
      </c>
      <c r="E17" s="409" t="s">
        <v>312</v>
      </c>
      <c r="F17" s="409" t="s">
        <v>312</v>
      </c>
      <c r="G17" s="404">
        <v>1</v>
      </c>
      <c r="H17" s="404">
        <v>2</v>
      </c>
      <c r="I17" s="404">
        <v>1</v>
      </c>
      <c r="J17" s="50" t="s">
        <v>312</v>
      </c>
      <c r="K17" s="490" t="str">
        <f t="shared" si="3"/>
        <v>Outdoor vertical greenery</v>
      </c>
      <c r="L17" s="441" t="e">
        <f t="shared" ref="L17:M17" si="41">VLOOKUP(C17,#REF!,2,FALSE)</f>
        <v>#REF!</v>
      </c>
      <c r="M17" s="404" t="e">
        <f t="shared" si="41"/>
        <v>#REF!</v>
      </c>
      <c r="N17" s="404" t="e">
        <f t="shared" si="5"/>
        <v>#REF!</v>
      </c>
      <c r="O17" s="404" t="e">
        <f t="shared" si="6"/>
        <v>#REF!</v>
      </c>
      <c r="P17" s="404" t="e">
        <f t="shared" si="7"/>
        <v>#REF!</v>
      </c>
      <c r="Q17" s="404" t="e">
        <f t="shared" si="8"/>
        <v>#REF!</v>
      </c>
      <c r="R17" s="404" t="e">
        <f t="shared" si="9"/>
        <v>#REF!</v>
      </c>
      <c r="S17" s="404" t="e">
        <f t="shared" si="10"/>
        <v>#REF!</v>
      </c>
      <c r="T17" s="404" t="e">
        <f t="shared" si="11"/>
        <v>#REF!</v>
      </c>
      <c r="U17" s="404" t="e">
        <f t="shared" si="12"/>
        <v>#REF!</v>
      </c>
      <c r="V17" s="404" t="e">
        <f t="shared" ref="V17:Y17" si="42">VLOOKUP(#REF!,#REF!,2,FALSE)</f>
        <v>#REF!</v>
      </c>
      <c r="W17" s="404" t="e">
        <f t="shared" si="42"/>
        <v>#REF!</v>
      </c>
      <c r="X17" s="491" t="e">
        <f t="shared" si="42"/>
        <v>#REF!</v>
      </c>
      <c r="Y17" s="491" t="e">
        <f t="shared" si="42"/>
        <v>#REF!</v>
      </c>
      <c r="Z17" s="491" t="e">
        <f t="shared" si="14"/>
        <v>#REF!</v>
      </c>
      <c r="AA17" s="491" t="e">
        <f t="shared" si="15"/>
        <v>#REF!</v>
      </c>
      <c r="AB17" s="492" t="e">
        <f t="shared" si="16"/>
        <v>#REF!</v>
      </c>
      <c r="AC17" s="493" t="str">
        <f t="shared" si="17"/>
        <v>Outdoor vertical greenery</v>
      </c>
      <c r="AD17" s="404">
        <v>1</v>
      </c>
      <c r="AE17" s="50" t="str">
        <f t="shared" si="18"/>
        <v>Easy</v>
      </c>
    </row>
    <row r="18" spans="1:31" x14ac:dyDescent="0.2">
      <c r="A18" s="725" t="str">
        <f>'Z2 DISTINCTIVENESS'!A37</f>
        <v>Urban vegetation</v>
      </c>
      <c r="B18" s="489" t="str">
        <f>'Z2 DISTINCTIVENESS'!B37</f>
        <v>Turf</v>
      </c>
      <c r="C18" s="404" t="s">
        <v>312</v>
      </c>
      <c r="D18" s="409" t="s">
        <v>312</v>
      </c>
      <c r="E18" s="409" t="s">
        <v>312</v>
      </c>
      <c r="F18" s="409" t="s">
        <v>312</v>
      </c>
      <c r="G18" s="404">
        <v>1</v>
      </c>
      <c r="H18" s="404">
        <v>2</v>
      </c>
      <c r="I18" s="404">
        <v>1</v>
      </c>
      <c r="J18" s="50" t="s">
        <v>312</v>
      </c>
      <c r="K18" s="490" t="str">
        <f t="shared" si="3"/>
        <v>Turf</v>
      </c>
      <c r="L18" s="441" t="e">
        <f t="shared" ref="L18:M18" si="43">VLOOKUP(C18,#REF!,2,FALSE)</f>
        <v>#REF!</v>
      </c>
      <c r="M18" s="404" t="e">
        <f t="shared" si="43"/>
        <v>#REF!</v>
      </c>
      <c r="N18" s="404" t="e">
        <f t="shared" si="5"/>
        <v>#REF!</v>
      </c>
      <c r="O18" s="404" t="e">
        <f t="shared" si="6"/>
        <v>#REF!</v>
      </c>
      <c r="P18" s="404" t="e">
        <f t="shared" si="7"/>
        <v>#REF!</v>
      </c>
      <c r="Q18" s="404" t="e">
        <f t="shared" si="8"/>
        <v>#REF!</v>
      </c>
      <c r="R18" s="404" t="e">
        <f t="shared" si="9"/>
        <v>#REF!</v>
      </c>
      <c r="S18" s="404" t="e">
        <f t="shared" si="10"/>
        <v>#REF!</v>
      </c>
      <c r="T18" s="404" t="e">
        <f t="shared" si="11"/>
        <v>#REF!</v>
      </c>
      <c r="U18" s="404" t="e">
        <f t="shared" si="12"/>
        <v>#REF!</v>
      </c>
      <c r="V18" s="404" t="e">
        <f t="shared" ref="V18:Y18" si="44">VLOOKUP(#REF!,#REF!,2,FALSE)</f>
        <v>#REF!</v>
      </c>
      <c r="W18" s="404" t="e">
        <f t="shared" si="44"/>
        <v>#REF!</v>
      </c>
      <c r="X18" s="491" t="e">
        <f t="shared" si="44"/>
        <v>#REF!</v>
      </c>
      <c r="Y18" s="491" t="e">
        <f t="shared" si="44"/>
        <v>#REF!</v>
      </c>
      <c r="Z18" s="491" t="e">
        <f t="shared" si="14"/>
        <v>#REF!</v>
      </c>
      <c r="AA18" s="491" t="e">
        <f t="shared" si="15"/>
        <v>#REF!</v>
      </c>
      <c r="AB18" s="492" t="e">
        <f t="shared" si="16"/>
        <v>#REF!</v>
      </c>
      <c r="AC18" s="493" t="str">
        <f t="shared" si="17"/>
        <v>Turf</v>
      </c>
      <c r="AD18" s="404">
        <v>1</v>
      </c>
      <c r="AE18" s="50" t="str">
        <f t="shared" si="18"/>
        <v>Easy</v>
      </c>
    </row>
    <row r="19" spans="1:31" x14ac:dyDescent="0.2">
      <c r="A19" s="701"/>
      <c r="B19" s="489" t="str">
        <f>'Z2 DISTINCTIVENESS'!B38</f>
        <v>Streetscape</v>
      </c>
      <c r="C19" s="404" t="s">
        <v>312</v>
      </c>
      <c r="D19" s="409" t="s">
        <v>312</v>
      </c>
      <c r="E19" s="409" t="s">
        <v>312</v>
      </c>
      <c r="F19" s="409" t="s">
        <v>312</v>
      </c>
      <c r="G19" s="404">
        <v>5</v>
      </c>
      <c r="H19" s="404">
        <v>10</v>
      </c>
      <c r="I19" s="404">
        <v>5</v>
      </c>
      <c r="J19" s="50" t="s">
        <v>312</v>
      </c>
      <c r="K19" s="490" t="str">
        <f t="shared" si="3"/>
        <v>Streetscape</v>
      </c>
      <c r="L19" s="441" t="e">
        <f t="shared" ref="L19:M19" si="45">VLOOKUP(C19,#REF!,2,FALSE)</f>
        <v>#REF!</v>
      </c>
      <c r="M19" s="404" t="e">
        <f t="shared" si="45"/>
        <v>#REF!</v>
      </c>
      <c r="N19" s="404" t="e">
        <f t="shared" si="5"/>
        <v>#REF!</v>
      </c>
      <c r="O19" s="404" t="e">
        <f t="shared" si="6"/>
        <v>#REF!</v>
      </c>
      <c r="P19" s="404" t="e">
        <f t="shared" si="7"/>
        <v>#REF!</v>
      </c>
      <c r="Q19" s="404" t="e">
        <f t="shared" si="8"/>
        <v>#REF!</v>
      </c>
      <c r="R19" s="404" t="e">
        <f t="shared" si="9"/>
        <v>#REF!</v>
      </c>
      <c r="S19" s="404" t="e">
        <f t="shared" si="10"/>
        <v>#REF!</v>
      </c>
      <c r="T19" s="404" t="e">
        <f t="shared" si="11"/>
        <v>#REF!</v>
      </c>
      <c r="U19" s="404" t="e">
        <f t="shared" si="12"/>
        <v>#REF!</v>
      </c>
      <c r="V19" s="404" t="e">
        <f t="shared" ref="V19:Y19" si="46">VLOOKUP(#REF!,#REF!,2,FALSE)</f>
        <v>#REF!</v>
      </c>
      <c r="W19" s="404" t="e">
        <f t="shared" si="46"/>
        <v>#REF!</v>
      </c>
      <c r="X19" s="491" t="e">
        <f t="shared" si="46"/>
        <v>#REF!</v>
      </c>
      <c r="Y19" s="491" t="e">
        <f t="shared" si="46"/>
        <v>#REF!</v>
      </c>
      <c r="Z19" s="491" t="e">
        <f t="shared" si="14"/>
        <v>#REF!</v>
      </c>
      <c r="AA19" s="491" t="e">
        <f t="shared" si="15"/>
        <v>#REF!</v>
      </c>
      <c r="AB19" s="492" t="e">
        <f t="shared" si="16"/>
        <v>#REF!</v>
      </c>
      <c r="AC19" s="493" t="str">
        <f t="shared" si="17"/>
        <v>Streetscape</v>
      </c>
      <c r="AD19" s="404">
        <v>1</v>
      </c>
      <c r="AE19" s="50" t="str">
        <f t="shared" si="18"/>
        <v>Easy</v>
      </c>
    </row>
    <row r="20" spans="1:31" x14ac:dyDescent="0.2">
      <c r="A20" s="701"/>
      <c r="B20" s="489" t="str">
        <f>'Z2 DISTINCTIVENESS'!B39</f>
        <v>Urban park/garden</v>
      </c>
      <c r="C20" s="404" t="s">
        <v>312</v>
      </c>
      <c r="D20" s="409" t="s">
        <v>312</v>
      </c>
      <c r="E20" s="409" t="s">
        <v>312</v>
      </c>
      <c r="F20" s="409" t="s">
        <v>312</v>
      </c>
      <c r="G20" s="404">
        <v>5</v>
      </c>
      <c r="H20" s="404">
        <v>10</v>
      </c>
      <c r="I20" s="404">
        <v>5</v>
      </c>
      <c r="J20" s="50" t="s">
        <v>312</v>
      </c>
      <c r="K20" s="490" t="str">
        <f t="shared" si="3"/>
        <v>Urban park/garden</v>
      </c>
      <c r="L20" s="441" t="e">
        <f t="shared" ref="L20:M20" si="47">VLOOKUP(C20,#REF!,2,FALSE)</f>
        <v>#REF!</v>
      </c>
      <c r="M20" s="404" t="e">
        <f t="shared" si="47"/>
        <v>#REF!</v>
      </c>
      <c r="N20" s="404" t="e">
        <f t="shared" si="5"/>
        <v>#REF!</v>
      </c>
      <c r="O20" s="404" t="e">
        <f t="shared" si="6"/>
        <v>#REF!</v>
      </c>
      <c r="P20" s="404" t="e">
        <f t="shared" si="7"/>
        <v>#REF!</v>
      </c>
      <c r="Q20" s="404" t="e">
        <f t="shared" si="8"/>
        <v>#REF!</v>
      </c>
      <c r="R20" s="404" t="e">
        <f t="shared" si="9"/>
        <v>#REF!</v>
      </c>
      <c r="S20" s="404" t="e">
        <f t="shared" si="10"/>
        <v>#REF!</v>
      </c>
      <c r="T20" s="404" t="e">
        <f t="shared" si="11"/>
        <v>#REF!</v>
      </c>
      <c r="U20" s="404" t="e">
        <f t="shared" si="12"/>
        <v>#REF!</v>
      </c>
      <c r="V20" s="404" t="e">
        <f t="shared" ref="V20:Y20" si="48">VLOOKUP(#REF!,#REF!,2,FALSE)</f>
        <v>#REF!</v>
      </c>
      <c r="W20" s="404" t="e">
        <f t="shared" si="48"/>
        <v>#REF!</v>
      </c>
      <c r="X20" s="491" t="e">
        <f t="shared" si="48"/>
        <v>#REF!</v>
      </c>
      <c r="Y20" s="491" t="e">
        <f t="shared" si="48"/>
        <v>#REF!</v>
      </c>
      <c r="Z20" s="491" t="e">
        <f t="shared" si="14"/>
        <v>#REF!</v>
      </c>
      <c r="AA20" s="491" t="e">
        <f t="shared" si="15"/>
        <v>#REF!</v>
      </c>
      <c r="AB20" s="492" t="e">
        <f t="shared" si="16"/>
        <v>#REF!</v>
      </c>
      <c r="AC20" s="493" t="str">
        <f t="shared" si="17"/>
        <v>Urban park/garden</v>
      </c>
      <c r="AD20" s="404">
        <v>1</v>
      </c>
      <c r="AE20" s="50" t="str">
        <f t="shared" si="18"/>
        <v>Easy</v>
      </c>
    </row>
    <row r="21" spans="1:31" ht="15.75" customHeight="1" x14ac:dyDescent="0.2">
      <c r="A21" s="719"/>
      <c r="B21" s="489" t="str">
        <f>'Z2 DISTINCTIVENESS'!B40</f>
        <v>Golf course</v>
      </c>
      <c r="C21" s="404" t="s">
        <v>312</v>
      </c>
      <c r="D21" s="409" t="s">
        <v>312</v>
      </c>
      <c r="E21" s="409" t="s">
        <v>312</v>
      </c>
      <c r="F21" s="409" t="s">
        <v>312</v>
      </c>
      <c r="G21" s="409">
        <v>0</v>
      </c>
      <c r="H21" s="409">
        <v>0</v>
      </c>
      <c r="I21" s="409">
        <v>0</v>
      </c>
      <c r="J21" s="50" t="s">
        <v>312</v>
      </c>
      <c r="K21" s="490" t="str">
        <f t="shared" si="3"/>
        <v>Golf course</v>
      </c>
      <c r="L21" s="441" t="e">
        <f t="shared" ref="L21:M21" si="49">VLOOKUP(C21,#REF!,2,FALSE)</f>
        <v>#REF!</v>
      </c>
      <c r="M21" s="404" t="e">
        <f t="shared" si="49"/>
        <v>#REF!</v>
      </c>
      <c r="N21" s="404" t="e">
        <f t="shared" si="5"/>
        <v>#REF!</v>
      </c>
      <c r="O21" s="404" t="e">
        <f t="shared" si="6"/>
        <v>#REF!</v>
      </c>
      <c r="P21" s="404" t="e">
        <f t="shared" si="7"/>
        <v>#REF!</v>
      </c>
      <c r="Q21" s="404" t="e">
        <f t="shared" si="8"/>
        <v>#REF!</v>
      </c>
      <c r="R21" s="404" t="e">
        <f t="shared" si="9"/>
        <v>#REF!</v>
      </c>
      <c r="S21" s="404" t="e">
        <f t="shared" si="10"/>
        <v>#REF!</v>
      </c>
      <c r="T21" s="404" t="e">
        <f t="shared" si="11"/>
        <v>#REF!</v>
      </c>
      <c r="U21" s="404" t="e">
        <f t="shared" si="12"/>
        <v>#REF!</v>
      </c>
      <c r="V21" s="404" t="e">
        <f t="shared" ref="V21:Y21" si="50">VLOOKUP(#REF!,#REF!,2,FALSE)</f>
        <v>#REF!</v>
      </c>
      <c r="W21" s="404" t="e">
        <f t="shared" si="50"/>
        <v>#REF!</v>
      </c>
      <c r="X21" s="491" t="e">
        <f t="shared" si="50"/>
        <v>#REF!</v>
      </c>
      <c r="Y21" s="491" t="e">
        <f t="shared" si="50"/>
        <v>#REF!</v>
      </c>
      <c r="Z21" s="491" t="e">
        <f t="shared" si="14"/>
        <v>#REF!</v>
      </c>
      <c r="AA21" s="491" t="e">
        <f t="shared" si="15"/>
        <v>#REF!</v>
      </c>
      <c r="AB21" s="492" t="e">
        <f t="shared" si="16"/>
        <v>#REF!</v>
      </c>
      <c r="AC21" s="493" t="str">
        <f t="shared" si="17"/>
        <v>Golf course</v>
      </c>
      <c r="AD21" s="404">
        <v>1</v>
      </c>
      <c r="AE21" s="50" t="str">
        <f t="shared" si="18"/>
        <v>Easy</v>
      </c>
    </row>
    <row r="22" spans="1:31" ht="15.75" customHeight="1" x14ac:dyDescent="0.2">
      <c r="A22" s="725" t="str">
        <f>'Z2 DISTINCTIVENESS'!A41</f>
        <v>Hardstanding and buildings</v>
      </c>
      <c r="B22" s="489" t="str">
        <f>'Z2 DISTINCTIVENESS'!B41</f>
        <v>Developed land</v>
      </c>
      <c r="C22" s="404" t="s">
        <v>312</v>
      </c>
      <c r="D22" s="409" t="s">
        <v>312</v>
      </c>
      <c r="E22" s="409" t="s">
        <v>312</v>
      </c>
      <c r="F22" s="409" t="s">
        <v>312</v>
      </c>
      <c r="G22" s="404" t="s">
        <v>312</v>
      </c>
      <c r="H22" s="404" t="s">
        <v>312</v>
      </c>
      <c r="I22" s="404" t="s">
        <v>312</v>
      </c>
      <c r="J22" s="50" t="s">
        <v>312</v>
      </c>
      <c r="K22" s="490" t="str">
        <f t="shared" si="3"/>
        <v>Developed land</v>
      </c>
      <c r="L22" s="441" t="e">
        <f t="shared" ref="L22:M22" si="51">VLOOKUP(C22,#REF!,2,FALSE)</f>
        <v>#REF!</v>
      </c>
      <c r="M22" s="404" t="e">
        <f t="shared" si="51"/>
        <v>#REF!</v>
      </c>
      <c r="N22" s="404" t="e">
        <f t="shared" si="5"/>
        <v>#REF!</v>
      </c>
      <c r="O22" s="404" t="e">
        <f t="shared" si="6"/>
        <v>#REF!</v>
      </c>
      <c r="P22" s="404" t="e">
        <f t="shared" si="7"/>
        <v>#REF!</v>
      </c>
      <c r="Q22" s="404" t="e">
        <f t="shared" si="8"/>
        <v>#REF!</v>
      </c>
      <c r="R22" s="404" t="e">
        <f t="shared" si="9"/>
        <v>#REF!</v>
      </c>
      <c r="S22" s="404" t="e">
        <f t="shared" si="10"/>
        <v>#REF!</v>
      </c>
      <c r="T22" s="404" t="e">
        <f t="shared" si="11"/>
        <v>#REF!</v>
      </c>
      <c r="U22" s="404" t="e">
        <f t="shared" si="12"/>
        <v>#REF!</v>
      </c>
      <c r="V22" s="404" t="e">
        <f t="shared" ref="V22:Y22" si="52">VLOOKUP(#REF!,#REF!,2,FALSE)</f>
        <v>#REF!</v>
      </c>
      <c r="W22" s="404" t="e">
        <f t="shared" si="52"/>
        <v>#REF!</v>
      </c>
      <c r="X22" s="491" t="e">
        <f t="shared" si="52"/>
        <v>#REF!</v>
      </c>
      <c r="Y22" s="491" t="e">
        <f t="shared" si="52"/>
        <v>#REF!</v>
      </c>
      <c r="Z22" s="491" t="e">
        <f t="shared" si="14"/>
        <v>#REF!</v>
      </c>
      <c r="AA22" s="491" t="e">
        <f t="shared" si="15"/>
        <v>#REF!</v>
      </c>
      <c r="AB22" s="492" t="e">
        <f t="shared" si="16"/>
        <v>#REF!</v>
      </c>
      <c r="AC22" s="493" t="str">
        <f t="shared" si="17"/>
        <v>Developed land</v>
      </c>
      <c r="AD22" s="404">
        <v>1</v>
      </c>
      <c r="AE22" s="50" t="str">
        <f t="shared" si="18"/>
        <v>Easy</v>
      </c>
    </row>
    <row r="23" spans="1:31" ht="15.75" customHeight="1" x14ac:dyDescent="0.2">
      <c r="A23" s="719"/>
      <c r="B23" s="489" t="str">
        <f>'Z2 DISTINCTIVENESS'!B42</f>
        <v>Bare ground</v>
      </c>
      <c r="C23" s="404" t="s">
        <v>312</v>
      </c>
      <c r="D23" s="409" t="s">
        <v>312</v>
      </c>
      <c r="E23" s="409" t="s">
        <v>312</v>
      </c>
      <c r="F23" s="409" t="s">
        <v>312</v>
      </c>
      <c r="G23" s="404" t="s">
        <v>312</v>
      </c>
      <c r="H23" s="404" t="s">
        <v>312</v>
      </c>
      <c r="I23" s="404" t="s">
        <v>312</v>
      </c>
      <c r="J23" s="50" t="s">
        <v>312</v>
      </c>
      <c r="K23" s="490" t="str">
        <f t="shared" si="3"/>
        <v>Bare ground</v>
      </c>
      <c r="L23" s="441" t="e">
        <f t="shared" ref="L23:M23" si="53">VLOOKUP(C23,#REF!,2,FALSE)</f>
        <v>#REF!</v>
      </c>
      <c r="M23" s="404" t="e">
        <f t="shared" si="53"/>
        <v>#REF!</v>
      </c>
      <c r="N23" s="404" t="e">
        <f t="shared" si="5"/>
        <v>#REF!</v>
      </c>
      <c r="O23" s="404" t="e">
        <f t="shared" si="6"/>
        <v>#REF!</v>
      </c>
      <c r="P23" s="404" t="e">
        <f t="shared" si="7"/>
        <v>#REF!</v>
      </c>
      <c r="Q23" s="404" t="e">
        <f t="shared" si="8"/>
        <v>#REF!</v>
      </c>
      <c r="R23" s="404" t="e">
        <f t="shared" si="9"/>
        <v>#REF!</v>
      </c>
      <c r="S23" s="404" t="e">
        <f t="shared" si="10"/>
        <v>#REF!</v>
      </c>
      <c r="T23" s="404" t="e">
        <f t="shared" si="11"/>
        <v>#REF!</v>
      </c>
      <c r="U23" s="404" t="e">
        <f t="shared" si="12"/>
        <v>#REF!</v>
      </c>
      <c r="V23" s="404" t="e">
        <f t="shared" ref="V23:Y23" si="54">VLOOKUP(#REF!,#REF!,2,FALSE)</f>
        <v>#REF!</v>
      </c>
      <c r="W23" s="404" t="e">
        <f t="shared" si="54"/>
        <v>#REF!</v>
      </c>
      <c r="X23" s="491" t="e">
        <f t="shared" si="54"/>
        <v>#REF!</v>
      </c>
      <c r="Y23" s="491" t="e">
        <f t="shared" si="54"/>
        <v>#REF!</v>
      </c>
      <c r="Z23" s="491" t="e">
        <f t="shared" si="14"/>
        <v>#REF!</v>
      </c>
      <c r="AA23" s="491" t="e">
        <f t="shared" si="15"/>
        <v>#REF!</v>
      </c>
      <c r="AB23" s="492" t="e">
        <f t="shared" si="16"/>
        <v>#REF!</v>
      </c>
      <c r="AC23" s="493" t="str">
        <f t="shared" si="17"/>
        <v>Bare ground</v>
      </c>
      <c r="AD23" s="404">
        <v>1</v>
      </c>
      <c r="AE23" s="50" t="str">
        <f t="shared" si="18"/>
        <v>Easy</v>
      </c>
    </row>
    <row r="24" spans="1:31" ht="15.75" customHeight="1" x14ac:dyDescent="0.2">
      <c r="A24" s="718" t="str">
        <f>'Z2 DISTINCTIVENESS'!A43</f>
        <v>Rivers and streams</v>
      </c>
      <c r="B24" s="494" t="str">
        <f>'Z2 DISTINCTIVENESS'!B43</f>
        <v>Hill stream</v>
      </c>
      <c r="C24" s="404" t="s">
        <v>312</v>
      </c>
      <c r="D24" s="409" t="s">
        <v>312</v>
      </c>
      <c r="E24" s="409" t="s">
        <v>312</v>
      </c>
      <c r="F24" s="409" t="s">
        <v>312</v>
      </c>
      <c r="G24" s="404">
        <v>4</v>
      </c>
      <c r="H24" s="404">
        <v>8</v>
      </c>
      <c r="I24" s="404">
        <v>4</v>
      </c>
      <c r="J24" s="50" t="s">
        <v>312</v>
      </c>
      <c r="K24" s="495" t="str">
        <f t="shared" si="3"/>
        <v>Hill stream</v>
      </c>
      <c r="L24" s="441" t="e">
        <f t="shared" ref="L24:M24" si="55">VLOOKUP(C24,#REF!,2,FALSE)</f>
        <v>#REF!</v>
      </c>
      <c r="M24" s="404" t="e">
        <f t="shared" si="55"/>
        <v>#REF!</v>
      </c>
      <c r="N24" s="404" t="e">
        <f t="shared" si="5"/>
        <v>#REF!</v>
      </c>
      <c r="O24" s="404" t="e">
        <f t="shared" si="6"/>
        <v>#REF!</v>
      </c>
      <c r="P24" s="404" t="e">
        <f t="shared" si="7"/>
        <v>#REF!</v>
      </c>
      <c r="Q24" s="404" t="e">
        <f t="shared" si="8"/>
        <v>#REF!</v>
      </c>
      <c r="R24" s="404" t="e">
        <f t="shared" si="9"/>
        <v>#REF!</v>
      </c>
      <c r="S24" s="404" t="e">
        <f t="shared" si="10"/>
        <v>#REF!</v>
      </c>
      <c r="T24" s="404" t="e">
        <f t="shared" si="11"/>
        <v>#REF!</v>
      </c>
      <c r="U24" s="404" t="e">
        <f t="shared" si="12"/>
        <v>#REF!</v>
      </c>
      <c r="V24" s="404" t="e">
        <f t="shared" ref="V24:Y24" si="56">VLOOKUP(#REF!,#REF!,2,FALSE)</f>
        <v>#REF!</v>
      </c>
      <c r="W24" s="404" t="e">
        <f t="shared" si="56"/>
        <v>#REF!</v>
      </c>
      <c r="X24" s="491" t="e">
        <f t="shared" si="56"/>
        <v>#REF!</v>
      </c>
      <c r="Y24" s="491" t="e">
        <f t="shared" si="56"/>
        <v>#REF!</v>
      </c>
      <c r="Z24" s="491" t="e">
        <f t="shared" si="14"/>
        <v>#REF!</v>
      </c>
      <c r="AA24" s="491" t="e">
        <f t="shared" si="15"/>
        <v>#REF!</v>
      </c>
      <c r="AB24" s="492" t="e">
        <f t="shared" si="16"/>
        <v>#REF!</v>
      </c>
      <c r="AC24" s="493" t="str">
        <f t="shared" si="17"/>
        <v>Hill stream</v>
      </c>
      <c r="AD24" s="404" t="s">
        <v>312</v>
      </c>
      <c r="AE24" s="50" t="str">
        <f t="shared" si="18"/>
        <v>Not possible</v>
      </c>
    </row>
    <row r="25" spans="1:31" ht="15.75" customHeight="1" x14ac:dyDescent="0.2">
      <c r="A25" s="701"/>
      <c r="B25" s="494" t="str">
        <f>'Z2 DISTINCTIVENESS'!B44</f>
        <v>Forest or rural stream</v>
      </c>
      <c r="C25" s="404" t="s">
        <v>312</v>
      </c>
      <c r="D25" s="409" t="s">
        <v>312</v>
      </c>
      <c r="E25" s="409" t="s">
        <v>312</v>
      </c>
      <c r="F25" s="409" t="s">
        <v>312</v>
      </c>
      <c r="G25" s="404">
        <v>4</v>
      </c>
      <c r="H25" s="404">
        <v>8</v>
      </c>
      <c r="I25" s="404">
        <v>4</v>
      </c>
      <c r="J25" s="50" t="s">
        <v>312</v>
      </c>
      <c r="K25" s="495" t="str">
        <f t="shared" si="3"/>
        <v>Forest or rural stream</v>
      </c>
      <c r="L25" s="441" t="e">
        <f t="shared" ref="L25:M25" si="57">VLOOKUP(C25,#REF!,2,FALSE)</f>
        <v>#REF!</v>
      </c>
      <c r="M25" s="404" t="e">
        <f t="shared" si="57"/>
        <v>#REF!</v>
      </c>
      <c r="N25" s="404" t="e">
        <f t="shared" si="5"/>
        <v>#REF!</v>
      </c>
      <c r="O25" s="404" t="e">
        <f t="shared" si="6"/>
        <v>#REF!</v>
      </c>
      <c r="P25" s="404" t="e">
        <f t="shared" si="7"/>
        <v>#REF!</v>
      </c>
      <c r="Q25" s="404" t="e">
        <f t="shared" si="8"/>
        <v>#REF!</v>
      </c>
      <c r="R25" s="404" t="e">
        <f t="shared" si="9"/>
        <v>#REF!</v>
      </c>
      <c r="S25" s="404" t="e">
        <f t="shared" si="10"/>
        <v>#REF!</v>
      </c>
      <c r="T25" s="404" t="e">
        <f t="shared" si="11"/>
        <v>#REF!</v>
      </c>
      <c r="U25" s="404" t="e">
        <f t="shared" si="12"/>
        <v>#REF!</v>
      </c>
      <c r="V25" s="404" t="e">
        <f t="shared" ref="V25:Y25" si="58">VLOOKUP(#REF!,#REF!,2,FALSE)</f>
        <v>#REF!</v>
      </c>
      <c r="W25" s="404" t="e">
        <f t="shared" si="58"/>
        <v>#REF!</v>
      </c>
      <c r="X25" s="491" t="e">
        <f t="shared" si="58"/>
        <v>#REF!</v>
      </c>
      <c r="Y25" s="491" t="e">
        <f t="shared" si="58"/>
        <v>#REF!</v>
      </c>
      <c r="Z25" s="491" t="e">
        <f t="shared" si="14"/>
        <v>#REF!</v>
      </c>
      <c r="AA25" s="491" t="e">
        <f t="shared" si="15"/>
        <v>#REF!</v>
      </c>
      <c r="AB25" s="492" t="e">
        <f t="shared" si="16"/>
        <v>#REF!</v>
      </c>
      <c r="AC25" s="493" t="str">
        <f t="shared" si="17"/>
        <v>Forest or rural stream</v>
      </c>
      <c r="AD25" s="404" t="s">
        <v>312</v>
      </c>
      <c r="AE25" s="50" t="str">
        <f t="shared" si="18"/>
        <v>Not possible</v>
      </c>
    </row>
    <row r="26" spans="1:31" ht="15.75" customHeight="1" x14ac:dyDescent="0.2">
      <c r="A26" s="701"/>
      <c r="B26" s="494" t="str">
        <f>'Z2 DISTINCTIVENESS'!B46</f>
        <v>Naturalised stream</v>
      </c>
      <c r="C26" s="404" t="s">
        <v>312</v>
      </c>
      <c r="D26" s="409" t="s">
        <v>312</v>
      </c>
      <c r="E26" s="409" t="s">
        <v>312</v>
      </c>
      <c r="F26" s="409" t="s">
        <v>312</v>
      </c>
      <c r="G26" s="404">
        <v>4</v>
      </c>
      <c r="H26" s="404">
        <v>8</v>
      </c>
      <c r="I26" s="404">
        <v>4</v>
      </c>
      <c r="J26" s="50" t="s">
        <v>312</v>
      </c>
      <c r="K26" s="495" t="str">
        <f t="shared" si="3"/>
        <v>Naturalised stream</v>
      </c>
      <c r="L26" s="441" t="e">
        <f t="shared" ref="L26:M26" si="59">VLOOKUP(C26,#REF!,2,FALSE)</f>
        <v>#REF!</v>
      </c>
      <c r="M26" s="404" t="e">
        <f t="shared" si="59"/>
        <v>#REF!</v>
      </c>
      <c r="N26" s="404" t="e">
        <f t="shared" si="5"/>
        <v>#REF!</v>
      </c>
      <c r="O26" s="404" t="e">
        <f t="shared" si="6"/>
        <v>#REF!</v>
      </c>
      <c r="P26" s="404" t="e">
        <f t="shared" si="7"/>
        <v>#REF!</v>
      </c>
      <c r="Q26" s="404" t="e">
        <f t="shared" si="8"/>
        <v>#REF!</v>
      </c>
      <c r="R26" s="404" t="e">
        <f t="shared" si="9"/>
        <v>#REF!</v>
      </c>
      <c r="S26" s="404" t="e">
        <f t="shared" si="10"/>
        <v>#REF!</v>
      </c>
      <c r="T26" s="404" t="e">
        <f t="shared" si="11"/>
        <v>#REF!</v>
      </c>
      <c r="U26" s="404" t="e">
        <f t="shared" si="12"/>
        <v>#REF!</v>
      </c>
      <c r="V26" s="404" t="e">
        <f t="shared" ref="V26:Y26" si="60">VLOOKUP(#REF!,#REF!,2,FALSE)</f>
        <v>#REF!</v>
      </c>
      <c r="W26" s="404" t="e">
        <f t="shared" si="60"/>
        <v>#REF!</v>
      </c>
      <c r="X26" s="491" t="e">
        <f t="shared" si="60"/>
        <v>#REF!</v>
      </c>
      <c r="Y26" s="491" t="e">
        <f t="shared" si="60"/>
        <v>#REF!</v>
      </c>
      <c r="Z26" s="491" t="e">
        <f t="shared" si="14"/>
        <v>#REF!</v>
      </c>
      <c r="AA26" s="491" t="e">
        <f t="shared" si="15"/>
        <v>#REF!</v>
      </c>
      <c r="AB26" s="492" t="e">
        <f t="shared" si="16"/>
        <v>#REF!</v>
      </c>
      <c r="AC26" s="493" t="str">
        <f t="shared" si="17"/>
        <v>Naturalised stream</v>
      </c>
      <c r="AD26" s="404">
        <v>0.67</v>
      </c>
      <c r="AE26" s="50" t="str">
        <f t="shared" si="18"/>
        <v>Difficult</v>
      </c>
    </row>
    <row r="27" spans="1:31" ht="15.75" customHeight="1" x14ac:dyDescent="0.2">
      <c r="A27" s="719"/>
      <c r="B27" s="494" t="str">
        <f>'Z2 DISTINCTIVENESS'!B48</f>
        <v>Concrete drain/ canal</v>
      </c>
      <c r="C27" s="404" t="s">
        <v>312</v>
      </c>
      <c r="D27" s="409" t="s">
        <v>312</v>
      </c>
      <c r="E27" s="409" t="s">
        <v>312</v>
      </c>
      <c r="F27" s="409" t="s">
        <v>312</v>
      </c>
      <c r="G27" s="404">
        <v>4</v>
      </c>
      <c r="H27" s="404">
        <v>8</v>
      </c>
      <c r="I27" s="404">
        <v>4</v>
      </c>
      <c r="J27" s="50" t="s">
        <v>312</v>
      </c>
      <c r="K27" s="495" t="str">
        <f t="shared" si="3"/>
        <v>Concrete drain/ canal</v>
      </c>
      <c r="L27" s="441" t="e">
        <f t="shared" ref="L27:M27" si="61">VLOOKUP(C27,#REF!,2,FALSE)</f>
        <v>#REF!</v>
      </c>
      <c r="M27" s="404" t="e">
        <f t="shared" si="61"/>
        <v>#REF!</v>
      </c>
      <c r="N27" s="404" t="e">
        <f t="shared" si="5"/>
        <v>#REF!</v>
      </c>
      <c r="O27" s="404" t="e">
        <f t="shared" si="6"/>
        <v>#REF!</v>
      </c>
      <c r="P27" s="404" t="e">
        <f t="shared" si="7"/>
        <v>#REF!</v>
      </c>
      <c r="Q27" s="404" t="e">
        <f t="shared" si="8"/>
        <v>#REF!</v>
      </c>
      <c r="R27" s="404" t="e">
        <f t="shared" si="9"/>
        <v>#REF!</v>
      </c>
      <c r="S27" s="404" t="e">
        <f t="shared" si="10"/>
        <v>#REF!</v>
      </c>
      <c r="T27" s="404" t="e">
        <f t="shared" si="11"/>
        <v>#REF!</v>
      </c>
      <c r="U27" s="404" t="e">
        <f t="shared" si="12"/>
        <v>#REF!</v>
      </c>
      <c r="V27" s="404" t="e">
        <f t="shared" ref="V27:Y27" si="62">VLOOKUP(#REF!,#REF!,2,FALSE)</f>
        <v>#REF!</v>
      </c>
      <c r="W27" s="404" t="e">
        <f t="shared" si="62"/>
        <v>#REF!</v>
      </c>
      <c r="X27" s="491" t="e">
        <f t="shared" si="62"/>
        <v>#REF!</v>
      </c>
      <c r="Y27" s="491" t="e">
        <f t="shared" si="62"/>
        <v>#REF!</v>
      </c>
      <c r="Z27" s="491" t="e">
        <f t="shared" si="14"/>
        <v>#REF!</v>
      </c>
      <c r="AA27" s="491" t="e">
        <f t="shared" si="15"/>
        <v>#REF!</v>
      </c>
      <c r="AB27" s="492" t="e">
        <f t="shared" si="16"/>
        <v>#REF!</v>
      </c>
      <c r="AC27" s="493" t="str">
        <f t="shared" si="17"/>
        <v>Concrete drain/ canal</v>
      </c>
      <c r="AD27" s="404">
        <v>1</v>
      </c>
      <c r="AE27" s="50" t="str">
        <f t="shared" si="18"/>
        <v>Easy</v>
      </c>
    </row>
    <row r="28" spans="1:31" ht="15.75" customHeight="1" x14ac:dyDescent="0.2">
      <c r="A28" s="718" t="str">
        <f>'Z2 DISTINCTIVENESS'!A49</f>
        <v>Ponds and lakes</v>
      </c>
      <c r="B28" s="494" t="str">
        <f>'Z2 DISTINCTIVENESS'!B49</f>
        <v>Unmanaged soft bank pond</v>
      </c>
      <c r="C28" s="404" t="s">
        <v>312</v>
      </c>
      <c r="D28" s="409">
        <v>2</v>
      </c>
      <c r="E28" s="409">
        <v>5</v>
      </c>
      <c r="F28" s="409">
        <v>10</v>
      </c>
      <c r="G28" s="404">
        <v>4</v>
      </c>
      <c r="H28" s="404">
        <v>8</v>
      </c>
      <c r="I28" s="404">
        <v>4</v>
      </c>
      <c r="J28" s="50" t="s">
        <v>312</v>
      </c>
      <c r="K28" s="495" t="str">
        <f t="shared" si="3"/>
        <v>Unmanaged soft bank pond</v>
      </c>
      <c r="L28" s="441" t="e">
        <f t="shared" ref="L28:M28" si="63">VLOOKUP(C28,#REF!,2,FALSE)</f>
        <v>#REF!</v>
      </c>
      <c r="M28" s="404" t="e">
        <f t="shared" si="63"/>
        <v>#REF!</v>
      </c>
      <c r="N28" s="404" t="e">
        <f t="shared" si="5"/>
        <v>#REF!</v>
      </c>
      <c r="O28" s="404" t="e">
        <f t="shared" si="6"/>
        <v>#REF!</v>
      </c>
      <c r="P28" s="404" t="e">
        <f t="shared" si="7"/>
        <v>#REF!</v>
      </c>
      <c r="Q28" s="404" t="e">
        <f t="shared" si="8"/>
        <v>#REF!</v>
      </c>
      <c r="R28" s="404" t="e">
        <f t="shared" si="9"/>
        <v>#REF!</v>
      </c>
      <c r="S28" s="404" t="e">
        <f t="shared" si="10"/>
        <v>#REF!</v>
      </c>
      <c r="T28" s="404" t="e">
        <f t="shared" si="11"/>
        <v>#REF!</v>
      </c>
      <c r="U28" s="404" t="e">
        <f t="shared" si="12"/>
        <v>#REF!</v>
      </c>
      <c r="V28" s="404" t="e">
        <f t="shared" ref="V28:Y28" si="64">VLOOKUP(#REF!,#REF!,2,FALSE)</f>
        <v>#REF!</v>
      </c>
      <c r="W28" s="404" t="e">
        <f t="shared" si="64"/>
        <v>#REF!</v>
      </c>
      <c r="X28" s="491" t="e">
        <f t="shared" si="64"/>
        <v>#REF!</v>
      </c>
      <c r="Y28" s="491" t="e">
        <f t="shared" si="64"/>
        <v>#REF!</v>
      </c>
      <c r="Z28" s="491" t="e">
        <f t="shared" si="14"/>
        <v>#REF!</v>
      </c>
      <c r="AA28" s="491" t="e">
        <f t="shared" si="15"/>
        <v>#REF!</v>
      </c>
      <c r="AB28" s="492" t="e">
        <f t="shared" si="16"/>
        <v>#REF!</v>
      </c>
      <c r="AC28" s="493" t="str">
        <f t="shared" si="17"/>
        <v>Unmanaged soft bank pond</v>
      </c>
      <c r="AD28" s="404">
        <v>0.75</v>
      </c>
      <c r="AE28" s="50" t="str">
        <f t="shared" si="18"/>
        <v>Moderate</v>
      </c>
    </row>
    <row r="29" spans="1:31" ht="15.75" customHeight="1" x14ac:dyDescent="0.2">
      <c r="A29" s="701"/>
      <c r="B29" s="494" t="str">
        <f>'Z2 DISTINCTIVENESS'!B50</f>
        <v>Managed soft bank pond</v>
      </c>
      <c r="C29" s="404" t="s">
        <v>312</v>
      </c>
      <c r="D29" s="409">
        <v>2</v>
      </c>
      <c r="E29" s="409">
        <v>5</v>
      </c>
      <c r="F29" s="409">
        <v>10</v>
      </c>
      <c r="G29" s="404">
        <v>4</v>
      </c>
      <c r="H29" s="404">
        <v>8</v>
      </c>
      <c r="I29" s="404">
        <v>4</v>
      </c>
      <c r="J29" s="50" t="s">
        <v>312</v>
      </c>
      <c r="K29" s="495" t="str">
        <f t="shared" si="3"/>
        <v>Managed soft bank pond</v>
      </c>
      <c r="L29" s="441" t="e">
        <f t="shared" ref="L29:M29" si="65">VLOOKUP(C29,#REF!,2,FALSE)</f>
        <v>#REF!</v>
      </c>
      <c r="M29" s="404" t="e">
        <f t="shared" si="65"/>
        <v>#REF!</v>
      </c>
      <c r="N29" s="404" t="e">
        <f t="shared" si="5"/>
        <v>#REF!</v>
      </c>
      <c r="O29" s="404" t="e">
        <f t="shared" si="6"/>
        <v>#REF!</v>
      </c>
      <c r="P29" s="404" t="e">
        <f t="shared" si="7"/>
        <v>#REF!</v>
      </c>
      <c r="Q29" s="404" t="e">
        <f t="shared" si="8"/>
        <v>#REF!</v>
      </c>
      <c r="R29" s="404" t="e">
        <f t="shared" si="9"/>
        <v>#REF!</v>
      </c>
      <c r="S29" s="404" t="e">
        <f t="shared" si="10"/>
        <v>#REF!</v>
      </c>
      <c r="T29" s="404" t="e">
        <f t="shared" si="11"/>
        <v>#REF!</v>
      </c>
      <c r="U29" s="404" t="e">
        <f t="shared" si="12"/>
        <v>#REF!</v>
      </c>
      <c r="V29" s="404" t="e">
        <f t="shared" ref="V29:Y29" si="66">VLOOKUP(#REF!,#REF!,2,FALSE)</f>
        <v>#REF!</v>
      </c>
      <c r="W29" s="404" t="e">
        <f t="shared" si="66"/>
        <v>#REF!</v>
      </c>
      <c r="X29" s="491" t="e">
        <f t="shared" si="66"/>
        <v>#REF!</v>
      </c>
      <c r="Y29" s="491" t="e">
        <f t="shared" si="66"/>
        <v>#REF!</v>
      </c>
      <c r="Z29" s="491" t="e">
        <f t="shared" si="14"/>
        <v>#REF!</v>
      </c>
      <c r="AA29" s="491" t="e">
        <f t="shared" si="15"/>
        <v>#REF!</v>
      </c>
      <c r="AB29" s="492" t="e">
        <f t="shared" si="16"/>
        <v>#REF!</v>
      </c>
      <c r="AC29" s="493" t="str">
        <f t="shared" si="17"/>
        <v>Managed soft bank pond</v>
      </c>
      <c r="AD29" s="404">
        <v>0.75</v>
      </c>
      <c r="AE29" s="50" t="str">
        <f t="shared" si="18"/>
        <v>Moderate</v>
      </c>
    </row>
    <row r="30" spans="1:31" ht="15.75" customHeight="1" x14ac:dyDescent="0.2">
      <c r="A30" s="701"/>
      <c r="B30" s="494" t="str">
        <f>'Z2 DISTINCTIVENESS'!B51</f>
        <v>Hard bank pond</v>
      </c>
      <c r="C30" s="404" t="s">
        <v>312</v>
      </c>
      <c r="D30" s="409">
        <v>1</v>
      </c>
      <c r="E30" s="409">
        <v>3</v>
      </c>
      <c r="F30" s="409">
        <v>5</v>
      </c>
      <c r="G30" s="409">
        <v>4</v>
      </c>
      <c r="H30" s="409">
        <v>8</v>
      </c>
      <c r="I30" s="409">
        <v>4</v>
      </c>
      <c r="J30" s="50" t="s">
        <v>312</v>
      </c>
      <c r="K30" s="495" t="str">
        <f t="shared" si="3"/>
        <v>Hard bank pond</v>
      </c>
      <c r="L30" s="441" t="e">
        <f t="shared" ref="L30:M30" si="67">VLOOKUP(C30,#REF!,2,FALSE)</f>
        <v>#REF!</v>
      </c>
      <c r="M30" s="404" t="e">
        <f t="shared" si="67"/>
        <v>#REF!</v>
      </c>
      <c r="N30" s="404" t="e">
        <f t="shared" si="5"/>
        <v>#REF!</v>
      </c>
      <c r="O30" s="404" t="e">
        <f t="shared" si="6"/>
        <v>#REF!</v>
      </c>
      <c r="P30" s="404" t="e">
        <f t="shared" si="7"/>
        <v>#REF!</v>
      </c>
      <c r="Q30" s="404" t="e">
        <f t="shared" si="8"/>
        <v>#REF!</v>
      </c>
      <c r="R30" s="404" t="e">
        <f t="shared" si="9"/>
        <v>#REF!</v>
      </c>
      <c r="S30" s="404" t="e">
        <f t="shared" si="10"/>
        <v>#REF!</v>
      </c>
      <c r="T30" s="404" t="e">
        <f t="shared" si="11"/>
        <v>#REF!</v>
      </c>
      <c r="U30" s="404" t="e">
        <f t="shared" si="12"/>
        <v>#REF!</v>
      </c>
      <c r="V30" s="404" t="e">
        <f t="shared" ref="V30:Y30" si="68">VLOOKUP(#REF!,#REF!,2,FALSE)</f>
        <v>#REF!</v>
      </c>
      <c r="W30" s="404" t="e">
        <f t="shared" si="68"/>
        <v>#REF!</v>
      </c>
      <c r="X30" s="491" t="e">
        <f t="shared" si="68"/>
        <v>#REF!</v>
      </c>
      <c r="Y30" s="491" t="e">
        <f t="shared" si="68"/>
        <v>#REF!</v>
      </c>
      <c r="Z30" s="491" t="e">
        <f t="shared" si="14"/>
        <v>#REF!</v>
      </c>
      <c r="AA30" s="491" t="e">
        <f t="shared" si="15"/>
        <v>#REF!</v>
      </c>
      <c r="AB30" s="492" t="e">
        <f t="shared" si="16"/>
        <v>#REF!</v>
      </c>
      <c r="AC30" s="493" t="str">
        <f t="shared" si="17"/>
        <v>Hard bank pond</v>
      </c>
      <c r="AD30" s="404">
        <v>1</v>
      </c>
      <c r="AE30" s="50" t="str">
        <f t="shared" si="18"/>
        <v>Easy</v>
      </c>
    </row>
    <row r="31" spans="1:31" ht="15.75" customHeight="1" x14ac:dyDescent="0.2">
      <c r="A31" s="701"/>
      <c r="B31" s="494" t="str">
        <f>'Z2 DISTINCTIVENESS'!B52</f>
        <v>Quarry lake</v>
      </c>
      <c r="C31" s="404" t="s">
        <v>312</v>
      </c>
      <c r="D31" s="409">
        <v>1</v>
      </c>
      <c r="E31" s="409">
        <v>5</v>
      </c>
      <c r="F31" s="409">
        <v>10</v>
      </c>
      <c r="G31" s="404">
        <v>10</v>
      </c>
      <c r="H31" s="404">
        <v>30</v>
      </c>
      <c r="I31" s="404">
        <v>20</v>
      </c>
      <c r="J31" s="50" t="s">
        <v>312</v>
      </c>
      <c r="K31" s="495" t="str">
        <f t="shared" si="3"/>
        <v>Quarry lake</v>
      </c>
      <c r="L31" s="441" t="e">
        <f t="shared" ref="L31:M31" si="69">VLOOKUP(C31,#REF!,2,FALSE)</f>
        <v>#REF!</v>
      </c>
      <c r="M31" s="404" t="e">
        <f t="shared" si="69"/>
        <v>#REF!</v>
      </c>
      <c r="N31" s="404" t="e">
        <f t="shared" si="5"/>
        <v>#REF!</v>
      </c>
      <c r="O31" s="404" t="e">
        <f t="shared" si="6"/>
        <v>#REF!</v>
      </c>
      <c r="P31" s="404" t="e">
        <f t="shared" si="7"/>
        <v>#REF!</v>
      </c>
      <c r="Q31" s="404" t="e">
        <f t="shared" si="8"/>
        <v>#REF!</v>
      </c>
      <c r="R31" s="404" t="e">
        <f t="shared" si="9"/>
        <v>#REF!</v>
      </c>
      <c r="S31" s="404" t="e">
        <f t="shared" si="10"/>
        <v>#REF!</v>
      </c>
      <c r="T31" s="404" t="e">
        <f t="shared" si="11"/>
        <v>#REF!</v>
      </c>
      <c r="U31" s="404" t="e">
        <f t="shared" si="12"/>
        <v>#REF!</v>
      </c>
      <c r="V31" s="404" t="e">
        <f t="shared" ref="V31:Y31" si="70">VLOOKUP(#REF!,#REF!,2,FALSE)</f>
        <v>#REF!</v>
      </c>
      <c r="W31" s="404" t="e">
        <f t="shared" si="70"/>
        <v>#REF!</v>
      </c>
      <c r="X31" s="491" t="e">
        <f t="shared" si="70"/>
        <v>#REF!</v>
      </c>
      <c r="Y31" s="491" t="e">
        <f t="shared" si="70"/>
        <v>#REF!</v>
      </c>
      <c r="Z31" s="491" t="e">
        <f t="shared" si="14"/>
        <v>#REF!</v>
      </c>
      <c r="AA31" s="491" t="e">
        <f t="shared" si="15"/>
        <v>#REF!</v>
      </c>
      <c r="AB31" s="492" t="e">
        <f t="shared" si="16"/>
        <v>#REF!</v>
      </c>
      <c r="AC31" s="493" t="str">
        <f t="shared" si="17"/>
        <v>Quarry lake</v>
      </c>
      <c r="AD31" s="404">
        <v>0.75</v>
      </c>
      <c r="AE31" s="50" t="str">
        <f t="shared" si="18"/>
        <v>Moderate</v>
      </c>
    </row>
    <row r="32" spans="1:31" ht="15.75" customHeight="1" x14ac:dyDescent="0.2">
      <c r="A32" s="719"/>
      <c r="B32" s="494" t="str">
        <f>'Z2 DISTINCTIVENESS'!B53</f>
        <v>Reservoir</v>
      </c>
      <c r="C32" s="404" t="s">
        <v>312</v>
      </c>
      <c r="D32" s="409">
        <v>1</v>
      </c>
      <c r="E32" s="409">
        <v>5</v>
      </c>
      <c r="F32" s="409">
        <v>10</v>
      </c>
      <c r="G32" s="404">
        <v>10</v>
      </c>
      <c r="H32" s="404">
        <v>30</v>
      </c>
      <c r="I32" s="404">
        <v>20</v>
      </c>
      <c r="J32" s="50" t="s">
        <v>312</v>
      </c>
      <c r="K32" s="495" t="str">
        <f t="shared" si="3"/>
        <v>Reservoir</v>
      </c>
      <c r="L32" s="441" t="e">
        <f t="shared" ref="L32:M32" si="71">VLOOKUP(C32,#REF!,2,FALSE)</f>
        <v>#REF!</v>
      </c>
      <c r="M32" s="404" t="e">
        <f t="shared" si="71"/>
        <v>#REF!</v>
      </c>
      <c r="N32" s="404" t="e">
        <f t="shared" si="5"/>
        <v>#REF!</v>
      </c>
      <c r="O32" s="404" t="e">
        <f t="shared" si="6"/>
        <v>#REF!</v>
      </c>
      <c r="P32" s="404" t="e">
        <f t="shared" si="7"/>
        <v>#REF!</v>
      </c>
      <c r="Q32" s="404" t="e">
        <f t="shared" si="8"/>
        <v>#REF!</v>
      </c>
      <c r="R32" s="404" t="e">
        <f t="shared" si="9"/>
        <v>#REF!</v>
      </c>
      <c r="S32" s="404" t="e">
        <f t="shared" si="10"/>
        <v>#REF!</v>
      </c>
      <c r="T32" s="404" t="e">
        <f t="shared" si="11"/>
        <v>#REF!</v>
      </c>
      <c r="U32" s="404" t="e">
        <f t="shared" si="12"/>
        <v>#REF!</v>
      </c>
      <c r="V32" s="404" t="e">
        <f t="shared" ref="V32:Y32" si="72">VLOOKUP(#REF!,#REF!,2,FALSE)</f>
        <v>#REF!</v>
      </c>
      <c r="W32" s="404" t="e">
        <f t="shared" si="72"/>
        <v>#REF!</v>
      </c>
      <c r="X32" s="491" t="e">
        <f t="shared" si="72"/>
        <v>#REF!</v>
      </c>
      <c r="Y32" s="491" t="e">
        <f t="shared" si="72"/>
        <v>#REF!</v>
      </c>
      <c r="Z32" s="491" t="e">
        <f t="shared" si="14"/>
        <v>#REF!</v>
      </c>
      <c r="AA32" s="491" t="e">
        <f t="shared" si="15"/>
        <v>#REF!</v>
      </c>
      <c r="AB32" s="492" t="e">
        <f t="shared" si="16"/>
        <v>#REF!</v>
      </c>
      <c r="AC32" s="493" t="str">
        <f t="shared" si="17"/>
        <v>Reservoir</v>
      </c>
      <c r="AD32" s="404">
        <v>0.75</v>
      </c>
      <c r="AE32" s="50" t="str">
        <f t="shared" si="18"/>
        <v>Moderate</v>
      </c>
    </row>
    <row r="33" spans="1:31" ht="15.75" customHeight="1" x14ac:dyDescent="0.2">
      <c r="A33" s="718" t="str">
        <f>'Z2 DISTINCTIVENESS'!A54</f>
        <v>Other wetland</v>
      </c>
      <c r="B33" s="494" t="str">
        <f>'Z2 DISTINCTIVENESS'!B54</f>
        <v>Freshwater swamp forest</v>
      </c>
      <c r="C33" s="404" t="s">
        <v>312</v>
      </c>
      <c r="D33" s="409">
        <v>10</v>
      </c>
      <c r="E33" s="409">
        <v>25</v>
      </c>
      <c r="F33" s="409" t="s">
        <v>313</v>
      </c>
      <c r="G33" s="409">
        <v>10</v>
      </c>
      <c r="H33" s="409" t="s">
        <v>313</v>
      </c>
      <c r="I33" s="409">
        <v>15</v>
      </c>
      <c r="J33" s="50" t="s">
        <v>312</v>
      </c>
      <c r="K33" s="495" t="str">
        <f t="shared" si="3"/>
        <v>Freshwater swamp forest</v>
      </c>
      <c r="L33" s="441" t="e">
        <f t="shared" ref="L33:M33" si="73">VLOOKUP(C33,#REF!,2,FALSE)</f>
        <v>#REF!</v>
      </c>
      <c r="M33" s="404" t="e">
        <f t="shared" si="73"/>
        <v>#REF!</v>
      </c>
      <c r="N33" s="404" t="e">
        <f t="shared" si="5"/>
        <v>#REF!</v>
      </c>
      <c r="O33" s="404" t="e">
        <f t="shared" si="6"/>
        <v>#REF!</v>
      </c>
      <c r="P33" s="404" t="e">
        <f t="shared" si="7"/>
        <v>#REF!</v>
      </c>
      <c r="Q33" s="404" t="e">
        <f t="shared" si="8"/>
        <v>#REF!</v>
      </c>
      <c r="R33" s="404" t="e">
        <f t="shared" si="9"/>
        <v>#REF!</v>
      </c>
      <c r="S33" s="404" t="e">
        <f t="shared" si="10"/>
        <v>#REF!</v>
      </c>
      <c r="T33" s="404" t="e">
        <f t="shared" si="11"/>
        <v>#REF!</v>
      </c>
      <c r="U33" s="404" t="e">
        <f t="shared" si="12"/>
        <v>#REF!</v>
      </c>
      <c r="V33" s="404" t="e">
        <f t="shared" ref="V33:Y33" si="74">VLOOKUP(#REF!,#REF!,2,FALSE)</f>
        <v>#REF!</v>
      </c>
      <c r="W33" s="404" t="e">
        <f t="shared" si="74"/>
        <v>#REF!</v>
      </c>
      <c r="X33" s="491" t="e">
        <f t="shared" si="74"/>
        <v>#REF!</v>
      </c>
      <c r="Y33" s="491" t="e">
        <f t="shared" si="74"/>
        <v>#REF!</v>
      </c>
      <c r="Z33" s="491" t="e">
        <f t="shared" si="14"/>
        <v>#REF!</v>
      </c>
      <c r="AA33" s="491" t="e">
        <f t="shared" si="15"/>
        <v>#REF!</v>
      </c>
      <c r="AB33" s="492" t="e">
        <f t="shared" si="16"/>
        <v>#REF!</v>
      </c>
      <c r="AC33" s="493" t="str">
        <f t="shared" si="17"/>
        <v>Freshwater swamp forest</v>
      </c>
      <c r="AD33" s="404">
        <v>0.67</v>
      </c>
      <c r="AE33" s="50" t="str">
        <f t="shared" si="18"/>
        <v>Difficult</v>
      </c>
    </row>
    <row r="34" spans="1:31" ht="15.75" customHeight="1" x14ac:dyDescent="0.2">
      <c r="A34" s="719"/>
      <c r="B34" s="494" t="str">
        <f>'Z2 DISTINCTIVENESS'!B55</f>
        <v>Freshwater marsh</v>
      </c>
      <c r="C34" s="404" t="s">
        <v>312</v>
      </c>
      <c r="D34" s="409">
        <v>10</v>
      </c>
      <c r="E34" s="409">
        <v>15</v>
      </c>
      <c r="F34" s="409">
        <v>30</v>
      </c>
      <c r="G34" s="409">
        <v>12</v>
      </c>
      <c r="H34" s="409">
        <v>18</v>
      </c>
      <c r="I34" s="409">
        <v>12</v>
      </c>
      <c r="J34" s="50" t="s">
        <v>312</v>
      </c>
      <c r="K34" s="495" t="str">
        <f t="shared" si="3"/>
        <v>Freshwater marsh</v>
      </c>
      <c r="L34" s="441" t="e">
        <f t="shared" ref="L34:M34" si="75">VLOOKUP(C34,#REF!,2,FALSE)</f>
        <v>#REF!</v>
      </c>
      <c r="M34" s="404" t="e">
        <f t="shared" si="75"/>
        <v>#REF!</v>
      </c>
      <c r="N34" s="404" t="e">
        <f t="shared" si="5"/>
        <v>#REF!</v>
      </c>
      <c r="O34" s="404" t="e">
        <f t="shared" si="6"/>
        <v>#REF!</v>
      </c>
      <c r="P34" s="404" t="e">
        <f t="shared" si="7"/>
        <v>#REF!</v>
      </c>
      <c r="Q34" s="404" t="e">
        <f t="shared" si="8"/>
        <v>#REF!</v>
      </c>
      <c r="R34" s="404" t="e">
        <f t="shared" si="9"/>
        <v>#REF!</v>
      </c>
      <c r="S34" s="404" t="e">
        <f t="shared" si="10"/>
        <v>#REF!</v>
      </c>
      <c r="T34" s="404" t="e">
        <f t="shared" si="11"/>
        <v>#REF!</v>
      </c>
      <c r="U34" s="404" t="e">
        <f t="shared" si="12"/>
        <v>#REF!</v>
      </c>
      <c r="V34" s="404" t="e">
        <f t="shared" ref="V34:Y34" si="76">VLOOKUP(#REF!,#REF!,2,FALSE)</f>
        <v>#REF!</v>
      </c>
      <c r="W34" s="404" t="e">
        <f t="shared" si="76"/>
        <v>#REF!</v>
      </c>
      <c r="X34" s="491" t="e">
        <f t="shared" si="76"/>
        <v>#REF!</v>
      </c>
      <c r="Y34" s="491" t="e">
        <f t="shared" si="76"/>
        <v>#REF!</v>
      </c>
      <c r="Z34" s="491" t="e">
        <f t="shared" si="14"/>
        <v>#REF!</v>
      </c>
      <c r="AA34" s="491" t="e">
        <f t="shared" si="15"/>
        <v>#REF!</v>
      </c>
      <c r="AB34" s="492" t="e">
        <f t="shared" si="16"/>
        <v>#REF!</v>
      </c>
      <c r="AC34" s="493" t="str">
        <f t="shared" si="17"/>
        <v>Freshwater marsh</v>
      </c>
      <c r="AD34" s="404">
        <v>0.67</v>
      </c>
      <c r="AE34" s="50" t="str">
        <f t="shared" si="18"/>
        <v>Difficult</v>
      </c>
    </row>
    <row r="35" spans="1:31" ht="15.75" customHeight="1" x14ac:dyDescent="0.2">
      <c r="A35" s="415" t="str">
        <f>'Z2 DISTINCTIVENESS'!A56</f>
        <v>Urban wetland</v>
      </c>
      <c r="B35" s="494" t="str">
        <f>'Z2 DISTINCTIVENESS'!B56</f>
        <v>Rain garden, swale, biotope</v>
      </c>
      <c r="C35" s="404" t="s">
        <v>312</v>
      </c>
      <c r="D35" s="409">
        <v>1</v>
      </c>
      <c r="E35" s="409">
        <v>1</v>
      </c>
      <c r="F35" s="409">
        <v>3</v>
      </c>
      <c r="G35" s="404">
        <v>2</v>
      </c>
      <c r="H35" s="404">
        <v>3</v>
      </c>
      <c r="I35" s="404">
        <v>2</v>
      </c>
      <c r="J35" s="50" t="s">
        <v>312</v>
      </c>
      <c r="K35" s="495" t="str">
        <f t="shared" si="3"/>
        <v>Rain garden, swale, biotope</v>
      </c>
      <c r="L35" s="441" t="e">
        <f t="shared" ref="L35:M35" si="77">VLOOKUP(C35,#REF!,2,FALSE)</f>
        <v>#REF!</v>
      </c>
      <c r="M35" s="404" t="e">
        <f t="shared" si="77"/>
        <v>#REF!</v>
      </c>
      <c r="N35" s="404" t="e">
        <f t="shared" si="5"/>
        <v>#REF!</v>
      </c>
      <c r="O35" s="404" t="e">
        <f t="shared" si="6"/>
        <v>#REF!</v>
      </c>
      <c r="P35" s="404" t="e">
        <f t="shared" si="7"/>
        <v>#REF!</v>
      </c>
      <c r="Q35" s="404" t="e">
        <f t="shared" si="8"/>
        <v>#REF!</v>
      </c>
      <c r="R35" s="404" t="e">
        <f t="shared" si="9"/>
        <v>#REF!</v>
      </c>
      <c r="S35" s="404" t="e">
        <f t="shared" si="10"/>
        <v>#REF!</v>
      </c>
      <c r="T35" s="404" t="e">
        <f t="shared" si="11"/>
        <v>#REF!</v>
      </c>
      <c r="U35" s="404" t="e">
        <f t="shared" si="12"/>
        <v>#REF!</v>
      </c>
      <c r="V35" s="404" t="e">
        <f t="shared" ref="V35:Y35" si="78">VLOOKUP(#REF!,#REF!,2,FALSE)</f>
        <v>#REF!</v>
      </c>
      <c r="W35" s="404" t="e">
        <f t="shared" si="78"/>
        <v>#REF!</v>
      </c>
      <c r="X35" s="491" t="e">
        <f t="shared" si="78"/>
        <v>#REF!</v>
      </c>
      <c r="Y35" s="491" t="e">
        <f t="shared" si="78"/>
        <v>#REF!</v>
      </c>
      <c r="Z35" s="491" t="e">
        <f t="shared" si="14"/>
        <v>#REF!</v>
      </c>
      <c r="AA35" s="491" t="e">
        <f t="shared" si="15"/>
        <v>#REF!</v>
      </c>
      <c r="AB35" s="492" t="e">
        <f t="shared" si="16"/>
        <v>#REF!</v>
      </c>
      <c r="AC35" s="493" t="str">
        <f t="shared" si="17"/>
        <v>Rain garden, swale, biotope</v>
      </c>
      <c r="AD35" s="404">
        <v>0.75</v>
      </c>
      <c r="AE35" s="50" t="str">
        <f t="shared" si="18"/>
        <v>Moderate</v>
      </c>
    </row>
    <row r="36" spans="1:31" ht="15.75" customHeight="1" x14ac:dyDescent="0.2">
      <c r="A36" s="496" t="str">
        <f>'Z2 DISTINCTIVENESS'!A58</f>
        <v>Intertidal Communities</v>
      </c>
      <c r="B36" s="497" t="str">
        <f>'Z2 DISTINCTIVENESS'!B58</f>
        <v>Mangrove forest</v>
      </c>
      <c r="C36" s="404" t="s">
        <v>312</v>
      </c>
      <c r="D36" s="409">
        <v>10</v>
      </c>
      <c r="E36" s="409">
        <v>25</v>
      </c>
      <c r="F36" s="409" t="s">
        <v>313</v>
      </c>
      <c r="G36" s="409">
        <v>10</v>
      </c>
      <c r="H36" s="409" t="s">
        <v>313</v>
      </c>
      <c r="I36" s="409">
        <v>15</v>
      </c>
      <c r="J36" s="50" t="s">
        <v>312</v>
      </c>
      <c r="K36" s="498" t="str">
        <f t="shared" si="3"/>
        <v>Mangrove forest</v>
      </c>
      <c r="L36" s="441" t="e">
        <f t="shared" ref="L36:M36" si="79">VLOOKUP(C36,#REF!,2,FALSE)</f>
        <v>#REF!</v>
      </c>
      <c r="M36" s="404" t="e">
        <f t="shared" si="79"/>
        <v>#REF!</v>
      </c>
      <c r="N36" s="404" t="e">
        <f t="shared" si="5"/>
        <v>#REF!</v>
      </c>
      <c r="O36" s="404" t="e">
        <f t="shared" si="6"/>
        <v>#REF!</v>
      </c>
      <c r="P36" s="404" t="e">
        <f t="shared" si="7"/>
        <v>#REF!</v>
      </c>
      <c r="Q36" s="404" t="e">
        <f t="shared" si="8"/>
        <v>#REF!</v>
      </c>
      <c r="R36" s="404" t="e">
        <f t="shared" si="9"/>
        <v>#REF!</v>
      </c>
      <c r="S36" s="404" t="e">
        <f t="shared" si="10"/>
        <v>#REF!</v>
      </c>
      <c r="T36" s="404" t="e">
        <f t="shared" si="11"/>
        <v>#REF!</v>
      </c>
      <c r="U36" s="404" t="e">
        <f t="shared" si="12"/>
        <v>#REF!</v>
      </c>
      <c r="V36" s="404" t="e">
        <f t="shared" ref="V36:Y36" si="80">VLOOKUP(#REF!,#REF!,2,FALSE)</f>
        <v>#REF!</v>
      </c>
      <c r="W36" s="404" t="e">
        <f t="shared" si="80"/>
        <v>#REF!</v>
      </c>
      <c r="X36" s="491" t="e">
        <f t="shared" si="80"/>
        <v>#REF!</v>
      </c>
      <c r="Y36" s="491" t="e">
        <f t="shared" si="80"/>
        <v>#REF!</v>
      </c>
      <c r="Z36" s="491" t="e">
        <f t="shared" si="14"/>
        <v>#REF!</v>
      </c>
      <c r="AA36" s="491" t="e">
        <f t="shared" si="15"/>
        <v>#REF!</v>
      </c>
      <c r="AB36" s="492" t="e">
        <f t="shared" si="16"/>
        <v>#REF!</v>
      </c>
      <c r="AC36" s="493" t="str">
        <f t="shared" si="17"/>
        <v>Mangrove forest</v>
      </c>
      <c r="AD36" s="404">
        <v>0.75</v>
      </c>
      <c r="AE36" s="50" t="str">
        <f t="shared" si="18"/>
        <v>Moderate</v>
      </c>
    </row>
    <row r="37" spans="1:31" ht="15.75" customHeight="1" x14ac:dyDescent="0.2">
      <c r="A37" s="753">
        <f>'Z2 DISTINCTIVENESS'!A59</f>
        <v>0</v>
      </c>
      <c r="B37" s="497" t="str">
        <f>'Z2 DISTINCTIVENESS'!B59</f>
        <v>Seagrass meadow</v>
      </c>
      <c r="C37" s="404" t="s">
        <v>312</v>
      </c>
      <c r="D37" s="409" t="s">
        <v>312</v>
      </c>
      <c r="E37" s="409" t="s">
        <v>312</v>
      </c>
      <c r="F37" s="409" t="s">
        <v>312</v>
      </c>
      <c r="G37" s="404">
        <v>4</v>
      </c>
      <c r="H37" s="404">
        <v>10</v>
      </c>
      <c r="I37" s="404">
        <v>6</v>
      </c>
      <c r="J37" s="50" t="s">
        <v>312</v>
      </c>
      <c r="K37" s="498" t="str">
        <f t="shared" si="3"/>
        <v>Seagrass meadow</v>
      </c>
      <c r="L37" s="441" t="e">
        <f t="shared" ref="L37:M37" si="81">VLOOKUP(C37,#REF!,2,FALSE)</f>
        <v>#REF!</v>
      </c>
      <c r="M37" s="404" t="e">
        <f t="shared" si="81"/>
        <v>#REF!</v>
      </c>
      <c r="N37" s="404" t="e">
        <f t="shared" si="5"/>
        <v>#REF!</v>
      </c>
      <c r="O37" s="404" t="e">
        <f t="shared" si="6"/>
        <v>#REF!</v>
      </c>
      <c r="P37" s="404" t="e">
        <f t="shared" si="7"/>
        <v>#REF!</v>
      </c>
      <c r="Q37" s="404" t="e">
        <f t="shared" si="8"/>
        <v>#REF!</v>
      </c>
      <c r="R37" s="404" t="e">
        <f t="shared" si="9"/>
        <v>#REF!</v>
      </c>
      <c r="S37" s="404" t="e">
        <f t="shared" si="10"/>
        <v>#REF!</v>
      </c>
      <c r="T37" s="404" t="e">
        <f t="shared" si="11"/>
        <v>#REF!</v>
      </c>
      <c r="U37" s="404" t="e">
        <f t="shared" si="12"/>
        <v>#REF!</v>
      </c>
      <c r="V37" s="404" t="e">
        <f t="shared" ref="V37:Y37" si="82">VLOOKUP(#REF!,#REF!,2,FALSE)</f>
        <v>#REF!</v>
      </c>
      <c r="W37" s="404" t="e">
        <f t="shared" si="82"/>
        <v>#REF!</v>
      </c>
      <c r="X37" s="491" t="e">
        <f t="shared" si="82"/>
        <v>#REF!</v>
      </c>
      <c r="Y37" s="491" t="e">
        <f t="shared" si="82"/>
        <v>#REF!</v>
      </c>
      <c r="Z37" s="491" t="e">
        <f t="shared" si="14"/>
        <v>#REF!</v>
      </c>
      <c r="AA37" s="491" t="e">
        <f t="shared" si="15"/>
        <v>#REF!</v>
      </c>
      <c r="AB37" s="492" t="e">
        <f t="shared" si="16"/>
        <v>#REF!</v>
      </c>
      <c r="AC37" s="493" t="str">
        <f t="shared" si="17"/>
        <v>Seagrass meadow</v>
      </c>
      <c r="AD37" s="404">
        <v>0.67</v>
      </c>
      <c r="AE37" s="50" t="str">
        <f t="shared" si="18"/>
        <v>Difficult</v>
      </c>
    </row>
    <row r="38" spans="1:31" ht="15.75" customHeight="1" x14ac:dyDescent="0.2">
      <c r="A38" s="719"/>
      <c r="B38" s="497" t="str">
        <f>'Z2 DISTINCTIVENESS'!B60</f>
        <v>Coral reef</v>
      </c>
      <c r="C38" s="404" t="s">
        <v>312</v>
      </c>
      <c r="D38" s="409" t="s">
        <v>312</v>
      </c>
      <c r="E38" s="409" t="s">
        <v>312</v>
      </c>
      <c r="F38" s="409" t="s">
        <v>312</v>
      </c>
      <c r="G38" s="404">
        <v>3</v>
      </c>
      <c r="H38" s="404">
        <v>6</v>
      </c>
      <c r="I38" s="404">
        <v>3</v>
      </c>
      <c r="J38" s="50" t="s">
        <v>312</v>
      </c>
      <c r="K38" s="498" t="str">
        <f t="shared" si="3"/>
        <v>Coral reef</v>
      </c>
      <c r="L38" s="441" t="e">
        <f t="shared" ref="L38:M38" si="83">VLOOKUP(C38,#REF!,2,FALSE)</f>
        <v>#REF!</v>
      </c>
      <c r="M38" s="404" t="e">
        <f t="shared" si="83"/>
        <v>#REF!</v>
      </c>
      <c r="N38" s="404" t="e">
        <f t="shared" si="5"/>
        <v>#REF!</v>
      </c>
      <c r="O38" s="404" t="e">
        <f t="shared" si="6"/>
        <v>#REF!</v>
      </c>
      <c r="P38" s="404" t="e">
        <f t="shared" si="7"/>
        <v>#REF!</v>
      </c>
      <c r="Q38" s="404" t="e">
        <f t="shared" si="8"/>
        <v>#REF!</v>
      </c>
      <c r="R38" s="404" t="e">
        <f t="shared" si="9"/>
        <v>#REF!</v>
      </c>
      <c r="S38" s="404" t="e">
        <f t="shared" si="10"/>
        <v>#REF!</v>
      </c>
      <c r="T38" s="404" t="e">
        <f t="shared" si="11"/>
        <v>#REF!</v>
      </c>
      <c r="U38" s="404" t="e">
        <f t="shared" si="12"/>
        <v>#REF!</v>
      </c>
      <c r="V38" s="404" t="e">
        <f t="shared" ref="V38:Y38" si="84">VLOOKUP(#REF!,#REF!,2,FALSE)</f>
        <v>#REF!</v>
      </c>
      <c r="W38" s="404" t="e">
        <f t="shared" si="84"/>
        <v>#REF!</v>
      </c>
      <c r="X38" s="491" t="e">
        <f t="shared" si="84"/>
        <v>#REF!</v>
      </c>
      <c r="Y38" s="491" t="e">
        <f t="shared" si="84"/>
        <v>#REF!</v>
      </c>
      <c r="Z38" s="491" t="e">
        <f t="shared" si="14"/>
        <v>#REF!</v>
      </c>
      <c r="AA38" s="491" t="e">
        <f t="shared" si="15"/>
        <v>#REF!</v>
      </c>
      <c r="AB38" s="492" t="e">
        <f t="shared" si="16"/>
        <v>#REF!</v>
      </c>
      <c r="AC38" s="493" t="str">
        <f t="shared" si="17"/>
        <v>Coral reef</v>
      </c>
      <c r="AD38" s="404">
        <v>0.75</v>
      </c>
      <c r="AE38" s="50" t="str">
        <f t="shared" si="18"/>
        <v>Moderate</v>
      </c>
    </row>
    <row r="39" spans="1:31" ht="15.75" customHeight="1" x14ac:dyDescent="0.2">
      <c r="A39" s="753">
        <f>'Z2 DISTINCTIVENESS'!A61</f>
        <v>0</v>
      </c>
      <c r="B39" s="497" t="str">
        <f>'Z2 DISTINCTIVENESS'!B61</f>
        <v>Mudflats</v>
      </c>
      <c r="C39" s="404" t="s">
        <v>312</v>
      </c>
      <c r="D39" s="409" t="s">
        <v>312</v>
      </c>
      <c r="E39" s="409" t="s">
        <v>312</v>
      </c>
      <c r="F39" s="409" t="s">
        <v>312</v>
      </c>
      <c r="G39" s="404">
        <v>13</v>
      </c>
      <c r="H39" s="404" t="s">
        <v>313</v>
      </c>
      <c r="I39" s="404">
        <v>20</v>
      </c>
      <c r="J39" s="50" t="s">
        <v>312</v>
      </c>
      <c r="K39" s="498" t="str">
        <f t="shared" si="3"/>
        <v>Mudflats</v>
      </c>
      <c r="L39" s="441" t="e">
        <f t="shared" ref="L39:M39" si="85">VLOOKUP(C39,#REF!,2,FALSE)</f>
        <v>#REF!</v>
      </c>
      <c r="M39" s="404" t="e">
        <f t="shared" si="85"/>
        <v>#REF!</v>
      </c>
      <c r="N39" s="404" t="e">
        <f t="shared" si="5"/>
        <v>#REF!</v>
      </c>
      <c r="O39" s="404" t="e">
        <f t="shared" si="6"/>
        <v>#REF!</v>
      </c>
      <c r="P39" s="404" t="e">
        <f t="shared" si="7"/>
        <v>#REF!</v>
      </c>
      <c r="Q39" s="404" t="e">
        <f t="shared" si="8"/>
        <v>#REF!</v>
      </c>
      <c r="R39" s="404" t="e">
        <f t="shared" si="9"/>
        <v>#REF!</v>
      </c>
      <c r="S39" s="404" t="e">
        <f t="shared" si="10"/>
        <v>#REF!</v>
      </c>
      <c r="T39" s="404" t="e">
        <f t="shared" si="11"/>
        <v>#REF!</v>
      </c>
      <c r="U39" s="404" t="e">
        <f t="shared" si="12"/>
        <v>#REF!</v>
      </c>
      <c r="V39" s="404" t="e">
        <f t="shared" ref="V39:Y39" si="86">VLOOKUP(#REF!,#REF!,2,FALSE)</f>
        <v>#REF!</v>
      </c>
      <c r="W39" s="404" t="e">
        <f t="shared" si="86"/>
        <v>#REF!</v>
      </c>
      <c r="X39" s="491" t="e">
        <f t="shared" si="86"/>
        <v>#REF!</v>
      </c>
      <c r="Y39" s="491" t="e">
        <f t="shared" si="86"/>
        <v>#REF!</v>
      </c>
      <c r="Z39" s="491" t="e">
        <f t="shared" si="14"/>
        <v>#REF!</v>
      </c>
      <c r="AA39" s="491" t="e">
        <f t="shared" si="15"/>
        <v>#REF!</v>
      </c>
      <c r="AB39" s="492" t="e">
        <f t="shared" si="16"/>
        <v>#REF!</v>
      </c>
      <c r="AC39" s="493" t="str">
        <f t="shared" si="17"/>
        <v>Mudflats</v>
      </c>
      <c r="AD39" s="404">
        <v>0.67</v>
      </c>
      <c r="AE39" s="50" t="str">
        <f t="shared" si="18"/>
        <v>Difficult</v>
      </c>
    </row>
    <row r="40" spans="1:31" ht="15.75" customHeight="1" x14ac:dyDescent="0.2">
      <c r="A40" s="701"/>
      <c r="B40" s="497" t="str">
        <f>'Z2 DISTINCTIVENESS'!B62</f>
        <v>Rocky shore</v>
      </c>
      <c r="C40" s="404" t="s">
        <v>312</v>
      </c>
      <c r="D40" s="409" t="s">
        <v>312</v>
      </c>
      <c r="E40" s="409" t="s">
        <v>312</v>
      </c>
      <c r="F40" s="409" t="s">
        <v>312</v>
      </c>
      <c r="G40" s="409" t="s">
        <v>312</v>
      </c>
      <c r="H40" s="409" t="s">
        <v>312</v>
      </c>
      <c r="I40" s="409" t="s">
        <v>312</v>
      </c>
      <c r="J40" s="50" t="s">
        <v>312</v>
      </c>
      <c r="K40" s="498" t="str">
        <f t="shared" si="3"/>
        <v>Rocky shore</v>
      </c>
      <c r="L40" s="441" t="e">
        <f t="shared" ref="L40:M40" si="87">VLOOKUP(C40,#REF!,2,FALSE)</f>
        <v>#REF!</v>
      </c>
      <c r="M40" s="404" t="e">
        <f t="shared" si="87"/>
        <v>#REF!</v>
      </c>
      <c r="N40" s="404" t="e">
        <f t="shared" si="5"/>
        <v>#REF!</v>
      </c>
      <c r="O40" s="404" t="e">
        <f t="shared" si="6"/>
        <v>#REF!</v>
      </c>
      <c r="P40" s="404" t="e">
        <f t="shared" si="7"/>
        <v>#REF!</v>
      </c>
      <c r="Q40" s="404" t="e">
        <f t="shared" si="8"/>
        <v>#REF!</v>
      </c>
      <c r="R40" s="404" t="e">
        <f t="shared" si="9"/>
        <v>#REF!</v>
      </c>
      <c r="S40" s="404" t="e">
        <f t="shared" si="10"/>
        <v>#REF!</v>
      </c>
      <c r="T40" s="404" t="e">
        <f t="shared" si="11"/>
        <v>#REF!</v>
      </c>
      <c r="U40" s="404" t="e">
        <f t="shared" si="12"/>
        <v>#REF!</v>
      </c>
      <c r="V40" s="404" t="e">
        <f t="shared" ref="V40:Y40" si="88">VLOOKUP(#REF!,#REF!,2,FALSE)</f>
        <v>#REF!</v>
      </c>
      <c r="W40" s="404" t="e">
        <f t="shared" si="88"/>
        <v>#REF!</v>
      </c>
      <c r="X40" s="491" t="e">
        <f t="shared" si="88"/>
        <v>#REF!</v>
      </c>
      <c r="Y40" s="491" t="e">
        <f t="shared" si="88"/>
        <v>#REF!</v>
      </c>
      <c r="Z40" s="491" t="e">
        <f t="shared" si="14"/>
        <v>#REF!</v>
      </c>
      <c r="AA40" s="491" t="e">
        <f t="shared" si="15"/>
        <v>#REF!</v>
      </c>
      <c r="AB40" s="492" t="e">
        <f t="shared" si="16"/>
        <v>#REF!</v>
      </c>
      <c r="AC40" s="493" t="str">
        <f t="shared" si="17"/>
        <v>Rocky shore</v>
      </c>
      <c r="AD40" s="404">
        <v>0.6</v>
      </c>
      <c r="AE40" s="50" t="str">
        <f t="shared" si="18"/>
        <v>Very difficult</v>
      </c>
    </row>
    <row r="41" spans="1:31" ht="15.75" customHeight="1" x14ac:dyDescent="0.2">
      <c r="A41" s="702"/>
      <c r="B41" s="499" t="str">
        <f>'Z2 DISTINCTIVENESS'!B63</f>
        <v>Artificial marine structures</v>
      </c>
      <c r="C41" s="457" t="s">
        <v>312</v>
      </c>
      <c r="D41" s="419" t="s">
        <v>312</v>
      </c>
      <c r="E41" s="419" t="s">
        <v>312</v>
      </c>
      <c r="F41" s="419" t="s">
        <v>312</v>
      </c>
      <c r="G41" s="457">
        <v>4</v>
      </c>
      <c r="H41" s="457">
        <v>8</v>
      </c>
      <c r="I41" s="457">
        <v>4</v>
      </c>
      <c r="J41" s="57" t="s">
        <v>312</v>
      </c>
      <c r="K41" s="500" t="str">
        <f t="shared" si="3"/>
        <v>Artificial marine structures</v>
      </c>
      <c r="L41" s="449" t="e">
        <f t="shared" ref="L41:M41" si="89">VLOOKUP(C41,#REF!,2,FALSE)</f>
        <v>#REF!</v>
      </c>
      <c r="M41" s="457" t="e">
        <f t="shared" si="89"/>
        <v>#REF!</v>
      </c>
      <c r="N41" s="457" t="e">
        <f t="shared" si="5"/>
        <v>#REF!</v>
      </c>
      <c r="O41" s="457" t="e">
        <f t="shared" si="6"/>
        <v>#REF!</v>
      </c>
      <c r="P41" s="457" t="e">
        <f t="shared" si="7"/>
        <v>#REF!</v>
      </c>
      <c r="Q41" s="457" t="e">
        <f t="shared" si="8"/>
        <v>#REF!</v>
      </c>
      <c r="R41" s="457" t="e">
        <f t="shared" si="9"/>
        <v>#REF!</v>
      </c>
      <c r="S41" s="457" t="e">
        <f t="shared" si="10"/>
        <v>#REF!</v>
      </c>
      <c r="T41" s="457" t="e">
        <f t="shared" si="11"/>
        <v>#REF!</v>
      </c>
      <c r="U41" s="457" t="e">
        <f t="shared" si="12"/>
        <v>#REF!</v>
      </c>
      <c r="V41" s="457" t="e">
        <f t="shared" ref="V41:Y41" si="90">VLOOKUP(#REF!,#REF!,2,FALSE)</f>
        <v>#REF!</v>
      </c>
      <c r="W41" s="457" t="e">
        <f t="shared" si="90"/>
        <v>#REF!</v>
      </c>
      <c r="X41" s="501" t="e">
        <f t="shared" si="90"/>
        <v>#REF!</v>
      </c>
      <c r="Y41" s="501" t="e">
        <f t="shared" si="90"/>
        <v>#REF!</v>
      </c>
      <c r="Z41" s="501" t="e">
        <f t="shared" si="14"/>
        <v>#REF!</v>
      </c>
      <c r="AA41" s="501" t="e">
        <f t="shared" si="15"/>
        <v>#REF!</v>
      </c>
      <c r="AB41" s="502" t="e">
        <f t="shared" si="16"/>
        <v>#REF!</v>
      </c>
      <c r="AC41" s="503" t="str">
        <f t="shared" si="17"/>
        <v>Artificial marine structures</v>
      </c>
      <c r="AD41" s="457">
        <v>0.67</v>
      </c>
      <c r="AE41" s="57" t="str">
        <f t="shared" si="18"/>
        <v>Difficult</v>
      </c>
    </row>
    <row r="42" spans="1:31" ht="15.75" customHeight="1" x14ac:dyDescent="0.2">
      <c r="A42" s="1"/>
      <c r="B42" s="1"/>
      <c r="C42" s="1"/>
      <c r="D42" s="1"/>
      <c r="E42" s="1"/>
      <c r="F42" s="1"/>
      <c r="G42" s="1"/>
      <c r="H42" s="1"/>
      <c r="I42" s="1"/>
      <c r="J42" s="504"/>
      <c r="K42" s="466"/>
      <c r="L42" s="1"/>
      <c r="M42" s="1"/>
      <c r="N42" s="1"/>
      <c r="O42" s="1"/>
      <c r="P42" s="1"/>
      <c r="Q42" s="1"/>
      <c r="R42" s="1"/>
      <c r="S42" s="1"/>
      <c r="T42" s="1"/>
      <c r="U42" s="1"/>
      <c r="V42" s="1"/>
      <c r="W42" s="1"/>
      <c r="X42" s="1"/>
      <c r="Y42" s="1"/>
      <c r="Z42" s="1"/>
      <c r="AA42" s="1"/>
      <c r="AB42" s="1"/>
      <c r="AC42" s="1"/>
      <c r="AD42" s="1"/>
      <c r="AE42" s="1"/>
    </row>
    <row r="43" spans="1:31" ht="15.75" customHeight="1" x14ac:dyDescent="0.2">
      <c r="A43" s="1"/>
      <c r="B43" s="1"/>
      <c r="C43" s="1"/>
      <c r="D43" s="1"/>
      <c r="E43" s="1"/>
      <c r="F43" s="1"/>
      <c r="G43" s="1"/>
      <c r="H43" s="1"/>
      <c r="I43" s="1"/>
      <c r="J43" s="504"/>
      <c r="K43" s="466"/>
      <c r="L43" s="1"/>
      <c r="M43" s="1"/>
      <c r="N43" s="1"/>
      <c r="O43" s="1"/>
      <c r="P43" s="1"/>
      <c r="Q43" s="1"/>
      <c r="R43" s="1"/>
      <c r="S43" s="1"/>
      <c r="T43" s="1"/>
      <c r="U43" s="1"/>
      <c r="V43" s="1"/>
      <c r="W43" s="1"/>
      <c r="X43" s="1"/>
      <c r="Y43" s="1"/>
      <c r="Z43" s="1"/>
      <c r="AA43" s="1"/>
      <c r="AB43" s="1"/>
      <c r="AC43" s="1"/>
      <c r="AD43" s="1"/>
      <c r="AE43" s="1"/>
    </row>
    <row r="44" spans="1:31" ht="15.75" customHeight="1" x14ac:dyDescent="0.2">
      <c r="A44" s="1"/>
      <c r="B44" s="1"/>
      <c r="C44" s="1"/>
      <c r="D44" s="1"/>
      <c r="E44" s="1"/>
      <c r="F44" s="1"/>
      <c r="G44" s="1"/>
      <c r="H44" s="1"/>
      <c r="I44" s="1"/>
      <c r="J44" s="504"/>
      <c r="K44" s="466"/>
      <c r="L44" s="1"/>
      <c r="M44" s="1"/>
      <c r="N44" s="1"/>
      <c r="O44" s="1"/>
      <c r="P44" s="1"/>
      <c r="Q44" s="1"/>
      <c r="R44" s="1"/>
      <c r="S44" s="1"/>
      <c r="T44" s="1"/>
      <c r="U44" s="1"/>
      <c r="V44" s="1"/>
      <c r="W44" s="1"/>
      <c r="X44" s="1"/>
      <c r="Y44" s="1"/>
      <c r="Z44" s="1"/>
      <c r="AA44" s="1"/>
      <c r="AB44" s="1"/>
      <c r="AC44" s="1"/>
      <c r="AD44" s="1"/>
      <c r="AE44" s="1"/>
    </row>
    <row r="45" spans="1:31" ht="15.75" customHeight="1" x14ac:dyDescent="0.2">
      <c r="A45" s="1"/>
      <c r="B45" s="1"/>
      <c r="C45" s="1"/>
      <c r="D45" s="1"/>
      <c r="E45" s="1"/>
      <c r="F45" s="1"/>
      <c r="G45" s="1"/>
      <c r="H45" s="1"/>
      <c r="I45" s="1"/>
      <c r="J45" s="504"/>
      <c r="K45" s="466"/>
      <c r="L45" s="1"/>
      <c r="M45" s="1"/>
      <c r="N45" s="1"/>
      <c r="O45" s="1"/>
      <c r="P45" s="1"/>
      <c r="Q45" s="1"/>
      <c r="R45" s="1"/>
      <c r="S45" s="1"/>
      <c r="T45" s="1"/>
      <c r="U45" s="1"/>
      <c r="V45" s="1"/>
      <c r="W45" s="1"/>
      <c r="X45" s="1"/>
      <c r="Y45" s="1"/>
      <c r="Z45" s="1"/>
      <c r="AA45" s="1"/>
      <c r="AB45" s="1"/>
      <c r="AC45" s="1"/>
      <c r="AD45" s="1"/>
      <c r="AE45" s="1"/>
    </row>
    <row r="46" spans="1:31" ht="15.75" customHeight="1" x14ac:dyDescent="0.2">
      <c r="A46" s="1"/>
      <c r="B46" s="1"/>
      <c r="C46" s="1"/>
      <c r="D46" s="1"/>
      <c r="E46" s="1"/>
      <c r="F46" s="1"/>
      <c r="G46" s="1"/>
      <c r="H46" s="1"/>
      <c r="I46" s="1"/>
      <c r="J46" s="504"/>
      <c r="K46" s="466"/>
      <c r="L46" s="1"/>
      <c r="M46" s="1"/>
      <c r="N46" s="1"/>
      <c r="O46" s="1"/>
      <c r="P46" s="1"/>
      <c r="Q46" s="1"/>
      <c r="R46" s="1"/>
      <c r="S46" s="1"/>
      <c r="T46" s="1"/>
      <c r="U46" s="1"/>
      <c r="V46" s="1"/>
      <c r="W46" s="1"/>
      <c r="X46" s="1"/>
      <c r="Y46" s="1"/>
      <c r="Z46" s="1"/>
      <c r="AA46" s="1"/>
      <c r="AB46" s="1"/>
      <c r="AC46" s="1"/>
      <c r="AD46" s="1"/>
      <c r="AE46" s="1"/>
    </row>
    <row r="47" spans="1:31" ht="15.75" customHeight="1" x14ac:dyDescent="0.2">
      <c r="A47" s="1"/>
      <c r="B47" s="1"/>
      <c r="C47" s="1"/>
      <c r="D47" s="1"/>
      <c r="E47" s="1"/>
      <c r="F47" s="1"/>
      <c r="G47" s="1"/>
      <c r="H47" s="1"/>
      <c r="I47" s="1"/>
      <c r="J47" s="504"/>
      <c r="K47" s="466"/>
      <c r="L47" s="1"/>
      <c r="M47" s="1"/>
      <c r="N47" s="1"/>
      <c r="O47" s="1"/>
      <c r="P47" s="1"/>
      <c r="Q47" s="1"/>
      <c r="R47" s="1"/>
      <c r="S47" s="1"/>
      <c r="T47" s="1"/>
      <c r="U47" s="1"/>
      <c r="V47" s="1"/>
      <c r="W47" s="1"/>
      <c r="X47" s="1"/>
      <c r="Y47" s="1"/>
      <c r="Z47" s="1"/>
      <c r="AA47" s="1"/>
      <c r="AB47" s="1"/>
      <c r="AC47" s="1"/>
      <c r="AD47" s="1"/>
      <c r="AE47" s="1"/>
    </row>
    <row r="48" spans="1:31" ht="15.75" customHeight="1" x14ac:dyDescent="0.2">
      <c r="A48" s="1"/>
      <c r="B48" s="1"/>
      <c r="C48" s="1"/>
      <c r="D48" s="1"/>
      <c r="E48" s="1"/>
      <c r="F48" s="1"/>
      <c r="G48" s="1"/>
      <c r="H48" s="1"/>
      <c r="I48" s="1"/>
      <c r="J48" s="504"/>
      <c r="K48" s="466"/>
      <c r="L48" s="1"/>
      <c r="M48" s="1"/>
      <c r="N48" s="1"/>
      <c r="O48" s="1"/>
      <c r="P48" s="1"/>
      <c r="Q48" s="1"/>
      <c r="R48" s="1"/>
      <c r="S48" s="1"/>
      <c r="T48" s="1"/>
      <c r="U48" s="1"/>
      <c r="V48" s="1"/>
      <c r="W48" s="1"/>
      <c r="X48" s="1"/>
      <c r="Y48" s="1"/>
      <c r="Z48" s="1"/>
      <c r="AA48" s="1"/>
      <c r="AB48" s="1"/>
      <c r="AC48" s="1"/>
      <c r="AD48" s="1"/>
      <c r="AE48" s="1"/>
    </row>
    <row r="49" spans="1:31" ht="15.75" customHeight="1" x14ac:dyDescent="0.2">
      <c r="A49" s="1"/>
      <c r="B49" s="1"/>
      <c r="C49" s="1"/>
      <c r="D49" s="1"/>
      <c r="E49" s="1"/>
      <c r="F49" s="1"/>
      <c r="G49" s="1"/>
      <c r="H49" s="1"/>
      <c r="I49" s="1"/>
      <c r="J49" s="504"/>
      <c r="K49" s="466"/>
      <c r="L49" s="1"/>
      <c r="M49" s="1"/>
      <c r="N49" s="1"/>
      <c r="O49" s="1"/>
      <c r="P49" s="1"/>
      <c r="Q49" s="1"/>
      <c r="R49" s="1"/>
      <c r="S49" s="1"/>
      <c r="T49" s="1"/>
      <c r="U49" s="1"/>
      <c r="V49" s="1"/>
      <c r="W49" s="1"/>
      <c r="X49" s="1"/>
      <c r="Y49" s="1"/>
      <c r="Z49" s="1"/>
      <c r="AA49" s="1"/>
      <c r="AB49" s="1"/>
      <c r="AC49" s="1"/>
      <c r="AD49" s="1"/>
      <c r="AE49" s="1"/>
    </row>
    <row r="50" spans="1:31" ht="15.75" customHeight="1" x14ac:dyDescent="0.2">
      <c r="A50" s="1"/>
      <c r="B50" s="1"/>
      <c r="C50" s="1"/>
      <c r="D50" s="1"/>
      <c r="E50" s="1"/>
      <c r="F50" s="1"/>
      <c r="G50" s="1"/>
      <c r="H50" s="1"/>
      <c r="I50" s="1"/>
      <c r="J50" s="504"/>
      <c r="K50" s="466"/>
      <c r="L50" s="1"/>
      <c r="M50" s="1"/>
      <c r="N50" s="1"/>
      <c r="O50" s="1"/>
      <c r="P50" s="1"/>
      <c r="Q50" s="1"/>
      <c r="R50" s="1"/>
      <c r="S50" s="1"/>
      <c r="T50" s="1"/>
      <c r="U50" s="1"/>
      <c r="V50" s="1"/>
      <c r="W50" s="1"/>
      <c r="X50" s="1"/>
      <c r="Y50" s="1"/>
      <c r="Z50" s="1"/>
      <c r="AA50" s="1"/>
      <c r="AB50" s="1"/>
      <c r="AC50" s="1"/>
      <c r="AD50" s="1"/>
      <c r="AE50" s="1"/>
    </row>
    <row r="51" spans="1:31" ht="15.75" customHeight="1" x14ac:dyDescent="0.2">
      <c r="A51" s="1"/>
      <c r="B51" s="1"/>
      <c r="C51" s="1"/>
      <c r="D51" s="1"/>
      <c r="E51" s="1"/>
      <c r="F51" s="1"/>
      <c r="G51" s="1"/>
      <c r="H51" s="1"/>
      <c r="I51" s="1"/>
      <c r="J51" s="504"/>
      <c r="K51" s="466"/>
      <c r="L51" s="1"/>
      <c r="M51" s="1"/>
      <c r="N51" s="1"/>
      <c r="O51" s="1"/>
      <c r="P51" s="1"/>
      <c r="Q51" s="1"/>
      <c r="R51" s="1"/>
      <c r="S51" s="1"/>
      <c r="T51" s="1"/>
      <c r="U51" s="1"/>
      <c r="V51" s="1"/>
      <c r="W51" s="1"/>
      <c r="X51" s="1"/>
      <c r="Y51" s="1"/>
      <c r="Z51" s="1"/>
      <c r="AA51" s="1"/>
      <c r="AB51" s="1"/>
      <c r="AC51" s="1"/>
      <c r="AD51" s="1"/>
      <c r="AE51" s="1"/>
    </row>
    <row r="52" spans="1:31" ht="15.75" customHeight="1" x14ac:dyDescent="0.2">
      <c r="A52" s="1"/>
      <c r="B52" s="1"/>
      <c r="C52" s="1"/>
      <c r="D52" s="1"/>
      <c r="E52" s="1"/>
      <c r="F52" s="1"/>
      <c r="G52" s="1"/>
      <c r="H52" s="1"/>
      <c r="I52" s="1"/>
      <c r="J52" s="504"/>
      <c r="K52" s="466"/>
      <c r="L52" s="1"/>
      <c r="M52" s="1"/>
      <c r="N52" s="1"/>
      <c r="O52" s="1"/>
      <c r="P52" s="1"/>
      <c r="Q52" s="1"/>
      <c r="R52" s="1"/>
      <c r="S52" s="1"/>
      <c r="T52" s="1"/>
      <c r="U52" s="1"/>
      <c r="V52" s="1"/>
      <c r="W52" s="1"/>
      <c r="X52" s="1"/>
      <c r="Y52" s="1"/>
      <c r="Z52" s="1"/>
      <c r="AA52" s="1"/>
      <c r="AB52" s="1"/>
      <c r="AC52" s="1"/>
      <c r="AD52" s="1"/>
      <c r="AE52" s="1"/>
    </row>
    <row r="53" spans="1:31" ht="15.75" customHeight="1" x14ac:dyDescent="0.2">
      <c r="A53" s="1"/>
      <c r="B53" s="1"/>
      <c r="C53" s="1"/>
      <c r="D53" s="1"/>
      <c r="E53" s="1"/>
      <c r="F53" s="1"/>
      <c r="G53" s="1"/>
      <c r="H53" s="1"/>
      <c r="I53" s="1"/>
      <c r="J53" s="504"/>
      <c r="K53" s="466"/>
      <c r="L53" s="1"/>
      <c r="M53" s="1"/>
      <c r="N53" s="1"/>
      <c r="O53" s="1"/>
      <c r="P53" s="1"/>
      <c r="Q53" s="1"/>
      <c r="R53" s="1"/>
      <c r="S53" s="1"/>
      <c r="T53" s="1"/>
      <c r="U53" s="1"/>
      <c r="V53" s="1"/>
      <c r="W53" s="1"/>
      <c r="X53" s="1"/>
      <c r="Y53" s="1"/>
      <c r="Z53" s="1"/>
      <c r="AA53" s="1"/>
      <c r="AB53" s="1"/>
      <c r="AC53" s="1"/>
      <c r="AD53" s="1"/>
      <c r="AE53" s="1"/>
    </row>
    <row r="54" spans="1:31" ht="15.75" customHeight="1" x14ac:dyDescent="0.2">
      <c r="A54" s="1"/>
      <c r="B54" s="1"/>
      <c r="C54" s="1"/>
      <c r="D54" s="1"/>
      <c r="E54" s="1"/>
      <c r="F54" s="1"/>
      <c r="G54" s="1"/>
      <c r="H54" s="1"/>
      <c r="I54" s="1"/>
      <c r="J54" s="504"/>
      <c r="K54" s="466"/>
      <c r="L54" s="1"/>
      <c r="M54" s="1"/>
      <c r="N54" s="1"/>
      <c r="O54" s="1"/>
      <c r="P54" s="1"/>
      <c r="Q54" s="1"/>
      <c r="R54" s="1"/>
      <c r="S54" s="1"/>
      <c r="T54" s="1"/>
      <c r="U54" s="1"/>
      <c r="V54" s="1"/>
      <c r="W54" s="1"/>
      <c r="X54" s="1"/>
      <c r="Y54" s="1"/>
      <c r="Z54" s="1"/>
      <c r="AA54" s="1"/>
      <c r="AB54" s="1"/>
      <c r="AC54" s="1"/>
      <c r="AD54" s="1"/>
      <c r="AE54" s="1"/>
    </row>
    <row r="55" spans="1:31" ht="15.75" customHeight="1" x14ac:dyDescent="0.2">
      <c r="A55" s="1"/>
      <c r="B55" s="1"/>
      <c r="C55" s="1"/>
      <c r="D55" s="1"/>
      <c r="E55" s="1"/>
      <c r="F55" s="1"/>
      <c r="G55" s="1"/>
      <c r="H55" s="1"/>
      <c r="I55" s="1"/>
      <c r="J55" s="504"/>
      <c r="K55" s="466"/>
      <c r="L55" s="1"/>
      <c r="M55" s="1"/>
      <c r="N55" s="1"/>
      <c r="O55" s="1"/>
      <c r="P55" s="1"/>
      <c r="Q55" s="1"/>
      <c r="R55" s="1"/>
      <c r="S55" s="1"/>
      <c r="T55" s="1"/>
      <c r="U55" s="1"/>
      <c r="V55" s="1"/>
      <c r="W55" s="1"/>
      <c r="X55" s="1"/>
      <c r="Y55" s="1"/>
      <c r="Z55" s="1"/>
      <c r="AA55" s="1"/>
      <c r="AB55" s="1"/>
      <c r="AC55" s="1"/>
      <c r="AD55" s="1"/>
      <c r="AE55" s="1"/>
    </row>
    <row r="56" spans="1:31" ht="15.75" customHeight="1" x14ac:dyDescent="0.2">
      <c r="A56" s="1"/>
      <c r="B56" s="1"/>
      <c r="C56" s="1"/>
      <c r="D56" s="1"/>
      <c r="E56" s="1"/>
      <c r="F56" s="1"/>
      <c r="G56" s="1"/>
      <c r="H56" s="1"/>
      <c r="I56" s="1"/>
      <c r="J56" s="504"/>
      <c r="K56" s="466"/>
      <c r="L56" s="1"/>
      <c r="M56" s="1"/>
      <c r="N56" s="1"/>
      <c r="O56" s="1"/>
      <c r="P56" s="1"/>
      <c r="Q56" s="1"/>
      <c r="R56" s="1"/>
      <c r="S56" s="1"/>
      <c r="T56" s="1"/>
      <c r="U56" s="1"/>
      <c r="V56" s="1"/>
      <c r="W56" s="1"/>
      <c r="X56" s="1"/>
      <c r="Y56" s="1"/>
      <c r="Z56" s="1"/>
      <c r="AA56" s="1"/>
      <c r="AB56" s="1"/>
      <c r="AC56" s="1"/>
      <c r="AD56" s="1"/>
      <c r="AE56" s="1"/>
    </row>
    <row r="57" spans="1:31" ht="15.75" customHeight="1" x14ac:dyDescent="0.2">
      <c r="A57" s="1"/>
      <c r="B57" s="1"/>
      <c r="C57" s="1"/>
      <c r="D57" s="1"/>
      <c r="E57" s="1"/>
      <c r="F57" s="1"/>
      <c r="G57" s="1"/>
      <c r="H57" s="1"/>
      <c r="I57" s="1"/>
      <c r="J57" s="504"/>
      <c r="K57" s="466"/>
      <c r="L57" s="1"/>
      <c r="M57" s="1"/>
      <c r="N57" s="1"/>
      <c r="O57" s="1"/>
      <c r="P57" s="1"/>
      <c r="Q57" s="1"/>
      <c r="R57" s="1"/>
      <c r="S57" s="1"/>
      <c r="T57" s="1"/>
      <c r="U57" s="1"/>
      <c r="V57" s="1"/>
      <c r="W57" s="1"/>
      <c r="X57" s="1"/>
      <c r="Y57" s="1"/>
      <c r="Z57" s="1"/>
      <c r="AA57" s="1"/>
      <c r="AB57" s="1"/>
      <c r="AC57" s="1"/>
      <c r="AD57" s="1"/>
      <c r="AE57" s="1"/>
    </row>
    <row r="58" spans="1:31" ht="15.75" customHeight="1" x14ac:dyDescent="0.2">
      <c r="A58" s="1"/>
      <c r="B58" s="1"/>
      <c r="C58" s="1"/>
      <c r="D58" s="1"/>
      <c r="E58" s="1"/>
      <c r="F58" s="1"/>
      <c r="G58" s="1"/>
      <c r="H58" s="1"/>
      <c r="I58" s="1"/>
      <c r="J58" s="504"/>
      <c r="K58" s="466"/>
      <c r="L58" s="1"/>
      <c r="M58" s="1"/>
      <c r="N58" s="1"/>
      <c r="O58" s="1"/>
      <c r="P58" s="1"/>
      <c r="Q58" s="1"/>
      <c r="R58" s="1"/>
      <c r="S58" s="1"/>
      <c r="T58" s="1"/>
      <c r="U58" s="1"/>
      <c r="V58" s="1"/>
      <c r="W58" s="1"/>
      <c r="X58" s="1"/>
      <c r="Y58" s="1"/>
      <c r="Z58" s="1"/>
      <c r="AA58" s="1"/>
      <c r="AB58" s="1"/>
      <c r="AC58" s="1"/>
      <c r="AD58" s="1"/>
      <c r="AE58" s="1"/>
    </row>
    <row r="59" spans="1:31" ht="15.75" customHeight="1" x14ac:dyDescent="0.2">
      <c r="A59" s="1"/>
      <c r="B59" s="1"/>
      <c r="C59" s="1"/>
      <c r="D59" s="1"/>
      <c r="E59" s="1"/>
      <c r="F59" s="1"/>
      <c r="G59" s="1"/>
      <c r="H59" s="1"/>
      <c r="I59" s="1"/>
      <c r="J59" s="504"/>
      <c r="K59" s="466"/>
      <c r="L59" s="1"/>
      <c r="M59" s="1"/>
      <c r="N59" s="1"/>
      <c r="O59" s="1"/>
      <c r="P59" s="1"/>
      <c r="Q59" s="1"/>
      <c r="R59" s="1"/>
      <c r="S59" s="1"/>
      <c r="T59" s="1"/>
      <c r="U59" s="1"/>
      <c r="V59" s="1"/>
      <c r="W59" s="1"/>
      <c r="X59" s="1"/>
      <c r="Y59" s="1"/>
      <c r="Z59" s="1"/>
      <c r="AA59" s="1"/>
      <c r="AB59" s="1"/>
      <c r="AC59" s="1"/>
      <c r="AD59" s="1"/>
      <c r="AE59" s="1"/>
    </row>
    <row r="60" spans="1:31" ht="15.75" customHeight="1" x14ac:dyDescent="0.2">
      <c r="A60" s="1"/>
      <c r="B60" s="1"/>
      <c r="C60" s="1"/>
      <c r="D60" s="1"/>
      <c r="E60" s="1"/>
      <c r="F60" s="1"/>
      <c r="G60" s="1"/>
      <c r="H60" s="1"/>
      <c r="I60" s="1"/>
      <c r="J60" s="504"/>
      <c r="K60" s="466"/>
      <c r="L60" s="1"/>
      <c r="M60" s="1"/>
      <c r="N60" s="1"/>
      <c r="O60" s="1"/>
      <c r="P60" s="1"/>
      <c r="Q60" s="1"/>
      <c r="R60" s="1"/>
      <c r="S60" s="1"/>
      <c r="T60" s="1"/>
      <c r="U60" s="1"/>
      <c r="V60" s="1"/>
      <c r="W60" s="1"/>
      <c r="X60" s="1"/>
      <c r="Y60" s="1"/>
      <c r="Z60" s="1"/>
      <c r="AA60" s="1"/>
      <c r="AB60" s="1"/>
      <c r="AC60" s="1"/>
      <c r="AD60" s="1"/>
      <c r="AE60" s="1"/>
    </row>
    <row r="61" spans="1:31" ht="15.75" customHeight="1" x14ac:dyDescent="0.2">
      <c r="A61" s="1"/>
      <c r="B61" s="1"/>
      <c r="C61" s="1"/>
      <c r="D61" s="1"/>
      <c r="E61" s="1"/>
      <c r="F61" s="1"/>
      <c r="G61" s="1"/>
      <c r="H61" s="1"/>
      <c r="I61" s="1"/>
      <c r="J61" s="504"/>
      <c r="K61" s="466"/>
      <c r="L61" s="1"/>
      <c r="M61" s="1"/>
      <c r="N61" s="1"/>
      <c r="O61" s="1"/>
      <c r="P61" s="1"/>
      <c r="Q61" s="1"/>
      <c r="R61" s="1"/>
      <c r="S61" s="1"/>
      <c r="T61" s="1"/>
      <c r="U61" s="1"/>
      <c r="V61" s="1"/>
      <c r="W61" s="1"/>
      <c r="X61" s="1"/>
      <c r="Y61" s="1"/>
      <c r="Z61" s="1"/>
      <c r="AA61" s="1"/>
      <c r="AB61" s="1"/>
      <c r="AC61" s="1"/>
      <c r="AD61" s="1"/>
      <c r="AE61" s="1"/>
    </row>
    <row r="62" spans="1:31" ht="15.75" customHeight="1" x14ac:dyDescent="0.2">
      <c r="A62" s="1"/>
      <c r="B62" s="1"/>
      <c r="C62" s="1"/>
      <c r="D62" s="1"/>
      <c r="E62" s="1"/>
      <c r="F62" s="1"/>
      <c r="G62" s="1"/>
      <c r="H62" s="1"/>
      <c r="I62" s="1"/>
      <c r="J62" s="504"/>
      <c r="K62" s="466"/>
      <c r="L62" s="1"/>
      <c r="M62" s="1"/>
      <c r="N62" s="1"/>
      <c r="O62" s="1"/>
      <c r="P62" s="1"/>
      <c r="Q62" s="1"/>
      <c r="R62" s="1"/>
      <c r="S62" s="1"/>
      <c r="T62" s="1"/>
      <c r="U62" s="1"/>
      <c r="V62" s="1"/>
      <c r="W62" s="1"/>
      <c r="X62" s="1"/>
      <c r="Y62" s="1"/>
      <c r="Z62" s="1"/>
      <c r="AA62" s="1"/>
      <c r="AB62" s="1"/>
      <c r="AC62" s="1"/>
      <c r="AD62" s="1"/>
      <c r="AE62" s="1"/>
    </row>
    <row r="63" spans="1:31" ht="15.75" customHeight="1" x14ac:dyDescent="0.2">
      <c r="A63" s="1"/>
      <c r="B63" s="1"/>
      <c r="C63" s="1"/>
      <c r="D63" s="1"/>
      <c r="E63" s="1"/>
      <c r="F63" s="1"/>
      <c r="G63" s="1"/>
      <c r="H63" s="1"/>
      <c r="I63" s="1"/>
      <c r="J63" s="504"/>
      <c r="K63" s="466"/>
      <c r="L63" s="1"/>
      <c r="M63" s="1"/>
      <c r="N63" s="1"/>
      <c r="O63" s="1"/>
      <c r="P63" s="1"/>
      <c r="Q63" s="1"/>
      <c r="R63" s="1"/>
      <c r="S63" s="1"/>
      <c r="T63" s="1"/>
      <c r="U63" s="1"/>
      <c r="V63" s="1"/>
      <c r="W63" s="1"/>
      <c r="X63" s="1"/>
      <c r="Y63" s="1"/>
      <c r="Z63" s="1"/>
      <c r="AA63" s="1"/>
      <c r="AB63" s="1"/>
      <c r="AC63" s="1"/>
      <c r="AD63" s="1"/>
      <c r="AE63" s="1"/>
    </row>
    <row r="64" spans="1:31" ht="15.75" customHeight="1" x14ac:dyDescent="0.2">
      <c r="A64" s="1"/>
      <c r="B64" s="1"/>
      <c r="C64" s="1"/>
      <c r="D64" s="1"/>
      <c r="E64" s="1"/>
      <c r="F64" s="1"/>
      <c r="G64" s="1"/>
      <c r="H64" s="1"/>
      <c r="I64" s="1"/>
      <c r="J64" s="504"/>
      <c r="K64" s="466"/>
      <c r="L64" s="1"/>
      <c r="M64" s="1"/>
      <c r="N64" s="1"/>
      <c r="O64" s="1"/>
      <c r="P64" s="1"/>
      <c r="Q64" s="1"/>
      <c r="R64" s="1"/>
      <c r="S64" s="1"/>
      <c r="T64" s="1"/>
      <c r="U64" s="1"/>
      <c r="V64" s="1"/>
      <c r="W64" s="1"/>
      <c r="X64" s="1"/>
      <c r="Y64" s="1"/>
      <c r="Z64" s="1"/>
      <c r="AA64" s="1"/>
      <c r="AB64" s="1"/>
      <c r="AC64" s="1"/>
      <c r="AD64" s="1"/>
      <c r="AE64" s="1"/>
    </row>
    <row r="65" spans="1:31" ht="15.75" customHeight="1" x14ac:dyDescent="0.2">
      <c r="A65" s="1"/>
      <c r="B65" s="1"/>
      <c r="C65" s="1"/>
      <c r="D65" s="1"/>
      <c r="E65" s="1"/>
      <c r="F65" s="1"/>
      <c r="G65" s="1"/>
      <c r="H65" s="1"/>
      <c r="I65" s="1"/>
      <c r="J65" s="504"/>
      <c r="K65" s="466"/>
      <c r="L65" s="1"/>
      <c r="M65" s="1"/>
      <c r="N65" s="1"/>
      <c r="O65" s="1"/>
      <c r="P65" s="1"/>
      <c r="Q65" s="1"/>
      <c r="R65" s="1"/>
      <c r="S65" s="1"/>
      <c r="T65" s="1"/>
      <c r="U65" s="1"/>
      <c r="V65" s="1"/>
      <c r="W65" s="1"/>
      <c r="X65" s="1"/>
      <c r="Y65" s="1"/>
      <c r="Z65" s="1"/>
      <c r="AA65" s="1"/>
      <c r="AB65" s="1"/>
      <c r="AC65" s="1"/>
      <c r="AD65" s="1"/>
      <c r="AE65" s="1"/>
    </row>
    <row r="66" spans="1:31" ht="15.75" customHeight="1" x14ac:dyDescent="0.2">
      <c r="A66" s="1"/>
      <c r="B66" s="1"/>
      <c r="C66" s="1"/>
      <c r="D66" s="1"/>
      <c r="E66" s="1"/>
      <c r="F66" s="1"/>
      <c r="G66" s="1"/>
      <c r="H66" s="1"/>
      <c r="I66" s="1"/>
      <c r="J66" s="504"/>
      <c r="K66" s="466"/>
      <c r="L66" s="1"/>
      <c r="M66" s="1"/>
      <c r="N66" s="1"/>
      <c r="O66" s="1"/>
      <c r="P66" s="1"/>
      <c r="Q66" s="1"/>
      <c r="R66" s="1"/>
      <c r="S66" s="1"/>
      <c r="T66" s="1"/>
      <c r="U66" s="1"/>
      <c r="V66" s="1"/>
      <c r="W66" s="1"/>
      <c r="X66" s="1"/>
      <c r="Y66" s="1"/>
      <c r="Z66" s="1"/>
      <c r="AA66" s="1"/>
      <c r="AB66" s="1"/>
      <c r="AC66" s="1"/>
      <c r="AD66" s="1"/>
      <c r="AE66" s="1"/>
    </row>
    <row r="67" spans="1:31" ht="15.75" customHeight="1" x14ac:dyDescent="0.2">
      <c r="A67" s="1"/>
      <c r="B67" s="1"/>
      <c r="C67" s="1"/>
      <c r="D67" s="1"/>
      <c r="E67" s="1"/>
      <c r="F67" s="1"/>
      <c r="G67" s="1"/>
      <c r="H67" s="1"/>
      <c r="I67" s="1"/>
      <c r="J67" s="504"/>
      <c r="K67" s="466"/>
      <c r="L67" s="1"/>
      <c r="M67" s="1"/>
      <c r="N67" s="1"/>
      <c r="O67" s="1"/>
      <c r="P67" s="1"/>
      <c r="Q67" s="1"/>
      <c r="R67" s="1"/>
      <c r="S67" s="1"/>
      <c r="T67" s="1"/>
      <c r="U67" s="1"/>
      <c r="V67" s="1"/>
      <c r="W67" s="1"/>
      <c r="X67" s="1"/>
      <c r="Y67" s="1"/>
      <c r="Z67" s="1"/>
      <c r="AA67" s="1"/>
      <c r="AB67" s="1"/>
      <c r="AC67" s="1"/>
      <c r="AD67" s="1"/>
      <c r="AE67" s="1"/>
    </row>
    <row r="68" spans="1:31" ht="15.75" customHeight="1" x14ac:dyDescent="0.2">
      <c r="A68" s="1"/>
      <c r="B68" s="1"/>
      <c r="C68" s="1"/>
      <c r="D68" s="1"/>
      <c r="E68" s="1"/>
      <c r="F68" s="1"/>
      <c r="G68" s="1"/>
      <c r="H68" s="1"/>
      <c r="I68" s="1"/>
      <c r="J68" s="504"/>
      <c r="K68" s="466"/>
      <c r="L68" s="1"/>
      <c r="M68" s="1"/>
      <c r="N68" s="1"/>
      <c r="O68" s="1"/>
      <c r="P68" s="1"/>
      <c r="Q68" s="1"/>
      <c r="R68" s="1"/>
      <c r="S68" s="1"/>
      <c r="T68" s="1"/>
      <c r="U68" s="1"/>
      <c r="V68" s="1"/>
      <c r="W68" s="1"/>
      <c r="X68" s="1"/>
      <c r="Y68" s="1"/>
      <c r="Z68" s="1"/>
      <c r="AA68" s="1"/>
      <c r="AB68" s="1"/>
      <c r="AC68" s="1"/>
      <c r="AD68" s="1"/>
      <c r="AE68" s="1"/>
    </row>
    <row r="69" spans="1:31" ht="15.75" customHeight="1" x14ac:dyDescent="0.2">
      <c r="A69" s="1"/>
      <c r="B69" s="1"/>
      <c r="C69" s="1"/>
      <c r="D69" s="1"/>
      <c r="E69" s="1"/>
      <c r="F69" s="1"/>
      <c r="G69" s="1"/>
      <c r="H69" s="1"/>
      <c r="I69" s="1"/>
      <c r="J69" s="504"/>
      <c r="K69" s="466"/>
      <c r="L69" s="1"/>
      <c r="M69" s="1"/>
      <c r="N69" s="1"/>
      <c r="O69" s="1"/>
      <c r="P69" s="1"/>
      <c r="Q69" s="1"/>
      <c r="R69" s="1"/>
      <c r="S69" s="1"/>
      <c r="T69" s="1"/>
      <c r="U69" s="1"/>
      <c r="V69" s="1"/>
      <c r="W69" s="1"/>
      <c r="X69" s="1"/>
      <c r="Y69" s="1"/>
      <c r="Z69" s="1"/>
      <c r="AA69" s="1"/>
      <c r="AB69" s="1"/>
      <c r="AC69" s="1"/>
      <c r="AD69" s="1"/>
      <c r="AE69" s="1"/>
    </row>
    <row r="70" spans="1:31" ht="15.75" customHeight="1" x14ac:dyDescent="0.2">
      <c r="A70" s="1"/>
      <c r="B70" s="1"/>
      <c r="C70" s="1"/>
      <c r="D70" s="1"/>
      <c r="E70" s="1"/>
      <c r="F70" s="1"/>
      <c r="G70" s="1"/>
      <c r="H70" s="1"/>
      <c r="I70" s="1"/>
      <c r="J70" s="504"/>
      <c r="K70" s="466"/>
      <c r="L70" s="1"/>
      <c r="M70" s="1"/>
      <c r="N70" s="1"/>
      <c r="O70" s="1"/>
      <c r="P70" s="1"/>
      <c r="Q70" s="1"/>
      <c r="R70" s="1"/>
      <c r="S70" s="1"/>
      <c r="T70" s="1"/>
      <c r="U70" s="1"/>
      <c r="V70" s="1"/>
      <c r="W70" s="1"/>
      <c r="X70" s="1"/>
      <c r="Y70" s="1"/>
      <c r="Z70" s="1"/>
      <c r="AA70" s="1"/>
      <c r="AB70" s="1"/>
      <c r="AC70" s="1"/>
      <c r="AD70" s="1"/>
      <c r="AE70" s="1"/>
    </row>
    <row r="71" spans="1:31" ht="15.75" customHeight="1" x14ac:dyDescent="0.2">
      <c r="A71" s="1"/>
      <c r="B71" s="1"/>
      <c r="C71" s="1"/>
      <c r="D71" s="1"/>
      <c r="E71" s="1"/>
      <c r="F71" s="1"/>
      <c r="G71" s="1"/>
      <c r="H71" s="1"/>
      <c r="I71" s="1"/>
      <c r="J71" s="504"/>
      <c r="K71" s="466"/>
      <c r="L71" s="1"/>
      <c r="M71" s="1"/>
      <c r="N71" s="1"/>
      <c r="O71" s="1"/>
      <c r="P71" s="1"/>
      <c r="Q71" s="1"/>
      <c r="R71" s="1"/>
      <c r="S71" s="1"/>
      <c r="T71" s="1"/>
      <c r="U71" s="1"/>
      <c r="V71" s="1"/>
      <c r="W71" s="1"/>
      <c r="X71" s="1"/>
      <c r="Y71" s="1"/>
      <c r="Z71" s="1"/>
      <c r="AA71" s="1"/>
      <c r="AB71" s="1"/>
      <c r="AC71" s="1"/>
      <c r="AD71" s="1"/>
      <c r="AE71" s="1"/>
    </row>
    <row r="72" spans="1:31" ht="15.75" customHeight="1" x14ac:dyDescent="0.2">
      <c r="A72" s="1"/>
      <c r="B72" s="1"/>
      <c r="C72" s="1"/>
      <c r="D72" s="1"/>
      <c r="E72" s="1"/>
      <c r="F72" s="1"/>
      <c r="G72" s="1"/>
      <c r="H72" s="1"/>
      <c r="I72" s="1"/>
      <c r="J72" s="504"/>
      <c r="K72" s="466"/>
      <c r="L72" s="1"/>
      <c r="M72" s="1"/>
      <c r="N72" s="1"/>
      <c r="O72" s="1"/>
      <c r="P72" s="1"/>
      <c r="Q72" s="1"/>
      <c r="R72" s="1"/>
      <c r="S72" s="1"/>
      <c r="T72" s="1"/>
      <c r="U72" s="1"/>
      <c r="V72" s="1"/>
      <c r="W72" s="1"/>
      <c r="X72" s="1"/>
      <c r="Y72" s="1"/>
      <c r="Z72" s="1"/>
      <c r="AA72" s="1"/>
      <c r="AB72" s="1"/>
      <c r="AC72" s="1"/>
      <c r="AD72" s="1"/>
      <c r="AE72" s="1"/>
    </row>
    <row r="73" spans="1:31" ht="15.75" customHeight="1" x14ac:dyDescent="0.2">
      <c r="A73" s="1"/>
      <c r="B73" s="1"/>
      <c r="C73" s="1"/>
      <c r="D73" s="1"/>
      <c r="E73" s="1"/>
      <c r="F73" s="1"/>
      <c r="G73" s="1"/>
      <c r="H73" s="1"/>
      <c r="I73" s="1"/>
      <c r="J73" s="504"/>
      <c r="K73" s="466"/>
      <c r="L73" s="1"/>
      <c r="M73" s="1"/>
      <c r="N73" s="1"/>
      <c r="O73" s="1"/>
      <c r="P73" s="1"/>
      <c r="Q73" s="1"/>
      <c r="R73" s="1"/>
      <c r="S73" s="1"/>
      <c r="T73" s="1"/>
      <c r="U73" s="1"/>
      <c r="V73" s="1"/>
      <c r="W73" s="1"/>
      <c r="X73" s="1"/>
      <c r="Y73" s="1"/>
      <c r="Z73" s="1"/>
      <c r="AA73" s="1"/>
      <c r="AB73" s="1"/>
      <c r="AC73" s="1"/>
      <c r="AD73" s="1"/>
      <c r="AE73" s="1"/>
    </row>
    <row r="74" spans="1:31" ht="15.75" customHeight="1" x14ac:dyDescent="0.2">
      <c r="A74" s="1"/>
      <c r="B74" s="1"/>
      <c r="C74" s="1"/>
      <c r="D74" s="1"/>
      <c r="E74" s="1"/>
      <c r="F74" s="1"/>
      <c r="G74" s="1"/>
      <c r="H74" s="1"/>
      <c r="I74" s="1"/>
      <c r="J74" s="504"/>
      <c r="K74" s="466"/>
      <c r="L74" s="1"/>
      <c r="M74" s="1"/>
      <c r="N74" s="1"/>
      <c r="O74" s="1"/>
      <c r="P74" s="1"/>
      <c r="Q74" s="1"/>
      <c r="R74" s="1"/>
      <c r="S74" s="1"/>
      <c r="T74" s="1"/>
      <c r="U74" s="1"/>
      <c r="V74" s="1"/>
      <c r="W74" s="1"/>
      <c r="X74" s="1"/>
      <c r="Y74" s="1"/>
      <c r="Z74" s="1"/>
      <c r="AA74" s="1"/>
      <c r="AB74" s="1"/>
      <c r="AC74" s="1"/>
      <c r="AD74" s="1"/>
      <c r="AE74" s="1"/>
    </row>
    <row r="75" spans="1:31" ht="15.75" customHeight="1" x14ac:dyDescent="0.2">
      <c r="A75" s="1"/>
      <c r="B75" s="1"/>
      <c r="C75" s="1"/>
      <c r="D75" s="1"/>
      <c r="E75" s="1"/>
      <c r="F75" s="1"/>
      <c r="G75" s="1"/>
      <c r="H75" s="1"/>
      <c r="I75" s="1"/>
      <c r="J75" s="504"/>
      <c r="K75" s="466"/>
      <c r="L75" s="1"/>
      <c r="M75" s="1"/>
      <c r="N75" s="1"/>
      <c r="O75" s="1"/>
      <c r="P75" s="1"/>
      <c r="Q75" s="1"/>
      <c r="R75" s="1"/>
      <c r="S75" s="1"/>
      <c r="T75" s="1"/>
      <c r="U75" s="1"/>
      <c r="V75" s="1"/>
      <c r="W75" s="1"/>
      <c r="X75" s="1"/>
      <c r="Y75" s="1"/>
      <c r="Z75" s="1"/>
      <c r="AA75" s="1"/>
      <c r="AB75" s="1"/>
      <c r="AC75" s="1"/>
      <c r="AD75" s="1"/>
      <c r="AE75" s="1"/>
    </row>
    <row r="76" spans="1:31" ht="15.75" customHeight="1" x14ac:dyDescent="0.2">
      <c r="A76" s="1"/>
      <c r="B76" s="1"/>
      <c r="C76" s="1"/>
      <c r="D76" s="1"/>
      <c r="E76" s="1"/>
      <c r="F76" s="1"/>
      <c r="G76" s="1"/>
      <c r="H76" s="1"/>
      <c r="I76" s="1"/>
      <c r="J76" s="504"/>
      <c r="K76" s="466"/>
      <c r="L76" s="1"/>
      <c r="M76" s="1"/>
      <c r="N76" s="1"/>
      <c r="O76" s="1"/>
      <c r="P76" s="1"/>
      <c r="Q76" s="1"/>
      <c r="R76" s="1"/>
      <c r="S76" s="1"/>
      <c r="T76" s="1"/>
      <c r="U76" s="1"/>
      <c r="V76" s="1"/>
      <c r="W76" s="1"/>
      <c r="X76" s="1"/>
      <c r="Y76" s="1"/>
      <c r="Z76" s="1"/>
      <c r="AA76" s="1"/>
      <c r="AB76" s="1"/>
      <c r="AC76" s="1"/>
      <c r="AD76" s="1"/>
      <c r="AE76" s="1"/>
    </row>
    <row r="77" spans="1:31" ht="15.75" customHeight="1" x14ac:dyDescent="0.2">
      <c r="A77" s="1"/>
      <c r="B77" s="1"/>
      <c r="C77" s="1"/>
      <c r="D77" s="1"/>
      <c r="E77" s="1"/>
      <c r="F77" s="1"/>
      <c r="G77" s="1"/>
      <c r="H77" s="1"/>
      <c r="I77" s="1"/>
      <c r="J77" s="504"/>
      <c r="K77" s="466"/>
      <c r="L77" s="1"/>
      <c r="M77" s="1"/>
      <c r="N77" s="1"/>
      <c r="O77" s="1"/>
      <c r="P77" s="1"/>
      <c r="Q77" s="1"/>
      <c r="R77" s="1"/>
      <c r="S77" s="1"/>
      <c r="T77" s="1"/>
      <c r="U77" s="1"/>
      <c r="V77" s="1"/>
      <c r="W77" s="1"/>
      <c r="X77" s="1"/>
      <c r="Y77" s="1"/>
      <c r="Z77" s="1"/>
      <c r="AA77" s="1"/>
      <c r="AB77" s="1"/>
      <c r="AC77" s="1"/>
      <c r="AD77" s="1"/>
      <c r="AE77" s="1"/>
    </row>
    <row r="78" spans="1:31" ht="15.75" customHeight="1" x14ac:dyDescent="0.2">
      <c r="A78" s="1"/>
      <c r="B78" s="1"/>
      <c r="C78" s="1"/>
      <c r="D78" s="1"/>
      <c r="E78" s="1"/>
      <c r="F78" s="1"/>
      <c r="G78" s="1"/>
      <c r="H78" s="1"/>
      <c r="I78" s="1"/>
      <c r="J78" s="504"/>
      <c r="K78" s="466"/>
      <c r="L78" s="1"/>
      <c r="M78" s="1"/>
      <c r="N78" s="1"/>
      <c r="O78" s="1"/>
      <c r="P78" s="1"/>
      <c r="Q78" s="1"/>
      <c r="R78" s="1"/>
      <c r="S78" s="1"/>
      <c r="T78" s="1"/>
      <c r="U78" s="1"/>
      <c r="V78" s="1"/>
      <c r="W78" s="1"/>
      <c r="X78" s="1"/>
      <c r="Y78" s="1"/>
      <c r="Z78" s="1"/>
      <c r="AA78" s="1"/>
      <c r="AB78" s="1"/>
      <c r="AC78" s="1"/>
      <c r="AD78" s="1"/>
      <c r="AE78" s="1"/>
    </row>
    <row r="79" spans="1:31" ht="15.75" customHeight="1" x14ac:dyDescent="0.2">
      <c r="A79" s="1"/>
      <c r="B79" s="1"/>
      <c r="C79" s="1"/>
      <c r="D79" s="1"/>
      <c r="E79" s="1"/>
      <c r="F79" s="1"/>
      <c r="G79" s="1"/>
      <c r="H79" s="1"/>
      <c r="I79" s="1"/>
      <c r="J79" s="504"/>
      <c r="K79" s="466"/>
      <c r="L79" s="1"/>
      <c r="M79" s="1"/>
      <c r="N79" s="1"/>
      <c r="O79" s="1"/>
      <c r="P79" s="1"/>
      <c r="Q79" s="1"/>
      <c r="R79" s="1"/>
      <c r="S79" s="1"/>
      <c r="T79" s="1"/>
      <c r="U79" s="1"/>
      <c r="V79" s="1"/>
      <c r="W79" s="1"/>
      <c r="X79" s="1"/>
      <c r="Y79" s="1"/>
      <c r="Z79" s="1"/>
      <c r="AA79" s="1"/>
      <c r="AB79" s="1"/>
      <c r="AC79" s="1"/>
      <c r="AD79" s="1"/>
      <c r="AE79" s="1"/>
    </row>
    <row r="80" spans="1:31" ht="15.75" customHeight="1" x14ac:dyDescent="0.2">
      <c r="A80" s="1"/>
      <c r="B80" s="1"/>
      <c r="C80" s="1"/>
      <c r="D80" s="1"/>
      <c r="E80" s="1"/>
      <c r="F80" s="1"/>
      <c r="G80" s="1"/>
      <c r="H80" s="1"/>
      <c r="I80" s="1"/>
      <c r="J80" s="504"/>
      <c r="K80" s="466"/>
      <c r="L80" s="1"/>
      <c r="M80" s="1"/>
      <c r="N80" s="1"/>
      <c r="O80" s="1"/>
      <c r="P80" s="1"/>
      <c r="Q80" s="1"/>
      <c r="R80" s="1"/>
      <c r="S80" s="1"/>
      <c r="T80" s="1"/>
      <c r="U80" s="1"/>
      <c r="V80" s="1"/>
      <c r="W80" s="1"/>
      <c r="X80" s="1"/>
      <c r="Y80" s="1"/>
      <c r="Z80" s="1"/>
      <c r="AA80" s="1"/>
      <c r="AB80" s="1"/>
      <c r="AC80" s="1"/>
      <c r="AD80" s="1"/>
      <c r="AE80" s="1"/>
    </row>
    <row r="81" spans="1:31" ht="15.75" customHeight="1" x14ac:dyDescent="0.2">
      <c r="A81" s="1"/>
      <c r="B81" s="1"/>
      <c r="C81" s="1"/>
      <c r="D81" s="1"/>
      <c r="E81" s="1"/>
      <c r="F81" s="1"/>
      <c r="G81" s="1"/>
      <c r="H81" s="1"/>
      <c r="I81" s="1"/>
      <c r="J81" s="504"/>
      <c r="K81" s="466"/>
      <c r="L81" s="1"/>
      <c r="M81" s="1"/>
      <c r="N81" s="1"/>
      <c r="O81" s="1"/>
      <c r="P81" s="1"/>
      <c r="Q81" s="1"/>
      <c r="R81" s="1"/>
      <c r="S81" s="1"/>
      <c r="T81" s="1"/>
      <c r="U81" s="1"/>
      <c r="V81" s="1"/>
      <c r="W81" s="1"/>
      <c r="X81" s="1"/>
      <c r="Y81" s="1"/>
      <c r="Z81" s="1"/>
      <c r="AA81" s="1"/>
      <c r="AB81" s="1"/>
      <c r="AC81" s="1"/>
      <c r="AD81" s="1"/>
      <c r="AE81" s="1"/>
    </row>
    <row r="82" spans="1:31" ht="15.75" customHeight="1" x14ac:dyDescent="0.2">
      <c r="A82" s="1"/>
      <c r="B82" s="1"/>
      <c r="C82" s="1"/>
      <c r="D82" s="1"/>
      <c r="E82" s="1"/>
      <c r="F82" s="1"/>
      <c r="G82" s="1"/>
      <c r="H82" s="1"/>
      <c r="I82" s="1"/>
      <c r="J82" s="504"/>
      <c r="K82" s="466"/>
      <c r="L82" s="1"/>
      <c r="M82" s="1"/>
      <c r="N82" s="1"/>
      <c r="O82" s="1"/>
      <c r="P82" s="1"/>
      <c r="Q82" s="1"/>
      <c r="R82" s="1"/>
      <c r="S82" s="1"/>
      <c r="T82" s="1"/>
      <c r="U82" s="1"/>
      <c r="V82" s="1"/>
      <c r="W82" s="1"/>
      <c r="X82" s="1"/>
      <c r="Y82" s="1"/>
      <c r="Z82" s="1"/>
      <c r="AA82" s="1"/>
      <c r="AB82" s="1"/>
      <c r="AC82" s="1"/>
      <c r="AD82" s="1"/>
      <c r="AE82" s="1"/>
    </row>
    <row r="83" spans="1:31" ht="15.75" customHeight="1" x14ac:dyDescent="0.2">
      <c r="A83" s="1"/>
      <c r="B83" s="1"/>
      <c r="C83" s="1"/>
      <c r="D83" s="1"/>
      <c r="E83" s="1"/>
      <c r="F83" s="1"/>
      <c r="G83" s="1"/>
      <c r="H83" s="1"/>
      <c r="I83" s="1"/>
      <c r="J83" s="504"/>
      <c r="K83" s="466"/>
      <c r="L83" s="1"/>
      <c r="M83" s="1"/>
      <c r="N83" s="1"/>
      <c r="O83" s="1"/>
      <c r="P83" s="1"/>
      <c r="Q83" s="1"/>
      <c r="R83" s="1"/>
      <c r="S83" s="1"/>
      <c r="T83" s="1"/>
      <c r="U83" s="1"/>
      <c r="V83" s="1"/>
      <c r="W83" s="1"/>
      <c r="X83" s="1"/>
      <c r="Y83" s="1"/>
      <c r="Z83" s="1"/>
      <c r="AA83" s="1"/>
      <c r="AB83" s="1"/>
      <c r="AC83" s="1"/>
      <c r="AD83" s="1"/>
      <c r="AE83" s="1"/>
    </row>
    <row r="84" spans="1:31" ht="15.75" customHeight="1" x14ac:dyDescent="0.2">
      <c r="A84" s="1"/>
      <c r="B84" s="1"/>
      <c r="C84" s="1"/>
      <c r="D84" s="1"/>
      <c r="E84" s="1"/>
      <c r="F84" s="1"/>
      <c r="G84" s="1"/>
      <c r="H84" s="1"/>
      <c r="I84" s="1"/>
      <c r="J84" s="504"/>
      <c r="K84" s="466"/>
      <c r="L84" s="1"/>
      <c r="M84" s="1"/>
      <c r="N84" s="1"/>
      <c r="O84" s="1"/>
      <c r="P84" s="1"/>
      <c r="Q84" s="1"/>
      <c r="R84" s="1"/>
      <c r="S84" s="1"/>
      <c r="T84" s="1"/>
      <c r="U84" s="1"/>
      <c r="V84" s="1"/>
      <c r="W84" s="1"/>
      <c r="X84" s="1"/>
      <c r="Y84" s="1"/>
      <c r="Z84" s="1"/>
      <c r="AA84" s="1"/>
      <c r="AB84" s="1"/>
      <c r="AC84" s="1"/>
      <c r="AD84" s="1"/>
      <c r="AE84" s="1"/>
    </row>
    <row r="85" spans="1:31" ht="15.75" customHeight="1" x14ac:dyDescent="0.2">
      <c r="A85" s="1"/>
      <c r="B85" s="1"/>
      <c r="C85" s="1"/>
      <c r="D85" s="1"/>
      <c r="E85" s="1"/>
      <c r="F85" s="1"/>
      <c r="G85" s="1"/>
      <c r="H85" s="1"/>
      <c r="I85" s="1"/>
      <c r="J85" s="504"/>
      <c r="K85" s="466"/>
      <c r="L85" s="1"/>
      <c r="M85" s="1"/>
      <c r="N85" s="1"/>
      <c r="O85" s="1"/>
      <c r="P85" s="1"/>
      <c r="Q85" s="1"/>
      <c r="R85" s="1"/>
      <c r="S85" s="1"/>
      <c r="T85" s="1"/>
      <c r="U85" s="1"/>
      <c r="V85" s="1"/>
      <c r="W85" s="1"/>
      <c r="X85" s="1"/>
      <c r="Y85" s="1"/>
      <c r="Z85" s="1"/>
      <c r="AA85" s="1"/>
      <c r="AB85" s="1"/>
      <c r="AC85" s="1"/>
      <c r="AD85" s="1"/>
      <c r="AE85" s="1"/>
    </row>
    <row r="86" spans="1:31" ht="15.75" customHeight="1" x14ac:dyDescent="0.2">
      <c r="A86" s="1"/>
      <c r="B86" s="1"/>
      <c r="C86" s="1"/>
      <c r="D86" s="1"/>
      <c r="E86" s="1"/>
      <c r="F86" s="1"/>
      <c r="G86" s="1"/>
      <c r="H86" s="1"/>
      <c r="I86" s="1"/>
      <c r="J86" s="504"/>
      <c r="K86" s="466"/>
      <c r="L86" s="1"/>
      <c r="M86" s="1"/>
      <c r="N86" s="1"/>
      <c r="O86" s="1"/>
      <c r="P86" s="1"/>
      <c r="Q86" s="1"/>
      <c r="R86" s="1"/>
      <c r="S86" s="1"/>
      <c r="T86" s="1"/>
      <c r="U86" s="1"/>
      <c r="V86" s="1"/>
      <c r="W86" s="1"/>
      <c r="X86" s="1"/>
      <c r="Y86" s="1"/>
      <c r="Z86" s="1"/>
      <c r="AA86" s="1"/>
      <c r="AB86" s="1"/>
      <c r="AC86" s="1"/>
      <c r="AD86" s="1"/>
      <c r="AE86" s="1"/>
    </row>
    <row r="87" spans="1:31" ht="15.75" customHeight="1" x14ac:dyDescent="0.2">
      <c r="A87" s="1"/>
      <c r="B87" s="1"/>
      <c r="C87" s="1"/>
      <c r="D87" s="1"/>
      <c r="E87" s="1"/>
      <c r="F87" s="1"/>
      <c r="G87" s="1"/>
      <c r="H87" s="1"/>
      <c r="I87" s="1"/>
      <c r="J87" s="504"/>
      <c r="K87" s="466"/>
      <c r="L87" s="1"/>
      <c r="M87" s="1"/>
      <c r="N87" s="1"/>
      <c r="O87" s="1"/>
      <c r="P87" s="1"/>
      <c r="Q87" s="1"/>
      <c r="R87" s="1"/>
      <c r="S87" s="1"/>
      <c r="T87" s="1"/>
      <c r="U87" s="1"/>
      <c r="V87" s="1"/>
      <c r="W87" s="1"/>
      <c r="X87" s="1"/>
      <c r="Y87" s="1"/>
      <c r="Z87" s="1"/>
      <c r="AA87" s="1"/>
      <c r="AB87" s="1"/>
      <c r="AC87" s="1"/>
      <c r="AD87" s="1"/>
      <c r="AE87" s="1"/>
    </row>
    <row r="88" spans="1:31" ht="15.75" customHeight="1" x14ac:dyDescent="0.2">
      <c r="A88" s="1"/>
      <c r="B88" s="1"/>
      <c r="C88" s="1"/>
      <c r="D88" s="1"/>
      <c r="E88" s="1"/>
      <c r="F88" s="1"/>
      <c r="G88" s="1"/>
      <c r="H88" s="1"/>
      <c r="I88" s="1"/>
      <c r="J88" s="504"/>
      <c r="K88" s="466"/>
      <c r="L88" s="1"/>
      <c r="M88" s="1"/>
      <c r="N88" s="1"/>
      <c r="O88" s="1"/>
      <c r="P88" s="1"/>
      <c r="Q88" s="1"/>
      <c r="R88" s="1"/>
      <c r="S88" s="1"/>
      <c r="T88" s="1"/>
      <c r="U88" s="1"/>
      <c r="V88" s="1"/>
      <c r="W88" s="1"/>
      <c r="X88" s="1"/>
      <c r="Y88" s="1"/>
      <c r="Z88" s="1"/>
      <c r="AA88" s="1"/>
      <c r="AB88" s="1"/>
      <c r="AC88" s="1"/>
      <c r="AD88" s="1"/>
      <c r="AE88" s="1"/>
    </row>
    <row r="89" spans="1:31" ht="15.75" customHeight="1" x14ac:dyDescent="0.2">
      <c r="A89" s="1"/>
      <c r="B89" s="1"/>
      <c r="C89" s="1"/>
      <c r="D89" s="1"/>
      <c r="E89" s="1"/>
      <c r="F89" s="1"/>
      <c r="G89" s="1"/>
      <c r="H89" s="1"/>
      <c r="I89" s="1"/>
      <c r="J89" s="504"/>
      <c r="K89" s="466"/>
      <c r="L89" s="1"/>
      <c r="M89" s="1"/>
      <c r="N89" s="1"/>
      <c r="O89" s="1"/>
      <c r="P89" s="1"/>
      <c r="Q89" s="1"/>
      <c r="R89" s="1"/>
      <c r="S89" s="1"/>
      <c r="T89" s="1"/>
      <c r="U89" s="1"/>
      <c r="V89" s="1"/>
      <c r="W89" s="1"/>
      <c r="X89" s="1"/>
      <c r="Y89" s="1"/>
      <c r="Z89" s="1"/>
      <c r="AA89" s="1"/>
      <c r="AB89" s="1"/>
      <c r="AC89" s="1"/>
      <c r="AD89" s="1"/>
      <c r="AE89" s="1"/>
    </row>
    <row r="90" spans="1:31" ht="15.75" customHeight="1" x14ac:dyDescent="0.2">
      <c r="A90" s="1"/>
      <c r="B90" s="1"/>
      <c r="C90" s="1"/>
      <c r="D90" s="1"/>
      <c r="E90" s="1"/>
      <c r="F90" s="1"/>
      <c r="G90" s="1"/>
      <c r="H90" s="1"/>
      <c r="I90" s="1"/>
      <c r="J90" s="504"/>
      <c r="K90" s="466"/>
      <c r="L90" s="1"/>
      <c r="M90" s="1"/>
      <c r="N90" s="1"/>
      <c r="O90" s="1"/>
      <c r="P90" s="1"/>
      <c r="Q90" s="1"/>
      <c r="R90" s="1"/>
      <c r="S90" s="1"/>
      <c r="T90" s="1"/>
      <c r="U90" s="1"/>
      <c r="V90" s="1"/>
      <c r="W90" s="1"/>
      <c r="X90" s="1"/>
      <c r="Y90" s="1"/>
      <c r="Z90" s="1"/>
      <c r="AA90" s="1"/>
      <c r="AB90" s="1"/>
      <c r="AC90" s="1"/>
      <c r="AD90" s="1"/>
      <c r="AE90" s="1"/>
    </row>
    <row r="91" spans="1:31" ht="15.75" customHeight="1" x14ac:dyDescent="0.2">
      <c r="A91" s="1"/>
      <c r="B91" s="1"/>
      <c r="C91" s="1"/>
      <c r="D91" s="1"/>
      <c r="E91" s="1"/>
      <c r="F91" s="1"/>
      <c r="G91" s="1"/>
      <c r="H91" s="1"/>
      <c r="I91" s="1"/>
      <c r="J91" s="504"/>
      <c r="K91" s="466"/>
      <c r="L91" s="1"/>
      <c r="M91" s="1"/>
      <c r="N91" s="1"/>
      <c r="O91" s="1"/>
      <c r="P91" s="1"/>
      <c r="Q91" s="1"/>
      <c r="R91" s="1"/>
      <c r="S91" s="1"/>
      <c r="T91" s="1"/>
      <c r="U91" s="1"/>
      <c r="V91" s="1"/>
      <c r="W91" s="1"/>
      <c r="X91" s="1"/>
      <c r="Y91" s="1"/>
      <c r="Z91" s="1"/>
      <c r="AA91" s="1"/>
      <c r="AB91" s="1"/>
      <c r="AC91" s="1"/>
      <c r="AD91" s="1"/>
      <c r="AE91" s="1"/>
    </row>
    <row r="92" spans="1:31" ht="15.75" customHeight="1" x14ac:dyDescent="0.2">
      <c r="A92" s="1"/>
      <c r="B92" s="1"/>
      <c r="C92" s="1"/>
      <c r="D92" s="1"/>
      <c r="E92" s="1"/>
      <c r="F92" s="1"/>
      <c r="G92" s="1"/>
      <c r="H92" s="1"/>
      <c r="I92" s="1"/>
      <c r="J92" s="504"/>
      <c r="K92" s="466"/>
      <c r="L92" s="1"/>
      <c r="M92" s="1"/>
      <c r="N92" s="1"/>
      <c r="O92" s="1"/>
      <c r="P92" s="1"/>
      <c r="Q92" s="1"/>
      <c r="R92" s="1"/>
      <c r="S92" s="1"/>
      <c r="T92" s="1"/>
      <c r="U92" s="1"/>
      <c r="V92" s="1"/>
      <c r="W92" s="1"/>
      <c r="X92" s="1"/>
      <c r="Y92" s="1"/>
      <c r="Z92" s="1"/>
      <c r="AA92" s="1"/>
      <c r="AB92" s="1"/>
      <c r="AC92" s="1"/>
      <c r="AD92" s="1"/>
      <c r="AE92" s="1"/>
    </row>
    <row r="93" spans="1:31" ht="15.75" customHeight="1" x14ac:dyDescent="0.2">
      <c r="A93" s="1"/>
      <c r="B93" s="1"/>
      <c r="C93" s="1"/>
      <c r="D93" s="1"/>
      <c r="E93" s="1"/>
      <c r="F93" s="1"/>
      <c r="G93" s="1"/>
      <c r="H93" s="1"/>
      <c r="I93" s="1"/>
      <c r="J93" s="504"/>
      <c r="K93" s="466"/>
      <c r="L93" s="1"/>
      <c r="M93" s="1"/>
      <c r="N93" s="1"/>
      <c r="O93" s="1"/>
      <c r="P93" s="1"/>
      <c r="Q93" s="1"/>
      <c r="R93" s="1"/>
      <c r="S93" s="1"/>
      <c r="T93" s="1"/>
      <c r="U93" s="1"/>
      <c r="V93" s="1"/>
      <c r="W93" s="1"/>
      <c r="X93" s="1"/>
      <c r="Y93" s="1"/>
      <c r="Z93" s="1"/>
      <c r="AA93" s="1"/>
      <c r="AB93" s="1"/>
      <c r="AC93" s="1"/>
      <c r="AD93" s="1"/>
      <c r="AE93" s="1"/>
    </row>
    <row r="94" spans="1:31" ht="15.75" customHeight="1" x14ac:dyDescent="0.2">
      <c r="A94" s="1"/>
      <c r="B94" s="1"/>
      <c r="C94" s="1"/>
      <c r="D94" s="1"/>
      <c r="E94" s="1"/>
      <c r="F94" s="1"/>
      <c r="G94" s="1"/>
      <c r="H94" s="1"/>
      <c r="I94" s="1"/>
      <c r="J94" s="504"/>
      <c r="K94" s="466"/>
      <c r="L94" s="1"/>
      <c r="M94" s="1"/>
      <c r="N94" s="1"/>
      <c r="O94" s="1"/>
      <c r="P94" s="1"/>
      <c r="Q94" s="1"/>
      <c r="R94" s="1"/>
      <c r="S94" s="1"/>
      <c r="T94" s="1"/>
      <c r="U94" s="1"/>
      <c r="V94" s="1"/>
      <c r="W94" s="1"/>
      <c r="X94" s="1"/>
      <c r="Y94" s="1"/>
      <c r="Z94" s="1"/>
      <c r="AA94" s="1"/>
      <c r="AB94" s="1"/>
      <c r="AC94" s="1"/>
      <c r="AD94" s="1"/>
      <c r="AE94" s="1"/>
    </row>
    <row r="95" spans="1:31" ht="15.75" customHeight="1" x14ac:dyDescent="0.2">
      <c r="A95" s="1"/>
      <c r="B95" s="1"/>
      <c r="C95" s="1"/>
      <c r="D95" s="1"/>
      <c r="E95" s="1"/>
      <c r="F95" s="1"/>
      <c r="G95" s="1"/>
      <c r="H95" s="1"/>
      <c r="I95" s="1"/>
      <c r="J95" s="504"/>
      <c r="K95" s="466"/>
      <c r="L95" s="1"/>
      <c r="M95" s="1"/>
      <c r="N95" s="1"/>
      <c r="O95" s="1"/>
      <c r="P95" s="1"/>
      <c r="Q95" s="1"/>
      <c r="R95" s="1"/>
      <c r="S95" s="1"/>
      <c r="T95" s="1"/>
      <c r="U95" s="1"/>
      <c r="V95" s="1"/>
      <c r="W95" s="1"/>
      <c r="X95" s="1"/>
      <c r="Y95" s="1"/>
      <c r="Z95" s="1"/>
      <c r="AA95" s="1"/>
      <c r="AB95" s="1"/>
      <c r="AC95" s="1"/>
      <c r="AD95" s="1"/>
      <c r="AE95" s="1"/>
    </row>
    <row r="96" spans="1:31" ht="15.75" customHeight="1" x14ac:dyDescent="0.2">
      <c r="A96" s="1"/>
      <c r="B96" s="1"/>
      <c r="C96" s="1"/>
      <c r="D96" s="1"/>
      <c r="E96" s="1"/>
      <c r="F96" s="1"/>
      <c r="G96" s="1"/>
      <c r="H96" s="1"/>
      <c r="I96" s="1"/>
      <c r="J96" s="504"/>
      <c r="K96" s="466"/>
      <c r="L96" s="1"/>
      <c r="M96" s="1"/>
      <c r="N96" s="1"/>
      <c r="O96" s="1"/>
      <c r="P96" s="1"/>
      <c r="Q96" s="1"/>
      <c r="R96" s="1"/>
      <c r="S96" s="1"/>
      <c r="T96" s="1"/>
      <c r="U96" s="1"/>
      <c r="V96" s="1"/>
      <c r="W96" s="1"/>
      <c r="X96" s="1"/>
      <c r="Y96" s="1"/>
      <c r="Z96" s="1"/>
      <c r="AA96" s="1"/>
      <c r="AB96" s="1"/>
      <c r="AC96" s="1"/>
      <c r="AD96" s="1"/>
      <c r="AE96" s="1"/>
    </row>
    <row r="97" spans="1:31" ht="15.75" customHeight="1" x14ac:dyDescent="0.2">
      <c r="A97" s="1"/>
      <c r="B97" s="1"/>
      <c r="C97" s="1"/>
      <c r="D97" s="1"/>
      <c r="E97" s="1"/>
      <c r="F97" s="1"/>
      <c r="G97" s="1"/>
      <c r="H97" s="1"/>
      <c r="I97" s="1"/>
      <c r="J97" s="504"/>
      <c r="K97" s="466"/>
      <c r="L97" s="1"/>
      <c r="M97" s="1"/>
      <c r="N97" s="1"/>
      <c r="O97" s="1"/>
      <c r="P97" s="1"/>
      <c r="Q97" s="1"/>
      <c r="R97" s="1"/>
      <c r="S97" s="1"/>
      <c r="T97" s="1"/>
      <c r="U97" s="1"/>
      <c r="V97" s="1"/>
      <c r="W97" s="1"/>
      <c r="X97" s="1"/>
      <c r="Y97" s="1"/>
      <c r="Z97" s="1"/>
      <c r="AA97" s="1"/>
      <c r="AB97" s="1"/>
      <c r="AC97" s="1"/>
      <c r="AD97" s="1"/>
      <c r="AE97" s="1"/>
    </row>
    <row r="98" spans="1:31" ht="15.75" customHeight="1" x14ac:dyDescent="0.2">
      <c r="A98" s="1"/>
      <c r="B98" s="1"/>
      <c r="C98" s="1"/>
      <c r="D98" s="1"/>
      <c r="E98" s="1"/>
      <c r="F98" s="1"/>
      <c r="G98" s="1"/>
      <c r="H98" s="1"/>
      <c r="I98" s="1"/>
      <c r="J98" s="504"/>
      <c r="K98" s="466"/>
      <c r="L98" s="1"/>
      <c r="M98" s="1"/>
      <c r="N98" s="1"/>
      <c r="O98" s="1"/>
      <c r="P98" s="1"/>
      <c r="Q98" s="1"/>
      <c r="R98" s="1"/>
      <c r="S98" s="1"/>
      <c r="T98" s="1"/>
      <c r="U98" s="1"/>
      <c r="V98" s="1"/>
      <c r="W98" s="1"/>
      <c r="X98" s="1"/>
      <c r="Y98" s="1"/>
      <c r="Z98" s="1"/>
      <c r="AA98" s="1"/>
      <c r="AB98" s="1"/>
      <c r="AC98" s="1"/>
      <c r="AD98" s="1"/>
      <c r="AE98" s="1"/>
    </row>
    <row r="99" spans="1:31" ht="15.75" customHeight="1" x14ac:dyDescent="0.2">
      <c r="A99" s="1"/>
      <c r="B99" s="1"/>
      <c r="C99" s="1"/>
      <c r="D99" s="1"/>
      <c r="E99" s="1"/>
      <c r="F99" s="1"/>
      <c r="G99" s="1"/>
      <c r="H99" s="1"/>
      <c r="I99" s="1"/>
      <c r="J99" s="504"/>
      <c r="K99" s="466"/>
      <c r="L99" s="1"/>
      <c r="M99" s="1"/>
      <c r="N99" s="1"/>
      <c r="O99" s="1"/>
      <c r="P99" s="1"/>
      <c r="Q99" s="1"/>
      <c r="R99" s="1"/>
      <c r="S99" s="1"/>
      <c r="T99" s="1"/>
      <c r="U99" s="1"/>
      <c r="V99" s="1"/>
      <c r="W99" s="1"/>
      <c r="X99" s="1"/>
      <c r="Y99" s="1"/>
      <c r="Z99" s="1"/>
      <c r="AA99" s="1"/>
      <c r="AB99" s="1"/>
      <c r="AC99" s="1"/>
      <c r="AD99" s="1"/>
      <c r="AE99" s="1"/>
    </row>
    <row r="100" spans="1:31" ht="15.75" customHeight="1" x14ac:dyDescent="0.2">
      <c r="A100" s="1"/>
      <c r="B100" s="1"/>
      <c r="C100" s="1"/>
      <c r="D100" s="1"/>
      <c r="E100" s="1"/>
      <c r="F100" s="1"/>
      <c r="G100" s="1"/>
      <c r="H100" s="1"/>
      <c r="I100" s="1"/>
      <c r="J100" s="504"/>
      <c r="K100" s="466"/>
      <c r="L100" s="1"/>
      <c r="M100" s="1"/>
      <c r="N100" s="1"/>
      <c r="O100" s="1"/>
      <c r="P100" s="1"/>
      <c r="Q100" s="1"/>
      <c r="R100" s="1"/>
      <c r="S100" s="1"/>
      <c r="T100" s="1"/>
      <c r="U100" s="1"/>
      <c r="V100" s="1"/>
      <c r="W100" s="1"/>
      <c r="X100" s="1"/>
      <c r="Y100" s="1"/>
      <c r="Z100" s="1"/>
      <c r="AA100" s="1"/>
      <c r="AB100" s="1"/>
      <c r="AC100" s="1"/>
      <c r="AD100" s="1"/>
      <c r="AE100" s="1"/>
    </row>
    <row r="101" spans="1:31" ht="15.75" customHeight="1" x14ac:dyDescent="0.2">
      <c r="A101" s="1"/>
      <c r="B101" s="1"/>
      <c r="C101" s="1"/>
      <c r="D101" s="1"/>
      <c r="E101" s="1"/>
      <c r="F101" s="1"/>
      <c r="G101" s="1"/>
      <c r="H101" s="1"/>
      <c r="I101" s="1"/>
      <c r="J101" s="504"/>
      <c r="K101" s="466"/>
      <c r="L101" s="1"/>
      <c r="M101" s="1"/>
      <c r="N101" s="1"/>
      <c r="O101" s="1"/>
      <c r="P101" s="1"/>
      <c r="Q101" s="1"/>
      <c r="R101" s="1"/>
      <c r="S101" s="1"/>
      <c r="T101" s="1"/>
      <c r="U101" s="1"/>
      <c r="V101" s="1"/>
      <c r="W101" s="1"/>
      <c r="X101" s="1"/>
      <c r="Y101" s="1"/>
      <c r="Z101" s="1"/>
      <c r="AA101" s="1"/>
      <c r="AB101" s="1"/>
      <c r="AC101" s="1"/>
      <c r="AD101" s="1"/>
      <c r="AE101" s="1"/>
    </row>
    <row r="102" spans="1:31" ht="15.75" customHeight="1" x14ac:dyDescent="0.2">
      <c r="A102" s="1"/>
      <c r="B102" s="1"/>
      <c r="C102" s="1"/>
      <c r="D102" s="1"/>
      <c r="E102" s="1"/>
      <c r="F102" s="1"/>
      <c r="G102" s="1"/>
      <c r="H102" s="1"/>
      <c r="I102" s="1"/>
      <c r="J102" s="504"/>
      <c r="K102" s="466"/>
      <c r="L102" s="1"/>
      <c r="M102" s="1"/>
      <c r="N102" s="1"/>
      <c r="O102" s="1"/>
      <c r="P102" s="1"/>
      <c r="Q102" s="1"/>
      <c r="R102" s="1"/>
      <c r="S102" s="1"/>
      <c r="T102" s="1"/>
      <c r="U102" s="1"/>
      <c r="V102" s="1"/>
      <c r="W102" s="1"/>
      <c r="X102" s="1"/>
      <c r="Y102" s="1"/>
      <c r="Z102" s="1"/>
      <c r="AA102" s="1"/>
      <c r="AB102" s="1"/>
      <c r="AC102" s="1"/>
      <c r="AD102" s="1"/>
      <c r="AE102" s="1"/>
    </row>
    <row r="103" spans="1:31" ht="15.75" customHeight="1" x14ac:dyDescent="0.2">
      <c r="A103" s="1"/>
      <c r="B103" s="1"/>
      <c r="C103" s="1"/>
      <c r="D103" s="1"/>
      <c r="E103" s="1"/>
      <c r="F103" s="1"/>
      <c r="G103" s="1"/>
      <c r="H103" s="1"/>
      <c r="I103" s="1"/>
      <c r="J103" s="504"/>
      <c r="K103" s="466"/>
      <c r="L103" s="1"/>
      <c r="M103" s="1"/>
      <c r="N103" s="1"/>
      <c r="O103" s="1"/>
      <c r="P103" s="1"/>
      <c r="Q103" s="1"/>
      <c r="R103" s="1"/>
      <c r="S103" s="1"/>
      <c r="T103" s="1"/>
      <c r="U103" s="1"/>
      <c r="V103" s="1"/>
      <c r="W103" s="1"/>
      <c r="X103" s="1"/>
      <c r="Y103" s="1"/>
      <c r="Z103" s="1"/>
      <c r="AA103" s="1"/>
      <c r="AB103" s="1"/>
      <c r="AC103" s="1"/>
      <c r="AD103" s="1"/>
      <c r="AE103" s="1"/>
    </row>
    <row r="104" spans="1:31" ht="15.75" customHeight="1" x14ac:dyDescent="0.2">
      <c r="A104" s="1"/>
      <c r="B104" s="1"/>
      <c r="C104" s="1"/>
      <c r="D104" s="1"/>
      <c r="E104" s="1"/>
      <c r="F104" s="1"/>
      <c r="G104" s="1"/>
      <c r="H104" s="1"/>
      <c r="I104" s="1"/>
      <c r="J104" s="504"/>
      <c r="K104" s="466"/>
      <c r="L104" s="1"/>
      <c r="M104" s="1"/>
      <c r="N104" s="1"/>
      <c r="O104" s="1"/>
      <c r="P104" s="1"/>
      <c r="Q104" s="1"/>
      <c r="R104" s="1"/>
      <c r="S104" s="1"/>
      <c r="T104" s="1"/>
      <c r="U104" s="1"/>
      <c r="V104" s="1"/>
      <c r="W104" s="1"/>
      <c r="X104" s="1"/>
      <c r="Y104" s="1"/>
      <c r="Z104" s="1"/>
      <c r="AA104" s="1"/>
      <c r="AB104" s="1"/>
      <c r="AC104" s="1"/>
      <c r="AD104" s="1"/>
      <c r="AE104" s="1"/>
    </row>
    <row r="105" spans="1:31" ht="15.75" customHeight="1" x14ac:dyDescent="0.2">
      <c r="A105" s="1"/>
      <c r="B105" s="1"/>
      <c r="C105" s="1"/>
      <c r="D105" s="1"/>
      <c r="E105" s="1"/>
      <c r="F105" s="1"/>
      <c r="G105" s="1"/>
      <c r="H105" s="1"/>
      <c r="I105" s="1"/>
      <c r="J105" s="504"/>
      <c r="K105" s="466"/>
      <c r="L105" s="1"/>
      <c r="M105" s="1"/>
      <c r="N105" s="1"/>
      <c r="O105" s="1"/>
      <c r="P105" s="1"/>
      <c r="Q105" s="1"/>
      <c r="R105" s="1"/>
      <c r="S105" s="1"/>
      <c r="T105" s="1"/>
      <c r="U105" s="1"/>
      <c r="V105" s="1"/>
      <c r="W105" s="1"/>
      <c r="X105" s="1"/>
      <c r="Y105" s="1"/>
      <c r="Z105" s="1"/>
      <c r="AA105" s="1"/>
      <c r="AB105" s="1"/>
      <c r="AC105" s="1"/>
      <c r="AD105" s="1"/>
      <c r="AE105" s="1"/>
    </row>
    <row r="106" spans="1:31" ht="15.75" customHeight="1" x14ac:dyDescent="0.2">
      <c r="A106" s="1"/>
      <c r="B106" s="1"/>
      <c r="C106" s="1"/>
      <c r="D106" s="1"/>
      <c r="E106" s="1"/>
      <c r="F106" s="1"/>
      <c r="G106" s="1"/>
      <c r="H106" s="1"/>
      <c r="I106" s="1"/>
      <c r="J106" s="504"/>
      <c r="K106" s="466"/>
      <c r="L106" s="1"/>
      <c r="M106" s="1"/>
      <c r="N106" s="1"/>
      <c r="O106" s="1"/>
      <c r="P106" s="1"/>
      <c r="Q106" s="1"/>
      <c r="R106" s="1"/>
      <c r="S106" s="1"/>
      <c r="T106" s="1"/>
      <c r="U106" s="1"/>
      <c r="V106" s="1"/>
      <c r="W106" s="1"/>
      <c r="X106" s="1"/>
      <c r="Y106" s="1"/>
      <c r="Z106" s="1"/>
      <c r="AA106" s="1"/>
      <c r="AB106" s="1"/>
      <c r="AC106" s="1"/>
      <c r="AD106" s="1"/>
      <c r="AE106" s="1"/>
    </row>
    <row r="107" spans="1:31" ht="15.75" customHeight="1" x14ac:dyDescent="0.2">
      <c r="A107" s="1"/>
      <c r="B107" s="1"/>
      <c r="C107" s="1"/>
      <c r="D107" s="1"/>
      <c r="E107" s="1"/>
      <c r="F107" s="1"/>
      <c r="G107" s="1"/>
      <c r="H107" s="1"/>
      <c r="I107" s="1"/>
      <c r="J107" s="504"/>
      <c r="K107" s="466"/>
      <c r="L107" s="1"/>
      <c r="M107" s="1"/>
      <c r="N107" s="1"/>
      <c r="O107" s="1"/>
      <c r="P107" s="1"/>
      <c r="Q107" s="1"/>
      <c r="R107" s="1"/>
      <c r="S107" s="1"/>
      <c r="T107" s="1"/>
      <c r="U107" s="1"/>
      <c r="V107" s="1"/>
      <c r="W107" s="1"/>
      <c r="X107" s="1"/>
      <c r="Y107" s="1"/>
      <c r="Z107" s="1"/>
      <c r="AA107" s="1"/>
      <c r="AB107" s="1"/>
      <c r="AC107" s="1"/>
      <c r="AD107" s="1"/>
      <c r="AE107" s="1"/>
    </row>
    <row r="108" spans="1:31" ht="15.75" customHeight="1" x14ac:dyDescent="0.2">
      <c r="A108" s="1"/>
      <c r="B108" s="1"/>
      <c r="C108" s="1"/>
      <c r="D108" s="1"/>
      <c r="E108" s="1"/>
      <c r="F108" s="1"/>
      <c r="G108" s="1"/>
      <c r="H108" s="1"/>
      <c r="I108" s="1"/>
      <c r="J108" s="504"/>
      <c r="K108" s="466"/>
      <c r="L108" s="1"/>
      <c r="M108" s="1"/>
      <c r="N108" s="1"/>
      <c r="O108" s="1"/>
      <c r="P108" s="1"/>
      <c r="Q108" s="1"/>
      <c r="R108" s="1"/>
      <c r="S108" s="1"/>
      <c r="T108" s="1"/>
      <c r="U108" s="1"/>
      <c r="V108" s="1"/>
      <c r="W108" s="1"/>
      <c r="X108" s="1"/>
      <c r="Y108" s="1"/>
      <c r="Z108" s="1"/>
      <c r="AA108" s="1"/>
      <c r="AB108" s="1"/>
      <c r="AC108" s="1"/>
      <c r="AD108" s="1"/>
      <c r="AE108" s="1"/>
    </row>
    <row r="109" spans="1:31" ht="15.75" customHeight="1" x14ac:dyDescent="0.2">
      <c r="A109" s="1"/>
      <c r="B109" s="1"/>
      <c r="C109" s="1"/>
      <c r="D109" s="1"/>
      <c r="E109" s="1"/>
      <c r="F109" s="1"/>
      <c r="G109" s="1"/>
      <c r="H109" s="1"/>
      <c r="I109" s="1"/>
      <c r="J109" s="504"/>
      <c r="K109" s="466"/>
      <c r="L109" s="1"/>
      <c r="M109" s="1"/>
      <c r="N109" s="1"/>
      <c r="O109" s="1"/>
      <c r="P109" s="1"/>
      <c r="Q109" s="1"/>
      <c r="R109" s="1"/>
      <c r="S109" s="1"/>
      <c r="T109" s="1"/>
      <c r="U109" s="1"/>
      <c r="V109" s="1"/>
      <c r="W109" s="1"/>
      <c r="X109" s="1"/>
      <c r="Y109" s="1"/>
      <c r="Z109" s="1"/>
      <c r="AA109" s="1"/>
      <c r="AB109" s="1"/>
      <c r="AC109" s="1"/>
      <c r="AD109" s="1"/>
      <c r="AE109" s="1"/>
    </row>
    <row r="110" spans="1:31" ht="15.75" customHeight="1" x14ac:dyDescent="0.2">
      <c r="A110" s="1"/>
      <c r="B110" s="1"/>
      <c r="C110" s="1"/>
      <c r="D110" s="1"/>
      <c r="E110" s="1"/>
      <c r="F110" s="1"/>
      <c r="G110" s="1"/>
      <c r="H110" s="1"/>
      <c r="I110" s="1"/>
      <c r="J110" s="504"/>
      <c r="K110" s="466"/>
      <c r="L110" s="1"/>
      <c r="M110" s="1"/>
      <c r="N110" s="1"/>
      <c r="O110" s="1"/>
      <c r="P110" s="1"/>
      <c r="Q110" s="1"/>
      <c r="R110" s="1"/>
      <c r="S110" s="1"/>
      <c r="T110" s="1"/>
      <c r="U110" s="1"/>
      <c r="V110" s="1"/>
      <c r="W110" s="1"/>
      <c r="X110" s="1"/>
      <c r="Y110" s="1"/>
      <c r="Z110" s="1"/>
      <c r="AA110" s="1"/>
      <c r="AB110" s="1"/>
      <c r="AC110" s="1"/>
      <c r="AD110" s="1"/>
      <c r="AE110" s="1"/>
    </row>
    <row r="111" spans="1:31" ht="15.75" customHeight="1" x14ac:dyDescent="0.2">
      <c r="A111" s="1"/>
      <c r="B111" s="1"/>
      <c r="C111" s="1"/>
      <c r="D111" s="1"/>
      <c r="E111" s="1"/>
      <c r="F111" s="1"/>
      <c r="G111" s="1"/>
      <c r="H111" s="1"/>
      <c r="I111" s="1"/>
      <c r="J111" s="504"/>
      <c r="K111" s="466"/>
      <c r="L111" s="1"/>
      <c r="M111" s="1"/>
      <c r="N111" s="1"/>
      <c r="O111" s="1"/>
      <c r="P111" s="1"/>
      <c r="Q111" s="1"/>
      <c r="R111" s="1"/>
      <c r="S111" s="1"/>
      <c r="T111" s="1"/>
      <c r="U111" s="1"/>
      <c r="V111" s="1"/>
      <c r="W111" s="1"/>
      <c r="X111" s="1"/>
      <c r="Y111" s="1"/>
      <c r="Z111" s="1"/>
      <c r="AA111" s="1"/>
      <c r="AB111" s="1"/>
      <c r="AC111" s="1"/>
      <c r="AD111" s="1"/>
      <c r="AE111" s="1"/>
    </row>
    <row r="112" spans="1:31" ht="15.75" customHeight="1" x14ac:dyDescent="0.2">
      <c r="A112" s="1"/>
      <c r="B112" s="1"/>
      <c r="C112" s="1"/>
      <c r="D112" s="1"/>
      <c r="E112" s="1"/>
      <c r="F112" s="1"/>
      <c r="G112" s="1"/>
      <c r="H112" s="1"/>
      <c r="I112" s="1"/>
      <c r="J112" s="504"/>
      <c r="K112" s="466"/>
      <c r="L112" s="1"/>
      <c r="M112" s="1"/>
      <c r="N112" s="1"/>
      <c r="O112" s="1"/>
      <c r="P112" s="1"/>
      <c r="Q112" s="1"/>
      <c r="R112" s="1"/>
      <c r="S112" s="1"/>
      <c r="T112" s="1"/>
      <c r="U112" s="1"/>
      <c r="V112" s="1"/>
      <c r="W112" s="1"/>
      <c r="X112" s="1"/>
      <c r="Y112" s="1"/>
      <c r="Z112" s="1"/>
      <c r="AA112" s="1"/>
      <c r="AB112" s="1"/>
      <c r="AC112" s="1"/>
      <c r="AD112" s="1"/>
      <c r="AE112" s="1"/>
    </row>
    <row r="113" spans="1:31" ht="15.75" customHeight="1" x14ac:dyDescent="0.2">
      <c r="A113" s="1"/>
      <c r="B113" s="1"/>
      <c r="C113" s="1"/>
      <c r="D113" s="1"/>
      <c r="E113" s="1"/>
      <c r="F113" s="1"/>
      <c r="G113" s="1"/>
      <c r="H113" s="1"/>
      <c r="I113" s="1"/>
      <c r="J113" s="504"/>
      <c r="K113" s="466"/>
      <c r="L113" s="1"/>
      <c r="M113" s="1"/>
      <c r="N113" s="1"/>
      <c r="O113" s="1"/>
      <c r="P113" s="1"/>
      <c r="Q113" s="1"/>
      <c r="R113" s="1"/>
      <c r="S113" s="1"/>
      <c r="T113" s="1"/>
      <c r="U113" s="1"/>
      <c r="V113" s="1"/>
      <c r="W113" s="1"/>
      <c r="X113" s="1"/>
      <c r="Y113" s="1"/>
      <c r="Z113" s="1"/>
      <c r="AA113" s="1"/>
      <c r="AB113" s="1"/>
      <c r="AC113" s="1"/>
      <c r="AD113" s="1"/>
      <c r="AE113" s="1"/>
    </row>
    <row r="114" spans="1:31" ht="15.75" customHeight="1" x14ac:dyDescent="0.2">
      <c r="A114" s="1"/>
      <c r="B114" s="1"/>
      <c r="C114" s="1"/>
      <c r="D114" s="1"/>
      <c r="E114" s="1"/>
      <c r="F114" s="1"/>
      <c r="G114" s="1"/>
      <c r="H114" s="1"/>
      <c r="I114" s="1"/>
      <c r="J114" s="504"/>
      <c r="K114" s="466"/>
      <c r="L114" s="1"/>
      <c r="M114" s="1"/>
      <c r="N114" s="1"/>
      <c r="O114" s="1"/>
      <c r="P114" s="1"/>
      <c r="Q114" s="1"/>
      <c r="R114" s="1"/>
      <c r="S114" s="1"/>
      <c r="T114" s="1"/>
      <c r="U114" s="1"/>
      <c r="V114" s="1"/>
      <c r="W114" s="1"/>
      <c r="X114" s="1"/>
      <c r="Y114" s="1"/>
      <c r="Z114" s="1"/>
      <c r="AA114" s="1"/>
      <c r="AB114" s="1"/>
      <c r="AC114" s="1"/>
      <c r="AD114" s="1"/>
      <c r="AE114" s="1"/>
    </row>
    <row r="115" spans="1:31" ht="15.75" customHeight="1" x14ac:dyDescent="0.2">
      <c r="A115" s="1"/>
      <c r="B115" s="1"/>
      <c r="C115" s="1"/>
      <c r="D115" s="1"/>
      <c r="E115" s="1"/>
      <c r="F115" s="1"/>
      <c r="G115" s="1"/>
      <c r="H115" s="1"/>
      <c r="I115" s="1"/>
      <c r="J115" s="504"/>
      <c r="K115" s="466"/>
      <c r="L115" s="1"/>
      <c r="M115" s="1"/>
      <c r="N115" s="1"/>
      <c r="O115" s="1"/>
      <c r="P115" s="1"/>
      <c r="Q115" s="1"/>
      <c r="R115" s="1"/>
      <c r="S115" s="1"/>
      <c r="T115" s="1"/>
      <c r="U115" s="1"/>
      <c r="V115" s="1"/>
      <c r="W115" s="1"/>
      <c r="X115" s="1"/>
      <c r="Y115" s="1"/>
      <c r="Z115" s="1"/>
      <c r="AA115" s="1"/>
      <c r="AB115" s="1"/>
      <c r="AC115" s="1"/>
      <c r="AD115" s="1"/>
      <c r="AE115" s="1"/>
    </row>
    <row r="116" spans="1:31" ht="15.75" customHeight="1" x14ac:dyDescent="0.2">
      <c r="A116" s="1"/>
      <c r="B116" s="1"/>
      <c r="C116" s="1"/>
      <c r="D116" s="1"/>
      <c r="E116" s="1"/>
      <c r="F116" s="1"/>
      <c r="G116" s="1"/>
      <c r="H116" s="1"/>
      <c r="I116" s="1"/>
      <c r="J116" s="504"/>
      <c r="K116" s="466"/>
      <c r="L116" s="1"/>
      <c r="M116" s="1"/>
      <c r="N116" s="1"/>
      <c r="O116" s="1"/>
      <c r="P116" s="1"/>
      <c r="Q116" s="1"/>
      <c r="R116" s="1"/>
      <c r="S116" s="1"/>
      <c r="T116" s="1"/>
      <c r="U116" s="1"/>
      <c r="V116" s="1"/>
      <c r="W116" s="1"/>
      <c r="X116" s="1"/>
      <c r="Y116" s="1"/>
      <c r="Z116" s="1"/>
      <c r="AA116" s="1"/>
      <c r="AB116" s="1"/>
      <c r="AC116" s="1"/>
      <c r="AD116" s="1"/>
      <c r="AE116" s="1"/>
    </row>
    <row r="117" spans="1:31" ht="15.75" customHeight="1" x14ac:dyDescent="0.2">
      <c r="A117" s="1"/>
      <c r="B117" s="1"/>
      <c r="C117" s="1"/>
      <c r="D117" s="1"/>
      <c r="E117" s="1"/>
      <c r="F117" s="1"/>
      <c r="G117" s="1"/>
      <c r="H117" s="1"/>
      <c r="I117" s="1"/>
      <c r="J117" s="504"/>
      <c r="K117" s="466"/>
      <c r="L117" s="1"/>
      <c r="M117" s="1"/>
      <c r="N117" s="1"/>
      <c r="O117" s="1"/>
      <c r="P117" s="1"/>
      <c r="Q117" s="1"/>
      <c r="R117" s="1"/>
      <c r="S117" s="1"/>
      <c r="T117" s="1"/>
      <c r="U117" s="1"/>
      <c r="V117" s="1"/>
      <c r="W117" s="1"/>
      <c r="X117" s="1"/>
      <c r="Y117" s="1"/>
      <c r="Z117" s="1"/>
      <c r="AA117" s="1"/>
      <c r="AB117" s="1"/>
      <c r="AC117" s="1"/>
      <c r="AD117" s="1"/>
      <c r="AE117" s="1"/>
    </row>
    <row r="118" spans="1:31" ht="15.75" customHeight="1" x14ac:dyDescent="0.2">
      <c r="A118" s="1"/>
      <c r="B118" s="1"/>
      <c r="C118" s="1"/>
      <c r="D118" s="1"/>
      <c r="E118" s="1"/>
      <c r="F118" s="1"/>
      <c r="G118" s="1"/>
      <c r="H118" s="1"/>
      <c r="I118" s="1"/>
      <c r="J118" s="504"/>
      <c r="K118" s="466"/>
      <c r="L118" s="1"/>
      <c r="M118" s="1"/>
      <c r="N118" s="1"/>
      <c r="O118" s="1"/>
      <c r="P118" s="1"/>
      <c r="Q118" s="1"/>
      <c r="R118" s="1"/>
      <c r="S118" s="1"/>
      <c r="T118" s="1"/>
      <c r="U118" s="1"/>
      <c r="V118" s="1"/>
      <c r="W118" s="1"/>
      <c r="X118" s="1"/>
      <c r="Y118" s="1"/>
      <c r="Z118" s="1"/>
      <c r="AA118" s="1"/>
      <c r="AB118" s="1"/>
      <c r="AC118" s="1"/>
      <c r="AD118" s="1"/>
      <c r="AE118" s="1"/>
    </row>
    <row r="119" spans="1:31" ht="15.75" customHeight="1" x14ac:dyDescent="0.2">
      <c r="A119" s="1"/>
      <c r="B119" s="1"/>
      <c r="C119" s="1"/>
      <c r="D119" s="1"/>
      <c r="E119" s="1"/>
      <c r="F119" s="1"/>
      <c r="G119" s="1"/>
      <c r="H119" s="1"/>
      <c r="I119" s="1"/>
      <c r="J119" s="504"/>
      <c r="K119" s="466"/>
      <c r="L119" s="1"/>
      <c r="M119" s="1"/>
      <c r="N119" s="1"/>
      <c r="O119" s="1"/>
      <c r="P119" s="1"/>
      <c r="Q119" s="1"/>
      <c r="R119" s="1"/>
      <c r="S119" s="1"/>
      <c r="T119" s="1"/>
      <c r="U119" s="1"/>
      <c r="V119" s="1"/>
      <c r="W119" s="1"/>
      <c r="X119" s="1"/>
      <c r="Y119" s="1"/>
      <c r="Z119" s="1"/>
      <c r="AA119" s="1"/>
      <c r="AB119" s="1"/>
      <c r="AC119" s="1"/>
      <c r="AD119" s="1"/>
      <c r="AE119" s="1"/>
    </row>
    <row r="120" spans="1:31" ht="15.75" customHeight="1" x14ac:dyDescent="0.2">
      <c r="A120" s="1"/>
      <c r="B120" s="1"/>
      <c r="C120" s="1"/>
      <c r="D120" s="1"/>
      <c r="E120" s="1"/>
      <c r="F120" s="1"/>
      <c r="G120" s="1"/>
      <c r="H120" s="1"/>
      <c r="I120" s="1"/>
      <c r="J120" s="504"/>
      <c r="K120" s="466"/>
      <c r="L120" s="1"/>
      <c r="M120" s="1"/>
      <c r="N120" s="1"/>
      <c r="O120" s="1"/>
      <c r="P120" s="1"/>
      <c r="Q120" s="1"/>
      <c r="R120" s="1"/>
      <c r="S120" s="1"/>
      <c r="T120" s="1"/>
      <c r="U120" s="1"/>
      <c r="V120" s="1"/>
      <c r="W120" s="1"/>
      <c r="X120" s="1"/>
      <c r="Y120" s="1"/>
      <c r="Z120" s="1"/>
      <c r="AA120" s="1"/>
      <c r="AB120" s="1"/>
      <c r="AC120" s="1"/>
      <c r="AD120" s="1"/>
      <c r="AE120" s="1"/>
    </row>
    <row r="121" spans="1:31" ht="15.75" customHeight="1" x14ac:dyDescent="0.2">
      <c r="A121" s="1"/>
      <c r="B121" s="1"/>
      <c r="C121" s="1"/>
      <c r="D121" s="1"/>
      <c r="E121" s="1"/>
      <c r="F121" s="1"/>
      <c r="G121" s="1"/>
      <c r="H121" s="1"/>
      <c r="I121" s="1"/>
      <c r="J121" s="504"/>
      <c r="K121" s="466"/>
      <c r="L121" s="1"/>
      <c r="M121" s="1"/>
      <c r="N121" s="1"/>
      <c r="O121" s="1"/>
      <c r="P121" s="1"/>
      <c r="Q121" s="1"/>
      <c r="R121" s="1"/>
      <c r="S121" s="1"/>
      <c r="T121" s="1"/>
      <c r="U121" s="1"/>
      <c r="V121" s="1"/>
      <c r="W121" s="1"/>
      <c r="X121" s="1"/>
      <c r="Y121" s="1"/>
      <c r="Z121" s="1"/>
      <c r="AA121" s="1"/>
      <c r="AB121" s="1"/>
      <c r="AC121" s="1"/>
      <c r="AD121" s="1"/>
      <c r="AE121" s="1"/>
    </row>
    <row r="122" spans="1:31" ht="15.75" customHeight="1" x14ac:dyDescent="0.2">
      <c r="A122" s="1"/>
      <c r="B122" s="1"/>
      <c r="C122" s="1"/>
      <c r="D122" s="1"/>
      <c r="E122" s="1"/>
      <c r="F122" s="1"/>
      <c r="G122" s="1"/>
      <c r="H122" s="1"/>
      <c r="I122" s="1"/>
      <c r="J122" s="504"/>
      <c r="K122" s="466"/>
      <c r="L122" s="1"/>
      <c r="M122" s="1"/>
      <c r="N122" s="1"/>
      <c r="O122" s="1"/>
      <c r="P122" s="1"/>
      <c r="Q122" s="1"/>
      <c r="R122" s="1"/>
      <c r="S122" s="1"/>
      <c r="T122" s="1"/>
      <c r="U122" s="1"/>
      <c r="V122" s="1"/>
      <c r="W122" s="1"/>
      <c r="X122" s="1"/>
      <c r="Y122" s="1"/>
      <c r="Z122" s="1"/>
      <c r="AA122" s="1"/>
      <c r="AB122" s="1"/>
      <c r="AC122" s="1"/>
      <c r="AD122" s="1"/>
      <c r="AE122" s="1"/>
    </row>
    <row r="123" spans="1:31" ht="15.75" customHeight="1" x14ac:dyDescent="0.2">
      <c r="A123" s="1"/>
      <c r="B123" s="1"/>
      <c r="C123" s="1"/>
      <c r="D123" s="1"/>
      <c r="E123" s="1"/>
      <c r="F123" s="1"/>
      <c r="G123" s="1"/>
      <c r="H123" s="1"/>
      <c r="I123" s="1"/>
      <c r="J123" s="504"/>
      <c r="K123" s="466"/>
      <c r="L123" s="1"/>
      <c r="M123" s="1"/>
      <c r="N123" s="1"/>
      <c r="O123" s="1"/>
      <c r="P123" s="1"/>
      <c r="Q123" s="1"/>
      <c r="R123" s="1"/>
      <c r="S123" s="1"/>
      <c r="T123" s="1"/>
      <c r="U123" s="1"/>
      <c r="V123" s="1"/>
      <c r="W123" s="1"/>
      <c r="X123" s="1"/>
      <c r="Y123" s="1"/>
      <c r="Z123" s="1"/>
      <c r="AA123" s="1"/>
      <c r="AB123" s="1"/>
      <c r="AC123" s="1"/>
      <c r="AD123" s="1"/>
      <c r="AE123" s="1"/>
    </row>
    <row r="124" spans="1:31" ht="15.75" customHeight="1" x14ac:dyDescent="0.2">
      <c r="A124" s="1"/>
      <c r="B124" s="1"/>
      <c r="C124" s="1"/>
      <c r="D124" s="1"/>
      <c r="E124" s="1"/>
      <c r="F124" s="1"/>
      <c r="G124" s="1"/>
      <c r="H124" s="1"/>
      <c r="I124" s="1"/>
      <c r="J124" s="504"/>
      <c r="K124" s="466"/>
      <c r="L124" s="1"/>
      <c r="M124" s="1"/>
      <c r="N124" s="1"/>
      <c r="O124" s="1"/>
      <c r="P124" s="1"/>
      <c r="Q124" s="1"/>
      <c r="R124" s="1"/>
      <c r="S124" s="1"/>
      <c r="T124" s="1"/>
      <c r="U124" s="1"/>
      <c r="V124" s="1"/>
      <c r="W124" s="1"/>
      <c r="X124" s="1"/>
      <c r="Y124" s="1"/>
      <c r="Z124" s="1"/>
      <c r="AA124" s="1"/>
      <c r="AB124" s="1"/>
      <c r="AC124" s="1"/>
      <c r="AD124" s="1"/>
      <c r="AE124" s="1"/>
    </row>
    <row r="125" spans="1:31" ht="15.75" customHeight="1" x14ac:dyDescent="0.2">
      <c r="A125" s="1"/>
      <c r="B125" s="1"/>
      <c r="C125" s="1"/>
      <c r="D125" s="1"/>
      <c r="E125" s="1"/>
      <c r="F125" s="1"/>
      <c r="G125" s="1"/>
      <c r="H125" s="1"/>
      <c r="I125" s="1"/>
      <c r="J125" s="504"/>
      <c r="K125" s="466"/>
      <c r="L125" s="1"/>
      <c r="M125" s="1"/>
      <c r="N125" s="1"/>
      <c r="O125" s="1"/>
      <c r="P125" s="1"/>
      <c r="Q125" s="1"/>
      <c r="R125" s="1"/>
      <c r="S125" s="1"/>
      <c r="T125" s="1"/>
      <c r="U125" s="1"/>
      <c r="V125" s="1"/>
      <c r="W125" s="1"/>
      <c r="X125" s="1"/>
      <c r="Y125" s="1"/>
      <c r="Z125" s="1"/>
      <c r="AA125" s="1"/>
      <c r="AB125" s="1"/>
      <c r="AC125" s="1"/>
      <c r="AD125" s="1"/>
      <c r="AE125" s="1"/>
    </row>
    <row r="126" spans="1:31" ht="15.75" customHeight="1" x14ac:dyDescent="0.2">
      <c r="A126" s="1"/>
      <c r="B126" s="1"/>
      <c r="C126" s="1"/>
      <c r="D126" s="1"/>
      <c r="E126" s="1"/>
      <c r="F126" s="1"/>
      <c r="G126" s="1"/>
      <c r="H126" s="1"/>
      <c r="I126" s="1"/>
      <c r="J126" s="504"/>
      <c r="K126" s="466"/>
      <c r="L126" s="1"/>
      <c r="M126" s="1"/>
      <c r="N126" s="1"/>
      <c r="O126" s="1"/>
      <c r="P126" s="1"/>
      <c r="Q126" s="1"/>
      <c r="R126" s="1"/>
      <c r="S126" s="1"/>
      <c r="T126" s="1"/>
      <c r="U126" s="1"/>
      <c r="V126" s="1"/>
      <c r="W126" s="1"/>
      <c r="X126" s="1"/>
      <c r="Y126" s="1"/>
      <c r="Z126" s="1"/>
      <c r="AA126" s="1"/>
      <c r="AB126" s="1"/>
      <c r="AC126" s="1"/>
      <c r="AD126" s="1"/>
      <c r="AE126" s="1"/>
    </row>
    <row r="127" spans="1:31" ht="15.75" customHeight="1" x14ac:dyDescent="0.2">
      <c r="A127" s="1"/>
      <c r="B127" s="1"/>
      <c r="C127" s="1"/>
      <c r="D127" s="1"/>
      <c r="E127" s="1"/>
      <c r="F127" s="1"/>
      <c r="G127" s="1"/>
      <c r="H127" s="1"/>
      <c r="I127" s="1"/>
      <c r="J127" s="504"/>
      <c r="K127" s="466"/>
      <c r="L127" s="1"/>
      <c r="M127" s="1"/>
      <c r="N127" s="1"/>
      <c r="O127" s="1"/>
      <c r="P127" s="1"/>
      <c r="Q127" s="1"/>
      <c r="R127" s="1"/>
      <c r="S127" s="1"/>
      <c r="T127" s="1"/>
      <c r="U127" s="1"/>
      <c r="V127" s="1"/>
      <c r="W127" s="1"/>
      <c r="X127" s="1"/>
      <c r="Y127" s="1"/>
      <c r="Z127" s="1"/>
      <c r="AA127" s="1"/>
      <c r="AB127" s="1"/>
      <c r="AC127" s="1"/>
      <c r="AD127" s="1"/>
      <c r="AE127" s="1"/>
    </row>
    <row r="128" spans="1:31" ht="15.75" customHeight="1" x14ac:dyDescent="0.2">
      <c r="A128" s="1"/>
      <c r="B128" s="1"/>
      <c r="C128" s="1"/>
      <c r="D128" s="1"/>
      <c r="E128" s="1"/>
      <c r="F128" s="1"/>
      <c r="G128" s="1"/>
      <c r="H128" s="1"/>
      <c r="I128" s="1"/>
      <c r="J128" s="504"/>
      <c r="K128" s="466"/>
      <c r="L128" s="1"/>
      <c r="M128" s="1"/>
      <c r="N128" s="1"/>
      <c r="O128" s="1"/>
      <c r="P128" s="1"/>
      <c r="Q128" s="1"/>
      <c r="R128" s="1"/>
      <c r="S128" s="1"/>
      <c r="T128" s="1"/>
      <c r="U128" s="1"/>
      <c r="V128" s="1"/>
      <c r="W128" s="1"/>
      <c r="X128" s="1"/>
      <c r="Y128" s="1"/>
      <c r="Z128" s="1"/>
      <c r="AA128" s="1"/>
      <c r="AB128" s="1"/>
      <c r="AC128" s="1"/>
      <c r="AD128" s="1"/>
      <c r="AE128" s="1"/>
    </row>
    <row r="129" spans="1:31" ht="15.75" customHeight="1" x14ac:dyDescent="0.2">
      <c r="A129" s="1"/>
      <c r="B129" s="1"/>
      <c r="C129" s="1"/>
      <c r="D129" s="1"/>
      <c r="E129" s="1"/>
      <c r="F129" s="1"/>
      <c r="G129" s="1"/>
      <c r="H129" s="1"/>
      <c r="I129" s="1"/>
      <c r="J129" s="504"/>
      <c r="K129" s="466"/>
      <c r="L129" s="1"/>
      <c r="M129" s="1"/>
      <c r="N129" s="1"/>
      <c r="O129" s="1"/>
      <c r="P129" s="1"/>
      <c r="Q129" s="1"/>
      <c r="R129" s="1"/>
      <c r="S129" s="1"/>
      <c r="T129" s="1"/>
      <c r="U129" s="1"/>
      <c r="V129" s="1"/>
      <c r="W129" s="1"/>
      <c r="X129" s="1"/>
      <c r="Y129" s="1"/>
      <c r="Z129" s="1"/>
      <c r="AA129" s="1"/>
      <c r="AB129" s="1"/>
      <c r="AC129" s="1"/>
      <c r="AD129" s="1"/>
      <c r="AE129" s="1"/>
    </row>
    <row r="130" spans="1:31" ht="15.75" customHeight="1" x14ac:dyDescent="0.2">
      <c r="A130" s="1"/>
      <c r="B130" s="1"/>
      <c r="C130" s="1"/>
      <c r="D130" s="1"/>
      <c r="E130" s="1"/>
      <c r="F130" s="1"/>
      <c r="G130" s="1"/>
      <c r="H130" s="1"/>
      <c r="I130" s="1"/>
      <c r="J130" s="504"/>
      <c r="K130" s="466"/>
      <c r="L130" s="1"/>
      <c r="M130" s="1"/>
      <c r="N130" s="1"/>
      <c r="O130" s="1"/>
      <c r="P130" s="1"/>
      <c r="Q130" s="1"/>
      <c r="R130" s="1"/>
      <c r="S130" s="1"/>
      <c r="T130" s="1"/>
      <c r="U130" s="1"/>
      <c r="V130" s="1"/>
      <c r="W130" s="1"/>
      <c r="X130" s="1"/>
      <c r="Y130" s="1"/>
      <c r="Z130" s="1"/>
      <c r="AA130" s="1"/>
      <c r="AB130" s="1"/>
      <c r="AC130" s="1"/>
      <c r="AD130" s="1"/>
      <c r="AE130" s="1"/>
    </row>
    <row r="131" spans="1:31" ht="15.75" customHeight="1" x14ac:dyDescent="0.2">
      <c r="A131" s="1"/>
      <c r="B131" s="1"/>
      <c r="C131" s="1"/>
      <c r="D131" s="1"/>
      <c r="E131" s="1"/>
      <c r="F131" s="1"/>
      <c r="G131" s="1"/>
      <c r="H131" s="1"/>
      <c r="I131" s="1"/>
      <c r="J131" s="504"/>
      <c r="K131" s="466"/>
      <c r="L131" s="1"/>
      <c r="M131" s="1"/>
      <c r="N131" s="1"/>
      <c r="O131" s="1"/>
      <c r="P131" s="1"/>
      <c r="Q131" s="1"/>
      <c r="R131" s="1"/>
      <c r="S131" s="1"/>
      <c r="T131" s="1"/>
      <c r="U131" s="1"/>
      <c r="V131" s="1"/>
      <c r="W131" s="1"/>
      <c r="X131" s="1"/>
      <c r="Y131" s="1"/>
      <c r="Z131" s="1"/>
      <c r="AA131" s="1"/>
      <c r="AB131" s="1"/>
      <c r="AC131" s="1"/>
      <c r="AD131" s="1"/>
      <c r="AE131" s="1"/>
    </row>
    <row r="132" spans="1:31" ht="15.75" customHeight="1" x14ac:dyDescent="0.2">
      <c r="A132" s="1"/>
      <c r="B132" s="1"/>
      <c r="C132" s="1"/>
      <c r="D132" s="1"/>
      <c r="E132" s="1"/>
      <c r="F132" s="1"/>
      <c r="G132" s="1"/>
      <c r="H132" s="1"/>
      <c r="I132" s="1"/>
      <c r="J132" s="504"/>
      <c r="K132" s="466"/>
      <c r="L132" s="1"/>
      <c r="M132" s="1"/>
      <c r="N132" s="1"/>
      <c r="O132" s="1"/>
      <c r="P132" s="1"/>
      <c r="Q132" s="1"/>
      <c r="R132" s="1"/>
      <c r="S132" s="1"/>
      <c r="T132" s="1"/>
      <c r="U132" s="1"/>
      <c r="V132" s="1"/>
      <c r="W132" s="1"/>
      <c r="X132" s="1"/>
      <c r="Y132" s="1"/>
      <c r="Z132" s="1"/>
      <c r="AA132" s="1"/>
      <c r="AB132" s="1"/>
      <c r="AC132" s="1"/>
      <c r="AD132" s="1"/>
      <c r="AE132" s="1"/>
    </row>
    <row r="133" spans="1:31" ht="15.75" customHeight="1" x14ac:dyDescent="0.2">
      <c r="A133" s="1"/>
      <c r="B133" s="1"/>
      <c r="C133" s="1"/>
      <c r="D133" s="1"/>
      <c r="E133" s="1"/>
      <c r="F133" s="1"/>
      <c r="G133" s="1"/>
      <c r="H133" s="1"/>
      <c r="I133" s="1"/>
      <c r="J133" s="504"/>
      <c r="K133" s="466"/>
      <c r="L133" s="1"/>
      <c r="M133" s="1"/>
      <c r="N133" s="1"/>
      <c r="O133" s="1"/>
      <c r="P133" s="1"/>
      <c r="Q133" s="1"/>
      <c r="R133" s="1"/>
      <c r="S133" s="1"/>
      <c r="T133" s="1"/>
      <c r="U133" s="1"/>
      <c r="V133" s="1"/>
      <c r="W133" s="1"/>
      <c r="X133" s="1"/>
      <c r="Y133" s="1"/>
      <c r="Z133" s="1"/>
      <c r="AA133" s="1"/>
      <c r="AB133" s="1"/>
      <c r="AC133" s="1"/>
      <c r="AD133" s="1"/>
      <c r="AE133" s="1"/>
    </row>
    <row r="134" spans="1:31" ht="15.75" customHeight="1" x14ac:dyDescent="0.2">
      <c r="A134" s="1"/>
      <c r="B134" s="1"/>
      <c r="C134" s="1"/>
      <c r="D134" s="1"/>
      <c r="E134" s="1"/>
      <c r="F134" s="1"/>
      <c r="G134" s="1"/>
      <c r="H134" s="1"/>
      <c r="I134" s="1"/>
      <c r="J134" s="504"/>
      <c r="K134" s="466"/>
      <c r="L134" s="1"/>
      <c r="M134" s="1"/>
      <c r="N134" s="1"/>
      <c r="O134" s="1"/>
      <c r="P134" s="1"/>
      <c r="Q134" s="1"/>
      <c r="R134" s="1"/>
      <c r="S134" s="1"/>
      <c r="T134" s="1"/>
      <c r="U134" s="1"/>
      <c r="V134" s="1"/>
      <c r="W134" s="1"/>
      <c r="X134" s="1"/>
      <c r="Y134" s="1"/>
      <c r="Z134" s="1"/>
      <c r="AA134" s="1"/>
      <c r="AB134" s="1"/>
      <c r="AC134" s="1"/>
      <c r="AD134" s="1"/>
      <c r="AE134" s="1"/>
    </row>
    <row r="135" spans="1:31" ht="15.75" customHeight="1" x14ac:dyDescent="0.2">
      <c r="A135" s="1"/>
      <c r="B135" s="1"/>
      <c r="C135" s="1"/>
      <c r="D135" s="1"/>
      <c r="E135" s="1"/>
      <c r="F135" s="1"/>
      <c r="G135" s="1"/>
      <c r="H135" s="1"/>
      <c r="I135" s="1"/>
      <c r="J135" s="504"/>
      <c r="K135" s="466"/>
      <c r="L135" s="1"/>
      <c r="M135" s="1"/>
      <c r="N135" s="1"/>
      <c r="O135" s="1"/>
      <c r="P135" s="1"/>
      <c r="Q135" s="1"/>
      <c r="R135" s="1"/>
      <c r="S135" s="1"/>
      <c r="T135" s="1"/>
      <c r="U135" s="1"/>
      <c r="V135" s="1"/>
      <c r="W135" s="1"/>
      <c r="X135" s="1"/>
      <c r="Y135" s="1"/>
      <c r="Z135" s="1"/>
      <c r="AA135" s="1"/>
      <c r="AB135" s="1"/>
      <c r="AC135" s="1"/>
      <c r="AD135" s="1"/>
      <c r="AE135" s="1"/>
    </row>
    <row r="136" spans="1:31" ht="15.75" customHeight="1" x14ac:dyDescent="0.2">
      <c r="A136" s="1"/>
      <c r="B136" s="1"/>
      <c r="C136" s="1"/>
      <c r="D136" s="1"/>
      <c r="E136" s="1"/>
      <c r="F136" s="1"/>
      <c r="G136" s="1"/>
      <c r="H136" s="1"/>
      <c r="I136" s="1"/>
      <c r="J136" s="504"/>
      <c r="K136" s="466"/>
      <c r="L136" s="1"/>
      <c r="M136" s="1"/>
      <c r="N136" s="1"/>
      <c r="O136" s="1"/>
      <c r="P136" s="1"/>
      <c r="Q136" s="1"/>
      <c r="R136" s="1"/>
      <c r="S136" s="1"/>
      <c r="T136" s="1"/>
      <c r="U136" s="1"/>
      <c r="V136" s="1"/>
      <c r="W136" s="1"/>
      <c r="X136" s="1"/>
      <c r="Y136" s="1"/>
      <c r="Z136" s="1"/>
      <c r="AA136" s="1"/>
      <c r="AB136" s="1"/>
      <c r="AC136" s="1"/>
      <c r="AD136" s="1"/>
      <c r="AE136" s="1"/>
    </row>
    <row r="137" spans="1:31" ht="15.75" customHeight="1" x14ac:dyDescent="0.2">
      <c r="A137" s="1"/>
      <c r="B137" s="1"/>
      <c r="C137" s="1"/>
      <c r="D137" s="1"/>
      <c r="E137" s="1"/>
      <c r="F137" s="1"/>
      <c r="G137" s="1"/>
      <c r="H137" s="1"/>
      <c r="I137" s="1"/>
      <c r="J137" s="504"/>
      <c r="K137" s="466"/>
      <c r="L137" s="1"/>
      <c r="M137" s="1"/>
      <c r="N137" s="1"/>
      <c r="O137" s="1"/>
      <c r="P137" s="1"/>
      <c r="Q137" s="1"/>
      <c r="R137" s="1"/>
      <c r="S137" s="1"/>
      <c r="T137" s="1"/>
      <c r="U137" s="1"/>
      <c r="V137" s="1"/>
      <c r="W137" s="1"/>
      <c r="X137" s="1"/>
      <c r="Y137" s="1"/>
      <c r="Z137" s="1"/>
      <c r="AA137" s="1"/>
      <c r="AB137" s="1"/>
      <c r="AC137" s="1"/>
      <c r="AD137" s="1"/>
      <c r="AE137" s="1"/>
    </row>
    <row r="138" spans="1:31" ht="15.75" customHeight="1" x14ac:dyDescent="0.2">
      <c r="A138" s="1"/>
      <c r="B138" s="1"/>
      <c r="C138" s="1"/>
      <c r="D138" s="1"/>
      <c r="E138" s="1"/>
      <c r="F138" s="1"/>
      <c r="G138" s="1"/>
      <c r="H138" s="1"/>
      <c r="I138" s="1"/>
      <c r="J138" s="504"/>
      <c r="K138" s="466"/>
      <c r="L138" s="1"/>
      <c r="M138" s="1"/>
      <c r="N138" s="1"/>
      <c r="O138" s="1"/>
      <c r="P138" s="1"/>
      <c r="Q138" s="1"/>
      <c r="R138" s="1"/>
      <c r="S138" s="1"/>
      <c r="T138" s="1"/>
      <c r="U138" s="1"/>
      <c r="V138" s="1"/>
      <c r="W138" s="1"/>
      <c r="X138" s="1"/>
      <c r="Y138" s="1"/>
      <c r="Z138" s="1"/>
      <c r="AA138" s="1"/>
      <c r="AB138" s="1"/>
      <c r="AC138" s="1"/>
      <c r="AD138" s="1"/>
      <c r="AE138" s="1"/>
    </row>
    <row r="139" spans="1:31" ht="15.75" customHeight="1" x14ac:dyDescent="0.2">
      <c r="A139" s="1"/>
      <c r="B139" s="1"/>
      <c r="C139" s="1"/>
      <c r="D139" s="1"/>
      <c r="E139" s="1"/>
      <c r="F139" s="1"/>
      <c r="G139" s="1"/>
      <c r="H139" s="1"/>
      <c r="I139" s="1"/>
      <c r="J139" s="504"/>
      <c r="K139" s="466"/>
      <c r="L139" s="1"/>
      <c r="M139" s="1"/>
      <c r="N139" s="1"/>
      <c r="O139" s="1"/>
      <c r="P139" s="1"/>
      <c r="Q139" s="1"/>
      <c r="R139" s="1"/>
      <c r="S139" s="1"/>
      <c r="T139" s="1"/>
      <c r="U139" s="1"/>
      <c r="V139" s="1"/>
      <c r="W139" s="1"/>
      <c r="X139" s="1"/>
      <c r="Y139" s="1"/>
      <c r="Z139" s="1"/>
      <c r="AA139" s="1"/>
      <c r="AB139" s="1"/>
      <c r="AC139" s="1"/>
      <c r="AD139" s="1"/>
      <c r="AE139" s="1"/>
    </row>
    <row r="140" spans="1:31" ht="15.75" customHeight="1" x14ac:dyDescent="0.2">
      <c r="A140" s="1"/>
      <c r="B140" s="1"/>
      <c r="C140" s="1"/>
      <c r="D140" s="1"/>
      <c r="E140" s="1"/>
      <c r="F140" s="1"/>
      <c r="G140" s="1"/>
      <c r="H140" s="1"/>
      <c r="I140" s="1"/>
      <c r="J140" s="504"/>
      <c r="K140" s="466"/>
      <c r="L140" s="1"/>
      <c r="M140" s="1"/>
      <c r="N140" s="1"/>
      <c r="O140" s="1"/>
      <c r="P140" s="1"/>
      <c r="Q140" s="1"/>
      <c r="R140" s="1"/>
      <c r="S140" s="1"/>
      <c r="T140" s="1"/>
      <c r="U140" s="1"/>
      <c r="V140" s="1"/>
      <c r="W140" s="1"/>
      <c r="X140" s="1"/>
      <c r="Y140" s="1"/>
      <c r="Z140" s="1"/>
      <c r="AA140" s="1"/>
      <c r="AB140" s="1"/>
      <c r="AC140" s="1"/>
      <c r="AD140" s="1"/>
      <c r="AE140" s="1"/>
    </row>
    <row r="141" spans="1:31" ht="15.75" customHeight="1" x14ac:dyDescent="0.2">
      <c r="A141" s="1"/>
      <c r="B141" s="1"/>
      <c r="C141" s="1"/>
      <c r="D141" s="1"/>
      <c r="E141" s="1"/>
      <c r="F141" s="1"/>
      <c r="G141" s="1"/>
      <c r="H141" s="1"/>
      <c r="I141" s="1"/>
      <c r="J141" s="504"/>
      <c r="K141" s="466"/>
      <c r="L141" s="1"/>
      <c r="M141" s="1"/>
      <c r="N141" s="1"/>
      <c r="O141" s="1"/>
      <c r="P141" s="1"/>
      <c r="Q141" s="1"/>
      <c r="R141" s="1"/>
      <c r="S141" s="1"/>
      <c r="T141" s="1"/>
      <c r="U141" s="1"/>
      <c r="V141" s="1"/>
      <c r="W141" s="1"/>
      <c r="X141" s="1"/>
      <c r="Y141" s="1"/>
      <c r="Z141" s="1"/>
      <c r="AA141" s="1"/>
      <c r="AB141" s="1"/>
      <c r="AC141" s="1"/>
      <c r="AD141" s="1"/>
      <c r="AE141" s="1"/>
    </row>
    <row r="142" spans="1:31" ht="15.75" customHeight="1" x14ac:dyDescent="0.2">
      <c r="A142" s="1"/>
      <c r="B142" s="1"/>
      <c r="C142" s="1"/>
      <c r="D142" s="1"/>
      <c r="E142" s="1"/>
      <c r="F142" s="1"/>
      <c r="G142" s="1"/>
      <c r="H142" s="1"/>
      <c r="I142" s="1"/>
      <c r="J142" s="504"/>
      <c r="K142" s="466"/>
      <c r="L142" s="1"/>
      <c r="M142" s="1"/>
      <c r="N142" s="1"/>
      <c r="O142" s="1"/>
      <c r="P142" s="1"/>
      <c r="Q142" s="1"/>
      <c r="R142" s="1"/>
      <c r="S142" s="1"/>
      <c r="T142" s="1"/>
      <c r="U142" s="1"/>
      <c r="V142" s="1"/>
      <c r="W142" s="1"/>
      <c r="X142" s="1"/>
      <c r="Y142" s="1"/>
      <c r="Z142" s="1"/>
      <c r="AA142" s="1"/>
      <c r="AB142" s="1"/>
      <c r="AC142" s="1"/>
      <c r="AD142" s="1"/>
      <c r="AE142" s="1"/>
    </row>
    <row r="143" spans="1:31" ht="15.75" customHeight="1" x14ac:dyDescent="0.2">
      <c r="A143" s="1"/>
      <c r="B143" s="1"/>
      <c r="C143" s="1"/>
      <c r="D143" s="1"/>
      <c r="E143" s="1"/>
      <c r="F143" s="1"/>
      <c r="G143" s="1"/>
      <c r="H143" s="1"/>
      <c r="I143" s="1"/>
      <c r="J143" s="504"/>
      <c r="K143" s="466"/>
      <c r="L143" s="1"/>
      <c r="M143" s="1"/>
      <c r="N143" s="1"/>
      <c r="O143" s="1"/>
      <c r="P143" s="1"/>
      <c r="Q143" s="1"/>
      <c r="R143" s="1"/>
      <c r="S143" s="1"/>
      <c r="T143" s="1"/>
      <c r="U143" s="1"/>
      <c r="V143" s="1"/>
      <c r="W143" s="1"/>
      <c r="X143" s="1"/>
      <c r="Y143" s="1"/>
      <c r="Z143" s="1"/>
      <c r="AA143" s="1"/>
      <c r="AB143" s="1"/>
      <c r="AC143" s="1"/>
      <c r="AD143" s="1"/>
      <c r="AE143" s="1"/>
    </row>
    <row r="144" spans="1:31" ht="15.75" customHeight="1" x14ac:dyDescent="0.2">
      <c r="A144" s="1"/>
      <c r="B144" s="1"/>
      <c r="C144" s="1"/>
      <c r="D144" s="1"/>
      <c r="E144" s="1"/>
      <c r="F144" s="1"/>
      <c r="G144" s="1"/>
      <c r="H144" s="1"/>
      <c r="I144" s="1"/>
      <c r="J144" s="504"/>
      <c r="K144" s="466"/>
      <c r="L144" s="1"/>
      <c r="M144" s="1"/>
      <c r="N144" s="1"/>
      <c r="O144" s="1"/>
      <c r="P144" s="1"/>
      <c r="Q144" s="1"/>
      <c r="R144" s="1"/>
      <c r="S144" s="1"/>
      <c r="T144" s="1"/>
      <c r="U144" s="1"/>
      <c r="V144" s="1"/>
      <c r="W144" s="1"/>
      <c r="X144" s="1"/>
      <c r="Y144" s="1"/>
      <c r="Z144" s="1"/>
      <c r="AA144" s="1"/>
      <c r="AB144" s="1"/>
      <c r="AC144" s="1"/>
      <c r="AD144" s="1"/>
      <c r="AE144" s="1"/>
    </row>
    <row r="145" spans="1:31" ht="15.75" customHeight="1" x14ac:dyDescent="0.2">
      <c r="A145" s="1"/>
      <c r="B145" s="1"/>
      <c r="C145" s="1"/>
      <c r="D145" s="1"/>
      <c r="E145" s="1"/>
      <c r="F145" s="1"/>
      <c r="G145" s="1"/>
      <c r="H145" s="1"/>
      <c r="I145" s="1"/>
      <c r="J145" s="504"/>
      <c r="K145" s="466"/>
      <c r="L145" s="1"/>
      <c r="M145" s="1"/>
      <c r="N145" s="1"/>
      <c r="O145" s="1"/>
      <c r="P145" s="1"/>
      <c r="Q145" s="1"/>
      <c r="R145" s="1"/>
      <c r="S145" s="1"/>
      <c r="T145" s="1"/>
      <c r="U145" s="1"/>
      <c r="V145" s="1"/>
      <c r="W145" s="1"/>
      <c r="X145" s="1"/>
      <c r="Y145" s="1"/>
      <c r="Z145" s="1"/>
      <c r="AA145" s="1"/>
      <c r="AB145" s="1"/>
      <c r="AC145" s="1"/>
      <c r="AD145" s="1"/>
      <c r="AE145" s="1"/>
    </row>
    <row r="146" spans="1:31" ht="15.75" customHeight="1" x14ac:dyDescent="0.2">
      <c r="A146" s="1"/>
      <c r="B146" s="1"/>
      <c r="C146" s="1"/>
      <c r="D146" s="1"/>
      <c r="E146" s="1"/>
      <c r="F146" s="1"/>
      <c r="G146" s="1"/>
      <c r="H146" s="1"/>
      <c r="I146" s="1"/>
      <c r="J146" s="504"/>
      <c r="K146" s="466"/>
      <c r="L146" s="1"/>
      <c r="M146" s="1"/>
      <c r="N146" s="1"/>
      <c r="O146" s="1"/>
      <c r="P146" s="1"/>
      <c r="Q146" s="1"/>
      <c r="R146" s="1"/>
      <c r="S146" s="1"/>
      <c r="T146" s="1"/>
      <c r="U146" s="1"/>
      <c r="V146" s="1"/>
      <c r="W146" s="1"/>
      <c r="X146" s="1"/>
      <c r="Y146" s="1"/>
      <c r="Z146" s="1"/>
      <c r="AA146" s="1"/>
      <c r="AB146" s="1"/>
      <c r="AC146" s="1"/>
      <c r="AD146" s="1"/>
      <c r="AE146" s="1"/>
    </row>
    <row r="147" spans="1:31" ht="15.75" customHeight="1" x14ac:dyDescent="0.2">
      <c r="A147" s="1"/>
      <c r="B147" s="1"/>
      <c r="C147" s="1"/>
      <c r="D147" s="1"/>
      <c r="E147" s="1"/>
      <c r="F147" s="1"/>
      <c r="G147" s="1"/>
      <c r="H147" s="1"/>
      <c r="I147" s="1"/>
      <c r="J147" s="504"/>
      <c r="K147" s="466"/>
      <c r="L147" s="1"/>
      <c r="M147" s="1"/>
      <c r="N147" s="1"/>
      <c r="O147" s="1"/>
      <c r="P147" s="1"/>
      <c r="Q147" s="1"/>
      <c r="R147" s="1"/>
      <c r="S147" s="1"/>
      <c r="T147" s="1"/>
      <c r="U147" s="1"/>
      <c r="V147" s="1"/>
      <c r="W147" s="1"/>
      <c r="X147" s="1"/>
      <c r="Y147" s="1"/>
      <c r="Z147" s="1"/>
      <c r="AA147" s="1"/>
      <c r="AB147" s="1"/>
      <c r="AC147" s="1"/>
      <c r="AD147" s="1"/>
      <c r="AE147" s="1"/>
    </row>
    <row r="148" spans="1:31" ht="15.75" customHeight="1" x14ac:dyDescent="0.2">
      <c r="A148" s="1"/>
      <c r="B148" s="1"/>
      <c r="C148" s="1"/>
      <c r="D148" s="1"/>
      <c r="E148" s="1"/>
      <c r="F148" s="1"/>
      <c r="G148" s="1"/>
      <c r="H148" s="1"/>
      <c r="I148" s="1"/>
      <c r="J148" s="504"/>
      <c r="K148" s="466"/>
      <c r="L148" s="1"/>
      <c r="M148" s="1"/>
      <c r="N148" s="1"/>
      <c r="O148" s="1"/>
      <c r="P148" s="1"/>
      <c r="Q148" s="1"/>
      <c r="R148" s="1"/>
      <c r="S148" s="1"/>
      <c r="T148" s="1"/>
      <c r="U148" s="1"/>
      <c r="V148" s="1"/>
      <c r="W148" s="1"/>
      <c r="X148" s="1"/>
      <c r="Y148" s="1"/>
      <c r="Z148" s="1"/>
      <c r="AA148" s="1"/>
      <c r="AB148" s="1"/>
      <c r="AC148" s="1"/>
      <c r="AD148" s="1"/>
      <c r="AE148" s="1"/>
    </row>
    <row r="149" spans="1:31" ht="15.75" customHeight="1" x14ac:dyDescent="0.2">
      <c r="A149" s="1"/>
      <c r="B149" s="1"/>
      <c r="C149" s="1"/>
      <c r="D149" s="1"/>
      <c r="E149" s="1"/>
      <c r="F149" s="1"/>
      <c r="G149" s="1"/>
      <c r="H149" s="1"/>
      <c r="I149" s="1"/>
      <c r="J149" s="504"/>
      <c r="K149" s="466"/>
      <c r="L149" s="1"/>
      <c r="M149" s="1"/>
      <c r="N149" s="1"/>
      <c r="O149" s="1"/>
      <c r="P149" s="1"/>
      <c r="Q149" s="1"/>
      <c r="R149" s="1"/>
      <c r="S149" s="1"/>
      <c r="T149" s="1"/>
      <c r="U149" s="1"/>
      <c r="V149" s="1"/>
      <c r="W149" s="1"/>
      <c r="X149" s="1"/>
      <c r="Y149" s="1"/>
      <c r="Z149" s="1"/>
      <c r="AA149" s="1"/>
      <c r="AB149" s="1"/>
      <c r="AC149" s="1"/>
      <c r="AD149" s="1"/>
      <c r="AE149" s="1"/>
    </row>
    <row r="150" spans="1:31" ht="15.75" customHeight="1" x14ac:dyDescent="0.2">
      <c r="A150" s="1"/>
      <c r="B150" s="1"/>
      <c r="C150" s="1"/>
      <c r="D150" s="1"/>
      <c r="E150" s="1"/>
      <c r="F150" s="1"/>
      <c r="G150" s="1"/>
      <c r="H150" s="1"/>
      <c r="I150" s="1"/>
      <c r="J150" s="504"/>
      <c r="K150" s="466"/>
      <c r="L150" s="1"/>
      <c r="M150" s="1"/>
      <c r="N150" s="1"/>
      <c r="O150" s="1"/>
      <c r="P150" s="1"/>
      <c r="Q150" s="1"/>
      <c r="R150" s="1"/>
      <c r="S150" s="1"/>
      <c r="T150" s="1"/>
      <c r="U150" s="1"/>
      <c r="V150" s="1"/>
      <c r="W150" s="1"/>
      <c r="X150" s="1"/>
      <c r="Y150" s="1"/>
      <c r="Z150" s="1"/>
      <c r="AA150" s="1"/>
      <c r="AB150" s="1"/>
      <c r="AC150" s="1"/>
      <c r="AD150" s="1"/>
      <c r="AE150" s="1"/>
    </row>
    <row r="151" spans="1:31" ht="15.75" customHeight="1" x14ac:dyDescent="0.2">
      <c r="A151" s="1"/>
      <c r="B151" s="1"/>
      <c r="C151" s="1"/>
      <c r="D151" s="1"/>
      <c r="E151" s="1"/>
      <c r="F151" s="1"/>
      <c r="G151" s="1"/>
      <c r="H151" s="1"/>
      <c r="I151" s="1"/>
      <c r="J151" s="504"/>
      <c r="K151" s="466"/>
      <c r="L151" s="1"/>
      <c r="M151" s="1"/>
      <c r="N151" s="1"/>
      <c r="O151" s="1"/>
      <c r="P151" s="1"/>
      <c r="Q151" s="1"/>
      <c r="R151" s="1"/>
      <c r="S151" s="1"/>
      <c r="T151" s="1"/>
      <c r="U151" s="1"/>
      <c r="V151" s="1"/>
      <c r="W151" s="1"/>
      <c r="X151" s="1"/>
      <c r="Y151" s="1"/>
      <c r="Z151" s="1"/>
      <c r="AA151" s="1"/>
      <c r="AB151" s="1"/>
      <c r="AC151" s="1"/>
      <c r="AD151" s="1"/>
      <c r="AE151" s="1"/>
    </row>
    <row r="152" spans="1:31" ht="15.75" customHeight="1" x14ac:dyDescent="0.2">
      <c r="A152" s="1"/>
      <c r="B152" s="1"/>
      <c r="C152" s="1"/>
      <c r="D152" s="1"/>
      <c r="E152" s="1"/>
      <c r="F152" s="1"/>
      <c r="G152" s="1"/>
      <c r="H152" s="1"/>
      <c r="I152" s="1"/>
      <c r="J152" s="504"/>
      <c r="K152" s="466"/>
      <c r="L152" s="1"/>
      <c r="M152" s="1"/>
      <c r="N152" s="1"/>
      <c r="O152" s="1"/>
      <c r="P152" s="1"/>
      <c r="Q152" s="1"/>
      <c r="R152" s="1"/>
      <c r="S152" s="1"/>
      <c r="T152" s="1"/>
      <c r="U152" s="1"/>
      <c r="V152" s="1"/>
      <c r="W152" s="1"/>
      <c r="X152" s="1"/>
      <c r="Y152" s="1"/>
      <c r="Z152" s="1"/>
      <c r="AA152" s="1"/>
      <c r="AB152" s="1"/>
      <c r="AC152" s="1"/>
      <c r="AD152" s="1"/>
      <c r="AE152" s="1"/>
    </row>
    <row r="153" spans="1:31" ht="15.75" customHeight="1" x14ac:dyDescent="0.2">
      <c r="A153" s="1"/>
      <c r="B153" s="1"/>
      <c r="C153" s="1"/>
      <c r="D153" s="1"/>
      <c r="E153" s="1"/>
      <c r="F153" s="1"/>
      <c r="G153" s="1"/>
      <c r="H153" s="1"/>
      <c r="I153" s="1"/>
      <c r="J153" s="504"/>
      <c r="K153" s="466"/>
      <c r="L153" s="1"/>
      <c r="M153" s="1"/>
      <c r="N153" s="1"/>
      <c r="O153" s="1"/>
      <c r="P153" s="1"/>
      <c r="Q153" s="1"/>
      <c r="R153" s="1"/>
      <c r="S153" s="1"/>
      <c r="T153" s="1"/>
      <c r="U153" s="1"/>
      <c r="V153" s="1"/>
      <c r="W153" s="1"/>
      <c r="X153" s="1"/>
      <c r="Y153" s="1"/>
      <c r="Z153" s="1"/>
      <c r="AA153" s="1"/>
      <c r="AB153" s="1"/>
      <c r="AC153" s="1"/>
      <c r="AD153" s="1"/>
      <c r="AE153" s="1"/>
    </row>
    <row r="154" spans="1:31" ht="15.75" customHeight="1" x14ac:dyDescent="0.2">
      <c r="A154" s="1"/>
      <c r="B154" s="1"/>
      <c r="C154" s="1"/>
      <c r="D154" s="1"/>
      <c r="E154" s="1"/>
      <c r="F154" s="1"/>
      <c r="G154" s="1"/>
      <c r="H154" s="1"/>
      <c r="I154" s="1"/>
      <c r="J154" s="504"/>
      <c r="K154" s="466"/>
      <c r="L154" s="1"/>
      <c r="M154" s="1"/>
      <c r="N154" s="1"/>
      <c r="O154" s="1"/>
      <c r="P154" s="1"/>
      <c r="Q154" s="1"/>
      <c r="R154" s="1"/>
      <c r="S154" s="1"/>
      <c r="T154" s="1"/>
      <c r="U154" s="1"/>
      <c r="V154" s="1"/>
      <c r="W154" s="1"/>
      <c r="X154" s="1"/>
      <c r="Y154" s="1"/>
      <c r="Z154" s="1"/>
      <c r="AA154" s="1"/>
      <c r="AB154" s="1"/>
      <c r="AC154" s="1"/>
      <c r="AD154" s="1"/>
      <c r="AE154" s="1"/>
    </row>
    <row r="155" spans="1:31" ht="15.75" customHeight="1" x14ac:dyDescent="0.2">
      <c r="A155" s="1"/>
      <c r="B155" s="1"/>
      <c r="C155" s="1"/>
      <c r="D155" s="1"/>
      <c r="E155" s="1"/>
      <c r="F155" s="1"/>
      <c r="G155" s="1"/>
      <c r="H155" s="1"/>
      <c r="I155" s="1"/>
      <c r="J155" s="504"/>
      <c r="K155" s="466"/>
      <c r="L155" s="1"/>
      <c r="M155" s="1"/>
      <c r="N155" s="1"/>
      <c r="O155" s="1"/>
      <c r="P155" s="1"/>
      <c r="Q155" s="1"/>
      <c r="R155" s="1"/>
      <c r="S155" s="1"/>
      <c r="T155" s="1"/>
      <c r="U155" s="1"/>
      <c r="V155" s="1"/>
      <c r="W155" s="1"/>
      <c r="X155" s="1"/>
      <c r="Y155" s="1"/>
      <c r="Z155" s="1"/>
      <c r="AA155" s="1"/>
      <c r="AB155" s="1"/>
      <c r="AC155" s="1"/>
      <c r="AD155" s="1"/>
      <c r="AE155" s="1"/>
    </row>
    <row r="156" spans="1:31" ht="15.75" customHeight="1" x14ac:dyDescent="0.2">
      <c r="A156" s="1"/>
      <c r="B156" s="1"/>
      <c r="C156" s="1"/>
      <c r="D156" s="1"/>
      <c r="E156" s="1"/>
      <c r="F156" s="1"/>
      <c r="G156" s="1"/>
      <c r="H156" s="1"/>
      <c r="I156" s="1"/>
      <c r="J156" s="504"/>
      <c r="K156" s="466"/>
      <c r="L156" s="1"/>
      <c r="M156" s="1"/>
      <c r="N156" s="1"/>
      <c r="O156" s="1"/>
      <c r="P156" s="1"/>
      <c r="Q156" s="1"/>
      <c r="R156" s="1"/>
      <c r="S156" s="1"/>
      <c r="T156" s="1"/>
      <c r="U156" s="1"/>
      <c r="V156" s="1"/>
      <c r="W156" s="1"/>
      <c r="X156" s="1"/>
      <c r="Y156" s="1"/>
      <c r="Z156" s="1"/>
      <c r="AA156" s="1"/>
      <c r="AB156" s="1"/>
      <c r="AC156" s="1"/>
      <c r="AD156" s="1"/>
      <c r="AE156" s="1"/>
    </row>
    <row r="157" spans="1:31" ht="15.75" customHeight="1" x14ac:dyDescent="0.2">
      <c r="A157" s="1"/>
      <c r="B157" s="1"/>
      <c r="C157" s="1"/>
      <c r="D157" s="1"/>
      <c r="E157" s="1"/>
      <c r="F157" s="1"/>
      <c r="G157" s="1"/>
      <c r="H157" s="1"/>
      <c r="I157" s="1"/>
      <c r="J157" s="504"/>
      <c r="K157" s="466"/>
      <c r="L157" s="1"/>
      <c r="M157" s="1"/>
      <c r="N157" s="1"/>
      <c r="O157" s="1"/>
      <c r="P157" s="1"/>
      <c r="Q157" s="1"/>
      <c r="R157" s="1"/>
      <c r="S157" s="1"/>
      <c r="T157" s="1"/>
      <c r="U157" s="1"/>
      <c r="V157" s="1"/>
      <c r="W157" s="1"/>
      <c r="X157" s="1"/>
      <c r="Y157" s="1"/>
      <c r="Z157" s="1"/>
      <c r="AA157" s="1"/>
      <c r="AB157" s="1"/>
      <c r="AC157" s="1"/>
      <c r="AD157" s="1"/>
      <c r="AE157" s="1"/>
    </row>
    <row r="158" spans="1:31" ht="15.75" customHeight="1" x14ac:dyDescent="0.2">
      <c r="A158" s="1"/>
      <c r="B158" s="1"/>
      <c r="C158" s="1"/>
      <c r="D158" s="1"/>
      <c r="E158" s="1"/>
      <c r="F158" s="1"/>
      <c r="G158" s="1"/>
      <c r="H158" s="1"/>
      <c r="I158" s="1"/>
      <c r="J158" s="504"/>
      <c r="K158" s="466"/>
      <c r="L158" s="1"/>
      <c r="M158" s="1"/>
      <c r="N158" s="1"/>
      <c r="O158" s="1"/>
      <c r="P158" s="1"/>
      <c r="Q158" s="1"/>
      <c r="R158" s="1"/>
      <c r="S158" s="1"/>
      <c r="T158" s="1"/>
      <c r="U158" s="1"/>
      <c r="V158" s="1"/>
      <c r="W158" s="1"/>
      <c r="X158" s="1"/>
      <c r="Y158" s="1"/>
      <c r="Z158" s="1"/>
      <c r="AA158" s="1"/>
      <c r="AB158" s="1"/>
      <c r="AC158" s="1"/>
      <c r="AD158" s="1"/>
      <c r="AE158" s="1"/>
    </row>
    <row r="159" spans="1:31" ht="15.75" customHeight="1" x14ac:dyDescent="0.2">
      <c r="A159" s="1"/>
      <c r="B159" s="1"/>
      <c r="C159" s="1"/>
      <c r="D159" s="1"/>
      <c r="E159" s="1"/>
      <c r="F159" s="1"/>
      <c r="G159" s="1"/>
      <c r="H159" s="1"/>
      <c r="I159" s="1"/>
      <c r="J159" s="504"/>
      <c r="K159" s="466"/>
      <c r="L159" s="1"/>
      <c r="M159" s="1"/>
      <c r="N159" s="1"/>
      <c r="O159" s="1"/>
      <c r="P159" s="1"/>
      <c r="Q159" s="1"/>
      <c r="R159" s="1"/>
      <c r="S159" s="1"/>
      <c r="T159" s="1"/>
      <c r="U159" s="1"/>
      <c r="V159" s="1"/>
      <c r="W159" s="1"/>
      <c r="X159" s="1"/>
      <c r="Y159" s="1"/>
      <c r="Z159" s="1"/>
      <c r="AA159" s="1"/>
      <c r="AB159" s="1"/>
      <c r="AC159" s="1"/>
      <c r="AD159" s="1"/>
      <c r="AE159" s="1"/>
    </row>
    <row r="160" spans="1:31" ht="15.75" customHeight="1" x14ac:dyDescent="0.2">
      <c r="A160" s="1"/>
      <c r="B160" s="1"/>
      <c r="C160" s="1"/>
      <c r="D160" s="1"/>
      <c r="E160" s="1"/>
      <c r="F160" s="1"/>
      <c r="G160" s="1"/>
      <c r="H160" s="1"/>
      <c r="I160" s="1"/>
      <c r="J160" s="504"/>
      <c r="K160" s="466"/>
      <c r="L160" s="1"/>
      <c r="M160" s="1"/>
      <c r="N160" s="1"/>
      <c r="O160" s="1"/>
      <c r="P160" s="1"/>
      <c r="Q160" s="1"/>
      <c r="R160" s="1"/>
      <c r="S160" s="1"/>
      <c r="T160" s="1"/>
      <c r="U160" s="1"/>
      <c r="V160" s="1"/>
      <c r="W160" s="1"/>
      <c r="X160" s="1"/>
      <c r="Y160" s="1"/>
      <c r="Z160" s="1"/>
      <c r="AA160" s="1"/>
      <c r="AB160" s="1"/>
      <c r="AC160" s="1"/>
      <c r="AD160" s="1"/>
      <c r="AE160" s="1"/>
    </row>
    <row r="161" spans="1:31" ht="15.75" customHeight="1" x14ac:dyDescent="0.2">
      <c r="A161" s="1"/>
      <c r="B161" s="1"/>
      <c r="C161" s="1"/>
      <c r="D161" s="1"/>
      <c r="E161" s="1"/>
      <c r="F161" s="1"/>
      <c r="G161" s="1"/>
      <c r="H161" s="1"/>
      <c r="I161" s="1"/>
      <c r="J161" s="504"/>
      <c r="K161" s="466"/>
      <c r="L161" s="1"/>
      <c r="M161" s="1"/>
      <c r="N161" s="1"/>
      <c r="O161" s="1"/>
      <c r="P161" s="1"/>
      <c r="Q161" s="1"/>
      <c r="R161" s="1"/>
      <c r="S161" s="1"/>
      <c r="T161" s="1"/>
      <c r="U161" s="1"/>
      <c r="V161" s="1"/>
      <c r="W161" s="1"/>
      <c r="X161" s="1"/>
      <c r="Y161" s="1"/>
      <c r="Z161" s="1"/>
      <c r="AA161" s="1"/>
      <c r="AB161" s="1"/>
      <c r="AC161" s="1"/>
      <c r="AD161" s="1"/>
      <c r="AE161" s="1"/>
    </row>
    <row r="162" spans="1:31" ht="15.75" customHeight="1" x14ac:dyDescent="0.2">
      <c r="A162" s="1"/>
      <c r="B162" s="1"/>
      <c r="C162" s="1"/>
      <c r="D162" s="1"/>
      <c r="E162" s="1"/>
      <c r="F162" s="1"/>
      <c r="G162" s="1"/>
      <c r="H162" s="1"/>
      <c r="I162" s="1"/>
      <c r="J162" s="504"/>
      <c r="K162" s="466"/>
      <c r="L162" s="1"/>
      <c r="M162" s="1"/>
      <c r="N162" s="1"/>
      <c r="O162" s="1"/>
      <c r="P162" s="1"/>
      <c r="Q162" s="1"/>
      <c r="R162" s="1"/>
      <c r="S162" s="1"/>
      <c r="T162" s="1"/>
      <c r="U162" s="1"/>
      <c r="V162" s="1"/>
      <c r="W162" s="1"/>
      <c r="X162" s="1"/>
      <c r="Y162" s="1"/>
      <c r="Z162" s="1"/>
      <c r="AA162" s="1"/>
      <c r="AB162" s="1"/>
      <c r="AC162" s="1"/>
      <c r="AD162" s="1"/>
      <c r="AE162" s="1"/>
    </row>
    <row r="163" spans="1:31" ht="15.75" customHeight="1" x14ac:dyDescent="0.2">
      <c r="A163" s="1"/>
      <c r="B163" s="1"/>
      <c r="C163" s="1"/>
      <c r="D163" s="1"/>
      <c r="E163" s="1"/>
      <c r="F163" s="1"/>
      <c r="G163" s="1"/>
      <c r="H163" s="1"/>
      <c r="I163" s="1"/>
      <c r="J163" s="504"/>
      <c r="K163" s="466"/>
      <c r="L163" s="1"/>
      <c r="M163" s="1"/>
      <c r="N163" s="1"/>
      <c r="O163" s="1"/>
      <c r="P163" s="1"/>
      <c r="Q163" s="1"/>
      <c r="R163" s="1"/>
      <c r="S163" s="1"/>
      <c r="T163" s="1"/>
      <c r="U163" s="1"/>
      <c r="V163" s="1"/>
      <c r="W163" s="1"/>
      <c r="X163" s="1"/>
      <c r="Y163" s="1"/>
      <c r="Z163" s="1"/>
      <c r="AA163" s="1"/>
      <c r="AB163" s="1"/>
      <c r="AC163" s="1"/>
      <c r="AD163" s="1"/>
      <c r="AE163" s="1"/>
    </row>
    <row r="164" spans="1:31" ht="15.75" customHeight="1" x14ac:dyDescent="0.2">
      <c r="A164" s="1"/>
      <c r="B164" s="1"/>
      <c r="C164" s="1"/>
      <c r="D164" s="1"/>
      <c r="E164" s="1"/>
      <c r="F164" s="1"/>
      <c r="G164" s="1"/>
      <c r="H164" s="1"/>
      <c r="I164" s="1"/>
      <c r="J164" s="504"/>
      <c r="K164" s="466"/>
      <c r="L164" s="1"/>
      <c r="M164" s="1"/>
      <c r="N164" s="1"/>
      <c r="O164" s="1"/>
      <c r="P164" s="1"/>
      <c r="Q164" s="1"/>
      <c r="R164" s="1"/>
      <c r="S164" s="1"/>
      <c r="T164" s="1"/>
      <c r="U164" s="1"/>
      <c r="V164" s="1"/>
      <c r="W164" s="1"/>
      <c r="X164" s="1"/>
      <c r="Y164" s="1"/>
      <c r="Z164" s="1"/>
      <c r="AA164" s="1"/>
      <c r="AB164" s="1"/>
      <c r="AC164" s="1"/>
      <c r="AD164" s="1"/>
      <c r="AE164" s="1"/>
    </row>
    <row r="165" spans="1:31" ht="15.75" customHeight="1" x14ac:dyDescent="0.2">
      <c r="A165" s="1"/>
      <c r="B165" s="1"/>
      <c r="C165" s="1"/>
      <c r="D165" s="1"/>
      <c r="E165" s="1"/>
      <c r="F165" s="1"/>
      <c r="G165" s="1"/>
      <c r="H165" s="1"/>
      <c r="I165" s="1"/>
      <c r="J165" s="504"/>
      <c r="K165" s="466"/>
      <c r="L165" s="1"/>
      <c r="M165" s="1"/>
      <c r="N165" s="1"/>
      <c r="O165" s="1"/>
      <c r="P165" s="1"/>
      <c r="Q165" s="1"/>
      <c r="R165" s="1"/>
      <c r="S165" s="1"/>
      <c r="T165" s="1"/>
      <c r="U165" s="1"/>
      <c r="V165" s="1"/>
      <c r="W165" s="1"/>
      <c r="X165" s="1"/>
      <c r="Y165" s="1"/>
      <c r="Z165" s="1"/>
      <c r="AA165" s="1"/>
      <c r="AB165" s="1"/>
      <c r="AC165" s="1"/>
      <c r="AD165" s="1"/>
      <c r="AE165" s="1"/>
    </row>
    <row r="166" spans="1:31" ht="15.75" customHeight="1" x14ac:dyDescent="0.2">
      <c r="A166" s="1"/>
      <c r="B166" s="1"/>
      <c r="C166" s="1"/>
      <c r="D166" s="1"/>
      <c r="E166" s="1"/>
      <c r="F166" s="1"/>
      <c r="G166" s="1"/>
      <c r="H166" s="1"/>
      <c r="I166" s="1"/>
      <c r="J166" s="504"/>
      <c r="K166" s="466"/>
      <c r="L166" s="1"/>
      <c r="M166" s="1"/>
      <c r="N166" s="1"/>
      <c r="O166" s="1"/>
      <c r="P166" s="1"/>
      <c r="Q166" s="1"/>
      <c r="R166" s="1"/>
      <c r="S166" s="1"/>
      <c r="T166" s="1"/>
      <c r="U166" s="1"/>
      <c r="V166" s="1"/>
      <c r="W166" s="1"/>
      <c r="X166" s="1"/>
      <c r="Y166" s="1"/>
      <c r="Z166" s="1"/>
      <c r="AA166" s="1"/>
      <c r="AB166" s="1"/>
      <c r="AC166" s="1"/>
      <c r="AD166" s="1"/>
      <c r="AE166" s="1"/>
    </row>
    <row r="167" spans="1:31" ht="15.75" customHeight="1" x14ac:dyDescent="0.2">
      <c r="A167" s="1"/>
      <c r="B167" s="1"/>
      <c r="C167" s="1"/>
      <c r="D167" s="1"/>
      <c r="E167" s="1"/>
      <c r="F167" s="1"/>
      <c r="G167" s="1"/>
      <c r="H167" s="1"/>
      <c r="I167" s="1"/>
      <c r="J167" s="504"/>
      <c r="K167" s="466"/>
      <c r="L167" s="1"/>
      <c r="M167" s="1"/>
      <c r="N167" s="1"/>
      <c r="O167" s="1"/>
      <c r="P167" s="1"/>
      <c r="Q167" s="1"/>
      <c r="R167" s="1"/>
      <c r="S167" s="1"/>
      <c r="T167" s="1"/>
      <c r="U167" s="1"/>
      <c r="V167" s="1"/>
      <c r="W167" s="1"/>
      <c r="X167" s="1"/>
      <c r="Y167" s="1"/>
      <c r="Z167" s="1"/>
      <c r="AA167" s="1"/>
      <c r="AB167" s="1"/>
      <c r="AC167" s="1"/>
      <c r="AD167" s="1"/>
      <c r="AE167" s="1"/>
    </row>
    <row r="168" spans="1:31" ht="15.75" customHeight="1" x14ac:dyDescent="0.2">
      <c r="A168" s="1"/>
      <c r="B168" s="1"/>
      <c r="C168" s="1"/>
      <c r="D168" s="1"/>
      <c r="E168" s="1"/>
      <c r="F168" s="1"/>
      <c r="G168" s="1"/>
      <c r="H168" s="1"/>
      <c r="I168" s="1"/>
      <c r="J168" s="504"/>
      <c r="K168" s="466"/>
      <c r="L168" s="1"/>
      <c r="M168" s="1"/>
      <c r="N168" s="1"/>
      <c r="O168" s="1"/>
      <c r="P168" s="1"/>
      <c r="Q168" s="1"/>
      <c r="R168" s="1"/>
      <c r="S168" s="1"/>
      <c r="T168" s="1"/>
      <c r="U168" s="1"/>
      <c r="V168" s="1"/>
      <c r="W168" s="1"/>
      <c r="X168" s="1"/>
      <c r="Y168" s="1"/>
      <c r="Z168" s="1"/>
      <c r="AA168" s="1"/>
      <c r="AB168" s="1"/>
      <c r="AC168" s="1"/>
      <c r="AD168" s="1"/>
      <c r="AE168" s="1"/>
    </row>
    <row r="169" spans="1:31" ht="15.75" customHeight="1" x14ac:dyDescent="0.2">
      <c r="A169" s="1"/>
      <c r="B169" s="1"/>
      <c r="C169" s="1"/>
      <c r="D169" s="1"/>
      <c r="E169" s="1"/>
      <c r="F169" s="1"/>
      <c r="G169" s="1"/>
      <c r="H169" s="1"/>
      <c r="I169" s="1"/>
      <c r="J169" s="504"/>
      <c r="K169" s="466"/>
      <c r="L169" s="1"/>
      <c r="M169" s="1"/>
      <c r="N169" s="1"/>
      <c r="O169" s="1"/>
      <c r="P169" s="1"/>
      <c r="Q169" s="1"/>
      <c r="R169" s="1"/>
      <c r="S169" s="1"/>
      <c r="T169" s="1"/>
      <c r="U169" s="1"/>
      <c r="V169" s="1"/>
      <c r="W169" s="1"/>
      <c r="X169" s="1"/>
      <c r="Y169" s="1"/>
      <c r="Z169" s="1"/>
      <c r="AA169" s="1"/>
      <c r="AB169" s="1"/>
      <c r="AC169" s="1"/>
      <c r="AD169" s="1"/>
      <c r="AE169" s="1"/>
    </row>
    <row r="170" spans="1:31" ht="15.75" customHeight="1" x14ac:dyDescent="0.2">
      <c r="A170" s="1"/>
      <c r="B170" s="1"/>
      <c r="C170" s="1"/>
      <c r="D170" s="1"/>
      <c r="E170" s="1"/>
      <c r="F170" s="1"/>
      <c r="G170" s="1"/>
      <c r="H170" s="1"/>
      <c r="I170" s="1"/>
      <c r="J170" s="504"/>
      <c r="K170" s="466"/>
      <c r="L170" s="1"/>
      <c r="M170" s="1"/>
      <c r="N170" s="1"/>
      <c r="O170" s="1"/>
      <c r="P170" s="1"/>
      <c r="Q170" s="1"/>
      <c r="R170" s="1"/>
      <c r="S170" s="1"/>
      <c r="T170" s="1"/>
      <c r="U170" s="1"/>
      <c r="V170" s="1"/>
      <c r="W170" s="1"/>
      <c r="X170" s="1"/>
      <c r="Y170" s="1"/>
      <c r="Z170" s="1"/>
      <c r="AA170" s="1"/>
      <c r="AB170" s="1"/>
      <c r="AC170" s="1"/>
      <c r="AD170" s="1"/>
      <c r="AE170" s="1"/>
    </row>
    <row r="171" spans="1:31" ht="15.75" customHeight="1" x14ac:dyDescent="0.2">
      <c r="A171" s="1"/>
      <c r="B171" s="1"/>
      <c r="C171" s="1"/>
      <c r="D171" s="1"/>
      <c r="E171" s="1"/>
      <c r="F171" s="1"/>
      <c r="G171" s="1"/>
      <c r="H171" s="1"/>
      <c r="I171" s="1"/>
      <c r="J171" s="504"/>
      <c r="K171" s="466"/>
      <c r="L171" s="1"/>
      <c r="M171" s="1"/>
      <c r="N171" s="1"/>
      <c r="O171" s="1"/>
      <c r="P171" s="1"/>
      <c r="Q171" s="1"/>
      <c r="R171" s="1"/>
      <c r="S171" s="1"/>
      <c r="T171" s="1"/>
      <c r="U171" s="1"/>
      <c r="V171" s="1"/>
      <c r="W171" s="1"/>
      <c r="X171" s="1"/>
      <c r="Y171" s="1"/>
      <c r="Z171" s="1"/>
      <c r="AA171" s="1"/>
      <c r="AB171" s="1"/>
      <c r="AC171" s="1"/>
      <c r="AD171" s="1"/>
      <c r="AE171" s="1"/>
    </row>
    <row r="172" spans="1:31" ht="15.75" customHeight="1" x14ac:dyDescent="0.2">
      <c r="A172" s="1"/>
      <c r="B172" s="1"/>
      <c r="C172" s="1"/>
      <c r="D172" s="1"/>
      <c r="E172" s="1"/>
      <c r="F172" s="1"/>
      <c r="G172" s="1"/>
      <c r="H172" s="1"/>
      <c r="I172" s="1"/>
      <c r="J172" s="504"/>
      <c r="K172" s="466"/>
      <c r="L172" s="1"/>
      <c r="M172" s="1"/>
      <c r="N172" s="1"/>
      <c r="O172" s="1"/>
      <c r="P172" s="1"/>
      <c r="Q172" s="1"/>
      <c r="R172" s="1"/>
      <c r="S172" s="1"/>
      <c r="T172" s="1"/>
      <c r="U172" s="1"/>
      <c r="V172" s="1"/>
      <c r="W172" s="1"/>
      <c r="X172" s="1"/>
      <c r="Y172" s="1"/>
      <c r="Z172" s="1"/>
      <c r="AA172" s="1"/>
      <c r="AB172" s="1"/>
      <c r="AC172" s="1"/>
      <c r="AD172" s="1"/>
      <c r="AE172" s="1"/>
    </row>
    <row r="173" spans="1:31" ht="15.75" customHeight="1" x14ac:dyDescent="0.2">
      <c r="A173" s="1"/>
      <c r="B173" s="1"/>
      <c r="C173" s="1"/>
      <c r="D173" s="1"/>
      <c r="E173" s="1"/>
      <c r="F173" s="1"/>
      <c r="G173" s="1"/>
      <c r="H173" s="1"/>
      <c r="I173" s="1"/>
      <c r="J173" s="504"/>
      <c r="K173" s="466"/>
      <c r="L173" s="1"/>
      <c r="M173" s="1"/>
      <c r="N173" s="1"/>
      <c r="O173" s="1"/>
      <c r="P173" s="1"/>
      <c r="Q173" s="1"/>
      <c r="R173" s="1"/>
      <c r="S173" s="1"/>
      <c r="T173" s="1"/>
      <c r="U173" s="1"/>
      <c r="V173" s="1"/>
      <c r="W173" s="1"/>
      <c r="X173" s="1"/>
      <c r="Y173" s="1"/>
      <c r="Z173" s="1"/>
      <c r="AA173" s="1"/>
      <c r="AB173" s="1"/>
      <c r="AC173" s="1"/>
      <c r="AD173" s="1"/>
      <c r="AE173" s="1"/>
    </row>
    <row r="174" spans="1:31" ht="15.75" customHeight="1" x14ac:dyDescent="0.2">
      <c r="A174" s="1"/>
      <c r="B174" s="1"/>
      <c r="C174" s="1"/>
      <c r="D174" s="1"/>
      <c r="E174" s="1"/>
      <c r="F174" s="1"/>
      <c r="G174" s="1"/>
      <c r="H174" s="1"/>
      <c r="I174" s="1"/>
      <c r="J174" s="504"/>
      <c r="K174" s="466"/>
      <c r="L174" s="1"/>
      <c r="M174" s="1"/>
      <c r="N174" s="1"/>
      <c r="O174" s="1"/>
      <c r="P174" s="1"/>
      <c r="Q174" s="1"/>
      <c r="R174" s="1"/>
      <c r="S174" s="1"/>
      <c r="T174" s="1"/>
      <c r="U174" s="1"/>
      <c r="V174" s="1"/>
      <c r="W174" s="1"/>
      <c r="X174" s="1"/>
      <c r="Y174" s="1"/>
      <c r="Z174" s="1"/>
      <c r="AA174" s="1"/>
      <c r="AB174" s="1"/>
      <c r="AC174" s="1"/>
      <c r="AD174" s="1"/>
      <c r="AE174" s="1"/>
    </row>
    <row r="175" spans="1:31" ht="15.75" customHeight="1" x14ac:dyDescent="0.2">
      <c r="A175" s="1"/>
      <c r="B175" s="1"/>
      <c r="C175" s="1"/>
      <c r="D175" s="1"/>
      <c r="E175" s="1"/>
      <c r="F175" s="1"/>
      <c r="G175" s="1"/>
      <c r="H175" s="1"/>
      <c r="I175" s="1"/>
      <c r="J175" s="504"/>
      <c r="K175" s="466"/>
      <c r="L175" s="1"/>
      <c r="M175" s="1"/>
      <c r="N175" s="1"/>
      <c r="O175" s="1"/>
      <c r="P175" s="1"/>
      <c r="Q175" s="1"/>
      <c r="R175" s="1"/>
      <c r="S175" s="1"/>
      <c r="T175" s="1"/>
      <c r="U175" s="1"/>
      <c r="V175" s="1"/>
      <c r="W175" s="1"/>
      <c r="X175" s="1"/>
      <c r="Y175" s="1"/>
      <c r="Z175" s="1"/>
      <c r="AA175" s="1"/>
      <c r="AB175" s="1"/>
      <c r="AC175" s="1"/>
      <c r="AD175" s="1"/>
      <c r="AE175" s="1"/>
    </row>
    <row r="176" spans="1:31" ht="15.75" customHeight="1" x14ac:dyDescent="0.2">
      <c r="A176" s="1"/>
      <c r="B176" s="1"/>
      <c r="C176" s="1"/>
      <c r="D176" s="1"/>
      <c r="E176" s="1"/>
      <c r="F176" s="1"/>
      <c r="G176" s="1"/>
      <c r="H176" s="1"/>
      <c r="I176" s="1"/>
      <c r="J176" s="504"/>
      <c r="K176" s="466"/>
      <c r="L176" s="1"/>
      <c r="M176" s="1"/>
      <c r="N176" s="1"/>
      <c r="O176" s="1"/>
      <c r="P176" s="1"/>
      <c r="Q176" s="1"/>
      <c r="R176" s="1"/>
      <c r="S176" s="1"/>
      <c r="T176" s="1"/>
      <c r="U176" s="1"/>
      <c r="V176" s="1"/>
      <c r="W176" s="1"/>
      <c r="X176" s="1"/>
      <c r="Y176" s="1"/>
      <c r="Z176" s="1"/>
      <c r="AA176" s="1"/>
      <c r="AB176" s="1"/>
      <c r="AC176" s="1"/>
      <c r="AD176" s="1"/>
      <c r="AE176" s="1"/>
    </row>
    <row r="177" spans="1:31" ht="15.75" customHeight="1" x14ac:dyDescent="0.2">
      <c r="A177" s="1"/>
      <c r="B177" s="1"/>
      <c r="C177" s="1"/>
      <c r="D177" s="1"/>
      <c r="E177" s="1"/>
      <c r="F177" s="1"/>
      <c r="G177" s="1"/>
      <c r="H177" s="1"/>
      <c r="I177" s="1"/>
      <c r="J177" s="504"/>
      <c r="K177" s="466"/>
      <c r="L177" s="1"/>
      <c r="M177" s="1"/>
      <c r="N177" s="1"/>
      <c r="O177" s="1"/>
      <c r="P177" s="1"/>
      <c r="Q177" s="1"/>
      <c r="R177" s="1"/>
      <c r="S177" s="1"/>
      <c r="T177" s="1"/>
      <c r="U177" s="1"/>
      <c r="V177" s="1"/>
      <c r="W177" s="1"/>
      <c r="X177" s="1"/>
      <c r="Y177" s="1"/>
      <c r="Z177" s="1"/>
      <c r="AA177" s="1"/>
      <c r="AB177" s="1"/>
      <c r="AC177" s="1"/>
      <c r="AD177" s="1"/>
      <c r="AE177" s="1"/>
    </row>
    <row r="178" spans="1:31" ht="15.75" customHeight="1" x14ac:dyDescent="0.2">
      <c r="A178" s="1"/>
      <c r="B178" s="1"/>
      <c r="C178" s="1"/>
      <c r="D178" s="1"/>
      <c r="E178" s="1"/>
      <c r="F178" s="1"/>
      <c r="G178" s="1"/>
      <c r="H178" s="1"/>
      <c r="I178" s="1"/>
      <c r="J178" s="504"/>
      <c r="K178" s="466"/>
      <c r="L178" s="1"/>
      <c r="M178" s="1"/>
      <c r="N178" s="1"/>
      <c r="O178" s="1"/>
      <c r="P178" s="1"/>
      <c r="Q178" s="1"/>
      <c r="R178" s="1"/>
      <c r="S178" s="1"/>
      <c r="T178" s="1"/>
      <c r="U178" s="1"/>
      <c r="V178" s="1"/>
      <c r="W178" s="1"/>
      <c r="X178" s="1"/>
      <c r="Y178" s="1"/>
      <c r="Z178" s="1"/>
      <c r="AA178" s="1"/>
      <c r="AB178" s="1"/>
      <c r="AC178" s="1"/>
      <c r="AD178" s="1"/>
      <c r="AE178" s="1"/>
    </row>
    <row r="179" spans="1:31" ht="15.75" customHeight="1" x14ac:dyDescent="0.2">
      <c r="A179" s="1"/>
      <c r="B179" s="1"/>
      <c r="C179" s="1"/>
      <c r="D179" s="1"/>
      <c r="E179" s="1"/>
      <c r="F179" s="1"/>
      <c r="G179" s="1"/>
      <c r="H179" s="1"/>
      <c r="I179" s="1"/>
      <c r="J179" s="504"/>
      <c r="K179" s="466"/>
      <c r="L179" s="1"/>
      <c r="M179" s="1"/>
      <c r="N179" s="1"/>
      <c r="O179" s="1"/>
      <c r="P179" s="1"/>
      <c r="Q179" s="1"/>
      <c r="R179" s="1"/>
      <c r="S179" s="1"/>
      <c r="T179" s="1"/>
      <c r="U179" s="1"/>
      <c r="V179" s="1"/>
      <c r="W179" s="1"/>
      <c r="X179" s="1"/>
      <c r="Y179" s="1"/>
      <c r="Z179" s="1"/>
      <c r="AA179" s="1"/>
      <c r="AB179" s="1"/>
      <c r="AC179" s="1"/>
      <c r="AD179" s="1"/>
      <c r="AE179" s="1"/>
    </row>
    <row r="180" spans="1:31" ht="15.75" customHeight="1" x14ac:dyDescent="0.2">
      <c r="A180" s="1"/>
      <c r="B180" s="1"/>
      <c r="C180" s="1"/>
      <c r="D180" s="1"/>
      <c r="E180" s="1"/>
      <c r="F180" s="1"/>
      <c r="G180" s="1"/>
      <c r="H180" s="1"/>
      <c r="I180" s="1"/>
      <c r="J180" s="504"/>
      <c r="K180" s="466"/>
      <c r="L180" s="1"/>
      <c r="M180" s="1"/>
      <c r="N180" s="1"/>
      <c r="O180" s="1"/>
      <c r="P180" s="1"/>
      <c r="Q180" s="1"/>
      <c r="R180" s="1"/>
      <c r="S180" s="1"/>
      <c r="T180" s="1"/>
      <c r="U180" s="1"/>
      <c r="V180" s="1"/>
      <c r="W180" s="1"/>
      <c r="X180" s="1"/>
      <c r="Y180" s="1"/>
      <c r="Z180" s="1"/>
      <c r="AA180" s="1"/>
      <c r="AB180" s="1"/>
      <c r="AC180" s="1"/>
      <c r="AD180" s="1"/>
      <c r="AE180" s="1"/>
    </row>
    <row r="181" spans="1:31" ht="15.75" customHeight="1" x14ac:dyDescent="0.2">
      <c r="A181" s="1"/>
      <c r="B181" s="1"/>
      <c r="C181" s="1"/>
      <c r="D181" s="1"/>
      <c r="E181" s="1"/>
      <c r="F181" s="1"/>
      <c r="G181" s="1"/>
      <c r="H181" s="1"/>
      <c r="I181" s="1"/>
      <c r="J181" s="504"/>
      <c r="K181" s="466"/>
      <c r="L181" s="1"/>
      <c r="M181" s="1"/>
      <c r="N181" s="1"/>
      <c r="O181" s="1"/>
      <c r="P181" s="1"/>
      <c r="Q181" s="1"/>
      <c r="R181" s="1"/>
      <c r="S181" s="1"/>
      <c r="T181" s="1"/>
      <c r="U181" s="1"/>
      <c r="V181" s="1"/>
      <c r="W181" s="1"/>
      <c r="X181" s="1"/>
      <c r="Y181" s="1"/>
      <c r="Z181" s="1"/>
      <c r="AA181" s="1"/>
      <c r="AB181" s="1"/>
      <c r="AC181" s="1"/>
      <c r="AD181" s="1"/>
      <c r="AE181" s="1"/>
    </row>
    <row r="182" spans="1:31" ht="15.75" customHeight="1" x14ac:dyDescent="0.2">
      <c r="A182" s="1"/>
      <c r="B182" s="1"/>
      <c r="C182" s="1"/>
      <c r="D182" s="1"/>
      <c r="E182" s="1"/>
      <c r="F182" s="1"/>
      <c r="G182" s="1"/>
      <c r="H182" s="1"/>
      <c r="I182" s="1"/>
      <c r="J182" s="504"/>
      <c r="K182" s="466"/>
      <c r="L182" s="1"/>
      <c r="M182" s="1"/>
      <c r="N182" s="1"/>
      <c r="O182" s="1"/>
      <c r="P182" s="1"/>
      <c r="Q182" s="1"/>
      <c r="R182" s="1"/>
      <c r="S182" s="1"/>
      <c r="T182" s="1"/>
      <c r="U182" s="1"/>
      <c r="V182" s="1"/>
      <c r="W182" s="1"/>
      <c r="X182" s="1"/>
      <c r="Y182" s="1"/>
      <c r="Z182" s="1"/>
      <c r="AA182" s="1"/>
      <c r="AB182" s="1"/>
      <c r="AC182" s="1"/>
      <c r="AD182" s="1"/>
      <c r="AE182" s="1"/>
    </row>
    <row r="183" spans="1:31" ht="15.75" customHeight="1" x14ac:dyDescent="0.2">
      <c r="A183" s="1"/>
      <c r="B183" s="1"/>
      <c r="C183" s="1"/>
      <c r="D183" s="1"/>
      <c r="E183" s="1"/>
      <c r="F183" s="1"/>
      <c r="G183" s="1"/>
      <c r="H183" s="1"/>
      <c r="I183" s="1"/>
      <c r="J183" s="504"/>
      <c r="K183" s="466"/>
      <c r="L183" s="1"/>
      <c r="M183" s="1"/>
      <c r="N183" s="1"/>
      <c r="O183" s="1"/>
      <c r="P183" s="1"/>
      <c r="Q183" s="1"/>
      <c r="R183" s="1"/>
      <c r="S183" s="1"/>
      <c r="T183" s="1"/>
      <c r="U183" s="1"/>
      <c r="V183" s="1"/>
      <c r="W183" s="1"/>
      <c r="X183" s="1"/>
      <c r="Y183" s="1"/>
      <c r="Z183" s="1"/>
      <c r="AA183" s="1"/>
      <c r="AB183" s="1"/>
      <c r="AC183" s="1"/>
      <c r="AD183" s="1"/>
      <c r="AE183" s="1"/>
    </row>
    <row r="184" spans="1:31" ht="15.75" customHeight="1" x14ac:dyDescent="0.2">
      <c r="A184" s="1"/>
      <c r="B184" s="1"/>
      <c r="C184" s="1"/>
      <c r="D184" s="1"/>
      <c r="E184" s="1"/>
      <c r="F184" s="1"/>
      <c r="G184" s="1"/>
      <c r="H184" s="1"/>
      <c r="I184" s="1"/>
      <c r="J184" s="504"/>
      <c r="K184" s="466"/>
      <c r="L184" s="1"/>
      <c r="M184" s="1"/>
      <c r="N184" s="1"/>
      <c r="O184" s="1"/>
      <c r="P184" s="1"/>
      <c r="Q184" s="1"/>
      <c r="R184" s="1"/>
      <c r="S184" s="1"/>
      <c r="T184" s="1"/>
      <c r="U184" s="1"/>
      <c r="V184" s="1"/>
      <c r="W184" s="1"/>
      <c r="X184" s="1"/>
      <c r="Y184" s="1"/>
      <c r="Z184" s="1"/>
      <c r="AA184" s="1"/>
      <c r="AB184" s="1"/>
      <c r="AC184" s="1"/>
      <c r="AD184" s="1"/>
      <c r="AE184" s="1"/>
    </row>
    <row r="185" spans="1:31" ht="15.75" customHeight="1" x14ac:dyDescent="0.2">
      <c r="A185" s="1"/>
      <c r="B185" s="1"/>
      <c r="C185" s="1"/>
      <c r="D185" s="1"/>
      <c r="E185" s="1"/>
      <c r="F185" s="1"/>
      <c r="G185" s="1"/>
      <c r="H185" s="1"/>
      <c r="I185" s="1"/>
      <c r="J185" s="504"/>
      <c r="K185" s="466"/>
      <c r="L185" s="1"/>
      <c r="M185" s="1"/>
      <c r="N185" s="1"/>
      <c r="O185" s="1"/>
      <c r="P185" s="1"/>
      <c r="Q185" s="1"/>
      <c r="R185" s="1"/>
      <c r="S185" s="1"/>
      <c r="T185" s="1"/>
      <c r="U185" s="1"/>
      <c r="V185" s="1"/>
      <c r="W185" s="1"/>
      <c r="X185" s="1"/>
      <c r="Y185" s="1"/>
      <c r="Z185" s="1"/>
      <c r="AA185" s="1"/>
      <c r="AB185" s="1"/>
      <c r="AC185" s="1"/>
      <c r="AD185" s="1"/>
      <c r="AE185" s="1"/>
    </row>
    <row r="186" spans="1:31" ht="15.75" customHeight="1" x14ac:dyDescent="0.2">
      <c r="A186" s="1"/>
      <c r="B186" s="1"/>
      <c r="C186" s="1"/>
      <c r="D186" s="1"/>
      <c r="E186" s="1"/>
      <c r="F186" s="1"/>
      <c r="G186" s="1"/>
      <c r="H186" s="1"/>
      <c r="I186" s="1"/>
      <c r="J186" s="504"/>
      <c r="K186" s="466"/>
      <c r="L186" s="1"/>
      <c r="M186" s="1"/>
      <c r="N186" s="1"/>
      <c r="O186" s="1"/>
      <c r="P186" s="1"/>
      <c r="Q186" s="1"/>
      <c r="R186" s="1"/>
      <c r="S186" s="1"/>
      <c r="T186" s="1"/>
      <c r="U186" s="1"/>
      <c r="V186" s="1"/>
      <c r="W186" s="1"/>
      <c r="X186" s="1"/>
      <c r="Y186" s="1"/>
      <c r="Z186" s="1"/>
      <c r="AA186" s="1"/>
      <c r="AB186" s="1"/>
      <c r="AC186" s="1"/>
      <c r="AD186" s="1"/>
      <c r="AE186" s="1"/>
    </row>
    <row r="187" spans="1:31" ht="15.75" customHeight="1" x14ac:dyDescent="0.2">
      <c r="A187" s="1"/>
      <c r="B187" s="1"/>
      <c r="C187" s="1"/>
      <c r="D187" s="1"/>
      <c r="E187" s="1"/>
      <c r="F187" s="1"/>
      <c r="G187" s="1"/>
      <c r="H187" s="1"/>
      <c r="I187" s="1"/>
      <c r="J187" s="504"/>
      <c r="K187" s="466"/>
      <c r="L187" s="1"/>
      <c r="M187" s="1"/>
      <c r="N187" s="1"/>
      <c r="O187" s="1"/>
      <c r="P187" s="1"/>
      <c r="Q187" s="1"/>
      <c r="R187" s="1"/>
      <c r="S187" s="1"/>
      <c r="T187" s="1"/>
      <c r="U187" s="1"/>
      <c r="V187" s="1"/>
      <c r="W187" s="1"/>
      <c r="X187" s="1"/>
      <c r="Y187" s="1"/>
      <c r="Z187" s="1"/>
      <c r="AA187" s="1"/>
      <c r="AB187" s="1"/>
      <c r="AC187" s="1"/>
      <c r="AD187" s="1"/>
      <c r="AE187" s="1"/>
    </row>
    <row r="188" spans="1:31" ht="15.75" customHeight="1" x14ac:dyDescent="0.2">
      <c r="A188" s="1"/>
      <c r="B188" s="1"/>
      <c r="C188" s="1"/>
      <c r="D188" s="1"/>
      <c r="E188" s="1"/>
      <c r="F188" s="1"/>
      <c r="G188" s="1"/>
      <c r="H188" s="1"/>
      <c r="I188" s="1"/>
      <c r="J188" s="504"/>
      <c r="K188" s="466"/>
      <c r="L188" s="1"/>
      <c r="M188" s="1"/>
      <c r="N188" s="1"/>
      <c r="O188" s="1"/>
      <c r="P188" s="1"/>
      <c r="Q188" s="1"/>
      <c r="R188" s="1"/>
      <c r="S188" s="1"/>
      <c r="T188" s="1"/>
      <c r="U188" s="1"/>
      <c r="V188" s="1"/>
      <c r="W188" s="1"/>
      <c r="X188" s="1"/>
      <c r="Y188" s="1"/>
      <c r="Z188" s="1"/>
      <c r="AA188" s="1"/>
      <c r="AB188" s="1"/>
      <c r="AC188" s="1"/>
      <c r="AD188" s="1"/>
      <c r="AE188" s="1"/>
    </row>
    <row r="189" spans="1:31" ht="15.75" customHeight="1" x14ac:dyDescent="0.2">
      <c r="A189" s="1"/>
      <c r="B189" s="1"/>
      <c r="C189" s="1"/>
      <c r="D189" s="1"/>
      <c r="E189" s="1"/>
      <c r="F189" s="1"/>
      <c r="G189" s="1"/>
      <c r="H189" s="1"/>
      <c r="I189" s="1"/>
      <c r="J189" s="504"/>
      <c r="K189" s="466"/>
      <c r="L189" s="1"/>
      <c r="M189" s="1"/>
      <c r="N189" s="1"/>
      <c r="O189" s="1"/>
      <c r="P189" s="1"/>
      <c r="Q189" s="1"/>
      <c r="R189" s="1"/>
      <c r="S189" s="1"/>
      <c r="T189" s="1"/>
      <c r="U189" s="1"/>
      <c r="V189" s="1"/>
      <c r="W189" s="1"/>
      <c r="X189" s="1"/>
      <c r="Y189" s="1"/>
      <c r="Z189" s="1"/>
      <c r="AA189" s="1"/>
      <c r="AB189" s="1"/>
      <c r="AC189" s="1"/>
      <c r="AD189" s="1"/>
      <c r="AE189" s="1"/>
    </row>
    <row r="190" spans="1:31" ht="15.75" customHeight="1" x14ac:dyDescent="0.2">
      <c r="A190" s="1"/>
      <c r="B190" s="1"/>
      <c r="C190" s="1"/>
      <c r="D190" s="1"/>
      <c r="E190" s="1"/>
      <c r="F190" s="1"/>
      <c r="G190" s="1"/>
      <c r="H190" s="1"/>
      <c r="I190" s="1"/>
      <c r="J190" s="504"/>
      <c r="K190" s="466"/>
      <c r="L190" s="1"/>
      <c r="M190" s="1"/>
      <c r="N190" s="1"/>
      <c r="O190" s="1"/>
      <c r="P190" s="1"/>
      <c r="Q190" s="1"/>
      <c r="R190" s="1"/>
      <c r="S190" s="1"/>
      <c r="T190" s="1"/>
      <c r="U190" s="1"/>
      <c r="V190" s="1"/>
      <c r="W190" s="1"/>
      <c r="X190" s="1"/>
      <c r="Y190" s="1"/>
      <c r="Z190" s="1"/>
      <c r="AA190" s="1"/>
      <c r="AB190" s="1"/>
      <c r="AC190" s="1"/>
      <c r="AD190" s="1"/>
      <c r="AE190" s="1"/>
    </row>
    <row r="191" spans="1:31" ht="15.75" customHeight="1" x14ac:dyDescent="0.2">
      <c r="A191" s="1"/>
      <c r="B191" s="1"/>
      <c r="C191" s="1"/>
      <c r="D191" s="1"/>
      <c r="E191" s="1"/>
      <c r="F191" s="1"/>
      <c r="G191" s="1"/>
      <c r="H191" s="1"/>
      <c r="I191" s="1"/>
      <c r="J191" s="504"/>
      <c r="K191" s="466"/>
      <c r="L191" s="1"/>
      <c r="M191" s="1"/>
      <c r="N191" s="1"/>
      <c r="O191" s="1"/>
      <c r="P191" s="1"/>
      <c r="Q191" s="1"/>
      <c r="R191" s="1"/>
      <c r="S191" s="1"/>
      <c r="T191" s="1"/>
      <c r="U191" s="1"/>
      <c r="V191" s="1"/>
      <c r="W191" s="1"/>
      <c r="X191" s="1"/>
      <c r="Y191" s="1"/>
      <c r="Z191" s="1"/>
      <c r="AA191" s="1"/>
      <c r="AB191" s="1"/>
      <c r="AC191" s="1"/>
      <c r="AD191" s="1"/>
      <c r="AE191" s="1"/>
    </row>
    <row r="192" spans="1:31" ht="15.75" customHeight="1" x14ac:dyDescent="0.2">
      <c r="A192" s="1"/>
      <c r="B192" s="1"/>
      <c r="C192" s="1"/>
      <c r="D192" s="1"/>
      <c r="E192" s="1"/>
      <c r="F192" s="1"/>
      <c r="G192" s="1"/>
      <c r="H192" s="1"/>
      <c r="I192" s="1"/>
      <c r="J192" s="504"/>
      <c r="K192" s="466"/>
      <c r="L192" s="1"/>
      <c r="M192" s="1"/>
      <c r="N192" s="1"/>
      <c r="O192" s="1"/>
      <c r="P192" s="1"/>
      <c r="Q192" s="1"/>
      <c r="R192" s="1"/>
      <c r="S192" s="1"/>
      <c r="T192" s="1"/>
      <c r="U192" s="1"/>
      <c r="V192" s="1"/>
      <c r="W192" s="1"/>
      <c r="X192" s="1"/>
      <c r="Y192" s="1"/>
      <c r="Z192" s="1"/>
      <c r="AA192" s="1"/>
      <c r="AB192" s="1"/>
      <c r="AC192" s="1"/>
      <c r="AD192" s="1"/>
      <c r="AE192" s="1"/>
    </row>
    <row r="193" spans="1:31" ht="15.75" customHeight="1" x14ac:dyDescent="0.2">
      <c r="A193" s="1"/>
      <c r="B193" s="1"/>
      <c r="C193" s="1"/>
      <c r="D193" s="1"/>
      <c r="E193" s="1"/>
      <c r="F193" s="1"/>
      <c r="G193" s="1"/>
      <c r="H193" s="1"/>
      <c r="I193" s="1"/>
      <c r="J193" s="504"/>
      <c r="K193" s="466"/>
      <c r="L193" s="1"/>
      <c r="M193" s="1"/>
      <c r="N193" s="1"/>
      <c r="O193" s="1"/>
      <c r="P193" s="1"/>
      <c r="Q193" s="1"/>
      <c r="R193" s="1"/>
      <c r="S193" s="1"/>
      <c r="T193" s="1"/>
      <c r="U193" s="1"/>
      <c r="V193" s="1"/>
      <c r="W193" s="1"/>
      <c r="X193" s="1"/>
      <c r="Y193" s="1"/>
      <c r="Z193" s="1"/>
      <c r="AA193" s="1"/>
      <c r="AB193" s="1"/>
      <c r="AC193" s="1"/>
      <c r="AD193" s="1"/>
      <c r="AE193" s="1"/>
    </row>
    <row r="194" spans="1:31" ht="15.75" customHeight="1" x14ac:dyDescent="0.2">
      <c r="A194" s="1"/>
      <c r="B194" s="1"/>
      <c r="C194" s="1"/>
      <c r="D194" s="1"/>
      <c r="E194" s="1"/>
      <c r="F194" s="1"/>
      <c r="G194" s="1"/>
      <c r="H194" s="1"/>
      <c r="I194" s="1"/>
      <c r="J194" s="504"/>
      <c r="K194" s="466"/>
      <c r="L194" s="1"/>
      <c r="M194" s="1"/>
      <c r="N194" s="1"/>
      <c r="O194" s="1"/>
      <c r="P194" s="1"/>
      <c r="Q194" s="1"/>
      <c r="R194" s="1"/>
      <c r="S194" s="1"/>
      <c r="T194" s="1"/>
      <c r="U194" s="1"/>
      <c r="V194" s="1"/>
      <c r="W194" s="1"/>
      <c r="X194" s="1"/>
      <c r="Y194" s="1"/>
      <c r="Z194" s="1"/>
      <c r="AA194" s="1"/>
      <c r="AB194" s="1"/>
      <c r="AC194" s="1"/>
      <c r="AD194" s="1"/>
      <c r="AE194" s="1"/>
    </row>
    <row r="195" spans="1:31" ht="15.75" customHeight="1" x14ac:dyDescent="0.2">
      <c r="A195" s="1"/>
      <c r="B195" s="1"/>
      <c r="C195" s="1"/>
      <c r="D195" s="1"/>
      <c r="E195" s="1"/>
      <c r="F195" s="1"/>
      <c r="G195" s="1"/>
      <c r="H195" s="1"/>
      <c r="I195" s="1"/>
      <c r="J195" s="504"/>
      <c r="K195" s="466"/>
      <c r="L195" s="1"/>
      <c r="M195" s="1"/>
      <c r="N195" s="1"/>
      <c r="O195" s="1"/>
      <c r="P195" s="1"/>
      <c r="Q195" s="1"/>
      <c r="R195" s="1"/>
      <c r="S195" s="1"/>
      <c r="T195" s="1"/>
      <c r="U195" s="1"/>
      <c r="V195" s="1"/>
      <c r="W195" s="1"/>
      <c r="X195" s="1"/>
      <c r="Y195" s="1"/>
      <c r="Z195" s="1"/>
      <c r="AA195" s="1"/>
      <c r="AB195" s="1"/>
      <c r="AC195" s="1"/>
      <c r="AD195" s="1"/>
      <c r="AE195" s="1"/>
    </row>
    <row r="196" spans="1:31" ht="15.75" customHeight="1" x14ac:dyDescent="0.2">
      <c r="A196" s="1"/>
      <c r="B196" s="1"/>
      <c r="C196" s="1"/>
      <c r="D196" s="1"/>
      <c r="E196" s="1"/>
      <c r="F196" s="1"/>
      <c r="G196" s="1"/>
      <c r="H196" s="1"/>
      <c r="I196" s="1"/>
      <c r="J196" s="504"/>
      <c r="K196" s="466"/>
      <c r="L196" s="1"/>
      <c r="M196" s="1"/>
      <c r="N196" s="1"/>
      <c r="O196" s="1"/>
      <c r="P196" s="1"/>
      <c r="Q196" s="1"/>
      <c r="R196" s="1"/>
      <c r="S196" s="1"/>
      <c r="T196" s="1"/>
      <c r="U196" s="1"/>
      <c r="V196" s="1"/>
      <c r="W196" s="1"/>
      <c r="X196" s="1"/>
      <c r="Y196" s="1"/>
      <c r="Z196" s="1"/>
      <c r="AA196" s="1"/>
      <c r="AB196" s="1"/>
      <c r="AC196" s="1"/>
      <c r="AD196" s="1"/>
      <c r="AE196" s="1"/>
    </row>
    <row r="197" spans="1:31" ht="15.75" customHeight="1" x14ac:dyDescent="0.2">
      <c r="A197" s="1"/>
      <c r="B197" s="1"/>
      <c r="C197" s="1"/>
      <c r="D197" s="1"/>
      <c r="E197" s="1"/>
      <c r="F197" s="1"/>
      <c r="G197" s="1"/>
      <c r="H197" s="1"/>
      <c r="I197" s="1"/>
      <c r="J197" s="504"/>
      <c r="K197" s="466"/>
      <c r="L197" s="1"/>
      <c r="M197" s="1"/>
      <c r="N197" s="1"/>
      <c r="O197" s="1"/>
      <c r="P197" s="1"/>
      <c r="Q197" s="1"/>
      <c r="R197" s="1"/>
      <c r="S197" s="1"/>
      <c r="T197" s="1"/>
      <c r="U197" s="1"/>
      <c r="V197" s="1"/>
      <c r="W197" s="1"/>
      <c r="X197" s="1"/>
      <c r="Y197" s="1"/>
      <c r="Z197" s="1"/>
      <c r="AA197" s="1"/>
      <c r="AB197" s="1"/>
      <c r="AC197" s="1"/>
      <c r="AD197" s="1"/>
      <c r="AE197" s="1"/>
    </row>
    <row r="198" spans="1:31" ht="15.75" customHeight="1" x14ac:dyDescent="0.2">
      <c r="A198" s="1"/>
      <c r="B198" s="1"/>
      <c r="C198" s="1"/>
      <c r="D198" s="1"/>
      <c r="E198" s="1"/>
      <c r="F198" s="1"/>
      <c r="G198" s="1"/>
      <c r="H198" s="1"/>
      <c r="I198" s="1"/>
      <c r="J198" s="504"/>
      <c r="K198" s="466"/>
      <c r="L198" s="1"/>
      <c r="M198" s="1"/>
      <c r="N198" s="1"/>
      <c r="O198" s="1"/>
      <c r="P198" s="1"/>
      <c r="Q198" s="1"/>
      <c r="R198" s="1"/>
      <c r="S198" s="1"/>
      <c r="T198" s="1"/>
      <c r="U198" s="1"/>
      <c r="V198" s="1"/>
      <c r="W198" s="1"/>
      <c r="X198" s="1"/>
      <c r="Y198" s="1"/>
      <c r="Z198" s="1"/>
      <c r="AA198" s="1"/>
      <c r="AB198" s="1"/>
      <c r="AC198" s="1"/>
      <c r="AD198" s="1"/>
      <c r="AE198" s="1"/>
    </row>
    <row r="199" spans="1:31" ht="15.75" customHeight="1" x14ac:dyDescent="0.2">
      <c r="A199" s="1"/>
      <c r="B199" s="1"/>
      <c r="C199" s="1"/>
      <c r="D199" s="1"/>
      <c r="E199" s="1"/>
      <c r="F199" s="1"/>
      <c r="G199" s="1"/>
      <c r="H199" s="1"/>
      <c r="I199" s="1"/>
      <c r="J199" s="504"/>
      <c r="K199" s="466"/>
      <c r="L199" s="1"/>
      <c r="M199" s="1"/>
      <c r="N199" s="1"/>
      <c r="O199" s="1"/>
      <c r="P199" s="1"/>
      <c r="Q199" s="1"/>
      <c r="R199" s="1"/>
      <c r="S199" s="1"/>
      <c r="T199" s="1"/>
      <c r="U199" s="1"/>
      <c r="V199" s="1"/>
      <c r="W199" s="1"/>
      <c r="X199" s="1"/>
      <c r="Y199" s="1"/>
      <c r="Z199" s="1"/>
      <c r="AA199" s="1"/>
      <c r="AB199" s="1"/>
      <c r="AC199" s="1"/>
      <c r="AD199" s="1"/>
      <c r="AE199" s="1"/>
    </row>
    <row r="200" spans="1:31" ht="15.75" customHeight="1" x14ac:dyDescent="0.2">
      <c r="A200" s="1"/>
      <c r="B200" s="1"/>
      <c r="C200" s="1"/>
      <c r="D200" s="1"/>
      <c r="E200" s="1"/>
      <c r="F200" s="1"/>
      <c r="G200" s="1"/>
      <c r="H200" s="1"/>
      <c r="I200" s="1"/>
      <c r="J200" s="504"/>
      <c r="K200" s="466"/>
      <c r="L200" s="1"/>
      <c r="M200" s="1"/>
      <c r="N200" s="1"/>
      <c r="O200" s="1"/>
      <c r="P200" s="1"/>
      <c r="Q200" s="1"/>
      <c r="R200" s="1"/>
      <c r="S200" s="1"/>
      <c r="T200" s="1"/>
      <c r="U200" s="1"/>
      <c r="V200" s="1"/>
      <c r="W200" s="1"/>
      <c r="X200" s="1"/>
      <c r="Y200" s="1"/>
      <c r="Z200" s="1"/>
      <c r="AA200" s="1"/>
      <c r="AB200" s="1"/>
      <c r="AC200" s="1"/>
      <c r="AD200" s="1"/>
      <c r="AE200" s="1"/>
    </row>
    <row r="201" spans="1:31" ht="15.75" customHeight="1" x14ac:dyDescent="0.2">
      <c r="A201" s="1"/>
      <c r="B201" s="1"/>
      <c r="C201" s="1"/>
      <c r="D201" s="1"/>
      <c r="E201" s="1"/>
      <c r="F201" s="1"/>
      <c r="G201" s="1"/>
      <c r="H201" s="1"/>
      <c r="I201" s="1"/>
      <c r="J201" s="504"/>
      <c r="K201" s="466"/>
      <c r="L201" s="1"/>
      <c r="M201" s="1"/>
      <c r="N201" s="1"/>
      <c r="O201" s="1"/>
      <c r="P201" s="1"/>
      <c r="Q201" s="1"/>
      <c r="R201" s="1"/>
      <c r="S201" s="1"/>
      <c r="T201" s="1"/>
      <c r="U201" s="1"/>
      <c r="V201" s="1"/>
      <c r="W201" s="1"/>
      <c r="X201" s="1"/>
      <c r="Y201" s="1"/>
      <c r="Z201" s="1"/>
      <c r="AA201" s="1"/>
      <c r="AB201" s="1"/>
      <c r="AC201" s="1"/>
      <c r="AD201" s="1"/>
      <c r="AE201" s="1"/>
    </row>
    <row r="202" spans="1:31" ht="15.75" customHeight="1" x14ac:dyDescent="0.2">
      <c r="A202" s="1"/>
      <c r="B202" s="1"/>
      <c r="C202" s="1"/>
      <c r="D202" s="1"/>
      <c r="E202" s="1"/>
      <c r="F202" s="1"/>
      <c r="G202" s="1"/>
      <c r="H202" s="1"/>
      <c r="I202" s="1"/>
      <c r="J202" s="504"/>
      <c r="K202" s="466"/>
      <c r="L202" s="1"/>
      <c r="M202" s="1"/>
      <c r="N202" s="1"/>
      <c r="O202" s="1"/>
      <c r="P202" s="1"/>
      <c r="Q202" s="1"/>
      <c r="R202" s="1"/>
      <c r="S202" s="1"/>
      <c r="T202" s="1"/>
      <c r="U202" s="1"/>
      <c r="V202" s="1"/>
      <c r="W202" s="1"/>
      <c r="X202" s="1"/>
      <c r="Y202" s="1"/>
      <c r="Z202" s="1"/>
      <c r="AA202" s="1"/>
      <c r="AB202" s="1"/>
      <c r="AC202" s="1"/>
      <c r="AD202" s="1"/>
      <c r="AE202" s="1"/>
    </row>
    <row r="203" spans="1:31" ht="15.75" customHeight="1" x14ac:dyDescent="0.2">
      <c r="A203" s="1"/>
      <c r="B203" s="1"/>
      <c r="C203" s="1"/>
      <c r="D203" s="1"/>
      <c r="E203" s="1"/>
      <c r="F203" s="1"/>
      <c r="G203" s="1"/>
      <c r="H203" s="1"/>
      <c r="I203" s="1"/>
      <c r="J203" s="504"/>
      <c r="K203" s="466"/>
      <c r="L203" s="1"/>
      <c r="M203" s="1"/>
      <c r="N203" s="1"/>
      <c r="O203" s="1"/>
      <c r="P203" s="1"/>
      <c r="Q203" s="1"/>
      <c r="R203" s="1"/>
      <c r="S203" s="1"/>
      <c r="T203" s="1"/>
      <c r="U203" s="1"/>
      <c r="V203" s="1"/>
      <c r="W203" s="1"/>
      <c r="X203" s="1"/>
      <c r="Y203" s="1"/>
      <c r="Z203" s="1"/>
      <c r="AA203" s="1"/>
      <c r="AB203" s="1"/>
      <c r="AC203" s="1"/>
      <c r="AD203" s="1"/>
      <c r="AE203" s="1"/>
    </row>
    <row r="204" spans="1:31" ht="15.75" customHeight="1" x14ac:dyDescent="0.2">
      <c r="A204" s="1"/>
      <c r="B204" s="1"/>
      <c r="C204" s="1"/>
      <c r="D204" s="1"/>
      <c r="E204" s="1"/>
      <c r="F204" s="1"/>
      <c r="G204" s="1"/>
      <c r="H204" s="1"/>
      <c r="I204" s="1"/>
      <c r="J204" s="504"/>
      <c r="K204" s="466"/>
      <c r="L204" s="1"/>
      <c r="M204" s="1"/>
      <c r="N204" s="1"/>
      <c r="O204" s="1"/>
      <c r="P204" s="1"/>
      <c r="Q204" s="1"/>
      <c r="R204" s="1"/>
      <c r="S204" s="1"/>
      <c r="T204" s="1"/>
      <c r="U204" s="1"/>
      <c r="V204" s="1"/>
      <c r="W204" s="1"/>
      <c r="X204" s="1"/>
      <c r="Y204" s="1"/>
      <c r="Z204" s="1"/>
      <c r="AA204" s="1"/>
      <c r="AB204" s="1"/>
      <c r="AC204" s="1"/>
      <c r="AD204" s="1"/>
      <c r="AE204" s="1"/>
    </row>
    <row r="205" spans="1:31" ht="15.75" customHeight="1" x14ac:dyDescent="0.2">
      <c r="A205" s="1"/>
      <c r="B205" s="1"/>
      <c r="C205" s="1"/>
      <c r="D205" s="1"/>
      <c r="E205" s="1"/>
      <c r="F205" s="1"/>
      <c r="G205" s="1"/>
      <c r="H205" s="1"/>
      <c r="I205" s="1"/>
      <c r="J205" s="504"/>
      <c r="K205" s="466"/>
      <c r="L205" s="1"/>
      <c r="M205" s="1"/>
      <c r="N205" s="1"/>
      <c r="O205" s="1"/>
      <c r="P205" s="1"/>
      <c r="Q205" s="1"/>
      <c r="R205" s="1"/>
      <c r="S205" s="1"/>
      <c r="T205" s="1"/>
      <c r="U205" s="1"/>
      <c r="V205" s="1"/>
      <c r="W205" s="1"/>
      <c r="X205" s="1"/>
      <c r="Y205" s="1"/>
      <c r="Z205" s="1"/>
      <c r="AA205" s="1"/>
      <c r="AB205" s="1"/>
      <c r="AC205" s="1"/>
      <c r="AD205" s="1"/>
      <c r="AE205" s="1"/>
    </row>
    <row r="206" spans="1:31" ht="15.75" customHeight="1" x14ac:dyDescent="0.2">
      <c r="A206" s="1"/>
      <c r="B206" s="1"/>
      <c r="C206" s="1"/>
      <c r="D206" s="1"/>
      <c r="E206" s="1"/>
      <c r="F206" s="1"/>
      <c r="G206" s="1"/>
      <c r="H206" s="1"/>
      <c r="I206" s="1"/>
      <c r="J206" s="504"/>
      <c r="K206" s="466"/>
      <c r="L206" s="1"/>
      <c r="M206" s="1"/>
      <c r="N206" s="1"/>
      <c r="O206" s="1"/>
      <c r="P206" s="1"/>
      <c r="Q206" s="1"/>
      <c r="R206" s="1"/>
      <c r="S206" s="1"/>
      <c r="T206" s="1"/>
      <c r="U206" s="1"/>
      <c r="V206" s="1"/>
      <c r="W206" s="1"/>
      <c r="X206" s="1"/>
      <c r="Y206" s="1"/>
      <c r="Z206" s="1"/>
      <c r="AA206" s="1"/>
      <c r="AB206" s="1"/>
      <c r="AC206" s="1"/>
      <c r="AD206" s="1"/>
      <c r="AE206" s="1"/>
    </row>
    <row r="207" spans="1:31" ht="15.75" customHeight="1" x14ac:dyDescent="0.2">
      <c r="A207" s="1"/>
      <c r="B207" s="1"/>
      <c r="C207" s="1"/>
      <c r="D207" s="1"/>
      <c r="E207" s="1"/>
      <c r="F207" s="1"/>
      <c r="G207" s="1"/>
      <c r="H207" s="1"/>
      <c r="I207" s="1"/>
      <c r="J207" s="504"/>
      <c r="K207" s="466"/>
      <c r="L207" s="1"/>
      <c r="M207" s="1"/>
      <c r="N207" s="1"/>
      <c r="O207" s="1"/>
      <c r="P207" s="1"/>
      <c r="Q207" s="1"/>
      <c r="R207" s="1"/>
      <c r="S207" s="1"/>
      <c r="T207" s="1"/>
      <c r="U207" s="1"/>
      <c r="V207" s="1"/>
      <c r="W207" s="1"/>
      <c r="X207" s="1"/>
      <c r="Y207" s="1"/>
      <c r="Z207" s="1"/>
      <c r="AA207" s="1"/>
      <c r="AB207" s="1"/>
      <c r="AC207" s="1"/>
      <c r="AD207" s="1"/>
      <c r="AE207" s="1"/>
    </row>
    <row r="208" spans="1:31" ht="15.75" customHeight="1" x14ac:dyDescent="0.2">
      <c r="A208" s="1"/>
      <c r="B208" s="1"/>
      <c r="C208" s="1"/>
      <c r="D208" s="1"/>
      <c r="E208" s="1"/>
      <c r="F208" s="1"/>
      <c r="G208" s="1"/>
      <c r="H208" s="1"/>
      <c r="I208" s="1"/>
      <c r="J208" s="504"/>
      <c r="K208" s="466"/>
      <c r="L208" s="1"/>
      <c r="M208" s="1"/>
      <c r="N208" s="1"/>
      <c r="O208" s="1"/>
      <c r="P208" s="1"/>
      <c r="Q208" s="1"/>
      <c r="R208" s="1"/>
      <c r="S208" s="1"/>
      <c r="T208" s="1"/>
      <c r="U208" s="1"/>
      <c r="V208" s="1"/>
      <c r="W208" s="1"/>
      <c r="X208" s="1"/>
      <c r="Y208" s="1"/>
      <c r="Z208" s="1"/>
      <c r="AA208" s="1"/>
      <c r="AB208" s="1"/>
      <c r="AC208" s="1"/>
      <c r="AD208" s="1"/>
      <c r="AE208" s="1"/>
    </row>
    <row r="209" spans="1:31" ht="15.75" customHeight="1" x14ac:dyDescent="0.2">
      <c r="A209" s="1"/>
      <c r="B209" s="1"/>
      <c r="C209" s="1"/>
      <c r="D209" s="1"/>
      <c r="E209" s="1"/>
      <c r="F209" s="1"/>
      <c r="G209" s="1"/>
      <c r="H209" s="1"/>
      <c r="I209" s="1"/>
      <c r="J209" s="504"/>
      <c r="K209" s="466"/>
      <c r="L209" s="1"/>
      <c r="M209" s="1"/>
      <c r="N209" s="1"/>
      <c r="O209" s="1"/>
      <c r="P209" s="1"/>
      <c r="Q209" s="1"/>
      <c r="R209" s="1"/>
      <c r="S209" s="1"/>
      <c r="T209" s="1"/>
      <c r="U209" s="1"/>
      <c r="V209" s="1"/>
      <c r="W209" s="1"/>
      <c r="X209" s="1"/>
      <c r="Y209" s="1"/>
      <c r="Z209" s="1"/>
      <c r="AA209" s="1"/>
      <c r="AB209" s="1"/>
      <c r="AC209" s="1"/>
      <c r="AD209" s="1"/>
      <c r="AE209" s="1"/>
    </row>
    <row r="210" spans="1:31" ht="15.75" customHeight="1" x14ac:dyDescent="0.2">
      <c r="A210" s="1"/>
      <c r="B210" s="1"/>
      <c r="C210" s="1"/>
      <c r="D210" s="1"/>
      <c r="E210" s="1"/>
      <c r="F210" s="1"/>
      <c r="G210" s="1"/>
      <c r="H210" s="1"/>
      <c r="I210" s="1"/>
      <c r="J210" s="504"/>
      <c r="K210" s="466"/>
      <c r="L210" s="1"/>
      <c r="M210" s="1"/>
      <c r="N210" s="1"/>
      <c r="O210" s="1"/>
      <c r="P210" s="1"/>
      <c r="Q210" s="1"/>
      <c r="R210" s="1"/>
      <c r="S210" s="1"/>
      <c r="T210" s="1"/>
      <c r="U210" s="1"/>
      <c r="V210" s="1"/>
      <c r="W210" s="1"/>
      <c r="X210" s="1"/>
      <c r="Y210" s="1"/>
      <c r="Z210" s="1"/>
      <c r="AA210" s="1"/>
      <c r="AB210" s="1"/>
      <c r="AC210" s="1"/>
      <c r="AD210" s="1"/>
      <c r="AE210" s="1"/>
    </row>
    <row r="211" spans="1:31" ht="15.75" customHeight="1" x14ac:dyDescent="0.2">
      <c r="A211" s="1"/>
      <c r="B211" s="1"/>
      <c r="C211" s="1"/>
      <c r="D211" s="1"/>
      <c r="E211" s="1"/>
      <c r="F211" s="1"/>
      <c r="G211" s="1"/>
      <c r="H211" s="1"/>
      <c r="I211" s="1"/>
      <c r="J211" s="504"/>
      <c r="K211" s="466"/>
      <c r="L211" s="1"/>
      <c r="M211" s="1"/>
      <c r="N211" s="1"/>
      <c r="O211" s="1"/>
      <c r="P211" s="1"/>
      <c r="Q211" s="1"/>
      <c r="R211" s="1"/>
      <c r="S211" s="1"/>
      <c r="T211" s="1"/>
      <c r="U211" s="1"/>
      <c r="V211" s="1"/>
      <c r="W211" s="1"/>
      <c r="X211" s="1"/>
      <c r="Y211" s="1"/>
      <c r="Z211" s="1"/>
      <c r="AA211" s="1"/>
      <c r="AB211" s="1"/>
      <c r="AC211" s="1"/>
      <c r="AD211" s="1"/>
      <c r="AE211" s="1"/>
    </row>
    <row r="212" spans="1:31" ht="15.75" customHeight="1" x14ac:dyDescent="0.2">
      <c r="A212" s="1"/>
      <c r="B212" s="1"/>
      <c r="C212" s="1"/>
      <c r="D212" s="1"/>
      <c r="E212" s="1"/>
      <c r="F212" s="1"/>
      <c r="G212" s="1"/>
      <c r="H212" s="1"/>
      <c r="I212" s="1"/>
      <c r="J212" s="504"/>
      <c r="K212" s="466"/>
      <c r="L212" s="1"/>
      <c r="M212" s="1"/>
      <c r="N212" s="1"/>
      <c r="O212" s="1"/>
      <c r="P212" s="1"/>
      <c r="Q212" s="1"/>
      <c r="R212" s="1"/>
      <c r="S212" s="1"/>
      <c r="T212" s="1"/>
      <c r="U212" s="1"/>
      <c r="V212" s="1"/>
      <c r="W212" s="1"/>
      <c r="X212" s="1"/>
      <c r="Y212" s="1"/>
      <c r="Z212" s="1"/>
      <c r="AA212" s="1"/>
      <c r="AB212" s="1"/>
      <c r="AC212" s="1"/>
      <c r="AD212" s="1"/>
      <c r="AE212" s="1"/>
    </row>
    <row r="213" spans="1:31" ht="15.75" customHeight="1" x14ac:dyDescent="0.2">
      <c r="A213" s="1"/>
      <c r="B213" s="1"/>
      <c r="C213" s="1"/>
      <c r="D213" s="1"/>
      <c r="E213" s="1"/>
      <c r="F213" s="1"/>
      <c r="G213" s="1"/>
      <c r="H213" s="1"/>
      <c r="I213" s="1"/>
      <c r="J213" s="504"/>
      <c r="K213" s="466"/>
      <c r="L213" s="1"/>
      <c r="M213" s="1"/>
      <c r="N213" s="1"/>
      <c r="O213" s="1"/>
      <c r="P213" s="1"/>
      <c r="Q213" s="1"/>
      <c r="R213" s="1"/>
      <c r="S213" s="1"/>
      <c r="T213" s="1"/>
      <c r="U213" s="1"/>
      <c r="V213" s="1"/>
      <c r="W213" s="1"/>
      <c r="X213" s="1"/>
      <c r="Y213" s="1"/>
      <c r="Z213" s="1"/>
      <c r="AA213" s="1"/>
      <c r="AB213" s="1"/>
      <c r="AC213" s="1"/>
      <c r="AD213" s="1"/>
      <c r="AE213" s="1"/>
    </row>
    <row r="214" spans="1:31" ht="15.75" customHeight="1" x14ac:dyDescent="0.2">
      <c r="A214" s="1"/>
      <c r="B214" s="1"/>
      <c r="C214" s="1"/>
      <c r="D214" s="1"/>
      <c r="E214" s="1"/>
      <c r="F214" s="1"/>
      <c r="G214" s="1"/>
      <c r="H214" s="1"/>
      <c r="I214" s="1"/>
      <c r="J214" s="504"/>
      <c r="K214" s="466"/>
      <c r="L214" s="1"/>
      <c r="M214" s="1"/>
      <c r="N214" s="1"/>
      <c r="O214" s="1"/>
      <c r="P214" s="1"/>
      <c r="Q214" s="1"/>
      <c r="R214" s="1"/>
      <c r="S214" s="1"/>
      <c r="T214" s="1"/>
      <c r="U214" s="1"/>
      <c r="V214" s="1"/>
      <c r="W214" s="1"/>
      <c r="X214" s="1"/>
      <c r="Y214" s="1"/>
      <c r="Z214" s="1"/>
      <c r="AA214" s="1"/>
      <c r="AB214" s="1"/>
      <c r="AC214" s="1"/>
      <c r="AD214" s="1"/>
      <c r="AE214" s="1"/>
    </row>
    <row r="215" spans="1:31" ht="15.75" customHeight="1" x14ac:dyDescent="0.2">
      <c r="A215" s="1"/>
      <c r="B215" s="1"/>
      <c r="C215" s="1"/>
      <c r="D215" s="1"/>
      <c r="E215" s="1"/>
      <c r="F215" s="1"/>
      <c r="G215" s="1"/>
      <c r="H215" s="1"/>
      <c r="I215" s="1"/>
      <c r="J215" s="504"/>
      <c r="K215" s="466"/>
      <c r="L215" s="1"/>
      <c r="M215" s="1"/>
      <c r="N215" s="1"/>
      <c r="O215" s="1"/>
      <c r="P215" s="1"/>
      <c r="Q215" s="1"/>
      <c r="R215" s="1"/>
      <c r="S215" s="1"/>
      <c r="T215" s="1"/>
      <c r="U215" s="1"/>
      <c r="V215" s="1"/>
      <c r="W215" s="1"/>
      <c r="X215" s="1"/>
      <c r="Y215" s="1"/>
      <c r="Z215" s="1"/>
      <c r="AA215" s="1"/>
      <c r="AB215" s="1"/>
      <c r="AC215" s="1"/>
      <c r="AD215" s="1"/>
      <c r="AE215" s="1"/>
    </row>
    <row r="216" spans="1:31" ht="15.75" customHeight="1" x14ac:dyDescent="0.2">
      <c r="A216" s="1"/>
      <c r="B216" s="1"/>
      <c r="C216" s="1"/>
      <c r="D216" s="1"/>
      <c r="E216" s="1"/>
      <c r="F216" s="1"/>
      <c r="G216" s="1"/>
      <c r="H216" s="1"/>
      <c r="I216" s="1"/>
      <c r="J216" s="504"/>
      <c r="K216" s="466"/>
      <c r="L216" s="1"/>
      <c r="M216" s="1"/>
      <c r="N216" s="1"/>
      <c r="O216" s="1"/>
      <c r="P216" s="1"/>
      <c r="Q216" s="1"/>
      <c r="R216" s="1"/>
      <c r="S216" s="1"/>
      <c r="T216" s="1"/>
      <c r="U216" s="1"/>
      <c r="V216" s="1"/>
      <c r="W216" s="1"/>
      <c r="X216" s="1"/>
      <c r="Y216" s="1"/>
      <c r="Z216" s="1"/>
      <c r="AA216" s="1"/>
      <c r="AB216" s="1"/>
      <c r="AC216" s="1"/>
      <c r="AD216" s="1"/>
      <c r="AE216" s="1"/>
    </row>
    <row r="217" spans="1:31" ht="15.75" customHeight="1" x14ac:dyDescent="0.2">
      <c r="A217" s="1"/>
      <c r="B217" s="1"/>
      <c r="C217" s="1"/>
      <c r="D217" s="1"/>
      <c r="E217" s="1"/>
      <c r="F217" s="1"/>
      <c r="G217" s="1"/>
      <c r="H217" s="1"/>
      <c r="I217" s="1"/>
      <c r="J217" s="504"/>
      <c r="K217" s="466"/>
      <c r="L217" s="1"/>
      <c r="M217" s="1"/>
      <c r="N217" s="1"/>
      <c r="O217" s="1"/>
      <c r="P217" s="1"/>
      <c r="Q217" s="1"/>
      <c r="R217" s="1"/>
      <c r="S217" s="1"/>
      <c r="T217" s="1"/>
      <c r="U217" s="1"/>
      <c r="V217" s="1"/>
      <c r="W217" s="1"/>
      <c r="X217" s="1"/>
      <c r="Y217" s="1"/>
      <c r="Z217" s="1"/>
      <c r="AA217" s="1"/>
      <c r="AB217" s="1"/>
      <c r="AC217" s="1"/>
      <c r="AD217" s="1"/>
      <c r="AE217" s="1"/>
    </row>
    <row r="218" spans="1:31" ht="15.75" customHeight="1" x14ac:dyDescent="0.2">
      <c r="A218" s="1"/>
      <c r="B218" s="1"/>
      <c r="C218" s="1"/>
      <c r="D218" s="1"/>
      <c r="E218" s="1"/>
      <c r="F218" s="1"/>
      <c r="G218" s="1"/>
      <c r="H218" s="1"/>
      <c r="I218" s="1"/>
      <c r="J218" s="504"/>
      <c r="K218" s="466"/>
      <c r="L218" s="1"/>
      <c r="M218" s="1"/>
      <c r="N218" s="1"/>
      <c r="O218" s="1"/>
      <c r="P218" s="1"/>
      <c r="Q218" s="1"/>
      <c r="R218" s="1"/>
      <c r="S218" s="1"/>
      <c r="T218" s="1"/>
      <c r="U218" s="1"/>
      <c r="V218" s="1"/>
      <c r="W218" s="1"/>
      <c r="X218" s="1"/>
      <c r="Y218" s="1"/>
      <c r="Z218" s="1"/>
      <c r="AA218" s="1"/>
      <c r="AB218" s="1"/>
      <c r="AC218" s="1"/>
      <c r="AD218" s="1"/>
      <c r="AE218" s="1"/>
    </row>
    <row r="219" spans="1:31" ht="15.75" customHeight="1" x14ac:dyDescent="0.2">
      <c r="A219" s="1"/>
      <c r="B219" s="1"/>
      <c r="C219" s="1"/>
      <c r="D219" s="1"/>
      <c r="E219" s="1"/>
      <c r="F219" s="1"/>
      <c r="G219" s="1"/>
      <c r="H219" s="1"/>
      <c r="I219" s="1"/>
      <c r="J219" s="504"/>
      <c r="K219" s="466"/>
      <c r="L219" s="1"/>
      <c r="M219" s="1"/>
      <c r="N219" s="1"/>
      <c r="O219" s="1"/>
      <c r="P219" s="1"/>
      <c r="Q219" s="1"/>
      <c r="R219" s="1"/>
      <c r="S219" s="1"/>
      <c r="T219" s="1"/>
      <c r="U219" s="1"/>
      <c r="V219" s="1"/>
      <c r="W219" s="1"/>
      <c r="X219" s="1"/>
      <c r="Y219" s="1"/>
      <c r="Z219" s="1"/>
      <c r="AA219" s="1"/>
      <c r="AB219" s="1"/>
      <c r="AC219" s="1"/>
      <c r="AD219" s="1"/>
      <c r="AE219" s="1"/>
    </row>
    <row r="220" spans="1:31" ht="15.75" customHeight="1" x14ac:dyDescent="0.2">
      <c r="A220" s="1"/>
      <c r="B220" s="1"/>
      <c r="C220" s="1"/>
      <c r="D220" s="1"/>
      <c r="E220" s="1"/>
      <c r="F220" s="1"/>
      <c r="G220" s="1"/>
      <c r="H220" s="1"/>
      <c r="I220" s="1"/>
      <c r="J220" s="504"/>
      <c r="K220" s="466"/>
      <c r="L220" s="1"/>
      <c r="M220" s="1"/>
      <c r="N220" s="1"/>
      <c r="O220" s="1"/>
      <c r="P220" s="1"/>
      <c r="Q220" s="1"/>
      <c r="R220" s="1"/>
      <c r="S220" s="1"/>
      <c r="T220" s="1"/>
      <c r="U220" s="1"/>
      <c r="V220" s="1"/>
      <c r="W220" s="1"/>
      <c r="X220" s="1"/>
      <c r="Y220" s="1"/>
      <c r="Z220" s="1"/>
      <c r="AA220" s="1"/>
      <c r="AB220" s="1"/>
      <c r="AC220" s="1"/>
      <c r="AD220" s="1"/>
      <c r="AE220" s="1"/>
    </row>
    <row r="221" spans="1:31" ht="15.75" customHeight="1" x14ac:dyDescent="0.2">
      <c r="A221" s="1"/>
      <c r="B221" s="1"/>
      <c r="C221" s="1"/>
      <c r="D221" s="1"/>
      <c r="E221" s="1"/>
      <c r="F221" s="1"/>
      <c r="G221" s="1"/>
      <c r="H221" s="1"/>
      <c r="I221" s="1"/>
      <c r="J221" s="504"/>
      <c r="K221" s="466"/>
      <c r="L221" s="1"/>
      <c r="M221" s="1"/>
      <c r="N221" s="1"/>
      <c r="O221" s="1"/>
      <c r="P221" s="1"/>
      <c r="Q221" s="1"/>
      <c r="R221" s="1"/>
      <c r="S221" s="1"/>
      <c r="T221" s="1"/>
      <c r="U221" s="1"/>
      <c r="V221" s="1"/>
      <c r="W221" s="1"/>
      <c r="X221" s="1"/>
      <c r="Y221" s="1"/>
      <c r="Z221" s="1"/>
      <c r="AA221" s="1"/>
      <c r="AB221" s="1"/>
      <c r="AC221" s="1"/>
      <c r="AD221" s="1"/>
      <c r="AE221" s="1"/>
    </row>
    <row r="222" spans="1:31" ht="15.75" customHeight="1" x14ac:dyDescent="0.2">
      <c r="A222" s="1"/>
      <c r="B222" s="1"/>
      <c r="C222" s="1"/>
      <c r="D222" s="1"/>
      <c r="E222" s="1"/>
      <c r="F222" s="1"/>
      <c r="G222" s="1"/>
      <c r="H222" s="1"/>
      <c r="I222" s="1"/>
      <c r="J222" s="504"/>
      <c r="K222" s="466"/>
      <c r="L222" s="1"/>
      <c r="M222" s="1"/>
      <c r="N222" s="1"/>
      <c r="O222" s="1"/>
      <c r="P222" s="1"/>
      <c r="Q222" s="1"/>
      <c r="R222" s="1"/>
      <c r="S222" s="1"/>
      <c r="T222" s="1"/>
      <c r="U222" s="1"/>
      <c r="V222" s="1"/>
      <c r="W222" s="1"/>
      <c r="X222" s="1"/>
      <c r="Y222" s="1"/>
      <c r="Z222" s="1"/>
      <c r="AA222" s="1"/>
      <c r="AB222" s="1"/>
      <c r="AC222" s="1"/>
      <c r="AD222" s="1"/>
      <c r="AE222" s="1"/>
    </row>
    <row r="223" spans="1:31" ht="15.75" customHeight="1" x14ac:dyDescent="0.2">
      <c r="A223" s="1"/>
      <c r="B223" s="1"/>
      <c r="C223" s="1"/>
      <c r="D223" s="1"/>
      <c r="E223" s="1"/>
      <c r="F223" s="1"/>
      <c r="G223" s="1"/>
      <c r="H223" s="1"/>
      <c r="I223" s="1"/>
      <c r="J223" s="504"/>
      <c r="K223" s="466"/>
      <c r="L223" s="1"/>
      <c r="M223" s="1"/>
      <c r="N223" s="1"/>
      <c r="O223" s="1"/>
      <c r="P223" s="1"/>
      <c r="Q223" s="1"/>
      <c r="R223" s="1"/>
      <c r="S223" s="1"/>
      <c r="T223" s="1"/>
      <c r="U223" s="1"/>
      <c r="V223" s="1"/>
      <c r="W223" s="1"/>
      <c r="X223" s="1"/>
      <c r="Y223" s="1"/>
      <c r="Z223" s="1"/>
      <c r="AA223" s="1"/>
      <c r="AB223" s="1"/>
      <c r="AC223" s="1"/>
      <c r="AD223" s="1"/>
      <c r="AE223" s="1"/>
    </row>
    <row r="224" spans="1:31" ht="15.75" customHeight="1" x14ac:dyDescent="0.2">
      <c r="A224" s="1"/>
      <c r="B224" s="1"/>
      <c r="C224" s="1"/>
      <c r="D224" s="1"/>
      <c r="E224" s="1"/>
      <c r="F224" s="1"/>
      <c r="G224" s="1"/>
      <c r="H224" s="1"/>
      <c r="I224" s="1"/>
      <c r="J224" s="504"/>
      <c r="K224" s="466"/>
      <c r="L224" s="1"/>
      <c r="M224" s="1"/>
      <c r="N224" s="1"/>
      <c r="O224" s="1"/>
      <c r="P224" s="1"/>
      <c r="Q224" s="1"/>
      <c r="R224" s="1"/>
      <c r="S224" s="1"/>
      <c r="T224" s="1"/>
      <c r="U224" s="1"/>
      <c r="V224" s="1"/>
      <c r="W224" s="1"/>
      <c r="X224" s="1"/>
      <c r="Y224" s="1"/>
      <c r="Z224" s="1"/>
      <c r="AA224" s="1"/>
      <c r="AB224" s="1"/>
      <c r="AC224" s="1"/>
      <c r="AD224" s="1"/>
      <c r="AE224" s="1"/>
    </row>
    <row r="225" spans="1:31" ht="15.75" customHeight="1" x14ac:dyDescent="0.2">
      <c r="A225" s="1"/>
      <c r="B225" s="1"/>
      <c r="C225" s="1"/>
      <c r="D225" s="1"/>
      <c r="E225" s="1"/>
      <c r="F225" s="1"/>
      <c r="G225" s="1"/>
      <c r="H225" s="1"/>
      <c r="I225" s="1"/>
      <c r="J225" s="504"/>
      <c r="K225" s="466"/>
      <c r="L225" s="1"/>
      <c r="M225" s="1"/>
      <c r="N225" s="1"/>
      <c r="O225" s="1"/>
      <c r="P225" s="1"/>
      <c r="Q225" s="1"/>
      <c r="R225" s="1"/>
      <c r="S225" s="1"/>
      <c r="T225" s="1"/>
      <c r="U225" s="1"/>
      <c r="V225" s="1"/>
      <c r="W225" s="1"/>
      <c r="X225" s="1"/>
      <c r="Y225" s="1"/>
      <c r="Z225" s="1"/>
      <c r="AA225" s="1"/>
      <c r="AB225" s="1"/>
      <c r="AC225" s="1"/>
      <c r="AD225" s="1"/>
      <c r="AE225" s="1"/>
    </row>
    <row r="226" spans="1:31" ht="15.75" customHeight="1" x14ac:dyDescent="0.2">
      <c r="A226" s="1"/>
      <c r="B226" s="1"/>
      <c r="C226" s="1"/>
      <c r="D226" s="1"/>
      <c r="E226" s="1"/>
      <c r="F226" s="1"/>
      <c r="G226" s="1"/>
      <c r="H226" s="1"/>
      <c r="I226" s="1"/>
      <c r="J226" s="504"/>
      <c r="K226" s="466"/>
      <c r="L226" s="1"/>
      <c r="M226" s="1"/>
      <c r="N226" s="1"/>
      <c r="O226" s="1"/>
      <c r="P226" s="1"/>
      <c r="Q226" s="1"/>
      <c r="R226" s="1"/>
      <c r="S226" s="1"/>
      <c r="T226" s="1"/>
      <c r="U226" s="1"/>
      <c r="V226" s="1"/>
      <c r="W226" s="1"/>
      <c r="X226" s="1"/>
      <c r="Y226" s="1"/>
      <c r="Z226" s="1"/>
      <c r="AA226" s="1"/>
      <c r="AB226" s="1"/>
      <c r="AC226" s="1"/>
      <c r="AD226" s="1"/>
      <c r="AE226" s="1"/>
    </row>
    <row r="227" spans="1:31" ht="15.75" customHeight="1" x14ac:dyDescent="0.2">
      <c r="A227" s="1"/>
      <c r="B227" s="1"/>
      <c r="C227" s="1"/>
      <c r="D227" s="1"/>
      <c r="E227" s="1"/>
      <c r="F227" s="1"/>
      <c r="G227" s="1"/>
      <c r="H227" s="1"/>
      <c r="I227" s="1"/>
      <c r="J227" s="504"/>
      <c r="K227" s="466"/>
      <c r="L227" s="1"/>
      <c r="M227" s="1"/>
      <c r="N227" s="1"/>
      <c r="O227" s="1"/>
      <c r="P227" s="1"/>
      <c r="Q227" s="1"/>
      <c r="R227" s="1"/>
      <c r="S227" s="1"/>
      <c r="T227" s="1"/>
      <c r="U227" s="1"/>
      <c r="V227" s="1"/>
      <c r="W227" s="1"/>
      <c r="X227" s="1"/>
      <c r="Y227" s="1"/>
      <c r="Z227" s="1"/>
      <c r="AA227" s="1"/>
      <c r="AB227" s="1"/>
      <c r="AC227" s="1"/>
      <c r="AD227" s="1"/>
      <c r="AE227" s="1"/>
    </row>
    <row r="228" spans="1:31" ht="15.75" customHeight="1" x14ac:dyDescent="0.2">
      <c r="A228" s="1"/>
      <c r="B228" s="1"/>
      <c r="C228" s="1"/>
      <c r="D228" s="1"/>
      <c r="E228" s="1"/>
      <c r="F228" s="1"/>
      <c r="G228" s="1"/>
      <c r="H228" s="1"/>
      <c r="I228" s="1"/>
      <c r="J228" s="504"/>
      <c r="K228" s="466"/>
      <c r="L228" s="1"/>
      <c r="M228" s="1"/>
      <c r="N228" s="1"/>
      <c r="O228" s="1"/>
      <c r="P228" s="1"/>
      <c r="Q228" s="1"/>
      <c r="R228" s="1"/>
      <c r="S228" s="1"/>
      <c r="T228" s="1"/>
      <c r="U228" s="1"/>
      <c r="V228" s="1"/>
      <c r="W228" s="1"/>
      <c r="X228" s="1"/>
      <c r="Y228" s="1"/>
      <c r="Z228" s="1"/>
      <c r="AA228" s="1"/>
      <c r="AB228" s="1"/>
      <c r="AC228" s="1"/>
      <c r="AD228" s="1"/>
      <c r="AE228" s="1"/>
    </row>
    <row r="229" spans="1:31" ht="15.75" customHeight="1" x14ac:dyDescent="0.2">
      <c r="A229" s="1"/>
      <c r="B229" s="1"/>
      <c r="C229" s="1"/>
      <c r="D229" s="1"/>
      <c r="E229" s="1"/>
      <c r="F229" s="1"/>
      <c r="G229" s="1"/>
      <c r="H229" s="1"/>
      <c r="I229" s="1"/>
      <c r="J229" s="504"/>
      <c r="K229" s="466"/>
      <c r="L229" s="1"/>
      <c r="M229" s="1"/>
      <c r="N229" s="1"/>
      <c r="O229" s="1"/>
      <c r="P229" s="1"/>
      <c r="Q229" s="1"/>
      <c r="R229" s="1"/>
      <c r="S229" s="1"/>
      <c r="T229" s="1"/>
      <c r="U229" s="1"/>
      <c r="V229" s="1"/>
      <c r="W229" s="1"/>
      <c r="X229" s="1"/>
      <c r="Y229" s="1"/>
      <c r="Z229" s="1"/>
      <c r="AA229" s="1"/>
      <c r="AB229" s="1"/>
      <c r="AC229" s="1"/>
      <c r="AD229" s="1"/>
      <c r="AE229" s="1"/>
    </row>
    <row r="230" spans="1:31" ht="15.75" customHeight="1" x14ac:dyDescent="0.2">
      <c r="A230" s="1"/>
      <c r="B230" s="1"/>
      <c r="C230" s="1"/>
      <c r="D230" s="1"/>
      <c r="E230" s="1"/>
      <c r="F230" s="1"/>
      <c r="G230" s="1"/>
      <c r="H230" s="1"/>
      <c r="I230" s="1"/>
      <c r="J230" s="504"/>
      <c r="K230" s="466"/>
      <c r="L230" s="1"/>
      <c r="M230" s="1"/>
      <c r="N230" s="1"/>
      <c r="O230" s="1"/>
      <c r="P230" s="1"/>
      <c r="Q230" s="1"/>
      <c r="R230" s="1"/>
      <c r="S230" s="1"/>
      <c r="T230" s="1"/>
      <c r="U230" s="1"/>
      <c r="V230" s="1"/>
      <c r="W230" s="1"/>
      <c r="X230" s="1"/>
      <c r="Y230" s="1"/>
      <c r="Z230" s="1"/>
      <c r="AA230" s="1"/>
      <c r="AB230" s="1"/>
      <c r="AC230" s="1"/>
      <c r="AD230" s="1"/>
      <c r="AE230" s="1"/>
    </row>
    <row r="231" spans="1:31" ht="15.75" customHeight="1" x14ac:dyDescent="0.2">
      <c r="A231" s="1"/>
      <c r="B231" s="1"/>
      <c r="C231" s="1"/>
      <c r="D231" s="1"/>
      <c r="E231" s="1"/>
      <c r="F231" s="1"/>
      <c r="G231" s="1"/>
      <c r="H231" s="1"/>
      <c r="I231" s="1"/>
      <c r="J231" s="504"/>
      <c r="K231" s="466"/>
      <c r="L231" s="1"/>
      <c r="M231" s="1"/>
      <c r="N231" s="1"/>
      <c r="O231" s="1"/>
      <c r="P231" s="1"/>
      <c r="Q231" s="1"/>
      <c r="R231" s="1"/>
      <c r="S231" s="1"/>
      <c r="T231" s="1"/>
      <c r="U231" s="1"/>
      <c r="V231" s="1"/>
      <c r="W231" s="1"/>
      <c r="X231" s="1"/>
      <c r="Y231" s="1"/>
      <c r="Z231" s="1"/>
      <c r="AA231" s="1"/>
      <c r="AB231" s="1"/>
      <c r="AC231" s="1"/>
      <c r="AD231" s="1"/>
      <c r="AE231" s="1"/>
    </row>
    <row r="232" spans="1:31" ht="15.75" customHeight="1" x14ac:dyDescent="0.2">
      <c r="A232" s="1"/>
      <c r="B232" s="1"/>
      <c r="C232" s="1"/>
      <c r="D232" s="1"/>
      <c r="E232" s="1"/>
      <c r="F232" s="1"/>
      <c r="G232" s="1"/>
      <c r="H232" s="1"/>
      <c r="I232" s="1"/>
      <c r="J232" s="504"/>
      <c r="K232" s="466"/>
      <c r="L232" s="1"/>
      <c r="M232" s="1"/>
      <c r="N232" s="1"/>
      <c r="O232" s="1"/>
      <c r="P232" s="1"/>
      <c r="Q232" s="1"/>
      <c r="R232" s="1"/>
      <c r="S232" s="1"/>
      <c r="T232" s="1"/>
      <c r="U232" s="1"/>
      <c r="V232" s="1"/>
      <c r="W232" s="1"/>
      <c r="X232" s="1"/>
      <c r="Y232" s="1"/>
      <c r="Z232" s="1"/>
      <c r="AA232" s="1"/>
      <c r="AB232" s="1"/>
      <c r="AC232" s="1"/>
      <c r="AD232" s="1"/>
      <c r="AE232" s="1"/>
    </row>
    <row r="233" spans="1:31" ht="15.75" customHeight="1" x14ac:dyDescent="0.2">
      <c r="A233" s="1"/>
      <c r="B233" s="1"/>
      <c r="C233" s="1"/>
      <c r="D233" s="1"/>
      <c r="E233" s="1"/>
      <c r="F233" s="1"/>
      <c r="G233" s="1"/>
      <c r="H233" s="1"/>
      <c r="I233" s="1"/>
      <c r="J233" s="504"/>
      <c r="K233" s="466"/>
      <c r="L233" s="1"/>
      <c r="M233" s="1"/>
      <c r="N233" s="1"/>
      <c r="O233" s="1"/>
      <c r="P233" s="1"/>
      <c r="Q233" s="1"/>
      <c r="R233" s="1"/>
      <c r="S233" s="1"/>
      <c r="T233" s="1"/>
      <c r="U233" s="1"/>
      <c r="V233" s="1"/>
      <c r="W233" s="1"/>
      <c r="X233" s="1"/>
      <c r="Y233" s="1"/>
      <c r="Z233" s="1"/>
      <c r="AA233" s="1"/>
      <c r="AB233" s="1"/>
      <c r="AC233" s="1"/>
      <c r="AD233" s="1"/>
      <c r="AE233" s="1"/>
    </row>
    <row r="234" spans="1:31" ht="15.75" customHeight="1" x14ac:dyDescent="0.2">
      <c r="A234" s="1"/>
      <c r="B234" s="1"/>
      <c r="C234" s="1"/>
      <c r="D234" s="1"/>
      <c r="E234" s="1"/>
      <c r="F234" s="1"/>
      <c r="G234" s="1"/>
      <c r="H234" s="1"/>
      <c r="I234" s="1"/>
      <c r="J234" s="504"/>
      <c r="K234" s="466"/>
      <c r="L234" s="1"/>
      <c r="M234" s="1"/>
      <c r="N234" s="1"/>
      <c r="O234" s="1"/>
      <c r="P234" s="1"/>
      <c r="Q234" s="1"/>
      <c r="R234" s="1"/>
      <c r="S234" s="1"/>
      <c r="T234" s="1"/>
      <c r="U234" s="1"/>
      <c r="V234" s="1"/>
      <c r="W234" s="1"/>
      <c r="X234" s="1"/>
      <c r="Y234" s="1"/>
      <c r="Z234" s="1"/>
      <c r="AA234" s="1"/>
      <c r="AB234" s="1"/>
      <c r="AC234" s="1"/>
      <c r="AD234" s="1"/>
      <c r="AE234" s="1"/>
    </row>
    <row r="235" spans="1:31" ht="15.75" customHeight="1" x14ac:dyDescent="0.2">
      <c r="A235" s="1"/>
      <c r="B235" s="1"/>
      <c r="C235" s="1"/>
      <c r="D235" s="1"/>
      <c r="E235" s="1"/>
      <c r="F235" s="1"/>
      <c r="G235" s="1"/>
      <c r="H235" s="1"/>
      <c r="I235" s="1"/>
      <c r="J235" s="504"/>
      <c r="K235" s="466"/>
      <c r="L235" s="1"/>
      <c r="M235" s="1"/>
      <c r="N235" s="1"/>
      <c r="O235" s="1"/>
      <c r="P235" s="1"/>
      <c r="Q235" s="1"/>
      <c r="R235" s="1"/>
      <c r="S235" s="1"/>
      <c r="T235" s="1"/>
      <c r="U235" s="1"/>
      <c r="V235" s="1"/>
      <c r="W235" s="1"/>
      <c r="X235" s="1"/>
      <c r="Y235" s="1"/>
      <c r="Z235" s="1"/>
      <c r="AA235" s="1"/>
      <c r="AB235" s="1"/>
      <c r="AC235" s="1"/>
      <c r="AD235" s="1"/>
      <c r="AE235" s="1"/>
    </row>
    <row r="236" spans="1:31" ht="15.75" customHeight="1" x14ac:dyDescent="0.2">
      <c r="A236" s="1"/>
      <c r="B236" s="1"/>
      <c r="C236" s="1"/>
      <c r="D236" s="1"/>
      <c r="E236" s="1"/>
      <c r="F236" s="1"/>
      <c r="G236" s="1"/>
      <c r="H236" s="1"/>
      <c r="I236" s="1"/>
      <c r="J236" s="504"/>
      <c r="K236" s="466"/>
      <c r="L236" s="1"/>
      <c r="M236" s="1"/>
      <c r="N236" s="1"/>
      <c r="O236" s="1"/>
      <c r="P236" s="1"/>
      <c r="Q236" s="1"/>
      <c r="R236" s="1"/>
      <c r="S236" s="1"/>
      <c r="T236" s="1"/>
      <c r="U236" s="1"/>
      <c r="V236" s="1"/>
      <c r="W236" s="1"/>
      <c r="X236" s="1"/>
      <c r="Y236" s="1"/>
      <c r="Z236" s="1"/>
      <c r="AA236" s="1"/>
      <c r="AB236" s="1"/>
      <c r="AC236" s="1"/>
      <c r="AD236" s="1"/>
      <c r="AE236" s="1"/>
    </row>
    <row r="237" spans="1:31" ht="15.75" customHeight="1" x14ac:dyDescent="0.2">
      <c r="A237" s="1"/>
      <c r="B237" s="1"/>
      <c r="C237" s="1"/>
      <c r="D237" s="1"/>
      <c r="E237" s="1"/>
      <c r="F237" s="1"/>
      <c r="G237" s="1"/>
      <c r="H237" s="1"/>
      <c r="I237" s="1"/>
      <c r="J237" s="504"/>
      <c r="K237" s="466"/>
      <c r="L237" s="1"/>
      <c r="M237" s="1"/>
      <c r="N237" s="1"/>
      <c r="O237" s="1"/>
      <c r="P237" s="1"/>
      <c r="Q237" s="1"/>
      <c r="R237" s="1"/>
      <c r="S237" s="1"/>
      <c r="T237" s="1"/>
      <c r="U237" s="1"/>
      <c r="V237" s="1"/>
      <c r="W237" s="1"/>
      <c r="X237" s="1"/>
      <c r="Y237" s="1"/>
      <c r="Z237" s="1"/>
      <c r="AA237" s="1"/>
      <c r="AB237" s="1"/>
      <c r="AC237" s="1"/>
      <c r="AD237" s="1"/>
      <c r="AE237" s="1"/>
    </row>
    <row r="238" spans="1:31" ht="15.75" customHeight="1" x14ac:dyDescent="0.2">
      <c r="A238" s="1"/>
      <c r="B238" s="1"/>
      <c r="C238" s="1"/>
      <c r="D238" s="1"/>
      <c r="E238" s="1"/>
      <c r="F238" s="1"/>
      <c r="G238" s="1"/>
      <c r="H238" s="1"/>
      <c r="I238" s="1"/>
      <c r="J238" s="504"/>
      <c r="K238" s="466"/>
      <c r="L238" s="1"/>
      <c r="M238" s="1"/>
      <c r="N238" s="1"/>
      <c r="O238" s="1"/>
      <c r="P238" s="1"/>
      <c r="Q238" s="1"/>
      <c r="R238" s="1"/>
      <c r="S238" s="1"/>
      <c r="T238" s="1"/>
      <c r="U238" s="1"/>
      <c r="V238" s="1"/>
      <c r="W238" s="1"/>
      <c r="X238" s="1"/>
      <c r="Y238" s="1"/>
      <c r="Z238" s="1"/>
      <c r="AA238" s="1"/>
      <c r="AB238" s="1"/>
      <c r="AC238" s="1"/>
      <c r="AD238" s="1"/>
      <c r="AE238" s="1"/>
    </row>
    <row r="239" spans="1:31" ht="15.75" customHeight="1" x14ac:dyDescent="0.2">
      <c r="A239" s="1"/>
      <c r="B239" s="1"/>
      <c r="C239" s="1"/>
      <c r="D239" s="1"/>
      <c r="E239" s="1"/>
      <c r="F239" s="1"/>
      <c r="G239" s="1"/>
      <c r="H239" s="1"/>
      <c r="I239" s="1"/>
      <c r="J239" s="504"/>
      <c r="K239" s="466"/>
      <c r="L239" s="1"/>
      <c r="M239" s="1"/>
      <c r="N239" s="1"/>
      <c r="O239" s="1"/>
      <c r="P239" s="1"/>
      <c r="Q239" s="1"/>
      <c r="R239" s="1"/>
      <c r="S239" s="1"/>
      <c r="T239" s="1"/>
      <c r="U239" s="1"/>
      <c r="V239" s="1"/>
      <c r="W239" s="1"/>
      <c r="X239" s="1"/>
      <c r="Y239" s="1"/>
      <c r="Z239" s="1"/>
      <c r="AA239" s="1"/>
      <c r="AB239" s="1"/>
      <c r="AC239" s="1"/>
      <c r="AD239" s="1"/>
      <c r="AE239" s="1"/>
    </row>
    <row r="240" spans="1:31" ht="15.75" customHeight="1" x14ac:dyDescent="0.2">
      <c r="A240" s="1"/>
      <c r="B240" s="1"/>
      <c r="C240" s="1"/>
      <c r="D240" s="1"/>
      <c r="E240" s="1"/>
      <c r="F240" s="1"/>
      <c r="G240" s="1"/>
      <c r="H240" s="1"/>
      <c r="I240" s="1"/>
      <c r="J240" s="504"/>
      <c r="K240" s="466"/>
      <c r="L240" s="1"/>
      <c r="M240" s="1"/>
      <c r="N240" s="1"/>
      <c r="O240" s="1"/>
      <c r="P240" s="1"/>
      <c r="Q240" s="1"/>
      <c r="R240" s="1"/>
      <c r="S240" s="1"/>
      <c r="T240" s="1"/>
      <c r="U240" s="1"/>
      <c r="V240" s="1"/>
      <c r="W240" s="1"/>
      <c r="X240" s="1"/>
      <c r="Y240" s="1"/>
      <c r="Z240" s="1"/>
      <c r="AA240" s="1"/>
      <c r="AB240" s="1"/>
      <c r="AC240" s="1"/>
      <c r="AD240" s="1"/>
      <c r="AE240" s="1"/>
    </row>
    <row r="241" spans="1:31" ht="15.75" customHeight="1" x14ac:dyDescent="0.2">
      <c r="A241" s="1"/>
      <c r="B241" s="1"/>
      <c r="C241" s="1"/>
      <c r="D241" s="1"/>
      <c r="E241" s="1"/>
      <c r="F241" s="1"/>
      <c r="G241" s="1"/>
      <c r="H241" s="1"/>
      <c r="I241" s="1"/>
      <c r="J241" s="504"/>
      <c r="K241" s="466"/>
      <c r="L241" s="1"/>
      <c r="M241" s="1"/>
      <c r="N241" s="1"/>
      <c r="O241" s="1"/>
      <c r="P241" s="1"/>
      <c r="Q241" s="1"/>
      <c r="R241" s="1"/>
      <c r="S241" s="1"/>
      <c r="T241" s="1"/>
      <c r="U241" s="1"/>
      <c r="V241" s="1"/>
      <c r="W241" s="1"/>
      <c r="X241" s="1"/>
      <c r="Y241" s="1"/>
      <c r="Z241" s="1"/>
      <c r="AA241" s="1"/>
      <c r="AB241" s="1"/>
      <c r="AC241" s="1"/>
      <c r="AD241" s="1"/>
      <c r="AE241" s="1"/>
    </row>
    <row r="242" spans="1:31" ht="15.75" customHeight="1" x14ac:dyDescent="0.2">
      <c r="A242" s="1"/>
      <c r="B242" s="1"/>
      <c r="C242" s="1"/>
      <c r="D242" s="1"/>
      <c r="E242" s="1"/>
      <c r="F242" s="1"/>
      <c r="G242" s="1"/>
      <c r="H242" s="1"/>
      <c r="I242" s="1"/>
      <c r="J242" s="504"/>
      <c r="K242" s="466"/>
      <c r="L242" s="1"/>
      <c r="M242" s="1"/>
      <c r="N242" s="1"/>
      <c r="O242" s="1"/>
      <c r="P242" s="1"/>
      <c r="Q242" s="1"/>
      <c r="R242" s="1"/>
      <c r="S242" s="1"/>
      <c r="T242" s="1"/>
      <c r="U242" s="1"/>
      <c r="V242" s="1"/>
      <c r="W242" s="1"/>
      <c r="X242" s="1"/>
      <c r="Y242" s="1"/>
      <c r="Z242" s="1"/>
      <c r="AA242" s="1"/>
      <c r="AB242" s="1"/>
      <c r="AC242" s="1"/>
      <c r="AD242" s="1"/>
      <c r="AE242" s="1"/>
    </row>
    <row r="243" spans="1:31" ht="15.75" customHeight="1" x14ac:dyDescent="0.2">
      <c r="A243" s="1"/>
      <c r="B243" s="1"/>
      <c r="C243" s="1"/>
      <c r="D243" s="1"/>
      <c r="E243" s="1"/>
      <c r="F243" s="1"/>
      <c r="G243" s="1"/>
      <c r="H243" s="1"/>
      <c r="I243" s="1"/>
      <c r="J243" s="504"/>
      <c r="K243" s="466"/>
      <c r="L243" s="1"/>
      <c r="M243" s="1"/>
      <c r="N243" s="1"/>
      <c r="O243" s="1"/>
      <c r="P243" s="1"/>
      <c r="Q243" s="1"/>
      <c r="R243" s="1"/>
      <c r="S243" s="1"/>
      <c r="T243" s="1"/>
      <c r="U243" s="1"/>
      <c r="V243" s="1"/>
      <c r="W243" s="1"/>
      <c r="X243" s="1"/>
      <c r="Y243" s="1"/>
      <c r="Z243" s="1"/>
      <c r="AA243" s="1"/>
      <c r="AB243" s="1"/>
      <c r="AC243" s="1"/>
      <c r="AD243" s="1"/>
      <c r="AE243" s="1"/>
    </row>
    <row r="244" spans="1:31" ht="15.75" customHeight="1" x14ac:dyDescent="0.2">
      <c r="A244" s="1"/>
      <c r="B244" s="1"/>
      <c r="C244" s="1"/>
      <c r="D244" s="1"/>
      <c r="E244" s="1"/>
      <c r="F244" s="1"/>
      <c r="G244" s="1"/>
      <c r="H244" s="1"/>
      <c r="I244" s="1"/>
      <c r="J244" s="504"/>
      <c r="K244" s="466"/>
      <c r="L244" s="1"/>
      <c r="M244" s="1"/>
      <c r="N244" s="1"/>
      <c r="O244" s="1"/>
      <c r="P244" s="1"/>
      <c r="Q244" s="1"/>
      <c r="R244" s="1"/>
      <c r="S244" s="1"/>
      <c r="T244" s="1"/>
      <c r="U244" s="1"/>
      <c r="V244" s="1"/>
      <c r="W244" s="1"/>
      <c r="X244" s="1"/>
      <c r="Y244" s="1"/>
      <c r="Z244" s="1"/>
      <c r="AA244" s="1"/>
      <c r="AB244" s="1"/>
      <c r="AC244" s="1"/>
      <c r="AD244" s="1"/>
      <c r="AE244" s="1"/>
    </row>
    <row r="245" spans="1:31" ht="15.75" customHeight="1" x14ac:dyDescent="0.2">
      <c r="A245" s="1"/>
      <c r="B245" s="1"/>
      <c r="C245" s="1"/>
      <c r="D245" s="1"/>
      <c r="E245" s="1"/>
      <c r="F245" s="1"/>
      <c r="G245" s="1"/>
      <c r="H245" s="1"/>
      <c r="I245" s="1"/>
      <c r="J245" s="504"/>
      <c r="K245" s="466"/>
      <c r="L245" s="1"/>
      <c r="M245" s="1"/>
      <c r="N245" s="1"/>
      <c r="O245" s="1"/>
      <c r="P245" s="1"/>
      <c r="Q245" s="1"/>
      <c r="R245" s="1"/>
      <c r="S245" s="1"/>
      <c r="T245" s="1"/>
      <c r="U245" s="1"/>
      <c r="V245" s="1"/>
      <c r="W245" s="1"/>
      <c r="X245" s="1"/>
      <c r="Y245" s="1"/>
      <c r="Z245" s="1"/>
      <c r="AA245" s="1"/>
      <c r="AB245" s="1"/>
      <c r="AC245" s="1"/>
      <c r="AD245" s="1"/>
      <c r="AE245" s="1"/>
    </row>
    <row r="246" spans="1:31" ht="15.75" customHeight="1" x14ac:dyDescent="0.2">
      <c r="A246" s="1"/>
      <c r="B246" s="1"/>
      <c r="C246" s="1"/>
      <c r="D246" s="1"/>
      <c r="E246" s="1"/>
      <c r="F246" s="1"/>
      <c r="G246" s="1"/>
      <c r="H246" s="1"/>
      <c r="I246" s="1"/>
      <c r="J246" s="504"/>
      <c r="K246" s="466"/>
      <c r="L246" s="1"/>
      <c r="M246" s="1"/>
      <c r="N246" s="1"/>
      <c r="O246" s="1"/>
      <c r="P246" s="1"/>
      <c r="Q246" s="1"/>
      <c r="R246" s="1"/>
      <c r="S246" s="1"/>
      <c r="T246" s="1"/>
      <c r="U246" s="1"/>
      <c r="V246" s="1"/>
      <c r="W246" s="1"/>
      <c r="X246" s="1"/>
      <c r="Y246" s="1"/>
      <c r="Z246" s="1"/>
      <c r="AA246" s="1"/>
      <c r="AB246" s="1"/>
      <c r="AC246" s="1"/>
      <c r="AD246" s="1"/>
      <c r="AE246" s="1"/>
    </row>
    <row r="247" spans="1:31" ht="15.75" customHeight="1" x14ac:dyDescent="0.2">
      <c r="A247" s="1"/>
      <c r="B247" s="1"/>
      <c r="C247" s="1"/>
      <c r="D247" s="1"/>
      <c r="E247" s="1"/>
      <c r="F247" s="1"/>
      <c r="G247" s="1"/>
      <c r="H247" s="1"/>
      <c r="I247" s="1"/>
      <c r="J247" s="504"/>
      <c r="K247" s="466"/>
      <c r="L247" s="1"/>
      <c r="M247" s="1"/>
      <c r="N247" s="1"/>
      <c r="O247" s="1"/>
      <c r="P247" s="1"/>
      <c r="Q247" s="1"/>
      <c r="R247" s="1"/>
      <c r="S247" s="1"/>
      <c r="T247" s="1"/>
      <c r="U247" s="1"/>
      <c r="V247" s="1"/>
      <c r="W247" s="1"/>
      <c r="X247" s="1"/>
      <c r="Y247" s="1"/>
      <c r="Z247" s="1"/>
      <c r="AA247" s="1"/>
      <c r="AB247" s="1"/>
      <c r="AC247" s="1"/>
      <c r="AD247" s="1"/>
      <c r="AE247" s="1"/>
    </row>
    <row r="248" spans="1:31" ht="15.75" customHeight="1" x14ac:dyDescent="0.2">
      <c r="A248" s="1"/>
      <c r="B248" s="1"/>
      <c r="C248" s="1"/>
      <c r="D248" s="1"/>
      <c r="E248" s="1"/>
      <c r="F248" s="1"/>
      <c r="G248" s="1"/>
      <c r="H248" s="1"/>
      <c r="I248" s="1"/>
      <c r="J248" s="504"/>
      <c r="K248" s="466"/>
      <c r="L248" s="1"/>
      <c r="M248" s="1"/>
      <c r="N248" s="1"/>
      <c r="O248" s="1"/>
      <c r="P248" s="1"/>
      <c r="Q248" s="1"/>
      <c r="R248" s="1"/>
      <c r="S248" s="1"/>
      <c r="T248" s="1"/>
      <c r="U248" s="1"/>
      <c r="V248" s="1"/>
      <c r="W248" s="1"/>
      <c r="X248" s="1"/>
      <c r="Y248" s="1"/>
      <c r="Z248" s="1"/>
      <c r="AA248" s="1"/>
      <c r="AB248" s="1"/>
      <c r="AC248" s="1"/>
      <c r="AD248" s="1"/>
      <c r="AE248" s="1"/>
    </row>
    <row r="249" spans="1:31" ht="15.75" customHeight="1" x14ac:dyDescent="0.2">
      <c r="A249" s="1"/>
      <c r="B249" s="1"/>
      <c r="C249" s="1"/>
      <c r="D249" s="1"/>
      <c r="E249" s="1"/>
      <c r="F249" s="1"/>
      <c r="G249" s="1"/>
      <c r="H249" s="1"/>
      <c r="I249" s="1"/>
      <c r="J249" s="504"/>
      <c r="K249" s="466"/>
      <c r="L249" s="1"/>
      <c r="M249" s="1"/>
      <c r="N249" s="1"/>
      <c r="O249" s="1"/>
      <c r="P249" s="1"/>
      <c r="Q249" s="1"/>
      <c r="R249" s="1"/>
      <c r="S249" s="1"/>
      <c r="T249" s="1"/>
      <c r="U249" s="1"/>
      <c r="V249" s="1"/>
      <c r="W249" s="1"/>
      <c r="X249" s="1"/>
      <c r="Y249" s="1"/>
      <c r="Z249" s="1"/>
      <c r="AA249" s="1"/>
      <c r="AB249" s="1"/>
      <c r="AC249" s="1"/>
      <c r="AD249" s="1"/>
      <c r="AE249" s="1"/>
    </row>
    <row r="250" spans="1:31" ht="15.75" customHeight="1" x14ac:dyDescent="0.2">
      <c r="A250" s="1"/>
      <c r="B250" s="1"/>
      <c r="C250" s="1"/>
      <c r="D250" s="1"/>
      <c r="E250" s="1"/>
      <c r="F250" s="1"/>
      <c r="G250" s="1"/>
      <c r="H250" s="1"/>
      <c r="I250" s="1"/>
      <c r="J250" s="504"/>
      <c r="K250" s="466"/>
      <c r="L250" s="1"/>
      <c r="M250" s="1"/>
      <c r="N250" s="1"/>
      <c r="O250" s="1"/>
      <c r="P250" s="1"/>
      <c r="Q250" s="1"/>
      <c r="R250" s="1"/>
      <c r="S250" s="1"/>
      <c r="T250" s="1"/>
      <c r="U250" s="1"/>
      <c r="V250" s="1"/>
      <c r="W250" s="1"/>
      <c r="X250" s="1"/>
      <c r="Y250" s="1"/>
      <c r="Z250" s="1"/>
      <c r="AA250" s="1"/>
      <c r="AB250" s="1"/>
      <c r="AC250" s="1"/>
      <c r="AD250" s="1"/>
      <c r="AE250" s="1"/>
    </row>
    <row r="251" spans="1:31" ht="15.75" customHeight="1" x14ac:dyDescent="0.2">
      <c r="A251" s="1"/>
      <c r="B251" s="1"/>
      <c r="C251" s="1"/>
      <c r="D251" s="1"/>
      <c r="E251" s="1"/>
      <c r="F251" s="1"/>
      <c r="G251" s="1"/>
      <c r="H251" s="1"/>
      <c r="I251" s="1"/>
      <c r="J251" s="504"/>
      <c r="K251" s="466"/>
      <c r="L251" s="1"/>
      <c r="M251" s="1"/>
      <c r="N251" s="1"/>
      <c r="O251" s="1"/>
      <c r="P251" s="1"/>
      <c r="Q251" s="1"/>
      <c r="R251" s="1"/>
      <c r="S251" s="1"/>
      <c r="T251" s="1"/>
      <c r="U251" s="1"/>
      <c r="V251" s="1"/>
      <c r="W251" s="1"/>
      <c r="X251" s="1"/>
      <c r="Y251" s="1"/>
      <c r="Z251" s="1"/>
      <c r="AA251" s="1"/>
      <c r="AB251" s="1"/>
      <c r="AC251" s="1"/>
      <c r="AD251" s="1"/>
      <c r="AE251" s="1"/>
    </row>
    <row r="252" spans="1:31" ht="15.75" customHeight="1" x14ac:dyDescent="0.2">
      <c r="A252" s="1"/>
      <c r="B252" s="1"/>
      <c r="C252" s="1"/>
      <c r="D252" s="1"/>
      <c r="E252" s="1"/>
      <c r="F252" s="1"/>
      <c r="G252" s="1"/>
      <c r="H252" s="1"/>
      <c r="I252" s="1"/>
      <c r="J252" s="504"/>
      <c r="K252" s="466"/>
      <c r="L252" s="1"/>
      <c r="M252" s="1"/>
      <c r="N252" s="1"/>
      <c r="O252" s="1"/>
      <c r="P252" s="1"/>
      <c r="Q252" s="1"/>
      <c r="R252" s="1"/>
      <c r="S252" s="1"/>
      <c r="T252" s="1"/>
      <c r="U252" s="1"/>
      <c r="V252" s="1"/>
      <c r="W252" s="1"/>
      <c r="X252" s="1"/>
      <c r="Y252" s="1"/>
      <c r="Z252" s="1"/>
      <c r="AA252" s="1"/>
      <c r="AB252" s="1"/>
      <c r="AC252" s="1"/>
      <c r="AD252" s="1"/>
      <c r="AE252" s="1"/>
    </row>
    <row r="253" spans="1:31" ht="15.75" customHeight="1" x14ac:dyDescent="0.2">
      <c r="A253" s="1"/>
      <c r="B253" s="1"/>
      <c r="C253" s="1"/>
      <c r="D253" s="1"/>
      <c r="E253" s="1"/>
      <c r="F253" s="1"/>
      <c r="G253" s="1"/>
      <c r="H253" s="1"/>
      <c r="I253" s="1"/>
      <c r="J253" s="504"/>
      <c r="K253" s="466"/>
      <c r="L253" s="1"/>
      <c r="M253" s="1"/>
      <c r="N253" s="1"/>
      <c r="O253" s="1"/>
      <c r="P253" s="1"/>
      <c r="Q253" s="1"/>
      <c r="R253" s="1"/>
      <c r="S253" s="1"/>
      <c r="T253" s="1"/>
      <c r="U253" s="1"/>
      <c r="V253" s="1"/>
      <c r="W253" s="1"/>
      <c r="X253" s="1"/>
      <c r="Y253" s="1"/>
      <c r="Z253" s="1"/>
      <c r="AA253" s="1"/>
      <c r="AB253" s="1"/>
      <c r="AC253" s="1"/>
      <c r="AD253" s="1"/>
      <c r="AE253" s="1"/>
    </row>
    <row r="254" spans="1:31" ht="15.75" customHeight="1" x14ac:dyDescent="0.2">
      <c r="A254" s="1"/>
      <c r="B254" s="1"/>
      <c r="C254" s="1"/>
      <c r="D254" s="1"/>
      <c r="E254" s="1"/>
      <c r="F254" s="1"/>
      <c r="G254" s="1"/>
      <c r="H254" s="1"/>
      <c r="I254" s="1"/>
      <c r="J254" s="504"/>
      <c r="K254" s="466"/>
      <c r="L254" s="1"/>
      <c r="M254" s="1"/>
      <c r="N254" s="1"/>
      <c r="O254" s="1"/>
      <c r="P254" s="1"/>
      <c r="Q254" s="1"/>
      <c r="R254" s="1"/>
      <c r="S254" s="1"/>
      <c r="T254" s="1"/>
      <c r="U254" s="1"/>
      <c r="V254" s="1"/>
      <c r="W254" s="1"/>
      <c r="X254" s="1"/>
      <c r="Y254" s="1"/>
      <c r="Z254" s="1"/>
      <c r="AA254" s="1"/>
      <c r="AB254" s="1"/>
      <c r="AC254" s="1"/>
      <c r="AD254" s="1"/>
      <c r="AE254" s="1"/>
    </row>
    <row r="255" spans="1:31" ht="15.75" customHeight="1" x14ac:dyDescent="0.2">
      <c r="A255" s="1"/>
      <c r="B255" s="1"/>
      <c r="C255" s="1"/>
      <c r="D255" s="1"/>
      <c r="E255" s="1"/>
      <c r="F255" s="1"/>
      <c r="G255" s="1"/>
      <c r="H255" s="1"/>
      <c r="I255" s="1"/>
      <c r="J255" s="504"/>
      <c r="K255" s="466"/>
      <c r="L255" s="1"/>
      <c r="M255" s="1"/>
      <c r="N255" s="1"/>
      <c r="O255" s="1"/>
      <c r="P255" s="1"/>
      <c r="Q255" s="1"/>
      <c r="R255" s="1"/>
      <c r="S255" s="1"/>
      <c r="T255" s="1"/>
      <c r="U255" s="1"/>
      <c r="V255" s="1"/>
      <c r="W255" s="1"/>
      <c r="X255" s="1"/>
      <c r="Y255" s="1"/>
      <c r="Z255" s="1"/>
      <c r="AA255" s="1"/>
      <c r="AB255" s="1"/>
      <c r="AC255" s="1"/>
      <c r="AD255" s="1"/>
      <c r="AE255" s="1"/>
    </row>
    <row r="256" spans="1:31" ht="15.75" customHeight="1" x14ac:dyDescent="0.2">
      <c r="A256" s="1"/>
      <c r="B256" s="1"/>
      <c r="C256" s="1"/>
      <c r="D256" s="1"/>
      <c r="E256" s="1"/>
      <c r="F256" s="1"/>
      <c r="G256" s="1"/>
      <c r="H256" s="1"/>
      <c r="I256" s="1"/>
      <c r="J256" s="504"/>
      <c r="K256" s="466"/>
      <c r="L256" s="1"/>
      <c r="M256" s="1"/>
      <c r="N256" s="1"/>
      <c r="O256" s="1"/>
      <c r="P256" s="1"/>
      <c r="Q256" s="1"/>
      <c r="R256" s="1"/>
      <c r="S256" s="1"/>
      <c r="T256" s="1"/>
      <c r="U256" s="1"/>
      <c r="V256" s="1"/>
      <c r="W256" s="1"/>
      <c r="X256" s="1"/>
      <c r="Y256" s="1"/>
      <c r="Z256" s="1"/>
      <c r="AA256" s="1"/>
      <c r="AB256" s="1"/>
      <c r="AC256" s="1"/>
      <c r="AD256" s="1"/>
      <c r="AE256" s="1"/>
    </row>
    <row r="257" spans="1:31" ht="15.75" customHeight="1" x14ac:dyDescent="0.2">
      <c r="A257" s="1"/>
      <c r="B257" s="1"/>
      <c r="C257" s="1"/>
      <c r="D257" s="1"/>
      <c r="E257" s="1"/>
      <c r="F257" s="1"/>
      <c r="G257" s="1"/>
      <c r="H257" s="1"/>
      <c r="I257" s="1"/>
      <c r="J257" s="504"/>
      <c r="K257" s="466"/>
      <c r="L257" s="1"/>
      <c r="M257" s="1"/>
      <c r="N257" s="1"/>
      <c r="O257" s="1"/>
      <c r="P257" s="1"/>
      <c r="Q257" s="1"/>
      <c r="R257" s="1"/>
      <c r="S257" s="1"/>
      <c r="T257" s="1"/>
      <c r="U257" s="1"/>
      <c r="V257" s="1"/>
      <c r="W257" s="1"/>
      <c r="X257" s="1"/>
      <c r="Y257" s="1"/>
      <c r="Z257" s="1"/>
      <c r="AA257" s="1"/>
      <c r="AB257" s="1"/>
      <c r="AC257" s="1"/>
      <c r="AD257" s="1"/>
      <c r="AE257" s="1"/>
    </row>
    <row r="258" spans="1:31" ht="15.75" customHeight="1" x14ac:dyDescent="0.2">
      <c r="A258" s="1"/>
      <c r="B258" s="1"/>
      <c r="C258" s="1"/>
      <c r="D258" s="1"/>
      <c r="E258" s="1"/>
      <c r="F258" s="1"/>
      <c r="G258" s="1"/>
      <c r="H258" s="1"/>
      <c r="I258" s="1"/>
      <c r="J258" s="504"/>
      <c r="K258" s="466"/>
      <c r="L258" s="1"/>
      <c r="M258" s="1"/>
      <c r="N258" s="1"/>
      <c r="O258" s="1"/>
      <c r="P258" s="1"/>
      <c r="Q258" s="1"/>
      <c r="R258" s="1"/>
      <c r="S258" s="1"/>
      <c r="T258" s="1"/>
      <c r="U258" s="1"/>
      <c r="V258" s="1"/>
      <c r="W258" s="1"/>
      <c r="X258" s="1"/>
      <c r="Y258" s="1"/>
      <c r="Z258" s="1"/>
      <c r="AA258" s="1"/>
      <c r="AB258" s="1"/>
      <c r="AC258" s="1"/>
      <c r="AD258" s="1"/>
      <c r="AE258" s="1"/>
    </row>
    <row r="259" spans="1:31" ht="15.75" customHeight="1" x14ac:dyDescent="0.2">
      <c r="A259" s="1"/>
      <c r="B259" s="1"/>
      <c r="C259" s="1"/>
      <c r="D259" s="1"/>
      <c r="E259" s="1"/>
      <c r="F259" s="1"/>
      <c r="G259" s="1"/>
      <c r="H259" s="1"/>
      <c r="I259" s="1"/>
      <c r="J259" s="504"/>
      <c r="K259" s="466"/>
      <c r="L259" s="1"/>
      <c r="M259" s="1"/>
      <c r="N259" s="1"/>
      <c r="O259" s="1"/>
      <c r="P259" s="1"/>
      <c r="Q259" s="1"/>
      <c r="R259" s="1"/>
      <c r="S259" s="1"/>
      <c r="T259" s="1"/>
      <c r="U259" s="1"/>
      <c r="V259" s="1"/>
      <c r="W259" s="1"/>
      <c r="X259" s="1"/>
      <c r="Y259" s="1"/>
      <c r="Z259" s="1"/>
      <c r="AA259" s="1"/>
      <c r="AB259" s="1"/>
      <c r="AC259" s="1"/>
      <c r="AD259" s="1"/>
      <c r="AE259" s="1"/>
    </row>
    <row r="260" spans="1:31" ht="15.75" customHeight="1" x14ac:dyDescent="0.2">
      <c r="A260" s="1"/>
      <c r="B260" s="1"/>
      <c r="C260" s="1"/>
      <c r="D260" s="1"/>
      <c r="E260" s="1"/>
      <c r="F260" s="1"/>
      <c r="G260" s="1"/>
      <c r="H260" s="1"/>
      <c r="I260" s="1"/>
      <c r="J260" s="504"/>
      <c r="K260" s="466"/>
      <c r="L260" s="1"/>
      <c r="M260" s="1"/>
      <c r="N260" s="1"/>
      <c r="O260" s="1"/>
      <c r="P260" s="1"/>
      <c r="Q260" s="1"/>
      <c r="R260" s="1"/>
      <c r="S260" s="1"/>
      <c r="T260" s="1"/>
      <c r="U260" s="1"/>
      <c r="V260" s="1"/>
      <c r="W260" s="1"/>
      <c r="X260" s="1"/>
      <c r="Y260" s="1"/>
      <c r="Z260" s="1"/>
      <c r="AA260" s="1"/>
      <c r="AB260" s="1"/>
      <c r="AC260" s="1"/>
      <c r="AD260" s="1"/>
      <c r="AE260" s="1"/>
    </row>
    <row r="261" spans="1:31" ht="15.75" customHeight="1" x14ac:dyDescent="0.2">
      <c r="A261" s="1"/>
      <c r="B261" s="1"/>
      <c r="C261" s="1"/>
      <c r="D261" s="1"/>
      <c r="E261" s="1"/>
      <c r="F261" s="1"/>
      <c r="G261" s="1"/>
      <c r="H261" s="1"/>
      <c r="I261" s="1"/>
      <c r="J261" s="504"/>
      <c r="K261" s="466"/>
      <c r="L261" s="1"/>
      <c r="M261" s="1"/>
      <c r="N261" s="1"/>
      <c r="O261" s="1"/>
      <c r="P261" s="1"/>
      <c r="Q261" s="1"/>
      <c r="R261" s="1"/>
      <c r="S261" s="1"/>
      <c r="T261" s="1"/>
      <c r="U261" s="1"/>
      <c r="V261" s="1"/>
      <c r="W261" s="1"/>
      <c r="X261" s="1"/>
      <c r="Y261" s="1"/>
      <c r="Z261" s="1"/>
      <c r="AA261" s="1"/>
      <c r="AB261" s="1"/>
      <c r="AC261" s="1"/>
      <c r="AD261" s="1"/>
      <c r="AE261" s="1"/>
    </row>
    <row r="262" spans="1:31" ht="15.75" customHeight="1" x14ac:dyDescent="0.2">
      <c r="A262" s="1"/>
      <c r="B262" s="1"/>
      <c r="C262" s="1"/>
      <c r="D262" s="1"/>
      <c r="E262" s="1"/>
      <c r="F262" s="1"/>
      <c r="G262" s="1"/>
      <c r="H262" s="1"/>
      <c r="I262" s="1"/>
      <c r="J262" s="504"/>
      <c r="K262" s="466"/>
      <c r="L262" s="1"/>
      <c r="M262" s="1"/>
      <c r="N262" s="1"/>
      <c r="O262" s="1"/>
      <c r="P262" s="1"/>
      <c r="Q262" s="1"/>
      <c r="R262" s="1"/>
      <c r="S262" s="1"/>
      <c r="T262" s="1"/>
      <c r="U262" s="1"/>
      <c r="V262" s="1"/>
      <c r="W262" s="1"/>
      <c r="X262" s="1"/>
      <c r="Y262" s="1"/>
      <c r="Z262" s="1"/>
      <c r="AA262" s="1"/>
      <c r="AB262" s="1"/>
      <c r="AC262" s="1"/>
      <c r="AD262" s="1"/>
      <c r="AE262" s="1"/>
    </row>
    <row r="263" spans="1:31" ht="15.75" customHeight="1" x14ac:dyDescent="0.2">
      <c r="A263" s="1"/>
      <c r="B263" s="1"/>
      <c r="C263" s="1"/>
      <c r="D263" s="1"/>
      <c r="E263" s="1"/>
      <c r="F263" s="1"/>
      <c r="G263" s="1"/>
      <c r="H263" s="1"/>
      <c r="I263" s="1"/>
      <c r="J263" s="504"/>
      <c r="K263" s="466"/>
      <c r="L263" s="1"/>
      <c r="M263" s="1"/>
      <c r="N263" s="1"/>
      <c r="O263" s="1"/>
      <c r="P263" s="1"/>
      <c r="Q263" s="1"/>
      <c r="R263" s="1"/>
      <c r="S263" s="1"/>
      <c r="T263" s="1"/>
      <c r="U263" s="1"/>
      <c r="V263" s="1"/>
      <c r="W263" s="1"/>
      <c r="X263" s="1"/>
      <c r="Y263" s="1"/>
      <c r="Z263" s="1"/>
      <c r="AA263" s="1"/>
      <c r="AB263" s="1"/>
      <c r="AC263" s="1"/>
      <c r="AD263" s="1"/>
      <c r="AE263" s="1"/>
    </row>
    <row r="264" spans="1:31" ht="15.75" customHeight="1" x14ac:dyDescent="0.2">
      <c r="A264" s="1"/>
      <c r="B264" s="1"/>
      <c r="C264" s="1"/>
      <c r="D264" s="1"/>
      <c r="E264" s="1"/>
      <c r="F264" s="1"/>
      <c r="G264" s="1"/>
      <c r="H264" s="1"/>
      <c r="I264" s="1"/>
      <c r="J264" s="504"/>
      <c r="K264" s="466"/>
      <c r="L264" s="1"/>
      <c r="M264" s="1"/>
      <c r="N264" s="1"/>
      <c r="O264" s="1"/>
      <c r="P264" s="1"/>
      <c r="Q264" s="1"/>
      <c r="R264" s="1"/>
      <c r="S264" s="1"/>
      <c r="T264" s="1"/>
      <c r="U264" s="1"/>
      <c r="V264" s="1"/>
      <c r="W264" s="1"/>
      <c r="X264" s="1"/>
      <c r="Y264" s="1"/>
      <c r="Z264" s="1"/>
      <c r="AA264" s="1"/>
      <c r="AB264" s="1"/>
      <c r="AC264" s="1"/>
      <c r="AD264" s="1"/>
      <c r="AE264" s="1"/>
    </row>
    <row r="265" spans="1:31" ht="15.75" customHeight="1" x14ac:dyDescent="0.2">
      <c r="A265" s="1"/>
      <c r="B265" s="1"/>
      <c r="C265" s="1"/>
      <c r="D265" s="1"/>
      <c r="E265" s="1"/>
      <c r="F265" s="1"/>
      <c r="G265" s="1"/>
      <c r="H265" s="1"/>
      <c r="I265" s="1"/>
      <c r="J265" s="504"/>
      <c r="K265" s="466"/>
      <c r="L265" s="1"/>
      <c r="M265" s="1"/>
      <c r="N265" s="1"/>
      <c r="O265" s="1"/>
      <c r="P265" s="1"/>
      <c r="Q265" s="1"/>
      <c r="R265" s="1"/>
      <c r="S265" s="1"/>
      <c r="T265" s="1"/>
      <c r="U265" s="1"/>
      <c r="V265" s="1"/>
      <c r="W265" s="1"/>
      <c r="X265" s="1"/>
      <c r="Y265" s="1"/>
      <c r="Z265" s="1"/>
      <c r="AA265" s="1"/>
      <c r="AB265" s="1"/>
      <c r="AC265" s="1"/>
      <c r="AD265" s="1"/>
      <c r="AE265" s="1"/>
    </row>
    <row r="266" spans="1:31" ht="15.75" customHeight="1" x14ac:dyDescent="0.2">
      <c r="A266" s="1"/>
      <c r="B266" s="1"/>
      <c r="C266" s="1"/>
      <c r="D266" s="1"/>
      <c r="E266" s="1"/>
      <c r="F266" s="1"/>
      <c r="G266" s="1"/>
      <c r="H266" s="1"/>
      <c r="I266" s="1"/>
      <c r="J266" s="504"/>
      <c r="K266" s="466"/>
      <c r="L266" s="1"/>
      <c r="M266" s="1"/>
      <c r="N266" s="1"/>
      <c r="O266" s="1"/>
      <c r="P266" s="1"/>
      <c r="Q266" s="1"/>
      <c r="R266" s="1"/>
      <c r="S266" s="1"/>
      <c r="T266" s="1"/>
      <c r="U266" s="1"/>
      <c r="V266" s="1"/>
      <c r="W266" s="1"/>
      <c r="X266" s="1"/>
      <c r="Y266" s="1"/>
      <c r="Z266" s="1"/>
      <c r="AA266" s="1"/>
      <c r="AB266" s="1"/>
      <c r="AC266" s="1"/>
      <c r="AD266" s="1"/>
      <c r="AE266" s="1"/>
    </row>
    <row r="267" spans="1:31" ht="15.75" customHeight="1" x14ac:dyDescent="0.2">
      <c r="A267" s="1"/>
      <c r="B267" s="1"/>
      <c r="C267" s="1"/>
      <c r="D267" s="1"/>
      <c r="E267" s="1"/>
      <c r="F267" s="1"/>
      <c r="G267" s="1"/>
      <c r="H267" s="1"/>
      <c r="I267" s="1"/>
      <c r="J267" s="504"/>
      <c r="K267" s="466"/>
      <c r="L267" s="1"/>
      <c r="M267" s="1"/>
      <c r="N267" s="1"/>
      <c r="O267" s="1"/>
      <c r="P267" s="1"/>
      <c r="Q267" s="1"/>
      <c r="R267" s="1"/>
      <c r="S267" s="1"/>
      <c r="T267" s="1"/>
      <c r="U267" s="1"/>
      <c r="V267" s="1"/>
      <c r="W267" s="1"/>
      <c r="X267" s="1"/>
      <c r="Y267" s="1"/>
      <c r="Z267" s="1"/>
      <c r="AA267" s="1"/>
      <c r="AB267" s="1"/>
      <c r="AC267" s="1"/>
      <c r="AD267" s="1"/>
      <c r="AE267" s="1"/>
    </row>
    <row r="268" spans="1:31" ht="15.75" customHeight="1" x14ac:dyDescent="0.2">
      <c r="A268" s="1"/>
      <c r="B268" s="1"/>
      <c r="C268" s="1"/>
      <c r="D268" s="1"/>
      <c r="E268" s="1"/>
      <c r="F268" s="1"/>
      <c r="G268" s="1"/>
      <c r="H268" s="1"/>
      <c r="I268" s="1"/>
      <c r="J268" s="504"/>
      <c r="K268" s="466"/>
      <c r="L268" s="1"/>
      <c r="M268" s="1"/>
      <c r="N268" s="1"/>
      <c r="O268" s="1"/>
      <c r="P268" s="1"/>
      <c r="Q268" s="1"/>
      <c r="R268" s="1"/>
      <c r="S268" s="1"/>
      <c r="T268" s="1"/>
      <c r="U268" s="1"/>
      <c r="V268" s="1"/>
      <c r="W268" s="1"/>
      <c r="X268" s="1"/>
      <c r="Y268" s="1"/>
      <c r="Z268" s="1"/>
      <c r="AA268" s="1"/>
      <c r="AB268" s="1"/>
      <c r="AC268" s="1"/>
      <c r="AD268" s="1"/>
      <c r="AE268" s="1"/>
    </row>
    <row r="269" spans="1:31" ht="15.75" customHeight="1" x14ac:dyDescent="0.2">
      <c r="A269" s="1"/>
      <c r="B269" s="1"/>
      <c r="C269" s="1"/>
      <c r="D269" s="1"/>
      <c r="E269" s="1"/>
      <c r="F269" s="1"/>
      <c r="G269" s="1"/>
      <c r="H269" s="1"/>
      <c r="I269" s="1"/>
      <c r="J269" s="504"/>
      <c r="K269" s="466"/>
      <c r="L269" s="1"/>
      <c r="M269" s="1"/>
      <c r="N269" s="1"/>
      <c r="O269" s="1"/>
      <c r="P269" s="1"/>
      <c r="Q269" s="1"/>
      <c r="R269" s="1"/>
      <c r="S269" s="1"/>
      <c r="T269" s="1"/>
      <c r="U269" s="1"/>
      <c r="V269" s="1"/>
      <c r="W269" s="1"/>
      <c r="X269" s="1"/>
      <c r="Y269" s="1"/>
      <c r="Z269" s="1"/>
      <c r="AA269" s="1"/>
      <c r="AB269" s="1"/>
      <c r="AC269" s="1"/>
      <c r="AD269" s="1"/>
      <c r="AE269" s="1"/>
    </row>
    <row r="270" spans="1:31" ht="15.75" customHeight="1" x14ac:dyDescent="0.2">
      <c r="A270" s="1"/>
      <c r="B270" s="1"/>
      <c r="C270" s="1"/>
      <c r="D270" s="1"/>
      <c r="E270" s="1"/>
      <c r="F270" s="1"/>
      <c r="G270" s="1"/>
      <c r="H270" s="1"/>
      <c r="I270" s="1"/>
      <c r="J270" s="504"/>
      <c r="K270" s="466"/>
      <c r="L270" s="1"/>
      <c r="M270" s="1"/>
      <c r="N270" s="1"/>
      <c r="O270" s="1"/>
      <c r="P270" s="1"/>
      <c r="Q270" s="1"/>
      <c r="R270" s="1"/>
      <c r="S270" s="1"/>
      <c r="T270" s="1"/>
      <c r="U270" s="1"/>
      <c r="V270" s="1"/>
      <c r="W270" s="1"/>
      <c r="X270" s="1"/>
      <c r="Y270" s="1"/>
      <c r="Z270" s="1"/>
      <c r="AA270" s="1"/>
      <c r="AB270" s="1"/>
      <c r="AC270" s="1"/>
      <c r="AD270" s="1"/>
      <c r="AE270" s="1"/>
    </row>
    <row r="271" spans="1:31" ht="15.75" customHeight="1" x14ac:dyDescent="0.2">
      <c r="A271" s="1"/>
      <c r="B271" s="1"/>
      <c r="C271" s="1"/>
      <c r="D271" s="1"/>
      <c r="E271" s="1"/>
      <c r="F271" s="1"/>
      <c r="G271" s="1"/>
      <c r="H271" s="1"/>
      <c r="I271" s="1"/>
      <c r="J271" s="504"/>
      <c r="K271" s="466"/>
      <c r="L271" s="1"/>
      <c r="M271" s="1"/>
      <c r="N271" s="1"/>
      <c r="O271" s="1"/>
      <c r="P271" s="1"/>
      <c r="Q271" s="1"/>
      <c r="R271" s="1"/>
      <c r="S271" s="1"/>
      <c r="T271" s="1"/>
      <c r="U271" s="1"/>
      <c r="V271" s="1"/>
      <c r="W271" s="1"/>
      <c r="X271" s="1"/>
      <c r="Y271" s="1"/>
      <c r="Z271" s="1"/>
      <c r="AA271" s="1"/>
      <c r="AB271" s="1"/>
      <c r="AC271" s="1"/>
      <c r="AD271" s="1"/>
      <c r="AE271" s="1"/>
    </row>
    <row r="272" spans="1:31" ht="15.75" customHeight="1" x14ac:dyDescent="0.2">
      <c r="A272" s="1"/>
      <c r="B272" s="1"/>
      <c r="C272" s="1"/>
      <c r="D272" s="1"/>
      <c r="E272" s="1"/>
      <c r="F272" s="1"/>
      <c r="G272" s="1"/>
      <c r="H272" s="1"/>
      <c r="I272" s="1"/>
      <c r="J272" s="504"/>
      <c r="K272" s="466"/>
      <c r="L272" s="1"/>
      <c r="M272" s="1"/>
      <c r="N272" s="1"/>
      <c r="O272" s="1"/>
      <c r="P272" s="1"/>
      <c r="Q272" s="1"/>
      <c r="R272" s="1"/>
      <c r="S272" s="1"/>
      <c r="T272" s="1"/>
      <c r="U272" s="1"/>
      <c r="V272" s="1"/>
      <c r="W272" s="1"/>
      <c r="X272" s="1"/>
      <c r="Y272" s="1"/>
      <c r="Z272" s="1"/>
      <c r="AA272" s="1"/>
      <c r="AB272" s="1"/>
      <c r="AC272" s="1"/>
      <c r="AD272" s="1"/>
      <c r="AE272" s="1"/>
    </row>
    <row r="273" spans="1:31" ht="15.75" customHeight="1" x14ac:dyDescent="0.2">
      <c r="A273" s="1"/>
      <c r="B273" s="1"/>
      <c r="C273" s="1"/>
      <c r="D273" s="1"/>
      <c r="E273" s="1"/>
      <c r="F273" s="1"/>
      <c r="G273" s="1"/>
      <c r="H273" s="1"/>
      <c r="I273" s="1"/>
      <c r="J273" s="504"/>
      <c r="K273" s="466"/>
      <c r="L273" s="1"/>
      <c r="M273" s="1"/>
      <c r="N273" s="1"/>
      <c r="O273" s="1"/>
      <c r="P273" s="1"/>
      <c r="Q273" s="1"/>
      <c r="R273" s="1"/>
      <c r="S273" s="1"/>
      <c r="T273" s="1"/>
      <c r="U273" s="1"/>
      <c r="V273" s="1"/>
      <c r="W273" s="1"/>
      <c r="X273" s="1"/>
      <c r="Y273" s="1"/>
      <c r="Z273" s="1"/>
      <c r="AA273" s="1"/>
      <c r="AB273" s="1"/>
      <c r="AC273" s="1"/>
      <c r="AD273" s="1"/>
      <c r="AE273" s="1"/>
    </row>
    <row r="274" spans="1:31" ht="15.75" customHeight="1" x14ac:dyDescent="0.2">
      <c r="A274" s="1"/>
      <c r="B274" s="1"/>
      <c r="C274" s="1"/>
      <c r="D274" s="1"/>
      <c r="E274" s="1"/>
      <c r="F274" s="1"/>
      <c r="G274" s="1"/>
      <c r="H274" s="1"/>
      <c r="I274" s="1"/>
      <c r="J274" s="504"/>
      <c r="K274" s="466"/>
      <c r="L274" s="1"/>
      <c r="M274" s="1"/>
      <c r="N274" s="1"/>
      <c r="O274" s="1"/>
      <c r="P274" s="1"/>
      <c r="Q274" s="1"/>
      <c r="R274" s="1"/>
      <c r="S274" s="1"/>
      <c r="T274" s="1"/>
      <c r="U274" s="1"/>
      <c r="V274" s="1"/>
      <c r="W274" s="1"/>
      <c r="X274" s="1"/>
      <c r="Y274" s="1"/>
      <c r="Z274" s="1"/>
      <c r="AA274" s="1"/>
      <c r="AB274" s="1"/>
      <c r="AC274" s="1"/>
      <c r="AD274" s="1"/>
      <c r="AE274" s="1"/>
    </row>
    <row r="275" spans="1:31" ht="15.75" customHeight="1" x14ac:dyDescent="0.2">
      <c r="A275" s="1"/>
      <c r="B275" s="1"/>
      <c r="C275" s="1"/>
      <c r="D275" s="1"/>
      <c r="E275" s="1"/>
      <c r="F275" s="1"/>
      <c r="G275" s="1"/>
      <c r="H275" s="1"/>
      <c r="I275" s="1"/>
      <c r="J275" s="504"/>
      <c r="K275" s="466"/>
      <c r="L275" s="1"/>
      <c r="M275" s="1"/>
      <c r="N275" s="1"/>
      <c r="O275" s="1"/>
      <c r="P275" s="1"/>
      <c r="Q275" s="1"/>
      <c r="R275" s="1"/>
      <c r="S275" s="1"/>
      <c r="T275" s="1"/>
      <c r="U275" s="1"/>
      <c r="V275" s="1"/>
      <c r="W275" s="1"/>
      <c r="X275" s="1"/>
      <c r="Y275" s="1"/>
      <c r="Z275" s="1"/>
      <c r="AA275" s="1"/>
      <c r="AB275" s="1"/>
      <c r="AC275" s="1"/>
      <c r="AD275" s="1"/>
      <c r="AE275" s="1"/>
    </row>
    <row r="276" spans="1:31" ht="15.75" customHeight="1" x14ac:dyDescent="0.2">
      <c r="A276" s="1"/>
      <c r="B276" s="1"/>
      <c r="C276" s="1"/>
      <c r="D276" s="1"/>
      <c r="E276" s="1"/>
      <c r="F276" s="1"/>
      <c r="G276" s="1"/>
      <c r="H276" s="1"/>
      <c r="I276" s="1"/>
      <c r="J276" s="504"/>
      <c r="K276" s="466"/>
      <c r="L276" s="1"/>
      <c r="M276" s="1"/>
      <c r="N276" s="1"/>
      <c r="O276" s="1"/>
      <c r="P276" s="1"/>
      <c r="Q276" s="1"/>
      <c r="R276" s="1"/>
      <c r="S276" s="1"/>
      <c r="T276" s="1"/>
      <c r="U276" s="1"/>
      <c r="V276" s="1"/>
      <c r="W276" s="1"/>
      <c r="X276" s="1"/>
      <c r="Y276" s="1"/>
      <c r="Z276" s="1"/>
      <c r="AA276" s="1"/>
      <c r="AB276" s="1"/>
      <c r="AC276" s="1"/>
      <c r="AD276" s="1"/>
      <c r="AE276" s="1"/>
    </row>
    <row r="277" spans="1:31" ht="15.75" customHeight="1" x14ac:dyDescent="0.2">
      <c r="A277" s="1"/>
      <c r="B277" s="1"/>
      <c r="C277" s="1"/>
      <c r="D277" s="1"/>
      <c r="E277" s="1"/>
      <c r="F277" s="1"/>
      <c r="G277" s="1"/>
      <c r="H277" s="1"/>
      <c r="I277" s="1"/>
      <c r="J277" s="504"/>
      <c r="K277" s="466"/>
      <c r="L277" s="1"/>
      <c r="M277" s="1"/>
      <c r="N277" s="1"/>
      <c r="O277" s="1"/>
      <c r="P277" s="1"/>
      <c r="Q277" s="1"/>
      <c r="R277" s="1"/>
      <c r="S277" s="1"/>
      <c r="T277" s="1"/>
      <c r="U277" s="1"/>
      <c r="V277" s="1"/>
      <c r="W277" s="1"/>
      <c r="X277" s="1"/>
      <c r="Y277" s="1"/>
      <c r="Z277" s="1"/>
      <c r="AA277" s="1"/>
      <c r="AB277" s="1"/>
      <c r="AC277" s="1"/>
      <c r="AD277" s="1"/>
      <c r="AE277" s="1"/>
    </row>
    <row r="278" spans="1:31" ht="15.75" customHeight="1" x14ac:dyDescent="0.2">
      <c r="A278" s="1"/>
      <c r="B278" s="1"/>
      <c r="C278" s="1"/>
      <c r="D278" s="1"/>
      <c r="E278" s="1"/>
      <c r="F278" s="1"/>
      <c r="G278" s="1"/>
      <c r="H278" s="1"/>
      <c r="I278" s="1"/>
      <c r="J278" s="504"/>
      <c r="K278" s="466"/>
      <c r="L278" s="1"/>
      <c r="M278" s="1"/>
      <c r="N278" s="1"/>
      <c r="O278" s="1"/>
      <c r="P278" s="1"/>
      <c r="Q278" s="1"/>
      <c r="R278" s="1"/>
      <c r="S278" s="1"/>
      <c r="T278" s="1"/>
      <c r="U278" s="1"/>
      <c r="V278" s="1"/>
      <c r="W278" s="1"/>
      <c r="X278" s="1"/>
      <c r="Y278" s="1"/>
      <c r="Z278" s="1"/>
      <c r="AA278" s="1"/>
      <c r="AB278" s="1"/>
      <c r="AC278" s="1"/>
      <c r="AD278" s="1"/>
      <c r="AE278" s="1"/>
    </row>
    <row r="279" spans="1:31" ht="15.75" customHeight="1" x14ac:dyDescent="0.2">
      <c r="A279" s="1"/>
      <c r="B279" s="1"/>
      <c r="C279" s="1"/>
      <c r="D279" s="1"/>
      <c r="E279" s="1"/>
      <c r="F279" s="1"/>
      <c r="G279" s="1"/>
      <c r="H279" s="1"/>
      <c r="I279" s="1"/>
      <c r="J279" s="504"/>
      <c r="K279" s="466"/>
      <c r="L279" s="1"/>
      <c r="M279" s="1"/>
      <c r="N279" s="1"/>
      <c r="O279" s="1"/>
      <c r="P279" s="1"/>
      <c r="Q279" s="1"/>
      <c r="R279" s="1"/>
      <c r="S279" s="1"/>
      <c r="T279" s="1"/>
      <c r="U279" s="1"/>
      <c r="V279" s="1"/>
      <c r="W279" s="1"/>
      <c r="X279" s="1"/>
      <c r="Y279" s="1"/>
      <c r="Z279" s="1"/>
      <c r="AA279" s="1"/>
      <c r="AB279" s="1"/>
      <c r="AC279" s="1"/>
      <c r="AD279" s="1"/>
      <c r="AE279" s="1"/>
    </row>
    <row r="280" spans="1:31" ht="15.75" customHeight="1" x14ac:dyDescent="0.2">
      <c r="A280" s="1"/>
      <c r="B280" s="1"/>
      <c r="C280" s="1"/>
      <c r="D280" s="1"/>
      <c r="E280" s="1"/>
      <c r="F280" s="1"/>
      <c r="G280" s="1"/>
      <c r="H280" s="1"/>
      <c r="I280" s="1"/>
      <c r="J280" s="504"/>
      <c r="K280" s="466"/>
      <c r="L280" s="1"/>
      <c r="M280" s="1"/>
      <c r="N280" s="1"/>
      <c r="O280" s="1"/>
      <c r="P280" s="1"/>
      <c r="Q280" s="1"/>
      <c r="R280" s="1"/>
      <c r="S280" s="1"/>
      <c r="T280" s="1"/>
      <c r="U280" s="1"/>
      <c r="V280" s="1"/>
      <c r="W280" s="1"/>
      <c r="X280" s="1"/>
      <c r="Y280" s="1"/>
      <c r="Z280" s="1"/>
      <c r="AA280" s="1"/>
      <c r="AB280" s="1"/>
      <c r="AC280" s="1"/>
      <c r="AD280" s="1"/>
      <c r="AE280" s="1"/>
    </row>
    <row r="281" spans="1:31" ht="15.75" customHeight="1" x14ac:dyDescent="0.2">
      <c r="A281" s="1"/>
      <c r="B281" s="1"/>
      <c r="C281" s="1"/>
      <c r="D281" s="1"/>
      <c r="E281" s="1"/>
      <c r="F281" s="1"/>
      <c r="G281" s="1"/>
      <c r="H281" s="1"/>
      <c r="I281" s="1"/>
      <c r="J281" s="504"/>
      <c r="K281" s="466"/>
      <c r="L281" s="1"/>
      <c r="M281" s="1"/>
      <c r="N281" s="1"/>
      <c r="O281" s="1"/>
      <c r="P281" s="1"/>
      <c r="Q281" s="1"/>
      <c r="R281" s="1"/>
      <c r="S281" s="1"/>
      <c r="T281" s="1"/>
      <c r="U281" s="1"/>
      <c r="V281" s="1"/>
      <c r="W281" s="1"/>
      <c r="X281" s="1"/>
      <c r="Y281" s="1"/>
      <c r="Z281" s="1"/>
      <c r="AA281" s="1"/>
      <c r="AB281" s="1"/>
      <c r="AC281" s="1"/>
      <c r="AD281" s="1"/>
      <c r="AE281" s="1"/>
    </row>
    <row r="282" spans="1:31" ht="15.75" customHeight="1" x14ac:dyDescent="0.2">
      <c r="A282" s="1"/>
      <c r="B282" s="1"/>
      <c r="C282" s="1"/>
      <c r="D282" s="1"/>
      <c r="E282" s="1"/>
      <c r="F282" s="1"/>
      <c r="G282" s="1"/>
      <c r="H282" s="1"/>
      <c r="I282" s="1"/>
      <c r="J282" s="504"/>
      <c r="K282" s="466"/>
      <c r="L282" s="1"/>
      <c r="M282" s="1"/>
      <c r="N282" s="1"/>
      <c r="O282" s="1"/>
      <c r="P282" s="1"/>
      <c r="Q282" s="1"/>
      <c r="R282" s="1"/>
      <c r="S282" s="1"/>
      <c r="T282" s="1"/>
      <c r="U282" s="1"/>
      <c r="V282" s="1"/>
      <c r="W282" s="1"/>
      <c r="X282" s="1"/>
      <c r="Y282" s="1"/>
      <c r="Z282" s="1"/>
      <c r="AA282" s="1"/>
      <c r="AB282" s="1"/>
      <c r="AC282" s="1"/>
      <c r="AD282" s="1"/>
      <c r="AE282" s="1"/>
    </row>
    <row r="283" spans="1:31" ht="15.75" customHeight="1" x14ac:dyDescent="0.2">
      <c r="A283" s="1"/>
      <c r="B283" s="1"/>
      <c r="C283" s="1"/>
      <c r="D283" s="1"/>
      <c r="E283" s="1"/>
      <c r="F283" s="1"/>
      <c r="G283" s="1"/>
      <c r="H283" s="1"/>
      <c r="I283" s="1"/>
      <c r="J283" s="504"/>
      <c r="K283" s="466"/>
      <c r="L283" s="1"/>
      <c r="M283" s="1"/>
      <c r="N283" s="1"/>
      <c r="O283" s="1"/>
      <c r="P283" s="1"/>
      <c r="Q283" s="1"/>
      <c r="R283" s="1"/>
      <c r="S283" s="1"/>
      <c r="T283" s="1"/>
      <c r="U283" s="1"/>
      <c r="V283" s="1"/>
      <c r="W283" s="1"/>
      <c r="X283" s="1"/>
      <c r="Y283" s="1"/>
      <c r="Z283" s="1"/>
      <c r="AA283" s="1"/>
      <c r="AB283" s="1"/>
      <c r="AC283" s="1"/>
      <c r="AD283" s="1"/>
      <c r="AE283" s="1"/>
    </row>
    <row r="284" spans="1:31" ht="15.75" customHeight="1" x14ac:dyDescent="0.2">
      <c r="A284" s="1"/>
      <c r="B284" s="1"/>
      <c r="C284" s="1"/>
      <c r="D284" s="1"/>
      <c r="E284" s="1"/>
      <c r="F284" s="1"/>
      <c r="G284" s="1"/>
      <c r="H284" s="1"/>
      <c r="I284" s="1"/>
      <c r="J284" s="504"/>
      <c r="K284" s="466"/>
      <c r="L284" s="1"/>
      <c r="M284" s="1"/>
      <c r="N284" s="1"/>
      <c r="O284" s="1"/>
      <c r="P284" s="1"/>
      <c r="Q284" s="1"/>
      <c r="R284" s="1"/>
      <c r="S284" s="1"/>
      <c r="T284" s="1"/>
      <c r="U284" s="1"/>
      <c r="V284" s="1"/>
      <c r="W284" s="1"/>
      <c r="X284" s="1"/>
      <c r="Y284" s="1"/>
      <c r="Z284" s="1"/>
      <c r="AA284" s="1"/>
      <c r="AB284" s="1"/>
      <c r="AC284" s="1"/>
      <c r="AD284" s="1"/>
      <c r="AE284" s="1"/>
    </row>
    <row r="285" spans="1:31" ht="15.75" customHeight="1" x14ac:dyDescent="0.2">
      <c r="A285" s="1"/>
      <c r="B285" s="1"/>
      <c r="C285" s="1"/>
      <c r="D285" s="1"/>
      <c r="E285" s="1"/>
      <c r="F285" s="1"/>
      <c r="G285" s="1"/>
      <c r="H285" s="1"/>
      <c r="I285" s="1"/>
      <c r="J285" s="504"/>
      <c r="K285" s="466"/>
      <c r="L285" s="1"/>
      <c r="M285" s="1"/>
      <c r="N285" s="1"/>
      <c r="O285" s="1"/>
      <c r="P285" s="1"/>
      <c r="Q285" s="1"/>
      <c r="R285" s="1"/>
      <c r="S285" s="1"/>
      <c r="T285" s="1"/>
      <c r="U285" s="1"/>
      <c r="V285" s="1"/>
      <c r="W285" s="1"/>
      <c r="X285" s="1"/>
      <c r="Y285" s="1"/>
      <c r="Z285" s="1"/>
      <c r="AA285" s="1"/>
      <c r="AB285" s="1"/>
      <c r="AC285" s="1"/>
      <c r="AD285" s="1"/>
      <c r="AE285" s="1"/>
    </row>
    <row r="286" spans="1:31" ht="15.75" customHeight="1" x14ac:dyDescent="0.2">
      <c r="A286" s="1"/>
      <c r="B286" s="1"/>
      <c r="C286" s="1"/>
      <c r="D286" s="1"/>
      <c r="E286" s="1"/>
      <c r="F286" s="1"/>
      <c r="G286" s="1"/>
      <c r="H286" s="1"/>
      <c r="I286" s="1"/>
      <c r="J286" s="504"/>
      <c r="K286" s="466"/>
      <c r="L286" s="1"/>
      <c r="M286" s="1"/>
      <c r="N286" s="1"/>
      <c r="O286" s="1"/>
      <c r="P286" s="1"/>
      <c r="Q286" s="1"/>
      <c r="R286" s="1"/>
      <c r="S286" s="1"/>
      <c r="T286" s="1"/>
      <c r="U286" s="1"/>
      <c r="V286" s="1"/>
      <c r="W286" s="1"/>
      <c r="X286" s="1"/>
      <c r="Y286" s="1"/>
      <c r="Z286" s="1"/>
      <c r="AA286" s="1"/>
      <c r="AB286" s="1"/>
      <c r="AC286" s="1"/>
      <c r="AD286" s="1"/>
      <c r="AE286" s="1"/>
    </row>
    <row r="287" spans="1:31" ht="15.75" customHeight="1" x14ac:dyDescent="0.2">
      <c r="A287" s="1"/>
      <c r="B287" s="1"/>
      <c r="C287" s="1"/>
      <c r="D287" s="1"/>
      <c r="E287" s="1"/>
      <c r="F287" s="1"/>
      <c r="G287" s="1"/>
      <c r="H287" s="1"/>
      <c r="I287" s="1"/>
      <c r="J287" s="504"/>
      <c r="K287" s="466"/>
      <c r="L287" s="1"/>
      <c r="M287" s="1"/>
      <c r="N287" s="1"/>
      <c r="O287" s="1"/>
      <c r="P287" s="1"/>
      <c r="Q287" s="1"/>
      <c r="R287" s="1"/>
      <c r="S287" s="1"/>
      <c r="T287" s="1"/>
      <c r="U287" s="1"/>
      <c r="V287" s="1"/>
      <c r="W287" s="1"/>
      <c r="X287" s="1"/>
      <c r="Y287" s="1"/>
      <c r="Z287" s="1"/>
      <c r="AA287" s="1"/>
      <c r="AB287" s="1"/>
      <c r="AC287" s="1"/>
      <c r="AD287" s="1"/>
      <c r="AE287" s="1"/>
    </row>
    <row r="288" spans="1:31" ht="15.75" customHeight="1" x14ac:dyDescent="0.2">
      <c r="A288" s="1"/>
      <c r="B288" s="1"/>
      <c r="C288" s="1"/>
      <c r="D288" s="1"/>
      <c r="E288" s="1"/>
      <c r="F288" s="1"/>
      <c r="G288" s="1"/>
      <c r="H288" s="1"/>
      <c r="I288" s="1"/>
      <c r="J288" s="504"/>
      <c r="K288" s="466"/>
      <c r="L288" s="1"/>
      <c r="M288" s="1"/>
      <c r="N288" s="1"/>
      <c r="O288" s="1"/>
      <c r="P288" s="1"/>
      <c r="Q288" s="1"/>
      <c r="R288" s="1"/>
      <c r="S288" s="1"/>
      <c r="T288" s="1"/>
      <c r="U288" s="1"/>
      <c r="V288" s="1"/>
      <c r="W288" s="1"/>
      <c r="X288" s="1"/>
      <c r="Y288" s="1"/>
      <c r="Z288" s="1"/>
      <c r="AA288" s="1"/>
      <c r="AB288" s="1"/>
      <c r="AC288" s="1"/>
      <c r="AD288" s="1"/>
      <c r="AE288" s="1"/>
    </row>
    <row r="289" spans="1:31" ht="15.75" customHeight="1" x14ac:dyDescent="0.2">
      <c r="A289" s="1"/>
      <c r="B289" s="1"/>
      <c r="C289" s="1"/>
      <c r="D289" s="1"/>
      <c r="E289" s="1"/>
      <c r="F289" s="1"/>
      <c r="G289" s="1"/>
      <c r="H289" s="1"/>
      <c r="I289" s="1"/>
      <c r="J289" s="504"/>
      <c r="K289" s="466"/>
      <c r="L289" s="1"/>
      <c r="M289" s="1"/>
      <c r="N289" s="1"/>
      <c r="O289" s="1"/>
      <c r="P289" s="1"/>
      <c r="Q289" s="1"/>
      <c r="R289" s="1"/>
      <c r="S289" s="1"/>
      <c r="T289" s="1"/>
      <c r="U289" s="1"/>
      <c r="V289" s="1"/>
      <c r="W289" s="1"/>
      <c r="X289" s="1"/>
      <c r="Y289" s="1"/>
      <c r="Z289" s="1"/>
      <c r="AA289" s="1"/>
      <c r="AB289" s="1"/>
      <c r="AC289" s="1"/>
      <c r="AD289" s="1"/>
      <c r="AE289" s="1"/>
    </row>
    <row r="290" spans="1:31" ht="15.75" customHeight="1" x14ac:dyDescent="0.2">
      <c r="A290" s="1"/>
      <c r="B290" s="1"/>
      <c r="C290" s="1"/>
      <c r="D290" s="1"/>
      <c r="E290" s="1"/>
      <c r="F290" s="1"/>
      <c r="G290" s="1"/>
      <c r="H290" s="1"/>
      <c r="I290" s="1"/>
      <c r="J290" s="504"/>
      <c r="K290" s="466"/>
      <c r="L290" s="1"/>
      <c r="M290" s="1"/>
      <c r="N290" s="1"/>
      <c r="O290" s="1"/>
      <c r="P290" s="1"/>
      <c r="Q290" s="1"/>
      <c r="R290" s="1"/>
      <c r="S290" s="1"/>
      <c r="T290" s="1"/>
      <c r="U290" s="1"/>
      <c r="V290" s="1"/>
      <c r="W290" s="1"/>
      <c r="X290" s="1"/>
      <c r="Y290" s="1"/>
      <c r="Z290" s="1"/>
      <c r="AA290" s="1"/>
      <c r="AB290" s="1"/>
      <c r="AC290" s="1"/>
      <c r="AD290" s="1"/>
      <c r="AE290" s="1"/>
    </row>
    <row r="291" spans="1:31" ht="15.75" customHeight="1" x14ac:dyDescent="0.2">
      <c r="A291" s="1"/>
      <c r="B291" s="1"/>
      <c r="C291" s="1"/>
      <c r="D291" s="1"/>
      <c r="E291" s="1"/>
      <c r="F291" s="1"/>
      <c r="G291" s="1"/>
      <c r="H291" s="1"/>
      <c r="I291" s="1"/>
      <c r="J291" s="504"/>
      <c r="K291" s="466"/>
      <c r="L291" s="1"/>
      <c r="M291" s="1"/>
      <c r="N291" s="1"/>
      <c r="O291" s="1"/>
      <c r="P291" s="1"/>
      <c r="Q291" s="1"/>
      <c r="R291" s="1"/>
      <c r="S291" s="1"/>
      <c r="T291" s="1"/>
      <c r="U291" s="1"/>
      <c r="V291" s="1"/>
      <c r="W291" s="1"/>
      <c r="X291" s="1"/>
      <c r="Y291" s="1"/>
      <c r="Z291" s="1"/>
      <c r="AA291" s="1"/>
      <c r="AB291" s="1"/>
      <c r="AC291" s="1"/>
      <c r="AD291" s="1"/>
      <c r="AE291" s="1"/>
    </row>
    <row r="292" spans="1:31" ht="15.75" customHeight="1" x14ac:dyDescent="0.2">
      <c r="A292" s="1"/>
      <c r="B292" s="1"/>
      <c r="C292" s="1"/>
      <c r="D292" s="1"/>
      <c r="E292" s="1"/>
      <c r="F292" s="1"/>
      <c r="G292" s="1"/>
      <c r="H292" s="1"/>
      <c r="I292" s="1"/>
      <c r="J292" s="504"/>
      <c r="K292" s="466"/>
      <c r="L292" s="1"/>
      <c r="M292" s="1"/>
      <c r="N292" s="1"/>
      <c r="O292" s="1"/>
      <c r="P292" s="1"/>
      <c r="Q292" s="1"/>
      <c r="R292" s="1"/>
      <c r="S292" s="1"/>
      <c r="T292" s="1"/>
      <c r="U292" s="1"/>
      <c r="V292" s="1"/>
      <c r="W292" s="1"/>
      <c r="X292" s="1"/>
      <c r="Y292" s="1"/>
      <c r="Z292" s="1"/>
      <c r="AA292" s="1"/>
      <c r="AB292" s="1"/>
      <c r="AC292" s="1"/>
      <c r="AD292" s="1"/>
      <c r="AE292" s="1"/>
    </row>
    <row r="293" spans="1:31" ht="15.75" customHeight="1" x14ac:dyDescent="0.2">
      <c r="A293" s="1"/>
      <c r="B293" s="1"/>
      <c r="C293" s="1"/>
      <c r="D293" s="1"/>
      <c r="E293" s="1"/>
      <c r="F293" s="1"/>
      <c r="G293" s="1"/>
      <c r="H293" s="1"/>
      <c r="I293" s="1"/>
      <c r="J293" s="504"/>
      <c r="K293" s="466"/>
      <c r="L293" s="1"/>
      <c r="M293" s="1"/>
      <c r="N293" s="1"/>
      <c r="O293" s="1"/>
      <c r="P293" s="1"/>
      <c r="Q293" s="1"/>
      <c r="R293" s="1"/>
      <c r="S293" s="1"/>
      <c r="T293" s="1"/>
      <c r="U293" s="1"/>
      <c r="V293" s="1"/>
      <c r="W293" s="1"/>
      <c r="X293" s="1"/>
      <c r="Y293" s="1"/>
      <c r="Z293" s="1"/>
      <c r="AA293" s="1"/>
      <c r="AB293" s="1"/>
      <c r="AC293" s="1"/>
      <c r="AD293" s="1"/>
      <c r="AE293" s="1"/>
    </row>
    <row r="294" spans="1:31" ht="15.75" customHeight="1" x14ac:dyDescent="0.2">
      <c r="A294" s="1"/>
      <c r="B294" s="1"/>
      <c r="C294" s="1"/>
      <c r="D294" s="1"/>
      <c r="E294" s="1"/>
      <c r="F294" s="1"/>
      <c r="G294" s="1"/>
      <c r="H294" s="1"/>
      <c r="I294" s="1"/>
      <c r="J294" s="504"/>
      <c r="K294" s="466"/>
      <c r="L294" s="1"/>
      <c r="M294" s="1"/>
      <c r="N294" s="1"/>
      <c r="O294" s="1"/>
      <c r="P294" s="1"/>
      <c r="Q294" s="1"/>
      <c r="R294" s="1"/>
      <c r="S294" s="1"/>
      <c r="T294" s="1"/>
      <c r="U294" s="1"/>
      <c r="V294" s="1"/>
      <c r="W294" s="1"/>
      <c r="X294" s="1"/>
      <c r="Y294" s="1"/>
      <c r="Z294" s="1"/>
      <c r="AA294" s="1"/>
      <c r="AB294" s="1"/>
      <c r="AC294" s="1"/>
      <c r="AD294" s="1"/>
      <c r="AE294" s="1"/>
    </row>
    <row r="295" spans="1:31" ht="15.75" customHeight="1" x14ac:dyDescent="0.2">
      <c r="A295" s="1"/>
      <c r="B295" s="1"/>
      <c r="C295" s="1"/>
      <c r="D295" s="1"/>
      <c r="E295" s="1"/>
      <c r="F295" s="1"/>
      <c r="G295" s="1"/>
      <c r="H295" s="1"/>
      <c r="I295" s="1"/>
      <c r="J295" s="504"/>
      <c r="K295" s="466"/>
      <c r="L295" s="1"/>
      <c r="M295" s="1"/>
      <c r="N295" s="1"/>
      <c r="O295" s="1"/>
      <c r="P295" s="1"/>
      <c r="Q295" s="1"/>
      <c r="R295" s="1"/>
      <c r="S295" s="1"/>
      <c r="T295" s="1"/>
      <c r="U295" s="1"/>
      <c r="V295" s="1"/>
      <c r="W295" s="1"/>
      <c r="X295" s="1"/>
      <c r="Y295" s="1"/>
      <c r="Z295" s="1"/>
      <c r="AA295" s="1"/>
      <c r="AB295" s="1"/>
      <c r="AC295" s="1"/>
      <c r="AD295" s="1"/>
      <c r="AE295" s="1"/>
    </row>
    <row r="296" spans="1:31" ht="15.75" customHeight="1" x14ac:dyDescent="0.2">
      <c r="A296" s="1"/>
      <c r="B296" s="1"/>
      <c r="C296" s="1"/>
      <c r="D296" s="1"/>
      <c r="E296" s="1"/>
      <c r="F296" s="1"/>
      <c r="G296" s="1"/>
      <c r="H296" s="1"/>
      <c r="I296" s="1"/>
      <c r="J296" s="504"/>
      <c r="K296" s="466"/>
      <c r="L296" s="1"/>
      <c r="M296" s="1"/>
      <c r="N296" s="1"/>
      <c r="O296" s="1"/>
      <c r="P296" s="1"/>
      <c r="Q296" s="1"/>
      <c r="R296" s="1"/>
      <c r="S296" s="1"/>
      <c r="T296" s="1"/>
      <c r="U296" s="1"/>
      <c r="V296" s="1"/>
      <c r="W296" s="1"/>
      <c r="X296" s="1"/>
      <c r="Y296" s="1"/>
      <c r="Z296" s="1"/>
      <c r="AA296" s="1"/>
      <c r="AB296" s="1"/>
      <c r="AC296" s="1"/>
      <c r="AD296" s="1"/>
      <c r="AE296" s="1"/>
    </row>
    <row r="297" spans="1:31" ht="15.75" customHeight="1" x14ac:dyDescent="0.2">
      <c r="A297" s="1"/>
      <c r="B297" s="1"/>
      <c r="C297" s="1"/>
      <c r="D297" s="1"/>
      <c r="E297" s="1"/>
      <c r="F297" s="1"/>
      <c r="G297" s="1"/>
      <c r="H297" s="1"/>
      <c r="I297" s="1"/>
      <c r="J297" s="504"/>
      <c r="K297" s="466"/>
      <c r="L297" s="1"/>
      <c r="M297" s="1"/>
      <c r="N297" s="1"/>
      <c r="O297" s="1"/>
      <c r="P297" s="1"/>
      <c r="Q297" s="1"/>
      <c r="R297" s="1"/>
      <c r="S297" s="1"/>
      <c r="T297" s="1"/>
      <c r="U297" s="1"/>
      <c r="V297" s="1"/>
      <c r="W297" s="1"/>
      <c r="X297" s="1"/>
      <c r="Y297" s="1"/>
      <c r="Z297" s="1"/>
      <c r="AA297" s="1"/>
      <c r="AB297" s="1"/>
      <c r="AC297" s="1"/>
      <c r="AD297" s="1"/>
      <c r="AE297" s="1"/>
    </row>
    <row r="298" spans="1:31" ht="15.75" customHeight="1" x14ac:dyDescent="0.2">
      <c r="A298" s="1"/>
      <c r="B298" s="1"/>
      <c r="C298" s="1"/>
      <c r="D298" s="1"/>
      <c r="E298" s="1"/>
      <c r="F298" s="1"/>
      <c r="G298" s="1"/>
      <c r="H298" s="1"/>
      <c r="I298" s="1"/>
      <c r="J298" s="504"/>
      <c r="K298" s="466"/>
      <c r="L298" s="1"/>
      <c r="M298" s="1"/>
      <c r="N298" s="1"/>
      <c r="O298" s="1"/>
      <c r="P298" s="1"/>
      <c r="Q298" s="1"/>
      <c r="R298" s="1"/>
      <c r="S298" s="1"/>
      <c r="T298" s="1"/>
      <c r="U298" s="1"/>
      <c r="V298" s="1"/>
      <c r="W298" s="1"/>
      <c r="X298" s="1"/>
      <c r="Y298" s="1"/>
      <c r="Z298" s="1"/>
      <c r="AA298" s="1"/>
      <c r="AB298" s="1"/>
      <c r="AC298" s="1"/>
      <c r="AD298" s="1"/>
      <c r="AE298" s="1"/>
    </row>
    <row r="299" spans="1:31" ht="15.75" customHeight="1" x14ac:dyDescent="0.2">
      <c r="A299" s="1"/>
      <c r="B299" s="1"/>
      <c r="C299" s="1"/>
      <c r="D299" s="1"/>
      <c r="E299" s="1"/>
      <c r="F299" s="1"/>
      <c r="G299" s="1"/>
      <c r="H299" s="1"/>
      <c r="I299" s="1"/>
      <c r="J299" s="504"/>
      <c r="K299" s="466"/>
      <c r="L299" s="1"/>
      <c r="M299" s="1"/>
      <c r="N299" s="1"/>
      <c r="O299" s="1"/>
      <c r="P299" s="1"/>
      <c r="Q299" s="1"/>
      <c r="R299" s="1"/>
      <c r="S299" s="1"/>
      <c r="T299" s="1"/>
      <c r="U299" s="1"/>
      <c r="V299" s="1"/>
      <c r="W299" s="1"/>
      <c r="X299" s="1"/>
      <c r="Y299" s="1"/>
      <c r="Z299" s="1"/>
      <c r="AA299" s="1"/>
      <c r="AB299" s="1"/>
      <c r="AC299" s="1"/>
      <c r="AD299" s="1"/>
      <c r="AE299" s="1"/>
    </row>
    <row r="300" spans="1:31" ht="15.75" customHeight="1" x14ac:dyDescent="0.2">
      <c r="A300" s="1"/>
      <c r="B300" s="1"/>
      <c r="C300" s="1"/>
      <c r="D300" s="1"/>
      <c r="E300" s="1"/>
      <c r="F300" s="1"/>
      <c r="G300" s="1"/>
      <c r="H300" s="1"/>
      <c r="I300" s="1"/>
      <c r="J300" s="504"/>
      <c r="K300" s="466"/>
      <c r="L300" s="1"/>
      <c r="M300" s="1"/>
      <c r="N300" s="1"/>
      <c r="O300" s="1"/>
      <c r="P300" s="1"/>
      <c r="Q300" s="1"/>
      <c r="R300" s="1"/>
      <c r="S300" s="1"/>
      <c r="T300" s="1"/>
      <c r="U300" s="1"/>
      <c r="V300" s="1"/>
      <c r="W300" s="1"/>
      <c r="X300" s="1"/>
      <c r="Y300" s="1"/>
      <c r="Z300" s="1"/>
      <c r="AA300" s="1"/>
      <c r="AB300" s="1"/>
      <c r="AC300" s="1"/>
      <c r="AD300" s="1"/>
      <c r="AE300" s="1"/>
    </row>
    <row r="301" spans="1:31" ht="15.75" customHeight="1" x14ac:dyDescent="0.2">
      <c r="A301" s="1"/>
      <c r="B301" s="1"/>
      <c r="C301" s="1"/>
      <c r="D301" s="1"/>
      <c r="E301" s="1"/>
      <c r="F301" s="1"/>
      <c r="G301" s="1"/>
      <c r="H301" s="1"/>
      <c r="I301" s="1"/>
      <c r="J301" s="504"/>
      <c r="K301" s="466"/>
      <c r="L301" s="1"/>
      <c r="M301" s="1"/>
      <c r="N301" s="1"/>
      <c r="O301" s="1"/>
      <c r="P301" s="1"/>
      <c r="Q301" s="1"/>
      <c r="R301" s="1"/>
      <c r="S301" s="1"/>
      <c r="T301" s="1"/>
      <c r="U301" s="1"/>
      <c r="V301" s="1"/>
      <c r="W301" s="1"/>
      <c r="X301" s="1"/>
      <c r="Y301" s="1"/>
      <c r="Z301" s="1"/>
      <c r="AA301" s="1"/>
      <c r="AB301" s="1"/>
      <c r="AC301" s="1"/>
      <c r="AD301" s="1"/>
      <c r="AE301" s="1"/>
    </row>
    <row r="302" spans="1:31" ht="15.75" customHeight="1" x14ac:dyDescent="0.2">
      <c r="A302" s="1"/>
      <c r="B302" s="1"/>
      <c r="C302" s="1"/>
      <c r="D302" s="1"/>
      <c r="E302" s="1"/>
      <c r="F302" s="1"/>
      <c r="G302" s="1"/>
      <c r="H302" s="1"/>
      <c r="I302" s="1"/>
      <c r="J302" s="504"/>
      <c r="K302" s="466"/>
      <c r="L302" s="1"/>
      <c r="M302" s="1"/>
      <c r="N302" s="1"/>
      <c r="O302" s="1"/>
      <c r="P302" s="1"/>
      <c r="Q302" s="1"/>
      <c r="R302" s="1"/>
      <c r="S302" s="1"/>
      <c r="T302" s="1"/>
      <c r="U302" s="1"/>
      <c r="V302" s="1"/>
      <c r="W302" s="1"/>
      <c r="X302" s="1"/>
      <c r="Y302" s="1"/>
      <c r="Z302" s="1"/>
      <c r="AA302" s="1"/>
      <c r="AB302" s="1"/>
      <c r="AC302" s="1"/>
      <c r="AD302" s="1"/>
      <c r="AE302" s="1"/>
    </row>
    <row r="303" spans="1:31" ht="15.75" customHeight="1" x14ac:dyDescent="0.2">
      <c r="A303" s="1"/>
      <c r="B303" s="1"/>
      <c r="C303" s="1"/>
      <c r="D303" s="1"/>
      <c r="E303" s="1"/>
      <c r="F303" s="1"/>
      <c r="G303" s="1"/>
      <c r="H303" s="1"/>
      <c r="I303" s="1"/>
      <c r="J303" s="504"/>
      <c r="K303" s="466"/>
      <c r="L303" s="1"/>
      <c r="M303" s="1"/>
      <c r="N303" s="1"/>
      <c r="O303" s="1"/>
      <c r="P303" s="1"/>
      <c r="Q303" s="1"/>
      <c r="R303" s="1"/>
      <c r="S303" s="1"/>
      <c r="T303" s="1"/>
      <c r="U303" s="1"/>
      <c r="V303" s="1"/>
      <c r="W303" s="1"/>
      <c r="X303" s="1"/>
      <c r="Y303" s="1"/>
      <c r="Z303" s="1"/>
      <c r="AA303" s="1"/>
      <c r="AB303" s="1"/>
      <c r="AC303" s="1"/>
      <c r="AD303" s="1"/>
      <c r="AE303" s="1"/>
    </row>
    <row r="304" spans="1:31" ht="15.75" customHeight="1" x14ac:dyDescent="0.2">
      <c r="A304" s="1"/>
      <c r="B304" s="1"/>
      <c r="C304" s="1"/>
      <c r="D304" s="1"/>
      <c r="E304" s="1"/>
      <c r="F304" s="1"/>
      <c r="G304" s="1"/>
      <c r="H304" s="1"/>
      <c r="I304" s="1"/>
      <c r="J304" s="504"/>
      <c r="K304" s="466"/>
      <c r="L304" s="1"/>
      <c r="M304" s="1"/>
      <c r="N304" s="1"/>
      <c r="O304" s="1"/>
      <c r="P304" s="1"/>
      <c r="Q304" s="1"/>
      <c r="R304" s="1"/>
      <c r="S304" s="1"/>
      <c r="T304" s="1"/>
      <c r="U304" s="1"/>
      <c r="V304" s="1"/>
      <c r="W304" s="1"/>
      <c r="X304" s="1"/>
      <c r="Y304" s="1"/>
      <c r="Z304" s="1"/>
      <c r="AA304" s="1"/>
      <c r="AB304" s="1"/>
      <c r="AC304" s="1"/>
      <c r="AD304" s="1"/>
      <c r="AE304" s="1"/>
    </row>
    <row r="305" spans="1:31" ht="15.75" customHeight="1" x14ac:dyDescent="0.2">
      <c r="A305" s="1"/>
      <c r="B305" s="1"/>
      <c r="C305" s="1"/>
      <c r="D305" s="1"/>
      <c r="E305" s="1"/>
      <c r="F305" s="1"/>
      <c r="G305" s="1"/>
      <c r="H305" s="1"/>
      <c r="I305" s="1"/>
      <c r="J305" s="504"/>
      <c r="K305" s="466"/>
      <c r="L305" s="1"/>
      <c r="M305" s="1"/>
      <c r="N305" s="1"/>
      <c r="O305" s="1"/>
      <c r="P305" s="1"/>
      <c r="Q305" s="1"/>
      <c r="R305" s="1"/>
      <c r="S305" s="1"/>
      <c r="T305" s="1"/>
      <c r="U305" s="1"/>
      <c r="V305" s="1"/>
      <c r="W305" s="1"/>
      <c r="X305" s="1"/>
      <c r="Y305" s="1"/>
      <c r="Z305" s="1"/>
      <c r="AA305" s="1"/>
      <c r="AB305" s="1"/>
      <c r="AC305" s="1"/>
      <c r="AD305" s="1"/>
      <c r="AE305" s="1"/>
    </row>
    <row r="306" spans="1:31" ht="15.75" customHeight="1" x14ac:dyDescent="0.2">
      <c r="A306" s="1"/>
      <c r="B306" s="1"/>
      <c r="C306" s="1"/>
      <c r="D306" s="1"/>
      <c r="E306" s="1"/>
      <c r="F306" s="1"/>
      <c r="G306" s="1"/>
      <c r="H306" s="1"/>
      <c r="I306" s="1"/>
      <c r="J306" s="504"/>
      <c r="K306" s="466"/>
      <c r="L306" s="1"/>
      <c r="M306" s="1"/>
      <c r="N306" s="1"/>
      <c r="O306" s="1"/>
      <c r="P306" s="1"/>
      <c r="Q306" s="1"/>
      <c r="R306" s="1"/>
      <c r="S306" s="1"/>
      <c r="T306" s="1"/>
      <c r="U306" s="1"/>
      <c r="V306" s="1"/>
      <c r="W306" s="1"/>
      <c r="X306" s="1"/>
      <c r="Y306" s="1"/>
      <c r="Z306" s="1"/>
      <c r="AA306" s="1"/>
      <c r="AB306" s="1"/>
      <c r="AC306" s="1"/>
      <c r="AD306" s="1"/>
      <c r="AE306" s="1"/>
    </row>
    <row r="307" spans="1:31" ht="15.75" customHeight="1" x14ac:dyDescent="0.2">
      <c r="A307" s="1"/>
      <c r="B307" s="1"/>
      <c r="C307" s="1"/>
      <c r="D307" s="1"/>
      <c r="E307" s="1"/>
      <c r="F307" s="1"/>
      <c r="G307" s="1"/>
      <c r="H307" s="1"/>
      <c r="I307" s="1"/>
      <c r="J307" s="504"/>
      <c r="K307" s="466"/>
      <c r="L307" s="1"/>
      <c r="M307" s="1"/>
      <c r="N307" s="1"/>
      <c r="O307" s="1"/>
      <c r="P307" s="1"/>
      <c r="Q307" s="1"/>
      <c r="R307" s="1"/>
      <c r="S307" s="1"/>
      <c r="T307" s="1"/>
      <c r="U307" s="1"/>
      <c r="V307" s="1"/>
      <c r="W307" s="1"/>
      <c r="X307" s="1"/>
      <c r="Y307" s="1"/>
      <c r="Z307" s="1"/>
      <c r="AA307" s="1"/>
      <c r="AB307" s="1"/>
      <c r="AC307" s="1"/>
      <c r="AD307" s="1"/>
      <c r="AE307" s="1"/>
    </row>
    <row r="308" spans="1:31" ht="15.75" customHeight="1" x14ac:dyDescent="0.2">
      <c r="A308" s="1"/>
      <c r="B308" s="1"/>
      <c r="C308" s="1"/>
      <c r="D308" s="1"/>
      <c r="E308" s="1"/>
      <c r="F308" s="1"/>
      <c r="G308" s="1"/>
      <c r="H308" s="1"/>
      <c r="I308" s="1"/>
      <c r="J308" s="504"/>
      <c r="K308" s="466"/>
      <c r="L308" s="1"/>
      <c r="M308" s="1"/>
      <c r="N308" s="1"/>
      <c r="O308" s="1"/>
      <c r="P308" s="1"/>
      <c r="Q308" s="1"/>
      <c r="R308" s="1"/>
      <c r="S308" s="1"/>
      <c r="T308" s="1"/>
      <c r="U308" s="1"/>
      <c r="V308" s="1"/>
      <c r="W308" s="1"/>
      <c r="X308" s="1"/>
      <c r="Y308" s="1"/>
      <c r="Z308" s="1"/>
      <c r="AA308" s="1"/>
      <c r="AB308" s="1"/>
      <c r="AC308" s="1"/>
      <c r="AD308" s="1"/>
      <c r="AE308" s="1"/>
    </row>
    <row r="309" spans="1:31" ht="15.75" customHeight="1" x14ac:dyDescent="0.2">
      <c r="A309" s="1"/>
      <c r="B309" s="1"/>
      <c r="C309" s="1"/>
      <c r="D309" s="1"/>
      <c r="E309" s="1"/>
      <c r="F309" s="1"/>
      <c r="G309" s="1"/>
      <c r="H309" s="1"/>
      <c r="I309" s="1"/>
      <c r="J309" s="504"/>
      <c r="K309" s="466"/>
      <c r="L309" s="1"/>
      <c r="M309" s="1"/>
      <c r="N309" s="1"/>
      <c r="O309" s="1"/>
      <c r="P309" s="1"/>
      <c r="Q309" s="1"/>
      <c r="R309" s="1"/>
      <c r="S309" s="1"/>
      <c r="T309" s="1"/>
      <c r="U309" s="1"/>
      <c r="V309" s="1"/>
      <c r="W309" s="1"/>
      <c r="X309" s="1"/>
      <c r="Y309" s="1"/>
      <c r="Z309" s="1"/>
      <c r="AA309" s="1"/>
      <c r="AB309" s="1"/>
      <c r="AC309" s="1"/>
      <c r="AD309" s="1"/>
      <c r="AE309" s="1"/>
    </row>
    <row r="310" spans="1:31" ht="15.75" customHeight="1" x14ac:dyDescent="0.2">
      <c r="A310" s="1"/>
      <c r="B310" s="1"/>
      <c r="C310" s="1"/>
      <c r="D310" s="1"/>
      <c r="E310" s="1"/>
      <c r="F310" s="1"/>
      <c r="G310" s="1"/>
      <c r="H310" s="1"/>
      <c r="I310" s="1"/>
      <c r="J310" s="504"/>
      <c r="K310" s="466"/>
      <c r="L310" s="1"/>
      <c r="M310" s="1"/>
      <c r="N310" s="1"/>
      <c r="O310" s="1"/>
      <c r="P310" s="1"/>
      <c r="Q310" s="1"/>
      <c r="R310" s="1"/>
      <c r="S310" s="1"/>
      <c r="T310" s="1"/>
      <c r="U310" s="1"/>
      <c r="V310" s="1"/>
      <c r="W310" s="1"/>
      <c r="X310" s="1"/>
      <c r="Y310" s="1"/>
      <c r="Z310" s="1"/>
      <c r="AA310" s="1"/>
      <c r="AB310" s="1"/>
      <c r="AC310" s="1"/>
      <c r="AD310" s="1"/>
      <c r="AE310" s="1"/>
    </row>
    <row r="311" spans="1:31" ht="15.75" customHeight="1" x14ac:dyDescent="0.2">
      <c r="A311" s="1"/>
      <c r="B311" s="1"/>
      <c r="C311" s="1"/>
      <c r="D311" s="1"/>
      <c r="E311" s="1"/>
      <c r="F311" s="1"/>
      <c r="G311" s="1"/>
      <c r="H311" s="1"/>
      <c r="I311" s="1"/>
      <c r="J311" s="504"/>
      <c r="K311" s="466"/>
      <c r="L311" s="1"/>
      <c r="M311" s="1"/>
      <c r="N311" s="1"/>
      <c r="O311" s="1"/>
      <c r="P311" s="1"/>
      <c r="Q311" s="1"/>
      <c r="R311" s="1"/>
      <c r="S311" s="1"/>
      <c r="T311" s="1"/>
      <c r="U311" s="1"/>
      <c r="V311" s="1"/>
      <c r="W311" s="1"/>
      <c r="X311" s="1"/>
      <c r="Y311" s="1"/>
      <c r="Z311" s="1"/>
      <c r="AA311" s="1"/>
      <c r="AB311" s="1"/>
      <c r="AC311" s="1"/>
      <c r="AD311" s="1"/>
      <c r="AE311" s="1"/>
    </row>
    <row r="312" spans="1:31" ht="15.75" customHeight="1" x14ac:dyDescent="0.2">
      <c r="A312" s="1"/>
      <c r="B312" s="1"/>
      <c r="C312" s="1"/>
      <c r="D312" s="1"/>
      <c r="E312" s="1"/>
      <c r="F312" s="1"/>
      <c r="G312" s="1"/>
      <c r="H312" s="1"/>
      <c r="I312" s="1"/>
      <c r="J312" s="504"/>
      <c r="K312" s="466"/>
      <c r="L312" s="1"/>
      <c r="M312" s="1"/>
      <c r="N312" s="1"/>
      <c r="O312" s="1"/>
      <c r="P312" s="1"/>
      <c r="Q312" s="1"/>
      <c r="R312" s="1"/>
      <c r="S312" s="1"/>
      <c r="T312" s="1"/>
      <c r="U312" s="1"/>
      <c r="V312" s="1"/>
      <c r="W312" s="1"/>
      <c r="X312" s="1"/>
      <c r="Y312" s="1"/>
      <c r="Z312" s="1"/>
      <c r="AA312" s="1"/>
      <c r="AB312" s="1"/>
      <c r="AC312" s="1"/>
      <c r="AD312" s="1"/>
      <c r="AE312" s="1"/>
    </row>
    <row r="313" spans="1:31" ht="15.75" customHeight="1" x14ac:dyDescent="0.2">
      <c r="A313" s="1"/>
      <c r="B313" s="1"/>
      <c r="C313" s="1"/>
      <c r="D313" s="1"/>
      <c r="E313" s="1"/>
      <c r="F313" s="1"/>
      <c r="G313" s="1"/>
      <c r="H313" s="1"/>
      <c r="I313" s="1"/>
      <c r="J313" s="504"/>
      <c r="K313" s="466"/>
      <c r="L313" s="1"/>
      <c r="M313" s="1"/>
      <c r="N313" s="1"/>
      <c r="O313" s="1"/>
      <c r="P313" s="1"/>
      <c r="Q313" s="1"/>
      <c r="R313" s="1"/>
      <c r="S313" s="1"/>
      <c r="T313" s="1"/>
      <c r="U313" s="1"/>
      <c r="V313" s="1"/>
      <c r="W313" s="1"/>
      <c r="X313" s="1"/>
      <c r="Y313" s="1"/>
      <c r="Z313" s="1"/>
      <c r="AA313" s="1"/>
      <c r="AB313" s="1"/>
      <c r="AC313" s="1"/>
      <c r="AD313" s="1"/>
      <c r="AE313" s="1"/>
    </row>
    <row r="314" spans="1:31" ht="15.75" customHeight="1" x14ac:dyDescent="0.2">
      <c r="A314" s="1"/>
      <c r="B314" s="1"/>
      <c r="C314" s="1"/>
      <c r="D314" s="1"/>
      <c r="E314" s="1"/>
      <c r="F314" s="1"/>
      <c r="G314" s="1"/>
      <c r="H314" s="1"/>
      <c r="I314" s="1"/>
      <c r="J314" s="504"/>
      <c r="K314" s="466"/>
      <c r="L314" s="1"/>
      <c r="M314" s="1"/>
      <c r="N314" s="1"/>
      <c r="O314" s="1"/>
      <c r="P314" s="1"/>
      <c r="Q314" s="1"/>
      <c r="R314" s="1"/>
      <c r="S314" s="1"/>
      <c r="T314" s="1"/>
      <c r="U314" s="1"/>
      <c r="V314" s="1"/>
      <c r="W314" s="1"/>
      <c r="X314" s="1"/>
      <c r="Y314" s="1"/>
      <c r="Z314" s="1"/>
      <c r="AA314" s="1"/>
      <c r="AB314" s="1"/>
      <c r="AC314" s="1"/>
      <c r="AD314" s="1"/>
      <c r="AE314" s="1"/>
    </row>
    <row r="315" spans="1:31" ht="15.75" customHeight="1" x14ac:dyDescent="0.2">
      <c r="A315" s="1"/>
      <c r="B315" s="1"/>
      <c r="C315" s="1"/>
      <c r="D315" s="1"/>
      <c r="E315" s="1"/>
      <c r="F315" s="1"/>
      <c r="G315" s="1"/>
      <c r="H315" s="1"/>
      <c r="I315" s="1"/>
      <c r="J315" s="504"/>
      <c r="K315" s="466"/>
      <c r="L315" s="1"/>
      <c r="M315" s="1"/>
      <c r="N315" s="1"/>
      <c r="O315" s="1"/>
      <c r="P315" s="1"/>
      <c r="Q315" s="1"/>
      <c r="R315" s="1"/>
      <c r="S315" s="1"/>
      <c r="T315" s="1"/>
      <c r="U315" s="1"/>
      <c r="V315" s="1"/>
      <c r="W315" s="1"/>
      <c r="X315" s="1"/>
      <c r="Y315" s="1"/>
      <c r="Z315" s="1"/>
      <c r="AA315" s="1"/>
      <c r="AB315" s="1"/>
      <c r="AC315" s="1"/>
      <c r="AD315" s="1"/>
      <c r="AE315" s="1"/>
    </row>
    <row r="316" spans="1:31" ht="15.75" customHeight="1" x14ac:dyDescent="0.2">
      <c r="A316" s="1"/>
      <c r="B316" s="1"/>
      <c r="C316" s="1"/>
      <c r="D316" s="1"/>
      <c r="E316" s="1"/>
      <c r="F316" s="1"/>
      <c r="G316" s="1"/>
      <c r="H316" s="1"/>
      <c r="I316" s="1"/>
      <c r="J316" s="504"/>
      <c r="K316" s="466"/>
      <c r="L316" s="1"/>
      <c r="M316" s="1"/>
      <c r="N316" s="1"/>
      <c r="O316" s="1"/>
      <c r="P316" s="1"/>
      <c r="Q316" s="1"/>
      <c r="R316" s="1"/>
      <c r="S316" s="1"/>
      <c r="T316" s="1"/>
      <c r="U316" s="1"/>
      <c r="V316" s="1"/>
      <c r="W316" s="1"/>
      <c r="X316" s="1"/>
      <c r="Y316" s="1"/>
      <c r="Z316" s="1"/>
      <c r="AA316" s="1"/>
      <c r="AB316" s="1"/>
      <c r="AC316" s="1"/>
      <c r="AD316" s="1"/>
      <c r="AE316" s="1"/>
    </row>
    <row r="317" spans="1:31" ht="15.75" customHeight="1" x14ac:dyDescent="0.2">
      <c r="A317" s="1"/>
      <c r="B317" s="1"/>
      <c r="C317" s="1"/>
      <c r="D317" s="1"/>
      <c r="E317" s="1"/>
      <c r="F317" s="1"/>
      <c r="G317" s="1"/>
      <c r="H317" s="1"/>
      <c r="I317" s="1"/>
      <c r="J317" s="504"/>
      <c r="K317" s="466"/>
      <c r="L317" s="1"/>
      <c r="M317" s="1"/>
      <c r="N317" s="1"/>
      <c r="O317" s="1"/>
      <c r="P317" s="1"/>
      <c r="Q317" s="1"/>
      <c r="R317" s="1"/>
      <c r="S317" s="1"/>
      <c r="T317" s="1"/>
      <c r="U317" s="1"/>
      <c r="V317" s="1"/>
      <c r="W317" s="1"/>
      <c r="X317" s="1"/>
      <c r="Y317" s="1"/>
      <c r="Z317" s="1"/>
      <c r="AA317" s="1"/>
      <c r="AB317" s="1"/>
      <c r="AC317" s="1"/>
      <c r="AD317" s="1"/>
      <c r="AE317" s="1"/>
    </row>
    <row r="318" spans="1:31" ht="15.75" customHeight="1" x14ac:dyDescent="0.2">
      <c r="A318" s="1"/>
      <c r="B318" s="1"/>
      <c r="C318" s="1"/>
      <c r="D318" s="1"/>
      <c r="E318" s="1"/>
      <c r="F318" s="1"/>
      <c r="G318" s="1"/>
      <c r="H318" s="1"/>
      <c r="I318" s="1"/>
      <c r="J318" s="504"/>
      <c r="K318" s="466"/>
      <c r="L318" s="1"/>
      <c r="M318" s="1"/>
      <c r="N318" s="1"/>
      <c r="O318" s="1"/>
      <c r="P318" s="1"/>
      <c r="Q318" s="1"/>
      <c r="R318" s="1"/>
      <c r="S318" s="1"/>
      <c r="T318" s="1"/>
      <c r="U318" s="1"/>
      <c r="V318" s="1"/>
      <c r="W318" s="1"/>
      <c r="X318" s="1"/>
      <c r="Y318" s="1"/>
      <c r="Z318" s="1"/>
      <c r="AA318" s="1"/>
      <c r="AB318" s="1"/>
      <c r="AC318" s="1"/>
      <c r="AD318" s="1"/>
      <c r="AE318" s="1"/>
    </row>
    <row r="319" spans="1:31" ht="15.75" customHeight="1" x14ac:dyDescent="0.2">
      <c r="A319" s="1"/>
      <c r="B319" s="1"/>
      <c r="C319" s="1"/>
      <c r="D319" s="1"/>
      <c r="E319" s="1"/>
      <c r="F319" s="1"/>
      <c r="G319" s="1"/>
      <c r="H319" s="1"/>
      <c r="I319" s="1"/>
      <c r="J319" s="504"/>
      <c r="K319" s="466"/>
      <c r="L319" s="1"/>
      <c r="M319" s="1"/>
      <c r="N319" s="1"/>
      <c r="O319" s="1"/>
      <c r="P319" s="1"/>
      <c r="Q319" s="1"/>
      <c r="R319" s="1"/>
      <c r="S319" s="1"/>
      <c r="T319" s="1"/>
      <c r="U319" s="1"/>
      <c r="V319" s="1"/>
      <c r="W319" s="1"/>
      <c r="X319" s="1"/>
      <c r="Y319" s="1"/>
      <c r="Z319" s="1"/>
      <c r="AA319" s="1"/>
      <c r="AB319" s="1"/>
      <c r="AC319" s="1"/>
      <c r="AD319" s="1"/>
      <c r="AE319" s="1"/>
    </row>
    <row r="320" spans="1:31" ht="15.75" customHeight="1" x14ac:dyDescent="0.2">
      <c r="A320" s="1"/>
      <c r="B320" s="1"/>
      <c r="C320" s="1"/>
      <c r="D320" s="1"/>
      <c r="E320" s="1"/>
      <c r="F320" s="1"/>
      <c r="G320" s="1"/>
      <c r="H320" s="1"/>
      <c r="I320" s="1"/>
      <c r="J320" s="504"/>
      <c r="K320" s="466"/>
      <c r="L320" s="1"/>
      <c r="M320" s="1"/>
      <c r="N320" s="1"/>
      <c r="O320" s="1"/>
      <c r="P320" s="1"/>
      <c r="Q320" s="1"/>
      <c r="R320" s="1"/>
      <c r="S320" s="1"/>
      <c r="T320" s="1"/>
      <c r="U320" s="1"/>
      <c r="V320" s="1"/>
      <c r="W320" s="1"/>
      <c r="X320" s="1"/>
      <c r="Y320" s="1"/>
      <c r="Z320" s="1"/>
      <c r="AA320" s="1"/>
      <c r="AB320" s="1"/>
      <c r="AC320" s="1"/>
      <c r="AD320" s="1"/>
      <c r="AE320" s="1"/>
    </row>
    <row r="321" spans="1:31" ht="15.75" customHeight="1" x14ac:dyDescent="0.2">
      <c r="A321" s="1"/>
      <c r="B321" s="1"/>
      <c r="C321" s="1"/>
      <c r="D321" s="1"/>
      <c r="E321" s="1"/>
      <c r="F321" s="1"/>
      <c r="G321" s="1"/>
      <c r="H321" s="1"/>
      <c r="I321" s="1"/>
      <c r="J321" s="504"/>
      <c r="K321" s="466"/>
      <c r="L321" s="1"/>
      <c r="M321" s="1"/>
      <c r="N321" s="1"/>
      <c r="O321" s="1"/>
      <c r="P321" s="1"/>
      <c r="Q321" s="1"/>
      <c r="R321" s="1"/>
      <c r="S321" s="1"/>
      <c r="T321" s="1"/>
      <c r="U321" s="1"/>
      <c r="V321" s="1"/>
      <c r="W321" s="1"/>
      <c r="X321" s="1"/>
      <c r="Y321" s="1"/>
      <c r="Z321" s="1"/>
      <c r="AA321" s="1"/>
      <c r="AB321" s="1"/>
      <c r="AC321" s="1"/>
      <c r="AD321" s="1"/>
      <c r="AE321" s="1"/>
    </row>
    <row r="322" spans="1:31" ht="15.75" customHeight="1" x14ac:dyDescent="0.2">
      <c r="A322" s="1"/>
      <c r="B322" s="1"/>
      <c r="C322" s="1"/>
      <c r="D322" s="1"/>
      <c r="E322" s="1"/>
      <c r="F322" s="1"/>
      <c r="G322" s="1"/>
      <c r="H322" s="1"/>
      <c r="I322" s="1"/>
      <c r="J322" s="504"/>
      <c r="K322" s="466"/>
      <c r="L322" s="1"/>
      <c r="M322" s="1"/>
      <c r="N322" s="1"/>
      <c r="O322" s="1"/>
      <c r="P322" s="1"/>
      <c r="Q322" s="1"/>
      <c r="R322" s="1"/>
      <c r="S322" s="1"/>
      <c r="T322" s="1"/>
      <c r="U322" s="1"/>
      <c r="V322" s="1"/>
      <c r="W322" s="1"/>
      <c r="X322" s="1"/>
      <c r="Y322" s="1"/>
      <c r="Z322" s="1"/>
      <c r="AA322" s="1"/>
      <c r="AB322" s="1"/>
      <c r="AC322" s="1"/>
      <c r="AD322" s="1"/>
      <c r="AE322" s="1"/>
    </row>
    <row r="323" spans="1:31" ht="15.75" customHeight="1" x14ac:dyDescent="0.2">
      <c r="A323" s="1"/>
      <c r="B323" s="1"/>
      <c r="C323" s="1"/>
      <c r="D323" s="1"/>
      <c r="E323" s="1"/>
      <c r="F323" s="1"/>
      <c r="G323" s="1"/>
      <c r="H323" s="1"/>
      <c r="I323" s="1"/>
      <c r="J323" s="504"/>
      <c r="K323" s="466"/>
      <c r="L323" s="1"/>
      <c r="M323" s="1"/>
      <c r="N323" s="1"/>
      <c r="O323" s="1"/>
      <c r="P323" s="1"/>
      <c r="Q323" s="1"/>
      <c r="R323" s="1"/>
      <c r="S323" s="1"/>
      <c r="T323" s="1"/>
      <c r="U323" s="1"/>
      <c r="V323" s="1"/>
      <c r="W323" s="1"/>
      <c r="X323" s="1"/>
      <c r="Y323" s="1"/>
      <c r="Z323" s="1"/>
      <c r="AA323" s="1"/>
      <c r="AB323" s="1"/>
      <c r="AC323" s="1"/>
      <c r="AD323" s="1"/>
      <c r="AE323" s="1"/>
    </row>
    <row r="324" spans="1:31" ht="15.75" customHeight="1" x14ac:dyDescent="0.2">
      <c r="A324" s="1"/>
      <c r="B324" s="1"/>
      <c r="C324" s="1"/>
      <c r="D324" s="1"/>
      <c r="E324" s="1"/>
      <c r="F324" s="1"/>
      <c r="G324" s="1"/>
      <c r="H324" s="1"/>
      <c r="I324" s="1"/>
      <c r="J324" s="504"/>
      <c r="K324" s="466"/>
      <c r="L324" s="1"/>
      <c r="M324" s="1"/>
      <c r="N324" s="1"/>
      <c r="O324" s="1"/>
      <c r="P324" s="1"/>
      <c r="Q324" s="1"/>
      <c r="R324" s="1"/>
      <c r="S324" s="1"/>
      <c r="T324" s="1"/>
      <c r="U324" s="1"/>
      <c r="V324" s="1"/>
      <c r="W324" s="1"/>
      <c r="X324" s="1"/>
      <c r="Y324" s="1"/>
      <c r="Z324" s="1"/>
      <c r="AA324" s="1"/>
      <c r="AB324" s="1"/>
      <c r="AC324" s="1"/>
      <c r="AD324" s="1"/>
      <c r="AE324" s="1"/>
    </row>
    <row r="325" spans="1:31" ht="15.75" customHeight="1" x14ac:dyDescent="0.2">
      <c r="A325" s="1"/>
      <c r="B325" s="1"/>
      <c r="C325" s="1"/>
      <c r="D325" s="1"/>
      <c r="E325" s="1"/>
      <c r="F325" s="1"/>
      <c r="G325" s="1"/>
      <c r="H325" s="1"/>
      <c r="I325" s="1"/>
      <c r="J325" s="504"/>
      <c r="K325" s="466"/>
      <c r="L325" s="1"/>
      <c r="M325" s="1"/>
      <c r="N325" s="1"/>
      <c r="O325" s="1"/>
      <c r="P325" s="1"/>
      <c r="Q325" s="1"/>
      <c r="R325" s="1"/>
      <c r="S325" s="1"/>
      <c r="T325" s="1"/>
      <c r="U325" s="1"/>
      <c r="V325" s="1"/>
      <c r="W325" s="1"/>
      <c r="X325" s="1"/>
      <c r="Y325" s="1"/>
      <c r="Z325" s="1"/>
      <c r="AA325" s="1"/>
      <c r="AB325" s="1"/>
      <c r="AC325" s="1"/>
      <c r="AD325" s="1"/>
      <c r="AE325" s="1"/>
    </row>
    <row r="326" spans="1:31" ht="15.75" customHeight="1" x14ac:dyDescent="0.2">
      <c r="A326" s="1"/>
      <c r="B326" s="1"/>
      <c r="C326" s="1"/>
      <c r="D326" s="1"/>
      <c r="E326" s="1"/>
      <c r="F326" s="1"/>
      <c r="G326" s="1"/>
      <c r="H326" s="1"/>
      <c r="I326" s="1"/>
      <c r="J326" s="504"/>
      <c r="K326" s="466"/>
      <c r="L326" s="1"/>
      <c r="M326" s="1"/>
      <c r="N326" s="1"/>
      <c r="O326" s="1"/>
      <c r="P326" s="1"/>
      <c r="Q326" s="1"/>
      <c r="R326" s="1"/>
      <c r="S326" s="1"/>
      <c r="T326" s="1"/>
      <c r="U326" s="1"/>
      <c r="V326" s="1"/>
      <c r="W326" s="1"/>
      <c r="X326" s="1"/>
      <c r="Y326" s="1"/>
      <c r="Z326" s="1"/>
      <c r="AA326" s="1"/>
      <c r="AB326" s="1"/>
      <c r="AC326" s="1"/>
      <c r="AD326" s="1"/>
      <c r="AE326" s="1"/>
    </row>
    <row r="327" spans="1:31" ht="15.75" customHeight="1" x14ac:dyDescent="0.2">
      <c r="A327" s="1"/>
      <c r="B327" s="1"/>
      <c r="C327" s="1"/>
      <c r="D327" s="1"/>
      <c r="E327" s="1"/>
      <c r="F327" s="1"/>
      <c r="G327" s="1"/>
      <c r="H327" s="1"/>
      <c r="I327" s="1"/>
      <c r="J327" s="504"/>
      <c r="K327" s="466"/>
      <c r="L327" s="1"/>
      <c r="M327" s="1"/>
      <c r="N327" s="1"/>
      <c r="O327" s="1"/>
      <c r="P327" s="1"/>
      <c r="Q327" s="1"/>
      <c r="R327" s="1"/>
      <c r="S327" s="1"/>
      <c r="T327" s="1"/>
      <c r="U327" s="1"/>
      <c r="V327" s="1"/>
      <c r="W327" s="1"/>
      <c r="X327" s="1"/>
      <c r="Y327" s="1"/>
      <c r="Z327" s="1"/>
      <c r="AA327" s="1"/>
      <c r="AB327" s="1"/>
      <c r="AC327" s="1"/>
      <c r="AD327" s="1"/>
      <c r="AE327" s="1"/>
    </row>
    <row r="328" spans="1:31" ht="15.75" customHeight="1" x14ac:dyDescent="0.2">
      <c r="A328" s="1"/>
      <c r="B328" s="1"/>
      <c r="C328" s="1"/>
      <c r="D328" s="1"/>
      <c r="E328" s="1"/>
      <c r="F328" s="1"/>
      <c r="G328" s="1"/>
      <c r="H328" s="1"/>
      <c r="I328" s="1"/>
      <c r="J328" s="504"/>
      <c r="K328" s="466"/>
      <c r="L328" s="1"/>
      <c r="M328" s="1"/>
      <c r="N328" s="1"/>
      <c r="O328" s="1"/>
      <c r="P328" s="1"/>
      <c r="Q328" s="1"/>
      <c r="R328" s="1"/>
      <c r="S328" s="1"/>
      <c r="T328" s="1"/>
      <c r="U328" s="1"/>
      <c r="V328" s="1"/>
      <c r="W328" s="1"/>
      <c r="X328" s="1"/>
      <c r="Y328" s="1"/>
      <c r="Z328" s="1"/>
      <c r="AA328" s="1"/>
      <c r="AB328" s="1"/>
      <c r="AC328" s="1"/>
      <c r="AD328" s="1"/>
      <c r="AE328" s="1"/>
    </row>
    <row r="329" spans="1:31" ht="15.75" customHeight="1" x14ac:dyDescent="0.2">
      <c r="A329" s="1"/>
      <c r="B329" s="1"/>
      <c r="C329" s="1"/>
      <c r="D329" s="1"/>
      <c r="E329" s="1"/>
      <c r="F329" s="1"/>
      <c r="G329" s="1"/>
      <c r="H329" s="1"/>
      <c r="I329" s="1"/>
      <c r="J329" s="504"/>
      <c r="K329" s="466"/>
      <c r="L329" s="1"/>
      <c r="M329" s="1"/>
      <c r="N329" s="1"/>
      <c r="O329" s="1"/>
      <c r="P329" s="1"/>
      <c r="Q329" s="1"/>
      <c r="R329" s="1"/>
      <c r="S329" s="1"/>
      <c r="T329" s="1"/>
      <c r="U329" s="1"/>
      <c r="V329" s="1"/>
      <c r="W329" s="1"/>
      <c r="X329" s="1"/>
      <c r="Y329" s="1"/>
      <c r="Z329" s="1"/>
      <c r="AA329" s="1"/>
      <c r="AB329" s="1"/>
      <c r="AC329" s="1"/>
      <c r="AD329" s="1"/>
      <c r="AE329" s="1"/>
    </row>
    <row r="330" spans="1:31" ht="15.75" customHeight="1" x14ac:dyDescent="0.2">
      <c r="A330" s="1"/>
      <c r="B330" s="1"/>
      <c r="C330" s="1"/>
      <c r="D330" s="1"/>
      <c r="E330" s="1"/>
      <c r="F330" s="1"/>
      <c r="G330" s="1"/>
      <c r="H330" s="1"/>
      <c r="I330" s="1"/>
      <c r="J330" s="504"/>
      <c r="K330" s="466"/>
      <c r="L330" s="1"/>
      <c r="M330" s="1"/>
      <c r="N330" s="1"/>
      <c r="O330" s="1"/>
      <c r="P330" s="1"/>
      <c r="Q330" s="1"/>
      <c r="R330" s="1"/>
      <c r="S330" s="1"/>
      <c r="T330" s="1"/>
      <c r="U330" s="1"/>
      <c r="V330" s="1"/>
      <c r="W330" s="1"/>
      <c r="X330" s="1"/>
      <c r="Y330" s="1"/>
      <c r="Z330" s="1"/>
      <c r="AA330" s="1"/>
      <c r="AB330" s="1"/>
      <c r="AC330" s="1"/>
      <c r="AD330" s="1"/>
      <c r="AE330" s="1"/>
    </row>
    <row r="331" spans="1:31" ht="15.75" customHeight="1" x14ac:dyDescent="0.2">
      <c r="A331" s="1"/>
      <c r="B331" s="1"/>
      <c r="C331" s="1"/>
      <c r="D331" s="1"/>
      <c r="E331" s="1"/>
      <c r="F331" s="1"/>
      <c r="G331" s="1"/>
      <c r="H331" s="1"/>
      <c r="I331" s="1"/>
      <c r="J331" s="504"/>
      <c r="K331" s="466"/>
      <c r="L331" s="1"/>
      <c r="M331" s="1"/>
      <c r="N331" s="1"/>
      <c r="O331" s="1"/>
      <c r="P331" s="1"/>
      <c r="Q331" s="1"/>
      <c r="R331" s="1"/>
      <c r="S331" s="1"/>
      <c r="T331" s="1"/>
      <c r="U331" s="1"/>
      <c r="V331" s="1"/>
      <c r="W331" s="1"/>
      <c r="X331" s="1"/>
      <c r="Y331" s="1"/>
      <c r="Z331" s="1"/>
      <c r="AA331" s="1"/>
      <c r="AB331" s="1"/>
      <c r="AC331" s="1"/>
      <c r="AD331" s="1"/>
      <c r="AE331" s="1"/>
    </row>
    <row r="332" spans="1:31" ht="15.75" customHeight="1" x14ac:dyDescent="0.2">
      <c r="A332" s="1"/>
      <c r="B332" s="1"/>
      <c r="C332" s="1"/>
      <c r="D332" s="1"/>
      <c r="E332" s="1"/>
      <c r="F332" s="1"/>
      <c r="G332" s="1"/>
      <c r="H332" s="1"/>
      <c r="I332" s="1"/>
      <c r="J332" s="504"/>
      <c r="K332" s="466"/>
      <c r="L332" s="1"/>
      <c r="M332" s="1"/>
      <c r="N332" s="1"/>
      <c r="O332" s="1"/>
      <c r="P332" s="1"/>
      <c r="Q332" s="1"/>
      <c r="R332" s="1"/>
      <c r="S332" s="1"/>
      <c r="T332" s="1"/>
      <c r="U332" s="1"/>
      <c r="V332" s="1"/>
      <c r="W332" s="1"/>
      <c r="X332" s="1"/>
      <c r="Y332" s="1"/>
      <c r="Z332" s="1"/>
      <c r="AA332" s="1"/>
      <c r="AB332" s="1"/>
      <c r="AC332" s="1"/>
      <c r="AD332" s="1"/>
      <c r="AE332" s="1"/>
    </row>
    <row r="333" spans="1:31" ht="15.75" customHeight="1" x14ac:dyDescent="0.2">
      <c r="A333" s="1"/>
      <c r="B333" s="1"/>
      <c r="C333" s="1"/>
      <c r="D333" s="1"/>
      <c r="E333" s="1"/>
      <c r="F333" s="1"/>
      <c r="G333" s="1"/>
      <c r="H333" s="1"/>
      <c r="I333" s="1"/>
      <c r="J333" s="504"/>
      <c r="K333" s="466"/>
      <c r="L333" s="1"/>
      <c r="M333" s="1"/>
      <c r="N333" s="1"/>
      <c r="O333" s="1"/>
      <c r="P333" s="1"/>
      <c r="Q333" s="1"/>
      <c r="R333" s="1"/>
      <c r="S333" s="1"/>
      <c r="T333" s="1"/>
      <c r="U333" s="1"/>
      <c r="V333" s="1"/>
      <c r="W333" s="1"/>
      <c r="X333" s="1"/>
      <c r="Y333" s="1"/>
      <c r="Z333" s="1"/>
      <c r="AA333" s="1"/>
      <c r="AB333" s="1"/>
      <c r="AC333" s="1"/>
      <c r="AD333" s="1"/>
      <c r="AE333" s="1"/>
    </row>
    <row r="334" spans="1:31" ht="15.75" customHeight="1" x14ac:dyDescent="0.2">
      <c r="A334" s="1"/>
      <c r="B334" s="1"/>
      <c r="C334" s="1"/>
      <c r="D334" s="1"/>
      <c r="E334" s="1"/>
      <c r="F334" s="1"/>
      <c r="G334" s="1"/>
      <c r="H334" s="1"/>
      <c r="I334" s="1"/>
      <c r="J334" s="504"/>
      <c r="K334" s="466"/>
      <c r="L334" s="1"/>
      <c r="M334" s="1"/>
      <c r="N334" s="1"/>
      <c r="O334" s="1"/>
      <c r="P334" s="1"/>
      <c r="Q334" s="1"/>
      <c r="R334" s="1"/>
      <c r="S334" s="1"/>
      <c r="T334" s="1"/>
      <c r="U334" s="1"/>
      <c r="V334" s="1"/>
      <c r="W334" s="1"/>
      <c r="X334" s="1"/>
      <c r="Y334" s="1"/>
      <c r="Z334" s="1"/>
      <c r="AA334" s="1"/>
      <c r="AB334" s="1"/>
      <c r="AC334" s="1"/>
      <c r="AD334" s="1"/>
      <c r="AE334" s="1"/>
    </row>
    <row r="335" spans="1:31" ht="15.75" customHeight="1" x14ac:dyDescent="0.2">
      <c r="A335" s="1"/>
      <c r="B335" s="1"/>
      <c r="C335" s="1"/>
      <c r="D335" s="1"/>
      <c r="E335" s="1"/>
      <c r="F335" s="1"/>
      <c r="G335" s="1"/>
      <c r="H335" s="1"/>
      <c r="I335" s="1"/>
      <c r="J335" s="504"/>
      <c r="K335" s="466"/>
      <c r="L335" s="1"/>
      <c r="M335" s="1"/>
      <c r="N335" s="1"/>
      <c r="O335" s="1"/>
      <c r="P335" s="1"/>
      <c r="Q335" s="1"/>
      <c r="R335" s="1"/>
      <c r="S335" s="1"/>
      <c r="T335" s="1"/>
      <c r="U335" s="1"/>
      <c r="V335" s="1"/>
      <c r="W335" s="1"/>
      <c r="X335" s="1"/>
      <c r="Y335" s="1"/>
      <c r="Z335" s="1"/>
      <c r="AA335" s="1"/>
      <c r="AB335" s="1"/>
      <c r="AC335" s="1"/>
      <c r="AD335" s="1"/>
      <c r="AE335" s="1"/>
    </row>
    <row r="336" spans="1:31" ht="15.75" customHeight="1" x14ac:dyDescent="0.2">
      <c r="A336" s="1"/>
      <c r="B336" s="1"/>
      <c r="C336" s="1"/>
      <c r="D336" s="1"/>
      <c r="E336" s="1"/>
      <c r="F336" s="1"/>
      <c r="G336" s="1"/>
      <c r="H336" s="1"/>
      <c r="I336" s="1"/>
      <c r="J336" s="504"/>
      <c r="K336" s="466"/>
      <c r="L336" s="1"/>
      <c r="M336" s="1"/>
      <c r="N336" s="1"/>
      <c r="O336" s="1"/>
      <c r="P336" s="1"/>
      <c r="Q336" s="1"/>
      <c r="R336" s="1"/>
      <c r="S336" s="1"/>
      <c r="T336" s="1"/>
      <c r="U336" s="1"/>
      <c r="V336" s="1"/>
      <c r="W336" s="1"/>
      <c r="X336" s="1"/>
      <c r="Y336" s="1"/>
      <c r="Z336" s="1"/>
      <c r="AA336" s="1"/>
      <c r="AB336" s="1"/>
      <c r="AC336" s="1"/>
      <c r="AD336" s="1"/>
      <c r="AE336" s="1"/>
    </row>
    <row r="337" spans="1:31" ht="15.75" customHeight="1" x14ac:dyDescent="0.2">
      <c r="A337" s="1"/>
      <c r="B337" s="1"/>
      <c r="C337" s="1"/>
      <c r="D337" s="1"/>
      <c r="E337" s="1"/>
      <c r="F337" s="1"/>
      <c r="G337" s="1"/>
      <c r="H337" s="1"/>
      <c r="I337" s="1"/>
      <c r="J337" s="504"/>
      <c r="K337" s="466"/>
      <c r="L337" s="1"/>
      <c r="M337" s="1"/>
      <c r="N337" s="1"/>
      <c r="O337" s="1"/>
      <c r="P337" s="1"/>
      <c r="Q337" s="1"/>
      <c r="R337" s="1"/>
      <c r="S337" s="1"/>
      <c r="T337" s="1"/>
      <c r="U337" s="1"/>
      <c r="V337" s="1"/>
      <c r="W337" s="1"/>
      <c r="X337" s="1"/>
      <c r="Y337" s="1"/>
      <c r="Z337" s="1"/>
      <c r="AA337" s="1"/>
      <c r="AB337" s="1"/>
      <c r="AC337" s="1"/>
      <c r="AD337" s="1"/>
      <c r="AE337" s="1"/>
    </row>
    <row r="338" spans="1:31" ht="15.75" customHeight="1" x14ac:dyDescent="0.2">
      <c r="A338" s="1"/>
      <c r="B338" s="1"/>
      <c r="C338" s="1"/>
      <c r="D338" s="1"/>
      <c r="E338" s="1"/>
      <c r="F338" s="1"/>
      <c r="G338" s="1"/>
      <c r="H338" s="1"/>
      <c r="I338" s="1"/>
      <c r="J338" s="504"/>
      <c r="K338" s="466"/>
      <c r="L338" s="1"/>
      <c r="M338" s="1"/>
      <c r="N338" s="1"/>
      <c r="O338" s="1"/>
      <c r="P338" s="1"/>
      <c r="Q338" s="1"/>
      <c r="R338" s="1"/>
      <c r="S338" s="1"/>
      <c r="T338" s="1"/>
      <c r="U338" s="1"/>
      <c r="V338" s="1"/>
      <c r="W338" s="1"/>
      <c r="X338" s="1"/>
      <c r="Y338" s="1"/>
      <c r="Z338" s="1"/>
      <c r="AA338" s="1"/>
      <c r="AB338" s="1"/>
      <c r="AC338" s="1"/>
      <c r="AD338" s="1"/>
      <c r="AE338" s="1"/>
    </row>
    <row r="339" spans="1:31" ht="15.75" customHeight="1" x14ac:dyDescent="0.2">
      <c r="A339" s="1"/>
      <c r="B339" s="1"/>
      <c r="C339" s="1"/>
      <c r="D339" s="1"/>
      <c r="E339" s="1"/>
      <c r="F339" s="1"/>
      <c r="G339" s="1"/>
      <c r="H339" s="1"/>
      <c r="I339" s="1"/>
      <c r="J339" s="504"/>
      <c r="K339" s="466"/>
      <c r="L339" s="1"/>
      <c r="M339" s="1"/>
      <c r="N339" s="1"/>
      <c r="O339" s="1"/>
      <c r="P339" s="1"/>
      <c r="Q339" s="1"/>
      <c r="R339" s="1"/>
      <c r="S339" s="1"/>
      <c r="T339" s="1"/>
      <c r="U339" s="1"/>
      <c r="V339" s="1"/>
      <c r="W339" s="1"/>
      <c r="X339" s="1"/>
      <c r="Y339" s="1"/>
      <c r="Z339" s="1"/>
      <c r="AA339" s="1"/>
      <c r="AB339" s="1"/>
      <c r="AC339" s="1"/>
      <c r="AD339" s="1"/>
      <c r="AE339" s="1"/>
    </row>
    <row r="340" spans="1:31" ht="15.75" customHeight="1" x14ac:dyDescent="0.2">
      <c r="A340" s="1"/>
      <c r="B340" s="1"/>
      <c r="C340" s="1"/>
      <c r="D340" s="1"/>
      <c r="E340" s="1"/>
      <c r="F340" s="1"/>
      <c r="G340" s="1"/>
      <c r="H340" s="1"/>
      <c r="I340" s="1"/>
      <c r="J340" s="504"/>
      <c r="K340" s="466"/>
      <c r="L340" s="1"/>
      <c r="M340" s="1"/>
      <c r="N340" s="1"/>
      <c r="O340" s="1"/>
      <c r="P340" s="1"/>
      <c r="Q340" s="1"/>
      <c r="R340" s="1"/>
      <c r="S340" s="1"/>
      <c r="T340" s="1"/>
      <c r="U340" s="1"/>
      <c r="V340" s="1"/>
      <c r="W340" s="1"/>
      <c r="X340" s="1"/>
      <c r="Y340" s="1"/>
      <c r="Z340" s="1"/>
      <c r="AA340" s="1"/>
      <c r="AB340" s="1"/>
      <c r="AC340" s="1"/>
      <c r="AD340" s="1"/>
      <c r="AE340" s="1"/>
    </row>
    <row r="341" spans="1:31" ht="15.75" customHeight="1" x14ac:dyDescent="0.2">
      <c r="A341" s="1"/>
      <c r="B341" s="1"/>
      <c r="C341" s="1"/>
      <c r="D341" s="1"/>
      <c r="E341" s="1"/>
      <c r="F341" s="1"/>
      <c r="G341" s="1"/>
      <c r="H341" s="1"/>
      <c r="I341" s="1"/>
      <c r="J341" s="504"/>
      <c r="K341" s="466"/>
      <c r="L341" s="1"/>
      <c r="M341" s="1"/>
      <c r="N341" s="1"/>
      <c r="O341" s="1"/>
      <c r="P341" s="1"/>
      <c r="Q341" s="1"/>
      <c r="R341" s="1"/>
      <c r="S341" s="1"/>
      <c r="T341" s="1"/>
      <c r="U341" s="1"/>
      <c r="V341" s="1"/>
      <c r="W341" s="1"/>
      <c r="X341" s="1"/>
      <c r="Y341" s="1"/>
      <c r="Z341" s="1"/>
      <c r="AA341" s="1"/>
      <c r="AB341" s="1"/>
      <c r="AC341" s="1"/>
      <c r="AD341" s="1"/>
      <c r="AE341" s="1"/>
    </row>
    <row r="342" spans="1:31" ht="15.75" customHeight="1" x14ac:dyDescent="0.2">
      <c r="A342" s="1"/>
      <c r="B342" s="1"/>
      <c r="C342" s="1"/>
      <c r="D342" s="1"/>
      <c r="E342" s="1"/>
      <c r="F342" s="1"/>
      <c r="G342" s="1"/>
      <c r="H342" s="1"/>
      <c r="I342" s="1"/>
      <c r="J342" s="504"/>
      <c r="K342" s="466"/>
      <c r="L342" s="1"/>
      <c r="M342" s="1"/>
      <c r="N342" s="1"/>
      <c r="O342" s="1"/>
      <c r="P342" s="1"/>
      <c r="Q342" s="1"/>
      <c r="R342" s="1"/>
      <c r="S342" s="1"/>
      <c r="T342" s="1"/>
      <c r="U342" s="1"/>
      <c r="V342" s="1"/>
      <c r="W342" s="1"/>
      <c r="X342" s="1"/>
      <c r="Y342" s="1"/>
      <c r="Z342" s="1"/>
      <c r="AA342" s="1"/>
      <c r="AB342" s="1"/>
      <c r="AC342" s="1"/>
      <c r="AD342" s="1"/>
      <c r="AE342" s="1"/>
    </row>
    <row r="343" spans="1:31" ht="15.75" customHeight="1" x14ac:dyDescent="0.2">
      <c r="A343" s="1"/>
      <c r="B343" s="1"/>
      <c r="C343" s="1"/>
      <c r="D343" s="1"/>
      <c r="E343" s="1"/>
      <c r="F343" s="1"/>
      <c r="G343" s="1"/>
      <c r="H343" s="1"/>
      <c r="I343" s="1"/>
      <c r="J343" s="504"/>
      <c r="K343" s="466"/>
      <c r="L343" s="1"/>
      <c r="M343" s="1"/>
      <c r="N343" s="1"/>
      <c r="O343" s="1"/>
      <c r="P343" s="1"/>
      <c r="Q343" s="1"/>
      <c r="R343" s="1"/>
      <c r="S343" s="1"/>
      <c r="T343" s="1"/>
      <c r="U343" s="1"/>
      <c r="V343" s="1"/>
      <c r="W343" s="1"/>
      <c r="X343" s="1"/>
      <c r="Y343" s="1"/>
      <c r="Z343" s="1"/>
      <c r="AA343" s="1"/>
      <c r="AB343" s="1"/>
      <c r="AC343" s="1"/>
      <c r="AD343" s="1"/>
      <c r="AE343" s="1"/>
    </row>
    <row r="344" spans="1:31" ht="15.75" customHeight="1" x14ac:dyDescent="0.2">
      <c r="A344" s="1"/>
      <c r="B344" s="1"/>
      <c r="C344" s="1"/>
      <c r="D344" s="1"/>
      <c r="E344" s="1"/>
      <c r="F344" s="1"/>
      <c r="G344" s="1"/>
      <c r="H344" s="1"/>
      <c r="I344" s="1"/>
      <c r="J344" s="504"/>
      <c r="K344" s="466"/>
      <c r="L344" s="1"/>
      <c r="M344" s="1"/>
      <c r="N344" s="1"/>
      <c r="O344" s="1"/>
      <c r="P344" s="1"/>
      <c r="Q344" s="1"/>
      <c r="R344" s="1"/>
      <c r="S344" s="1"/>
      <c r="T344" s="1"/>
      <c r="U344" s="1"/>
      <c r="V344" s="1"/>
      <c r="W344" s="1"/>
      <c r="X344" s="1"/>
      <c r="Y344" s="1"/>
      <c r="Z344" s="1"/>
      <c r="AA344" s="1"/>
      <c r="AB344" s="1"/>
      <c r="AC344" s="1"/>
      <c r="AD344" s="1"/>
      <c r="AE344" s="1"/>
    </row>
    <row r="345" spans="1:31" ht="15.75" customHeight="1" x14ac:dyDescent="0.2">
      <c r="A345" s="1"/>
      <c r="B345" s="1"/>
      <c r="C345" s="1"/>
      <c r="D345" s="1"/>
      <c r="E345" s="1"/>
      <c r="F345" s="1"/>
      <c r="G345" s="1"/>
      <c r="H345" s="1"/>
      <c r="I345" s="1"/>
      <c r="J345" s="504"/>
      <c r="K345" s="466"/>
      <c r="L345" s="1"/>
      <c r="M345" s="1"/>
      <c r="N345" s="1"/>
      <c r="O345" s="1"/>
      <c r="P345" s="1"/>
      <c r="Q345" s="1"/>
      <c r="R345" s="1"/>
      <c r="S345" s="1"/>
      <c r="T345" s="1"/>
      <c r="U345" s="1"/>
      <c r="V345" s="1"/>
      <c r="W345" s="1"/>
      <c r="X345" s="1"/>
      <c r="Y345" s="1"/>
      <c r="Z345" s="1"/>
      <c r="AA345" s="1"/>
      <c r="AB345" s="1"/>
      <c r="AC345" s="1"/>
      <c r="AD345" s="1"/>
      <c r="AE345" s="1"/>
    </row>
    <row r="346" spans="1:31" ht="15.75" customHeight="1" x14ac:dyDescent="0.2">
      <c r="A346" s="1"/>
      <c r="B346" s="1"/>
      <c r="C346" s="1"/>
      <c r="D346" s="1"/>
      <c r="E346" s="1"/>
      <c r="F346" s="1"/>
      <c r="G346" s="1"/>
      <c r="H346" s="1"/>
      <c r="I346" s="1"/>
      <c r="J346" s="504"/>
      <c r="K346" s="466"/>
      <c r="L346" s="1"/>
      <c r="M346" s="1"/>
      <c r="N346" s="1"/>
      <c r="O346" s="1"/>
      <c r="P346" s="1"/>
      <c r="Q346" s="1"/>
      <c r="R346" s="1"/>
      <c r="S346" s="1"/>
      <c r="T346" s="1"/>
      <c r="U346" s="1"/>
      <c r="V346" s="1"/>
      <c r="W346" s="1"/>
      <c r="X346" s="1"/>
      <c r="Y346" s="1"/>
      <c r="Z346" s="1"/>
      <c r="AA346" s="1"/>
      <c r="AB346" s="1"/>
      <c r="AC346" s="1"/>
      <c r="AD346" s="1"/>
      <c r="AE346" s="1"/>
    </row>
    <row r="347" spans="1:31" ht="15.75" customHeight="1" x14ac:dyDescent="0.2">
      <c r="A347" s="1"/>
      <c r="B347" s="1"/>
      <c r="C347" s="1"/>
      <c r="D347" s="1"/>
      <c r="E347" s="1"/>
      <c r="F347" s="1"/>
      <c r="G347" s="1"/>
      <c r="H347" s="1"/>
      <c r="I347" s="1"/>
      <c r="J347" s="504"/>
      <c r="K347" s="466"/>
      <c r="L347" s="1"/>
      <c r="M347" s="1"/>
      <c r="N347" s="1"/>
      <c r="O347" s="1"/>
      <c r="P347" s="1"/>
      <c r="Q347" s="1"/>
      <c r="R347" s="1"/>
      <c r="S347" s="1"/>
      <c r="T347" s="1"/>
      <c r="U347" s="1"/>
      <c r="V347" s="1"/>
      <c r="W347" s="1"/>
      <c r="X347" s="1"/>
      <c r="Y347" s="1"/>
      <c r="Z347" s="1"/>
      <c r="AA347" s="1"/>
      <c r="AB347" s="1"/>
      <c r="AC347" s="1"/>
      <c r="AD347" s="1"/>
      <c r="AE347" s="1"/>
    </row>
    <row r="348" spans="1:31" ht="15.75" customHeight="1" x14ac:dyDescent="0.2">
      <c r="A348" s="1"/>
      <c r="B348" s="1"/>
      <c r="C348" s="1"/>
      <c r="D348" s="1"/>
      <c r="E348" s="1"/>
      <c r="F348" s="1"/>
      <c r="G348" s="1"/>
      <c r="H348" s="1"/>
      <c r="I348" s="1"/>
      <c r="J348" s="504"/>
      <c r="K348" s="466"/>
      <c r="L348" s="1"/>
      <c r="M348" s="1"/>
      <c r="N348" s="1"/>
      <c r="O348" s="1"/>
      <c r="P348" s="1"/>
      <c r="Q348" s="1"/>
      <c r="R348" s="1"/>
      <c r="S348" s="1"/>
      <c r="T348" s="1"/>
      <c r="U348" s="1"/>
      <c r="V348" s="1"/>
      <c r="W348" s="1"/>
      <c r="X348" s="1"/>
      <c r="Y348" s="1"/>
      <c r="Z348" s="1"/>
      <c r="AA348" s="1"/>
      <c r="AB348" s="1"/>
      <c r="AC348" s="1"/>
      <c r="AD348" s="1"/>
      <c r="AE348" s="1"/>
    </row>
    <row r="349" spans="1:31" ht="15.75" customHeight="1" x14ac:dyDescent="0.2">
      <c r="A349" s="1"/>
      <c r="B349" s="1"/>
      <c r="C349" s="1"/>
      <c r="D349" s="1"/>
      <c r="E349" s="1"/>
      <c r="F349" s="1"/>
      <c r="G349" s="1"/>
      <c r="H349" s="1"/>
      <c r="I349" s="1"/>
      <c r="J349" s="504"/>
      <c r="K349" s="466"/>
      <c r="L349" s="1"/>
      <c r="M349" s="1"/>
      <c r="N349" s="1"/>
      <c r="O349" s="1"/>
      <c r="P349" s="1"/>
      <c r="Q349" s="1"/>
      <c r="R349" s="1"/>
      <c r="S349" s="1"/>
      <c r="T349" s="1"/>
      <c r="U349" s="1"/>
      <c r="V349" s="1"/>
      <c r="W349" s="1"/>
      <c r="X349" s="1"/>
      <c r="Y349" s="1"/>
      <c r="Z349" s="1"/>
      <c r="AA349" s="1"/>
      <c r="AB349" s="1"/>
      <c r="AC349" s="1"/>
      <c r="AD349" s="1"/>
      <c r="AE349" s="1"/>
    </row>
    <row r="350" spans="1:31" ht="15.75" customHeight="1" x14ac:dyDescent="0.2">
      <c r="A350" s="1"/>
      <c r="B350" s="1"/>
      <c r="C350" s="1"/>
      <c r="D350" s="1"/>
      <c r="E350" s="1"/>
      <c r="F350" s="1"/>
      <c r="G350" s="1"/>
      <c r="H350" s="1"/>
      <c r="I350" s="1"/>
      <c r="J350" s="504"/>
      <c r="K350" s="466"/>
      <c r="L350" s="1"/>
      <c r="M350" s="1"/>
      <c r="N350" s="1"/>
      <c r="O350" s="1"/>
      <c r="P350" s="1"/>
      <c r="Q350" s="1"/>
      <c r="R350" s="1"/>
      <c r="S350" s="1"/>
      <c r="T350" s="1"/>
      <c r="U350" s="1"/>
      <c r="V350" s="1"/>
      <c r="W350" s="1"/>
      <c r="X350" s="1"/>
      <c r="Y350" s="1"/>
      <c r="Z350" s="1"/>
      <c r="AA350" s="1"/>
      <c r="AB350" s="1"/>
      <c r="AC350" s="1"/>
      <c r="AD350" s="1"/>
      <c r="AE350" s="1"/>
    </row>
    <row r="351" spans="1:31" ht="15.75" customHeight="1" x14ac:dyDescent="0.2">
      <c r="A351" s="1"/>
      <c r="B351" s="1"/>
      <c r="C351" s="1"/>
      <c r="D351" s="1"/>
      <c r="E351" s="1"/>
      <c r="F351" s="1"/>
      <c r="G351" s="1"/>
      <c r="H351" s="1"/>
      <c r="I351" s="1"/>
      <c r="J351" s="504"/>
      <c r="K351" s="466"/>
      <c r="L351" s="1"/>
      <c r="M351" s="1"/>
      <c r="N351" s="1"/>
      <c r="O351" s="1"/>
      <c r="P351" s="1"/>
      <c r="Q351" s="1"/>
      <c r="R351" s="1"/>
      <c r="S351" s="1"/>
      <c r="T351" s="1"/>
      <c r="U351" s="1"/>
      <c r="V351" s="1"/>
      <c r="W351" s="1"/>
      <c r="X351" s="1"/>
      <c r="Y351" s="1"/>
      <c r="Z351" s="1"/>
      <c r="AA351" s="1"/>
      <c r="AB351" s="1"/>
      <c r="AC351" s="1"/>
      <c r="AD351" s="1"/>
      <c r="AE351" s="1"/>
    </row>
    <row r="352" spans="1:31" ht="15.75" customHeight="1" x14ac:dyDescent="0.2">
      <c r="A352" s="1"/>
      <c r="B352" s="1"/>
      <c r="C352" s="1"/>
      <c r="D352" s="1"/>
      <c r="E352" s="1"/>
      <c r="F352" s="1"/>
      <c r="G352" s="1"/>
      <c r="H352" s="1"/>
      <c r="I352" s="1"/>
      <c r="J352" s="504"/>
      <c r="K352" s="466"/>
      <c r="L352" s="1"/>
      <c r="M352" s="1"/>
      <c r="N352" s="1"/>
      <c r="O352" s="1"/>
      <c r="P352" s="1"/>
      <c r="Q352" s="1"/>
      <c r="R352" s="1"/>
      <c r="S352" s="1"/>
      <c r="T352" s="1"/>
      <c r="U352" s="1"/>
      <c r="V352" s="1"/>
      <c r="W352" s="1"/>
      <c r="X352" s="1"/>
      <c r="Y352" s="1"/>
      <c r="Z352" s="1"/>
      <c r="AA352" s="1"/>
      <c r="AB352" s="1"/>
      <c r="AC352" s="1"/>
      <c r="AD352" s="1"/>
      <c r="AE352" s="1"/>
    </row>
    <row r="353" spans="1:31" ht="15.75" customHeight="1" x14ac:dyDescent="0.2">
      <c r="A353" s="1"/>
      <c r="B353" s="1"/>
      <c r="C353" s="1"/>
      <c r="D353" s="1"/>
      <c r="E353" s="1"/>
      <c r="F353" s="1"/>
      <c r="G353" s="1"/>
      <c r="H353" s="1"/>
      <c r="I353" s="1"/>
      <c r="J353" s="504"/>
      <c r="K353" s="466"/>
      <c r="L353" s="1"/>
      <c r="M353" s="1"/>
      <c r="N353" s="1"/>
      <c r="O353" s="1"/>
      <c r="P353" s="1"/>
      <c r="Q353" s="1"/>
      <c r="R353" s="1"/>
      <c r="S353" s="1"/>
      <c r="T353" s="1"/>
      <c r="U353" s="1"/>
      <c r="V353" s="1"/>
      <c r="W353" s="1"/>
      <c r="X353" s="1"/>
      <c r="Y353" s="1"/>
      <c r="Z353" s="1"/>
      <c r="AA353" s="1"/>
      <c r="AB353" s="1"/>
      <c r="AC353" s="1"/>
      <c r="AD353" s="1"/>
      <c r="AE353" s="1"/>
    </row>
    <row r="354" spans="1:31" ht="15.75" customHeight="1" x14ac:dyDescent="0.2">
      <c r="A354" s="1"/>
      <c r="B354" s="1"/>
      <c r="C354" s="1"/>
      <c r="D354" s="1"/>
      <c r="E354" s="1"/>
      <c r="F354" s="1"/>
      <c r="G354" s="1"/>
      <c r="H354" s="1"/>
      <c r="I354" s="1"/>
      <c r="J354" s="504"/>
      <c r="K354" s="466"/>
      <c r="L354" s="1"/>
      <c r="M354" s="1"/>
      <c r="N354" s="1"/>
      <c r="O354" s="1"/>
      <c r="P354" s="1"/>
      <c r="Q354" s="1"/>
      <c r="R354" s="1"/>
      <c r="S354" s="1"/>
      <c r="T354" s="1"/>
      <c r="U354" s="1"/>
      <c r="V354" s="1"/>
      <c r="W354" s="1"/>
      <c r="X354" s="1"/>
      <c r="Y354" s="1"/>
      <c r="Z354" s="1"/>
      <c r="AA354" s="1"/>
      <c r="AB354" s="1"/>
      <c r="AC354" s="1"/>
      <c r="AD354" s="1"/>
      <c r="AE354" s="1"/>
    </row>
    <row r="355" spans="1:31" ht="15.75" customHeight="1" x14ac:dyDescent="0.2">
      <c r="A355" s="1"/>
      <c r="B355" s="1"/>
      <c r="C355" s="1"/>
      <c r="D355" s="1"/>
      <c r="E355" s="1"/>
      <c r="F355" s="1"/>
      <c r="G355" s="1"/>
      <c r="H355" s="1"/>
      <c r="I355" s="1"/>
      <c r="J355" s="504"/>
      <c r="K355" s="466"/>
      <c r="L355" s="1"/>
      <c r="M355" s="1"/>
      <c r="N355" s="1"/>
      <c r="O355" s="1"/>
      <c r="P355" s="1"/>
      <c r="Q355" s="1"/>
      <c r="R355" s="1"/>
      <c r="S355" s="1"/>
      <c r="T355" s="1"/>
      <c r="U355" s="1"/>
      <c r="V355" s="1"/>
      <c r="W355" s="1"/>
      <c r="X355" s="1"/>
      <c r="Y355" s="1"/>
      <c r="Z355" s="1"/>
      <c r="AA355" s="1"/>
      <c r="AB355" s="1"/>
      <c r="AC355" s="1"/>
      <c r="AD355" s="1"/>
      <c r="AE355" s="1"/>
    </row>
    <row r="356" spans="1:31" ht="15.75" customHeight="1" x14ac:dyDescent="0.2">
      <c r="A356" s="1"/>
      <c r="B356" s="1"/>
      <c r="C356" s="1"/>
      <c r="D356" s="1"/>
      <c r="E356" s="1"/>
      <c r="F356" s="1"/>
      <c r="G356" s="1"/>
      <c r="H356" s="1"/>
      <c r="I356" s="1"/>
      <c r="J356" s="504"/>
      <c r="K356" s="466"/>
      <c r="L356" s="1"/>
      <c r="M356" s="1"/>
      <c r="N356" s="1"/>
      <c r="O356" s="1"/>
      <c r="P356" s="1"/>
      <c r="Q356" s="1"/>
      <c r="R356" s="1"/>
      <c r="S356" s="1"/>
      <c r="T356" s="1"/>
      <c r="U356" s="1"/>
      <c r="V356" s="1"/>
      <c r="W356" s="1"/>
      <c r="X356" s="1"/>
      <c r="Y356" s="1"/>
      <c r="Z356" s="1"/>
      <c r="AA356" s="1"/>
      <c r="AB356" s="1"/>
      <c r="AC356" s="1"/>
      <c r="AD356" s="1"/>
      <c r="AE356" s="1"/>
    </row>
    <row r="357" spans="1:31" ht="15.75" customHeight="1" x14ac:dyDescent="0.2">
      <c r="A357" s="1"/>
      <c r="B357" s="1"/>
      <c r="C357" s="1"/>
      <c r="D357" s="1"/>
      <c r="E357" s="1"/>
      <c r="F357" s="1"/>
      <c r="G357" s="1"/>
      <c r="H357" s="1"/>
      <c r="I357" s="1"/>
      <c r="J357" s="504"/>
      <c r="K357" s="466"/>
      <c r="L357" s="1"/>
      <c r="M357" s="1"/>
      <c r="N357" s="1"/>
      <c r="O357" s="1"/>
      <c r="P357" s="1"/>
      <c r="Q357" s="1"/>
      <c r="R357" s="1"/>
      <c r="S357" s="1"/>
      <c r="T357" s="1"/>
      <c r="U357" s="1"/>
      <c r="V357" s="1"/>
      <c r="W357" s="1"/>
      <c r="X357" s="1"/>
      <c r="Y357" s="1"/>
      <c r="Z357" s="1"/>
      <c r="AA357" s="1"/>
      <c r="AB357" s="1"/>
      <c r="AC357" s="1"/>
      <c r="AD357" s="1"/>
      <c r="AE357" s="1"/>
    </row>
    <row r="358" spans="1:31" ht="15.75" customHeight="1" x14ac:dyDescent="0.2">
      <c r="A358" s="1"/>
      <c r="B358" s="1"/>
      <c r="C358" s="1"/>
      <c r="D358" s="1"/>
      <c r="E358" s="1"/>
      <c r="F358" s="1"/>
      <c r="G358" s="1"/>
      <c r="H358" s="1"/>
      <c r="I358" s="1"/>
      <c r="J358" s="504"/>
      <c r="K358" s="466"/>
      <c r="L358" s="1"/>
      <c r="M358" s="1"/>
      <c r="N358" s="1"/>
      <c r="O358" s="1"/>
      <c r="P358" s="1"/>
      <c r="Q358" s="1"/>
      <c r="R358" s="1"/>
      <c r="S358" s="1"/>
      <c r="T358" s="1"/>
      <c r="U358" s="1"/>
      <c r="V358" s="1"/>
      <c r="W358" s="1"/>
      <c r="X358" s="1"/>
      <c r="Y358" s="1"/>
      <c r="Z358" s="1"/>
      <c r="AA358" s="1"/>
      <c r="AB358" s="1"/>
      <c r="AC358" s="1"/>
      <c r="AD358" s="1"/>
      <c r="AE358" s="1"/>
    </row>
    <row r="359" spans="1:31" ht="15.75" customHeight="1" x14ac:dyDescent="0.2">
      <c r="A359" s="1"/>
      <c r="B359" s="1"/>
      <c r="C359" s="1"/>
      <c r="D359" s="1"/>
      <c r="E359" s="1"/>
      <c r="F359" s="1"/>
      <c r="G359" s="1"/>
      <c r="H359" s="1"/>
      <c r="I359" s="1"/>
      <c r="J359" s="504"/>
      <c r="K359" s="466"/>
      <c r="L359" s="1"/>
      <c r="M359" s="1"/>
      <c r="N359" s="1"/>
      <c r="O359" s="1"/>
      <c r="P359" s="1"/>
      <c r="Q359" s="1"/>
      <c r="R359" s="1"/>
      <c r="S359" s="1"/>
      <c r="T359" s="1"/>
      <c r="U359" s="1"/>
      <c r="V359" s="1"/>
      <c r="W359" s="1"/>
      <c r="X359" s="1"/>
      <c r="Y359" s="1"/>
      <c r="Z359" s="1"/>
      <c r="AA359" s="1"/>
      <c r="AB359" s="1"/>
      <c r="AC359" s="1"/>
      <c r="AD359" s="1"/>
      <c r="AE359" s="1"/>
    </row>
    <row r="360" spans="1:31" ht="15.75" customHeight="1" x14ac:dyDescent="0.2">
      <c r="A360" s="1"/>
      <c r="B360" s="1"/>
      <c r="C360" s="1"/>
      <c r="D360" s="1"/>
      <c r="E360" s="1"/>
      <c r="F360" s="1"/>
      <c r="G360" s="1"/>
      <c r="H360" s="1"/>
      <c r="I360" s="1"/>
      <c r="J360" s="504"/>
      <c r="K360" s="466"/>
      <c r="L360" s="1"/>
      <c r="M360" s="1"/>
      <c r="N360" s="1"/>
      <c r="O360" s="1"/>
      <c r="P360" s="1"/>
      <c r="Q360" s="1"/>
      <c r="R360" s="1"/>
      <c r="S360" s="1"/>
      <c r="T360" s="1"/>
      <c r="U360" s="1"/>
      <c r="V360" s="1"/>
      <c r="W360" s="1"/>
      <c r="X360" s="1"/>
      <c r="Y360" s="1"/>
      <c r="Z360" s="1"/>
      <c r="AA360" s="1"/>
      <c r="AB360" s="1"/>
      <c r="AC360" s="1"/>
      <c r="AD360" s="1"/>
      <c r="AE360" s="1"/>
    </row>
    <row r="361" spans="1:31" ht="15.75" customHeight="1" x14ac:dyDescent="0.2">
      <c r="A361" s="1"/>
      <c r="B361" s="1"/>
      <c r="C361" s="1"/>
      <c r="D361" s="1"/>
      <c r="E361" s="1"/>
      <c r="F361" s="1"/>
      <c r="G361" s="1"/>
      <c r="H361" s="1"/>
      <c r="I361" s="1"/>
      <c r="J361" s="504"/>
      <c r="K361" s="466"/>
      <c r="L361" s="1"/>
      <c r="M361" s="1"/>
      <c r="N361" s="1"/>
      <c r="O361" s="1"/>
      <c r="P361" s="1"/>
      <c r="Q361" s="1"/>
      <c r="R361" s="1"/>
      <c r="S361" s="1"/>
      <c r="T361" s="1"/>
      <c r="U361" s="1"/>
      <c r="V361" s="1"/>
      <c r="W361" s="1"/>
      <c r="X361" s="1"/>
      <c r="Y361" s="1"/>
      <c r="Z361" s="1"/>
      <c r="AA361" s="1"/>
      <c r="AB361" s="1"/>
      <c r="AC361" s="1"/>
      <c r="AD361" s="1"/>
      <c r="AE361" s="1"/>
    </row>
    <row r="362" spans="1:31" ht="15.75" customHeight="1" x14ac:dyDescent="0.2">
      <c r="A362" s="1"/>
      <c r="B362" s="1"/>
      <c r="C362" s="1"/>
      <c r="D362" s="1"/>
      <c r="E362" s="1"/>
      <c r="F362" s="1"/>
      <c r="G362" s="1"/>
      <c r="H362" s="1"/>
      <c r="I362" s="1"/>
      <c r="J362" s="504"/>
      <c r="K362" s="466"/>
      <c r="L362" s="1"/>
      <c r="M362" s="1"/>
      <c r="N362" s="1"/>
      <c r="O362" s="1"/>
      <c r="P362" s="1"/>
      <c r="Q362" s="1"/>
      <c r="R362" s="1"/>
      <c r="S362" s="1"/>
      <c r="T362" s="1"/>
      <c r="U362" s="1"/>
      <c r="V362" s="1"/>
      <c r="W362" s="1"/>
      <c r="X362" s="1"/>
      <c r="Y362" s="1"/>
      <c r="Z362" s="1"/>
      <c r="AA362" s="1"/>
      <c r="AB362" s="1"/>
      <c r="AC362" s="1"/>
      <c r="AD362" s="1"/>
      <c r="AE362" s="1"/>
    </row>
    <row r="363" spans="1:31" ht="15.75" customHeight="1" x14ac:dyDescent="0.2">
      <c r="A363" s="1"/>
      <c r="B363" s="1"/>
      <c r="C363" s="1"/>
      <c r="D363" s="1"/>
      <c r="E363" s="1"/>
      <c r="F363" s="1"/>
      <c r="G363" s="1"/>
      <c r="H363" s="1"/>
      <c r="I363" s="1"/>
      <c r="J363" s="504"/>
      <c r="K363" s="466"/>
      <c r="L363" s="1"/>
      <c r="M363" s="1"/>
      <c r="N363" s="1"/>
      <c r="O363" s="1"/>
      <c r="P363" s="1"/>
      <c r="Q363" s="1"/>
      <c r="R363" s="1"/>
      <c r="S363" s="1"/>
      <c r="T363" s="1"/>
      <c r="U363" s="1"/>
      <c r="V363" s="1"/>
      <c r="W363" s="1"/>
      <c r="X363" s="1"/>
      <c r="Y363" s="1"/>
      <c r="Z363" s="1"/>
      <c r="AA363" s="1"/>
      <c r="AB363" s="1"/>
      <c r="AC363" s="1"/>
      <c r="AD363" s="1"/>
      <c r="AE363" s="1"/>
    </row>
    <row r="364" spans="1:31" ht="15.75" customHeight="1" x14ac:dyDescent="0.2">
      <c r="A364" s="1"/>
      <c r="B364" s="1"/>
      <c r="C364" s="1"/>
      <c r="D364" s="1"/>
      <c r="E364" s="1"/>
      <c r="F364" s="1"/>
      <c r="G364" s="1"/>
      <c r="H364" s="1"/>
      <c r="I364" s="1"/>
      <c r="J364" s="504"/>
      <c r="K364" s="466"/>
      <c r="L364" s="1"/>
      <c r="M364" s="1"/>
      <c r="N364" s="1"/>
      <c r="O364" s="1"/>
      <c r="P364" s="1"/>
      <c r="Q364" s="1"/>
      <c r="R364" s="1"/>
      <c r="S364" s="1"/>
      <c r="T364" s="1"/>
      <c r="U364" s="1"/>
      <c r="V364" s="1"/>
      <c r="W364" s="1"/>
      <c r="X364" s="1"/>
      <c r="Y364" s="1"/>
      <c r="Z364" s="1"/>
      <c r="AA364" s="1"/>
      <c r="AB364" s="1"/>
      <c r="AC364" s="1"/>
      <c r="AD364" s="1"/>
      <c r="AE364" s="1"/>
    </row>
    <row r="365" spans="1:31" ht="15.75" customHeight="1" x14ac:dyDescent="0.2">
      <c r="A365" s="1"/>
      <c r="B365" s="1"/>
      <c r="C365" s="1"/>
      <c r="D365" s="1"/>
      <c r="E365" s="1"/>
      <c r="F365" s="1"/>
      <c r="G365" s="1"/>
      <c r="H365" s="1"/>
      <c r="I365" s="1"/>
      <c r="J365" s="504"/>
      <c r="K365" s="466"/>
      <c r="L365" s="1"/>
      <c r="M365" s="1"/>
      <c r="N365" s="1"/>
      <c r="O365" s="1"/>
      <c r="P365" s="1"/>
      <c r="Q365" s="1"/>
      <c r="R365" s="1"/>
      <c r="S365" s="1"/>
      <c r="T365" s="1"/>
      <c r="U365" s="1"/>
      <c r="V365" s="1"/>
      <c r="W365" s="1"/>
      <c r="X365" s="1"/>
      <c r="Y365" s="1"/>
      <c r="Z365" s="1"/>
      <c r="AA365" s="1"/>
      <c r="AB365" s="1"/>
      <c r="AC365" s="1"/>
      <c r="AD365" s="1"/>
      <c r="AE365" s="1"/>
    </row>
    <row r="366" spans="1:31" ht="15.75" customHeight="1" x14ac:dyDescent="0.2">
      <c r="A366" s="1"/>
      <c r="B366" s="1"/>
      <c r="C366" s="1"/>
      <c r="D366" s="1"/>
      <c r="E366" s="1"/>
      <c r="F366" s="1"/>
      <c r="G366" s="1"/>
      <c r="H366" s="1"/>
      <c r="I366" s="1"/>
      <c r="J366" s="504"/>
      <c r="K366" s="466"/>
      <c r="L366" s="1"/>
      <c r="M366" s="1"/>
      <c r="N366" s="1"/>
      <c r="O366" s="1"/>
      <c r="P366" s="1"/>
      <c r="Q366" s="1"/>
      <c r="R366" s="1"/>
      <c r="S366" s="1"/>
      <c r="T366" s="1"/>
      <c r="U366" s="1"/>
      <c r="V366" s="1"/>
      <c r="W366" s="1"/>
      <c r="X366" s="1"/>
      <c r="Y366" s="1"/>
      <c r="Z366" s="1"/>
      <c r="AA366" s="1"/>
      <c r="AB366" s="1"/>
      <c r="AC366" s="1"/>
      <c r="AD366" s="1"/>
      <c r="AE366" s="1"/>
    </row>
    <row r="367" spans="1:31" ht="15.75" customHeight="1" x14ac:dyDescent="0.2">
      <c r="A367" s="1"/>
      <c r="B367" s="1"/>
      <c r="C367" s="1"/>
      <c r="D367" s="1"/>
      <c r="E367" s="1"/>
      <c r="F367" s="1"/>
      <c r="G367" s="1"/>
      <c r="H367" s="1"/>
      <c r="I367" s="1"/>
      <c r="J367" s="504"/>
      <c r="K367" s="466"/>
      <c r="L367" s="1"/>
      <c r="M367" s="1"/>
      <c r="N367" s="1"/>
      <c r="O367" s="1"/>
      <c r="P367" s="1"/>
      <c r="Q367" s="1"/>
      <c r="R367" s="1"/>
      <c r="S367" s="1"/>
      <c r="T367" s="1"/>
      <c r="U367" s="1"/>
      <c r="V367" s="1"/>
      <c r="W367" s="1"/>
      <c r="X367" s="1"/>
      <c r="Y367" s="1"/>
      <c r="Z367" s="1"/>
      <c r="AA367" s="1"/>
      <c r="AB367" s="1"/>
      <c r="AC367" s="1"/>
      <c r="AD367" s="1"/>
      <c r="AE367" s="1"/>
    </row>
    <row r="368" spans="1:31" ht="15.75" customHeight="1" x14ac:dyDescent="0.2">
      <c r="A368" s="1"/>
      <c r="B368" s="1"/>
      <c r="C368" s="1"/>
      <c r="D368" s="1"/>
      <c r="E368" s="1"/>
      <c r="F368" s="1"/>
      <c r="G368" s="1"/>
      <c r="H368" s="1"/>
      <c r="I368" s="1"/>
      <c r="J368" s="504"/>
      <c r="K368" s="466"/>
      <c r="L368" s="1"/>
      <c r="M368" s="1"/>
      <c r="N368" s="1"/>
      <c r="O368" s="1"/>
      <c r="P368" s="1"/>
      <c r="Q368" s="1"/>
      <c r="R368" s="1"/>
      <c r="S368" s="1"/>
      <c r="T368" s="1"/>
      <c r="U368" s="1"/>
      <c r="V368" s="1"/>
      <c r="W368" s="1"/>
      <c r="X368" s="1"/>
      <c r="Y368" s="1"/>
      <c r="Z368" s="1"/>
      <c r="AA368" s="1"/>
      <c r="AB368" s="1"/>
      <c r="AC368" s="1"/>
      <c r="AD368" s="1"/>
      <c r="AE368" s="1"/>
    </row>
    <row r="369" spans="1:31" ht="15.75" customHeight="1" x14ac:dyDescent="0.2">
      <c r="A369" s="1"/>
      <c r="B369" s="1"/>
      <c r="C369" s="1"/>
      <c r="D369" s="1"/>
      <c r="E369" s="1"/>
      <c r="F369" s="1"/>
      <c r="G369" s="1"/>
      <c r="H369" s="1"/>
      <c r="I369" s="1"/>
      <c r="J369" s="504"/>
      <c r="K369" s="466"/>
      <c r="L369" s="1"/>
      <c r="M369" s="1"/>
      <c r="N369" s="1"/>
      <c r="O369" s="1"/>
      <c r="P369" s="1"/>
      <c r="Q369" s="1"/>
      <c r="R369" s="1"/>
      <c r="S369" s="1"/>
      <c r="T369" s="1"/>
      <c r="U369" s="1"/>
      <c r="V369" s="1"/>
      <c r="W369" s="1"/>
      <c r="X369" s="1"/>
      <c r="Y369" s="1"/>
      <c r="Z369" s="1"/>
      <c r="AA369" s="1"/>
      <c r="AB369" s="1"/>
      <c r="AC369" s="1"/>
      <c r="AD369" s="1"/>
      <c r="AE369" s="1"/>
    </row>
    <row r="370" spans="1:31" ht="15.75" customHeight="1" x14ac:dyDescent="0.2">
      <c r="A370" s="1"/>
      <c r="B370" s="1"/>
      <c r="C370" s="1"/>
      <c r="D370" s="1"/>
      <c r="E370" s="1"/>
      <c r="F370" s="1"/>
      <c r="G370" s="1"/>
      <c r="H370" s="1"/>
      <c r="I370" s="1"/>
      <c r="J370" s="504"/>
      <c r="K370" s="466"/>
      <c r="L370" s="1"/>
      <c r="M370" s="1"/>
      <c r="N370" s="1"/>
      <c r="O370" s="1"/>
      <c r="P370" s="1"/>
      <c r="Q370" s="1"/>
      <c r="R370" s="1"/>
      <c r="S370" s="1"/>
      <c r="T370" s="1"/>
      <c r="U370" s="1"/>
      <c r="V370" s="1"/>
      <c r="W370" s="1"/>
      <c r="X370" s="1"/>
      <c r="Y370" s="1"/>
      <c r="Z370" s="1"/>
      <c r="AA370" s="1"/>
      <c r="AB370" s="1"/>
      <c r="AC370" s="1"/>
      <c r="AD370" s="1"/>
      <c r="AE370" s="1"/>
    </row>
    <row r="371" spans="1:31" ht="15.75" customHeight="1" x14ac:dyDescent="0.2">
      <c r="A371" s="1"/>
      <c r="B371" s="1"/>
      <c r="C371" s="1"/>
      <c r="D371" s="1"/>
      <c r="E371" s="1"/>
      <c r="F371" s="1"/>
      <c r="G371" s="1"/>
      <c r="H371" s="1"/>
      <c r="I371" s="1"/>
      <c r="J371" s="504"/>
      <c r="K371" s="466"/>
      <c r="L371" s="1"/>
      <c r="M371" s="1"/>
      <c r="N371" s="1"/>
      <c r="O371" s="1"/>
      <c r="P371" s="1"/>
      <c r="Q371" s="1"/>
      <c r="R371" s="1"/>
      <c r="S371" s="1"/>
      <c r="T371" s="1"/>
      <c r="U371" s="1"/>
      <c r="V371" s="1"/>
      <c r="W371" s="1"/>
      <c r="X371" s="1"/>
      <c r="Y371" s="1"/>
      <c r="Z371" s="1"/>
      <c r="AA371" s="1"/>
      <c r="AB371" s="1"/>
      <c r="AC371" s="1"/>
      <c r="AD371" s="1"/>
      <c r="AE371" s="1"/>
    </row>
    <row r="372" spans="1:31" ht="15.75" customHeight="1" x14ac:dyDescent="0.2">
      <c r="A372" s="1"/>
      <c r="B372" s="1"/>
      <c r="C372" s="1"/>
      <c r="D372" s="1"/>
      <c r="E372" s="1"/>
      <c r="F372" s="1"/>
      <c r="G372" s="1"/>
      <c r="H372" s="1"/>
      <c r="I372" s="1"/>
      <c r="J372" s="504"/>
      <c r="K372" s="466"/>
      <c r="L372" s="1"/>
      <c r="M372" s="1"/>
      <c r="N372" s="1"/>
      <c r="O372" s="1"/>
      <c r="P372" s="1"/>
      <c r="Q372" s="1"/>
      <c r="R372" s="1"/>
      <c r="S372" s="1"/>
      <c r="T372" s="1"/>
      <c r="U372" s="1"/>
      <c r="V372" s="1"/>
      <c r="W372" s="1"/>
      <c r="X372" s="1"/>
      <c r="Y372" s="1"/>
      <c r="Z372" s="1"/>
      <c r="AA372" s="1"/>
      <c r="AB372" s="1"/>
      <c r="AC372" s="1"/>
      <c r="AD372" s="1"/>
      <c r="AE372" s="1"/>
    </row>
    <row r="373" spans="1:31" ht="15.75" customHeight="1" x14ac:dyDescent="0.2">
      <c r="A373" s="1"/>
      <c r="B373" s="1"/>
      <c r="C373" s="1"/>
      <c r="D373" s="1"/>
      <c r="E373" s="1"/>
      <c r="F373" s="1"/>
      <c r="G373" s="1"/>
      <c r="H373" s="1"/>
      <c r="I373" s="1"/>
      <c r="J373" s="504"/>
      <c r="K373" s="466"/>
      <c r="L373" s="1"/>
      <c r="M373" s="1"/>
      <c r="N373" s="1"/>
      <c r="O373" s="1"/>
      <c r="P373" s="1"/>
      <c r="Q373" s="1"/>
      <c r="R373" s="1"/>
      <c r="S373" s="1"/>
      <c r="T373" s="1"/>
      <c r="U373" s="1"/>
      <c r="V373" s="1"/>
      <c r="W373" s="1"/>
      <c r="X373" s="1"/>
      <c r="Y373" s="1"/>
      <c r="Z373" s="1"/>
      <c r="AA373" s="1"/>
      <c r="AB373" s="1"/>
      <c r="AC373" s="1"/>
      <c r="AD373" s="1"/>
      <c r="AE373" s="1"/>
    </row>
    <row r="374" spans="1:31" ht="15.75" customHeight="1" x14ac:dyDescent="0.2">
      <c r="A374" s="1"/>
      <c r="B374" s="1"/>
      <c r="C374" s="1"/>
      <c r="D374" s="1"/>
      <c r="E374" s="1"/>
      <c r="F374" s="1"/>
      <c r="G374" s="1"/>
      <c r="H374" s="1"/>
      <c r="I374" s="1"/>
      <c r="J374" s="504"/>
      <c r="K374" s="466"/>
      <c r="L374" s="1"/>
      <c r="M374" s="1"/>
      <c r="N374" s="1"/>
      <c r="O374" s="1"/>
      <c r="P374" s="1"/>
      <c r="Q374" s="1"/>
      <c r="R374" s="1"/>
      <c r="S374" s="1"/>
      <c r="T374" s="1"/>
      <c r="U374" s="1"/>
      <c r="V374" s="1"/>
      <c r="W374" s="1"/>
      <c r="X374" s="1"/>
      <c r="Y374" s="1"/>
      <c r="Z374" s="1"/>
      <c r="AA374" s="1"/>
      <c r="AB374" s="1"/>
      <c r="AC374" s="1"/>
      <c r="AD374" s="1"/>
      <c r="AE374" s="1"/>
    </row>
    <row r="375" spans="1:31" ht="15.75" customHeight="1" x14ac:dyDescent="0.2">
      <c r="A375" s="1"/>
      <c r="B375" s="1"/>
      <c r="C375" s="1"/>
      <c r="D375" s="1"/>
      <c r="E375" s="1"/>
      <c r="F375" s="1"/>
      <c r="G375" s="1"/>
      <c r="H375" s="1"/>
      <c r="I375" s="1"/>
      <c r="J375" s="504"/>
      <c r="K375" s="466"/>
      <c r="L375" s="1"/>
      <c r="M375" s="1"/>
      <c r="N375" s="1"/>
      <c r="O375" s="1"/>
      <c r="P375" s="1"/>
      <c r="Q375" s="1"/>
      <c r="R375" s="1"/>
      <c r="S375" s="1"/>
      <c r="T375" s="1"/>
      <c r="U375" s="1"/>
      <c r="V375" s="1"/>
      <c r="W375" s="1"/>
      <c r="X375" s="1"/>
      <c r="Y375" s="1"/>
      <c r="Z375" s="1"/>
      <c r="AA375" s="1"/>
      <c r="AB375" s="1"/>
      <c r="AC375" s="1"/>
      <c r="AD375" s="1"/>
      <c r="AE375" s="1"/>
    </row>
    <row r="376" spans="1:31" ht="15.75" customHeight="1" x14ac:dyDescent="0.2">
      <c r="A376" s="1"/>
      <c r="B376" s="1"/>
      <c r="C376" s="1"/>
      <c r="D376" s="1"/>
      <c r="E376" s="1"/>
      <c r="F376" s="1"/>
      <c r="G376" s="1"/>
      <c r="H376" s="1"/>
      <c r="I376" s="1"/>
      <c r="J376" s="504"/>
      <c r="K376" s="466"/>
      <c r="L376" s="1"/>
      <c r="M376" s="1"/>
      <c r="N376" s="1"/>
      <c r="O376" s="1"/>
      <c r="P376" s="1"/>
      <c r="Q376" s="1"/>
      <c r="R376" s="1"/>
      <c r="S376" s="1"/>
      <c r="T376" s="1"/>
      <c r="U376" s="1"/>
      <c r="V376" s="1"/>
      <c r="W376" s="1"/>
      <c r="X376" s="1"/>
      <c r="Y376" s="1"/>
      <c r="Z376" s="1"/>
      <c r="AA376" s="1"/>
      <c r="AB376" s="1"/>
      <c r="AC376" s="1"/>
      <c r="AD376" s="1"/>
      <c r="AE376" s="1"/>
    </row>
    <row r="377" spans="1:31" ht="15.75" customHeight="1" x14ac:dyDescent="0.2">
      <c r="A377" s="1"/>
      <c r="B377" s="1"/>
      <c r="C377" s="1"/>
      <c r="D377" s="1"/>
      <c r="E377" s="1"/>
      <c r="F377" s="1"/>
      <c r="G377" s="1"/>
      <c r="H377" s="1"/>
      <c r="I377" s="1"/>
      <c r="J377" s="504"/>
      <c r="K377" s="466"/>
      <c r="L377" s="1"/>
      <c r="M377" s="1"/>
      <c r="N377" s="1"/>
      <c r="O377" s="1"/>
      <c r="P377" s="1"/>
      <c r="Q377" s="1"/>
      <c r="R377" s="1"/>
      <c r="S377" s="1"/>
      <c r="T377" s="1"/>
      <c r="U377" s="1"/>
      <c r="V377" s="1"/>
      <c r="W377" s="1"/>
      <c r="X377" s="1"/>
      <c r="Y377" s="1"/>
      <c r="Z377" s="1"/>
      <c r="AA377" s="1"/>
      <c r="AB377" s="1"/>
      <c r="AC377" s="1"/>
      <c r="AD377" s="1"/>
      <c r="AE377" s="1"/>
    </row>
    <row r="378" spans="1:31" ht="15.75" customHeight="1" x14ac:dyDescent="0.2">
      <c r="A378" s="1"/>
      <c r="B378" s="1"/>
      <c r="C378" s="1"/>
      <c r="D378" s="1"/>
      <c r="E378" s="1"/>
      <c r="F378" s="1"/>
      <c r="G378" s="1"/>
      <c r="H378" s="1"/>
      <c r="I378" s="1"/>
      <c r="J378" s="504"/>
      <c r="K378" s="466"/>
      <c r="L378" s="1"/>
      <c r="M378" s="1"/>
      <c r="N378" s="1"/>
      <c r="O378" s="1"/>
      <c r="P378" s="1"/>
      <c r="Q378" s="1"/>
      <c r="R378" s="1"/>
      <c r="S378" s="1"/>
      <c r="T378" s="1"/>
      <c r="U378" s="1"/>
      <c r="V378" s="1"/>
      <c r="W378" s="1"/>
      <c r="X378" s="1"/>
      <c r="Y378" s="1"/>
      <c r="Z378" s="1"/>
      <c r="AA378" s="1"/>
      <c r="AB378" s="1"/>
      <c r="AC378" s="1"/>
      <c r="AD378" s="1"/>
      <c r="AE378" s="1"/>
    </row>
    <row r="379" spans="1:31" ht="15.75" customHeight="1" x14ac:dyDescent="0.2">
      <c r="A379" s="1"/>
      <c r="B379" s="1"/>
      <c r="C379" s="1"/>
      <c r="D379" s="1"/>
      <c r="E379" s="1"/>
      <c r="F379" s="1"/>
      <c r="G379" s="1"/>
      <c r="H379" s="1"/>
      <c r="I379" s="1"/>
      <c r="J379" s="504"/>
      <c r="K379" s="466"/>
      <c r="L379" s="1"/>
      <c r="M379" s="1"/>
      <c r="N379" s="1"/>
      <c r="O379" s="1"/>
      <c r="P379" s="1"/>
      <c r="Q379" s="1"/>
      <c r="R379" s="1"/>
      <c r="S379" s="1"/>
      <c r="T379" s="1"/>
      <c r="U379" s="1"/>
      <c r="V379" s="1"/>
      <c r="W379" s="1"/>
      <c r="X379" s="1"/>
      <c r="Y379" s="1"/>
      <c r="Z379" s="1"/>
      <c r="AA379" s="1"/>
      <c r="AB379" s="1"/>
      <c r="AC379" s="1"/>
      <c r="AD379" s="1"/>
      <c r="AE379" s="1"/>
    </row>
    <row r="380" spans="1:31" ht="15.75" customHeight="1" x14ac:dyDescent="0.2">
      <c r="A380" s="1"/>
      <c r="B380" s="1"/>
      <c r="C380" s="1"/>
      <c r="D380" s="1"/>
      <c r="E380" s="1"/>
      <c r="F380" s="1"/>
      <c r="G380" s="1"/>
      <c r="H380" s="1"/>
      <c r="I380" s="1"/>
      <c r="J380" s="504"/>
      <c r="K380" s="466"/>
      <c r="L380" s="1"/>
      <c r="M380" s="1"/>
      <c r="N380" s="1"/>
      <c r="O380" s="1"/>
      <c r="P380" s="1"/>
      <c r="Q380" s="1"/>
      <c r="R380" s="1"/>
      <c r="S380" s="1"/>
      <c r="T380" s="1"/>
      <c r="U380" s="1"/>
      <c r="V380" s="1"/>
      <c r="W380" s="1"/>
      <c r="X380" s="1"/>
      <c r="Y380" s="1"/>
      <c r="Z380" s="1"/>
      <c r="AA380" s="1"/>
      <c r="AB380" s="1"/>
      <c r="AC380" s="1"/>
      <c r="AD380" s="1"/>
      <c r="AE380" s="1"/>
    </row>
    <row r="381" spans="1:31" ht="15.75" customHeight="1" x14ac:dyDescent="0.2">
      <c r="A381" s="1"/>
      <c r="B381" s="1"/>
      <c r="C381" s="1"/>
      <c r="D381" s="1"/>
      <c r="E381" s="1"/>
      <c r="F381" s="1"/>
      <c r="G381" s="1"/>
      <c r="H381" s="1"/>
      <c r="I381" s="1"/>
      <c r="J381" s="504"/>
      <c r="K381" s="466"/>
      <c r="L381" s="1"/>
      <c r="M381" s="1"/>
      <c r="N381" s="1"/>
      <c r="O381" s="1"/>
      <c r="P381" s="1"/>
      <c r="Q381" s="1"/>
      <c r="R381" s="1"/>
      <c r="S381" s="1"/>
      <c r="T381" s="1"/>
      <c r="U381" s="1"/>
      <c r="V381" s="1"/>
      <c r="W381" s="1"/>
      <c r="X381" s="1"/>
      <c r="Y381" s="1"/>
      <c r="Z381" s="1"/>
      <c r="AA381" s="1"/>
      <c r="AB381" s="1"/>
      <c r="AC381" s="1"/>
      <c r="AD381" s="1"/>
      <c r="AE381" s="1"/>
    </row>
    <row r="382" spans="1:31" ht="15.75" customHeight="1" x14ac:dyDescent="0.2">
      <c r="A382" s="1"/>
      <c r="B382" s="1"/>
      <c r="C382" s="1"/>
      <c r="D382" s="1"/>
      <c r="E382" s="1"/>
      <c r="F382" s="1"/>
      <c r="G382" s="1"/>
      <c r="H382" s="1"/>
      <c r="I382" s="1"/>
      <c r="J382" s="504"/>
      <c r="K382" s="466"/>
      <c r="L382" s="1"/>
      <c r="M382" s="1"/>
      <c r="N382" s="1"/>
      <c r="O382" s="1"/>
      <c r="P382" s="1"/>
      <c r="Q382" s="1"/>
      <c r="R382" s="1"/>
      <c r="S382" s="1"/>
      <c r="T382" s="1"/>
      <c r="U382" s="1"/>
      <c r="V382" s="1"/>
      <c r="W382" s="1"/>
      <c r="X382" s="1"/>
      <c r="Y382" s="1"/>
      <c r="Z382" s="1"/>
      <c r="AA382" s="1"/>
      <c r="AB382" s="1"/>
      <c r="AC382" s="1"/>
      <c r="AD382" s="1"/>
      <c r="AE382" s="1"/>
    </row>
    <row r="383" spans="1:31" ht="15.75" customHeight="1" x14ac:dyDescent="0.2">
      <c r="A383" s="1"/>
      <c r="B383" s="1"/>
      <c r="C383" s="1"/>
      <c r="D383" s="1"/>
      <c r="E383" s="1"/>
      <c r="F383" s="1"/>
      <c r="G383" s="1"/>
      <c r="H383" s="1"/>
      <c r="I383" s="1"/>
      <c r="J383" s="504"/>
      <c r="K383" s="466"/>
      <c r="L383" s="1"/>
      <c r="M383" s="1"/>
      <c r="N383" s="1"/>
      <c r="O383" s="1"/>
      <c r="P383" s="1"/>
      <c r="Q383" s="1"/>
      <c r="R383" s="1"/>
      <c r="S383" s="1"/>
      <c r="T383" s="1"/>
      <c r="U383" s="1"/>
      <c r="V383" s="1"/>
      <c r="W383" s="1"/>
      <c r="X383" s="1"/>
      <c r="Y383" s="1"/>
      <c r="Z383" s="1"/>
      <c r="AA383" s="1"/>
      <c r="AB383" s="1"/>
      <c r="AC383" s="1"/>
      <c r="AD383" s="1"/>
      <c r="AE383" s="1"/>
    </row>
    <row r="384" spans="1:31" ht="15.75" customHeight="1" x14ac:dyDescent="0.2">
      <c r="A384" s="1"/>
      <c r="B384" s="1"/>
      <c r="C384" s="1"/>
      <c r="D384" s="1"/>
      <c r="E384" s="1"/>
      <c r="F384" s="1"/>
      <c r="G384" s="1"/>
      <c r="H384" s="1"/>
      <c r="I384" s="1"/>
      <c r="J384" s="504"/>
      <c r="K384" s="466"/>
      <c r="L384" s="1"/>
      <c r="M384" s="1"/>
      <c r="N384" s="1"/>
      <c r="O384" s="1"/>
      <c r="P384" s="1"/>
      <c r="Q384" s="1"/>
      <c r="R384" s="1"/>
      <c r="S384" s="1"/>
      <c r="T384" s="1"/>
      <c r="U384" s="1"/>
      <c r="V384" s="1"/>
      <c r="W384" s="1"/>
      <c r="X384" s="1"/>
      <c r="Y384" s="1"/>
      <c r="Z384" s="1"/>
      <c r="AA384" s="1"/>
      <c r="AB384" s="1"/>
      <c r="AC384" s="1"/>
      <c r="AD384" s="1"/>
      <c r="AE384" s="1"/>
    </row>
    <row r="385" spans="1:31" ht="15.75" customHeight="1" x14ac:dyDescent="0.2">
      <c r="A385" s="1"/>
      <c r="B385" s="1"/>
      <c r="C385" s="1"/>
      <c r="D385" s="1"/>
      <c r="E385" s="1"/>
      <c r="F385" s="1"/>
      <c r="G385" s="1"/>
      <c r="H385" s="1"/>
      <c r="I385" s="1"/>
      <c r="J385" s="504"/>
      <c r="K385" s="466"/>
      <c r="L385" s="1"/>
      <c r="M385" s="1"/>
      <c r="N385" s="1"/>
      <c r="O385" s="1"/>
      <c r="P385" s="1"/>
      <c r="Q385" s="1"/>
      <c r="R385" s="1"/>
      <c r="S385" s="1"/>
      <c r="T385" s="1"/>
      <c r="U385" s="1"/>
      <c r="V385" s="1"/>
      <c r="W385" s="1"/>
      <c r="X385" s="1"/>
      <c r="Y385" s="1"/>
      <c r="Z385" s="1"/>
      <c r="AA385" s="1"/>
      <c r="AB385" s="1"/>
      <c r="AC385" s="1"/>
      <c r="AD385" s="1"/>
      <c r="AE385" s="1"/>
    </row>
    <row r="386" spans="1:31" ht="15.75" customHeight="1" x14ac:dyDescent="0.2">
      <c r="A386" s="1"/>
      <c r="B386" s="1"/>
      <c r="C386" s="1"/>
      <c r="D386" s="1"/>
      <c r="E386" s="1"/>
      <c r="F386" s="1"/>
      <c r="G386" s="1"/>
      <c r="H386" s="1"/>
      <c r="I386" s="1"/>
      <c r="J386" s="504"/>
      <c r="K386" s="466"/>
      <c r="L386" s="1"/>
      <c r="M386" s="1"/>
      <c r="N386" s="1"/>
      <c r="O386" s="1"/>
      <c r="P386" s="1"/>
      <c r="Q386" s="1"/>
      <c r="R386" s="1"/>
      <c r="S386" s="1"/>
      <c r="T386" s="1"/>
      <c r="U386" s="1"/>
      <c r="V386" s="1"/>
      <c r="W386" s="1"/>
      <c r="X386" s="1"/>
      <c r="Y386" s="1"/>
      <c r="Z386" s="1"/>
      <c r="AA386" s="1"/>
      <c r="AB386" s="1"/>
      <c r="AC386" s="1"/>
      <c r="AD386" s="1"/>
      <c r="AE386" s="1"/>
    </row>
    <row r="387" spans="1:31" ht="15.75" customHeight="1" x14ac:dyDescent="0.2">
      <c r="A387" s="1"/>
      <c r="B387" s="1"/>
      <c r="C387" s="1"/>
      <c r="D387" s="1"/>
      <c r="E387" s="1"/>
      <c r="F387" s="1"/>
      <c r="G387" s="1"/>
      <c r="H387" s="1"/>
      <c r="I387" s="1"/>
      <c r="J387" s="504"/>
      <c r="K387" s="466"/>
      <c r="L387" s="1"/>
      <c r="M387" s="1"/>
      <c r="N387" s="1"/>
      <c r="O387" s="1"/>
      <c r="P387" s="1"/>
      <c r="Q387" s="1"/>
      <c r="R387" s="1"/>
      <c r="S387" s="1"/>
      <c r="T387" s="1"/>
      <c r="U387" s="1"/>
      <c r="V387" s="1"/>
      <c r="W387" s="1"/>
      <c r="X387" s="1"/>
      <c r="Y387" s="1"/>
      <c r="Z387" s="1"/>
      <c r="AA387" s="1"/>
      <c r="AB387" s="1"/>
      <c r="AC387" s="1"/>
      <c r="AD387" s="1"/>
      <c r="AE387" s="1"/>
    </row>
    <row r="388" spans="1:31" ht="15.75" customHeight="1" x14ac:dyDescent="0.2">
      <c r="A388" s="1"/>
      <c r="B388" s="1"/>
      <c r="C388" s="1"/>
      <c r="D388" s="1"/>
      <c r="E388" s="1"/>
      <c r="F388" s="1"/>
      <c r="G388" s="1"/>
      <c r="H388" s="1"/>
      <c r="I388" s="1"/>
      <c r="J388" s="504"/>
      <c r="K388" s="466"/>
      <c r="L388" s="1"/>
      <c r="M388" s="1"/>
      <c r="N388" s="1"/>
      <c r="O388" s="1"/>
      <c r="P388" s="1"/>
      <c r="Q388" s="1"/>
      <c r="R388" s="1"/>
      <c r="S388" s="1"/>
      <c r="T388" s="1"/>
      <c r="U388" s="1"/>
      <c r="V388" s="1"/>
      <c r="W388" s="1"/>
      <c r="X388" s="1"/>
      <c r="Y388" s="1"/>
      <c r="Z388" s="1"/>
      <c r="AA388" s="1"/>
      <c r="AB388" s="1"/>
      <c r="AC388" s="1"/>
      <c r="AD388" s="1"/>
      <c r="AE388" s="1"/>
    </row>
    <row r="389" spans="1:31" ht="15.75" customHeight="1" x14ac:dyDescent="0.2">
      <c r="A389" s="1"/>
      <c r="B389" s="1"/>
      <c r="C389" s="1"/>
      <c r="D389" s="1"/>
      <c r="E389" s="1"/>
      <c r="F389" s="1"/>
      <c r="G389" s="1"/>
      <c r="H389" s="1"/>
      <c r="I389" s="1"/>
      <c r="J389" s="504"/>
      <c r="K389" s="466"/>
      <c r="L389" s="1"/>
      <c r="M389" s="1"/>
      <c r="N389" s="1"/>
      <c r="O389" s="1"/>
      <c r="P389" s="1"/>
      <c r="Q389" s="1"/>
      <c r="R389" s="1"/>
      <c r="S389" s="1"/>
      <c r="T389" s="1"/>
      <c r="U389" s="1"/>
      <c r="V389" s="1"/>
      <c r="W389" s="1"/>
      <c r="X389" s="1"/>
      <c r="Y389" s="1"/>
      <c r="Z389" s="1"/>
      <c r="AA389" s="1"/>
      <c r="AB389" s="1"/>
      <c r="AC389" s="1"/>
      <c r="AD389" s="1"/>
      <c r="AE389" s="1"/>
    </row>
    <row r="390" spans="1:31" ht="15.75" customHeight="1" x14ac:dyDescent="0.2">
      <c r="A390" s="1"/>
      <c r="B390" s="1"/>
      <c r="C390" s="1"/>
      <c r="D390" s="1"/>
      <c r="E390" s="1"/>
      <c r="F390" s="1"/>
      <c r="G390" s="1"/>
      <c r="H390" s="1"/>
      <c r="I390" s="1"/>
      <c r="J390" s="504"/>
      <c r="K390" s="466"/>
      <c r="L390" s="1"/>
      <c r="M390" s="1"/>
      <c r="N390" s="1"/>
      <c r="O390" s="1"/>
      <c r="P390" s="1"/>
      <c r="Q390" s="1"/>
      <c r="R390" s="1"/>
      <c r="S390" s="1"/>
      <c r="T390" s="1"/>
      <c r="U390" s="1"/>
      <c r="V390" s="1"/>
      <c r="W390" s="1"/>
      <c r="X390" s="1"/>
      <c r="Y390" s="1"/>
      <c r="Z390" s="1"/>
      <c r="AA390" s="1"/>
      <c r="AB390" s="1"/>
      <c r="AC390" s="1"/>
      <c r="AD390" s="1"/>
      <c r="AE390" s="1"/>
    </row>
    <row r="391" spans="1:31" ht="15.75" customHeight="1" x14ac:dyDescent="0.2">
      <c r="A391" s="1"/>
      <c r="B391" s="1"/>
      <c r="C391" s="1"/>
      <c r="D391" s="1"/>
      <c r="E391" s="1"/>
      <c r="F391" s="1"/>
      <c r="G391" s="1"/>
      <c r="H391" s="1"/>
      <c r="I391" s="1"/>
      <c r="J391" s="504"/>
      <c r="K391" s="466"/>
      <c r="L391" s="1"/>
      <c r="M391" s="1"/>
      <c r="N391" s="1"/>
      <c r="O391" s="1"/>
      <c r="P391" s="1"/>
      <c r="Q391" s="1"/>
      <c r="R391" s="1"/>
      <c r="S391" s="1"/>
      <c r="T391" s="1"/>
      <c r="U391" s="1"/>
      <c r="V391" s="1"/>
      <c r="W391" s="1"/>
      <c r="X391" s="1"/>
      <c r="Y391" s="1"/>
      <c r="Z391" s="1"/>
      <c r="AA391" s="1"/>
      <c r="AB391" s="1"/>
      <c r="AC391" s="1"/>
      <c r="AD391" s="1"/>
      <c r="AE391" s="1"/>
    </row>
    <row r="392" spans="1:31" ht="15.75" customHeight="1" x14ac:dyDescent="0.2">
      <c r="A392" s="1"/>
      <c r="B392" s="1"/>
      <c r="C392" s="1"/>
      <c r="D392" s="1"/>
      <c r="E392" s="1"/>
      <c r="F392" s="1"/>
      <c r="G392" s="1"/>
      <c r="H392" s="1"/>
      <c r="I392" s="1"/>
      <c r="J392" s="504"/>
      <c r="K392" s="466"/>
      <c r="L392" s="1"/>
      <c r="M392" s="1"/>
      <c r="N392" s="1"/>
      <c r="O392" s="1"/>
      <c r="P392" s="1"/>
      <c r="Q392" s="1"/>
      <c r="R392" s="1"/>
      <c r="S392" s="1"/>
      <c r="T392" s="1"/>
      <c r="U392" s="1"/>
      <c r="V392" s="1"/>
      <c r="W392" s="1"/>
      <c r="X392" s="1"/>
      <c r="Y392" s="1"/>
      <c r="Z392" s="1"/>
      <c r="AA392" s="1"/>
      <c r="AB392" s="1"/>
      <c r="AC392" s="1"/>
      <c r="AD392" s="1"/>
      <c r="AE392" s="1"/>
    </row>
    <row r="393" spans="1:31" ht="15.75" customHeight="1" x14ac:dyDescent="0.2">
      <c r="A393" s="1"/>
      <c r="B393" s="1"/>
      <c r="C393" s="1"/>
      <c r="D393" s="1"/>
      <c r="E393" s="1"/>
      <c r="F393" s="1"/>
      <c r="G393" s="1"/>
      <c r="H393" s="1"/>
      <c r="I393" s="1"/>
      <c r="J393" s="504"/>
      <c r="K393" s="466"/>
      <c r="L393" s="1"/>
      <c r="M393" s="1"/>
      <c r="N393" s="1"/>
      <c r="O393" s="1"/>
      <c r="P393" s="1"/>
      <c r="Q393" s="1"/>
      <c r="R393" s="1"/>
      <c r="S393" s="1"/>
      <c r="T393" s="1"/>
      <c r="U393" s="1"/>
      <c r="V393" s="1"/>
      <c r="W393" s="1"/>
      <c r="X393" s="1"/>
      <c r="Y393" s="1"/>
      <c r="Z393" s="1"/>
      <c r="AA393" s="1"/>
      <c r="AB393" s="1"/>
      <c r="AC393" s="1"/>
      <c r="AD393" s="1"/>
      <c r="AE393" s="1"/>
    </row>
    <row r="394" spans="1:31" ht="15.75" customHeight="1" x14ac:dyDescent="0.2">
      <c r="A394" s="1"/>
      <c r="B394" s="1"/>
      <c r="C394" s="1"/>
      <c r="D394" s="1"/>
      <c r="E394" s="1"/>
      <c r="F394" s="1"/>
      <c r="G394" s="1"/>
      <c r="H394" s="1"/>
      <c r="I394" s="1"/>
      <c r="J394" s="504"/>
      <c r="K394" s="466"/>
      <c r="L394" s="1"/>
      <c r="M394" s="1"/>
      <c r="N394" s="1"/>
      <c r="O394" s="1"/>
      <c r="P394" s="1"/>
      <c r="Q394" s="1"/>
      <c r="R394" s="1"/>
      <c r="S394" s="1"/>
      <c r="T394" s="1"/>
      <c r="U394" s="1"/>
      <c r="V394" s="1"/>
      <c r="W394" s="1"/>
      <c r="X394" s="1"/>
      <c r="Y394" s="1"/>
      <c r="Z394" s="1"/>
      <c r="AA394" s="1"/>
      <c r="AB394" s="1"/>
      <c r="AC394" s="1"/>
      <c r="AD394" s="1"/>
      <c r="AE394" s="1"/>
    </row>
    <row r="395" spans="1:31" ht="15.75" customHeight="1" x14ac:dyDescent="0.2">
      <c r="A395" s="1"/>
      <c r="B395" s="1"/>
      <c r="C395" s="1"/>
      <c r="D395" s="1"/>
      <c r="E395" s="1"/>
      <c r="F395" s="1"/>
      <c r="G395" s="1"/>
      <c r="H395" s="1"/>
      <c r="I395" s="1"/>
      <c r="J395" s="504"/>
      <c r="K395" s="466"/>
      <c r="L395" s="1"/>
      <c r="M395" s="1"/>
      <c r="N395" s="1"/>
      <c r="O395" s="1"/>
      <c r="P395" s="1"/>
      <c r="Q395" s="1"/>
      <c r="R395" s="1"/>
      <c r="S395" s="1"/>
      <c r="T395" s="1"/>
      <c r="U395" s="1"/>
      <c r="V395" s="1"/>
      <c r="W395" s="1"/>
      <c r="X395" s="1"/>
      <c r="Y395" s="1"/>
      <c r="Z395" s="1"/>
      <c r="AA395" s="1"/>
      <c r="AB395" s="1"/>
      <c r="AC395" s="1"/>
      <c r="AD395" s="1"/>
      <c r="AE395" s="1"/>
    </row>
    <row r="396" spans="1:31" ht="15.75" customHeight="1" x14ac:dyDescent="0.2">
      <c r="A396" s="1"/>
      <c r="B396" s="1"/>
      <c r="C396" s="1"/>
      <c r="D396" s="1"/>
      <c r="E396" s="1"/>
      <c r="F396" s="1"/>
      <c r="G396" s="1"/>
      <c r="H396" s="1"/>
      <c r="I396" s="1"/>
      <c r="J396" s="504"/>
      <c r="K396" s="466"/>
      <c r="L396" s="1"/>
      <c r="M396" s="1"/>
      <c r="N396" s="1"/>
      <c r="O396" s="1"/>
      <c r="P396" s="1"/>
      <c r="Q396" s="1"/>
      <c r="R396" s="1"/>
      <c r="S396" s="1"/>
      <c r="T396" s="1"/>
      <c r="U396" s="1"/>
      <c r="V396" s="1"/>
      <c r="W396" s="1"/>
      <c r="X396" s="1"/>
      <c r="Y396" s="1"/>
      <c r="Z396" s="1"/>
      <c r="AA396" s="1"/>
      <c r="AB396" s="1"/>
      <c r="AC396" s="1"/>
      <c r="AD396" s="1"/>
      <c r="AE396" s="1"/>
    </row>
    <row r="397" spans="1:31" ht="15.75" customHeight="1" x14ac:dyDescent="0.2">
      <c r="A397" s="1"/>
      <c r="B397" s="1"/>
      <c r="C397" s="1"/>
      <c r="D397" s="1"/>
      <c r="E397" s="1"/>
      <c r="F397" s="1"/>
      <c r="G397" s="1"/>
      <c r="H397" s="1"/>
      <c r="I397" s="1"/>
      <c r="J397" s="504"/>
      <c r="K397" s="466"/>
      <c r="L397" s="1"/>
      <c r="M397" s="1"/>
      <c r="N397" s="1"/>
      <c r="O397" s="1"/>
      <c r="P397" s="1"/>
      <c r="Q397" s="1"/>
      <c r="R397" s="1"/>
      <c r="S397" s="1"/>
      <c r="T397" s="1"/>
      <c r="U397" s="1"/>
      <c r="V397" s="1"/>
      <c r="W397" s="1"/>
      <c r="X397" s="1"/>
      <c r="Y397" s="1"/>
      <c r="Z397" s="1"/>
      <c r="AA397" s="1"/>
      <c r="AB397" s="1"/>
      <c r="AC397" s="1"/>
      <c r="AD397" s="1"/>
      <c r="AE397" s="1"/>
    </row>
    <row r="398" spans="1:31" ht="15.75" customHeight="1" x14ac:dyDescent="0.2">
      <c r="A398" s="1"/>
      <c r="B398" s="1"/>
      <c r="C398" s="1"/>
      <c r="D398" s="1"/>
      <c r="E398" s="1"/>
      <c r="F398" s="1"/>
      <c r="G398" s="1"/>
      <c r="H398" s="1"/>
      <c r="I398" s="1"/>
      <c r="J398" s="504"/>
      <c r="K398" s="466"/>
      <c r="L398" s="1"/>
      <c r="M398" s="1"/>
      <c r="N398" s="1"/>
      <c r="O398" s="1"/>
      <c r="P398" s="1"/>
      <c r="Q398" s="1"/>
      <c r="R398" s="1"/>
      <c r="S398" s="1"/>
      <c r="T398" s="1"/>
      <c r="U398" s="1"/>
      <c r="V398" s="1"/>
      <c r="W398" s="1"/>
      <c r="X398" s="1"/>
      <c r="Y398" s="1"/>
      <c r="Z398" s="1"/>
      <c r="AA398" s="1"/>
      <c r="AB398" s="1"/>
      <c r="AC398" s="1"/>
      <c r="AD398" s="1"/>
      <c r="AE398" s="1"/>
    </row>
    <row r="399" spans="1:31" ht="15.75" customHeight="1" x14ac:dyDescent="0.2">
      <c r="A399" s="1"/>
      <c r="B399" s="1"/>
      <c r="C399" s="1"/>
      <c r="D399" s="1"/>
      <c r="E399" s="1"/>
      <c r="F399" s="1"/>
      <c r="G399" s="1"/>
      <c r="H399" s="1"/>
      <c r="I399" s="1"/>
      <c r="J399" s="504"/>
      <c r="K399" s="466"/>
      <c r="L399" s="1"/>
      <c r="M399" s="1"/>
      <c r="N399" s="1"/>
      <c r="O399" s="1"/>
      <c r="P399" s="1"/>
      <c r="Q399" s="1"/>
      <c r="R399" s="1"/>
      <c r="S399" s="1"/>
      <c r="T399" s="1"/>
      <c r="U399" s="1"/>
      <c r="V399" s="1"/>
      <c r="W399" s="1"/>
      <c r="X399" s="1"/>
      <c r="Y399" s="1"/>
      <c r="Z399" s="1"/>
      <c r="AA399" s="1"/>
      <c r="AB399" s="1"/>
      <c r="AC399" s="1"/>
      <c r="AD399" s="1"/>
      <c r="AE399" s="1"/>
    </row>
    <row r="400" spans="1:31" ht="15.75" customHeight="1" x14ac:dyDescent="0.2">
      <c r="A400" s="1"/>
      <c r="B400" s="1"/>
      <c r="C400" s="1"/>
      <c r="D400" s="1"/>
      <c r="E400" s="1"/>
      <c r="F400" s="1"/>
      <c r="G400" s="1"/>
      <c r="H400" s="1"/>
      <c r="I400" s="1"/>
      <c r="J400" s="504"/>
      <c r="K400" s="466"/>
      <c r="L400" s="1"/>
      <c r="M400" s="1"/>
      <c r="N400" s="1"/>
      <c r="O400" s="1"/>
      <c r="P400" s="1"/>
      <c r="Q400" s="1"/>
      <c r="R400" s="1"/>
      <c r="S400" s="1"/>
      <c r="T400" s="1"/>
      <c r="U400" s="1"/>
      <c r="V400" s="1"/>
      <c r="W400" s="1"/>
      <c r="X400" s="1"/>
      <c r="Y400" s="1"/>
      <c r="Z400" s="1"/>
      <c r="AA400" s="1"/>
      <c r="AB400" s="1"/>
      <c r="AC400" s="1"/>
      <c r="AD400" s="1"/>
      <c r="AE400" s="1"/>
    </row>
    <row r="401" spans="1:31" ht="15.75" customHeight="1" x14ac:dyDescent="0.2">
      <c r="A401" s="1"/>
      <c r="B401" s="1"/>
      <c r="C401" s="1"/>
      <c r="D401" s="1"/>
      <c r="E401" s="1"/>
      <c r="F401" s="1"/>
      <c r="G401" s="1"/>
      <c r="H401" s="1"/>
      <c r="I401" s="1"/>
      <c r="J401" s="504"/>
      <c r="K401" s="466"/>
      <c r="L401" s="1"/>
      <c r="M401" s="1"/>
      <c r="N401" s="1"/>
      <c r="O401" s="1"/>
      <c r="P401" s="1"/>
      <c r="Q401" s="1"/>
      <c r="R401" s="1"/>
      <c r="S401" s="1"/>
      <c r="T401" s="1"/>
      <c r="U401" s="1"/>
      <c r="V401" s="1"/>
      <c r="W401" s="1"/>
      <c r="X401" s="1"/>
      <c r="Y401" s="1"/>
      <c r="Z401" s="1"/>
      <c r="AA401" s="1"/>
      <c r="AB401" s="1"/>
      <c r="AC401" s="1"/>
      <c r="AD401" s="1"/>
      <c r="AE401" s="1"/>
    </row>
    <row r="402" spans="1:31" ht="15.75" customHeight="1" x14ac:dyDescent="0.2">
      <c r="A402" s="1"/>
      <c r="B402" s="1"/>
      <c r="C402" s="1"/>
      <c r="D402" s="1"/>
      <c r="E402" s="1"/>
      <c r="F402" s="1"/>
      <c r="G402" s="1"/>
      <c r="H402" s="1"/>
      <c r="I402" s="1"/>
      <c r="J402" s="504"/>
      <c r="K402" s="466"/>
      <c r="L402" s="1"/>
      <c r="M402" s="1"/>
      <c r="N402" s="1"/>
      <c r="O402" s="1"/>
      <c r="P402" s="1"/>
      <c r="Q402" s="1"/>
      <c r="R402" s="1"/>
      <c r="S402" s="1"/>
      <c r="T402" s="1"/>
      <c r="U402" s="1"/>
      <c r="V402" s="1"/>
      <c r="W402" s="1"/>
      <c r="X402" s="1"/>
      <c r="Y402" s="1"/>
      <c r="Z402" s="1"/>
      <c r="AA402" s="1"/>
      <c r="AB402" s="1"/>
      <c r="AC402" s="1"/>
      <c r="AD402" s="1"/>
      <c r="AE402" s="1"/>
    </row>
    <row r="403" spans="1:31" ht="15.75" customHeight="1" x14ac:dyDescent="0.2">
      <c r="A403" s="1"/>
      <c r="B403" s="1"/>
      <c r="C403" s="1"/>
      <c r="D403" s="1"/>
      <c r="E403" s="1"/>
      <c r="F403" s="1"/>
      <c r="G403" s="1"/>
      <c r="H403" s="1"/>
      <c r="I403" s="1"/>
      <c r="J403" s="504"/>
      <c r="K403" s="466"/>
      <c r="L403" s="1"/>
      <c r="M403" s="1"/>
      <c r="N403" s="1"/>
      <c r="O403" s="1"/>
      <c r="P403" s="1"/>
      <c r="Q403" s="1"/>
      <c r="R403" s="1"/>
      <c r="S403" s="1"/>
      <c r="T403" s="1"/>
      <c r="U403" s="1"/>
      <c r="V403" s="1"/>
      <c r="W403" s="1"/>
      <c r="X403" s="1"/>
      <c r="Y403" s="1"/>
      <c r="Z403" s="1"/>
      <c r="AA403" s="1"/>
      <c r="AB403" s="1"/>
      <c r="AC403" s="1"/>
      <c r="AD403" s="1"/>
      <c r="AE403" s="1"/>
    </row>
    <row r="404" spans="1:31" ht="15.75" customHeight="1" x14ac:dyDescent="0.2">
      <c r="A404" s="1"/>
      <c r="B404" s="1"/>
      <c r="C404" s="1"/>
      <c r="D404" s="1"/>
      <c r="E404" s="1"/>
      <c r="F404" s="1"/>
      <c r="G404" s="1"/>
      <c r="H404" s="1"/>
      <c r="I404" s="1"/>
      <c r="J404" s="504"/>
      <c r="K404" s="466"/>
      <c r="L404" s="1"/>
      <c r="M404" s="1"/>
      <c r="N404" s="1"/>
      <c r="O404" s="1"/>
      <c r="P404" s="1"/>
      <c r="Q404" s="1"/>
      <c r="R404" s="1"/>
      <c r="S404" s="1"/>
      <c r="T404" s="1"/>
      <c r="U404" s="1"/>
      <c r="V404" s="1"/>
      <c r="W404" s="1"/>
      <c r="X404" s="1"/>
      <c r="Y404" s="1"/>
      <c r="Z404" s="1"/>
      <c r="AA404" s="1"/>
      <c r="AB404" s="1"/>
      <c r="AC404" s="1"/>
      <c r="AD404" s="1"/>
      <c r="AE404" s="1"/>
    </row>
    <row r="405" spans="1:31" ht="15.75" customHeight="1" x14ac:dyDescent="0.2">
      <c r="A405" s="1"/>
      <c r="B405" s="1"/>
      <c r="C405" s="1"/>
      <c r="D405" s="1"/>
      <c r="E405" s="1"/>
      <c r="F405" s="1"/>
      <c r="G405" s="1"/>
      <c r="H405" s="1"/>
      <c r="I405" s="1"/>
      <c r="J405" s="504"/>
      <c r="K405" s="466"/>
      <c r="L405" s="1"/>
      <c r="M405" s="1"/>
      <c r="N405" s="1"/>
      <c r="O405" s="1"/>
      <c r="P405" s="1"/>
      <c r="Q405" s="1"/>
      <c r="R405" s="1"/>
      <c r="S405" s="1"/>
      <c r="T405" s="1"/>
      <c r="U405" s="1"/>
      <c r="V405" s="1"/>
      <c r="W405" s="1"/>
      <c r="X405" s="1"/>
      <c r="Y405" s="1"/>
      <c r="Z405" s="1"/>
      <c r="AA405" s="1"/>
      <c r="AB405" s="1"/>
      <c r="AC405" s="1"/>
      <c r="AD405" s="1"/>
      <c r="AE405" s="1"/>
    </row>
    <row r="406" spans="1:31" ht="15.75" customHeight="1" x14ac:dyDescent="0.2">
      <c r="A406" s="1"/>
      <c r="B406" s="1"/>
      <c r="C406" s="1"/>
      <c r="D406" s="1"/>
      <c r="E406" s="1"/>
      <c r="F406" s="1"/>
      <c r="G406" s="1"/>
      <c r="H406" s="1"/>
      <c r="I406" s="1"/>
      <c r="J406" s="504"/>
      <c r="K406" s="466"/>
      <c r="L406" s="1"/>
      <c r="M406" s="1"/>
      <c r="N406" s="1"/>
      <c r="O406" s="1"/>
      <c r="P406" s="1"/>
      <c r="Q406" s="1"/>
      <c r="R406" s="1"/>
      <c r="S406" s="1"/>
      <c r="T406" s="1"/>
      <c r="U406" s="1"/>
      <c r="V406" s="1"/>
      <c r="W406" s="1"/>
      <c r="X406" s="1"/>
      <c r="Y406" s="1"/>
      <c r="Z406" s="1"/>
      <c r="AA406" s="1"/>
      <c r="AB406" s="1"/>
      <c r="AC406" s="1"/>
      <c r="AD406" s="1"/>
      <c r="AE406" s="1"/>
    </row>
    <row r="407" spans="1:31" ht="15.75" customHeight="1" x14ac:dyDescent="0.2">
      <c r="A407" s="1"/>
      <c r="B407" s="1"/>
      <c r="C407" s="1"/>
      <c r="D407" s="1"/>
      <c r="E407" s="1"/>
      <c r="F407" s="1"/>
      <c r="G407" s="1"/>
      <c r="H407" s="1"/>
      <c r="I407" s="1"/>
      <c r="J407" s="504"/>
      <c r="K407" s="466"/>
      <c r="L407" s="1"/>
      <c r="M407" s="1"/>
      <c r="N407" s="1"/>
      <c r="O407" s="1"/>
      <c r="P407" s="1"/>
      <c r="Q407" s="1"/>
      <c r="R407" s="1"/>
      <c r="S407" s="1"/>
      <c r="T407" s="1"/>
      <c r="U407" s="1"/>
      <c r="V407" s="1"/>
      <c r="W407" s="1"/>
      <c r="X407" s="1"/>
      <c r="Y407" s="1"/>
      <c r="Z407" s="1"/>
      <c r="AA407" s="1"/>
      <c r="AB407" s="1"/>
      <c r="AC407" s="1"/>
      <c r="AD407" s="1"/>
      <c r="AE407" s="1"/>
    </row>
    <row r="408" spans="1:31" ht="15.75" customHeight="1" x14ac:dyDescent="0.2">
      <c r="A408" s="1"/>
      <c r="B408" s="1"/>
      <c r="C408" s="1"/>
      <c r="D408" s="1"/>
      <c r="E408" s="1"/>
      <c r="F408" s="1"/>
      <c r="G408" s="1"/>
      <c r="H408" s="1"/>
      <c r="I408" s="1"/>
      <c r="J408" s="504"/>
      <c r="K408" s="466"/>
      <c r="L408" s="1"/>
      <c r="M408" s="1"/>
      <c r="N408" s="1"/>
      <c r="O408" s="1"/>
      <c r="P408" s="1"/>
      <c r="Q408" s="1"/>
      <c r="R408" s="1"/>
      <c r="S408" s="1"/>
      <c r="T408" s="1"/>
      <c r="U408" s="1"/>
      <c r="V408" s="1"/>
      <c r="W408" s="1"/>
      <c r="X408" s="1"/>
      <c r="Y408" s="1"/>
      <c r="Z408" s="1"/>
      <c r="AA408" s="1"/>
      <c r="AB408" s="1"/>
      <c r="AC408" s="1"/>
      <c r="AD408" s="1"/>
      <c r="AE408" s="1"/>
    </row>
    <row r="409" spans="1:31" ht="15.75" customHeight="1" x14ac:dyDescent="0.2">
      <c r="A409" s="1"/>
      <c r="B409" s="1"/>
      <c r="C409" s="1"/>
      <c r="D409" s="1"/>
      <c r="E409" s="1"/>
      <c r="F409" s="1"/>
      <c r="G409" s="1"/>
      <c r="H409" s="1"/>
      <c r="I409" s="1"/>
      <c r="J409" s="504"/>
      <c r="K409" s="466"/>
      <c r="L409" s="1"/>
      <c r="M409" s="1"/>
      <c r="N409" s="1"/>
      <c r="O409" s="1"/>
      <c r="P409" s="1"/>
      <c r="Q409" s="1"/>
      <c r="R409" s="1"/>
      <c r="S409" s="1"/>
      <c r="T409" s="1"/>
      <c r="U409" s="1"/>
      <c r="V409" s="1"/>
      <c r="W409" s="1"/>
      <c r="X409" s="1"/>
      <c r="Y409" s="1"/>
      <c r="Z409" s="1"/>
      <c r="AA409" s="1"/>
      <c r="AB409" s="1"/>
      <c r="AC409" s="1"/>
      <c r="AD409" s="1"/>
      <c r="AE409" s="1"/>
    </row>
    <row r="410" spans="1:31" ht="15.75" customHeight="1" x14ac:dyDescent="0.2">
      <c r="A410" s="1"/>
      <c r="B410" s="1"/>
      <c r="C410" s="1"/>
      <c r="D410" s="1"/>
      <c r="E410" s="1"/>
      <c r="F410" s="1"/>
      <c r="G410" s="1"/>
      <c r="H410" s="1"/>
      <c r="I410" s="1"/>
      <c r="J410" s="504"/>
      <c r="K410" s="466"/>
      <c r="L410" s="1"/>
      <c r="M410" s="1"/>
      <c r="N410" s="1"/>
      <c r="O410" s="1"/>
      <c r="P410" s="1"/>
      <c r="Q410" s="1"/>
      <c r="R410" s="1"/>
      <c r="S410" s="1"/>
      <c r="T410" s="1"/>
      <c r="U410" s="1"/>
      <c r="V410" s="1"/>
      <c r="W410" s="1"/>
      <c r="X410" s="1"/>
      <c r="Y410" s="1"/>
      <c r="Z410" s="1"/>
      <c r="AA410" s="1"/>
      <c r="AB410" s="1"/>
      <c r="AC410" s="1"/>
      <c r="AD410" s="1"/>
      <c r="AE410" s="1"/>
    </row>
    <row r="411" spans="1:31" ht="15.75" customHeight="1" x14ac:dyDescent="0.2">
      <c r="A411" s="1"/>
      <c r="B411" s="1"/>
      <c r="C411" s="1"/>
      <c r="D411" s="1"/>
      <c r="E411" s="1"/>
      <c r="F411" s="1"/>
      <c r="G411" s="1"/>
      <c r="H411" s="1"/>
      <c r="I411" s="1"/>
      <c r="J411" s="504"/>
      <c r="K411" s="466"/>
      <c r="L411" s="1"/>
      <c r="M411" s="1"/>
      <c r="N411" s="1"/>
      <c r="O411" s="1"/>
      <c r="P411" s="1"/>
      <c r="Q411" s="1"/>
      <c r="R411" s="1"/>
      <c r="S411" s="1"/>
      <c r="T411" s="1"/>
      <c r="U411" s="1"/>
      <c r="V411" s="1"/>
      <c r="W411" s="1"/>
      <c r="X411" s="1"/>
      <c r="Y411" s="1"/>
      <c r="Z411" s="1"/>
      <c r="AA411" s="1"/>
      <c r="AB411" s="1"/>
      <c r="AC411" s="1"/>
      <c r="AD411" s="1"/>
      <c r="AE411" s="1"/>
    </row>
    <row r="412" spans="1:31" ht="15.75" customHeight="1" x14ac:dyDescent="0.2">
      <c r="A412" s="1"/>
      <c r="B412" s="1"/>
      <c r="C412" s="1"/>
      <c r="D412" s="1"/>
      <c r="E412" s="1"/>
      <c r="F412" s="1"/>
      <c r="G412" s="1"/>
      <c r="H412" s="1"/>
      <c r="I412" s="1"/>
      <c r="J412" s="504"/>
      <c r="K412" s="466"/>
      <c r="L412" s="1"/>
      <c r="M412" s="1"/>
      <c r="N412" s="1"/>
      <c r="O412" s="1"/>
      <c r="P412" s="1"/>
      <c r="Q412" s="1"/>
      <c r="R412" s="1"/>
      <c r="S412" s="1"/>
      <c r="T412" s="1"/>
      <c r="U412" s="1"/>
      <c r="V412" s="1"/>
      <c r="W412" s="1"/>
      <c r="X412" s="1"/>
      <c r="Y412" s="1"/>
      <c r="Z412" s="1"/>
      <c r="AA412" s="1"/>
      <c r="AB412" s="1"/>
      <c r="AC412" s="1"/>
      <c r="AD412" s="1"/>
      <c r="AE412" s="1"/>
    </row>
    <row r="413" spans="1:31" ht="15.75" customHeight="1" x14ac:dyDescent="0.2">
      <c r="A413" s="1"/>
      <c r="B413" s="1"/>
      <c r="C413" s="1"/>
      <c r="D413" s="1"/>
      <c r="E413" s="1"/>
      <c r="F413" s="1"/>
      <c r="G413" s="1"/>
      <c r="H413" s="1"/>
      <c r="I413" s="1"/>
      <c r="J413" s="504"/>
      <c r="K413" s="466"/>
      <c r="L413" s="1"/>
      <c r="M413" s="1"/>
      <c r="N413" s="1"/>
      <c r="O413" s="1"/>
      <c r="P413" s="1"/>
      <c r="Q413" s="1"/>
      <c r="R413" s="1"/>
      <c r="S413" s="1"/>
      <c r="T413" s="1"/>
      <c r="U413" s="1"/>
      <c r="V413" s="1"/>
      <c r="W413" s="1"/>
      <c r="X413" s="1"/>
      <c r="Y413" s="1"/>
      <c r="Z413" s="1"/>
      <c r="AA413" s="1"/>
      <c r="AB413" s="1"/>
      <c r="AC413" s="1"/>
      <c r="AD413" s="1"/>
      <c r="AE413" s="1"/>
    </row>
    <row r="414" spans="1:31" ht="15.75" customHeight="1" x14ac:dyDescent="0.2">
      <c r="A414" s="1"/>
      <c r="B414" s="1"/>
      <c r="C414" s="1"/>
      <c r="D414" s="1"/>
      <c r="E414" s="1"/>
      <c r="F414" s="1"/>
      <c r="G414" s="1"/>
      <c r="H414" s="1"/>
      <c r="I414" s="1"/>
      <c r="J414" s="504"/>
      <c r="K414" s="466"/>
      <c r="L414" s="1"/>
      <c r="M414" s="1"/>
      <c r="N414" s="1"/>
      <c r="O414" s="1"/>
      <c r="P414" s="1"/>
      <c r="Q414" s="1"/>
      <c r="R414" s="1"/>
      <c r="S414" s="1"/>
      <c r="T414" s="1"/>
      <c r="U414" s="1"/>
      <c r="V414" s="1"/>
      <c r="W414" s="1"/>
      <c r="X414" s="1"/>
      <c r="Y414" s="1"/>
      <c r="Z414" s="1"/>
      <c r="AA414" s="1"/>
      <c r="AB414" s="1"/>
      <c r="AC414" s="1"/>
      <c r="AD414" s="1"/>
      <c r="AE414" s="1"/>
    </row>
    <row r="415" spans="1:31" ht="15.75" customHeight="1" x14ac:dyDescent="0.2">
      <c r="A415" s="1"/>
      <c r="B415" s="1"/>
      <c r="C415" s="1"/>
      <c r="D415" s="1"/>
      <c r="E415" s="1"/>
      <c r="F415" s="1"/>
      <c r="G415" s="1"/>
      <c r="H415" s="1"/>
      <c r="I415" s="1"/>
      <c r="J415" s="504"/>
      <c r="K415" s="466"/>
      <c r="L415" s="1"/>
      <c r="M415" s="1"/>
      <c r="N415" s="1"/>
      <c r="O415" s="1"/>
      <c r="P415" s="1"/>
      <c r="Q415" s="1"/>
      <c r="R415" s="1"/>
      <c r="S415" s="1"/>
      <c r="T415" s="1"/>
      <c r="U415" s="1"/>
      <c r="V415" s="1"/>
      <c r="W415" s="1"/>
      <c r="X415" s="1"/>
      <c r="Y415" s="1"/>
      <c r="Z415" s="1"/>
      <c r="AA415" s="1"/>
      <c r="AB415" s="1"/>
      <c r="AC415" s="1"/>
      <c r="AD415" s="1"/>
      <c r="AE415" s="1"/>
    </row>
    <row r="416" spans="1:31" ht="15.75" customHeight="1" x14ac:dyDescent="0.2">
      <c r="A416" s="1"/>
      <c r="B416" s="1"/>
      <c r="C416" s="1"/>
      <c r="D416" s="1"/>
      <c r="E416" s="1"/>
      <c r="F416" s="1"/>
      <c r="G416" s="1"/>
      <c r="H416" s="1"/>
      <c r="I416" s="1"/>
      <c r="J416" s="504"/>
      <c r="K416" s="466"/>
      <c r="L416" s="1"/>
      <c r="M416" s="1"/>
      <c r="N416" s="1"/>
      <c r="O416" s="1"/>
      <c r="P416" s="1"/>
      <c r="Q416" s="1"/>
      <c r="R416" s="1"/>
      <c r="S416" s="1"/>
      <c r="T416" s="1"/>
      <c r="U416" s="1"/>
      <c r="V416" s="1"/>
      <c r="W416" s="1"/>
      <c r="X416" s="1"/>
      <c r="Y416" s="1"/>
      <c r="Z416" s="1"/>
      <c r="AA416" s="1"/>
      <c r="AB416" s="1"/>
      <c r="AC416" s="1"/>
      <c r="AD416" s="1"/>
      <c r="AE416" s="1"/>
    </row>
    <row r="417" spans="1:31" ht="15.75" customHeight="1" x14ac:dyDescent="0.2">
      <c r="A417" s="1"/>
      <c r="B417" s="1"/>
      <c r="C417" s="1"/>
      <c r="D417" s="1"/>
      <c r="E417" s="1"/>
      <c r="F417" s="1"/>
      <c r="G417" s="1"/>
      <c r="H417" s="1"/>
      <c r="I417" s="1"/>
      <c r="J417" s="504"/>
      <c r="K417" s="466"/>
      <c r="L417" s="1"/>
      <c r="M417" s="1"/>
      <c r="N417" s="1"/>
      <c r="O417" s="1"/>
      <c r="P417" s="1"/>
      <c r="Q417" s="1"/>
      <c r="R417" s="1"/>
      <c r="S417" s="1"/>
      <c r="T417" s="1"/>
      <c r="U417" s="1"/>
      <c r="V417" s="1"/>
      <c r="W417" s="1"/>
      <c r="X417" s="1"/>
      <c r="Y417" s="1"/>
      <c r="Z417" s="1"/>
      <c r="AA417" s="1"/>
      <c r="AB417" s="1"/>
      <c r="AC417" s="1"/>
      <c r="AD417" s="1"/>
      <c r="AE417" s="1"/>
    </row>
    <row r="418" spans="1:31" ht="15.75" customHeight="1" x14ac:dyDescent="0.2">
      <c r="A418" s="1"/>
      <c r="B418" s="1"/>
      <c r="C418" s="1"/>
      <c r="D418" s="1"/>
      <c r="E418" s="1"/>
      <c r="F418" s="1"/>
      <c r="G418" s="1"/>
      <c r="H418" s="1"/>
      <c r="I418" s="1"/>
      <c r="J418" s="504"/>
      <c r="K418" s="466"/>
      <c r="L418" s="1"/>
      <c r="M418" s="1"/>
      <c r="N418" s="1"/>
      <c r="O418" s="1"/>
      <c r="P418" s="1"/>
      <c r="Q418" s="1"/>
      <c r="R418" s="1"/>
      <c r="S418" s="1"/>
      <c r="T418" s="1"/>
      <c r="U418" s="1"/>
      <c r="V418" s="1"/>
      <c r="W418" s="1"/>
      <c r="X418" s="1"/>
      <c r="Y418" s="1"/>
      <c r="Z418" s="1"/>
      <c r="AA418" s="1"/>
      <c r="AB418" s="1"/>
      <c r="AC418" s="1"/>
      <c r="AD418" s="1"/>
      <c r="AE418" s="1"/>
    </row>
    <row r="419" spans="1:31" ht="15.75" customHeight="1" x14ac:dyDescent="0.2">
      <c r="A419" s="1"/>
      <c r="B419" s="1"/>
      <c r="C419" s="1"/>
      <c r="D419" s="1"/>
      <c r="E419" s="1"/>
      <c r="F419" s="1"/>
      <c r="G419" s="1"/>
      <c r="H419" s="1"/>
      <c r="I419" s="1"/>
      <c r="J419" s="504"/>
      <c r="K419" s="466"/>
      <c r="L419" s="1"/>
      <c r="M419" s="1"/>
      <c r="N419" s="1"/>
      <c r="O419" s="1"/>
      <c r="P419" s="1"/>
      <c r="Q419" s="1"/>
      <c r="R419" s="1"/>
      <c r="S419" s="1"/>
      <c r="T419" s="1"/>
      <c r="U419" s="1"/>
      <c r="V419" s="1"/>
      <c r="W419" s="1"/>
      <c r="X419" s="1"/>
      <c r="Y419" s="1"/>
      <c r="Z419" s="1"/>
      <c r="AA419" s="1"/>
      <c r="AB419" s="1"/>
      <c r="AC419" s="1"/>
      <c r="AD419" s="1"/>
      <c r="AE419" s="1"/>
    </row>
    <row r="420" spans="1:31" ht="15.75" customHeight="1" x14ac:dyDescent="0.2">
      <c r="A420" s="1"/>
      <c r="B420" s="1"/>
      <c r="C420" s="1"/>
      <c r="D420" s="1"/>
      <c r="E420" s="1"/>
      <c r="F420" s="1"/>
      <c r="G420" s="1"/>
      <c r="H420" s="1"/>
      <c r="I420" s="1"/>
      <c r="J420" s="504"/>
      <c r="K420" s="466"/>
      <c r="L420" s="1"/>
      <c r="M420" s="1"/>
      <c r="N420" s="1"/>
      <c r="O420" s="1"/>
      <c r="P420" s="1"/>
      <c r="Q420" s="1"/>
      <c r="R420" s="1"/>
      <c r="S420" s="1"/>
      <c r="T420" s="1"/>
      <c r="U420" s="1"/>
      <c r="V420" s="1"/>
      <c r="W420" s="1"/>
      <c r="X420" s="1"/>
      <c r="Y420" s="1"/>
      <c r="Z420" s="1"/>
      <c r="AA420" s="1"/>
      <c r="AB420" s="1"/>
      <c r="AC420" s="1"/>
      <c r="AD420" s="1"/>
      <c r="AE420" s="1"/>
    </row>
    <row r="421" spans="1:31" ht="15.75" customHeight="1" x14ac:dyDescent="0.2">
      <c r="A421" s="1"/>
      <c r="B421" s="1"/>
      <c r="C421" s="1"/>
      <c r="D421" s="1"/>
      <c r="E421" s="1"/>
      <c r="F421" s="1"/>
      <c r="G421" s="1"/>
      <c r="H421" s="1"/>
      <c r="I421" s="1"/>
      <c r="J421" s="504"/>
      <c r="K421" s="466"/>
      <c r="L421" s="1"/>
      <c r="M421" s="1"/>
      <c r="N421" s="1"/>
      <c r="O421" s="1"/>
      <c r="P421" s="1"/>
      <c r="Q421" s="1"/>
      <c r="R421" s="1"/>
      <c r="S421" s="1"/>
      <c r="T421" s="1"/>
      <c r="U421" s="1"/>
      <c r="V421" s="1"/>
      <c r="W421" s="1"/>
      <c r="X421" s="1"/>
      <c r="Y421" s="1"/>
      <c r="Z421" s="1"/>
      <c r="AA421" s="1"/>
      <c r="AB421" s="1"/>
      <c r="AC421" s="1"/>
      <c r="AD421" s="1"/>
      <c r="AE421" s="1"/>
    </row>
    <row r="422" spans="1:31" ht="15.75" customHeight="1" x14ac:dyDescent="0.2">
      <c r="A422" s="1"/>
      <c r="B422" s="1"/>
      <c r="C422" s="1"/>
      <c r="D422" s="1"/>
      <c r="E422" s="1"/>
      <c r="F422" s="1"/>
      <c r="G422" s="1"/>
      <c r="H422" s="1"/>
      <c r="I422" s="1"/>
      <c r="J422" s="504"/>
      <c r="K422" s="466"/>
      <c r="L422" s="1"/>
      <c r="M422" s="1"/>
      <c r="N422" s="1"/>
      <c r="O422" s="1"/>
      <c r="P422" s="1"/>
      <c r="Q422" s="1"/>
      <c r="R422" s="1"/>
      <c r="S422" s="1"/>
      <c r="T422" s="1"/>
      <c r="U422" s="1"/>
      <c r="V422" s="1"/>
      <c r="W422" s="1"/>
      <c r="X422" s="1"/>
      <c r="Y422" s="1"/>
      <c r="Z422" s="1"/>
      <c r="AA422" s="1"/>
      <c r="AB422" s="1"/>
      <c r="AC422" s="1"/>
      <c r="AD422" s="1"/>
      <c r="AE422" s="1"/>
    </row>
    <row r="423" spans="1:31" ht="15.75" customHeight="1" x14ac:dyDescent="0.2">
      <c r="A423" s="1"/>
      <c r="B423" s="1"/>
      <c r="C423" s="1"/>
      <c r="D423" s="1"/>
      <c r="E423" s="1"/>
      <c r="F423" s="1"/>
      <c r="G423" s="1"/>
      <c r="H423" s="1"/>
      <c r="I423" s="1"/>
      <c r="J423" s="504"/>
      <c r="K423" s="466"/>
      <c r="L423" s="1"/>
      <c r="M423" s="1"/>
      <c r="N423" s="1"/>
      <c r="O423" s="1"/>
      <c r="P423" s="1"/>
      <c r="Q423" s="1"/>
      <c r="R423" s="1"/>
      <c r="S423" s="1"/>
      <c r="T423" s="1"/>
      <c r="U423" s="1"/>
      <c r="V423" s="1"/>
      <c r="W423" s="1"/>
      <c r="X423" s="1"/>
      <c r="Y423" s="1"/>
      <c r="Z423" s="1"/>
      <c r="AA423" s="1"/>
      <c r="AB423" s="1"/>
      <c r="AC423" s="1"/>
      <c r="AD423" s="1"/>
      <c r="AE423" s="1"/>
    </row>
    <row r="424" spans="1:31" ht="15.75" customHeight="1" x14ac:dyDescent="0.2">
      <c r="A424" s="1"/>
      <c r="B424" s="1"/>
      <c r="C424" s="1"/>
      <c r="D424" s="1"/>
      <c r="E424" s="1"/>
      <c r="F424" s="1"/>
      <c r="G424" s="1"/>
      <c r="H424" s="1"/>
      <c r="I424" s="1"/>
      <c r="J424" s="504"/>
      <c r="K424" s="466"/>
      <c r="L424" s="1"/>
      <c r="M424" s="1"/>
      <c r="N424" s="1"/>
      <c r="O424" s="1"/>
      <c r="P424" s="1"/>
      <c r="Q424" s="1"/>
      <c r="R424" s="1"/>
      <c r="S424" s="1"/>
      <c r="T424" s="1"/>
      <c r="U424" s="1"/>
      <c r="V424" s="1"/>
      <c r="W424" s="1"/>
      <c r="X424" s="1"/>
      <c r="Y424" s="1"/>
      <c r="Z424" s="1"/>
      <c r="AA424" s="1"/>
      <c r="AB424" s="1"/>
      <c r="AC424" s="1"/>
      <c r="AD424" s="1"/>
      <c r="AE424" s="1"/>
    </row>
    <row r="425" spans="1:31" ht="15.75" customHeight="1" x14ac:dyDescent="0.2">
      <c r="A425" s="1"/>
      <c r="B425" s="1"/>
      <c r="C425" s="1"/>
      <c r="D425" s="1"/>
      <c r="E425" s="1"/>
      <c r="F425" s="1"/>
      <c r="G425" s="1"/>
      <c r="H425" s="1"/>
      <c r="I425" s="1"/>
      <c r="J425" s="504"/>
      <c r="K425" s="466"/>
      <c r="L425" s="1"/>
      <c r="M425" s="1"/>
      <c r="N425" s="1"/>
      <c r="O425" s="1"/>
      <c r="P425" s="1"/>
      <c r="Q425" s="1"/>
      <c r="R425" s="1"/>
      <c r="S425" s="1"/>
      <c r="T425" s="1"/>
      <c r="U425" s="1"/>
      <c r="V425" s="1"/>
      <c r="W425" s="1"/>
      <c r="X425" s="1"/>
      <c r="Y425" s="1"/>
      <c r="Z425" s="1"/>
      <c r="AA425" s="1"/>
      <c r="AB425" s="1"/>
      <c r="AC425" s="1"/>
      <c r="AD425" s="1"/>
      <c r="AE425" s="1"/>
    </row>
    <row r="426" spans="1:31" ht="15.75" customHeight="1" x14ac:dyDescent="0.2">
      <c r="A426" s="1"/>
      <c r="B426" s="1"/>
      <c r="C426" s="1"/>
      <c r="D426" s="1"/>
      <c r="E426" s="1"/>
      <c r="F426" s="1"/>
      <c r="G426" s="1"/>
      <c r="H426" s="1"/>
      <c r="I426" s="1"/>
      <c r="J426" s="504"/>
      <c r="K426" s="466"/>
      <c r="L426" s="1"/>
      <c r="M426" s="1"/>
      <c r="N426" s="1"/>
      <c r="O426" s="1"/>
      <c r="P426" s="1"/>
      <c r="Q426" s="1"/>
      <c r="R426" s="1"/>
      <c r="S426" s="1"/>
      <c r="T426" s="1"/>
      <c r="U426" s="1"/>
      <c r="V426" s="1"/>
      <c r="W426" s="1"/>
      <c r="X426" s="1"/>
      <c r="Y426" s="1"/>
      <c r="Z426" s="1"/>
      <c r="AA426" s="1"/>
      <c r="AB426" s="1"/>
      <c r="AC426" s="1"/>
      <c r="AD426" s="1"/>
      <c r="AE426" s="1"/>
    </row>
    <row r="427" spans="1:31" ht="15.75" customHeight="1" x14ac:dyDescent="0.2">
      <c r="A427" s="1"/>
      <c r="B427" s="1"/>
      <c r="C427" s="1"/>
      <c r="D427" s="1"/>
      <c r="E427" s="1"/>
      <c r="F427" s="1"/>
      <c r="G427" s="1"/>
      <c r="H427" s="1"/>
      <c r="I427" s="1"/>
      <c r="J427" s="504"/>
      <c r="K427" s="466"/>
      <c r="L427" s="1"/>
      <c r="M427" s="1"/>
      <c r="N427" s="1"/>
      <c r="O427" s="1"/>
      <c r="P427" s="1"/>
      <c r="Q427" s="1"/>
      <c r="R427" s="1"/>
      <c r="S427" s="1"/>
      <c r="T427" s="1"/>
      <c r="U427" s="1"/>
      <c r="V427" s="1"/>
      <c r="W427" s="1"/>
      <c r="X427" s="1"/>
      <c r="Y427" s="1"/>
      <c r="Z427" s="1"/>
      <c r="AA427" s="1"/>
      <c r="AB427" s="1"/>
      <c r="AC427" s="1"/>
      <c r="AD427" s="1"/>
      <c r="AE427" s="1"/>
    </row>
    <row r="428" spans="1:31" ht="15.75" customHeight="1" x14ac:dyDescent="0.2">
      <c r="A428" s="1"/>
      <c r="B428" s="1"/>
      <c r="C428" s="1"/>
      <c r="D428" s="1"/>
      <c r="E428" s="1"/>
      <c r="F428" s="1"/>
      <c r="G428" s="1"/>
      <c r="H428" s="1"/>
      <c r="I428" s="1"/>
      <c r="J428" s="504"/>
      <c r="K428" s="466"/>
      <c r="L428" s="1"/>
      <c r="M428" s="1"/>
      <c r="N428" s="1"/>
      <c r="O428" s="1"/>
      <c r="P428" s="1"/>
      <c r="Q428" s="1"/>
      <c r="R428" s="1"/>
      <c r="S428" s="1"/>
      <c r="T428" s="1"/>
      <c r="U428" s="1"/>
      <c r="V428" s="1"/>
      <c r="W428" s="1"/>
      <c r="X428" s="1"/>
      <c r="Y428" s="1"/>
      <c r="Z428" s="1"/>
      <c r="AA428" s="1"/>
      <c r="AB428" s="1"/>
      <c r="AC428" s="1"/>
      <c r="AD428" s="1"/>
      <c r="AE428" s="1"/>
    </row>
    <row r="429" spans="1:31" ht="15.75" customHeight="1" x14ac:dyDescent="0.2">
      <c r="A429" s="1"/>
      <c r="B429" s="1"/>
      <c r="C429" s="1"/>
      <c r="D429" s="1"/>
      <c r="E429" s="1"/>
      <c r="F429" s="1"/>
      <c r="G429" s="1"/>
      <c r="H429" s="1"/>
      <c r="I429" s="1"/>
      <c r="J429" s="504"/>
      <c r="K429" s="466"/>
      <c r="L429" s="1"/>
      <c r="M429" s="1"/>
      <c r="N429" s="1"/>
      <c r="O429" s="1"/>
      <c r="P429" s="1"/>
      <c r="Q429" s="1"/>
      <c r="R429" s="1"/>
      <c r="S429" s="1"/>
      <c r="T429" s="1"/>
      <c r="U429" s="1"/>
      <c r="V429" s="1"/>
      <c r="W429" s="1"/>
      <c r="X429" s="1"/>
      <c r="Y429" s="1"/>
      <c r="Z429" s="1"/>
      <c r="AA429" s="1"/>
      <c r="AB429" s="1"/>
      <c r="AC429" s="1"/>
      <c r="AD429" s="1"/>
      <c r="AE429" s="1"/>
    </row>
    <row r="430" spans="1:31" ht="15.75" customHeight="1" x14ac:dyDescent="0.2">
      <c r="A430" s="1"/>
      <c r="B430" s="1"/>
      <c r="C430" s="1"/>
      <c r="D430" s="1"/>
      <c r="E430" s="1"/>
      <c r="F430" s="1"/>
      <c r="G430" s="1"/>
      <c r="H430" s="1"/>
      <c r="I430" s="1"/>
      <c r="J430" s="504"/>
      <c r="K430" s="466"/>
      <c r="L430" s="1"/>
      <c r="M430" s="1"/>
      <c r="N430" s="1"/>
      <c r="O430" s="1"/>
      <c r="P430" s="1"/>
      <c r="Q430" s="1"/>
      <c r="R430" s="1"/>
      <c r="S430" s="1"/>
      <c r="T430" s="1"/>
      <c r="U430" s="1"/>
      <c r="V430" s="1"/>
      <c r="W430" s="1"/>
      <c r="X430" s="1"/>
      <c r="Y430" s="1"/>
      <c r="Z430" s="1"/>
      <c r="AA430" s="1"/>
      <c r="AB430" s="1"/>
      <c r="AC430" s="1"/>
      <c r="AD430" s="1"/>
      <c r="AE430" s="1"/>
    </row>
    <row r="431" spans="1:31" ht="15.75" customHeight="1" x14ac:dyDescent="0.2">
      <c r="A431" s="1"/>
      <c r="B431" s="1"/>
      <c r="C431" s="1"/>
      <c r="D431" s="1"/>
      <c r="E431" s="1"/>
      <c r="F431" s="1"/>
      <c r="G431" s="1"/>
      <c r="H431" s="1"/>
      <c r="I431" s="1"/>
      <c r="J431" s="504"/>
      <c r="K431" s="466"/>
      <c r="L431" s="1"/>
      <c r="M431" s="1"/>
      <c r="N431" s="1"/>
      <c r="O431" s="1"/>
      <c r="P431" s="1"/>
      <c r="Q431" s="1"/>
      <c r="R431" s="1"/>
      <c r="S431" s="1"/>
      <c r="T431" s="1"/>
      <c r="U431" s="1"/>
      <c r="V431" s="1"/>
      <c r="W431" s="1"/>
      <c r="X431" s="1"/>
      <c r="Y431" s="1"/>
      <c r="Z431" s="1"/>
      <c r="AA431" s="1"/>
      <c r="AB431" s="1"/>
      <c r="AC431" s="1"/>
      <c r="AD431" s="1"/>
      <c r="AE431" s="1"/>
    </row>
    <row r="432" spans="1:31" ht="15.75" customHeight="1" x14ac:dyDescent="0.2">
      <c r="A432" s="1"/>
      <c r="B432" s="1"/>
      <c r="C432" s="1"/>
      <c r="D432" s="1"/>
      <c r="E432" s="1"/>
      <c r="F432" s="1"/>
      <c r="G432" s="1"/>
      <c r="H432" s="1"/>
      <c r="I432" s="1"/>
      <c r="J432" s="504"/>
      <c r="K432" s="466"/>
      <c r="L432" s="1"/>
      <c r="M432" s="1"/>
      <c r="N432" s="1"/>
      <c r="O432" s="1"/>
      <c r="P432" s="1"/>
      <c r="Q432" s="1"/>
      <c r="R432" s="1"/>
      <c r="S432" s="1"/>
      <c r="T432" s="1"/>
      <c r="U432" s="1"/>
      <c r="V432" s="1"/>
      <c r="W432" s="1"/>
      <c r="X432" s="1"/>
      <c r="Y432" s="1"/>
      <c r="Z432" s="1"/>
      <c r="AA432" s="1"/>
      <c r="AB432" s="1"/>
      <c r="AC432" s="1"/>
      <c r="AD432" s="1"/>
      <c r="AE432" s="1"/>
    </row>
    <row r="433" spans="1:31" ht="15.75" customHeight="1" x14ac:dyDescent="0.2">
      <c r="A433" s="1"/>
      <c r="B433" s="1"/>
      <c r="C433" s="1"/>
      <c r="D433" s="1"/>
      <c r="E433" s="1"/>
      <c r="F433" s="1"/>
      <c r="G433" s="1"/>
      <c r="H433" s="1"/>
      <c r="I433" s="1"/>
      <c r="J433" s="504"/>
      <c r="K433" s="466"/>
      <c r="L433" s="1"/>
      <c r="M433" s="1"/>
      <c r="N433" s="1"/>
      <c r="O433" s="1"/>
      <c r="P433" s="1"/>
      <c r="Q433" s="1"/>
      <c r="R433" s="1"/>
      <c r="S433" s="1"/>
      <c r="T433" s="1"/>
      <c r="U433" s="1"/>
      <c r="V433" s="1"/>
      <c r="W433" s="1"/>
      <c r="X433" s="1"/>
      <c r="Y433" s="1"/>
      <c r="Z433" s="1"/>
      <c r="AA433" s="1"/>
      <c r="AB433" s="1"/>
      <c r="AC433" s="1"/>
      <c r="AD433" s="1"/>
      <c r="AE433" s="1"/>
    </row>
    <row r="434" spans="1:31" ht="15.75" customHeight="1" x14ac:dyDescent="0.2">
      <c r="A434" s="1"/>
      <c r="B434" s="1"/>
      <c r="C434" s="1"/>
      <c r="D434" s="1"/>
      <c r="E434" s="1"/>
      <c r="F434" s="1"/>
      <c r="G434" s="1"/>
      <c r="H434" s="1"/>
      <c r="I434" s="1"/>
      <c r="J434" s="504"/>
      <c r="K434" s="466"/>
      <c r="L434" s="1"/>
      <c r="M434" s="1"/>
      <c r="N434" s="1"/>
      <c r="O434" s="1"/>
      <c r="P434" s="1"/>
      <c r="Q434" s="1"/>
      <c r="R434" s="1"/>
      <c r="S434" s="1"/>
      <c r="T434" s="1"/>
      <c r="U434" s="1"/>
      <c r="V434" s="1"/>
      <c r="W434" s="1"/>
      <c r="X434" s="1"/>
      <c r="Y434" s="1"/>
      <c r="Z434" s="1"/>
      <c r="AA434" s="1"/>
      <c r="AB434" s="1"/>
      <c r="AC434" s="1"/>
      <c r="AD434" s="1"/>
      <c r="AE434" s="1"/>
    </row>
    <row r="435" spans="1:31" ht="15.75" customHeight="1" x14ac:dyDescent="0.2">
      <c r="A435" s="1"/>
      <c r="B435" s="1"/>
      <c r="C435" s="1"/>
      <c r="D435" s="1"/>
      <c r="E435" s="1"/>
      <c r="F435" s="1"/>
      <c r="G435" s="1"/>
      <c r="H435" s="1"/>
      <c r="I435" s="1"/>
      <c r="J435" s="504"/>
      <c r="K435" s="466"/>
      <c r="L435" s="1"/>
      <c r="M435" s="1"/>
      <c r="N435" s="1"/>
      <c r="O435" s="1"/>
      <c r="P435" s="1"/>
      <c r="Q435" s="1"/>
      <c r="R435" s="1"/>
      <c r="S435" s="1"/>
      <c r="T435" s="1"/>
      <c r="U435" s="1"/>
      <c r="V435" s="1"/>
      <c r="W435" s="1"/>
      <c r="X435" s="1"/>
      <c r="Y435" s="1"/>
      <c r="Z435" s="1"/>
      <c r="AA435" s="1"/>
      <c r="AB435" s="1"/>
      <c r="AC435" s="1"/>
      <c r="AD435" s="1"/>
      <c r="AE435" s="1"/>
    </row>
    <row r="436" spans="1:31" ht="15.75" customHeight="1" x14ac:dyDescent="0.2">
      <c r="A436" s="1"/>
      <c r="B436" s="1"/>
      <c r="C436" s="1"/>
      <c r="D436" s="1"/>
      <c r="E436" s="1"/>
      <c r="F436" s="1"/>
      <c r="G436" s="1"/>
      <c r="H436" s="1"/>
      <c r="I436" s="1"/>
      <c r="J436" s="504"/>
      <c r="K436" s="466"/>
      <c r="L436" s="1"/>
      <c r="M436" s="1"/>
      <c r="N436" s="1"/>
      <c r="O436" s="1"/>
      <c r="P436" s="1"/>
      <c r="Q436" s="1"/>
      <c r="R436" s="1"/>
      <c r="S436" s="1"/>
      <c r="T436" s="1"/>
      <c r="U436" s="1"/>
      <c r="V436" s="1"/>
      <c r="W436" s="1"/>
      <c r="X436" s="1"/>
      <c r="Y436" s="1"/>
      <c r="Z436" s="1"/>
      <c r="AA436" s="1"/>
      <c r="AB436" s="1"/>
      <c r="AC436" s="1"/>
      <c r="AD436" s="1"/>
      <c r="AE436" s="1"/>
    </row>
    <row r="437" spans="1:31" ht="15.75" customHeight="1" x14ac:dyDescent="0.2">
      <c r="A437" s="1"/>
      <c r="B437" s="1"/>
      <c r="C437" s="1"/>
      <c r="D437" s="1"/>
      <c r="E437" s="1"/>
      <c r="F437" s="1"/>
      <c r="G437" s="1"/>
      <c r="H437" s="1"/>
      <c r="I437" s="1"/>
      <c r="J437" s="504"/>
      <c r="K437" s="466"/>
      <c r="L437" s="1"/>
      <c r="M437" s="1"/>
      <c r="N437" s="1"/>
      <c r="O437" s="1"/>
      <c r="P437" s="1"/>
      <c r="Q437" s="1"/>
      <c r="R437" s="1"/>
      <c r="S437" s="1"/>
      <c r="T437" s="1"/>
      <c r="U437" s="1"/>
      <c r="V437" s="1"/>
      <c r="W437" s="1"/>
      <c r="X437" s="1"/>
      <c r="Y437" s="1"/>
      <c r="Z437" s="1"/>
      <c r="AA437" s="1"/>
      <c r="AB437" s="1"/>
      <c r="AC437" s="1"/>
      <c r="AD437" s="1"/>
      <c r="AE437" s="1"/>
    </row>
    <row r="438" spans="1:31" ht="15.75" customHeight="1" x14ac:dyDescent="0.2">
      <c r="A438" s="1"/>
      <c r="B438" s="1"/>
      <c r="C438" s="1"/>
      <c r="D438" s="1"/>
      <c r="E438" s="1"/>
      <c r="F438" s="1"/>
      <c r="G438" s="1"/>
      <c r="H438" s="1"/>
      <c r="I438" s="1"/>
      <c r="J438" s="504"/>
      <c r="K438" s="466"/>
      <c r="L438" s="1"/>
      <c r="M438" s="1"/>
      <c r="N438" s="1"/>
      <c r="O438" s="1"/>
      <c r="P438" s="1"/>
      <c r="Q438" s="1"/>
      <c r="R438" s="1"/>
      <c r="S438" s="1"/>
      <c r="T438" s="1"/>
      <c r="U438" s="1"/>
      <c r="V438" s="1"/>
      <c r="W438" s="1"/>
      <c r="X438" s="1"/>
      <c r="Y438" s="1"/>
      <c r="Z438" s="1"/>
      <c r="AA438" s="1"/>
      <c r="AB438" s="1"/>
      <c r="AC438" s="1"/>
      <c r="AD438" s="1"/>
      <c r="AE438" s="1"/>
    </row>
    <row r="439" spans="1:31" ht="15.75" customHeight="1" x14ac:dyDescent="0.2">
      <c r="A439" s="1"/>
      <c r="B439" s="1"/>
      <c r="C439" s="1"/>
      <c r="D439" s="1"/>
      <c r="E439" s="1"/>
      <c r="F439" s="1"/>
      <c r="G439" s="1"/>
      <c r="H439" s="1"/>
      <c r="I439" s="1"/>
      <c r="J439" s="504"/>
      <c r="K439" s="466"/>
      <c r="L439" s="1"/>
      <c r="M439" s="1"/>
      <c r="N439" s="1"/>
      <c r="O439" s="1"/>
      <c r="P439" s="1"/>
      <c r="Q439" s="1"/>
      <c r="R439" s="1"/>
      <c r="S439" s="1"/>
      <c r="T439" s="1"/>
      <c r="U439" s="1"/>
      <c r="V439" s="1"/>
      <c r="W439" s="1"/>
      <c r="X439" s="1"/>
      <c r="Y439" s="1"/>
      <c r="Z439" s="1"/>
      <c r="AA439" s="1"/>
      <c r="AB439" s="1"/>
      <c r="AC439" s="1"/>
      <c r="AD439" s="1"/>
      <c r="AE439" s="1"/>
    </row>
    <row r="440" spans="1:31" ht="15.75" customHeight="1" x14ac:dyDescent="0.2">
      <c r="A440" s="1"/>
      <c r="B440" s="1"/>
      <c r="C440" s="1"/>
      <c r="D440" s="1"/>
      <c r="E440" s="1"/>
      <c r="F440" s="1"/>
      <c r="G440" s="1"/>
      <c r="H440" s="1"/>
      <c r="I440" s="1"/>
      <c r="J440" s="504"/>
      <c r="K440" s="466"/>
      <c r="L440" s="1"/>
      <c r="M440" s="1"/>
      <c r="N440" s="1"/>
      <c r="O440" s="1"/>
      <c r="P440" s="1"/>
      <c r="Q440" s="1"/>
      <c r="R440" s="1"/>
      <c r="S440" s="1"/>
      <c r="T440" s="1"/>
      <c r="U440" s="1"/>
      <c r="V440" s="1"/>
      <c r="W440" s="1"/>
      <c r="X440" s="1"/>
      <c r="Y440" s="1"/>
      <c r="Z440" s="1"/>
      <c r="AA440" s="1"/>
      <c r="AB440" s="1"/>
      <c r="AC440" s="1"/>
      <c r="AD440" s="1"/>
      <c r="AE440" s="1"/>
    </row>
    <row r="441" spans="1:31" ht="15.75" customHeight="1" x14ac:dyDescent="0.2">
      <c r="A441" s="1"/>
      <c r="B441" s="1"/>
      <c r="C441" s="1"/>
      <c r="D441" s="1"/>
      <c r="E441" s="1"/>
      <c r="F441" s="1"/>
      <c r="G441" s="1"/>
      <c r="H441" s="1"/>
      <c r="I441" s="1"/>
      <c r="J441" s="504"/>
      <c r="K441" s="466"/>
      <c r="L441" s="1"/>
      <c r="M441" s="1"/>
      <c r="N441" s="1"/>
      <c r="O441" s="1"/>
      <c r="P441" s="1"/>
      <c r="Q441" s="1"/>
      <c r="R441" s="1"/>
      <c r="S441" s="1"/>
      <c r="T441" s="1"/>
      <c r="U441" s="1"/>
      <c r="V441" s="1"/>
      <c r="W441" s="1"/>
      <c r="X441" s="1"/>
      <c r="Y441" s="1"/>
      <c r="Z441" s="1"/>
      <c r="AA441" s="1"/>
      <c r="AB441" s="1"/>
      <c r="AC441" s="1"/>
      <c r="AD441" s="1"/>
      <c r="AE441" s="1"/>
    </row>
    <row r="442" spans="1:31" ht="15.75" customHeight="1" x14ac:dyDescent="0.2">
      <c r="A442" s="1"/>
      <c r="B442" s="1"/>
      <c r="C442" s="1"/>
      <c r="D442" s="1"/>
      <c r="E442" s="1"/>
      <c r="F442" s="1"/>
      <c r="G442" s="1"/>
      <c r="H442" s="1"/>
      <c r="I442" s="1"/>
      <c r="J442" s="504"/>
      <c r="K442" s="466"/>
      <c r="L442" s="1"/>
      <c r="M442" s="1"/>
      <c r="N442" s="1"/>
      <c r="O442" s="1"/>
      <c r="P442" s="1"/>
      <c r="Q442" s="1"/>
      <c r="R442" s="1"/>
      <c r="S442" s="1"/>
      <c r="T442" s="1"/>
      <c r="U442" s="1"/>
      <c r="V442" s="1"/>
      <c r="W442" s="1"/>
      <c r="X442" s="1"/>
      <c r="Y442" s="1"/>
      <c r="Z442" s="1"/>
      <c r="AA442" s="1"/>
      <c r="AB442" s="1"/>
      <c r="AC442" s="1"/>
      <c r="AD442" s="1"/>
      <c r="AE442" s="1"/>
    </row>
    <row r="443" spans="1:31" ht="15.75" customHeight="1" x14ac:dyDescent="0.2">
      <c r="A443" s="1"/>
      <c r="B443" s="1"/>
      <c r="C443" s="1"/>
      <c r="D443" s="1"/>
      <c r="E443" s="1"/>
      <c r="F443" s="1"/>
      <c r="G443" s="1"/>
      <c r="H443" s="1"/>
      <c r="I443" s="1"/>
      <c r="J443" s="504"/>
      <c r="K443" s="466"/>
      <c r="L443" s="1"/>
      <c r="M443" s="1"/>
      <c r="N443" s="1"/>
      <c r="O443" s="1"/>
      <c r="P443" s="1"/>
      <c r="Q443" s="1"/>
      <c r="R443" s="1"/>
      <c r="S443" s="1"/>
      <c r="T443" s="1"/>
      <c r="U443" s="1"/>
      <c r="V443" s="1"/>
      <c r="W443" s="1"/>
      <c r="X443" s="1"/>
      <c r="Y443" s="1"/>
      <c r="Z443" s="1"/>
      <c r="AA443" s="1"/>
      <c r="AB443" s="1"/>
      <c r="AC443" s="1"/>
      <c r="AD443" s="1"/>
      <c r="AE443" s="1"/>
    </row>
    <row r="444" spans="1:31" ht="15.75" customHeight="1" x14ac:dyDescent="0.2">
      <c r="A444" s="1"/>
      <c r="B444" s="1"/>
      <c r="C444" s="1"/>
      <c r="D444" s="1"/>
      <c r="E444" s="1"/>
      <c r="F444" s="1"/>
      <c r="G444" s="1"/>
      <c r="H444" s="1"/>
      <c r="I444" s="1"/>
      <c r="J444" s="504"/>
      <c r="K444" s="466"/>
      <c r="L444" s="1"/>
      <c r="M444" s="1"/>
      <c r="N444" s="1"/>
      <c r="O444" s="1"/>
      <c r="P444" s="1"/>
      <c r="Q444" s="1"/>
      <c r="R444" s="1"/>
      <c r="S444" s="1"/>
      <c r="T444" s="1"/>
      <c r="U444" s="1"/>
      <c r="V444" s="1"/>
      <c r="W444" s="1"/>
      <c r="X444" s="1"/>
      <c r="Y444" s="1"/>
      <c r="Z444" s="1"/>
      <c r="AA444" s="1"/>
      <c r="AB444" s="1"/>
      <c r="AC444" s="1"/>
      <c r="AD444" s="1"/>
      <c r="AE444" s="1"/>
    </row>
    <row r="445" spans="1:31" ht="15.75" customHeight="1" x14ac:dyDescent="0.2">
      <c r="A445" s="1"/>
      <c r="B445" s="1"/>
      <c r="C445" s="1"/>
      <c r="D445" s="1"/>
      <c r="E445" s="1"/>
      <c r="F445" s="1"/>
      <c r="G445" s="1"/>
      <c r="H445" s="1"/>
      <c r="I445" s="1"/>
      <c r="J445" s="504"/>
      <c r="K445" s="466"/>
      <c r="L445" s="1"/>
      <c r="M445" s="1"/>
      <c r="N445" s="1"/>
      <c r="O445" s="1"/>
      <c r="P445" s="1"/>
      <c r="Q445" s="1"/>
      <c r="R445" s="1"/>
      <c r="S445" s="1"/>
      <c r="T445" s="1"/>
      <c r="U445" s="1"/>
      <c r="V445" s="1"/>
      <c r="W445" s="1"/>
      <c r="X445" s="1"/>
      <c r="Y445" s="1"/>
      <c r="Z445" s="1"/>
      <c r="AA445" s="1"/>
      <c r="AB445" s="1"/>
      <c r="AC445" s="1"/>
      <c r="AD445" s="1"/>
      <c r="AE445" s="1"/>
    </row>
    <row r="446" spans="1:31" ht="15.75" customHeight="1" x14ac:dyDescent="0.2">
      <c r="A446" s="1"/>
      <c r="B446" s="1"/>
      <c r="C446" s="1"/>
      <c r="D446" s="1"/>
      <c r="E446" s="1"/>
      <c r="F446" s="1"/>
      <c r="G446" s="1"/>
      <c r="H446" s="1"/>
      <c r="I446" s="1"/>
      <c r="J446" s="504"/>
      <c r="K446" s="466"/>
      <c r="L446" s="1"/>
      <c r="M446" s="1"/>
      <c r="N446" s="1"/>
      <c r="O446" s="1"/>
      <c r="P446" s="1"/>
      <c r="Q446" s="1"/>
      <c r="R446" s="1"/>
      <c r="S446" s="1"/>
      <c r="T446" s="1"/>
      <c r="U446" s="1"/>
      <c r="V446" s="1"/>
      <c r="W446" s="1"/>
      <c r="X446" s="1"/>
      <c r="Y446" s="1"/>
      <c r="Z446" s="1"/>
      <c r="AA446" s="1"/>
      <c r="AB446" s="1"/>
      <c r="AC446" s="1"/>
      <c r="AD446" s="1"/>
      <c r="AE446" s="1"/>
    </row>
    <row r="447" spans="1:31" ht="15.75" customHeight="1" x14ac:dyDescent="0.2">
      <c r="A447" s="1"/>
      <c r="B447" s="1"/>
      <c r="C447" s="1"/>
      <c r="D447" s="1"/>
      <c r="E447" s="1"/>
      <c r="F447" s="1"/>
      <c r="G447" s="1"/>
      <c r="H447" s="1"/>
      <c r="I447" s="1"/>
      <c r="J447" s="504"/>
      <c r="K447" s="466"/>
      <c r="L447" s="1"/>
      <c r="M447" s="1"/>
      <c r="N447" s="1"/>
      <c r="O447" s="1"/>
      <c r="P447" s="1"/>
      <c r="Q447" s="1"/>
      <c r="R447" s="1"/>
      <c r="S447" s="1"/>
      <c r="T447" s="1"/>
      <c r="U447" s="1"/>
      <c r="V447" s="1"/>
      <c r="W447" s="1"/>
      <c r="X447" s="1"/>
      <c r="Y447" s="1"/>
      <c r="Z447" s="1"/>
      <c r="AA447" s="1"/>
      <c r="AB447" s="1"/>
      <c r="AC447" s="1"/>
      <c r="AD447" s="1"/>
      <c r="AE447" s="1"/>
    </row>
    <row r="448" spans="1:31" ht="15.75" customHeight="1" x14ac:dyDescent="0.2">
      <c r="A448" s="1"/>
      <c r="B448" s="1"/>
      <c r="C448" s="1"/>
      <c r="D448" s="1"/>
      <c r="E448" s="1"/>
      <c r="F448" s="1"/>
      <c r="G448" s="1"/>
      <c r="H448" s="1"/>
      <c r="I448" s="1"/>
      <c r="J448" s="504"/>
      <c r="K448" s="466"/>
      <c r="L448" s="1"/>
      <c r="M448" s="1"/>
      <c r="N448" s="1"/>
      <c r="O448" s="1"/>
      <c r="P448" s="1"/>
      <c r="Q448" s="1"/>
      <c r="R448" s="1"/>
      <c r="S448" s="1"/>
      <c r="T448" s="1"/>
      <c r="U448" s="1"/>
      <c r="V448" s="1"/>
      <c r="W448" s="1"/>
      <c r="X448" s="1"/>
      <c r="Y448" s="1"/>
      <c r="Z448" s="1"/>
      <c r="AA448" s="1"/>
      <c r="AB448" s="1"/>
      <c r="AC448" s="1"/>
      <c r="AD448" s="1"/>
      <c r="AE448" s="1"/>
    </row>
    <row r="449" spans="1:31" ht="15.75" customHeight="1" x14ac:dyDescent="0.2">
      <c r="A449" s="1"/>
      <c r="B449" s="1"/>
      <c r="C449" s="1"/>
      <c r="D449" s="1"/>
      <c r="E449" s="1"/>
      <c r="F449" s="1"/>
      <c r="G449" s="1"/>
      <c r="H449" s="1"/>
      <c r="I449" s="1"/>
      <c r="J449" s="504"/>
      <c r="K449" s="466"/>
      <c r="L449" s="1"/>
      <c r="M449" s="1"/>
      <c r="N449" s="1"/>
      <c r="O449" s="1"/>
      <c r="P449" s="1"/>
      <c r="Q449" s="1"/>
      <c r="R449" s="1"/>
      <c r="S449" s="1"/>
      <c r="T449" s="1"/>
      <c r="U449" s="1"/>
      <c r="V449" s="1"/>
      <c r="W449" s="1"/>
      <c r="X449" s="1"/>
      <c r="Y449" s="1"/>
      <c r="Z449" s="1"/>
      <c r="AA449" s="1"/>
      <c r="AB449" s="1"/>
      <c r="AC449" s="1"/>
      <c r="AD449" s="1"/>
      <c r="AE449" s="1"/>
    </row>
    <row r="450" spans="1:31" ht="15.75" customHeight="1" x14ac:dyDescent="0.2">
      <c r="A450" s="1"/>
      <c r="B450" s="1"/>
      <c r="C450" s="1"/>
      <c r="D450" s="1"/>
      <c r="E450" s="1"/>
      <c r="F450" s="1"/>
      <c r="G450" s="1"/>
      <c r="H450" s="1"/>
      <c r="I450" s="1"/>
      <c r="J450" s="504"/>
      <c r="K450" s="466"/>
      <c r="L450" s="1"/>
      <c r="M450" s="1"/>
      <c r="N450" s="1"/>
      <c r="O450" s="1"/>
      <c r="P450" s="1"/>
      <c r="Q450" s="1"/>
      <c r="R450" s="1"/>
      <c r="S450" s="1"/>
      <c r="T450" s="1"/>
      <c r="U450" s="1"/>
      <c r="V450" s="1"/>
      <c r="W450" s="1"/>
      <c r="X450" s="1"/>
      <c r="Y450" s="1"/>
      <c r="Z450" s="1"/>
      <c r="AA450" s="1"/>
      <c r="AB450" s="1"/>
      <c r="AC450" s="1"/>
      <c r="AD450" s="1"/>
      <c r="AE450" s="1"/>
    </row>
    <row r="451" spans="1:31" ht="15.75" customHeight="1" x14ac:dyDescent="0.2">
      <c r="A451" s="1"/>
      <c r="B451" s="1"/>
      <c r="C451" s="1"/>
      <c r="D451" s="1"/>
      <c r="E451" s="1"/>
      <c r="F451" s="1"/>
      <c r="G451" s="1"/>
      <c r="H451" s="1"/>
      <c r="I451" s="1"/>
      <c r="J451" s="504"/>
      <c r="K451" s="466"/>
      <c r="L451" s="1"/>
      <c r="M451" s="1"/>
      <c r="N451" s="1"/>
      <c r="O451" s="1"/>
      <c r="P451" s="1"/>
      <c r="Q451" s="1"/>
      <c r="R451" s="1"/>
      <c r="S451" s="1"/>
      <c r="T451" s="1"/>
      <c r="U451" s="1"/>
      <c r="V451" s="1"/>
      <c r="W451" s="1"/>
      <c r="X451" s="1"/>
      <c r="Y451" s="1"/>
      <c r="Z451" s="1"/>
      <c r="AA451" s="1"/>
      <c r="AB451" s="1"/>
      <c r="AC451" s="1"/>
      <c r="AD451" s="1"/>
      <c r="AE451" s="1"/>
    </row>
    <row r="452" spans="1:31" ht="15.75" customHeight="1" x14ac:dyDescent="0.2">
      <c r="A452" s="1"/>
      <c r="B452" s="1"/>
      <c r="C452" s="1"/>
      <c r="D452" s="1"/>
      <c r="E452" s="1"/>
      <c r="F452" s="1"/>
      <c r="G452" s="1"/>
      <c r="H452" s="1"/>
      <c r="I452" s="1"/>
      <c r="J452" s="504"/>
      <c r="K452" s="466"/>
      <c r="L452" s="1"/>
      <c r="M452" s="1"/>
      <c r="N452" s="1"/>
      <c r="O452" s="1"/>
      <c r="P452" s="1"/>
      <c r="Q452" s="1"/>
      <c r="R452" s="1"/>
      <c r="S452" s="1"/>
      <c r="T452" s="1"/>
      <c r="U452" s="1"/>
      <c r="V452" s="1"/>
      <c r="W452" s="1"/>
      <c r="X452" s="1"/>
      <c r="Y452" s="1"/>
      <c r="Z452" s="1"/>
      <c r="AA452" s="1"/>
      <c r="AB452" s="1"/>
      <c r="AC452" s="1"/>
      <c r="AD452" s="1"/>
      <c r="AE452" s="1"/>
    </row>
    <row r="453" spans="1:31" ht="15.75" customHeight="1" x14ac:dyDescent="0.2">
      <c r="A453" s="1"/>
      <c r="B453" s="1"/>
      <c r="C453" s="1"/>
      <c r="D453" s="1"/>
      <c r="E453" s="1"/>
      <c r="F453" s="1"/>
      <c r="G453" s="1"/>
      <c r="H453" s="1"/>
      <c r="I453" s="1"/>
      <c r="J453" s="504"/>
      <c r="K453" s="466"/>
      <c r="L453" s="1"/>
      <c r="M453" s="1"/>
      <c r="N453" s="1"/>
      <c r="O453" s="1"/>
      <c r="P453" s="1"/>
      <c r="Q453" s="1"/>
      <c r="R453" s="1"/>
      <c r="S453" s="1"/>
      <c r="T453" s="1"/>
      <c r="U453" s="1"/>
      <c r="V453" s="1"/>
      <c r="W453" s="1"/>
      <c r="X453" s="1"/>
      <c r="Y453" s="1"/>
      <c r="Z453" s="1"/>
      <c r="AA453" s="1"/>
      <c r="AB453" s="1"/>
      <c r="AC453" s="1"/>
      <c r="AD453" s="1"/>
      <c r="AE453" s="1"/>
    </row>
    <row r="454" spans="1:31" ht="15.75" customHeight="1" x14ac:dyDescent="0.2">
      <c r="A454" s="1"/>
      <c r="B454" s="1"/>
      <c r="C454" s="1"/>
      <c r="D454" s="1"/>
      <c r="E454" s="1"/>
      <c r="F454" s="1"/>
      <c r="G454" s="1"/>
      <c r="H454" s="1"/>
      <c r="I454" s="1"/>
      <c r="J454" s="504"/>
      <c r="K454" s="466"/>
      <c r="L454" s="1"/>
      <c r="M454" s="1"/>
      <c r="N454" s="1"/>
      <c r="O454" s="1"/>
      <c r="P454" s="1"/>
      <c r="Q454" s="1"/>
      <c r="R454" s="1"/>
      <c r="S454" s="1"/>
      <c r="T454" s="1"/>
      <c r="U454" s="1"/>
      <c r="V454" s="1"/>
      <c r="W454" s="1"/>
      <c r="X454" s="1"/>
      <c r="Y454" s="1"/>
      <c r="Z454" s="1"/>
      <c r="AA454" s="1"/>
      <c r="AB454" s="1"/>
      <c r="AC454" s="1"/>
      <c r="AD454" s="1"/>
      <c r="AE454" s="1"/>
    </row>
    <row r="455" spans="1:31" ht="15.75" customHeight="1" x14ac:dyDescent="0.2">
      <c r="A455" s="1"/>
      <c r="B455" s="1"/>
      <c r="C455" s="1"/>
      <c r="D455" s="1"/>
      <c r="E455" s="1"/>
      <c r="F455" s="1"/>
      <c r="G455" s="1"/>
      <c r="H455" s="1"/>
      <c r="I455" s="1"/>
      <c r="J455" s="504"/>
      <c r="K455" s="466"/>
      <c r="L455" s="1"/>
      <c r="M455" s="1"/>
      <c r="N455" s="1"/>
      <c r="O455" s="1"/>
      <c r="P455" s="1"/>
      <c r="Q455" s="1"/>
      <c r="R455" s="1"/>
      <c r="S455" s="1"/>
      <c r="T455" s="1"/>
      <c r="U455" s="1"/>
      <c r="V455" s="1"/>
      <c r="W455" s="1"/>
      <c r="X455" s="1"/>
      <c r="Y455" s="1"/>
      <c r="Z455" s="1"/>
      <c r="AA455" s="1"/>
      <c r="AB455" s="1"/>
      <c r="AC455" s="1"/>
      <c r="AD455" s="1"/>
      <c r="AE455" s="1"/>
    </row>
    <row r="456" spans="1:31" ht="15.75" customHeight="1" x14ac:dyDescent="0.2">
      <c r="A456" s="1"/>
      <c r="B456" s="1"/>
      <c r="C456" s="1"/>
      <c r="D456" s="1"/>
      <c r="E456" s="1"/>
      <c r="F456" s="1"/>
      <c r="G456" s="1"/>
      <c r="H456" s="1"/>
      <c r="I456" s="1"/>
      <c r="J456" s="504"/>
      <c r="K456" s="466"/>
      <c r="L456" s="1"/>
      <c r="M456" s="1"/>
      <c r="N456" s="1"/>
      <c r="O456" s="1"/>
      <c r="P456" s="1"/>
      <c r="Q456" s="1"/>
      <c r="R456" s="1"/>
      <c r="S456" s="1"/>
      <c r="T456" s="1"/>
      <c r="U456" s="1"/>
      <c r="V456" s="1"/>
      <c r="W456" s="1"/>
      <c r="X456" s="1"/>
      <c r="Y456" s="1"/>
      <c r="Z456" s="1"/>
      <c r="AA456" s="1"/>
      <c r="AB456" s="1"/>
      <c r="AC456" s="1"/>
      <c r="AD456" s="1"/>
      <c r="AE456" s="1"/>
    </row>
    <row r="457" spans="1:31" ht="15.75" customHeight="1" x14ac:dyDescent="0.2">
      <c r="A457" s="1"/>
      <c r="B457" s="1"/>
      <c r="C457" s="1"/>
      <c r="D457" s="1"/>
      <c r="E457" s="1"/>
      <c r="F457" s="1"/>
      <c r="G457" s="1"/>
      <c r="H457" s="1"/>
      <c r="I457" s="1"/>
      <c r="J457" s="504"/>
      <c r="K457" s="466"/>
      <c r="L457" s="1"/>
      <c r="M457" s="1"/>
      <c r="N457" s="1"/>
      <c r="O457" s="1"/>
      <c r="P457" s="1"/>
      <c r="Q457" s="1"/>
      <c r="R457" s="1"/>
      <c r="S457" s="1"/>
      <c r="T457" s="1"/>
      <c r="U457" s="1"/>
      <c r="V457" s="1"/>
      <c r="W457" s="1"/>
      <c r="X457" s="1"/>
      <c r="Y457" s="1"/>
      <c r="Z457" s="1"/>
      <c r="AA457" s="1"/>
      <c r="AB457" s="1"/>
      <c r="AC457" s="1"/>
      <c r="AD457" s="1"/>
      <c r="AE457" s="1"/>
    </row>
    <row r="458" spans="1:31" ht="15.75" customHeight="1" x14ac:dyDescent="0.2">
      <c r="A458" s="1"/>
      <c r="B458" s="1"/>
      <c r="C458" s="1"/>
      <c r="D458" s="1"/>
      <c r="E458" s="1"/>
      <c r="F458" s="1"/>
      <c r="G458" s="1"/>
      <c r="H458" s="1"/>
      <c r="I458" s="1"/>
      <c r="J458" s="504"/>
      <c r="K458" s="466"/>
      <c r="L458" s="1"/>
      <c r="M458" s="1"/>
      <c r="N458" s="1"/>
      <c r="O458" s="1"/>
      <c r="P458" s="1"/>
      <c r="Q458" s="1"/>
      <c r="R458" s="1"/>
      <c r="S458" s="1"/>
      <c r="T458" s="1"/>
      <c r="U458" s="1"/>
      <c r="V458" s="1"/>
      <c r="W458" s="1"/>
      <c r="X458" s="1"/>
      <c r="Y458" s="1"/>
      <c r="Z458" s="1"/>
      <c r="AA458" s="1"/>
      <c r="AB458" s="1"/>
      <c r="AC458" s="1"/>
      <c r="AD458" s="1"/>
      <c r="AE458" s="1"/>
    </row>
    <row r="459" spans="1:31" ht="15.75" customHeight="1" x14ac:dyDescent="0.2">
      <c r="A459" s="1"/>
      <c r="B459" s="1"/>
      <c r="C459" s="1"/>
      <c r="D459" s="1"/>
      <c r="E459" s="1"/>
      <c r="F459" s="1"/>
      <c r="G459" s="1"/>
      <c r="H459" s="1"/>
      <c r="I459" s="1"/>
      <c r="J459" s="504"/>
      <c r="K459" s="466"/>
      <c r="L459" s="1"/>
      <c r="M459" s="1"/>
      <c r="N459" s="1"/>
      <c r="O459" s="1"/>
      <c r="P459" s="1"/>
      <c r="Q459" s="1"/>
      <c r="R459" s="1"/>
      <c r="S459" s="1"/>
      <c r="T459" s="1"/>
      <c r="U459" s="1"/>
      <c r="V459" s="1"/>
      <c r="W459" s="1"/>
      <c r="X459" s="1"/>
      <c r="Y459" s="1"/>
      <c r="Z459" s="1"/>
      <c r="AA459" s="1"/>
      <c r="AB459" s="1"/>
      <c r="AC459" s="1"/>
      <c r="AD459" s="1"/>
      <c r="AE459" s="1"/>
    </row>
    <row r="460" spans="1:31" ht="15.75" customHeight="1" x14ac:dyDescent="0.2">
      <c r="A460" s="1"/>
      <c r="B460" s="1"/>
      <c r="C460" s="1"/>
      <c r="D460" s="1"/>
      <c r="E460" s="1"/>
      <c r="F460" s="1"/>
      <c r="G460" s="1"/>
      <c r="H460" s="1"/>
      <c r="I460" s="1"/>
      <c r="J460" s="504"/>
      <c r="K460" s="466"/>
      <c r="L460" s="1"/>
      <c r="M460" s="1"/>
      <c r="N460" s="1"/>
      <c r="O460" s="1"/>
      <c r="P460" s="1"/>
      <c r="Q460" s="1"/>
      <c r="R460" s="1"/>
      <c r="S460" s="1"/>
      <c r="T460" s="1"/>
      <c r="U460" s="1"/>
      <c r="V460" s="1"/>
      <c r="W460" s="1"/>
      <c r="X460" s="1"/>
      <c r="Y460" s="1"/>
      <c r="Z460" s="1"/>
      <c r="AA460" s="1"/>
      <c r="AB460" s="1"/>
      <c r="AC460" s="1"/>
      <c r="AD460" s="1"/>
      <c r="AE460" s="1"/>
    </row>
    <row r="461" spans="1:31" ht="15.75" customHeight="1" x14ac:dyDescent="0.2">
      <c r="A461" s="1"/>
      <c r="B461" s="1"/>
      <c r="C461" s="1"/>
      <c r="D461" s="1"/>
      <c r="E461" s="1"/>
      <c r="F461" s="1"/>
      <c r="G461" s="1"/>
      <c r="H461" s="1"/>
      <c r="I461" s="1"/>
      <c r="J461" s="504"/>
      <c r="K461" s="466"/>
      <c r="L461" s="1"/>
      <c r="M461" s="1"/>
      <c r="N461" s="1"/>
      <c r="O461" s="1"/>
      <c r="P461" s="1"/>
      <c r="Q461" s="1"/>
      <c r="R461" s="1"/>
      <c r="S461" s="1"/>
      <c r="T461" s="1"/>
      <c r="U461" s="1"/>
      <c r="V461" s="1"/>
      <c r="W461" s="1"/>
      <c r="X461" s="1"/>
      <c r="Y461" s="1"/>
      <c r="Z461" s="1"/>
      <c r="AA461" s="1"/>
      <c r="AB461" s="1"/>
      <c r="AC461" s="1"/>
      <c r="AD461" s="1"/>
      <c r="AE461" s="1"/>
    </row>
    <row r="462" spans="1:31" ht="15.75" customHeight="1" x14ac:dyDescent="0.2">
      <c r="A462" s="1"/>
      <c r="B462" s="1"/>
      <c r="C462" s="1"/>
      <c r="D462" s="1"/>
      <c r="E462" s="1"/>
      <c r="F462" s="1"/>
      <c r="G462" s="1"/>
      <c r="H462" s="1"/>
      <c r="I462" s="1"/>
      <c r="J462" s="504"/>
      <c r="K462" s="466"/>
      <c r="L462" s="1"/>
      <c r="M462" s="1"/>
      <c r="N462" s="1"/>
      <c r="O462" s="1"/>
      <c r="P462" s="1"/>
      <c r="Q462" s="1"/>
      <c r="R462" s="1"/>
      <c r="S462" s="1"/>
      <c r="T462" s="1"/>
      <c r="U462" s="1"/>
      <c r="V462" s="1"/>
      <c r="W462" s="1"/>
      <c r="X462" s="1"/>
      <c r="Y462" s="1"/>
      <c r="Z462" s="1"/>
      <c r="AA462" s="1"/>
      <c r="AB462" s="1"/>
      <c r="AC462" s="1"/>
      <c r="AD462" s="1"/>
      <c r="AE462" s="1"/>
    </row>
    <row r="463" spans="1:31" ht="15.75" customHeight="1" x14ac:dyDescent="0.2">
      <c r="A463" s="1"/>
      <c r="B463" s="1"/>
      <c r="C463" s="1"/>
      <c r="D463" s="1"/>
      <c r="E463" s="1"/>
      <c r="F463" s="1"/>
      <c r="G463" s="1"/>
      <c r="H463" s="1"/>
      <c r="I463" s="1"/>
      <c r="J463" s="504"/>
      <c r="K463" s="466"/>
      <c r="L463" s="1"/>
      <c r="M463" s="1"/>
      <c r="N463" s="1"/>
      <c r="O463" s="1"/>
      <c r="P463" s="1"/>
      <c r="Q463" s="1"/>
      <c r="R463" s="1"/>
      <c r="S463" s="1"/>
      <c r="T463" s="1"/>
      <c r="U463" s="1"/>
      <c r="V463" s="1"/>
      <c r="W463" s="1"/>
      <c r="X463" s="1"/>
      <c r="Y463" s="1"/>
      <c r="Z463" s="1"/>
      <c r="AA463" s="1"/>
      <c r="AB463" s="1"/>
      <c r="AC463" s="1"/>
      <c r="AD463" s="1"/>
      <c r="AE463" s="1"/>
    </row>
    <row r="464" spans="1:31" ht="15.75" customHeight="1" x14ac:dyDescent="0.2">
      <c r="A464" s="1"/>
      <c r="B464" s="1"/>
      <c r="C464" s="1"/>
      <c r="D464" s="1"/>
      <c r="E464" s="1"/>
      <c r="F464" s="1"/>
      <c r="G464" s="1"/>
      <c r="H464" s="1"/>
      <c r="I464" s="1"/>
      <c r="J464" s="504"/>
      <c r="K464" s="466"/>
      <c r="L464" s="1"/>
      <c r="M464" s="1"/>
      <c r="N464" s="1"/>
      <c r="O464" s="1"/>
      <c r="P464" s="1"/>
      <c r="Q464" s="1"/>
      <c r="R464" s="1"/>
      <c r="S464" s="1"/>
      <c r="T464" s="1"/>
      <c r="U464" s="1"/>
      <c r="V464" s="1"/>
      <c r="W464" s="1"/>
      <c r="X464" s="1"/>
      <c r="Y464" s="1"/>
      <c r="Z464" s="1"/>
      <c r="AA464" s="1"/>
      <c r="AB464" s="1"/>
      <c r="AC464" s="1"/>
      <c r="AD464" s="1"/>
      <c r="AE464" s="1"/>
    </row>
    <row r="465" spans="1:31" ht="15.75" customHeight="1" x14ac:dyDescent="0.2">
      <c r="A465" s="1"/>
      <c r="B465" s="1"/>
      <c r="C465" s="1"/>
      <c r="D465" s="1"/>
      <c r="E465" s="1"/>
      <c r="F465" s="1"/>
      <c r="G465" s="1"/>
      <c r="H465" s="1"/>
      <c r="I465" s="1"/>
      <c r="J465" s="504"/>
      <c r="K465" s="466"/>
      <c r="L465" s="1"/>
      <c r="M465" s="1"/>
      <c r="N465" s="1"/>
      <c r="O465" s="1"/>
      <c r="P465" s="1"/>
      <c r="Q465" s="1"/>
      <c r="R465" s="1"/>
      <c r="S465" s="1"/>
      <c r="T465" s="1"/>
      <c r="U465" s="1"/>
      <c r="V465" s="1"/>
      <c r="W465" s="1"/>
      <c r="X465" s="1"/>
      <c r="Y465" s="1"/>
      <c r="Z465" s="1"/>
      <c r="AA465" s="1"/>
      <c r="AB465" s="1"/>
      <c r="AC465" s="1"/>
      <c r="AD465" s="1"/>
      <c r="AE465" s="1"/>
    </row>
    <row r="466" spans="1:31" ht="15.75" customHeight="1" x14ac:dyDescent="0.2">
      <c r="A466" s="1"/>
      <c r="B466" s="1"/>
      <c r="C466" s="1"/>
      <c r="D466" s="1"/>
      <c r="E466" s="1"/>
      <c r="F466" s="1"/>
      <c r="G466" s="1"/>
      <c r="H466" s="1"/>
      <c r="I466" s="1"/>
      <c r="J466" s="504"/>
      <c r="K466" s="466"/>
      <c r="L466" s="1"/>
      <c r="M466" s="1"/>
      <c r="N466" s="1"/>
      <c r="O466" s="1"/>
      <c r="P466" s="1"/>
      <c r="Q466" s="1"/>
      <c r="R466" s="1"/>
      <c r="S466" s="1"/>
      <c r="T466" s="1"/>
      <c r="U466" s="1"/>
      <c r="V466" s="1"/>
      <c r="W466" s="1"/>
      <c r="X466" s="1"/>
      <c r="Y466" s="1"/>
      <c r="Z466" s="1"/>
      <c r="AA466" s="1"/>
      <c r="AB466" s="1"/>
      <c r="AC466" s="1"/>
      <c r="AD466" s="1"/>
      <c r="AE466" s="1"/>
    </row>
    <row r="467" spans="1:31" ht="15.75" customHeight="1" x14ac:dyDescent="0.2">
      <c r="A467" s="1"/>
      <c r="B467" s="1"/>
      <c r="C467" s="1"/>
      <c r="D467" s="1"/>
      <c r="E467" s="1"/>
      <c r="F467" s="1"/>
      <c r="G467" s="1"/>
      <c r="H467" s="1"/>
      <c r="I467" s="1"/>
      <c r="J467" s="504"/>
      <c r="K467" s="466"/>
      <c r="L467" s="1"/>
      <c r="M467" s="1"/>
      <c r="N467" s="1"/>
      <c r="O467" s="1"/>
      <c r="P467" s="1"/>
      <c r="Q467" s="1"/>
      <c r="R467" s="1"/>
      <c r="S467" s="1"/>
      <c r="T467" s="1"/>
      <c r="U467" s="1"/>
      <c r="V467" s="1"/>
      <c r="W467" s="1"/>
      <c r="X467" s="1"/>
      <c r="Y467" s="1"/>
      <c r="Z467" s="1"/>
      <c r="AA467" s="1"/>
      <c r="AB467" s="1"/>
      <c r="AC467" s="1"/>
      <c r="AD467" s="1"/>
      <c r="AE467" s="1"/>
    </row>
    <row r="468" spans="1:31" ht="15.75" customHeight="1" x14ac:dyDescent="0.2">
      <c r="A468" s="1"/>
      <c r="B468" s="1"/>
      <c r="C468" s="1"/>
      <c r="D468" s="1"/>
      <c r="E468" s="1"/>
      <c r="F468" s="1"/>
      <c r="G468" s="1"/>
      <c r="H468" s="1"/>
      <c r="I468" s="1"/>
      <c r="J468" s="504"/>
      <c r="K468" s="466"/>
      <c r="L468" s="1"/>
      <c r="M468" s="1"/>
      <c r="N468" s="1"/>
      <c r="O468" s="1"/>
      <c r="P468" s="1"/>
      <c r="Q468" s="1"/>
      <c r="R468" s="1"/>
      <c r="S468" s="1"/>
      <c r="T468" s="1"/>
      <c r="U468" s="1"/>
      <c r="V468" s="1"/>
      <c r="W468" s="1"/>
      <c r="X468" s="1"/>
      <c r="Y468" s="1"/>
      <c r="Z468" s="1"/>
      <c r="AA468" s="1"/>
      <c r="AB468" s="1"/>
      <c r="AC468" s="1"/>
      <c r="AD468" s="1"/>
      <c r="AE468" s="1"/>
    </row>
    <row r="469" spans="1:31" ht="15.75" customHeight="1" x14ac:dyDescent="0.2">
      <c r="A469" s="1"/>
      <c r="B469" s="1"/>
      <c r="C469" s="1"/>
      <c r="D469" s="1"/>
      <c r="E469" s="1"/>
      <c r="F469" s="1"/>
      <c r="G469" s="1"/>
      <c r="H469" s="1"/>
      <c r="I469" s="1"/>
      <c r="J469" s="504"/>
      <c r="K469" s="466"/>
      <c r="L469" s="1"/>
      <c r="M469" s="1"/>
      <c r="N469" s="1"/>
      <c r="O469" s="1"/>
      <c r="P469" s="1"/>
      <c r="Q469" s="1"/>
      <c r="R469" s="1"/>
      <c r="S469" s="1"/>
      <c r="T469" s="1"/>
      <c r="U469" s="1"/>
      <c r="V469" s="1"/>
      <c r="W469" s="1"/>
      <c r="X469" s="1"/>
      <c r="Y469" s="1"/>
      <c r="Z469" s="1"/>
      <c r="AA469" s="1"/>
      <c r="AB469" s="1"/>
      <c r="AC469" s="1"/>
      <c r="AD469" s="1"/>
      <c r="AE469" s="1"/>
    </row>
    <row r="470" spans="1:31" ht="15.75" customHeight="1" x14ac:dyDescent="0.2">
      <c r="A470" s="1"/>
      <c r="B470" s="1"/>
      <c r="C470" s="1"/>
      <c r="D470" s="1"/>
      <c r="E470" s="1"/>
      <c r="F470" s="1"/>
      <c r="G470" s="1"/>
      <c r="H470" s="1"/>
      <c r="I470" s="1"/>
      <c r="J470" s="504"/>
      <c r="K470" s="466"/>
      <c r="L470" s="1"/>
      <c r="M470" s="1"/>
      <c r="N470" s="1"/>
      <c r="O470" s="1"/>
      <c r="P470" s="1"/>
      <c r="Q470" s="1"/>
      <c r="R470" s="1"/>
      <c r="S470" s="1"/>
      <c r="T470" s="1"/>
      <c r="U470" s="1"/>
      <c r="V470" s="1"/>
      <c r="W470" s="1"/>
      <c r="X470" s="1"/>
      <c r="Y470" s="1"/>
      <c r="Z470" s="1"/>
      <c r="AA470" s="1"/>
      <c r="AB470" s="1"/>
      <c r="AC470" s="1"/>
      <c r="AD470" s="1"/>
      <c r="AE470" s="1"/>
    </row>
    <row r="471" spans="1:31" ht="15.75" customHeight="1" x14ac:dyDescent="0.2">
      <c r="A471" s="1"/>
      <c r="B471" s="1"/>
      <c r="C471" s="1"/>
      <c r="D471" s="1"/>
      <c r="E471" s="1"/>
      <c r="F471" s="1"/>
      <c r="G471" s="1"/>
      <c r="H471" s="1"/>
      <c r="I471" s="1"/>
      <c r="J471" s="504"/>
      <c r="K471" s="466"/>
      <c r="L471" s="1"/>
      <c r="M471" s="1"/>
      <c r="N471" s="1"/>
      <c r="O471" s="1"/>
      <c r="P471" s="1"/>
      <c r="Q471" s="1"/>
      <c r="R471" s="1"/>
      <c r="S471" s="1"/>
      <c r="T471" s="1"/>
      <c r="U471" s="1"/>
      <c r="V471" s="1"/>
      <c r="W471" s="1"/>
      <c r="X471" s="1"/>
      <c r="Y471" s="1"/>
      <c r="Z471" s="1"/>
      <c r="AA471" s="1"/>
      <c r="AB471" s="1"/>
      <c r="AC471" s="1"/>
      <c r="AD471" s="1"/>
      <c r="AE471" s="1"/>
    </row>
    <row r="472" spans="1:31" ht="15.75" customHeight="1" x14ac:dyDescent="0.2">
      <c r="A472" s="1"/>
      <c r="B472" s="1"/>
      <c r="C472" s="1"/>
      <c r="D472" s="1"/>
      <c r="E472" s="1"/>
      <c r="F472" s="1"/>
      <c r="G472" s="1"/>
      <c r="H472" s="1"/>
      <c r="I472" s="1"/>
      <c r="J472" s="504"/>
      <c r="K472" s="466"/>
      <c r="L472" s="1"/>
      <c r="M472" s="1"/>
      <c r="N472" s="1"/>
      <c r="O472" s="1"/>
      <c r="P472" s="1"/>
      <c r="Q472" s="1"/>
      <c r="R472" s="1"/>
      <c r="S472" s="1"/>
      <c r="T472" s="1"/>
      <c r="U472" s="1"/>
      <c r="V472" s="1"/>
      <c r="W472" s="1"/>
      <c r="X472" s="1"/>
      <c r="Y472" s="1"/>
      <c r="Z472" s="1"/>
      <c r="AA472" s="1"/>
      <c r="AB472" s="1"/>
      <c r="AC472" s="1"/>
      <c r="AD472" s="1"/>
      <c r="AE472" s="1"/>
    </row>
    <row r="473" spans="1:31" ht="15.75" customHeight="1" x14ac:dyDescent="0.2">
      <c r="A473" s="1"/>
      <c r="B473" s="1"/>
      <c r="C473" s="1"/>
      <c r="D473" s="1"/>
      <c r="E473" s="1"/>
      <c r="F473" s="1"/>
      <c r="G473" s="1"/>
      <c r="H473" s="1"/>
      <c r="I473" s="1"/>
      <c r="J473" s="504"/>
      <c r="K473" s="466"/>
      <c r="L473" s="1"/>
      <c r="M473" s="1"/>
      <c r="N473" s="1"/>
      <c r="O473" s="1"/>
      <c r="P473" s="1"/>
      <c r="Q473" s="1"/>
      <c r="R473" s="1"/>
      <c r="S473" s="1"/>
      <c r="T473" s="1"/>
      <c r="U473" s="1"/>
      <c r="V473" s="1"/>
      <c r="W473" s="1"/>
      <c r="X473" s="1"/>
      <c r="Y473" s="1"/>
      <c r="Z473" s="1"/>
      <c r="AA473" s="1"/>
      <c r="AB473" s="1"/>
      <c r="AC473" s="1"/>
      <c r="AD473" s="1"/>
      <c r="AE473" s="1"/>
    </row>
    <row r="474" spans="1:31" ht="15.75" customHeight="1" x14ac:dyDescent="0.2">
      <c r="A474" s="1"/>
      <c r="B474" s="1"/>
      <c r="C474" s="1"/>
      <c r="D474" s="1"/>
      <c r="E474" s="1"/>
      <c r="F474" s="1"/>
      <c r="G474" s="1"/>
      <c r="H474" s="1"/>
      <c r="I474" s="1"/>
      <c r="J474" s="504"/>
      <c r="K474" s="466"/>
      <c r="L474" s="1"/>
      <c r="M474" s="1"/>
      <c r="N474" s="1"/>
      <c r="O474" s="1"/>
      <c r="P474" s="1"/>
      <c r="Q474" s="1"/>
      <c r="R474" s="1"/>
      <c r="S474" s="1"/>
      <c r="T474" s="1"/>
      <c r="U474" s="1"/>
      <c r="V474" s="1"/>
      <c r="W474" s="1"/>
      <c r="X474" s="1"/>
      <c r="Y474" s="1"/>
      <c r="Z474" s="1"/>
      <c r="AA474" s="1"/>
      <c r="AB474" s="1"/>
      <c r="AC474" s="1"/>
      <c r="AD474" s="1"/>
      <c r="AE474" s="1"/>
    </row>
    <row r="475" spans="1:31" ht="15.75" customHeight="1" x14ac:dyDescent="0.2">
      <c r="A475" s="1"/>
      <c r="B475" s="1"/>
      <c r="C475" s="1"/>
      <c r="D475" s="1"/>
      <c r="E475" s="1"/>
      <c r="F475" s="1"/>
      <c r="G475" s="1"/>
      <c r="H475" s="1"/>
      <c r="I475" s="1"/>
      <c r="J475" s="504"/>
      <c r="K475" s="466"/>
      <c r="L475" s="1"/>
      <c r="M475" s="1"/>
      <c r="N475" s="1"/>
      <c r="O475" s="1"/>
      <c r="P475" s="1"/>
      <c r="Q475" s="1"/>
      <c r="R475" s="1"/>
      <c r="S475" s="1"/>
      <c r="T475" s="1"/>
      <c r="U475" s="1"/>
      <c r="V475" s="1"/>
      <c r="W475" s="1"/>
      <c r="X475" s="1"/>
      <c r="Y475" s="1"/>
      <c r="Z475" s="1"/>
      <c r="AA475" s="1"/>
      <c r="AB475" s="1"/>
      <c r="AC475" s="1"/>
      <c r="AD475" s="1"/>
      <c r="AE475" s="1"/>
    </row>
    <row r="476" spans="1:31" ht="15.75" customHeight="1" x14ac:dyDescent="0.2">
      <c r="A476" s="1"/>
      <c r="B476" s="1"/>
      <c r="C476" s="1"/>
      <c r="D476" s="1"/>
      <c r="E476" s="1"/>
      <c r="F476" s="1"/>
      <c r="G476" s="1"/>
      <c r="H476" s="1"/>
      <c r="I476" s="1"/>
      <c r="J476" s="504"/>
      <c r="K476" s="466"/>
      <c r="L476" s="1"/>
      <c r="M476" s="1"/>
      <c r="N476" s="1"/>
      <c r="O476" s="1"/>
      <c r="P476" s="1"/>
      <c r="Q476" s="1"/>
      <c r="R476" s="1"/>
      <c r="S476" s="1"/>
      <c r="T476" s="1"/>
      <c r="U476" s="1"/>
      <c r="V476" s="1"/>
      <c r="W476" s="1"/>
      <c r="X476" s="1"/>
      <c r="Y476" s="1"/>
      <c r="Z476" s="1"/>
      <c r="AA476" s="1"/>
      <c r="AB476" s="1"/>
      <c r="AC476" s="1"/>
      <c r="AD476" s="1"/>
      <c r="AE476" s="1"/>
    </row>
    <row r="477" spans="1:31" ht="15.75" customHeight="1" x14ac:dyDescent="0.2">
      <c r="A477" s="1"/>
      <c r="B477" s="1"/>
      <c r="C477" s="1"/>
      <c r="D477" s="1"/>
      <c r="E477" s="1"/>
      <c r="F477" s="1"/>
      <c r="G477" s="1"/>
      <c r="H477" s="1"/>
      <c r="I477" s="1"/>
      <c r="J477" s="504"/>
      <c r="K477" s="466"/>
      <c r="L477" s="1"/>
      <c r="M477" s="1"/>
      <c r="N477" s="1"/>
      <c r="O477" s="1"/>
      <c r="P477" s="1"/>
      <c r="Q477" s="1"/>
      <c r="R477" s="1"/>
      <c r="S477" s="1"/>
      <c r="T477" s="1"/>
      <c r="U477" s="1"/>
      <c r="V477" s="1"/>
      <c r="W477" s="1"/>
      <c r="X477" s="1"/>
      <c r="Y477" s="1"/>
      <c r="Z477" s="1"/>
      <c r="AA477" s="1"/>
      <c r="AB477" s="1"/>
      <c r="AC477" s="1"/>
      <c r="AD477" s="1"/>
      <c r="AE477" s="1"/>
    </row>
    <row r="478" spans="1:31" ht="15.75" customHeight="1" x14ac:dyDescent="0.2">
      <c r="A478" s="1"/>
      <c r="B478" s="1"/>
      <c r="C478" s="1"/>
      <c r="D478" s="1"/>
      <c r="E478" s="1"/>
      <c r="F478" s="1"/>
      <c r="G478" s="1"/>
      <c r="H478" s="1"/>
      <c r="I478" s="1"/>
      <c r="J478" s="504"/>
      <c r="K478" s="466"/>
      <c r="L478" s="1"/>
      <c r="M478" s="1"/>
      <c r="N478" s="1"/>
      <c r="O478" s="1"/>
      <c r="P478" s="1"/>
      <c r="Q478" s="1"/>
      <c r="R478" s="1"/>
      <c r="S478" s="1"/>
      <c r="T478" s="1"/>
      <c r="U478" s="1"/>
      <c r="V478" s="1"/>
      <c r="W478" s="1"/>
      <c r="X478" s="1"/>
      <c r="Y478" s="1"/>
      <c r="Z478" s="1"/>
      <c r="AA478" s="1"/>
      <c r="AB478" s="1"/>
      <c r="AC478" s="1"/>
      <c r="AD478" s="1"/>
      <c r="AE478" s="1"/>
    </row>
    <row r="479" spans="1:31" ht="15.75" customHeight="1" x14ac:dyDescent="0.2">
      <c r="A479" s="1"/>
      <c r="B479" s="1"/>
      <c r="C479" s="1"/>
      <c r="D479" s="1"/>
      <c r="E479" s="1"/>
      <c r="F479" s="1"/>
      <c r="G479" s="1"/>
      <c r="H479" s="1"/>
      <c r="I479" s="1"/>
      <c r="J479" s="504"/>
      <c r="K479" s="466"/>
      <c r="L479" s="1"/>
      <c r="M479" s="1"/>
      <c r="N479" s="1"/>
      <c r="O479" s="1"/>
      <c r="P479" s="1"/>
      <c r="Q479" s="1"/>
      <c r="R479" s="1"/>
      <c r="S479" s="1"/>
      <c r="T479" s="1"/>
      <c r="U479" s="1"/>
      <c r="V479" s="1"/>
      <c r="W479" s="1"/>
      <c r="X479" s="1"/>
      <c r="Y479" s="1"/>
      <c r="Z479" s="1"/>
      <c r="AA479" s="1"/>
      <c r="AB479" s="1"/>
      <c r="AC479" s="1"/>
      <c r="AD479" s="1"/>
      <c r="AE479" s="1"/>
    </row>
    <row r="480" spans="1:31" ht="15.75" customHeight="1" x14ac:dyDescent="0.2">
      <c r="A480" s="1"/>
      <c r="B480" s="1"/>
      <c r="C480" s="1"/>
      <c r="D480" s="1"/>
      <c r="E480" s="1"/>
      <c r="F480" s="1"/>
      <c r="G480" s="1"/>
      <c r="H480" s="1"/>
      <c r="I480" s="1"/>
      <c r="J480" s="504"/>
      <c r="K480" s="466"/>
      <c r="L480" s="1"/>
      <c r="M480" s="1"/>
      <c r="N480" s="1"/>
      <c r="O480" s="1"/>
      <c r="P480" s="1"/>
      <c r="Q480" s="1"/>
      <c r="R480" s="1"/>
      <c r="S480" s="1"/>
      <c r="T480" s="1"/>
      <c r="U480" s="1"/>
      <c r="V480" s="1"/>
      <c r="W480" s="1"/>
      <c r="X480" s="1"/>
      <c r="Y480" s="1"/>
      <c r="Z480" s="1"/>
      <c r="AA480" s="1"/>
      <c r="AB480" s="1"/>
      <c r="AC480" s="1"/>
      <c r="AD480" s="1"/>
      <c r="AE480" s="1"/>
    </row>
    <row r="481" spans="1:31" ht="15.75" customHeight="1" x14ac:dyDescent="0.2">
      <c r="A481" s="1"/>
      <c r="B481" s="1"/>
      <c r="C481" s="1"/>
      <c r="D481" s="1"/>
      <c r="E481" s="1"/>
      <c r="F481" s="1"/>
      <c r="G481" s="1"/>
      <c r="H481" s="1"/>
      <c r="I481" s="1"/>
      <c r="J481" s="504"/>
      <c r="K481" s="466"/>
      <c r="L481" s="1"/>
      <c r="M481" s="1"/>
      <c r="N481" s="1"/>
      <c r="O481" s="1"/>
      <c r="P481" s="1"/>
      <c r="Q481" s="1"/>
      <c r="R481" s="1"/>
      <c r="S481" s="1"/>
      <c r="T481" s="1"/>
      <c r="U481" s="1"/>
      <c r="V481" s="1"/>
      <c r="W481" s="1"/>
      <c r="X481" s="1"/>
      <c r="Y481" s="1"/>
      <c r="Z481" s="1"/>
      <c r="AA481" s="1"/>
      <c r="AB481" s="1"/>
      <c r="AC481" s="1"/>
      <c r="AD481" s="1"/>
      <c r="AE481" s="1"/>
    </row>
    <row r="482" spans="1:31" ht="15.75" customHeight="1" x14ac:dyDescent="0.2">
      <c r="A482" s="1"/>
      <c r="B482" s="1"/>
      <c r="C482" s="1"/>
      <c r="D482" s="1"/>
      <c r="E482" s="1"/>
      <c r="F482" s="1"/>
      <c r="G482" s="1"/>
      <c r="H482" s="1"/>
      <c r="I482" s="1"/>
      <c r="J482" s="504"/>
      <c r="K482" s="466"/>
      <c r="L482" s="1"/>
      <c r="M482" s="1"/>
      <c r="N482" s="1"/>
      <c r="O482" s="1"/>
      <c r="P482" s="1"/>
      <c r="Q482" s="1"/>
      <c r="R482" s="1"/>
      <c r="S482" s="1"/>
      <c r="T482" s="1"/>
      <c r="U482" s="1"/>
      <c r="V482" s="1"/>
      <c r="W482" s="1"/>
      <c r="X482" s="1"/>
      <c r="Y482" s="1"/>
      <c r="Z482" s="1"/>
      <c r="AA482" s="1"/>
      <c r="AB482" s="1"/>
      <c r="AC482" s="1"/>
      <c r="AD482" s="1"/>
      <c r="AE482" s="1"/>
    </row>
    <row r="483" spans="1:31" ht="15.75" customHeight="1" x14ac:dyDescent="0.2">
      <c r="A483" s="1"/>
      <c r="B483" s="1"/>
      <c r="C483" s="1"/>
      <c r="D483" s="1"/>
      <c r="E483" s="1"/>
      <c r="F483" s="1"/>
      <c r="G483" s="1"/>
      <c r="H483" s="1"/>
      <c r="I483" s="1"/>
      <c r="J483" s="504"/>
      <c r="K483" s="466"/>
      <c r="L483" s="1"/>
      <c r="M483" s="1"/>
      <c r="N483" s="1"/>
      <c r="O483" s="1"/>
      <c r="P483" s="1"/>
      <c r="Q483" s="1"/>
      <c r="R483" s="1"/>
      <c r="S483" s="1"/>
      <c r="T483" s="1"/>
      <c r="U483" s="1"/>
      <c r="V483" s="1"/>
      <c r="W483" s="1"/>
      <c r="X483" s="1"/>
      <c r="Y483" s="1"/>
      <c r="Z483" s="1"/>
      <c r="AA483" s="1"/>
      <c r="AB483" s="1"/>
      <c r="AC483" s="1"/>
      <c r="AD483" s="1"/>
      <c r="AE483" s="1"/>
    </row>
    <row r="484" spans="1:31" ht="15.75" customHeight="1" x14ac:dyDescent="0.2">
      <c r="A484" s="1"/>
      <c r="B484" s="1"/>
      <c r="C484" s="1"/>
      <c r="D484" s="1"/>
      <c r="E484" s="1"/>
      <c r="F484" s="1"/>
      <c r="G484" s="1"/>
      <c r="H484" s="1"/>
      <c r="I484" s="1"/>
      <c r="J484" s="504"/>
      <c r="K484" s="466"/>
      <c r="L484" s="1"/>
      <c r="M484" s="1"/>
      <c r="N484" s="1"/>
      <c r="O484" s="1"/>
      <c r="P484" s="1"/>
      <c r="Q484" s="1"/>
      <c r="R484" s="1"/>
      <c r="S484" s="1"/>
      <c r="T484" s="1"/>
      <c r="U484" s="1"/>
      <c r="V484" s="1"/>
      <c r="W484" s="1"/>
      <c r="X484" s="1"/>
      <c r="Y484" s="1"/>
      <c r="Z484" s="1"/>
      <c r="AA484" s="1"/>
      <c r="AB484" s="1"/>
      <c r="AC484" s="1"/>
      <c r="AD484" s="1"/>
      <c r="AE484" s="1"/>
    </row>
    <row r="485" spans="1:31" ht="15.75" customHeight="1" x14ac:dyDescent="0.2">
      <c r="A485" s="1"/>
      <c r="B485" s="1"/>
      <c r="C485" s="1"/>
      <c r="D485" s="1"/>
      <c r="E485" s="1"/>
      <c r="F485" s="1"/>
      <c r="G485" s="1"/>
      <c r="H485" s="1"/>
      <c r="I485" s="1"/>
      <c r="J485" s="504"/>
      <c r="K485" s="466"/>
      <c r="L485" s="1"/>
      <c r="M485" s="1"/>
      <c r="N485" s="1"/>
      <c r="O485" s="1"/>
      <c r="P485" s="1"/>
      <c r="Q485" s="1"/>
      <c r="R485" s="1"/>
      <c r="S485" s="1"/>
      <c r="T485" s="1"/>
      <c r="U485" s="1"/>
      <c r="V485" s="1"/>
      <c r="W485" s="1"/>
      <c r="X485" s="1"/>
      <c r="Y485" s="1"/>
      <c r="Z485" s="1"/>
      <c r="AA485" s="1"/>
      <c r="AB485" s="1"/>
      <c r="AC485" s="1"/>
      <c r="AD485" s="1"/>
      <c r="AE485" s="1"/>
    </row>
    <row r="486" spans="1:31" ht="15.75" customHeight="1" x14ac:dyDescent="0.2">
      <c r="A486" s="1"/>
      <c r="B486" s="1"/>
      <c r="C486" s="1"/>
      <c r="D486" s="1"/>
      <c r="E486" s="1"/>
      <c r="F486" s="1"/>
      <c r="G486" s="1"/>
      <c r="H486" s="1"/>
      <c r="I486" s="1"/>
      <c r="J486" s="504"/>
      <c r="K486" s="466"/>
      <c r="L486" s="1"/>
      <c r="M486" s="1"/>
      <c r="N486" s="1"/>
      <c r="O486" s="1"/>
      <c r="P486" s="1"/>
      <c r="Q486" s="1"/>
      <c r="R486" s="1"/>
      <c r="S486" s="1"/>
      <c r="T486" s="1"/>
      <c r="U486" s="1"/>
      <c r="V486" s="1"/>
      <c r="W486" s="1"/>
      <c r="X486" s="1"/>
      <c r="Y486" s="1"/>
      <c r="Z486" s="1"/>
      <c r="AA486" s="1"/>
      <c r="AB486" s="1"/>
      <c r="AC486" s="1"/>
      <c r="AD486" s="1"/>
      <c r="AE486" s="1"/>
    </row>
    <row r="487" spans="1:31" ht="15.75" customHeight="1" x14ac:dyDescent="0.2">
      <c r="A487" s="1"/>
      <c r="B487" s="1"/>
      <c r="C487" s="1"/>
      <c r="D487" s="1"/>
      <c r="E487" s="1"/>
      <c r="F487" s="1"/>
      <c r="G487" s="1"/>
      <c r="H487" s="1"/>
      <c r="I487" s="1"/>
      <c r="J487" s="504"/>
      <c r="K487" s="466"/>
      <c r="L487" s="1"/>
      <c r="M487" s="1"/>
      <c r="N487" s="1"/>
      <c r="O487" s="1"/>
      <c r="P487" s="1"/>
      <c r="Q487" s="1"/>
      <c r="R487" s="1"/>
      <c r="S487" s="1"/>
      <c r="T487" s="1"/>
      <c r="U487" s="1"/>
      <c r="V487" s="1"/>
      <c r="W487" s="1"/>
      <c r="X487" s="1"/>
      <c r="Y487" s="1"/>
      <c r="Z487" s="1"/>
      <c r="AA487" s="1"/>
      <c r="AB487" s="1"/>
      <c r="AC487" s="1"/>
      <c r="AD487" s="1"/>
      <c r="AE487" s="1"/>
    </row>
    <row r="488" spans="1:31" ht="15.75" customHeight="1" x14ac:dyDescent="0.2">
      <c r="A488" s="1"/>
      <c r="B488" s="1"/>
      <c r="C488" s="1"/>
      <c r="D488" s="1"/>
      <c r="E488" s="1"/>
      <c r="F488" s="1"/>
      <c r="G488" s="1"/>
      <c r="H488" s="1"/>
      <c r="I488" s="1"/>
      <c r="J488" s="504"/>
      <c r="K488" s="466"/>
      <c r="L488" s="1"/>
      <c r="M488" s="1"/>
      <c r="N488" s="1"/>
      <c r="O488" s="1"/>
      <c r="P488" s="1"/>
      <c r="Q488" s="1"/>
      <c r="R488" s="1"/>
      <c r="S488" s="1"/>
      <c r="T488" s="1"/>
      <c r="U488" s="1"/>
      <c r="V488" s="1"/>
      <c r="W488" s="1"/>
      <c r="X488" s="1"/>
      <c r="Y488" s="1"/>
      <c r="Z488" s="1"/>
      <c r="AA488" s="1"/>
      <c r="AB488" s="1"/>
      <c r="AC488" s="1"/>
      <c r="AD488" s="1"/>
      <c r="AE488" s="1"/>
    </row>
    <row r="489" spans="1:31" ht="15.75" customHeight="1" x14ac:dyDescent="0.2">
      <c r="A489" s="1"/>
      <c r="B489" s="1"/>
      <c r="C489" s="1"/>
      <c r="D489" s="1"/>
      <c r="E489" s="1"/>
      <c r="F489" s="1"/>
      <c r="G489" s="1"/>
      <c r="H489" s="1"/>
      <c r="I489" s="1"/>
      <c r="J489" s="504"/>
      <c r="K489" s="466"/>
      <c r="L489" s="1"/>
      <c r="M489" s="1"/>
      <c r="N489" s="1"/>
      <c r="O489" s="1"/>
      <c r="P489" s="1"/>
      <c r="Q489" s="1"/>
      <c r="R489" s="1"/>
      <c r="S489" s="1"/>
      <c r="T489" s="1"/>
      <c r="U489" s="1"/>
      <c r="V489" s="1"/>
      <c r="W489" s="1"/>
      <c r="X489" s="1"/>
      <c r="Y489" s="1"/>
      <c r="Z489" s="1"/>
      <c r="AA489" s="1"/>
      <c r="AB489" s="1"/>
      <c r="AC489" s="1"/>
      <c r="AD489" s="1"/>
      <c r="AE489" s="1"/>
    </row>
    <row r="490" spans="1:31" ht="15.75" customHeight="1" x14ac:dyDescent="0.2">
      <c r="A490" s="1"/>
      <c r="B490" s="1"/>
      <c r="C490" s="1"/>
      <c r="D490" s="1"/>
      <c r="E490" s="1"/>
      <c r="F490" s="1"/>
      <c r="G490" s="1"/>
      <c r="H490" s="1"/>
      <c r="I490" s="1"/>
      <c r="J490" s="504"/>
      <c r="K490" s="466"/>
      <c r="L490" s="1"/>
      <c r="M490" s="1"/>
      <c r="N490" s="1"/>
      <c r="O490" s="1"/>
      <c r="P490" s="1"/>
      <c r="Q490" s="1"/>
      <c r="R490" s="1"/>
      <c r="S490" s="1"/>
      <c r="T490" s="1"/>
      <c r="U490" s="1"/>
      <c r="V490" s="1"/>
      <c r="W490" s="1"/>
      <c r="X490" s="1"/>
      <c r="Y490" s="1"/>
      <c r="Z490" s="1"/>
      <c r="AA490" s="1"/>
      <c r="AB490" s="1"/>
      <c r="AC490" s="1"/>
      <c r="AD490" s="1"/>
      <c r="AE490" s="1"/>
    </row>
    <row r="491" spans="1:31" ht="15.75" customHeight="1" x14ac:dyDescent="0.2">
      <c r="A491" s="1"/>
      <c r="B491" s="1"/>
      <c r="C491" s="1"/>
      <c r="D491" s="1"/>
      <c r="E491" s="1"/>
      <c r="F491" s="1"/>
      <c r="G491" s="1"/>
      <c r="H491" s="1"/>
      <c r="I491" s="1"/>
      <c r="J491" s="504"/>
      <c r="K491" s="466"/>
      <c r="L491" s="1"/>
      <c r="M491" s="1"/>
      <c r="N491" s="1"/>
      <c r="O491" s="1"/>
      <c r="P491" s="1"/>
      <c r="Q491" s="1"/>
      <c r="R491" s="1"/>
      <c r="S491" s="1"/>
      <c r="T491" s="1"/>
      <c r="U491" s="1"/>
      <c r="V491" s="1"/>
      <c r="W491" s="1"/>
      <c r="X491" s="1"/>
      <c r="Y491" s="1"/>
      <c r="Z491" s="1"/>
      <c r="AA491" s="1"/>
      <c r="AB491" s="1"/>
      <c r="AC491" s="1"/>
      <c r="AD491" s="1"/>
      <c r="AE491" s="1"/>
    </row>
    <row r="492" spans="1:31" ht="15.75" customHeight="1" x14ac:dyDescent="0.2">
      <c r="A492" s="1"/>
      <c r="B492" s="1"/>
      <c r="C492" s="1"/>
      <c r="D492" s="1"/>
      <c r="E492" s="1"/>
      <c r="F492" s="1"/>
      <c r="G492" s="1"/>
      <c r="H492" s="1"/>
      <c r="I492" s="1"/>
      <c r="J492" s="504"/>
      <c r="K492" s="466"/>
      <c r="L492" s="1"/>
      <c r="M492" s="1"/>
      <c r="N492" s="1"/>
      <c r="O492" s="1"/>
      <c r="P492" s="1"/>
      <c r="Q492" s="1"/>
      <c r="R492" s="1"/>
      <c r="S492" s="1"/>
      <c r="T492" s="1"/>
      <c r="U492" s="1"/>
      <c r="V492" s="1"/>
      <c r="W492" s="1"/>
      <c r="X492" s="1"/>
      <c r="Y492" s="1"/>
      <c r="Z492" s="1"/>
      <c r="AA492" s="1"/>
      <c r="AB492" s="1"/>
      <c r="AC492" s="1"/>
      <c r="AD492" s="1"/>
      <c r="AE492" s="1"/>
    </row>
    <row r="493" spans="1:31" ht="15.75" customHeight="1" x14ac:dyDescent="0.2">
      <c r="A493" s="1"/>
      <c r="B493" s="1"/>
      <c r="C493" s="1"/>
      <c r="D493" s="1"/>
      <c r="E493" s="1"/>
      <c r="F493" s="1"/>
      <c r="G493" s="1"/>
      <c r="H493" s="1"/>
      <c r="I493" s="1"/>
      <c r="J493" s="504"/>
      <c r="K493" s="466"/>
      <c r="L493" s="1"/>
      <c r="M493" s="1"/>
      <c r="N493" s="1"/>
      <c r="O493" s="1"/>
      <c r="P493" s="1"/>
      <c r="Q493" s="1"/>
      <c r="R493" s="1"/>
      <c r="S493" s="1"/>
      <c r="T493" s="1"/>
      <c r="U493" s="1"/>
      <c r="V493" s="1"/>
      <c r="W493" s="1"/>
      <c r="X493" s="1"/>
      <c r="Y493" s="1"/>
      <c r="Z493" s="1"/>
      <c r="AA493" s="1"/>
      <c r="AB493" s="1"/>
      <c r="AC493" s="1"/>
      <c r="AD493" s="1"/>
      <c r="AE493" s="1"/>
    </row>
    <row r="494" spans="1:31" ht="15.75" customHeight="1" x14ac:dyDescent="0.2">
      <c r="A494" s="1"/>
      <c r="B494" s="1"/>
      <c r="C494" s="1"/>
      <c r="D494" s="1"/>
      <c r="E494" s="1"/>
      <c r="F494" s="1"/>
      <c r="G494" s="1"/>
      <c r="H494" s="1"/>
      <c r="I494" s="1"/>
      <c r="J494" s="504"/>
      <c r="K494" s="466"/>
      <c r="L494" s="1"/>
      <c r="M494" s="1"/>
      <c r="N494" s="1"/>
      <c r="O494" s="1"/>
      <c r="P494" s="1"/>
      <c r="Q494" s="1"/>
      <c r="R494" s="1"/>
      <c r="S494" s="1"/>
      <c r="T494" s="1"/>
      <c r="U494" s="1"/>
      <c r="V494" s="1"/>
      <c r="W494" s="1"/>
      <c r="X494" s="1"/>
      <c r="Y494" s="1"/>
      <c r="Z494" s="1"/>
      <c r="AA494" s="1"/>
      <c r="AB494" s="1"/>
      <c r="AC494" s="1"/>
      <c r="AD494" s="1"/>
      <c r="AE494" s="1"/>
    </row>
    <row r="495" spans="1:31" ht="15.75" customHeight="1" x14ac:dyDescent="0.2">
      <c r="A495" s="1"/>
      <c r="B495" s="1"/>
      <c r="C495" s="1"/>
      <c r="D495" s="1"/>
      <c r="E495" s="1"/>
      <c r="F495" s="1"/>
      <c r="G495" s="1"/>
      <c r="H495" s="1"/>
      <c r="I495" s="1"/>
      <c r="J495" s="504"/>
      <c r="K495" s="466"/>
      <c r="L495" s="1"/>
      <c r="M495" s="1"/>
      <c r="N495" s="1"/>
      <c r="O495" s="1"/>
      <c r="P495" s="1"/>
      <c r="Q495" s="1"/>
      <c r="R495" s="1"/>
      <c r="S495" s="1"/>
      <c r="T495" s="1"/>
      <c r="U495" s="1"/>
      <c r="V495" s="1"/>
      <c r="W495" s="1"/>
      <c r="X495" s="1"/>
      <c r="Y495" s="1"/>
      <c r="Z495" s="1"/>
      <c r="AA495" s="1"/>
      <c r="AB495" s="1"/>
      <c r="AC495" s="1"/>
      <c r="AD495" s="1"/>
      <c r="AE495" s="1"/>
    </row>
    <row r="496" spans="1:31" ht="15.75" customHeight="1" x14ac:dyDescent="0.2">
      <c r="A496" s="1"/>
      <c r="B496" s="1"/>
      <c r="C496" s="1"/>
      <c r="D496" s="1"/>
      <c r="E496" s="1"/>
      <c r="F496" s="1"/>
      <c r="G496" s="1"/>
      <c r="H496" s="1"/>
      <c r="I496" s="1"/>
      <c r="J496" s="504"/>
      <c r="K496" s="466"/>
      <c r="L496" s="1"/>
      <c r="M496" s="1"/>
      <c r="N496" s="1"/>
      <c r="O496" s="1"/>
      <c r="P496" s="1"/>
      <c r="Q496" s="1"/>
      <c r="R496" s="1"/>
      <c r="S496" s="1"/>
      <c r="T496" s="1"/>
      <c r="U496" s="1"/>
      <c r="V496" s="1"/>
      <c r="W496" s="1"/>
      <c r="X496" s="1"/>
      <c r="Y496" s="1"/>
      <c r="Z496" s="1"/>
      <c r="AA496" s="1"/>
      <c r="AB496" s="1"/>
      <c r="AC496" s="1"/>
      <c r="AD496" s="1"/>
      <c r="AE496" s="1"/>
    </row>
    <row r="497" spans="1:31" ht="15.75" customHeight="1" x14ac:dyDescent="0.2">
      <c r="A497" s="1"/>
      <c r="B497" s="1"/>
      <c r="C497" s="1"/>
      <c r="D497" s="1"/>
      <c r="E497" s="1"/>
      <c r="F497" s="1"/>
      <c r="G497" s="1"/>
      <c r="H497" s="1"/>
      <c r="I497" s="1"/>
      <c r="J497" s="504"/>
      <c r="K497" s="466"/>
      <c r="L497" s="1"/>
      <c r="M497" s="1"/>
      <c r="N497" s="1"/>
      <c r="O497" s="1"/>
      <c r="P497" s="1"/>
      <c r="Q497" s="1"/>
      <c r="R497" s="1"/>
      <c r="S497" s="1"/>
      <c r="T497" s="1"/>
      <c r="U497" s="1"/>
      <c r="V497" s="1"/>
      <c r="W497" s="1"/>
      <c r="X497" s="1"/>
      <c r="Y497" s="1"/>
      <c r="Z497" s="1"/>
      <c r="AA497" s="1"/>
      <c r="AB497" s="1"/>
      <c r="AC497" s="1"/>
      <c r="AD497" s="1"/>
      <c r="AE497" s="1"/>
    </row>
    <row r="498" spans="1:31" ht="15.75" customHeight="1" x14ac:dyDescent="0.2">
      <c r="A498" s="1"/>
      <c r="B498" s="1"/>
      <c r="C498" s="1"/>
      <c r="D498" s="1"/>
      <c r="E498" s="1"/>
      <c r="F498" s="1"/>
      <c r="G498" s="1"/>
      <c r="H498" s="1"/>
      <c r="I498" s="1"/>
      <c r="J498" s="504"/>
      <c r="K498" s="466"/>
      <c r="L498" s="1"/>
      <c r="M498" s="1"/>
      <c r="N498" s="1"/>
      <c r="O498" s="1"/>
      <c r="P498" s="1"/>
      <c r="Q498" s="1"/>
      <c r="R498" s="1"/>
      <c r="S498" s="1"/>
      <c r="T498" s="1"/>
      <c r="U498" s="1"/>
      <c r="V498" s="1"/>
      <c r="W498" s="1"/>
      <c r="X498" s="1"/>
      <c r="Y498" s="1"/>
      <c r="Z498" s="1"/>
      <c r="AA498" s="1"/>
      <c r="AB498" s="1"/>
      <c r="AC498" s="1"/>
      <c r="AD498" s="1"/>
      <c r="AE498" s="1"/>
    </row>
    <row r="499" spans="1:31" ht="15.75" customHeight="1" x14ac:dyDescent="0.2">
      <c r="A499" s="1"/>
      <c r="B499" s="1"/>
      <c r="C499" s="1"/>
      <c r="D499" s="1"/>
      <c r="E499" s="1"/>
      <c r="F499" s="1"/>
      <c r="G499" s="1"/>
      <c r="H499" s="1"/>
      <c r="I499" s="1"/>
      <c r="J499" s="504"/>
      <c r="K499" s="466"/>
      <c r="L499" s="1"/>
      <c r="M499" s="1"/>
      <c r="N499" s="1"/>
      <c r="O499" s="1"/>
      <c r="P499" s="1"/>
      <c r="Q499" s="1"/>
      <c r="R499" s="1"/>
      <c r="S499" s="1"/>
      <c r="T499" s="1"/>
      <c r="U499" s="1"/>
      <c r="V499" s="1"/>
      <c r="W499" s="1"/>
      <c r="X499" s="1"/>
      <c r="Y499" s="1"/>
      <c r="Z499" s="1"/>
      <c r="AA499" s="1"/>
      <c r="AB499" s="1"/>
      <c r="AC499" s="1"/>
      <c r="AD499" s="1"/>
      <c r="AE499" s="1"/>
    </row>
    <row r="500" spans="1:31" ht="15.75" customHeight="1" x14ac:dyDescent="0.2">
      <c r="A500" s="1"/>
      <c r="B500" s="1"/>
      <c r="C500" s="1"/>
      <c r="D500" s="1"/>
      <c r="E500" s="1"/>
      <c r="F500" s="1"/>
      <c r="G500" s="1"/>
      <c r="H500" s="1"/>
      <c r="I500" s="1"/>
      <c r="J500" s="504"/>
      <c r="K500" s="466"/>
      <c r="L500" s="1"/>
      <c r="M500" s="1"/>
      <c r="N500" s="1"/>
      <c r="O500" s="1"/>
      <c r="P500" s="1"/>
      <c r="Q500" s="1"/>
      <c r="R500" s="1"/>
      <c r="S500" s="1"/>
      <c r="T500" s="1"/>
      <c r="U500" s="1"/>
      <c r="V500" s="1"/>
      <c r="W500" s="1"/>
      <c r="X500" s="1"/>
      <c r="Y500" s="1"/>
      <c r="Z500" s="1"/>
      <c r="AA500" s="1"/>
      <c r="AB500" s="1"/>
      <c r="AC500" s="1"/>
      <c r="AD500" s="1"/>
      <c r="AE500" s="1"/>
    </row>
    <row r="501" spans="1:31" ht="15.75" customHeight="1" x14ac:dyDescent="0.2">
      <c r="A501" s="1"/>
      <c r="B501" s="1"/>
      <c r="C501" s="1"/>
      <c r="D501" s="1"/>
      <c r="E501" s="1"/>
      <c r="F501" s="1"/>
      <c r="G501" s="1"/>
      <c r="H501" s="1"/>
      <c r="I501" s="1"/>
      <c r="J501" s="504"/>
      <c r="K501" s="466"/>
      <c r="L501" s="1"/>
      <c r="M501" s="1"/>
      <c r="N501" s="1"/>
      <c r="O501" s="1"/>
      <c r="P501" s="1"/>
      <c r="Q501" s="1"/>
      <c r="R501" s="1"/>
      <c r="S501" s="1"/>
      <c r="T501" s="1"/>
      <c r="U501" s="1"/>
      <c r="V501" s="1"/>
      <c r="W501" s="1"/>
      <c r="X501" s="1"/>
      <c r="Y501" s="1"/>
      <c r="Z501" s="1"/>
      <c r="AA501" s="1"/>
      <c r="AB501" s="1"/>
      <c r="AC501" s="1"/>
      <c r="AD501" s="1"/>
      <c r="AE501" s="1"/>
    </row>
    <row r="502" spans="1:31" ht="15.75" customHeight="1" x14ac:dyDescent="0.2">
      <c r="A502" s="1"/>
      <c r="B502" s="1"/>
      <c r="C502" s="1"/>
      <c r="D502" s="1"/>
      <c r="E502" s="1"/>
      <c r="F502" s="1"/>
      <c r="G502" s="1"/>
      <c r="H502" s="1"/>
      <c r="I502" s="1"/>
      <c r="J502" s="504"/>
      <c r="K502" s="466"/>
      <c r="L502" s="1"/>
      <c r="M502" s="1"/>
      <c r="N502" s="1"/>
      <c r="O502" s="1"/>
      <c r="P502" s="1"/>
      <c r="Q502" s="1"/>
      <c r="R502" s="1"/>
      <c r="S502" s="1"/>
      <c r="T502" s="1"/>
      <c r="U502" s="1"/>
      <c r="V502" s="1"/>
      <c r="W502" s="1"/>
      <c r="X502" s="1"/>
      <c r="Y502" s="1"/>
      <c r="Z502" s="1"/>
      <c r="AA502" s="1"/>
      <c r="AB502" s="1"/>
      <c r="AC502" s="1"/>
      <c r="AD502" s="1"/>
      <c r="AE502" s="1"/>
    </row>
    <row r="503" spans="1:31" ht="15.75" customHeight="1" x14ac:dyDescent="0.2">
      <c r="A503" s="1"/>
      <c r="B503" s="1"/>
      <c r="C503" s="1"/>
      <c r="D503" s="1"/>
      <c r="E503" s="1"/>
      <c r="F503" s="1"/>
      <c r="G503" s="1"/>
      <c r="H503" s="1"/>
      <c r="I503" s="1"/>
      <c r="J503" s="504"/>
      <c r="K503" s="466"/>
      <c r="L503" s="1"/>
      <c r="M503" s="1"/>
      <c r="N503" s="1"/>
      <c r="O503" s="1"/>
      <c r="P503" s="1"/>
      <c r="Q503" s="1"/>
      <c r="R503" s="1"/>
      <c r="S503" s="1"/>
      <c r="T503" s="1"/>
      <c r="U503" s="1"/>
      <c r="V503" s="1"/>
      <c r="W503" s="1"/>
      <c r="X503" s="1"/>
      <c r="Y503" s="1"/>
      <c r="Z503" s="1"/>
      <c r="AA503" s="1"/>
      <c r="AB503" s="1"/>
      <c r="AC503" s="1"/>
      <c r="AD503" s="1"/>
      <c r="AE503" s="1"/>
    </row>
    <row r="504" spans="1:31" ht="15.75" customHeight="1" x14ac:dyDescent="0.2">
      <c r="A504" s="1"/>
      <c r="B504" s="1"/>
      <c r="C504" s="1"/>
      <c r="D504" s="1"/>
      <c r="E504" s="1"/>
      <c r="F504" s="1"/>
      <c r="G504" s="1"/>
      <c r="H504" s="1"/>
      <c r="I504" s="1"/>
      <c r="J504" s="504"/>
      <c r="K504" s="466"/>
      <c r="L504" s="1"/>
      <c r="M504" s="1"/>
      <c r="N504" s="1"/>
      <c r="O504" s="1"/>
      <c r="P504" s="1"/>
      <c r="Q504" s="1"/>
      <c r="R504" s="1"/>
      <c r="S504" s="1"/>
      <c r="T504" s="1"/>
      <c r="U504" s="1"/>
      <c r="V504" s="1"/>
      <c r="W504" s="1"/>
      <c r="X504" s="1"/>
      <c r="Y504" s="1"/>
      <c r="Z504" s="1"/>
      <c r="AA504" s="1"/>
      <c r="AB504" s="1"/>
      <c r="AC504" s="1"/>
      <c r="AD504" s="1"/>
      <c r="AE504" s="1"/>
    </row>
    <row r="505" spans="1:31" ht="15.75" customHeight="1" x14ac:dyDescent="0.2">
      <c r="A505" s="1"/>
      <c r="B505" s="1"/>
      <c r="C505" s="1"/>
      <c r="D505" s="1"/>
      <c r="E505" s="1"/>
      <c r="F505" s="1"/>
      <c r="G505" s="1"/>
      <c r="H505" s="1"/>
      <c r="I505" s="1"/>
      <c r="J505" s="504"/>
      <c r="K505" s="466"/>
      <c r="L505" s="1"/>
      <c r="M505" s="1"/>
      <c r="N505" s="1"/>
      <c r="O505" s="1"/>
      <c r="P505" s="1"/>
      <c r="Q505" s="1"/>
      <c r="R505" s="1"/>
      <c r="S505" s="1"/>
      <c r="T505" s="1"/>
      <c r="U505" s="1"/>
      <c r="V505" s="1"/>
      <c r="W505" s="1"/>
      <c r="X505" s="1"/>
      <c r="Y505" s="1"/>
      <c r="Z505" s="1"/>
      <c r="AA505" s="1"/>
      <c r="AB505" s="1"/>
      <c r="AC505" s="1"/>
      <c r="AD505" s="1"/>
      <c r="AE505" s="1"/>
    </row>
    <row r="506" spans="1:31" ht="15.75" customHeight="1" x14ac:dyDescent="0.2">
      <c r="A506" s="1"/>
      <c r="B506" s="1"/>
      <c r="C506" s="1"/>
      <c r="D506" s="1"/>
      <c r="E506" s="1"/>
      <c r="F506" s="1"/>
      <c r="G506" s="1"/>
      <c r="H506" s="1"/>
      <c r="I506" s="1"/>
      <c r="J506" s="504"/>
      <c r="K506" s="466"/>
      <c r="L506" s="1"/>
      <c r="M506" s="1"/>
      <c r="N506" s="1"/>
      <c r="O506" s="1"/>
      <c r="P506" s="1"/>
      <c r="Q506" s="1"/>
      <c r="R506" s="1"/>
      <c r="S506" s="1"/>
      <c r="T506" s="1"/>
      <c r="U506" s="1"/>
      <c r="V506" s="1"/>
      <c r="W506" s="1"/>
      <c r="X506" s="1"/>
      <c r="Y506" s="1"/>
      <c r="Z506" s="1"/>
      <c r="AA506" s="1"/>
      <c r="AB506" s="1"/>
      <c r="AC506" s="1"/>
      <c r="AD506" s="1"/>
      <c r="AE506" s="1"/>
    </row>
    <row r="507" spans="1:31" ht="15.75" customHeight="1" x14ac:dyDescent="0.2">
      <c r="A507" s="1"/>
      <c r="B507" s="1"/>
      <c r="C507" s="1"/>
      <c r="D507" s="1"/>
      <c r="E507" s="1"/>
      <c r="F507" s="1"/>
      <c r="G507" s="1"/>
      <c r="H507" s="1"/>
      <c r="I507" s="1"/>
      <c r="J507" s="504"/>
      <c r="K507" s="466"/>
      <c r="L507" s="1"/>
      <c r="M507" s="1"/>
      <c r="N507" s="1"/>
      <c r="O507" s="1"/>
      <c r="P507" s="1"/>
      <c r="Q507" s="1"/>
      <c r="R507" s="1"/>
      <c r="S507" s="1"/>
      <c r="T507" s="1"/>
      <c r="U507" s="1"/>
      <c r="V507" s="1"/>
      <c r="W507" s="1"/>
      <c r="X507" s="1"/>
      <c r="Y507" s="1"/>
      <c r="Z507" s="1"/>
      <c r="AA507" s="1"/>
      <c r="AB507" s="1"/>
      <c r="AC507" s="1"/>
      <c r="AD507" s="1"/>
      <c r="AE507" s="1"/>
    </row>
    <row r="508" spans="1:31" ht="15.75" customHeight="1" x14ac:dyDescent="0.2">
      <c r="A508" s="1"/>
      <c r="B508" s="1"/>
      <c r="C508" s="1"/>
      <c r="D508" s="1"/>
      <c r="E508" s="1"/>
      <c r="F508" s="1"/>
      <c r="G508" s="1"/>
      <c r="H508" s="1"/>
      <c r="I508" s="1"/>
      <c r="J508" s="504"/>
      <c r="K508" s="466"/>
      <c r="L508" s="1"/>
      <c r="M508" s="1"/>
      <c r="N508" s="1"/>
      <c r="O508" s="1"/>
      <c r="P508" s="1"/>
      <c r="Q508" s="1"/>
      <c r="R508" s="1"/>
      <c r="S508" s="1"/>
      <c r="T508" s="1"/>
      <c r="U508" s="1"/>
      <c r="V508" s="1"/>
      <c r="W508" s="1"/>
      <c r="X508" s="1"/>
      <c r="Y508" s="1"/>
      <c r="Z508" s="1"/>
      <c r="AA508" s="1"/>
      <c r="AB508" s="1"/>
      <c r="AC508" s="1"/>
      <c r="AD508" s="1"/>
      <c r="AE508" s="1"/>
    </row>
    <row r="509" spans="1:31" ht="15.75" customHeight="1" x14ac:dyDescent="0.2">
      <c r="A509" s="1"/>
      <c r="B509" s="1"/>
      <c r="C509" s="1"/>
      <c r="D509" s="1"/>
      <c r="E509" s="1"/>
      <c r="F509" s="1"/>
      <c r="G509" s="1"/>
      <c r="H509" s="1"/>
      <c r="I509" s="1"/>
      <c r="J509" s="504"/>
      <c r="K509" s="466"/>
      <c r="L509" s="1"/>
      <c r="M509" s="1"/>
      <c r="N509" s="1"/>
      <c r="O509" s="1"/>
      <c r="P509" s="1"/>
      <c r="Q509" s="1"/>
      <c r="R509" s="1"/>
      <c r="S509" s="1"/>
      <c r="T509" s="1"/>
      <c r="U509" s="1"/>
      <c r="V509" s="1"/>
      <c r="W509" s="1"/>
      <c r="X509" s="1"/>
      <c r="Y509" s="1"/>
      <c r="Z509" s="1"/>
      <c r="AA509" s="1"/>
      <c r="AB509" s="1"/>
      <c r="AC509" s="1"/>
      <c r="AD509" s="1"/>
      <c r="AE509" s="1"/>
    </row>
    <row r="510" spans="1:31" ht="15.75" customHeight="1" x14ac:dyDescent="0.2">
      <c r="A510" s="1"/>
      <c r="B510" s="1"/>
      <c r="C510" s="1"/>
      <c r="D510" s="1"/>
      <c r="E510" s="1"/>
      <c r="F510" s="1"/>
      <c r="G510" s="1"/>
      <c r="H510" s="1"/>
      <c r="I510" s="1"/>
      <c r="J510" s="504"/>
      <c r="K510" s="466"/>
      <c r="L510" s="1"/>
      <c r="M510" s="1"/>
      <c r="N510" s="1"/>
      <c r="O510" s="1"/>
      <c r="P510" s="1"/>
      <c r="Q510" s="1"/>
      <c r="R510" s="1"/>
      <c r="S510" s="1"/>
      <c r="T510" s="1"/>
      <c r="U510" s="1"/>
      <c r="V510" s="1"/>
      <c r="W510" s="1"/>
      <c r="X510" s="1"/>
      <c r="Y510" s="1"/>
      <c r="Z510" s="1"/>
      <c r="AA510" s="1"/>
      <c r="AB510" s="1"/>
      <c r="AC510" s="1"/>
      <c r="AD510" s="1"/>
      <c r="AE510" s="1"/>
    </row>
    <row r="511" spans="1:31" ht="15.75" customHeight="1" x14ac:dyDescent="0.2">
      <c r="A511" s="1"/>
      <c r="B511" s="1"/>
      <c r="C511" s="1"/>
      <c r="D511" s="1"/>
      <c r="E511" s="1"/>
      <c r="F511" s="1"/>
      <c r="G511" s="1"/>
      <c r="H511" s="1"/>
      <c r="I511" s="1"/>
      <c r="J511" s="504"/>
      <c r="K511" s="466"/>
      <c r="L511" s="1"/>
      <c r="M511" s="1"/>
      <c r="N511" s="1"/>
      <c r="O511" s="1"/>
      <c r="P511" s="1"/>
      <c r="Q511" s="1"/>
      <c r="R511" s="1"/>
      <c r="S511" s="1"/>
      <c r="T511" s="1"/>
      <c r="U511" s="1"/>
      <c r="V511" s="1"/>
      <c r="W511" s="1"/>
      <c r="X511" s="1"/>
      <c r="Y511" s="1"/>
      <c r="Z511" s="1"/>
      <c r="AA511" s="1"/>
      <c r="AB511" s="1"/>
      <c r="AC511" s="1"/>
      <c r="AD511" s="1"/>
      <c r="AE511" s="1"/>
    </row>
    <row r="512" spans="1:31" ht="15.75" customHeight="1" x14ac:dyDescent="0.2">
      <c r="A512" s="1"/>
      <c r="B512" s="1"/>
      <c r="C512" s="1"/>
      <c r="D512" s="1"/>
      <c r="E512" s="1"/>
      <c r="F512" s="1"/>
      <c r="G512" s="1"/>
      <c r="H512" s="1"/>
      <c r="I512" s="1"/>
      <c r="J512" s="504"/>
      <c r="K512" s="466"/>
      <c r="L512" s="1"/>
      <c r="M512" s="1"/>
      <c r="N512" s="1"/>
      <c r="O512" s="1"/>
      <c r="P512" s="1"/>
      <c r="Q512" s="1"/>
      <c r="R512" s="1"/>
      <c r="S512" s="1"/>
      <c r="T512" s="1"/>
      <c r="U512" s="1"/>
      <c r="V512" s="1"/>
      <c r="W512" s="1"/>
      <c r="X512" s="1"/>
      <c r="Y512" s="1"/>
      <c r="Z512" s="1"/>
      <c r="AA512" s="1"/>
      <c r="AB512" s="1"/>
      <c r="AC512" s="1"/>
      <c r="AD512" s="1"/>
      <c r="AE512" s="1"/>
    </row>
    <row r="513" spans="1:31" ht="15.75" customHeight="1" x14ac:dyDescent="0.2">
      <c r="A513" s="1"/>
      <c r="B513" s="1"/>
      <c r="C513" s="1"/>
      <c r="D513" s="1"/>
      <c r="E513" s="1"/>
      <c r="F513" s="1"/>
      <c r="G513" s="1"/>
      <c r="H513" s="1"/>
      <c r="I513" s="1"/>
      <c r="J513" s="504"/>
      <c r="K513" s="466"/>
      <c r="L513" s="1"/>
      <c r="M513" s="1"/>
      <c r="N513" s="1"/>
      <c r="O513" s="1"/>
      <c r="P513" s="1"/>
      <c r="Q513" s="1"/>
      <c r="R513" s="1"/>
      <c r="S513" s="1"/>
      <c r="T513" s="1"/>
      <c r="U513" s="1"/>
      <c r="V513" s="1"/>
      <c r="W513" s="1"/>
      <c r="X513" s="1"/>
      <c r="Y513" s="1"/>
      <c r="Z513" s="1"/>
      <c r="AA513" s="1"/>
      <c r="AB513" s="1"/>
      <c r="AC513" s="1"/>
      <c r="AD513" s="1"/>
      <c r="AE513" s="1"/>
    </row>
    <row r="514" spans="1:31" ht="15.75" customHeight="1" x14ac:dyDescent="0.2">
      <c r="A514" s="1"/>
      <c r="B514" s="1"/>
      <c r="C514" s="1"/>
      <c r="D514" s="1"/>
      <c r="E514" s="1"/>
      <c r="F514" s="1"/>
      <c r="G514" s="1"/>
      <c r="H514" s="1"/>
      <c r="I514" s="1"/>
      <c r="J514" s="504"/>
      <c r="K514" s="466"/>
      <c r="L514" s="1"/>
      <c r="M514" s="1"/>
      <c r="N514" s="1"/>
      <c r="O514" s="1"/>
      <c r="P514" s="1"/>
      <c r="Q514" s="1"/>
      <c r="R514" s="1"/>
      <c r="S514" s="1"/>
      <c r="T514" s="1"/>
      <c r="U514" s="1"/>
      <c r="V514" s="1"/>
      <c r="W514" s="1"/>
      <c r="X514" s="1"/>
      <c r="Y514" s="1"/>
      <c r="Z514" s="1"/>
      <c r="AA514" s="1"/>
      <c r="AB514" s="1"/>
      <c r="AC514" s="1"/>
      <c r="AD514" s="1"/>
      <c r="AE514" s="1"/>
    </row>
    <row r="515" spans="1:31" ht="15.75" customHeight="1" x14ac:dyDescent="0.2">
      <c r="A515" s="1"/>
      <c r="B515" s="1"/>
      <c r="C515" s="1"/>
      <c r="D515" s="1"/>
      <c r="E515" s="1"/>
      <c r="F515" s="1"/>
      <c r="G515" s="1"/>
      <c r="H515" s="1"/>
      <c r="I515" s="1"/>
      <c r="J515" s="504"/>
      <c r="K515" s="466"/>
      <c r="L515" s="1"/>
      <c r="M515" s="1"/>
      <c r="N515" s="1"/>
      <c r="O515" s="1"/>
      <c r="P515" s="1"/>
      <c r="Q515" s="1"/>
      <c r="R515" s="1"/>
      <c r="S515" s="1"/>
      <c r="T515" s="1"/>
      <c r="U515" s="1"/>
      <c r="V515" s="1"/>
      <c r="W515" s="1"/>
      <c r="X515" s="1"/>
      <c r="Y515" s="1"/>
      <c r="Z515" s="1"/>
      <c r="AA515" s="1"/>
      <c r="AB515" s="1"/>
      <c r="AC515" s="1"/>
      <c r="AD515" s="1"/>
      <c r="AE515" s="1"/>
    </row>
    <row r="516" spans="1:31" ht="15.75" customHeight="1" x14ac:dyDescent="0.2">
      <c r="A516" s="1"/>
      <c r="B516" s="1"/>
      <c r="C516" s="1"/>
      <c r="D516" s="1"/>
      <c r="E516" s="1"/>
      <c r="F516" s="1"/>
      <c r="G516" s="1"/>
      <c r="H516" s="1"/>
      <c r="I516" s="1"/>
      <c r="J516" s="504"/>
      <c r="K516" s="466"/>
      <c r="L516" s="1"/>
      <c r="M516" s="1"/>
      <c r="N516" s="1"/>
      <c r="O516" s="1"/>
      <c r="P516" s="1"/>
      <c r="Q516" s="1"/>
      <c r="R516" s="1"/>
      <c r="S516" s="1"/>
      <c r="T516" s="1"/>
      <c r="U516" s="1"/>
      <c r="V516" s="1"/>
      <c r="W516" s="1"/>
      <c r="X516" s="1"/>
      <c r="Y516" s="1"/>
      <c r="Z516" s="1"/>
      <c r="AA516" s="1"/>
      <c r="AB516" s="1"/>
      <c r="AC516" s="1"/>
      <c r="AD516" s="1"/>
      <c r="AE516" s="1"/>
    </row>
    <row r="517" spans="1:31" ht="15.75" customHeight="1" x14ac:dyDescent="0.2">
      <c r="A517" s="1"/>
      <c r="B517" s="1"/>
      <c r="C517" s="1"/>
      <c r="D517" s="1"/>
      <c r="E517" s="1"/>
      <c r="F517" s="1"/>
      <c r="G517" s="1"/>
      <c r="H517" s="1"/>
      <c r="I517" s="1"/>
      <c r="J517" s="504"/>
      <c r="K517" s="466"/>
      <c r="L517" s="1"/>
      <c r="M517" s="1"/>
      <c r="N517" s="1"/>
      <c r="O517" s="1"/>
      <c r="P517" s="1"/>
      <c r="Q517" s="1"/>
      <c r="R517" s="1"/>
      <c r="S517" s="1"/>
      <c r="T517" s="1"/>
      <c r="U517" s="1"/>
      <c r="V517" s="1"/>
      <c r="W517" s="1"/>
      <c r="X517" s="1"/>
      <c r="Y517" s="1"/>
      <c r="Z517" s="1"/>
      <c r="AA517" s="1"/>
      <c r="AB517" s="1"/>
      <c r="AC517" s="1"/>
      <c r="AD517" s="1"/>
      <c r="AE517" s="1"/>
    </row>
    <row r="518" spans="1:31" ht="15.75" customHeight="1" x14ac:dyDescent="0.2">
      <c r="A518" s="1"/>
      <c r="B518" s="1"/>
      <c r="C518" s="1"/>
      <c r="D518" s="1"/>
      <c r="E518" s="1"/>
      <c r="F518" s="1"/>
      <c r="G518" s="1"/>
      <c r="H518" s="1"/>
      <c r="I518" s="1"/>
      <c r="J518" s="504"/>
      <c r="K518" s="466"/>
      <c r="L518" s="1"/>
      <c r="M518" s="1"/>
      <c r="N518" s="1"/>
      <c r="O518" s="1"/>
      <c r="P518" s="1"/>
      <c r="Q518" s="1"/>
      <c r="R518" s="1"/>
      <c r="S518" s="1"/>
      <c r="T518" s="1"/>
      <c r="U518" s="1"/>
      <c r="V518" s="1"/>
      <c r="W518" s="1"/>
      <c r="X518" s="1"/>
      <c r="Y518" s="1"/>
      <c r="Z518" s="1"/>
      <c r="AA518" s="1"/>
      <c r="AB518" s="1"/>
      <c r="AC518" s="1"/>
      <c r="AD518" s="1"/>
      <c r="AE518" s="1"/>
    </row>
    <row r="519" spans="1:31" ht="15.75" customHeight="1" x14ac:dyDescent="0.2">
      <c r="A519" s="1"/>
      <c r="B519" s="1"/>
      <c r="C519" s="1"/>
      <c r="D519" s="1"/>
      <c r="E519" s="1"/>
      <c r="F519" s="1"/>
      <c r="G519" s="1"/>
      <c r="H519" s="1"/>
      <c r="I519" s="1"/>
      <c r="J519" s="504"/>
      <c r="K519" s="466"/>
      <c r="L519" s="1"/>
      <c r="M519" s="1"/>
      <c r="N519" s="1"/>
      <c r="O519" s="1"/>
      <c r="P519" s="1"/>
      <c r="Q519" s="1"/>
      <c r="R519" s="1"/>
      <c r="S519" s="1"/>
      <c r="T519" s="1"/>
      <c r="U519" s="1"/>
      <c r="V519" s="1"/>
      <c r="W519" s="1"/>
      <c r="X519" s="1"/>
      <c r="Y519" s="1"/>
      <c r="Z519" s="1"/>
      <c r="AA519" s="1"/>
      <c r="AB519" s="1"/>
      <c r="AC519" s="1"/>
      <c r="AD519" s="1"/>
      <c r="AE519" s="1"/>
    </row>
    <row r="520" spans="1:31" ht="15.75" customHeight="1" x14ac:dyDescent="0.2">
      <c r="A520" s="1"/>
      <c r="B520" s="1"/>
      <c r="C520" s="1"/>
      <c r="D520" s="1"/>
      <c r="E520" s="1"/>
      <c r="F520" s="1"/>
      <c r="G520" s="1"/>
      <c r="H520" s="1"/>
      <c r="I520" s="1"/>
      <c r="J520" s="504"/>
      <c r="K520" s="466"/>
      <c r="L520" s="1"/>
      <c r="M520" s="1"/>
      <c r="N520" s="1"/>
      <c r="O520" s="1"/>
      <c r="P520" s="1"/>
      <c r="Q520" s="1"/>
      <c r="R520" s="1"/>
      <c r="S520" s="1"/>
      <c r="T520" s="1"/>
      <c r="U520" s="1"/>
      <c r="V520" s="1"/>
      <c r="W520" s="1"/>
      <c r="X520" s="1"/>
      <c r="Y520" s="1"/>
      <c r="Z520" s="1"/>
      <c r="AA520" s="1"/>
      <c r="AB520" s="1"/>
      <c r="AC520" s="1"/>
      <c r="AD520" s="1"/>
      <c r="AE520" s="1"/>
    </row>
    <row r="521" spans="1:31" ht="15.75" customHeight="1" x14ac:dyDescent="0.2">
      <c r="A521" s="1"/>
      <c r="B521" s="1"/>
      <c r="C521" s="1"/>
      <c r="D521" s="1"/>
      <c r="E521" s="1"/>
      <c r="F521" s="1"/>
      <c r="G521" s="1"/>
      <c r="H521" s="1"/>
      <c r="I521" s="1"/>
      <c r="J521" s="504"/>
      <c r="K521" s="466"/>
      <c r="L521" s="1"/>
      <c r="M521" s="1"/>
      <c r="N521" s="1"/>
      <c r="O521" s="1"/>
      <c r="P521" s="1"/>
      <c r="Q521" s="1"/>
      <c r="R521" s="1"/>
      <c r="S521" s="1"/>
      <c r="T521" s="1"/>
      <c r="U521" s="1"/>
      <c r="V521" s="1"/>
      <c r="W521" s="1"/>
      <c r="X521" s="1"/>
      <c r="Y521" s="1"/>
      <c r="Z521" s="1"/>
      <c r="AA521" s="1"/>
      <c r="AB521" s="1"/>
      <c r="AC521" s="1"/>
      <c r="AD521" s="1"/>
      <c r="AE521" s="1"/>
    </row>
    <row r="522" spans="1:31" ht="15.75" customHeight="1" x14ac:dyDescent="0.2">
      <c r="A522" s="1"/>
      <c r="B522" s="1"/>
      <c r="C522" s="1"/>
      <c r="D522" s="1"/>
      <c r="E522" s="1"/>
      <c r="F522" s="1"/>
      <c r="G522" s="1"/>
      <c r="H522" s="1"/>
      <c r="I522" s="1"/>
      <c r="J522" s="504"/>
      <c r="K522" s="466"/>
      <c r="L522" s="1"/>
      <c r="M522" s="1"/>
      <c r="N522" s="1"/>
      <c r="O522" s="1"/>
      <c r="P522" s="1"/>
      <c r="Q522" s="1"/>
      <c r="R522" s="1"/>
      <c r="S522" s="1"/>
      <c r="T522" s="1"/>
      <c r="U522" s="1"/>
      <c r="V522" s="1"/>
      <c r="W522" s="1"/>
      <c r="X522" s="1"/>
      <c r="Y522" s="1"/>
      <c r="Z522" s="1"/>
      <c r="AA522" s="1"/>
      <c r="AB522" s="1"/>
      <c r="AC522" s="1"/>
      <c r="AD522" s="1"/>
      <c r="AE522" s="1"/>
    </row>
    <row r="523" spans="1:31" ht="15.75" customHeight="1" x14ac:dyDescent="0.2">
      <c r="A523" s="1"/>
      <c r="B523" s="1"/>
      <c r="C523" s="1"/>
      <c r="D523" s="1"/>
      <c r="E523" s="1"/>
      <c r="F523" s="1"/>
      <c r="G523" s="1"/>
      <c r="H523" s="1"/>
      <c r="I523" s="1"/>
      <c r="J523" s="504"/>
      <c r="K523" s="466"/>
      <c r="L523" s="1"/>
      <c r="M523" s="1"/>
      <c r="N523" s="1"/>
      <c r="O523" s="1"/>
      <c r="P523" s="1"/>
      <c r="Q523" s="1"/>
      <c r="R523" s="1"/>
      <c r="S523" s="1"/>
      <c r="T523" s="1"/>
      <c r="U523" s="1"/>
      <c r="V523" s="1"/>
      <c r="W523" s="1"/>
      <c r="X523" s="1"/>
      <c r="Y523" s="1"/>
      <c r="Z523" s="1"/>
      <c r="AA523" s="1"/>
      <c r="AB523" s="1"/>
      <c r="AC523" s="1"/>
      <c r="AD523" s="1"/>
      <c r="AE523" s="1"/>
    </row>
    <row r="524" spans="1:31" ht="15.75" customHeight="1" x14ac:dyDescent="0.2">
      <c r="A524" s="1"/>
      <c r="B524" s="1"/>
      <c r="C524" s="1"/>
      <c r="D524" s="1"/>
      <c r="E524" s="1"/>
      <c r="F524" s="1"/>
      <c r="G524" s="1"/>
      <c r="H524" s="1"/>
      <c r="I524" s="1"/>
      <c r="J524" s="504"/>
      <c r="K524" s="466"/>
      <c r="L524" s="1"/>
      <c r="M524" s="1"/>
      <c r="N524" s="1"/>
      <c r="O524" s="1"/>
      <c r="P524" s="1"/>
      <c r="Q524" s="1"/>
      <c r="R524" s="1"/>
      <c r="S524" s="1"/>
      <c r="T524" s="1"/>
      <c r="U524" s="1"/>
      <c r="V524" s="1"/>
      <c r="W524" s="1"/>
      <c r="X524" s="1"/>
      <c r="Y524" s="1"/>
      <c r="Z524" s="1"/>
      <c r="AA524" s="1"/>
      <c r="AB524" s="1"/>
      <c r="AC524" s="1"/>
      <c r="AD524" s="1"/>
      <c r="AE524" s="1"/>
    </row>
    <row r="525" spans="1:31" ht="15.75" customHeight="1" x14ac:dyDescent="0.2">
      <c r="A525" s="1"/>
      <c r="B525" s="1"/>
      <c r="C525" s="1"/>
      <c r="D525" s="1"/>
      <c r="E525" s="1"/>
      <c r="F525" s="1"/>
      <c r="G525" s="1"/>
      <c r="H525" s="1"/>
      <c r="I525" s="1"/>
      <c r="J525" s="504"/>
      <c r="K525" s="466"/>
      <c r="L525" s="1"/>
      <c r="M525" s="1"/>
      <c r="N525" s="1"/>
      <c r="O525" s="1"/>
      <c r="P525" s="1"/>
      <c r="Q525" s="1"/>
      <c r="R525" s="1"/>
      <c r="S525" s="1"/>
      <c r="T525" s="1"/>
      <c r="U525" s="1"/>
      <c r="V525" s="1"/>
      <c r="W525" s="1"/>
      <c r="X525" s="1"/>
      <c r="Y525" s="1"/>
      <c r="Z525" s="1"/>
      <c r="AA525" s="1"/>
      <c r="AB525" s="1"/>
      <c r="AC525" s="1"/>
      <c r="AD525" s="1"/>
      <c r="AE525" s="1"/>
    </row>
    <row r="526" spans="1:31" ht="15.75" customHeight="1" x14ac:dyDescent="0.2">
      <c r="A526" s="1"/>
      <c r="B526" s="1"/>
      <c r="C526" s="1"/>
      <c r="D526" s="1"/>
      <c r="E526" s="1"/>
      <c r="F526" s="1"/>
      <c r="G526" s="1"/>
      <c r="H526" s="1"/>
      <c r="I526" s="1"/>
      <c r="J526" s="504"/>
      <c r="K526" s="466"/>
      <c r="L526" s="1"/>
      <c r="M526" s="1"/>
      <c r="N526" s="1"/>
      <c r="O526" s="1"/>
      <c r="P526" s="1"/>
      <c r="Q526" s="1"/>
      <c r="R526" s="1"/>
      <c r="S526" s="1"/>
      <c r="T526" s="1"/>
      <c r="U526" s="1"/>
      <c r="V526" s="1"/>
      <c r="W526" s="1"/>
      <c r="X526" s="1"/>
      <c r="Y526" s="1"/>
      <c r="Z526" s="1"/>
      <c r="AA526" s="1"/>
      <c r="AB526" s="1"/>
      <c r="AC526" s="1"/>
      <c r="AD526" s="1"/>
      <c r="AE526" s="1"/>
    </row>
    <row r="527" spans="1:31" ht="15.75" customHeight="1" x14ac:dyDescent="0.2">
      <c r="A527" s="1"/>
      <c r="B527" s="1"/>
      <c r="C527" s="1"/>
      <c r="D527" s="1"/>
      <c r="E527" s="1"/>
      <c r="F527" s="1"/>
      <c r="G527" s="1"/>
      <c r="H527" s="1"/>
      <c r="I527" s="1"/>
      <c r="J527" s="504"/>
      <c r="K527" s="466"/>
      <c r="L527" s="1"/>
      <c r="M527" s="1"/>
      <c r="N527" s="1"/>
      <c r="O527" s="1"/>
      <c r="P527" s="1"/>
      <c r="Q527" s="1"/>
      <c r="R527" s="1"/>
      <c r="S527" s="1"/>
      <c r="T527" s="1"/>
      <c r="U527" s="1"/>
      <c r="V527" s="1"/>
      <c r="W527" s="1"/>
      <c r="X527" s="1"/>
      <c r="Y527" s="1"/>
      <c r="Z527" s="1"/>
      <c r="AA527" s="1"/>
      <c r="AB527" s="1"/>
      <c r="AC527" s="1"/>
      <c r="AD527" s="1"/>
      <c r="AE527" s="1"/>
    </row>
    <row r="528" spans="1:31" ht="15.75" customHeight="1" x14ac:dyDescent="0.2">
      <c r="A528" s="1"/>
      <c r="B528" s="1"/>
      <c r="C528" s="1"/>
      <c r="D528" s="1"/>
      <c r="E528" s="1"/>
      <c r="F528" s="1"/>
      <c r="G528" s="1"/>
      <c r="H528" s="1"/>
      <c r="I528" s="1"/>
      <c r="J528" s="504"/>
      <c r="K528" s="466"/>
      <c r="L528" s="1"/>
      <c r="M528" s="1"/>
      <c r="N528" s="1"/>
      <c r="O528" s="1"/>
      <c r="P528" s="1"/>
      <c r="Q528" s="1"/>
      <c r="R528" s="1"/>
      <c r="S528" s="1"/>
      <c r="T528" s="1"/>
      <c r="U528" s="1"/>
      <c r="V528" s="1"/>
      <c r="W528" s="1"/>
      <c r="X528" s="1"/>
      <c r="Y528" s="1"/>
      <c r="Z528" s="1"/>
      <c r="AA528" s="1"/>
      <c r="AB528" s="1"/>
      <c r="AC528" s="1"/>
      <c r="AD528" s="1"/>
      <c r="AE528" s="1"/>
    </row>
    <row r="529" spans="1:31" ht="15.75" customHeight="1" x14ac:dyDescent="0.2">
      <c r="A529" s="1"/>
      <c r="B529" s="1"/>
      <c r="C529" s="1"/>
      <c r="D529" s="1"/>
      <c r="E529" s="1"/>
      <c r="F529" s="1"/>
      <c r="G529" s="1"/>
      <c r="H529" s="1"/>
      <c r="I529" s="1"/>
      <c r="J529" s="504"/>
      <c r="K529" s="466"/>
      <c r="L529" s="1"/>
      <c r="M529" s="1"/>
      <c r="N529" s="1"/>
      <c r="O529" s="1"/>
      <c r="P529" s="1"/>
      <c r="Q529" s="1"/>
      <c r="R529" s="1"/>
      <c r="S529" s="1"/>
      <c r="T529" s="1"/>
      <c r="U529" s="1"/>
      <c r="V529" s="1"/>
      <c r="W529" s="1"/>
      <c r="X529" s="1"/>
      <c r="Y529" s="1"/>
      <c r="Z529" s="1"/>
      <c r="AA529" s="1"/>
      <c r="AB529" s="1"/>
      <c r="AC529" s="1"/>
      <c r="AD529" s="1"/>
      <c r="AE529" s="1"/>
    </row>
    <row r="530" spans="1:31" ht="15.75" customHeight="1" x14ac:dyDescent="0.2">
      <c r="A530" s="1"/>
      <c r="B530" s="1"/>
      <c r="C530" s="1"/>
      <c r="D530" s="1"/>
      <c r="E530" s="1"/>
      <c r="F530" s="1"/>
      <c r="G530" s="1"/>
      <c r="H530" s="1"/>
      <c r="I530" s="1"/>
      <c r="J530" s="504"/>
      <c r="K530" s="466"/>
      <c r="L530" s="1"/>
      <c r="M530" s="1"/>
      <c r="N530" s="1"/>
      <c r="O530" s="1"/>
      <c r="P530" s="1"/>
      <c r="Q530" s="1"/>
      <c r="R530" s="1"/>
      <c r="S530" s="1"/>
      <c r="T530" s="1"/>
      <c r="U530" s="1"/>
      <c r="V530" s="1"/>
      <c r="W530" s="1"/>
      <c r="X530" s="1"/>
      <c r="Y530" s="1"/>
      <c r="Z530" s="1"/>
      <c r="AA530" s="1"/>
      <c r="AB530" s="1"/>
      <c r="AC530" s="1"/>
      <c r="AD530" s="1"/>
      <c r="AE530" s="1"/>
    </row>
    <row r="531" spans="1:31" ht="15.75" customHeight="1" x14ac:dyDescent="0.2">
      <c r="A531" s="1"/>
      <c r="B531" s="1"/>
      <c r="C531" s="1"/>
      <c r="D531" s="1"/>
      <c r="E531" s="1"/>
      <c r="F531" s="1"/>
      <c r="G531" s="1"/>
      <c r="H531" s="1"/>
      <c r="I531" s="1"/>
      <c r="J531" s="504"/>
      <c r="K531" s="466"/>
      <c r="L531" s="1"/>
      <c r="M531" s="1"/>
      <c r="N531" s="1"/>
      <c r="O531" s="1"/>
      <c r="P531" s="1"/>
      <c r="Q531" s="1"/>
      <c r="R531" s="1"/>
      <c r="S531" s="1"/>
      <c r="T531" s="1"/>
      <c r="U531" s="1"/>
      <c r="V531" s="1"/>
      <c r="W531" s="1"/>
      <c r="X531" s="1"/>
      <c r="Y531" s="1"/>
      <c r="Z531" s="1"/>
      <c r="AA531" s="1"/>
      <c r="AB531" s="1"/>
      <c r="AC531" s="1"/>
      <c r="AD531" s="1"/>
      <c r="AE531" s="1"/>
    </row>
    <row r="532" spans="1:31" ht="15.75" customHeight="1" x14ac:dyDescent="0.2">
      <c r="A532" s="1"/>
      <c r="B532" s="1"/>
      <c r="C532" s="1"/>
      <c r="D532" s="1"/>
      <c r="E532" s="1"/>
      <c r="F532" s="1"/>
      <c r="G532" s="1"/>
      <c r="H532" s="1"/>
      <c r="I532" s="1"/>
      <c r="J532" s="504"/>
      <c r="K532" s="466"/>
      <c r="L532" s="1"/>
      <c r="M532" s="1"/>
      <c r="N532" s="1"/>
      <c r="O532" s="1"/>
      <c r="P532" s="1"/>
      <c r="Q532" s="1"/>
      <c r="R532" s="1"/>
      <c r="S532" s="1"/>
      <c r="T532" s="1"/>
      <c r="U532" s="1"/>
      <c r="V532" s="1"/>
      <c r="W532" s="1"/>
      <c r="X532" s="1"/>
      <c r="Y532" s="1"/>
      <c r="Z532" s="1"/>
      <c r="AA532" s="1"/>
      <c r="AB532" s="1"/>
      <c r="AC532" s="1"/>
      <c r="AD532" s="1"/>
      <c r="AE532" s="1"/>
    </row>
    <row r="533" spans="1:31" ht="15.75" customHeight="1" x14ac:dyDescent="0.2">
      <c r="A533" s="1"/>
      <c r="B533" s="1"/>
      <c r="C533" s="1"/>
      <c r="D533" s="1"/>
      <c r="E533" s="1"/>
      <c r="F533" s="1"/>
      <c r="G533" s="1"/>
      <c r="H533" s="1"/>
      <c r="I533" s="1"/>
      <c r="J533" s="504"/>
      <c r="K533" s="466"/>
      <c r="L533" s="1"/>
      <c r="M533" s="1"/>
      <c r="N533" s="1"/>
      <c r="O533" s="1"/>
      <c r="P533" s="1"/>
      <c r="Q533" s="1"/>
      <c r="R533" s="1"/>
      <c r="S533" s="1"/>
      <c r="T533" s="1"/>
      <c r="U533" s="1"/>
      <c r="V533" s="1"/>
      <c r="W533" s="1"/>
      <c r="X533" s="1"/>
      <c r="Y533" s="1"/>
      <c r="Z533" s="1"/>
      <c r="AA533" s="1"/>
      <c r="AB533" s="1"/>
      <c r="AC533" s="1"/>
      <c r="AD533" s="1"/>
      <c r="AE533" s="1"/>
    </row>
    <row r="534" spans="1:31" ht="15.75" customHeight="1" x14ac:dyDescent="0.2">
      <c r="A534" s="1"/>
      <c r="B534" s="1"/>
      <c r="C534" s="1"/>
      <c r="D534" s="1"/>
      <c r="E534" s="1"/>
      <c r="F534" s="1"/>
      <c r="G534" s="1"/>
      <c r="H534" s="1"/>
      <c r="I534" s="1"/>
      <c r="J534" s="504"/>
      <c r="K534" s="466"/>
      <c r="L534" s="1"/>
      <c r="M534" s="1"/>
      <c r="N534" s="1"/>
      <c r="O534" s="1"/>
      <c r="P534" s="1"/>
      <c r="Q534" s="1"/>
      <c r="R534" s="1"/>
      <c r="S534" s="1"/>
      <c r="T534" s="1"/>
      <c r="U534" s="1"/>
      <c r="V534" s="1"/>
      <c r="W534" s="1"/>
      <c r="X534" s="1"/>
      <c r="Y534" s="1"/>
      <c r="Z534" s="1"/>
      <c r="AA534" s="1"/>
      <c r="AB534" s="1"/>
      <c r="AC534" s="1"/>
      <c r="AD534" s="1"/>
      <c r="AE534" s="1"/>
    </row>
    <row r="535" spans="1:31" ht="15.75" customHeight="1" x14ac:dyDescent="0.2">
      <c r="A535" s="1"/>
      <c r="B535" s="1"/>
      <c r="C535" s="1"/>
      <c r="D535" s="1"/>
      <c r="E535" s="1"/>
      <c r="F535" s="1"/>
      <c r="G535" s="1"/>
      <c r="H535" s="1"/>
      <c r="I535" s="1"/>
      <c r="J535" s="504"/>
      <c r="K535" s="466"/>
      <c r="L535" s="1"/>
      <c r="M535" s="1"/>
      <c r="N535" s="1"/>
      <c r="O535" s="1"/>
      <c r="P535" s="1"/>
      <c r="Q535" s="1"/>
      <c r="R535" s="1"/>
      <c r="S535" s="1"/>
      <c r="T535" s="1"/>
      <c r="U535" s="1"/>
      <c r="V535" s="1"/>
      <c r="W535" s="1"/>
      <c r="X535" s="1"/>
      <c r="Y535" s="1"/>
      <c r="Z535" s="1"/>
      <c r="AA535" s="1"/>
      <c r="AB535" s="1"/>
      <c r="AC535" s="1"/>
      <c r="AD535" s="1"/>
      <c r="AE535" s="1"/>
    </row>
    <row r="536" spans="1:31" ht="15.75" customHeight="1" x14ac:dyDescent="0.2">
      <c r="A536" s="1"/>
      <c r="B536" s="1"/>
      <c r="C536" s="1"/>
      <c r="D536" s="1"/>
      <c r="E536" s="1"/>
      <c r="F536" s="1"/>
      <c r="G536" s="1"/>
      <c r="H536" s="1"/>
      <c r="I536" s="1"/>
      <c r="J536" s="504"/>
      <c r="K536" s="466"/>
      <c r="L536" s="1"/>
      <c r="M536" s="1"/>
      <c r="N536" s="1"/>
      <c r="O536" s="1"/>
      <c r="P536" s="1"/>
      <c r="Q536" s="1"/>
      <c r="R536" s="1"/>
      <c r="S536" s="1"/>
      <c r="T536" s="1"/>
      <c r="U536" s="1"/>
      <c r="V536" s="1"/>
      <c r="W536" s="1"/>
      <c r="X536" s="1"/>
      <c r="Y536" s="1"/>
      <c r="Z536" s="1"/>
      <c r="AA536" s="1"/>
      <c r="AB536" s="1"/>
      <c r="AC536" s="1"/>
      <c r="AD536" s="1"/>
      <c r="AE536" s="1"/>
    </row>
    <row r="537" spans="1:31" ht="15.75" customHeight="1" x14ac:dyDescent="0.2">
      <c r="A537" s="1"/>
      <c r="B537" s="1"/>
      <c r="C537" s="1"/>
      <c r="D537" s="1"/>
      <c r="E537" s="1"/>
      <c r="F537" s="1"/>
      <c r="G537" s="1"/>
      <c r="H537" s="1"/>
      <c r="I537" s="1"/>
      <c r="J537" s="504"/>
      <c r="K537" s="466"/>
      <c r="L537" s="1"/>
      <c r="M537" s="1"/>
      <c r="N537" s="1"/>
      <c r="O537" s="1"/>
      <c r="P537" s="1"/>
      <c r="Q537" s="1"/>
      <c r="R537" s="1"/>
      <c r="S537" s="1"/>
      <c r="T537" s="1"/>
      <c r="U537" s="1"/>
      <c r="V537" s="1"/>
      <c r="W537" s="1"/>
      <c r="X537" s="1"/>
      <c r="Y537" s="1"/>
      <c r="Z537" s="1"/>
      <c r="AA537" s="1"/>
      <c r="AB537" s="1"/>
      <c r="AC537" s="1"/>
      <c r="AD537" s="1"/>
      <c r="AE537" s="1"/>
    </row>
    <row r="538" spans="1:31" ht="15.75" customHeight="1" x14ac:dyDescent="0.2">
      <c r="A538" s="1"/>
      <c r="B538" s="1"/>
      <c r="C538" s="1"/>
      <c r="D538" s="1"/>
      <c r="E538" s="1"/>
      <c r="F538" s="1"/>
      <c r="G538" s="1"/>
      <c r="H538" s="1"/>
      <c r="I538" s="1"/>
      <c r="J538" s="504"/>
      <c r="K538" s="466"/>
      <c r="L538" s="1"/>
      <c r="M538" s="1"/>
      <c r="N538" s="1"/>
      <c r="O538" s="1"/>
      <c r="P538" s="1"/>
      <c r="Q538" s="1"/>
      <c r="R538" s="1"/>
      <c r="S538" s="1"/>
      <c r="T538" s="1"/>
      <c r="U538" s="1"/>
      <c r="V538" s="1"/>
      <c r="W538" s="1"/>
      <c r="X538" s="1"/>
      <c r="Y538" s="1"/>
      <c r="Z538" s="1"/>
      <c r="AA538" s="1"/>
      <c r="AB538" s="1"/>
      <c r="AC538" s="1"/>
      <c r="AD538" s="1"/>
      <c r="AE538" s="1"/>
    </row>
    <row r="539" spans="1:31" ht="15.75" customHeight="1" x14ac:dyDescent="0.2">
      <c r="A539" s="1"/>
      <c r="B539" s="1"/>
      <c r="C539" s="1"/>
      <c r="D539" s="1"/>
      <c r="E539" s="1"/>
      <c r="F539" s="1"/>
      <c r="G539" s="1"/>
      <c r="H539" s="1"/>
      <c r="I539" s="1"/>
      <c r="J539" s="504"/>
      <c r="K539" s="466"/>
      <c r="L539" s="1"/>
      <c r="M539" s="1"/>
      <c r="N539" s="1"/>
      <c r="O539" s="1"/>
      <c r="P539" s="1"/>
      <c r="Q539" s="1"/>
      <c r="R539" s="1"/>
      <c r="S539" s="1"/>
      <c r="T539" s="1"/>
      <c r="U539" s="1"/>
      <c r="V539" s="1"/>
      <c r="W539" s="1"/>
      <c r="X539" s="1"/>
      <c r="Y539" s="1"/>
      <c r="Z539" s="1"/>
      <c r="AA539" s="1"/>
      <c r="AB539" s="1"/>
      <c r="AC539" s="1"/>
      <c r="AD539" s="1"/>
      <c r="AE539" s="1"/>
    </row>
    <row r="540" spans="1:31" ht="15.75" customHeight="1" x14ac:dyDescent="0.2">
      <c r="A540" s="1"/>
      <c r="B540" s="1"/>
      <c r="C540" s="1"/>
      <c r="D540" s="1"/>
      <c r="E540" s="1"/>
      <c r="F540" s="1"/>
      <c r="G540" s="1"/>
      <c r="H540" s="1"/>
      <c r="I540" s="1"/>
      <c r="J540" s="504"/>
      <c r="K540" s="466"/>
      <c r="L540" s="1"/>
      <c r="M540" s="1"/>
      <c r="N540" s="1"/>
      <c r="O540" s="1"/>
      <c r="P540" s="1"/>
      <c r="Q540" s="1"/>
      <c r="R540" s="1"/>
      <c r="S540" s="1"/>
      <c r="T540" s="1"/>
      <c r="U540" s="1"/>
      <c r="V540" s="1"/>
      <c r="W540" s="1"/>
      <c r="X540" s="1"/>
      <c r="Y540" s="1"/>
      <c r="Z540" s="1"/>
      <c r="AA540" s="1"/>
      <c r="AB540" s="1"/>
      <c r="AC540" s="1"/>
      <c r="AD540" s="1"/>
      <c r="AE540" s="1"/>
    </row>
    <row r="541" spans="1:31" ht="15.75" customHeight="1" x14ac:dyDescent="0.2">
      <c r="A541" s="1"/>
      <c r="B541" s="1"/>
      <c r="C541" s="1"/>
      <c r="D541" s="1"/>
      <c r="E541" s="1"/>
      <c r="F541" s="1"/>
      <c r="G541" s="1"/>
      <c r="H541" s="1"/>
      <c r="I541" s="1"/>
      <c r="J541" s="504"/>
      <c r="K541" s="466"/>
      <c r="L541" s="1"/>
      <c r="M541" s="1"/>
      <c r="N541" s="1"/>
      <c r="O541" s="1"/>
      <c r="P541" s="1"/>
      <c r="Q541" s="1"/>
      <c r="R541" s="1"/>
      <c r="S541" s="1"/>
      <c r="T541" s="1"/>
      <c r="U541" s="1"/>
      <c r="V541" s="1"/>
      <c r="W541" s="1"/>
      <c r="X541" s="1"/>
      <c r="Y541" s="1"/>
      <c r="Z541" s="1"/>
      <c r="AA541" s="1"/>
      <c r="AB541" s="1"/>
      <c r="AC541" s="1"/>
      <c r="AD541" s="1"/>
      <c r="AE541" s="1"/>
    </row>
    <row r="542" spans="1:31" ht="15.75" customHeight="1" x14ac:dyDescent="0.2">
      <c r="A542" s="1"/>
      <c r="B542" s="1"/>
      <c r="C542" s="1"/>
      <c r="D542" s="1"/>
      <c r="E542" s="1"/>
      <c r="F542" s="1"/>
      <c r="G542" s="1"/>
      <c r="H542" s="1"/>
      <c r="I542" s="1"/>
      <c r="J542" s="504"/>
      <c r="K542" s="466"/>
      <c r="L542" s="1"/>
      <c r="M542" s="1"/>
      <c r="N542" s="1"/>
      <c r="O542" s="1"/>
      <c r="P542" s="1"/>
      <c r="Q542" s="1"/>
      <c r="R542" s="1"/>
      <c r="S542" s="1"/>
      <c r="T542" s="1"/>
      <c r="U542" s="1"/>
      <c r="V542" s="1"/>
      <c r="W542" s="1"/>
      <c r="X542" s="1"/>
      <c r="Y542" s="1"/>
      <c r="Z542" s="1"/>
      <c r="AA542" s="1"/>
      <c r="AB542" s="1"/>
      <c r="AC542" s="1"/>
      <c r="AD542" s="1"/>
      <c r="AE542" s="1"/>
    </row>
    <row r="543" spans="1:31" ht="15.75" customHeight="1" x14ac:dyDescent="0.2">
      <c r="A543" s="1"/>
      <c r="B543" s="1"/>
      <c r="C543" s="1"/>
      <c r="D543" s="1"/>
      <c r="E543" s="1"/>
      <c r="F543" s="1"/>
      <c r="G543" s="1"/>
      <c r="H543" s="1"/>
      <c r="I543" s="1"/>
      <c r="J543" s="504"/>
      <c r="K543" s="466"/>
      <c r="L543" s="1"/>
      <c r="M543" s="1"/>
      <c r="N543" s="1"/>
      <c r="O543" s="1"/>
      <c r="P543" s="1"/>
      <c r="Q543" s="1"/>
      <c r="R543" s="1"/>
      <c r="S543" s="1"/>
      <c r="T543" s="1"/>
      <c r="U543" s="1"/>
      <c r="V543" s="1"/>
      <c r="W543" s="1"/>
      <c r="X543" s="1"/>
      <c r="Y543" s="1"/>
      <c r="Z543" s="1"/>
      <c r="AA543" s="1"/>
      <c r="AB543" s="1"/>
      <c r="AC543" s="1"/>
      <c r="AD543" s="1"/>
      <c r="AE543" s="1"/>
    </row>
    <row r="544" spans="1:31" ht="15.75" customHeight="1" x14ac:dyDescent="0.2">
      <c r="A544" s="1"/>
      <c r="B544" s="1"/>
      <c r="C544" s="1"/>
      <c r="D544" s="1"/>
      <c r="E544" s="1"/>
      <c r="F544" s="1"/>
      <c r="G544" s="1"/>
      <c r="H544" s="1"/>
      <c r="I544" s="1"/>
      <c r="J544" s="504"/>
      <c r="K544" s="466"/>
      <c r="L544" s="1"/>
      <c r="M544" s="1"/>
      <c r="N544" s="1"/>
      <c r="O544" s="1"/>
      <c r="P544" s="1"/>
      <c r="Q544" s="1"/>
      <c r="R544" s="1"/>
      <c r="S544" s="1"/>
      <c r="T544" s="1"/>
      <c r="U544" s="1"/>
      <c r="V544" s="1"/>
      <c r="W544" s="1"/>
      <c r="X544" s="1"/>
      <c r="Y544" s="1"/>
      <c r="Z544" s="1"/>
      <c r="AA544" s="1"/>
      <c r="AB544" s="1"/>
      <c r="AC544" s="1"/>
      <c r="AD544" s="1"/>
      <c r="AE544" s="1"/>
    </row>
    <row r="545" spans="1:31" ht="15.75" customHeight="1" x14ac:dyDescent="0.2">
      <c r="A545" s="1"/>
      <c r="B545" s="1"/>
      <c r="C545" s="1"/>
      <c r="D545" s="1"/>
      <c r="E545" s="1"/>
      <c r="F545" s="1"/>
      <c r="G545" s="1"/>
      <c r="H545" s="1"/>
      <c r="I545" s="1"/>
      <c r="J545" s="504"/>
      <c r="K545" s="466"/>
      <c r="L545" s="1"/>
      <c r="M545" s="1"/>
      <c r="N545" s="1"/>
      <c r="O545" s="1"/>
      <c r="P545" s="1"/>
      <c r="Q545" s="1"/>
      <c r="R545" s="1"/>
      <c r="S545" s="1"/>
      <c r="T545" s="1"/>
      <c r="U545" s="1"/>
      <c r="V545" s="1"/>
      <c r="W545" s="1"/>
      <c r="X545" s="1"/>
      <c r="Y545" s="1"/>
      <c r="Z545" s="1"/>
      <c r="AA545" s="1"/>
      <c r="AB545" s="1"/>
      <c r="AC545" s="1"/>
      <c r="AD545" s="1"/>
      <c r="AE545" s="1"/>
    </row>
    <row r="546" spans="1:31" ht="15.75" customHeight="1" x14ac:dyDescent="0.2">
      <c r="A546" s="1"/>
      <c r="B546" s="1"/>
      <c r="C546" s="1"/>
      <c r="D546" s="1"/>
      <c r="E546" s="1"/>
      <c r="F546" s="1"/>
      <c r="G546" s="1"/>
      <c r="H546" s="1"/>
      <c r="I546" s="1"/>
      <c r="J546" s="504"/>
      <c r="K546" s="466"/>
      <c r="L546" s="1"/>
      <c r="M546" s="1"/>
      <c r="N546" s="1"/>
      <c r="O546" s="1"/>
      <c r="P546" s="1"/>
      <c r="Q546" s="1"/>
      <c r="R546" s="1"/>
      <c r="S546" s="1"/>
      <c r="T546" s="1"/>
      <c r="U546" s="1"/>
      <c r="V546" s="1"/>
      <c r="W546" s="1"/>
      <c r="X546" s="1"/>
      <c r="Y546" s="1"/>
      <c r="Z546" s="1"/>
      <c r="AA546" s="1"/>
      <c r="AB546" s="1"/>
      <c r="AC546" s="1"/>
      <c r="AD546" s="1"/>
      <c r="AE546" s="1"/>
    </row>
    <row r="547" spans="1:31" ht="15.75" customHeight="1" x14ac:dyDescent="0.2">
      <c r="A547" s="1"/>
      <c r="B547" s="1"/>
      <c r="C547" s="1"/>
      <c r="D547" s="1"/>
      <c r="E547" s="1"/>
      <c r="F547" s="1"/>
      <c r="G547" s="1"/>
      <c r="H547" s="1"/>
      <c r="I547" s="1"/>
      <c r="J547" s="504"/>
      <c r="K547" s="466"/>
      <c r="L547" s="1"/>
      <c r="M547" s="1"/>
      <c r="N547" s="1"/>
      <c r="O547" s="1"/>
      <c r="P547" s="1"/>
      <c r="Q547" s="1"/>
      <c r="R547" s="1"/>
      <c r="S547" s="1"/>
      <c r="T547" s="1"/>
      <c r="U547" s="1"/>
      <c r="V547" s="1"/>
      <c r="W547" s="1"/>
      <c r="X547" s="1"/>
      <c r="Y547" s="1"/>
      <c r="Z547" s="1"/>
      <c r="AA547" s="1"/>
      <c r="AB547" s="1"/>
      <c r="AC547" s="1"/>
      <c r="AD547" s="1"/>
      <c r="AE547" s="1"/>
    </row>
    <row r="548" spans="1:31" ht="15.75" customHeight="1" x14ac:dyDescent="0.2">
      <c r="A548" s="1"/>
      <c r="B548" s="1"/>
      <c r="C548" s="1"/>
      <c r="D548" s="1"/>
      <c r="E548" s="1"/>
      <c r="F548" s="1"/>
      <c r="G548" s="1"/>
      <c r="H548" s="1"/>
      <c r="I548" s="1"/>
      <c r="J548" s="504"/>
      <c r="K548" s="466"/>
      <c r="L548" s="1"/>
      <c r="M548" s="1"/>
      <c r="N548" s="1"/>
      <c r="O548" s="1"/>
      <c r="P548" s="1"/>
      <c r="Q548" s="1"/>
      <c r="R548" s="1"/>
      <c r="S548" s="1"/>
      <c r="T548" s="1"/>
      <c r="U548" s="1"/>
      <c r="V548" s="1"/>
      <c r="W548" s="1"/>
      <c r="X548" s="1"/>
      <c r="Y548" s="1"/>
      <c r="Z548" s="1"/>
      <c r="AA548" s="1"/>
      <c r="AB548" s="1"/>
      <c r="AC548" s="1"/>
      <c r="AD548" s="1"/>
      <c r="AE548" s="1"/>
    </row>
    <row r="549" spans="1:31" ht="15.75" customHeight="1" x14ac:dyDescent="0.2">
      <c r="A549" s="1"/>
      <c r="B549" s="1"/>
      <c r="C549" s="1"/>
      <c r="D549" s="1"/>
      <c r="E549" s="1"/>
      <c r="F549" s="1"/>
      <c r="G549" s="1"/>
      <c r="H549" s="1"/>
      <c r="I549" s="1"/>
      <c r="J549" s="504"/>
      <c r="K549" s="466"/>
      <c r="L549" s="1"/>
      <c r="M549" s="1"/>
      <c r="N549" s="1"/>
      <c r="O549" s="1"/>
      <c r="P549" s="1"/>
      <c r="Q549" s="1"/>
      <c r="R549" s="1"/>
      <c r="S549" s="1"/>
      <c r="T549" s="1"/>
      <c r="U549" s="1"/>
      <c r="V549" s="1"/>
      <c r="W549" s="1"/>
      <c r="X549" s="1"/>
      <c r="Y549" s="1"/>
      <c r="Z549" s="1"/>
      <c r="AA549" s="1"/>
      <c r="AB549" s="1"/>
      <c r="AC549" s="1"/>
      <c r="AD549" s="1"/>
      <c r="AE549" s="1"/>
    </row>
    <row r="550" spans="1:31" ht="15.75" customHeight="1" x14ac:dyDescent="0.2">
      <c r="A550" s="1"/>
      <c r="B550" s="1"/>
      <c r="C550" s="1"/>
      <c r="D550" s="1"/>
      <c r="E550" s="1"/>
      <c r="F550" s="1"/>
      <c r="G550" s="1"/>
      <c r="H550" s="1"/>
      <c r="I550" s="1"/>
      <c r="J550" s="504"/>
      <c r="K550" s="466"/>
      <c r="L550" s="1"/>
      <c r="M550" s="1"/>
      <c r="N550" s="1"/>
      <c r="O550" s="1"/>
      <c r="P550" s="1"/>
      <c r="Q550" s="1"/>
      <c r="R550" s="1"/>
      <c r="S550" s="1"/>
      <c r="T550" s="1"/>
      <c r="U550" s="1"/>
      <c r="V550" s="1"/>
      <c r="W550" s="1"/>
      <c r="X550" s="1"/>
      <c r="Y550" s="1"/>
      <c r="Z550" s="1"/>
      <c r="AA550" s="1"/>
      <c r="AB550" s="1"/>
      <c r="AC550" s="1"/>
      <c r="AD550" s="1"/>
      <c r="AE550" s="1"/>
    </row>
    <row r="551" spans="1:31" ht="15.75" customHeight="1" x14ac:dyDescent="0.2">
      <c r="A551" s="1"/>
      <c r="B551" s="1"/>
      <c r="C551" s="1"/>
      <c r="D551" s="1"/>
      <c r="E551" s="1"/>
      <c r="F551" s="1"/>
      <c r="G551" s="1"/>
      <c r="H551" s="1"/>
      <c r="I551" s="1"/>
      <c r="J551" s="504"/>
      <c r="K551" s="466"/>
      <c r="L551" s="1"/>
      <c r="M551" s="1"/>
      <c r="N551" s="1"/>
      <c r="O551" s="1"/>
      <c r="P551" s="1"/>
      <c r="Q551" s="1"/>
      <c r="R551" s="1"/>
      <c r="S551" s="1"/>
      <c r="T551" s="1"/>
      <c r="U551" s="1"/>
      <c r="V551" s="1"/>
      <c r="W551" s="1"/>
      <c r="X551" s="1"/>
      <c r="Y551" s="1"/>
      <c r="Z551" s="1"/>
      <c r="AA551" s="1"/>
      <c r="AB551" s="1"/>
      <c r="AC551" s="1"/>
      <c r="AD551" s="1"/>
      <c r="AE551" s="1"/>
    </row>
    <row r="552" spans="1:31" ht="15.75" customHeight="1" x14ac:dyDescent="0.2">
      <c r="A552" s="1"/>
      <c r="B552" s="1"/>
      <c r="C552" s="1"/>
      <c r="D552" s="1"/>
      <c r="E552" s="1"/>
      <c r="F552" s="1"/>
      <c r="G552" s="1"/>
      <c r="H552" s="1"/>
      <c r="I552" s="1"/>
      <c r="J552" s="504"/>
      <c r="K552" s="466"/>
      <c r="L552" s="1"/>
      <c r="M552" s="1"/>
      <c r="N552" s="1"/>
      <c r="O552" s="1"/>
      <c r="P552" s="1"/>
      <c r="Q552" s="1"/>
      <c r="R552" s="1"/>
      <c r="S552" s="1"/>
      <c r="T552" s="1"/>
      <c r="U552" s="1"/>
      <c r="V552" s="1"/>
      <c r="W552" s="1"/>
      <c r="X552" s="1"/>
      <c r="Y552" s="1"/>
      <c r="Z552" s="1"/>
      <c r="AA552" s="1"/>
      <c r="AB552" s="1"/>
      <c r="AC552" s="1"/>
      <c r="AD552" s="1"/>
      <c r="AE552" s="1"/>
    </row>
    <row r="553" spans="1:31" ht="15.75" customHeight="1" x14ac:dyDescent="0.2">
      <c r="A553" s="1"/>
      <c r="B553" s="1"/>
      <c r="C553" s="1"/>
      <c r="D553" s="1"/>
      <c r="E553" s="1"/>
      <c r="F553" s="1"/>
      <c r="G553" s="1"/>
      <c r="H553" s="1"/>
      <c r="I553" s="1"/>
      <c r="J553" s="504"/>
      <c r="K553" s="466"/>
      <c r="L553" s="1"/>
      <c r="M553" s="1"/>
      <c r="N553" s="1"/>
      <c r="O553" s="1"/>
      <c r="P553" s="1"/>
      <c r="Q553" s="1"/>
      <c r="R553" s="1"/>
      <c r="S553" s="1"/>
      <c r="T553" s="1"/>
      <c r="U553" s="1"/>
      <c r="V553" s="1"/>
      <c r="W553" s="1"/>
      <c r="X553" s="1"/>
      <c r="Y553" s="1"/>
      <c r="Z553" s="1"/>
      <c r="AA553" s="1"/>
      <c r="AB553" s="1"/>
      <c r="AC553" s="1"/>
      <c r="AD553" s="1"/>
      <c r="AE553" s="1"/>
    </row>
    <row r="554" spans="1:31" ht="15.75" customHeight="1" x14ac:dyDescent="0.2">
      <c r="A554" s="1"/>
      <c r="B554" s="1"/>
      <c r="C554" s="1"/>
      <c r="D554" s="1"/>
      <c r="E554" s="1"/>
      <c r="F554" s="1"/>
      <c r="G554" s="1"/>
      <c r="H554" s="1"/>
      <c r="I554" s="1"/>
      <c r="J554" s="504"/>
      <c r="K554" s="466"/>
      <c r="L554" s="1"/>
      <c r="M554" s="1"/>
      <c r="N554" s="1"/>
      <c r="O554" s="1"/>
      <c r="P554" s="1"/>
      <c r="Q554" s="1"/>
      <c r="R554" s="1"/>
      <c r="S554" s="1"/>
      <c r="T554" s="1"/>
      <c r="U554" s="1"/>
      <c r="V554" s="1"/>
      <c r="W554" s="1"/>
      <c r="X554" s="1"/>
      <c r="Y554" s="1"/>
      <c r="Z554" s="1"/>
      <c r="AA554" s="1"/>
      <c r="AB554" s="1"/>
      <c r="AC554" s="1"/>
      <c r="AD554" s="1"/>
      <c r="AE554" s="1"/>
    </row>
    <row r="555" spans="1:31" ht="15.75" customHeight="1" x14ac:dyDescent="0.2">
      <c r="A555" s="1"/>
      <c r="B555" s="1"/>
      <c r="C555" s="1"/>
      <c r="D555" s="1"/>
      <c r="E555" s="1"/>
      <c r="F555" s="1"/>
      <c r="G555" s="1"/>
      <c r="H555" s="1"/>
      <c r="I555" s="1"/>
      <c r="J555" s="504"/>
      <c r="K555" s="466"/>
      <c r="L555" s="1"/>
      <c r="M555" s="1"/>
      <c r="N555" s="1"/>
      <c r="O555" s="1"/>
      <c r="P555" s="1"/>
      <c r="Q555" s="1"/>
      <c r="R555" s="1"/>
      <c r="S555" s="1"/>
      <c r="T555" s="1"/>
      <c r="U555" s="1"/>
      <c r="V555" s="1"/>
      <c r="W555" s="1"/>
      <c r="X555" s="1"/>
      <c r="Y555" s="1"/>
      <c r="Z555" s="1"/>
      <c r="AA555" s="1"/>
      <c r="AB555" s="1"/>
      <c r="AC555" s="1"/>
      <c r="AD555" s="1"/>
      <c r="AE555" s="1"/>
    </row>
    <row r="556" spans="1:31" ht="15.75" customHeight="1" x14ac:dyDescent="0.2">
      <c r="A556" s="1"/>
      <c r="B556" s="1"/>
      <c r="C556" s="1"/>
      <c r="D556" s="1"/>
      <c r="E556" s="1"/>
      <c r="F556" s="1"/>
      <c r="G556" s="1"/>
      <c r="H556" s="1"/>
      <c r="I556" s="1"/>
      <c r="J556" s="504"/>
      <c r="K556" s="466"/>
      <c r="L556" s="1"/>
      <c r="M556" s="1"/>
      <c r="N556" s="1"/>
      <c r="O556" s="1"/>
      <c r="P556" s="1"/>
      <c r="Q556" s="1"/>
      <c r="R556" s="1"/>
      <c r="S556" s="1"/>
      <c r="T556" s="1"/>
      <c r="U556" s="1"/>
      <c r="V556" s="1"/>
      <c r="W556" s="1"/>
      <c r="X556" s="1"/>
      <c r="Y556" s="1"/>
      <c r="Z556" s="1"/>
      <c r="AA556" s="1"/>
      <c r="AB556" s="1"/>
      <c r="AC556" s="1"/>
      <c r="AD556" s="1"/>
      <c r="AE556" s="1"/>
    </row>
    <row r="557" spans="1:31" ht="15.75" customHeight="1" x14ac:dyDescent="0.2">
      <c r="A557" s="1"/>
      <c r="B557" s="1"/>
      <c r="C557" s="1"/>
      <c r="D557" s="1"/>
      <c r="E557" s="1"/>
      <c r="F557" s="1"/>
      <c r="G557" s="1"/>
      <c r="H557" s="1"/>
      <c r="I557" s="1"/>
      <c r="J557" s="504"/>
      <c r="K557" s="466"/>
      <c r="L557" s="1"/>
      <c r="M557" s="1"/>
      <c r="N557" s="1"/>
      <c r="O557" s="1"/>
      <c r="P557" s="1"/>
      <c r="Q557" s="1"/>
      <c r="R557" s="1"/>
      <c r="S557" s="1"/>
      <c r="T557" s="1"/>
      <c r="U557" s="1"/>
      <c r="V557" s="1"/>
      <c r="W557" s="1"/>
      <c r="X557" s="1"/>
      <c r="Y557" s="1"/>
      <c r="Z557" s="1"/>
      <c r="AA557" s="1"/>
      <c r="AB557" s="1"/>
      <c r="AC557" s="1"/>
      <c r="AD557" s="1"/>
      <c r="AE557" s="1"/>
    </row>
    <row r="558" spans="1:31" ht="15.75" customHeight="1" x14ac:dyDescent="0.2">
      <c r="A558" s="1"/>
      <c r="B558" s="1"/>
      <c r="C558" s="1"/>
      <c r="D558" s="1"/>
      <c r="E558" s="1"/>
      <c r="F558" s="1"/>
      <c r="G558" s="1"/>
      <c r="H558" s="1"/>
      <c r="I558" s="1"/>
      <c r="J558" s="504"/>
      <c r="K558" s="466"/>
      <c r="L558" s="1"/>
      <c r="M558" s="1"/>
      <c r="N558" s="1"/>
      <c r="O558" s="1"/>
      <c r="P558" s="1"/>
      <c r="Q558" s="1"/>
      <c r="R558" s="1"/>
      <c r="S558" s="1"/>
      <c r="T558" s="1"/>
      <c r="U558" s="1"/>
      <c r="V558" s="1"/>
      <c r="W558" s="1"/>
      <c r="X558" s="1"/>
      <c r="Y558" s="1"/>
      <c r="Z558" s="1"/>
      <c r="AA558" s="1"/>
      <c r="AB558" s="1"/>
      <c r="AC558" s="1"/>
      <c r="AD558" s="1"/>
      <c r="AE558" s="1"/>
    </row>
    <row r="559" spans="1:31" ht="15.75" customHeight="1" x14ac:dyDescent="0.2">
      <c r="A559" s="1"/>
      <c r="B559" s="1"/>
      <c r="C559" s="1"/>
      <c r="D559" s="1"/>
      <c r="E559" s="1"/>
      <c r="F559" s="1"/>
      <c r="G559" s="1"/>
      <c r="H559" s="1"/>
      <c r="I559" s="1"/>
      <c r="J559" s="504"/>
      <c r="K559" s="466"/>
      <c r="L559" s="1"/>
      <c r="M559" s="1"/>
      <c r="N559" s="1"/>
      <c r="O559" s="1"/>
      <c r="P559" s="1"/>
      <c r="Q559" s="1"/>
      <c r="R559" s="1"/>
      <c r="S559" s="1"/>
      <c r="T559" s="1"/>
      <c r="U559" s="1"/>
      <c r="V559" s="1"/>
      <c r="W559" s="1"/>
      <c r="X559" s="1"/>
      <c r="Y559" s="1"/>
      <c r="Z559" s="1"/>
      <c r="AA559" s="1"/>
      <c r="AB559" s="1"/>
      <c r="AC559" s="1"/>
      <c r="AD559" s="1"/>
      <c r="AE559" s="1"/>
    </row>
    <row r="560" spans="1:31" ht="15.75" customHeight="1" x14ac:dyDescent="0.2">
      <c r="A560" s="1"/>
      <c r="B560" s="1"/>
      <c r="C560" s="1"/>
      <c r="D560" s="1"/>
      <c r="E560" s="1"/>
      <c r="F560" s="1"/>
      <c r="G560" s="1"/>
      <c r="H560" s="1"/>
      <c r="I560" s="1"/>
      <c r="J560" s="504"/>
      <c r="K560" s="466"/>
      <c r="L560" s="1"/>
      <c r="M560" s="1"/>
      <c r="N560" s="1"/>
      <c r="O560" s="1"/>
      <c r="P560" s="1"/>
      <c r="Q560" s="1"/>
      <c r="R560" s="1"/>
      <c r="S560" s="1"/>
      <c r="T560" s="1"/>
      <c r="U560" s="1"/>
      <c r="V560" s="1"/>
      <c r="W560" s="1"/>
      <c r="X560" s="1"/>
      <c r="Y560" s="1"/>
      <c r="Z560" s="1"/>
      <c r="AA560" s="1"/>
      <c r="AB560" s="1"/>
      <c r="AC560" s="1"/>
      <c r="AD560" s="1"/>
      <c r="AE560" s="1"/>
    </row>
    <row r="561" spans="1:31" ht="15.75" customHeight="1" x14ac:dyDescent="0.2">
      <c r="A561" s="1"/>
      <c r="B561" s="1"/>
      <c r="C561" s="1"/>
      <c r="D561" s="1"/>
      <c r="E561" s="1"/>
      <c r="F561" s="1"/>
      <c r="G561" s="1"/>
      <c r="H561" s="1"/>
      <c r="I561" s="1"/>
      <c r="J561" s="504"/>
      <c r="K561" s="466"/>
      <c r="L561" s="1"/>
      <c r="M561" s="1"/>
      <c r="N561" s="1"/>
      <c r="O561" s="1"/>
      <c r="P561" s="1"/>
      <c r="Q561" s="1"/>
      <c r="R561" s="1"/>
      <c r="S561" s="1"/>
      <c r="T561" s="1"/>
      <c r="U561" s="1"/>
      <c r="V561" s="1"/>
      <c r="W561" s="1"/>
      <c r="X561" s="1"/>
      <c r="Y561" s="1"/>
      <c r="Z561" s="1"/>
      <c r="AA561" s="1"/>
      <c r="AB561" s="1"/>
      <c r="AC561" s="1"/>
      <c r="AD561" s="1"/>
      <c r="AE561" s="1"/>
    </row>
    <row r="562" spans="1:31" ht="15.75" customHeight="1" x14ac:dyDescent="0.2">
      <c r="A562" s="1"/>
      <c r="B562" s="1"/>
      <c r="C562" s="1"/>
      <c r="D562" s="1"/>
      <c r="E562" s="1"/>
      <c r="F562" s="1"/>
      <c r="G562" s="1"/>
      <c r="H562" s="1"/>
      <c r="I562" s="1"/>
      <c r="J562" s="504"/>
      <c r="K562" s="466"/>
      <c r="L562" s="1"/>
      <c r="M562" s="1"/>
      <c r="N562" s="1"/>
      <c r="O562" s="1"/>
      <c r="P562" s="1"/>
      <c r="Q562" s="1"/>
      <c r="R562" s="1"/>
      <c r="S562" s="1"/>
      <c r="T562" s="1"/>
      <c r="U562" s="1"/>
      <c r="V562" s="1"/>
      <c r="W562" s="1"/>
      <c r="X562" s="1"/>
      <c r="Y562" s="1"/>
      <c r="Z562" s="1"/>
      <c r="AA562" s="1"/>
      <c r="AB562" s="1"/>
      <c r="AC562" s="1"/>
      <c r="AD562" s="1"/>
      <c r="AE562" s="1"/>
    </row>
    <row r="563" spans="1:31" ht="15.75" customHeight="1" x14ac:dyDescent="0.2">
      <c r="A563" s="1"/>
      <c r="B563" s="1"/>
      <c r="C563" s="1"/>
      <c r="D563" s="1"/>
      <c r="E563" s="1"/>
      <c r="F563" s="1"/>
      <c r="G563" s="1"/>
      <c r="H563" s="1"/>
      <c r="I563" s="1"/>
      <c r="J563" s="504"/>
      <c r="K563" s="466"/>
      <c r="L563" s="1"/>
      <c r="M563" s="1"/>
      <c r="N563" s="1"/>
      <c r="O563" s="1"/>
      <c r="P563" s="1"/>
      <c r="Q563" s="1"/>
      <c r="R563" s="1"/>
      <c r="S563" s="1"/>
      <c r="T563" s="1"/>
      <c r="U563" s="1"/>
      <c r="V563" s="1"/>
      <c r="W563" s="1"/>
      <c r="X563" s="1"/>
      <c r="Y563" s="1"/>
      <c r="Z563" s="1"/>
      <c r="AA563" s="1"/>
      <c r="AB563" s="1"/>
      <c r="AC563" s="1"/>
      <c r="AD563" s="1"/>
      <c r="AE563" s="1"/>
    </row>
    <row r="564" spans="1:31" ht="15.75" customHeight="1" x14ac:dyDescent="0.2">
      <c r="A564" s="1"/>
      <c r="B564" s="1"/>
      <c r="C564" s="1"/>
      <c r="D564" s="1"/>
      <c r="E564" s="1"/>
      <c r="F564" s="1"/>
      <c r="G564" s="1"/>
      <c r="H564" s="1"/>
      <c r="I564" s="1"/>
      <c r="J564" s="504"/>
      <c r="K564" s="466"/>
      <c r="L564" s="1"/>
      <c r="M564" s="1"/>
      <c r="N564" s="1"/>
      <c r="O564" s="1"/>
      <c r="P564" s="1"/>
      <c r="Q564" s="1"/>
      <c r="R564" s="1"/>
      <c r="S564" s="1"/>
      <c r="T564" s="1"/>
      <c r="U564" s="1"/>
      <c r="V564" s="1"/>
      <c r="W564" s="1"/>
      <c r="X564" s="1"/>
      <c r="Y564" s="1"/>
      <c r="Z564" s="1"/>
      <c r="AA564" s="1"/>
      <c r="AB564" s="1"/>
      <c r="AC564" s="1"/>
      <c r="AD564" s="1"/>
      <c r="AE564" s="1"/>
    </row>
    <row r="565" spans="1:31" ht="15.75" customHeight="1" x14ac:dyDescent="0.2">
      <c r="A565" s="1"/>
      <c r="B565" s="1"/>
      <c r="C565" s="1"/>
      <c r="D565" s="1"/>
      <c r="E565" s="1"/>
      <c r="F565" s="1"/>
      <c r="G565" s="1"/>
      <c r="H565" s="1"/>
      <c r="I565" s="1"/>
      <c r="J565" s="504"/>
      <c r="K565" s="466"/>
      <c r="L565" s="1"/>
      <c r="M565" s="1"/>
      <c r="N565" s="1"/>
      <c r="O565" s="1"/>
      <c r="P565" s="1"/>
      <c r="Q565" s="1"/>
      <c r="R565" s="1"/>
      <c r="S565" s="1"/>
      <c r="T565" s="1"/>
      <c r="U565" s="1"/>
      <c r="V565" s="1"/>
      <c r="W565" s="1"/>
      <c r="X565" s="1"/>
      <c r="Y565" s="1"/>
      <c r="Z565" s="1"/>
      <c r="AA565" s="1"/>
      <c r="AB565" s="1"/>
      <c r="AC565" s="1"/>
      <c r="AD565" s="1"/>
      <c r="AE565" s="1"/>
    </row>
    <row r="566" spans="1:31" ht="15.75" customHeight="1" x14ac:dyDescent="0.2">
      <c r="A566" s="1"/>
      <c r="B566" s="1"/>
      <c r="C566" s="1"/>
      <c r="D566" s="1"/>
      <c r="E566" s="1"/>
      <c r="F566" s="1"/>
      <c r="G566" s="1"/>
      <c r="H566" s="1"/>
      <c r="I566" s="1"/>
      <c r="J566" s="504"/>
      <c r="K566" s="466"/>
      <c r="L566" s="1"/>
      <c r="M566" s="1"/>
      <c r="N566" s="1"/>
      <c r="O566" s="1"/>
      <c r="P566" s="1"/>
      <c r="Q566" s="1"/>
      <c r="R566" s="1"/>
      <c r="S566" s="1"/>
      <c r="T566" s="1"/>
      <c r="U566" s="1"/>
      <c r="V566" s="1"/>
      <c r="W566" s="1"/>
      <c r="X566" s="1"/>
      <c r="Y566" s="1"/>
      <c r="Z566" s="1"/>
      <c r="AA566" s="1"/>
      <c r="AB566" s="1"/>
      <c r="AC566" s="1"/>
      <c r="AD566" s="1"/>
      <c r="AE566" s="1"/>
    </row>
    <row r="567" spans="1:31" ht="15.75" customHeight="1" x14ac:dyDescent="0.2">
      <c r="A567" s="1"/>
      <c r="B567" s="1"/>
      <c r="C567" s="1"/>
      <c r="D567" s="1"/>
      <c r="E567" s="1"/>
      <c r="F567" s="1"/>
      <c r="G567" s="1"/>
      <c r="H567" s="1"/>
      <c r="I567" s="1"/>
      <c r="J567" s="504"/>
      <c r="K567" s="466"/>
      <c r="L567" s="1"/>
      <c r="M567" s="1"/>
      <c r="N567" s="1"/>
      <c r="O567" s="1"/>
      <c r="P567" s="1"/>
      <c r="Q567" s="1"/>
      <c r="R567" s="1"/>
      <c r="S567" s="1"/>
      <c r="T567" s="1"/>
      <c r="U567" s="1"/>
      <c r="V567" s="1"/>
      <c r="W567" s="1"/>
      <c r="X567" s="1"/>
      <c r="Y567" s="1"/>
      <c r="Z567" s="1"/>
      <c r="AA567" s="1"/>
      <c r="AB567" s="1"/>
      <c r="AC567" s="1"/>
      <c r="AD567" s="1"/>
      <c r="AE567" s="1"/>
    </row>
    <row r="568" spans="1:31" ht="15.75" customHeight="1" x14ac:dyDescent="0.2">
      <c r="A568" s="1"/>
      <c r="B568" s="1"/>
      <c r="C568" s="1"/>
      <c r="D568" s="1"/>
      <c r="E568" s="1"/>
      <c r="F568" s="1"/>
      <c r="G568" s="1"/>
      <c r="H568" s="1"/>
      <c r="I568" s="1"/>
      <c r="J568" s="504"/>
      <c r="K568" s="466"/>
      <c r="L568" s="1"/>
      <c r="M568" s="1"/>
      <c r="N568" s="1"/>
      <c r="O568" s="1"/>
      <c r="P568" s="1"/>
      <c r="Q568" s="1"/>
      <c r="R568" s="1"/>
      <c r="S568" s="1"/>
      <c r="T568" s="1"/>
      <c r="U568" s="1"/>
      <c r="V568" s="1"/>
      <c r="W568" s="1"/>
      <c r="X568" s="1"/>
      <c r="Y568" s="1"/>
      <c r="Z568" s="1"/>
      <c r="AA568" s="1"/>
      <c r="AB568" s="1"/>
      <c r="AC568" s="1"/>
      <c r="AD568" s="1"/>
      <c r="AE568" s="1"/>
    </row>
    <row r="569" spans="1:31" ht="15.75" customHeight="1" x14ac:dyDescent="0.2">
      <c r="A569" s="1"/>
      <c r="B569" s="1"/>
      <c r="C569" s="1"/>
      <c r="D569" s="1"/>
      <c r="E569" s="1"/>
      <c r="F569" s="1"/>
      <c r="G569" s="1"/>
      <c r="H569" s="1"/>
      <c r="I569" s="1"/>
      <c r="J569" s="504"/>
      <c r="K569" s="466"/>
      <c r="L569" s="1"/>
      <c r="M569" s="1"/>
      <c r="N569" s="1"/>
      <c r="O569" s="1"/>
      <c r="P569" s="1"/>
      <c r="Q569" s="1"/>
      <c r="R569" s="1"/>
      <c r="S569" s="1"/>
      <c r="T569" s="1"/>
      <c r="U569" s="1"/>
      <c r="V569" s="1"/>
      <c r="W569" s="1"/>
      <c r="X569" s="1"/>
      <c r="Y569" s="1"/>
      <c r="Z569" s="1"/>
      <c r="AA569" s="1"/>
      <c r="AB569" s="1"/>
      <c r="AC569" s="1"/>
      <c r="AD569" s="1"/>
      <c r="AE569" s="1"/>
    </row>
    <row r="570" spans="1:31" ht="15.75" customHeight="1" x14ac:dyDescent="0.2">
      <c r="A570" s="1"/>
      <c r="B570" s="1"/>
      <c r="C570" s="1"/>
      <c r="D570" s="1"/>
      <c r="E570" s="1"/>
      <c r="F570" s="1"/>
      <c r="G570" s="1"/>
      <c r="H570" s="1"/>
      <c r="I570" s="1"/>
      <c r="J570" s="504"/>
      <c r="K570" s="466"/>
      <c r="L570" s="1"/>
      <c r="M570" s="1"/>
      <c r="N570" s="1"/>
      <c r="O570" s="1"/>
      <c r="P570" s="1"/>
      <c r="Q570" s="1"/>
      <c r="R570" s="1"/>
      <c r="S570" s="1"/>
      <c r="T570" s="1"/>
      <c r="U570" s="1"/>
      <c r="V570" s="1"/>
      <c r="W570" s="1"/>
      <c r="X570" s="1"/>
      <c r="Y570" s="1"/>
      <c r="Z570" s="1"/>
      <c r="AA570" s="1"/>
      <c r="AB570" s="1"/>
      <c r="AC570" s="1"/>
      <c r="AD570" s="1"/>
      <c r="AE570" s="1"/>
    </row>
    <row r="571" spans="1:31" ht="15.75" customHeight="1" x14ac:dyDescent="0.2">
      <c r="A571" s="1"/>
      <c r="B571" s="1"/>
      <c r="C571" s="1"/>
      <c r="D571" s="1"/>
      <c r="E571" s="1"/>
      <c r="F571" s="1"/>
      <c r="G571" s="1"/>
      <c r="H571" s="1"/>
      <c r="I571" s="1"/>
      <c r="J571" s="504"/>
      <c r="K571" s="466"/>
      <c r="L571" s="1"/>
      <c r="M571" s="1"/>
      <c r="N571" s="1"/>
      <c r="O571" s="1"/>
      <c r="P571" s="1"/>
      <c r="Q571" s="1"/>
      <c r="R571" s="1"/>
      <c r="S571" s="1"/>
      <c r="T571" s="1"/>
      <c r="U571" s="1"/>
      <c r="V571" s="1"/>
      <c r="W571" s="1"/>
      <c r="X571" s="1"/>
      <c r="Y571" s="1"/>
      <c r="Z571" s="1"/>
      <c r="AA571" s="1"/>
      <c r="AB571" s="1"/>
      <c r="AC571" s="1"/>
      <c r="AD571" s="1"/>
      <c r="AE571" s="1"/>
    </row>
    <row r="572" spans="1:31" ht="15.75" customHeight="1" x14ac:dyDescent="0.2">
      <c r="A572" s="1"/>
      <c r="B572" s="1"/>
      <c r="C572" s="1"/>
      <c r="D572" s="1"/>
      <c r="E572" s="1"/>
      <c r="F572" s="1"/>
      <c r="G572" s="1"/>
      <c r="H572" s="1"/>
      <c r="I572" s="1"/>
      <c r="J572" s="504"/>
      <c r="K572" s="466"/>
      <c r="L572" s="1"/>
      <c r="M572" s="1"/>
      <c r="N572" s="1"/>
      <c r="O572" s="1"/>
      <c r="P572" s="1"/>
      <c r="Q572" s="1"/>
      <c r="R572" s="1"/>
      <c r="S572" s="1"/>
      <c r="T572" s="1"/>
      <c r="U572" s="1"/>
      <c r="V572" s="1"/>
      <c r="W572" s="1"/>
      <c r="X572" s="1"/>
      <c r="Y572" s="1"/>
      <c r="Z572" s="1"/>
      <c r="AA572" s="1"/>
      <c r="AB572" s="1"/>
      <c r="AC572" s="1"/>
      <c r="AD572" s="1"/>
      <c r="AE572" s="1"/>
    </row>
    <row r="573" spans="1:31" ht="15.75" customHeight="1" x14ac:dyDescent="0.2">
      <c r="A573" s="1"/>
      <c r="B573" s="1"/>
      <c r="C573" s="1"/>
      <c r="D573" s="1"/>
      <c r="E573" s="1"/>
      <c r="F573" s="1"/>
      <c r="G573" s="1"/>
      <c r="H573" s="1"/>
      <c r="I573" s="1"/>
      <c r="J573" s="504"/>
      <c r="K573" s="466"/>
      <c r="L573" s="1"/>
      <c r="M573" s="1"/>
      <c r="N573" s="1"/>
      <c r="O573" s="1"/>
      <c r="P573" s="1"/>
      <c r="Q573" s="1"/>
      <c r="R573" s="1"/>
      <c r="S573" s="1"/>
      <c r="T573" s="1"/>
      <c r="U573" s="1"/>
      <c r="V573" s="1"/>
      <c r="W573" s="1"/>
      <c r="X573" s="1"/>
      <c r="Y573" s="1"/>
      <c r="Z573" s="1"/>
      <c r="AA573" s="1"/>
      <c r="AB573" s="1"/>
      <c r="AC573" s="1"/>
      <c r="AD573" s="1"/>
      <c r="AE573" s="1"/>
    </row>
    <row r="574" spans="1:31" ht="15.75" customHeight="1" x14ac:dyDescent="0.2">
      <c r="A574" s="1"/>
      <c r="B574" s="1"/>
      <c r="C574" s="1"/>
      <c r="D574" s="1"/>
      <c r="E574" s="1"/>
      <c r="F574" s="1"/>
      <c r="G574" s="1"/>
      <c r="H574" s="1"/>
      <c r="I574" s="1"/>
      <c r="J574" s="504"/>
      <c r="K574" s="466"/>
      <c r="L574" s="1"/>
      <c r="M574" s="1"/>
      <c r="N574" s="1"/>
      <c r="O574" s="1"/>
      <c r="P574" s="1"/>
      <c r="Q574" s="1"/>
      <c r="R574" s="1"/>
      <c r="S574" s="1"/>
      <c r="T574" s="1"/>
      <c r="U574" s="1"/>
      <c r="V574" s="1"/>
      <c r="W574" s="1"/>
      <c r="X574" s="1"/>
      <c r="Y574" s="1"/>
      <c r="Z574" s="1"/>
      <c r="AA574" s="1"/>
      <c r="AB574" s="1"/>
      <c r="AC574" s="1"/>
      <c r="AD574" s="1"/>
      <c r="AE574" s="1"/>
    </row>
    <row r="575" spans="1:31" ht="15.75" customHeight="1" x14ac:dyDescent="0.2">
      <c r="A575" s="1"/>
      <c r="B575" s="1"/>
      <c r="C575" s="1"/>
      <c r="D575" s="1"/>
      <c r="E575" s="1"/>
      <c r="F575" s="1"/>
      <c r="G575" s="1"/>
      <c r="H575" s="1"/>
      <c r="I575" s="1"/>
      <c r="J575" s="504"/>
      <c r="K575" s="466"/>
      <c r="L575" s="1"/>
      <c r="M575" s="1"/>
      <c r="N575" s="1"/>
      <c r="O575" s="1"/>
      <c r="P575" s="1"/>
      <c r="Q575" s="1"/>
      <c r="R575" s="1"/>
      <c r="S575" s="1"/>
      <c r="T575" s="1"/>
      <c r="U575" s="1"/>
      <c r="V575" s="1"/>
      <c r="W575" s="1"/>
      <c r="X575" s="1"/>
      <c r="Y575" s="1"/>
      <c r="Z575" s="1"/>
      <c r="AA575" s="1"/>
      <c r="AB575" s="1"/>
      <c r="AC575" s="1"/>
      <c r="AD575" s="1"/>
      <c r="AE575" s="1"/>
    </row>
    <row r="576" spans="1:31" ht="15.75" customHeight="1" x14ac:dyDescent="0.2">
      <c r="A576" s="1"/>
      <c r="B576" s="1"/>
      <c r="C576" s="1"/>
      <c r="D576" s="1"/>
      <c r="E576" s="1"/>
      <c r="F576" s="1"/>
      <c r="G576" s="1"/>
      <c r="H576" s="1"/>
      <c r="I576" s="1"/>
      <c r="J576" s="504"/>
      <c r="K576" s="466"/>
      <c r="L576" s="1"/>
      <c r="M576" s="1"/>
      <c r="N576" s="1"/>
      <c r="O576" s="1"/>
      <c r="P576" s="1"/>
      <c r="Q576" s="1"/>
      <c r="R576" s="1"/>
      <c r="S576" s="1"/>
      <c r="T576" s="1"/>
      <c r="U576" s="1"/>
      <c r="V576" s="1"/>
      <c r="W576" s="1"/>
      <c r="X576" s="1"/>
      <c r="Y576" s="1"/>
      <c r="Z576" s="1"/>
      <c r="AA576" s="1"/>
      <c r="AB576" s="1"/>
      <c r="AC576" s="1"/>
      <c r="AD576" s="1"/>
      <c r="AE576" s="1"/>
    </row>
    <row r="577" spans="1:31" ht="15.75" customHeight="1" x14ac:dyDescent="0.2">
      <c r="A577" s="1"/>
      <c r="B577" s="1"/>
      <c r="C577" s="1"/>
      <c r="D577" s="1"/>
      <c r="E577" s="1"/>
      <c r="F577" s="1"/>
      <c r="G577" s="1"/>
      <c r="H577" s="1"/>
      <c r="I577" s="1"/>
      <c r="J577" s="504"/>
      <c r="K577" s="466"/>
      <c r="L577" s="1"/>
      <c r="M577" s="1"/>
      <c r="N577" s="1"/>
      <c r="O577" s="1"/>
      <c r="P577" s="1"/>
      <c r="Q577" s="1"/>
      <c r="R577" s="1"/>
      <c r="S577" s="1"/>
      <c r="T577" s="1"/>
      <c r="U577" s="1"/>
      <c r="V577" s="1"/>
      <c r="W577" s="1"/>
      <c r="X577" s="1"/>
      <c r="Y577" s="1"/>
      <c r="Z577" s="1"/>
      <c r="AA577" s="1"/>
      <c r="AB577" s="1"/>
      <c r="AC577" s="1"/>
      <c r="AD577" s="1"/>
      <c r="AE577" s="1"/>
    </row>
    <row r="578" spans="1:31" ht="15.75" customHeight="1" x14ac:dyDescent="0.2">
      <c r="A578" s="1"/>
      <c r="B578" s="1"/>
      <c r="C578" s="1"/>
      <c r="D578" s="1"/>
      <c r="E578" s="1"/>
      <c r="F578" s="1"/>
      <c r="G578" s="1"/>
      <c r="H578" s="1"/>
      <c r="I578" s="1"/>
      <c r="J578" s="504"/>
      <c r="K578" s="466"/>
      <c r="L578" s="1"/>
      <c r="M578" s="1"/>
      <c r="N578" s="1"/>
      <c r="O578" s="1"/>
      <c r="P578" s="1"/>
      <c r="Q578" s="1"/>
      <c r="R578" s="1"/>
      <c r="S578" s="1"/>
      <c r="T578" s="1"/>
      <c r="U578" s="1"/>
      <c r="V578" s="1"/>
      <c r="W578" s="1"/>
      <c r="X578" s="1"/>
      <c r="Y578" s="1"/>
      <c r="Z578" s="1"/>
      <c r="AA578" s="1"/>
      <c r="AB578" s="1"/>
      <c r="AC578" s="1"/>
      <c r="AD578" s="1"/>
      <c r="AE578" s="1"/>
    </row>
    <row r="579" spans="1:31" ht="15.75" customHeight="1" x14ac:dyDescent="0.2">
      <c r="A579" s="1"/>
      <c r="B579" s="1"/>
      <c r="C579" s="1"/>
      <c r="D579" s="1"/>
      <c r="E579" s="1"/>
      <c r="F579" s="1"/>
      <c r="G579" s="1"/>
      <c r="H579" s="1"/>
      <c r="I579" s="1"/>
      <c r="J579" s="504"/>
      <c r="K579" s="466"/>
      <c r="L579" s="1"/>
      <c r="M579" s="1"/>
      <c r="N579" s="1"/>
      <c r="O579" s="1"/>
      <c r="P579" s="1"/>
      <c r="Q579" s="1"/>
      <c r="R579" s="1"/>
      <c r="S579" s="1"/>
      <c r="T579" s="1"/>
      <c r="U579" s="1"/>
      <c r="V579" s="1"/>
      <c r="W579" s="1"/>
      <c r="X579" s="1"/>
      <c r="Y579" s="1"/>
      <c r="Z579" s="1"/>
      <c r="AA579" s="1"/>
      <c r="AB579" s="1"/>
      <c r="AC579" s="1"/>
      <c r="AD579" s="1"/>
      <c r="AE579" s="1"/>
    </row>
    <row r="580" spans="1:31" ht="15.75" customHeight="1" x14ac:dyDescent="0.2">
      <c r="A580" s="1"/>
      <c r="B580" s="1"/>
      <c r="C580" s="1"/>
      <c r="D580" s="1"/>
      <c r="E580" s="1"/>
      <c r="F580" s="1"/>
      <c r="G580" s="1"/>
      <c r="H580" s="1"/>
      <c r="I580" s="1"/>
      <c r="J580" s="504"/>
      <c r="K580" s="466"/>
      <c r="L580" s="1"/>
      <c r="M580" s="1"/>
      <c r="N580" s="1"/>
      <c r="O580" s="1"/>
      <c r="P580" s="1"/>
      <c r="Q580" s="1"/>
      <c r="R580" s="1"/>
      <c r="S580" s="1"/>
      <c r="T580" s="1"/>
      <c r="U580" s="1"/>
      <c r="V580" s="1"/>
      <c r="W580" s="1"/>
      <c r="X580" s="1"/>
      <c r="Y580" s="1"/>
      <c r="Z580" s="1"/>
      <c r="AA580" s="1"/>
      <c r="AB580" s="1"/>
      <c r="AC580" s="1"/>
      <c r="AD580" s="1"/>
      <c r="AE580" s="1"/>
    </row>
    <row r="581" spans="1:31" ht="15.75" customHeight="1" x14ac:dyDescent="0.2">
      <c r="A581" s="1"/>
      <c r="B581" s="1"/>
      <c r="C581" s="1"/>
      <c r="D581" s="1"/>
      <c r="E581" s="1"/>
      <c r="F581" s="1"/>
      <c r="G581" s="1"/>
      <c r="H581" s="1"/>
      <c r="I581" s="1"/>
      <c r="J581" s="504"/>
      <c r="K581" s="466"/>
      <c r="L581" s="1"/>
      <c r="M581" s="1"/>
      <c r="N581" s="1"/>
      <c r="O581" s="1"/>
      <c r="P581" s="1"/>
      <c r="Q581" s="1"/>
      <c r="R581" s="1"/>
      <c r="S581" s="1"/>
      <c r="T581" s="1"/>
      <c r="U581" s="1"/>
      <c r="V581" s="1"/>
      <c r="W581" s="1"/>
      <c r="X581" s="1"/>
      <c r="Y581" s="1"/>
      <c r="Z581" s="1"/>
      <c r="AA581" s="1"/>
      <c r="AB581" s="1"/>
      <c r="AC581" s="1"/>
      <c r="AD581" s="1"/>
      <c r="AE581" s="1"/>
    </row>
    <row r="582" spans="1:31" ht="15.75" customHeight="1" x14ac:dyDescent="0.2">
      <c r="A582" s="1"/>
      <c r="B582" s="1"/>
      <c r="C582" s="1"/>
      <c r="D582" s="1"/>
      <c r="E582" s="1"/>
      <c r="F582" s="1"/>
      <c r="G582" s="1"/>
      <c r="H582" s="1"/>
      <c r="I582" s="1"/>
      <c r="J582" s="504"/>
      <c r="K582" s="466"/>
      <c r="L582" s="1"/>
      <c r="M582" s="1"/>
      <c r="N582" s="1"/>
      <c r="O582" s="1"/>
      <c r="P582" s="1"/>
      <c r="Q582" s="1"/>
      <c r="R582" s="1"/>
      <c r="S582" s="1"/>
      <c r="T582" s="1"/>
      <c r="U582" s="1"/>
      <c r="V582" s="1"/>
      <c r="W582" s="1"/>
      <c r="X582" s="1"/>
      <c r="Y582" s="1"/>
      <c r="Z582" s="1"/>
      <c r="AA582" s="1"/>
      <c r="AB582" s="1"/>
      <c r="AC582" s="1"/>
      <c r="AD582" s="1"/>
      <c r="AE582" s="1"/>
    </row>
    <row r="583" spans="1:31" ht="15.75" customHeight="1" x14ac:dyDescent="0.2">
      <c r="A583" s="1"/>
      <c r="B583" s="1"/>
      <c r="C583" s="1"/>
      <c r="D583" s="1"/>
      <c r="E583" s="1"/>
      <c r="F583" s="1"/>
      <c r="G583" s="1"/>
      <c r="H583" s="1"/>
      <c r="I583" s="1"/>
      <c r="J583" s="504"/>
      <c r="K583" s="466"/>
      <c r="L583" s="1"/>
      <c r="M583" s="1"/>
      <c r="N583" s="1"/>
      <c r="O583" s="1"/>
      <c r="P583" s="1"/>
      <c r="Q583" s="1"/>
      <c r="R583" s="1"/>
      <c r="S583" s="1"/>
      <c r="T583" s="1"/>
      <c r="U583" s="1"/>
      <c r="V583" s="1"/>
      <c r="W583" s="1"/>
      <c r="X583" s="1"/>
      <c r="Y583" s="1"/>
      <c r="Z583" s="1"/>
      <c r="AA583" s="1"/>
      <c r="AB583" s="1"/>
      <c r="AC583" s="1"/>
      <c r="AD583" s="1"/>
      <c r="AE583" s="1"/>
    </row>
    <row r="584" spans="1:31" ht="15.75" customHeight="1" x14ac:dyDescent="0.2">
      <c r="A584" s="1"/>
      <c r="B584" s="1"/>
      <c r="C584" s="1"/>
      <c r="D584" s="1"/>
      <c r="E584" s="1"/>
      <c r="F584" s="1"/>
      <c r="G584" s="1"/>
      <c r="H584" s="1"/>
      <c r="I584" s="1"/>
      <c r="J584" s="504"/>
      <c r="K584" s="466"/>
      <c r="L584" s="1"/>
      <c r="M584" s="1"/>
      <c r="N584" s="1"/>
      <c r="O584" s="1"/>
      <c r="P584" s="1"/>
      <c r="Q584" s="1"/>
      <c r="R584" s="1"/>
      <c r="S584" s="1"/>
      <c r="T584" s="1"/>
      <c r="U584" s="1"/>
      <c r="V584" s="1"/>
      <c r="W584" s="1"/>
      <c r="X584" s="1"/>
      <c r="Y584" s="1"/>
      <c r="Z584" s="1"/>
      <c r="AA584" s="1"/>
      <c r="AB584" s="1"/>
      <c r="AC584" s="1"/>
      <c r="AD584" s="1"/>
      <c r="AE584" s="1"/>
    </row>
    <row r="585" spans="1:31" ht="15.75" customHeight="1" x14ac:dyDescent="0.2">
      <c r="A585" s="1"/>
      <c r="B585" s="1"/>
      <c r="C585" s="1"/>
      <c r="D585" s="1"/>
      <c r="E585" s="1"/>
      <c r="F585" s="1"/>
      <c r="G585" s="1"/>
      <c r="H585" s="1"/>
      <c r="I585" s="1"/>
      <c r="J585" s="504"/>
      <c r="K585" s="466"/>
      <c r="L585" s="1"/>
      <c r="M585" s="1"/>
      <c r="N585" s="1"/>
      <c r="O585" s="1"/>
      <c r="P585" s="1"/>
      <c r="Q585" s="1"/>
      <c r="R585" s="1"/>
      <c r="S585" s="1"/>
      <c r="T585" s="1"/>
      <c r="U585" s="1"/>
      <c r="V585" s="1"/>
      <c r="W585" s="1"/>
      <c r="X585" s="1"/>
      <c r="Y585" s="1"/>
      <c r="Z585" s="1"/>
      <c r="AA585" s="1"/>
      <c r="AB585" s="1"/>
      <c r="AC585" s="1"/>
      <c r="AD585" s="1"/>
      <c r="AE585" s="1"/>
    </row>
    <row r="586" spans="1:31" ht="15.75" customHeight="1" x14ac:dyDescent="0.2">
      <c r="A586" s="1"/>
      <c r="B586" s="1"/>
      <c r="C586" s="1"/>
      <c r="D586" s="1"/>
      <c r="E586" s="1"/>
      <c r="F586" s="1"/>
      <c r="G586" s="1"/>
      <c r="H586" s="1"/>
      <c r="I586" s="1"/>
      <c r="J586" s="504"/>
      <c r="K586" s="466"/>
      <c r="L586" s="1"/>
      <c r="M586" s="1"/>
      <c r="N586" s="1"/>
      <c r="O586" s="1"/>
      <c r="P586" s="1"/>
      <c r="Q586" s="1"/>
      <c r="R586" s="1"/>
      <c r="S586" s="1"/>
      <c r="T586" s="1"/>
      <c r="U586" s="1"/>
      <c r="V586" s="1"/>
      <c r="W586" s="1"/>
      <c r="X586" s="1"/>
      <c r="Y586" s="1"/>
      <c r="Z586" s="1"/>
      <c r="AA586" s="1"/>
      <c r="AB586" s="1"/>
      <c r="AC586" s="1"/>
      <c r="AD586" s="1"/>
      <c r="AE586" s="1"/>
    </row>
    <row r="587" spans="1:31" ht="15.75" customHeight="1" x14ac:dyDescent="0.2">
      <c r="A587" s="1"/>
      <c r="B587" s="1"/>
      <c r="C587" s="1"/>
      <c r="D587" s="1"/>
      <c r="E587" s="1"/>
      <c r="F587" s="1"/>
      <c r="G587" s="1"/>
      <c r="H587" s="1"/>
      <c r="I587" s="1"/>
      <c r="J587" s="504"/>
      <c r="K587" s="466"/>
      <c r="L587" s="1"/>
      <c r="M587" s="1"/>
      <c r="N587" s="1"/>
      <c r="O587" s="1"/>
      <c r="P587" s="1"/>
      <c r="Q587" s="1"/>
      <c r="R587" s="1"/>
      <c r="S587" s="1"/>
      <c r="T587" s="1"/>
      <c r="U587" s="1"/>
      <c r="V587" s="1"/>
      <c r="W587" s="1"/>
      <c r="X587" s="1"/>
      <c r="Y587" s="1"/>
      <c r="Z587" s="1"/>
      <c r="AA587" s="1"/>
      <c r="AB587" s="1"/>
      <c r="AC587" s="1"/>
      <c r="AD587" s="1"/>
      <c r="AE587" s="1"/>
    </row>
    <row r="588" spans="1:31" ht="15.75" customHeight="1" x14ac:dyDescent="0.2">
      <c r="A588" s="1"/>
      <c r="B588" s="1"/>
      <c r="C588" s="1"/>
      <c r="D588" s="1"/>
      <c r="E588" s="1"/>
      <c r="F588" s="1"/>
      <c r="G588" s="1"/>
      <c r="H588" s="1"/>
      <c r="I588" s="1"/>
      <c r="J588" s="504"/>
      <c r="K588" s="466"/>
      <c r="L588" s="1"/>
      <c r="M588" s="1"/>
      <c r="N588" s="1"/>
      <c r="O588" s="1"/>
      <c r="P588" s="1"/>
      <c r="Q588" s="1"/>
      <c r="R588" s="1"/>
      <c r="S588" s="1"/>
      <c r="T588" s="1"/>
      <c r="U588" s="1"/>
      <c r="V588" s="1"/>
      <c r="W588" s="1"/>
      <c r="X588" s="1"/>
      <c r="Y588" s="1"/>
      <c r="Z588" s="1"/>
      <c r="AA588" s="1"/>
      <c r="AB588" s="1"/>
      <c r="AC588" s="1"/>
      <c r="AD588" s="1"/>
      <c r="AE588" s="1"/>
    </row>
    <row r="589" spans="1:31" ht="15.75" customHeight="1" x14ac:dyDescent="0.2">
      <c r="A589" s="1"/>
      <c r="B589" s="1"/>
      <c r="C589" s="1"/>
      <c r="D589" s="1"/>
      <c r="E589" s="1"/>
      <c r="F589" s="1"/>
      <c r="G589" s="1"/>
      <c r="H589" s="1"/>
      <c r="I589" s="1"/>
      <c r="J589" s="504"/>
      <c r="K589" s="466"/>
      <c r="L589" s="1"/>
      <c r="M589" s="1"/>
      <c r="N589" s="1"/>
      <c r="O589" s="1"/>
      <c r="P589" s="1"/>
      <c r="Q589" s="1"/>
      <c r="R589" s="1"/>
      <c r="S589" s="1"/>
      <c r="T589" s="1"/>
      <c r="U589" s="1"/>
      <c r="V589" s="1"/>
      <c r="W589" s="1"/>
      <c r="X589" s="1"/>
      <c r="Y589" s="1"/>
      <c r="Z589" s="1"/>
      <c r="AA589" s="1"/>
      <c r="AB589" s="1"/>
      <c r="AC589" s="1"/>
      <c r="AD589" s="1"/>
      <c r="AE589" s="1"/>
    </row>
    <row r="590" spans="1:31" ht="15.75" customHeight="1" x14ac:dyDescent="0.2">
      <c r="A590" s="1"/>
      <c r="B590" s="1"/>
      <c r="C590" s="1"/>
      <c r="D590" s="1"/>
      <c r="E590" s="1"/>
      <c r="F590" s="1"/>
      <c r="G590" s="1"/>
      <c r="H590" s="1"/>
      <c r="I590" s="1"/>
      <c r="J590" s="504"/>
      <c r="K590" s="466"/>
      <c r="L590" s="1"/>
      <c r="M590" s="1"/>
      <c r="N590" s="1"/>
      <c r="O590" s="1"/>
      <c r="P590" s="1"/>
      <c r="Q590" s="1"/>
      <c r="R590" s="1"/>
      <c r="S590" s="1"/>
      <c r="T590" s="1"/>
      <c r="U590" s="1"/>
      <c r="V590" s="1"/>
      <c r="W590" s="1"/>
      <c r="X590" s="1"/>
      <c r="Y590" s="1"/>
      <c r="Z590" s="1"/>
      <c r="AA590" s="1"/>
      <c r="AB590" s="1"/>
      <c r="AC590" s="1"/>
      <c r="AD590" s="1"/>
      <c r="AE590" s="1"/>
    </row>
    <row r="591" spans="1:31" ht="15.75" customHeight="1" x14ac:dyDescent="0.2">
      <c r="A591" s="1"/>
      <c r="B591" s="1"/>
      <c r="C591" s="1"/>
      <c r="D591" s="1"/>
      <c r="E591" s="1"/>
      <c r="F591" s="1"/>
      <c r="G591" s="1"/>
      <c r="H591" s="1"/>
      <c r="I591" s="1"/>
      <c r="J591" s="504"/>
      <c r="K591" s="466"/>
      <c r="L591" s="1"/>
      <c r="M591" s="1"/>
      <c r="N591" s="1"/>
      <c r="O591" s="1"/>
      <c r="P591" s="1"/>
      <c r="Q591" s="1"/>
      <c r="R591" s="1"/>
      <c r="S591" s="1"/>
      <c r="T591" s="1"/>
      <c r="U591" s="1"/>
      <c r="V591" s="1"/>
      <c r="W591" s="1"/>
      <c r="X591" s="1"/>
      <c r="Y591" s="1"/>
      <c r="Z591" s="1"/>
      <c r="AA591" s="1"/>
      <c r="AB591" s="1"/>
      <c r="AC591" s="1"/>
      <c r="AD591" s="1"/>
      <c r="AE591" s="1"/>
    </row>
    <row r="592" spans="1:31" ht="15.75" customHeight="1" x14ac:dyDescent="0.2">
      <c r="A592" s="1"/>
      <c r="B592" s="1"/>
      <c r="C592" s="1"/>
      <c r="D592" s="1"/>
      <c r="E592" s="1"/>
      <c r="F592" s="1"/>
      <c r="G592" s="1"/>
      <c r="H592" s="1"/>
      <c r="I592" s="1"/>
      <c r="J592" s="504"/>
      <c r="K592" s="466"/>
      <c r="L592" s="1"/>
      <c r="M592" s="1"/>
      <c r="N592" s="1"/>
      <c r="O592" s="1"/>
      <c r="P592" s="1"/>
      <c r="Q592" s="1"/>
      <c r="R592" s="1"/>
      <c r="S592" s="1"/>
      <c r="T592" s="1"/>
      <c r="U592" s="1"/>
      <c r="V592" s="1"/>
      <c r="W592" s="1"/>
      <c r="X592" s="1"/>
      <c r="Y592" s="1"/>
      <c r="Z592" s="1"/>
      <c r="AA592" s="1"/>
      <c r="AB592" s="1"/>
      <c r="AC592" s="1"/>
      <c r="AD592" s="1"/>
      <c r="AE592" s="1"/>
    </row>
    <row r="593" spans="1:31" ht="15.75" customHeight="1" x14ac:dyDescent="0.2">
      <c r="A593" s="1"/>
      <c r="B593" s="1"/>
      <c r="C593" s="1"/>
      <c r="D593" s="1"/>
      <c r="E593" s="1"/>
      <c r="F593" s="1"/>
      <c r="G593" s="1"/>
      <c r="H593" s="1"/>
      <c r="I593" s="1"/>
      <c r="J593" s="504"/>
      <c r="K593" s="466"/>
      <c r="L593" s="1"/>
      <c r="M593" s="1"/>
      <c r="N593" s="1"/>
      <c r="O593" s="1"/>
      <c r="P593" s="1"/>
      <c r="Q593" s="1"/>
      <c r="R593" s="1"/>
      <c r="S593" s="1"/>
      <c r="T593" s="1"/>
      <c r="U593" s="1"/>
      <c r="V593" s="1"/>
      <c r="W593" s="1"/>
      <c r="X593" s="1"/>
      <c r="Y593" s="1"/>
      <c r="Z593" s="1"/>
      <c r="AA593" s="1"/>
      <c r="AB593" s="1"/>
      <c r="AC593" s="1"/>
      <c r="AD593" s="1"/>
      <c r="AE593" s="1"/>
    </row>
    <row r="594" spans="1:31" ht="15.75" customHeight="1" x14ac:dyDescent="0.2">
      <c r="A594" s="1"/>
      <c r="B594" s="1"/>
      <c r="C594" s="1"/>
      <c r="D594" s="1"/>
      <c r="E594" s="1"/>
      <c r="F594" s="1"/>
      <c r="G594" s="1"/>
      <c r="H594" s="1"/>
      <c r="I594" s="1"/>
      <c r="J594" s="504"/>
      <c r="K594" s="466"/>
      <c r="L594" s="1"/>
      <c r="M594" s="1"/>
      <c r="N594" s="1"/>
      <c r="O594" s="1"/>
      <c r="P594" s="1"/>
      <c r="Q594" s="1"/>
      <c r="R594" s="1"/>
      <c r="S594" s="1"/>
      <c r="T594" s="1"/>
      <c r="U594" s="1"/>
      <c r="V594" s="1"/>
      <c r="W594" s="1"/>
      <c r="X594" s="1"/>
      <c r="Y594" s="1"/>
      <c r="Z594" s="1"/>
      <c r="AA594" s="1"/>
      <c r="AB594" s="1"/>
      <c r="AC594" s="1"/>
      <c r="AD594" s="1"/>
      <c r="AE594" s="1"/>
    </row>
    <row r="595" spans="1:31" ht="15.75" customHeight="1" x14ac:dyDescent="0.2">
      <c r="A595" s="1"/>
      <c r="B595" s="1"/>
      <c r="C595" s="1"/>
      <c r="D595" s="1"/>
      <c r="E595" s="1"/>
      <c r="F595" s="1"/>
      <c r="G595" s="1"/>
      <c r="H595" s="1"/>
      <c r="I595" s="1"/>
      <c r="J595" s="504"/>
      <c r="K595" s="466"/>
      <c r="L595" s="1"/>
      <c r="M595" s="1"/>
      <c r="N595" s="1"/>
      <c r="O595" s="1"/>
      <c r="P595" s="1"/>
      <c r="Q595" s="1"/>
      <c r="R595" s="1"/>
      <c r="S595" s="1"/>
      <c r="T595" s="1"/>
      <c r="U595" s="1"/>
      <c r="V595" s="1"/>
      <c r="W595" s="1"/>
      <c r="X595" s="1"/>
      <c r="Y595" s="1"/>
      <c r="Z595" s="1"/>
      <c r="AA595" s="1"/>
      <c r="AB595" s="1"/>
      <c r="AC595" s="1"/>
      <c r="AD595" s="1"/>
      <c r="AE595" s="1"/>
    </row>
    <row r="596" spans="1:31" ht="15.75" customHeight="1" x14ac:dyDescent="0.2">
      <c r="A596" s="1"/>
      <c r="B596" s="1"/>
      <c r="C596" s="1"/>
      <c r="D596" s="1"/>
      <c r="E596" s="1"/>
      <c r="F596" s="1"/>
      <c r="G596" s="1"/>
      <c r="H596" s="1"/>
      <c r="I596" s="1"/>
      <c r="J596" s="504"/>
      <c r="K596" s="466"/>
      <c r="L596" s="1"/>
      <c r="M596" s="1"/>
      <c r="N596" s="1"/>
      <c r="O596" s="1"/>
      <c r="P596" s="1"/>
      <c r="Q596" s="1"/>
      <c r="R596" s="1"/>
      <c r="S596" s="1"/>
      <c r="T596" s="1"/>
      <c r="U596" s="1"/>
      <c r="V596" s="1"/>
      <c r="W596" s="1"/>
      <c r="X596" s="1"/>
      <c r="Y596" s="1"/>
      <c r="Z596" s="1"/>
      <c r="AA596" s="1"/>
      <c r="AB596" s="1"/>
      <c r="AC596" s="1"/>
      <c r="AD596" s="1"/>
      <c r="AE596" s="1"/>
    </row>
    <row r="597" spans="1:31" ht="15.75" customHeight="1" x14ac:dyDescent="0.2">
      <c r="A597" s="1"/>
      <c r="B597" s="1"/>
      <c r="C597" s="1"/>
      <c r="D597" s="1"/>
      <c r="E597" s="1"/>
      <c r="F597" s="1"/>
      <c r="G597" s="1"/>
      <c r="H597" s="1"/>
      <c r="I597" s="1"/>
      <c r="J597" s="504"/>
      <c r="K597" s="466"/>
      <c r="L597" s="1"/>
      <c r="M597" s="1"/>
      <c r="N597" s="1"/>
      <c r="O597" s="1"/>
      <c r="P597" s="1"/>
      <c r="Q597" s="1"/>
      <c r="R597" s="1"/>
      <c r="S597" s="1"/>
      <c r="T597" s="1"/>
      <c r="U597" s="1"/>
      <c r="V597" s="1"/>
      <c r="W597" s="1"/>
      <c r="X597" s="1"/>
      <c r="Y597" s="1"/>
      <c r="Z597" s="1"/>
      <c r="AA597" s="1"/>
      <c r="AB597" s="1"/>
      <c r="AC597" s="1"/>
      <c r="AD597" s="1"/>
      <c r="AE597" s="1"/>
    </row>
    <row r="598" spans="1:31" ht="15.75" customHeight="1" x14ac:dyDescent="0.2">
      <c r="A598" s="1"/>
      <c r="B598" s="1"/>
      <c r="C598" s="1"/>
      <c r="D598" s="1"/>
      <c r="E598" s="1"/>
      <c r="F598" s="1"/>
      <c r="G598" s="1"/>
      <c r="H598" s="1"/>
      <c r="I598" s="1"/>
      <c r="J598" s="504"/>
      <c r="K598" s="466"/>
      <c r="L598" s="1"/>
      <c r="M598" s="1"/>
      <c r="N598" s="1"/>
      <c r="O598" s="1"/>
      <c r="P598" s="1"/>
      <c r="Q598" s="1"/>
      <c r="R598" s="1"/>
      <c r="S598" s="1"/>
      <c r="T598" s="1"/>
      <c r="U598" s="1"/>
      <c r="V598" s="1"/>
      <c r="W598" s="1"/>
      <c r="X598" s="1"/>
      <c r="Y598" s="1"/>
      <c r="Z598" s="1"/>
      <c r="AA598" s="1"/>
      <c r="AB598" s="1"/>
      <c r="AC598" s="1"/>
      <c r="AD598" s="1"/>
      <c r="AE598" s="1"/>
    </row>
    <row r="599" spans="1:31" ht="15.75" customHeight="1" x14ac:dyDescent="0.2">
      <c r="A599" s="1"/>
      <c r="B599" s="1"/>
      <c r="C599" s="1"/>
      <c r="D599" s="1"/>
      <c r="E599" s="1"/>
      <c r="F599" s="1"/>
      <c r="G599" s="1"/>
      <c r="H599" s="1"/>
      <c r="I599" s="1"/>
      <c r="J599" s="504"/>
      <c r="K599" s="466"/>
      <c r="L599" s="1"/>
      <c r="M599" s="1"/>
      <c r="N599" s="1"/>
      <c r="O599" s="1"/>
      <c r="P599" s="1"/>
      <c r="Q599" s="1"/>
      <c r="R599" s="1"/>
      <c r="S599" s="1"/>
      <c r="T599" s="1"/>
      <c r="U599" s="1"/>
      <c r="V599" s="1"/>
      <c r="W599" s="1"/>
      <c r="X599" s="1"/>
      <c r="Y599" s="1"/>
      <c r="Z599" s="1"/>
      <c r="AA599" s="1"/>
      <c r="AB599" s="1"/>
      <c r="AC599" s="1"/>
      <c r="AD599" s="1"/>
      <c r="AE599" s="1"/>
    </row>
    <row r="600" spans="1:31" ht="15.75" customHeight="1" x14ac:dyDescent="0.2">
      <c r="A600" s="1"/>
      <c r="B600" s="1"/>
      <c r="C600" s="1"/>
      <c r="D600" s="1"/>
      <c r="E600" s="1"/>
      <c r="F600" s="1"/>
      <c r="G600" s="1"/>
      <c r="H600" s="1"/>
      <c r="I600" s="1"/>
      <c r="J600" s="504"/>
      <c r="K600" s="466"/>
      <c r="L600" s="1"/>
      <c r="M600" s="1"/>
      <c r="N600" s="1"/>
      <c r="O600" s="1"/>
      <c r="P600" s="1"/>
      <c r="Q600" s="1"/>
      <c r="R600" s="1"/>
      <c r="S600" s="1"/>
      <c r="T600" s="1"/>
      <c r="U600" s="1"/>
      <c r="V600" s="1"/>
      <c r="W600" s="1"/>
      <c r="X600" s="1"/>
      <c r="Y600" s="1"/>
      <c r="Z600" s="1"/>
      <c r="AA600" s="1"/>
      <c r="AB600" s="1"/>
      <c r="AC600" s="1"/>
      <c r="AD600" s="1"/>
      <c r="AE600" s="1"/>
    </row>
    <row r="601" spans="1:31" ht="15.75" customHeight="1" x14ac:dyDescent="0.2">
      <c r="A601" s="1"/>
      <c r="B601" s="1"/>
      <c r="C601" s="1"/>
      <c r="D601" s="1"/>
      <c r="E601" s="1"/>
      <c r="F601" s="1"/>
      <c r="G601" s="1"/>
      <c r="H601" s="1"/>
      <c r="I601" s="1"/>
      <c r="J601" s="504"/>
      <c r="K601" s="466"/>
      <c r="L601" s="1"/>
      <c r="M601" s="1"/>
      <c r="N601" s="1"/>
      <c r="O601" s="1"/>
      <c r="P601" s="1"/>
      <c r="Q601" s="1"/>
      <c r="R601" s="1"/>
      <c r="S601" s="1"/>
      <c r="T601" s="1"/>
      <c r="U601" s="1"/>
      <c r="V601" s="1"/>
      <c r="W601" s="1"/>
      <c r="X601" s="1"/>
      <c r="Y601" s="1"/>
      <c r="Z601" s="1"/>
      <c r="AA601" s="1"/>
      <c r="AB601" s="1"/>
      <c r="AC601" s="1"/>
      <c r="AD601" s="1"/>
      <c r="AE601" s="1"/>
    </row>
    <row r="602" spans="1:31" ht="15.75" customHeight="1" x14ac:dyDescent="0.2">
      <c r="A602" s="1"/>
      <c r="B602" s="1"/>
      <c r="C602" s="1"/>
      <c r="D602" s="1"/>
      <c r="E602" s="1"/>
      <c r="F602" s="1"/>
      <c r="G602" s="1"/>
      <c r="H602" s="1"/>
      <c r="I602" s="1"/>
      <c r="J602" s="504"/>
      <c r="K602" s="466"/>
      <c r="L602" s="1"/>
      <c r="M602" s="1"/>
      <c r="N602" s="1"/>
      <c r="O602" s="1"/>
      <c r="P602" s="1"/>
      <c r="Q602" s="1"/>
      <c r="R602" s="1"/>
      <c r="S602" s="1"/>
      <c r="T602" s="1"/>
      <c r="U602" s="1"/>
      <c r="V602" s="1"/>
      <c r="W602" s="1"/>
      <c r="X602" s="1"/>
      <c r="Y602" s="1"/>
      <c r="Z602" s="1"/>
      <c r="AA602" s="1"/>
      <c r="AB602" s="1"/>
      <c r="AC602" s="1"/>
      <c r="AD602" s="1"/>
      <c r="AE602" s="1"/>
    </row>
    <row r="603" spans="1:31" ht="15.75" customHeight="1" x14ac:dyDescent="0.2">
      <c r="A603" s="1"/>
      <c r="B603" s="1"/>
      <c r="C603" s="1"/>
      <c r="D603" s="1"/>
      <c r="E603" s="1"/>
      <c r="F603" s="1"/>
      <c r="G603" s="1"/>
      <c r="H603" s="1"/>
      <c r="I603" s="1"/>
      <c r="J603" s="504"/>
      <c r="K603" s="466"/>
      <c r="L603" s="1"/>
      <c r="M603" s="1"/>
      <c r="N603" s="1"/>
      <c r="O603" s="1"/>
      <c r="P603" s="1"/>
      <c r="Q603" s="1"/>
      <c r="R603" s="1"/>
      <c r="S603" s="1"/>
      <c r="T603" s="1"/>
      <c r="U603" s="1"/>
      <c r="V603" s="1"/>
      <c r="W603" s="1"/>
      <c r="X603" s="1"/>
      <c r="Y603" s="1"/>
      <c r="Z603" s="1"/>
      <c r="AA603" s="1"/>
      <c r="AB603" s="1"/>
      <c r="AC603" s="1"/>
      <c r="AD603" s="1"/>
      <c r="AE603" s="1"/>
    </row>
    <row r="604" spans="1:31" ht="15.75" customHeight="1" x14ac:dyDescent="0.2">
      <c r="A604" s="1"/>
      <c r="B604" s="1"/>
      <c r="C604" s="1"/>
      <c r="D604" s="1"/>
      <c r="E604" s="1"/>
      <c r="F604" s="1"/>
      <c r="G604" s="1"/>
      <c r="H604" s="1"/>
      <c r="I604" s="1"/>
      <c r="J604" s="504"/>
      <c r="K604" s="466"/>
      <c r="L604" s="1"/>
      <c r="M604" s="1"/>
      <c r="N604" s="1"/>
      <c r="O604" s="1"/>
      <c r="P604" s="1"/>
      <c r="Q604" s="1"/>
      <c r="R604" s="1"/>
      <c r="S604" s="1"/>
      <c r="T604" s="1"/>
      <c r="U604" s="1"/>
      <c r="V604" s="1"/>
      <c r="W604" s="1"/>
      <c r="X604" s="1"/>
      <c r="Y604" s="1"/>
      <c r="Z604" s="1"/>
      <c r="AA604" s="1"/>
      <c r="AB604" s="1"/>
      <c r="AC604" s="1"/>
      <c r="AD604" s="1"/>
      <c r="AE604" s="1"/>
    </row>
    <row r="605" spans="1:31" ht="15.75" customHeight="1" x14ac:dyDescent="0.2">
      <c r="A605" s="1"/>
      <c r="B605" s="1"/>
      <c r="C605" s="1"/>
      <c r="D605" s="1"/>
      <c r="E605" s="1"/>
      <c r="F605" s="1"/>
      <c r="G605" s="1"/>
      <c r="H605" s="1"/>
      <c r="I605" s="1"/>
      <c r="J605" s="504"/>
      <c r="K605" s="466"/>
      <c r="L605" s="1"/>
      <c r="M605" s="1"/>
      <c r="N605" s="1"/>
      <c r="O605" s="1"/>
      <c r="P605" s="1"/>
      <c r="Q605" s="1"/>
      <c r="R605" s="1"/>
      <c r="S605" s="1"/>
      <c r="T605" s="1"/>
      <c r="U605" s="1"/>
      <c r="V605" s="1"/>
      <c r="W605" s="1"/>
      <c r="X605" s="1"/>
      <c r="Y605" s="1"/>
      <c r="Z605" s="1"/>
      <c r="AA605" s="1"/>
      <c r="AB605" s="1"/>
      <c r="AC605" s="1"/>
      <c r="AD605" s="1"/>
      <c r="AE605" s="1"/>
    </row>
    <row r="606" spans="1:31" ht="15.75" customHeight="1" x14ac:dyDescent="0.2">
      <c r="A606" s="1"/>
      <c r="B606" s="1"/>
      <c r="C606" s="1"/>
      <c r="D606" s="1"/>
      <c r="E606" s="1"/>
      <c r="F606" s="1"/>
      <c r="G606" s="1"/>
      <c r="H606" s="1"/>
      <c r="I606" s="1"/>
      <c r="J606" s="504"/>
      <c r="K606" s="466"/>
      <c r="L606" s="1"/>
      <c r="M606" s="1"/>
      <c r="N606" s="1"/>
      <c r="O606" s="1"/>
      <c r="P606" s="1"/>
      <c r="Q606" s="1"/>
      <c r="R606" s="1"/>
      <c r="S606" s="1"/>
      <c r="T606" s="1"/>
      <c r="U606" s="1"/>
      <c r="V606" s="1"/>
      <c r="W606" s="1"/>
      <c r="X606" s="1"/>
      <c r="Y606" s="1"/>
      <c r="Z606" s="1"/>
      <c r="AA606" s="1"/>
      <c r="AB606" s="1"/>
      <c r="AC606" s="1"/>
      <c r="AD606" s="1"/>
      <c r="AE606" s="1"/>
    </row>
    <row r="607" spans="1:31" ht="15.75" customHeight="1" x14ac:dyDescent="0.2">
      <c r="A607" s="1"/>
      <c r="B607" s="1"/>
      <c r="C607" s="1"/>
      <c r="D607" s="1"/>
      <c r="E607" s="1"/>
      <c r="F607" s="1"/>
      <c r="G607" s="1"/>
      <c r="H607" s="1"/>
      <c r="I607" s="1"/>
      <c r="J607" s="504"/>
      <c r="K607" s="466"/>
      <c r="L607" s="1"/>
      <c r="M607" s="1"/>
      <c r="N607" s="1"/>
      <c r="O607" s="1"/>
      <c r="P607" s="1"/>
      <c r="Q607" s="1"/>
      <c r="R607" s="1"/>
      <c r="S607" s="1"/>
      <c r="T607" s="1"/>
      <c r="U607" s="1"/>
      <c r="V607" s="1"/>
      <c r="W607" s="1"/>
      <c r="X607" s="1"/>
      <c r="Y607" s="1"/>
      <c r="Z607" s="1"/>
      <c r="AA607" s="1"/>
      <c r="AB607" s="1"/>
      <c r="AC607" s="1"/>
      <c r="AD607" s="1"/>
      <c r="AE607" s="1"/>
    </row>
    <row r="608" spans="1:31" ht="15.75" customHeight="1" x14ac:dyDescent="0.2">
      <c r="A608" s="1"/>
      <c r="B608" s="1"/>
      <c r="C608" s="1"/>
      <c r="D608" s="1"/>
      <c r="E608" s="1"/>
      <c r="F608" s="1"/>
      <c r="G608" s="1"/>
      <c r="H608" s="1"/>
      <c r="I608" s="1"/>
      <c r="J608" s="504"/>
      <c r="K608" s="466"/>
      <c r="L608" s="1"/>
      <c r="M608" s="1"/>
      <c r="N608" s="1"/>
      <c r="O608" s="1"/>
      <c r="P608" s="1"/>
      <c r="Q608" s="1"/>
      <c r="R608" s="1"/>
      <c r="S608" s="1"/>
      <c r="T608" s="1"/>
      <c r="U608" s="1"/>
      <c r="V608" s="1"/>
      <c r="W608" s="1"/>
      <c r="X608" s="1"/>
      <c r="Y608" s="1"/>
      <c r="Z608" s="1"/>
      <c r="AA608" s="1"/>
      <c r="AB608" s="1"/>
      <c r="AC608" s="1"/>
      <c r="AD608" s="1"/>
      <c r="AE608" s="1"/>
    </row>
    <row r="609" spans="1:31" ht="15.75" customHeight="1" x14ac:dyDescent="0.2">
      <c r="A609" s="1"/>
      <c r="B609" s="1"/>
      <c r="C609" s="1"/>
      <c r="D609" s="1"/>
      <c r="E609" s="1"/>
      <c r="F609" s="1"/>
      <c r="G609" s="1"/>
      <c r="H609" s="1"/>
      <c r="I609" s="1"/>
      <c r="J609" s="504"/>
      <c r="K609" s="466"/>
      <c r="L609" s="1"/>
      <c r="M609" s="1"/>
      <c r="N609" s="1"/>
      <c r="O609" s="1"/>
      <c r="P609" s="1"/>
      <c r="Q609" s="1"/>
      <c r="R609" s="1"/>
      <c r="S609" s="1"/>
      <c r="T609" s="1"/>
      <c r="U609" s="1"/>
      <c r="V609" s="1"/>
      <c r="W609" s="1"/>
      <c r="X609" s="1"/>
      <c r="Y609" s="1"/>
      <c r="Z609" s="1"/>
      <c r="AA609" s="1"/>
      <c r="AB609" s="1"/>
      <c r="AC609" s="1"/>
      <c r="AD609" s="1"/>
      <c r="AE609" s="1"/>
    </row>
    <row r="610" spans="1:31" ht="15.75" customHeight="1" x14ac:dyDescent="0.2">
      <c r="A610" s="1"/>
      <c r="B610" s="1"/>
      <c r="C610" s="1"/>
      <c r="D610" s="1"/>
      <c r="E610" s="1"/>
      <c r="F610" s="1"/>
      <c r="G610" s="1"/>
      <c r="H610" s="1"/>
      <c r="I610" s="1"/>
      <c r="J610" s="504"/>
      <c r="K610" s="466"/>
      <c r="L610" s="1"/>
      <c r="M610" s="1"/>
      <c r="N610" s="1"/>
      <c r="O610" s="1"/>
      <c r="P610" s="1"/>
      <c r="Q610" s="1"/>
      <c r="R610" s="1"/>
      <c r="S610" s="1"/>
      <c r="T610" s="1"/>
      <c r="U610" s="1"/>
      <c r="V610" s="1"/>
      <c r="W610" s="1"/>
      <c r="X610" s="1"/>
      <c r="Y610" s="1"/>
      <c r="Z610" s="1"/>
      <c r="AA610" s="1"/>
      <c r="AB610" s="1"/>
      <c r="AC610" s="1"/>
      <c r="AD610" s="1"/>
      <c r="AE610" s="1"/>
    </row>
    <row r="611" spans="1:31" ht="15.75" customHeight="1" x14ac:dyDescent="0.2">
      <c r="A611" s="1"/>
      <c r="B611" s="1"/>
      <c r="C611" s="1"/>
      <c r="D611" s="1"/>
      <c r="E611" s="1"/>
      <c r="F611" s="1"/>
      <c r="G611" s="1"/>
      <c r="H611" s="1"/>
      <c r="I611" s="1"/>
      <c r="J611" s="504"/>
      <c r="K611" s="466"/>
      <c r="L611" s="1"/>
      <c r="M611" s="1"/>
      <c r="N611" s="1"/>
      <c r="O611" s="1"/>
      <c r="P611" s="1"/>
      <c r="Q611" s="1"/>
      <c r="R611" s="1"/>
      <c r="S611" s="1"/>
      <c r="T611" s="1"/>
      <c r="U611" s="1"/>
      <c r="V611" s="1"/>
      <c r="W611" s="1"/>
      <c r="X611" s="1"/>
      <c r="Y611" s="1"/>
      <c r="Z611" s="1"/>
      <c r="AA611" s="1"/>
      <c r="AB611" s="1"/>
      <c r="AC611" s="1"/>
      <c r="AD611" s="1"/>
      <c r="AE611" s="1"/>
    </row>
    <row r="612" spans="1:31" ht="15.75" customHeight="1" x14ac:dyDescent="0.2">
      <c r="A612" s="1"/>
      <c r="B612" s="1"/>
      <c r="C612" s="1"/>
      <c r="D612" s="1"/>
      <c r="E612" s="1"/>
      <c r="F612" s="1"/>
      <c r="G612" s="1"/>
      <c r="H612" s="1"/>
      <c r="I612" s="1"/>
      <c r="J612" s="504"/>
      <c r="K612" s="466"/>
      <c r="L612" s="1"/>
      <c r="M612" s="1"/>
      <c r="N612" s="1"/>
      <c r="O612" s="1"/>
      <c r="P612" s="1"/>
      <c r="Q612" s="1"/>
      <c r="R612" s="1"/>
      <c r="S612" s="1"/>
      <c r="T612" s="1"/>
      <c r="U612" s="1"/>
      <c r="V612" s="1"/>
      <c r="W612" s="1"/>
      <c r="X612" s="1"/>
      <c r="Y612" s="1"/>
      <c r="Z612" s="1"/>
      <c r="AA612" s="1"/>
      <c r="AB612" s="1"/>
      <c r="AC612" s="1"/>
      <c r="AD612" s="1"/>
      <c r="AE612" s="1"/>
    </row>
    <row r="613" spans="1:31" ht="15.75" customHeight="1" x14ac:dyDescent="0.2">
      <c r="A613" s="1"/>
      <c r="B613" s="1"/>
      <c r="C613" s="1"/>
      <c r="D613" s="1"/>
      <c r="E613" s="1"/>
      <c r="F613" s="1"/>
      <c r="G613" s="1"/>
      <c r="H613" s="1"/>
      <c r="I613" s="1"/>
      <c r="J613" s="504"/>
      <c r="K613" s="466"/>
      <c r="L613" s="1"/>
      <c r="M613" s="1"/>
      <c r="N613" s="1"/>
      <c r="O613" s="1"/>
      <c r="P613" s="1"/>
      <c r="Q613" s="1"/>
      <c r="R613" s="1"/>
      <c r="S613" s="1"/>
      <c r="T613" s="1"/>
      <c r="U613" s="1"/>
      <c r="V613" s="1"/>
      <c r="W613" s="1"/>
      <c r="X613" s="1"/>
      <c r="Y613" s="1"/>
      <c r="Z613" s="1"/>
      <c r="AA613" s="1"/>
      <c r="AB613" s="1"/>
      <c r="AC613" s="1"/>
      <c r="AD613" s="1"/>
      <c r="AE613" s="1"/>
    </row>
    <row r="614" spans="1:31" ht="15.75" customHeight="1" x14ac:dyDescent="0.2">
      <c r="A614" s="1"/>
      <c r="B614" s="1"/>
      <c r="C614" s="1"/>
      <c r="D614" s="1"/>
      <c r="E614" s="1"/>
      <c r="F614" s="1"/>
      <c r="G614" s="1"/>
      <c r="H614" s="1"/>
      <c r="I614" s="1"/>
      <c r="J614" s="504"/>
      <c r="K614" s="466"/>
      <c r="L614" s="1"/>
      <c r="M614" s="1"/>
      <c r="N614" s="1"/>
      <c r="O614" s="1"/>
      <c r="P614" s="1"/>
      <c r="Q614" s="1"/>
      <c r="R614" s="1"/>
      <c r="S614" s="1"/>
      <c r="T614" s="1"/>
      <c r="U614" s="1"/>
      <c r="V614" s="1"/>
      <c r="W614" s="1"/>
      <c r="X614" s="1"/>
      <c r="Y614" s="1"/>
      <c r="Z614" s="1"/>
      <c r="AA614" s="1"/>
      <c r="AB614" s="1"/>
      <c r="AC614" s="1"/>
      <c r="AD614" s="1"/>
      <c r="AE614" s="1"/>
    </row>
    <row r="615" spans="1:31" ht="15.75" customHeight="1" x14ac:dyDescent="0.2">
      <c r="A615" s="1"/>
      <c r="B615" s="1"/>
      <c r="C615" s="1"/>
      <c r="D615" s="1"/>
      <c r="E615" s="1"/>
      <c r="F615" s="1"/>
      <c r="G615" s="1"/>
      <c r="H615" s="1"/>
      <c r="I615" s="1"/>
      <c r="J615" s="504"/>
      <c r="K615" s="466"/>
      <c r="L615" s="1"/>
      <c r="M615" s="1"/>
      <c r="N615" s="1"/>
      <c r="O615" s="1"/>
      <c r="P615" s="1"/>
      <c r="Q615" s="1"/>
      <c r="R615" s="1"/>
      <c r="S615" s="1"/>
      <c r="T615" s="1"/>
      <c r="U615" s="1"/>
      <c r="V615" s="1"/>
      <c r="W615" s="1"/>
      <c r="X615" s="1"/>
      <c r="Y615" s="1"/>
      <c r="Z615" s="1"/>
      <c r="AA615" s="1"/>
      <c r="AB615" s="1"/>
      <c r="AC615" s="1"/>
      <c r="AD615" s="1"/>
      <c r="AE615" s="1"/>
    </row>
    <row r="616" spans="1:31" ht="15.75" customHeight="1" x14ac:dyDescent="0.2">
      <c r="A616" s="1"/>
      <c r="B616" s="1"/>
      <c r="C616" s="1"/>
      <c r="D616" s="1"/>
      <c r="E616" s="1"/>
      <c r="F616" s="1"/>
      <c r="G616" s="1"/>
      <c r="H616" s="1"/>
      <c r="I616" s="1"/>
      <c r="J616" s="504"/>
      <c r="K616" s="466"/>
      <c r="L616" s="1"/>
      <c r="M616" s="1"/>
      <c r="N616" s="1"/>
      <c r="O616" s="1"/>
      <c r="P616" s="1"/>
      <c r="Q616" s="1"/>
      <c r="R616" s="1"/>
      <c r="S616" s="1"/>
      <c r="T616" s="1"/>
      <c r="U616" s="1"/>
      <c r="V616" s="1"/>
      <c r="W616" s="1"/>
      <c r="X616" s="1"/>
      <c r="Y616" s="1"/>
      <c r="Z616" s="1"/>
      <c r="AA616" s="1"/>
      <c r="AB616" s="1"/>
      <c r="AC616" s="1"/>
      <c r="AD616" s="1"/>
      <c r="AE616" s="1"/>
    </row>
    <row r="617" spans="1:31" ht="15.75" customHeight="1" x14ac:dyDescent="0.2">
      <c r="A617" s="1"/>
      <c r="B617" s="1"/>
      <c r="C617" s="1"/>
      <c r="D617" s="1"/>
      <c r="E617" s="1"/>
      <c r="F617" s="1"/>
      <c r="G617" s="1"/>
      <c r="H617" s="1"/>
      <c r="I617" s="1"/>
      <c r="J617" s="504"/>
      <c r="K617" s="466"/>
      <c r="L617" s="1"/>
      <c r="M617" s="1"/>
      <c r="N617" s="1"/>
      <c r="O617" s="1"/>
      <c r="P617" s="1"/>
      <c r="Q617" s="1"/>
      <c r="R617" s="1"/>
      <c r="S617" s="1"/>
      <c r="T617" s="1"/>
      <c r="U617" s="1"/>
      <c r="V617" s="1"/>
      <c r="W617" s="1"/>
      <c r="X617" s="1"/>
      <c r="Y617" s="1"/>
      <c r="Z617" s="1"/>
      <c r="AA617" s="1"/>
      <c r="AB617" s="1"/>
      <c r="AC617" s="1"/>
      <c r="AD617" s="1"/>
      <c r="AE617" s="1"/>
    </row>
    <row r="618" spans="1:31" ht="15.75" customHeight="1" x14ac:dyDescent="0.2">
      <c r="A618" s="1"/>
      <c r="B618" s="1"/>
      <c r="C618" s="1"/>
      <c r="D618" s="1"/>
      <c r="E618" s="1"/>
      <c r="F618" s="1"/>
      <c r="G618" s="1"/>
      <c r="H618" s="1"/>
      <c r="I618" s="1"/>
      <c r="J618" s="504"/>
      <c r="K618" s="466"/>
      <c r="L618" s="1"/>
      <c r="M618" s="1"/>
      <c r="N618" s="1"/>
      <c r="O618" s="1"/>
      <c r="P618" s="1"/>
      <c r="Q618" s="1"/>
      <c r="R618" s="1"/>
      <c r="S618" s="1"/>
      <c r="T618" s="1"/>
      <c r="U618" s="1"/>
      <c r="V618" s="1"/>
      <c r="W618" s="1"/>
      <c r="X618" s="1"/>
      <c r="Y618" s="1"/>
      <c r="Z618" s="1"/>
      <c r="AA618" s="1"/>
      <c r="AB618" s="1"/>
      <c r="AC618" s="1"/>
      <c r="AD618" s="1"/>
      <c r="AE618" s="1"/>
    </row>
    <row r="619" spans="1:31" ht="15.75" customHeight="1" x14ac:dyDescent="0.2">
      <c r="A619" s="1"/>
      <c r="B619" s="1"/>
      <c r="C619" s="1"/>
      <c r="D619" s="1"/>
      <c r="E619" s="1"/>
      <c r="F619" s="1"/>
      <c r="G619" s="1"/>
      <c r="H619" s="1"/>
      <c r="I619" s="1"/>
      <c r="J619" s="504"/>
      <c r="K619" s="466"/>
      <c r="L619" s="1"/>
      <c r="M619" s="1"/>
      <c r="N619" s="1"/>
      <c r="O619" s="1"/>
      <c r="P619" s="1"/>
      <c r="Q619" s="1"/>
      <c r="R619" s="1"/>
      <c r="S619" s="1"/>
      <c r="T619" s="1"/>
      <c r="U619" s="1"/>
      <c r="V619" s="1"/>
      <c r="W619" s="1"/>
      <c r="X619" s="1"/>
      <c r="Y619" s="1"/>
      <c r="Z619" s="1"/>
      <c r="AA619" s="1"/>
      <c r="AB619" s="1"/>
      <c r="AC619" s="1"/>
      <c r="AD619" s="1"/>
      <c r="AE619" s="1"/>
    </row>
    <row r="620" spans="1:31" ht="15.75" customHeight="1" x14ac:dyDescent="0.2">
      <c r="A620" s="1"/>
      <c r="B620" s="1"/>
      <c r="C620" s="1"/>
      <c r="D620" s="1"/>
      <c r="E620" s="1"/>
      <c r="F620" s="1"/>
      <c r="G620" s="1"/>
      <c r="H620" s="1"/>
      <c r="I620" s="1"/>
      <c r="J620" s="504"/>
      <c r="K620" s="466"/>
      <c r="L620" s="1"/>
      <c r="M620" s="1"/>
      <c r="N620" s="1"/>
      <c r="O620" s="1"/>
      <c r="P620" s="1"/>
      <c r="Q620" s="1"/>
      <c r="R620" s="1"/>
      <c r="S620" s="1"/>
      <c r="T620" s="1"/>
      <c r="U620" s="1"/>
      <c r="V620" s="1"/>
      <c r="W620" s="1"/>
      <c r="X620" s="1"/>
      <c r="Y620" s="1"/>
      <c r="Z620" s="1"/>
      <c r="AA620" s="1"/>
      <c r="AB620" s="1"/>
      <c r="AC620" s="1"/>
      <c r="AD620" s="1"/>
      <c r="AE620" s="1"/>
    </row>
    <row r="621" spans="1:31" ht="15.75" customHeight="1" x14ac:dyDescent="0.2">
      <c r="A621" s="1"/>
      <c r="B621" s="1"/>
      <c r="C621" s="1"/>
      <c r="D621" s="1"/>
      <c r="E621" s="1"/>
      <c r="F621" s="1"/>
      <c r="G621" s="1"/>
      <c r="H621" s="1"/>
      <c r="I621" s="1"/>
      <c r="J621" s="504"/>
      <c r="K621" s="466"/>
      <c r="L621" s="1"/>
      <c r="M621" s="1"/>
      <c r="N621" s="1"/>
      <c r="O621" s="1"/>
      <c r="P621" s="1"/>
      <c r="Q621" s="1"/>
      <c r="R621" s="1"/>
      <c r="S621" s="1"/>
      <c r="T621" s="1"/>
      <c r="U621" s="1"/>
      <c r="V621" s="1"/>
      <c r="W621" s="1"/>
      <c r="X621" s="1"/>
      <c r="Y621" s="1"/>
      <c r="Z621" s="1"/>
      <c r="AA621" s="1"/>
      <c r="AB621" s="1"/>
      <c r="AC621" s="1"/>
      <c r="AD621" s="1"/>
      <c r="AE621" s="1"/>
    </row>
    <row r="622" spans="1:31" ht="15.75" customHeight="1" x14ac:dyDescent="0.2">
      <c r="A622" s="1"/>
      <c r="B622" s="1"/>
      <c r="C622" s="1"/>
      <c r="D622" s="1"/>
      <c r="E622" s="1"/>
      <c r="F622" s="1"/>
      <c r="G622" s="1"/>
      <c r="H622" s="1"/>
      <c r="I622" s="1"/>
      <c r="J622" s="504"/>
      <c r="K622" s="466"/>
      <c r="L622" s="1"/>
      <c r="M622" s="1"/>
      <c r="N622" s="1"/>
      <c r="O622" s="1"/>
      <c r="P622" s="1"/>
      <c r="Q622" s="1"/>
      <c r="R622" s="1"/>
      <c r="S622" s="1"/>
      <c r="T622" s="1"/>
      <c r="U622" s="1"/>
      <c r="V622" s="1"/>
      <c r="W622" s="1"/>
      <c r="X622" s="1"/>
      <c r="Y622" s="1"/>
      <c r="Z622" s="1"/>
      <c r="AA622" s="1"/>
      <c r="AB622" s="1"/>
      <c r="AC622" s="1"/>
      <c r="AD622" s="1"/>
      <c r="AE622" s="1"/>
    </row>
    <row r="623" spans="1:31" ht="15.75" customHeight="1" x14ac:dyDescent="0.2">
      <c r="A623" s="1"/>
      <c r="B623" s="1"/>
      <c r="C623" s="1"/>
      <c r="D623" s="1"/>
      <c r="E623" s="1"/>
      <c r="F623" s="1"/>
      <c r="G623" s="1"/>
      <c r="H623" s="1"/>
      <c r="I623" s="1"/>
      <c r="J623" s="504"/>
      <c r="K623" s="466"/>
      <c r="L623" s="1"/>
      <c r="M623" s="1"/>
      <c r="N623" s="1"/>
      <c r="O623" s="1"/>
      <c r="P623" s="1"/>
      <c r="Q623" s="1"/>
      <c r="R623" s="1"/>
      <c r="S623" s="1"/>
      <c r="T623" s="1"/>
      <c r="U623" s="1"/>
      <c r="V623" s="1"/>
      <c r="W623" s="1"/>
      <c r="X623" s="1"/>
      <c r="Y623" s="1"/>
      <c r="Z623" s="1"/>
      <c r="AA623" s="1"/>
      <c r="AB623" s="1"/>
      <c r="AC623" s="1"/>
      <c r="AD623" s="1"/>
      <c r="AE623" s="1"/>
    </row>
    <row r="624" spans="1:31" ht="15.75" customHeight="1" x14ac:dyDescent="0.2">
      <c r="A624" s="1"/>
      <c r="B624" s="1"/>
      <c r="C624" s="1"/>
      <c r="D624" s="1"/>
      <c r="E624" s="1"/>
      <c r="F624" s="1"/>
      <c r="G624" s="1"/>
      <c r="H624" s="1"/>
      <c r="I624" s="1"/>
      <c r="J624" s="504"/>
      <c r="K624" s="466"/>
      <c r="L624" s="1"/>
      <c r="M624" s="1"/>
      <c r="N624" s="1"/>
      <c r="O624" s="1"/>
      <c r="P624" s="1"/>
      <c r="Q624" s="1"/>
      <c r="R624" s="1"/>
      <c r="S624" s="1"/>
      <c r="T624" s="1"/>
      <c r="U624" s="1"/>
      <c r="V624" s="1"/>
      <c r="W624" s="1"/>
      <c r="X624" s="1"/>
      <c r="Y624" s="1"/>
      <c r="Z624" s="1"/>
      <c r="AA624" s="1"/>
      <c r="AB624" s="1"/>
      <c r="AC624" s="1"/>
      <c r="AD624" s="1"/>
      <c r="AE624" s="1"/>
    </row>
    <row r="625" spans="1:31" ht="15.75" customHeight="1" x14ac:dyDescent="0.2">
      <c r="A625" s="1"/>
      <c r="B625" s="1"/>
      <c r="C625" s="1"/>
      <c r="D625" s="1"/>
      <c r="E625" s="1"/>
      <c r="F625" s="1"/>
      <c r="G625" s="1"/>
      <c r="H625" s="1"/>
      <c r="I625" s="1"/>
      <c r="J625" s="504"/>
      <c r="K625" s="466"/>
      <c r="L625" s="1"/>
      <c r="M625" s="1"/>
      <c r="N625" s="1"/>
      <c r="O625" s="1"/>
      <c r="P625" s="1"/>
      <c r="Q625" s="1"/>
      <c r="R625" s="1"/>
      <c r="S625" s="1"/>
      <c r="T625" s="1"/>
      <c r="U625" s="1"/>
      <c r="V625" s="1"/>
      <c r="W625" s="1"/>
      <c r="X625" s="1"/>
      <c r="Y625" s="1"/>
      <c r="Z625" s="1"/>
      <c r="AA625" s="1"/>
      <c r="AB625" s="1"/>
      <c r="AC625" s="1"/>
      <c r="AD625" s="1"/>
      <c r="AE625" s="1"/>
    </row>
    <row r="626" spans="1:31" ht="15.75" customHeight="1" x14ac:dyDescent="0.2">
      <c r="A626" s="1"/>
      <c r="B626" s="1"/>
      <c r="C626" s="1"/>
      <c r="D626" s="1"/>
      <c r="E626" s="1"/>
      <c r="F626" s="1"/>
      <c r="G626" s="1"/>
      <c r="H626" s="1"/>
      <c r="I626" s="1"/>
      <c r="J626" s="504"/>
      <c r="K626" s="466"/>
      <c r="L626" s="1"/>
      <c r="M626" s="1"/>
      <c r="N626" s="1"/>
      <c r="O626" s="1"/>
      <c r="P626" s="1"/>
      <c r="Q626" s="1"/>
      <c r="R626" s="1"/>
      <c r="S626" s="1"/>
      <c r="T626" s="1"/>
      <c r="U626" s="1"/>
      <c r="V626" s="1"/>
      <c r="W626" s="1"/>
      <c r="X626" s="1"/>
      <c r="Y626" s="1"/>
      <c r="Z626" s="1"/>
      <c r="AA626" s="1"/>
      <c r="AB626" s="1"/>
      <c r="AC626" s="1"/>
      <c r="AD626" s="1"/>
      <c r="AE626" s="1"/>
    </row>
    <row r="627" spans="1:31" ht="15.75" customHeight="1" x14ac:dyDescent="0.2">
      <c r="A627" s="1"/>
      <c r="B627" s="1"/>
      <c r="C627" s="1"/>
      <c r="D627" s="1"/>
      <c r="E627" s="1"/>
      <c r="F627" s="1"/>
      <c r="G627" s="1"/>
      <c r="H627" s="1"/>
      <c r="I627" s="1"/>
      <c r="J627" s="504"/>
      <c r="K627" s="466"/>
      <c r="L627" s="1"/>
      <c r="M627" s="1"/>
      <c r="N627" s="1"/>
      <c r="O627" s="1"/>
      <c r="P627" s="1"/>
      <c r="Q627" s="1"/>
      <c r="R627" s="1"/>
      <c r="S627" s="1"/>
      <c r="T627" s="1"/>
      <c r="U627" s="1"/>
      <c r="V627" s="1"/>
      <c r="W627" s="1"/>
      <c r="X627" s="1"/>
      <c r="Y627" s="1"/>
      <c r="Z627" s="1"/>
      <c r="AA627" s="1"/>
      <c r="AB627" s="1"/>
      <c r="AC627" s="1"/>
      <c r="AD627" s="1"/>
      <c r="AE627" s="1"/>
    </row>
    <row r="628" spans="1:31" ht="15.75" customHeight="1" x14ac:dyDescent="0.2">
      <c r="A628" s="1"/>
      <c r="B628" s="1"/>
      <c r="C628" s="1"/>
      <c r="D628" s="1"/>
      <c r="E628" s="1"/>
      <c r="F628" s="1"/>
      <c r="G628" s="1"/>
      <c r="H628" s="1"/>
      <c r="I628" s="1"/>
      <c r="J628" s="504"/>
      <c r="K628" s="466"/>
      <c r="L628" s="1"/>
      <c r="M628" s="1"/>
      <c r="N628" s="1"/>
      <c r="O628" s="1"/>
      <c r="P628" s="1"/>
      <c r="Q628" s="1"/>
      <c r="R628" s="1"/>
      <c r="S628" s="1"/>
      <c r="T628" s="1"/>
      <c r="U628" s="1"/>
      <c r="V628" s="1"/>
      <c r="W628" s="1"/>
      <c r="X628" s="1"/>
      <c r="Y628" s="1"/>
      <c r="Z628" s="1"/>
      <c r="AA628" s="1"/>
      <c r="AB628" s="1"/>
      <c r="AC628" s="1"/>
      <c r="AD628" s="1"/>
      <c r="AE628" s="1"/>
    </row>
    <row r="629" spans="1:31" ht="15.75" customHeight="1" x14ac:dyDescent="0.2">
      <c r="A629" s="1"/>
      <c r="B629" s="1"/>
      <c r="C629" s="1"/>
      <c r="D629" s="1"/>
      <c r="E629" s="1"/>
      <c r="F629" s="1"/>
      <c r="G629" s="1"/>
      <c r="H629" s="1"/>
      <c r="I629" s="1"/>
      <c r="J629" s="504"/>
      <c r="K629" s="466"/>
      <c r="L629" s="1"/>
      <c r="M629" s="1"/>
      <c r="N629" s="1"/>
      <c r="O629" s="1"/>
      <c r="P629" s="1"/>
      <c r="Q629" s="1"/>
      <c r="R629" s="1"/>
      <c r="S629" s="1"/>
      <c r="T629" s="1"/>
      <c r="U629" s="1"/>
      <c r="V629" s="1"/>
      <c r="W629" s="1"/>
      <c r="X629" s="1"/>
      <c r="Y629" s="1"/>
      <c r="Z629" s="1"/>
      <c r="AA629" s="1"/>
      <c r="AB629" s="1"/>
      <c r="AC629" s="1"/>
      <c r="AD629" s="1"/>
      <c r="AE629" s="1"/>
    </row>
    <row r="630" spans="1:31" ht="15.75" customHeight="1" x14ac:dyDescent="0.2">
      <c r="A630" s="1"/>
      <c r="B630" s="1"/>
      <c r="C630" s="1"/>
      <c r="D630" s="1"/>
      <c r="E630" s="1"/>
      <c r="F630" s="1"/>
      <c r="G630" s="1"/>
      <c r="H630" s="1"/>
      <c r="I630" s="1"/>
      <c r="J630" s="504"/>
      <c r="K630" s="466"/>
      <c r="L630" s="1"/>
      <c r="M630" s="1"/>
      <c r="N630" s="1"/>
      <c r="O630" s="1"/>
      <c r="P630" s="1"/>
      <c r="Q630" s="1"/>
      <c r="R630" s="1"/>
      <c r="S630" s="1"/>
      <c r="T630" s="1"/>
      <c r="U630" s="1"/>
      <c r="V630" s="1"/>
      <c r="W630" s="1"/>
      <c r="X630" s="1"/>
      <c r="Y630" s="1"/>
      <c r="Z630" s="1"/>
      <c r="AA630" s="1"/>
      <c r="AB630" s="1"/>
      <c r="AC630" s="1"/>
      <c r="AD630" s="1"/>
      <c r="AE630" s="1"/>
    </row>
    <row r="631" spans="1:31" ht="15.75" customHeight="1" x14ac:dyDescent="0.2">
      <c r="A631" s="1"/>
      <c r="B631" s="1"/>
      <c r="C631" s="1"/>
      <c r="D631" s="1"/>
      <c r="E631" s="1"/>
      <c r="F631" s="1"/>
      <c r="G631" s="1"/>
      <c r="H631" s="1"/>
      <c r="I631" s="1"/>
      <c r="J631" s="504"/>
      <c r="K631" s="466"/>
      <c r="L631" s="1"/>
      <c r="M631" s="1"/>
      <c r="N631" s="1"/>
      <c r="O631" s="1"/>
      <c r="P631" s="1"/>
      <c r="Q631" s="1"/>
      <c r="R631" s="1"/>
      <c r="S631" s="1"/>
      <c r="T631" s="1"/>
      <c r="U631" s="1"/>
      <c r="V631" s="1"/>
      <c r="W631" s="1"/>
      <c r="X631" s="1"/>
      <c r="Y631" s="1"/>
      <c r="Z631" s="1"/>
      <c r="AA631" s="1"/>
      <c r="AB631" s="1"/>
      <c r="AC631" s="1"/>
      <c r="AD631" s="1"/>
      <c r="AE631" s="1"/>
    </row>
    <row r="632" spans="1:31" ht="15.75" customHeight="1" x14ac:dyDescent="0.2">
      <c r="A632" s="1"/>
      <c r="B632" s="1"/>
      <c r="C632" s="1"/>
      <c r="D632" s="1"/>
      <c r="E632" s="1"/>
      <c r="F632" s="1"/>
      <c r="G632" s="1"/>
      <c r="H632" s="1"/>
      <c r="I632" s="1"/>
      <c r="J632" s="504"/>
      <c r="K632" s="466"/>
      <c r="L632" s="1"/>
      <c r="M632" s="1"/>
      <c r="N632" s="1"/>
      <c r="O632" s="1"/>
      <c r="P632" s="1"/>
      <c r="Q632" s="1"/>
      <c r="R632" s="1"/>
      <c r="S632" s="1"/>
      <c r="T632" s="1"/>
      <c r="U632" s="1"/>
      <c r="V632" s="1"/>
      <c r="W632" s="1"/>
      <c r="X632" s="1"/>
      <c r="Y632" s="1"/>
      <c r="Z632" s="1"/>
      <c r="AA632" s="1"/>
      <c r="AB632" s="1"/>
      <c r="AC632" s="1"/>
      <c r="AD632" s="1"/>
      <c r="AE632" s="1"/>
    </row>
    <row r="633" spans="1:31" ht="15.75" customHeight="1" x14ac:dyDescent="0.2">
      <c r="A633" s="1"/>
      <c r="B633" s="1"/>
      <c r="C633" s="1"/>
      <c r="D633" s="1"/>
      <c r="E633" s="1"/>
      <c r="F633" s="1"/>
      <c r="G633" s="1"/>
      <c r="H633" s="1"/>
      <c r="I633" s="1"/>
      <c r="J633" s="504"/>
      <c r="K633" s="466"/>
      <c r="L633" s="1"/>
      <c r="M633" s="1"/>
      <c r="N633" s="1"/>
      <c r="O633" s="1"/>
      <c r="P633" s="1"/>
      <c r="Q633" s="1"/>
      <c r="R633" s="1"/>
      <c r="S633" s="1"/>
      <c r="T633" s="1"/>
      <c r="U633" s="1"/>
      <c r="V633" s="1"/>
      <c r="W633" s="1"/>
      <c r="X633" s="1"/>
      <c r="Y633" s="1"/>
      <c r="Z633" s="1"/>
      <c r="AA633" s="1"/>
      <c r="AB633" s="1"/>
      <c r="AC633" s="1"/>
      <c r="AD633" s="1"/>
      <c r="AE633" s="1"/>
    </row>
    <row r="634" spans="1:31" ht="15.75" customHeight="1" x14ac:dyDescent="0.2">
      <c r="A634" s="1"/>
      <c r="B634" s="1"/>
      <c r="C634" s="1"/>
      <c r="D634" s="1"/>
      <c r="E634" s="1"/>
      <c r="F634" s="1"/>
      <c r="G634" s="1"/>
      <c r="H634" s="1"/>
      <c r="I634" s="1"/>
      <c r="J634" s="504"/>
      <c r="K634" s="466"/>
      <c r="L634" s="1"/>
      <c r="M634" s="1"/>
      <c r="N634" s="1"/>
      <c r="O634" s="1"/>
      <c r="P634" s="1"/>
      <c r="Q634" s="1"/>
      <c r="R634" s="1"/>
      <c r="S634" s="1"/>
      <c r="T634" s="1"/>
      <c r="U634" s="1"/>
      <c r="V634" s="1"/>
      <c r="W634" s="1"/>
      <c r="X634" s="1"/>
      <c r="Y634" s="1"/>
      <c r="Z634" s="1"/>
      <c r="AA634" s="1"/>
      <c r="AB634" s="1"/>
      <c r="AC634" s="1"/>
      <c r="AD634" s="1"/>
      <c r="AE634" s="1"/>
    </row>
    <row r="635" spans="1:31" ht="15.75" customHeight="1" x14ac:dyDescent="0.2">
      <c r="A635" s="1"/>
      <c r="B635" s="1"/>
      <c r="C635" s="1"/>
      <c r="D635" s="1"/>
      <c r="E635" s="1"/>
      <c r="F635" s="1"/>
      <c r="G635" s="1"/>
      <c r="H635" s="1"/>
      <c r="I635" s="1"/>
      <c r="J635" s="504"/>
      <c r="K635" s="466"/>
      <c r="L635" s="1"/>
      <c r="M635" s="1"/>
      <c r="N635" s="1"/>
      <c r="O635" s="1"/>
      <c r="P635" s="1"/>
      <c r="Q635" s="1"/>
      <c r="R635" s="1"/>
      <c r="S635" s="1"/>
      <c r="T635" s="1"/>
      <c r="U635" s="1"/>
      <c r="V635" s="1"/>
      <c r="W635" s="1"/>
      <c r="X635" s="1"/>
      <c r="Y635" s="1"/>
      <c r="Z635" s="1"/>
      <c r="AA635" s="1"/>
      <c r="AB635" s="1"/>
      <c r="AC635" s="1"/>
      <c r="AD635" s="1"/>
      <c r="AE635" s="1"/>
    </row>
    <row r="636" spans="1:31" ht="15.75" customHeight="1" x14ac:dyDescent="0.2">
      <c r="A636" s="1"/>
      <c r="B636" s="1"/>
      <c r="C636" s="1"/>
      <c r="D636" s="1"/>
      <c r="E636" s="1"/>
      <c r="F636" s="1"/>
      <c r="G636" s="1"/>
      <c r="H636" s="1"/>
      <c r="I636" s="1"/>
      <c r="J636" s="504"/>
      <c r="K636" s="466"/>
      <c r="L636" s="1"/>
      <c r="M636" s="1"/>
      <c r="N636" s="1"/>
      <c r="O636" s="1"/>
      <c r="P636" s="1"/>
      <c r="Q636" s="1"/>
      <c r="R636" s="1"/>
      <c r="S636" s="1"/>
      <c r="T636" s="1"/>
      <c r="U636" s="1"/>
      <c r="V636" s="1"/>
      <c r="W636" s="1"/>
      <c r="X636" s="1"/>
      <c r="Y636" s="1"/>
      <c r="Z636" s="1"/>
      <c r="AA636" s="1"/>
      <c r="AB636" s="1"/>
      <c r="AC636" s="1"/>
      <c r="AD636" s="1"/>
      <c r="AE636" s="1"/>
    </row>
    <row r="637" spans="1:31" ht="15.75" customHeight="1" x14ac:dyDescent="0.2">
      <c r="A637" s="1"/>
      <c r="B637" s="1"/>
      <c r="C637" s="1"/>
      <c r="D637" s="1"/>
      <c r="E637" s="1"/>
      <c r="F637" s="1"/>
      <c r="G637" s="1"/>
      <c r="H637" s="1"/>
      <c r="I637" s="1"/>
      <c r="J637" s="504"/>
      <c r="K637" s="466"/>
      <c r="L637" s="1"/>
      <c r="M637" s="1"/>
      <c r="N637" s="1"/>
      <c r="O637" s="1"/>
      <c r="P637" s="1"/>
      <c r="Q637" s="1"/>
      <c r="R637" s="1"/>
      <c r="S637" s="1"/>
      <c r="T637" s="1"/>
      <c r="U637" s="1"/>
      <c r="V637" s="1"/>
      <c r="W637" s="1"/>
      <c r="X637" s="1"/>
      <c r="Y637" s="1"/>
      <c r="Z637" s="1"/>
      <c r="AA637" s="1"/>
      <c r="AB637" s="1"/>
      <c r="AC637" s="1"/>
      <c r="AD637" s="1"/>
      <c r="AE637" s="1"/>
    </row>
    <row r="638" spans="1:31" ht="15.75" customHeight="1" x14ac:dyDescent="0.2">
      <c r="A638" s="1"/>
      <c r="B638" s="1"/>
      <c r="C638" s="1"/>
      <c r="D638" s="1"/>
      <c r="E638" s="1"/>
      <c r="F638" s="1"/>
      <c r="G638" s="1"/>
      <c r="H638" s="1"/>
      <c r="I638" s="1"/>
      <c r="J638" s="504"/>
      <c r="K638" s="466"/>
      <c r="L638" s="1"/>
      <c r="M638" s="1"/>
      <c r="N638" s="1"/>
      <c r="O638" s="1"/>
      <c r="P638" s="1"/>
      <c r="Q638" s="1"/>
      <c r="R638" s="1"/>
      <c r="S638" s="1"/>
      <c r="T638" s="1"/>
      <c r="U638" s="1"/>
      <c r="V638" s="1"/>
      <c r="W638" s="1"/>
      <c r="X638" s="1"/>
      <c r="Y638" s="1"/>
      <c r="Z638" s="1"/>
      <c r="AA638" s="1"/>
      <c r="AB638" s="1"/>
      <c r="AC638" s="1"/>
      <c r="AD638" s="1"/>
      <c r="AE638" s="1"/>
    </row>
    <row r="639" spans="1:31" ht="15.75" customHeight="1" x14ac:dyDescent="0.2">
      <c r="A639" s="1"/>
      <c r="B639" s="1"/>
      <c r="C639" s="1"/>
      <c r="D639" s="1"/>
      <c r="E639" s="1"/>
      <c r="F639" s="1"/>
      <c r="G639" s="1"/>
      <c r="H639" s="1"/>
      <c r="I639" s="1"/>
      <c r="J639" s="504"/>
      <c r="K639" s="466"/>
      <c r="L639" s="1"/>
      <c r="M639" s="1"/>
      <c r="N639" s="1"/>
      <c r="O639" s="1"/>
      <c r="P639" s="1"/>
      <c r="Q639" s="1"/>
      <c r="R639" s="1"/>
      <c r="S639" s="1"/>
      <c r="T639" s="1"/>
      <c r="U639" s="1"/>
      <c r="V639" s="1"/>
      <c r="W639" s="1"/>
      <c r="X639" s="1"/>
      <c r="Y639" s="1"/>
      <c r="Z639" s="1"/>
      <c r="AA639" s="1"/>
      <c r="AB639" s="1"/>
      <c r="AC639" s="1"/>
      <c r="AD639" s="1"/>
      <c r="AE639" s="1"/>
    </row>
    <row r="640" spans="1:31" ht="15.75" customHeight="1" x14ac:dyDescent="0.2">
      <c r="A640" s="1"/>
      <c r="B640" s="1"/>
      <c r="C640" s="1"/>
      <c r="D640" s="1"/>
      <c r="E640" s="1"/>
      <c r="F640" s="1"/>
      <c r="G640" s="1"/>
      <c r="H640" s="1"/>
      <c r="I640" s="1"/>
      <c r="J640" s="504"/>
      <c r="K640" s="466"/>
      <c r="L640" s="1"/>
      <c r="M640" s="1"/>
      <c r="N640" s="1"/>
      <c r="O640" s="1"/>
      <c r="P640" s="1"/>
      <c r="Q640" s="1"/>
      <c r="R640" s="1"/>
      <c r="S640" s="1"/>
      <c r="T640" s="1"/>
      <c r="U640" s="1"/>
      <c r="V640" s="1"/>
      <c r="W640" s="1"/>
      <c r="X640" s="1"/>
      <c r="Y640" s="1"/>
      <c r="Z640" s="1"/>
      <c r="AA640" s="1"/>
      <c r="AB640" s="1"/>
      <c r="AC640" s="1"/>
      <c r="AD640" s="1"/>
      <c r="AE640" s="1"/>
    </row>
    <row r="641" spans="1:31" ht="15.75" customHeight="1" x14ac:dyDescent="0.2">
      <c r="A641" s="1"/>
      <c r="B641" s="1"/>
      <c r="C641" s="1"/>
      <c r="D641" s="1"/>
      <c r="E641" s="1"/>
      <c r="F641" s="1"/>
      <c r="G641" s="1"/>
      <c r="H641" s="1"/>
      <c r="I641" s="1"/>
      <c r="J641" s="504"/>
      <c r="K641" s="466"/>
      <c r="L641" s="1"/>
      <c r="M641" s="1"/>
      <c r="N641" s="1"/>
      <c r="O641" s="1"/>
      <c r="P641" s="1"/>
      <c r="Q641" s="1"/>
      <c r="R641" s="1"/>
      <c r="S641" s="1"/>
      <c r="T641" s="1"/>
      <c r="U641" s="1"/>
      <c r="V641" s="1"/>
      <c r="W641" s="1"/>
      <c r="X641" s="1"/>
      <c r="Y641" s="1"/>
      <c r="Z641" s="1"/>
      <c r="AA641" s="1"/>
      <c r="AB641" s="1"/>
      <c r="AC641" s="1"/>
      <c r="AD641" s="1"/>
      <c r="AE641" s="1"/>
    </row>
    <row r="642" spans="1:31" ht="15.75" customHeight="1" x14ac:dyDescent="0.2">
      <c r="A642" s="1"/>
      <c r="B642" s="1"/>
      <c r="C642" s="1"/>
      <c r="D642" s="1"/>
      <c r="E642" s="1"/>
      <c r="F642" s="1"/>
      <c r="G642" s="1"/>
      <c r="H642" s="1"/>
      <c r="I642" s="1"/>
      <c r="J642" s="504"/>
      <c r="K642" s="466"/>
      <c r="L642" s="1"/>
      <c r="M642" s="1"/>
      <c r="N642" s="1"/>
      <c r="O642" s="1"/>
      <c r="P642" s="1"/>
      <c r="Q642" s="1"/>
      <c r="R642" s="1"/>
      <c r="S642" s="1"/>
      <c r="T642" s="1"/>
      <c r="U642" s="1"/>
      <c r="V642" s="1"/>
      <c r="W642" s="1"/>
      <c r="X642" s="1"/>
      <c r="Y642" s="1"/>
      <c r="Z642" s="1"/>
      <c r="AA642" s="1"/>
      <c r="AB642" s="1"/>
      <c r="AC642" s="1"/>
      <c r="AD642" s="1"/>
      <c r="AE642" s="1"/>
    </row>
    <row r="643" spans="1:31" ht="15.75" customHeight="1" x14ac:dyDescent="0.2">
      <c r="A643" s="1"/>
      <c r="B643" s="1"/>
      <c r="C643" s="1"/>
      <c r="D643" s="1"/>
      <c r="E643" s="1"/>
      <c r="F643" s="1"/>
      <c r="G643" s="1"/>
      <c r="H643" s="1"/>
      <c r="I643" s="1"/>
      <c r="J643" s="504"/>
      <c r="K643" s="466"/>
      <c r="L643" s="1"/>
      <c r="M643" s="1"/>
      <c r="N643" s="1"/>
      <c r="O643" s="1"/>
      <c r="P643" s="1"/>
      <c r="Q643" s="1"/>
      <c r="R643" s="1"/>
      <c r="S643" s="1"/>
      <c r="T643" s="1"/>
      <c r="U643" s="1"/>
      <c r="V643" s="1"/>
      <c r="W643" s="1"/>
      <c r="X643" s="1"/>
      <c r="Y643" s="1"/>
      <c r="Z643" s="1"/>
      <c r="AA643" s="1"/>
      <c r="AB643" s="1"/>
      <c r="AC643" s="1"/>
      <c r="AD643" s="1"/>
      <c r="AE643" s="1"/>
    </row>
    <row r="644" spans="1:31" ht="15.75" customHeight="1" x14ac:dyDescent="0.2">
      <c r="A644" s="1"/>
      <c r="B644" s="1"/>
      <c r="C644" s="1"/>
      <c r="D644" s="1"/>
      <c r="E644" s="1"/>
      <c r="F644" s="1"/>
      <c r="G644" s="1"/>
      <c r="H644" s="1"/>
      <c r="I644" s="1"/>
      <c r="J644" s="504"/>
      <c r="K644" s="466"/>
      <c r="L644" s="1"/>
      <c r="M644" s="1"/>
      <c r="N644" s="1"/>
      <c r="O644" s="1"/>
      <c r="P644" s="1"/>
      <c r="Q644" s="1"/>
      <c r="R644" s="1"/>
      <c r="S644" s="1"/>
      <c r="T644" s="1"/>
      <c r="U644" s="1"/>
      <c r="V644" s="1"/>
      <c r="W644" s="1"/>
      <c r="X644" s="1"/>
      <c r="Y644" s="1"/>
      <c r="Z644" s="1"/>
      <c r="AA644" s="1"/>
      <c r="AB644" s="1"/>
      <c r="AC644" s="1"/>
      <c r="AD644" s="1"/>
      <c r="AE644" s="1"/>
    </row>
    <row r="645" spans="1:31" ht="15.75" customHeight="1" x14ac:dyDescent="0.2">
      <c r="A645" s="1"/>
      <c r="B645" s="1"/>
      <c r="C645" s="1"/>
      <c r="D645" s="1"/>
      <c r="E645" s="1"/>
      <c r="F645" s="1"/>
      <c r="G645" s="1"/>
      <c r="H645" s="1"/>
      <c r="I645" s="1"/>
      <c r="J645" s="504"/>
      <c r="K645" s="466"/>
      <c r="L645" s="1"/>
      <c r="M645" s="1"/>
      <c r="N645" s="1"/>
      <c r="O645" s="1"/>
      <c r="P645" s="1"/>
      <c r="Q645" s="1"/>
      <c r="R645" s="1"/>
      <c r="S645" s="1"/>
      <c r="T645" s="1"/>
      <c r="U645" s="1"/>
      <c r="V645" s="1"/>
      <c r="W645" s="1"/>
      <c r="X645" s="1"/>
      <c r="Y645" s="1"/>
      <c r="Z645" s="1"/>
      <c r="AA645" s="1"/>
      <c r="AB645" s="1"/>
      <c r="AC645" s="1"/>
      <c r="AD645" s="1"/>
      <c r="AE645" s="1"/>
    </row>
    <row r="646" spans="1:31" ht="15.75" customHeight="1" x14ac:dyDescent="0.2">
      <c r="A646" s="1"/>
      <c r="B646" s="1"/>
      <c r="C646" s="1"/>
      <c r="D646" s="1"/>
      <c r="E646" s="1"/>
      <c r="F646" s="1"/>
      <c r="G646" s="1"/>
      <c r="H646" s="1"/>
      <c r="I646" s="1"/>
      <c r="J646" s="504"/>
      <c r="K646" s="466"/>
      <c r="L646" s="1"/>
      <c r="M646" s="1"/>
      <c r="N646" s="1"/>
      <c r="O646" s="1"/>
      <c r="P646" s="1"/>
      <c r="Q646" s="1"/>
      <c r="R646" s="1"/>
      <c r="S646" s="1"/>
      <c r="T646" s="1"/>
      <c r="U646" s="1"/>
      <c r="V646" s="1"/>
      <c r="W646" s="1"/>
      <c r="X646" s="1"/>
      <c r="Y646" s="1"/>
      <c r="Z646" s="1"/>
      <c r="AA646" s="1"/>
      <c r="AB646" s="1"/>
      <c r="AC646" s="1"/>
      <c r="AD646" s="1"/>
      <c r="AE646" s="1"/>
    </row>
    <row r="647" spans="1:31" ht="15.75" customHeight="1" x14ac:dyDescent="0.2">
      <c r="A647" s="1"/>
      <c r="B647" s="1"/>
      <c r="C647" s="1"/>
      <c r="D647" s="1"/>
      <c r="E647" s="1"/>
      <c r="F647" s="1"/>
      <c r="G647" s="1"/>
      <c r="H647" s="1"/>
      <c r="I647" s="1"/>
      <c r="J647" s="504"/>
      <c r="K647" s="466"/>
      <c r="L647" s="1"/>
      <c r="M647" s="1"/>
      <c r="N647" s="1"/>
      <c r="O647" s="1"/>
      <c r="P647" s="1"/>
      <c r="Q647" s="1"/>
      <c r="R647" s="1"/>
      <c r="S647" s="1"/>
      <c r="T647" s="1"/>
      <c r="U647" s="1"/>
      <c r="V647" s="1"/>
      <c r="W647" s="1"/>
      <c r="X647" s="1"/>
      <c r="Y647" s="1"/>
      <c r="Z647" s="1"/>
      <c r="AA647" s="1"/>
      <c r="AB647" s="1"/>
      <c r="AC647" s="1"/>
      <c r="AD647" s="1"/>
      <c r="AE647" s="1"/>
    </row>
    <row r="648" spans="1:31" ht="15.75" customHeight="1" x14ac:dyDescent="0.2">
      <c r="A648" s="1"/>
      <c r="B648" s="1"/>
      <c r="C648" s="1"/>
      <c r="D648" s="1"/>
      <c r="E648" s="1"/>
      <c r="F648" s="1"/>
      <c r="G648" s="1"/>
      <c r="H648" s="1"/>
      <c r="I648" s="1"/>
      <c r="J648" s="504"/>
      <c r="K648" s="466"/>
      <c r="L648" s="1"/>
      <c r="M648" s="1"/>
      <c r="N648" s="1"/>
      <c r="O648" s="1"/>
      <c r="P648" s="1"/>
      <c r="Q648" s="1"/>
      <c r="R648" s="1"/>
      <c r="S648" s="1"/>
      <c r="T648" s="1"/>
      <c r="U648" s="1"/>
      <c r="V648" s="1"/>
      <c r="W648" s="1"/>
      <c r="X648" s="1"/>
      <c r="Y648" s="1"/>
      <c r="Z648" s="1"/>
      <c r="AA648" s="1"/>
      <c r="AB648" s="1"/>
      <c r="AC648" s="1"/>
      <c r="AD648" s="1"/>
      <c r="AE648" s="1"/>
    </row>
    <row r="649" spans="1:31" ht="15.75" customHeight="1" x14ac:dyDescent="0.2">
      <c r="A649" s="1"/>
      <c r="B649" s="1"/>
      <c r="C649" s="1"/>
      <c r="D649" s="1"/>
      <c r="E649" s="1"/>
      <c r="F649" s="1"/>
      <c r="G649" s="1"/>
      <c r="H649" s="1"/>
      <c r="I649" s="1"/>
      <c r="J649" s="504"/>
      <c r="K649" s="466"/>
      <c r="L649" s="1"/>
      <c r="M649" s="1"/>
      <c r="N649" s="1"/>
      <c r="O649" s="1"/>
      <c r="P649" s="1"/>
      <c r="Q649" s="1"/>
      <c r="R649" s="1"/>
      <c r="S649" s="1"/>
      <c r="T649" s="1"/>
      <c r="U649" s="1"/>
      <c r="V649" s="1"/>
      <c r="W649" s="1"/>
      <c r="X649" s="1"/>
      <c r="Y649" s="1"/>
      <c r="Z649" s="1"/>
      <c r="AA649" s="1"/>
      <c r="AB649" s="1"/>
      <c r="AC649" s="1"/>
      <c r="AD649" s="1"/>
      <c r="AE649" s="1"/>
    </row>
    <row r="650" spans="1:31" ht="15.75" customHeight="1" x14ac:dyDescent="0.2">
      <c r="A650" s="1"/>
      <c r="B650" s="1"/>
      <c r="C650" s="1"/>
      <c r="D650" s="1"/>
      <c r="E650" s="1"/>
      <c r="F650" s="1"/>
      <c r="G650" s="1"/>
      <c r="H650" s="1"/>
      <c r="I650" s="1"/>
      <c r="J650" s="504"/>
      <c r="K650" s="466"/>
      <c r="L650" s="1"/>
      <c r="M650" s="1"/>
      <c r="N650" s="1"/>
      <c r="O650" s="1"/>
      <c r="P650" s="1"/>
      <c r="Q650" s="1"/>
      <c r="R650" s="1"/>
      <c r="S650" s="1"/>
      <c r="T650" s="1"/>
      <c r="U650" s="1"/>
      <c r="V650" s="1"/>
      <c r="W650" s="1"/>
      <c r="X650" s="1"/>
      <c r="Y650" s="1"/>
      <c r="Z650" s="1"/>
      <c r="AA650" s="1"/>
      <c r="AB650" s="1"/>
      <c r="AC650" s="1"/>
      <c r="AD650" s="1"/>
      <c r="AE650" s="1"/>
    </row>
    <row r="651" spans="1:31" ht="15.75" customHeight="1" x14ac:dyDescent="0.2">
      <c r="A651" s="1"/>
      <c r="B651" s="1"/>
      <c r="C651" s="1"/>
      <c r="D651" s="1"/>
      <c r="E651" s="1"/>
      <c r="F651" s="1"/>
      <c r="G651" s="1"/>
      <c r="H651" s="1"/>
      <c r="I651" s="1"/>
      <c r="J651" s="504"/>
      <c r="K651" s="466"/>
      <c r="L651" s="1"/>
      <c r="M651" s="1"/>
      <c r="N651" s="1"/>
      <c r="O651" s="1"/>
      <c r="P651" s="1"/>
      <c r="Q651" s="1"/>
      <c r="R651" s="1"/>
      <c r="S651" s="1"/>
      <c r="T651" s="1"/>
      <c r="U651" s="1"/>
      <c r="V651" s="1"/>
      <c r="W651" s="1"/>
      <c r="X651" s="1"/>
      <c r="Y651" s="1"/>
      <c r="Z651" s="1"/>
      <c r="AA651" s="1"/>
      <c r="AB651" s="1"/>
      <c r="AC651" s="1"/>
      <c r="AD651" s="1"/>
      <c r="AE651" s="1"/>
    </row>
    <row r="652" spans="1:31" ht="15.75" customHeight="1" x14ac:dyDescent="0.2">
      <c r="A652" s="1"/>
      <c r="B652" s="1"/>
      <c r="C652" s="1"/>
      <c r="D652" s="1"/>
      <c r="E652" s="1"/>
      <c r="F652" s="1"/>
      <c r="G652" s="1"/>
      <c r="H652" s="1"/>
      <c r="I652" s="1"/>
      <c r="J652" s="504"/>
      <c r="K652" s="466"/>
      <c r="L652" s="1"/>
      <c r="M652" s="1"/>
      <c r="N652" s="1"/>
      <c r="O652" s="1"/>
      <c r="P652" s="1"/>
      <c r="Q652" s="1"/>
      <c r="R652" s="1"/>
      <c r="S652" s="1"/>
      <c r="T652" s="1"/>
      <c r="U652" s="1"/>
      <c r="V652" s="1"/>
      <c r="W652" s="1"/>
      <c r="X652" s="1"/>
      <c r="Y652" s="1"/>
      <c r="Z652" s="1"/>
      <c r="AA652" s="1"/>
      <c r="AB652" s="1"/>
      <c r="AC652" s="1"/>
      <c r="AD652" s="1"/>
      <c r="AE652" s="1"/>
    </row>
    <row r="653" spans="1:31" ht="15.75" customHeight="1" x14ac:dyDescent="0.2">
      <c r="A653" s="1"/>
      <c r="B653" s="1"/>
      <c r="C653" s="1"/>
      <c r="D653" s="1"/>
      <c r="E653" s="1"/>
      <c r="F653" s="1"/>
      <c r="G653" s="1"/>
      <c r="H653" s="1"/>
      <c r="I653" s="1"/>
      <c r="J653" s="504"/>
      <c r="K653" s="466"/>
      <c r="L653" s="1"/>
      <c r="M653" s="1"/>
      <c r="N653" s="1"/>
      <c r="O653" s="1"/>
      <c r="P653" s="1"/>
      <c r="Q653" s="1"/>
      <c r="R653" s="1"/>
      <c r="S653" s="1"/>
      <c r="T653" s="1"/>
      <c r="U653" s="1"/>
      <c r="V653" s="1"/>
      <c r="W653" s="1"/>
      <c r="X653" s="1"/>
      <c r="Y653" s="1"/>
      <c r="Z653" s="1"/>
      <c r="AA653" s="1"/>
      <c r="AB653" s="1"/>
      <c r="AC653" s="1"/>
      <c r="AD653" s="1"/>
      <c r="AE653" s="1"/>
    </row>
    <row r="654" spans="1:31" ht="15.75" customHeight="1" x14ac:dyDescent="0.2">
      <c r="A654" s="1"/>
      <c r="B654" s="1"/>
      <c r="C654" s="1"/>
      <c r="D654" s="1"/>
      <c r="E654" s="1"/>
      <c r="F654" s="1"/>
      <c r="G654" s="1"/>
      <c r="H654" s="1"/>
      <c r="I654" s="1"/>
      <c r="J654" s="504"/>
      <c r="K654" s="466"/>
      <c r="L654" s="1"/>
      <c r="M654" s="1"/>
      <c r="N654" s="1"/>
      <c r="O654" s="1"/>
      <c r="P654" s="1"/>
      <c r="Q654" s="1"/>
      <c r="R654" s="1"/>
      <c r="S654" s="1"/>
      <c r="T654" s="1"/>
      <c r="U654" s="1"/>
      <c r="V654" s="1"/>
      <c r="W654" s="1"/>
      <c r="X654" s="1"/>
      <c r="Y654" s="1"/>
      <c r="Z654" s="1"/>
      <c r="AA654" s="1"/>
      <c r="AB654" s="1"/>
      <c r="AC654" s="1"/>
      <c r="AD654" s="1"/>
      <c r="AE654" s="1"/>
    </row>
    <row r="655" spans="1:31" ht="15.75" customHeight="1" x14ac:dyDescent="0.2">
      <c r="A655" s="1"/>
      <c r="B655" s="1"/>
      <c r="C655" s="1"/>
      <c r="D655" s="1"/>
      <c r="E655" s="1"/>
      <c r="F655" s="1"/>
      <c r="G655" s="1"/>
      <c r="H655" s="1"/>
      <c r="I655" s="1"/>
      <c r="J655" s="504"/>
      <c r="K655" s="466"/>
      <c r="L655" s="1"/>
      <c r="M655" s="1"/>
      <c r="N655" s="1"/>
      <c r="O655" s="1"/>
      <c r="P655" s="1"/>
      <c r="Q655" s="1"/>
      <c r="R655" s="1"/>
      <c r="S655" s="1"/>
      <c r="T655" s="1"/>
      <c r="U655" s="1"/>
      <c r="V655" s="1"/>
      <c r="W655" s="1"/>
      <c r="X655" s="1"/>
      <c r="Y655" s="1"/>
      <c r="Z655" s="1"/>
      <c r="AA655" s="1"/>
      <c r="AB655" s="1"/>
      <c r="AC655" s="1"/>
      <c r="AD655" s="1"/>
      <c r="AE655" s="1"/>
    </row>
    <row r="656" spans="1:31" ht="15.75" customHeight="1" x14ac:dyDescent="0.2">
      <c r="A656" s="1"/>
      <c r="B656" s="1"/>
      <c r="C656" s="1"/>
      <c r="D656" s="1"/>
      <c r="E656" s="1"/>
      <c r="F656" s="1"/>
      <c r="G656" s="1"/>
      <c r="H656" s="1"/>
      <c r="I656" s="1"/>
      <c r="J656" s="504"/>
      <c r="K656" s="466"/>
      <c r="L656" s="1"/>
      <c r="M656" s="1"/>
      <c r="N656" s="1"/>
      <c r="O656" s="1"/>
      <c r="P656" s="1"/>
      <c r="Q656" s="1"/>
      <c r="R656" s="1"/>
      <c r="S656" s="1"/>
      <c r="T656" s="1"/>
      <c r="U656" s="1"/>
      <c r="V656" s="1"/>
      <c r="W656" s="1"/>
      <c r="X656" s="1"/>
      <c r="Y656" s="1"/>
      <c r="Z656" s="1"/>
      <c r="AA656" s="1"/>
      <c r="AB656" s="1"/>
      <c r="AC656" s="1"/>
      <c r="AD656" s="1"/>
      <c r="AE656" s="1"/>
    </row>
    <row r="657" spans="1:31" ht="15.75" customHeight="1" x14ac:dyDescent="0.2">
      <c r="A657" s="1"/>
      <c r="B657" s="1"/>
      <c r="C657" s="1"/>
      <c r="D657" s="1"/>
      <c r="E657" s="1"/>
      <c r="F657" s="1"/>
      <c r="G657" s="1"/>
      <c r="H657" s="1"/>
      <c r="I657" s="1"/>
      <c r="J657" s="504"/>
      <c r="K657" s="466"/>
      <c r="L657" s="1"/>
      <c r="M657" s="1"/>
      <c r="N657" s="1"/>
      <c r="O657" s="1"/>
      <c r="P657" s="1"/>
      <c r="Q657" s="1"/>
      <c r="R657" s="1"/>
      <c r="S657" s="1"/>
      <c r="T657" s="1"/>
      <c r="U657" s="1"/>
      <c r="V657" s="1"/>
      <c r="W657" s="1"/>
      <c r="X657" s="1"/>
      <c r="Y657" s="1"/>
      <c r="Z657" s="1"/>
      <c r="AA657" s="1"/>
      <c r="AB657" s="1"/>
      <c r="AC657" s="1"/>
      <c r="AD657" s="1"/>
      <c r="AE657" s="1"/>
    </row>
    <row r="658" spans="1:31" ht="15.75" customHeight="1" x14ac:dyDescent="0.2">
      <c r="A658" s="1"/>
      <c r="B658" s="1"/>
      <c r="C658" s="1"/>
      <c r="D658" s="1"/>
      <c r="E658" s="1"/>
      <c r="F658" s="1"/>
      <c r="G658" s="1"/>
      <c r="H658" s="1"/>
      <c r="I658" s="1"/>
      <c r="J658" s="504"/>
      <c r="K658" s="466"/>
      <c r="L658" s="1"/>
      <c r="M658" s="1"/>
      <c r="N658" s="1"/>
      <c r="O658" s="1"/>
      <c r="P658" s="1"/>
      <c r="Q658" s="1"/>
      <c r="R658" s="1"/>
      <c r="S658" s="1"/>
      <c r="T658" s="1"/>
      <c r="U658" s="1"/>
      <c r="V658" s="1"/>
      <c r="W658" s="1"/>
      <c r="X658" s="1"/>
      <c r="Y658" s="1"/>
      <c r="Z658" s="1"/>
      <c r="AA658" s="1"/>
      <c r="AB658" s="1"/>
      <c r="AC658" s="1"/>
      <c r="AD658" s="1"/>
      <c r="AE658" s="1"/>
    </row>
    <row r="659" spans="1:31" ht="15.75" customHeight="1" x14ac:dyDescent="0.2">
      <c r="A659" s="1"/>
      <c r="B659" s="1"/>
      <c r="C659" s="1"/>
      <c r="D659" s="1"/>
      <c r="E659" s="1"/>
      <c r="F659" s="1"/>
      <c r="G659" s="1"/>
      <c r="H659" s="1"/>
      <c r="I659" s="1"/>
      <c r="J659" s="504"/>
      <c r="K659" s="466"/>
      <c r="L659" s="1"/>
      <c r="M659" s="1"/>
      <c r="N659" s="1"/>
      <c r="O659" s="1"/>
      <c r="P659" s="1"/>
      <c r="Q659" s="1"/>
      <c r="R659" s="1"/>
      <c r="S659" s="1"/>
      <c r="T659" s="1"/>
      <c r="U659" s="1"/>
      <c r="V659" s="1"/>
      <c r="W659" s="1"/>
      <c r="X659" s="1"/>
      <c r="Y659" s="1"/>
      <c r="Z659" s="1"/>
      <c r="AA659" s="1"/>
      <c r="AB659" s="1"/>
      <c r="AC659" s="1"/>
      <c r="AD659" s="1"/>
      <c r="AE659" s="1"/>
    </row>
    <row r="660" spans="1:31" ht="15.75" customHeight="1" x14ac:dyDescent="0.2">
      <c r="A660" s="1"/>
      <c r="B660" s="1"/>
      <c r="C660" s="1"/>
      <c r="D660" s="1"/>
      <c r="E660" s="1"/>
      <c r="F660" s="1"/>
      <c r="G660" s="1"/>
      <c r="H660" s="1"/>
      <c r="I660" s="1"/>
      <c r="J660" s="504"/>
      <c r="K660" s="466"/>
      <c r="L660" s="1"/>
      <c r="M660" s="1"/>
      <c r="N660" s="1"/>
      <c r="O660" s="1"/>
      <c r="P660" s="1"/>
      <c r="Q660" s="1"/>
      <c r="R660" s="1"/>
      <c r="S660" s="1"/>
      <c r="T660" s="1"/>
      <c r="U660" s="1"/>
      <c r="V660" s="1"/>
      <c r="W660" s="1"/>
      <c r="X660" s="1"/>
      <c r="Y660" s="1"/>
      <c r="Z660" s="1"/>
      <c r="AA660" s="1"/>
      <c r="AB660" s="1"/>
      <c r="AC660" s="1"/>
      <c r="AD660" s="1"/>
      <c r="AE660" s="1"/>
    </row>
    <row r="661" spans="1:31" ht="15.75" customHeight="1" x14ac:dyDescent="0.2">
      <c r="A661" s="1"/>
      <c r="B661" s="1"/>
      <c r="C661" s="1"/>
      <c r="D661" s="1"/>
      <c r="E661" s="1"/>
      <c r="F661" s="1"/>
      <c r="G661" s="1"/>
      <c r="H661" s="1"/>
      <c r="I661" s="1"/>
      <c r="J661" s="504"/>
      <c r="K661" s="466"/>
      <c r="L661" s="1"/>
      <c r="M661" s="1"/>
      <c r="N661" s="1"/>
      <c r="O661" s="1"/>
      <c r="P661" s="1"/>
      <c r="Q661" s="1"/>
      <c r="R661" s="1"/>
      <c r="S661" s="1"/>
      <c r="T661" s="1"/>
      <c r="U661" s="1"/>
      <c r="V661" s="1"/>
      <c r="W661" s="1"/>
      <c r="X661" s="1"/>
      <c r="Y661" s="1"/>
      <c r="Z661" s="1"/>
      <c r="AA661" s="1"/>
      <c r="AB661" s="1"/>
      <c r="AC661" s="1"/>
      <c r="AD661" s="1"/>
      <c r="AE661" s="1"/>
    </row>
    <row r="662" spans="1:31" ht="15.75" customHeight="1" x14ac:dyDescent="0.2">
      <c r="A662" s="1"/>
      <c r="B662" s="1"/>
      <c r="C662" s="1"/>
      <c r="D662" s="1"/>
      <c r="E662" s="1"/>
      <c r="F662" s="1"/>
      <c r="G662" s="1"/>
      <c r="H662" s="1"/>
      <c r="I662" s="1"/>
      <c r="J662" s="504"/>
      <c r="K662" s="466"/>
      <c r="L662" s="1"/>
      <c r="M662" s="1"/>
      <c r="N662" s="1"/>
      <c r="O662" s="1"/>
      <c r="P662" s="1"/>
      <c r="Q662" s="1"/>
      <c r="R662" s="1"/>
      <c r="S662" s="1"/>
      <c r="T662" s="1"/>
      <c r="U662" s="1"/>
      <c r="V662" s="1"/>
      <c r="W662" s="1"/>
      <c r="X662" s="1"/>
      <c r="Y662" s="1"/>
      <c r="Z662" s="1"/>
      <c r="AA662" s="1"/>
      <c r="AB662" s="1"/>
      <c r="AC662" s="1"/>
      <c r="AD662" s="1"/>
      <c r="AE662" s="1"/>
    </row>
    <row r="663" spans="1:31" ht="15.75" customHeight="1" x14ac:dyDescent="0.2">
      <c r="A663" s="1"/>
      <c r="B663" s="1"/>
      <c r="C663" s="1"/>
      <c r="D663" s="1"/>
      <c r="E663" s="1"/>
      <c r="F663" s="1"/>
      <c r="G663" s="1"/>
      <c r="H663" s="1"/>
      <c r="I663" s="1"/>
      <c r="J663" s="504"/>
      <c r="K663" s="466"/>
      <c r="L663" s="1"/>
      <c r="M663" s="1"/>
      <c r="N663" s="1"/>
      <c r="O663" s="1"/>
      <c r="P663" s="1"/>
      <c r="Q663" s="1"/>
      <c r="R663" s="1"/>
      <c r="S663" s="1"/>
      <c r="T663" s="1"/>
      <c r="U663" s="1"/>
      <c r="V663" s="1"/>
      <c r="W663" s="1"/>
      <c r="X663" s="1"/>
      <c r="Y663" s="1"/>
      <c r="Z663" s="1"/>
      <c r="AA663" s="1"/>
      <c r="AB663" s="1"/>
      <c r="AC663" s="1"/>
      <c r="AD663" s="1"/>
      <c r="AE663" s="1"/>
    </row>
    <row r="664" spans="1:31" ht="15.75" customHeight="1" x14ac:dyDescent="0.2">
      <c r="A664" s="1"/>
      <c r="B664" s="1"/>
      <c r="C664" s="1"/>
      <c r="D664" s="1"/>
      <c r="E664" s="1"/>
      <c r="F664" s="1"/>
      <c r="G664" s="1"/>
      <c r="H664" s="1"/>
      <c r="I664" s="1"/>
      <c r="J664" s="504"/>
      <c r="K664" s="466"/>
      <c r="L664" s="1"/>
      <c r="M664" s="1"/>
      <c r="N664" s="1"/>
      <c r="O664" s="1"/>
      <c r="P664" s="1"/>
      <c r="Q664" s="1"/>
      <c r="R664" s="1"/>
      <c r="S664" s="1"/>
      <c r="T664" s="1"/>
      <c r="U664" s="1"/>
      <c r="V664" s="1"/>
      <c r="W664" s="1"/>
      <c r="X664" s="1"/>
      <c r="Y664" s="1"/>
      <c r="Z664" s="1"/>
      <c r="AA664" s="1"/>
      <c r="AB664" s="1"/>
      <c r="AC664" s="1"/>
      <c r="AD664" s="1"/>
      <c r="AE664" s="1"/>
    </row>
    <row r="665" spans="1:31" ht="15.75" customHeight="1" x14ac:dyDescent="0.2">
      <c r="A665" s="1"/>
      <c r="B665" s="1"/>
      <c r="C665" s="1"/>
      <c r="D665" s="1"/>
      <c r="E665" s="1"/>
      <c r="F665" s="1"/>
      <c r="G665" s="1"/>
      <c r="H665" s="1"/>
      <c r="I665" s="1"/>
      <c r="J665" s="504"/>
      <c r="K665" s="466"/>
      <c r="L665" s="1"/>
      <c r="M665" s="1"/>
      <c r="N665" s="1"/>
      <c r="O665" s="1"/>
      <c r="P665" s="1"/>
      <c r="Q665" s="1"/>
      <c r="R665" s="1"/>
      <c r="S665" s="1"/>
      <c r="T665" s="1"/>
      <c r="U665" s="1"/>
      <c r="V665" s="1"/>
      <c r="W665" s="1"/>
      <c r="X665" s="1"/>
      <c r="Y665" s="1"/>
      <c r="Z665" s="1"/>
      <c r="AA665" s="1"/>
      <c r="AB665" s="1"/>
      <c r="AC665" s="1"/>
      <c r="AD665" s="1"/>
      <c r="AE665" s="1"/>
    </row>
    <row r="666" spans="1:31" ht="15.75" customHeight="1" x14ac:dyDescent="0.2">
      <c r="A666" s="1"/>
      <c r="B666" s="1"/>
      <c r="C666" s="1"/>
      <c r="D666" s="1"/>
      <c r="E666" s="1"/>
      <c r="F666" s="1"/>
      <c r="G666" s="1"/>
      <c r="H666" s="1"/>
      <c r="I666" s="1"/>
      <c r="J666" s="504"/>
      <c r="K666" s="466"/>
      <c r="L666" s="1"/>
      <c r="M666" s="1"/>
      <c r="N666" s="1"/>
      <c r="O666" s="1"/>
      <c r="P666" s="1"/>
      <c r="Q666" s="1"/>
      <c r="R666" s="1"/>
      <c r="S666" s="1"/>
      <c r="T666" s="1"/>
      <c r="U666" s="1"/>
      <c r="V666" s="1"/>
      <c r="W666" s="1"/>
      <c r="X666" s="1"/>
      <c r="Y666" s="1"/>
      <c r="Z666" s="1"/>
      <c r="AA666" s="1"/>
      <c r="AB666" s="1"/>
      <c r="AC666" s="1"/>
      <c r="AD666" s="1"/>
      <c r="AE666" s="1"/>
    </row>
    <row r="667" spans="1:31" ht="15.75" customHeight="1" x14ac:dyDescent="0.2">
      <c r="A667" s="1"/>
      <c r="B667" s="1"/>
      <c r="C667" s="1"/>
      <c r="D667" s="1"/>
      <c r="E667" s="1"/>
      <c r="F667" s="1"/>
      <c r="G667" s="1"/>
      <c r="H667" s="1"/>
      <c r="I667" s="1"/>
      <c r="J667" s="504"/>
      <c r="K667" s="466"/>
      <c r="L667" s="1"/>
      <c r="M667" s="1"/>
      <c r="N667" s="1"/>
      <c r="O667" s="1"/>
      <c r="P667" s="1"/>
      <c r="Q667" s="1"/>
      <c r="R667" s="1"/>
      <c r="S667" s="1"/>
      <c r="T667" s="1"/>
      <c r="U667" s="1"/>
      <c r="V667" s="1"/>
      <c r="W667" s="1"/>
      <c r="X667" s="1"/>
      <c r="Y667" s="1"/>
      <c r="Z667" s="1"/>
      <c r="AA667" s="1"/>
      <c r="AB667" s="1"/>
      <c r="AC667" s="1"/>
      <c r="AD667" s="1"/>
      <c r="AE667" s="1"/>
    </row>
    <row r="668" spans="1:31" ht="15.75" customHeight="1" x14ac:dyDescent="0.2">
      <c r="A668" s="1"/>
      <c r="B668" s="1"/>
      <c r="C668" s="1"/>
      <c r="D668" s="1"/>
      <c r="E668" s="1"/>
      <c r="F668" s="1"/>
      <c r="G668" s="1"/>
      <c r="H668" s="1"/>
      <c r="I668" s="1"/>
      <c r="J668" s="504"/>
      <c r="K668" s="466"/>
      <c r="L668" s="1"/>
      <c r="M668" s="1"/>
      <c r="N668" s="1"/>
      <c r="O668" s="1"/>
      <c r="P668" s="1"/>
      <c r="Q668" s="1"/>
      <c r="R668" s="1"/>
      <c r="S668" s="1"/>
      <c r="T668" s="1"/>
      <c r="U668" s="1"/>
      <c r="V668" s="1"/>
      <c r="W668" s="1"/>
      <c r="X668" s="1"/>
      <c r="Y668" s="1"/>
      <c r="Z668" s="1"/>
      <c r="AA668" s="1"/>
      <c r="AB668" s="1"/>
      <c r="AC668" s="1"/>
      <c r="AD668" s="1"/>
      <c r="AE668" s="1"/>
    </row>
    <row r="669" spans="1:31" ht="15.75" customHeight="1" x14ac:dyDescent="0.2">
      <c r="A669" s="1"/>
      <c r="B669" s="1"/>
      <c r="C669" s="1"/>
      <c r="D669" s="1"/>
      <c r="E669" s="1"/>
      <c r="F669" s="1"/>
      <c r="G669" s="1"/>
      <c r="H669" s="1"/>
      <c r="I669" s="1"/>
      <c r="J669" s="504"/>
      <c r="K669" s="466"/>
      <c r="L669" s="1"/>
      <c r="M669" s="1"/>
      <c r="N669" s="1"/>
      <c r="O669" s="1"/>
      <c r="P669" s="1"/>
      <c r="Q669" s="1"/>
      <c r="R669" s="1"/>
      <c r="S669" s="1"/>
      <c r="T669" s="1"/>
      <c r="U669" s="1"/>
      <c r="V669" s="1"/>
      <c r="W669" s="1"/>
      <c r="X669" s="1"/>
      <c r="Y669" s="1"/>
      <c r="Z669" s="1"/>
      <c r="AA669" s="1"/>
      <c r="AB669" s="1"/>
      <c r="AC669" s="1"/>
      <c r="AD669" s="1"/>
      <c r="AE669" s="1"/>
    </row>
    <row r="670" spans="1:31" ht="15.75" customHeight="1" x14ac:dyDescent="0.2">
      <c r="A670" s="1"/>
      <c r="B670" s="1"/>
      <c r="C670" s="1"/>
      <c r="D670" s="1"/>
      <c r="E670" s="1"/>
      <c r="F670" s="1"/>
      <c r="G670" s="1"/>
      <c r="H670" s="1"/>
      <c r="I670" s="1"/>
      <c r="J670" s="504"/>
      <c r="K670" s="466"/>
      <c r="L670" s="1"/>
      <c r="M670" s="1"/>
      <c r="N670" s="1"/>
      <c r="O670" s="1"/>
      <c r="P670" s="1"/>
      <c r="Q670" s="1"/>
      <c r="R670" s="1"/>
      <c r="S670" s="1"/>
      <c r="T670" s="1"/>
      <c r="U670" s="1"/>
      <c r="V670" s="1"/>
      <c r="W670" s="1"/>
      <c r="X670" s="1"/>
      <c r="Y670" s="1"/>
      <c r="Z670" s="1"/>
      <c r="AA670" s="1"/>
      <c r="AB670" s="1"/>
      <c r="AC670" s="1"/>
      <c r="AD670" s="1"/>
      <c r="AE670" s="1"/>
    </row>
    <row r="671" spans="1:31" ht="15.75" customHeight="1" x14ac:dyDescent="0.2">
      <c r="A671" s="1"/>
      <c r="B671" s="1"/>
      <c r="C671" s="1"/>
      <c r="D671" s="1"/>
      <c r="E671" s="1"/>
      <c r="F671" s="1"/>
      <c r="G671" s="1"/>
      <c r="H671" s="1"/>
      <c r="I671" s="1"/>
      <c r="J671" s="504"/>
      <c r="K671" s="466"/>
      <c r="L671" s="1"/>
      <c r="M671" s="1"/>
      <c r="N671" s="1"/>
      <c r="O671" s="1"/>
      <c r="P671" s="1"/>
      <c r="Q671" s="1"/>
      <c r="R671" s="1"/>
      <c r="S671" s="1"/>
      <c r="T671" s="1"/>
      <c r="U671" s="1"/>
      <c r="V671" s="1"/>
      <c r="W671" s="1"/>
      <c r="X671" s="1"/>
      <c r="Y671" s="1"/>
      <c r="Z671" s="1"/>
      <c r="AA671" s="1"/>
      <c r="AB671" s="1"/>
      <c r="AC671" s="1"/>
      <c r="AD671" s="1"/>
      <c r="AE671" s="1"/>
    </row>
    <row r="672" spans="1:31" ht="15.75" customHeight="1" x14ac:dyDescent="0.2">
      <c r="A672" s="1"/>
      <c r="B672" s="1"/>
      <c r="C672" s="1"/>
      <c r="D672" s="1"/>
      <c r="E672" s="1"/>
      <c r="F672" s="1"/>
      <c r="G672" s="1"/>
      <c r="H672" s="1"/>
      <c r="I672" s="1"/>
      <c r="J672" s="504"/>
      <c r="K672" s="466"/>
      <c r="L672" s="1"/>
      <c r="M672" s="1"/>
      <c r="N672" s="1"/>
      <c r="O672" s="1"/>
      <c r="P672" s="1"/>
      <c r="Q672" s="1"/>
      <c r="R672" s="1"/>
      <c r="S672" s="1"/>
      <c r="T672" s="1"/>
      <c r="U672" s="1"/>
      <c r="V672" s="1"/>
      <c r="W672" s="1"/>
      <c r="X672" s="1"/>
      <c r="Y672" s="1"/>
      <c r="Z672" s="1"/>
      <c r="AA672" s="1"/>
      <c r="AB672" s="1"/>
      <c r="AC672" s="1"/>
      <c r="AD672" s="1"/>
      <c r="AE672" s="1"/>
    </row>
    <row r="673" spans="1:31" ht="15.75" customHeight="1" x14ac:dyDescent="0.2">
      <c r="A673" s="1"/>
      <c r="B673" s="1"/>
      <c r="C673" s="1"/>
      <c r="D673" s="1"/>
      <c r="E673" s="1"/>
      <c r="F673" s="1"/>
      <c r="G673" s="1"/>
      <c r="H673" s="1"/>
      <c r="I673" s="1"/>
      <c r="J673" s="504"/>
      <c r="K673" s="466"/>
      <c r="L673" s="1"/>
      <c r="M673" s="1"/>
      <c r="N673" s="1"/>
      <c r="O673" s="1"/>
      <c r="P673" s="1"/>
      <c r="Q673" s="1"/>
      <c r="R673" s="1"/>
      <c r="S673" s="1"/>
      <c r="T673" s="1"/>
      <c r="U673" s="1"/>
      <c r="V673" s="1"/>
      <c r="W673" s="1"/>
      <c r="X673" s="1"/>
      <c r="Y673" s="1"/>
      <c r="Z673" s="1"/>
      <c r="AA673" s="1"/>
      <c r="AB673" s="1"/>
      <c r="AC673" s="1"/>
      <c r="AD673" s="1"/>
      <c r="AE673" s="1"/>
    </row>
    <row r="674" spans="1:31" ht="15.75" customHeight="1" x14ac:dyDescent="0.2">
      <c r="A674" s="1"/>
      <c r="B674" s="1"/>
      <c r="C674" s="1"/>
      <c r="D674" s="1"/>
      <c r="E674" s="1"/>
      <c r="F674" s="1"/>
      <c r="G674" s="1"/>
      <c r="H674" s="1"/>
      <c r="I674" s="1"/>
      <c r="J674" s="504"/>
      <c r="K674" s="466"/>
      <c r="L674" s="1"/>
      <c r="M674" s="1"/>
      <c r="N674" s="1"/>
      <c r="O674" s="1"/>
      <c r="P674" s="1"/>
      <c r="Q674" s="1"/>
      <c r="R674" s="1"/>
      <c r="S674" s="1"/>
      <c r="T674" s="1"/>
      <c r="U674" s="1"/>
      <c r="V674" s="1"/>
      <c r="W674" s="1"/>
      <c r="X674" s="1"/>
      <c r="Y674" s="1"/>
      <c r="Z674" s="1"/>
      <c r="AA674" s="1"/>
      <c r="AB674" s="1"/>
      <c r="AC674" s="1"/>
      <c r="AD674" s="1"/>
      <c r="AE674" s="1"/>
    </row>
    <row r="675" spans="1:31" ht="15.75" customHeight="1" x14ac:dyDescent="0.2">
      <c r="A675" s="1"/>
      <c r="B675" s="1"/>
      <c r="C675" s="1"/>
      <c r="D675" s="1"/>
      <c r="E675" s="1"/>
      <c r="F675" s="1"/>
      <c r="G675" s="1"/>
      <c r="H675" s="1"/>
      <c r="I675" s="1"/>
      <c r="J675" s="504"/>
      <c r="K675" s="466"/>
      <c r="L675" s="1"/>
      <c r="M675" s="1"/>
      <c r="N675" s="1"/>
      <c r="O675" s="1"/>
      <c r="P675" s="1"/>
      <c r="Q675" s="1"/>
      <c r="R675" s="1"/>
      <c r="S675" s="1"/>
      <c r="T675" s="1"/>
      <c r="U675" s="1"/>
      <c r="V675" s="1"/>
      <c r="W675" s="1"/>
      <c r="X675" s="1"/>
      <c r="Y675" s="1"/>
      <c r="Z675" s="1"/>
      <c r="AA675" s="1"/>
      <c r="AB675" s="1"/>
      <c r="AC675" s="1"/>
      <c r="AD675" s="1"/>
      <c r="AE675" s="1"/>
    </row>
    <row r="676" spans="1:31" ht="15.75" customHeight="1" x14ac:dyDescent="0.2">
      <c r="A676" s="1"/>
      <c r="B676" s="1"/>
      <c r="C676" s="1"/>
      <c r="D676" s="1"/>
      <c r="E676" s="1"/>
      <c r="F676" s="1"/>
      <c r="G676" s="1"/>
      <c r="H676" s="1"/>
      <c r="I676" s="1"/>
      <c r="J676" s="504"/>
      <c r="K676" s="466"/>
      <c r="L676" s="1"/>
      <c r="M676" s="1"/>
      <c r="N676" s="1"/>
      <c r="O676" s="1"/>
      <c r="P676" s="1"/>
      <c r="Q676" s="1"/>
      <c r="R676" s="1"/>
      <c r="S676" s="1"/>
      <c r="T676" s="1"/>
      <c r="U676" s="1"/>
      <c r="V676" s="1"/>
      <c r="W676" s="1"/>
      <c r="X676" s="1"/>
      <c r="Y676" s="1"/>
      <c r="Z676" s="1"/>
      <c r="AA676" s="1"/>
      <c r="AB676" s="1"/>
      <c r="AC676" s="1"/>
      <c r="AD676" s="1"/>
      <c r="AE676" s="1"/>
    </row>
    <row r="677" spans="1:31" ht="15.75" customHeight="1" x14ac:dyDescent="0.2">
      <c r="A677" s="1"/>
      <c r="B677" s="1"/>
      <c r="C677" s="1"/>
      <c r="D677" s="1"/>
      <c r="E677" s="1"/>
      <c r="F677" s="1"/>
      <c r="G677" s="1"/>
      <c r="H677" s="1"/>
      <c r="I677" s="1"/>
      <c r="J677" s="504"/>
      <c r="K677" s="466"/>
      <c r="L677" s="1"/>
      <c r="M677" s="1"/>
      <c r="N677" s="1"/>
      <c r="O677" s="1"/>
      <c r="P677" s="1"/>
      <c r="Q677" s="1"/>
      <c r="R677" s="1"/>
      <c r="S677" s="1"/>
      <c r="T677" s="1"/>
      <c r="U677" s="1"/>
      <c r="V677" s="1"/>
      <c r="W677" s="1"/>
      <c r="X677" s="1"/>
      <c r="Y677" s="1"/>
      <c r="Z677" s="1"/>
      <c r="AA677" s="1"/>
      <c r="AB677" s="1"/>
      <c r="AC677" s="1"/>
      <c r="AD677" s="1"/>
      <c r="AE677" s="1"/>
    </row>
    <row r="678" spans="1:31" ht="15.75" customHeight="1" x14ac:dyDescent="0.2">
      <c r="A678" s="1"/>
      <c r="B678" s="1"/>
      <c r="C678" s="1"/>
      <c r="D678" s="1"/>
      <c r="E678" s="1"/>
      <c r="F678" s="1"/>
      <c r="G678" s="1"/>
      <c r="H678" s="1"/>
      <c r="I678" s="1"/>
      <c r="J678" s="504"/>
      <c r="K678" s="466"/>
      <c r="L678" s="1"/>
      <c r="M678" s="1"/>
      <c r="N678" s="1"/>
      <c r="O678" s="1"/>
      <c r="P678" s="1"/>
      <c r="Q678" s="1"/>
      <c r="R678" s="1"/>
      <c r="S678" s="1"/>
      <c r="T678" s="1"/>
      <c r="U678" s="1"/>
      <c r="V678" s="1"/>
      <c r="W678" s="1"/>
      <c r="X678" s="1"/>
      <c r="Y678" s="1"/>
      <c r="Z678" s="1"/>
      <c r="AA678" s="1"/>
      <c r="AB678" s="1"/>
      <c r="AC678" s="1"/>
      <c r="AD678" s="1"/>
      <c r="AE678" s="1"/>
    </row>
    <row r="679" spans="1:31" ht="15.75" customHeight="1" x14ac:dyDescent="0.2">
      <c r="A679" s="1"/>
      <c r="B679" s="1"/>
      <c r="C679" s="1"/>
      <c r="D679" s="1"/>
      <c r="E679" s="1"/>
      <c r="F679" s="1"/>
      <c r="G679" s="1"/>
      <c r="H679" s="1"/>
      <c r="I679" s="1"/>
      <c r="J679" s="504"/>
      <c r="K679" s="466"/>
      <c r="L679" s="1"/>
      <c r="M679" s="1"/>
      <c r="N679" s="1"/>
      <c r="O679" s="1"/>
      <c r="P679" s="1"/>
      <c r="Q679" s="1"/>
      <c r="R679" s="1"/>
      <c r="S679" s="1"/>
      <c r="T679" s="1"/>
      <c r="U679" s="1"/>
      <c r="V679" s="1"/>
      <c r="W679" s="1"/>
      <c r="X679" s="1"/>
      <c r="Y679" s="1"/>
      <c r="Z679" s="1"/>
      <c r="AA679" s="1"/>
      <c r="AB679" s="1"/>
      <c r="AC679" s="1"/>
      <c r="AD679" s="1"/>
      <c r="AE679" s="1"/>
    </row>
    <row r="680" spans="1:31" ht="15.75" customHeight="1" x14ac:dyDescent="0.2">
      <c r="A680" s="1"/>
      <c r="B680" s="1"/>
      <c r="C680" s="1"/>
      <c r="D680" s="1"/>
      <c r="E680" s="1"/>
      <c r="F680" s="1"/>
      <c r="G680" s="1"/>
      <c r="H680" s="1"/>
      <c r="I680" s="1"/>
      <c r="J680" s="504"/>
      <c r="K680" s="466"/>
      <c r="L680" s="1"/>
      <c r="M680" s="1"/>
      <c r="N680" s="1"/>
      <c r="O680" s="1"/>
      <c r="P680" s="1"/>
      <c r="Q680" s="1"/>
      <c r="R680" s="1"/>
      <c r="S680" s="1"/>
      <c r="T680" s="1"/>
      <c r="U680" s="1"/>
      <c r="V680" s="1"/>
      <c r="W680" s="1"/>
      <c r="X680" s="1"/>
      <c r="Y680" s="1"/>
      <c r="Z680" s="1"/>
      <c r="AA680" s="1"/>
      <c r="AB680" s="1"/>
      <c r="AC680" s="1"/>
      <c r="AD680" s="1"/>
      <c r="AE680" s="1"/>
    </row>
    <row r="681" spans="1:31" ht="15.75" customHeight="1" x14ac:dyDescent="0.2">
      <c r="A681" s="1"/>
      <c r="B681" s="1"/>
      <c r="C681" s="1"/>
      <c r="D681" s="1"/>
      <c r="E681" s="1"/>
      <c r="F681" s="1"/>
      <c r="G681" s="1"/>
      <c r="H681" s="1"/>
      <c r="I681" s="1"/>
      <c r="J681" s="504"/>
      <c r="K681" s="466"/>
      <c r="L681" s="1"/>
      <c r="M681" s="1"/>
      <c r="N681" s="1"/>
      <c r="O681" s="1"/>
      <c r="P681" s="1"/>
      <c r="Q681" s="1"/>
      <c r="R681" s="1"/>
      <c r="S681" s="1"/>
      <c r="T681" s="1"/>
      <c r="U681" s="1"/>
      <c r="V681" s="1"/>
      <c r="W681" s="1"/>
      <c r="X681" s="1"/>
      <c r="Y681" s="1"/>
      <c r="Z681" s="1"/>
      <c r="AA681" s="1"/>
      <c r="AB681" s="1"/>
      <c r="AC681" s="1"/>
      <c r="AD681" s="1"/>
      <c r="AE681" s="1"/>
    </row>
    <row r="682" spans="1:31" ht="15.75" customHeight="1" x14ac:dyDescent="0.2">
      <c r="A682" s="1"/>
      <c r="B682" s="1"/>
      <c r="C682" s="1"/>
      <c r="D682" s="1"/>
      <c r="E682" s="1"/>
      <c r="F682" s="1"/>
      <c r="G682" s="1"/>
      <c r="H682" s="1"/>
      <c r="I682" s="1"/>
      <c r="J682" s="504"/>
      <c r="K682" s="466"/>
      <c r="L682" s="1"/>
      <c r="M682" s="1"/>
      <c r="N682" s="1"/>
      <c r="O682" s="1"/>
      <c r="P682" s="1"/>
      <c r="Q682" s="1"/>
      <c r="R682" s="1"/>
      <c r="S682" s="1"/>
      <c r="T682" s="1"/>
      <c r="U682" s="1"/>
      <c r="V682" s="1"/>
      <c r="W682" s="1"/>
      <c r="X682" s="1"/>
      <c r="Y682" s="1"/>
      <c r="Z682" s="1"/>
      <c r="AA682" s="1"/>
      <c r="AB682" s="1"/>
      <c r="AC682" s="1"/>
      <c r="AD682" s="1"/>
      <c r="AE682" s="1"/>
    </row>
    <row r="683" spans="1:31" ht="15.75" customHeight="1" x14ac:dyDescent="0.2">
      <c r="A683" s="1"/>
      <c r="B683" s="1"/>
      <c r="C683" s="1"/>
      <c r="D683" s="1"/>
      <c r="E683" s="1"/>
      <c r="F683" s="1"/>
      <c r="G683" s="1"/>
      <c r="H683" s="1"/>
      <c r="I683" s="1"/>
      <c r="J683" s="504"/>
      <c r="K683" s="466"/>
      <c r="L683" s="1"/>
      <c r="M683" s="1"/>
      <c r="N683" s="1"/>
      <c r="O683" s="1"/>
      <c r="P683" s="1"/>
      <c r="Q683" s="1"/>
      <c r="R683" s="1"/>
      <c r="S683" s="1"/>
      <c r="T683" s="1"/>
      <c r="U683" s="1"/>
      <c r="V683" s="1"/>
      <c r="W683" s="1"/>
      <c r="X683" s="1"/>
      <c r="Y683" s="1"/>
      <c r="Z683" s="1"/>
      <c r="AA683" s="1"/>
      <c r="AB683" s="1"/>
      <c r="AC683" s="1"/>
      <c r="AD683" s="1"/>
      <c r="AE683" s="1"/>
    </row>
    <row r="684" spans="1:31" ht="15.75" customHeight="1" x14ac:dyDescent="0.2">
      <c r="A684" s="1"/>
      <c r="B684" s="1"/>
      <c r="C684" s="1"/>
      <c r="D684" s="1"/>
      <c r="E684" s="1"/>
      <c r="F684" s="1"/>
      <c r="G684" s="1"/>
      <c r="H684" s="1"/>
      <c r="I684" s="1"/>
      <c r="J684" s="504"/>
      <c r="K684" s="466"/>
      <c r="L684" s="1"/>
      <c r="M684" s="1"/>
      <c r="N684" s="1"/>
      <c r="O684" s="1"/>
      <c r="P684" s="1"/>
      <c r="Q684" s="1"/>
      <c r="R684" s="1"/>
      <c r="S684" s="1"/>
      <c r="T684" s="1"/>
      <c r="U684" s="1"/>
      <c r="V684" s="1"/>
      <c r="W684" s="1"/>
      <c r="X684" s="1"/>
      <c r="Y684" s="1"/>
      <c r="Z684" s="1"/>
      <c r="AA684" s="1"/>
      <c r="AB684" s="1"/>
      <c r="AC684" s="1"/>
      <c r="AD684" s="1"/>
      <c r="AE684" s="1"/>
    </row>
    <row r="685" spans="1:31" ht="15.75" customHeight="1" x14ac:dyDescent="0.2">
      <c r="A685" s="1"/>
      <c r="B685" s="1"/>
      <c r="C685" s="1"/>
      <c r="D685" s="1"/>
      <c r="E685" s="1"/>
      <c r="F685" s="1"/>
      <c r="G685" s="1"/>
      <c r="H685" s="1"/>
      <c r="I685" s="1"/>
      <c r="J685" s="504"/>
      <c r="K685" s="466"/>
      <c r="L685" s="1"/>
      <c r="M685" s="1"/>
      <c r="N685" s="1"/>
      <c r="O685" s="1"/>
      <c r="P685" s="1"/>
      <c r="Q685" s="1"/>
      <c r="R685" s="1"/>
      <c r="S685" s="1"/>
      <c r="T685" s="1"/>
      <c r="U685" s="1"/>
      <c r="V685" s="1"/>
      <c r="W685" s="1"/>
      <c r="X685" s="1"/>
      <c r="Y685" s="1"/>
      <c r="Z685" s="1"/>
      <c r="AA685" s="1"/>
      <c r="AB685" s="1"/>
      <c r="AC685" s="1"/>
      <c r="AD685" s="1"/>
      <c r="AE685" s="1"/>
    </row>
    <row r="686" spans="1:31" ht="15.75" customHeight="1" x14ac:dyDescent="0.2">
      <c r="A686" s="1"/>
      <c r="B686" s="1"/>
      <c r="C686" s="1"/>
      <c r="D686" s="1"/>
      <c r="E686" s="1"/>
      <c r="F686" s="1"/>
      <c r="G686" s="1"/>
      <c r="H686" s="1"/>
      <c r="I686" s="1"/>
      <c r="J686" s="504"/>
      <c r="K686" s="466"/>
      <c r="L686" s="1"/>
      <c r="M686" s="1"/>
      <c r="N686" s="1"/>
      <c r="O686" s="1"/>
      <c r="P686" s="1"/>
      <c r="Q686" s="1"/>
      <c r="R686" s="1"/>
      <c r="S686" s="1"/>
      <c r="T686" s="1"/>
      <c r="U686" s="1"/>
      <c r="V686" s="1"/>
      <c r="W686" s="1"/>
      <c r="X686" s="1"/>
      <c r="Y686" s="1"/>
      <c r="Z686" s="1"/>
      <c r="AA686" s="1"/>
      <c r="AB686" s="1"/>
      <c r="AC686" s="1"/>
      <c r="AD686" s="1"/>
      <c r="AE686" s="1"/>
    </row>
    <row r="687" spans="1:31" ht="15.75" customHeight="1" x14ac:dyDescent="0.2">
      <c r="A687" s="1"/>
      <c r="B687" s="1"/>
      <c r="C687" s="1"/>
      <c r="D687" s="1"/>
      <c r="E687" s="1"/>
      <c r="F687" s="1"/>
      <c r="G687" s="1"/>
      <c r="H687" s="1"/>
      <c r="I687" s="1"/>
      <c r="J687" s="504"/>
      <c r="K687" s="466"/>
      <c r="L687" s="1"/>
      <c r="M687" s="1"/>
      <c r="N687" s="1"/>
      <c r="O687" s="1"/>
      <c r="P687" s="1"/>
      <c r="Q687" s="1"/>
      <c r="R687" s="1"/>
      <c r="S687" s="1"/>
      <c r="T687" s="1"/>
      <c r="U687" s="1"/>
      <c r="V687" s="1"/>
      <c r="W687" s="1"/>
      <c r="X687" s="1"/>
      <c r="Y687" s="1"/>
      <c r="Z687" s="1"/>
      <c r="AA687" s="1"/>
      <c r="AB687" s="1"/>
      <c r="AC687" s="1"/>
      <c r="AD687" s="1"/>
      <c r="AE687" s="1"/>
    </row>
    <row r="688" spans="1:31" ht="15.75" customHeight="1" x14ac:dyDescent="0.2">
      <c r="A688" s="1"/>
      <c r="B688" s="1"/>
      <c r="C688" s="1"/>
      <c r="D688" s="1"/>
      <c r="E688" s="1"/>
      <c r="F688" s="1"/>
      <c r="G688" s="1"/>
      <c r="H688" s="1"/>
      <c r="I688" s="1"/>
      <c r="J688" s="504"/>
      <c r="K688" s="466"/>
      <c r="L688" s="1"/>
      <c r="M688" s="1"/>
      <c r="N688" s="1"/>
      <c r="O688" s="1"/>
      <c r="P688" s="1"/>
      <c r="Q688" s="1"/>
      <c r="R688" s="1"/>
      <c r="S688" s="1"/>
      <c r="T688" s="1"/>
      <c r="U688" s="1"/>
      <c r="V688" s="1"/>
      <c r="W688" s="1"/>
      <c r="X688" s="1"/>
      <c r="Y688" s="1"/>
      <c r="Z688" s="1"/>
      <c r="AA688" s="1"/>
      <c r="AB688" s="1"/>
      <c r="AC688" s="1"/>
      <c r="AD688" s="1"/>
      <c r="AE688" s="1"/>
    </row>
    <row r="689" spans="1:31" ht="15.75" customHeight="1" x14ac:dyDescent="0.2">
      <c r="A689" s="1"/>
      <c r="B689" s="1"/>
      <c r="C689" s="1"/>
      <c r="D689" s="1"/>
      <c r="E689" s="1"/>
      <c r="F689" s="1"/>
      <c r="G689" s="1"/>
      <c r="H689" s="1"/>
      <c r="I689" s="1"/>
      <c r="J689" s="504"/>
      <c r="K689" s="466"/>
      <c r="L689" s="1"/>
      <c r="M689" s="1"/>
      <c r="N689" s="1"/>
      <c r="O689" s="1"/>
      <c r="P689" s="1"/>
      <c r="Q689" s="1"/>
      <c r="R689" s="1"/>
      <c r="S689" s="1"/>
      <c r="T689" s="1"/>
      <c r="U689" s="1"/>
      <c r="V689" s="1"/>
      <c r="W689" s="1"/>
      <c r="X689" s="1"/>
      <c r="Y689" s="1"/>
      <c r="Z689" s="1"/>
      <c r="AA689" s="1"/>
      <c r="AB689" s="1"/>
      <c r="AC689" s="1"/>
      <c r="AD689" s="1"/>
      <c r="AE689" s="1"/>
    </row>
    <row r="690" spans="1:31" ht="15.75" customHeight="1" x14ac:dyDescent="0.2">
      <c r="A690" s="1"/>
      <c r="B690" s="1"/>
      <c r="C690" s="1"/>
      <c r="D690" s="1"/>
      <c r="E690" s="1"/>
      <c r="F690" s="1"/>
      <c r="G690" s="1"/>
      <c r="H690" s="1"/>
      <c r="I690" s="1"/>
      <c r="J690" s="504"/>
      <c r="K690" s="466"/>
      <c r="L690" s="1"/>
      <c r="M690" s="1"/>
      <c r="N690" s="1"/>
      <c r="O690" s="1"/>
      <c r="P690" s="1"/>
      <c r="Q690" s="1"/>
      <c r="R690" s="1"/>
      <c r="S690" s="1"/>
      <c r="T690" s="1"/>
      <c r="U690" s="1"/>
      <c r="V690" s="1"/>
      <c r="W690" s="1"/>
      <c r="X690" s="1"/>
      <c r="Y690" s="1"/>
      <c r="Z690" s="1"/>
      <c r="AA690" s="1"/>
      <c r="AB690" s="1"/>
      <c r="AC690" s="1"/>
      <c r="AD690" s="1"/>
      <c r="AE690" s="1"/>
    </row>
    <row r="691" spans="1:31" ht="15.75" customHeight="1" x14ac:dyDescent="0.2">
      <c r="A691" s="1"/>
      <c r="B691" s="1"/>
      <c r="C691" s="1"/>
      <c r="D691" s="1"/>
      <c r="E691" s="1"/>
      <c r="F691" s="1"/>
      <c r="G691" s="1"/>
      <c r="H691" s="1"/>
      <c r="I691" s="1"/>
      <c r="J691" s="504"/>
      <c r="K691" s="466"/>
      <c r="L691" s="1"/>
      <c r="M691" s="1"/>
      <c r="N691" s="1"/>
      <c r="O691" s="1"/>
      <c r="P691" s="1"/>
      <c r="Q691" s="1"/>
      <c r="R691" s="1"/>
      <c r="S691" s="1"/>
      <c r="T691" s="1"/>
      <c r="U691" s="1"/>
      <c r="V691" s="1"/>
      <c r="W691" s="1"/>
      <c r="X691" s="1"/>
      <c r="Y691" s="1"/>
      <c r="Z691" s="1"/>
      <c r="AA691" s="1"/>
      <c r="AB691" s="1"/>
      <c r="AC691" s="1"/>
      <c r="AD691" s="1"/>
      <c r="AE691" s="1"/>
    </row>
    <row r="692" spans="1:31" ht="15.75" customHeight="1" x14ac:dyDescent="0.2">
      <c r="A692" s="1"/>
      <c r="B692" s="1"/>
      <c r="C692" s="1"/>
      <c r="D692" s="1"/>
      <c r="E692" s="1"/>
      <c r="F692" s="1"/>
      <c r="G692" s="1"/>
      <c r="H692" s="1"/>
      <c r="I692" s="1"/>
      <c r="J692" s="504"/>
      <c r="K692" s="466"/>
      <c r="L692" s="1"/>
      <c r="M692" s="1"/>
      <c r="N692" s="1"/>
      <c r="O692" s="1"/>
      <c r="P692" s="1"/>
      <c r="Q692" s="1"/>
      <c r="R692" s="1"/>
      <c r="S692" s="1"/>
      <c r="T692" s="1"/>
      <c r="U692" s="1"/>
      <c r="V692" s="1"/>
      <c r="W692" s="1"/>
      <c r="X692" s="1"/>
      <c r="Y692" s="1"/>
      <c r="Z692" s="1"/>
      <c r="AA692" s="1"/>
      <c r="AB692" s="1"/>
      <c r="AC692" s="1"/>
      <c r="AD692" s="1"/>
      <c r="AE692" s="1"/>
    </row>
    <row r="693" spans="1:31" ht="15.75" customHeight="1" x14ac:dyDescent="0.2">
      <c r="A693" s="1"/>
      <c r="B693" s="1"/>
      <c r="C693" s="1"/>
      <c r="D693" s="1"/>
      <c r="E693" s="1"/>
      <c r="F693" s="1"/>
      <c r="G693" s="1"/>
      <c r="H693" s="1"/>
      <c r="I693" s="1"/>
      <c r="J693" s="504"/>
      <c r="K693" s="466"/>
      <c r="L693" s="1"/>
      <c r="M693" s="1"/>
      <c r="N693" s="1"/>
      <c r="O693" s="1"/>
      <c r="P693" s="1"/>
      <c r="Q693" s="1"/>
      <c r="R693" s="1"/>
      <c r="S693" s="1"/>
      <c r="T693" s="1"/>
      <c r="U693" s="1"/>
      <c r="V693" s="1"/>
      <c r="W693" s="1"/>
      <c r="X693" s="1"/>
      <c r="Y693" s="1"/>
      <c r="Z693" s="1"/>
      <c r="AA693" s="1"/>
      <c r="AB693" s="1"/>
      <c r="AC693" s="1"/>
      <c r="AD693" s="1"/>
      <c r="AE693" s="1"/>
    </row>
    <row r="694" spans="1:31" ht="15.75" customHeight="1" x14ac:dyDescent="0.2">
      <c r="A694" s="1"/>
      <c r="B694" s="1"/>
      <c r="C694" s="1"/>
      <c r="D694" s="1"/>
      <c r="E694" s="1"/>
      <c r="F694" s="1"/>
      <c r="G694" s="1"/>
      <c r="H694" s="1"/>
      <c r="I694" s="1"/>
      <c r="J694" s="504"/>
      <c r="K694" s="466"/>
      <c r="L694" s="1"/>
      <c r="M694" s="1"/>
      <c r="N694" s="1"/>
      <c r="O694" s="1"/>
      <c r="P694" s="1"/>
      <c r="Q694" s="1"/>
      <c r="R694" s="1"/>
      <c r="S694" s="1"/>
      <c r="T694" s="1"/>
      <c r="U694" s="1"/>
      <c r="V694" s="1"/>
      <c r="W694" s="1"/>
      <c r="X694" s="1"/>
      <c r="Y694" s="1"/>
      <c r="Z694" s="1"/>
      <c r="AA694" s="1"/>
      <c r="AB694" s="1"/>
      <c r="AC694" s="1"/>
      <c r="AD694" s="1"/>
      <c r="AE694" s="1"/>
    </row>
    <row r="695" spans="1:31" ht="15.75" customHeight="1" x14ac:dyDescent="0.2">
      <c r="A695" s="1"/>
      <c r="B695" s="1"/>
      <c r="C695" s="1"/>
      <c r="D695" s="1"/>
      <c r="E695" s="1"/>
      <c r="F695" s="1"/>
      <c r="G695" s="1"/>
      <c r="H695" s="1"/>
      <c r="I695" s="1"/>
      <c r="J695" s="504"/>
      <c r="K695" s="466"/>
      <c r="L695" s="1"/>
      <c r="M695" s="1"/>
      <c r="N695" s="1"/>
      <c r="O695" s="1"/>
      <c r="P695" s="1"/>
      <c r="Q695" s="1"/>
      <c r="R695" s="1"/>
      <c r="S695" s="1"/>
      <c r="T695" s="1"/>
      <c r="U695" s="1"/>
      <c r="V695" s="1"/>
      <c r="W695" s="1"/>
      <c r="X695" s="1"/>
      <c r="Y695" s="1"/>
      <c r="Z695" s="1"/>
      <c r="AA695" s="1"/>
      <c r="AB695" s="1"/>
      <c r="AC695" s="1"/>
      <c r="AD695" s="1"/>
      <c r="AE695" s="1"/>
    </row>
    <row r="696" spans="1:31" ht="15.75" customHeight="1" x14ac:dyDescent="0.2">
      <c r="A696" s="1"/>
      <c r="B696" s="1"/>
      <c r="C696" s="1"/>
      <c r="D696" s="1"/>
      <c r="E696" s="1"/>
      <c r="F696" s="1"/>
      <c r="G696" s="1"/>
      <c r="H696" s="1"/>
      <c r="I696" s="1"/>
      <c r="J696" s="504"/>
      <c r="K696" s="466"/>
      <c r="L696" s="1"/>
      <c r="M696" s="1"/>
      <c r="N696" s="1"/>
      <c r="O696" s="1"/>
      <c r="P696" s="1"/>
      <c r="Q696" s="1"/>
      <c r="R696" s="1"/>
      <c r="S696" s="1"/>
      <c r="T696" s="1"/>
      <c r="U696" s="1"/>
      <c r="V696" s="1"/>
      <c r="W696" s="1"/>
      <c r="X696" s="1"/>
      <c r="Y696" s="1"/>
      <c r="Z696" s="1"/>
      <c r="AA696" s="1"/>
      <c r="AB696" s="1"/>
      <c r="AC696" s="1"/>
      <c r="AD696" s="1"/>
      <c r="AE696" s="1"/>
    </row>
    <row r="697" spans="1:31" ht="15.75" customHeight="1" x14ac:dyDescent="0.2">
      <c r="A697" s="1"/>
      <c r="B697" s="1"/>
      <c r="C697" s="1"/>
      <c r="D697" s="1"/>
      <c r="E697" s="1"/>
      <c r="F697" s="1"/>
      <c r="G697" s="1"/>
      <c r="H697" s="1"/>
      <c r="I697" s="1"/>
      <c r="J697" s="504"/>
      <c r="K697" s="466"/>
      <c r="L697" s="1"/>
      <c r="M697" s="1"/>
      <c r="N697" s="1"/>
      <c r="O697" s="1"/>
      <c r="P697" s="1"/>
      <c r="Q697" s="1"/>
      <c r="R697" s="1"/>
      <c r="S697" s="1"/>
      <c r="T697" s="1"/>
      <c r="U697" s="1"/>
      <c r="V697" s="1"/>
      <c r="W697" s="1"/>
      <c r="X697" s="1"/>
      <c r="Y697" s="1"/>
      <c r="Z697" s="1"/>
      <c r="AA697" s="1"/>
      <c r="AB697" s="1"/>
      <c r="AC697" s="1"/>
      <c r="AD697" s="1"/>
      <c r="AE697" s="1"/>
    </row>
    <row r="698" spans="1:31" ht="15.75" customHeight="1" x14ac:dyDescent="0.2">
      <c r="A698" s="1"/>
      <c r="B698" s="1"/>
      <c r="C698" s="1"/>
      <c r="D698" s="1"/>
      <c r="E698" s="1"/>
      <c r="F698" s="1"/>
      <c r="G698" s="1"/>
      <c r="H698" s="1"/>
      <c r="I698" s="1"/>
      <c r="J698" s="504"/>
      <c r="K698" s="466"/>
      <c r="L698" s="1"/>
      <c r="M698" s="1"/>
      <c r="N698" s="1"/>
      <c r="O698" s="1"/>
      <c r="P698" s="1"/>
      <c r="Q698" s="1"/>
      <c r="R698" s="1"/>
      <c r="S698" s="1"/>
      <c r="T698" s="1"/>
      <c r="U698" s="1"/>
      <c r="V698" s="1"/>
      <c r="W698" s="1"/>
      <c r="X698" s="1"/>
      <c r="Y698" s="1"/>
      <c r="Z698" s="1"/>
      <c r="AA698" s="1"/>
      <c r="AB698" s="1"/>
      <c r="AC698" s="1"/>
      <c r="AD698" s="1"/>
      <c r="AE698" s="1"/>
    </row>
    <row r="699" spans="1:31" ht="15.75" customHeight="1" x14ac:dyDescent="0.2">
      <c r="A699" s="1"/>
      <c r="B699" s="1"/>
      <c r="C699" s="1"/>
      <c r="D699" s="1"/>
      <c r="E699" s="1"/>
      <c r="F699" s="1"/>
      <c r="G699" s="1"/>
      <c r="H699" s="1"/>
      <c r="I699" s="1"/>
      <c r="J699" s="504"/>
      <c r="K699" s="466"/>
      <c r="L699" s="1"/>
      <c r="M699" s="1"/>
      <c r="N699" s="1"/>
      <c r="O699" s="1"/>
      <c r="P699" s="1"/>
      <c r="Q699" s="1"/>
      <c r="R699" s="1"/>
      <c r="S699" s="1"/>
      <c r="T699" s="1"/>
      <c r="U699" s="1"/>
      <c r="V699" s="1"/>
      <c r="W699" s="1"/>
      <c r="X699" s="1"/>
      <c r="Y699" s="1"/>
      <c r="Z699" s="1"/>
      <c r="AA699" s="1"/>
      <c r="AB699" s="1"/>
      <c r="AC699" s="1"/>
      <c r="AD699" s="1"/>
      <c r="AE699" s="1"/>
    </row>
    <row r="700" spans="1:31" ht="15.75" customHeight="1" x14ac:dyDescent="0.2">
      <c r="A700" s="1"/>
      <c r="B700" s="1"/>
      <c r="C700" s="1"/>
      <c r="D700" s="1"/>
      <c r="E700" s="1"/>
      <c r="F700" s="1"/>
      <c r="G700" s="1"/>
      <c r="H700" s="1"/>
      <c r="I700" s="1"/>
      <c r="J700" s="504"/>
      <c r="K700" s="466"/>
      <c r="L700" s="1"/>
      <c r="M700" s="1"/>
      <c r="N700" s="1"/>
      <c r="O700" s="1"/>
      <c r="P700" s="1"/>
      <c r="Q700" s="1"/>
      <c r="R700" s="1"/>
      <c r="S700" s="1"/>
      <c r="T700" s="1"/>
      <c r="U700" s="1"/>
      <c r="V700" s="1"/>
      <c r="W700" s="1"/>
      <c r="X700" s="1"/>
      <c r="Y700" s="1"/>
      <c r="Z700" s="1"/>
      <c r="AA700" s="1"/>
      <c r="AB700" s="1"/>
      <c r="AC700" s="1"/>
      <c r="AD700" s="1"/>
      <c r="AE700" s="1"/>
    </row>
    <row r="701" spans="1:31" ht="15.75" customHeight="1" x14ac:dyDescent="0.2">
      <c r="A701" s="1"/>
      <c r="B701" s="1"/>
      <c r="C701" s="1"/>
      <c r="D701" s="1"/>
      <c r="E701" s="1"/>
      <c r="F701" s="1"/>
      <c r="G701" s="1"/>
      <c r="H701" s="1"/>
      <c r="I701" s="1"/>
      <c r="J701" s="504"/>
      <c r="K701" s="466"/>
      <c r="L701" s="1"/>
      <c r="M701" s="1"/>
      <c r="N701" s="1"/>
      <c r="O701" s="1"/>
      <c r="P701" s="1"/>
      <c r="Q701" s="1"/>
      <c r="R701" s="1"/>
      <c r="S701" s="1"/>
      <c r="T701" s="1"/>
      <c r="U701" s="1"/>
      <c r="V701" s="1"/>
      <c r="W701" s="1"/>
      <c r="X701" s="1"/>
      <c r="Y701" s="1"/>
      <c r="Z701" s="1"/>
      <c r="AA701" s="1"/>
      <c r="AB701" s="1"/>
      <c r="AC701" s="1"/>
      <c r="AD701" s="1"/>
      <c r="AE701" s="1"/>
    </row>
    <row r="702" spans="1:31" ht="15.75" customHeight="1" x14ac:dyDescent="0.2">
      <c r="A702" s="1"/>
      <c r="B702" s="1"/>
      <c r="C702" s="1"/>
      <c r="D702" s="1"/>
      <c r="E702" s="1"/>
      <c r="F702" s="1"/>
      <c r="G702" s="1"/>
      <c r="H702" s="1"/>
      <c r="I702" s="1"/>
      <c r="J702" s="504"/>
      <c r="K702" s="466"/>
      <c r="L702" s="1"/>
      <c r="M702" s="1"/>
      <c r="N702" s="1"/>
      <c r="O702" s="1"/>
      <c r="P702" s="1"/>
      <c r="Q702" s="1"/>
      <c r="R702" s="1"/>
      <c r="S702" s="1"/>
      <c r="T702" s="1"/>
      <c r="U702" s="1"/>
      <c r="V702" s="1"/>
      <c r="W702" s="1"/>
      <c r="X702" s="1"/>
      <c r="Y702" s="1"/>
      <c r="Z702" s="1"/>
      <c r="AA702" s="1"/>
      <c r="AB702" s="1"/>
      <c r="AC702" s="1"/>
      <c r="AD702" s="1"/>
      <c r="AE702" s="1"/>
    </row>
    <row r="703" spans="1:31" ht="15.75" customHeight="1" x14ac:dyDescent="0.2">
      <c r="A703" s="1"/>
      <c r="B703" s="1"/>
      <c r="C703" s="1"/>
      <c r="D703" s="1"/>
      <c r="E703" s="1"/>
      <c r="F703" s="1"/>
      <c r="G703" s="1"/>
      <c r="H703" s="1"/>
      <c r="I703" s="1"/>
      <c r="J703" s="504"/>
      <c r="K703" s="466"/>
      <c r="L703" s="1"/>
      <c r="M703" s="1"/>
      <c r="N703" s="1"/>
      <c r="O703" s="1"/>
      <c r="P703" s="1"/>
      <c r="Q703" s="1"/>
      <c r="R703" s="1"/>
      <c r="S703" s="1"/>
      <c r="T703" s="1"/>
      <c r="U703" s="1"/>
      <c r="V703" s="1"/>
      <c r="W703" s="1"/>
      <c r="X703" s="1"/>
      <c r="Y703" s="1"/>
      <c r="Z703" s="1"/>
      <c r="AA703" s="1"/>
      <c r="AB703" s="1"/>
      <c r="AC703" s="1"/>
      <c r="AD703" s="1"/>
      <c r="AE703" s="1"/>
    </row>
    <row r="704" spans="1:31" ht="15.75" customHeight="1" x14ac:dyDescent="0.2">
      <c r="A704" s="1"/>
      <c r="B704" s="1"/>
      <c r="C704" s="1"/>
      <c r="D704" s="1"/>
      <c r="E704" s="1"/>
      <c r="F704" s="1"/>
      <c r="G704" s="1"/>
      <c r="H704" s="1"/>
      <c r="I704" s="1"/>
      <c r="J704" s="504"/>
      <c r="K704" s="466"/>
      <c r="L704" s="1"/>
      <c r="M704" s="1"/>
      <c r="N704" s="1"/>
      <c r="O704" s="1"/>
      <c r="P704" s="1"/>
      <c r="Q704" s="1"/>
      <c r="R704" s="1"/>
      <c r="S704" s="1"/>
      <c r="T704" s="1"/>
      <c r="U704" s="1"/>
      <c r="V704" s="1"/>
      <c r="W704" s="1"/>
      <c r="X704" s="1"/>
      <c r="Y704" s="1"/>
      <c r="Z704" s="1"/>
      <c r="AA704" s="1"/>
      <c r="AB704" s="1"/>
      <c r="AC704" s="1"/>
      <c r="AD704" s="1"/>
      <c r="AE704" s="1"/>
    </row>
    <row r="705" spans="1:31" ht="15.75" customHeight="1" x14ac:dyDescent="0.2">
      <c r="A705" s="1"/>
      <c r="B705" s="1"/>
      <c r="C705" s="1"/>
      <c r="D705" s="1"/>
      <c r="E705" s="1"/>
      <c r="F705" s="1"/>
      <c r="G705" s="1"/>
      <c r="H705" s="1"/>
      <c r="I705" s="1"/>
      <c r="J705" s="504"/>
      <c r="K705" s="466"/>
      <c r="L705" s="1"/>
      <c r="M705" s="1"/>
      <c r="N705" s="1"/>
      <c r="O705" s="1"/>
      <c r="P705" s="1"/>
      <c r="Q705" s="1"/>
      <c r="R705" s="1"/>
      <c r="S705" s="1"/>
      <c r="T705" s="1"/>
      <c r="U705" s="1"/>
      <c r="V705" s="1"/>
      <c r="W705" s="1"/>
      <c r="X705" s="1"/>
      <c r="Y705" s="1"/>
      <c r="Z705" s="1"/>
      <c r="AA705" s="1"/>
      <c r="AB705" s="1"/>
      <c r="AC705" s="1"/>
      <c r="AD705" s="1"/>
      <c r="AE705" s="1"/>
    </row>
    <row r="706" spans="1:31" ht="15.75" customHeight="1" x14ac:dyDescent="0.2">
      <c r="A706" s="1"/>
      <c r="B706" s="1"/>
      <c r="C706" s="1"/>
      <c r="D706" s="1"/>
      <c r="E706" s="1"/>
      <c r="F706" s="1"/>
      <c r="G706" s="1"/>
      <c r="H706" s="1"/>
      <c r="I706" s="1"/>
      <c r="J706" s="504"/>
      <c r="K706" s="466"/>
      <c r="L706" s="1"/>
      <c r="M706" s="1"/>
      <c r="N706" s="1"/>
      <c r="O706" s="1"/>
      <c r="P706" s="1"/>
      <c r="Q706" s="1"/>
      <c r="R706" s="1"/>
      <c r="S706" s="1"/>
      <c r="T706" s="1"/>
      <c r="U706" s="1"/>
      <c r="V706" s="1"/>
      <c r="W706" s="1"/>
      <c r="X706" s="1"/>
      <c r="Y706" s="1"/>
      <c r="Z706" s="1"/>
      <c r="AA706" s="1"/>
      <c r="AB706" s="1"/>
      <c r="AC706" s="1"/>
      <c r="AD706" s="1"/>
      <c r="AE706" s="1"/>
    </row>
    <row r="707" spans="1:31" ht="15.75" customHeight="1" x14ac:dyDescent="0.2">
      <c r="A707" s="1"/>
      <c r="B707" s="1"/>
      <c r="C707" s="1"/>
      <c r="D707" s="1"/>
      <c r="E707" s="1"/>
      <c r="F707" s="1"/>
      <c r="G707" s="1"/>
      <c r="H707" s="1"/>
      <c r="I707" s="1"/>
      <c r="J707" s="504"/>
      <c r="K707" s="466"/>
      <c r="L707" s="1"/>
      <c r="M707" s="1"/>
      <c r="N707" s="1"/>
      <c r="O707" s="1"/>
      <c r="P707" s="1"/>
      <c r="Q707" s="1"/>
      <c r="R707" s="1"/>
      <c r="S707" s="1"/>
      <c r="T707" s="1"/>
      <c r="U707" s="1"/>
      <c r="V707" s="1"/>
      <c r="W707" s="1"/>
      <c r="X707" s="1"/>
      <c r="Y707" s="1"/>
      <c r="Z707" s="1"/>
      <c r="AA707" s="1"/>
      <c r="AB707" s="1"/>
      <c r="AC707" s="1"/>
      <c r="AD707" s="1"/>
      <c r="AE707" s="1"/>
    </row>
    <row r="708" spans="1:31" ht="15.75" customHeight="1" x14ac:dyDescent="0.2">
      <c r="A708" s="1"/>
      <c r="B708" s="1"/>
      <c r="C708" s="1"/>
      <c r="D708" s="1"/>
      <c r="E708" s="1"/>
      <c r="F708" s="1"/>
      <c r="G708" s="1"/>
      <c r="H708" s="1"/>
      <c r="I708" s="1"/>
      <c r="J708" s="504"/>
      <c r="K708" s="466"/>
      <c r="L708" s="1"/>
      <c r="M708" s="1"/>
      <c r="N708" s="1"/>
      <c r="O708" s="1"/>
      <c r="P708" s="1"/>
      <c r="Q708" s="1"/>
      <c r="R708" s="1"/>
      <c r="S708" s="1"/>
      <c r="T708" s="1"/>
      <c r="U708" s="1"/>
      <c r="V708" s="1"/>
      <c r="W708" s="1"/>
      <c r="X708" s="1"/>
      <c r="Y708" s="1"/>
      <c r="Z708" s="1"/>
      <c r="AA708" s="1"/>
      <c r="AB708" s="1"/>
      <c r="AC708" s="1"/>
      <c r="AD708" s="1"/>
      <c r="AE708" s="1"/>
    </row>
    <row r="709" spans="1:31" ht="15.75" customHeight="1" x14ac:dyDescent="0.2">
      <c r="A709" s="1"/>
      <c r="B709" s="1"/>
      <c r="C709" s="1"/>
      <c r="D709" s="1"/>
      <c r="E709" s="1"/>
      <c r="F709" s="1"/>
      <c r="G709" s="1"/>
      <c r="H709" s="1"/>
      <c r="I709" s="1"/>
      <c r="J709" s="504"/>
      <c r="K709" s="466"/>
      <c r="L709" s="1"/>
      <c r="M709" s="1"/>
      <c r="N709" s="1"/>
      <c r="O709" s="1"/>
      <c r="P709" s="1"/>
      <c r="Q709" s="1"/>
      <c r="R709" s="1"/>
      <c r="S709" s="1"/>
      <c r="T709" s="1"/>
      <c r="U709" s="1"/>
      <c r="V709" s="1"/>
      <c r="W709" s="1"/>
      <c r="X709" s="1"/>
      <c r="Y709" s="1"/>
      <c r="Z709" s="1"/>
      <c r="AA709" s="1"/>
      <c r="AB709" s="1"/>
      <c r="AC709" s="1"/>
      <c r="AD709" s="1"/>
      <c r="AE709" s="1"/>
    </row>
    <row r="710" spans="1:31" ht="15.75" customHeight="1" x14ac:dyDescent="0.2">
      <c r="A710" s="1"/>
      <c r="B710" s="1"/>
      <c r="C710" s="1"/>
      <c r="D710" s="1"/>
      <c r="E710" s="1"/>
      <c r="F710" s="1"/>
      <c r="G710" s="1"/>
      <c r="H710" s="1"/>
      <c r="I710" s="1"/>
      <c r="J710" s="504"/>
      <c r="K710" s="466"/>
      <c r="L710" s="1"/>
      <c r="M710" s="1"/>
      <c r="N710" s="1"/>
      <c r="O710" s="1"/>
      <c r="P710" s="1"/>
      <c r="Q710" s="1"/>
      <c r="R710" s="1"/>
      <c r="S710" s="1"/>
      <c r="T710" s="1"/>
      <c r="U710" s="1"/>
      <c r="V710" s="1"/>
      <c r="W710" s="1"/>
      <c r="X710" s="1"/>
      <c r="Y710" s="1"/>
      <c r="Z710" s="1"/>
      <c r="AA710" s="1"/>
      <c r="AB710" s="1"/>
      <c r="AC710" s="1"/>
      <c r="AD710" s="1"/>
      <c r="AE710" s="1"/>
    </row>
    <row r="711" spans="1:31" ht="15.75" customHeight="1" x14ac:dyDescent="0.2">
      <c r="A711" s="1"/>
      <c r="B711" s="1"/>
      <c r="C711" s="1"/>
      <c r="D711" s="1"/>
      <c r="E711" s="1"/>
      <c r="F711" s="1"/>
      <c r="G711" s="1"/>
      <c r="H711" s="1"/>
      <c r="I711" s="1"/>
      <c r="J711" s="504"/>
      <c r="K711" s="466"/>
      <c r="L711" s="1"/>
      <c r="M711" s="1"/>
      <c r="N711" s="1"/>
      <c r="O711" s="1"/>
      <c r="P711" s="1"/>
      <c r="Q711" s="1"/>
      <c r="R711" s="1"/>
      <c r="S711" s="1"/>
      <c r="T711" s="1"/>
      <c r="U711" s="1"/>
      <c r="V711" s="1"/>
      <c r="W711" s="1"/>
      <c r="X711" s="1"/>
      <c r="Y711" s="1"/>
      <c r="Z711" s="1"/>
      <c r="AA711" s="1"/>
      <c r="AB711" s="1"/>
      <c r="AC711" s="1"/>
      <c r="AD711" s="1"/>
      <c r="AE711" s="1"/>
    </row>
    <row r="712" spans="1:31" ht="15.75" customHeight="1" x14ac:dyDescent="0.2">
      <c r="A712" s="1"/>
      <c r="B712" s="1"/>
      <c r="C712" s="1"/>
      <c r="D712" s="1"/>
      <c r="E712" s="1"/>
      <c r="F712" s="1"/>
      <c r="G712" s="1"/>
      <c r="H712" s="1"/>
      <c r="I712" s="1"/>
      <c r="J712" s="504"/>
      <c r="K712" s="466"/>
      <c r="L712" s="1"/>
      <c r="M712" s="1"/>
      <c r="N712" s="1"/>
      <c r="O712" s="1"/>
      <c r="P712" s="1"/>
      <c r="Q712" s="1"/>
      <c r="R712" s="1"/>
      <c r="S712" s="1"/>
      <c r="T712" s="1"/>
      <c r="U712" s="1"/>
      <c r="V712" s="1"/>
      <c r="W712" s="1"/>
      <c r="X712" s="1"/>
      <c r="Y712" s="1"/>
      <c r="Z712" s="1"/>
      <c r="AA712" s="1"/>
      <c r="AB712" s="1"/>
      <c r="AC712" s="1"/>
      <c r="AD712" s="1"/>
      <c r="AE712" s="1"/>
    </row>
    <row r="713" spans="1:31" ht="15.75" customHeight="1" x14ac:dyDescent="0.2">
      <c r="A713" s="1"/>
      <c r="B713" s="1"/>
      <c r="C713" s="1"/>
      <c r="D713" s="1"/>
      <c r="E713" s="1"/>
      <c r="F713" s="1"/>
      <c r="G713" s="1"/>
      <c r="H713" s="1"/>
      <c r="I713" s="1"/>
      <c r="J713" s="504"/>
      <c r="K713" s="466"/>
      <c r="L713" s="1"/>
      <c r="M713" s="1"/>
      <c r="N713" s="1"/>
      <c r="O713" s="1"/>
      <c r="P713" s="1"/>
      <c r="Q713" s="1"/>
      <c r="R713" s="1"/>
      <c r="S713" s="1"/>
      <c r="T713" s="1"/>
      <c r="U713" s="1"/>
      <c r="V713" s="1"/>
      <c r="W713" s="1"/>
      <c r="X713" s="1"/>
      <c r="Y713" s="1"/>
      <c r="Z713" s="1"/>
      <c r="AA713" s="1"/>
      <c r="AB713" s="1"/>
      <c r="AC713" s="1"/>
      <c r="AD713" s="1"/>
      <c r="AE713" s="1"/>
    </row>
    <row r="714" spans="1:31" ht="15.75" customHeight="1" x14ac:dyDescent="0.2">
      <c r="A714" s="1"/>
      <c r="B714" s="1"/>
      <c r="C714" s="1"/>
      <c r="D714" s="1"/>
      <c r="E714" s="1"/>
      <c r="F714" s="1"/>
      <c r="G714" s="1"/>
      <c r="H714" s="1"/>
      <c r="I714" s="1"/>
      <c r="J714" s="504"/>
      <c r="K714" s="466"/>
      <c r="L714" s="1"/>
      <c r="M714" s="1"/>
      <c r="N714" s="1"/>
      <c r="O714" s="1"/>
      <c r="P714" s="1"/>
      <c r="Q714" s="1"/>
      <c r="R714" s="1"/>
      <c r="S714" s="1"/>
      <c r="T714" s="1"/>
      <c r="U714" s="1"/>
      <c r="V714" s="1"/>
      <c r="W714" s="1"/>
      <c r="X714" s="1"/>
      <c r="Y714" s="1"/>
      <c r="Z714" s="1"/>
      <c r="AA714" s="1"/>
      <c r="AB714" s="1"/>
      <c r="AC714" s="1"/>
      <c r="AD714" s="1"/>
      <c r="AE714" s="1"/>
    </row>
    <row r="715" spans="1:31" ht="15.75" customHeight="1" x14ac:dyDescent="0.2">
      <c r="A715" s="1"/>
      <c r="B715" s="1"/>
      <c r="C715" s="1"/>
      <c r="D715" s="1"/>
      <c r="E715" s="1"/>
      <c r="F715" s="1"/>
      <c r="G715" s="1"/>
      <c r="H715" s="1"/>
      <c r="I715" s="1"/>
      <c r="J715" s="504"/>
      <c r="K715" s="466"/>
      <c r="L715" s="1"/>
      <c r="M715" s="1"/>
      <c r="N715" s="1"/>
      <c r="O715" s="1"/>
      <c r="P715" s="1"/>
      <c r="Q715" s="1"/>
      <c r="R715" s="1"/>
      <c r="S715" s="1"/>
      <c r="T715" s="1"/>
      <c r="U715" s="1"/>
      <c r="V715" s="1"/>
      <c r="W715" s="1"/>
      <c r="X715" s="1"/>
      <c r="Y715" s="1"/>
      <c r="Z715" s="1"/>
      <c r="AA715" s="1"/>
      <c r="AB715" s="1"/>
      <c r="AC715" s="1"/>
      <c r="AD715" s="1"/>
      <c r="AE715" s="1"/>
    </row>
    <row r="716" spans="1:31" ht="15.75" customHeight="1" x14ac:dyDescent="0.2">
      <c r="A716" s="1"/>
      <c r="B716" s="1"/>
      <c r="C716" s="1"/>
      <c r="D716" s="1"/>
      <c r="E716" s="1"/>
      <c r="F716" s="1"/>
      <c r="G716" s="1"/>
      <c r="H716" s="1"/>
      <c r="I716" s="1"/>
      <c r="J716" s="504"/>
      <c r="K716" s="466"/>
      <c r="L716" s="1"/>
      <c r="M716" s="1"/>
      <c r="N716" s="1"/>
      <c r="O716" s="1"/>
      <c r="P716" s="1"/>
      <c r="Q716" s="1"/>
      <c r="R716" s="1"/>
      <c r="S716" s="1"/>
      <c r="T716" s="1"/>
      <c r="U716" s="1"/>
      <c r="V716" s="1"/>
      <c r="W716" s="1"/>
      <c r="X716" s="1"/>
      <c r="Y716" s="1"/>
      <c r="Z716" s="1"/>
      <c r="AA716" s="1"/>
      <c r="AB716" s="1"/>
      <c r="AC716" s="1"/>
      <c r="AD716" s="1"/>
      <c r="AE716" s="1"/>
    </row>
    <row r="717" spans="1:31" ht="15.75" customHeight="1" x14ac:dyDescent="0.2">
      <c r="A717" s="1"/>
      <c r="B717" s="1"/>
      <c r="C717" s="1"/>
      <c r="D717" s="1"/>
      <c r="E717" s="1"/>
      <c r="F717" s="1"/>
      <c r="G717" s="1"/>
      <c r="H717" s="1"/>
      <c r="I717" s="1"/>
      <c r="J717" s="504"/>
      <c r="K717" s="466"/>
      <c r="L717" s="1"/>
      <c r="M717" s="1"/>
      <c r="N717" s="1"/>
      <c r="O717" s="1"/>
      <c r="P717" s="1"/>
      <c r="Q717" s="1"/>
      <c r="R717" s="1"/>
      <c r="S717" s="1"/>
      <c r="T717" s="1"/>
      <c r="U717" s="1"/>
      <c r="V717" s="1"/>
      <c r="W717" s="1"/>
      <c r="X717" s="1"/>
      <c r="Y717" s="1"/>
      <c r="Z717" s="1"/>
      <c r="AA717" s="1"/>
      <c r="AB717" s="1"/>
      <c r="AC717" s="1"/>
      <c r="AD717" s="1"/>
      <c r="AE717" s="1"/>
    </row>
    <row r="718" spans="1:31" ht="15.75" customHeight="1" x14ac:dyDescent="0.2">
      <c r="A718" s="1"/>
      <c r="B718" s="1"/>
      <c r="C718" s="1"/>
      <c r="D718" s="1"/>
      <c r="E718" s="1"/>
      <c r="F718" s="1"/>
      <c r="G718" s="1"/>
      <c r="H718" s="1"/>
      <c r="I718" s="1"/>
      <c r="J718" s="504"/>
      <c r="K718" s="466"/>
      <c r="L718" s="1"/>
      <c r="M718" s="1"/>
      <c r="N718" s="1"/>
      <c r="O718" s="1"/>
      <c r="P718" s="1"/>
      <c r="Q718" s="1"/>
      <c r="R718" s="1"/>
      <c r="S718" s="1"/>
      <c r="T718" s="1"/>
      <c r="U718" s="1"/>
      <c r="V718" s="1"/>
      <c r="W718" s="1"/>
      <c r="X718" s="1"/>
      <c r="Y718" s="1"/>
      <c r="Z718" s="1"/>
      <c r="AA718" s="1"/>
      <c r="AB718" s="1"/>
      <c r="AC718" s="1"/>
      <c r="AD718" s="1"/>
      <c r="AE718" s="1"/>
    </row>
    <row r="719" spans="1:31" ht="15.75" customHeight="1" x14ac:dyDescent="0.2">
      <c r="A719" s="1"/>
      <c r="B719" s="1"/>
      <c r="C719" s="1"/>
      <c r="D719" s="1"/>
      <c r="E719" s="1"/>
      <c r="F719" s="1"/>
      <c r="G719" s="1"/>
      <c r="H719" s="1"/>
      <c r="I719" s="1"/>
      <c r="J719" s="504"/>
      <c r="K719" s="466"/>
      <c r="L719" s="1"/>
      <c r="M719" s="1"/>
      <c r="N719" s="1"/>
      <c r="O719" s="1"/>
      <c r="P719" s="1"/>
      <c r="Q719" s="1"/>
      <c r="R719" s="1"/>
      <c r="S719" s="1"/>
      <c r="T719" s="1"/>
      <c r="U719" s="1"/>
      <c r="V719" s="1"/>
      <c r="W719" s="1"/>
      <c r="X719" s="1"/>
      <c r="Y719" s="1"/>
      <c r="Z719" s="1"/>
      <c r="AA719" s="1"/>
      <c r="AB719" s="1"/>
      <c r="AC719" s="1"/>
      <c r="AD719" s="1"/>
      <c r="AE719" s="1"/>
    </row>
    <row r="720" spans="1:31" ht="15.75" customHeight="1" x14ac:dyDescent="0.2">
      <c r="A720" s="1"/>
      <c r="B720" s="1"/>
      <c r="C720" s="1"/>
      <c r="D720" s="1"/>
      <c r="E720" s="1"/>
      <c r="F720" s="1"/>
      <c r="G720" s="1"/>
      <c r="H720" s="1"/>
      <c r="I720" s="1"/>
      <c r="J720" s="504"/>
      <c r="K720" s="466"/>
      <c r="L720" s="1"/>
      <c r="M720" s="1"/>
      <c r="N720" s="1"/>
      <c r="O720" s="1"/>
      <c r="P720" s="1"/>
      <c r="Q720" s="1"/>
      <c r="R720" s="1"/>
      <c r="S720" s="1"/>
      <c r="T720" s="1"/>
      <c r="U720" s="1"/>
      <c r="V720" s="1"/>
      <c r="W720" s="1"/>
      <c r="X720" s="1"/>
      <c r="Y720" s="1"/>
      <c r="Z720" s="1"/>
      <c r="AA720" s="1"/>
      <c r="AB720" s="1"/>
      <c r="AC720" s="1"/>
      <c r="AD720" s="1"/>
      <c r="AE720" s="1"/>
    </row>
    <row r="721" spans="1:31" ht="15.75" customHeight="1" x14ac:dyDescent="0.2">
      <c r="A721" s="1"/>
      <c r="B721" s="1"/>
      <c r="C721" s="1"/>
      <c r="D721" s="1"/>
      <c r="E721" s="1"/>
      <c r="F721" s="1"/>
      <c r="G721" s="1"/>
      <c r="H721" s="1"/>
      <c r="I721" s="1"/>
      <c r="J721" s="504"/>
      <c r="K721" s="466"/>
      <c r="L721" s="1"/>
      <c r="M721" s="1"/>
      <c r="N721" s="1"/>
      <c r="O721" s="1"/>
      <c r="P721" s="1"/>
      <c r="Q721" s="1"/>
      <c r="R721" s="1"/>
      <c r="S721" s="1"/>
      <c r="T721" s="1"/>
      <c r="U721" s="1"/>
      <c r="V721" s="1"/>
      <c r="W721" s="1"/>
      <c r="X721" s="1"/>
      <c r="Y721" s="1"/>
      <c r="Z721" s="1"/>
      <c r="AA721" s="1"/>
      <c r="AB721" s="1"/>
      <c r="AC721" s="1"/>
      <c r="AD721" s="1"/>
      <c r="AE721" s="1"/>
    </row>
    <row r="722" spans="1:31" ht="15.75" customHeight="1" x14ac:dyDescent="0.2">
      <c r="A722" s="1"/>
      <c r="B722" s="1"/>
      <c r="C722" s="1"/>
      <c r="D722" s="1"/>
      <c r="E722" s="1"/>
      <c r="F722" s="1"/>
      <c r="G722" s="1"/>
      <c r="H722" s="1"/>
      <c r="I722" s="1"/>
      <c r="J722" s="504"/>
      <c r="K722" s="466"/>
      <c r="L722" s="1"/>
      <c r="M722" s="1"/>
      <c r="N722" s="1"/>
      <c r="O722" s="1"/>
      <c r="P722" s="1"/>
      <c r="Q722" s="1"/>
      <c r="R722" s="1"/>
      <c r="S722" s="1"/>
      <c r="T722" s="1"/>
      <c r="U722" s="1"/>
      <c r="V722" s="1"/>
      <c r="W722" s="1"/>
      <c r="X722" s="1"/>
      <c r="Y722" s="1"/>
      <c r="Z722" s="1"/>
      <c r="AA722" s="1"/>
      <c r="AB722" s="1"/>
      <c r="AC722" s="1"/>
      <c r="AD722" s="1"/>
      <c r="AE722" s="1"/>
    </row>
    <row r="723" spans="1:31" ht="15.75" customHeight="1" x14ac:dyDescent="0.2">
      <c r="A723" s="1"/>
      <c r="B723" s="1"/>
      <c r="C723" s="1"/>
      <c r="D723" s="1"/>
      <c r="E723" s="1"/>
      <c r="F723" s="1"/>
      <c r="G723" s="1"/>
      <c r="H723" s="1"/>
      <c r="I723" s="1"/>
      <c r="J723" s="504"/>
      <c r="K723" s="466"/>
      <c r="L723" s="1"/>
      <c r="M723" s="1"/>
      <c r="N723" s="1"/>
      <c r="O723" s="1"/>
      <c r="P723" s="1"/>
      <c r="Q723" s="1"/>
      <c r="R723" s="1"/>
      <c r="S723" s="1"/>
      <c r="T723" s="1"/>
      <c r="U723" s="1"/>
      <c r="V723" s="1"/>
      <c r="W723" s="1"/>
      <c r="X723" s="1"/>
      <c r="Y723" s="1"/>
      <c r="Z723" s="1"/>
      <c r="AA723" s="1"/>
      <c r="AB723" s="1"/>
      <c r="AC723" s="1"/>
      <c r="AD723" s="1"/>
      <c r="AE723" s="1"/>
    </row>
    <row r="724" spans="1:31" ht="15.75" customHeight="1" x14ac:dyDescent="0.2">
      <c r="A724" s="1"/>
      <c r="B724" s="1"/>
      <c r="C724" s="1"/>
      <c r="D724" s="1"/>
      <c r="E724" s="1"/>
      <c r="F724" s="1"/>
      <c r="G724" s="1"/>
      <c r="H724" s="1"/>
      <c r="I724" s="1"/>
      <c r="J724" s="504"/>
      <c r="K724" s="466"/>
      <c r="L724" s="1"/>
      <c r="M724" s="1"/>
      <c r="N724" s="1"/>
      <c r="O724" s="1"/>
      <c r="P724" s="1"/>
      <c r="Q724" s="1"/>
      <c r="R724" s="1"/>
      <c r="S724" s="1"/>
      <c r="T724" s="1"/>
      <c r="U724" s="1"/>
      <c r="V724" s="1"/>
      <c r="W724" s="1"/>
      <c r="X724" s="1"/>
      <c r="Y724" s="1"/>
      <c r="Z724" s="1"/>
      <c r="AA724" s="1"/>
      <c r="AB724" s="1"/>
      <c r="AC724" s="1"/>
      <c r="AD724" s="1"/>
      <c r="AE724" s="1"/>
    </row>
    <row r="725" spans="1:31" ht="15.75" customHeight="1" x14ac:dyDescent="0.2">
      <c r="A725" s="1"/>
      <c r="B725" s="1"/>
      <c r="C725" s="1"/>
      <c r="D725" s="1"/>
      <c r="E725" s="1"/>
      <c r="F725" s="1"/>
      <c r="G725" s="1"/>
      <c r="H725" s="1"/>
      <c r="I725" s="1"/>
      <c r="J725" s="504"/>
      <c r="K725" s="466"/>
      <c r="L725" s="1"/>
      <c r="M725" s="1"/>
      <c r="N725" s="1"/>
      <c r="O725" s="1"/>
      <c r="P725" s="1"/>
      <c r="Q725" s="1"/>
      <c r="R725" s="1"/>
      <c r="S725" s="1"/>
      <c r="T725" s="1"/>
      <c r="U725" s="1"/>
      <c r="V725" s="1"/>
      <c r="W725" s="1"/>
      <c r="X725" s="1"/>
      <c r="Y725" s="1"/>
      <c r="Z725" s="1"/>
      <c r="AA725" s="1"/>
      <c r="AB725" s="1"/>
      <c r="AC725" s="1"/>
      <c r="AD725" s="1"/>
      <c r="AE725" s="1"/>
    </row>
    <row r="726" spans="1:31" ht="15.75" customHeight="1" x14ac:dyDescent="0.2">
      <c r="A726" s="1"/>
      <c r="B726" s="1"/>
      <c r="C726" s="1"/>
      <c r="D726" s="1"/>
      <c r="E726" s="1"/>
      <c r="F726" s="1"/>
      <c r="G726" s="1"/>
      <c r="H726" s="1"/>
      <c r="I726" s="1"/>
      <c r="J726" s="504"/>
      <c r="K726" s="466"/>
      <c r="L726" s="1"/>
      <c r="M726" s="1"/>
      <c r="N726" s="1"/>
      <c r="O726" s="1"/>
      <c r="P726" s="1"/>
      <c r="Q726" s="1"/>
      <c r="R726" s="1"/>
      <c r="S726" s="1"/>
      <c r="T726" s="1"/>
      <c r="U726" s="1"/>
      <c r="V726" s="1"/>
      <c r="W726" s="1"/>
      <c r="X726" s="1"/>
      <c r="Y726" s="1"/>
      <c r="Z726" s="1"/>
      <c r="AA726" s="1"/>
      <c r="AB726" s="1"/>
      <c r="AC726" s="1"/>
      <c r="AD726" s="1"/>
      <c r="AE726" s="1"/>
    </row>
    <row r="727" spans="1:31" ht="15.75" customHeight="1" x14ac:dyDescent="0.2">
      <c r="A727" s="1"/>
      <c r="B727" s="1"/>
      <c r="C727" s="1"/>
      <c r="D727" s="1"/>
      <c r="E727" s="1"/>
      <c r="F727" s="1"/>
      <c r="G727" s="1"/>
      <c r="H727" s="1"/>
      <c r="I727" s="1"/>
      <c r="J727" s="504"/>
      <c r="K727" s="466"/>
      <c r="L727" s="1"/>
      <c r="M727" s="1"/>
      <c r="N727" s="1"/>
      <c r="O727" s="1"/>
      <c r="P727" s="1"/>
      <c r="Q727" s="1"/>
      <c r="R727" s="1"/>
      <c r="S727" s="1"/>
      <c r="T727" s="1"/>
      <c r="U727" s="1"/>
      <c r="V727" s="1"/>
      <c r="W727" s="1"/>
      <c r="X727" s="1"/>
      <c r="Y727" s="1"/>
      <c r="Z727" s="1"/>
      <c r="AA727" s="1"/>
      <c r="AB727" s="1"/>
      <c r="AC727" s="1"/>
      <c r="AD727" s="1"/>
      <c r="AE727" s="1"/>
    </row>
    <row r="728" spans="1:31" ht="15.75" customHeight="1" x14ac:dyDescent="0.2">
      <c r="A728" s="1"/>
      <c r="B728" s="1"/>
      <c r="C728" s="1"/>
      <c r="D728" s="1"/>
      <c r="E728" s="1"/>
      <c r="F728" s="1"/>
      <c r="G728" s="1"/>
      <c r="H728" s="1"/>
      <c r="I728" s="1"/>
      <c r="J728" s="504"/>
      <c r="K728" s="466"/>
      <c r="L728" s="1"/>
      <c r="M728" s="1"/>
      <c r="N728" s="1"/>
      <c r="O728" s="1"/>
      <c r="P728" s="1"/>
      <c r="Q728" s="1"/>
      <c r="R728" s="1"/>
      <c r="S728" s="1"/>
      <c r="T728" s="1"/>
      <c r="U728" s="1"/>
      <c r="V728" s="1"/>
      <c r="W728" s="1"/>
      <c r="X728" s="1"/>
      <c r="Y728" s="1"/>
      <c r="Z728" s="1"/>
      <c r="AA728" s="1"/>
      <c r="AB728" s="1"/>
      <c r="AC728" s="1"/>
      <c r="AD728" s="1"/>
      <c r="AE728" s="1"/>
    </row>
    <row r="729" spans="1:31" ht="15.75" customHeight="1" x14ac:dyDescent="0.2">
      <c r="A729" s="1"/>
      <c r="B729" s="1"/>
      <c r="C729" s="1"/>
      <c r="D729" s="1"/>
      <c r="E729" s="1"/>
      <c r="F729" s="1"/>
      <c r="G729" s="1"/>
      <c r="H729" s="1"/>
      <c r="I729" s="1"/>
      <c r="J729" s="504"/>
      <c r="K729" s="466"/>
      <c r="L729" s="1"/>
      <c r="M729" s="1"/>
      <c r="N729" s="1"/>
      <c r="O729" s="1"/>
      <c r="P729" s="1"/>
      <c r="Q729" s="1"/>
      <c r="R729" s="1"/>
      <c r="S729" s="1"/>
      <c r="T729" s="1"/>
      <c r="U729" s="1"/>
      <c r="V729" s="1"/>
      <c r="W729" s="1"/>
      <c r="X729" s="1"/>
      <c r="Y729" s="1"/>
      <c r="Z729" s="1"/>
      <c r="AA729" s="1"/>
      <c r="AB729" s="1"/>
      <c r="AC729" s="1"/>
      <c r="AD729" s="1"/>
      <c r="AE729" s="1"/>
    </row>
    <row r="730" spans="1:31" ht="15.75" customHeight="1" x14ac:dyDescent="0.2">
      <c r="A730" s="1"/>
      <c r="B730" s="1"/>
      <c r="C730" s="1"/>
      <c r="D730" s="1"/>
      <c r="E730" s="1"/>
      <c r="F730" s="1"/>
      <c r="G730" s="1"/>
      <c r="H730" s="1"/>
      <c r="I730" s="1"/>
      <c r="J730" s="504"/>
      <c r="K730" s="466"/>
      <c r="L730" s="1"/>
      <c r="M730" s="1"/>
      <c r="N730" s="1"/>
      <c r="O730" s="1"/>
      <c r="P730" s="1"/>
      <c r="Q730" s="1"/>
      <c r="R730" s="1"/>
      <c r="S730" s="1"/>
      <c r="T730" s="1"/>
      <c r="U730" s="1"/>
      <c r="V730" s="1"/>
      <c r="W730" s="1"/>
      <c r="X730" s="1"/>
      <c r="Y730" s="1"/>
      <c r="Z730" s="1"/>
      <c r="AA730" s="1"/>
      <c r="AB730" s="1"/>
      <c r="AC730" s="1"/>
      <c r="AD730" s="1"/>
      <c r="AE730" s="1"/>
    </row>
    <row r="731" spans="1:31" ht="15.75" customHeight="1" x14ac:dyDescent="0.2">
      <c r="A731" s="1"/>
      <c r="B731" s="1"/>
      <c r="C731" s="1"/>
      <c r="D731" s="1"/>
      <c r="E731" s="1"/>
      <c r="F731" s="1"/>
      <c r="G731" s="1"/>
      <c r="H731" s="1"/>
      <c r="I731" s="1"/>
      <c r="J731" s="504"/>
      <c r="K731" s="466"/>
      <c r="L731" s="1"/>
      <c r="M731" s="1"/>
      <c r="N731" s="1"/>
      <c r="O731" s="1"/>
      <c r="P731" s="1"/>
      <c r="Q731" s="1"/>
      <c r="R731" s="1"/>
      <c r="S731" s="1"/>
      <c r="T731" s="1"/>
      <c r="U731" s="1"/>
      <c r="V731" s="1"/>
      <c r="W731" s="1"/>
      <c r="X731" s="1"/>
      <c r="Y731" s="1"/>
      <c r="Z731" s="1"/>
      <c r="AA731" s="1"/>
      <c r="AB731" s="1"/>
      <c r="AC731" s="1"/>
      <c r="AD731" s="1"/>
      <c r="AE731" s="1"/>
    </row>
    <row r="732" spans="1:31" ht="15.75" customHeight="1" x14ac:dyDescent="0.2">
      <c r="A732" s="1"/>
      <c r="B732" s="1"/>
      <c r="C732" s="1"/>
      <c r="D732" s="1"/>
      <c r="E732" s="1"/>
      <c r="F732" s="1"/>
      <c r="G732" s="1"/>
      <c r="H732" s="1"/>
      <c r="I732" s="1"/>
      <c r="J732" s="504"/>
      <c r="K732" s="466"/>
      <c r="L732" s="1"/>
      <c r="M732" s="1"/>
      <c r="N732" s="1"/>
      <c r="O732" s="1"/>
      <c r="P732" s="1"/>
      <c r="Q732" s="1"/>
      <c r="R732" s="1"/>
      <c r="S732" s="1"/>
      <c r="T732" s="1"/>
      <c r="U732" s="1"/>
      <c r="V732" s="1"/>
      <c r="W732" s="1"/>
      <c r="X732" s="1"/>
      <c r="Y732" s="1"/>
      <c r="Z732" s="1"/>
      <c r="AA732" s="1"/>
      <c r="AB732" s="1"/>
      <c r="AC732" s="1"/>
      <c r="AD732" s="1"/>
      <c r="AE732" s="1"/>
    </row>
    <row r="733" spans="1:31" ht="15.75" customHeight="1" x14ac:dyDescent="0.2">
      <c r="A733" s="1"/>
      <c r="B733" s="1"/>
      <c r="C733" s="1"/>
      <c r="D733" s="1"/>
      <c r="E733" s="1"/>
      <c r="F733" s="1"/>
      <c r="G733" s="1"/>
      <c r="H733" s="1"/>
      <c r="I733" s="1"/>
      <c r="J733" s="504"/>
      <c r="K733" s="466"/>
      <c r="L733" s="1"/>
      <c r="M733" s="1"/>
      <c r="N733" s="1"/>
      <c r="O733" s="1"/>
      <c r="P733" s="1"/>
      <c r="Q733" s="1"/>
      <c r="R733" s="1"/>
      <c r="S733" s="1"/>
      <c r="T733" s="1"/>
      <c r="U733" s="1"/>
      <c r="V733" s="1"/>
      <c r="W733" s="1"/>
      <c r="X733" s="1"/>
      <c r="Y733" s="1"/>
      <c r="Z733" s="1"/>
      <c r="AA733" s="1"/>
      <c r="AB733" s="1"/>
      <c r="AC733" s="1"/>
      <c r="AD733" s="1"/>
      <c r="AE733" s="1"/>
    </row>
    <row r="734" spans="1:31" ht="15.75" customHeight="1" x14ac:dyDescent="0.2">
      <c r="A734" s="1"/>
      <c r="B734" s="1"/>
      <c r="C734" s="1"/>
      <c r="D734" s="1"/>
      <c r="E734" s="1"/>
      <c r="F734" s="1"/>
      <c r="G734" s="1"/>
      <c r="H734" s="1"/>
      <c r="I734" s="1"/>
      <c r="J734" s="504"/>
      <c r="K734" s="466"/>
      <c r="L734" s="1"/>
      <c r="M734" s="1"/>
      <c r="N734" s="1"/>
      <c r="O734" s="1"/>
      <c r="P734" s="1"/>
      <c r="Q734" s="1"/>
      <c r="R734" s="1"/>
      <c r="S734" s="1"/>
      <c r="T734" s="1"/>
      <c r="U734" s="1"/>
      <c r="V734" s="1"/>
      <c r="W734" s="1"/>
      <c r="X734" s="1"/>
      <c r="Y734" s="1"/>
      <c r="Z734" s="1"/>
      <c r="AA734" s="1"/>
      <c r="AB734" s="1"/>
      <c r="AC734" s="1"/>
      <c r="AD734" s="1"/>
      <c r="AE734" s="1"/>
    </row>
    <row r="735" spans="1:31" ht="15.75" customHeight="1" x14ac:dyDescent="0.2">
      <c r="A735" s="1"/>
      <c r="B735" s="1"/>
      <c r="C735" s="1"/>
      <c r="D735" s="1"/>
      <c r="E735" s="1"/>
      <c r="F735" s="1"/>
      <c r="G735" s="1"/>
      <c r="H735" s="1"/>
      <c r="I735" s="1"/>
      <c r="J735" s="504"/>
      <c r="K735" s="466"/>
      <c r="L735" s="1"/>
      <c r="M735" s="1"/>
      <c r="N735" s="1"/>
      <c r="O735" s="1"/>
      <c r="P735" s="1"/>
      <c r="Q735" s="1"/>
      <c r="R735" s="1"/>
      <c r="S735" s="1"/>
      <c r="T735" s="1"/>
      <c r="U735" s="1"/>
      <c r="V735" s="1"/>
      <c r="W735" s="1"/>
      <c r="X735" s="1"/>
      <c r="Y735" s="1"/>
      <c r="Z735" s="1"/>
      <c r="AA735" s="1"/>
      <c r="AB735" s="1"/>
      <c r="AC735" s="1"/>
      <c r="AD735" s="1"/>
      <c r="AE735" s="1"/>
    </row>
    <row r="736" spans="1:31" ht="15.75" customHeight="1" x14ac:dyDescent="0.2">
      <c r="A736" s="1"/>
      <c r="B736" s="1"/>
      <c r="C736" s="1"/>
      <c r="D736" s="1"/>
      <c r="E736" s="1"/>
      <c r="F736" s="1"/>
      <c r="G736" s="1"/>
      <c r="H736" s="1"/>
      <c r="I736" s="1"/>
      <c r="J736" s="504"/>
      <c r="K736" s="466"/>
      <c r="L736" s="1"/>
      <c r="M736" s="1"/>
      <c r="N736" s="1"/>
      <c r="O736" s="1"/>
      <c r="P736" s="1"/>
      <c r="Q736" s="1"/>
      <c r="R736" s="1"/>
      <c r="S736" s="1"/>
      <c r="T736" s="1"/>
      <c r="U736" s="1"/>
      <c r="V736" s="1"/>
      <c r="W736" s="1"/>
      <c r="X736" s="1"/>
      <c r="Y736" s="1"/>
      <c r="Z736" s="1"/>
      <c r="AA736" s="1"/>
      <c r="AB736" s="1"/>
      <c r="AC736" s="1"/>
      <c r="AD736" s="1"/>
      <c r="AE736" s="1"/>
    </row>
    <row r="737" spans="1:31" ht="15.75" customHeight="1" x14ac:dyDescent="0.2">
      <c r="A737" s="1"/>
      <c r="B737" s="1"/>
      <c r="C737" s="1"/>
      <c r="D737" s="1"/>
      <c r="E737" s="1"/>
      <c r="F737" s="1"/>
      <c r="G737" s="1"/>
      <c r="H737" s="1"/>
      <c r="I737" s="1"/>
      <c r="J737" s="504"/>
      <c r="K737" s="466"/>
      <c r="L737" s="1"/>
      <c r="M737" s="1"/>
      <c r="N737" s="1"/>
      <c r="O737" s="1"/>
      <c r="P737" s="1"/>
      <c r="Q737" s="1"/>
      <c r="R737" s="1"/>
      <c r="S737" s="1"/>
      <c r="T737" s="1"/>
      <c r="U737" s="1"/>
      <c r="V737" s="1"/>
      <c r="W737" s="1"/>
      <c r="X737" s="1"/>
      <c r="Y737" s="1"/>
      <c r="Z737" s="1"/>
      <c r="AA737" s="1"/>
      <c r="AB737" s="1"/>
      <c r="AC737" s="1"/>
      <c r="AD737" s="1"/>
      <c r="AE737" s="1"/>
    </row>
    <row r="738" spans="1:31" ht="15.75" customHeight="1" x14ac:dyDescent="0.2">
      <c r="A738" s="1"/>
      <c r="B738" s="1"/>
      <c r="C738" s="1"/>
      <c r="D738" s="1"/>
      <c r="E738" s="1"/>
      <c r="F738" s="1"/>
      <c r="G738" s="1"/>
      <c r="H738" s="1"/>
      <c r="I738" s="1"/>
      <c r="J738" s="504"/>
      <c r="K738" s="466"/>
      <c r="L738" s="1"/>
      <c r="M738" s="1"/>
      <c r="N738" s="1"/>
      <c r="O738" s="1"/>
      <c r="P738" s="1"/>
      <c r="Q738" s="1"/>
      <c r="R738" s="1"/>
      <c r="S738" s="1"/>
      <c r="T738" s="1"/>
      <c r="U738" s="1"/>
      <c r="V738" s="1"/>
      <c r="W738" s="1"/>
      <c r="X738" s="1"/>
      <c r="Y738" s="1"/>
      <c r="Z738" s="1"/>
      <c r="AA738" s="1"/>
      <c r="AB738" s="1"/>
      <c r="AC738" s="1"/>
      <c r="AD738" s="1"/>
      <c r="AE738" s="1"/>
    </row>
    <row r="739" spans="1:31" ht="15.75" customHeight="1" x14ac:dyDescent="0.2">
      <c r="A739" s="1"/>
      <c r="B739" s="1"/>
      <c r="C739" s="1"/>
      <c r="D739" s="1"/>
      <c r="E739" s="1"/>
      <c r="F739" s="1"/>
      <c r="G739" s="1"/>
      <c r="H739" s="1"/>
      <c r="I739" s="1"/>
      <c r="J739" s="504"/>
      <c r="K739" s="466"/>
      <c r="L739" s="1"/>
      <c r="M739" s="1"/>
      <c r="N739" s="1"/>
      <c r="O739" s="1"/>
      <c r="P739" s="1"/>
      <c r="Q739" s="1"/>
      <c r="R739" s="1"/>
      <c r="S739" s="1"/>
      <c r="T739" s="1"/>
      <c r="U739" s="1"/>
      <c r="V739" s="1"/>
      <c r="W739" s="1"/>
      <c r="X739" s="1"/>
      <c r="Y739" s="1"/>
      <c r="Z739" s="1"/>
      <c r="AA739" s="1"/>
      <c r="AB739" s="1"/>
      <c r="AC739" s="1"/>
      <c r="AD739" s="1"/>
      <c r="AE739" s="1"/>
    </row>
    <row r="740" spans="1:31" ht="15.75" customHeight="1" x14ac:dyDescent="0.2">
      <c r="A740" s="1"/>
      <c r="B740" s="1"/>
      <c r="C740" s="1"/>
      <c r="D740" s="1"/>
      <c r="E740" s="1"/>
      <c r="F740" s="1"/>
      <c r="G740" s="1"/>
      <c r="H740" s="1"/>
      <c r="I740" s="1"/>
      <c r="J740" s="504"/>
      <c r="K740" s="466"/>
      <c r="L740" s="1"/>
      <c r="M740" s="1"/>
      <c r="N740" s="1"/>
      <c r="O740" s="1"/>
      <c r="P740" s="1"/>
      <c r="Q740" s="1"/>
      <c r="R740" s="1"/>
      <c r="S740" s="1"/>
      <c r="T740" s="1"/>
      <c r="U740" s="1"/>
      <c r="V740" s="1"/>
      <c r="W740" s="1"/>
      <c r="X740" s="1"/>
      <c r="Y740" s="1"/>
      <c r="Z740" s="1"/>
      <c r="AA740" s="1"/>
      <c r="AB740" s="1"/>
      <c r="AC740" s="1"/>
      <c r="AD740" s="1"/>
      <c r="AE740" s="1"/>
    </row>
    <row r="741" spans="1:31" ht="15.75" customHeight="1" x14ac:dyDescent="0.2">
      <c r="A741" s="1"/>
      <c r="B741" s="1"/>
      <c r="C741" s="1"/>
      <c r="D741" s="1"/>
      <c r="E741" s="1"/>
      <c r="F741" s="1"/>
      <c r="G741" s="1"/>
      <c r="H741" s="1"/>
      <c r="I741" s="1"/>
      <c r="J741" s="504"/>
      <c r="K741" s="466"/>
      <c r="L741" s="1"/>
      <c r="M741" s="1"/>
      <c r="N741" s="1"/>
      <c r="O741" s="1"/>
      <c r="P741" s="1"/>
      <c r="Q741" s="1"/>
      <c r="R741" s="1"/>
      <c r="S741" s="1"/>
      <c r="T741" s="1"/>
      <c r="U741" s="1"/>
      <c r="V741" s="1"/>
      <c r="W741" s="1"/>
      <c r="X741" s="1"/>
      <c r="Y741" s="1"/>
      <c r="Z741" s="1"/>
      <c r="AA741" s="1"/>
      <c r="AB741" s="1"/>
      <c r="AC741" s="1"/>
      <c r="AD741" s="1"/>
      <c r="AE741" s="1"/>
    </row>
    <row r="742" spans="1:31" ht="15.75" customHeight="1" x14ac:dyDescent="0.2">
      <c r="A742" s="1"/>
      <c r="B742" s="1"/>
      <c r="C742" s="1"/>
      <c r="D742" s="1"/>
      <c r="E742" s="1"/>
      <c r="F742" s="1"/>
      <c r="G742" s="1"/>
      <c r="H742" s="1"/>
      <c r="I742" s="1"/>
      <c r="J742" s="504"/>
      <c r="K742" s="466"/>
      <c r="L742" s="1"/>
      <c r="M742" s="1"/>
      <c r="N742" s="1"/>
      <c r="O742" s="1"/>
      <c r="P742" s="1"/>
      <c r="Q742" s="1"/>
      <c r="R742" s="1"/>
      <c r="S742" s="1"/>
      <c r="T742" s="1"/>
      <c r="U742" s="1"/>
      <c r="V742" s="1"/>
      <c r="W742" s="1"/>
      <c r="X742" s="1"/>
      <c r="Y742" s="1"/>
      <c r="Z742" s="1"/>
      <c r="AA742" s="1"/>
      <c r="AB742" s="1"/>
      <c r="AC742" s="1"/>
      <c r="AD742" s="1"/>
      <c r="AE742" s="1"/>
    </row>
    <row r="743" spans="1:31" ht="15.75" customHeight="1" x14ac:dyDescent="0.2">
      <c r="A743" s="1"/>
      <c r="B743" s="1"/>
      <c r="C743" s="1"/>
      <c r="D743" s="1"/>
      <c r="E743" s="1"/>
      <c r="F743" s="1"/>
      <c r="G743" s="1"/>
      <c r="H743" s="1"/>
      <c r="I743" s="1"/>
      <c r="J743" s="504"/>
      <c r="K743" s="466"/>
      <c r="L743" s="1"/>
      <c r="M743" s="1"/>
      <c r="N743" s="1"/>
      <c r="O743" s="1"/>
      <c r="P743" s="1"/>
      <c r="Q743" s="1"/>
      <c r="R743" s="1"/>
      <c r="S743" s="1"/>
      <c r="T743" s="1"/>
      <c r="U743" s="1"/>
      <c r="V743" s="1"/>
      <c r="W743" s="1"/>
      <c r="X743" s="1"/>
      <c r="Y743" s="1"/>
      <c r="Z743" s="1"/>
      <c r="AA743" s="1"/>
      <c r="AB743" s="1"/>
      <c r="AC743" s="1"/>
      <c r="AD743" s="1"/>
      <c r="AE743" s="1"/>
    </row>
    <row r="744" spans="1:31" ht="15.75" customHeight="1" x14ac:dyDescent="0.2">
      <c r="A744" s="1"/>
      <c r="B744" s="1"/>
      <c r="C744" s="1"/>
      <c r="D744" s="1"/>
      <c r="E744" s="1"/>
      <c r="F744" s="1"/>
      <c r="G744" s="1"/>
      <c r="H744" s="1"/>
      <c r="I744" s="1"/>
      <c r="J744" s="504"/>
      <c r="K744" s="466"/>
      <c r="L744" s="1"/>
      <c r="M744" s="1"/>
      <c r="N744" s="1"/>
      <c r="O744" s="1"/>
      <c r="P744" s="1"/>
      <c r="Q744" s="1"/>
      <c r="R744" s="1"/>
      <c r="S744" s="1"/>
      <c r="T744" s="1"/>
      <c r="U744" s="1"/>
      <c r="V744" s="1"/>
      <c r="W744" s="1"/>
      <c r="X744" s="1"/>
      <c r="Y744" s="1"/>
      <c r="Z744" s="1"/>
      <c r="AA744" s="1"/>
      <c r="AB744" s="1"/>
      <c r="AC744" s="1"/>
      <c r="AD744" s="1"/>
      <c r="AE744" s="1"/>
    </row>
    <row r="745" spans="1:31" ht="15.75" customHeight="1" x14ac:dyDescent="0.2">
      <c r="A745" s="1"/>
      <c r="B745" s="1"/>
      <c r="C745" s="1"/>
      <c r="D745" s="1"/>
      <c r="E745" s="1"/>
      <c r="F745" s="1"/>
      <c r="G745" s="1"/>
      <c r="H745" s="1"/>
      <c r="I745" s="1"/>
      <c r="J745" s="504"/>
      <c r="K745" s="466"/>
      <c r="L745" s="1"/>
      <c r="M745" s="1"/>
      <c r="N745" s="1"/>
      <c r="O745" s="1"/>
      <c r="P745" s="1"/>
      <c r="Q745" s="1"/>
      <c r="R745" s="1"/>
      <c r="S745" s="1"/>
      <c r="T745" s="1"/>
      <c r="U745" s="1"/>
      <c r="V745" s="1"/>
      <c r="W745" s="1"/>
      <c r="X745" s="1"/>
      <c r="Y745" s="1"/>
      <c r="Z745" s="1"/>
      <c r="AA745" s="1"/>
      <c r="AB745" s="1"/>
      <c r="AC745" s="1"/>
      <c r="AD745" s="1"/>
      <c r="AE745" s="1"/>
    </row>
    <row r="746" spans="1:31" ht="15.75" customHeight="1" x14ac:dyDescent="0.2">
      <c r="A746" s="1"/>
      <c r="B746" s="1"/>
      <c r="C746" s="1"/>
      <c r="D746" s="1"/>
      <c r="E746" s="1"/>
      <c r="F746" s="1"/>
      <c r="G746" s="1"/>
      <c r="H746" s="1"/>
      <c r="I746" s="1"/>
      <c r="J746" s="504"/>
      <c r="K746" s="466"/>
      <c r="L746" s="1"/>
      <c r="M746" s="1"/>
      <c r="N746" s="1"/>
      <c r="O746" s="1"/>
      <c r="P746" s="1"/>
      <c r="Q746" s="1"/>
      <c r="R746" s="1"/>
      <c r="S746" s="1"/>
      <c r="T746" s="1"/>
      <c r="U746" s="1"/>
      <c r="V746" s="1"/>
      <c r="W746" s="1"/>
      <c r="X746" s="1"/>
      <c r="Y746" s="1"/>
      <c r="Z746" s="1"/>
      <c r="AA746" s="1"/>
      <c r="AB746" s="1"/>
      <c r="AC746" s="1"/>
      <c r="AD746" s="1"/>
      <c r="AE746" s="1"/>
    </row>
    <row r="747" spans="1:31" ht="15.75" customHeight="1" x14ac:dyDescent="0.2">
      <c r="A747" s="1"/>
      <c r="B747" s="1"/>
      <c r="C747" s="1"/>
      <c r="D747" s="1"/>
      <c r="E747" s="1"/>
      <c r="F747" s="1"/>
      <c r="G747" s="1"/>
      <c r="H747" s="1"/>
      <c r="I747" s="1"/>
      <c r="J747" s="504"/>
      <c r="K747" s="466"/>
      <c r="L747" s="1"/>
      <c r="M747" s="1"/>
      <c r="N747" s="1"/>
      <c r="O747" s="1"/>
      <c r="P747" s="1"/>
      <c r="Q747" s="1"/>
      <c r="R747" s="1"/>
      <c r="S747" s="1"/>
      <c r="T747" s="1"/>
      <c r="U747" s="1"/>
      <c r="V747" s="1"/>
      <c r="W747" s="1"/>
      <c r="X747" s="1"/>
      <c r="Y747" s="1"/>
      <c r="Z747" s="1"/>
      <c r="AA747" s="1"/>
      <c r="AB747" s="1"/>
      <c r="AC747" s="1"/>
      <c r="AD747" s="1"/>
      <c r="AE747" s="1"/>
    </row>
    <row r="748" spans="1:31" ht="15.75" customHeight="1" x14ac:dyDescent="0.2">
      <c r="A748" s="1"/>
      <c r="B748" s="1"/>
      <c r="C748" s="1"/>
      <c r="D748" s="1"/>
      <c r="E748" s="1"/>
      <c r="F748" s="1"/>
      <c r="G748" s="1"/>
      <c r="H748" s="1"/>
      <c r="I748" s="1"/>
      <c r="J748" s="504"/>
      <c r="K748" s="466"/>
      <c r="L748" s="1"/>
      <c r="M748" s="1"/>
      <c r="N748" s="1"/>
      <c r="O748" s="1"/>
      <c r="P748" s="1"/>
      <c r="Q748" s="1"/>
      <c r="R748" s="1"/>
      <c r="S748" s="1"/>
      <c r="T748" s="1"/>
      <c r="U748" s="1"/>
      <c r="V748" s="1"/>
      <c r="W748" s="1"/>
      <c r="X748" s="1"/>
      <c r="Y748" s="1"/>
      <c r="Z748" s="1"/>
      <c r="AA748" s="1"/>
      <c r="AB748" s="1"/>
      <c r="AC748" s="1"/>
      <c r="AD748" s="1"/>
      <c r="AE748" s="1"/>
    </row>
    <row r="749" spans="1:31" ht="15.75" customHeight="1" x14ac:dyDescent="0.2">
      <c r="A749" s="1"/>
      <c r="B749" s="1"/>
      <c r="C749" s="1"/>
      <c r="D749" s="1"/>
      <c r="E749" s="1"/>
      <c r="F749" s="1"/>
      <c r="G749" s="1"/>
      <c r="H749" s="1"/>
      <c r="I749" s="1"/>
      <c r="J749" s="504"/>
      <c r="K749" s="466"/>
      <c r="L749" s="1"/>
      <c r="M749" s="1"/>
      <c r="N749" s="1"/>
      <c r="O749" s="1"/>
      <c r="P749" s="1"/>
      <c r="Q749" s="1"/>
      <c r="R749" s="1"/>
      <c r="S749" s="1"/>
      <c r="T749" s="1"/>
      <c r="U749" s="1"/>
      <c r="V749" s="1"/>
      <c r="W749" s="1"/>
      <c r="X749" s="1"/>
      <c r="Y749" s="1"/>
      <c r="Z749" s="1"/>
      <c r="AA749" s="1"/>
      <c r="AB749" s="1"/>
      <c r="AC749" s="1"/>
      <c r="AD749" s="1"/>
      <c r="AE749" s="1"/>
    </row>
    <row r="750" spans="1:31" ht="15.75" customHeight="1" x14ac:dyDescent="0.2">
      <c r="A750" s="1"/>
      <c r="B750" s="1"/>
      <c r="C750" s="1"/>
      <c r="D750" s="1"/>
      <c r="E750" s="1"/>
      <c r="F750" s="1"/>
      <c r="G750" s="1"/>
      <c r="H750" s="1"/>
      <c r="I750" s="1"/>
      <c r="J750" s="504"/>
      <c r="K750" s="466"/>
      <c r="L750" s="1"/>
      <c r="M750" s="1"/>
      <c r="N750" s="1"/>
      <c r="O750" s="1"/>
      <c r="P750" s="1"/>
      <c r="Q750" s="1"/>
      <c r="R750" s="1"/>
      <c r="S750" s="1"/>
      <c r="T750" s="1"/>
      <c r="U750" s="1"/>
      <c r="V750" s="1"/>
      <c r="W750" s="1"/>
      <c r="X750" s="1"/>
      <c r="Y750" s="1"/>
      <c r="Z750" s="1"/>
      <c r="AA750" s="1"/>
      <c r="AB750" s="1"/>
      <c r="AC750" s="1"/>
      <c r="AD750" s="1"/>
      <c r="AE750" s="1"/>
    </row>
    <row r="751" spans="1:31" ht="15.75" customHeight="1" x14ac:dyDescent="0.2">
      <c r="A751" s="1"/>
      <c r="B751" s="1"/>
      <c r="C751" s="1"/>
      <c r="D751" s="1"/>
      <c r="E751" s="1"/>
      <c r="F751" s="1"/>
      <c r="G751" s="1"/>
      <c r="H751" s="1"/>
      <c r="I751" s="1"/>
      <c r="J751" s="504"/>
      <c r="K751" s="466"/>
      <c r="L751" s="1"/>
      <c r="M751" s="1"/>
      <c r="N751" s="1"/>
      <c r="O751" s="1"/>
      <c r="P751" s="1"/>
      <c r="Q751" s="1"/>
      <c r="R751" s="1"/>
      <c r="S751" s="1"/>
      <c r="T751" s="1"/>
      <c r="U751" s="1"/>
      <c r="V751" s="1"/>
      <c r="W751" s="1"/>
      <c r="X751" s="1"/>
      <c r="Y751" s="1"/>
      <c r="Z751" s="1"/>
      <c r="AA751" s="1"/>
      <c r="AB751" s="1"/>
      <c r="AC751" s="1"/>
      <c r="AD751" s="1"/>
      <c r="AE751" s="1"/>
    </row>
    <row r="752" spans="1:31" ht="15.75" customHeight="1" x14ac:dyDescent="0.2">
      <c r="A752" s="1"/>
      <c r="B752" s="1"/>
      <c r="C752" s="1"/>
      <c r="D752" s="1"/>
      <c r="E752" s="1"/>
      <c r="F752" s="1"/>
      <c r="G752" s="1"/>
      <c r="H752" s="1"/>
      <c r="I752" s="1"/>
      <c r="J752" s="504"/>
      <c r="K752" s="466"/>
      <c r="L752" s="1"/>
      <c r="M752" s="1"/>
      <c r="N752" s="1"/>
      <c r="O752" s="1"/>
      <c r="P752" s="1"/>
      <c r="Q752" s="1"/>
      <c r="R752" s="1"/>
      <c r="S752" s="1"/>
      <c r="T752" s="1"/>
      <c r="U752" s="1"/>
      <c r="V752" s="1"/>
      <c r="W752" s="1"/>
      <c r="X752" s="1"/>
      <c r="Y752" s="1"/>
      <c r="Z752" s="1"/>
      <c r="AA752" s="1"/>
      <c r="AB752" s="1"/>
      <c r="AC752" s="1"/>
      <c r="AD752" s="1"/>
      <c r="AE752" s="1"/>
    </row>
    <row r="753" spans="1:31" ht="15.75" customHeight="1" x14ac:dyDescent="0.2">
      <c r="A753" s="1"/>
      <c r="B753" s="1"/>
      <c r="C753" s="1"/>
      <c r="D753" s="1"/>
      <c r="E753" s="1"/>
      <c r="F753" s="1"/>
      <c r="G753" s="1"/>
      <c r="H753" s="1"/>
      <c r="I753" s="1"/>
      <c r="J753" s="504"/>
      <c r="K753" s="466"/>
      <c r="L753" s="1"/>
      <c r="M753" s="1"/>
      <c r="N753" s="1"/>
      <c r="O753" s="1"/>
      <c r="P753" s="1"/>
      <c r="Q753" s="1"/>
      <c r="R753" s="1"/>
      <c r="S753" s="1"/>
      <c r="T753" s="1"/>
      <c r="U753" s="1"/>
      <c r="V753" s="1"/>
      <c r="W753" s="1"/>
      <c r="X753" s="1"/>
      <c r="Y753" s="1"/>
      <c r="Z753" s="1"/>
      <c r="AA753" s="1"/>
      <c r="AB753" s="1"/>
      <c r="AC753" s="1"/>
      <c r="AD753" s="1"/>
      <c r="AE753" s="1"/>
    </row>
    <row r="754" spans="1:31" ht="15.75" customHeight="1" x14ac:dyDescent="0.2">
      <c r="A754" s="1"/>
      <c r="B754" s="1"/>
      <c r="C754" s="1"/>
      <c r="D754" s="1"/>
      <c r="E754" s="1"/>
      <c r="F754" s="1"/>
      <c r="G754" s="1"/>
      <c r="H754" s="1"/>
      <c r="I754" s="1"/>
      <c r="J754" s="504"/>
      <c r="K754" s="466"/>
      <c r="L754" s="1"/>
      <c r="M754" s="1"/>
      <c r="N754" s="1"/>
      <c r="O754" s="1"/>
      <c r="P754" s="1"/>
      <c r="Q754" s="1"/>
      <c r="R754" s="1"/>
      <c r="S754" s="1"/>
      <c r="T754" s="1"/>
      <c r="U754" s="1"/>
      <c r="V754" s="1"/>
      <c r="W754" s="1"/>
      <c r="X754" s="1"/>
      <c r="Y754" s="1"/>
      <c r="Z754" s="1"/>
      <c r="AA754" s="1"/>
      <c r="AB754" s="1"/>
      <c r="AC754" s="1"/>
      <c r="AD754" s="1"/>
      <c r="AE754" s="1"/>
    </row>
    <row r="755" spans="1:31" ht="15.75" customHeight="1" x14ac:dyDescent="0.2">
      <c r="A755" s="1"/>
      <c r="B755" s="1"/>
      <c r="C755" s="1"/>
      <c r="D755" s="1"/>
      <c r="E755" s="1"/>
      <c r="F755" s="1"/>
      <c r="G755" s="1"/>
      <c r="H755" s="1"/>
      <c r="I755" s="1"/>
      <c r="J755" s="504"/>
      <c r="K755" s="466"/>
      <c r="L755" s="1"/>
      <c r="M755" s="1"/>
      <c r="N755" s="1"/>
      <c r="O755" s="1"/>
      <c r="P755" s="1"/>
      <c r="Q755" s="1"/>
      <c r="R755" s="1"/>
      <c r="S755" s="1"/>
      <c r="T755" s="1"/>
      <c r="U755" s="1"/>
      <c r="V755" s="1"/>
      <c r="W755" s="1"/>
      <c r="X755" s="1"/>
      <c r="Y755" s="1"/>
      <c r="Z755" s="1"/>
      <c r="AA755" s="1"/>
      <c r="AB755" s="1"/>
      <c r="AC755" s="1"/>
      <c r="AD755" s="1"/>
      <c r="AE755" s="1"/>
    </row>
    <row r="756" spans="1:31" ht="15.75" customHeight="1" x14ac:dyDescent="0.2">
      <c r="A756" s="1"/>
      <c r="B756" s="1"/>
      <c r="C756" s="1"/>
      <c r="D756" s="1"/>
      <c r="E756" s="1"/>
      <c r="F756" s="1"/>
      <c r="G756" s="1"/>
      <c r="H756" s="1"/>
      <c r="I756" s="1"/>
      <c r="J756" s="504"/>
      <c r="K756" s="466"/>
      <c r="L756" s="1"/>
      <c r="M756" s="1"/>
      <c r="N756" s="1"/>
      <c r="O756" s="1"/>
      <c r="P756" s="1"/>
      <c r="Q756" s="1"/>
      <c r="R756" s="1"/>
      <c r="S756" s="1"/>
      <c r="T756" s="1"/>
      <c r="U756" s="1"/>
      <c r="V756" s="1"/>
      <c r="W756" s="1"/>
      <c r="X756" s="1"/>
      <c r="Y756" s="1"/>
      <c r="Z756" s="1"/>
      <c r="AA756" s="1"/>
      <c r="AB756" s="1"/>
      <c r="AC756" s="1"/>
      <c r="AD756" s="1"/>
      <c r="AE756" s="1"/>
    </row>
    <row r="757" spans="1:31" ht="15.75" customHeight="1" x14ac:dyDescent="0.2">
      <c r="A757" s="1"/>
      <c r="B757" s="1"/>
      <c r="C757" s="1"/>
      <c r="D757" s="1"/>
      <c r="E757" s="1"/>
      <c r="F757" s="1"/>
      <c r="G757" s="1"/>
      <c r="H757" s="1"/>
      <c r="I757" s="1"/>
      <c r="J757" s="504"/>
      <c r="K757" s="466"/>
      <c r="L757" s="1"/>
      <c r="M757" s="1"/>
      <c r="N757" s="1"/>
      <c r="O757" s="1"/>
      <c r="P757" s="1"/>
      <c r="Q757" s="1"/>
      <c r="R757" s="1"/>
      <c r="S757" s="1"/>
      <c r="T757" s="1"/>
      <c r="U757" s="1"/>
      <c r="V757" s="1"/>
      <c r="W757" s="1"/>
      <c r="X757" s="1"/>
      <c r="Y757" s="1"/>
      <c r="Z757" s="1"/>
      <c r="AA757" s="1"/>
      <c r="AB757" s="1"/>
      <c r="AC757" s="1"/>
      <c r="AD757" s="1"/>
      <c r="AE757" s="1"/>
    </row>
    <row r="758" spans="1:31" ht="15.75" customHeight="1" x14ac:dyDescent="0.2">
      <c r="A758" s="1"/>
      <c r="B758" s="1"/>
      <c r="C758" s="1"/>
      <c r="D758" s="1"/>
      <c r="E758" s="1"/>
      <c r="F758" s="1"/>
      <c r="G758" s="1"/>
      <c r="H758" s="1"/>
      <c r="I758" s="1"/>
      <c r="J758" s="504"/>
      <c r="K758" s="466"/>
      <c r="L758" s="1"/>
      <c r="M758" s="1"/>
      <c r="N758" s="1"/>
      <c r="O758" s="1"/>
      <c r="P758" s="1"/>
      <c r="Q758" s="1"/>
      <c r="R758" s="1"/>
      <c r="S758" s="1"/>
      <c r="T758" s="1"/>
      <c r="U758" s="1"/>
      <c r="V758" s="1"/>
      <c r="W758" s="1"/>
      <c r="X758" s="1"/>
      <c r="Y758" s="1"/>
      <c r="Z758" s="1"/>
      <c r="AA758" s="1"/>
      <c r="AB758" s="1"/>
      <c r="AC758" s="1"/>
      <c r="AD758" s="1"/>
      <c r="AE758" s="1"/>
    </row>
    <row r="759" spans="1:31" ht="15.75" customHeight="1" x14ac:dyDescent="0.2">
      <c r="A759" s="1"/>
      <c r="B759" s="1"/>
      <c r="C759" s="1"/>
      <c r="D759" s="1"/>
      <c r="E759" s="1"/>
      <c r="F759" s="1"/>
      <c r="G759" s="1"/>
      <c r="H759" s="1"/>
      <c r="I759" s="1"/>
      <c r="J759" s="504"/>
      <c r="K759" s="466"/>
      <c r="L759" s="1"/>
      <c r="M759" s="1"/>
      <c r="N759" s="1"/>
      <c r="O759" s="1"/>
      <c r="P759" s="1"/>
      <c r="Q759" s="1"/>
      <c r="R759" s="1"/>
      <c r="S759" s="1"/>
      <c r="T759" s="1"/>
      <c r="U759" s="1"/>
      <c r="V759" s="1"/>
      <c r="W759" s="1"/>
      <c r="X759" s="1"/>
      <c r="Y759" s="1"/>
      <c r="Z759" s="1"/>
      <c r="AA759" s="1"/>
      <c r="AB759" s="1"/>
      <c r="AC759" s="1"/>
      <c r="AD759" s="1"/>
      <c r="AE759" s="1"/>
    </row>
    <row r="760" spans="1:31" ht="15.75" customHeight="1" x14ac:dyDescent="0.2">
      <c r="A760" s="1"/>
      <c r="B760" s="1"/>
      <c r="C760" s="1"/>
      <c r="D760" s="1"/>
      <c r="E760" s="1"/>
      <c r="F760" s="1"/>
      <c r="G760" s="1"/>
      <c r="H760" s="1"/>
      <c r="I760" s="1"/>
      <c r="J760" s="504"/>
      <c r="K760" s="466"/>
      <c r="L760" s="1"/>
      <c r="M760" s="1"/>
      <c r="N760" s="1"/>
      <c r="O760" s="1"/>
      <c r="P760" s="1"/>
      <c r="Q760" s="1"/>
      <c r="R760" s="1"/>
      <c r="S760" s="1"/>
      <c r="T760" s="1"/>
      <c r="U760" s="1"/>
      <c r="V760" s="1"/>
      <c r="W760" s="1"/>
      <c r="X760" s="1"/>
      <c r="Y760" s="1"/>
      <c r="Z760" s="1"/>
      <c r="AA760" s="1"/>
      <c r="AB760" s="1"/>
      <c r="AC760" s="1"/>
      <c r="AD760" s="1"/>
      <c r="AE760" s="1"/>
    </row>
    <row r="761" spans="1:31" ht="15.75" customHeight="1" x14ac:dyDescent="0.2">
      <c r="A761" s="1"/>
      <c r="B761" s="1"/>
      <c r="C761" s="1"/>
      <c r="D761" s="1"/>
      <c r="E761" s="1"/>
      <c r="F761" s="1"/>
      <c r="G761" s="1"/>
      <c r="H761" s="1"/>
      <c r="I761" s="1"/>
      <c r="J761" s="504"/>
      <c r="K761" s="466"/>
      <c r="L761" s="1"/>
      <c r="M761" s="1"/>
      <c r="N761" s="1"/>
      <c r="O761" s="1"/>
      <c r="P761" s="1"/>
      <c r="Q761" s="1"/>
      <c r="R761" s="1"/>
      <c r="S761" s="1"/>
      <c r="T761" s="1"/>
      <c r="U761" s="1"/>
      <c r="V761" s="1"/>
      <c r="W761" s="1"/>
      <c r="X761" s="1"/>
      <c r="Y761" s="1"/>
      <c r="Z761" s="1"/>
      <c r="AA761" s="1"/>
      <c r="AB761" s="1"/>
      <c r="AC761" s="1"/>
      <c r="AD761" s="1"/>
      <c r="AE761" s="1"/>
    </row>
    <row r="762" spans="1:31" ht="15.75" customHeight="1" x14ac:dyDescent="0.2">
      <c r="A762" s="1"/>
      <c r="B762" s="1"/>
      <c r="C762" s="1"/>
      <c r="D762" s="1"/>
      <c r="E762" s="1"/>
      <c r="F762" s="1"/>
      <c r="G762" s="1"/>
      <c r="H762" s="1"/>
      <c r="I762" s="1"/>
      <c r="J762" s="504"/>
      <c r="K762" s="466"/>
      <c r="L762" s="1"/>
      <c r="M762" s="1"/>
      <c r="N762" s="1"/>
      <c r="O762" s="1"/>
      <c r="P762" s="1"/>
      <c r="Q762" s="1"/>
      <c r="R762" s="1"/>
      <c r="S762" s="1"/>
      <c r="T762" s="1"/>
      <c r="U762" s="1"/>
      <c r="V762" s="1"/>
      <c r="W762" s="1"/>
      <c r="X762" s="1"/>
      <c r="Y762" s="1"/>
      <c r="Z762" s="1"/>
      <c r="AA762" s="1"/>
      <c r="AB762" s="1"/>
      <c r="AC762" s="1"/>
      <c r="AD762" s="1"/>
      <c r="AE762" s="1"/>
    </row>
    <row r="763" spans="1:31" ht="15.75" customHeight="1" x14ac:dyDescent="0.2">
      <c r="A763" s="1"/>
      <c r="B763" s="1"/>
      <c r="C763" s="1"/>
      <c r="D763" s="1"/>
      <c r="E763" s="1"/>
      <c r="F763" s="1"/>
      <c r="G763" s="1"/>
      <c r="H763" s="1"/>
      <c r="I763" s="1"/>
      <c r="J763" s="504"/>
      <c r="K763" s="466"/>
      <c r="L763" s="1"/>
      <c r="M763" s="1"/>
      <c r="N763" s="1"/>
      <c r="O763" s="1"/>
      <c r="P763" s="1"/>
      <c r="Q763" s="1"/>
      <c r="R763" s="1"/>
      <c r="S763" s="1"/>
      <c r="T763" s="1"/>
      <c r="U763" s="1"/>
      <c r="V763" s="1"/>
      <c r="W763" s="1"/>
      <c r="X763" s="1"/>
      <c r="Y763" s="1"/>
      <c r="Z763" s="1"/>
      <c r="AA763" s="1"/>
      <c r="AB763" s="1"/>
      <c r="AC763" s="1"/>
      <c r="AD763" s="1"/>
      <c r="AE763" s="1"/>
    </row>
    <row r="764" spans="1:31" ht="15.75" customHeight="1" x14ac:dyDescent="0.2">
      <c r="A764" s="1"/>
      <c r="B764" s="1"/>
      <c r="C764" s="1"/>
      <c r="D764" s="1"/>
      <c r="E764" s="1"/>
      <c r="F764" s="1"/>
      <c r="G764" s="1"/>
      <c r="H764" s="1"/>
      <c r="I764" s="1"/>
      <c r="J764" s="504"/>
      <c r="K764" s="466"/>
      <c r="L764" s="1"/>
      <c r="M764" s="1"/>
      <c r="N764" s="1"/>
      <c r="O764" s="1"/>
      <c r="P764" s="1"/>
      <c r="Q764" s="1"/>
      <c r="R764" s="1"/>
      <c r="S764" s="1"/>
      <c r="T764" s="1"/>
      <c r="U764" s="1"/>
      <c r="V764" s="1"/>
      <c r="W764" s="1"/>
      <c r="X764" s="1"/>
      <c r="Y764" s="1"/>
      <c r="Z764" s="1"/>
      <c r="AA764" s="1"/>
      <c r="AB764" s="1"/>
      <c r="AC764" s="1"/>
      <c r="AD764" s="1"/>
      <c r="AE764" s="1"/>
    </row>
    <row r="765" spans="1:31" ht="15.75" customHeight="1" x14ac:dyDescent="0.2">
      <c r="A765" s="1"/>
      <c r="B765" s="1"/>
      <c r="C765" s="1"/>
      <c r="D765" s="1"/>
      <c r="E765" s="1"/>
      <c r="F765" s="1"/>
      <c r="G765" s="1"/>
      <c r="H765" s="1"/>
      <c r="I765" s="1"/>
      <c r="J765" s="504"/>
      <c r="K765" s="466"/>
      <c r="L765" s="1"/>
      <c r="M765" s="1"/>
      <c r="N765" s="1"/>
      <c r="O765" s="1"/>
      <c r="P765" s="1"/>
      <c r="Q765" s="1"/>
      <c r="R765" s="1"/>
      <c r="S765" s="1"/>
      <c r="T765" s="1"/>
      <c r="U765" s="1"/>
      <c r="V765" s="1"/>
      <c r="W765" s="1"/>
      <c r="X765" s="1"/>
      <c r="Y765" s="1"/>
      <c r="Z765" s="1"/>
      <c r="AA765" s="1"/>
      <c r="AB765" s="1"/>
      <c r="AC765" s="1"/>
      <c r="AD765" s="1"/>
      <c r="AE765" s="1"/>
    </row>
    <row r="766" spans="1:31" ht="15.75" customHeight="1" x14ac:dyDescent="0.2">
      <c r="A766" s="1"/>
      <c r="B766" s="1"/>
      <c r="C766" s="1"/>
      <c r="D766" s="1"/>
      <c r="E766" s="1"/>
      <c r="F766" s="1"/>
      <c r="G766" s="1"/>
      <c r="H766" s="1"/>
      <c r="I766" s="1"/>
      <c r="J766" s="504"/>
      <c r="K766" s="466"/>
      <c r="L766" s="1"/>
      <c r="M766" s="1"/>
      <c r="N766" s="1"/>
      <c r="O766" s="1"/>
      <c r="P766" s="1"/>
      <c r="Q766" s="1"/>
      <c r="R766" s="1"/>
      <c r="S766" s="1"/>
      <c r="T766" s="1"/>
      <c r="U766" s="1"/>
      <c r="V766" s="1"/>
      <c r="W766" s="1"/>
      <c r="X766" s="1"/>
      <c r="Y766" s="1"/>
      <c r="Z766" s="1"/>
      <c r="AA766" s="1"/>
      <c r="AB766" s="1"/>
      <c r="AC766" s="1"/>
      <c r="AD766" s="1"/>
      <c r="AE766" s="1"/>
    </row>
    <row r="767" spans="1:31" ht="15.75" customHeight="1" x14ac:dyDescent="0.2">
      <c r="A767" s="1"/>
      <c r="B767" s="1"/>
      <c r="C767" s="1"/>
      <c r="D767" s="1"/>
      <c r="E767" s="1"/>
      <c r="F767" s="1"/>
      <c r="G767" s="1"/>
      <c r="H767" s="1"/>
      <c r="I767" s="1"/>
      <c r="J767" s="504"/>
      <c r="K767" s="466"/>
      <c r="L767" s="1"/>
      <c r="M767" s="1"/>
      <c r="N767" s="1"/>
      <c r="O767" s="1"/>
      <c r="P767" s="1"/>
      <c r="Q767" s="1"/>
      <c r="R767" s="1"/>
      <c r="S767" s="1"/>
      <c r="T767" s="1"/>
      <c r="U767" s="1"/>
      <c r="V767" s="1"/>
      <c r="W767" s="1"/>
      <c r="X767" s="1"/>
      <c r="Y767" s="1"/>
      <c r="Z767" s="1"/>
      <c r="AA767" s="1"/>
      <c r="AB767" s="1"/>
      <c r="AC767" s="1"/>
      <c r="AD767" s="1"/>
      <c r="AE767" s="1"/>
    </row>
    <row r="768" spans="1:31" ht="15.75" customHeight="1" x14ac:dyDescent="0.2">
      <c r="A768" s="1"/>
      <c r="B768" s="1"/>
      <c r="C768" s="1"/>
      <c r="D768" s="1"/>
      <c r="E768" s="1"/>
      <c r="F768" s="1"/>
      <c r="G768" s="1"/>
      <c r="H768" s="1"/>
      <c r="I768" s="1"/>
      <c r="J768" s="504"/>
      <c r="K768" s="466"/>
      <c r="L768" s="1"/>
      <c r="M768" s="1"/>
      <c r="N768" s="1"/>
      <c r="O768" s="1"/>
      <c r="P768" s="1"/>
      <c r="Q768" s="1"/>
      <c r="R768" s="1"/>
      <c r="S768" s="1"/>
      <c r="T768" s="1"/>
      <c r="U768" s="1"/>
      <c r="V768" s="1"/>
      <c r="W768" s="1"/>
      <c r="X768" s="1"/>
      <c r="Y768" s="1"/>
      <c r="Z768" s="1"/>
      <c r="AA768" s="1"/>
      <c r="AB768" s="1"/>
      <c r="AC768" s="1"/>
      <c r="AD768" s="1"/>
      <c r="AE768" s="1"/>
    </row>
    <row r="769" spans="1:31" ht="15.75" customHeight="1" x14ac:dyDescent="0.2">
      <c r="A769" s="1"/>
      <c r="B769" s="1"/>
      <c r="C769" s="1"/>
      <c r="D769" s="1"/>
      <c r="E769" s="1"/>
      <c r="F769" s="1"/>
      <c r="G769" s="1"/>
      <c r="H769" s="1"/>
      <c r="I769" s="1"/>
      <c r="J769" s="504"/>
      <c r="K769" s="466"/>
      <c r="L769" s="1"/>
      <c r="M769" s="1"/>
      <c r="N769" s="1"/>
      <c r="O769" s="1"/>
      <c r="P769" s="1"/>
      <c r="Q769" s="1"/>
      <c r="R769" s="1"/>
      <c r="S769" s="1"/>
      <c r="T769" s="1"/>
      <c r="U769" s="1"/>
      <c r="V769" s="1"/>
      <c r="W769" s="1"/>
      <c r="X769" s="1"/>
      <c r="Y769" s="1"/>
      <c r="Z769" s="1"/>
      <c r="AA769" s="1"/>
      <c r="AB769" s="1"/>
      <c r="AC769" s="1"/>
      <c r="AD769" s="1"/>
      <c r="AE769" s="1"/>
    </row>
    <row r="770" spans="1:31" ht="15.75" customHeight="1" x14ac:dyDescent="0.2">
      <c r="A770" s="1"/>
      <c r="B770" s="1"/>
      <c r="C770" s="1"/>
      <c r="D770" s="1"/>
      <c r="E770" s="1"/>
      <c r="F770" s="1"/>
      <c r="G770" s="1"/>
      <c r="H770" s="1"/>
      <c r="I770" s="1"/>
      <c r="J770" s="504"/>
      <c r="K770" s="466"/>
      <c r="L770" s="1"/>
      <c r="M770" s="1"/>
      <c r="N770" s="1"/>
      <c r="O770" s="1"/>
      <c r="P770" s="1"/>
      <c r="Q770" s="1"/>
      <c r="R770" s="1"/>
      <c r="S770" s="1"/>
      <c r="T770" s="1"/>
      <c r="U770" s="1"/>
      <c r="V770" s="1"/>
      <c r="W770" s="1"/>
      <c r="X770" s="1"/>
      <c r="Y770" s="1"/>
      <c r="Z770" s="1"/>
      <c r="AA770" s="1"/>
      <c r="AB770" s="1"/>
      <c r="AC770" s="1"/>
      <c r="AD770" s="1"/>
      <c r="AE770" s="1"/>
    </row>
    <row r="771" spans="1:31" ht="15.75" customHeight="1" x14ac:dyDescent="0.2">
      <c r="A771" s="1"/>
      <c r="B771" s="1"/>
      <c r="C771" s="1"/>
      <c r="D771" s="1"/>
      <c r="E771" s="1"/>
      <c r="F771" s="1"/>
      <c r="G771" s="1"/>
      <c r="H771" s="1"/>
      <c r="I771" s="1"/>
      <c r="J771" s="504"/>
      <c r="K771" s="466"/>
      <c r="L771" s="1"/>
      <c r="M771" s="1"/>
      <c r="N771" s="1"/>
      <c r="O771" s="1"/>
      <c r="P771" s="1"/>
      <c r="Q771" s="1"/>
      <c r="R771" s="1"/>
      <c r="S771" s="1"/>
      <c r="T771" s="1"/>
      <c r="U771" s="1"/>
      <c r="V771" s="1"/>
      <c r="W771" s="1"/>
      <c r="X771" s="1"/>
      <c r="Y771" s="1"/>
      <c r="Z771" s="1"/>
      <c r="AA771" s="1"/>
      <c r="AB771" s="1"/>
      <c r="AC771" s="1"/>
      <c r="AD771" s="1"/>
      <c r="AE771" s="1"/>
    </row>
    <row r="772" spans="1:31" ht="15.75" customHeight="1" x14ac:dyDescent="0.2">
      <c r="A772" s="1"/>
      <c r="B772" s="1"/>
      <c r="C772" s="1"/>
      <c r="D772" s="1"/>
      <c r="E772" s="1"/>
      <c r="F772" s="1"/>
      <c r="G772" s="1"/>
      <c r="H772" s="1"/>
      <c r="I772" s="1"/>
      <c r="J772" s="504"/>
      <c r="K772" s="466"/>
      <c r="L772" s="1"/>
      <c r="M772" s="1"/>
      <c r="N772" s="1"/>
      <c r="O772" s="1"/>
      <c r="P772" s="1"/>
      <c r="Q772" s="1"/>
      <c r="R772" s="1"/>
      <c r="S772" s="1"/>
      <c r="T772" s="1"/>
      <c r="U772" s="1"/>
      <c r="V772" s="1"/>
      <c r="W772" s="1"/>
      <c r="X772" s="1"/>
      <c r="Y772" s="1"/>
      <c r="Z772" s="1"/>
      <c r="AA772" s="1"/>
      <c r="AB772" s="1"/>
      <c r="AC772" s="1"/>
      <c r="AD772" s="1"/>
      <c r="AE772" s="1"/>
    </row>
    <row r="773" spans="1:31" ht="15.75" customHeight="1" x14ac:dyDescent="0.2">
      <c r="A773" s="1"/>
      <c r="B773" s="1"/>
      <c r="C773" s="1"/>
      <c r="D773" s="1"/>
      <c r="E773" s="1"/>
      <c r="F773" s="1"/>
      <c r="G773" s="1"/>
      <c r="H773" s="1"/>
      <c r="I773" s="1"/>
      <c r="J773" s="504"/>
      <c r="K773" s="466"/>
      <c r="L773" s="1"/>
      <c r="M773" s="1"/>
      <c r="N773" s="1"/>
      <c r="O773" s="1"/>
      <c r="P773" s="1"/>
      <c r="Q773" s="1"/>
      <c r="R773" s="1"/>
      <c r="S773" s="1"/>
      <c r="T773" s="1"/>
      <c r="U773" s="1"/>
      <c r="V773" s="1"/>
      <c r="W773" s="1"/>
      <c r="X773" s="1"/>
      <c r="Y773" s="1"/>
      <c r="Z773" s="1"/>
      <c r="AA773" s="1"/>
      <c r="AB773" s="1"/>
      <c r="AC773" s="1"/>
      <c r="AD773" s="1"/>
      <c r="AE773" s="1"/>
    </row>
    <row r="774" spans="1:31" ht="15.75" customHeight="1" x14ac:dyDescent="0.2">
      <c r="A774" s="1"/>
      <c r="B774" s="1"/>
      <c r="C774" s="1"/>
      <c r="D774" s="1"/>
      <c r="E774" s="1"/>
      <c r="F774" s="1"/>
      <c r="G774" s="1"/>
      <c r="H774" s="1"/>
      <c r="I774" s="1"/>
      <c r="J774" s="504"/>
      <c r="K774" s="466"/>
      <c r="L774" s="1"/>
      <c r="M774" s="1"/>
      <c r="N774" s="1"/>
      <c r="O774" s="1"/>
      <c r="P774" s="1"/>
      <c r="Q774" s="1"/>
      <c r="R774" s="1"/>
      <c r="S774" s="1"/>
      <c r="T774" s="1"/>
      <c r="U774" s="1"/>
      <c r="V774" s="1"/>
      <c r="W774" s="1"/>
      <c r="X774" s="1"/>
      <c r="Y774" s="1"/>
      <c r="Z774" s="1"/>
      <c r="AA774" s="1"/>
      <c r="AB774" s="1"/>
      <c r="AC774" s="1"/>
      <c r="AD774" s="1"/>
      <c r="AE774" s="1"/>
    </row>
    <row r="775" spans="1:31" ht="15.75" customHeight="1" x14ac:dyDescent="0.2">
      <c r="A775" s="1"/>
      <c r="B775" s="1"/>
      <c r="C775" s="1"/>
      <c r="D775" s="1"/>
      <c r="E775" s="1"/>
      <c r="F775" s="1"/>
      <c r="G775" s="1"/>
      <c r="H775" s="1"/>
      <c r="I775" s="1"/>
      <c r="J775" s="504"/>
      <c r="K775" s="466"/>
      <c r="L775" s="1"/>
      <c r="M775" s="1"/>
      <c r="N775" s="1"/>
      <c r="O775" s="1"/>
      <c r="P775" s="1"/>
      <c r="Q775" s="1"/>
      <c r="R775" s="1"/>
      <c r="S775" s="1"/>
      <c r="T775" s="1"/>
      <c r="U775" s="1"/>
      <c r="V775" s="1"/>
      <c r="W775" s="1"/>
      <c r="X775" s="1"/>
      <c r="Y775" s="1"/>
      <c r="Z775" s="1"/>
      <c r="AA775" s="1"/>
      <c r="AB775" s="1"/>
      <c r="AC775" s="1"/>
      <c r="AD775" s="1"/>
      <c r="AE775" s="1"/>
    </row>
    <row r="776" spans="1:31" ht="15.75" customHeight="1" x14ac:dyDescent="0.2">
      <c r="A776" s="1"/>
      <c r="B776" s="1"/>
      <c r="C776" s="1"/>
      <c r="D776" s="1"/>
      <c r="E776" s="1"/>
      <c r="F776" s="1"/>
      <c r="G776" s="1"/>
      <c r="H776" s="1"/>
      <c r="I776" s="1"/>
      <c r="J776" s="504"/>
      <c r="K776" s="466"/>
      <c r="L776" s="1"/>
      <c r="M776" s="1"/>
      <c r="N776" s="1"/>
      <c r="O776" s="1"/>
      <c r="P776" s="1"/>
      <c r="Q776" s="1"/>
      <c r="R776" s="1"/>
      <c r="S776" s="1"/>
      <c r="T776" s="1"/>
      <c r="U776" s="1"/>
      <c r="V776" s="1"/>
      <c r="W776" s="1"/>
      <c r="X776" s="1"/>
      <c r="Y776" s="1"/>
      <c r="Z776" s="1"/>
      <c r="AA776" s="1"/>
      <c r="AB776" s="1"/>
      <c r="AC776" s="1"/>
      <c r="AD776" s="1"/>
      <c r="AE776" s="1"/>
    </row>
    <row r="777" spans="1:31" ht="15.75" customHeight="1" x14ac:dyDescent="0.2">
      <c r="A777" s="1"/>
      <c r="B777" s="1"/>
      <c r="C777" s="1"/>
      <c r="D777" s="1"/>
      <c r="E777" s="1"/>
      <c r="F777" s="1"/>
      <c r="G777" s="1"/>
      <c r="H777" s="1"/>
      <c r="I777" s="1"/>
      <c r="J777" s="504"/>
      <c r="K777" s="466"/>
      <c r="L777" s="1"/>
      <c r="M777" s="1"/>
      <c r="N777" s="1"/>
      <c r="O777" s="1"/>
      <c r="P777" s="1"/>
      <c r="Q777" s="1"/>
      <c r="R777" s="1"/>
      <c r="S777" s="1"/>
      <c r="T777" s="1"/>
      <c r="U777" s="1"/>
      <c r="V777" s="1"/>
      <c r="W777" s="1"/>
      <c r="X777" s="1"/>
      <c r="Y777" s="1"/>
      <c r="Z777" s="1"/>
      <c r="AA777" s="1"/>
      <c r="AB777" s="1"/>
      <c r="AC777" s="1"/>
      <c r="AD777" s="1"/>
      <c r="AE777" s="1"/>
    </row>
    <row r="778" spans="1:31" ht="15.75" customHeight="1" x14ac:dyDescent="0.2">
      <c r="A778" s="1"/>
      <c r="B778" s="1"/>
      <c r="C778" s="1"/>
      <c r="D778" s="1"/>
      <c r="E778" s="1"/>
      <c r="F778" s="1"/>
      <c r="G778" s="1"/>
      <c r="H778" s="1"/>
      <c r="I778" s="1"/>
      <c r="J778" s="504"/>
      <c r="K778" s="466"/>
      <c r="L778" s="1"/>
      <c r="M778" s="1"/>
      <c r="N778" s="1"/>
      <c r="O778" s="1"/>
      <c r="P778" s="1"/>
      <c r="Q778" s="1"/>
      <c r="R778" s="1"/>
      <c r="S778" s="1"/>
      <c r="T778" s="1"/>
      <c r="U778" s="1"/>
      <c r="V778" s="1"/>
      <c r="W778" s="1"/>
      <c r="X778" s="1"/>
      <c r="Y778" s="1"/>
      <c r="Z778" s="1"/>
      <c r="AA778" s="1"/>
      <c r="AB778" s="1"/>
      <c r="AC778" s="1"/>
      <c r="AD778" s="1"/>
      <c r="AE778" s="1"/>
    </row>
    <row r="779" spans="1:31" ht="15.75" customHeight="1" x14ac:dyDescent="0.2">
      <c r="A779" s="1"/>
      <c r="B779" s="1"/>
      <c r="C779" s="1"/>
      <c r="D779" s="1"/>
      <c r="E779" s="1"/>
      <c r="F779" s="1"/>
      <c r="G779" s="1"/>
      <c r="H779" s="1"/>
      <c r="I779" s="1"/>
      <c r="J779" s="504"/>
      <c r="K779" s="466"/>
      <c r="L779" s="1"/>
      <c r="M779" s="1"/>
      <c r="N779" s="1"/>
      <c r="O779" s="1"/>
      <c r="P779" s="1"/>
      <c r="Q779" s="1"/>
      <c r="R779" s="1"/>
      <c r="S779" s="1"/>
      <c r="T779" s="1"/>
      <c r="U779" s="1"/>
      <c r="V779" s="1"/>
      <c r="W779" s="1"/>
      <c r="X779" s="1"/>
      <c r="Y779" s="1"/>
      <c r="Z779" s="1"/>
      <c r="AA779" s="1"/>
      <c r="AB779" s="1"/>
      <c r="AC779" s="1"/>
      <c r="AD779" s="1"/>
      <c r="AE779" s="1"/>
    </row>
    <row r="780" spans="1:31" ht="15.75" customHeight="1" x14ac:dyDescent="0.2">
      <c r="A780" s="1"/>
      <c r="B780" s="1"/>
      <c r="C780" s="1"/>
      <c r="D780" s="1"/>
      <c r="E780" s="1"/>
      <c r="F780" s="1"/>
      <c r="G780" s="1"/>
      <c r="H780" s="1"/>
      <c r="I780" s="1"/>
      <c r="J780" s="504"/>
      <c r="K780" s="466"/>
      <c r="L780" s="1"/>
      <c r="M780" s="1"/>
      <c r="N780" s="1"/>
      <c r="O780" s="1"/>
      <c r="P780" s="1"/>
      <c r="Q780" s="1"/>
      <c r="R780" s="1"/>
      <c r="S780" s="1"/>
      <c r="T780" s="1"/>
      <c r="U780" s="1"/>
      <c r="V780" s="1"/>
      <c r="W780" s="1"/>
      <c r="X780" s="1"/>
      <c r="Y780" s="1"/>
      <c r="Z780" s="1"/>
      <c r="AA780" s="1"/>
      <c r="AB780" s="1"/>
      <c r="AC780" s="1"/>
      <c r="AD780" s="1"/>
      <c r="AE780" s="1"/>
    </row>
    <row r="781" spans="1:31" ht="15.75" customHeight="1" x14ac:dyDescent="0.2">
      <c r="A781" s="1"/>
      <c r="B781" s="1"/>
      <c r="C781" s="1"/>
      <c r="D781" s="1"/>
      <c r="E781" s="1"/>
      <c r="F781" s="1"/>
      <c r="G781" s="1"/>
      <c r="H781" s="1"/>
      <c r="I781" s="1"/>
      <c r="J781" s="504"/>
      <c r="K781" s="466"/>
      <c r="L781" s="1"/>
      <c r="M781" s="1"/>
      <c r="N781" s="1"/>
      <c r="O781" s="1"/>
      <c r="P781" s="1"/>
      <c r="Q781" s="1"/>
      <c r="R781" s="1"/>
      <c r="S781" s="1"/>
      <c r="T781" s="1"/>
      <c r="U781" s="1"/>
      <c r="V781" s="1"/>
      <c r="W781" s="1"/>
      <c r="X781" s="1"/>
      <c r="Y781" s="1"/>
      <c r="Z781" s="1"/>
      <c r="AA781" s="1"/>
      <c r="AB781" s="1"/>
      <c r="AC781" s="1"/>
      <c r="AD781" s="1"/>
      <c r="AE781" s="1"/>
    </row>
    <row r="782" spans="1:31" ht="15.75" customHeight="1" x14ac:dyDescent="0.2">
      <c r="A782" s="1"/>
      <c r="B782" s="1"/>
      <c r="C782" s="1"/>
      <c r="D782" s="1"/>
      <c r="E782" s="1"/>
      <c r="F782" s="1"/>
      <c r="G782" s="1"/>
      <c r="H782" s="1"/>
      <c r="I782" s="1"/>
      <c r="J782" s="504"/>
      <c r="K782" s="466"/>
      <c r="L782" s="1"/>
      <c r="M782" s="1"/>
      <c r="N782" s="1"/>
      <c r="O782" s="1"/>
      <c r="P782" s="1"/>
      <c r="Q782" s="1"/>
      <c r="R782" s="1"/>
      <c r="S782" s="1"/>
      <c r="T782" s="1"/>
      <c r="U782" s="1"/>
      <c r="V782" s="1"/>
      <c r="W782" s="1"/>
      <c r="X782" s="1"/>
      <c r="Y782" s="1"/>
      <c r="Z782" s="1"/>
      <c r="AA782" s="1"/>
      <c r="AB782" s="1"/>
      <c r="AC782" s="1"/>
      <c r="AD782" s="1"/>
      <c r="AE782" s="1"/>
    </row>
    <row r="783" spans="1:31" ht="15.75" customHeight="1" x14ac:dyDescent="0.2">
      <c r="A783" s="1"/>
      <c r="B783" s="1"/>
      <c r="C783" s="1"/>
      <c r="D783" s="1"/>
      <c r="E783" s="1"/>
      <c r="F783" s="1"/>
      <c r="G783" s="1"/>
      <c r="H783" s="1"/>
      <c r="I783" s="1"/>
      <c r="J783" s="504"/>
      <c r="K783" s="466"/>
      <c r="L783" s="1"/>
      <c r="M783" s="1"/>
      <c r="N783" s="1"/>
      <c r="O783" s="1"/>
      <c r="P783" s="1"/>
      <c r="Q783" s="1"/>
      <c r="R783" s="1"/>
      <c r="S783" s="1"/>
      <c r="T783" s="1"/>
      <c r="U783" s="1"/>
      <c r="V783" s="1"/>
      <c r="W783" s="1"/>
      <c r="X783" s="1"/>
      <c r="Y783" s="1"/>
      <c r="Z783" s="1"/>
      <c r="AA783" s="1"/>
      <c r="AB783" s="1"/>
      <c r="AC783" s="1"/>
      <c r="AD783" s="1"/>
      <c r="AE783" s="1"/>
    </row>
    <row r="784" spans="1:31" ht="15.75" customHeight="1" x14ac:dyDescent="0.2">
      <c r="A784" s="1"/>
      <c r="B784" s="1"/>
      <c r="C784" s="1"/>
      <c r="D784" s="1"/>
      <c r="E784" s="1"/>
      <c r="F784" s="1"/>
      <c r="G784" s="1"/>
      <c r="H784" s="1"/>
      <c r="I784" s="1"/>
      <c r="J784" s="504"/>
      <c r="K784" s="466"/>
      <c r="L784" s="1"/>
      <c r="M784" s="1"/>
      <c r="N784" s="1"/>
      <c r="O784" s="1"/>
      <c r="P784" s="1"/>
      <c r="Q784" s="1"/>
      <c r="R784" s="1"/>
      <c r="S784" s="1"/>
      <c r="T784" s="1"/>
      <c r="U784" s="1"/>
      <c r="V784" s="1"/>
      <c r="W784" s="1"/>
      <c r="X784" s="1"/>
      <c r="Y784" s="1"/>
      <c r="Z784" s="1"/>
      <c r="AA784" s="1"/>
      <c r="AB784" s="1"/>
      <c r="AC784" s="1"/>
      <c r="AD784" s="1"/>
      <c r="AE784" s="1"/>
    </row>
    <row r="785" spans="1:31" ht="15.75" customHeight="1" x14ac:dyDescent="0.2">
      <c r="A785" s="1"/>
      <c r="B785" s="1"/>
      <c r="C785" s="1"/>
      <c r="D785" s="1"/>
      <c r="E785" s="1"/>
      <c r="F785" s="1"/>
      <c r="G785" s="1"/>
      <c r="H785" s="1"/>
      <c r="I785" s="1"/>
      <c r="J785" s="504"/>
      <c r="K785" s="466"/>
      <c r="L785" s="1"/>
      <c r="M785" s="1"/>
      <c r="N785" s="1"/>
      <c r="O785" s="1"/>
      <c r="P785" s="1"/>
      <c r="Q785" s="1"/>
      <c r="R785" s="1"/>
      <c r="S785" s="1"/>
      <c r="T785" s="1"/>
      <c r="U785" s="1"/>
      <c r="V785" s="1"/>
      <c r="W785" s="1"/>
      <c r="X785" s="1"/>
      <c r="Y785" s="1"/>
      <c r="Z785" s="1"/>
      <c r="AA785" s="1"/>
      <c r="AB785" s="1"/>
      <c r="AC785" s="1"/>
      <c r="AD785" s="1"/>
      <c r="AE785" s="1"/>
    </row>
    <row r="786" spans="1:31" ht="15.75" customHeight="1" x14ac:dyDescent="0.2">
      <c r="A786" s="1"/>
      <c r="B786" s="1"/>
      <c r="C786" s="1"/>
      <c r="D786" s="1"/>
      <c r="E786" s="1"/>
      <c r="F786" s="1"/>
      <c r="G786" s="1"/>
      <c r="H786" s="1"/>
      <c r="I786" s="1"/>
      <c r="J786" s="504"/>
      <c r="K786" s="466"/>
      <c r="L786" s="1"/>
      <c r="M786" s="1"/>
      <c r="N786" s="1"/>
      <c r="O786" s="1"/>
      <c r="P786" s="1"/>
      <c r="Q786" s="1"/>
      <c r="R786" s="1"/>
      <c r="S786" s="1"/>
      <c r="T786" s="1"/>
      <c r="U786" s="1"/>
      <c r="V786" s="1"/>
      <c r="W786" s="1"/>
      <c r="X786" s="1"/>
      <c r="Y786" s="1"/>
      <c r="Z786" s="1"/>
      <c r="AA786" s="1"/>
      <c r="AB786" s="1"/>
      <c r="AC786" s="1"/>
      <c r="AD786" s="1"/>
      <c r="AE786" s="1"/>
    </row>
    <row r="787" spans="1:31" ht="15.75" customHeight="1" x14ac:dyDescent="0.2">
      <c r="A787" s="1"/>
      <c r="B787" s="1"/>
      <c r="C787" s="1"/>
      <c r="D787" s="1"/>
      <c r="E787" s="1"/>
      <c r="F787" s="1"/>
      <c r="G787" s="1"/>
      <c r="H787" s="1"/>
      <c r="I787" s="1"/>
      <c r="J787" s="504"/>
      <c r="K787" s="466"/>
      <c r="L787" s="1"/>
      <c r="M787" s="1"/>
      <c r="N787" s="1"/>
      <c r="O787" s="1"/>
      <c r="P787" s="1"/>
      <c r="Q787" s="1"/>
      <c r="R787" s="1"/>
      <c r="S787" s="1"/>
      <c r="T787" s="1"/>
      <c r="U787" s="1"/>
      <c r="V787" s="1"/>
      <c r="W787" s="1"/>
      <c r="X787" s="1"/>
      <c r="Y787" s="1"/>
      <c r="Z787" s="1"/>
      <c r="AA787" s="1"/>
      <c r="AB787" s="1"/>
      <c r="AC787" s="1"/>
      <c r="AD787" s="1"/>
      <c r="AE787" s="1"/>
    </row>
    <row r="788" spans="1:31" ht="15.75" customHeight="1" x14ac:dyDescent="0.2">
      <c r="A788" s="1"/>
      <c r="B788" s="1"/>
      <c r="C788" s="1"/>
      <c r="D788" s="1"/>
      <c r="E788" s="1"/>
      <c r="F788" s="1"/>
      <c r="G788" s="1"/>
      <c r="H788" s="1"/>
      <c r="I788" s="1"/>
      <c r="J788" s="504"/>
      <c r="K788" s="466"/>
      <c r="L788" s="1"/>
      <c r="M788" s="1"/>
      <c r="N788" s="1"/>
      <c r="O788" s="1"/>
      <c r="P788" s="1"/>
      <c r="Q788" s="1"/>
      <c r="R788" s="1"/>
      <c r="S788" s="1"/>
      <c r="T788" s="1"/>
      <c r="U788" s="1"/>
      <c r="V788" s="1"/>
      <c r="W788" s="1"/>
      <c r="X788" s="1"/>
      <c r="Y788" s="1"/>
      <c r="Z788" s="1"/>
      <c r="AA788" s="1"/>
      <c r="AB788" s="1"/>
      <c r="AC788" s="1"/>
      <c r="AD788" s="1"/>
      <c r="AE788" s="1"/>
    </row>
    <row r="789" spans="1:31" ht="15.75" customHeight="1" x14ac:dyDescent="0.2">
      <c r="A789" s="1"/>
      <c r="B789" s="1"/>
      <c r="C789" s="1"/>
      <c r="D789" s="1"/>
      <c r="E789" s="1"/>
      <c r="F789" s="1"/>
      <c r="G789" s="1"/>
      <c r="H789" s="1"/>
      <c r="I789" s="1"/>
      <c r="J789" s="504"/>
      <c r="K789" s="466"/>
      <c r="L789" s="1"/>
      <c r="M789" s="1"/>
      <c r="N789" s="1"/>
      <c r="O789" s="1"/>
      <c r="P789" s="1"/>
      <c r="Q789" s="1"/>
      <c r="R789" s="1"/>
      <c r="S789" s="1"/>
      <c r="T789" s="1"/>
      <c r="U789" s="1"/>
      <c r="V789" s="1"/>
      <c r="W789" s="1"/>
      <c r="X789" s="1"/>
      <c r="Y789" s="1"/>
      <c r="Z789" s="1"/>
      <c r="AA789" s="1"/>
      <c r="AB789" s="1"/>
      <c r="AC789" s="1"/>
      <c r="AD789" s="1"/>
      <c r="AE789" s="1"/>
    </row>
    <row r="790" spans="1:31" ht="15.75" customHeight="1" x14ac:dyDescent="0.2">
      <c r="A790" s="1"/>
      <c r="B790" s="1"/>
      <c r="C790" s="1"/>
      <c r="D790" s="1"/>
      <c r="E790" s="1"/>
      <c r="F790" s="1"/>
      <c r="G790" s="1"/>
      <c r="H790" s="1"/>
      <c r="I790" s="1"/>
      <c r="J790" s="504"/>
      <c r="K790" s="466"/>
      <c r="L790" s="1"/>
      <c r="M790" s="1"/>
      <c r="N790" s="1"/>
      <c r="O790" s="1"/>
      <c r="P790" s="1"/>
      <c r="Q790" s="1"/>
      <c r="R790" s="1"/>
      <c r="S790" s="1"/>
      <c r="T790" s="1"/>
      <c r="U790" s="1"/>
      <c r="V790" s="1"/>
      <c r="W790" s="1"/>
      <c r="X790" s="1"/>
      <c r="Y790" s="1"/>
      <c r="Z790" s="1"/>
      <c r="AA790" s="1"/>
      <c r="AB790" s="1"/>
      <c r="AC790" s="1"/>
      <c r="AD790" s="1"/>
      <c r="AE790" s="1"/>
    </row>
    <row r="791" spans="1:31" ht="15.75" customHeight="1" x14ac:dyDescent="0.2">
      <c r="A791" s="1"/>
      <c r="B791" s="1"/>
      <c r="C791" s="1"/>
      <c r="D791" s="1"/>
      <c r="E791" s="1"/>
      <c r="F791" s="1"/>
      <c r="G791" s="1"/>
      <c r="H791" s="1"/>
      <c r="I791" s="1"/>
      <c r="J791" s="504"/>
      <c r="K791" s="466"/>
      <c r="L791" s="1"/>
      <c r="M791" s="1"/>
      <c r="N791" s="1"/>
      <c r="O791" s="1"/>
      <c r="P791" s="1"/>
      <c r="Q791" s="1"/>
      <c r="R791" s="1"/>
      <c r="S791" s="1"/>
      <c r="T791" s="1"/>
      <c r="U791" s="1"/>
      <c r="V791" s="1"/>
      <c r="W791" s="1"/>
      <c r="X791" s="1"/>
      <c r="Y791" s="1"/>
      <c r="Z791" s="1"/>
      <c r="AA791" s="1"/>
      <c r="AB791" s="1"/>
      <c r="AC791" s="1"/>
      <c r="AD791" s="1"/>
      <c r="AE791" s="1"/>
    </row>
    <row r="792" spans="1:31" ht="15.75" customHeight="1" x14ac:dyDescent="0.2">
      <c r="A792" s="1"/>
      <c r="B792" s="1"/>
      <c r="C792" s="1"/>
      <c r="D792" s="1"/>
      <c r="E792" s="1"/>
      <c r="F792" s="1"/>
      <c r="G792" s="1"/>
      <c r="H792" s="1"/>
      <c r="I792" s="1"/>
      <c r="J792" s="504"/>
      <c r="K792" s="466"/>
      <c r="L792" s="1"/>
      <c r="M792" s="1"/>
      <c r="N792" s="1"/>
      <c r="O792" s="1"/>
      <c r="P792" s="1"/>
      <c r="Q792" s="1"/>
      <c r="R792" s="1"/>
      <c r="S792" s="1"/>
      <c r="T792" s="1"/>
      <c r="U792" s="1"/>
      <c r="V792" s="1"/>
      <c r="W792" s="1"/>
      <c r="X792" s="1"/>
      <c r="Y792" s="1"/>
      <c r="Z792" s="1"/>
      <c r="AA792" s="1"/>
      <c r="AB792" s="1"/>
      <c r="AC792" s="1"/>
      <c r="AD792" s="1"/>
      <c r="AE792" s="1"/>
    </row>
    <row r="793" spans="1:31" ht="15.75" customHeight="1" x14ac:dyDescent="0.2">
      <c r="A793" s="1"/>
      <c r="B793" s="1"/>
      <c r="C793" s="1"/>
      <c r="D793" s="1"/>
      <c r="E793" s="1"/>
      <c r="F793" s="1"/>
      <c r="G793" s="1"/>
      <c r="H793" s="1"/>
      <c r="I793" s="1"/>
      <c r="J793" s="504"/>
      <c r="K793" s="466"/>
      <c r="L793" s="1"/>
      <c r="M793" s="1"/>
      <c r="N793" s="1"/>
      <c r="O793" s="1"/>
      <c r="P793" s="1"/>
      <c r="Q793" s="1"/>
      <c r="R793" s="1"/>
      <c r="S793" s="1"/>
      <c r="T793" s="1"/>
      <c r="U793" s="1"/>
      <c r="V793" s="1"/>
      <c r="W793" s="1"/>
      <c r="X793" s="1"/>
      <c r="Y793" s="1"/>
      <c r="Z793" s="1"/>
      <c r="AA793" s="1"/>
      <c r="AB793" s="1"/>
      <c r="AC793" s="1"/>
      <c r="AD793" s="1"/>
      <c r="AE793" s="1"/>
    </row>
    <row r="794" spans="1:31" ht="15.75" customHeight="1" x14ac:dyDescent="0.2">
      <c r="A794" s="1"/>
      <c r="B794" s="1"/>
      <c r="C794" s="1"/>
      <c r="D794" s="1"/>
      <c r="E794" s="1"/>
      <c r="F794" s="1"/>
      <c r="G794" s="1"/>
      <c r="H794" s="1"/>
      <c r="I794" s="1"/>
      <c r="J794" s="504"/>
      <c r="K794" s="466"/>
      <c r="L794" s="1"/>
      <c r="M794" s="1"/>
      <c r="N794" s="1"/>
      <c r="O794" s="1"/>
      <c r="P794" s="1"/>
      <c r="Q794" s="1"/>
      <c r="R794" s="1"/>
      <c r="S794" s="1"/>
      <c r="T794" s="1"/>
      <c r="U794" s="1"/>
      <c r="V794" s="1"/>
      <c r="W794" s="1"/>
      <c r="X794" s="1"/>
      <c r="Y794" s="1"/>
      <c r="Z794" s="1"/>
      <c r="AA794" s="1"/>
      <c r="AB794" s="1"/>
      <c r="AC794" s="1"/>
      <c r="AD794" s="1"/>
      <c r="AE794" s="1"/>
    </row>
    <row r="795" spans="1:31" ht="15.75" customHeight="1" x14ac:dyDescent="0.2">
      <c r="A795" s="1"/>
      <c r="B795" s="1"/>
      <c r="C795" s="1"/>
      <c r="D795" s="1"/>
      <c r="E795" s="1"/>
      <c r="F795" s="1"/>
      <c r="G795" s="1"/>
      <c r="H795" s="1"/>
      <c r="I795" s="1"/>
      <c r="J795" s="504"/>
      <c r="K795" s="466"/>
      <c r="L795" s="1"/>
      <c r="M795" s="1"/>
      <c r="N795" s="1"/>
      <c r="O795" s="1"/>
      <c r="P795" s="1"/>
      <c r="Q795" s="1"/>
      <c r="R795" s="1"/>
      <c r="S795" s="1"/>
      <c r="T795" s="1"/>
      <c r="U795" s="1"/>
      <c r="V795" s="1"/>
      <c r="W795" s="1"/>
      <c r="X795" s="1"/>
      <c r="Y795" s="1"/>
      <c r="Z795" s="1"/>
      <c r="AA795" s="1"/>
      <c r="AB795" s="1"/>
      <c r="AC795" s="1"/>
      <c r="AD795" s="1"/>
      <c r="AE795" s="1"/>
    </row>
    <row r="796" spans="1:31" ht="15.75" customHeight="1" x14ac:dyDescent="0.2">
      <c r="A796" s="1"/>
      <c r="B796" s="1"/>
      <c r="C796" s="1"/>
      <c r="D796" s="1"/>
      <c r="E796" s="1"/>
      <c r="F796" s="1"/>
      <c r="G796" s="1"/>
      <c r="H796" s="1"/>
      <c r="I796" s="1"/>
      <c r="J796" s="504"/>
      <c r="K796" s="466"/>
      <c r="L796" s="1"/>
      <c r="M796" s="1"/>
      <c r="N796" s="1"/>
      <c r="O796" s="1"/>
      <c r="P796" s="1"/>
      <c r="Q796" s="1"/>
      <c r="R796" s="1"/>
      <c r="S796" s="1"/>
      <c r="T796" s="1"/>
      <c r="U796" s="1"/>
      <c r="V796" s="1"/>
      <c r="W796" s="1"/>
      <c r="X796" s="1"/>
      <c r="Y796" s="1"/>
      <c r="Z796" s="1"/>
      <c r="AA796" s="1"/>
      <c r="AB796" s="1"/>
      <c r="AC796" s="1"/>
      <c r="AD796" s="1"/>
      <c r="AE796" s="1"/>
    </row>
    <row r="797" spans="1:31" ht="15.75" customHeight="1" x14ac:dyDescent="0.2">
      <c r="A797" s="1"/>
      <c r="B797" s="1"/>
      <c r="C797" s="1"/>
      <c r="D797" s="1"/>
      <c r="E797" s="1"/>
      <c r="F797" s="1"/>
      <c r="G797" s="1"/>
      <c r="H797" s="1"/>
      <c r="I797" s="1"/>
      <c r="J797" s="504"/>
      <c r="K797" s="466"/>
      <c r="L797" s="1"/>
      <c r="M797" s="1"/>
      <c r="N797" s="1"/>
      <c r="O797" s="1"/>
      <c r="P797" s="1"/>
      <c r="Q797" s="1"/>
      <c r="R797" s="1"/>
      <c r="S797" s="1"/>
      <c r="T797" s="1"/>
      <c r="U797" s="1"/>
      <c r="V797" s="1"/>
      <c r="W797" s="1"/>
      <c r="X797" s="1"/>
      <c r="Y797" s="1"/>
      <c r="Z797" s="1"/>
      <c r="AA797" s="1"/>
      <c r="AB797" s="1"/>
      <c r="AC797" s="1"/>
      <c r="AD797" s="1"/>
      <c r="AE797" s="1"/>
    </row>
    <row r="798" spans="1:31" ht="15.75" customHeight="1" x14ac:dyDescent="0.2">
      <c r="A798" s="1"/>
      <c r="B798" s="1"/>
      <c r="C798" s="1"/>
      <c r="D798" s="1"/>
      <c r="E798" s="1"/>
      <c r="F798" s="1"/>
      <c r="G798" s="1"/>
      <c r="H798" s="1"/>
      <c r="I798" s="1"/>
      <c r="J798" s="504"/>
      <c r="K798" s="466"/>
      <c r="L798" s="1"/>
      <c r="M798" s="1"/>
      <c r="N798" s="1"/>
      <c r="O798" s="1"/>
      <c r="P798" s="1"/>
      <c r="Q798" s="1"/>
      <c r="R798" s="1"/>
      <c r="S798" s="1"/>
      <c r="T798" s="1"/>
      <c r="U798" s="1"/>
      <c r="V798" s="1"/>
      <c r="W798" s="1"/>
      <c r="X798" s="1"/>
      <c r="Y798" s="1"/>
      <c r="Z798" s="1"/>
      <c r="AA798" s="1"/>
      <c r="AB798" s="1"/>
      <c r="AC798" s="1"/>
      <c r="AD798" s="1"/>
      <c r="AE798" s="1"/>
    </row>
    <row r="799" spans="1:31" ht="15.75" customHeight="1" x14ac:dyDescent="0.2">
      <c r="A799" s="1"/>
      <c r="B799" s="1"/>
      <c r="C799" s="1"/>
      <c r="D799" s="1"/>
      <c r="E799" s="1"/>
      <c r="F799" s="1"/>
      <c r="G799" s="1"/>
      <c r="H799" s="1"/>
      <c r="I799" s="1"/>
      <c r="J799" s="504"/>
      <c r="K799" s="466"/>
      <c r="L799" s="1"/>
      <c r="M799" s="1"/>
      <c r="N799" s="1"/>
      <c r="O799" s="1"/>
      <c r="P799" s="1"/>
      <c r="Q799" s="1"/>
      <c r="R799" s="1"/>
      <c r="S799" s="1"/>
      <c r="T799" s="1"/>
      <c r="U799" s="1"/>
      <c r="V799" s="1"/>
      <c r="W799" s="1"/>
      <c r="X799" s="1"/>
      <c r="Y799" s="1"/>
      <c r="Z799" s="1"/>
      <c r="AA799" s="1"/>
      <c r="AB799" s="1"/>
      <c r="AC799" s="1"/>
      <c r="AD799" s="1"/>
      <c r="AE799" s="1"/>
    </row>
    <row r="800" spans="1:31" ht="15.75" customHeight="1" x14ac:dyDescent="0.2">
      <c r="A800" s="1"/>
      <c r="B800" s="1"/>
      <c r="C800" s="1"/>
      <c r="D800" s="1"/>
      <c r="E800" s="1"/>
      <c r="F800" s="1"/>
      <c r="G800" s="1"/>
      <c r="H800" s="1"/>
      <c r="I800" s="1"/>
      <c r="J800" s="504"/>
      <c r="K800" s="466"/>
      <c r="L800" s="1"/>
      <c r="M800" s="1"/>
      <c r="N800" s="1"/>
      <c r="O800" s="1"/>
      <c r="P800" s="1"/>
      <c r="Q800" s="1"/>
      <c r="R800" s="1"/>
      <c r="S800" s="1"/>
      <c r="T800" s="1"/>
      <c r="U800" s="1"/>
      <c r="V800" s="1"/>
      <c r="W800" s="1"/>
      <c r="X800" s="1"/>
      <c r="Y800" s="1"/>
      <c r="Z800" s="1"/>
      <c r="AA800" s="1"/>
      <c r="AB800" s="1"/>
      <c r="AC800" s="1"/>
      <c r="AD800" s="1"/>
      <c r="AE800" s="1"/>
    </row>
    <row r="801" spans="1:31" ht="15.75" customHeight="1" x14ac:dyDescent="0.2">
      <c r="A801" s="1"/>
      <c r="B801" s="1"/>
      <c r="C801" s="1"/>
      <c r="D801" s="1"/>
      <c r="E801" s="1"/>
      <c r="F801" s="1"/>
      <c r="G801" s="1"/>
      <c r="H801" s="1"/>
      <c r="I801" s="1"/>
      <c r="J801" s="504"/>
      <c r="K801" s="466"/>
      <c r="L801" s="1"/>
      <c r="M801" s="1"/>
      <c r="N801" s="1"/>
      <c r="O801" s="1"/>
      <c r="P801" s="1"/>
      <c r="Q801" s="1"/>
      <c r="R801" s="1"/>
      <c r="S801" s="1"/>
      <c r="T801" s="1"/>
      <c r="U801" s="1"/>
      <c r="V801" s="1"/>
      <c r="W801" s="1"/>
      <c r="X801" s="1"/>
      <c r="Y801" s="1"/>
      <c r="Z801" s="1"/>
      <c r="AA801" s="1"/>
      <c r="AB801" s="1"/>
      <c r="AC801" s="1"/>
      <c r="AD801" s="1"/>
      <c r="AE801" s="1"/>
    </row>
    <row r="802" spans="1:31" ht="15.75" customHeight="1" x14ac:dyDescent="0.2">
      <c r="A802" s="1"/>
      <c r="B802" s="1"/>
      <c r="C802" s="1"/>
      <c r="D802" s="1"/>
      <c r="E802" s="1"/>
      <c r="F802" s="1"/>
      <c r="G802" s="1"/>
      <c r="H802" s="1"/>
      <c r="I802" s="1"/>
      <c r="J802" s="504"/>
      <c r="K802" s="466"/>
      <c r="L802" s="1"/>
      <c r="M802" s="1"/>
      <c r="N802" s="1"/>
      <c r="O802" s="1"/>
      <c r="P802" s="1"/>
      <c r="Q802" s="1"/>
      <c r="R802" s="1"/>
      <c r="S802" s="1"/>
      <c r="T802" s="1"/>
      <c r="U802" s="1"/>
      <c r="V802" s="1"/>
      <c r="W802" s="1"/>
      <c r="X802" s="1"/>
      <c r="Y802" s="1"/>
      <c r="Z802" s="1"/>
      <c r="AA802" s="1"/>
      <c r="AB802" s="1"/>
      <c r="AC802" s="1"/>
      <c r="AD802" s="1"/>
      <c r="AE802" s="1"/>
    </row>
    <row r="803" spans="1:31" ht="15.75" customHeight="1" x14ac:dyDescent="0.2">
      <c r="A803" s="1"/>
      <c r="B803" s="1"/>
      <c r="C803" s="1"/>
      <c r="D803" s="1"/>
      <c r="E803" s="1"/>
      <c r="F803" s="1"/>
      <c r="G803" s="1"/>
      <c r="H803" s="1"/>
      <c r="I803" s="1"/>
      <c r="J803" s="504"/>
      <c r="K803" s="466"/>
      <c r="L803" s="1"/>
      <c r="M803" s="1"/>
      <c r="N803" s="1"/>
      <c r="O803" s="1"/>
      <c r="P803" s="1"/>
      <c r="Q803" s="1"/>
      <c r="R803" s="1"/>
      <c r="S803" s="1"/>
      <c r="T803" s="1"/>
      <c r="U803" s="1"/>
      <c r="V803" s="1"/>
      <c r="W803" s="1"/>
      <c r="X803" s="1"/>
      <c r="Y803" s="1"/>
      <c r="Z803" s="1"/>
      <c r="AA803" s="1"/>
      <c r="AB803" s="1"/>
      <c r="AC803" s="1"/>
      <c r="AD803" s="1"/>
      <c r="AE803" s="1"/>
    </row>
    <row r="804" spans="1:31" ht="15.75" customHeight="1" x14ac:dyDescent="0.2">
      <c r="A804" s="1"/>
      <c r="B804" s="1"/>
      <c r="C804" s="1"/>
      <c r="D804" s="1"/>
      <c r="E804" s="1"/>
      <c r="F804" s="1"/>
      <c r="G804" s="1"/>
      <c r="H804" s="1"/>
      <c r="I804" s="1"/>
      <c r="J804" s="504"/>
      <c r="K804" s="466"/>
      <c r="L804" s="1"/>
      <c r="M804" s="1"/>
      <c r="N804" s="1"/>
      <c r="O804" s="1"/>
      <c r="P804" s="1"/>
      <c r="Q804" s="1"/>
      <c r="R804" s="1"/>
      <c r="S804" s="1"/>
      <c r="T804" s="1"/>
      <c r="U804" s="1"/>
      <c r="V804" s="1"/>
      <c r="W804" s="1"/>
      <c r="X804" s="1"/>
      <c r="Y804" s="1"/>
      <c r="Z804" s="1"/>
      <c r="AA804" s="1"/>
      <c r="AB804" s="1"/>
      <c r="AC804" s="1"/>
      <c r="AD804" s="1"/>
      <c r="AE804" s="1"/>
    </row>
    <row r="805" spans="1:31" ht="15.75" customHeight="1" x14ac:dyDescent="0.2">
      <c r="A805" s="1"/>
      <c r="B805" s="1"/>
      <c r="C805" s="1"/>
      <c r="D805" s="1"/>
      <c r="E805" s="1"/>
      <c r="F805" s="1"/>
      <c r="G805" s="1"/>
      <c r="H805" s="1"/>
      <c r="I805" s="1"/>
      <c r="J805" s="504"/>
      <c r="K805" s="466"/>
      <c r="L805" s="1"/>
      <c r="M805" s="1"/>
      <c r="N805" s="1"/>
      <c r="O805" s="1"/>
      <c r="P805" s="1"/>
      <c r="Q805" s="1"/>
      <c r="R805" s="1"/>
      <c r="S805" s="1"/>
      <c r="T805" s="1"/>
      <c r="U805" s="1"/>
      <c r="V805" s="1"/>
      <c r="W805" s="1"/>
      <c r="X805" s="1"/>
      <c r="Y805" s="1"/>
      <c r="Z805" s="1"/>
      <c r="AA805" s="1"/>
      <c r="AB805" s="1"/>
      <c r="AC805" s="1"/>
      <c r="AD805" s="1"/>
      <c r="AE805" s="1"/>
    </row>
    <row r="806" spans="1:31" ht="15.75" customHeight="1" x14ac:dyDescent="0.2">
      <c r="A806" s="1"/>
      <c r="B806" s="1"/>
      <c r="C806" s="1"/>
      <c r="D806" s="1"/>
      <c r="E806" s="1"/>
      <c r="F806" s="1"/>
      <c r="G806" s="1"/>
      <c r="H806" s="1"/>
      <c r="I806" s="1"/>
      <c r="J806" s="504"/>
      <c r="K806" s="466"/>
      <c r="L806" s="1"/>
      <c r="M806" s="1"/>
      <c r="N806" s="1"/>
      <c r="O806" s="1"/>
      <c r="P806" s="1"/>
      <c r="Q806" s="1"/>
      <c r="R806" s="1"/>
      <c r="S806" s="1"/>
      <c r="T806" s="1"/>
      <c r="U806" s="1"/>
      <c r="V806" s="1"/>
      <c r="W806" s="1"/>
      <c r="X806" s="1"/>
      <c r="Y806" s="1"/>
      <c r="Z806" s="1"/>
      <c r="AA806" s="1"/>
      <c r="AB806" s="1"/>
      <c r="AC806" s="1"/>
      <c r="AD806" s="1"/>
      <c r="AE806" s="1"/>
    </row>
    <row r="807" spans="1:31" ht="15.75" customHeight="1" x14ac:dyDescent="0.2">
      <c r="A807" s="1"/>
      <c r="B807" s="1"/>
      <c r="C807" s="1"/>
      <c r="D807" s="1"/>
      <c r="E807" s="1"/>
      <c r="F807" s="1"/>
      <c r="G807" s="1"/>
      <c r="H807" s="1"/>
      <c r="I807" s="1"/>
      <c r="J807" s="504"/>
      <c r="K807" s="466"/>
      <c r="L807" s="1"/>
      <c r="M807" s="1"/>
      <c r="N807" s="1"/>
      <c r="O807" s="1"/>
      <c r="P807" s="1"/>
      <c r="Q807" s="1"/>
      <c r="R807" s="1"/>
      <c r="S807" s="1"/>
      <c r="T807" s="1"/>
      <c r="U807" s="1"/>
      <c r="V807" s="1"/>
      <c r="W807" s="1"/>
      <c r="X807" s="1"/>
      <c r="Y807" s="1"/>
      <c r="Z807" s="1"/>
      <c r="AA807" s="1"/>
      <c r="AB807" s="1"/>
      <c r="AC807" s="1"/>
      <c r="AD807" s="1"/>
      <c r="AE807" s="1"/>
    </row>
    <row r="808" spans="1:31" ht="15.75" customHeight="1" x14ac:dyDescent="0.2">
      <c r="A808" s="1"/>
      <c r="B808" s="1"/>
      <c r="C808" s="1"/>
      <c r="D808" s="1"/>
      <c r="E808" s="1"/>
      <c r="F808" s="1"/>
      <c r="G808" s="1"/>
      <c r="H808" s="1"/>
      <c r="I808" s="1"/>
      <c r="J808" s="504"/>
      <c r="K808" s="466"/>
      <c r="L808" s="1"/>
      <c r="M808" s="1"/>
      <c r="N808" s="1"/>
      <c r="O808" s="1"/>
      <c r="P808" s="1"/>
      <c r="Q808" s="1"/>
      <c r="R808" s="1"/>
      <c r="S808" s="1"/>
      <c r="T808" s="1"/>
      <c r="U808" s="1"/>
      <c r="V808" s="1"/>
      <c r="W808" s="1"/>
      <c r="X808" s="1"/>
      <c r="Y808" s="1"/>
      <c r="Z808" s="1"/>
      <c r="AA808" s="1"/>
      <c r="AB808" s="1"/>
      <c r="AC808" s="1"/>
      <c r="AD808" s="1"/>
      <c r="AE808" s="1"/>
    </row>
    <row r="809" spans="1:31" ht="15.75" customHeight="1" x14ac:dyDescent="0.2">
      <c r="A809" s="1"/>
      <c r="B809" s="1"/>
      <c r="C809" s="1"/>
      <c r="D809" s="1"/>
      <c r="E809" s="1"/>
      <c r="F809" s="1"/>
      <c r="G809" s="1"/>
      <c r="H809" s="1"/>
      <c r="I809" s="1"/>
      <c r="J809" s="504"/>
      <c r="K809" s="466"/>
      <c r="L809" s="1"/>
      <c r="M809" s="1"/>
      <c r="N809" s="1"/>
      <c r="O809" s="1"/>
      <c r="P809" s="1"/>
      <c r="Q809" s="1"/>
      <c r="R809" s="1"/>
      <c r="S809" s="1"/>
      <c r="T809" s="1"/>
      <c r="U809" s="1"/>
      <c r="V809" s="1"/>
      <c r="W809" s="1"/>
      <c r="X809" s="1"/>
      <c r="Y809" s="1"/>
      <c r="Z809" s="1"/>
      <c r="AA809" s="1"/>
      <c r="AB809" s="1"/>
      <c r="AC809" s="1"/>
      <c r="AD809" s="1"/>
      <c r="AE809" s="1"/>
    </row>
    <row r="810" spans="1:31" ht="15.75" customHeight="1" x14ac:dyDescent="0.2">
      <c r="A810" s="1"/>
      <c r="B810" s="1"/>
      <c r="C810" s="1"/>
      <c r="D810" s="1"/>
      <c r="E810" s="1"/>
      <c r="F810" s="1"/>
      <c r="G810" s="1"/>
      <c r="H810" s="1"/>
      <c r="I810" s="1"/>
      <c r="J810" s="504"/>
      <c r="K810" s="466"/>
      <c r="L810" s="1"/>
      <c r="M810" s="1"/>
      <c r="N810" s="1"/>
      <c r="O810" s="1"/>
      <c r="P810" s="1"/>
      <c r="Q810" s="1"/>
      <c r="R810" s="1"/>
      <c r="S810" s="1"/>
      <c r="T810" s="1"/>
      <c r="U810" s="1"/>
      <c r="V810" s="1"/>
      <c r="W810" s="1"/>
      <c r="X810" s="1"/>
      <c r="Y810" s="1"/>
      <c r="Z810" s="1"/>
      <c r="AA810" s="1"/>
      <c r="AB810" s="1"/>
      <c r="AC810" s="1"/>
      <c r="AD810" s="1"/>
      <c r="AE810" s="1"/>
    </row>
    <row r="811" spans="1:31" ht="15.75" customHeight="1" x14ac:dyDescent="0.2">
      <c r="A811" s="1"/>
      <c r="B811" s="1"/>
      <c r="C811" s="1"/>
      <c r="D811" s="1"/>
      <c r="E811" s="1"/>
      <c r="F811" s="1"/>
      <c r="G811" s="1"/>
      <c r="H811" s="1"/>
      <c r="I811" s="1"/>
      <c r="J811" s="504"/>
      <c r="K811" s="466"/>
      <c r="L811" s="1"/>
      <c r="M811" s="1"/>
      <c r="N811" s="1"/>
      <c r="O811" s="1"/>
      <c r="P811" s="1"/>
      <c r="Q811" s="1"/>
      <c r="R811" s="1"/>
      <c r="S811" s="1"/>
      <c r="T811" s="1"/>
      <c r="U811" s="1"/>
      <c r="V811" s="1"/>
      <c r="W811" s="1"/>
      <c r="X811" s="1"/>
      <c r="Y811" s="1"/>
      <c r="Z811" s="1"/>
      <c r="AA811" s="1"/>
      <c r="AB811" s="1"/>
      <c r="AC811" s="1"/>
      <c r="AD811" s="1"/>
      <c r="AE811" s="1"/>
    </row>
    <row r="812" spans="1:31" ht="15.75" customHeight="1" x14ac:dyDescent="0.2">
      <c r="A812" s="1"/>
      <c r="B812" s="1"/>
      <c r="C812" s="1"/>
      <c r="D812" s="1"/>
      <c r="E812" s="1"/>
      <c r="F812" s="1"/>
      <c r="G812" s="1"/>
      <c r="H812" s="1"/>
      <c r="I812" s="1"/>
      <c r="J812" s="504"/>
      <c r="K812" s="466"/>
      <c r="L812" s="1"/>
      <c r="M812" s="1"/>
      <c r="N812" s="1"/>
      <c r="O812" s="1"/>
      <c r="P812" s="1"/>
      <c r="Q812" s="1"/>
      <c r="R812" s="1"/>
      <c r="S812" s="1"/>
      <c r="T812" s="1"/>
      <c r="U812" s="1"/>
      <c r="V812" s="1"/>
      <c r="W812" s="1"/>
      <c r="X812" s="1"/>
      <c r="Y812" s="1"/>
      <c r="Z812" s="1"/>
      <c r="AA812" s="1"/>
      <c r="AB812" s="1"/>
      <c r="AC812" s="1"/>
      <c r="AD812" s="1"/>
      <c r="AE812" s="1"/>
    </row>
    <row r="813" spans="1:31" ht="15.75" customHeight="1" x14ac:dyDescent="0.2">
      <c r="A813" s="1"/>
      <c r="B813" s="1"/>
      <c r="C813" s="1"/>
      <c r="D813" s="1"/>
      <c r="E813" s="1"/>
      <c r="F813" s="1"/>
      <c r="G813" s="1"/>
      <c r="H813" s="1"/>
      <c r="I813" s="1"/>
      <c r="J813" s="504"/>
      <c r="K813" s="466"/>
      <c r="L813" s="1"/>
      <c r="M813" s="1"/>
      <c r="N813" s="1"/>
      <c r="O813" s="1"/>
      <c r="P813" s="1"/>
      <c r="Q813" s="1"/>
      <c r="R813" s="1"/>
      <c r="S813" s="1"/>
      <c r="T813" s="1"/>
      <c r="U813" s="1"/>
      <c r="V813" s="1"/>
      <c r="W813" s="1"/>
      <c r="X813" s="1"/>
      <c r="Y813" s="1"/>
      <c r="Z813" s="1"/>
      <c r="AA813" s="1"/>
      <c r="AB813" s="1"/>
      <c r="AC813" s="1"/>
      <c r="AD813" s="1"/>
      <c r="AE813" s="1"/>
    </row>
    <row r="814" spans="1:31" ht="15.75" customHeight="1" x14ac:dyDescent="0.2">
      <c r="A814" s="1"/>
      <c r="B814" s="1"/>
      <c r="C814" s="1"/>
      <c r="D814" s="1"/>
      <c r="E814" s="1"/>
      <c r="F814" s="1"/>
      <c r="G814" s="1"/>
      <c r="H814" s="1"/>
      <c r="I814" s="1"/>
      <c r="J814" s="504"/>
      <c r="K814" s="466"/>
      <c r="L814" s="1"/>
      <c r="M814" s="1"/>
      <c r="N814" s="1"/>
      <c r="O814" s="1"/>
      <c r="P814" s="1"/>
      <c r="Q814" s="1"/>
      <c r="R814" s="1"/>
      <c r="S814" s="1"/>
      <c r="T814" s="1"/>
      <c r="U814" s="1"/>
      <c r="V814" s="1"/>
      <c r="W814" s="1"/>
      <c r="X814" s="1"/>
      <c r="Y814" s="1"/>
      <c r="Z814" s="1"/>
      <c r="AA814" s="1"/>
      <c r="AB814" s="1"/>
      <c r="AC814" s="1"/>
      <c r="AD814" s="1"/>
      <c r="AE814" s="1"/>
    </row>
    <row r="815" spans="1:31" ht="15.75" customHeight="1" x14ac:dyDescent="0.2">
      <c r="A815" s="1"/>
      <c r="B815" s="1"/>
      <c r="C815" s="1"/>
      <c r="D815" s="1"/>
      <c r="E815" s="1"/>
      <c r="F815" s="1"/>
      <c r="G815" s="1"/>
      <c r="H815" s="1"/>
      <c r="I815" s="1"/>
      <c r="J815" s="504"/>
      <c r="K815" s="466"/>
      <c r="L815" s="1"/>
      <c r="M815" s="1"/>
      <c r="N815" s="1"/>
      <c r="O815" s="1"/>
      <c r="P815" s="1"/>
      <c r="Q815" s="1"/>
      <c r="R815" s="1"/>
      <c r="S815" s="1"/>
      <c r="T815" s="1"/>
      <c r="U815" s="1"/>
      <c r="V815" s="1"/>
      <c r="W815" s="1"/>
      <c r="X815" s="1"/>
      <c r="Y815" s="1"/>
      <c r="Z815" s="1"/>
      <c r="AA815" s="1"/>
      <c r="AB815" s="1"/>
      <c r="AC815" s="1"/>
      <c r="AD815" s="1"/>
      <c r="AE815" s="1"/>
    </row>
    <row r="816" spans="1:31" ht="15.75" customHeight="1" x14ac:dyDescent="0.2">
      <c r="A816" s="1"/>
      <c r="B816" s="1"/>
      <c r="C816" s="1"/>
      <c r="D816" s="1"/>
      <c r="E816" s="1"/>
      <c r="F816" s="1"/>
      <c r="G816" s="1"/>
      <c r="H816" s="1"/>
      <c r="I816" s="1"/>
      <c r="J816" s="504"/>
      <c r="K816" s="466"/>
      <c r="L816" s="1"/>
      <c r="M816" s="1"/>
      <c r="N816" s="1"/>
      <c r="O816" s="1"/>
      <c r="P816" s="1"/>
      <c r="Q816" s="1"/>
      <c r="R816" s="1"/>
      <c r="S816" s="1"/>
      <c r="T816" s="1"/>
      <c r="U816" s="1"/>
      <c r="V816" s="1"/>
      <c r="W816" s="1"/>
      <c r="X816" s="1"/>
      <c r="Y816" s="1"/>
      <c r="Z816" s="1"/>
      <c r="AA816" s="1"/>
      <c r="AB816" s="1"/>
      <c r="AC816" s="1"/>
      <c r="AD816" s="1"/>
      <c r="AE816" s="1"/>
    </row>
    <row r="817" spans="1:31" ht="15.75" customHeight="1" x14ac:dyDescent="0.2">
      <c r="A817" s="1"/>
      <c r="B817" s="1"/>
      <c r="C817" s="1"/>
      <c r="D817" s="1"/>
      <c r="E817" s="1"/>
      <c r="F817" s="1"/>
      <c r="G817" s="1"/>
      <c r="H817" s="1"/>
      <c r="I817" s="1"/>
      <c r="J817" s="504"/>
      <c r="K817" s="466"/>
      <c r="L817" s="1"/>
      <c r="M817" s="1"/>
      <c r="N817" s="1"/>
      <c r="O817" s="1"/>
      <c r="P817" s="1"/>
      <c r="Q817" s="1"/>
      <c r="R817" s="1"/>
      <c r="S817" s="1"/>
      <c r="T817" s="1"/>
      <c r="U817" s="1"/>
      <c r="V817" s="1"/>
      <c r="W817" s="1"/>
      <c r="X817" s="1"/>
      <c r="Y817" s="1"/>
      <c r="Z817" s="1"/>
      <c r="AA817" s="1"/>
      <c r="AB817" s="1"/>
      <c r="AC817" s="1"/>
      <c r="AD817" s="1"/>
      <c r="AE817" s="1"/>
    </row>
    <row r="818" spans="1:31" ht="15.75" customHeight="1" x14ac:dyDescent="0.2">
      <c r="A818" s="1"/>
      <c r="B818" s="1"/>
      <c r="C818" s="1"/>
      <c r="D818" s="1"/>
      <c r="E818" s="1"/>
      <c r="F818" s="1"/>
      <c r="G818" s="1"/>
      <c r="H818" s="1"/>
      <c r="I818" s="1"/>
      <c r="J818" s="504"/>
      <c r="K818" s="466"/>
      <c r="L818" s="1"/>
      <c r="M818" s="1"/>
      <c r="N818" s="1"/>
      <c r="O818" s="1"/>
      <c r="P818" s="1"/>
      <c r="Q818" s="1"/>
      <c r="R818" s="1"/>
      <c r="S818" s="1"/>
      <c r="T818" s="1"/>
      <c r="U818" s="1"/>
      <c r="V818" s="1"/>
      <c r="W818" s="1"/>
      <c r="X818" s="1"/>
      <c r="Y818" s="1"/>
      <c r="Z818" s="1"/>
      <c r="AA818" s="1"/>
      <c r="AB818" s="1"/>
      <c r="AC818" s="1"/>
      <c r="AD818" s="1"/>
      <c r="AE818" s="1"/>
    </row>
    <row r="819" spans="1:31" ht="15.75" customHeight="1" x14ac:dyDescent="0.2">
      <c r="A819" s="1"/>
      <c r="B819" s="1"/>
      <c r="C819" s="1"/>
      <c r="D819" s="1"/>
      <c r="E819" s="1"/>
      <c r="F819" s="1"/>
      <c r="G819" s="1"/>
      <c r="H819" s="1"/>
      <c r="I819" s="1"/>
      <c r="J819" s="504"/>
      <c r="K819" s="466"/>
      <c r="L819" s="1"/>
      <c r="M819" s="1"/>
      <c r="N819" s="1"/>
      <c r="O819" s="1"/>
      <c r="P819" s="1"/>
      <c r="Q819" s="1"/>
      <c r="R819" s="1"/>
      <c r="S819" s="1"/>
      <c r="T819" s="1"/>
      <c r="U819" s="1"/>
      <c r="V819" s="1"/>
      <c r="W819" s="1"/>
      <c r="X819" s="1"/>
      <c r="Y819" s="1"/>
      <c r="Z819" s="1"/>
      <c r="AA819" s="1"/>
      <c r="AB819" s="1"/>
      <c r="AC819" s="1"/>
      <c r="AD819" s="1"/>
      <c r="AE819" s="1"/>
    </row>
    <row r="820" spans="1:31" ht="15.75" customHeight="1" x14ac:dyDescent="0.2">
      <c r="A820" s="1"/>
      <c r="B820" s="1"/>
      <c r="C820" s="1"/>
      <c r="D820" s="1"/>
      <c r="E820" s="1"/>
      <c r="F820" s="1"/>
      <c r="G820" s="1"/>
      <c r="H820" s="1"/>
      <c r="I820" s="1"/>
      <c r="J820" s="504"/>
      <c r="K820" s="466"/>
      <c r="L820" s="1"/>
      <c r="M820" s="1"/>
      <c r="N820" s="1"/>
      <c r="O820" s="1"/>
      <c r="P820" s="1"/>
      <c r="Q820" s="1"/>
      <c r="R820" s="1"/>
      <c r="S820" s="1"/>
      <c r="T820" s="1"/>
      <c r="U820" s="1"/>
      <c r="V820" s="1"/>
      <c r="W820" s="1"/>
      <c r="X820" s="1"/>
      <c r="Y820" s="1"/>
      <c r="Z820" s="1"/>
      <c r="AA820" s="1"/>
      <c r="AB820" s="1"/>
      <c r="AC820" s="1"/>
      <c r="AD820" s="1"/>
      <c r="AE820" s="1"/>
    </row>
    <row r="821" spans="1:31" ht="15.75" customHeight="1" x14ac:dyDescent="0.2">
      <c r="A821" s="1"/>
      <c r="B821" s="1"/>
      <c r="C821" s="1"/>
      <c r="D821" s="1"/>
      <c r="E821" s="1"/>
      <c r="F821" s="1"/>
      <c r="G821" s="1"/>
      <c r="H821" s="1"/>
      <c r="I821" s="1"/>
      <c r="J821" s="504"/>
      <c r="K821" s="466"/>
      <c r="L821" s="1"/>
      <c r="M821" s="1"/>
      <c r="N821" s="1"/>
      <c r="O821" s="1"/>
      <c r="P821" s="1"/>
      <c r="Q821" s="1"/>
      <c r="R821" s="1"/>
      <c r="S821" s="1"/>
      <c r="T821" s="1"/>
      <c r="U821" s="1"/>
      <c r="V821" s="1"/>
      <c r="W821" s="1"/>
      <c r="X821" s="1"/>
      <c r="Y821" s="1"/>
      <c r="Z821" s="1"/>
      <c r="AA821" s="1"/>
      <c r="AB821" s="1"/>
      <c r="AC821" s="1"/>
      <c r="AD821" s="1"/>
      <c r="AE821" s="1"/>
    </row>
    <row r="822" spans="1:31" ht="15.75" customHeight="1" x14ac:dyDescent="0.2">
      <c r="A822" s="1"/>
      <c r="B822" s="1"/>
      <c r="C822" s="1"/>
      <c r="D822" s="1"/>
      <c r="E822" s="1"/>
      <c r="F822" s="1"/>
      <c r="G822" s="1"/>
      <c r="H822" s="1"/>
      <c r="I822" s="1"/>
      <c r="J822" s="504"/>
      <c r="K822" s="466"/>
      <c r="L822" s="1"/>
      <c r="M822" s="1"/>
      <c r="N822" s="1"/>
      <c r="O822" s="1"/>
      <c r="P822" s="1"/>
      <c r="Q822" s="1"/>
      <c r="R822" s="1"/>
      <c r="S822" s="1"/>
      <c r="T822" s="1"/>
      <c r="U822" s="1"/>
      <c r="V822" s="1"/>
      <c r="W822" s="1"/>
      <c r="X822" s="1"/>
      <c r="Y822" s="1"/>
      <c r="Z822" s="1"/>
      <c r="AA822" s="1"/>
      <c r="AB822" s="1"/>
      <c r="AC822" s="1"/>
      <c r="AD822" s="1"/>
      <c r="AE822" s="1"/>
    </row>
    <row r="823" spans="1:31" ht="15.75" customHeight="1" x14ac:dyDescent="0.2">
      <c r="A823" s="1"/>
      <c r="B823" s="1"/>
      <c r="C823" s="1"/>
      <c r="D823" s="1"/>
      <c r="E823" s="1"/>
      <c r="F823" s="1"/>
      <c r="G823" s="1"/>
      <c r="H823" s="1"/>
      <c r="I823" s="1"/>
      <c r="J823" s="504"/>
      <c r="K823" s="466"/>
      <c r="L823" s="1"/>
      <c r="M823" s="1"/>
      <c r="N823" s="1"/>
      <c r="O823" s="1"/>
      <c r="P823" s="1"/>
      <c r="Q823" s="1"/>
      <c r="R823" s="1"/>
      <c r="S823" s="1"/>
      <c r="T823" s="1"/>
      <c r="U823" s="1"/>
      <c r="V823" s="1"/>
      <c r="W823" s="1"/>
      <c r="X823" s="1"/>
      <c r="Y823" s="1"/>
      <c r="Z823" s="1"/>
      <c r="AA823" s="1"/>
      <c r="AB823" s="1"/>
      <c r="AC823" s="1"/>
      <c r="AD823" s="1"/>
      <c r="AE823" s="1"/>
    </row>
    <row r="824" spans="1:31" ht="15.75" customHeight="1" x14ac:dyDescent="0.2">
      <c r="A824" s="1"/>
      <c r="B824" s="1"/>
      <c r="C824" s="1"/>
      <c r="D824" s="1"/>
      <c r="E824" s="1"/>
      <c r="F824" s="1"/>
      <c r="G824" s="1"/>
      <c r="H824" s="1"/>
      <c r="I824" s="1"/>
      <c r="J824" s="504"/>
      <c r="K824" s="466"/>
      <c r="L824" s="1"/>
      <c r="M824" s="1"/>
      <c r="N824" s="1"/>
      <c r="O824" s="1"/>
      <c r="P824" s="1"/>
      <c r="Q824" s="1"/>
      <c r="R824" s="1"/>
      <c r="S824" s="1"/>
      <c r="T824" s="1"/>
      <c r="U824" s="1"/>
      <c r="V824" s="1"/>
      <c r="W824" s="1"/>
      <c r="X824" s="1"/>
      <c r="Y824" s="1"/>
      <c r="Z824" s="1"/>
      <c r="AA824" s="1"/>
      <c r="AB824" s="1"/>
      <c r="AC824" s="1"/>
      <c r="AD824" s="1"/>
      <c r="AE824" s="1"/>
    </row>
    <row r="825" spans="1:31" ht="15.75" customHeight="1" x14ac:dyDescent="0.2">
      <c r="A825" s="1"/>
      <c r="B825" s="1"/>
      <c r="C825" s="1"/>
      <c r="D825" s="1"/>
      <c r="E825" s="1"/>
      <c r="F825" s="1"/>
      <c r="G825" s="1"/>
      <c r="H825" s="1"/>
      <c r="I825" s="1"/>
      <c r="J825" s="504"/>
      <c r="K825" s="466"/>
      <c r="L825" s="1"/>
      <c r="M825" s="1"/>
      <c r="N825" s="1"/>
      <c r="O825" s="1"/>
      <c r="P825" s="1"/>
      <c r="Q825" s="1"/>
      <c r="R825" s="1"/>
      <c r="S825" s="1"/>
      <c r="T825" s="1"/>
      <c r="U825" s="1"/>
      <c r="V825" s="1"/>
      <c r="W825" s="1"/>
      <c r="X825" s="1"/>
      <c r="Y825" s="1"/>
      <c r="Z825" s="1"/>
      <c r="AA825" s="1"/>
      <c r="AB825" s="1"/>
      <c r="AC825" s="1"/>
      <c r="AD825" s="1"/>
      <c r="AE825" s="1"/>
    </row>
    <row r="826" spans="1:31" ht="15.75" customHeight="1" x14ac:dyDescent="0.2">
      <c r="A826" s="1"/>
      <c r="B826" s="1"/>
      <c r="C826" s="1"/>
      <c r="D826" s="1"/>
      <c r="E826" s="1"/>
      <c r="F826" s="1"/>
      <c r="G826" s="1"/>
      <c r="H826" s="1"/>
      <c r="I826" s="1"/>
      <c r="J826" s="504"/>
      <c r="K826" s="466"/>
      <c r="L826" s="1"/>
      <c r="M826" s="1"/>
      <c r="N826" s="1"/>
      <c r="O826" s="1"/>
      <c r="P826" s="1"/>
      <c r="Q826" s="1"/>
      <c r="R826" s="1"/>
      <c r="S826" s="1"/>
      <c r="T826" s="1"/>
      <c r="U826" s="1"/>
      <c r="V826" s="1"/>
      <c r="W826" s="1"/>
      <c r="X826" s="1"/>
      <c r="Y826" s="1"/>
      <c r="Z826" s="1"/>
      <c r="AA826" s="1"/>
      <c r="AB826" s="1"/>
      <c r="AC826" s="1"/>
      <c r="AD826" s="1"/>
      <c r="AE826" s="1"/>
    </row>
    <row r="827" spans="1:31" ht="15.75" customHeight="1" x14ac:dyDescent="0.2">
      <c r="A827" s="1"/>
      <c r="B827" s="1"/>
      <c r="C827" s="1"/>
      <c r="D827" s="1"/>
      <c r="E827" s="1"/>
      <c r="F827" s="1"/>
      <c r="G827" s="1"/>
      <c r="H827" s="1"/>
      <c r="I827" s="1"/>
      <c r="J827" s="504"/>
      <c r="K827" s="466"/>
      <c r="L827" s="1"/>
      <c r="M827" s="1"/>
      <c r="N827" s="1"/>
      <c r="O827" s="1"/>
      <c r="P827" s="1"/>
      <c r="Q827" s="1"/>
      <c r="R827" s="1"/>
      <c r="S827" s="1"/>
      <c r="T827" s="1"/>
      <c r="U827" s="1"/>
      <c r="V827" s="1"/>
      <c r="W827" s="1"/>
      <c r="X827" s="1"/>
      <c r="Y827" s="1"/>
      <c r="Z827" s="1"/>
      <c r="AA827" s="1"/>
      <c r="AB827" s="1"/>
      <c r="AC827" s="1"/>
      <c r="AD827" s="1"/>
      <c r="AE827" s="1"/>
    </row>
    <row r="828" spans="1:31" ht="15.75" customHeight="1" x14ac:dyDescent="0.2">
      <c r="A828" s="1"/>
      <c r="B828" s="1"/>
      <c r="C828" s="1"/>
      <c r="D828" s="1"/>
      <c r="E828" s="1"/>
      <c r="F828" s="1"/>
      <c r="G828" s="1"/>
      <c r="H828" s="1"/>
      <c r="I828" s="1"/>
      <c r="J828" s="504"/>
      <c r="K828" s="466"/>
      <c r="L828" s="1"/>
      <c r="M828" s="1"/>
      <c r="N828" s="1"/>
      <c r="O828" s="1"/>
      <c r="P828" s="1"/>
      <c r="Q828" s="1"/>
      <c r="R828" s="1"/>
      <c r="S828" s="1"/>
      <c r="T828" s="1"/>
      <c r="U828" s="1"/>
      <c r="V828" s="1"/>
      <c r="W828" s="1"/>
      <c r="X828" s="1"/>
      <c r="Y828" s="1"/>
      <c r="Z828" s="1"/>
      <c r="AA828" s="1"/>
      <c r="AB828" s="1"/>
      <c r="AC828" s="1"/>
      <c r="AD828" s="1"/>
      <c r="AE828" s="1"/>
    </row>
    <row r="829" spans="1:31" ht="15.75" customHeight="1" x14ac:dyDescent="0.2">
      <c r="A829" s="1"/>
      <c r="B829" s="1"/>
      <c r="C829" s="1"/>
      <c r="D829" s="1"/>
      <c r="E829" s="1"/>
      <c r="F829" s="1"/>
      <c r="G829" s="1"/>
      <c r="H829" s="1"/>
      <c r="I829" s="1"/>
      <c r="J829" s="504"/>
      <c r="K829" s="466"/>
      <c r="L829" s="1"/>
      <c r="M829" s="1"/>
      <c r="N829" s="1"/>
      <c r="O829" s="1"/>
      <c r="P829" s="1"/>
      <c r="Q829" s="1"/>
      <c r="R829" s="1"/>
      <c r="S829" s="1"/>
      <c r="T829" s="1"/>
      <c r="U829" s="1"/>
      <c r="V829" s="1"/>
      <c r="W829" s="1"/>
      <c r="X829" s="1"/>
      <c r="Y829" s="1"/>
      <c r="Z829" s="1"/>
      <c r="AA829" s="1"/>
      <c r="AB829" s="1"/>
      <c r="AC829" s="1"/>
      <c r="AD829" s="1"/>
      <c r="AE829" s="1"/>
    </row>
    <row r="830" spans="1:31" ht="15.75" customHeight="1" x14ac:dyDescent="0.2">
      <c r="A830" s="1"/>
      <c r="B830" s="1"/>
      <c r="C830" s="1"/>
      <c r="D830" s="1"/>
      <c r="E830" s="1"/>
      <c r="F830" s="1"/>
      <c r="G830" s="1"/>
      <c r="H830" s="1"/>
      <c r="I830" s="1"/>
      <c r="J830" s="504"/>
      <c r="K830" s="466"/>
      <c r="L830" s="1"/>
      <c r="M830" s="1"/>
      <c r="N830" s="1"/>
      <c r="O830" s="1"/>
      <c r="P830" s="1"/>
      <c r="Q830" s="1"/>
      <c r="R830" s="1"/>
      <c r="S830" s="1"/>
      <c r="T830" s="1"/>
      <c r="U830" s="1"/>
      <c r="V830" s="1"/>
      <c r="W830" s="1"/>
      <c r="X830" s="1"/>
      <c r="Y830" s="1"/>
      <c r="Z830" s="1"/>
      <c r="AA830" s="1"/>
      <c r="AB830" s="1"/>
      <c r="AC830" s="1"/>
      <c r="AD830" s="1"/>
      <c r="AE830" s="1"/>
    </row>
    <row r="831" spans="1:31" ht="15.75" customHeight="1" x14ac:dyDescent="0.2">
      <c r="A831" s="1"/>
      <c r="B831" s="1"/>
      <c r="C831" s="1"/>
      <c r="D831" s="1"/>
      <c r="E831" s="1"/>
      <c r="F831" s="1"/>
      <c r="G831" s="1"/>
      <c r="H831" s="1"/>
      <c r="I831" s="1"/>
      <c r="J831" s="504"/>
      <c r="K831" s="466"/>
      <c r="L831" s="1"/>
      <c r="M831" s="1"/>
      <c r="N831" s="1"/>
      <c r="O831" s="1"/>
      <c r="P831" s="1"/>
      <c r="Q831" s="1"/>
      <c r="R831" s="1"/>
      <c r="S831" s="1"/>
      <c r="T831" s="1"/>
      <c r="U831" s="1"/>
      <c r="V831" s="1"/>
      <c r="W831" s="1"/>
      <c r="X831" s="1"/>
      <c r="Y831" s="1"/>
      <c r="Z831" s="1"/>
      <c r="AA831" s="1"/>
      <c r="AB831" s="1"/>
      <c r="AC831" s="1"/>
      <c r="AD831" s="1"/>
      <c r="AE831" s="1"/>
    </row>
    <row r="832" spans="1:31" ht="15.75" customHeight="1" x14ac:dyDescent="0.2">
      <c r="A832" s="1"/>
      <c r="B832" s="1"/>
      <c r="C832" s="1"/>
      <c r="D832" s="1"/>
      <c r="E832" s="1"/>
      <c r="F832" s="1"/>
      <c r="G832" s="1"/>
      <c r="H832" s="1"/>
      <c r="I832" s="1"/>
      <c r="J832" s="504"/>
      <c r="K832" s="466"/>
      <c r="L832" s="1"/>
      <c r="M832" s="1"/>
      <c r="N832" s="1"/>
      <c r="O832" s="1"/>
      <c r="P832" s="1"/>
      <c r="Q832" s="1"/>
      <c r="R832" s="1"/>
      <c r="S832" s="1"/>
      <c r="T832" s="1"/>
      <c r="U832" s="1"/>
      <c r="V832" s="1"/>
      <c r="W832" s="1"/>
      <c r="X832" s="1"/>
      <c r="Y832" s="1"/>
      <c r="Z832" s="1"/>
      <c r="AA832" s="1"/>
      <c r="AB832" s="1"/>
      <c r="AC832" s="1"/>
      <c r="AD832" s="1"/>
      <c r="AE832" s="1"/>
    </row>
    <row r="833" spans="1:31" ht="15.75" customHeight="1" x14ac:dyDescent="0.2">
      <c r="A833" s="1"/>
      <c r="B833" s="1"/>
      <c r="C833" s="1"/>
      <c r="D833" s="1"/>
      <c r="E833" s="1"/>
      <c r="F833" s="1"/>
      <c r="G833" s="1"/>
      <c r="H833" s="1"/>
      <c r="I833" s="1"/>
      <c r="J833" s="504"/>
      <c r="K833" s="466"/>
      <c r="L833" s="1"/>
      <c r="M833" s="1"/>
      <c r="N833" s="1"/>
      <c r="O833" s="1"/>
      <c r="P833" s="1"/>
      <c r="Q833" s="1"/>
      <c r="R833" s="1"/>
      <c r="S833" s="1"/>
      <c r="T833" s="1"/>
      <c r="U833" s="1"/>
      <c r="V833" s="1"/>
      <c r="W833" s="1"/>
      <c r="X833" s="1"/>
      <c r="Y833" s="1"/>
      <c r="Z833" s="1"/>
      <c r="AA833" s="1"/>
      <c r="AB833" s="1"/>
      <c r="AC833" s="1"/>
      <c r="AD833" s="1"/>
      <c r="AE833" s="1"/>
    </row>
    <row r="834" spans="1:31" ht="15.75" customHeight="1" x14ac:dyDescent="0.2">
      <c r="A834" s="1"/>
      <c r="B834" s="1"/>
      <c r="C834" s="1"/>
      <c r="D834" s="1"/>
      <c r="E834" s="1"/>
      <c r="F834" s="1"/>
      <c r="G834" s="1"/>
      <c r="H834" s="1"/>
      <c r="I834" s="1"/>
      <c r="J834" s="504"/>
      <c r="K834" s="466"/>
      <c r="L834" s="1"/>
      <c r="M834" s="1"/>
      <c r="N834" s="1"/>
      <c r="O834" s="1"/>
      <c r="P834" s="1"/>
      <c r="Q834" s="1"/>
      <c r="R834" s="1"/>
      <c r="S834" s="1"/>
      <c r="T834" s="1"/>
      <c r="U834" s="1"/>
      <c r="V834" s="1"/>
      <c r="W834" s="1"/>
      <c r="X834" s="1"/>
      <c r="Y834" s="1"/>
      <c r="Z834" s="1"/>
      <c r="AA834" s="1"/>
      <c r="AB834" s="1"/>
      <c r="AC834" s="1"/>
      <c r="AD834" s="1"/>
      <c r="AE834" s="1"/>
    </row>
    <row r="835" spans="1:31" ht="15.75" customHeight="1" x14ac:dyDescent="0.2">
      <c r="A835" s="1"/>
      <c r="B835" s="1"/>
      <c r="C835" s="1"/>
      <c r="D835" s="1"/>
      <c r="E835" s="1"/>
      <c r="F835" s="1"/>
      <c r="G835" s="1"/>
      <c r="H835" s="1"/>
      <c r="I835" s="1"/>
      <c r="J835" s="504"/>
      <c r="K835" s="466"/>
      <c r="L835" s="1"/>
      <c r="M835" s="1"/>
      <c r="N835" s="1"/>
      <c r="O835" s="1"/>
      <c r="P835" s="1"/>
      <c r="Q835" s="1"/>
      <c r="R835" s="1"/>
      <c r="S835" s="1"/>
      <c r="T835" s="1"/>
      <c r="U835" s="1"/>
      <c r="V835" s="1"/>
      <c r="W835" s="1"/>
      <c r="X835" s="1"/>
      <c r="Y835" s="1"/>
      <c r="Z835" s="1"/>
      <c r="AA835" s="1"/>
      <c r="AB835" s="1"/>
      <c r="AC835" s="1"/>
      <c r="AD835" s="1"/>
      <c r="AE835" s="1"/>
    </row>
    <row r="836" spans="1:31" ht="15.75" customHeight="1" x14ac:dyDescent="0.2">
      <c r="A836" s="1"/>
      <c r="B836" s="1"/>
      <c r="C836" s="1"/>
      <c r="D836" s="1"/>
      <c r="E836" s="1"/>
      <c r="F836" s="1"/>
      <c r="G836" s="1"/>
      <c r="H836" s="1"/>
      <c r="I836" s="1"/>
      <c r="J836" s="504"/>
      <c r="K836" s="466"/>
      <c r="L836" s="1"/>
      <c r="M836" s="1"/>
      <c r="N836" s="1"/>
      <c r="O836" s="1"/>
      <c r="P836" s="1"/>
      <c r="Q836" s="1"/>
      <c r="R836" s="1"/>
      <c r="S836" s="1"/>
      <c r="T836" s="1"/>
      <c r="U836" s="1"/>
      <c r="V836" s="1"/>
      <c r="W836" s="1"/>
      <c r="X836" s="1"/>
      <c r="Y836" s="1"/>
      <c r="Z836" s="1"/>
      <c r="AA836" s="1"/>
      <c r="AB836" s="1"/>
      <c r="AC836" s="1"/>
      <c r="AD836" s="1"/>
      <c r="AE836" s="1"/>
    </row>
    <row r="837" spans="1:31" ht="15.75" customHeight="1" x14ac:dyDescent="0.2">
      <c r="A837" s="1"/>
      <c r="B837" s="1"/>
      <c r="C837" s="1"/>
      <c r="D837" s="1"/>
      <c r="E837" s="1"/>
      <c r="F837" s="1"/>
      <c r="G837" s="1"/>
      <c r="H837" s="1"/>
      <c r="I837" s="1"/>
      <c r="J837" s="504"/>
      <c r="K837" s="466"/>
      <c r="L837" s="1"/>
      <c r="M837" s="1"/>
      <c r="N837" s="1"/>
      <c r="O837" s="1"/>
      <c r="P837" s="1"/>
      <c r="Q837" s="1"/>
      <c r="R837" s="1"/>
      <c r="S837" s="1"/>
      <c r="T837" s="1"/>
      <c r="U837" s="1"/>
      <c r="V837" s="1"/>
      <c r="W837" s="1"/>
      <c r="X837" s="1"/>
      <c r="Y837" s="1"/>
      <c r="Z837" s="1"/>
      <c r="AA837" s="1"/>
      <c r="AB837" s="1"/>
      <c r="AC837" s="1"/>
      <c r="AD837" s="1"/>
      <c r="AE837" s="1"/>
    </row>
    <row r="838" spans="1:31" ht="15.75" customHeight="1" x14ac:dyDescent="0.2">
      <c r="A838" s="1"/>
      <c r="B838" s="1"/>
      <c r="C838" s="1"/>
      <c r="D838" s="1"/>
      <c r="E838" s="1"/>
      <c r="F838" s="1"/>
      <c r="G838" s="1"/>
      <c r="H838" s="1"/>
      <c r="I838" s="1"/>
      <c r="J838" s="504"/>
      <c r="K838" s="466"/>
      <c r="L838" s="1"/>
      <c r="M838" s="1"/>
      <c r="N838" s="1"/>
      <c r="O838" s="1"/>
      <c r="P838" s="1"/>
      <c r="Q838" s="1"/>
      <c r="R838" s="1"/>
      <c r="S838" s="1"/>
      <c r="T838" s="1"/>
      <c r="U838" s="1"/>
      <c r="V838" s="1"/>
      <c r="W838" s="1"/>
      <c r="X838" s="1"/>
      <c r="Y838" s="1"/>
      <c r="Z838" s="1"/>
      <c r="AA838" s="1"/>
      <c r="AB838" s="1"/>
      <c r="AC838" s="1"/>
      <c r="AD838" s="1"/>
      <c r="AE838" s="1"/>
    </row>
    <row r="839" spans="1:31" ht="15.75" customHeight="1" x14ac:dyDescent="0.2">
      <c r="A839" s="1"/>
      <c r="B839" s="1"/>
      <c r="C839" s="1"/>
      <c r="D839" s="1"/>
      <c r="E839" s="1"/>
      <c r="F839" s="1"/>
      <c r="G839" s="1"/>
      <c r="H839" s="1"/>
      <c r="I839" s="1"/>
      <c r="J839" s="504"/>
      <c r="K839" s="466"/>
      <c r="L839" s="1"/>
      <c r="M839" s="1"/>
      <c r="N839" s="1"/>
      <c r="O839" s="1"/>
      <c r="P839" s="1"/>
      <c r="Q839" s="1"/>
      <c r="R839" s="1"/>
      <c r="S839" s="1"/>
      <c r="T839" s="1"/>
      <c r="U839" s="1"/>
      <c r="V839" s="1"/>
      <c r="W839" s="1"/>
      <c r="X839" s="1"/>
      <c r="Y839" s="1"/>
      <c r="Z839" s="1"/>
      <c r="AA839" s="1"/>
      <c r="AB839" s="1"/>
      <c r="AC839" s="1"/>
      <c r="AD839" s="1"/>
      <c r="AE839" s="1"/>
    </row>
    <row r="840" spans="1:31" ht="15.75" customHeight="1" x14ac:dyDescent="0.2">
      <c r="A840" s="1"/>
      <c r="B840" s="1"/>
      <c r="C840" s="1"/>
      <c r="D840" s="1"/>
      <c r="E840" s="1"/>
      <c r="F840" s="1"/>
      <c r="G840" s="1"/>
      <c r="H840" s="1"/>
      <c r="I840" s="1"/>
      <c r="J840" s="504"/>
      <c r="K840" s="466"/>
      <c r="L840" s="1"/>
      <c r="M840" s="1"/>
      <c r="N840" s="1"/>
      <c r="O840" s="1"/>
      <c r="P840" s="1"/>
      <c r="Q840" s="1"/>
      <c r="R840" s="1"/>
      <c r="S840" s="1"/>
      <c r="T840" s="1"/>
      <c r="U840" s="1"/>
      <c r="V840" s="1"/>
      <c r="W840" s="1"/>
      <c r="X840" s="1"/>
      <c r="Y840" s="1"/>
      <c r="Z840" s="1"/>
      <c r="AA840" s="1"/>
      <c r="AB840" s="1"/>
      <c r="AC840" s="1"/>
      <c r="AD840" s="1"/>
      <c r="AE840" s="1"/>
    </row>
    <row r="841" spans="1:31" ht="15.75" customHeight="1" x14ac:dyDescent="0.2">
      <c r="A841" s="1"/>
      <c r="B841" s="1"/>
      <c r="C841" s="1"/>
      <c r="D841" s="1"/>
      <c r="E841" s="1"/>
      <c r="F841" s="1"/>
      <c r="G841" s="1"/>
      <c r="H841" s="1"/>
      <c r="I841" s="1"/>
      <c r="J841" s="504"/>
      <c r="K841" s="466"/>
      <c r="L841" s="1"/>
      <c r="M841" s="1"/>
      <c r="N841" s="1"/>
      <c r="O841" s="1"/>
      <c r="P841" s="1"/>
      <c r="Q841" s="1"/>
      <c r="R841" s="1"/>
      <c r="S841" s="1"/>
      <c r="T841" s="1"/>
      <c r="U841" s="1"/>
      <c r="V841" s="1"/>
      <c r="W841" s="1"/>
      <c r="X841" s="1"/>
      <c r="Y841" s="1"/>
      <c r="Z841" s="1"/>
      <c r="AA841" s="1"/>
      <c r="AB841" s="1"/>
      <c r="AC841" s="1"/>
      <c r="AD841" s="1"/>
      <c r="AE841" s="1"/>
    </row>
    <row r="842" spans="1:31" ht="15.75" customHeight="1" x14ac:dyDescent="0.2">
      <c r="A842" s="1"/>
      <c r="B842" s="1"/>
      <c r="C842" s="1"/>
      <c r="D842" s="1"/>
      <c r="E842" s="1"/>
      <c r="F842" s="1"/>
      <c r="G842" s="1"/>
      <c r="H842" s="1"/>
      <c r="I842" s="1"/>
      <c r="J842" s="504"/>
      <c r="K842" s="466"/>
      <c r="L842" s="1"/>
      <c r="M842" s="1"/>
      <c r="N842" s="1"/>
      <c r="O842" s="1"/>
      <c r="P842" s="1"/>
      <c r="Q842" s="1"/>
      <c r="R842" s="1"/>
      <c r="S842" s="1"/>
      <c r="T842" s="1"/>
      <c r="U842" s="1"/>
      <c r="V842" s="1"/>
      <c r="W842" s="1"/>
      <c r="X842" s="1"/>
      <c r="Y842" s="1"/>
      <c r="Z842" s="1"/>
      <c r="AA842" s="1"/>
      <c r="AB842" s="1"/>
      <c r="AC842" s="1"/>
      <c r="AD842" s="1"/>
      <c r="AE842" s="1"/>
    </row>
    <row r="843" spans="1:31" ht="15.75" customHeight="1" x14ac:dyDescent="0.2">
      <c r="A843" s="1"/>
      <c r="B843" s="1"/>
      <c r="C843" s="1"/>
      <c r="D843" s="1"/>
      <c r="E843" s="1"/>
      <c r="F843" s="1"/>
      <c r="G843" s="1"/>
      <c r="H843" s="1"/>
      <c r="I843" s="1"/>
      <c r="J843" s="504"/>
      <c r="K843" s="466"/>
      <c r="L843" s="1"/>
      <c r="M843" s="1"/>
      <c r="N843" s="1"/>
      <c r="O843" s="1"/>
      <c r="P843" s="1"/>
      <c r="Q843" s="1"/>
      <c r="R843" s="1"/>
      <c r="S843" s="1"/>
      <c r="T843" s="1"/>
      <c r="U843" s="1"/>
      <c r="V843" s="1"/>
      <c r="W843" s="1"/>
      <c r="X843" s="1"/>
      <c r="Y843" s="1"/>
      <c r="Z843" s="1"/>
      <c r="AA843" s="1"/>
      <c r="AB843" s="1"/>
      <c r="AC843" s="1"/>
      <c r="AD843" s="1"/>
      <c r="AE843" s="1"/>
    </row>
    <row r="844" spans="1:31" ht="15.75" customHeight="1" x14ac:dyDescent="0.2">
      <c r="A844" s="1"/>
      <c r="B844" s="1"/>
      <c r="C844" s="1"/>
      <c r="D844" s="1"/>
      <c r="E844" s="1"/>
      <c r="F844" s="1"/>
      <c r="G844" s="1"/>
      <c r="H844" s="1"/>
      <c r="I844" s="1"/>
      <c r="J844" s="504"/>
      <c r="K844" s="466"/>
      <c r="L844" s="1"/>
      <c r="M844" s="1"/>
      <c r="N844" s="1"/>
      <c r="O844" s="1"/>
      <c r="P844" s="1"/>
      <c r="Q844" s="1"/>
      <c r="R844" s="1"/>
      <c r="S844" s="1"/>
      <c r="T844" s="1"/>
      <c r="U844" s="1"/>
      <c r="V844" s="1"/>
      <c r="W844" s="1"/>
      <c r="X844" s="1"/>
      <c r="Y844" s="1"/>
      <c r="Z844" s="1"/>
      <c r="AA844" s="1"/>
      <c r="AB844" s="1"/>
      <c r="AC844" s="1"/>
      <c r="AD844" s="1"/>
      <c r="AE844" s="1"/>
    </row>
    <row r="845" spans="1:31" ht="15.75" customHeight="1" x14ac:dyDescent="0.2">
      <c r="A845" s="1"/>
      <c r="B845" s="1"/>
      <c r="C845" s="1"/>
      <c r="D845" s="1"/>
      <c r="E845" s="1"/>
      <c r="F845" s="1"/>
      <c r="G845" s="1"/>
      <c r="H845" s="1"/>
      <c r="I845" s="1"/>
      <c r="J845" s="504"/>
      <c r="K845" s="466"/>
      <c r="L845" s="1"/>
      <c r="M845" s="1"/>
      <c r="N845" s="1"/>
      <c r="O845" s="1"/>
      <c r="P845" s="1"/>
      <c r="Q845" s="1"/>
      <c r="R845" s="1"/>
      <c r="S845" s="1"/>
      <c r="T845" s="1"/>
      <c r="U845" s="1"/>
      <c r="V845" s="1"/>
      <c r="W845" s="1"/>
      <c r="X845" s="1"/>
      <c r="Y845" s="1"/>
      <c r="Z845" s="1"/>
      <c r="AA845" s="1"/>
      <c r="AB845" s="1"/>
      <c r="AC845" s="1"/>
      <c r="AD845" s="1"/>
      <c r="AE845" s="1"/>
    </row>
    <row r="846" spans="1:31" ht="15.75" customHeight="1" x14ac:dyDescent="0.2">
      <c r="A846" s="1"/>
      <c r="B846" s="1"/>
      <c r="C846" s="1"/>
      <c r="D846" s="1"/>
      <c r="E846" s="1"/>
      <c r="F846" s="1"/>
      <c r="G846" s="1"/>
      <c r="H846" s="1"/>
      <c r="I846" s="1"/>
      <c r="J846" s="504"/>
      <c r="K846" s="466"/>
      <c r="L846" s="1"/>
      <c r="M846" s="1"/>
      <c r="N846" s="1"/>
      <c r="O846" s="1"/>
      <c r="P846" s="1"/>
      <c r="Q846" s="1"/>
      <c r="R846" s="1"/>
      <c r="S846" s="1"/>
      <c r="T846" s="1"/>
      <c r="U846" s="1"/>
      <c r="V846" s="1"/>
      <c r="W846" s="1"/>
      <c r="X846" s="1"/>
      <c r="Y846" s="1"/>
      <c r="Z846" s="1"/>
      <c r="AA846" s="1"/>
      <c r="AB846" s="1"/>
      <c r="AC846" s="1"/>
      <c r="AD846" s="1"/>
      <c r="AE846" s="1"/>
    </row>
    <row r="847" spans="1:31" ht="15.75" customHeight="1" x14ac:dyDescent="0.2">
      <c r="A847" s="1"/>
      <c r="B847" s="1"/>
      <c r="C847" s="1"/>
      <c r="D847" s="1"/>
      <c r="E847" s="1"/>
      <c r="F847" s="1"/>
      <c r="G847" s="1"/>
      <c r="H847" s="1"/>
      <c r="I847" s="1"/>
      <c r="J847" s="504"/>
      <c r="K847" s="466"/>
      <c r="L847" s="1"/>
      <c r="M847" s="1"/>
      <c r="N847" s="1"/>
      <c r="O847" s="1"/>
      <c r="P847" s="1"/>
      <c r="Q847" s="1"/>
      <c r="R847" s="1"/>
      <c r="S847" s="1"/>
      <c r="T847" s="1"/>
      <c r="U847" s="1"/>
      <c r="V847" s="1"/>
      <c r="W847" s="1"/>
      <c r="X847" s="1"/>
      <c r="Y847" s="1"/>
      <c r="Z847" s="1"/>
      <c r="AA847" s="1"/>
      <c r="AB847" s="1"/>
      <c r="AC847" s="1"/>
      <c r="AD847" s="1"/>
      <c r="AE847" s="1"/>
    </row>
    <row r="848" spans="1:31" ht="15.75" customHeight="1" x14ac:dyDescent="0.2">
      <c r="A848" s="1"/>
      <c r="B848" s="1"/>
      <c r="C848" s="1"/>
      <c r="D848" s="1"/>
      <c r="E848" s="1"/>
      <c r="F848" s="1"/>
      <c r="G848" s="1"/>
      <c r="H848" s="1"/>
      <c r="I848" s="1"/>
      <c r="J848" s="504"/>
      <c r="K848" s="466"/>
      <c r="L848" s="1"/>
      <c r="M848" s="1"/>
      <c r="N848" s="1"/>
      <c r="O848" s="1"/>
      <c r="P848" s="1"/>
      <c r="Q848" s="1"/>
      <c r="R848" s="1"/>
      <c r="S848" s="1"/>
      <c r="T848" s="1"/>
      <c r="U848" s="1"/>
      <c r="V848" s="1"/>
      <c r="W848" s="1"/>
      <c r="X848" s="1"/>
      <c r="Y848" s="1"/>
      <c r="Z848" s="1"/>
      <c r="AA848" s="1"/>
      <c r="AB848" s="1"/>
      <c r="AC848" s="1"/>
      <c r="AD848" s="1"/>
      <c r="AE848" s="1"/>
    </row>
    <row r="849" spans="1:31" ht="15.75" customHeight="1" x14ac:dyDescent="0.2">
      <c r="A849" s="1"/>
      <c r="B849" s="1"/>
      <c r="C849" s="1"/>
      <c r="D849" s="1"/>
      <c r="E849" s="1"/>
      <c r="F849" s="1"/>
      <c r="G849" s="1"/>
      <c r="H849" s="1"/>
      <c r="I849" s="1"/>
      <c r="J849" s="504"/>
      <c r="K849" s="466"/>
      <c r="L849" s="1"/>
      <c r="M849" s="1"/>
      <c r="N849" s="1"/>
      <c r="O849" s="1"/>
      <c r="P849" s="1"/>
      <c r="Q849" s="1"/>
      <c r="R849" s="1"/>
      <c r="S849" s="1"/>
      <c r="T849" s="1"/>
      <c r="U849" s="1"/>
      <c r="V849" s="1"/>
      <c r="W849" s="1"/>
      <c r="X849" s="1"/>
      <c r="Y849" s="1"/>
      <c r="Z849" s="1"/>
      <c r="AA849" s="1"/>
      <c r="AB849" s="1"/>
      <c r="AC849" s="1"/>
      <c r="AD849" s="1"/>
      <c r="AE849" s="1"/>
    </row>
    <row r="850" spans="1:31" ht="15.75" customHeight="1" x14ac:dyDescent="0.2">
      <c r="A850" s="1"/>
      <c r="B850" s="1"/>
      <c r="C850" s="1"/>
      <c r="D850" s="1"/>
      <c r="E850" s="1"/>
      <c r="F850" s="1"/>
      <c r="G850" s="1"/>
      <c r="H850" s="1"/>
      <c r="I850" s="1"/>
      <c r="J850" s="504"/>
      <c r="K850" s="466"/>
      <c r="L850" s="1"/>
      <c r="M850" s="1"/>
      <c r="N850" s="1"/>
      <c r="O850" s="1"/>
      <c r="P850" s="1"/>
      <c r="Q850" s="1"/>
      <c r="R850" s="1"/>
      <c r="S850" s="1"/>
      <c r="T850" s="1"/>
      <c r="U850" s="1"/>
      <c r="V850" s="1"/>
      <c r="W850" s="1"/>
      <c r="X850" s="1"/>
      <c r="Y850" s="1"/>
      <c r="Z850" s="1"/>
      <c r="AA850" s="1"/>
      <c r="AB850" s="1"/>
      <c r="AC850" s="1"/>
      <c r="AD850" s="1"/>
      <c r="AE850" s="1"/>
    </row>
    <row r="851" spans="1:31" ht="15.75" customHeight="1" x14ac:dyDescent="0.2">
      <c r="A851" s="1"/>
      <c r="B851" s="1"/>
      <c r="C851" s="1"/>
      <c r="D851" s="1"/>
      <c r="E851" s="1"/>
      <c r="F851" s="1"/>
      <c r="G851" s="1"/>
      <c r="H851" s="1"/>
      <c r="I851" s="1"/>
      <c r="J851" s="504"/>
      <c r="K851" s="466"/>
      <c r="L851" s="1"/>
      <c r="M851" s="1"/>
      <c r="N851" s="1"/>
      <c r="O851" s="1"/>
      <c r="P851" s="1"/>
      <c r="Q851" s="1"/>
      <c r="R851" s="1"/>
      <c r="S851" s="1"/>
      <c r="T851" s="1"/>
      <c r="U851" s="1"/>
      <c r="V851" s="1"/>
      <c r="W851" s="1"/>
      <c r="X851" s="1"/>
      <c r="Y851" s="1"/>
      <c r="Z851" s="1"/>
      <c r="AA851" s="1"/>
      <c r="AB851" s="1"/>
      <c r="AC851" s="1"/>
      <c r="AD851" s="1"/>
      <c r="AE851" s="1"/>
    </row>
    <row r="852" spans="1:31" ht="15.75" customHeight="1" x14ac:dyDescent="0.2">
      <c r="A852" s="1"/>
      <c r="B852" s="1"/>
      <c r="C852" s="1"/>
      <c r="D852" s="1"/>
      <c r="E852" s="1"/>
      <c r="F852" s="1"/>
      <c r="G852" s="1"/>
      <c r="H852" s="1"/>
      <c r="I852" s="1"/>
      <c r="J852" s="504"/>
      <c r="K852" s="466"/>
      <c r="L852" s="1"/>
      <c r="M852" s="1"/>
      <c r="N852" s="1"/>
      <c r="O852" s="1"/>
      <c r="P852" s="1"/>
      <c r="Q852" s="1"/>
      <c r="R852" s="1"/>
      <c r="S852" s="1"/>
      <c r="T852" s="1"/>
      <c r="U852" s="1"/>
      <c r="V852" s="1"/>
      <c r="W852" s="1"/>
      <c r="X852" s="1"/>
      <c r="Y852" s="1"/>
      <c r="Z852" s="1"/>
      <c r="AA852" s="1"/>
      <c r="AB852" s="1"/>
      <c r="AC852" s="1"/>
      <c r="AD852" s="1"/>
      <c r="AE852" s="1"/>
    </row>
    <row r="853" spans="1:31" ht="15.75" customHeight="1" x14ac:dyDescent="0.2">
      <c r="A853" s="1"/>
      <c r="B853" s="1"/>
      <c r="C853" s="1"/>
      <c r="D853" s="1"/>
      <c r="E853" s="1"/>
      <c r="F853" s="1"/>
      <c r="G853" s="1"/>
      <c r="H853" s="1"/>
      <c r="I853" s="1"/>
      <c r="J853" s="504"/>
      <c r="K853" s="466"/>
      <c r="L853" s="1"/>
      <c r="M853" s="1"/>
      <c r="N853" s="1"/>
      <c r="O853" s="1"/>
      <c r="P853" s="1"/>
      <c r="Q853" s="1"/>
      <c r="R853" s="1"/>
      <c r="S853" s="1"/>
      <c r="T853" s="1"/>
      <c r="U853" s="1"/>
      <c r="V853" s="1"/>
      <c r="W853" s="1"/>
      <c r="X853" s="1"/>
      <c r="Y853" s="1"/>
      <c r="Z853" s="1"/>
      <c r="AA853" s="1"/>
      <c r="AB853" s="1"/>
      <c r="AC853" s="1"/>
      <c r="AD853" s="1"/>
      <c r="AE853" s="1"/>
    </row>
    <row r="854" spans="1:31" ht="15.75" customHeight="1" x14ac:dyDescent="0.2">
      <c r="A854" s="1"/>
      <c r="B854" s="1"/>
      <c r="C854" s="1"/>
      <c r="D854" s="1"/>
      <c r="E854" s="1"/>
      <c r="F854" s="1"/>
      <c r="G854" s="1"/>
      <c r="H854" s="1"/>
      <c r="I854" s="1"/>
      <c r="J854" s="504"/>
      <c r="K854" s="466"/>
      <c r="L854" s="1"/>
      <c r="M854" s="1"/>
      <c r="N854" s="1"/>
      <c r="O854" s="1"/>
      <c r="P854" s="1"/>
      <c r="Q854" s="1"/>
      <c r="R854" s="1"/>
      <c r="S854" s="1"/>
      <c r="T854" s="1"/>
      <c r="U854" s="1"/>
      <c r="V854" s="1"/>
      <c r="W854" s="1"/>
      <c r="X854" s="1"/>
      <c r="Y854" s="1"/>
      <c r="Z854" s="1"/>
      <c r="AA854" s="1"/>
      <c r="AB854" s="1"/>
      <c r="AC854" s="1"/>
      <c r="AD854" s="1"/>
      <c r="AE854" s="1"/>
    </row>
    <row r="855" spans="1:31" ht="15.75" customHeight="1" x14ac:dyDescent="0.2">
      <c r="A855" s="1"/>
      <c r="B855" s="1"/>
      <c r="C855" s="1"/>
      <c r="D855" s="1"/>
      <c r="E855" s="1"/>
      <c r="F855" s="1"/>
      <c r="G855" s="1"/>
      <c r="H855" s="1"/>
      <c r="I855" s="1"/>
      <c r="J855" s="504"/>
      <c r="K855" s="466"/>
      <c r="L855" s="1"/>
      <c r="M855" s="1"/>
      <c r="N855" s="1"/>
      <c r="O855" s="1"/>
      <c r="P855" s="1"/>
      <c r="Q855" s="1"/>
      <c r="R855" s="1"/>
      <c r="S855" s="1"/>
      <c r="T855" s="1"/>
      <c r="U855" s="1"/>
      <c r="V855" s="1"/>
      <c r="W855" s="1"/>
      <c r="X855" s="1"/>
      <c r="Y855" s="1"/>
      <c r="Z855" s="1"/>
      <c r="AA855" s="1"/>
      <c r="AB855" s="1"/>
      <c r="AC855" s="1"/>
      <c r="AD855" s="1"/>
      <c r="AE855" s="1"/>
    </row>
    <row r="856" spans="1:31" ht="15.75" customHeight="1" x14ac:dyDescent="0.2">
      <c r="A856" s="1"/>
      <c r="B856" s="1"/>
      <c r="C856" s="1"/>
      <c r="D856" s="1"/>
      <c r="E856" s="1"/>
      <c r="F856" s="1"/>
      <c r="G856" s="1"/>
      <c r="H856" s="1"/>
      <c r="I856" s="1"/>
      <c r="J856" s="504"/>
      <c r="K856" s="466"/>
      <c r="L856" s="1"/>
      <c r="M856" s="1"/>
      <c r="N856" s="1"/>
      <c r="O856" s="1"/>
      <c r="P856" s="1"/>
      <c r="Q856" s="1"/>
      <c r="R856" s="1"/>
      <c r="S856" s="1"/>
      <c r="T856" s="1"/>
      <c r="U856" s="1"/>
      <c r="V856" s="1"/>
      <c r="W856" s="1"/>
      <c r="X856" s="1"/>
      <c r="Y856" s="1"/>
      <c r="Z856" s="1"/>
      <c r="AA856" s="1"/>
      <c r="AB856" s="1"/>
      <c r="AC856" s="1"/>
      <c r="AD856" s="1"/>
      <c r="AE856" s="1"/>
    </row>
    <row r="857" spans="1:31" ht="15.75" customHeight="1" x14ac:dyDescent="0.2">
      <c r="A857" s="1"/>
      <c r="B857" s="1"/>
      <c r="C857" s="1"/>
      <c r="D857" s="1"/>
      <c r="E857" s="1"/>
      <c r="F857" s="1"/>
      <c r="G857" s="1"/>
      <c r="H857" s="1"/>
      <c r="I857" s="1"/>
      <c r="J857" s="504"/>
      <c r="K857" s="466"/>
      <c r="L857" s="1"/>
      <c r="M857" s="1"/>
      <c r="N857" s="1"/>
      <c r="O857" s="1"/>
      <c r="P857" s="1"/>
      <c r="Q857" s="1"/>
      <c r="R857" s="1"/>
      <c r="S857" s="1"/>
      <c r="T857" s="1"/>
      <c r="U857" s="1"/>
      <c r="V857" s="1"/>
      <c r="W857" s="1"/>
      <c r="X857" s="1"/>
      <c r="Y857" s="1"/>
      <c r="Z857" s="1"/>
      <c r="AA857" s="1"/>
      <c r="AB857" s="1"/>
      <c r="AC857" s="1"/>
      <c r="AD857" s="1"/>
      <c r="AE857" s="1"/>
    </row>
    <row r="858" spans="1:31" ht="15.75" customHeight="1" x14ac:dyDescent="0.2">
      <c r="A858" s="1"/>
      <c r="B858" s="1"/>
      <c r="C858" s="1"/>
      <c r="D858" s="1"/>
      <c r="E858" s="1"/>
      <c r="F858" s="1"/>
      <c r="G858" s="1"/>
      <c r="H858" s="1"/>
      <c r="I858" s="1"/>
      <c r="J858" s="504"/>
      <c r="K858" s="466"/>
      <c r="L858" s="1"/>
      <c r="M858" s="1"/>
      <c r="N858" s="1"/>
      <c r="O858" s="1"/>
      <c r="P858" s="1"/>
      <c r="Q858" s="1"/>
      <c r="R858" s="1"/>
      <c r="S858" s="1"/>
      <c r="T858" s="1"/>
      <c r="U858" s="1"/>
      <c r="V858" s="1"/>
      <c r="W858" s="1"/>
      <c r="X858" s="1"/>
      <c r="Y858" s="1"/>
      <c r="Z858" s="1"/>
      <c r="AA858" s="1"/>
      <c r="AB858" s="1"/>
      <c r="AC858" s="1"/>
      <c r="AD858" s="1"/>
      <c r="AE858" s="1"/>
    </row>
    <row r="859" spans="1:31" ht="15.75" customHeight="1" x14ac:dyDescent="0.2">
      <c r="A859" s="1"/>
      <c r="B859" s="1"/>
      <c r="C859" s="1"/>
      <c r="D859" s="1"/>
      <c r="E859" s="1"/>
      <c r="F859" s="1"/>
      <c r="G859" s="1"/>
      <c r="H859" s="1"/>
      <c r="I859" s="1"/>
      <c r="J859" s="504"/>
      <c r="K859" s="466"/>
      <c r="L859" s="1"/>
      <c r="M859" s="1"/>
      <c r="N859" s="1"/>
      <c r="O859" s="1"/>
      <c r="P859" s="1"/>
      <c r="Q859" s="1"/>
      <c r="R859" s="1"/>
      <c r="S859" s="1"/>
      <c r="T859" s="1"/>
      <c r="U859" s="1"/>
      <c r="V859" s="1"/>
      <c r="W859" s="1"/>
      <c r="X859" s="1"/>
      <c r="Y859" s="1"/>
      <c r="Z859" s="1"/>
      <c r="AA859" s="1"/>
      <c r="AB859" s="1"/>
      <c r="AC859" s="1"/>
      <c r="AD859" s="1"/>
      <c r="AE859" s="1"/>
    </row>
    <row r="860" spans="1:31" ht="15.75" customHeight="1" x14ac:dyDescent="0.2">
      <c r="A860" s="1"/>
      <c r="B860" s="1"/>
      <c r="C860" s="1"/>
      <c r="D860" s="1"/>
      <c r="E860" s="1"/>
      <c r="F860" s="1"/>
      <c r="G860" s="1"/>
      <c r="H860" s="1"/>
      <c r="I860" s="1"/>
      <c r="J860" s="504"/>
      <c r="K860" s="466"/>
      <c r="L860" s="1"/>
      <c r="M860" s="1"/>
      <c r="N860" s="1"/>
      <c r="O860" s="1"/>
      <c r="P860" s="1"/>
      <c r="Q860" s="1"/>
      <c r="R860" s="1"/>
      <c r="S860" s="1"/>
      <c r="T860" s="1"/>
      <c r="U860" s="1"/>
      <c r="V860" s="1"/>
      <c r="W860" s="1"/>
      <c r="X860" s="1"/>
      <c r="Y860" s="1"/>
      <c r="Z860" s="1"/>
      <c r="AA860" s="1"/>
      <c r="AB860" s="1"/>
      <c r="AC860" s="1"/>
      <c r="AD860" s="1"/>
      <c r="AE860" s="1"/>
    </row>
    <row r="861" spans="1:31" ht="15.75" customHeight="1" x14ac:dyDescent="0.2">
      <c r="A861" s="1"/>
      <c r="B861" s="1"/>
      <c r="C861" s="1"/>
      <c r="D861" s="1"/>
      <c r="E861" s="1"/>
      <c r="F861" s="1"/>
      <c r="G861" s="1"/>
      <c r="H861" s="1"/>
      <c r="I861" s="1"/>
      <c r="J861" s="504"/>
      <c r="K861" s="466"/>
      <c r="L861" s="1"/>
      <c r="M861" s="1"/>
      <c r="N861" s="1"/>
      <c r="O861" s="1"/>
      <c r="P861" s="1"/>
      <c r="Q861" s="1"/>
      <c r="R861" s="1"/>
      <c r="S861" s="1"/>
      <c r="T861" s="1"/>
      <c r="U861" s="1"/>
      <c r="V861" s="1"/>
      <c r="W861" s="1"/>
      <c r="X861" s="1"/>
      <c r="Y861" s="1"/>
      <c r="Z861" s="1"/>
      <c r="AA861" s="1"/>
      <c r="AB861" s="1"/>
      <c r="AC861" s="1"/>
      <c r="AD861" s="1"/>
      <c r="AE861" s="1"/>
    </row>
    <row r="862" spans="1:31" ht="15.75" customHeight="1" x14ac:dyDescent="0.2">
      <c r="A862" s="1"/>
      <c r="B862" s="1"/>
      <c r="C862" s="1"/>
      <c r="D862" s="1"/>
      <c r="E862" s="1"/>
      <c r="F862" s="1"/>
      <c r="G862" s="1"/>
      <c r="H862" s="1"/>
      <c r="I862" s="1"/>
      <c r="J862" s="504"/>
      <c r="K862" s="466"/>
      <c r="L862" s="1"/>
      <c r="M862" s="1"/>
      <c r="N862" s="1"/>
      <c r="O862" s="1"/>
      <c r="P862" s="1"/>
      <c r="Q862" s="1"/>
      <c r="R862" s="1"/>
      <c r="S862" s="1"/>
      <c r="T862" s="1"/>
      <c r="U862" s="1"/>
      <c r="V862" s="1"/>
      <c r="W862" s="1"/>
      <c r="X862" s="1"/>
      <c r="Y862" s="1"/>
      <c r="Z862" s="1"/>
      <c r="AA862" s="1"/>
      <c r="AB862" s="1"/>
      <c r="AC862" s="1"/>
      <c r="AD862" s="1"/>
      <c r="AE862" s="1"/>
    </row>
    <row r="863" spans="1:31" ht="15.75" customHeight="1" x14ac:dyDescent="0.2">
      <c r="A863" s="1"/>
      <c r="B863" s="1"/>
      <c r="C863" s="1"/>
      <c r="D863" s="1"/>
      <c r="E863" s="1"/>
      <c r="F863" s="1"/>
      <c r="G863" s="1"/>
      <c r="H863" s="1"/>
      <c r="I863" s="1"/>
      <c r="J863" s="504"/>
      <c r="K863" s="466"/>
      <c r="L863" s="1"/>
      <c r="M863" s="1"/>
      <c r="N863" s="1"/>
      <c r="O863" s="1"/>
      <c r="P863" s="1"/>
      <c r="Q863" s="1"/>
      <c r="R863" s="1"/>
      <c r="S863" s="1"/>
      <c r="T863" s="1"/>
      <c r="U863" s="1"/>
      <c r="V863" s="1"/>
      <c r="W863" s="1"/>
      <c r="X863" s="1"/>
      <c r="Y863" s="1"/>
      <c r="Z863" s="1"/>
      <c r="AA863" s="1"/>
      <c r="AB863" s="1"/>
      <c r="AC863" s="1"/>
      <c r="AD863" s="1"/>
      <c r="AE863" s="1"/>
    </row>
    <row r="864" spans="1:31" ht="15.75" customHeight="1" x14ac:dyDescent="0.2">
      <c r="A864" s="1"/>
      <c r="B864" s="1"/>
      <c r="C864" s="1"/>
      <c r="D864" s="1"/>
      <c r="E864" s="1"/>
      <c r="F864" s="1"/>
      <c r="G864" s="1"/>
      <c r="H864" s="1"/>
      <c r="I864" s="1"/>
      <c r="J864" s="504"/>
      <c r="K864" s="466"/>
      <c r="L864" s="1"/>
      <c r="M864" s="1"/>
      <c r="N864" s="1"/>
      <c r="O864" s="1"/>
      <c r="P864" s="1"/>
      <c r="Q864" s="1"/>
      <c r="R864" s="1"/>
      <c r="S864" s="1"/>
      <c r="T864" s="1"/>
      <c r="U864" s="1"/>
      <c r="V864" s="1"/>
      <c r="W864" s="1"/>
      <c r="X864" s="1"/>
      <c r="Y864" s="1"/>
      <c r="Z864" s="1"/>
      <c r="AA864" s="1"/>
      <c r="AB864" s="1"/>
      <c r="AC864" s="1"/>
      <c r="AD864" s="1"/>
      <c r="AE864" s="1"/>
    </row>
    <row r="865" spans="1:31" ht="15.75" customHeight="1" x14ac:dyDescent="0.2">
      <c r="A865" s="1"/>
      <c r="B865" s="1"/>
      <c r="C865" s="1"/>
      <c r="D865" s="1"/>
      <c r="E865" s="1"/>
      <c r="F865" s="1"/>
      <c r="G865" s="1"/>
      <c r="H865" s="1"/>
      <c r="I865" s="1"/>
      <c r="J865" s="504"/>
      <c r="K865" s="466"/>
      <c r="L865" s="1"/>
      <c r="M865" s="1"/>
      <c r="N865" s="1"/>
      <c r="O865" s="1"/>
      <c r="P865" s="1"/>
      <c r="Q865" s="1"/>
      <c r="R865" s="1"/>
      <c r="S865" s="1"/>
      <c r="T865" s="1"/>
      <c r="U865" s="1"/>
      <c r="V865" s="1"/>
      <c r="W865" s="1"/>
      <c r="X865" s="1"/>
      <c r="Y865" s="1"/>
      <c r="Z865" s="1"/>
      <c r="AA865" s="1"/>
      <c r="AB865" s="1"/>
      <c r="AC865" s="1"/>
      <c r="AD865" s="1"/>
      <c r="AE865" s="1"/>
    </row>
    <row r="866" spans="1:31" ht="15.75" customHeight="1" x14ac:dyDescent="0.2">
      <c r="A866" s="1"/>
      <c r="B866" s="1"/>
      <c r="C866" s="1"/>
      <c r="D866" s="1"/>
      <c r="E866" s="1"/>
      <c r="F866" s="1"/>
      <c r="G866" s="1"/>
      <c r="H866" s="1"/>
      <c r="I866" s="1"/>
      <c r="J866" s="504"/>
      <c r="K866" s="466"/>
      <c r="L866" s="1"/>
      <c r="M866" s="1"/>
      <c r="N866" s="1"/>
      <c r="O866" s="1"/>
      <c r="P866" s="1"/>
      <c r="Q866" s="1"/>
      <c r="R866" s="1"/>
      <c r="S866" s="1"/>
      <c r="T866" s="1"/>
      <c r="U866" s="1"/>
      <c r="V866" s="1"/>
      <c r="W866" s="1"/>
      <c r="X866" s="1"/>
      <c r="Y866" s="1"/>
      <c r="Z866" s="1"/>
      <c r="AA866" s="1"/>
      <c r="AB866" s="1"/>
      <c r="AC866" s="1"/>
      <c r="AD866" s="1"/>
      <c r="AE866" s="1"/>
    </row>
    <row r="867" spans="1:31" ht="15.75" customHeight="1" x14ac:dyDescent="0.2">
      <c r="A867" s="1"/>
      <c r="B867" s="1"/>
      <c r="C867" s="1"/>
      <c r="D867" s="1"/>
      <c r="E867" s="1"/>
      <c r="F867" s="1"/>
      <c r="G867" s="1"/>
      <c r="H867" s="1"/>
      <c r="I867" s="1"/>
      <c r="J867" s="504"/>
      <c r="K867" s="466"/>
      <c r="L867" s="1"/>
      <c r="M867" s="1"/>
      <c r="N867" s="1"/>
      <c r="O867" s="1"/>
      <c r="P867" s="1"/>
      <c r="Q867" s="1"/>
      <c r="R867" s="1"/>
      <c r="S867" s="1"/>
      <c r="T867" s="1"/>
      <c r="U867" s="1"/>
      <c r="V867" s="1"/>
      <c r="W867" s="1"/>
      <c r="X867" s="1"/>
      <c r="Y867" s="1"/>
      <c r="Z867" s="1"/>
      <c r="AA867" s="1"/>
      <c r="AB867" s="1"/>
      <c r="AC867" s="1"/>
      <c r="AD867" s="1"/>
      <c r="AE867" s="1"/>
    </row>
    <row r="868" spans="1:31" ht="15.75" customHeight="1" x14ac:dyDescent="0.2">
      <c r="A868" s="1"/>
      <c r="B868" s="1"/>
      <c r="C868" s="1"/>
      <c r="D868" s="1"/>
      <c r="E868" s="1"/>
      <c r="F868" s="1"/>
      <c r="G868" s="1"/>
      <c r="H868" s="1"/>
      <c r="I868" s="1"/>
      <c r="J868" s="504"/>
      <c r="K868" s="466"/>
      <c r="L868" s="1"/>
      <c r="M868" s="1"/>
      <c r="N868" s="1"/>
      <c r="O868" s="1"/>
      <c r="P868" s="1"/>
      <c r="Q868" s="1"/>
      <c r="R868" s="1"/>
      <c r="S868" s="1"/>
      <c r="T868" s="1"/>
      <c r="U868" s="1"/>
      <c r="V868" s="1"/>
      <c r="W868" s="1"/>
      <c r="X868" s="1"/>
      <c r="Y868" s="1"/>
      <c r="Z868" s="1"/>
      <c r="AA868" s="1"/>
      <c r="AB868" s="1"/>
      <c r="AC868" s="1"/>
      <c r="AD868" s="1"/>
      <c r="AE868" s="1"/>
    </row>
    <row r="869" spans="1:31" ht="15.75" customHeight="1" x14ac:dyDescent="0.2">
      <c r="A869" s="1"/>
      <c r="B869" s="1"/>
      <c r="C869" s="1"/>
      <c r="D869" s="1"/>
      <c r="E869" s="1"/>
      <c r="F869" s="1"/>
      <c r="G869" s="1"/>
      <c r="H869" s="1"/>
      <c r="I869" s="1"/>
      <c r="J869" s="504"/>
      <c r="K869" s="466"/>
      <c r="L869" s="1"/>
      <c r="M869" s="1"/>
      <c r="N869" s="1"/>
      <c r="O869" s="1"/>
      <c r="P869" s="1"/>
      <c r="Q869" s="1"/>
      <c r="R869" s="1"/>
      <c r="S869" s="1"/>
      <c r="T869" s="1"/>
      <c r="U869" s="1"/>
      <c r="V869" s="1"/>
      <c r="W869" s="1"/>
      <c r="X869" s="1"/>
      <c r="Y869" s="1"/>
      <c r="Z869" s="1"/>
      <c r="AA869" s="1"/>
      <c r="AB869" s="1"/>
      <c r="AC869" s="1"/>
      <c r="AD869" s="1"/>
      <c r="AE869" s="1"/>
    </row>
    <row r="870" spans="1:31" ht="15.75" customHeight="1" x14ac:dyDescent="0.2">
      <c r="A870" s="1"/>
      <c r="B870" s="1"/>
      <c r="C870" s="1"/>
      <c r="D870" s="1"/>
      <c r="E870" s="1"/>
      <c r="F870" s="1"/>
      <c r="G870" s="1"/>
      <c r="H870" s="1"/>
      <c r="I870" s="1"/>
      <c r="J870" s="504"/>
      <c r="K870" s="466"/>
      <c r="L870" s="1"/>
      <c r="M870" s="1"/>
      <c r="N870" s="1"/>
      <c r="O870" s="1"/>
      <c r="P870" s="1"/>
      <c r="Q870" s="1"/>
      <c r="R870" s="1"/>
      <c r="S870" s="1"/>
      <c r="T870" s="1"/>
      <c r="U870" s="1"/>
      <c r="V870" s="1"/>
      <c r="W870" s="1"/>
      <c r="X870" s="1"/>
      <c r="Y870" s="1"/>
      <c r="Z870" s="1"/>
      <c r="AA870" s="1"/>
      <c r="AB870" s="1"/>
      <c r="AC870" s="1"/>
      <c r="AD870" s="1"/>
      <c r="AE870" s="1"/>
    </row>
    <row r="871" spans="1:31" ht="15.75" customHeight="1" x14ac:dyDescent="0.2">
      <c r="A871" s="1"/>
      <c r="B871" s="1"/>
      <c r="C871" s="1"/>
      <c r="D871" s="1"/>
      <c r="E871" s="1"/>
      <c r="F871" s="1"/>
      <c r="G871" s="1"/>
      <c r="H871" s="1"/>
      <c r="I871" s="1"/>
      <c r="J871" s="504"/>
      <c r="K871" s="466"/>
      <c r="L871" s="1"/>
      <c r="M871" s="1"/>
      <c r="N871" s="1"/>
      <c r="O871" s="1"/>
      <c r="P871" s="1"/>
      <c r="Q871" s="1"/>
      <c r="R871" s="1"/>
      <c r="S871" s="1"/>
      <c r="T871" s="1"/>
      <c r="U871" s="1"/>
      <c r="V871" s="1"/>
      <c r="W871" s="1"/>
      <c r="X871" s="1"/>
      <c r="Y871" s="1"/>
      <c r="Z871" s="1"/>
      <c r="AA871" s="1"/>
      <c r="AB871" s="1"/>
      <c r="AC871" s="1"/>
      <c r="AD871" s="1"/>
      <c r="AE871" s="1"/>
    </row>
    <row r="872" spans="1:31" ht="15.75" customHeight="1" x14ac:dyDescent="0.2">
      <c r="A872" s="1"/>
      <c r="B872" s="1"/>
      <c r="C872" s="1"/>
      <c r="D872" s="1"/>
      <c r="E872" s="1"/>
      <c r="F872" s="1"/>
      <c r="G872" s="1"/>
      <c r="H872" s="1"/>
      <c r="I872" s="1"/>
      <c r="J872" s="504"/>
      <c r="K872" s="466"/>
      <c r="L872" s="1"/>
      <c r="M872" s="1"/>
      <c r="N872" s="1"/>
      <c r="O872" s="1"/>
      <c r="P872" s="1"/>
      <c r="Q872" s="1"/>
      <c r="R872" s="1"/>
      <c r="S872" s="1"/>
      <c r="T872" s="1"/>
      <c r="U872" s="1"/>
      <c r="V872" s="1"/>
      <c r="W872" s="1"/>
      <c r="X872" s="1"/>
      <c r="Y872" s="1"/>
      <c r="Z872" s="1"/>
      <c r="AA872" s="1"/>
      <c r="AB872" s="1"/>
      <c r="AC872" s="1"/>
      <c r="AD872" s="1"/>
      <c r="AE872" s="1"/>
    </row>
    <row r="873" spans="1:31" ht="15.75" customHeight="1" x14ac:dyDescent="0.2">
      <c r="A873" s="1"/>
      <c r="B873" s="1"/>
      <c r="C873" s="1"/>
      <c r="D873" s="1"/>
      <c r="E873" s="1"/>
      <c r="F873" s="1"/>
      <c r="G873" s="1"/>
      <c r="H873" s="1"/>
      <c r="I873" s="1"/>
      <c r="J873" s="504"/>
      <c r="K873" s="466"/>
      <c r="L873" s="1"/>
      <c r="M873" s="1"/>
      <c r="N873" s="1"/>
      <c r="O873" s="1"/>
      <c r="P873" s="1"/>
      <c r="Q873" s="1"/>
      <c r="R873" s="1"/>
      <c r="S873" s="1"/>
      <c r="T873" s="1"/>
      <c r="U873" s="1"/>
      <c r="V873" s="1"/>
      <c r="W873" s="1"/>
      <c r="X873" s="1"/>
      <c r="Y873" s="1"/>
      <c r="Z873" s="1"/>
      <c r="AA873" s="1"/>
      <c r="AB873" s="1"/>
      <c r="AC873" s="1"/>
      <c r="AD873" s="1"/>
      <c r="AE873" s="1"/>
    </row>
    <row r="874" spans="1:31" ht="15.75" customHeight="1" x14ac:dyDescent="0.2">
      <c r="A874" s="1"/>
      <c r="B874" s="1"/>
      <c r="C874" s="1"/>
      <c r="D874" s="1"/>
      <c r="E874" s="1"/>
      <c r="F874" s="1"/>
      <c r="G874" s="1"/>
      <c r="H874" s="1"/>
      <c r="I874" s="1"/>
      <c r="J874" s="504"/>
      <c r="K874" s="466"/>
      <c r="L874" s="1"/>
      <c r="M874" s="1"/>
      <c r="N874" s="1"/>
      <c r="O874" s="1"/>
      <c r="P874" s="1"/>
      <c r="Q874" s="1"/>
      <c r="R874" s="1"/>
      <c r="S874" s="1"/>
      <c r="T874" s="1"/>
      <c r="U874" s="1"/>
      <c r="V874" s="1"/>
      <c r="W874" s="1"/>
      <c r="X874" s="1"/>
      <c r="Y874" s="1"/>
      <c r="Z874" s="1"/>
      <c r="AA874" s="1"/>
      <c r="AB874" s="1"/>
      <c r="AC874" s="1"/>
      <c r="AD874" s="1"/>
      <c r="AE874" s="1"/>
    </row>
    <row r="875" spans="1:31" ht="15.75" customHeight="1" x14ac:dyDescent="0.2">
      <c r="A875" s="1"/>
      <c r="B875" s="1"/>
      <c r="C875" s="1"/>
      <c r="D875" s="1"/>
      <c r="E875" s="1"/>
      <c r="F875" s="1"/>
      <c r="G875" s="1"/>
      <c r="H875" s="1"/>
      <c r="I875" s="1"/>
      <c r="J875" s="504"/>
      <c r="K875" s="466"/>
      <c r="L875" s="1"/>
      <c r="M875" s="1"/>
      <c r="N875" s="1"/>
      <c r="O875" s="1"/>
      <c r="P875" s="1"/>
      <c r="Q875" s="1"/>
      <c r="R875" s="1"/>
      <c r="S875" s="1"/>
      <c r="T875" s="1"/>
      <c r="U875" s="1"/>
      <c r="V875" s="1"/>
      <c r="W875" s="1"/>
      <c r="X875" s="1"/>
      <c r="Y875" s="1"/>
      <c r="Z875" s="1"/>
      <c r="AA875" s="1"/>
      <c r="AB875" s="1"/>
      <c r="AC875" s="1"/>
      <c r="AD875" s="1"/>
      <c r="AE875" s="1"/>
    </row>
    <row r="876" spans="1:31" ht="15.75" customHeight="1" x14ac:dyDescent="0.2">
      <c r="A876" s="1"/>
      <c r="B876" s="1"/>
      <c r="C876" s="1"/>
      <c r="D876" s="1"/>
      <c r="E876" s="1"/>
      <c r="F876" s="1"/>
      <c r="G876" s="1"/>
      <c r="H876" s="1"/>
      <c r="I876" s="1"/>
      <c r="J876" s="504"/>
      <c r="K876" s="466"/>
      <c r="L876" s="1"/>
      <c r="M876" s="1"/>
      <c r="N876" s="1"/>
      <c r="O876" s="1"/>
      <c r="P876" s="1"/>
      <c r="Q876" s="1"/>
      <c r="R876" s="1"/>
      <c r="S876" s="1"/>
      <c r="T876" s="1"/>
      <c r="U876" s="1"/>
      <c r="V876" s="1"/>
      <c r="W876" s="1"/>
      <c r="X876" s="1"/>
      <c r="Y876" s="1"/>
      <c r="Z876" s="1"/>
      <c r="AA876" s="1"/>
      <c r="AB876" s="1"/>
      <c r="AC876" s="1"/>
      <c r="AD876" s="1"/>
      <c r="AE876" s="1"/>
    </row>
    <row r="877" spans="1:31" ht="15.75" customHeight="1" x14ac:dyDescent="0.2">
      <c r="A877" s="1"/>
      <c r="B877" s="1"/>
      <c r="C877" s="1"/>
      <c r="D877" s="1"/>
      <c r="E877" s="1"/>
      <c r="F877" s="1"/>
      <c r="G877" s="1"/>
      <c r="H877" s="1"/>
      <c r="I877" s="1"/>
      <c r="J877" s="504"/>
      <c r="K877" s="466"/>
      <c r="L877" s="1"/>
      <c r="M877" s="1"/>
      <c r="N877" s="1"/>
      <c r="O877" s="1"/>
      <c r="P877" s="1"/>
      <c r="Q877" s="1"/>
      <c r="R877" s="1"/>
      <c r="S877" s="1"/>
      <c r="T877" s="1"/>
      <c r="U877" s="1"/>
      <c r="V877" s="1"/>
      <c r="W877" s="1"/>
      <c r="X877" s="1"/>
      <c r="Y877" s="1"/>
      <c r="Z877" s="1"/>
      <c r="AA877" s="1"/>
      <c r="AB877" s="1"/>
      <c r="AC877" s="1"/>
      <c r="AD877" s="1"/>
      <c r="AE877" s="1"/>
    </row>
    <row r="878" spans="1:31" ht="15.75" customHeight="1" x14ac:dyDescent="0.2">
      <c r="A878" s="1"/>
      <c r="B878" s="1"/>
      <c r="C878" s="1"/>
      <c r="D878" s="1"/>
      <c r="E878" s="1"/>
      <c r="F878" s="1"/>
      <c r="G878" s="1"/>
      <c r="H878" s="1"/>
      <c r="I878" s="1"/>
      <c r="J878" s="504"/>
      <c r="K878" s="466"/>
      <c r="L878" s="1"/>
      <c r="M878" s="1"/>
      <c r="N878" s="1"/>
      <c r="O878" s="1"/>
      <c r="P878" s="1"/>
      <c r="Q878" s="1"/>
      <c r="R878" s="1"/>
      <c r="S878" s="1"/>
      <c r="T878" s="1"/>
      <c r="U878" s="1"/>
      <c r="V878" s="1"/>
      <c r="W878" s="1"/>
      <c r="X878" s="1"/>
      <c r="Y878" s="1"/>
      <c r="Z878" s="1"/>
      <c r="AA878" s="1"/>
      <c r="AB878" s="1"/>
      <c r="AC878" s="1"/>
      <c r="AD878" s="1"/>
      <c r="AE878" s="1"/>
    </row>
    <row r="879" spans="1:31" ht="15.75" customHeight="1" x14ac:dyDescent="0.2">
      <c r="A879" s="1"/>
      <c r="B879" s="1"/>
      <c r="C879" s="1"/>
      <c r="D879" s="1"/>
      <c r="E879" s="1"/>
      <c r="F879" s="1"/>
      <c r="G879" s="1"/>
      <c r="H879" s="1"/>
      <c r="I879" s="1"/>
      <c r="J879" s="504"/>
      <c r="K879" s="466"/>
      <c r="L879" s="1"/>
      <c r="M879" s="1"/>
      <c r="N879" s="1"/>
      <c r="O879" s="1"/>
      <c r="P879" s="1"/>
      <c r="Q879" s="1"/>
      <c r="R879" s="1"/>
      <c r="S879" s="1"/>
      <c r="T879" s="1"/>
      <c r="U879" s="1"/>
      <c r="V879" s="1"/>
      <c r="W879" s="1"/>
      <c r="X879" s="1"/>
      <c r="Y879" s="1"/>
      <c r="Z879" s="1"/>
      <c r="AA879" s="1"/>
      <c r="AB879" s="1"/>
      <c r="AC879" s="1"/>
      <c r="AD879" s="1"/>
      <c r="AE879" s="1"/>
    </row>
    <row r="880" spans="1:31" ht="15.75" customHeight="1" x14ac:dyDescent="0.2">
      <c r="A880" s="1"/>
      <c r="B880" s="1"/>
      <c r="C880" s="1"/>
      <c r="D880" s="1"/>
      <c r="E880" s="1"/>
      <c r="F880" s="1"/>
      <c r="G880" s="1"/>
      <c r="H880" s="1"/>
      <c r="I880" s="1"/>
      <c r="J880" s="504"/>
      <c r="K880" s="466"/>
      <c r="L880" s="1"/>
      <c r="M880" s="1"/>
      <c r="N880" s="1"/>
      <c r="O880" s="1"/>
      <c r="P880" s="1"/>
      <c r="Q880" s="1"/>
      <c r="R880" s="1"/>
      <c r="S880" s="1"/>
      <c r="T880" s="1"/>
      <c r="U880" s="1"/>
      <c r="V880" s="1"/>
      <c r="W880" s="1"/>
      <c r="X880" s="1"/>
      <c r="Y880" s="1"/>
      <c r="Z880" s="1"/>
      <c r="AA880" s="1"/>
      <c r="AB880" s="1"/>
      <c r="AC880" s="1"/>
      <c r="AD880" s="1"/>
      <c r="AE880" s="1"/>
    </row>
    <row r="881" spans="1:31" ht="15.75" customHeight="1" x14ac:dyDescent="0.2">
      <c r="A881" s="1"/>
      <c r="B881" s="1"/>
      <c r="C881" s="1"/>
      <c r="D881" s="1"/>
      <c r="E881" s="1"/>
      <c r="F881" s="1"/>
      <c r="G881" s="1"/>
      <c r="H881" s="1"/>
      <c r="I881" s="1"/>
      <c r="J881" s="504"/>
      <c r="K881" s="466"/>
      <c r="L881" s="1"/>
      <c r="M881" s="1"/>
      <c r="N881" s="1"/>
      <c r="O881" s="1"/>
      <c r="P881" s="1"/>
      <c r="Q881" s="1"/>
      <c r="R881" s="1"/>
      <c r="S881" s="1"/>
      <c r="T881" s="1"/>
      <c r="U881" s="1"/>
      <c r="V881" s="1"/>
      <c r="W881" s="1"/>
      <c r="X881" s="1"/>
      <c r="Y881" s="1"/>
      <c r="Z881" s="1"/>
      <c r="AA881" s="1"/>
      <c r="AB881" s="1"/>
      <c r="AC881" s="1"/>
      <c r="AD881" s="1"/>
      <c r="AE881" s="1"/>
    </row>
    <row r="882" spans="1:31" ht="15.75" customHeight="1" x14ac:dyDescent="0.2">
      <c r="A882" s="1"/>
      <c r="B882" s="1"/>
      <c r="C882" s="1"/>
      <c r="D882" s="1"/>
      <c r="E882" s="1"/>
      <c r="F882" s="1"/>
      <c r="G882" s="1"/>
      <c r="H882" s="1"/>
      <c r="I882" s="1"/>
      <c r="J882" s="504"/>
      <c r="K882" s="466"/>
      <c r="L882" s="1"/>
      <c r="M882" s="1"/>
      <c r="N882" s="1"/>
      <c r="O882" s="1"/>
      <c r="P882" s="1"/>
      <c r="Q882" s="1"/>
      <c r="R882" s="1"/>
      <c r="S882" s="1"/>
      <c r="T882" s="1"/>
      <c r="U882" s="1"/>
      <c r="V882" s="1"/>
      <c r="W882" s="1"/>
      <c r="X882" s="1"/>
      <c r="Y882" s="1"/>
      <c r="Z882" s="1"/>
      <c r="AA882" s="1"/>
      <c r="AB882" s="1"/>
      <c r="AC882" s="1"/>
      <c r="AD882" s="1"/>
      <c r="AE882" s="1"/>
    </row>
    <row r="883" spans="1:31" ht="15.75" customHeight="1" x14ac:dyDescent="0.2">
      <c r="A883" s="1"/>
      <c r="B883" s="1"/>
      <c r="C883" s="1"/>
      <c r="D883" s="1"/>
      <c r="E883" s="1"/>
      <c r="F883" s="1"/>
      <c r="G883" s="1"/>
      <c r="H883" s="1"/>
      <c r="I883" s="1"/>
      <c r="J883" s="504"/>
      <c r="K883" s="466"/>
      <c r="L883" s="1"/>
      <c r="M883" s="1"/>
      <c r="N883" s="1"/>
      <c r="O883" s="1"/>
      <c r="P883" s="1"/>
      <c r="Q883" s="1"/>
      <c r="R883" s="1"/>
      <c r="S883" s="1"/>
      <c r="T883" s="1"/>
      <c r="U883" s="1"/>
      <c r="V883" s="1"/>
      <c r="W883" s="1"/>
      <c r="X883" s="1"/>
      <c r="Y883" s="1"/>
      <c r="Z883" s="1"/>
      <c r="AA883" s="1"/>
      <c r="AB883" s="1"/>
      <c r="AC883" s="1"/>
      <c r="AD883" s="1"/>
      <c r="AE883" s="1"/>
    </row>
    <row r="884" spans="1:31" ht="15.75" customHeight="1" x14ac:dyDescent="0.2">
      <c r="A884" s="1"/>
      <c r="B884" s="1"/>
      <c r="C884" s="1"/>
      <c r="D884" s="1"/>
      <c r="E884" s="1"/>
      <c r="F884" s="1"/>
      <c r="G884" s="1"/>
      <c r="H884" s="1"/>
      <c r="I884" s="1"/>
      <c r="J884" s="504"/>
      <c r="K884" s="466"/>
      <c r="L884" s="1"/>
      <c r="M884" s="1"/>
      <c r="N884" s="1"/>
      <c r="O884" s="1"/>
      <c r="P884" s="1"/>
      <c r="Q884" s="1"/>
      <c r="R884" s="1"/>
      <c r="S884" s="1"/>
      <c r="T884" s="1"/>
      <c r="U884" s="1"/>
      <c r="V884" s="1"/>
      <c r="W884" s="1"/>
      <c r="X884" s="1"/>
      <c r="Y884" s="1"/>
      <c r="Z884" s="1"/>
      <c r="AA884" s="1"/>
      <c r="AB884" s="1"/>
      <c r="AC884" s="1"/>
      <c r="AD884" s="1"/>
      <c r="AE884" s="1"/>
    </row>
    <row r="885" spans="1:31" ht="15.75" customHeight="1" x14ac:dyDescent="0.2">
      <c r="A885" s="1"/>
      <c r="B885" s="1"/>
      <c r="C885" s="1"/>
      <c r="D885" s="1"/>
      <c r="E885" s="1"/>
      <c r="F885" s="1"/>
      <c r="G885" s="1"/>
      <c r="H885" s="1"/>
      <c r="I885" s="1"/>
      <c r="J885" s="504"/>
      <c r="K885" s="466"/>
      <c r="L885" s="1"/>
      <c r="M885" s="1"/>
      <c r="N885" s="1"/>
      <c r="O885" s="1"/>
      <c r="P885" s="1"/>
      <c r="Q885" s="1"/>
      <c r="R885" s="1"/>
      <c r="S885" s="1"/>
      <c r="T885" s="1"/>
      <c r="U885" s="1"/>
      <c r="V885" s="1"/>
      <c r="W885" s="1"/>
      <c r="X885" s="1"/>
      <c r="Y885" s="1"/>
      <c r="Z885" s="1"/>
      <c r="AA885" s="1"/>
      <c r="AB885" s="1"/>
      <c r="AC885" s="1"/>
      <c r="AD885" s="1"/>
      <c r="AE885" s="1"/>
    </row>
    <row r="886" spans="1:31" ht="15.75" customHeight="1" x14ac:dyDescent="0.2">
      <c r="A886" s="1"/>
      <c r="B886" s="1"/>
      <c r="C886" s="1"/>
      <c r="D886" s="1"/>
      <c r="E886" s="1"/>
      <c r="F886" s="1"/>
      <c r="G886" s="1"/>
      <c r="H886" s="1"/>
      <c r="I886" s="1"/>
      <c r="J886" s="504"/>
      <c r="K886" s="466"/>
      <c r="L886" s="1"/>
      <c r="M886" s="1"/>
      <c r="N886" s="1"/>
      <c r="O886" s="1"/>
      <c r="P886" s="1"/>
      <c r="Q886" s="1"/>
      <c r="R886" s="1"/>
      <c r="S886" s="1"/>
      <c r="T886" s="1"/>
      <c r="U886" s="1"/>
      <c r="V886" s="1"/>
      <c r="W886" s="1"/>
      <c r="X886" s="1"/>
      <c r="Y886" s="1"/>
      <c r="Z886" s="1"/>
      <c r="AA886" s="1"/>
      <c r="AB886" s="1"/>
      <c r="AC886" s="1"/>
      <c r="AD886" s="1"/>
      <c r="AE886" s="1"/>
    </row>
    <row r="887" spans="1:31" ht="15.75" customHeight="1" x14ac:dyDescent="0.2">
      <c r="A887" s="1"/>
      <c r="B887" s="1"/>
      <c r="C887" s="1"/>
      <c r="D887" s="1"/>
      <c r="E887" s="1"/>
      <c r="F887" s="1"/>
      <c r="G887" s="1"/>
      <c r="H887" s="1"/>
      <c r="I887" s="1"/>
      <c r="J887" s="504"/>
      <c r="K887" s="466"/>
      <c r="L887" s="1"/>
      <c r="M887" s="1"/>
      <c r="N887" s="1"/>
      <c r="O887" s="1"/>
      <c r="P887" s="1"/>
      <c r="Q887" s="1"/>
      <c r="R887" s="1"/>
      <c r="S887" s="1"/>
      <c r="T887" s="1"/>
      <c r="U887" s="1"/>
      <c r="V887" s="1"/>
      <c r="W887" s="1"/>
      <c r="X887" s="1"/>
      <c r="Y887" s="1"/>
      <c r="Z887" s="1"/>
      <c r="AA887" s="1"/>
      <c r="AB887" s="1"/>
      <c r="AC887" s="1"/>
      <c r="AD887" s="1"/>
      <c r="AE887" s="1"/>
    </row>
    <row r="888" spans="1:31" ht="15.75" customHeight="1" x14ac:dyDescent="0.2">
      <c r="A888" s="1"/>
      <c r="B888" s="1"/>
      <c r="C888" s="1"/>
      <c r="D888" s="1"/>
      <c r="E888" s="1"/>
      <c r="F888" s="1"/>
      <c r="G888" s="1"/>
      <c r="H888" s="1"/>
      <c r="I888" s="1"/>
      <c r="J888" s="504"/>
      <c r="K888" s="466"/>
      <c r="L888" s="1"/>
      <c r="M888" s="1"/>
      <c r="N888" s="1"/>
      <c r="O888" s="1"/>
      <c r="P888" s="1"/>
      <c r="Q888" s="1"/>
      <c r="R888" s="1"/>
      <c r="S888" s="1"/>
      <c r="T888" s="1"/>
      <c r="U888" s="1"/>
      <c r="V888" s="1"/>
      <c r="W888" s="1"/>
      <c r="X888" s="1"/>
      <c r="Y888" s="1"/>
      <c r="Z888" s="1"/>
      <c r="AA888" s="1"/>
      <c r="AB888" s="1"/>
      <c r="AC888" s="1"/>
      <c r="AD888" s="1"/>
      <c r="AE888" s="1"/>
    </row>
    <row r="889" spans="1:31" ht="15.75" customHeight="1" x14ac:dyDescent="0.2">
      <c r="A889" s="1"/>
      <c r="B889" s="1"/>
      <c r="C889" s="1"/>
      <c r="D889" s="1"/>
      <c r="E889" s="1"/>
      <c r="F889" s="1"/>
      <c r="G889" s="1"/>
      <c r="H889" s="1"/>
      <c r="I889" s="1"/>
      <c r="J889" s="504"/>
      <c r="K889" s="466"/>
      <c r="L889" s="1"/>
      <c r="M889" s="1"/>
      <c r="N889" s="1"/>
      <c r="O889" s="1"/>
      <c r="P889" s="1"/>
      <c r="Q889" s="1"/>
      <c r="R889" s="1"/>
      <c r="S889" s="1"/>
      <c r="T889" s="1"/>
      <c r="U889" s="1"/>
      <c r="V889" s="1"/>
      <c r="W889" s="1"/>
      <c r="X889" s="1"/>
      <c r="Y889" s="1"/>
      <c r="Z889" s="1"/>
      <c r="AA889" s="1"/>
      <c r="AB889" s="1"/>
      <c r="AC889" s="1"/>
      <c r="AD889" s="1"/>
      <c r="AE889" s="1"/>
    </row>
    <row r="890" spans="1:31" ht="15.75" customHeight="1" x14ac:dyDescent="0.2">
      <c r="A890" s="1"/>
      <c r="B890" s="1"/>
      <c r="C890" s="1"/>
      <c r="D890" s="1"/>
      <c r="E890" s="1"/>
      <c r="F890" s="1"/>
      <c r="G890" s="1"/>
      <c r="H890" s="1"/>
      <c r="I890" s="1"/>
      <c r="J890" s="504"/>
      <c r="K890" s="466"/>
      <c r="L890" s="1"/>
      <c r="M890" s="1"/>
      <c r="N890" s="1"/>
      <c r="O890" s="1"/>
      <c r="P890" s="1"/>
      <c r="Q890" s="1"/>
      <c r="R890" s="1"/>
      <c r="S890" s="1"/>
      <c r="T890" s="1"/>
      <c r="U890" s="1"/>
      <c r="V890" s="1"/>
      <c r="W890" s="1"/>
      <c r="X890" s="1"/>
      <c r="Y890" s="1"/>
      <c r="Z890" s="1"/>
      <c r="AA890" s="1"/>
      <c r="AB890" s="1"/>
      <c r="AC890" s="1"/>
      <c r="AD890" s="1"/>
      <c r="AE890" s="1"/>
    </row>
    <row r="891" spans="1:31" ht="15.75" customHeight="1" x14ac:dyDescent="0.2">
      <c r="A891" s="1"/>
      <c r="B891" s="1"/>
      <c r="C891" s="1"/>
      <c r="D891" s="1"/>
      <c r="E891" s="1"/>
      <c r="F891" s="1"/>
      <c r="G891" s="1"/>
      <c r="H891" s="1"/>
      <c r="I891" s="1"/>
      <c r="J891" s="504"/>
      <c r="K891" s="466"/>
      <c r="L891" s="1"/>
      <c r="M891" s="1"/>
      <c r="N891" s="1"/>
      <c r="O891" s="1"/>
      <c r="P891" s="1"/>
      <c r="Q891" s="1"/>
      <c r="R891" s="1"/>
      <c r="S891" s="1"/>
      <c r="T891" s="1"/>
      <c r="U891" s="1"/>
      <c r="V891" s="1"/>
      <c r="W891" s="1"/>
      <c r="X891" s="1"/>
      <c r="Y891" s="1"/>
      <c r="Z891" s="1"/>
      <c r="AA891" s="1"/>
      <c r="AB891" s="1"/>
      <c r="AC891" s="1"/>
      <c r="AD891" s="1"/>
      <c r="AE891" s="1"/>
    </row>
    <row r="892" spans="1:31" ht="15.75" customHeight="1" x14ac:dyDescent="0.2">
      <c r="A892" s="1"/>
      <c r="B892" s="1"/>
      <c r="C892" s="1"/>
      <c r="D892" s="1"/>
      <c r="E892" s="1"/>
      <c r="F892" s="1"/>
      <c r="G892" s="1"/>
      <c r="H892" s="1"/>
      <c r="I892" s="1"/>
      <c r="J892" s="504"/>
      <c r="K892" s="466"/>
      <c r="L892" s="1"/>
      <c r="M892" s="1"/>
      <c r="N892" s="1"/>
      <c r="O892" s="1"/>
      <c r="P892" s="1"/>
      <c r="Q892" s="1"/>
      <c r="R892" s="1"/>
      <c r="S892" s="1"/>
      <c r="T892" s="1"/>
      <c r="U892" s="1"/>
      <c r="V892" s="1"/>
      <c r="W892" s="1"/>
      <c r="X892" s="1"/>
      <c r="Y892" s="1"/>
      <c r="Z892" s="1"/>
      <c r="AA892" s="1"/>
      <c r="AB892" s="1"/>
      <c r="AC892" s="1"/>
      <c r="AD892" s="1"/>
      <c r="AE892" s="1"/>
    </row>
    <row r="893" spans="1:31" ht="15.75" customHeight="1" x14ac:dyDescent="0.2">
      <c r="A893" s="1"/>
      <c r="B893" s="1"/>
      <c r="C893" s="1"/>
      <c r="D893" s="1"/>
      <c r="E893" s="1"/>
      <c r="F893" s="1"/>
      <c r="G893" s="1"/>
      <c r="H893" s="1"/>
      <c r="I893" s="1"/>
      <c r="J893" s="504"/>
      <c r="K893" s="466"/>
      <c r="L893" s="1"/>
      <c r="M893" s="1"/>
      <c r="N893" s="1"/>
      <c r="O893" s="1"/>
      <c r="P893" s="1"/>
      <c r="Q893" s="1"/>
      <c r="R893" s="1"/>
      <c r="S893" s="1"/>
      <c r="T893" s="1"/>
      <c r="U893" s="1"/>
      <c r="V893" s="1"/>
      <c r="W893" s="1"/>
      <c r="X893" s="1"/>
      <c r="Y893" s="1"/>
      <c r="Z893" s="1"/>
      <c r="AA893" s="1"/>
      <c r="AB893" s="1"/>
      <c r="AC893" s="1"/>
      <c r="AD893" s="1"/>
      <c r="AE893" s="1"/>
    </row>
    <row r="894" spans="1:31" ht="15.75" customHeight="1" x14ac:dyDescent="0.2">
      <c r="A894" s="1"/>
      <c r="B894" s="1"/>
      <c r="C894" s="1"/>
      <c r="D894" s="1"/>
      <c r="E894" s="1"/>
      <c r="F894" s="1"/>
      <c r="G894" s="1"/>
      <c r="H894" s="1"/>
      <c r="I894" s="1"/>
      <c r="J894" s="504"/>
      <c r="K894" s="466"/>
      <c r="L894" s="1"/>
      <c r="M894" s="1"/>
      <c r="N894" s="1"/>
      <c r="O894" s="1"/>
      <c r="P894" s="1"/>
      <c r="Q894" s="1"/>
      <c r="R894" s="1"/>
      <c r="S894" s="1"/>
      <c r="T894" s="1"/>
      <c r="U894" s="1"/>
      <c r="V894" s="1"/>
      <c r="W894" s="1"/>
      <c r="X894" s="1"/>
      <c r="Y894" s="1"/>
      <c r="Z894" s="1"/>
      <c r="AA894" s="1"/>
      <c r="AB894" s="1"/>
      <c r="AC894" s="1"/>
      <c r="AD894" s="1"/>
      <c r="AE894" s="1"/>
    </row>
    <row r="895" spans="1:31" ht="15.75" customHeight="1" x14ac:dyDescent="0.2">
      <c r="A895" s="1"/>
      <c r="B895" s="1"/>
      <c r="C895" s="1"/>
      <c r="D895" s="1"/>
      <c r="E895" s="1"/>
      <c r="F895" s="1"/>
      <c r="G895" s="1"/>
      <c r="H895" s="1"/>
      <c r="I895" s="1"/>
      <c r="J895" s="504"/>
      <c r="K895" s="466"/>
      <c r="L895" s="1"/>
      <c r="M895" s="1"/>
      <c r="N895" s="1"/>
      <c r="O895" s="1"/>
      <c r="P895" s="1"/>
      <c r="Q895" s="1"/>
      <c r="R895" s="1"/>
      <c r="S895" s="1"/>
      <c r="T895" s="1"/>
      <c r="U895" s="1"/>
      <c r="V895" s="1"/>
      <c r="W895" s="1"/>
      <c r="X895" s="1"/>
      <c r="Y895" s="1"/>
      <c r="Z895" s="1"/>
      <c r="AA895" s="1"/>
      <c r="AB895" s="1"/>
      <c r="AC895" s="1"/>
      <c r="AD895" s="1"/>
      <c r="AE895" s="1"/>
    </row>
    <row r="896" spans="1:31" ht="15.75" customHeight="1" x14ac:dyDescent="0.2">
      <c r="A896" s="1"/>
      <c r="B896" s="1"/>
      <c r="C896" s="1"/>
      <c r="D896" s="1"/>
      <c r="E896" s="1"/>
      <c r="F896" s="1"/>
      <c r="G896" s="1"/>
      <c r="H896" s="1"/>
      <c r="I896" s="1"/>
      <c r="J896" s="504"/>
      <c r="K896" s="466"/>
      <c r="L896" s="1"/>
      <c r="M896" s="1"/>
      <c r="N896" s="1"/>
      <c r="O896" s="1"/>
      <c r="P896" s="1"/>
      <c r="Q896" s="1"/>
      <c r="R896" s="1"/>
      <c r="S896" s="1"/>
      <c r="T896" s="1"/>
      <c r="U896" s="1"/>
      <c r="V896" s="1"/>
      <c r="W896" s="1"/>
      <c r="X896" s="1"/>
      <c r="Y896" s="1"/>
      <c r="Z896" s="1"/>
      <c r="AA896" s="1"/>
      <c r="AB896" s="1"/>
      <c r="AC896" s="1"/>
      <c r="AD896" s="1"/>
      <c r="AE896" s="1"/>
    </row>
    <row r="897" spans="1:31" ht="15.75" customHeight="1" x14ac:dyDescent="0.2">
      <c r="A897" s="1"/>
      <c r="B897" s="1"/>
      <c r="C897" s="1"/>
      <c r="D897" s="1"/>
      <c r="E897" s="1"/>
      <c r="F897" s="1"/>
      <c r="G897" s="1"/>
      <c r="H897" s="1"/>
      <c r="I897" s="1"/>
      <c r="J897" s="504"/>
      <c r="K897" s="466"/>
      <c r="L897" s="1"/>
      <c r="M897" s="1"/>
      <c r="N897" s="1"/>
      <c r="O897" s="1"/>
      <c r="P897" s="1"/>
      <c r="Q897" s="1"/>
      <c r="R897" s="1"/>
      <c r="S897" s="1"/>
      <c r="T897" s="1"/>
      <c r="U897" s="1"/>
      <c r="V897" s="1"/>
      <c r="W897" s="1"/>
      <c r="X897" s="1"/>
      <c r="Y897" s="1"/>
      <c r="Z897" s="1"/>
      <c r="AA897" s="1"/>
      <c r="AB897" s="1"/>
      <c r="AC897" s="1"/>
      <c r="AD897" s="1"/>
      <c r="AE897" s="1"/>
    </row>
    <row r="898" spans="1:31" ht="15.75" customHeight="1" x14ac:dyDescent="0.2">
      <c r="A898" s="1"/>
      <c r="B898" s="1"/>
      <c r="C898" s="1"/>
      <c r="D898" s="1"/>
      <c r="E898" s="1"/>
      <c r="F898" s="1"/>
      <c r="G898" s="1"/>
      <c r="H898" s="1"/>
      <c r="I898" s="1"/>
      <c r="J898" s="504"/>
      <c r="K898" s="466"/>
      <c r="L898" s="1"/>
      <c r="M898" s="1"/>
      <c r="N898" s="1"/>
      <c r="O898" s="1"/>
      <c r="P898" s="1"/>
      <c r="Q898" s="1"/>
      <c r="R898" s="1"/>
      <c r="S898" s="1"/>
      <c r="T898" s="1"/>
      <c r="U898" s="1"/>
      <c r="V898" s="1"/>
      <c r="W898" s="1"/>
      <c r="X898" s="1"/>
      <c r="Y898" s="1"/>
      <c r="Z898" s="1"/>
      <c r="AA898" s="1"/>
      <c r="AB898" s="1"/>
      <c r="AC898" s="1"/>
      <c r="AD898" s="1"/>
      <c r="AE898" s="1"/>
    </row>
    <row r="899" spans="1:31" ht="15.75" customHeight="1" x14ac:dyDescent="0.2">
      <c r="A899" s="1"/>
      <c r="B899" s="1"/>
      <c r="C899" s="1"/>
      <c r="D899" s="1"/>
      <c r="E899" s="1"/>
      <c r="F899" s="1"/>
      <c r="G899" s="1"/>
      <c r="H899" s="1"/>
      <c r="I899" s="1"/>
      <c r="J899" s="504"/>
      <c r="K899" s="466"/>
      <c r="L899" s="1"/>
      <c r="M899" s="1"/>
      <c r="N899" s="1"/>
      <c r="O899" s="1"/>
      <c r="P899" s="1"/>
      <c r="Q899" s="1"/>
      <c r="R899" s="1"/>
      <c r="S899" s="1"/>
      <c r="T899" s="1"/>
      <c r="U899" s="1"/>
      <c r="V899" s="1"/>
      <c r="W899" s="1"/>
      <c r="X899" s="1"/>
      <c r="Y899" s="1"/>
      <c r="Z899" s="1"/>
      <c r="AA899" s="1"/>
      <c r="AB899" s="1"/>
      <c r="AC899" s="1"/>
      <c r="AD899" s="1"/>
      <c r="AE899" s="1"/>
    </row>
    <row r="900" spans="1:31" ht="15.75" customHeight="1" x14ac:dyDescent="0.2">
      <c r="A900" s="1"/>
      <c r="B900" s="1"/>
      <c r="C900" s="1"/>
      <c r="D900" s="1"/>
      <c r="E900" s="1"/>
      <c r="F900" s="1"/>
      <c r="G900" s="1"/>
      <c r="H900" s="1"/>
      <c r="I900" s="1"/>
      <c r="J900" s="504"/>
      <c r="K900" s="466"/>
      <c r="L900" s="1"/>
      <c r="M900" s="1"/>
      <c r="N900" s="1"/>
      <c r="O900" s="1"/>
      <c r="P900" s="1"/>
      <c r="Q900" s="1"/>
      <c r="R900" s="1"/>
      <c r="S900" s="1"/>
      <c r="T900" s="1"/>
      <c r="U900" s="1"/>
      <c r="V900" s="1"/>
      <c r="W900" s="1"/>
      <c r="X900" s="1"/>
      <c r="Y900" s="1"/>
      <c r="Z900" s="1"/>
      <c r="AA900" s="1"/>
      <c r="AB900" s="1"/>
      <c r="AC900" s="1"/>
      <c r="AD900" s="1"/>
      <c r="AE900" s="1"/>
    </row>
    <row r="901" spans="1:31" ht="15.75" customHeight="1" x14ac:dyDescent="0.2">
      <c r="A901" s="1"/>
      <c r="B901" s="1"/>
      <c r="C901" s="1"/>
      <c r="D901" s="1"/>
      <c r="E901" s="1"/>
      <c r="F901" s="1"/>
      <c r="G901" s="1"/>
      <c r="H901" s="1"/>
      <c r="I901" s="1"/>
      <c r="J901" s="504"/>
      <c r="K901" s="466"/>
      <c r="L901" s="1"/>
      <c r="M901" s="1"/>
      <c r="N901" s="1"/>
      <c r="O901" s="1"/>
      <c r="P901" s="1"/>
      <c r="Q901" s="1"/>
      <c r="R901" s="1"/>
      <c r="S901" s="1"/>
      <c r="T901" s="1"/>
      <c r="U901" s="1"/>
      <c r="V901" s="1"/>
      <c r="W901" s="1"/>
      <c r="X901" s="1"/>
      <c r="Y901" s="1"/>
      <c r="Z901" s="1"/>
      <c r="AA901" s="1"/>
      <c r="AB901" s="1"/>
      <c r="AC901" s="1"/>
      <c r="AD901" s="1"/>
      <c r="AE901" s="1"/>
    </row>
    <row r="902" spans="1:31" ht="15.75" customHeight="1" x14ac:dyDescent="0.2">
      <c r="A902" s="1"/>
      <c r="B902" s="1"/>
      <c r="C902" s="1"/>
      <c r="D902" s="1"/>
      <c r="E902" s="1"/>
      <c r="F902" s="1"/>
      <c r="G902" s="1"/>
      <c r="H902" s="1"/>
      <c r="I902" s="1"/>
      <c r="J902" s="504"/>
      <c r="K902" s="466"/>
      <c r="L902" s="1"/>
      <c r="M902" s="1"/>
      <c r="N902" s="1"/>
      <c r="O902" s="1"/>
      <c r="P902" s="1"/>
      <c r="Q902" s="1"/>
      <c r="R902" s="1"/>
      <c r="S902" s="1"/>
      <c r="T902" s="1"/>
      <c r="U902" s="1"/>
      <c r="V902" s="1"/>
      <c r="W902" s="1"/>
      <c r="X902" s="1"/>
      <c r="Y902" s="1"/>
      <c r="Z902" s="1"/>
      <c r="AA902" s="1"/>
      <c r="AB902" s="1"/>
      <c r="AC902" s="1"/>
      <c r="AD902" s="1"/>
      <c r="AE902" s="1"/>
    </row>
    <row r="903" spans="1:31" ht="15.75" customHeight="1" x14ac:dyDescent="0.2">
      <c r="A903" s="1"/>
      <c r="B903" s="1"/>
      <c r="C903" s="1"/>
      <c r="D903" s="1"/>
      <c r="E903" s="1"/>
      <c r="F903" s="1"/>
      <c r="G903" s="1"/>
      <c r="H903" s="1"/>
      <c r="I903" s="1"/>
      <c r="J903" s="504"/>
      <c r="K903" s="466"/>
      <c r="L903" s="1"/>
      <c r="M903" s="1"/>
      <c r="N903" s="1"/>
      <c r="O903" s="1"/>
      <c r="P903" s="1"/>
      <c r="Q903" s="1"/>
      <c r="R903" s="1"/>
      <c r="S903" s="1"/>
      <c r="T903" s="1"/>
      <c r="U903" s="1"/>
      <c r="V903" s="1"/>
      <c r="W903" s="1"/>
      <c r="X903" s="1"/>
      <c r="Y903" s="1"/>
      <c r="Z903" s="1"/>
      <c r="AA903" s="1"/>
      <c r="AB903" s="1"/>
      <c r="AC903" s="1"/>
      <c r="AD903" s="1"/>
      <c r="AE903" s="1"/>
    </row>
    <row r="904" spans="1:31" ht="15.75" customHeight="1" x14ac:dyDescent="0.2">
      <c r="A904" s="1"/>
      <c r="B904" s="1"/>
      <c r="C904" s="1"/>
      <c r="D904" s="1"/>
      <c r="E904" s="1"/>
      <c r="F904" s="1"/>
      <c r="G904" s="1"/>
      <c r="H904" s="1"/>
      <c r="I904" s="1"/>
      <c r="J904" s="504"/>
      <c r="K904" s="466"/>
      <c r="L904" s="1"/>
      <c r="M904" s="1"/>
      <c r="N904" s="1"/>
      <c r="O904" s="1"/>
      <c r="P904" s="1"/>
      <c r="Q904" s="1"/>
      <c r="R904" s="1"/>
      <c r="S904" s="1"/>
      <c r="T904" s="1"/>
      <c r="U904" s="1"/>
      <c r="V904" s="1"/>
      <c r="W904" s="1"/>
      <c r="X904" s="1"/>
      <c r="Y904" s="1"/>
      <c r="Z904" s="1"/>
      <c r="AA904" s="1"/>
      <c r="AB904" s="1"/>
      <c r="AC904" s="1"/>
      <c r="AD904" s="1"/>
      <c r="AE904" s="1"/>
    </row>
    <row r="905" spans="1:31" ht="15.75" customHeight="1" x14ac:dyDescent="0.2">
      <c r="A905" s="1"/>
      <c r="B905" s="1"/>
      <c r="C905" s="1"/>
      <c r="D905" s="1"/>
      <c r="E905" s="1"/>
      <c r="F905" s="1"/>
      <c r="G905" s="1"/>
      <c r="H905" s="1"/>
      <c r="I905" s="1"/>
      <c r="J905" s="504"/>
      <c r="K905" s="466"/>
      <c r="L905" s="1"/>
      <c r="M905" s="1"/>
      <c r="N905" s="1"/>
      <c r="O905" s="1"/>
      <c r="P905" s="1"/>
      <c r="Q905" s="1"/>
      <c r="R905" s="1"/>
      <c r="S905" s="1"/>
      <c r="T905" s="1"/>
      <c r="U905" s="1"/>
      <c r="V905" s="1"/>
      <c r="W905" s="1"/>
      <c r="X905" s="1"/>
      <c r="Y905" s="1"/>
      <c r="Z905" s="1"/>
      <c r="AA905" s="1"/>
      <c r="AB905" s="1"/>
      <c r="AC905" s="1"/>
      <c r="AD905" s="1"/>
      <c r="AE905" s="1"/>
    </row>
    <row r="906" spans="1:31" ht="15.75" customHeight="1" x14ac:dyDescent="0.2">
      <c r="A906" s="1"/>
      <c r="B906" s="1"/>
      <c r="C906" s="1"/>
      <c r="D906" s="1"/>
      <c r="E906" s="1"/>
      <c r="F906" s="1"/>
      <c r="G906" s="1"/>
      <c r="H906" s="1"/>
      <c r="I906" s="1"/>
      <c r="J906" s="504"/>
      <c r="K906" s="466"/>
      <c r="L906" s="1"/>
      <c r="M906" s="1"/>
      <c r="N906" s="1"/>
      <c r="O906" s="1"/>
      <c r="P906" s="1"/>
      <c r="Q906" s="1"/>
      <c r="R906" s="1"/>
      <c r="S906" s="1"/>
      <c r="T906" s="1"/>
      <c r="U906" s="1"/>
      <c r="V906" s="1"/>
      <c r="W906" s="1"/>
      <c r="X906" s="1"/>
      <c r="Y906" s="1"/>
      <c r="Z906" s="1"/>
      <c r="AA906" s="1"/>
      <c r="AB906" s="1"/>
      <c r="AC906" s="1"/>
      <c r="AD906" s="1"/>
      <c r="AE906" s="1"/>
    </row>
    <row r="907" spans="1:31" ht="15.75" customHeight="1" x14ac:dyDescent="0.2">
      <c r="A907" s="1"/>
      <c r="B907" s="1"/>
      <c r="C907" s="1"/>
      <c r="D907" s="1"/>
      <c r="E907" s="1"/>
      <c r="F907" s="1"/>
      <c r="G907" s="1"/>
      <c r="H907" s="1"/>
      <c r="I907" s="1"/>
      <c r="J907" s="504"/>
      <c r="K907" s="466"/>
      <c r="L907" s="1"/>
      <c r="M907" s="1"/>
      <c r="N907" s="1"/>
      <c r="O907" s="1"/>
      <c r="P907" s="1"/>
      <c r="Q907" s="1"/>
      <c r="R907" s="1"/>
      <c r="S907" s="1"/>
      <c r="T907" s="1"/>
      <c r="U907" s="1"/>
      <c r="V907" s="1"/>
      <c r="W907" s="1"/>
      <c r="X907" s="1"/>
      <c r="Y907" s="1"/>
      <c r="Z907" s="1"/>
      <c r="AA907" s="1"/>
      <c r="AB907" s="1"/>
      <c r="AC907" s="1"/>
      <c r="AD907" s="1"/>
      <c r="AE907" s="1"/>
    </row>
    <row r="908" spans="1:31" ht="15.75" customHeight="1" x14ac:dyDescent="0.2">
      <c r="A908" s="1"/>
      <c r="B908" s="1"/>
      <c r="C908" s="1"/>
      <c r="D908" s="1"/>
      <c r="E908" s="1"/>
      <c r="F908" s="1"/>
      <c r="G908" s="1"/>
      <c r="H908" s="1"/>
      <c r="I908" s="1"/>
      <c r="J908" s="504"/>
      <c r="K908" s="466"/>
      <c r="L908" s="1"/>
      <c r="M908" s="1"/>
      <c r="N908" s="1"/>
      <c r="O908" s="1"/>
      <c r="P908" s="1"/>
      <c r="Q908" s="1"/>
      <c r="R908" s="1"/>
      <c r="S908" s="1"/>
      <c r="T908" s="1"/>
      <c r="U908" s="1"/>
      <c r="V908" s="1"/>
      <c r="W908" s="1"/>
      <c r="X908" s="1"/>
      <c r="Y908" s="1"/>
      <c r="Z908" s="1"/>
      <c r="AA908" s="1"/>
      <c r="AB908" s="1"/>
      <c r="AC908" s="1"/>
      <c r="AD908" s="1"/>
      <c r="AE908" s="1"/>
    </row>
    <row r="909" spans="1:31" ht="15.75" customHeight="1" x14ac:dyDescent="0.2">
      <c r="A909" s="1"/>
      <c r="B909" s="1"/>
      <c r="C909" s="1"/>
      <c r="D909" s="1"/>
      <c r="E909" s="1"/>
      <c r="F909" s="1"/>
      <c r="G909" s="1"/>
      <c r="H909" s="1"/>
      <c r="I909" s="1"/>
      <c r="J909" s="504"/>
      <c r="K909" s="466"/>
      <c r="L909" s="1"/>
      <c r="M909" s="1"/>
      <c r="N909" s="1"/>
      <c r="O909" s="1"/>
      <c r="P909" s="1"/>
      <c r="Q909" s="1"/>
      <c r="R909" s="1"/>
      <c r="S909" s="1"/>
      <c r="T909" s="1"/>
      <c r="U909" s="1"/>
      <c r="V909" s="1"/>
      <c r="W909" s="1"/>
      <c r="X909" s="1"/>
      <c r="Y909" s="1"/>
      <c r="Z909" s="1"/>
      <c r="AA909" s="1"/>
      <c r="AB909" s="1"/>
      <c r="AC909" s="1"/>
      <c r="AD909" s="1"/>
      <c r="AE909" s="1"/>
    </row>
    <row r="910" spans="1:31" ht="15.75" customHeight="1" x14ac:dyDescent="0.2">
      <c r="A910" s="1"/>
      <c r="B910" s="1"/>
      <c r="C910" s="1"/>
      <c r="D910" s="1"/>
      <c r="E910" s="1"/>
      <c r="F910" s="1"/>
      <c r="G910" s="1"/>
      <c r="H910" s="1"/>
      <c r="I910" s="1"/>
      <c r="J910" s="504"/>
      <c r="K910" s="466"/>
      <c r="L910" s="1"/>
      <c r="M910" s="1"/>
      <c r="N910" s="1"/>
      <c r="O910" s="1"/>
      <c r="P910" s="1"/>
      <c r="Q910" s="1"/>
      <c r="R910" s="1"/>
      <c r="S910" s="1"/>
      <c r="T910" s="1"/>
      <c r="U910" s="1"/>
      <c r="V910" s="1"/>
      <c r="W910" s="1"/>
      <c r="X910" s="1"/>
      <c r="Y910" s="1"/>
      <c r="Z910" s="1"/>
      <c r="AA910" s="1"/>
      <c r="AB910" s="1"/>
      <c r="AC910" s="1"/>
      <c r="AD910" s="1"/>
      <c r="AE910" s="1"/>
    </row>
    <row r="911" spans="1:31" ht="15.75" customHeight="1" x14ac:dyDescent="0.2">
      <c r="A911" s="1"/>
      <c r="B911" s="1"/>
      <c r="C911" s="1"/>
      <c r="D911" s="1"/>
      <c r="E911" s="1"/>
      <c r="F911" s="1"/>
      <c r="G911" s="1"/>
      <c r="H911" s="1"/>
      <c r="I911" s="1"/>
      <c r="J911" s="504"/>
      <c r="K911" s="466"/>
      <c r="L911" s="1"/>
      <c r="M911" s="1"/>
      <c r="N911" s="1"/>
      <c r="O911" s="1"/>
      <c r="P911" s="1"/>
      <c r="Q911" s="1"/>
      <c r="R911" s="1"/>
      <c r="S911" s="1"/>
      <c r="T911" s="1"/>
      <c r="U911" s="1"/>
      <c r="V911" s="1"/>
      <c r="W911" s="1"/>
      <c r="X911" s="1"/>
      <c r="Y911" s="1"/>
      <c r="Z911" s="1"/>
      <c r="AA911" s="1"/>
      <c r="AB911" s="1"/>
      <c r="AC911" s="1"/>
      <c r="AD911" s="1"/>
      <c r="AE911" s="1"/>
    </row>
    <row r="912" spans="1:31" ht="15.75" customHeight="1" x14ac:dyDescent="0.2">
      <c r="A912" s="1"/>
      <c r="B912" s="1"/>
      <c r="C912" s="1"/>
      <c r="D912" s="1"/>
      <c r="E912" s="1"/>
      <c r="F912" s="1"/>
      <c r="G912" s="1"/>
      <c r="H912" s="1"/>
      <c r="I912" s="1"/>
      <c r="J912" s="504"/>
      <c r="K912" s="466"/>
      <c r="L912" s="1"/>
      <c r="M912" s="1"/>
      <c r="N912" s="1"/>
      <c r="O912" s="1"/>
      <c r="P912" s="1"/>
      <c r="Q912" s="1"/>
      <c r="R912" s="1"/>
      <c r="S912" s="1"/>
      <c r="T912" s="1"/>
      <c r="U912" s="1"/>
      <c r="V912" s="1"/>
      <c r="W912" s="1"/>
      <c r="X912" s="1"/>
      <c r="Y912" s="1"/>
      <c r="Z912" s="1"/>
      <c r="AA912" s="1"/>
      <c r="AB912" s="1"/>
      <c r="AC912" s="1"/>
      <c r="AD912" s="1"/>
      <c r="AE912" s="1"/>
    </row>
    <row r="913" spans="1:31" ht="15.75" customHeight="1" x14ac:dyDescent="0.2">
      <c r="A913" s="1"/>
      <c r="B913" s="1"/>
      <c r="C913" s="1"/>
      <c r="D913" s="1"/>
      <c r="E913" s="1"/>
      <c r="F913" s="1"/>
      <c r="G913" s="1"/>
      <c r="H913" s="1"/>
      <c r="I913" s="1"/>
      <c r="J913" s="504"/>
      <c r="K913" s="466"/>
      <c r="L913" s="1"/>
      <c r="M913" s="1"/>
      <c r="N913" s="1"/>
      <c r="O913" s="1"/>
      <c r="P913" s="1"/>
      <c r="Q913" s="1"/>
      <c r="R913" s="1"/>
      <c r="S913" s="1"/>
      <c r="T913" s="1"/>
      <c r="U913" s="1"/>
      <c r="V913" s="1"/>
      <c r="W913" s="1"/>
      <c r="X913" s="1"/>
      <c r="Y913" s="1"/>
      <c r="Z913" s="1"/>
      <c r="AA913" s="1"/>
      <c r="AB913" s="1"/>
      <c r="AC913" s="1"/>
      <c r="AD913" s="1"/>
      <c r="AE913" s="1"/>
    </row>
    <row r="914" spans="1:31" ht="15.75" customHeight="1" x14ac:dyDescent="0.2">
      <c r="A914" s="1"/>
      <c r="B914" s="1"/>
      <c r="C914" s="1"/>
      <c r="D914" s="1"/>
      <c r="E914" s="1"/>
      <c r="F914" s="1"/>
      <c r="G914" s="1"/>
      <c r="H914" s="1"/>
      <c r="I914" s="1"/>
      <c r="J914" s="504"/>
      <c r="K914" s="466"/>
      <c r="L914" s="1"/>
      <c r="M914" s="1"/>
      <c r="N914" s="1"/>
      <c r="O914" s="1"/>
      <c r="P914" s="1"/>
      <c r="Q914" s="1"/>
      <c r="R914" s="1"/>
      <c r="S914" s="1"/>
      <c r="T914" s="1"/>
      <c r="U914" s="1"/>
      <c r="V914" s="1"/>
      <c r="W914" s="1"/>
      <c r="X914" s="1"/>
      <c r="Y914" s="1"/>
      <c r="Z914" s="1"/>
      <c r="AA914" s="1"/>
      <c r="AB914" s="1"/>
      <c r="AC914" s="1"/>
      <c r="AD914" s="1"/>
      <c r="AE914" s="1"/>
    </row>
    <row r="915" spans="1:31" ht="15.75" customHeight="1" x14ac:dyDescent="0.2">
      <c r="A915" s="1"/>
      <c r="B915" s="1"/>
      <c r="C915" s="1"/>
      <c r="D915" s="1"/>
      <c r="E915" s="1"/>
      <c r="F915" s="1"/>
      <c r="G915" s="1"/>
      <c r="H915" s="1"/>
      <c r="I915" s="1"/>
      <c r="J915" s="504"/>
      <c r="K915" s="466"/>
      <c r="L915" s="1"/>
      <c r="M915" s="1"/>
      <c r="N915" s="1"/>
      <c r="O915" s="1"/>
      <c r="P915" s="1"/>
      <c r="Q915" s="1"/>
      <c r="R915" s="1"/>
      <c r="S915" s="1"/>
      <c r="T915" s="1"/>
      <c r="U915" s="1"/>
      <c r="V915" s="1"/>
      <c r="W915" s="1"/>
      <c r="X915" s="1"/>
      <c r="Y915" s="1"/>
      <c r="Z915" s="1"/>
      <c r="AA915" s="1"/>
      <c r="AB915" s="1"/>
      <c r="AC915" s="1"/>
      <c r="AD915" s="1"/>
      <c r="AE915" s="1"/>
    </row>
    <row r="916" spans="1:31" ht="15.75" customHeight="1" x14ac:dyDescent="0.2">
      <c r="A916" s="1"/>
      <c r="B916" s="1"/>
      <c r="C916" s="1"/>
      <c r="D916" s="1"/>
      <c r="E916" s="1"/>
      <c r="F916" s="1"/>
      <c r="G916" s="1"/>
      <c r="H916" s="1"/>
      <c r="I916" s="1"/>
      <c r="J916" s="504"/>
      <c r="K916" s="466"/>
      <c r="L916" s="1"/>
      <c r="M916" s="1"/>
      <c r="N916" s="1"/>
      <c r="O916" s="1"/>
      <c r="P916" s="1"/>
      <c r="Q916" s="1"/>
      <c r="R916" s="1"/>
      <c r="S916" s="1"/>
      <c r="T916" s="1"/>
      <c r="U916" s="1"/>
      <c r="V916" s="1"/>
      <c r="W916" s="1"/>
      <c r="X916" s="1"/>
      <c r="Y916" s="1"/>
      <c r="Z916" s="1"/>
      <c r="AA916" s="1"/>
      <c r="AB916" s="1"/>
      <c r="AC916" s="1"/>
      <c r="AD916" s="1"/>
      <c r="AE916" s="1"/>
    </row>
    <row r="917" spans="1:31" ht="15.75" customHeight="1" x14ac:dyDescent="0.2">
      <c r="A917" s="1"/>
      <c r="B917" s="1"/>
      <c r="C917" s="1"/>
      <c r="D917" s="1"/>
      <c r="E917" s="1"/>
      <c r="F917" s="1"/>
      <c r="G917" s="1"/>
      <c r="H917" s="1"/>
      <c r="I917" s="1"/>
      <c r="J917" s="504"/>
      <c r="K917" s="466"/>
      <c r="L917" s="1"/>
      <c r="M917" s="1"/>
      <c r="N917" s="1"/>
      <c r="O917" s="1"/>
      <c r="P917" s="1"/>
      <c r="Q917" s="1"/>
      <c r="R917" s="1"/>
      <c r="S917" s="1"/>
      <c r="T917" s="1"/>
      <c r="U917" s="1"/>
      <c r="V917" s="1"/>
      <c r="W917" s="1"/>
      <c r="X917" s="1"/>
      <c r="Y917" s="1"/>
      <c r="Z917" s="1"/>
      <c r="AA917" s="1"/>
      <c r="AB917" s="1"/>
      <c r="AC917" s="1"/>
      <c r="AD917" s="1"/>
      <c r="AE917" s="1"/>
    </row>
    <row r="918" spans="1:31" ht="15.75" customHeight="1" x14ac:dyDescent="0.2">
      <c r="A918" s="1"/>
      <c r="B918" s="1"/>
      <c r="C918" s="1"/>
      <c r="D918" s="1"/>
      <c r="E918" s="1"/>
      <c r="F918" s="1"/>
      <c r="G918" s="1"/>
      <c r="H918" s="1"/>
      <c r="I918" s="1"/>
      <c r="J918" s="504"/>
      <c r="K918" s="466"/>
      <c r="L918" s="1"/>
      <c r="M918" s="1"/>
      <c r="N918" s="1"/>
      <c r="O918" s="1"/>
      <c r="P918" s="1"/>
      <c r="Q918" s="1"/>
      <c r="R918" s="1"/>
      <c r="S918" s="1"/>
      <c r="T918" s="1"/>
      <c r="U918" s="1"/>
      <c r="V918" s="1"/>
      <c r="W918" s="1"/>
      <c r="X918" s="1"/>
      <c r="Y918" s="1"/>
      <c r="Z918" s="1"/>
      <c r="AA918" s="1"/>
      <c r="AB918" s="1"/>
      <c r="AC918" s="1"/>
      <c r="AD918" s="1"/>
      <c r="AE918" s="1"/>
    </row>
    <row r="919" spans="1:31" ht="15.75" customHeight="1" x14ac:dyDescent="0.2">
      <c r="A919" s="1"/>
      <c r="B919" s="1"/>
      <c r="C919" s="1"/>
      <c r="D919" s="1"/>
      <c r="E919" s="1"/>
      <c r="F919" s="1"/>
      <c r="G919" s="1"/>
      <c r="H919" s="1"/>
      <c r="I919" s="1"/>
      <c r="J919" s="504"/>
      <c r="K919" s="466"/>
      <c r="L919" s="1"/>
      <c r="M919" s="1"/>
      <c r="N919" s="1"/>
      <c r="O919" s="1"/>
      <c r="P919" s="1"/>
      <c r="Q919" s="1"/>
      <c r="R919" s="1"/>
      <c r="S919" s="1"/>
      <c r="T919" s="1"/>
      <c r="U919" s="1"/>
      <c r="V919" s="1"/>
      <c r="W919" s="1"/>
      <c r="X919" s="1"/>
      <c r="Y919" s="1"/>
      <c r="Z919" s="1"/>
      <c r="AA919" s="1"/>
      <c r="AB919" s="1"/>
      <c r="AC919" s="1"/>
      <c r="AD919" s="1"/>
      <c r="AE919" s="1"/>
    </row>
    <row r="920" spans="1:31" ht="15.75" customHeight="1" x14ac:dyDescent="0.2">
      <c r="A920" s="1"/>
      <c r="B920" s="1"/>
      <c r="C920" s="1"/>
      <c r="D920" s="1"/>
      <c r="E920" s="1"/>
      <c r="F920" s="1"/>
      <c r="G920" s="1"/>
      <c r="H920" s="1"/>
      <c r="I920" s="1"/>
      <c r="J920" s="504"/>
      <c r="K920" s="466"/>
      <c r="L920" s="1"/>
      <c r="M920" s="1"/>
      <c r="N920" s="1"/>
      <c r="O920" s="1"/>
      <c r="P920" s="1"/>
      <c r="Q920" s="1"/>
      <c r="R920" s="1"/>
      <c r="S920" s="1"/>
      <c r="T920" s="1"/>
      <c r="U920" s="1"/>
      <c r="V920" s="1"/>
      <c r="W920" s="1"/>
      <c r="X920" s="1"/>
      <c r="Y920" s="1"/>
      <c r="Z920" s="1"/>
      <c r="AA920" s="1"/>
      <c r="AB920" s="1"/>
      <c r="AC920" s="1"/>
      <c r="AD920" s="1"/>
      <c r="AE920" s="1"/>
    </row>
    <row r="921" spans="1:31" ht="15.75" customHeight="1" x14ac:dyDescent="0.2">
      <c r="A921" s="1"/>
      <c r="B921" s="1"/>
      <c r="C921" s="1"/>
      <c r="D921" s="1"/>
      <c r="E921" s="1"/>
      <c r="F921" s="1"/>
      <c r="G921" s="1"/>
      <c r="H921" s="1"/>
      <c r="I921" s="1"/>
      <c r="J921" s="504"/>
      <c r="K921" s="466"/>
      <c r="L921" s="1"/>
      <c r="M921" s="1"/>
      <c r="N921" s="1"/>
      <c r="O921" s="1"/>
      <c r="P921" s="1"/>
      <c r="Q921" s="1"/>
      <c r="R921" s="1"/>
      <c r="S921" s="1"/>
      <c r="T921" s="1"/>
      <c r="U921" s="1"/>
      <c r="V921" s="1"/>
      <c r="W921" s="1"/>
      <c r="X921" s="1"/>
      <c r="Y921" s="1"/>
      <c r="Z921" s="1"/>
      <c r="AA921" s="1"/>
      <c r="AB921" s="1"/>
      <c r="AC921" s="1"/>
      <c r="AD921" s="1"/>
      <c r="AE921" s="1"/>
    </row>
    <row r="922" spans="1:31" ht="15.75" customHeight="1" x14ac:dyDescent="0.2">
      <c r="A922" s="1"/>
      <c r="B922" s="1"/>
      <c r="C922" s="1"/>
      <c r="D922" s="1"/>
      <c r="E922" s="1"/>
      <c r="F922" s="1"/>
      <c r="G922" s="1"/>
      <c r="H922" s="1"/>
      <c r="I922" s="1"/>
      <c r="J922" s="504"/>
      <c r="K922" s="466"/>
      <c r="L922" s="1"/>
      <c r="M922" s="1"/>
      <c r="N922" s="1"/>
      <c r="O922" s="1"/>
      <c r="P922" s="1"/>
      <c r="Q922" s="1"/>
      <c r="R922" s="1"/>
      <c r="S922" s="1"/>
      <c r="T922" s="1"/>
      <c r="U922" s="1"/>
      <c r="V922" s="1"/>
      <c r="W922" s="1"/>
      <c r="X922" s="1"/>
      <c r="Y922" s="1"/>
      <c r="Z922" s="1"/>
      <c r="AA922" s="1"/>
      <c r="AB922" s="1"/>
      <c r="AC922" s="1"/>
      <c r="AD922" s="1"/>
      <c r="AE922" s="1"/>
    </row>
    <row r="923" spans="1:31" ht="15.75" customHeight="1" x14ac:dyDescent="0.2">
      <c r="A923" s="1"/>
      <c r="B923" s="1"/>
      <c r="C923" s="1"/>
      <c r="D923" s="1"/>
      <c r="E923" s="1"/>
      <c r="F923" s="1"/>
      <c r="G923" s="1"/>
      <c r="H923" s="1"/>
      <c r="I923" s="1"/>
      <c r="J923" s="504"/>
      <c r="K923" s="466"/>
      <c r="L923" s="1"/>
      <c r="M923" s="1"/>
      <c r="N923" s="1"/>
      <c r="O923" s="1"/>
      <c r="P923" s="1"/>
      <c r="Q923" s="1"/>
      <c r="R923" s="1"/>
      <c r="S923" s="1"/>
      <c r="T923" s="1"/>
      <c r="U923" s="1"/>
      <c r="V923" s="1"/>
      <c r="W923" s="1"/>
      <c r="X923" s="1"/>
      <c r="Y923" s="1"/>
      <c r="Z923" s="1"/>
      <c r="AA923" s="1"/>
      <c r="AB923" s="1"/>
      <c r="AC923" s="1"/>
      <c r="AD923" s="1"/>
      <c r="AE923" s="1"/>
    </row>
    <row r="924" spans="1:31" ht="15.75" customHeight="1" x14ac:dyDescent="0.2">
      <c r="A924" s="1"/>
      <c r="B924" s="1"/>
      <c r="C924" s="1"/>
      <c r="D924" s="1"/>
      <c r="E924" s="1"/>
      <c r="F924" s="1"/>
      <c r="G924" s="1"/>
      <c r="H924" s="1"/>
      <c r="I924" s="1"/>
      <c r="J924" s="504"/>
      <c r="K924" s="466"/>
      <c r="L924" s="1"/>
      <c r="M924" s="1"/>
      <c r="N924" s="1"/>
      <c r="O924" s="1"/>
      <c r="P924" s="1"/>
      <c r="Q924" s="1"/>
      <c r="R924" s="1"/>
      <c r="S924" s="1"/>
      <c r="T924" s="1"/>
      <c r="U924" s="1"/>
      <c r="V924" s="1"/>
      <c r="W924" s="1"/>
      <c r="X924" s="1"/>
      <c r="Y924" s="1"/>
      <c r="Z924" s="1"/>
      <c r="AA924" s="1"/>
      <c r="AB924" s="1"/>
      <c r="AC924" s="1"/>
      <c r="AD924" s="1"/>
      <c r="AE924" s="1"/>
    </row>
    <row r="925" spans="1:31" ht="15.75" customHeight="1" x14ac:dyDescent="0.2">
      <c r="A925" s="1"/>
      <c r="B925" s="1"/>
      <c r="C925" s="1"/>
      <c r="D925" s="1"/>
      <c r="E925" s="1"/>
      <c r="F925" s="1"/>
      <c r="G925" s="1"/>
      <c r="H925" s="1"/>
      <c r="I925" s="1"/>
      <c r="J925" s="504"/>
      <c r="K925" s="466"/>
      <c r="L925" s="1"/>
      <c r="M925" s="1"/>
      <c r="N925" s="1"/>
      <c r="O925" s="1"/>
      <c r="P925" s="1"/>
      <c r="Q925" s="1"/>
      <c r="R925" s="1"/>
      <c r="S925" s="1"/>
      <c r="T925" s="1"/>
      <c r="U925" s="1"/>
      <c r="V925" s="1"/>
      <c r="W925" s="1"/>
      <c r="X925" s="1"/>
      <c r="Y925" s="1"/>
      <c r="Z925" s="1"/>
      <c r="AA925" s="1"/>
      <c r="AB925" s="1"/>
      <c r="AC925" s="1"/>
      <c r="AD925" s="1"/>
      <c r="AE925" s="1"/>
    </row>
    <row r="926" spans="1:31" ht="15.75" customHeight="1" x14ac:dyDescent="0.2">
      <c r="A926" s="1"/>
      <c r="B926" s="1"/>
      <c r="C926" s="1"/>
      <c r="D926" s="1"/>
      <c r="E926" s="1"/>
      <c r="F926" s="1"/>
      <c r="G926" s="1"/>
      <c r="H926" s="1"/>
      <c r="I926" s="1"/>
      <c r="J926" s="504"/>
      <c r="K926" s="466"/>
      <c r="L926" s="1"/>
      <c r="M926" s="1"/>
      <c r="N926" s="1"/>
      <c r="O926" s="1"/>
      <c r="P926" s="1"/>
      <c r="Q926" s="1"/>
      <c r="R926" s="1"/>
      <c r="S926" s="1"/>
      <c r="T926" s="1"/>
      <c r="U926" s="1"/>
      <c r="V926" s="1"/>
      <c r="W926" s="1"/>
      <c r="X926" s="1"/>
      <c r="Y926" s="1"/>
      <c r="Z926" s="1"/>
      <c r="AA926" s="1"/>
      <c r="AB926" s="1"/>
      <c r="AC926" s="1"/>
      <c r="AD926" s="1"/>
      <c r="AE926" s="1"/>
    </row>
    <row r="927" spans="1:31" ht="15.75" customHeight="1" x14ac:dyDescent="0.2">
      <c r="A927" s="1"/>
      <c r="B927" s="1"/>
      <c r="C927" s="1"/>
      <c r="D927" s="1"/>
      <c r="E927" s="1"/>
      <c r="F927" s="1"/>
      <c r="G927" s="1"/>
      <c r="H927" s="1"/>
      <c r="I927" s="1"/>
      <c r="J927" s="504"/>
      <c r="K927" s="466"/>
      <c r="L927" s="1"/>
      <c r="M927" s="1"/>
      <c r="N927" s="1"/>
      <c r="O927" s="1"/>
      <c r="P927" s="1"/>
      <c r="Q927" s="1"/>
      <c r="R927" s="1"/>
      <c r="S927" s="1"/>
      <c r="T927" s="1"/>
      <c r="U927" s="1"/>
      <c r="V927" s="1"/>
      <c r="W927" s="1"/>
      <c r="X927" s="1"/>
      <c r="Y927" s="1"/>
      <c r="Z927" s="1"/>
      <c r="AA927" s="1"/>
      <c r="AB927" s="1"/>
      <c r="AC927" s="1"/>
      <c r="AD927" s="1"/>
      <c r="AE927" s="1"/>
    </row>
    <row r="928" spans="1:31" ht="15.75" customHeight="1" x14ac:dyDescent="0.2">
      <c r="A928" s="1"/>
      <c r="B928" s="1"/>
      <c r="C928" s="1"/>
      <c r="D928" s="1"/>
      <c r="E928" s="1"/>
      <c r="F928" s="1"/>
      <c r="G928" s="1"/>
      <c r="H928" s="1"/>
      <c r="I928" s="1"/>
      <c r="J928" s="504"/>
      <c r="K928" s="466"/>
      <c r="L928" s="1"/>
      <c r="M928" s="1"/>
      <c r="N928" s="1"/>
      <c r="O928" s="1"/>
      <c r="P928" s="1"/>
      <c r="Q928" s="1"/>
      <c r="R928" s="1"/>
      <c r="S928" s="1"/>
      <c r="T928" s="1"/>
      <c r="U928" s="1"/>
      <c r="V928" s="1"/>
      <c r="W928" s="1"/>
      <c r="X928" s="1"/>
      <c r="Y928" s="1"/>
      <c r="Z928" s="1"/>
      <c r="AA928" s="1"/>
      <c r="AB928" s="1"/>
      <c r="AC928" s="1"/>
      <c r="AD928" s="1"/>
      <c r="AE928" s="1"/>
    </row>
    <row r="929" spans="1:31" ht="15.75" customHeight="1" x14ac:dyDescent="0.2">
      <c r="A929" s="1"/>
      <c r="B929" s="1"/>
      <c r="C929" s="1"/>
      <c r="D929" s="1"/>
      <c r="E929" s="1"/>
      <c r="F929" s="1"/>
      <c r="G929" s="1"/>
      <c r="H929" s="1"/>
      <c r="I929" s="1"/>
      <c r="J929" s="504"/>
      <c r="K929" s="466"/>
      <c r="L929" s="1"/>
      <c r="M929" s="1"/>
      <c r="N929" s="1"/>
      <c r="O929" s="1"/>
      <c r="P929" s="1"/>
      <c r="Q929" s="1"/>
      <c r="R929" s="1"/>
      <c r="S929" s="1"/>
      <c r="T929" s="1"/>
      <c r="U929" s="1"/>
      <c r="V929" s="1"/>
      <c r="W929" s="1"/>
      <c r="X929" s="1"/>
      <c r="Y929" s="1"/>
      <c r="Z929" s="1"/>
      <c r="AA929" s="1"/>
      <c r="AB929" s="1"/>
      <c r="AC929" s="1"/>
      <c r="AD929" s="1"/>
      <c r="AE929" s="1"/>
    </row>
    <row r="930" spans="1:31" ht="15.75" customHeight="1" x14ac:dyDescent="0.2">
      <c r="A930" s="1"/>
      <c r="B930" s="1"/>
      <c r="C930" s="1"/>
      <c r="D930" s="1"/>
      <c r="E930" s="1"/>
      <c r="F930" s="1"/>
      <c r="G930" s="1"/>
      <c r="H930" s="1"/>
      <c r="I930" s="1"/>
      <c r="J930" s="504"/>
      <c r="K930" s="466"/>
      <c r="L930" s="1"/>
      <c r="M930" s="1"/>
      <c r="N930" s="1"/>
      <c r="O930" s="1"/>
      <c r="P930" s="1"/>
      <c r="Q930" s="1"/>
      <c r="R930" s="1"/>
      <c r="S930" s="1"/>
      <c r="T930" s="1"/>
      <c r="U930" s="1"/>
      <c r="V930" s="1"/>
      <c r="W930" s="1"/>
      <c r="X930" s="1"/>
      <c r="Y930" s="1"/>
      <c r="Z930" s="1"/>
      <c r="AA930" s="1"/>
      <c r="AB930" s="1"/>
      <c r="AC930" s="1"/>
      <c r="AD930" s="1"/>
      <c r="AE930" s="1"/>
    </row>
    <row r="931" spans="1:31" ht="15.75" customHeight="1" x14ac:dyDescent="0.2">
      <c r="A931" s="1"/>
      <c r="B931" s="1"/>
      <c r="C931" s="1"/>
      <c r="D931" s="1"/>
      <c r="E931" s="1"/>
      <c r="F931" s="1"/>
      <c r="G931" s="1"/>
      <c r="H931" s="1"/>
      <c r="I931" s="1"/>
      <c r="J931" s="504"/>
      <c r="K931" s="466"/>
      <c r="L931" s="1"/>
      <c r="M931" s="1"/>
      <c r="N931" s="1"/>
      <c r="O931" s="1"/>
      <c r="P931" s="1"/>
      <c r="Q931" s="1"/>
      <c r="R931" s="1"/>
      <c r="S931" s="1"/>
      <c r="T931" s="1"/>
      <c r="U931" s="1"/>
      <c r="V931" s="1"/>
      <c r="W931" s="1"/>
      <c r="X931" s="1"/>
      <c r="Y931" s="1"/>
      <c r="Z931" s="1"/>
      <c r="AA931" s="1"/>
      <c r="AB931" s="1"/>
      <c r="AC931" s="1"/>
      <c r="AD931" s="1"/>
      <c r="AE931" s="1"/>
    </row>
    <row r="932" spans="1:31" ht="15.75" customHeight="1" x14ac:dyDescent="0.2">
      <c r="A932" s="1"/>
      <c r="B932" s="1"/>
      <c r="C932" s="1"/>
      <c r="D932" s="1"/>
      <c r="E932" s="1"/>
      <c r="F932" s="1"/>
      <c r="G932" s="1"/>
      <c r="H932" s="1"/>
      <c r="I932" s="1"/>
      <c r="J932" s="504"/>
      <c r="K932" s="466"/>
      <c r="L932" s="1"/>
      <c r="M932" s="1"/>
      <c r="N932" s="1"/>
      <c r="O932" s="1"/>
      <c r="P932" s="1"/>
      <c r="Q932" s="1"/>
      <c r="R932" s="1"/>
      <c r="S932" s="1"/>
      <c r="T932" s="1"/>
      <c r="U932" s="1"/>
      <c r="V932" s="1"/>
      <c r="W932" s="1"/>
      <c r="X932" s="1"/>
      <c r="Y932" s="1"/>
      <c r="Z932" s="1"/>
      <c r="AA932" s="1"/>
      <c r="AB932" s="1"/>
      <c r="AC932" s="1"/>
      <c r="AD932" s="1"/>
      <c r="AE932" s="1"/>
    </row>
    <row r="933" spans="1:31" ht="15.75" customHeight="1" x14ac:dyDescent="0.2">
      <c r="A933" s="1"/>
      <c r="B933" s="1"/>
      <c r="C933" s="1"/>
      <c r="D933" s="1"/>
      <c r="E933" s="1"/>
      <c r="F933" s="1"/>
      <c r="G933" s="1"/>
      <c r="H933" s="1"/>
      <c r="I933" s="1"/>
      <c r="J933" s="504"/>
      <c r="K933" s="466"/>
      <c r="L933" s="1"/>
      <c r="M933" s="1"/>
      <c r="N933" s="1"/>
      <c r="O933" s="1"/>
      <c r="P933" s="1"/>
      <c r="Q933" s="1"/>
      <c r="R933" s="1"/>
      <c r="S933" s="1"/>
      <c r="T933" s="1"/>
      <c r="U933" s="1"/>
      <c r="V933" s="1"/>
      <c r="W933" s="1"/>
      <c r="X933" s="1"/>
      <c r="Y933" s="1"/>
      <c r="Z933" s="1"/>
      <c r="AA933" s="1"/>
      <c r="AB933" s="1"/>
      <c r="AC933" s="1"/>
      <c r="AD933" s="1"/>
      <c r="AE933" s="1"/>
    </row>
    <row r="934" spans="1:31" ht="15.75" customHeight="1" x14ac:dyDescent="0.2">
      <c r="A934" s="1"/>
      <c r="B934" s="1"/>
      <c r="C934" s="1"/>
      <c r="D934" s="1"/>
      <c r="E934" s="1"/>
      <c r="F934" s="1"/>
      <c r="G934" s="1"/>
      <c r="H934" s="1"/>
      <c r="I934" s="1"/>
      <c r="J934" s="504"/>
      <c r="K934" s="466"/>
      <c r="L934" s="1"/>
      <c r="M934" s="1"/>
      <c r="N934" s="1"/>
      <c r="O934" s="1"/>
      <c r="P934" s="1"/>
      <c r="Q934" s="1"/>
      <c r="R934" s="1"/>
      <c r="S934" s="1"/>
      <c r="T934" s="1"/>
      <c r="U934" s="1"/>
      <c r="V934" s="1"/>
      <c r="W934" s="1"/>
      <c r="X934" s="1"/>
      <c r="Y934" s="1"/>
      <c r="Z934" s="1"/>
      <c r="AA934" s="1"/>
      <c r="AB934" s="1"/>
      <c r="AC934" s="1"/>
      <c r="AD934" s="1"/>
      <c r="AE934" s="1"/>
    </row>
    <row r="935" spans="1:31" ht="15.75" customHeight="1" x14ac:dyDescent="0.2">
      <c r="A935" s="1"/>
      <c r="B935" s="1"/>
      <c r="C935" s="1"/>
      <c r="D935" s="1"/>
      <c r="E935" s="1"/>
      <c r="F935" s="1"/>
      <c r="G935" s="1"/>
      <c r="H935" s="1"/>
      <c r="I935" s="1"/>
      <c r="J935" s="504"/>
      <c r="K935" s="466"/>
      <c r="L935" s="1"/>
      <c r="M935" s="1"/>
      <c r="N935" s="1"/>
      <c r="O935" s="1"/>
      <c r="P935" s="1"/>
      <c r="Q935" s="1"/>
      <c r="R935" s="1"/>
      <c r="S935" s="1"/>
      <c r="T935" s="1"/>
      <c r="U935" s="1"/>
      <c r="V935" s="1"/>
      <c r="W935" s="1"/>
      <c r="X935" s="1"/>
      <c r="Y935" s="1"/>
      <c r="Z935" s="1"/>
      <c r="AA935" s="1"/>
      <c r="AB935" s="1"/>
      <c r="AC935" s="1"/>
      <c r="AD935" s="1"/>
      <c r="AE935" s="1"/>
    </row>
    <row r="936" spans="1:31" ht="15.75" customHeight="1" x14ac:dyDescent="0.2">
      <c r="A936" s="1"/>
      <c r="B936" s="1"/>
      <c r="C936" s="1"/>
      <c r="D936" s="1"/>
      <c r="E936" s="1"/>
      <c r="F936" s="1"/>
      <c r="G936" s="1"/>
      <c r="H936" s="1"/>
      <c r="I936" s="1"/>
      <c r="J936" s="504"/>
      <c r="K936" s="466"/>
      <c r="L936" s="1"/>
      <c r="M936" s="1"/>
      <c r="N936" s="1"/>
      <c r="O936" s="1"/>
      <c r="P936" s="1"/>
      <c r="Q936" s="1"/>
      <c r="R936" s="1"/>
      <c r="S936" s="1"/>
      <c r="T936" s="1"/>
      <c r="U936" s="1"/>
      <c r="V936" s="1"/>
      <c r="W936" s="1"/>
      <c r="X936" s="1"/>
      <c r="Y936" s="1"/>
      <c r="Z936" s="1"/>
      <c r="AA936" s="1"/>
      <c r="AB936" s="1"/>
      <c r="AC936" s="1"/>
      <c r="AD936" s="1"/>
      <c r="AE936" s="1"/>
    </row>
    <row r="937" spans="1:31" ht="15.75" customHeight="1" x14ac:dyDescent="0.2">
      <c r="A937" s="1"/>
      <c r="B937" s="1"/>
      <c r="C937" s="1"/>
      <c r="D937" s="1"/>
      <c r="E937" s="1"/>
      <c r="F937" s="1"/>
      <c r="G937" s="1"/>
      <c r="H937" s="1"/>
      <c r="I937" s="1"/>
      <c r="J937" s="504"/>
      <c r="K937" s="466"/>
      <c r="L937" s="1"/>
      <c r="M937" s="1"/>
      <c r="N937" s="1"/>
      <c r="O937" s="1"/>
      <c r="P937" s="1"/>
      <c r="Q937" s="1"/>
      <c r="R937" s="1"/>
      <c r="S937" s="1"/>
      <c r="T937" s="1"/>
      <c r="U937" s="1"/>
      <c r="V937" s="1"/>
      <c r="W937" s="1"/>
      <c r="X937" s="1"/>
      <c r="Y937" s="1"/>
      <c r="Z937" s="1"/>
      <c r="AA937" s="1"/>
      <c r="AB937" s="1"/>
      <c r="AC937" s="1"/>
      <c r="AD937" s="1"/>
      <c r="AE937" s="1"/>
    </row>
    <row r="938" spans="1:31" ht="15.75" customHeight="1" x14ac:dyDescent="0.2">
      <c r="A938" s="1"/>
      <c r="B938" s="1"/>
      <c r="C938" s="1"/>
      <c r="D938" s="1"/>
      <c r="E938" s="1"/>
      <c r="F938" s="1"/>
      <c r="G938" s="1"/>
      <c r="H938" s="1"/>
      <c r="I938" s="1"/>
      <c r="J938" s="504"/>
      <c r="K938" s="466"/>
      <c r="L938" s="1"/>
      <c r="M938" s="1"/>
      <c r="N938" s="1"/>
      <c r="O938" s="1"/>
      <c r="P938" s="1"/>
      <c r="Q938" s="1"/>
      <c r="R938" s="1"/>
      <c r="S938" s="1"/>
      <c r="T938" s="1"/>
      <c r="U938" s="1"/>
      <c r="V938" s="1"/>
      <c r="W938" s="1"/>
      <c r="X938" s="1"/>
      <c r="Y938" s="1"/>
      <c r="Z938" s="1"/>
      <c r="AA938" s="1"/>
      <c r="AB938" s="1"/>
      <c r="AC938" s="1"/>
      <c r="AD938" s="1"/>
      <c r="AE938" s="1"/>
    </row>
    <row r="939" spans="1:31" ht="15.75" customHeight="1" x14ac:dyDescent="0.2">
      <c r="A939" s="1"/>
      <c r="B939" s="1"/>
      <c r="C939" s="1"/>
      <c r="D939" s="1"/>
      <c r="E939" s="1"/>
      <c r="F939" s="1"/>
      <c r="G939" s="1"/>
      <c r="H939" s="1"/>
      <c r="I939" s="1"/>
      <c r="J939" s="504"/>
      <c r="K939" s="466"/>
      <c r="L939" s="1"/>
      <c r="M939" s="1"/>
      <c r="N939" s="1"/>
      <c r="O939" s="1"/>
      <c r="P939" s="1"/>
      <c r="Q939" s="1"/>
      <c r="R939" s="1"/>
      <c r="S939" s="1"/>
      <c r="T939" s="1"/>
      <c r="U939" s="1"/>
      <c r="V939" s="1"/>
      <c r="W939" s="1"/>
      <c r="X939" s="1"/>
      <c r="Y939" s="1"/>
      <c r="Z939" s="1"/>
      <c r="AA939" s="1"/>
      <c r="AB939" s="1"/>
      <c r="AC939" s="1"/>
      <c r="AD939" s="1"/>
      <c r="AE939" s="1"/>
    </row>
    <row r="940" spans="1:31" ht="15.75" customHeight="1" x14ac:dyDescent="0.2">
      <c r="A940" s="1"/>
      <c r="B940" s="1"/>
      <c r="C940" s="1"/>
      <c r="D940" s="1"/>
      <c r="E940" s="1"/>
      <c r="F940" s="1"/>
      <c r="G940" s="1"/>
      <c r="H940" s="1"/>
      <c r="I940" s="1"/>
      <c r="J940" s="504"/>
      <c r="K940" s="466"/>
      <c r="L940" s="1"/>
      <c r="M940" s="1"/>
      <c r="N940" s="1"/>
      <c r="O940" s="1"/>
      <c r="P940" s="1"/>
      <c r="Q940" s="1"/>
      <c r="R940" s="1"/>
      <c r="S940" s="1"/>
      <c r="T940" s="1"/>
      <c r="U940" s="1"/>
      <c r="V940" s="1"/>
      <c r="W940" s="1"/>
      <c r="X940" s="1"/>
      <c r="Y940" s="1"/>
      <c r="Z940" s="1"/>
      <c r="AA940" s="1"/>
      <c r="AB940" s="1"/>
      <c r="AC940" s="1"/>
      <c r="AD940" s="1"/>
      <c r="AE940" s="1"/>
    </row>
    <row r="941" spans="1:31" ht="15.75" customHeight="1" x14ac:dyDescent="0.2">
      <c r="A941" s="1"/>
      <c r="B941" s="1"/>
      <c r="C941" s="1"/>
      <c r="D941" s="1"/>
      <c r="E941" s="1"/>
      <c r="F941" s="1"/>
      <c r="G941" s="1"/>
      <c r="H941" s="1"/>
      <c r="I941" s="1"/>
      <c r="J941" s="504"/>
      <c r="K941" s="466"/>
      <c r="L941" s="1"/>
      <c r="M941" s="1"/>
      <c r="N941" s="1"/>
      <c r="O941" s="1"/>
      <c r="P941" s="1"/>
      <c r="Q941" s="1"/>
      <c r="R941" s="1"/>
      <c r="S941" s="1"/>
      <c r="T941" s="1"/>
      <c r="U941" s="1"/>
      <c r="V941" s="1"/>
      <c r="W941" s="1"/>
      <c r="X941" s="1"/>
      <c r="Y941" s="1"/>
      <c r="Z941" s="1"/>
      <c r="AA941" s="1"/>
      <c r="AB941" s="1"/>
      <c r="AC941" s="1"/>
      <c r="AD941" s="1"/>
      <c r="AE941" s="1"/>
    </row>
    <row r="942" spans="1:31" ht="15.75" customHeight="1" x14ac:dyDescent="0.2">
      <c r="A942" s="1"/>
      <c r="B942" s="1"/>
      <c r="C942" s="1"/>
      <c r="D942" s="1"/>
      <c r="E942" s="1"/>
      <c r="F942" s="1"/>
      <c r="G942" s="1"/>
      <c r="H942" s="1"/>
      <c r="I942" s="1"/>
      <c r="J942" s="504"/>
      <c r="K942" s="466"/>
      <c r="L942" s="1"/>
      <c r="M942" s="1"/>
      <c r="N942" s="1"/>
      <c r="O942" s="1"/>
      <c r="P942" s="1"/>
      <c r="Q942" s="1"/>
      <c r="R942" s="1"/>
      <c r="S942" s="1"/>
      <c r="T942" s="1"/>
      <c r="U942" s="1"/>
      <c r="V942" s="1"/>
      <c r="W942" s="1"/>
      <c r="X942" s="1"/>
      <c r="Y942" s="1"/>
      <c r="Z942" s="1"/>
      <c r="AA942" s="1"/>
      <c r="AB942" s="1"/>
      <c r="AC942" s="1"/>
      <c r="AD942" s="1"/>
      <c r="AE942" s="1"/>
    </row>
    <row r="943" spans="1:31" ht="15.75" customHeight="1" x14ac:dyDescent="0.2">
      <c r="A943" s="1"/>
      <c r="B943" s="1"/>
      <c r="C943" s="1"/>
      <c r="D943" s="1"/>
      <c r="E943" s="1"/>
      <c r="F943" s="1"/>
      <c r="G943" s="1"/>
      <c r="H943" s="1"/>
      <c r="I943" s="1"/>
      <c r="J943" s="504"/>
      <c r="K943" s="466"/>
      <c r="L943" s="1"/>
      <c r="M943" s="1"/>
      <c r="N943" s="1"/>
      <c r="O943" s="1"/>
      <c r="P943" s="1"/>
      <c r="Q943" s="1"/>
      <c r="R943" s="1"/>
      <c r="S943" s="1"/>
      <c r="T943" s="1"/>
      <c r="U943" s="1"/>
      <c r="V943" s="1"/>
      <c r="W943" s="1"/>
      <c r="X943" s="1"/>
      <c r="Y943" s="1"/>
      <c r="Z943" s="1"/>
      <c r="AA943" s="1"/>
      <c r="AB943" s="1"/>
      <c r="AC943" s="1"/>
      <c r="AD943" s="1"/>
      <c r="AE943" s="1"/>
    </row>
    <row r="944" spans="1:31" ht="15.75" customHeight="1" x14ac:dyDescent="0.2">
      <c r="A944" s="1"/>
      <c r="B944" s="1"/>
      <c r="C944" s="1"/>
      <c r="D944" s="1"/>
      <c r="E944" s="1"/>
      <c r="F944" s="1"/>
      <c r="G944" s="1"/>
      <c r="H944" s="1"/>
      <c r="I944" s="1"/>
      <c r="J944" s="504"/>
      <c r="K944" s="466"/>
      <c r="L944" s="1"/>
      <c r="M944" s="1"/>
      <c r="N944" s="1"/>
      <c r="O944" s="1"/>
      <c r="P944" s="1"/>
      <c r="Q944" s="1"/>
      <c r="R944" s="1"/>
      <c r="S944" s="1"/>
      <c r="T944" s="1"/>
      <c r="U944" s="1"/>
      <c r="V944" s="1"/>
      <c r="W944" s="1"/>
      <c r="X944" s="1"/>
      <c r="Y944" s="1"/>
      <c r="Z944" s="1"/>
      <c r="AA944" s="1"/>
      <c r="AB944" s="1"/>
      <c r="AC944" s="1"/>
      <c r="AD944" s="1"/>
      <c r="AE944" s="1"/>
    </row>
    <row r="945" spans="1:31" ht="15.75" customHeight="1" x14ac:dyDescent="0.2">
      <c r="A945" s="1"/>
      <c r="B945" s="1"/>
      <c r="C945" s="1"/>
      <c r="D945" s="1"/>
      <c r="E945" s="1"/>
      <c r="F945" s="1"/>
      <c r="G945" s="1"/>
      <c r="H945" s="1"/>
      <c r="I945" s="1"/>
      <c r="J945" s="504"/>
      <c r="K945" s="466"/>
      <c r="L945" s="1"/>
      <c r="M945" s="1"/>
      <c r="N945" s="1"/>
      <c r="O945" s="1"/>
      <c r="P945" s="1"/>
      <c r="Q945" s="1"/>
      <c r="R945" s="1"/>
      <c r="S945" s="1"/>
      <c r="T945" s="1"/>
      <c r="U945" s="1"/>
      <c r="V945" s="1"/>
      <c r="W945" s="1"/>
      <c r="X945" s="1"/>
      <c r="Y945" s="1"/>
      <c r="Z945" s="1"/>
      <c r="AA945" s="1"/>
      <c r="AB945" s="1"/>
      <c r="AC945" s="1"/>
      <c r="AD945" s="1"/>
      <c r="AE945" s="1"/>
    </row>
    <row r="946" spans="1:31" ht="15.75" customHeight="1" x14ac:dyDescent="0.2">
      <c r="A946" s="1"/>
      <c r="B946" s="1"/>
      <c r="C946" s="1"/>
      <c r="D946" s="1"/>
      <c r="E946" s="1"/>
      <c r="F946" s="1"/>
      <c r="G946" s="1"/>
      <c r="H946" s="1"/>
      <c r="I946" s="1"/>
      <c r="J946" s="504"/>
      <c r="K946" s="466"/>
      <c r="L946" s="1"/>
      <c r="M946" s="1"/>
      <c r="N946" s="1"/>
      <c r="O946" s="1"/>
      <c r="P946" s="1"/>
      <c r="Q946" s="1"/>
      <c r="R946" s="1"/>
      <c r="S946" s="1"/>
      <c r="T946" s="1"/>
      <c r="U946" s="1"/>
      <c r="V946" s="1"/>
      <c r="W946" s="1"/>
      <c r="X946" s="1"/>
      <c r="Y946" s="1"/>
      <c r="Z946" s="1"/>
      <c r="AA946" s="1"/>
      <c r="AB946" s="1"/>
      <c r="AC946" s="1"/>
      <c r="AD946" s="1"/>
      <c r="AE946" s="1"/>
    </row>
    <row r="947" spans="1:31" ht="15.75" customHeight="1" x14ac:dyDescent="0.2">
      <c r="A947" s="1"/>
      <c r="B947" s="1"/>
      <c r="C947" s="1"/>
      <c r="D947" s="1"/>
      <c r="E947" s="1"/>
      <c r="F947" s="1"/>
      <c r="G947" s="1"/>
      <c r="H947" s="1"/>
      <c r="I947" s="1"/>
      <c r="J947" s="504"/>
      <c r="K947" s="466"/>
      <c r="L947" s="1"/>
      <c r="M947" s="1"/>
      <c r="N947" s="1"/>
      <c r="O947" s="1"/>
      <c r="P947" s="1"/>
      <c r="Q947" s="1"/>
      <c r="R947" s="1"/>
      <c r="S947" s="1"/>
      <c r="T947" s="1"/>
      <c r="U947" s="1"/>
      <c r="V947" s="1"/>
      <c r="W947" s="1"/>
      <c r="X947" s="1"/>
      <c r="Y947" s="1"/>
      <c r="Z947" s="1"/>
      <c r="AA947" s="1"/>
      <c r="AB947" s="1"/>
      <c r="AC947" s="1"/>
      <c r="AD947" s="1"/>
      <c r="AE947" s="1"/>
    </row>
    <row r="948" spans="1:31" ht="15.75" customHeight="1" x14ac:dyDescent="0.2">
      <c r="A948" s="1"/>
      <c r="B948" s="1"/>
      <c r="C948" s="1"/>
      <c r="D948" s="1"/>
      <c r="E948" s="1"/>
      <c r="F948" s="1"/>
      <c r="G948" s="1"/>
      <c r="H948" s="1"/>
      <c r="I948" s="1"/>
      <c r="J948" s="504"/>
      <c r="K948" s="466"/>
      <c r="L948" s="1"/>
      <c r="M948" s="1"/>
      <c r="N948" s="1"/>
      <c r="O948" s="1"/>
      <c r="P948" s="1"/>
      <c r="Q948" s="1"/>
      <c r="R948" s="1"/>
      <c r="S948" s="1"/>
      <c r="T948" s="1"/>
      <c r="U948" s="1"/>
      <c r="V948" s="1"/>
      <c r="W948" s="1"/>
      <c r="X948" s="1"/>
      <c r="Y948" s="1"/>
      <c r="Z948" s="1"/>
      <c r="AA948" s="1"/>
      <c r="AB948" s="1"/>
      <c r="AC948" s="1"/>
      <c r="AD948" s="1"/>
      <c r="AE948" s="1"/>
    </row>
    <row r="949" spans="1:31" ht="15.75" customHeight="1" x14ac:dyDescent="0.2">
      <c r="A949" s="1"/>
      <c r="B949" s="1"/>
      <c r="C949" s="1"/>
      <c r="D949" s="1"/>
      <c r="E949" s="1"/>
      <c r="F949" s="1"/>
      <c r="G949" s="1"/>
      <c r="H949" s="1"/>
      <c r="I949" s="1"/>
      <c r="J949" s="504"/>
      <c r="K949" s="466"/>
      <c r="L949" s="1"/>
      <c r="M949" s="1"/>
      <c r="N949" s="1"/>
      <c r="O949" s="1"/>
      <c r="P949" s="1"/>
      <c r="Q949" s="1"/>
      <c r="R949" s="1"/>
      <c r="S949" s="1"/>
      <c r="T949" s="1"/>
      <c r="U949" s="1"/>
      <c r="V949" s="1"/>
      <c r="W949" s="1"/>
      <c r="X949" s="1"/>
      <c r="Y949" s="1"/>
      <c r="Z949" s="1"/>
      <c r="AA949" s="1"/>
      <c r="AB949" s="1"/>
      <c r="AC949" s="1"/>
      <c r="AD949" s="1"/>
      <c r="AE949" s="1"/>
    </row>
    <row r="950" spans="1:31" ht="15.75" customHeight="1" x14ac:dyDescent="0.2">
      <c r="A950" s="1"/>
      <c r="B950" s="1"/>
      <c r="C950" s="1"/>
      <c r="D950" s="1"/>
      <c r="E950" s="1"/>
      <c r="F950" s="1"/>
      <c r="G950" s="1"/>
      <c r="H950" s="1"/>
      <c r="I950" s="1"/>
      <c r="J950" s="504"/>
      <c r="K950" s="466"/>
      <c r="L950" s="1"/>
      <c r="M950" s="1"/>
      <c r="N950" s="1"/>
      <c r="O950" s="1"/>
      <c r="P950" s="1"/>
      <c r="Q950" s="1"/>
      <c r="R950" s="1"/>
      <c r="S950" s="1"/>
      <c r="T950" s="1"/>
      <c r="U950" s="1"/>
      <c r="V950" s="1"/>
      <c r="W950" s="1"/>
      <c r="X950" s="1"/>
      <c r="Y950" s="1"/>
      <c r="Z950" s="1"/>
      <c r="AA950" s="1"/>
      <c r="AB950" s="1"/>
      <c r="AC950" s="1"/>
      <c r="AD950" s="1"/>
      <c r="AE950" s="1"/>
    </row>
    <row r="951" spans="1:31" ht="15.75" customHeight="1" x14ac:dyDescent="0.2">
      <c r="A951" s="1"/>
      <c r="B951" s="1"/>
      <c r="C951" s="1"/>
      <c r="D951" s="1"/>
      <c r="E951" s="1"/>
      <c r="F951" s="1"/>
      <c r="G951" s="1"/>
      <c r="H951" s="1"/>
      <c r="I951" s="1"/>
      <c r="J951" s="504"/>
      <c r="K951" s="466"/>
      <c r="L951" s="1"/>
      <c r="M951" s="1"/>
      <c r="N951" s="1"/>
      <c r="O951" s="1"/>
      <c r="P951" s="1"/>
      <c r="Q951" s="1"/>
      <c r="R951" s="1"/>
      <c r="S951" s="1"/>
      <c r="T951" s="1"/>
      <c r="U951" s="1"/>
      <c r="V951" s="1"/>
      <c r="W951" s="1"/>
      <c r="X951" s="1"/>
      <c r="Y951" s="1"/>
      <c r="Z951" s="1"/>
      <c r="AA951" s="1"/>
      <c r="AB951" s="1"/>
      <c r="AC951" s="1"/>
      <c r="AD951" s="1"/>
      <c r="AE951" s="1"/>
    </row>
    <row r="952" spans="1:31" ht="15.75" customHeight="1" x14ac:dyDescent="0.2">
      <c r="A952" s="1"/>
      <c r="B952" s="1"/>
      <c r="C952" s="1"/>
      <c r="D952" s="1"/>
      <c r="E952" s="1"/>
      <c r="F952" s="1"/>
      <c r="G952" s="1"/>
      <c r="H952" s="1"/>
      <c r="I952" s="1"/>
      <c r="J952" s="504"/>
      <c r="K952" s="466"/>
      <c r="L952" s="1"/>
      <c r="M952" s="1"/>
      <c r="N952" s="1"/>
      <c r="O952" s="1"/>
      <c r="P952" s="1"/>
      <c r="Q952" s="1"/>
      <c r="R952" s="1"/>
      <c r="S952" s="1"/>
      <c r="T952" s="1"/>
      <c r="U952" s="1"/>
      <c r="V952" s="1"/>
      <c r="W952" s="1"/>
      <c r="X952" s="1"/>
      <c r="Y952" s="1"/>
      <c r="Z952" s="1"/>
      <c r="AA952" s="1"/>
      <c r="AB952" s="1"/>
      <c r="AC952" s="1"/>
      <c r="AD952" s="1"/>
      <c r="AE952" s="1"/>
    </row>
    <row r="953" spans="1:31" ht="15.75" customHeight="1" x14ac:dyDescent="0.2">
      <c r="A953" s="1"/>
      <c r="B953" s="1"/>
      <c r="C953" s="1"/>
      <c r="D953" s="1"/>
      <c r="E953" s="1"/>
      <c r="F953" s="1"/>
      <c r="G953" s="1"/>
      <c r="H953" s="1"/>
      <c r="I953" s="1"/>
      <c r="J953" s="504"/>
      <c r="K953" s="466"/>
      <c r="L953" s="1"/>
      <c r="M953" s="1"/>
      <c r="N953" s="1"/>
      <c r="O953" s="1"/>
      <c r="P953" s="1"/>
      <c r="Q953" s="1"/>
      <c r="R953" s="1"/>
      <c r="S953" s="1"/>
      <c r="T953" s="1"/>
      <c r="U953" s="1"/>
      <c r="V953" s="1"/>
      <c r="W953" s="1"/>
      <c r="X953" s="1"/>
      <c r="Y953" s="1"/>
      <c r="Z953" s="1"/>
      <c r="AA953" s="1"/>
      <c r="AB953" s="1"/>
      <c r="AC953" s="1"/>
      <c r="AD953" s="1"/>
      <c r="AE953" s="1"/>
    </row>
    <row r="954" spans="1:31" ht="15.75" customHeight="1" x14ac:dyDescent="0.2">
      <c r="A954" s="1"/>
      <c r="B954" s="1"/>
      <c r="C954" s="1"/>
      <c r="D954" s="1"/>
      <c r="E954" s="1"/>
      <c r="F954" s="1"/>
      <c r="G954" s="1"/>
      <c r="H954" s="1"/>
      <c r="I954" s="1"/>
      <c r="J954" s="504"/>
      <c r="K954" s="466"/>
      <c r="L954" s="1"/>
      <c r="M954" s="1"/>
      <c r="N954" s="1"/>
      <c r="O954" s="1"/>
      <c r="P954" s="1"/>
      <c r="Q954" s="1"/>
      <c r="R954" s="1"/>
      <c r="S954" s="1"/>
      <c r="T954" s="1"/>
      <c r="U954" s="1"/>
      <c r="V954" s="1"/>
      <c r="W954" s="1"/>
      <c r="X954" s="1"/>
      <c r="Y954" s="1"/>
      <c r="Z954" s="1"/>
      <c r="AA954" s="1"/>
      <c r="AB954" s="1"/>
      <c r="AC954" s="1"/>
      <c r="AD954" s="1"/>
      <c r="AE954" s="1"/>
    </row>
    <row r="955" spans="1:31" ht="15.75" customHeight="1" x14ac:dyDescent="0.2">
      <c r="A955" s="1"/>
      <c r="B955" s="1"/>
      <c r="C955" s="1"/>
      <c r="D955" s="1"/>
      <c r="E955" s="1"/>
      <c r="F955" s="1"/>
      <c r="G955" s="1"/>
      <c r="H955" s="1"/>
      <c r="I955" s="1"/>
      <c r="J955" s="504"/>
      <c r="K955" s="466"/>
      <c r="L955" s="1"/>
      <c r="M955" s="1"/>
      <c r="N955" s="1"/>
      <c r="O955" s="1"/>
      <c r="P955" s="1"/>
      <c r="Q955" s="1"/>
      <c r="R955" s="1"/>
      <c r="S955" s="1"/>
      <c r="T955" s="1"/>
      <c r="U955" s="1"/>
      <c r="V955" s="1"/>
      <c r="W955" s="1"/>
      <c r="X955" s="1"/>
      <c r="Y955" s="1"/>
      <c r="Z955" s="1"/>
      <c r="AA955" s="1"/>
      <c r="AB955" s="1"/>
      <c r="AC955" s="1"/>
      <c r="AD955" s="1"/>
      <c r="AE955" s="1"/>
    </row>
    <row r="956" spans="1:31" ht="15.75" customHeight="1" x14ac:dyDescent="0.2">
      <c r="A956" s="1"/>
      <c r="B956" s="1"/>
      <c r="C956" s="1"/>
      <c r="D956" s="1"/>
      <c r="E956" s="1"/>
      <c r="F956" s="1"/>
      <c r="G956" s="1"/>
      <c r="H956" s="1"/>
      <c r="I956" s="1"/>
      <c r="J956" s="504"/>
      <c r="K956" s="466"/>
      <c r="L956" s="1"/>
      <c r="M956" s="1"/>
      <c r="N956" s="1"/>
      <c r="O956" s="1"/>
      <c r="P956" s="1"/>
      <c r="Q956" s="1"/>
      <c r="R956" s="1"/>
      <c r="S956" s="1"/>
      <c r="T956" s="1"/>
      <c r="U956" s="1"/>
      <c r="V956" s="1"/>
      <c r="W956" s="1"/>
      <c r="X956" s="1"/>
      <c r="Y956" s="1"/>
      <c r="Z956" s="1"/>
      <c r="AA956" s="1"/>
      <c r="AB956" s="1"/>
      <c r="AC956" s="1"/>
      <c r="AD956" s="1"/>
      <c r="AE956" s="1"/>
    </row>
    <row r="957" spans="1:31" ht="15.75" customHeight="1" x14ac:dyDescent="0.2">
      <c r="A957" s="1"/>
      <c r="B957" s="1"/>
      <c r="C957" s="1"/>
      <c r="D957" s="1"/>
      <c r="E957" s="1"/>
      <c r="F957" s="1"/>
      <c r="G957" s="1"/>
      <c r="H957" s="1"/>
      <c r="I957" s="1"/>
      <c r="J957" s="504"/>
      <c r="K957" s="466"/>
      <c r="L957" s="1"/>
      <c r="M957" s="1"/>
      <c r="N957" s="1"/>
      <c r="O957" s="1"/>
      <c r="P957" s="1"/>
      <c r="Q957" s="1"/>
      <c r="R957" s="1"/>
      <c r="S957" s="1"/>
      <c r="T957" s="1"/>
      <c r="U957" s="1"/>
      <c r="V957" s="1"/>
      <c r="W957" s="1"/>
      <c r="X957" s="1"/>
      <c r="Y957" s="1"/>
      <c r="Z957" s="1"/>
      <c r="AA957" s="1"/>
      <c r="AB957" s="1"/>
      <c r="AC957" s="1"/>
      <c r="AD957" s="1"/>
      <c r="AE957" s="1"/>
    </row>
    <row r="958" spans="1:31" ht="15.75" customHeight="1" x14ac:dyDescent="0.2">
      <c r="A958" s="1"/>
      <c r="B958" s="1"/>
      <c r="C958" s="1"/>
      <c r="D958" s="1"/>
      <c r="E958" s="1"/>
      <c r="F958" s="1"/>
      <c r="G958" s="1"/>
      <c r="H958" s="1"/>
      <c r="I958" s="1"/>
      <c r="J958" s="504"/>
      <c r="K958" s="466"/>
      <c r="L958" s="1"/>
      <c r="M958" s="1"/>
      <c r="N958" s="1"/>
      <c r="O958" s="1"/>
      <c r="P958" s="1"/>
      <c r="Q958" s="1"/>
      <c r="R958" s="1"/>
      <c r="S958" s="1"/>
      <c r="T958" s="1"/>
      <c r="U958" s="1"/>
      <c r="V958" s="1"/>
      <c r="W958" s="1"/>
      <c r="X958" s="1"/>
      <c r="Y958" s="1"/>
      <c r="Z958" s="1"/>
      <c r="AA958" s="1"/>
      <c r="AB958" s="1"/>
      <c r="AC958" s="1"/>
      <c r="AD958" s="1"/>
      <c r="AE958" s="1"/>
    </row>
    <row r="959" spans="1:31" ht="15.75" customHeight="1" x14ac:dyDescent="0.2">
      <c r="A959" s="1"/>
      <c r="B959" s="1"/>
      <c r="C959" s="1"/>
      <c r="D959" s="1"/>
      <c r="E959" s="1"/>
      <c r="F959" s="1"/>
      <c r="G959" s="1"/>
      <c r="H959" s="1"/>
      <c r="I959" s="1"/>
      <c r="J959" s="504"/>
      <c r="K959" s="466"/>
      <c r="L959" s="1"/>
      <c r="M959" s="1"/>
      <c r="N959" s="1"/>
      <c r="O959" s="1"/>
      <c r="P959" s="1"/>
      <c r="Q959" s="1"/>
      <c r="R959" s="1"/>
      <c r="S959" s="1"/>
      <c r="T959" s="1"/>
      <c r="U959" s="1"/>
      <c r="V959" s="1"/>
      <c r="W959" s="1"/>
      <c r="X959" s="1"/>
      <c r="Y959" s="1"/>
      <c r="Z959" s="1"/>
      <c r="AA959" s="1"/>
      <c r="AB959" s="1"/>
      <c r="AC959" s="1"/>
      <c r="AD959" s="1"/>
      <c r="AE959" s="1"/>
    </row>
    <row r="960" spans="1:31" ht="15.75" customHeight="1" x14ac:dyDescent="0.2">
      <c r="A960" s="1"/>
      <c r="B960" s="1"/>
      <c r="C960" s="1"/>
      <c r="D960" s="1"/>
      <c r="E960" s="1"/>
      <c r="F960" s="1"/>
      <c r="G960" s="1"/>
      <c r="H960" s="1"/>
      <c r="I960" s="1"/>
      <c r="J960" s="504"/>
      <c r="K960" s="466"/>
      <c r="L960" s="1"/>
      <c r="M960" s="1"/>
      <c r="N960" s="1"/>
      <c r="O960" s="1"/>
      <c r="P960" s="1"/>
      <c r="Q960" s="1"/>
      <c r="R960" s="1"/>
      <c r="S960" s="1"/>
      <c r="T960" s="1"/>
      <c r="U960" s="1"/>
      <c r="V960" s="1"/>
      <c r="W960" s="1"/>
      <c r="X960" s="1"/>
      <c r="Y960" s="1"/>
      <c r="Z960" s="1"/>
      <c r="AA960" s="1"/>
      <c r="AB960" s="1"/>
      <c r="AC960" s="1"/>
      <c r="AD960" s="1"/>
      <c r="AE960" s="1"/>
    </row>
    <row r="961" spans="1:31" ht="15.75" customHeight="1" x14ac:dyDescent="0.2">
      <c r="A961" s="1"/>
      <c r="B961" s="1"/>
      <c r="C961" s="1"/>
      <c r="D961" s="1"/>
      <c r="E961" s="1"/>
      <c r="F961" s="1"/>
      <c r="G961" s="1"/>
      <c r="H961" s="1"/>
      <c r="I961" s="1"/>
      <c r="J961" s="504"/>
      <c r="K961" s="466"/>
      <c r="L961" s="1"/>
      <c r="M961" s="1"/>
      <c r="N961" s="1"/>
      <c r="O961" s="1"/>
      <c r="P961" s="1"/>
      <c r="Q961" s="1"/>
      <c r="R961" s="1"/>
      <c r="S961" s="1"/>
      <c r="T961" s="1"/>
      <c r="U961" s="1"/>
      <c r="V961" s="1"/>
      <c r="W961" s="1"/>
      <c r="X961" s="1"/>
      <c r="Y961" s="1"/>
      <c r="Z961" s="1"/>
      <c r="AA961" s="1"/>
      <c r="AB961" s="1"/>
      <c r="AC961" s="1"/>
      <c r="AD961" s="1"/>
      <c r="AE961" s="1"/>
    </row>
    <row r="962" spans="1:31" ht="15.75" customHeight="1" x14ac:dyDescent="0.2">
      <c r="A962" s="1"/>
      <c r="B962" s="1"/>
      <c r="C962" s="1"/>
      <c r="D962" s="1"/>
      <c r="E962" s="1"/>
      <c r="F962" s="1"/>
      <c r="G962" s="1"/>
      <c r="H962" s="1"/>
      <c r="I962" s="1"/>
      <c r="J962" s="504"/>
      <c r="K962" s="466"/>
      <c r="L962" s="1"/>
      <c r="M962" s="1"/>
      <c r="N962" s="1"/>
      <c r="O962" s="1"/>
      <c r="P962" s="1"/>
      <c r="Q962" s="1"/>
      <c r="R962" s="1"/>
      <c r="S962" s="1"/>
      <c r="T962" s="1"/>
      <c r="U962" s="1"/>
      <c r="V962" s="1"/>
      <c r="W962" s="1"/>
      <c r="X962" s="1"/>
      <c r="Y962" s="1"/>
      <c r="Z962" s="1"/>
      <c r="AA962" s="1"/>
      <c r="AB962" s="1"/>
      <c r="AC962" s="1"/>
      <c r="AD962" s="1"/>
      <c r="AE962" s="1"/>
    </row>
    <row r="963" spans="1:31" ht="15.75" customHeight="1" x14ac:dyDescent="0.2">
      <c r="A963" s="1"/>
      <c r="B963" s="1"/>
      <c r="C963" s="1"/>
      <c r="D963" s="1"/>
      <c r="E963" s="1"/>
      <c r="F963" s="1"/>
      <c r="G963" s="1"/>
      <c r="H963" s="1"/>
      <c r="I963" s="1"/>
      <c r="J963" s="504"/>
      <c r="K963" s="466"/>
      <c r="L963" s="1"/>
      <c r="M963" s="1"/>
      <c r="N963" s="1"/>
      <c r="O963" s="1"/>
      <c r="P963" s="1"/>
      <c r="Q963" s="1"/>
      <c r="R963" s="1"/>
      <c r="S963" s="1"/>
      <c r="T963" s="1"/>
      <c r="U963" s="1"/>
      <c r="V963" s="1"/>
      <c r="W963" s="1"/>
      <c r="X963" s="1"/>
      <c r="Y963" s="1"/>
      <c r="Z963" s="1"/>
      <c r="AA963" s="1"/>
      <c r="AB963" s="1"/>
      <c r="AC963" s="1"/>
      <c r="AD963" s="1"/>
      <c r="AE963" s="1"/>
    </row>
    <row r="964" spans="1:31" ht="15.75" customHeight="1" x14ac:dyDescent="0.2">
      <c r="A964" s="1"/>
      <c r="B964" s="1"/>
      <c r="C964" s="1"/>
      <c r="D964" s="1"/>
      <c r="E964" s="1"/>
      <c r="F964" s="1"/>
      <c r="G964" s="1"/>
      <c r="H964" s="1"/>
      <c r="I964" s="1"/>
      <c r="J964" s="504"/>
      <c r="K964" s="466"/>
      <c r="L964" s="1"/>
      <c r="M964" s="1"/>
      <c r="N964" s="1"/>
      <c r="O964" s="1"/>
      <c r="P964" s="1"/>
      <c r="Q964" s="1"/>
      <c r="R964" s="1"/>
      <c r="S964" s="1"/>
      <c r="T964" s="1"/>
      <c r="U964" s="1"/>
      <c r="V964" s="1"/>
      <c r="W964" s="1"/>
      <c r="X964" s="1"/>
      <c r="Y964" s="1"/>
      <c r="Z964" s="1"/>
      <c r="AA964" s="1"/>
      <c r="AB964" s="1"/>
      <c r="AC964" s="1"/>
      <c r="AD964" s="1"/>
      <c r="AE964" s="1"/>
    </row>
    <row r="965" spans="1:31" ht="15.75" customHeight="1" x14ac:dyDescent="0.2">
      <c r="A965" s="1"/>
      <c r="B965" s="1"/>
      <c r="C965" s="1"/>
      <c r="D965" s="1"/>
      <c r="E965" s="1"/>
      <c r="F965" s="1"/>
      <c r="G965" s="1"/>
      <c r="H965" s="1"/>
      <c r="I965" s="1"/>
      <c r="J965" s="504"/>
      <c r="K965" s="466"/>
      <c r="L965" s="1"/>
      <c r="M965" s="1"/>
      <c r="N965" s="1"/>
      <c r="O965" s="1"/>
      <c r="P965" s="1"/>
      <c r="Q965" s="1"/>
      <c r="R965" s="1"/>
      <c r="S965" s="1"/>
      <c r="T965" s="1"/>
      <c r="U965" s="1"/>
      <c r="V965" s="1"/>
      <c r="W965" s="1"/>
      <c r="X965" s="1"/>
      <c r="Y965" s="1"/>
      <c r="Z965" s="1"/>
      <c r="AA965" s="1"/>
      <c r="AB965" s="1"/>
      <c r="AC965" s="1"/>
      <c r="AD965" s="1"/>
      <c r="AE965" s="1"/>
    </row>
    <row r="966" spans="1:31" ht="15.75" customHeight="1" x14ac:dyDescent="0.2">
      <c r="A966" s="1"/>
      <c r="B966" s="1"/>
      <c r="C966" s="1"/>
      <c r="D966" s="1"/>
      <c r="E966" s="1"/>
      <c r="F966" s="1"/>
      <c r="G966" s="1"/>
      <c r="H966" s="1"/>
      <c r="I966" s="1"/>
      <c r="J966" s="504"/>
      <c r="K966" s="466"/>
      <c r="L966" s="1"/>
      <c r="M966" s="1"/>
      <c r="N966" s="1"/>
      <c r="O966" s="1"/>
      <c r="P966" s="1"/>
      <c r="Q966" s="1"/>
      <c r="R966" s="1"/>
      <c r="S966" s="1"/>
      <c r="T966" s="1"/>
      <c r="U966" s="1"/>
      <c r="V966" s="1"/>
      <c r="W966" s="1"/>
      <c r="X966" s="1"/>
      <c r="Y966" s="1"/>
      <c r="Z966" s="1"/>
      <c r="AA966" s="1"/>
      <c r="AB966" s="1"/>
      <c r="AC966" s="1"/>
      <c r="AD966" s="1"/>
      <c r="AE966" s="1"/>
    </row>
    <row r="967" spans="1:31" ht="15.75" customHeight="1" x14ac:dyDescent="0.2">
      <c r="A967" s="1"/>
      <c r="B967" s="1"/>
      <c r="C967" s="1"/>
      <c r="D967" s="1"/>
      <c r="E967" s="1"/>
      <c r="F967" s="1"/>
      <c r="G967" s="1"/>
      <c r="H967" s="1"/>
      <c r="I967" s="1"/>
      <c r="J967" s="504"/>
      <c r="K967" s="466"/>
      <c r="L967" s="1"/>
      <c r="M967" s="1"/>
      <c r="N967" s="1"/>
      <c r="O967" s="1"/>
      <c r="P967" s="1"/>
      <c r="Q967" s="1"/>
      <c r="R967" s="1"/>
      <c r="S967" s="1"/>
      <c r="T967" s="1"/>
      <c r="U967" s="1"/>
      <c r="V967" s="1"/>
      <c r="W967" s="1"/>
      <c r="X967" s="1"/>
      <c r="Y967" s="1"/>
      <c r="Z967" s="1"/>
      <c r="AA967" s="1"/>
      <c r="AB967" s="1"/>
      <c r="AC967" s="1"/>
      <c r="AD967" s="1"/>
      <c r="AE967" s="1"/>
    </row>
    <row r="968" spans="1:31" ht="15.75" customHeight="1" x14ac:dyDescent="0.2">
      <c r="A968" s="1"/>
      <c r="B968" s="1"/>
      <c r="C968" s="1"/>
      <c r="D968" s="1"/>
      <c r="E968" s="1"/>
      <c r="F968" s="1"/>
      <c r="G968" s="1"/>
      <c r="H968" s="1"/>
      <c r="I968" s="1"/>
      <c r="J968" s="504"/>
      <c r="K968" s="466"/>
      <c r="L968" s="1"/>
      <c r="M968" s="1"/>
      <c r="N968" s="1"/>
      <c r="O968" s="1"/>
      <c r="P968" s="1"/>
      <c r="Q968" s="1"/>
      <c r="R968" s="1"/>
      <c r="S968" s="1"/>
      <c r="T968" s="1"/>
      <c r="U968" s="1"/>
      <c r="V968" s="1"/>
      <c r="W968" s="1"/>
      <c r="X968" s="1"/>
      <c r="Y968" s="1"/>
      <c r="Z968" s="1"/>
      <c r="AA968" s="1"/>
      <c r="AB968" s="1"/>
      <c r="AC968" s="1"/>
      <c r="AD968" s="1"/>
      <c r="AE968" s="1"/>
    </row>
    <row r="969" spans="1:31" ht="15.75" customHeight="1" x14ac:dyDescent="0.2">
      <c r="A969" s="1"/>
      <c r="B969" s="1"/>
      <c r="C969" s="1"/>
      <c r="D969" s="1"/>
      <c r="E969" s="1"/>
      <c r="F969" s="1"/>
      <c r="G969" s="1"/>
      <c r="H969" s="1"/>
      <c r="I969" s="1"/>
      <c r="J969" s="504"/>
      <c r="K969" s="466"/>
      <c r="L969" s="1"/>
      <c r="M969" s="1"/>
      <c r="N969" s="1"/>
      <c r="O969" s="1"/>
      <c r="P969" s="1"/>
      <c r="Q969" s="1"/>
      <c r="R969" s="1"/>
      <c r="S969" s="1"/>
      <c r="T969" s="1"/>
      <c r="U969" s="1"/>
      <c r="V969" s="1"/>
      <c r="W969" s="1"/>
      <c r="X969" s="1"/>
      <c r="Y969" s="1"/>
      <c r="Z969" s="1"/>
      <c r="AA969" s="1"/>
      <c r="AB969" s="1"/>
      <c r="AC969" s="1"/>
      <c r="AD969" s="1"/>
      <c r="AE969" s="1"/>
    </row>
    <row r="970" spans="1:31" ht="15.75" customHeight="1" x14ac:dyDescent="0.2">
      <c r="A970" s="1"/>
      <c r="B970" s="1"/>
      <c r="C970" s="1"/>
      <c r="D970" s="1"/>
      <c r="E970" s="1"/>
      <c r="F970" s="1"/>
      <c r="G970" s="1"/>
      <c r="H970" s="1"/>
      <c r="I970" s="1"/>
      <c r="J970" s="504"/>
      <c r="K970" s="466"/>
      <c r="L970" s="1"/>
      <c r="M970" s="1"/>
      <c r="N970" s="1"/>
      <c r="O970" s="1"/>
      <c r="P970" s="1"/>
      <c r="Q970" s="1"/>
      <c r="R970" s="1"/>
      <c r="S970" s="1"/>
      <c r="T970" s="1"/>
      <c r="U970" s="1"/>
      <c r="V970" s="1"/>
      <c r="W970" s="1"/>
      <c r="X970" s="1"/>
      <c r="Y970" s="1"/>
      <c r="Z970" s="1"/>
      <c r="AA970" s="1"/>
      <c r="AB970" s="1"/>
      <c r="AC970" s="1"/>
      <c r="AD970" s="1"/>
      <c r="AE970" s="1"/>
    </row>
    <row r="971" spans="1:31" ht="15.75" customHeight="1" x14ac:dyDescent="0.2">
      <c r="A971" s="1"/>
      <c r="B971" s="1"/>
      <c r="C971" s="1"/>
      <c r="D971" s="1"/>
      <c r="E971" s="1"/>
      <c r="F971" s="1"/>
      <c r="G971" s="1"/>
      <c r="H971" s="1"/>
      <c r="I971" s="1"/>
      <c r="J971" s="504"/>
      <c r="K971" s="466"/>
      <c r="L971" s="1"/>
      <c r="M971" s="1"/>
      <c r="N971" s="1"/>
      <c r="O971" s="1"/>
      <c r="P971" s="1"/>
      <c r="Q971" s="1"/>
      <c r="R971" s="1"/>
      <c r="S971" s="1"/>
      <c r="T971" s="1"/>
      <c r="U971" s="1"/>
      <c r="V971" s="1"/>
      <c r="W971" s="1"/>
      <c r="X971" s="1"/>
      <c r="Y971" s="1"/>
      <c r="Z971" s="1"/>
      <c r="AA971" s="1"/>
      <c r="AB971" s="1"/>
      <c r="AC971" s="1"/>
      <c r="AD971" s="1"/>
      <c r="AE971" s="1"/>
    </row>
    <row r="972" spans="1:31" ht="15.75" customHeight="1" x14ac:dyDescent="0.2">
      <c r="A972" s="1"/>
      <c r="B972" s="1"/>
      <c r="C972" s="1"/>
      <c r="D972" s="1"/>
      <c r="E972" s="1"/>
      <c r="F972" s="1"/>
      <c r="G972" s="1"/>
      <c r="H972" s="1"/>
      <c r="I972" s="1"/>
      <c r="J972" s="504"/>
      <c r="K972" s="466"/>
      <c r="L972" s="1"/>
      <c r="M972" s="1"/>
      <c r="N972" s="1"/>
      <c r="O972" s="1"/>
      <c r="P972" s="1"/>
      <c r="Q972" s="1"/>
      <c r="R972" s="1"/>
      <c r="S972" s="1"/>
      <c r="T972" s="1"/>
      <c r="U972" s="1"/>
      <c r="V972" s="1"/>
      <c r="W972" s="1"/>
      <c r="X972" s="1"/>
      <c r="Y972" s="1"/>
      <c r="Z972" s="1"/>
      <c r="AA972" s="1"/>
      <c r="AB972" s="1"/>
      <c r="AC972" s="1"/>
      <c r="AD972" s="1"/>
      <c r="AE972" s="1"/>
    </row>
    <row r="973" spans="1:31" ht="15.75" customHeight="1" x14ac:dyDescent="0.2">
      <c r="A973" s="1"/>
      <c r="B973" s="1"/>
      <c r="C973" s="1"/>
      <c r="D973" s="1"/>
      <c r="E973" s="1"/>
      <c r="F973" s="1"/>
      <c r="G973" s="1"/>
      <c r="H973" s="1"/>
      <c r="I973" s="1"/>
      <c r="J973" s="504"/>
      <c r="K973" s="466"/>
      <c r="L973" s="1"/>
      <c r="M973" s="1"/>
      <c r="N973" s="1"/>
      <c r="O973" s="1"/>
      <c r="P973" s="1"/>
      <c r="Q973" s="1"/>
      <c r="R973" s="1"/>
      <c r="S973" s="1"/>
      <c r="T973" s="1"/>
      <c r="U973" s="1"/>
      <c r="V973" s="1"/>
      <c r="W973" s="1"/>
      <c r="X973" s="1"/>
      <c r="Y973" s="1"/>
      <c r="Z973" s="1"/>
      <c r="AA973" s="1"/>
      <c r="AB973" s="1"/>
      <c r="AC973" s="1"/>
      <c r="AD973" s="1"/>
      <c r="AE973" s="1"/>
    </row>
    <row r="974" spans="1:31" ht="15.75" customHeight="1" x14ac:dyDescent="0.2">
      <c r="A974" s="1"/>
      <c r="B974" s="1"/>
      <c r="C974" s="1"/>
      <c r="D974" s="1"/>
      <c r="E974" s="1"/>
      <c r="F974" s="1"/>
      <c r="G974" s="1"/>
      <c r="H974" s="1"/>
      <c r="I974" s="1"/>
      <c r="J974" s="504"/>
      <c r="K974" s="466"/>
      <c r="L974" s="1"/>
      <c r="M974" s="1"/>
      <c r="N974" s="1"/>
      <c r="O974" s="1"/>
      <c r="P974" s="1"/>
      <c r="Q974" s="1"/>
      <c r="R974" s="1"/>
      <c r="S974" s="1"/>
      <c r="T974" s="1"/>
      <c r="U974" s="1"/>
      <c r="V974" s="1"/>
      <c r="W974" s="1"/>
      <c r="X974" s="1"/>
      <c r="Y974" s="1"/>
      <c r="Z974" s="1"/>
      <c r="AA974" s="1"/>
      <c r="AB974" s="1"/>
      <c r="AC974" s="1"/>
      <c r="AD974" s="1"/>
      <c r="AE974" s="1"/>
    </row>
    <row r="975" spans="1:31" ht="15.75" customHeight="1" x14ac:dyDescent="0.2">
      <c r="A975" s="1"/>
      <c r="B975" s="1"/>
      <c r="C975" s="1"/>
      <c r="D975" s="1"/>
      <c r="E975" s="1"/>
      <c r="F975" s="1"/>
      <c r="G975" s="1"/>
      <c r="H975" s="1"/>
      <c r="I975" s="1"/>
      <c r="J975" s="504"/>
      <c r="K975" s="466"/>
      <c r="L975" s="1"/>
      <c r="M975" s="1"/>
      <c r="N975" s="1"/>
      <c r="O975" s="1"/>
      <c r="P975" s="1"/>
      <c r="Q975" s="1"/>
      <c r="R975" s="1"/>
      <c r="S975" s="1"/>
      <c r="T975" s="1"/>
      <c r="U975" s="1"/>
      <c r="V975" s="1"/>
      <c r="W975" s="1"/>
      <c r="X975" s="1"/>
      <c r="Y975" s="1"/>
      <c r="Z975" s="1"/>
      <c r="AA975" s="1"/>
      <c r="AB975" s="1"/>
      <c r="AC975" s="1"/>
      <c r="AD975" s="1"/>
      <c r="AE975" s="1"/>
    </row>
    <row r="976" spans="1:31" ht="15.75" customHeight="1" x14ac:dyDescent="0.2">
      <c r="A976" s="1"/>
      <c r="B976" s="1"/>
      <c r="C976" s="1"/>
      <c r="D976" s="1"/>
      <c r="E976" s="1"/>
      <c r="F976" s="1"/>
      <c r="G976" s="1"/>
      <c r="H976" s="1"/>
      <c r="I976" s="1"/>
      <c r="J976" s="504"/>
      <c r="K976" s="466"/>
      <c r="L976" s="1"/>
      <c r="M976" s="1"/>
      <c r="N976" s="1"/>
      <c r="O976" s="1"/>
      <c r="P976" s="1"/>
      <c r="Q976" s="1"/>
      <c r="R976" s="1"/>
      <c r="S976" s="1"/>
      <c r="T976" s="1"/>
      <c r="U976" s="1"/>
      <c r="V976" s="1"/>
      <c r="W976" s="1"/>
      <c r="X976" s="1"/>
      <c r="Y976" s="1"/>
      <c r="Z976" s="1"/>
      <c r="AA976" s="1"/>
      <c r="AB976" s="1"/>
      <c r="AC976" s="1"/>
      <c r="AD976" s="1"/>
      <c r="AE976" s="1"/>
    </row>
    <row r="977" spans="1:31" ht="15.75" customHeight="1" x14ac:dyDescent="0.2">
      <c r="A977" s="1"/>
      <c r="B977" s="1"/>
      <c r="C977" s="1"/>
      <c r="D977" s="1"/>
      <c r="E977" s="1"/>
      <c r="F977" s="1"/>
      <c r="G977" s="1"/>
      <c r="H977" s="1"/>
      <c r="I977" s="1"/>
      <c r="J977" s="504"/>
      <c r="K977" s="466"/>
      <c r="L977" s="1"/>
      <c r="M977" s="1"/>
      <c r="N977" s="1"/>
      <c r="O977" s="1"/>
      <c r="P977" s="1"/>
      <c r="Q977" s="1"/>
      <c r="R977" s="1"/>
      <c r="S977" s="1"/>
      <c r="T977" s="1"/>
      <c r="U977" s="1"/>
      <c r="V977" s="1"/>
      <c r="W977" s="1"/>
      <c r="X977" s="1"/>
      <c r="Y977" s="1"/>
      <c r="Z977" s="1"/>
      <c r="AA977" s="1"/>
      <c r="AB977" s="1"/>
      <c r="AC977" s="1"/>
      <c r="AD977" s="1"/>
      <c r="AE977" s="1"/>
    </row>
    <row r="978" spans="1:31" ht="15.75" customHeight="1" x14ac:dyDescent="0.2">
      <c r="A978" s="1"/>
      <c r="B978" s="1"/>
      <c r="C978" s="1"/>
      <c r="D978" s="1"/>
      <c r="E978" s="1"/>
      <c r="F978" s="1"/>
      <c r="G978" s="1"/>
      <c r="H978" s="1"/>
      <c r="I978" s="1"/>
      <c r="J978" s="504"/>
      <c r="K978" s="466"/>
      <c r="L978" s="1"/>
      <c r="M978" s="1"/>
      <c r="N978" s="1"/>
      <c r="O978" s="1"/>
      <c r="P978" s="1"/>
      <c r="Q978" s="1"/>
      <c r="R978" s="1"/>
      <c r="S978" s="1"/>
      <c r="T978" s="1"/>
      <c r="U978" s="1"/>
      <c r="V978" s="1"/>
      <c r="W978" s="1"/>
      <c r="X978" s="1"/>
      <c r="Y978" s="1"/>
      <c r="Z978" s="1"/>
      <c r="AA978" s="1"/>
      <c r="AB978" s="1"/>
      <c r="AC978" s="1"/>
      <c r="AD978" s="1"/>
      <c r="AE978" s="1"/>
    </row>
    <row r="979" spans="1:31" ht="15.75" customHeight="1" x14ac:dyDescent="0.2">
      <c r="A979" s="1"/>
      <c r="B979" s="1"/>
      <c r="C979" s="1"/>
      <c r="D979" s="1"/>
      <c r="E979" s="1"/>
      <c r="F979" s="1"/>
      <c r="G979" s="1"/>
      <c r="H979" s="1"/>
      <c r="I979" s="1"/>
      <c r="J979" s="504"/>
      <c r="K979" s="466"/>
      <c r="L979" s="1"/>
      <c r="M979" s="1"/>
      <c r="N979" s="1"/>
      <c r="O979" s="1"/>
      <c r="P979" s="1"/>
      <c r="Q979" s="1"/>
      <c r="R979" s="1"/>
      <c r="S979" s="1"/>
      <c r="T979" s="1"/>
      <c r="U979" s="1"/>
      <c r="V979" s="1"/>
      <c r="W979" s="1"/>
      <c r="X979" s="1"/>
      <c r="Y979" s="1"/>
      <c r="Z979" s="1"/>
      <c r="AA979" s="1"/>
      <c r="AB979" s="1"/>
      <c r="AC979" s="1"/>
      <c r="AD979" s="1"/>
      <c r="AE979" s="1"/>
    </row>
    <row r="980" spans="1:31" ht="15.75" customHeight="1" x14ac:dyDescent="0.2">
      <c r="A980" s="1"/>
      <c r="B980" s="1"/>
      <c r="C980" s="1"/>
      <c r="D980" s="1"/>
      <c r="E980" s="1"/>
      <c r="F980" s="1"/>
      <c r="G980" s="1"/>
      <c r="H980" s="1"/>
      <c r="I980" s="1"/>
      <c r="J980" s="504"/>
      <c r="K980" s="466"/>
      <c r="L980" s="1"/>
      <c r="M980" s="1"/>
      <c r="N980" s="1"/>
      <c r="O980" s="1"/>
      <c r="P980" s="1"/>
      <c r="Q980" s="1"/>
      <c r="R980" s="1"/>
      <c r="S980" s="1"/>
      <c r="T980" s="1"/>
      <c r="U980" s="1"/>
      <c r="V980" s="1"/>
      <c r="W980" s="1"/>
      <c r="X980" s="1"/>
      <c r="Y980" s="1"/>
      <c r="Z980" s="1"/>
      <c r="AA980" s="1"/>
      <c r="AB980" s="1"/>
      <c r="AC980" s="1"/>
      <c r="AD980" s="1"/>
      <c r="AE980" s="1"/>
    </row>
    <row r="981" spans="1:31" ht="15.75" customHeight="1" x14ac:dyDescent="0.2">
      <c r="A981" s="1"/>
      <c r="B981" s="1"/>
      <c r="C981" s="1"/>
      <c r="D981" s="1"/>
      <c r="E981" s="1"/>
      <c r="F981" s="1"/>
      <c r="G981" s="1"/>
      <c r="H981" s="1"/>
      <c r="I981" s="1"/>
      <c r="J981" s="504"/>
      <c r="K981" s="466"/>
      <c r="L981" s="1"/>
      <c r="M981" s="1"/>
      <c r="N981" s="1"/>
      <c r="O981" s="1"/>
      <c r="P981" s="1"/>
      <c r="Q981" s="1"/>
      <c r="R981" s="1"/>
      <c r="S981" s="1"/>
      <c r="T981" s="1"/>
      <c r="U981" s="1"/>
      <c r="V981" s="1"/>
      <c r="W981" s="1"/>
      <c r="X981" s="1"/>
      <c r="Y981" s="1"/>
      <c r="Z981" s="1"/>
      <c r="AA981" s="1"/>
      <c r="AB981" s="1"/>
      <c r="AC981" s="1"/>
      <c r="AD981" s="1"/>
      <c r="AE981" s="1"/>
    </row>
    <row r="982" spans="1:31" ht="15.75" customHeight="1" x14ac:dyDescent="0.2">
      <c r="A982" s="1"/>
      <c r="B982" s="1"/>
      <c r="C982" s="1"/>
      <c r="D982" s="1"/>
      <c r="E982" s="1"/>
      <c r="F982" s="1"/>
      <c r="G982" s="1"/>
      <c r="H982" s="1"/>
      <c r="I982" s="1"/>
      <c r="J982" s="504"/>
      <c r="K982" s="466"/>
      <c r="L982" s="1"/>
      <c r="M982" s="1"/>
      <c r="N982" s="1"/>
      <c r="O982" s="1"/>
      <c r="P982" s="1"/>
      <c r="Q982" s="1"/>
      <c r="R982" s="1"/>
      <c r="S982" s="1"/>
      <c r="T982" s="1"/>
      <c r="U982" s="1"/>
      <c r="V982" s="1"/>
      <c r="W982" s="1"/>
      <c r="X982" s="1"/>
      <c r="Y982" s="1"/>
      <c r="Z982" s="1"/>
      <c r="AA982" s="1"/>
      <c r="AB982" s="1"/>
      <c r="AC982" s="1"/>
      <c r="AD982" s="1"/>
      <c r="AE982" s="1"/>
    </row>
    <row r="983" spans="1:31" ht="15.75" customHeight="1" x14ac:dyDescent="0.2">
      <c r="A983" s="1"/>
      <c r="B983" s="1"/>
      <c r="C983" s="1"/>
      <c r="D983" s="1"/>
      <c r="E983" s="1"/>
      <c r="F983" s="1"/>
      <c r="G983" s="1"/>
      <c r="H983" s="1"/>
      <c r="I983" s="1"/>
      <c r="J983" s="504"/>
      <c r="K983" s="466"/>
      <c r="L983" s="1"/>
      <c r="M983" s="1"/>
      <c r="N983" s="1"/>
      <c r="O983" s="1"/>
      <c r="P983" s="1"/>
      <c r="Q983" s="1"/>
      <c r="R983" s="1"/>
      <c r="S983" s="1"/>
      <c r="T983" s="1"/>
      <c r="U983" s="1"/>
      <c r="V983" s="1"/>
      <c r="W983" s="1"/>
      <c r="X983" s="1"/>
      <c r="Y983" s="1"/>
      <c r="Z983" s="1"/>
      <c r="AA983" s="1"/>
      <c r="AB983" s="1"/>
      <c r="AC983" s="1"/>
      <c r="AD983" s="1"/>
      <c r="AE983" s="1"/>
    </row>
    <row r="984" spans="1:31" ht="15.75" customHeight="1" x14ac:dyDescent="0.2">
      <c r="A984" s="1"/>
      <c r="B984" s="1"/>
      <c r="C984" s="1"/>
      <c r="D984" s="1"/>
      <c r="E984" s="1"/>
      <c r="F984" s="1"/>
      <c r="G984" s="1"/>
      <c r="H984" s="1"/>
      <c r="I984" s="1"/>
      <c r="J984" s="504"/>
      <c r="K984" s="466"/>
      <c r="L984" s="1"/>
      <c r="M984" s="1"/>
      <c r="N984" s="1"/>
      <c r="O984" s="1"/>
      <c r="P984" s="1"/>
      <c r="Q984" s="1"/>
      <c r="R984" s="1"/>
      <c r="S984" s="1"/>
      <c r="T984" s="1"/>
      <c r="U984" s="1"/>
      <c r="V984" s="1"/>
      <c r="W984" s="1"/>
      <c r="X984" s="1"/>
      <c r="Y984" s="1"/>
      <c r="Z984" s="1"/>
      <c r="AA984" s="1"/>
      <c r="AB984" s="1"/>
      <c r="AC984" s="1"/>
      <c r="AD984" s="1"/>
      <c r="AE984" s="1"/>
    </row>
    <row r="985" spans="1:31" ht="15.75" customHeight="1" x14ac:dyDescent="0.2">
      <c r="A985" s="1"/>
      <c r="B985" s="1"/>
      <c r="C985" s="1"/>
      <c r="D985" s="1"/>
      <c r="E985" s="1"/>
      <c r="F985" s="1"/>
      <c r="G985" s="1"/>
      <c r="H985" s="1"/>
      <c r="I985" s="1"/>
      <c r="J985" s="504"/>
      <c r="K985" s="466"/>
      <c r="L985" s="1"/>
      <c r="M985" s="1"/>
      <c r="N985" s="1"/>
      <c r="O985" s="1"/>
      <c r="P985" s="1"/>
      <c r="Q985" s="1"/>
      <c r="R985" s="1"/>
      <c r="S985" s="1"/>
      <c r="T985" s="1"/>
      <c r="U985" s="1"/>
      <c r="V985" s="1"/>
      <c r="W985" s="1"/>
      <c r="X985" s="1"/>
      <c r="Y985" s="1"/>
      <c r="Z985" s="1"/>
      <c r="AA985" s="1"/>
      <c r="AB985" s="1"/>
      <c r="AC985" s="1"/>
      <c r="AD985" s="1"/>
      <c r="AE985" s="1"/>
    </row>
    <row r="986" spans="1:31" ht="15.75" customHeight="1" x14ac:dyDescent="0.2">
      <c r="A986" s="1"/>
      <c r="B986" s="1"/>
      <c r="C986" s="1"/>
      <c r="D986" s="1"/>
      <c r="E986" s="1"/>
      <c r="F986" s="1"/>
      <c r="G986" s="1"/>
      <c r="H986" s="1"/>
      <c r="I986" s="1"/>
      <c r="J986" s="504"/>
      <c r="K986" s="466"/>
      <c r="L986" s="1"/>
      <c r="M986" s="1"/>
      <c r="N986" s="1"/>
      <c r="O986" s="1"/>
      <c r="P986" s="1"/>
      <c r="Q986" s="1"/>
      <c r="R986" s="1"/>
      <c r="S986" s="1"/>
      <c r="T986" s="1"/>
      <c r="U986" s="1"/>
      <c r="V986" s="1"/>
      <c r="W986" s="1"/>
      <c r="X986" s="1"/>
      <c r="Y986" s="1"/>
      <c r="Z986" s="1"/>
      <c r="AA986" s="1"/>
      <c r="AB986" s="1"/>
      <c r="AC986" s="1"/>
      <c r="AD986" s="1"/>
      <c r="AE986" s="1"/>
    </row>
    <row r="987" spans="1:31" ht="15.75" customHeight="1" x14ac:dyDescent="0.2">
      <c r="A987" s="1"/>
      <c r="B987" s="1"/>
      <c r="C987" s="1"/>
      <c r="D987" s="1"/>
      <c r="E987" s="1"/>
      <c r="F987" s="1"/>
      <c r="G987" s="1"/>
      <c r="H987" s="1"/>
      <c r="I987" s="1"/>
      <c r="J987" s="504"/>
      <c r="K987" s="466"/>
      <c r="L987" s="1"/>
      <c r="M987" s="1"/>
      <c r="N987" s="1"/>
      <c r="O987" s="1"/>
      <c r="P987" s="1"/>
      <c r="Q987" s="1"/>
      <c r="R987" s="1"/>
      <c r="S987" s="1"/>
      <c r="T987" s="1"/>
      <c r="U987" s="1"/>
      <c r="V987" s="1"/>
      <c r="W987" s="1"/>
      <c r="X987" s="1"/>
      <c r="Y987" s="1"/>
      <c r="Z987" s="1"/>
      <c r="AA987" s="1"/>
      <c r="AB987" s="1"/>
      <c r="AC987" s="1"/>
      <c r="AD987" s="1"/>
      <c r="AE987" s="1"/>
    </row>
    <row r="988" spans="1:31" ht="15.75" customHeight="1" x14ac:dyDescent="0.2">
      <c r="A988" s="1"/>
      <c r="B988" s="1"/>
      <c r="C988" s="1"/>
      <c r="D988" s="1"/>
      <c r="E988" s="1"/>
      <c r="F988" s="1"/>
      <c r="G988" s="1"/>
      <c r="H988" s="1"/>
      <c r="I988" s="1"/>
      <c r="J988" s="504"/>
      <c r="K988" s="466"/>
      <c r="L988" s="1"/>
      <c r="M988" s="1"/>
      <c r="N988" s="1"/>
      <c r="O988" s="1"/>
      <c r="P988" s="1"/>
      <c r="Q988" s="1"/>
      <c r="R988" s="1"/>
      <c r="S988" s="1"/>
      <c r="T988" s="1"/>
      <c r="U988" s="1"/>
      <c r="V988" s="1"/>
      <c r="W988" s="1"/>
      <c r="X988" s="1"/>
      <c r="Y988" s="1"/>
      <c r="Z988" s="1"/>
      <c r="AA988" s="1"/>
      <c r="AB988" s="1"/>
      <c r="AC988" s="1"/>
      <c r="AD988" s="1"/>
      <c r="AE988" s="1"/>
    </row>
    <row r="989" spans="1:31" ht="15.75" customHeight="1" x14ac:dyDescent="0.2">
      <c r="A989" s="1"/>
      <c r="B989" s="1"/>
      <c r="C989" s="1"/>
      <c r="D989" s="1"/>
      <c r="E989" s="1"/>
      <c r="F989" s="1"/>
      <c r="G989" s="1"/>
      <c r="H989" s="1"/>
      <c r="I989" s="1"/>
      <c r="J989" s="504"/>
      <c r="K989" s="466"/>
      <c r="L989" s="1"/>
      <c r="M989" s="1"/>
      <c r="N989" s="1"/>
      <c r="O989" s="1"/>
      <c r="P989" s="1"/>
      <c r="Q989" s="1"/>
      <c r="R989" s="1"/>
      <c r="S989" s="1"/>
      <c r="T989" s="1"/>
      <c r="U989" s="1"/>
      <c r="V989" s="1"/>
      <c r="W989" s="1"/>
      <c r="X989" s="1"/>
      <c r="Y989" s="1"/>
      <c r="Z989" s="1"/>
      <c r="AA989" s="1"/>
      <c r="AB989" s="1"/>
      <c r="AC989" s="1"/>
      <c r="AD989" s="1"/>
      <c r="AE989" s="1"/>
    </row>
    <row r="990" spans="1:31" ht="15.75" customHeight="1" x14ac:dyDescent="0.2">
      <c r="A990" s="1"/>
      <c r="B990" s="1"/>
      <c r="C990" s="1"/>
      <c r="D990" s="1"/>
      <c r="E990" s="1"/>
      <c r="F990" s="1"/>
      <c r="G990" s="1"/>
      <c r="H990" s="1"/>
      <c r="I990" s="1"/>
      <c r="J990" s="504"/>
      <c r="K990" s="466"/>
      <c r="L990" s="1"/>
      <c r="M990" s="1"/>
      <c r="N990" s="1"/>
      <c r="O990" s="1"/>
      <c r="P990" s="1"/>
      <c r="Q990" s="1"/>
      <c r="R990" s="1"/>
      <c r="S990" s="1"/>
      <c r="T990" s="1"/>
      <c r="U990" s="1"/>
      <c r="V990" s="1"/>
      <c r="W990" s="1"/>
      <c r="X990" s="1"/>
      <c r="Y990" s="1"/>
      <c r="Z990" s="1"/>
      <c r="AA990" s="1"/>
      <c r="AB990" s="1"/>
      <c r="AC990" s="1"/>
      <c r="AD990" s="1"/>
      <c r="AE990" s="1"/>
    </row>
    <row r="991" spans="1:31" ht="15.75" customHeight="1" x14ac:dyDescent="0.2">
      <c r="A991" s="1"/>
      <c r="B991" s="1"/>
      <c r="C991" s="1"/>
      <c r="D991" s="1"/>
      <c r="E991" s="1"/>
      <c r="F991" s="1"/>
      <c r="G991" s="1"/>
      <c r="H991" s="1"/>
      <c r="I991" s="1"/>
      <c r="J991" s="504"/>
      <c r="K991" s="466"/>
      <c r="L991" s="1"/>
      <c r="M991" s="1"/>
      <c r="N991" s="1"/>
      <c r="O991" s="1"/>
      <c r="P991" s="1"/>
      <c r="Q991" s="1"/>
      <c r="R991" s="1"/>
      <c r="S991" s="1"/>
      <c r="T991" s="1"/>
      <c r="U991" s="1"/>
      <c r="V991" s="1"/>
      <c r="W991" s="1"/>
      <c r="X991" s="1"/>
      <c r="Y991" s="1"/>
      <c r="Z991" s="1"/>
      <c r="AA991" s="1"/>
      <c r="AB991" s="1"/>
      <c r="AC991" s="1"/>
      <c r="AD991" s="1"/>
      <c r="AE991" s="1"/>
    </row>
    <row r="992" spans="1:31" ht="15.75" customHeight="1" x14ac:dyDescent="0.2">
      <c r="A992" s="1"/>
      <c r="B992" s="1"/>
      <c r="C992" s="1"/>
      <c r="D992" s="1"/>
      <c r="E992" s="1"/>
      <c r="F992" s="1"/>
      <c r="G992" s="1"/>
      <c r="H992" s="1"/>
      <c r="I992" s="1"/>
      <c r="J992" s="504"/>
      <c r="K992" s="466"/>
      <c r="L992" s="1"/>
      <c r="M992" s="1"/>
      <c r="N992" s="1"/>
      <c r="O992" s="1"/>
      <c r="P992" s="1"/>
      <c r="Q992" s="1"/>
      <c r="R992" s="1"/>
      <c r="S992" s="1"/>
      <c r="T992" s="1"/>
      <c r="U992" s="1"/>
      <c r="V992" s="1"/>
      <c r="W992" s="1"/>
      <c r="X992" s="1"/>
      <c r="Y992" s="1"/>
      <c r="Z992" s="1"/>
      <c r="AA992" s="1"/>
      <c r="AB992" s="1"/>
      <c r="AC992" s="1"/>
      <c r="AD992" s="1"/>
      <c r="AE992" s="1"/>
    </row>
    <row r="993" spans="1:31" ht="15.75" customHeight="1" x14ac:dyDescent="0.2">
      <c r="A993" s="1"/>
      <c r="B993" s="1"/>
      <c r="C993" s="1"/>
      <c r="D993" s="1"/>
      <c r="E993" s="1"/>
      <c r="F993" s="1"/>
      <c r="G993" s="1"/>
      <c r="H993" s="1"/>
      <c r="I993" s="1"/>
      <c r="J993" s="504"/>
      <c r="K993" s="466"/>
      <c r="L993" s="1"/>
      <c r="M993" s="1"/>
      <c r="N993" s="1"/>
      <c r="O993" s="1"/>
      <c r="P993" s="1"/>
      <c r="Q993" s="1"/>
      <c r="R993" s="1"/>
      <c r="S993" s="1"/>
      <c r="T993" s="1"/>
      <c r="U993" s="1"/>
      <c r="V993" s="1"/>
      <c r="W993" s="1"/>
      <c r="X993" s="1"/>
      <c r="Y993" s="1"/>
      <c r="Z993" s="1"/>
      <c r="AA993" s="1"/>
      <c r="AB993" s="1"/>
      <c r="AC993" s="1"/>
      <c r="AD993" s="1"/>
      <c r="AE993" s="1"/>
    </row>
    <row r="994" spans="1:31" ht="15.75" customHeight="1" x14ac:dyDescent="0.2">
      <c r="A994" s="1"/>
      <c r="B994" s="1"/>
      <c r="C994" s="1"/>
      <c r="D994" s="1"/>
      <c r="E994" s="1"/>
      <c r="F994" s="1"/>
      <c r="G994" s="1"/>
      <c r="H994" s="1"/>
      <c r="I994" s="1"/>
      <c r="J994" s="504"/>
      <c r="K994" s="466"/>
      <c r="L994" s="1"/>
      <c r="M994" s="1"/>
      <c r="N994" s="1"/>
      <c r="O994" s="1"/>
      <c r="P994" s="1"/>
      <c r="Q994" s="1"/>
      <c r="R994" s="1"/>
      <c r="S994" s="1"/>
      <c r="T994" s="1"/>
      <c r="U994" s="1"/>
      <c r="V994" s="1"/>
      <c r="W994" s="1"/>
      <c r="X994" s="1"/>
      <c r="Y994" s="1"/>
      <c r="Z994" s="1"/>
      <c r="AA994" s="1"/>
      <c r="AB994" s="1"/>
      <c r="AC994" s="1"/>
      <c r="AD994" s="1"/>
      <c r="AE994" s="1"/>
    </row>
    <row r="995" spans="1:31" ht="15.75" customHeight="1" x14ac:dyDescent="0.2">
      <c r="A995" s="1"/>
      <c r="B995" s="1"/>
      <c r="C995" s="1"/>
      <c r="D995" s="1"/>
      <c r="E995" s="1"/>
      <c r="F995" s="1"/>
      <c r="G995" s="1"/>
      <c r="H995" s="1"/>
      <c r="I995" s="1"/>
      <c r="J995" s="504"/>
      <c r="K995" s="466"/>
      <c r="L995" s="1"/>
      <c r="M995" s="1"/>
      <c r="N995" s="1"/>
      <c r="O995" s="1"/>
      <c r="P995" s="1"/>
      <c r="Q995" s="1"/>
      <c r="R995" s="1"/>
      <c r="S995" s="1"/>
      <c r="T995" s="1"/>
      <c r="U995" s="1"/>
      <c r="V995" s="1"/>
      <c r="W995" s="1"/>
      <c r="X995" s="1"/>
      <c r="Y995" s="1"/>
      <c r="Z995" s="1"/>
      <c r="AA995" s="1"/>
      <c r="AB995" s="1"/>
      <c r="AC995" s="1"/>
      <c r="AD995" s="1"/>
      <c r="AE995" s="1"/>
    </row>
    <row r="996" spans="1:31" ht="15.75" customHeight="1" x14ac:dyDescent="0.2">
      <c r="A996" s="1"/>
      <c r="B996" s="1"/>
      <c r="C996" s="1"/>
      <c r="D996" s="1"/>
      <c r="E996" s="1"/>
      <c r="F996" s="1"/>
      <c r="G996" s="1"/>
      <c r="H996" s="1"/>
      <c r="I996" s="1"/>
      <c r="J996" s="504"/>
      <c r="K996" s="466"/>
      <c r="L996" s="1"/>
      <c r="M996" s="1"/>
      <c r="N996" s="1"/>
      <c r="O996" s="1"/>
      <c r="P996" s="1"/>
      <c r="Q996" s="1"/>
      <c r="R996" s="1"/>
      <c r="S996" s="1"/>
      <c r="T996" s="1"/>
      <c r="U996" s="1"/>
      <c r="V996" s="1"/>
      <c r="W996" s="1"/>
      <c r="X996" s="1"/>
      <c r="Y996" s="1"/>
      <c r="Z996" s="1"/>
      <c r="AA996" s="1"/>
      <c r="AB996" s="1"/>
      <c r="AC996" s="1"/>
      <c r="AD996" s="1"/>
      <c r="AE996" s="1"/>
    </row>
    <row r="997" spans="1:31" ht="15.75" customHeight="1" x14ac:dyDescent="0.2">
      <c r="A997" s="1"/>
      <c r="B997" s="1"/>
      <c r="C997" s="1"/>
      <c r="D997" s="1"/>
      <c r="E997" s="1"/>
      <c r="F997" s="1"/>
      <c r="G997" s="1"/>
      <c r="H997" s="1"/>
      <c r="I997" s="1"/>
      <c r="J997" s="504"/>
      <c r="K997" s="466"/>
      <c r="L997" s="1"/>
      <c r="M997" s="1"/>
      <c r="N997" s="1"/>
      <c r="O997" s="1"/>
      <c r="P997" s="1"/>
      <c r="Q997" s="1"/>
      <c r="R997" s="1"/>
      <c r="S997" s="1"/>
      <c r="T997" s="1"/>
      <c r="U997" s="1"/>
      <c r="V997" s="1"/>
      <c r="W997" s="1"/>
      <c r="X997" s="1"/>
      <c r="Y997" s="1"/>
      <c r="Z997" s="1"/>
      <c r="AA997" s="1"/>
      <c r="AB997" s="1"/>
      <c r="AC997" s="1"/>
      <c r="AD997" s="1"/>
      <c r="AE997" s="1"/>
    </row>
    <row r="998" spans="1:31" ht="15.75" customHeight="1" x14ac:dyDescent="0.2">
      <c r="A998" s="1"/>
      <c r="B998" s="1"/>
      <c r="C998" s="1"/>
      <c r="D998" s="1"/>
      <c r="E998" s="1"/>
      <c r="F998" s="1"/>
      <c r="G998" s="1"/>
      <c r="H998" s="1"/>
      <c r="I998" s="1"/>
      <c r="J998" s="504"/>
      <c r="K998" s="466"/>
      <c r="L998" s="1"/>
      <c r="M998" s="1"/>
      <c r="N998" s="1"/>
      <c r="O998" s="1"/>
      <c r="P998" s="1"/>
      <c r="Q998" s="1"/>
      <c r="R998" s="1"/>
      <c r="S998" s="1"/>
      <c r="T998" s="1"/>
      <c r="U998" s="1"/>
      <c r="V998" s="1"/>
      <c r="W998" s="1"/>
      <c r="X998" s="1"/>
      <c r="Y998" s="1"/>
      <c r="Z998" s="1"/>
      <c r="AA998" s="1"/>
      <c r="AB998" s="1"/>
      <c r="AC998" s="1"/>
      <c r="AD998" s="1"/>
      <c r="AE998" s="1"/>
    </row>
    <row r="999" spans="1:31" ht="15.75" customHeight="1" x14ac:dyDescent="0.2">
      <c r="A999" s="1"/>
      <c r="B999" s="1"/>
      <c r="C999" s="1"/>
      <c r="D999" s="1"/>
      <c r="E999" s="1"/>
      <c r="F999" s="1"/>
      <c r="G999" s="1"/>
      <c r="H999" s="1"/>
      <c r="I999" s="1"/>
      <c r="J999" s="504"/>
      <c r="K999" s="466"/>
      <c r="L999" s="1"/>
      <c r="M999" s="1"/>
      <c r="N999" s="1"/>
      <c r="O999" s="1"/>
      <c r="P999" s="1"/>
      <c r="Q999" s="1"/>
      <c r="R999" s="1"/>
      <c r="S999" s="1"/>
      <c r="T999" s="1"/>
      <c r="U999" s="1"/>
      <c r="V999" s="1"/>
      <c r="W999" s="1"/>
      <c r="X999" s="1"/>
      <c r="Y999" s="1"/>
      <c r="Z999" s="1"/>
      <c r="AA999" s="1"/>
      <c r="AB999" s="1"/>
      <c r="AC999" s="1"/>
      <c r="AD999" s="1"/>
      <c r="AE999" s="1"/>
    </row>
    <row r="1000" spans="1:31" ht="15.75" customHeight="1" x14ac:dyDescent="0.2">
      <c r="A1000" s="1"/>
      <c r="B1000" s="1"/>
      <c r="C1000" s="1"/>
      <c r="D1000" s="1"/>
      <c r="E1000" s="1"/>
      <c r="F1000" s="1"/>
      <c r="G1000" s="1"/>
      <c r="H1000" s="1"/>
      <c r="I1000" s="1"/>
      <c r="J1000" s="504"/>
      <c r="K1000" s="466"/>
      <c r="L1000" s="1"/>
      <c r="M1000" s="1"/>
      <c r="N1000" s="1"/>
      <c r="O1000" s="1"/>
      <c r="P1000" s="1"/>
      <c r="Q1000" s="1"/>
      <c r="R1000" s="1"/>
      <c r="S1000" s="1"/>
      <c r="T1000" s="1"/>
      <c r="U1000" s="1"/>
      <c r="V1000" s="1"/>
      <c r="W1000" s="1"/>
      <c r="X1000" s="1"/>
      <c r="Y1000" s="1"/>
      <c r="Z1000" s="1"/>
      <c r="AA1000" s="1"/>
      <c r="AB1000" s="1"/>
      <c r="AC1000" s="1"/>
      <c r="AD1000" s="1"/>
      <c r="AE1000" s="1"/>
    </row>
  </sheetData>
  <mergeCells count="16">
    <mergeCell ref="C1:J1"/>
    <mergeCell ref="L2:AB2"/>
    <mergeCell ref="L3:Q3"/>
    <mergeCell ref="R3:AB3"/>
    <mergeCell ref="AC3:AE3"/>
    <mergeCell ref="AD4:AE4"/>
    <mergeCell ref="A6:A10"/>
    <mergeCell ref="A37:A38"/>
    <mergeCell ref="A39:A41"/>
    <mergeCell ref="A14:A15"/>
    <mergeCell ref="A16:A17"/>
    <mergeCell ref="A18:A21"/>
    <mergeCell ref="A22:A23"/>
    <mergeCell ref="A24:A27"/>
    <mergeCell ref="A28:A32"/>
    <mergeCell ref="A33:A34"/>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D361"/>
  <sheetViews>
    <sheetView workbookViewId="0">
      <pane xSplit="5" ySplit="5" topLeftCell="EZ6" activePane="bottomRight" state="frozen"/>
      <selection pane="topRight" activeCell="F1" sqref="F1"/>
      <selection pane="bottomLeft" activeCell="A6" sqref="A6"/>
      <selection pane="bottomRight" activeCell="F6" sqref="F6"/>
    </sheetView>
  </sheetViews>
  <sheetFormatPr baseColWidth="10" defaultColWidth="14.5" defaultRowHeight="15" customHeight="1" x14ac:dyDescent="0.2"/>
  <cols>
    <col min="1" max="1" width="17.5" customWidth="1"/>
    <col min="2" max="2" width="42.5" customWidth="1"/>
    <col min="3" max="3" width="18.5" customWidth="1"/>
    <col min="4" max="4" width="20.1640625" customWidth="1"/>
    <col min="5" max="5" width="13" customWidth="1"/>
    <col min="6" max="6" width="34.5" customWidth="1"/>
    <col min="7" max="57" width="11.33203125" customWidth="1"/>
    <col min="58" max="59" width="10.6640625" customWidth="1"/>
    <col min="60" max="83" width="11.33203125" customWidth="1"/>
    <col min="84" max="84" width="11" customWidth="1"/>
    <col min="85" max="86" width="11.33203125" customWidth="1"/>
    <col min="87" max="87" width="11" customWidth="1"/>
    <col min="88" max="145" width="11.33203125" customWidth="1"/>
    <col min="146" max="146" width="11.6640625" customWidth="1"/>
    <col min="147" max="147" width="11.83203125" customWidth="1"/>
    <col min="148" max="151" width="11.33203125" customWidth="1"/>
    <col min="152" max="152" width="10.6640625" customWidth="1"/>
    <col min="153" max="161" width="11.33203125" customWidth="1"/>
    <col min="162" max="162" width="9.1640625" customWidth="1"/>
    <col min="163" max="163" width="17.1640625" customWidth="1"/>
    <col min="164" max="164" width="36" customWidth="1"/>
    <col min="165" max="165" width="18" customWidth="1"/>
    <col min="166" max="166" width="20.1640625" customWidth="1"/>
    <col min="167" max="186" width="9.1640625" customWidth="1"/>
  </cols>
  <sheetData>
    <row r="1" spans="1:186" x14ac:dyDescent="0.2">
      <c r="A1" s="1"/>
      <c r="B1" s="1"/>
      <c r="C1" s="1"/>
      <c r="D1" s="798" t="s">
        <v>325</v>
      </c>
      <c r="E1" s="617"/>
      <c r="F1" s="505" t="str">
        <f>IF(F4&lt;&gt;"",F4,D1)</f>
        <v>Lowland dipterocarp primary forest</v>
      </c>
      <c r="G1" s="506" t="str">
        <f t="shared" ref="G1:AC1" si="0">IF(G4&lt;&gt;"",G4,F1)</f>
        <v>Lowland dipterocarp primary forest</v>
      </c>
      <c r="H1" s="506" t="str">
        <f t="shared" si="0"/>
        <v>Lowland dipterocarp primary forest</v>
      </c>
      <c r="I1" s="506" t="str">
        <f t="shared" si="0"/>
        <v>Lowland dipterocarp primary forest</v>
      </c>
      <c r="J1" s="506" t="str">
        <f t="shared" si="0"/>
        <v>Native dominated secondary forest</v>
      </c>
      <c r="K1" s="506" t="str">
        <f t="shared" si="0"/>
        <v>Native dominated secondary forest</v>
      </c>
      <c r="L1" s="506" t="str">
        <f t="shared" si="0"/>
        <v>Native dominated secondary forest</v>
      </c>
      <c r="M1" s="506" t="str">
        <f t="shared" si="0"/>
        <v>Native dominated secondary forest</v>
      </c>
      <c r="N1" s="506" t="str">
        <f t="shared" si="0"/>
        <v>Coastal forest</v>
      </c>
      <c r="O1" s="506" t="str">
        <f t="shared" si="0"/>
        <v>Coastal forest</v>
      </c>
      <c r="P1" s="506" t="str">
        <f t="shared" si="0"/>
        <v>Coastal forest</v>
      </c>
      <c r="Q1" s="506" t="str">
        <f t="shared" si="0"/>
        <v>Coastal forest</v>
      </c>
      <c r="R1" s="506" t="str">
        <f t="shared" si="0"/>
        <v>Abandoned land forest</v>
      </c>
      <c r="S1" s="506" t="str">
        <f t="shared" si="0"/>
        <v>Abandoned land forest</v>
      </c>
      <c r="T1" s="506" t="str">
        <f t="shared" si="0"/>
        <v>Abandoned land forest</v>
      </c>
      <c r="U1" s="506" t="str">
        <f t="shared" si="0"/>
        <v>Abandoned land forest</v>
      </c>
      <c r="V1" s="506" t="str">
        <f t="shared" si="0"/>
        <v>Casuarina-dominated coastal forest</v>
      </c>
      <c r="W1" s="506" t="str">
        <f t="shared" si="0"/>
        <v>Casuarina-dominated coastal forest</v>
      </c>
      <c r="X1" s="506" t="str">
        <f t="shared" si="0"/>
        <v>Casuarina-dominated coastal forest</v>
      </c>
      <c r="Y1" s="506" t="str">
        <f t="shared" si="0"/>
        <v>Casuarina-dominated coastal forest</v>
      </c>
      <c r="Z1" s="506" t="str">
        <f t="shared" si="0"/>
        <v>Exotic-dominated secondary forest</v>
      </c>
      <c r="AA1" s="506" t="str">
        <f t="shared" si="0"/>
        <v>Exotic-dominated secondary forest</v>
      </c>
      <c r="AB1" s="506" t="str">
        <f t="shared" si="0"/>
        <v>Exotic-dominated secondary forest</v>
      </c>
      <c r="AC1" s="506" t="str">
        <f t="shared" si="0"/>
        <v>Exotic-dominated secondary forest</v>
      </c>
      <c r="AD1" s="506" t="str">
        <f>IF(AD4&lt;&gt;"",AD4,#REF!)</f>
        <v>Scrubland/ Grassland</v>
      </c>
      <c r="AE1" s="506" t="str">
        <f t="shared" ref="AE1:FE1" si="1">IF(AE4&lt;&gt;"",AE4,AD1)</f>
        <v>Scrubland/ Grassland</v>
      </c>
      <c r="AF1" s="506" t="str">
        <f t="shared" si="1"/>
        <v>Scrubland/ Grassland</v>
      </c>
      <c r="AG1" s="506" t="str">
        <f t="shared" si="1"/>
        <v>Scrubland/ Grassland</v>
      </c>
      <c r="AH1" s="506" t="str">
        <f t="shared" si="1"/>
        <v>Outdoor commercial farm</v>
      </c>
      <c r="AI1" s="506" t="str">
        <f t="shared" si="1"/>
        <v>Outdoor commercial farm</v>
      </c>
      <c r="AJ1" s="506" t="str">
        <f t="shared" si="1"/>
        <v>Outdoor commercial farm</v>
      </c>
      <c r="AK1" s="506" t="str">
        <f t="shared" si="1"/>
        <v>Outdoor commercial farm</v>
      </c>
      <c r="AL1" s="506" t="str">
        <f t="shared" si="1"/>
        <v>Outdoor community farm</v>
      </c>
      <c r="AM1" s="506" t="str">
        <f t="shared" si="1"/>
        <v>Outdoor community farm</v>
      </c>
      <c r="AN1" s="506" t="str">
        <f t="shared" si="1"/>
        <v>Outdoor community farm</v>
      </c>
      <c r="AO1" s="506" t="str">
        <f t="shared" si="1"/>
        <v>Outdoor community farm</v>
      </c>
      <c r="AP1" s="506" t="str">
        <f t="shared" si="1"/>
        <v>Outdoor rooftop greenery</v>
      </c>
      <c r="AQ1" s="506" t="str">
        <f t="shared" si="1"/>
        <v>Outdoor rooftop greenery</v>
      </c>
      <c r="AR1" s="506" t="str">
        <f t="shared" si="1"/>
        <v>Outdoor rooftop greenery</v>
      </c>
      <c r="AS1" s="506" t="str">
        <f t="shared" si="1"/>
        <v>Outdoor rooftop greenery</v>
      </c>
      <c r="AT1" s="506" t="str">
        <f t="shared" si="1"/>
        <v>Outdoor vertical greenery</v>
      </c>
      <c r="AU1" s="506" t="str">
        <f t="shared" si="1"/>
        <v>Outdoor vertical greenery</v>
      </c>
      <c r="AV1" s="506" t="str">
        <f t="shared" si="1"/>
        <v>Outdoor vertical greenery</v>
      </c>
      <c r="AW1" s="506" t="str">
        <f t="shared" si="1"/>
        <v>Outdoor vertical greenery</v>
      </c>
      <c r="AX1" s="506" t="str">
        <f t="shared" si="1"/>
        <v>Turf</v>
      </c>
      <c r="AY1" s="506" t="str">
        <f t="shared" si="1"/>
        <v>Turf</v>
      </c>
      <c r="AZ1" s="506" t="str">
        <f t="shared" si="1"/>
        <v>Turf</v>
      </c>
      <c r="BA1" s="506" t="str">
        <f t="shared" si="1"/>
        <v>Turf</v>
      </c>
      <c r="BB1" s="506" t="str">
        <f t="shared" si="1"/>
        <v>Streetscape</v>
      </c>
      <c r="BC1" s="506" t="str">
        <f t="shared" si="1"/>
        <v>Streetscape</v>
      </c>
      <c r="BD1" s="506" t="str">
        <f t="shared" si="1"/>
        <v>Streetscape</v>
      </c>
      <c r="BE1" s="506" t="str">
        <f t="shared" si="1"/>
        <v>Streetscape</v>
      </c>
      <c r="BF1" s="506" t="str">
        <f t="shared" si="1"/>
        <v>Urban park/garden</v>
      </c>
      <c r="BG1" s="506" t="str">
        <f t="shared" si="1"/>
        <v>Urban park/garden</v>
      </c>
      <c r="BH1" s="506" t="str">
        <f t="shared" si="1"/>
        <v>Urban park/garden</v>
      </c>
      <c r="BI1" s="506" t="str">
        <f t="shared" si="1"/>
        <v>Urban park/garden</v>
      </c>
      <c r="BJ1" s="506" t="str">
        <f t="shared" si="1"/>
        <v>Golf course</v>
      </c>
      <c r="BK1" s="506" t="str">
        <f t="shared" si="1"/>
        <v>Golf course</v>
      </c>
      <c r="BL1" s="506" t="str">
        <f t="shared" si="1"/>
        <v>Golf course</v>
      </c>
      <c r="BM1" s="506" t="str">
        <f t="shared" si="1"/>
        <v>Golf course</v>
      </c>
      <c r="BN1" s="506" t="str">
        <f t="shared" si="1"/>
        <v>Developed land</v>
      </c>
      <c r="BO1" s="506" t="str">
        <f t="shared" si="1"/>
        <v>Developed land</v>
      </c>
      <c r="BP1" s="506" t="str">
        <f t="shared" si="1"/>
        <v>Developed land</v>
      </c>
      <c r="BQ1" s="506" t="str">
        <f t="shared" si="1"/>
        <v>Developed land</v>
      </c>
      <c r="BR1" s="506" t="str">
        <f t="shared" si="1"/>
        <v>Bare ground</v>
      </c>
      <c r="BS1" s="506" t="str">
        <f t="shared" si="1"/>
        <v>Bare ground</v>
      </c>
      <c r="BT1" s="506" t="str">
        <f t="shared" si="1"/>
        <v>Bare ground</v>
      </c>
      <c r="BU1" s="507" t="str">
        <f t="shared" si="1"/>
        <v>Bare ground</v>
      </c>
      <c r="BV1" s="508" t="str">
        <f t="shared" si="1"/>
        <v>Hill stream</v>
      </c>
      <c r="BW1" s="509" t="str">
        <f t="shared" si="1"/>
        <v>Hill stream</v>
      </c>
      <c r="BX1" s="509" t="str">
        <f t="shared" si="1"/>
        <v>Hill stream</v>
      </c>
      <c r="BY1" s="509" t="str">
        <f t="shared" si="1"/>
        <v>Hill stream</v>
      </c>
      <c r="BZ1" s="509" t="str">
        <f t="shared" si="1"/>
        <v>Forest or rural stream</v>
      </c>
      <c r="CA1" s="509" t="str">
        <f t="shared" si="1"/>
        <v>Forest or rural stream</v>
      </c>
      <c r="CB1" s="509" t="str">
        <f t="shared" si="1"/>
        <v>Forest or rural stream</v>
      </c>
      <c r="CC1" s="509" t="str">
        <f t="shared" si="1"/>
        <v>Forest or rural stream</v>
      </c>
      <c r="CD1" s="509" t="str">
        <f t="shared" si="1"/>
        <v>Naturalised stream</v>
      </c>
      <c r="CE1" s="509" t="str">
        <f t="shared" si="1"/>
        <v>Naturalised stream</v>
      </c>
      <c r="CF1" s="509" t="str">
        <f t="shared" si="1"/>
        <v>Naturalised stream</v>
      </c>
      <c r="CG1" s="509" t="str">
        <f t="shared" si="1"/>
        <v>Naturalised stream</v>
      </c>
      <c r="CH1" s="509" t="str">
        <f t="shared" si="1"/>
        <v>Concrete drain/ canal</v>
      </c>
      <c r="CI1" s="509" t="str">
        <f t="shared" si="1"/>
        <v>Concrete drain/ canal</v>
      </c>
      <c r="CJ1" s="509" t="str">
        <f t="shared" si="1"/>
        <v>Concrete drain/ canal</v>
      </c>
      <c r="CK1" s="509" t="str">
        <f t="shared" si="1"/>
        <v>Concrete drain/ canal</v>
      </c>
      <c r="CL1" s="509" t="str">
        <f t="shared" si="1"/>
        <v>Unmanaged soft bank pond</v>
      </c>
      <c r="CM1" s="509" t="str">
        <f t="shared" si="1"/>
        <v>Unmanaged soft bank pond</v>
      </c>
      <c r="CN1" s="509" t="str">
        <f t="shared" si="1"/>
        <v>Unmanaged soft bank pond</v>
      </c>
      <c r="CO1" s="509" t="str">
        <f t="shared" si="1"/>
        <v>Unmanaged soft bank pond</v>
      </c>
      <c r="CP1" s="509" t="str">
        <f t="shared" si="1"/>
        <v>Managed soft bank pond</v>
      </c>
      <c r="CQ1" s="509" t="str">
        <f t="shared" si="1"/>
        <v>Managed soft bank pond</v>
      </c>
      <c r="CR1" s="509" t="str">
        <f t="shared" si="1"/>
        <v>Managed soft bank pond</v>
      </c>
      <c r="CS1" s="509" t="str">
        <f t="shared" si="1"/>
        <v>Managed soft bank pond</v>
      </c>
      <c r="CT1" s="509" t="str">
        <f t="shared" si="1"/>
        <v>Hard bank pond</v>
      </c>
      <c r="CU1" s="509" t="str">
        <f t="shared" si="1"/>
        <v>Hard bank pond</v>
      </c>
      <c r="CV1" s="509" t="str">
        <f t="shared" si="1"/>
        <v>Hard bank pond</v>
      </c>
      <c r="CW1" s="509" t="str">
        <f t="shared" si="1"/>
        <v>Hard bank pond</v>
      </c>
      <c r="CX1" s="509" t="str">
        <f t="shared" si="1"/>
        <v>Quarry lake</v>
      </c>
      <c r="CY1" s="509" t="str">
        <f t="shared" si="1"/>
        <v>Quarry lake</v>
      </c>
      <c r="CZ1" s="509" t="str">
        <f t="shared" si="1"/>
        <v>Quarry lake</v>
      </c>
      <c r="DA1" s="509" t="str">
        <f t="shared" si="1"/>
        <v>Quarry lake</v>
      </c>
      <c r="DB1" s="509" t="str">
        <f t="shared" si="1"/>
        <v>Reservoir</v>
      </c>
      <c r="DC1" s="509" t="str">
        <f t="shared" si="1"/>
        <v>Reservoir</v>
      </c>
      <c r="DD1" s="509" t="str">
        <f t="shared" si="1"/>
        <v>Reservoir</v>
      </c>
      <c r="DE1" s="509" t="str">
        <f t="shared" si="1"/>
        <v>Reservoir</v>
      </c>
      <c r="DF1" s="509" t="str">
        <f t="shared" si="1"/>
        <v>Freshwater swamp forest</v>
      </c>
      <c r="DG1" s="509" t="str">
        <f t="shared" si="1"/>
        <v>Freshwater swamp forest</v>
      </c>
      <c r="DH1" s="509" t="str">
        <f t="shared" si="1"/>
        <v>Freshwater swamp forest</v>
      </c>
      <c r="DI1" s="509" t="str">
        <f t="shared" si="1"/>
        <v>Freshwater swamp forest</v>
      </c>
      <c r="DJ1" s="509" t="str">
        <f t="shared" si="1"/>
        <v>Freshwater marsh</v>
      </c>
      <c r="DK1" s="509" t="str">
        <f t="shared" si="1"/>
        <v>Freshwater marsh</v>
      </c>
      <c r="DL1" s="509" t="str">
        <f t="shared" si="1"/>
        <v>Freshwater marsh</v>
      </c>
      <c r="DM1" s="509" t="str">
        <f t="shared" si="1"/>
        <v>Freshwater marsh</v>
      </c>
      <c r="DN1" s="509" t="str">
        <f t="shared" si="1"/>
        <v>Rain garden, swale, biotope</v>
      </c>
      <c r="DO1" s="509" t="str">
        <f t="shared" si="1"/>
        <v>Rain garden, swale, biotope</v>
      </c>
      <c r="DP1" s="509" t="str">
        <f t="shared" si="1"/>
        <v>Rain garden, swale, biotope</v>
      </c>
      <c r="DQ1" s="510" t="str">
        <f t="shared" si="1"/>
        <v>Rain garden, swale, biotope</v>
      </c>
      <c r="DR1" s="511" t="str">
        <f t="shared" si="1"/>
        <v>Mangrove forest</v>
      </c>
      <c r="DS1" s="512" t="str">
        <f t="shared" si="1"/>
        <v>Mangrove forest</v>
      </c>
      <c r="DT1" s="512" t="str">
        <f t="shared" si="1"/>
        <v>Mangrove forest</v>
      </c>
      <c r="DU1" s="512" t="str">
        <f t="shared" si="1"/>
        <v>Mangrove forest</v>
      </c>
      <c r="DV1" s="512" t="str">
        <f t="shared" si="1"/>
        <v>Seagrass meadow</v>
      </c>
      <c r="DW1" s="512" t="str">
        <f t="shared" si="1"/>
        <v>Seagrass meadow</v>
      </c>
      <c r="DX1" s="512" t="str">
        <f t="shared" si="1"/>
        <v>Seagrass meadow</v>
      </c>
      <c r="DY1" s="512" t="str">
        <f t="shared" si="1"/>
        <v>Seagrass meadow</v>
      </c>
      <c r="DZ1" s="512" t="str">
        <f t="shared" si="1"/>
        <v>Coral reef</v>
      </c>
      <c r="EA1" s="512" t="str">
        <f t="shared" si="1"/>
        <v>Coral reef</v>
      </c>
      <c r="EB1" s="512" t="str">
        <f t="shared" si="1"/>
        <v>Coral reef</v>
      </c>
      <c r="EC1" s="512" t="str">
        <f t="shared" si="1"/>
        <v>Coral reef</v>
      </c>
      <c r="ED1" s="512" t="str">
        <f t="shared" si="1"/>
        <v>Mudflats</v>
      </c>
      <c r="EE1" s="512" t="str">
        <f t="shared" si="1"/>
        <v>Mudflats</v>
      </c>
      <c r="EF1" s="512" t="str">
        <f t="shared" si="1"/>
        <v>Mudflats</v>
      </c>
      <c r="EG1" s="512" t="str">
        <f t="shared" si="1"/>
        <v>Mudflats</v>
      </c>
      <c r="EH1" s="512" t="str">
        <f t="shared" si="1"/>
        <v>Rocky shore</v>
      </c>
      <c r="EI1" s="512" t="str">
        <f t="shared" si="1"/>
        <v>Rocky shore</v>
      </c>
      <c r="EJ1" s="512" t="str">
        <f t="shared" si="1"/>
        <v>Rocky shore</v>
      </c>
      <c r="EK1" s="512" t="str">
        <f t="shared" si="1"/>
        <v>Rocky shore</v>
      </c>
      <c r="EL1" s="512" t="str">
        <f t="shared" si="1"/>
        <v>Artificial marine structures</v>
      </c>
      <c r="EM1" s="512" t="str">
        <f t="shared" si="1"/>
        <v>Artificial marine structures</v>
      </c>
      <c r="EN1" s="512" t="str">
        <f t="shared" si="1"/>
        <v>Artificial marine structures</v>
      </c>
      <c r="EO1" s="512" t="str">
        <f t="shared" si="1"/>
        <v>Artificial marine structures</v>
      </c>
      <c r="EP1" s="512" t="str">
        <f t="shared" si="1"/>
        <v>Sandy beach</v>
      </c>
      <c r="EQ1" s="512" t="str">
        <f t="shared" si="1"/>
        <v>Sandy beach</v>
      </c>
      <c r="ER1" s="512" t="str">
        <f t="shared" si="1"/>
        <v>Sandy beach</v>
      </c>
      <c r="ES1" s="512" t="str">
        <f t="shared" si="1"/>
        <v>Sandy beach</v>
      </c>
      <c r="ET1" s="512" t="str">
        <f t="shared" si="1"/>
        <v>Lower reef</v>
      </c>
      <c r="EU1" s="512" t="str">
        <f t="shared" si="1"/>
        <v>Lower reef</v>
      </c>
      <c r="EV1" s="512" t="str">
        <f t="shared" si="1"/>
        <v>Lower reef</v>
      </c>
      <c r="EW1" s="512" t="str">
        <f t="shared" si="1"/>
        <v>Lower reef</v>
      </c>
      <c r="EX1" s="512" t="str">
        <f t="shared" si="1"/>
        <v>Deep zone</v>
      </c>
      <c r="EY1" s="512" t="str">
        <f t="shared" si="1"/>
        <v>Deep zone</v>
      </c>
      <c r="EZ1" s="512" t="str">
        <f t="shared" si="1"/>
        <v>Deep zone</v>
      </c>
      <c r="FA1" s="512" t="str">
        <f t="shared" si="1"/>
        <v>Deep zone</v>
      </c>
      <c r="FB1" s="512" t="str">
        <f t="shared" si="1"/>
        <v>Soft-sediment seabed</v>
      </c>
      <c r="FC1" s="512" t="str">
        <f t="shared" si="1"/>
        <v>Soft-sediment seabed</v>
      </c>
      <c r="FD1" s="512" t="str">
        <f t="shared" si="1"/>
        <v>Soft-sediment seabed</v>
      </c>
      <c r="FE1" s="512" t="str">
        <f t="shared" si="1"/>
        <v>Soft-sediment seabed</v>
      </c>
      <c r="FF1" s="512"/>
      <c r="FG1" s="513"/>
      <c r="FH1" s="1"/>
      <c r="FI1" s="1"/>
      <c r="FJ1" s="1"/>
      <c r="FK1" s="1"/>
      <c r="FL1" s="1"/>
      <c r="FM1" s="1"/>
      <c r="FN1" s="1"/>
      <c r="FO1" s="1"/>
      <c r="FP1" s="1"/>
      <c r="FQ1" s="1"/>
      <c r="FR1" s="1"/>
      <c r="FS1" s="1"/>
      <c r="FT1" s="1"/>
      <c r="FU1" s="1"/>
      <c r="FV1" s="1"/>
      <c r="FW1" s="1"/>
      <c r="FX1" s="1"/>
      <c r="FY1" s="1"/>
      <c r="FZ1" s="1"/>
      <c r="GA1" s="1"/>
      <c r="GB1" s="1"/>
      <c r="GC1" s="1"/>
      <c r="GD1" s="1"/>
    </row>
    <row r="2" spans="1:186" x14ac:dyDescent="0.2">
      <c r="A2" s="1"/>
      <c r="B2" s="1"/>
      <c r="C2" s="1"/>
      <c r="D2" s="799" t="s">
        <v>326</v>
      </c>
      <c r="E2" s="619"/>
      <c r="F2" s="514" t="str">
        <f t="shared" ref="F2:FE2" si="2">F1&amp;"/"&amp;F5</f>
        <v>Lowland dipterocarp primary forest/NA</v>
      </c>
      <c r="G2" s="515" t="str">
        <f t="shared" si="2"/>
        <v>Lowland dipterocarp primary forest/POOR</v>
      </c>
      <c r="H2" s="515" t="str">
        <f t="shared" si="2"/>
        <v>Lowland dipterocarp primary forest/MODERATE</v>
      </c>
      <c r="I2" s="515" t="str">
        <f t="shared" si="2"/>
        <v>Lowland dipterocarp primary forest/GOOD</v>
      </c>
      <c r="J2" s="515" t="str">
        <f t="shared" si="2"/>
        <v>Native dominated secondary forest/NA</v>
      </c>
      <c r="K2" s="515" t="str">
        <f t="shared" si="2"/>
        <v>Native dominated secondary forest/POOR</v>
      </c>
      <c r="L2" s="515" t="str">
        <f t="shared" si="2"/>
        <v>Native dominated secondary forest/MODERATE</v>
      </c>
      <c r="M2" s="515" t="str">
        <f t="shared" si="2"/>
        <v>Native dominated secondary forest/GOOD</v>
      </c>
      <c r="N2" s="515" t="str">
        <f t="shared" si="2"/>
        <v>Coastal forest/NA</v>
      </c>
      <c r="O2" s="515" t="str">
        <f t="shared" si="2"/>
        <v>Coastal forest/POOR</v>
      </c>
      <c r="P2" s="515" t="str">
        <f t="shared" si="2"/>
        <v>Coastal forest/MODERATE</v>
      </c>
      <c r="Q2" s="515" t="str">
        <f t="shared" si="2"/>
        <v>Coastal forest/GOOD</v>
      </c>
      <c r="R2" s="515" t="str">
        <f t="shared" si="2"/>
        <v>Abandoned land forest/NA</v>
      </c>
      <c r="S2" s="515" t="str">
        <f t="shared" si="2"/>
        <v>Abandoned land forest/POOR</v>
      </c>
      <c r="T2" s="515" t="str">
        <f t="shared" si="2"/>
        <v>Abandoned land forest/MODERATE</v>
      </c>
      <c r="U2" s="515" t="str">
        <f t="shared" si="2"/>
        <v>Abandoned land forest/GOOD</v>
      </c>
      <c r="V2" s="515" t="str">
        <f t="shared" si="2"/>
        <v>Casuarina-dominated coastal forest/NA</v>
      </c>
      <c r="W2" s="515" t="str">
        <f t="shared" si="2"/>
        <v>Casuarina-dominated coastal forest/POOR</v>
      </c>
      <c r="X2" s="515" t="str">
        <f t="shared" si="2"/>
        <v>Casuarina-dominated coastal forest/MODERATE</v>
      </c>
      <c r="Y2" s="515" t="str">
        <f t="shared" si="2"/>
        <v>Casuarina-dominated coastal forest/GOOD</v>
      </c>
      <c r="Z2" s="515" t="str">
        <f t="shared" si="2"/>
        <v>Exotic-dominated secondary forest/NA</v>
      </c>
      <c r="AA2" s="515" t="str">
        <f t="shared" si="2"/>
        <v>Exotic-dominated secondary forest/POOR</v>
      </c>
      <c r="AB2" s="515" t="str">
        <f t="shared" si="2"/>
        <v>Exotic-dominated secondary forest/MODERATE</v>
      </c>
      <c r="AC2" s="515" t="str">
        <f t="shared" si="2"/>
        <v>Exotic-dominated secondary forest/GOOD</v>
      </c>
      <c r="AD2" s="515" t="str">
        <f t="shared" si="2"/>
        <v>Scrubland/ Grassland/NA</v>
      </c>
      <c r="AE2" s="515" t="str">
        <f t="shared" si="2"/>
        <v>Scrubland/ Grassland/POOR</v>
      </c>
      <c r="AF2" s="515" t="str">
        <f t="shared" si="2"/>
        <v>Scrubland/ Grassland/MODERATE</v>
      </c>
      <c r="AG2" s="515" t="str">
        <f t="shared" si="2"/>
        <v>Scrubland/ Grassland/GOOD</v>
      </c>
      <c r="AH2" s="515" t="str">
        <f t="shared" si="2"/>
        <v>Outdoor commercial farm/NA</v>
      </c>
      <c r="AI2" s="515" t="str">
        <f t="shared" si="2"/>
        <v>Outdoor commercial farm/POOR</v>
      </c>
      <c r="AJ2" s="515" t="str">
        <f t="shared" si="2"/>
        <v>Outdoor commercial farm/MODERATE</v>
      </c>
      <c r="AK2" s="515" t="str">
        <f t="shared" si="2"/>
        <v>Outdoor commercial farm/GOOD</v>
      </c>
      <c r="AL2" s="515" t="str">
        <f t="shared" si="2"/>
        <v>Outdoor community farm/NA</v>
      </c>
      <c r="AM2" s="515" t="str">
        <f t="shared" si="2"/>
        <v>Outdoor community farm/POOR</v>
      </c>
      <c r="AN2" s="515" t="str">
        <f t="shared" si="2"/>
        <v>Outdoor community farm/MODERATE</v>
      </c>
      <c r="AO2" s="515" t="str">
        <f t="shared" si="2"/>
        <v>Outdoor community farm/GOOD</v>
      </c>
      <c r="AP2" s="515" t="str">
        <f t="shared" si="2"/>
        <v>Outdoor rooftop greenery/NA</v>
      </c>
      <c r="AQ2" s="515" t="str">
        <f t="shared" si="2"/>
        <v>Outdoor rooftop greenery/POOR</v>
      </c>
      <c r="AR2" s="515" t="str">
        <f t="shared" si="2"/>
        <v>Outdoor rooftop greenery/MODERATE</v>
      </c>
      <c r="AS2" s="515" t="str">
        <f t="shared" si="2"/>
        <v>Outdoor rooftop greenery/GOOD</v>
      </c>
      <c r="AT2" s="515" t="str">
        <f t="shared" si="2"/>
        <v>Outdoor vertical greenery/NA</v>
      </c>
      <c r="AU2" s="515" t="str">
        <f t="shared" si="2"/>
        <v>Outdoor vertical greenery/POOR</v>
      </c>
      <c r="AV2" s="515" t="str">
        <f t="shared" si="2"/>
        <v>Outdoor vertical greenery/MODERATE</v>
      </c>
      <c r="AW2" s="515" t="str">
        <f t="shared" si="2"/>
        <v>Outdoor vertical greenery/GOOD</v>
      </c>
      <c r="AX2" s="515" t="str">
        <f t="shared" si="2"/>
        <v>Turf/NA</v>
      </c>
      <c r="AY2" s="515" t="str">
        <f t="shared" si="2"/>
        <v>Turf/POOR</v>
      </c>
      <c r="AZ2" s="515" t="str">
        <f t="shared" si="2"/>
        <v>Turf/MODERATE</v>
      </c>
      <c r="BA2" s="515" t="str">
        <f t="shared" si="2"/>
        <v>Turf/GOOD</v>
      </c>
      <c r="BB2" s="515" t="str">
        <f t="shared" si="2"/>
        <v>Streetscape/NA</v>
      </c>
      <c r="BC2" s="515" t="str">
        <f t="shared" si="2"/>
        <v>Streetscape/POOR</v>
      </c>
      <c r="BD2" s="515" t="str">
        <f t="shared" si="2"/>
        <v>Streetscape/MODERATE</v>
      </c>
      <c r="BE2" s="515" t="str">
        <f t="shared" si="2"/>
        <v>Streetscape/GOOD</v>
      </c>
      <c r="BF2" s="515" t="str">
        <f t="shared" si="2"/>
        <v>Urban park/garden/NA</v>
      </c>
      <c r="BG2" s="515" t="str">
        <f t="shared" si="2"/>
        <v>Urban park/garden/POOR</v>
      </c>
      <c r="BH2" s="515" t="str">
        <f t="shared" si="2"/>
        <v>Urban park/garden/MODERATE</v>
      </c>
      <c r="BI2" s="515" t="str">
        <f t="shared" si="2"/>
        <v>Urban park/garden/GOOD</v>
      </c>
      <c r="BJ2" s="515" t="str">
        <f t="shared" si="2"/>
        <v>Golf course/NA</v>
      </c>
      <c r="BK2" s="515" t="str">
        <f t="shared" si="2"/>
        <v>Golf course/POOR</v>
      </c>
      <c r="BL2" s="515" t="str">
        <f t="shared" si="2"/>
        <v>Golf course/MODERATE</v>
      </c>
      <c r="BM2" s="515" t="str">
        <f t="shared" si="2"/>
        <v>Golf course/GOOD</v>
      </c>
      <c r="BN2" s="515" t="str">
        <f t="shared" si="2"/>
        <v>Developed land/NA</v>
      </c>
      <c r="BO2" s="515" t="str">
        <f t="shared" si="2"/>
        <v>Developed land/POOR</v>
      </c>
      <c r="BP2" s="515" t="str">
        <f t="shared" si="2"/>
        <v>Developed land/MODERATE</v>
      </c>
      <c r="BQ2" s="515" t="str">
        <f t="shared" si="2"/>
        <v>Developed land/GOOD</v>
      </c>
      <c r="BR2" s="515" t="str">
        <f t="shared" si="2"/>
        <v>Bare ground/NA</v>
      </c>
      <c r="BS2" s="515" t="str">
        <f t="shared" si="2"/>
        <v>Bare ground/POOR</v>
      </c>
      <c r="BT2" s="515" t="str">
        <f t="shared" si="2"/>
        <v>Bare ground/MODERATE</v>
      </c>
      <c r="BU2" s="516" t="str">
        <f t="shared" si="2"/>
        <v>Bare ground/GOOD</v>
      </c>
      <c r="BV2" s="517" t="str">
        <f t="shared" si="2"/>
        <v>Hill stream/NA</v>
      </c>
      <c r="BW2" s="518" t="str">
        <f t="shared" si="2"/>
        <v>Hill stream/POOR</v>
      </c>
      <c r="BX2" s="518" t="str">
        <f t="shared" si="2"/>
        <v>Hill stream/MODERATE</v>
      </c>
      <c r="BY2" s="518" t="str">
        <f t="shared" si="2"/>
        <v>Hill stream/GOOD</v>
      </c>
      <c r="BZ2" s="518" t="str">
        <f t="shared" si="2"/>
        <v>Forest or rural stream/NA</v>
      </c>
      <c r="CA2" s="518" t="str">
        <f t="shared" si="2"/>
        <v>Forest or rural stream/POOR</v>
      </c>
      <c r="CB2" s="518" t="str">
        <f t="shared" si="2"/>
        <v>Forest or rural stream/MODERATE</v>
      </c>
      <c r="CC2" s="518" t="str">
        <f t="shared" si="2"/>
        <v>Forest or rural stream/GOOD</v>
      </c>
      <c r="CD2" s="518" t="str">
        <f t="shared" si="2"/>
        <v>Naturalised stream/NA</v>
      </c>
      <c r="CE2" s="518" t="str">
        <f t="shared" si="2"/>
        <v>Naturalised stream/POOR</v>
      </c>
      <c r="CF2" s="518" t="str">
        <f t="shared" si="2"/>
        <v>Naturalised stream/MODERATE</v>
      </c>
      <c r="CG2" s="518" t="str">
        <f t="shared" si="2"/>
        <v>Naturalised stream/GOOD</v>
      </c>
      <c r="CH2" s="518" t="str">
        <f t="shared" si="2"/>
        <v>Concrete drain/ canal/NA</v>
      </c>
      <c r="CI2" s="518" t="str">
        <f t="shared" si="2"/>
        <v>Concrete drain/ canal/POOR</v>
      </c>
      <c r="CJ2" s="518" t="str">
        <f t="shared" si="2"/>
        <v>Concrete drain/ canal/MODERATE</v>
      </c>
      <c r="CK2" s="518" t="str">
        <f t="shared" si="2"/>
        <v>Concrete drain/ canal/GOOD</v>
      </c>
      <c r="CL2" s="518" t="str">
        <f t="shared" si="2"/>
        <v>Unmanaged soft bank pond/NA</v>
      </c>
      <c r="CM2" s="518" t="str">
        <f t="shared" si="2"/>
        <v>Unmanaged soft bank pond/POOR</v>
      </c>
      <c r="CN2" s="518" t="str">
        <f t="shared" si="2"/>
        <v>Unmanaged soft bank pond/MODERATE</v>
      </c>
      <c r="CO2" s="518" t="str">
        <f t="shared" si="2"/>
        <v>Unmanaged soft bank pond/GOOD</v>
      </c>
      <c r="CP2" s="518" t="str">
        <f t="shared" si="2"/>
        <v>Managed soft bank pond/NA</v>
      </c>
      <c r="CQ2" s="518" t="str">
        <f t="shared" si="2"/>
        <v>Managed soft bank pond/POOR</v>
      </c>
      <c r="CR2" s="518" t="str">
        <f t="shared" si="2"/>
        <v>Managed soft bank pond/MODERATE</v>
      </c>
      <c r="CS2" s="518" t="str">
        <f t="shared" si="2"/>
        <v>Managed soft bank pond/GOOD</v>
      </c>
      <c r="CT2" s="518" t="str">
        <f t="shared" si="2"/>
        <v>Hard bank pond/NA</v>
      </c>
      <c r="CU2" s="518" t="str">
        <f t="shared" si="2"/>
        <v>Hard bank pond/POOR</v>
      </c>
      <c r="CV2" s="518" t="str">
        <f t="shared" si="2"/>
        <v>Hard bank pond/MODERATE</v>
      </c>
      <c r="CW2" s="518" t="str">
        <f t="shared" si="2"/>
        <v>Hard bank pond/GOOD</v>
      </c>
      <c r="CX2" s="518" t="str">
        <f t="shared" si="2"/>
        <v>Quarry lake/NA</v>
      </c>
      <c r="CY2" s="518" t="str">
        <f t="shared" si="2"/>
        <v>Quarry lake/POOR</v>
      </c>
      <c r="CZ2" s="518" t="str">
        <f t="shared" si="2"/>
        <v>Quarry lake/MODERATE</v>
      </c>
      <c r="DA2" s="518" t="str">
        <f t="shared" si="2"/>
        <v>Quarry lake/GOOD</v>
      </c>
      <c r="DB2" s="518" t="str">
        <f t="shared" si="2"/>
        <v>Reservoir/NA</v>
      </c>
      <c r="DC2" s="518" t="str">
        <f t="shared" si="2"/>
        <v>Reservoir/POOR</v>
      </c>
      <c r="DD2" s="518" t="str">
        <f t="shared" si="2"/>
        <v>Reservoir/MODERATE</v>
      </c>
      <c r="DE2" s="518" t="str">
        <f t="shared" si="2"/>
        <v>Reservoir/GOOD</v>
      </c>
      <c r="DF2" s="518" t="str">
        <f t="shared" si="2"/>
        <v>Freshwater swamp forest/NA</v>
      </c>
      <c r="DG2" s="518" t="str">
        <f t="shared" si="2"/>
        <v>Freshwater swamp forest/POOR</v>
      </c>
      <c r="DH2" s="518" t="str">
        <f t="shared" si="2"/>
        <v>Freshwater swamp forest/MODERATE</v>
      </c>
      <c r="DI2" s="518" t="str">
        <f t="shared" si="2"/>
        <v>Freshwater swamp forest/GOOD</v>
      </c>
      <c r="DJ2" s="518" t="str">
        <f t="shared" si="2"/>
        <v>Freshwater marsh/NA</v>
      </c>
      <c r="DK2" s="518" t="str">
        <f t="shared" si="2"/>
        <v>Freshwater marsh/POOR</v>
      </c>
      <c r="DL2" s="518" t="str">
        <f t="shared" si="2"/>
        <v>Freshwater marsh/MODERATE</v>
      </c>
      <c r="DM2" s="518" t="str">
        <f t="shared" si="2"/>
        <v>Freshwater marsh/GOOD</v>
      </c>
      <c r="DN2" s="518" t="str">
        <f t="shared" si="2"/>
        <v>Rain garden, swale, biotope/NA</v>
      </c>
      <c r="DO2" s="518" t="str">
        <f t="shared" si="2"/>
        <v>Rain garden, swale, biotope/POOR</v>
      </c>
      <c r="DP2" s="518" t="str">
        <f t="shared" si="2"/>
        <v>Rain garden, swale, biotope/MODERATE</v>
      </c>
      <c r="DQ2" s="519" t="str">
        <f t="shared" si="2"/>
        <v>Rain garden, swale, biotope/GOOD</v>
      </c>
      <c r="DR2" s="520" t="str">
        <f t="shared" si="2"/>
        <v>Mangrove forest/NA</v>
      </c>
      <c r="DS2" s="521" t="str">
        <f t="shared" si="2"/>
        <v>Mangrove forest/POOR</v>
      </c>
      <c r="DT2" s="521" t="str">
        <f t="shared" si="2"/>
        <v>Mangrove forest/MODERATE</v>
      </c>
      <c r="DU2" s="521" t="str">
        <f t="shared" si="2"/>
        <v>Mangrove forest/GOOD</v>
      </c>
      <c r="DV2" s="521" t="str">
        <f t="shared" si="2"/>
        <v>Seagrass meadow/NA</v>
      </c>
      <c r="DW2" s="521" t="str">
        <f t="shared" si="2"/>
        <v>Seagrass meadow/POOR</v>
      </c>
      <c r="DX2" s="521" t="str">
        <f t="shared" si="2"/>
        <v>Seagrass meadow/MODERATE</v>
      </c>
      <c r="DY2" s="521" t="str">
        <f t="shared" si="2"/>
        <v>Seagrass meadow/GOOD</v>
      </c>
      <c r="DZ2" s="521" t="str">
        <f t="shared" si="2"/>
        <v>Coral reef/NA</v>
      </c>
      <c r="EA2" s="521" t="str">
        <f t="shared" si="2"/>
        <v>Coral reef/POOR</v>
      </c>
      <c r="EB2" s="521" t="str">
        <f t="shared" si="2"/>
        <v>Coral reef/MODERATE</v>
      </c>
      <c r="EC2" s="521" t="str">
        <f t="shared" si="2"/>
        <v>Coral reef/GOOD</v>
      </c>
      <c r="ED2" s="521" t="str">
        <f t="shared" si="2"/>
        <v>Mudflats/NA</v>
      </c>
      <c r="EE2" s="521" t="str">
        <f t="shared" si="2"/>
        <v>Mudflats/POOR</v>
      </c>
      <c r="EF2" s="521" t="str">
        <f t="shared" si="2"/>
        <v>Mudflats/MODERATE</v>
      </c>
      <c r="EG2" s="521" t="str">
        <f t="shared" si="2"/>
        <v>Mudflats/GOOD</v>
      </c>
      <c r="EH2" s="521" t="str">
        <f t="shared" si="2"/>
        <v>Rocky shore/NA</v>
      </c>
      <c r="EI2" s="521" t="str">
        <f t="shared" si="2"/>
        <v>Rocky shore/POOR</v>
      </c>
      <c r="EJ2" s="521" t="str">
        <f t="shared" si="2"/>
        <v>Rocky shore/MODERATE</v>
      </c>
      <c r="EK2" s="521" t="str">
        <f t="shared" si="2"/>
        <v>Rocky shore/GOOD</v>
      </c>
      <c r="EL2" s="521" t="str">
        <f t="shared" si="2"/>
        <v>Artificial marine structures/NA</v>
      </c>
      <c r="EM2" s="521" t="str">
        <f t="shared" si="2"/>
        <v>Artificial marine structures/POOR</v>
      </c>
      <c r="EN2" s="521" t="str">
        <f t="shared" si="2"/>
        <v>Artificial marine structures/MODERATE</v>
      </c>
      <c r="EO2" s="521" t="str">
        <f t="shared" si="2"/>
        <v>Artificial marine structures/GOOD</v>
      </c>
      <c r="EP2" s="521" t="str">
        <f t="shared" si="2"/>
        <v>Sandy beach/NA</v>
      </c>
      <c r="EQ2" s="521" t="str">
        <f t="shared" si="2"/>
        <v>Sandy beach/POOR</v>
      </c>
      <c r="ER2" s="521" t="str">
        <f t="shared" si="2"/>
        <v>Sandy beach/MODERATE</v>
      </c>
      <c r="ES2" s="521" t="str">
        <f t="shared" si="2"/>
        <v>Sandy beach/GOOD</v>
      </c>
      <c r="ET2" s="521" t="str">
        <f t="shared" si="2"/>
        <v>Lower reef/NA</v>
      </c>
      <c r="EU2" s="521" t="str">
        <f t="shared" si="2"/>
        <v>Lower reef/POOR</v>
      </c>
      <c r="EV2" s="521" t="str">
        <f t="shared" si="2"/>
        <v>Lower reef/MODERATE</v>
      </c>
      <c r="EW2" s="521" t="str">
        <f t="shared" si="2"/>
        <v>Lower reef/GOOD</v>
      </c>
      <c r="EX2" s="521" t="str">
        <f t="shared" si="2"/>
        <v>Deep zone/NA</v>
      </c>
      <c r="EY2" s="521" t="str">
        <f t="shared" si="2"/>
        <v>Deep zone/POOR</v>
      </c>
      <c r="EZ2" s="521" t="str">
        <f t="shared" si="2"/>
        <v>Deep zone/MODERATE</v>
      </c>
      <c r="FA2" s="521" t="str">
        <f t="shared" si="2"/>
        <v>Deep zone/GOOD</v>
      </c>
      <c r="FB2" s="521" t="str">
        <f t="shared" si="2"/>
        <v>Soft-sediment seabed/NA</v>
      </c>
      <c r="FC2" s="521" t="str">
        <f t="shared" si="2"/>
        <v>Soft-sediment seabed/POOR</v>
      </c>
      <c r="FD2" s="521" t="str">
        <f t="shared" si="2"/>
        <v>Soft-sediment seabed/MODERATE</v>
      </c>
      <c r="FE2" s="521" t="str">
        <f t="shared" si="2"/>
        <v>Soft-sediment seabed/GOOD</v>
      </c>
      <c r="FF2" s="521"/>
      <c r="FG2" s="522"/>
      <c r="FH2" s="1"/>
      <c r="FI2" s="1"/>
      <c r="FJ2" s="1"/>
      <c r="FK2" s="1"/>
      <c r="FL2" s="1"/>
      <c r="FM2" s="1"/>
      <c r="FN2" s="1"/>
      <c r="FO2" s="1"/>
      <c r="FP2" s="1"/>
      <c r="FQ2" s="1"/>
      <c r="FR2" s="1"/>
      <c r="FS2" s="1"/>
      <c r="FT2" s="1"/>
      <c r="FU2" s="1"/>
      <c r="FV2" s="1"/>
      <c r="FW2" s="1"/>
      <c r="FX2" s="1"/>
      <c r="FY2" s="1"/>
      <c r="FZ2" s="1"/>
      <c r="GA2" s="1"/>
      <c r="GB2" s="1"/>
      <c r="GC2" s="1"/>
      <c r="GD2" s="1"/>
    </row>
    <row r="3" spans="1:186" ht="15" customHeight="1" x14ac:dyDescent="0.2">
      <c r="A3" s="1"/>
      <c r="B3" s="1"/>
      <c r="C3" s="1"/>
      <c r="D3" s="523"/>
      <c r="E3" s="524"/>
      <c r="F3" s="800" t="str">
        <f>'Z2 DISTINCTIVENESS'!A26</f>
        <v>Primary rainforest</v>
      </c>
      <c r="G3" s="727"/>
      <c r="H3" s="727"/>
      <c r="I3" s="741"/>
      <c r="J3" s="793" t="str">
        <f>'Z2 DISTINCTIVENESS'!A27</f>
        <v>Secondary rainforest</v>
      </c>
      <c r="K3" s="727"/>
      <c r="L3" s="727"/>
      <c r="M3" s="727"/>
      <c r="N3" s="727"/>
      <c r="O3" s="727"/>
      <c r="P3" s="727"/>
      <c r="Q3" s="727"/>
      <c r="R3" s="727"/>
      <c r="S3" s="727"/>
      <c r="T3" s="727"/>
      <c r="U3" s="727"/>
      <c r="V3" s="727"/>
      <c r="W3" s="727"/>
      <c r="X3" s="727"/>
      <c r="Y3" s="727"/>
      <c r="Z3" s="727"/>
      <c r="AA3" s="727"/>
      <c r="AB3" s="727"/>
      <c r="AC3" s="741"/>
      <c r="AD3" s="793" t="s">
        <v>143</v>
      </c>
      <c r="AE3" s="727"/>
      <c r="AF3" s="727"/>
      <c r="AG3" s="741"/>
      <c r="AH3" s="793" t="str">
        <f>C34</f>
        <v>Farmland</v>
      </c>
      <c r="AI3" s="727"/>
      <c r="AJ3" s="727"/>
      <c r="AK3" s="727"/>
      <c r="AL3" s="727"/>
      <c r="AM3" s="727"/>
      <c r="AN3" s="727"/>
      <c r="AO3" s="741"/>
      <c r="AP3" s="793" t="str">
        <f>C42</f>
        <v>Living roofs and walls</v>
      </c>
      <c r="AQ3" s="727"/>
      <c r="AR3" s="727"/>
      <c r="AS3" s="727"/>
      <c r="AT3" s="727"/>
      <c r="AU3" s="727"/>
      <c r="AV3" s="727"/>
      <c r="AW3" s="741"/>
      <c r="AX3" s="793" t="str">
        <f>C50</f>
        <v>Urban vegetation</v>
      </c>
      <c r="AY3" s="727"/>
      <c r="AZ3" s="727"/>
      <c r="BA3" s="727"/>
      <c r="BB3" s="727"/>
      <c r="BC3" s="727"/>
      <c r="BD3" s="727"/>
      <c r="BE3" s="727"/>
      <c r="BF3" s="727"/>
      <c r="BG3" s="727"/>
      <c r="BH3" s="727"/>
      <c r="BI3" s="727"/>
      <c r="BJ3" s="727"/>
      <c r="BK3" s="727"/>
      <c r="BL3" s="727"/>
      <c r="BM3" s="741"/>
      <c r="BN3" s="793" t="str">
        <f>C66</f>
        <v>Hardstanding and buildings</v>
      </c>
      <c r="BO3" s="727"/>
      <c r="BP3" s="727"/>
      <c r="BQ3" s="727"/>
      <c r="BR3" s="727"/>
      <c r="BS3" s="727"/>
      <c r="BT3" s="727"/>
      <c r="BU3" s="741"/>
      <c r="BV3" s="794" t="str">
        <f>C74</f>
        <v>Rivers and streams</v>
      </c>
      <c r="BW3" s="727"/>
      <c r="BX3" s="727"/>
      <c r="BY3" s="727"/>
      <c r="BZ3" s="727"/>
      <c r="CA3" s="727"/>
      <c r="CB3" s="727"/>
      <c r="CC3" s="727"/>
      <c r="CD3" s="727"/>
      <c r="CE3" s="727"/>
      <c r="CF3" s="727"/>
      <c r="CG3" s="727"/>
      <c r="CH3" s="727"/>
      <c r="CI3" s="727"/>
      <c r="CJ3" s="727"/>
      <c r="CK3" s="623"/>
      <c r="CL3" s="795" t="str">
        <f>C90</f>
        <v>Ponds and lakes</v>
      </c>
      <c r="CM3" s="727"/>
      <c r="CN3" s="727"/>
      <c r="CO3" s="727"/>
      <c r="CP3" s="727"/>
      <c r="CQ3" s="727"/>
      <c r="CR3" s="727"/>
      <c r="CS3" s="727"/>
      <c r="CT3" s="727"/>
      <c r="CU3" s="727"/>
      <c r="CV3" s="727"/>
      <c r="CW3" s="727"/>
      <c r="CX3" s="727"/>
      <c r="CY3" s="727"/>
      <c r="CZ3" s="727"/>
      <c r="DA3" s="727"/>
      <c r="DB3" s="727"/>
      <c r="DC3" s="727"/>
      <c r="DD3" s="727"/>
      <c r="DE3" s="741"/>
      <c r="DF3" s="794" t="str">
        <f>C110</f>
        <v>Other wetland</v>
      </c>
      <c r="DG3" s="727"/>
      <c r="DH3" s="727"/>
      <c r="DI3" s="727"/>
      <c r="DJ3" s="727"/>
      <c r="DK3" s="727"/>
      <c r="DL3" s="727"/>
      <c r="DM3" s="741"/>
      <c r="DN3" s="794" t="str">
        <f>C118</f>
        <v>Urban wetland</v>
      </c>
      <c r="DO3" s="727"/>
      <c r="DP3" s="727"/>
      <c r="DQ3" s="625"/>
      <c r="DR3" s="796" t="str">
        <f>C122</f>
        <v>Intertidal Communities</v>
      </c>
      <c r="DS3" s="727"/>
      <c r="DT3" s="727"/>
      <c r="DU3" s="727"/>
      <c r="DV3" s="727"/>
      <c r="DW3" s="727"/>
      <c r="DX3" s="727"/>
      <c r="DY3" s="727"/>
      <c r="DZ3" s="727"/>
      <c r="EA3" s="727"/>
      <c r="EB3" s="727"/>
      <c r="EC3" s="727"/>
      <c r="ED3" s="727"/>
      <c r="EE3" s="727"/>
      <c r="EF3" s="727"/>
      <c r="EG3" s="727"/>
      <c r="EH3" s="727"/>
      <c r="EI3" s="727"/>
      <c r="EJ3" s="727"/>
      <c r="EK3" s="727"/>
      <c r="EL3" s="727"/>
      <c r="EM3" s="727"/>
      <c r="EN3" s="727"/>
      <c r="EO3" s="727"/>
      <c r="EP3" s="727"/>
      <c r="EQ3" s="727"/>
      <c r="ER3" s="727"/>
      <c r="ES3" s="741"/>
      <c r="ET3" s="797" t="s">
        <v>222</v>
      </c>
      <c r="EU3" s="727"/>
      <c r="EV3" s="727"/>
      <c r="EW3" s="727"/>
      <c r="EX3" s="727"/>
      <c r="EY3" s="727"/>
      <c r="EZ3" s="727"/>
      <c r="FA3" s="727"/>
      <c r="FB3" s="727"/>
      <c r="FC3" s="727"/>
      <c r="FD3" s="727"/>
      <c r="FE3" s="625"/>
      <c r="FF3" s="1"/>
      <c r="FG3" s="1"/>
      <c r="FH3" s="1"/>
      <c r="FI3" s="1"/>
      <c r="FJ3" s="1"/>
      <c r="FK3" s="1"/>
      <c r="FL3" s="1"/>
      <c r="FM3" s="1"/>
      <c r="FN3" s="1"/>
      <c r="FO3" s="1"/>
      <c r="FP3" s="1"/>
      <c r="FQ3" s="1"/>
      <c r="FR3" s="1"/>
      <c r="FS3" s="1"/>
      <c r="FT3" s="1"/>
      <c r="FU3" s="1"/>
      <c r="FV3" s="1"/>
      <c r="FW3" s="1"/>
      <c r="FX3" s="1"/>
      <c r="FY3" s="1"/>
      <c r="FZ3" s="1"/>
      <c r="GA3" s="1"/>
      <c r="GB3" s="1"/>
      <c r="GC3" s="1"/>
      <c r="GD3" s="1"/>
    </row>
    <row r="4" spans="1:186" ht="15" customHeight="1" x14ac:dyDescent="0.2">
      <c r="A4" s="1"/>
      <c r="B4" s="1"/>
      <c r="C4" s="525"/>
      <c r="D4" s="526"/>
      <c r="E4" s="527"/>
      <c r="F4" s="783" t="str">
        <f>'Z2 DISTINCTIVENESS'!B26</f>
        <v>Lowland dipterocarp primary forest</v>
      </c>
      <c r="G4" s="744"/>
      <c r="H4" s="744"/>
      <c r="I4" s="745"/>
      <c r="J4" s="782" t="str">
        <f>'Z2 DISTINCTIVENESS'!$B$27</f>
        <v>Native dominated secondary forest</v>
      </c>
      <c r="K4" s="744"/>
      <c r="L4" s="744"/>
      <c r="M4" s="745"/>
      <c r="N4" s="782" t="str">
        <f>'Z2 DISTINCTIVENESS'!$B$28</f>
        <v>Coastal forest</v>
      </c>
      <c r="O4" s="744"/>
      <c r="P4" s="744"/>
      <c r="Q4" s="745"/>
      <c r="R4" s="782" t="str">
        <f>'Z2 DISTINCTIVENESS'!$B$29</f>
        <v>Abandoned land forest</v>
      </c>
      <c r="S4" s="744"/>
      <c r="T4" s="744"/>
      <c r="U4" s="745"/>
      <c r="V4" s="782" t="str">
        <f>'Z2 DISTINCTIVENESS'!$B$30</f>
        <v>Casuarina-dominated coastal forest</v>
      </c>
      <c r="W4" s="744"/>
      <c r="X4" s="744"/>
      <c r="Y4" s="745"/>
      <c r="Z4" s="782" t="str">
        <f>'Z2 DISTINCTIVENESS'!$B$31</f>
        <v>Exotic-dominated secondary forest</v>
      </c>
      <c r="AA4" s="744"/>
      <c r="AB4" s="744"/>
      <c r="AC4" s="745"/>
      <c r="AD4" s="782" t="str">
        <f>'Z2 DISTINCTIVENESS'!$B$32</f>
        <v>Scrubland/ Grassland</v>
      </c>
      <c r="AE4" s="744"/>
      <c r="AF4" s="744"/>
      <c r="AG4" s="745"/>
      <c r="AH4" s="782" t="str">
        <f>'Z2 DISTINCTIVENESS'!$B$33</f>
        <v>Outdoor commercial farm</v>
      </c>
      <c r="AI4" s="744"/>
      <c r="AJ4" s="744"/>
      <c r="AK4" s="745"/>
      <c r="AL4" s="782" t="str">
        <f>'Z2 DISTINCTIVENESS'!$B$34</f>
        <v>Outdoor community farm</v>
      </c>
      <c r="AM4" s="744"/>
      <c r="AN4" s="744"/>
      <c r="AO4" s="745"/>
      <c r="AP4" s="782" t="str">
        <f>'Z2 DISTINCTIVENESS'!$B$35</f>
        <v>Outdoor rooftop greenery</v>
      </c>
      <c r="AQ4" s="744"/>
      <c r="AR4" s="744"/>
      <c r="AS4" s="745"/>
      <c r="AT4" s="782" t="str">
        <f>'Z2 DISTINCTIVENESS'!$B$36</f>
        <v>Outdoor vertical greenery</v>
      </c>
      <c r="AU4" s="744"/>
      <c r="AV4" s="744"/>
      <c r="AW4" s="745"/>
      <c r="AX4" s="782" t="str">
        <f>'Z2 DISTINCTIVENESS'!$B$37</f>
        <v>Turf</v>
      </c>
      <c r="AY4" s="744"/>
      <c r="AZ4" s="744"/>
      <c r="BA4" s="745"/>
      <c r="BB4" s="782" t="str">
        <f>'Z2 DISTINCTIVENESS'!$B$38</f>
        <v>Streetscape</v>
      </c>
      <c r="BC4" s="744"/>
      <c r="BD4" s="744"/>
      <c r="BE4" s="745"/>
      <c r="BF4" s="782" t="str">
        <f>'Z2 DISTINCTIVENESS'!$B$39</f>
        <v>Urban park/garden</v>
      </c>
      <c r="BG4" s="744"/>
      <c r="BH4" s="744"/>
      <c r="BI4" s="745"/>
      <c r="BJ4" s="782" t="str">
        <f>'Z2 DISTINCTIVENESS'!$B$40</f>
        <v>Golf course</v>
      </c>
      <c r="BK4" s="744"/>
      <c r="BL4" s="744"/>
      <c r="BM4" s="745"/>
      <c r="BN4" s="782" t="str">
        <f>'Z2 DISTINCTIVENESS'!$B$41</f>
        <v>Developed land</v>
      </c>
      <c r="BO4" s="744"/>
      <c r="BP4" s="744"/>
      <c r="BQ4" s="745"/>
      <c r="BR4" s="782" t="str">
        <f>'Z2 DISTINCTIVENESS'!$B$42</f>
        <v>Bare ground</v>
      </c>
      <c r="BS4" s="744"/>
      <c r="BT4" s="744"/>
      <c r="BU4" s="745"/>
      <c r="BV4" s="788" t="str">
        <f>'Z2 DISTINCTIVENESS'!$B$43</f>
        <v>Hill stream</v>
      </c>
      <c r="BW4" s="744"/>
      <c r="BX4" s="744"/>
      <c r="BY4" s="745"/>
      <c r="BZ4" s="788" t="str">
        <f>'Z2 DISTINCTIVENESS'!$B$44</f>
        <v>Forest or rural stream</v>
      </c>
      <c r="CA4" s="744"/>
      <c r="CB4" s="744"/>
      <c r="CC4" s="745"/>
      <c r="CD4" s="788" t="str">
        <f>'Z2 DISTINCTIVENESS'!$B$46</f>
        <v>Naturalised stream</v>
      </c>
      <c r="CE4" s="744"/>
      <c r="CF4" s="744"/>
      <c r="CG4" s="745"/>
      <c r="CH4" s="788" t="str">
        <f>'Z2 DISTINCTIVENESS'!$B$48</f>
        <v>Concrete drain/ canal</v>
      </c>
      <c r="CI4" s="744"/>
      <c r="CJ4" s="744"/>
      <c r="CK4" s="641"/>
      <c r="CL4" s="792" t="str">
        <f>'Z2 DISTINCTIVENESS'!$B$49</f>
        <v>Unmanaged soft bank pond</v>
      </c>
      <c r="CM4" s="744"/>
      <c r="CN4" s="744"/>
      <c r="CO4" s="745"/>
      <c r="CP4" s="788" t="str">
        <f>'Z2 DISTINCTIVENESS'!$B$50</f>
        <v>Managed soft bank pond</v>
      </c>
      <c r="CQ4" s="744"/>
      <c r="CR4" s="744"/>
      <c r="CS4" s="745"/>
      <c r="CT4" s="788" t="str">
        <f>'Z2 DISTINCTIVENESS'!$B$51</f>
        <v>Hard bank pond</v>
      </c>
      <c r="CU4" s="744"/>
      <c r="CV4" s="744"/>
      <c r="CW4" s="745"/>
      <c r="CX4" s="788" t="str">
        <f>'Z2 DISTINCTIVENESS'!$B$52</f>
        <v>Quarry lake</v>
      </c>
      <c r="CY4" s="744"/>
      <c r="CZ4" s="744"/>
      <c r="DA4" s="745"/>
      <c r="DB4" s="788" t="str">
        <f>'Z2 DISTINCTIVENESS'!$B$53</f>
        <v>Reservoir</v>
      </c>
      <c r="DC4" s="744"/>
      <c r="DD4" s="744"/>
      <c r="DE4" s="745"/>
      <c r="DF4" s="788" t="str">
        <f>'Z2 DISTINCTIVENESS'!$B$54</f>
        <v>Freshwater swamp forest</v>
      </c>
      <c r="DG4" s="744"/>
      <c r="DH4" s="744"/>
      <c r="DI4" s="745"/>
      <c r="DJ4" s="788" t="str">
        <f>'Z2 DISTINCTIVENESS'!$B$55</f>
        <v>Freshwater marsh</v>
      </c>
      <c r="DK4" s="744"/>
      <c r="DL4" s="744"/>
      <c r="DM4" s="745"/>
      <c r="DN4" s="788" t="str">
        <f>'Z2 DISTINCTIVENESS'!$B$56</f>
        <v>Rain garden, swale, biotope</v>
      </c>
      <c r="DO4" s="744"/>
      <c r="DP4" s="744"/>
      <c r="DQ4" s="643"/>
      <c r="DR4" s="789" t="str">
        <f>'Z2 DISTINCTIVENESS'!$B$58</f>
        <v>Mangrove forest</v>
      </c>
      <c r="DS4" s="757"/>
      <c r="DT4" s="757"/>
      <c r="DU4" s="758"/>
      <c r="DV4" s="790" t="str">
        <f>'Z2 DISTINCTIVENESS'!$B$59</f>
        <v>Seagrass meadow</v>
      </c>
      <c r="DW4" s="757"/>
      <c r="DX4" s="757"/>
      <c r="DY4" s="758"/>
      <c r="DZ4" s="790" t="str">
        <f>'Z2 DISTINCTIVENESS'!$B$60</f>
        <v>Coral reef</v>
      </c>
      <c r="EA4" s="757"/>
      <c r="EB4" s="757"/>
      <c r="EC4" s="758"/>
      <c r="ED4" s="790" t="str">
        <f>'Z2 DISTINCTIVENESS'!$B$61</f>
        <v>Mudflats</v>
      </c>
      <c r="EE4" s="757"/>
      <c r="EF4" s="757"/>
      <c r="EG4" s="758"/>
      <c r="EH4" s="790" t="str">
        <f>'Z2 DISTINCTIVENESS'!$B$62</f>
        <v>Rocky shore</v>
      </c>
      <c r="EI4" s="757"/>
      <c r="EJ4" s="757"/>
      <c r="EK4" s="758"/>
      <c r="EL4" s="790" t="str">
        <f>'Z2 DISTINCTIVENESS'!$B$63</f>
        <v>Artificial marine structures</v>
      </c>
      <c r="EM4" s="757"/>
      <c r="EN4" s="757"/>
      <c r="EO4" s="791"/>
      <c r="EP4" s="790" t="str">
        <f>'Z2 DISTINCTIVENESS'!$B$64</f>
        <v>Sandy beach</v>
      </c>
      <c r="EQ4" s="757"/>
      <c r="ER4" s="757"/>
      <c r="ES4" s="758"/>
      <c r="ET4" s="790" t="str">
        <f>'Z2 DISTINCTIVENESS'!$B$65</f>
        <v>Lower reef</v>
      </c>
      <c r="EU4" s="757"/>
      <c r="EV4" s="757"/>
      <c r="EW4" s="758"/>
      <c r="EX4" s="790" t="str">
        <f>'Z2 DISTINCTIVENESS'!$B$66</f>
        <v>Deep zone</v>
      </c>
      <c r="EY4" s="757"/>
      <c r="EZ4" s="757"/>
      <c r="FA4" s="758"/>
      <c r="FB4" s="790" t="str">
        <f>'Z2 DISTINCTIVENESS'!$B$67</f>
        <v>Soft-sediment seabed</v>
      </c>
      <c r="FC4" s="757"/>
      <c r="FD4" s="757"/>
      <c r="FE4" s="760"/>
      <c r="FF4" s="1"/>
      <c r="FG4" s="1"/>
      <c r="FH4" s="1"/>
      <c r="FI4" s="1"/>
      <c r="FJ4" s="1"/>
      <c r="FK4" s="1"/>
      <c r="FL4" s="1"/>
      <c r="FM4" s="1"/>
      <c r="FN4" s="1"/>
      <c r="FO4" s="1"/>
      <c r="FP4" s="1"/>
      <c r="FQ4" s="1"/>
      <c r="FR4" s="1"/>
      <c r="FS4" s="1"/>
      <c r="FT4" s="1"/>
      <c r="FU4" s="1"/>
      <c r="FV4" s="1"/>
      <c r="FW4" s="1"/>
      <c r="FX4" s="1"/>
      <c r="FY4" s="1"/>
      <c r="FZ4" s="1"/>
      <c r="GA4" s="1"/>
      <c r="GB4" s="1"/>
      <c r="GC4" s="1"/>
      <c r="GD4" s="1"/>
    </row>
    <row r="5" spans="1:186" ht="66.75" customHeight="1" x14ac:dyDescent="0.2">
      <c r="A5" s="528" t="s">
        <v>325</v>
      </c>
      <c r="B5" s="529" t="s">
        <v>327</v>
      </c>
      <c r="C5" s="530" t="s">
        <v>328</v>
      </c>
      <c r="D5" s="531" t="s">
        <v>329</v>
      </c>
      <c r="E5" s="532" t="s">
        <v>330</v>
      </c>
      <c r="F5" s="533" t="s">
        <v>310</v>
      </c>
      <c r="G5" s="534" t="s">
        <v>331</v>
      </c>
      <c r="H5" s="535" t="s">
        <v>130</v>
      </c>
      <c r="I5" s="534" t="s">
        <v>332</v>
      </c>
      <c r="J5" s="535" t="s">
        <v>310</v>
      </c>
      <c r="K5" s="535" t="s">
        <v>331</v>
      </c>
      <c r="L5" s="535" t="s">
        <v>130</v>
      </c>
      <c r="M5" s="535" t="s">
        <v>332</v>
      </c>
      <c r="N5" s="535" t="s">
        <v>310</v>
      </c>
      <c r="O5" s="535" t="s">
        <v>331</v>
      </c>
      <c r="P5" s="535" t="s">
        <v>130</v>
      </c>
      <c r="Q5" s="535" t="s">
        <v>332</v>
      </c>
      <c r="R5" s="535" t="s">
        <v>310</v>
      </c>
      <c r="S5" s="535" t="s">
        <v>331</v>
      </c>
      <c r="T5" s="535" t="s">
        <v>130</v>
      </c>
      <c r="U5" s="535" t="s">
        <v>332</v>
      </c>
      <c r="V5" s="535" t="s">
        <v>310</v>
      </c>
      <c r="W5" s="535" t="s">
        <v>331</v>
      </c>
      <c r="X5" s="535" t="s">
        <v>130</v>
      </c>
      <c r="Y5" s="535" t="s">
        <v>332</v>
      </c>
      <c r="Z5" s="535" t="s">
        <v>310</v>
      </c>
      <c r="AA5" s="535" t="s">
        <v>331</v>
      </c>
      <c r="AB5" s="535" t="s">
        <v>130</v>
      </c>
      <c r="AC5" s="535" t="s">
        <v>332</v>
      </c>
      <c r="AD5" s="535" t="s">
        <v>310</v>
      </c>
      <c r="AE5" s="535" t="s">
        <v>331</v>
      </c>
      <c r="AF5" s="535" t="s">
        <v>130</v>
      </c>
      <c r="AG5" s="535" t="s">
        <v>332</v>
      </c>
      <c r="AH5" s="535" t="s">
        <v>310</v>
      </c>
      <c r="AI5" s="535" t="s">
        <v>331</v>
      </c>
      <c r="AJ5" s="535" t="s">
        <v>130</v>
      </c>
      <c r="AK5" s="535" t="s">
        <v>332</v>
      </c>
      <c r="AL5" s="535" t="s">
        <v>310</v>
      </c>
      <c r="AM5" s="535" t="s">
        <v>331</v>
      </c>
      <c r="AN5" s="535" t="s">
        <v>130</v>
      </c>
      <c r="AO5" s="535" t="s">
        <v>332</v>
      </c>
      <c r="AP5" s="535" t="s">
        <v>310</v>
      </c>
      <c r="AQ5" s="535" t="s">
        <v>331</v>
      </c>
      <c r="AR5" s="535" t="s">
        <v>130</v>
      </c>
      <c r="AS5" s="535" t="s">
        <v>332</v>
      </c>
      <c r="AT5" s="535" t="s">
        <v>310</v>
      </c>
      <c r="AU5" s="535" t="s">
        <v>331</v>
      </c>
      <c r="AV5" s="535" t="s">
        <v>130</v>
      </c>
      <c r="AW5" s="535" t="s">
        <v>332</v>
      </c>
      <c r="AX5" s="535" t="s">
        <v>310</v>
      </c>
      <c r="AY5" s="535" t="s">
        <v>331</v>
      </c>
      <c r="AZ5" s="535" t="s">
        <v>130</v>
      </c>
      <c r="BA5" s="535" t="s">
        <v>332</v>
      </c>
      <c r="BB5" s="535" t="s">
        <v>310</v>
      </c>
      <c r="BC5" s="535" t="s">
        <v>331</v>
      </c>
      <c r="BD5" s="535" t="s">
        <v>130</v>
      </c>
      <c r="BE5" s="535" t="s">
        <v>332</v>
      </c>
      <c r="BF5" s="535" t="s">
        <v>310</v>
      </c>
      <c r="BG5" s="535" t="s">
        <v>331</v>
      </c>
      <c r="BH5" s="535" t="s">
        <v>130</v>
      </c>
      <c r="BI5" s="535" t="s">
        <v>332</v>
      </c>
      <c r="BJ5" s="535" t="s">
        <v>310</v>
      </c>
      <c r="BK5" s="535" t="s">
        <v>331</v>
      </c>
      <c r="BL5" s="535" t="s">
        <v>130</v>
      </c>
      <c r="BM5" s="535" t="s">
        <v>332</v>
      </c>
      <c r="BN5" s="535" t="s">
        <v>310</v>
      </c>
      <c r="BO5" s="535" t="s">
        <v>331</v>
      </c>
      <c r="BP5" s="535" t="s">
        <v>130</v>
      </c>
      <c r="BQ5" s="535" t="s">
        <v>332</v>
      </c>
      <c r="BR5" s="535" t="s">
        <v>310</v>
      </c>
      <c r="BS5" s="535" t="s">
        <v>331</v>
      </c>
      <c r="BT5" s="535" t="s">
        <v>130</v>
      </c>
      <c r="BU5" s="535" t="s">
        <v>332</v>
      </c>
      <c r="BV5" s="535" t="s">
        <v>310</v>
      </c>
      <c r="BW5" s="535" t="s">
        <v>331</v>
      </c>
      <c r="BX5" s="535" t="s">
        <v>130</v>
      </c>
      <c r="BY5" s="535" t="s">
        <v>332</v>
      </c>
      <c r="BZ5" s="535" t="s">
        <v>310</v>
      </c>
      <c r="CA5" s="535" t="s">
        <v>331</v>
      </c>
      <c r="CB5" s="535" t="s">
        <v>130</v>
      </c>
      <c r="CC5" s="535" t="s">
        <v>332</v>
      </c>
      <c r="CD5" s="535" t="s">
        <v>310</v>
      </c>
      <c r="CE5" s="535" t="s">
        <v>331</v>
      </c>
      <c r="CF5" s="535" t="s">
        <v>130</v>
      </c>
      <c r="CG5" s="535" t="s">
        <v>332</v>
      </c>
      <c r="CH5" s="535" t="s">
        <v>310</v>
      </c>
      <c r="CI5" s="535" t="s">
        <v>331</v>
      </c>
      <c r="CJ5" s="535" t="s">
        <v>130</v>
      </c>
      <c r="CK5" s="536" t="s">
        <v>332</v>
      </c>
      <c r="CL5" s="537" t="s">
        <v>310</v>
      </c>
      <c r="CM5" s="535" t="s">
        <v>331</v>
      </c>
      <c r="CN5" s="535" t="s">
        <v>130</v>
      </c>
      <c r="CO5" s="535" t="s">
        <v>332</v>
      </c>
      <c r="CP5" s="535" t="s">
        <v>310</v>
      </c>
      <c r="CQ5" s="535" t="s">
        <v>331</v>
      </c>
      <c r="CR5" s="535" t="s">
        <v>130</v>
      </c>
      <c r="CS5" s="535" t="s">
        <v>332</v>
      </c>
      <c r="CT5" s="535" t="s">
        <v>310</v>
      </c>
      <c r="CU5" s="535" t="s">
        <v>331</v>
      </c>
      <c r="CV5" s="535" t="s">
        <v>130</v>
      </c>
      <c r="CW5" s="535" t="s">
        <v>332</v>
      </c>
      <c r="CX5" s="535" t="s">
        <v>310</v>
      </c>
      <c r="CY5" s="535" t="s">
        <v>331</v>
      </c>
      <c r="CZ5" s="535" t="s">
        <v>130</v>
      </c>
      <c r="DA5" s="535" t="s">
        <v>332</v>
      </c>
      <c r="DB5" s="535" t="s">
        <v>310</v>
      </c>
      <c r="DC5" s="535" t="s">
        <v>331</v>
      </c>
      <c r="DD5" s="535" t="s">
        <v>130</v>
      </c>
      <c r="DE5" s="535" t="s">
        <v>332</v>
      </c>
      <c r="DF5" s="535" t="s">
        <v>310</v>
      </c>
      <c r="DG5" s="535" t="s">
        <v>331</v>
      </c>
      <c r="DH5" s="535" t="s">
        <v>130</v>
      </c>
      <c r="DI5" s="535" t="s">
        <v>332</v>
      </c>
      <c r="DJ5" s="535" t="s">
        <v>310</v>
      </c>
      <c r="DK5" s="535" t="s">
        <v>331</v>
      </c>
      <c r="DL5" s="535" t="s">
        <v>130</v>
      </c>
      <c r="DM5" s="535" t="s">
        <v>332</v>
      </c>
      <c r="DN5" s="535" t="s">
        <v>310</v>
      </c>
      <c r="DO5" s="535" t="s">
        <v>331</v>
      </c>
      <c r="DP5" s="535" t="s">
        <v>130</v>
      </c>
      <c r="DQ5" s="538" t="s">
        <v>332</v>
      </c>
      <c r="DR5" s="539" t="s">
        <v>310</v>
      </c>
      <c r="DS5" s="540" t="s">
        <v>331</v>
      </c>
      <c r="DT5" s="540" t="s">
        <v>130</v>
      </c>
      <c r="DU5" s="540" t="s">
        <v>332</v>
      </c>
      <c r="DV5" s="540" t="s">
        <v>310</v>
      </c>
      <c r="DW5" s="540" t="s">
        <v>331</v>
      </c>
      <c r="DX5" s="540" t="s">
        <v>130</v>
      </c>
      <c r="DY5" s="540" t="s">
        <v>332</v>
      </c>
      <c r="DZ5" s="540" t="s">
        <v>310</v>
      </c>
      <c r="EA5" s="540" t="s">
        <v>331</v>
      </c>
      <c r="EB5" s="540" t="s">
        <v>130</v>
      </c>
      <c r="EC5" s="540" t="s">
        <v>332</v>
      </c>
      <c r="ED5" s="540" t="s">
        <v>310</v>
      </c>
      <c r="EE5" s="540" t="s">
        <v>331</v>
      </c>
      <c r="EF5" s="540" t="s">
        <v>130</v>
      </c>
      <c r="EG5" s="540" t="s">
        <v>332</v>
      </c>
      <c r="EH5" s="540" t="s">
        <v>310</v>
      </c>
      <c r="EI5" s="540" t="s">
        <v>331</v>
      </c>
      <c r="EJ5" s="540" t="s">
        <v>130</v>
      </c>
      <c r="EK5" s="540" t="s">
        <v>332</v>
      </c>
      <c r="EL5" s="540" t="s">
        <v>310</v>
      </c>
      <c r="EM5" s="540" t="s">
        <v>331</v>
      </c>
      <c r="EN5" s="540" t="s">
        <v>130</v>
      </c>
      <c r="EO5" s="540" t="s">
        <v>332</v>
      </c>
      <c r="EP5" s="540" t="s">
        <v>310</v>
      </c>
      <c r="EQ5" s="540" t="s">
        <v>331</v>
      </c>
      <c r="ER5" s="540" t="s">
        <v>130</v>
      </c>
      <c r="ES5" s="540" t="s">
        <v>332</v>
      </c>
      <c r="ET5" s="540" t="s">
        <v>310</v>
      </c>
      <c r="EU5" s="540" t="s">
        <v>331</v>
      </c>
      <c r="EV5" s="540" t="s">
        <v>130</v>
      </c>
      <c r="EW5" s="540" t="s">
        <v>332</v>
      </c>
      <c r="EX5" s="540" t="s">
        <v>310</v>
      </c>
      <c r="EY5" s="540" t="s">
        <v>331</v>
      </c>
      <c r="EZ5" s="540" t="s">
        <v>130</v>
      </c>
      <c r="FA5" s="540" t="s">
        <v>332</v>
      </c>
      <c r="FB5" s="540" t="s">
        <v>310</v>
      </c>
      <c r="FC5" s="540" t="s">
        <v>331</v>
      </c>
      <c r="FD5" s="540" t="s">
        <v>130</v>
      </c>
      <c r="FE5" s="541" t="s">
        <v>332</v>
      </c>
      <c r="FF5" s="1"/>
      <c r="FG5" s="1"/>
      <c r="FI5" s="746" t="s">
        <v>323</v>
      </c>
      <c r="FJ5" s="747"/>
      <c r="FK5" s="1"/>
      <c r="FL5" s="1"/>
      <c r="FM5" s="1"/>
      <c r="FN5" s="1"/>
      <c r="FO5" s="1"/>
      <c r="FP5" s="1"/>
      <c r="FQ5" s="1"/>
      <c r="FR5" s="1"/>
      <c r="FS5" s="1"/>
      <c r="FT5" s="1"/>
      <c r="FU5" s="1"/>
      <c r="FV5" s="1"/>
      <c r="FW5" s="1"/>
      <c r="FX5" s="1"/>
      <c r="FY5" s="1"/>
      <c r="FZ5" s="1"/>
      <c r="GA5" s="1"/>
      <c r="GB5" s="1"/>
      <c r="GC5" s="1"/>
      <c r="GD5" s="1"/>
    </row>
    <row r="6" spans="1:186" x14ac:dyDescent="0.2">
      <c r="A6" s="542" t="str">
        <f t="shared" ref="A6:A29" si="3">IF(D6&lt;&gt;"",D6,A5)</f>
        <v>Lowland dipterocarp primary forest</v>
      </c>
      <c r="B6" s="543" t="str">
        <f t="shared" ref="B6:B161" si="4">A6&amp;"/"&amp;E6</f>
        <v>Lowland dipterocarp primary forest/NA</v>
      </c>
      <c r="C6" s="784" t="str">
        <f>'Z2 DISTINCTIVENESS'!A26</f>
        <v>Primary rainforest</v>
      </c>
      <c r="D6" s="785" t="str">
        <f>'Z2 DISTINCTIVENESS'!B26</f>
        <v>Lowland dipterocarp primary forest</v>
      </c>
      <c r="E6" s="544" t="s">
        <v>310</v>
      </c>
      <c r="F6" s="545" t="s">
        <v>312</v>
      </c>
      <c r="G6" s="546" t="s">
        <v>312</v>
      </c>
      <c r="H6" s="546" t="s">
        <v>312</v>
      </c>
      <c r="I6" s="546" t="s">
        <v>312</v>
      </c>
      <c r="J6" s="546" t="s">
        <v>312</v>
      </c>
      <c r="K6" s="546" t="s">
        <v>312</v>
      </c>
      <c r="L6" s="546" t="s">
        <v>312</v>
      </c>
      <c r="M6" s="546" t="s">
        <v>312</v>
      </c>
      <c r="N6" s="546" t="s">
        <v>312</v>
      </c>
      <c r="O6" s="546" t="s">
        <v>312</v>
      </c>
      <c r="P6" s="546" t="s">
        <v>312</v>
      </c>
      <c r="Q6" s="546" t="s">
        <v>312</v>
      </c>
      <c r="R6" s="546" t="s">
        <v>312</v>
      </c>
      <c r="S6" s="546" t="s">
        <v>312</v>
      </c>
      <c r="T6" s="546" t="s">
        <v>312</v>
      </c>
      <c r="U6" s="546" t="s">
        <v>312</v>
      </c>
      <c r="V6" s="546" t="s">
        <v>312</v>
      </c>
      <c r="W6" s="546" t="s">
        <v>312</v>
      </c>
      <c r="X6" s="546" t="s">
        <v>312</v>
      </c>
      <c r="Y6" s="546" t="s">
        <v>312</v>
      </c>
      <c r="Z6" s="546" t="s">
        <v>312</v>
      </c>
      <c r="AA6" s="546" t="s">
        <v>312</v>
      </c>
      <c r="AB6" s="546" t="s">
        <v>312</v>
      </c>
      <c r="AC6" s="546" t="s">
        <v>312</v>
      </c>
      <c r="AD6" s="546" t="s">
        <v>312</v>
      </c>
      <c r="AE6" s="546" t="s">
        <v>312</v>
      </c>
      <c r="AF6" s="546" t="s">
        <v>312</v>
      </c>
      <c r="AG6" s="546" t="s">
        <v>312</v>
      </c>
      <c r="AH6" s="546" t="s">
        <v>312</v>
      </c>
      <c r="AI6" s="546" t="s">
        <v>312</v>
      </c>
      <c r="AJ6" s="546" t="s">
        <v>312</v>
      </c>
      <c r="AK6" s="546" t="s">
        <v>312</v>
      </c>
      <c r="AL6" s="546" t="s">
        <v>312</v>
      </c>
      <c r="AM6" s="546" t="s">
        <v>312</v>
      </c>
      <c r="AN6" s="546" t="s">
        <v>312</v>
      </c>
      <c r="AO6" s="546" t="s">
        <v>312</v>
      </c>
      <c r="AP6" s="546" t="s">
        <v>312</v>
      </c>
      <c r="AQ6" s="546" t="s">
        <v>312</v>
      </c>
      <c r="AR6" s="546" t="s">
        <v>312</v>
      </c>
      <c r="AS6" s="546" t="s">
        <v>312</v>
      </c>
      <c r="AT6" s="546" t="s">
        <v>312</v>
      </c>
      <c r="AU6" s="546" t="s">
        <v>312</v>
      </c>
      <c r="AV6" s="546" t="s">
        <v>312</v>
      </c>
      <c r="AW6" s="546" t="s">
        <v>312</v>
      </c>
      <c r="AX6" s="546" t="s">
        <v>312</v>
      </c>
      <c r="AY6" s="546" t="s">
        <v>312</v>
      </c>
      <c r="AZ6" s="546" t="s">
        <v>312</v>
      </c>
      <c r="BA6" s="546" t="s">
        <v>312</v>
      </c>
      <c r="BB6" s="546" t="s">
        <v>312</v>
      </c>
      <c r="BC6" s="546" t="s">
        <v>312</v>
      </c>
      <c r="BD6" s="546" t="s">
        <v>312</v>
      </c>
      <c r="BE6" s="546" t="s">
        <v>312</v>
      </c>
      <c r="BF6" s="546" t="s">
        <v>312</v>
      </c>
      <c r="BG6" s="546" t="s">
        <v>312</v>
      </c>
      <c r="BH6" s="546" t="s">
        <v>312</v>
      </c>
      <c r="BI6" s="546" t="s">
        <v>312</v>
      </c>
      <c r="BJ6" s="546" t="s">
        <v>312</v>
      </c>
      <c r="BK6" s="546" t="s">
        <v>312</v>
      </c>
      <c r="BL6" s="546" t="s">
        <v>312</v>
      </c>
      <c r="BM6" s="546" t="s">
        <v>312</v>
      </c>
      <c r="BN6" s="546" t="s">
        <v>312</v>
      </c>
      <c r="BO6" s="546" t="s">
        <v>312</v>
      </c>
      <c r="BP6" s="546" t="s">
        <v>312</v>
      </c>
      <c r="BQ6" s="546" t="s">
        <v>312</v>
      </c>
      <c r="BR6" s="546" t="s">
        <v>312</v>
      </c>
      <c r="BS6" s="546" t="s">
        <v>312</v>
      </c>
      <c r="BT6" s="546" t="s">
        <v>312</v>
      </c>
      <c r="BU6" s="546" t="s">
        <v>312</v>
      </c>
      <c r="BV6" s="546" t="s">
        <v>312</v>
      </c>
      <c r="BW6" s="546" t="s">
        <v>312</v>
      </c>
      <c r="BX6" s="546" t="s">
        <v>312</v>
      </c>
      <c r="BY6" s="546" t="s">
        <v>312</v>
      </c>
      <c r="BZ6" s="546" t="s">
        <v>312</v>
      </c>
      <c r="CA6" s="546" t="s">
        <v>312</v>
      </c>
      <c r="CB6" s="546" t="s">
        <v>312</v>
      </c>
      <c r="CC6" s="546" t="s">
        <v>312</v>
      </c>
      <c r="CD6" s="546" t="s">
        <v>312</v>
      </c>
      <c r="CE6" s="546" t="s">
        <v>312</v>
      </c>
      <c r="CF6" s="546" t="s">
        <v>312</v>
      </c>
      <c r="CG6" s="546" t="s">
        <v>312</v>
      </c>
      <c r="CH6" s="546" t="s">
        <v>312</v>
      </c>
      <c r="CI6" s="546" t="s">
        <v>312</v>
      </c>
      <c r="CJ6" s="546" t="s">
        <v>312</v>
      </c>
      <c r="CK6" s="546" t="s">
        <v>312</v>
      </c>
      <c r="CL6" s="546" t="s">
        <v>312</v>
      </c>
      <c r="CM6" s="546" t="s">
        <v>312</v>
      </c>
      <c r="CN6" s="546" t="s">
        <v>312</v>
      </c>
      <c r="CO6" s="546" t="s">
        <v>312</v>
      </c>
      <c r="CP6" s="546" t="s">
        <v>312</v>
      </c>
      <c r="CQ6" s="546" t="s">
        <v>312</v>
      </c>
      <c r="CR6" s="546" t="s">
        <v>312</v>
      </c>
      <c r="CS6" s="546" t="s">
        <v>312</v>
      </c>
      <c r="CT6" s="546" t="s">
        <v>312</v>
      </c>
      <c r="CU6" s="546" t="s">
        <v>312</v>
      </c>
      <c r="CV6" s="546" t="s">
        <v>312</v>
      </c>
      <c r="CW6" s="546" t="s">
        <v>312</v>
      </c>
      <c r="CX6" s="546" t="s">
        <v>312</v>
      </c>
      <c r="CY6" s="546" t="s">
        <v>312</v>
      </c>
      <c r="CZ6" s="546" t="s">
        <v>312</v>
      </c>
      <c r="DA6" s="546" t="s">
        <v>312</v>
      </c>
      <c r="DB6" s="546" t="s">
        <v>312</v>
      </c>
      <c r="DC6" s="546" t="s">
        <v>312</v>
      </c>
      <c r="DD6" s="546" t="s">
        <v>312</v>
      </c>
      <c r="DE6" s="546" t="s">
        <v>312</v>
      </c>
      <c r="DF6" s="546" t="s">
        <v>312</v>
      </c>
      <c r="DG6" s="546" t="s">
        <v>312</v>
      </c>
      <c r="DH6" s="546" t="s">
        <v>312</v>
      </c>
      <c r="DI6" s="546" t="s">
        <v>312</v>
      </c>
      <c r="DJ6" s="546" t="s">
        <v>312</v>
      </c>
      <c r="DK6" s="546" t="s">
        <v>312</v>
      </c>
      <c r="DL6" s="546" t="s">
        <v>312</v>
      </c>
      <c r="DM6" s="546" t="s">
        <v>312</v>
      </c>
      <c r="DN6" s="546" t="s">
        <v>312</v>
      </c>
      <c r="DO6" s="546" t="s">
        <v>312</v>
      </c>
      <c r="DP6" s="546" t="s">
        <v>312</v>
      </c>
      <c r="DQ6" s="547" t="s">
        <v>312</v>
      </c>
      <c r="DR6" s="545" t="s">
        <v>312</v>
      </c>
      <c r="DS6" s="546" t="s">
        <v>312</v>
      </c>
      <c r="DT6" s="546" t="s">
        <v>312</v>
      </c>
      <c r="DU6" s="546" t="s">
        <v>312</v>
      </c>
      <c r="DV6" s="546" t="s">
        <v>312</v>
      </c>
      <c r="DW6" s="546" t="s">
        <v>312</v>
      </c>
      <c r="DX6" s="546" t="s">
        <v>312</v>
      </c>
      <c r="DY6" s="546" t="s">
        <v>312</v>
      </c>
      <c r="DZ6" s="546" t="s">
        <v>312</v>
      </c>
      <c r="EA6" s="546" t="s">
        <v>312</v>
      </c>
      <c r="EB6" s="546" t="s">
        <v>312</v>
      </c>
      <c r="EC6" s="546" t="s">
        <v>312</v>
      </c>
      <c r="ED6" s="546" t="s">
        <v>312</v>
      </c>
      <c r="EE6" s="546" t="s">
        <v>312</v>
      </c>
      <c r="EF6" s="546" t="s">
        <v>312</v>
      </c>
      <c r="EG6" s="546" t="s">
        <v>312</v>
      </c>
      <c r="EH6" s="546" t="s">
        <v>312</v>
      </c>
      <c r="EI6" s="546" t="s">
        <v>312</v>
      </c>
      <c r="EJ6" s="546" t="s">
        <v>312</v>
      </c>
      <c r="EK6" s="546" t="s">
        <v>312</v>
      </c>
      <c r="EL6" s="546" t="s">
        <v>312</v>
      </c>
      <c r="EM6" s="546" t="s">
        <v>312</v>
      </c>
      <c r="EN6" s="546" t="s">
        <v>312</v>
      </c>
      <c r="EO6" s="546" t="s">
        <v>312</v>
      </c>
      <c r="EP6" s="546" t="s">
        <v>312</v>
      </c>
      <c r="EQ6" s="546" t="s">
        <v>312</v>
      </c>
      <c r="ER6" s="546" t="s">
        <v>312</v>
      </c>
      <c r="ES6" s="546" t="s">
        <v>312</v>
      </c>
      <c r="ET6" s="546" t="s">
        <v>312</v>
      </c>
      <c r="EU6" s="546" t="s">
        <v>312</v>
      </c>
      <c r="EV6" s="546" t="s">
        <v>312</v>
      </c>
      <c r="EW6" s="546" t="s">
        <v>312</v>
      </c>
      <c r="EX6" s="546" t="s">
        <v>312</v>
      </c>
      <c r="EY6" s="546" t="s">
        <v>312</v>
      </c>
      <c r="EZ6" s="546" t="s">
        <v>312</v>
      </c>
      <c r="FA6" s="546" t="s">
        <v>312</v>
      </c>
      <c r="FB6" s="546" t="s">
        <v>312</v>
      </c>
      <c r="FC6" s="546" t="s">
        <v>312</v>
      </c>
      <c r="FD6" s="546" t="s">
        <v>312</v>
      </c>
      <c r="FE6" s="548" t="s">
        <v>312</v>
      </c>
      <c r="FF6" s="1"/>
      <c r="FG6" s="1"/>
      <c r="FH6" s="434" t="s">
        <v>108</v>
      </c>
      <c r="FI6" s="787" t="s">
        <v>333</v>
      </c>
      <c r="FJ6" s="619"/>
      <c r="FK6" s="1"/>
      <c r="FL6" s="1"/>
      <c r="FM6" s="1"/>
      <c r="FN6" s="1"/>
      <c r="FO6" s="1"/>
      <c r="FP6" s="1"/>
      <c r="FQ6" s="1"/>
      <c r="FR6" s="1"/>
      <c r="FS6" s="1"/>
      <c r="FT6" s="1"/>
      <c r="FU6" s="1"/>
      <c r="FV6" s="1"/>
      <c r="FW6" s="1"/>
      <c r="FX6" s="1"/>
      <c r="FY6" s="1"/>
      <c r="FZ6" s="1"/>
      <c r="GA6" s="1"/>
      <c r="GB6" s="1"/>
      <c r="GC6" s="1"/>
      <c r="GD6" s="1"/>
    </row>
    <row r="7" spans="1:186" x14ac:dyDescent="0.2">
      <c r="A7" s="549" t="str">
        <f t="shared" si="3"/>
        <v>Lowland dipterocarp primary forest</v>
      </c>
      <c r="B7" s="550" t="str">
        <f t="shared" si="4"/>
        <v>Lowland dipterocarp primary forest/POOR</v>
      </c>
      <c r="C7" s="763"/>
      <c r="D7" s="775"/>
      <c r="E7" s="551" t="s">
        <v>331</v>
      </c>
      <c r="F7" s="552" t="s">
        <v>312</v>
      </c>
      <c r="G7" s="553" t="s">
        <v>312</v>
      </c>
      <c r="H7" s="554">
        <v>30</v>
      </c>
      <c r="I7" s="553" t="s">
        <v>312</v>
      </c>
      <c r="J7" s="553" t="s">
        <v>312</v>
      </c>
      <c r="K7" s="553" t="s">
        <v>312</v>
      </c>
      <c r="L7" s="553" t="s">
        <v>312</v>
      </c>
      <c r="M7" s="553" t="s">
        <v>312</v>
      </c>
      <c r="N7" s="553" t="s">
        <v>312</v>
      </c>
      <c r="O7" s="553" t="s">
        <v>312</v>
      </c>
      <c r="P7" s="553" t="s">
        <v>312</v>
      </c>
      <c r="Q7" s="553" t="s">
        <v>312</v>
      </c>
      <c r="R7" s="553" t="s">
        <v>312</v>
      </c>
      <c r="S7" s="553" t="s">
        <v>312</v>
      </c>
      <c r="T7" s="553" t="s">
        <v>312</v>
      </c>
      <c r="U7" s="553" t="s">
        <v>312</v>
      </c>
      <c r="V7" s="553" t="s">
        <v>312</v>
      </c>
      <c r="W7" s="553" t="s">
        <v>312</v>
      </c>
      <c r="X7" s="553" t="s">
        <v>312</v>
      </c>
      <c r="Y7" s="553" t="s">
        <v>312</v>
      </c>
      <c r="Z7" s="553" t="s">
        <v>312</v>
      </c>
      <c r="AA7" s="553" t="s">
        <v>312</v>
      </c>
      <c r="AB7" s="553" t="s">
        <v>312</v>
      </c>
      <c r="AC7" s="553" t="s">
        <v>312</v>
      </c>
      <c r="AD7" s="553" t="s">
        <v>312</v>
      </c>
      <c r="AE7" s="553" t="s">
        <v>312</v>
      </c>
      <c r="AF7" s="553" t="s">
        <v>312</v>
      </c>
      <c r="AG7" s="553" t="s">
        <v>312</v>
      </c>
      <c r="AH7" s="553" t="s">
        <v>312</v>
      </c>
      <c r="AI7" s="553" t="s">
        <v>312</v>
      </c>
      <c r="AJ7" s="553" t="s">
        <v>312</v>
      </c>
      <c r="AK7" s="553" t="s">
        <v>312</v>
      </c>
      <c r="AL7" s="553" t="s">
        <v>312</v>
      </c>
      <c r="AM7" s="553" t="s">
        <v>312</v>
      </c>
      <c r="AN7" s="553" t="s">
        <v>312</v>
      </c>
      <c r="AO7" s="553" t="s">
        <v>312</v>
      </c>
      <c r="AP7" s="553" t="s">
        <v>312</v>
      </c>
      <c r="AQ7" s="553" t="s">
        <v>312</v>
      </c>
      <c r="AR7" s="553" t="s">
        <v>312</v>
      </c>
      <c r="AS7" s="553" t="s">
        <v>312</v>
      </c>
      <c r="AT7" s="553" t="s">
        <v>312</v>
      </c>
      <c r="AU7" s="553" t="s">
        <v>312</v>
      </c>
      <c r="AV7" s="553" t="s">
        <v>312</v>
      </c>
      <c r="AW7" s="553" t="s">
        <v>312</v>
      </c>
      <c r="AX7" s="553" t="s">
        <v>312</v>
      </c>
      <c r="AY7" s="553" t="s">
        <v>312</v>
      </c>
      <c r="AZ7" s="553" t="s">
        <v>312</v>
      </c>
      <c r="BA7" s="553" t="s">
        <v>312</v>
      </c>
      <c r="BB7" s="553" t="s">
        <v>312</v>
      </c>
      <c r="BC7" s="553" t="s">
        <v>312</v>
      </c>
      <c r="BD7" s="553" t="s">
        <v>312</v>
      </c>
      <c r="BE7" s="553" t="s">
        <v>312</v>
      </c>
      <c r="BF7" s="553" t="s">
        <v>312</v>
      </c>
      <c r="BG7" s="553" t="s">
        <v>312</v>
      </c>
      <c r="BH7" s="553" t="s">
        <v>312</v>
      </c>
      <c r="BI7" s="553" t="s">
        <v>312</v>
      </c>
      <c r="BJ7" s="553" t="s">
        <v>312</v>
      </c>
      <c r="BK7" s="553" t="s">
        <v>312</v>
      </c>
      <c r="BL7" s="553" t="s">
        <v>312</v>
      </c>
      <c r="BM7" s="553" t="s">
        <v>312</v>
      </c>
      <c r="BN7" s="553" t="s">
        <v>312</v>
      </c>
      <c r="BO7" s="553" t="s">
        <v>312</v>
      </c>
      <c r="BP7" s="553" t="s">
        <v>312</v>
      </c>
      <c r="BQ7" s="553" t="s">
        <v>312</v>
      </c>
      <c r="BR7" s="553" t="s">
        <v>312</v>
      </c>
      <c r="BS7" s="553" t="s">
        <v>312</v>
      </c>
      <c r="BT7" s="553" t="s">
        <v>312</v>
      </c>
      <c r="BU7" s="553" t="s">
        <v>312</v>
      </c>
      <c r="BV7" s="553" t="s">
        <v>312</v>
      </c>
      <c r="BW7" s="553" t="s">
        <v>312</v>
      </c>
      <c r="BX7" s="553" t="s">
        <v>312</v>
      </c>
      <c r="BY7" s="553" t="s">
        <v>312</v>
      </c>
      <c r="BZ7" s="553" t="s">
        <v>312</v>
      </c>
      <c r="CA7" s="553" t="s">
        <v>312</v>
      </c>
      <c r="CB7" s="553" t="s">
        <v>312</v>
      </c>
      <c r="CC7" s="553" t="s">
        <v>312</v>
      </c>
      <c r="CD7" s="553" t="s">
        <v>312</v>
      </c>
      <c r="CE7" s="553" t="s">
        <v>312</v>
      </c>
      <c r="CF7" s="553" t="s">
        <v>312</v>
      </c>
      <c r="CG7" s="553" t="s">
        <v>312</v>
      </c>
      <c r="CH7" s="553" t="s">
        <v>312</v>
      </c>
      <c r="CI7" s="553" t="s">
        <v>312</v>
      </c>
      <c r="CJ7" s="553" t="s">
        <v>312</v>
      </c>
      <c r="CK7" s="553" t="s">
        <v>312</v>
      </c>
      <c r="CL7" s="553" t="s">
        <v>312</v>
      </c>
      <c r="CM7" s="553" t="s">
        <v>312</v>
      </c>
      <c r="CN7" s="553" t="s">
        <v>312</v>
      </c>
      <c r="CO7" s="553" t="s">
        <v>312</v>
      </c>
      <c r="CP7" s="553" t="s">
        <v>312</v>
      </c>
      <c r="CQ7" s="553" t="s">
        <v>312</v>
      </c>
      <c r="CR7" s="553" t="s">
        <v>312</v>
      </c>
      <c r="CS7" s="553" t="s">
        <v>312</v>
      </c>
      <c r="CT7" s="553" t="s">
        <v>312</v>
      </c>
      <c r="CU7" s="553" t="s">
        <v>312</v>
      </c>
      <c r="CV7" s="553" t="s">
        <v>312</v>
      </c>
      <c r="CW7" s="553" t="s">
        <v>312</v>
      </c>
      <c r="CX7" s="553" t="s">
        <v>312</v>
      </c>
      <c r="CY7" s="553" t="s">
        <v>312</v>
      </c>
      <c r="CZ7" s="553" t="s">
        <v>312</v>
      </c>
      <c r="DA7" s="553" t="s">
        <v>312</v>
      </c>
      <c r="DB7" s="553" t="s">
        <v>312</v>
      </c>
      <c r="DC7" s="553" t="s">
        <v>312</v>
      </c>
      <c r="DD7" s="553" t="s">
        <v>312</v>
      </c>
      <c r="DE7" s="553" t="s">
        <v>312</v>
      </c>
      <c r="DF7" s="553" t="s">
        <v>312</v>
      </c>
      <c r="DG7" s="553" t="s">
        <v>312</v>
      </c>
      <c r="DH7" s="553" t="s">
        <v>312</v>
      </c>
      <c r="DI7" s="553" t="s">
        <v>312</v>
      </c>
      <c r="DJ7" s="553" t="s">
        <v>312</v>
      </c>
      <c r="DK7" s="553" t="s">
        <v>312</v>
      </c>
      <c r="DL7" s="553" t="s">
        <v>312</v>
      </c>
      <c r="DM7" s="553" t="s">
        <v>312</v>
      </c>
      <c r="DN7" s="553" t="s">
        <v>312</v>
      </c>
      <c r="DO7" s="553" t="s">
        <v>312</v>
      </c>
      <c r="DP7" s="553" t="s">
        <v>312</v>
      </c>
      <c r="DQ7" s="555" t="s">
        <v>312</v>
      </c>
      <c r="DR7" s="552" t="s">
        <v>312</v>
      </c>
      <c r="DS7" s="553" t="s">
        <v>312</v>
      </c>
      <c r="DT7" s="553" t="s">
        <v>312</v>
      </c>
      <c r="DU7" s="553" t="s">
        <v>312</v>
      </c>
      <c r="DV7" s="553" t="s">
        <v>312</v>
      </c>
      <c r="DW7" s="553" t="s">
        <v>312</v>
      </c>
      <c r="DX7" s="553" t="s">
        <v>312</v>
      </c>
      <c r="DY7" s="553" t="s">
        <v>312</v>
      </c>
      <c r="DZ7" s="553" t="s">
        <v>312</v>
      </c>
      <c r="EA7" s="553" t="s">
        <v>312</v>
      </c>
      <c r="EB7" s="553" t="s">
        <v>312</v>
      </c>
      <c r="EC7" s="553" t="s">
        <v>312</v>
      </c>
      <c r="ED7" s="553" t="s">
        <v>312</v>
      </c>
      <c r="EE7" s="553" t="s">
        <v>312</v>
      </c>
      <c r="EF7" s="553" t="s">
        <v>312</v>
      </c>
      <c r="EG7" s="553" t="s">
        <v>312</v>
      </c>
      <c r="EH7" s="553" t="s">
        <v>312</v>
      </c>
      <c r="EI7" s="553" t="s">
        <v>312</v>
      </c>
      <c r="EJ7" s="553" t="s">
        <v>312</v>
      </c>
      <c r="EK7" s="553" t="s">
        <v>312</v>
      </c>
      <c r="EL7" s="553" t="s">
        <v>312</v>
      </c>
      <c r="EM7" s="553" t="s">
        <v>312</v>
      </c>
      <c r="EN7" s="553" t="s">
        <v>312</v>
      </c>
      <c r="EO7" s="553" t="s">
        <v>312</v>
      </c>
      <c r="EP7" s="553" t="s">
        <v>312</v>
      </c>
      <c r="EQ7" s="553" t="s">
        <v>312</v>
      </c>
      <c r="ER7" s="553" t="s">
        <v>312</v>
      </c>
      <c r="ES7" s="553" t="s">
        <v>312</v>
      </c>
      <c r="ET7" s="553" t="s">
        <v>312</v>
      </c>
      <c r="EU7" s="553" t="s">
        <v>312</v>
      </c>
      <c r="EV7" s="553" t="s">
        <v>312</v>
      </c>
      <c r="EW7" s="553" t="s">
        <v>312</v>
      </c>
      <c r="EX7" s="553" t="s">
        <v>312</v>
      </c>
      <c r="EY7" s="553" t="s">
        <v>312</v>
      </c>
      <c r="EZ7" s="553" t="s">
        <v>312</v>
      </c>
      <c r="FA7" s="553" t="s">
        <v>312</v>
      </c>
      <c r="FB7" s="553" t="s">
        <v>312</v>
      </c>
      <c r="FC7" s="553" t="s">
        <v>312</v>
      </c>
      <c r="FD7" s="553" t="s">
        <v>312</v>
      </c>
      <c r="FE7" s="556" t="s">
        <v>312</v>
      </c>
      <c r="FF7" s="1"/>
      <c r="FG7" s="1"/>
      <c r="FH7" s="438" t="str">
        <f>'Z7 TARGET CREATION'!G3</f>
        <v>Lowland dipterocarp primary forest</v>
      </c>
      <c r="FI7" s="557">
        <v>0.67</v>
      </c>
      <c r="FJ7" s="558" t="str">
        <f t="shared" ref="FJ7:FJ48" si="5">IF(FI7="Not possible", "Not possible", IF(FI7=0.67, "High", IF(FI7=0.75, "Medium", IF(FI7=1, "Low", IF(FI7=0.6, "Very high")))))</f>
        <v>High</v>
      </c>
      <c r="FK7" s="1"/>
      <c r="FL7" s="1"/>
      <c r="FM7" s="1"/>
      <c r="FN7" s="1"/>
      <c r="FO7" s="1"/>
      <c r="FP7" s="1"/>
      <c r="FQ7" s="1"/>
      <c r="FR7" s="1"/>
      <c r="FS7" s="1"/>
      <c r="FT7" s="1"/>
      <c r="FU7" s="1"/>
      <c r="FV7" s="1"/>
      <c r="FW7" s="1"/>
      <c r="FX7" s="1"/>
      <c r="FY7" s="1"/>
      <c r="FZ7" s="1"/>
      <c r="GA7" s="1"/>
      <c r="GB7" s="1"/>
      <c r="GC7" s="1"/>
      <c r="GD7" s="1"/>
    </row>
    <row r="8" spans="1:186" x14ac:dyDescent="0.2">
      <c r="A8" s="549" t="str">
        <f t="shared" si="3"/>
        <v>Lowland dipterocarp primary forest</v>
      </c>
      <c r="B8" s="550" t="str">
        <f t="shared" si="4"/>
        <v>Lowland dipterocarp primary forest/MODERATE</v>
      </c>
      <c r="C8" s="763"/>
      <c r="D8" s="775"/>
      <c r="E8" s="551" t="s">
        <v>130</v>
      </c>
      <c r="F8" s="552" t="s">
        <v>312</v>
      </c>
      <c r="G8" s="553" t="s">
        <v>312</v>
      </c>
      <c r="H8" s="553" t="s">
        <v>312</v>
      </c>
      <c r="I8" s="554">
        <v>30</v>
      </c>
      <c r="J8" s="553" t="s">
        <v>312</v>
      </c>
      <c r="K8" s="553" t="s">
        <v>312</v>
      </c>
      <c r="L8" s="553" t="s">
        <v>312</v>
      </c>
      <c r="M8" s="553" t="s">
        <v>312</v>
      </c>
      <c r="N8" s="553" t="s">
        <v>312</v>
      </c>
      <c r="O8" s="553" t="s">
        <v>312</v>
      </c>
      <c r="P8" s="553" t="s">
        <v>312</v>
      </c>
      <c r="Q8" s="553" t="s">
        <v>312</v>
      </c>
      <c r="R8" s="553" t="s">
        <v>312</v>
      </c>
      <c r="S8" s="553" t="s">
        <v>312</v>
      </c>
      <c r="T8" s="553" t="s">
        <v>312</v>
      </c>
      <c r="U8" s="553" t="s">
        <v>312</v>
      </c>
      <c r="V8" s="553" t="s">
        <v>312</v>
      </c>
      <c r="W8" s="553" t="s">
        <v>312</v>
      </c>
      <c r="X8" s="553" t="s">
        <v>312</v>
      </c>
      <c r="Y8" s="553" t="s">
        <v>312</v>
      </c>
      <c r="Z8" s="553" t="s">
        <v>312</v>
      </c>
      <c r="AA8" s="553" t="s">
        <v>312</v>
      </c>
      <c r="AB8" s="553" t="s">
        <v>312</v>
      </c>
      <c r="AC8" s="553" t="s">
        <v>312</v>
      </c>
      <c r="AD8" s="553" t="s">
        <v>312</v>
      </c>
      <c r="AE8" s="553" t="s">
        <v>312</v>
      </c>
      <c r="AF8" s="553" t="s">
        <v>312</v>
      </c>
      <c r="AG8" s="553" t="s">
        <v>312</v>
      </c>
      <c r="AH8" s="553" t="s">
        <v>312</v>
      </c>
      <c r="AI8" s="553" t="s">
        <v>312</v>
      </c>
      <c r="AJ8" s="553" t="s">
        <v>312</v>
      </c>
      <c r="AK8" s="553" t="s">
        <v>312</v>
      </c>
      <c r="AL8" s="553" t="s">
        <v>312</v>
      </c>
      <c r="AM8" s="553" t="s">
        <v>312</v>
      </c>
      <c r="AN8" s="553" t="s">
        <v>312</v>
      </c>
      <c r="AO8" s="553" t="s">
        <v>312</v>
      </c>
      <c r="AP8" s="553" t="s">
        <v>312</v>
      </c>
      <c r="AQ8" s="553" t="s">
        <v>312</v>
      </c>
      <c r="AR8" s="553" t="s">
        <v>312</v>
      </c>
      <c r="AS8" s="553" t="s">
        <v>312</v>
      </c>
      <c r="AT8" s="553" t="s">
        <v>312</v>
      </c>
      <c r="AU8" s="553" t="s">
        <v>312</v>
      </c>
      <c r="AV8" s="553" t="s">
        <v>312</v>
      </c>
      <c r="AW8" s="553" t="s">
        <v>312</v>
      </c>
      <c r="AX8" s="553" t="s">
        <v>312</v>
      </c>
      <c r="AY8" s="553" t="s">
        <v>312</v>
      </c>
      <c r="AZ8" s="553" t="s">
        <v>312</v>
      </c>
      <c r="BA8" s="553" t="s">
        <v>312</v>
      </c>
      <c r="BB8" s="553" t="s">
        <v>312</v>
      </c>
      <c r="BC8" s="553" t="s">
        <v>312</v>
      </c>
      <c r="BD8" s="553" t="s">
        <v>312</v>
      </c>
      <c r="BE8" s="553" t="s">
        <v>312</v>
      </c>
      <c r="BF8" s="553" t="s">
        <v>312</v>
      </c>
      <c r="BG8" s="553" t="s">
        <v>312</v>
      </c>
      <c r="BH8" s="553" t="s">
        <v>312</v>
      </c>
      <c r="BI8" s="553" t="s">
        <v>312</v>
      </c>
      <c r="BJ8" s="553" t="s">
        <v>312</v>
      </c>
      <c r="BK8" s="553" t="s">
        <v>312</v>
      </c>
      <c r="BL8" s="553" t="s">
        <v>312</v>
      </c>
      <c r="BM8" s="553" t="s">
        <v>312</v>
      </c>
      <c r="BN8" s="553" t="s">
        <v>312</v>
      </c>
      <c r="BO8" s="553" t="s">
        <v>312</v>
      </c>
      <c r="BP8" s="553" t="s">
        <v>312</v>
      </c>
      <c r="BQ8" s="553" t="s">
        <v>312</v>
      </c>
      <c r="BR8" s="553" t="s">
        <v>312</v>
      </c>
      <c r="BS8" s="553" t="s">
        <v>312</v>
      </c>
      <c r="BT8" s="553" t="s">
        <v>312</v>
      </c>
      <c r="BU8" s="553" t="s">
        <v>312</v>
      </c>
      <c r="BV8" s="553" t="s">
        <v>312</v>
      </c>
      <c r="BW8" s="553" t="s">
        <v>312</v>
      </c>
      <c r="BX8" s="553" t="s">
        <v>312</v>
      </c>
      <c r="BY8" s="553" t="s">
        <v>312</v>
      </c>
      <c r="BZ8" s="553" t="s">
        <v>312</v>
      </c>
      <c r="CA8" s="553" t="s">
        <v>312</v>
      </c>
      <c r="CB8" s="553" t="s">
        <v>312</v>
      </c>
      <c r="CC8" s="553" t="s">
        <v>312</v>
      </c>
      <c r="CD8" s="553" t="s">
        <v>312</v>
      </c>
      <c r="CE8" s="553" t="s">
        <v>312</v>
      </c>
      <c r="CF8" s="553" t="s">
        <v>312</v>
      </c>
      <c r="CG8" s="553" t="s">
        <v>312</v>
      </c>
      <c r="CH8" s="553" t="s">
        <v>312</v>
      </c>
      <c r="CI8" s="553" t="s">
        <v>312</v>
      </c>
      <c r="CJ8" s="553" t="s">
        <v>312</v>
      </c>
      <c r="CK8" s="553" t="s">
        <v>312</v>
      </c>
      <c r="CL8" s="553" t="s">
        <v>312</v>
      </c>
      <c r="CM8" s="553" t="s">
        <v>312</v>
      </c>
      <c r="CN8" s="553" t="s">
        <v>312</v>
      </c>
      <c r="CO8" s="553" t="s">
        <v>312</v>
      </c>
      <c r="CP8" s="553" t="s">
        <v>312</v>
      </c>
      <c r="CQ8" s="553" t="s">
        <v>312</v>
      </c>
      <c r="CR8" s="553" t="s">
        <v>312</v>
      </c>
      <c r="CS8" s="553" t="s">
        <v>312</v>
      </c>
      <c r="CT8" s="553" t="s">
        <v>312</v>
      </c>
      <c r="CU8" s="553" t="s">
        <v>312</v>
      </c>
      <c r="CV8" s="553" t="s">
        <v>312</v>
      </c>
      <c r="CW8" s="553" t="s">
        <v>312</v>
      </c>
      <c r="CX8" s="553" t="s">
        <v>312</v>
      </c>
      <c r="CY8" s="553" t="s">
        <v>312</v>
      </c>
      <c r="CZ8" s="553" t="s">
        <v>312</v>
      </c>
      <c r="DA8" s="553" t="s">
        <v>312</v>
      </c>
      <c r="DB8" s="553" t="s">
        <v>312</v>
      </c>
      <c r="DC8" s="553" t="s">
        <v>312</v>
      </c>
      <c r="DD8" s="553" t="s">
        <v>312</v>
      </c>
      <c r="DE8" s="553" t="s">
        <v>312</v>
      </c>
      <c r="DF8" s="553" t="s">
        <v>312</v>
      </c>
      <c r="DG8" s="553" t="s">
        <v>312</v>
      </c>
      <c r="DH8" s="553" t="s">
        <v>312</v>
      </c>
      <c r="DI8" s="553" t="s">
        <v>312</v>
      </c>
      <c r="DJ8" s="553" t="s">
        <v>312</v>
      </c>
      <c r="DK8" s="553" t="s">
        <v>312</v>
      </c>
      <c r="DL8" s="553" t="s">
        <v>312</v>
      </c>
      <c r="DM8" s="553" t="s">
        <v>312</v>
      </c>
      <c r="DN8" s="553" t="s">
        <v>312</v>
      </c>
      <c r="DO8" s="553" t="s">
        <v>312</v>
      </c>
      <c r="DP8" s="553" t="s">
        <v>312</v>
      </c>
      <c r="DQ8" s="555" t="s">
        <v>312</v>
      </c>
      <c r="DR8" s="552" t="s">
        <v>312</v>
      </c>
      <c r="DS8" s="553" t="s">
        <v>312</v>
      </c>
      <c r="DT8" s="553" t="s">
        <v>312</v>
      </c>
      <c r="DU8" s="553" t="s">
        <v>312</v>
      </c>
      <c r="DV8" s="553" t="s">
        <v>312</v>
      </c>
      <c r="DW8" s="553" t="s">
        <v>312</v>
      </c>
      <c r="DX8" s="553" t="s">
        <v>312</v>
      </c>
      <c r="DY8" s="553" t="s">
        <v>312</v>
      </c>
      <c r="DZ8" s="553" t="s">
        <v>312</v>
      </c>
      <c r="EA8" s="553" t="s">
        <v>312</v>
      </c>
      <c r="EB8" s="553" t="s">
        <v>312</v>
      </c>
      <c r="EC8" s="553" t="s">
        <v>312</v>
      </c>
      <c r="ED8" s="553" t="s">
        <v>312</v>
      </c>
      <c r="EE8" s="553" t="s">
        <v>312</v>
      </c>
      <c r="EF8" s="553" t="s">
        <v>312</v>
      </c>
      <c r="EG8" s="553" t="s">
        <v>312</v>
      </c>
      <c r="EH8" s="553" t="s">
        <v>312</v>
      </c>
      <c r="EI8" s="553" t="s">
        <v>312</v>
      </c>
      <c r="EJ8" s="553" t="s">
        <v>312</v>
      </c>
      <c r="EK8" s="553" t="s">
        <v>312</v>
      </c>
      <c r="EL8" s="553" t="s">
        <v>312</v>
      </c>
      <c r="EM8" s="553" t="s">
        <v>312</v>
      </c>
      <c r="EN8" s="553" t="s">
        <v>312</v>
      </c>
      <c r="EO8" s="553" t="s">
        <v>312</v>
      </c>
      <c r="EP8" s="553" t="s">
        <v>312</v>
      </c>
      <c r="EQ8" s="553" t="s">
        <v>312</v>
      </c>
      <c r="ER8" s="553" t="s">
        <v>312</v>
      </c>
      <c r="ES8" s="553" t="s">
        <v>312</v>
      </c>
      <c r="ET8" s="553" t="s">
        <v>312</v>
      </c>
      <c r="EU8" s="553" t="s">
        <v>312</v>
      </c>
      <c r="EV8" s="553" t="s">
        <v>312</v>
      </c>
      <c r="EW8" s="553" t="s">
        <v>312</v>
      </c>
      <c r="EX8" s="553" t="s">
        <v>312</v>
      </c>
      <c r="EY8" s="553" t="s">
        <v>312</v>
      </c>
      <c r="EZ8" s="553" t="s">
        <v>312</v>
      </c>
      <c r="FA8" s="553" t="s">
        <v>312</v>
      </c>
      <c r="FB8" s="553" t="s">
        <v>312</v>
      </c>
      <c r="FC8" s="553" t="s">
        <v>312</v>
      </c>
      <c r="FD8" s="553" t="s">
        <v>312</v>
      </c>
      <c r="FE8" s="556" t="s">
        <v>312</v>
      </c>
      <c r="FF8" s="1"/>
      <c r="FG8" s="1"/>
      <c r="FH8" s="440" t="str">
        <f>'Z7 TARGET CREATION'!G4</f>
        <v>Native dominated secondary forest</v>
      </c>
      <c r="FI8" s="559">
        <v>0.67</v>
      </c>
      <c r="FJ8" s="560" t="str">
        <f t="shared" si="5"/>
        <v>High</v>
      </c>
      <c r="FK8" s="1"/>
      <c r="FL8" s="1"/>
      <c r="FM8" s="1"/>
      <c r="FN8" s="1"/>
      <c r="FO8" s="1"/>
      <c r="FP8" s="1"/>
      <c r="FQ8" s="1"/>
      <c r="FR8" s="1"/>
      <c r="FS8" s="1"/>
      <c r="FT8" s="1"/>
      <c r="FU8" s="1"/>
      <c r="FV8" s="1"/>
      <c r="FW8" s="1"/>
      <c r="FX8" s="1"/>
      <c r="FY8" s="1"/>
      <c r="FZ8" s="1"/>
      <c r="GA8" s="1"/>
      <c r="GB8" s="1"/>
      <c r="GC8" s="1"/>
      <c r="GD8" s="1"/>
    </row>
    <row r="9" spans="1:186" x14ac:dyDescent="0.2">
      <c r="A9" s="549" t="str">
        <f t="shared" si="3"/>
        <v>Lowland dipterocarp primary forest</v>
      </c>
      <c r="B9" s="550" t="str">
        <f t="shared" si="4"/>
        <v>Lowland dipterocarp primary forest/GOOD</v>
      </c>
      <c r="C9" s="764"/>
      <c r="D9" s="776"/>
      <c r="E9" s="551" t="s">
        <v>332</v>
      </c>
      <c r="F9" s="552" t="s">
        <v>312</v>
      </c>
      <c r="G9" s="553" t="s">
        <v>312</v>
      </c>
      <c r="H9" s="553" t="s">
        <v>312</v>
      </c>
      <c r="I9" s="553" t="s">
        <v>312</v>
      </c>
      <c r="J9" s="553" t="s">
        <v>312</v>
      </c>
      <c r="K9" s="553" t="s">
        <v>312</v>
      </c>
      <c r="L9" s="553" t="s">
        <v>312</v>
      </c>
      <c r="M9" s="553" t="s">
        <v>312</v>
      </c>
      <c r="N9" s="553" t="s">
        <v>312</v>
      </c>
      <c r="O9" s="553" t="s">
        <v>312</v>
      </c>
      <c r="P9" s="553" t="s">
        <v>312</v>
      </c>
      <c r="Q9" s="553" t="s">
        <v>312</v>
      </c>
      <c r="R9" s="553" t="s">
        <v>312</v>
      </c>
      <c r="S9" s="553" t="s">
        <v>312</v>
      </c>
      <c r="T9" s="553" t="s">
        <v>312</v>
      </c>
      <c r="U9" s="553" t="s">
        <v>312</v>
      </c>
      <c r="V9" s="553" t="s">
        <v>312</v>
      </c>
      <c r="W9" s="553" t="s">
        <v>312</v>
      </c>
      <c r="X9" s="553" t="s">
        <v>312</v>
      </c>
      <c r="Y9" s="553" t="s">
        <v>312</v>
      </c>
      <c r="Z9" s="553" t="s">
        <v>312</v>
      </c>
      <c r="AA9" s="553" t="s">
        <v>312</v>
      </c>
      <c r="AB9" s="553" t="s">
        <v>312</v>
      </c>
      <c r="AC9" s="553" t="s">
        <v>312</v>
      </c>
      <c r="AD9" s="553" t="s">
        <v>312</v>
      </c>
      <c r="AE9" s="553" t="s">
        <v>312</v>
      </c>
      <c r="AF9" s="553" t="s">
        <v>312</v>
      </c>
      <c r="AG9" s="553" t="s">
        <v>312</v>
      </c>
      <c r="AH9" s="553" t="s">
        <v>312</v>
      </c>
      <c r="AI9" s="553" t="s">
        <v>312</v>
      </c>
      <c r="AJ9" s="553" t="s">
        <v>312</v>
      </c>
      <c r="AK9" s="553" t="s">
        <v>312</v>
      </c>
      <c r="AL9" s="553" t="s">
        <v>312</v>
      </c>
      <c r="AM9" s="553" t="s">
        <v>312</v>
      </c>
      <c r="AN9" s="553" t="s">
        <v>312</v>
      </c>
      <c r="AO9" s="553" t="s">
        <v>312</v>
      </c>
      <c r="AP9" s="553" t="s">
        <v>312</v>
      </c>
      <c r="AQ9" s="553" t="s">
        <v>312</v>
      </c>
      <c r="AR9" s="553" t="s">
        <v>312</v>
      </c>
      <c r="AS9" s="553" t="s">
        <v>312</v>
      </c>
      <c r="AT9" s="553" t="s">
        <v>312</v>
      </c>
      <c r="AU9" s="553" t="s">
        <v>312</v>
      </c>
      <c r="AV9" s="553" t="s">
        <v>312</v>
      </c>
      <c r="AW9" s="553" t="s">
        <v>312</v>
      </c>
      <c r="AX9" s="553" t="s">
        <v>312</v>
      </c>
      <c r="AY9" s="553" t="s">
        <v>312</v>
      </c>
      <c r="AZ9" s="553" t="s">
        <v>312</v>
      </c>
      <c r="BA9" s="553" t="s">
        <v>312</v>
      </c>
      <c r="BB9" s="553" t="s">
        <v>312</v>
      </c>
      <c r="BC9" s="553" t="s">
        <v>312</v>
      </c>
      <c r="BD9" s="553" t="s">
        <v>312</v>
      </c>
      <c r="BE9" s="553" t="s">
        <v>312</v>
      </c>
      <c r="BF9" s="553" t="s">
        <v>312</v>
      </c>
      <c r="BG9" s="553" t="s">
        <v>312</v>
      </c>
      <c r="BH9" s="553" t="s">
        <v>312</v>
      </c>
      <c r="BI9" s="553" t="s">
        <v>312</v>
      </c>
      <c r="BJ9" s="553" t="s">
        <v>312</v>
      </c>
      <c r="BK9" s="553" t="s">
        <v>312</v>
      </c>
      <c r="BL9" s="553" t="s">
        <v>312</v>
      </c>
      <c r="BM9" s="553" t="s">
        <v>312</v>
      </c>
      <c r="BN9" s="553" t="s">
        <v>312</v>
      </c>
      <c r="BO9" s="553" t="s">
        <v>312</v>
      </c>
      <c r="BP9" s="553" t="s">
        <v>312</v>
      </c>
      <c r="BQ9" s="553" t="s">
        <v>312</v>
      </c>
      <c r="BR9" s="553" t="s">
        <v>312</v>
      </c>
      <c r="BS9" s="553" t="s">
        <v>312</v>
      </c>
      <c r="BT9" s="553" t="s">
        <v>312</v>
      </c>
      <c r="BU9" s="553" t="s">
        <v>312</v>
      </c>
      <c r="BV9" s="553" t="s">
        <v>312</v>
      </c>
      <c r="BW9" s="553" t="s">
        <v>312</v>
      </c>
      <c r="BX9" s="553" t="s">
        <v>312</v>
      </c>
      <c r="BY9" s="553" t="s">
        <v>312</v>
      </c>
      <c r="BZ9" s="553" t="s">
        <v>312</v>
      </c>
      <c r="CA9" s="553" t="s">
        <v>312</v>
      </c>
      <c r="CB9" s="553" t="s">
        <v>312</v>
      </c>
      <c r="CC9" s="553" t="s">
        <v>312</v>
      </c>
      <c r="CD9" s="553" t="s">
        <v>312</v>
      </c>
      <c r="CE9" s="553" t="s">
        <v>312</v>
      </c>
      <c r="CF9" s="553" t="s">
        <v>312</v>
      </c>
      <c r="CG9" s="553" t="s">
        <v>312</v>
      </c>
      <c r="CH9" s="553" t="s">
        <v>312</v>
      </c>
      <c r="CI9" s="553" t="s">
        <v>312</v>
      </c>
      <c r="CJ9" s="553" t="s">
        <v>312</v>
      </c>
      <c r="CK9" s="553" t="s">
        <v>312</v>
      </c>
      <c r="CL9" s="553" t="s">
        <v>312</v>
      </c>
      <c r="CM9" s="553" t="s">
        <v>312</v>
      </c>
      <c r="CN9" s="553" t="s">
        <v>312</v>
      </c>
      <c r="CO9" s="553" t="s">
        <v>312</v>
      </c>
      <c r="CP9" s="553" t="s">
        <v>312</v>
      </c>
      <c r="CQ9" s="553" t="s">
        <v>312</v>
      </c>
      <c r="CR9" s="553" t="s">
        <v>312</v>
      </c>
      <c r="CS9" s="553" t="s">
        <v>312</v>
      </c>
      <c r="CT9" s="553" t="s">
        <v>312</v>
      </c>
      <c r="CU9" s="553" t="s">
        <v>312</v>
      </c>
      <c r="CV9" s="553" t="s">
        <v>312</v>
      </c>
      <c r="CW9" s="553" t="s">
        <v>312</v>
      </c>
      <c r="CX9" s="553" t="s">
        <v>312</v>
      </c>
      <c r="CY9" s="553" t="s">
        <v>312</v>
      </c>
      <c r="CZ9" s="553" t="s">
        <v>312</v>
      </c>
      <c r="DA9" s="553" t="s">
        <v>312</v>
      </c>
      <c r="DB9" s="553" t="s">
        <v>312</v>
      </c>
      <c r="DC9" s="553" t="s">
        <v>312</v>
      </c>
      <c r="DD9" s="553" t="s">
        <v>312</v>
      </c>
      <c r="DE9" s="553" t="s">
        <v>312</v>
      </c>
      <c r="DF9" s="553" t="s">
        <v>312</v>
      </c>
      <c r="DG9" s="553" t="s">
        <v>312</v>
      </c>
      <c r="DH9" s="553" t="s">
        <v>312</v>
      </c>
      <c r="DI9" s="553" t="s">
        <v>312</v>
      </c>
      <c r="DJ9" s="553" t="s">
        <v>312</v>
      </c>
      <c r="DK9" s="553" t="s">
        <v>312</v>
      </c>
      <c r="DL9" s="553" t="s">
        <v>312</v>
      </c>
      <c r="DM9" s="553" t="s">
        <v>312</v>
      </c>
      <c r="DN9" s="553" t="s">
        <v>312</v>
      </c>
      <c r="DO9" s="553" t="s">
        <v>312</v>
      </c>
      <c r="DP9" s="553" t="s">
        <v>312</v>
      </c>
      <c r="DQ9" s="555" t="s">
        <v>312</v>
      </c>
      <c r="DR9" s="552" t="s">
        <v>312</v>
      </c>
      <c r="DS9" s="553" t="s">
        <v>312</v>
      </c>
      <c r="DT9" s="553" t="s">
        <v>312</v>
      </c>
      <c r="DU9" s="553" t="s">
        <v>312</v>
      </c>
      <c r="DV9" s="553" t="s">
        <v>312</v>
      </c>
      <c r="DW9" s="553" t="s">
        <v>312</v>
      </c>
      <c r="DX9" s="553" t="s">
        <v>312</v>
      </c>
      <c r="DY9" s="553" t="s">
        <v>312</v>
      </c>
      <c r="DZ9" s="553" t="s">
        <v>312</v>
      </c>
      <c r="EA9" s="553" t="s">
        <v>312</v>
      </c>
      <c r="EB9" s="553" t="s">
        <v>312</v>
      </c>
      <c r="EC9" s="553" t="s">
        <v>312</v>
      </c>
      <c r="ED9" s="553" t="s">
        <v>312</v>
      </c>
      <c r="EE9" s="553" t="s">
        <v>312</v>
      </c>
      <c r="EF9" s="553" t="s">
        <v>312</v>
      </c>
      <c r="EG9" s="553" t="s">
        <v>312</v>
      </c>
      <c r="EH9" s="553" t="s">
        <v>312</v>
      </c>
      <c r="EI9" s="553" t="s">
        <v>312</v>
      </c>
      <c r="EJ9" s="553" t="s">
        <v>312</v>
      </c>
      <c r="EK9" s="553" t="s">
        <v>312</v>
      </c>
      <c r="EL9" s="553" t="s">
        <v>312</v>
      </c>
      <c r="EM9" s="553" t="s">
        <v>312</v>
      </c>
      <c r="EN9" s="553" t="s">
        <v>312</v>
      </c>
      <c r="EO9" s="553" t="s">
        <v>312</v>
      </c>
      <c r="EP9" s="553" t="s">
        <v>312</v>
      </c>
      <c r="EQ9" s="553" t="s">
        <v>312</v>
      </c>
      <c r="ER9" s="553" t="s">
        <v>312</v>
      </c>
      <c r="ES9" s="553" t="s">
        <v>312</v>
      </c>
      <c r="ET9" s="553" t="s">
        <v>312</v>
      </c>
      <c r="EU9" s="553" t="s">
        <v>312</v>
      </c>
      <c r="EV9" s="553" t="s">
        <v>312</v>
      </c>
      <c r="EW9" s="553" t="s">
        <v>312</v>
      </c>
      <c r="EX9" s="553" t="s">
        <v>312</v>
      </c>
      <c r="EY9" s="553" t="s">
        <v>312</v>
      </c>
      <c r="EZ9" s="553" t="s">
        <v>312</v>
      </c>
      <c r="FA9" s="553" t="s">
        <v>312</v>
      </c>
      <c r="FB9" s="553" t="s">
        <v>312</v>
      </c>
      <c r="FC9" s="553" t="s">
        <v>312</v>
      </c>
      <c r="FD9" s="553" t="s">
        <v>312</v>
      </c>
      <c r="FE9" s="556" t="s">
        <v>312</v>
      </c>
      <c r="FF9" s="1"/>
      <c r="FG9" s="1"/>
      <c r="FH9" s="440" t="str">
        <f>'Z7 TARGET CREATION'!G5</f>
        <v>Coastal forest</v>
      </c>
      <c r="FI9" s="559">
        <v>0.67</v>
      </c>
      <c r="FJ9" s="560" t="str">
        <f t="shared" si="5"/>
        <v>High</v>
      </c>
      <c r="FK9" s="1"/>
      <c r="FL9" s="1"/>
      <c r="FM9" s="1"/>
      <c r="FN9" s="1"/>
      <c r="FO9" s="1"/>
      <c r="FP9" s="1"/>
      <c r="FQ9" s="1"/>
      <c r="FR9" s="1"/>
      <c r="FS9" s="1"/>
      <c r="FT9" s="1"/>
      <c r="FU9" s="1"/>
      <c r="FV9" s="1"/>
      <c r="FW9" s="1"/>
      <c r="FX9" s="1"/>
      <c r="FY9" s="1"/>
      <c r="FZ9" s="1"/>
      <c r="GA9" s="1"/>
      <c r="GB9" s="1"/>
      <c r="GC9" s="1"/>
      <c r="GD9" s="1"/>
    </row>
    <row r="10" spans="1:186" x14ac:dyDescent="0.2">
      <c r="A10" s="549" t="str">
        <f t="shared" si="3"/>
        <v>Native dominated secondary forest</v>
      </c>
      <c r="B10" s="550" t="str">
        <f t="shared" si="4"/>
        <v>Native dominated secondary forest/NA</v>
      </c>
      <c r="C10" s="777" t="str">
        <f>'Z2 DISTINCTIVENESS'!A27</f>
        <v>Secondary rainforest</v>
      </c>
      <c r="D10" s="779" t="str">
        <f>'Z2 DISTINCTIVENESS'!B27</f>
        <v>Native dominated secondary forest</v>
      </c>
      <c r="E10" s="551" t="s">
        <v>310</v>
      </c>
      <c r="F10" s="552" t="s">
        <v>312</v>
      </c>
      <c r="G10" s="561" t="s">
        <v>312</v>
      </c>
      <c r="H10" s="562" t="s">
        <v>312</v>
      </c>
      <c r="I10" s="562" t="s">
        <v>312</v>
      </c>
      <c r="J10" s="562" t="s">
        <v>312</v>
      </c>
      <c r="K10" s="562" t="s">
        <v>312</v>
      </c>
      <c r="L10" s="562" t="s">
        <v>312</v>
      </c>
      <c r="M10" s="562" t="s">
        <v>312</v>
      </c>
      <c r="N10" s="562" t="s">
        <v>312</v>
      </c>
      <c r="O10" s="562" t="s">
        <v>312</v>
      </c>
      <c r="P10" s="562" t="s">
        <v>312</v>
      </c>
      <c r="Q10" s="562" t="s">
        <v>312</v>
      </c>
      <c r="R10" s="562" t="s">
        <v>312</v>
      </c>
      <c r="S10" s="562" t="s">
        <v>312</v>
      </c>
      <c r="T10" s="562" t="s">
        <v>312</v>
      </c>
      <c r="U10" s="562" t="s">
        <v>312</v>
      </c>
      <c r="V10" s="562" t="s">
        <v>312</v>
      </c>
      <c r="W10" s="562" t="s">
        <v>312</v>
      </c>
      <c r="X10" s="562" t="s">
        <v>312</v>
      </c>
      <c r="Y10" s="562" t="s">
        <v>312</v>
      </c>
      <c r="Z10" s="562" t="s">
        <v>312</v>
      </c>
      <c r="AA10" s="562" t="s">
        <v>312</v>
      </c>
      <c r="AB10" s="562" t="s">
        <v>312</v>
      </c>
      <c r="AC10" s="562" t="s">
        <v>312</v>
      </c>
      <c r="AD10" s="562" t="s">
        <v>312</v>
      </c>
      <c r="AE10" s="562" t="s">
        <v>312</v>
      </c>
      <c r="AF10" s="562" t="s">
        <v>312</v>
      </c>
      <c r="AG10" s="562" t="s">
        <v>312</v>
      </c>
      <c r="AH10" s="562" t="s">
        <v>312</v>
      </c>
      <c r="AI10" s="562" t="s">
        <v>312</v>
      </c>
      <c r="AJ10" s="562" t="s">
        <v>312</v>
      </c>
      <c r="AK10" s="562" t="s">
        <v>312</v>
      </c>
      <c r="AL10" s="562" t="s">
        <v>312</v>
      </c>
      <c r="AM10" s="562" t="s">
        <v>312</v>
      </c>
      <c r="AN10" s="562" t="s">
        <v>312</v>
      </c>
      <c r="AO10" s="562" t="s">
        <v>312</v>
      </c>
      <c r="AP10" s="562" t="s">
        <v>312</v>
      </c>
      <c r="AQ10" s="562" t="s">
        <v>312</v>
      </c>
      <c r="AR10" s="562" t="s">
        <v>312</v>
      </c>
      <c r="AS10" s="562" t="s">
        <v>312</v>
      </c>
      <c r="AT10" s="562" t="s">
        <v>312</v>
      </c>
      <c r="AU10" s="562" t="s">
        <v>312</v>
      </c>
      <c r="AV10" s="562" t="s">
        <v>312</v>
      </c>
      <c r="AW10" s="562" t="s">
        <v>312</v>
      </c>
      <c r="AX10" s="562" t="s">
        <v>312</v>
      </c>
      <c r="AY10" s="562" t="s">
        <v>312</v>
      </c>
      <c r="AZ10" s="562" t="s">
        <v>312</v>
      </c>
      <c r="BA10" s="562" t="s">
        <v>312</v>
      </c>
      <c r="BB10" s="562" t="s">
        <v>312</v>
      </c>
      <c r="BC10" s="562" t="s">
        <v>312</v>
      </c>
      <c r="BD10" s="562" t="s">
        <v>312</v>
      </c>
      <c r="BE10" s="562" t="s">
        <v>312</v>
      </c>
      <c r="BF10" s="562" t="s">
        <v>312</v>
      </c>
      <c r="BG10" s="562" t="s">
        <v>312</v>
      </c>
      <c r="BH10" s="562" t="s">
        <v>312</v>
      </c>
      <c r="BI10" s="562" t="s">
        <v>312</v>
      </c>
      <c r="BJ10" s="562" t="s">
        <v>312</v>
      </c>
      <c r="BK10" s="562" t="s">
        <v>312</v>
      </c>
      <c r="BL10" s="562" t="s">
        <v>312</v>
      </c>
      <c r="BM10" s="562" t="s">
        <v>312</v>
      </c>
      <c r="BN10" s="562" t="s">
        <v>312</v>
      </c>
      <c r="BO10" s="562" t="s">
        <v>312</v>
      </c>
      <c r="BP10" s="562" t="s">
        <v>312</v>
      </c>
      <c r="BQ10" s="562" t="s">
        <v>312</v>
      </c>
      <c r="BR10" s="562" t="s">
        <v>312</v>
      </c>
      <c r="BS10" s="562" t="s">
        <v>312</v>
      </c>
      <c r="BT10" s="562" t="s">
        <v>312</v>
      </c>
      <c r="BU10" s="562" t="s">
        <v>312</v>
      </c>
      <c r="BV10" s="562" t="s">
        <v>312</v>
      </c>
      <c r="BW10" s="562" t="s">
        <v>312</v>
      </c>
      <c r="BX10" s="562" t="s">
        <v>312</v>
      </c>
      <c r="BY10" s="562" t="s">
        <v>312</v>
      </c>
      <c r="BZ10" s="562" t="s">
        <v>312</v>
      </c>
      <c r="CA10" s="562" t="s">
        <v>312</v>
      </c>
      <c r="CB10" s="562" t="s">
        <v>312</v>
      </c>
      <c r="CC10" s="562" t="s">
        <v>312</v>
      </c>
      <c r="CD10" s="562" t="s">
        <v>312</v>
      </c>
      <c r="CE10" s="562" t="s">
        <v>312</v>
      </c>
      <c r="CF10" s="562" t="s">
        <v>312</v>
      </c>
      <c r="CG10" s="562" t="s">
        <v>312</v>
      </c>
      <c r="CH10" s="562" t="s">
        <v>312</v>
      </c>
      <c r="CI10" s="562" t="s">
        <v>312</v>
      </c>
      <c r="CJ10" s="562" t="s">
        <v>312</v>
      </c>
      <c r="CK10" s="562" t="s">
        <v>312</v>
      </c>
      <c r="CL10" s="562" t="s">
        <v>312</v>
      </c>
      <c r="CM10" s="562" t="s">
        <v>312</v>
      </c>
      <c r="CN10" s="562" t="s">
        <v>312</v>
      </c>
      <c r="CO10" s="562" t="s">
        <v>312</v>
      </c>
      <c r="CP10" s="562" t="s">
        <v>312</v>
      </c>
      <c r="CQ10" s="562" t="s">
        <v>312</v>
      </c>
      <c r="CR10" s="562" t="s">
        <v>312</v>
      </c>
      <c r="CS10" s="562" t="s">
        <v>312</v>
      </c>
      <c r="CT10" s="562" t="s">
        <v>312</v>
      </c>
      <c r="CU10" s="562" t="s">
        <v>312</v>
      </c>
      <c r="CV10" s="562" t="s">
        <v>312</v>
      </c>
      <c r="CW10" s="562" t="s">
        <v>312</v>
      </c>
      <c r="CX10" s="562" t="s">
        <v>312</v>
      </c>
      <c r="CY10" s="562" t="s">
        <v>312</v>
      </c>
      <c r="CZ10" s="562" t="s">
        <v>312</v>
      </c>
      <c r="DA10" s="562" t="s">
        <v>312</v>
      </c>
      <c r="DB10" s="562" t="s">
        <v>312</v>
      </c>
      <c r="DC10" s="562" t="s">
        <v>312</v>
      </c>
      <c r="DD10" s="562" t="s">
        <v>312</v>
      </c>
      <c r="DE10" s="562" t="s">
        <v>312</v>
      </c>
      <c r="DF10" s="562" t="s">
        <v>312</v>
      </c>
      <c r="DG10" s="562" t="s">
        <v>312</v>
      </c>
      <c r="DH10" s="562" t="s">
        <v>312</v>
      </c>
      <c r="DI10" s="562" t="s">
        <v>312</v>
      </c>
      <c r="DJ10" s="562" t="s">
        <v>312</v>
      </c>
      <c r="DK10" s="562" t="s">
        <v>312</v>
      </c>
      <c r="DL10" s="562" t="s">
        <v>312</v>
      </c>
      <c r="DM10" s="562" t="s">
        <v>312</v>
      </c>
      <c r="DN10" s="562" t="s">
        <v>312</v>
      </c>
      <c r="DO10" s="562" t="s">
        <v>312</v>
      </c>
      <c r="DP10" s="562" t="s">
        <v>312</v>
      </c>
      <c r="DQ10" s="563" t="s">
        <v>312</v>
      </c>
      <c r="DR10" s="564" t="s">
        <v>312</v>
      </c>
      <c r="DS10" s="562" t="s">
        <v>312</v>
      </c>
      <c r="DT10" s="562" t="s">
        <v>312</v>
      </c>
      <c r="DU10" s="562" t="s">
        <v>312</v>
      </c>
      <c r="DV10" s="562" t="s">
        <v>312</v>
      </c>
      <c r="DW10" s="562" t="s">
        <v>312</v>
      </c>
      <c r="DX10" s="562" t="s">
        <v>312</v>
      </c>
      <c r="DY10" s="562" t="s">
        <v>312</v>
      </c>
      <c r="DZ10" s="562" t="s">
        <v>312</v>
      </c>
      <c r="EA10" s="562" t="s">
        <v>312</v>
      </c>
      <c r="EB10" s="562" t="s">
        <v>312</v>
      </c>
      <c r="EC10" s="562" t="s">
        <v>312</v>
      </c>
      <c r="ED10" s="562" t="s">
        <v>312</v>
      </c>
      <c r="EE10" s="562" t="s">
        <v>312</v>
      </c>
      <c r="EF10" s="562" t="s">
        <v>312</v>
      </c>
      <c r="EG10" s="562" t="s">
        <v>312</v>
      </c>
      <c r="EH10" s="562" t="s">
        <v>312</v>
      </c>
      <c r="EI10" s="562" t="s">
        <v>312</v>
      </c>
      <c r="EJ10" s="562" t="s">
        <v>312</v>
      </c>
      <c r="EK10" s="562" t="s">
        <v>312</v>
      </c>
      <c r="EL10" s="562" t="s">
        <v>312</v>
      </c>
      <c r="EM10" s="562" t="s">
        <v>312</v>
      </c>
      <c r="EN10" s="562" t="s">
        <v>312</v>
      </c>
      <c r="EO10" s="553" t="s">
        <v>312</v>
      </c>
      <c r="EP10" s="553" t="s">
        <v>312</v>
      </c>
      <c r="EQ10" s="553" t="s">
        <v>312</v>
      </c>
      <c r="ER10" s="553" t="s">
        <v>312</v>
      </c>
      <c r="ES10" s="553" t="s">
        <v>312</v>
      </c>
      <c r="ET10" s="553" t="s">
        <v>312</v>
      </c>
      <c r="EU10" s="553" t="s">
        <v>312</v>
      </c>
      <c r="EV10" s="553" t="s">
        <v>312</v>
      </c>
      <c r="EW10" s="553" t="s">
        <v>312</v>
      </c>
      <c r="EX10" s="553" t="s">
        <v>312</v>
      </c>
      <c r="EY10" s="553" t="s">
        <v>312</v>
      </c>
      <c r="EZ10" s="553" t="s">
        <v>312</v>
      </c>
      <c r="FA10" s="553" t="s">
        <v>312</v>
      </c>
      <c r="FB10" s="553" t="s">
        <v>312</v>
      </c>
      <c r="FC10" s="553" t="s">
        <v>312</v>
      </c>
      <c r="FD10" s="553" t="s">
        <v>312</v>
      </c>
      <c r="FE10" s="556" t="s">
        <v>312</v>
      </c>
      <c r="FF10" s="565"/>
      <c r="FG10" s="1"/>
      <c r="FH10" s="440" t="str">
        <f>'Z7 TARGET CREATION'!G6</f>
        <v>Abandoned land forest</v>
      </c>
      <c r="FI10" s="559">
        <v>0.75</v>
      </c>
      <c r="FJ10" s="560" t="str">
        <f t="shared" si="5"/>
        <v>Medium</v>
      </c>
      <c r="FK10" s="1"/>
      <c r="FL10" s="1"/>
      <c r="FM10" s="1"/>
      <c r="FN10" s="1"/>
      <c r="FO10" s="1"/>
      <c r="FP10" s="1"/>
      <c r="FQ10" s="1"/>
      <c r="FR10" s="1"/>
      <c r="FS10" s="1"/>
      <c r="FT10" s="1"/>
      <c r="FU10" s="1"/>
      <c r="FV10" s="1"/>
      <c r="FW10" s="1"/>
      <c r="FX10" s="1"/>
      <c r="FY10" s="1"/>
      <c r="FZ10" s="1"/>
      <c r="GA10" s="1"/>
      <c r="GB10" s="1"/>
      <c r="GC10" s="1"/>
      <c r="GD10" s="1"/>
    </row>
    <row r="11" spans="1:186" x14ac:dyDescent="0.2">
      <c r="A11" s="549" t="str">
        <f t="shared" si="3"/>
        <v>Native dominated secondary forest</v>
      </c>
      <c r="B11" s="550" t="str">
        <f t="shared" si="4"/>
        <v>Native dominated secondary forest/POOR</v>
      </c>
      <c r="C11" s="763"/>
      <c r="D11" s="775"/>
      <c r="E11" s="551" t="s">
        <v>331</v>
      </c>
      <c r="F11" s="552" t="s">
        <v>312</v>
      </c>
      <c r="G11" s="566" t="s">
        <v>312</v>
      </c>
      <c r="H11" s="566" t="s">
        <v>312</v>
      </c>
      <c r="I11" s="566" t="s">
        <v>312</v>
      </c>
      <c r="J11" s="553" t="s">
        <v>312</v>
      </c>
      <c r="K11" s="553" t="s">
        <v>312</v>
      </c>
      <c r="L11" s="554">
        <v>15</v>
      </c>
      <c r="M11" s="554">
        <v>30</v>
      </c>
      <c r="N11" s="553" t="s">
        <v>312</v>
      </c>
      <c r="O11" s="553" t="s">
        <v>312</v>
      </c>
      <c r="P11" s="553" t="s">
        <v>312</v>
      </c>
      <c r="Q11" s="553" t="s">
        <v>312</v>
      </c>
      <c r="R11" s="553" t="s">
        <v>312</v>
      </c>
      <c r="S11" s="553" t="s">
        <v>312</v>
      </c>
      <c r="T11" s="553" t="s">
        <v>312</v>
      </c>
      <c r="U11" s="553" t="s">
        <v>312</v>
      </c>
      <c r="V11" s="553" t="s">
        <v>312</v>
      </c>
      <c r="W11" s="553" t="s">
        <v>312</v>
      </c>
      <c r="X11" s="553" t="s">
        <v>312</v>
      </c>
      <c r="Y11" s="553" t="s">
        <v>312</v>
      </c>
      <c r="Z11" s="553" t="s">
        <v>312</v>
      </c>
      <c r="AA11" s="553" t="s">
        <v>312</v>
      </c>
      <c r="AB11" s="553" t="s">
        <v>312</v>
      </c>
      <c r="AC11" s="553" t="s">
        <v>312</v>
      </c>
      <c r="AD11" s="553" t="s">
        <v>312</v>
      </c>
      <c r="AE11" s="553" t="s">
        <v>312</v>
      </c>
      <c r="AF11" s="553" t="s">
        <v>312</v>
      </c>
      <c r="AG11" s="553" t="s">
        <v>312</v>
      </c>
      <c r="AH11" s="553" t="s">
        <v>312</v>
      </c>
      <c r="AI11" s="553" t="s">
        <v>312</v>
      </c>
      <c r="AJ11" s="553" t="s">
        <v>312</v>
      </c>
      <c r="AK11" s="553" t="s">
        <v>312</v>
      </c>
      <c r="AL11" s="553" t="s">
        <v>312</v>
      </c>
      <c r="AM11" s="553" t="s">
        <v>312</v>
      </c>
      <c r="AN11" s="553" t="s">
        <v>312</v>
      </c>
      <c r="AO11" s="553" t="s">
        <v>312</v>
      </c>
      <c r="AP11" s="553" t="s">
        <v>312</v>
      </c>
      <c r="AQ11" s="553" t="s">
        <v>312</v>
      </c>
      <c r="AR11" s="553" t="s">
        <v>312</v>
      </c>
      <c r="AS11" s="553" t="s">
        <v>312</v>
      </c>
      <c r="AT11" s="553" t="s">
        <v>312</v>
      </c>
      <c r="AU11" s="553" t="s">
        <v>312</v>
      </c>
      <c r="AV11" s="553" t="s">
        <v>312</v>
      </c>
      <c r="AW11" s="553" t="s">
        <v>312</v>
      </c>
      <c r="AX11" s="553" t="s">
        <v>312</v>
      </c>
      <c r="AY11" s="553" t="s">
        <v>312</v>
      </c>
      <c r="AZ11" s="553" t="s">
        <v>312</v>
      </c>
      <c r="BA11" s="553" t="s">
        <v>312</v>
      </c>
      <c r="BB11" s="553" t="s">
        <v>312</v>
      </c>
      <c r="BC11" s="553" t="s">
        <v>312</v>
      </c>
      <c r="BD11" s="553" t="s">
        <v>312</v>
      </c>
      <c r="BE11" s="553" t="s">
        <v>312</v>
      </c>
      <c r="BF11" s="553" t="s">
        <v>312</v>
      </c>
      <c r="BG11" s="553" t="s">
        <v>312</v>
      </c>
      <c r="BH11" s="553" t="s">
        <v>312</v>
      </c>
      <c r="BI11" s="553" t="s">
        <v>312</v>
      </c>
      <c r="BJ11" s="553" t="s">
        <v>312</v>
      </c>
      <c r="BK11" s="553" t="s">
        <v>312</v>
      </c>
      <c r="BL11" s="553" t="s">
        <v>312</v>
      </c>
      <c r="BM11" s="553" t="s">
        <v>312</v>
      </c>
      <c r="BN11" s="553" t="s">
        <v>312</v>
      </c>
      <c r="BO11" s="553" t="s">
        <v>312</v>
      </c>
      <c r="BP11" s="553" t="s">
        <v>312</v>
      </c>
      <c r="BQ11" s="553" t="s">
        <v>312</v>
      </c>
      <c r="BR11" s="553" t="s">
        <v>312</v>
      </c>
      <c r="BS11" s="553" t="s">
        <v>312</v>
      </c>
      <c r="BT11" s="553" t="s">
        <v>312</v>
      </c>
      <c r="BU11" s="553" t="s">
        <v>312</v>
      </c>
      <c r="BV11" s="562" t="s">
        <v>312</v>
      </c>
      <c r="BW11" s="562" t="s">
        <v>312</v>
      </c>
      <c r="BX11" s="562" t="s">
        <v>312</v>
      </c>
      <c r="BY11" s="562" t="s">
        <v>312</v>
      </c>
      <c r="BZ11" s="562" t="s">
        <v>312</v>
      </c>
      <c r="CA11" s="562" t="s">
        <v>312</v>
      </c>
      <c r="CB11" s="562" t="s">
        <v>312</v>
      </c>
      <c r="CC11" s="562" t="s">
        <v>312</v>
      </c>
      <c r="CD11" s="562" t="s">
        <v>312</v>
      </c>
      <c r="CE11" s="562" t="s">
        <v>312</v>
      </c>
      <c r="CF11" s="562" t="s">
        <v>312</v>
      </c>
      <c r="CG11" s="562" t="s">
        <v>312</v>
      </c>
      <c r="CH11" s="562" t="s">
        <v>312</v>
      </c>
      <c r="CI11" s="562" t="s">
        <v>312</v>
      </c>
      <c r="CJ11" s="562" t="s">
        <v>312</v>
      </c>
      <c r="CK11" s="562" t="s">
        <v>312</v>
      </c>
      <c r="CL11" s="562" t="s">
        <v>312</v>
      </c>
      <c r="CM11" s="562" t="s">
        <v>312</v>
      </c>
      <c r="CN11" s="562" t="s">
        <v>312</v>
      </c>
      <c r="CO11" s="562" t="s">
        <v>312</v>
      </c>
      <c r="CP11" s="562" t="s">
        <v>312</v>
      </c>
      <c r="CQ11" s="562" t="s">
        <v>312</v>
      </c>
      <c r="CR11" s="562" t="s">
        <v>312</v>
      </c>
      <c r="CS11" s="562" t="s">
        <v>312</v>
      </c>
      <c r="CT11" s="562" t="s">
        <v>312</v>
      </c>
      <c r="CU11" s="562" t="s">
        <v>312</v>
      </c>
      <c r="CV11" s="562" t="s">
        <v>312</v>
      </c>
      <c r="CW11" s="562" t="s">
        <v>312</v>
      </c>
      <c r="CX11" s="562" t="s">
        <v>312</v>
      </c>
      <c r="CY11" s="562" t="s">
        <v>312</v>
      </c>
      <c r="CZ11" s="562" t="s">
        <v>312</v>
      </c>
      <c r="DA11" s="562" t="s">
        <v>312</v>
      </c>
      <c r="DB11" s="562" t="s">
        <v>312</v>
      </c>
      <c r="DC11" s="562" t="s">
        <v>312</v>
      </c>
      <c r="DD11" s="562" t="s">
        <v>312</v>
      </c>
      <c r="DE11" s="562" t="s">
        <v>312</v>
      </c>
      <c r="DF11" s="562" t="s">
        <v>312</v>
      </c>
      <c r="DG11" s="562" t="s">
        <v>312</v>
      </c>
      <c r="DH11" s="562" t="s">
        <v>312</v>
      </c>
      <c r="DI11" s="562" t="s">
        <v>312</v>
      </c>
      <c r="DJ11" s="562" t="s">
        <v>312</v>
      </c>
      <c r="DK11" s="562" t="s">
        <v>312</v>
      </c>
      <c r="DL11" s="562" t="s">
        <v>312</v>
      </c>
      <c r="DM11" s="562" t="s">
        <v>312</v>
      </c>
      <c r="DN11" s="562" t="s">
        <v>312</v>
      </c>
      <c r="DO11" s="562" t="s">
        <v>312</v>
      </c>
      <c r="DP11" s="562" t="s">
        <v>312</v>
      </c>
      <c r="DQ11" s="563" t="s">
        <v>312</v>
      </c>
      <c r="DR11" s="564" t="s">
        <v>312</v>
      </c>
      <c r="DS11" s="562" t="s">
        <v>312</v>
      </c>
      <c r="DT11" s="562" t="s">
        <v>312</v>
      </c>
      <c r="DU11" s="562" t="s">
        <v>312</v>
      </c>
      <c r="DV11" s="562" t="s">
        <v>312</v>
      </c>
      <c r="DW11" s="562" t="s">
        <v>312</v>
      </c>
      <c r="DX11" s="562" t="s">
        <v>312</v>
      </c>
      <c r="DY11" s="562" t="s">
        <v>312</v>
      </c>
      <c r="DZ11" s="562" t="s">
        <v>312</v>
      </c>
      <c r="EA11" s="562" t="s">
        <v>312</v>
      </c>
      <c r="EB11" s="562" t="s">
        <v>312</v>
      </c>
      <c r="EC11" s="562" t="s">
        <v>312</v>
      </c>
      <c r="ED11" s="562" t="s">
        <v>312</v>
      </c>
      <c r="EE11" s="562" t="s">
        <v>312</v>
      </c>
      <c r="EF11" s="562" t="s">
        <v>312</v>
      </c>
      <c r="EG11" s="562" t="s">
        <v>312</v>
      </c>
      <c r="EH11" s="562" t="s">
        <v>312</v>
      </c>
      <c r="EI11" s="562" t="s">
        <v>312</v>
      </c>
      <c r="EJ11" s="562" t="s">
        <v>312</v>
      </c>
      <c r="EK11" s="562" t="s">
        <v>312</v>
      </c>
      <c r="EL11" s="562" t="s">
        <v>312</v>
      </c>
      <c r="EM11" s="562" t="s">
        <v>312</v>
      </c>
      <c r="EN11" s="562" t="s">
        <v>312</v>
      </c>
      <c r="EO11" s="553" t="s">
        <v>312</v>
      </c>
      <c r="EP11" s="553" t="s">
        <v>312</v>
      </c>
      <c r="EQ11" s="553" t="s">
        <v>312</v>
      </c>
      <c r="ER11" s="553" t="s">
        <v>312</v>
      </c>
      <c r="ES11" s="553" t="s">
        <v>312</v>
      </c>
      <c r="ET11" s="553" t="s">
        <v>312</v>
      </c>
      <c r="EU11" s="553" t="s">
        <v>312</v>
      </c>
      <c r="EV11" s="553" t="s">
        <v>312</v>
      </c>
      <c r="EW11" s="553" t="s">
        <v>312</v>
      </c>
      <c r="EX11" s="553" t="s">
        <v>312</v>
      </c>
      <c r="EY11" s="553" t="s">
        <v>312</v>
      </c>
      <c r="EZ11" s="553" t="s">
        <v>312</v>
      </c>
      <c r="FA11" s="553" t="s">
        <v>312</v>
      </c>
      <c r="FB11" s="553" t="s">
        <v>312</v>
      </c>
      <c r="FC11" s="553" t="s">
        <v>312</v>
      </c>
      <c r="FD11" s="553" t="s">
        <v>312</v>
      </c>
      <c r="FE11" s="556" t="s">
        <v>312</v>
      </c>
      <c r="FF11" s="1"/>
      <c r="FG11" s="1"/>
      <c r="FH11" s="440" t="str">
        <f>'Z7 TARGET CREATION'!G7</f>
        <v>Casuarina-dominated coastal forest</v>
      </c>
      <c r="FI11" s="559">
        <v>0.75</v>
      </c>
      <c r="FJ11" s="560" t="str">
        <f t="shared" si="5"/>
        <v>Medium</v>
      </c>
      <c r="FK11" s="1"/>
      <c r="FL11" s="1"/>
      <c r="FM11" s="1"/>
      <c r="FN11" s="1"/>
      <c r="FO11" s="1"/>
      <c r="FP11" s="1"/>
      <c r="FQ11" s="1"/>
      <c r="FR11" s="1"/>
      <c r="FS11" s="1"/>
      <c r="FT11" s="1"/>
      <c r="FU11" s="1"/>
      <c r="FV11" s="1"/>
      <c r="FW11" s="1"/>
      <c r="FX11" s="1"/>
      <c r="FY11" s="1"/>
      <c r="FZ11" s="1"/>
      <c r="GA11" s="1"/>
      <c r="GB11" s="1"/>
      <c r="GC11" s="1"/>
      <c r="GD11" s="1"/>
    </row>
    <row r="12" spans="1:186" x14ac:dyDescent="0.2">
      <c r="A12" s="549" t="str">
        <f t="shared" si="3"/>
        <v>Native dominated secondary forest</v>
      </c>
      <c r="B12" s="550" t="str">
        <f t="shared" si="4"/>
        <v>Native dominated secondary forest/MODERATE</v>
      </c>
      <c r="C12" s="763"/>
      <c r="D12" s="775"/>
      <c r="E12" s="551" t="s">
        <v>130</v>
      </c>
      <c r="F12" s="552" t="s">
        <v>312</v>
      </c>
      <c r="G12" s="566" t="s">
        <v>312</v>
      </c>
      <c r="H12" s="566" t="s">
        <v>312</v>
      </c>
      <c r="I12" s="566" t="s">
        <v>312</v>
      </c>
      <c r="J12" s="553" t="s">
        <v>312</v>
      </c>
      <c r="K12" s="553" t="s">
        <v>312</v>
      </c>
      <c r="L12" s="553" t="s">
        <v>312</v>
      </c>
      <c r="M12" s="554">
        <v>10</v>
      </c>
      <c r="N12" s="553" t="s">
        <v>312</v>
      </c>
      <c r="O12" s="553" t="s">
        <v>312</v>
      </c>
      <c r="P12" s="553" t="s">
        <v>312</v>
      </c>
      <c r="Q12" s="553" t="s">
        <v>312</v>
      </c>
      <c r="R12" s="553" t="s">
        <v>312</v>
      </c>
      <c r="S12" s="553" t="s">
        <v>312</v>
      </c>
      <c r="T12" s="553" t="s">
        <v>312</v>
      </c>
      <c r="U12" s="553" t="s">
        <v>312</v>
      </c>
      <c r="V12" s="553" t="s">
        <v>312</v>
      </c>
      <c r="W12" s="553" t="s">
        <v>312</v>
      </c>
      <c r="X12" s="553" t="s">
        <v>312</v>
      </c>
      <c r="Y12" s="553" t="s">
        <v>312</v>
      </c>
      <c r="Z12" s="553" t="s">
        <v>312</v>
      </c>
      <c r="AA12" s="553" t="s">
        <v>312</v>
      </c>
      <c r="AB12" s="553" t="s">
        <v>312</v>
      </c>
      <c r="AC12" s="553" t="s">
        <v>312</v>
      </c>
      <c r="AD12" s="553" t="s">
        <v>312</v>
      </c>
      <c r="AE12" s="553" t="s">
        <v>312</v>
      </c>
      <c r="AF12" s="553" t="s">
        <v>312</v>
      </c>
      <c r="AG12" s="553" t="s">
        <v>312</v>
      </c>
      <c r="AH12" s="553" t="s">
        <v>312</v>
      </c>
      <c r="AI12" s="553" t="s">
        <v>312</v>
      </c>
      <c r="AJ12" s="553" t="s">
        <v>312</v>
      </c>
      <c r="AK12" s="553" t="s">
        <v>312</v>
      </c>
      <c r="AL12" s="553" t="s">
        <v>312</v>
      </c>
      <c r="AM12" s="553" t="s">
        <v>312</v>
      </c>
      <c r="AN12" s="553" t="s">
        <v>312</v>
      </c>
      <c r="AO12" s="553" t="s">
        <v>312</v>
      </c>
      <c r="AP12" s="553" t="s">
        <v>312</v>
      </c>
      <c r="AQ12" s="553" t="s">
        <v>312</v>
      </c>
      <c r="AR12" s="553" t="s">
        <v>312</v>
      </c>
      <c r="AS12" s="553" t="s">
        <v>312</v>
      </c>
      <c r="AT12" s="553" t="s">
        <v>312</v>
      </c>
      <c r="AU12" s="553" t="s">
        <v>312</v>
      </c>
      <c r="AV12" s="553" t="s">
        <v>312</v>
      </c>
      <c r="AW12" s="553" t="s">
        <v>312</v>
      </c>
      <c r="AX12" s="553" t="s">
        <v>312</v>
      </c>
      <c r="AY12" s="553" t="s">
        <v>312</v>
      </c>
      <c r="AZ12" s="553" t="s">
        <v>312</v>
      </c>
      <c r="BA12" s="553" t="s">
        <v>312</v>
      </c>
      <c r="BB12" s="553" t="s">
        <v>312</v>
      </c>
      <c r="BC12" s="553" t="s">
        <v>312</v>
      </c>
      <c r="BD12" s="553" t="s">
        <v>312</v>
      </c>
      <c r="BE12" s="553" t="s">
        <v>312</v>
      </c>
      <c r="BF12" s="553" t="s">
        <v>312</v>
      </c>
      <c r="BG12" s="553" t="s">
        <v>312</v>
      </c>
      <c r="BH12" s="553" t="s">
        <v>312</v>
      </c>
      <c r="BI12" s="553" t="s">
        <v>312</v>
      </c>
      <c r="BJ12" s="553" t="s">
        <v>312</v>
      </c>
      <c r="BK12" s="553" t="s">
        <v>312</v>
      </c>
      <c r="BL12" s="553" t="s">
        <v>312</v>
      </c>
      <c r="BM12" s="553" t="s">
        <v>312</v>
      </c>
      <c r="BN12" s="553" t="s">
        <v>312</v>
      </c>
      <c r="BO12" s="553" t="s">
        <v>312</v>
      </c>
      <c r="BP12" s="553" t="s">
        <v>312</v>
      </c>
      <c r="BQ12" s="553" t="s">
        <v>312</v>
      </c>
      <c r="BR12" s="553" t="s">
        <v>312</v>
      </c>
      <c r="BS12" s="553" t="s">
        <v>312</v>
      </c>
      <c r="BT12" s="553" t="s">
        <v>312</v>
      </c>
      <c r="BU12" s="553" t="s">
        <v>312</v>
      </c>
      <c r="BV12" s="553" t="s">
        <v>312</v>
      </c>
      <c r="BW12" s="553" t="s">
        <v>312</v>
      </c>
      <c r="BX12" s="553" t="s">
        <v>312</v>
      </c>
      <c r="BY12" s="553" t="s">
        <v>312</v>
      </c>
      <c r="BZ12" s="553" t="s">
        <v>312</v>
      </c>
      <c r="CA12" s="553" t="s">
        <v>312</v>
      </c>
      <c r="CB12" s="553" t="s">
        <v>312</v>
      </c>
      <c r="CC12" s="553" t="s">
        <v>312</v>
      </c>
      <c r="CD12" s="553" t="s">
        <v>312</v>
      </c>
      <c r="CE12" s="553" t="s">
        <v>312</v>
      </c>
      <c r="CF12" s="553" t="s">
        <v>312</v>
      </c>
      <c r="CG12" s="553" t="s">
        <v>312</v>
      </c>
      <c r="CH12" s="553" t="s">
        <v>312</v>
      </c>
      <c r="CI12" s="553" t="s">
        <v>312</v>
      </c>
      <c r="CJ12" s="553" t="s">
        <v>312</v>
      </c>
      <c r="CK12" s="553" t="s">
        <v>312</v>
      </c>
      <c r="CL12" s="553" t="s">
        <v>312</v>
      </c>
      <c r="CM12" s="553" t="s">
        <v>312</v>
      </c>
      <c r="CN12" s="553" t="s">
        <v>312</v>
      </c>
      <c r="CO12" s="553" t="s">
        <v>312</v>
      </c>
      <c r="CP12" s="553" t="s">
        <v>312</v>
      </c>
      <c r="CQ12" s="553" t="s">
        <v>312</v>
      </c>
      <c r="CR12" s="553" t="s">
        <v>312</v>
      </c>
      <c r="CS12" s="553" t="s">
        <v>312</v>
      </c>
      <c r="CT12" s="553" t="s">
        <v>312</v>
      </c>
      <c r="CU12" s="553" t="s">
        <v>312</v>
      </c>
      <c r="CV12" s="553" t="s">
        <v>312</v>
      </c>
      <c r="CW12" s="553" t="s">
        <v>312</v>
      </c>
      <c r="CX12" s="553" t="s">
        <v>312</v>
      </c>
      <c r="CY12" s="553" t="s">
        <v>312</v>
      </c>
      <c r="CZ12" s="553" t="s">
        <v>312</v>
      </c>
      <c r="DA12" s="553" t="s">
        <v>312</v>
      </c>
      <c r="DB12" s="553" t="s">
        <v>312</v>
      </c>
      <c r="DC12" s="553" t="s">
        <v>312</v>
      </c>
      <c r="DD12" s="553" t="s">
        <v>312</v>
      </c>
      <c r="DE12" s="553" t="s">
        <v>312</v>
      </c>
      <c r="DF12" s="553" t="s">
        <v>312</v>
      </c>
      <c r="DG12" s="553" t="s">
        <v>312</v>
      </c>
      <c r="DH12" s="553" t="s">
        <v>312</v>
      </c>
      <c r="DI12" s="553" t="s">
        <v>312</v>
      </c>
      <c r="DJ12" s="553" t="s">
        <v>312</v>
      </c>
      <c r="DK12" s="553" t="s">
        <v>312</v>
      </c>
      <c r="DL12" s="553" t="s">
        <v>312</v>
      </c>
      <c r="DM12" s="553" t="s">
        <v>312</v>
      </c>
      <c r="DN12" s="553" t="s">
        <v>312</v>
      </c>
      <c r="DO12" s="553" t="s">
        <v>312</v>
      </c>
      <c r="DP12" s="553" t="s">
        <v>312</v>
      </c>
      <c r="DQ12" s="555" t="s">
        <v>312</v>
      </c>
      <c r="DR12" s="552" t="s">
        <v>312</v>
      </c>
      <c r="DS12" s="553" t="s">
        <v>312</v>
      </c>
      <c r="DT12" s="553" t="s">
        <v>312</v>
      </c>
      <c r="DU12" s="553" t="s">
        <v>312</v>
      </c>
      <c r="DV12" s="553" t="s">
        <v>312</v>
      </c>
      <c r="DW12" s="553" t="s">
        <v>312</v>
      </c>
      <c r="DX12" s="553" t="s">
        <v>312</v>
      </c>
      <c r="DY12" s="553" t="s">
        <v>312</v>
      </c>
      <c r="DZ12" s="553" t="s">
        <v>312</v>
      </c>
      <c r="EA12" s="553" t="s">
        <v>312</v>
      </c>
      <c r="EB12" s="553" t="s">
        <v>312</v>
      </c>
      <c r="EC12" s="553" t="s">
        <v>312</v>
      </c>
      <c r="ED12" s="553" t="s">
        <v>312</v>
      </c>
      <c r="EE12" s="553" t="s">
        <v>312</v>
      </c>
      <c r="EF12" s="553" t="s">
        <v>312</v>
      </c>
      <c r="EG12" s="553" t="s">
        <v>312</v>
      </c>
      <c r="EH12" s="553" t="s">
        <v>312</v>
      </c>
      <c r="EI12" s="553" t="s">
        <v>312</v>
      </c>
      <c r="EJ12" s="553" t="s">
        <v>312</v>
      </c>
      <c r="EK12" s="553" t="s">
        <v>312</v>
      </c>
      <c r="EL12" s="553" t="s">
        <v>312</v>
      </c>
      <c r="EM12" s="553" t="s">
        <v>312</v>
      </c>
      <c r="EN12" s="553" t="s">
        <v>312</v>
      </c>
      <c r="EO12" s="553" t="s">
        <v>312</v>
      </c>
      <c r="EP12" s="553" t="s">
        <v>312</v>
      </c>
      <c r="EQ12" s="553" t="s">
        <v>312</v>
      </c>
      <c r="ER12" s="553" t="s">
        <v>312</v>
      </c>
      <c r="ES12" s="553" t="s">
        <v>312</v>
      </c>
      <c r="ET12" s="553" t="s">
        <v>312</v>
      </c>
      <c r="EU12" s="553" t="s">
        <v>312</v>
      </c>
      <c r="EV12" s="553" t="s">
        <v>312</v>
      </c>
      <c r="EW12" s="553" t="s">
        <v>312</v>
      </c>
      <c r="EX12" s="553" t="s">
        <v>312</v>
      </c>
      <c r="EY12" s="553" t="s">
        <v>312</v>
      </c>
      <c r="EZ12" s="553" t="s">
        <v>312</v>
      </c>
      <c r="FA12" s="553" t="s">
        <v>312</v>
      </c>
      <c r="FB12" s="553" t="s">
        <v>312</v>
      </c>
      <c r="FC12" s="553" t="s">
        <v>312</v>
      </c>
      <c r="FD12" s="553" t="s">
        <v>312</v>
      </c>
      <c r="FE12" s="556" t="s">
        <v>312</v>
      </c>
      <c r="FF12" s="1"/>
      <c r="FG12" s="1"/>
      <c r="FH12" s="440" t="str">
        <f>'Z7 TARGET CREATION'!G8</f>
        <v>Exotic-dominated secondary forest</v>
      </c>
      <c r="FI12" s="559">
        <v>0.75</v>
      </c>
      <c r="FJ12" s="560" t="str">
        <f t="shared" si="5"/>
        <v>Medium</v>
      </c>
      <c r="FK12" s="1"/>
      <c r="FL12" s="1"/>
      <c r="FM12" s="1"/>
      <c r="FN12" s="1"/>
      <c r="FO12" s="1"/>
      <c r="FP12" s="1"/>
      <c r="FQ12" s="1"/>
      <c r="FR12" s="1"/>
      <c r="FS12" s="1"/>
      <c r="FT12" s="1"/>
      <c r="FU12" s="1"/>
      <c r="FV12" s="1"/>
      <c r="FW12" s="1"/>
      <c r="FX12" s="1"/>
      <c r="FY12" s="1"/>
      <c r="FZ12" s="1"/>
      <c r="GA12" s="1"/>
      <c r="GB12" s="1"/>
      <c r="GC12" s="1"/>
      <c r="GD12" s="1"/>
    </row>
    <row r="13" spans="1:186" x14ac:dyDescent="0.2">
      <c r="A13" s="549" t="str">
        <f t="shared" si="3"/>
        <v>Native dominated secondary forest</v>
      </c>
      <c r="B13" s="550" t="str">
        <f t="shared" si="4"/>
        <v>Native dominated secondary forest/GOOD</v>
      </c>
      <c r="C13" s="763"/>
      <c r="D13" s="776"/>
      <c r="E13" s="551" t="s">
        <v>332</v>
      </c>
      <c r="F13" s="552" t="s">
        <v>312</v>
      </c>
      <c r="G13" s="554">
        <v>30</v>
      </c>
      <c r="H13" s="566" t="s">
        <v>312</v>
      </c>
      <c r="I13" s="566" t="s">
        <v>312</v>
      </c>
      <c r="J13" s="553" t="s">
        <v>312</v>
      </c>
      <c r="K13" s="553" t="s">
        <v>312</v>
      </c>
      <c r="L13" s="553" t="s">
        <v>312</v>
      </c>
      <c r="M13" s="553" t="s">
        <v>312</v>
      </c>
      <c r="N13" s="553" t="s">
        <v>312</v>
      </c>
      <c r="O13" s="553" t="s">
        <v>312</v>
      </c>
      <c r="P13" s="553" t="s">
        <v>312</v>
      </c>
      <c r="Q13" s="553" t="s">
        <v>312</v>
      </c>
      <c r="R13" s="553" t="s">
        <v>312</v>
      </c>
      <c r="S13" s="553" t="s">
        <v>312</v>
      </c>
      <c r="T13" s="553" t="s">
        <v>312</v>
      </c>
      <c r="U13" s="553" t="s">
        <v>312</v>
      </c>
      <c r="V13" s="553" t="s">
        <v>312</v>
      </c>
      <c r="W13" s="553" t="s">
        <v>312</v>
      </c>
      <c r="X13" s="553" t="s">
        <v>312</v>
      </c>
      <c r="Y13" s="553" t="s">
        <v>312</v>
      </c>
      <c r="Z13" s="553" t="s">
        <v>312</v>
      </c>
      <c r="AA13" s="553" t="s">
        <v>312</v>
      </c>
      <c r="AB13" s="553" t="s">
        <v>312</v>
      </c>
      <c r="AC13" s="553" t="s">
        <v>312</v>
      </c>
      <c r="AD13" s="553" t="s">
        <v>312</v>
      </c>
      <c r="AE13" s="553" t="s">
        <v>312</v>
      </c>
      <c r="AF13" s="553" t="s">
        <v>312</v>
      </c>
      <c r="AG13" s="553" t="s">
        <v>312</v>
      </c>
      <c r="AH13" s="553" t="s">
        <v>312</v>
      </c>
      <c r="AI13" s="553" t="s">
        <v>312</v>
      </c>
      <c r="AJ13" s="553" t="s">
        <v>312</v>
      </c>
      <c r="AK13" s="553" t="s">
        <v>312</v>
      </c>
      <c r="AL13" s="553" t="s">
        <v>312</v>
      </c>
      <c r="AM13" s="553" t="s">
        <v>312</v>
      </c>
      <c r="AN13" s="553" t="s">
        <v>312</v>
      </c>
      <c r="AO13" s="553" t="s">
        <v>312</v>
      </c>
      <c r="AP13" s="553" t="s">
        <v>312</v>
      </c>
      <c r="AQ13" s="553" t="s">
        <v>312</v>
      </c>
      <c r="AR13" s="553" t="s">
        <v>312</v>
      </c>
      <c r="AS13" s="553" t="s">
        <v>312</v>
      </c>
      <c r="AT13" s="553" t="s">
        <v>312</v>
      </c>
      <c r="AU13" s="553" t="s">
        <v>312</v>
      </c>
      <c r="AV13" s="553" t="s">
        <v>312</v>
      </c>
      <c r="AW13" s="553" t="s">
        <v>312</v>
      </c>
      <c r="AX13" s="553" t="s">
        <v>312</v>
      </c>
      <c r="AY13" s="553" t="s">
        <v>312</v>
      </c>
      <c r="AZ13" s="553" t="s">
        <v>312</v>
      </c>
      <c r="BA13" s="553" t="s">
        <v>312</v>
      </c>
      <c r="BB13" s="553" t="s">
        <v>312</v>
      </c>
      <c r="BC13" s="553" t="s">
        <v>312</v>
      </c>
      <c r="BD13" s="553" t="s">
        <v>312</v>
      </c>
      <c r="BE13" s="553" t="s">
        <v>312</v>
      </c>
      <c r="BF13" s="553" t="s">
        <v>312</v>
      </c>
      <c r="BG13" s="553" t="s">
        <v>312</v>
      </c>
      <c r="BH13" s="553" t="s">
        <v>312</v>
      </c>
      <c r="BI13" s="553" t="s">
        <v>312</v>
      </c>
      <c r="BJ13" s="553" t="s">
        <v>312</v>
      </c>
      <c r="BK13" s="553" t="s">
        <v>312</v>
      </c>
      <c r="BL13" s="553" t="s">
        <v>312</v>
      </c>
      <c r="BM13" s="553" t="s">
        <v>312</v>
      </c>
      <c r="BN13" s="553" t="s">
        <v>312</v>
      </c>
      <c r="BO13" s="553" t="s">
        <v>312</v>
      </c>
      <c r="BP13" s="553" t="s">
        <v>312</v>
      </c>
      <c r="BQ13" s="553" t="s">
        <v>312</v>
      </c>
      <c r="BR13" s="553" t="s">
        <v>312</v>
      </c>
      <c r="BS13" s="553" t="s">
        <v>312</v>
      </c>
      <c r="BT13" s="553" t="s">
        <v>312</v>
      </c>
      <c r="BU13" s="553" t="s">
        <v>312</v>
      </c>
      <c r="BV13" s="553" t="s">
        <v>312</v>
      </c>
      <c r="BW13" s="553" t="s">
        <v>312</v>
      </c>
      <c r="BX13" s="553" t="s">
        <v>312</v>
      </c>
      <c r="BY13" s="553" t="s">
        <v>312</v>
      </c>
      <c r="BZ13" s="553" t="s">
        <v>312</v>
      </c>
      <c r="CA13" s="553" t="s">
        <v>312</v>
      </c>
      <c r="CB13" s="553" t="s">
        <v>312</v>
      </c>
      <c r="CC13" s="553" t="s">
        <v>312</v>
      </c>
      <c r="CD13" s="553" t="s">
        <v>312</v>
      </c>
      <c r="CE13" s="553" t="s">
        <v>312</v>
      </c>
      <c r="CF13" s="553" t="s">
        <v>312</v>
      </c>
      <c r="CG13" s="553" t="s">
        <v>312</v>
      </c>
      <c r="CH13" s="553" t="s">
        <v>312</v>
      </c>
      <c r="CI13" s="553" t="s">
        <v>312</v>
      </c>
      <c r="CJ13" s="553" t="s">
        <v>312</v>
      </c>
      <c r="CK13" s="553" t="s">
        <v>312</v>
      </c>
      <c r="CL13" s="553" t="s">
        <v>312</v>
      </c>
      <c r="CM13" s="553" t="s">
        <v>312</v>
      </c>
      <c r="CN13" s="553" t="s">
        <v>312</v>
      </c>
      <c r="CO13" s="553" t="s">
        <v>312</v>
      </c>
      <c r="CP13" s="553" t="s">
        <v>312</v>
      </c>
      <c r="CQ13" s="553" t="s">
        <v>312</v>
      </c>
      <c r="CR13" s="553" t="s">
        <v>312</v>
      </c>
      <c r="CS13" s="553" t="s">
        <v>312</v>
      </c>
      <c r="CT13" s="553" t="s">
        <v>312</v>
      </c>
      <c r="CU13" s="553" t="s">
        <v>312</v>
      </c>
      <c r="CV13" s="553" t="s">
        <v>312</v>
      </c>
      <c r="CW13" s="553" t="s">
        <v>312</v>
      </c>
      <c r="CX13" s="553" t="s">
        <v>312</v>
      </c>
      <c r="CY13" s="553" t="s">
        <v>312</v>
      </c>
      <c r="CZ13" s="553" t="s">
        <v>312</v>
      </c>
      <c r="DA13" s="553" t="s">
        <v>312</v>
      </c>
      <c r="DB13" s="553" t="s">
        <v>312</v>
      </c>
      <c r="DC13" s="553" t="s">
        <v>312</v>
      </c>
      <c r="DD13" s="553" t="s">
        <v>312</v>
      </c>
      <c r="DE13" s="553" t="s">
        <v>312</v>
      </c>
      <c r="DF13" s="553" t="s">
        <v>312</v>
      </c>
      <c r="DG13" s="553" t="s">
        <v>312</v>
      </c>
      <c r="DH13" s="553" t="s">
        <v>312</v>
      </c>
      <c r="DI13" s="553" t="s">
        <v>312</v>
      </c>
      <c r="DJ13" s="553" t="s">
        <v>312</v>
      </c>
      <c r="DK13" s="553" t="s">
        <v>312</v>
      </c>
      <c r="DL13" s="553" t="s">
        <v>312</v>
      </c>
      <c r="DM13" s="553" t="s">
        <v>312</v>
      </c>
      <c r="DN13" s="553" t="s">
        <v>312</v>
      </c>
      <c r="DO13" s="553" t="s">
        <v>312</v>
      </c>
      <c r="DP13" s="553" t="s">
        <v>312</v>
      </c>
      <c r="DQ13" s="555" t="s">
        <v>312</v>
      </c>
      <c r="DR13" s="552" t="s">
        <v>312</v>
      </c>
      <c r="DS13" s="553" t="s">
        <v>312</v>
      </c>
      <c r="DT13" s="553" t="s">
        <v>312</v>
      </c>
      <c r="DU13" s="553" t="s">
        <v>312</v>
      </c>
      <c r="DV13" s="553" t="s">
        <v>312</v>
      </c>
      <c r="DW13" s="553" t="s">
        <v>312</v>
      </c>
      <c r="DX13" s="553" t="s">
        <v>312</v>
      </c>
      <c r="DY13" s="553" t="s">
        <v>312</v>
      </c>
      <c r="DZ13" s="553" t="s">
        <v>312</v>
      </c>
      <c r="EA13" s="553" t="s">
        <v>312</v>
      </c>
      <c r="EB13" s="553" t="s">
        <v>312</v>
      </c>
      <c r="EC13" s="553" t="s">
        <v>312</v>
      </c>
      <c r="ED13" s="553" t="s">
        <v>312</v>
      </c>
      <c r="EE13" s="553" t="s">
        <v>312</v>
      </c>
      <c r="EF13" s="553" t="s">
        <v>312</v>
      </c>
      <c r="EG13" s="553" t="s">
        <v>312</v>
      </c>
      <c r="EH13" s="553" t="s">
        <v>312</v>
      </c>
      <c r="EI13" s="553" t="s">
        <v>312</v>
      </c>
      <c r="EJ13" s="553" t="s">
        <v>312</v>
      </c>
      <c r="EK13" s="553" t="s">
        <v>312</v>
      </c>
      <c r="EL13" s="553" t="s">
        <v>312</v>
      </c>
      <c r="EM13" s="553" t="s">
        <v>312</v>
      </c>
      <c r="EN13" s="553" t="s">
        <v>312</v>
      </c>
      <c r="EO13" s="553" t="s">
        <v>312</v>
      </c>
      <c r="EP13" s="553" t="s">
        <v>312</v>
      </c>
      <c r="EQ13" s="553" t="s">
        <v>312</v>
      </c>
      <c r="ER13" s="553" t="s">
        <v>312</v>
      </c>
      <c r="ES13" s="553" t="s">
        <v>312</v>
      </c>
      <c r="ET13" s="553" t="s">
        <v>312</v>
      </c>
      <c r="EU13" s="553" t="s">
        <v>312</v>
      </c>
      <c r="EV13" s="553" t="s">
        <v>312</v>
      </c>
      <c r="EW13" s="553" t="s">
        <v>312</v>
      </c>
      <c r="EX13" s="553" t="s">
        <v>312</v>
      </c>
      <c r="EY13" s="553" t="s">
        <v>312</v>
      </c>
      <c r="EZ13" s="553" t="s">
        <v>312</v>
      </c>
      <c r="FA13" s="553" t="s">
        <v>312</v>
      </c>
      <c r="FB13" s="553" t="s">
        <v>312</v>
      </c>
      <c r="FC13" s="553" t="s">
        <v>312</v>
      </c>
      <c r="FD13" s="553" t="s">
        <v>312</v>
      </c>
      <c r="FE13" s="556" t="s">
        <v>312</v>
      </c>
      <c r="FF13" s="1"/>
      <c r="FG13" s="1"/>
      <c r="FH13" s="440" t="str">
        <f>'Z7 TARGET CREATION'!G9</f>
        <v>Scrubland/ Grassland</v>
      </c>
      <c r="FI13" s="559">
        <v>1</v>
      </c>
      <c r="FJ13" s="560" t="str">
        <f t="shared" si="5"/>
        <v>Low</v>
      </c>
      <c r="FK13" s="1"/>
      <c r="FL13" s="1"/>
      <c r="FM13" s="1"/>
      <c r="FN13" s="1"/>
      <c r="FO13" s="1"/>
      <c r="FP13" s="1"/>
      <c r="FQ13" s="1"/>
      <c r="FR13" s="1"/>
      <c r="FS13" s="1"/>
      <c r="FT13" s="1"/>
      <c r="FU13" s="1"/>
      <c r="FV13" s="1"/>
      <c r="FW13" s="1"/>
      <c r="FX13" s="1"/>
      <c r="FY13" s="1"/>
      <c r="FZ13" s="1"/>
      <c r="GA13" s="1"/>
      <c r="GB13" s="1"/>
      <c r="GC13" s="1"/>
      <c r="GD13" s="1"/>
    </row>
    <row r="14" spans="1:186" x14ac:dyDescent="0.2">
      <c r="A14" s="549" t="str">
        <f t="shared" si="3"/>
        <v>Coastal forest</v>
      </c>
      <c r="B14" s="550" t="str">
        <f t="shared" si="4"/>
        <v>Coastal forest/NA</v>
      </c>
      <c r="C14" s="763"/>
      <c r="D14" s="779" t="str">
        <f>'Z2 DISTINCTIVENESS'!B28</f>
        <v>Coastal forest</v>
      </c>
      <c r="E14" s="551" t="s">
        <v>310</v>
      </c>
      <c r="F14" s="552" t="s">
        <v>312</v>
      </c>
      <c r="G14" s="561" t="s">
        <v>312</v>
      </c>
      <c r="H14" s="562" t="s">
        <v>312</v>
      </c>
      <c r="I14" s="562" t="s">
        <v>312</v>
      </c>
      <c r="J14" s="562" t="s">
        <v>312</v>
      </c>
      <c r="K14" s="562" t="s">
        <v>312</v>
      </c>
      <c r="L14" s="562" t="s">
        <v>312</v>
      </c>
      <c r="M14" s="562" t="s">
        <v>312</v>
      </c>
      <c r="N14" s="562" t="s">
        <v>312</v>
      </c>
      <c r="O14" s="562" t="s">
        <v>312</v>
      </c>
      <c r="P14" s="562" t="s">
        <v>312</v>
      </c>
      <c r="Q14" s="562" t="s">
        <v>312</v>
      </c>
      <c r="R14" s="562" t="s">
        <v>312</v>
      </c>
      <c r="S14" s="562" t="s">
        <v>312</v>
      </c>
      <c r="T14" s="562" t="s">
        <v>312</v>
      </c>
      <c r="U14" s="562" t="s">
        <v>312</v>
      </c>
      <c r="V14" s="562" t="s">
        <v>312</v>
      </c>
      <c r="W14" s="562" t="s">
        <v>312</v>
      </c>
      <c r="X14" s="562" t="s">
        <v>312</v>
      </c>
      <c r="Y14" s="562" t="s">
        <v>312</v>
      </c>
      <c r="Z14" s="562" t="s">
        <v>312</v>
      </c>
      <c r="AA14" s="562" t="s">
        <v>312</v>
      </c>
      <c r="AB14" s="562" t="s">
        <v>312</v>
      </c>
      <c r="AC14" s="562" t="s">
        <v>312</v>
      </c>
      <c r="AD14" s="562" t="s">
        <v>312</v>
      </c>
      <c r="AE14" s="562" t="s">
        <v>312</v>
      </c>
      <c r="AF14" s="562" t="s">
        <v>312</v>
      </c>
      <c r="AG14" s="562" t="s">
        <v>312</v>
      </c>
      <c r="AH14" s="562" t="s">
        <v>312</v>
      </c>
      <c r="AI14" s="562" t="s">
        <v>312</v>
      </c>
      <c r="AJ14" s="562" t="s">
        <v>312</v>
      </c>
      <c r="AK14" s="562" t="s">
        <v>312</v>
      </c>
      <c r="AL14" s="562" t="s">
        <v>312</v>
      </c>
      <c r="AM14" s="562" t="s">
        <v>312</v>
      </c>
      <c r="AN14" s="562" t="s">
        <v>312</v>
      </c>
      <c r="AO14" s="562" t="s">
        <v>312</v>
      </c>
      <c r="AP14" s="562" t="s">
        <v>312</v>
      </c>
      <c r="AQ14" s="562" t="s">
        <v>312</v>
      </c>
      <c r="AR14" s="562" t="s">
        <v>312</v>
      </c>
      <c r="AS14" s="562" t="s">
        <v>312</v>
      </c>
      <c r="AT14" s="562" t="s">
        <v>312</v>
      </c>
      <c r="AU14" s="562" t="s">
        <v>312</v>
      </c>
      <c r="AV14" s="562" t="s">
        <v>312</v>
      </c>
      <c r="AW14" s="562" t="s">
        <v>312</v>
      </c>
      <c r="AX14" s="562" t="s">
        <v>312</v>
      </c>
      <c r="AY14" s="562" t="s">
        <v>312</v>
      </c>
      <c r="AZ14" s="562" t="s">
        <v>312</v>
      </c>
      <c r="BA14" s="562" t="s">
        <v>312</v>
      </c>
      <c r="BB14" s="562" t="s">
        <v>312</v>
      </c>
      <c r="BC14" s="562" t="s">
        <v>312</v>
      </c>
      <c r="BD14" s="562" t="s">
        <v>312</v>
      </c>
      <c r="BE14" s="562" t="s">
        <v>312</v>
      </c>
      <c r="BF14" s="562" t="s">
        <v>312</v>
      </c>
      <c r="BG14" s="562" t="s">
        <v>312</v>
      </c>
      <c r="BH14" s="562" t="s">
        <v>312</v>
      </c>
      <c r="BI14" s="562" t="s">
        <v>312</v>
      </c>
      <c r="BJ14" s="562" t="s">
        <v>312</v>
      </c>
      <c r="BK14" s="562" t="s">
        <v>312</v>
      </c>
      <c r="BL14" s="562" t="s">
        <v>312</v>
      </c>
      <c r="BM14" s="562" t="s">
        <v>312</v>
      </c>
      <c r="BN14" s="562" t="s">
        <v>312</v>
      </c>
      <c r="BO14" s="562" t="s">
        <v>312</v>
      </c>
      <c r="BP14" s="562" t="s">
        <v>312</v>
      </c>
      <c r="BQ14" s="562" t="s">
        <v>312</v>
      </c>
      <c r="BR14" s="562" t="s">
        <v>312</v>
      </c>
      <c r="BS14" s="562" t="s">
        <v>312</v>
      </c>
      <c r="BT14" s="562" t="s">
        <v>312</v>
      </c>
      <c r="BU14" s="562" t="s">
        <v>312</v>
      </c>
      <c r="BV14" s="553" t="s">
        <v>312</v>
      </c>
      <c r="BW14" s="553" t="s">
        <v>312</v>
      </c>
      <c r="BX14" s="553" t="s">
        <v>312</v>
      </c>
      <c r="BY14" s="553" t="s">
        <v>312</v>
      </c>
      <c r="BZ14" s="553" t="s">
        <v>312</v>
      </c>
      <c r="CA14" s="553" t="s">
        <v>312</v>
      </c>
      <c r="CB14" s="553" t="s">
        <v>312</v>
      </c>
      <c r="CC14" s="553" t="s">
        <v>312</v>
      </c>
      <c r="CD14" s="553" t="s">
        <v>312</v>
      </c>
      <c r="CE14" s="553" t="s">
        <v>312</v>
      </c>
      <c r="CF14" s="553" t="s">
        <v>312</v>
      </c>
      <c r="CG14" s="553" t="s">
        <v>312</v>
      </c>
      <c r="CH14" s="553" t="s">
        <v>312</v>
      </c>
      <c r="CI14" s="553" t="s">
        <v>312</v>
      </c>
      <c r="CJ14" s="553" t="s">
        <v>312</v>
      </c>
      <c r="CK14" s="553" t="s">
        <v>312</v>
      </c>
      <c r="CL14" s="553" t="s">
        <v>312</v>
      </c>
      <c r="CM14" s="553" t="s">
        <v>312</v>
      </c>
      <c r="CN14" s="553" t="s">
        <v>312</v>
      </c>
      <c r="CO14" s="553" t="s">
        <v>312</v>
      </c>
      <c r="CP14" s="553" t="s">
        <v>312</v>
      </c>
      <c r="CQ14" s="553" t="s">
        <v>312</v>
      </c>
      <c r="CR14" s="553" t="s">
        <v>312</v>
      </c>
      <c r="CS14" s="553" t="s">
        <v>312</v>
      </c>
      <c r="CT14" s="553" t="s">
        <v>312</v>
      </c>
      <c r="CU14" s="553" t="s">
        <v>312</v>
      </c>
      <c r="CV14" s="553" t="s">
        <v>312</v>
      </c>
      <c r="CW14" s="553" t="s">
        <v>312</v>
      </c>
      <c r="CX14" s="553" t="s">
        <v>312</v>
      </c>
      <c r="CY14" s="553" t="s">
        <v>312</v>
      </c>
      <c r="CZ14" s="553" t="s">
        <v>312</v>
      </c>
      <c r="DA14" s="553" t="s">
        <v>312</v>
      </c>
      <c r="DB14" s="553" t="s">
        <v>312</v>
      </c>
      <c r="DC14" s="553" t="s">
        <v>312</v>
      </c>
      <c r="DD14" s="553" t="s">
        <v>312</v>
      </c>
      <c r="DE14" s="553" t="s">
        <v>312</v>
      </c>
      <c r="DF14" s="553" t="s">
        <v>312</v>
      </c>
      <c r="DG14" s="553" t="s">
        <v>312</v>
      </c>
      <c r="DH14" s="553" t="s">
        <v>312</v>
      </c>
      <c r="DI14" s="553" t="s">
        <v>312</v>
      </c>
      <c r="DJ14" s="553" t="s">
        <v>312</v>
      </c>
      <c r="DK14" s="553" t="s">
        <v>312</v>
      </c>
      <c r="DL14" s="553" t="s">
        <v>312</v>
      </c>
      <c r="DM14" s="553" t="s">
        <v>312</v>
      </c>
      <c r="DN14" s="553" t="s">
        <v>312</v>
      </c>
      <c r="DO14" s="553" t="s">
        <v>312</v>
      </c>
      <c r="DP14" s="553" t="s">
        <v>312</v>
      </c>
      <c r="DQ14" s="555" t="s">
        <v>312</v>
      </c>
      <c r="DR14" s="552" t="s">
        <v>312</v>
      </c>
      <c r="DS14" s="553" t="s">
        <v>312</v>
      </c>
      <c r="DT14" s="553" t="s">
        <v>312</v>
      </c>
      <c r="DU14" s="553" t="s">
        <v>312</v>
      </c>
      <c r="DV14" s="553" t="s">
        <v>312</v>
      </c>
      <c r="DW14" s="553" t="s">
        <v>312</v>
      </c>
      <c r="DX14" s="553" t="s">
        <v>312</v>
      </c>
      <c r="DY14" s="553" t="s">
        <v>312</v>
      </c>
      <c r="DZ14" s="553" t="s">
        <v>312</v>
      </c>
      <c r="EA14" s="553" t="s">
        <v>312</v>
      </c>
      <c r="EB14" s="553" t="s">
        <v>312</v>
      </c>
      <c r="EC14" s="553" t="s">
        <v>312</v>
      </c>
      <c r="ED14" s="553" t="s">
        <v>312</v>
      </c>
      <c r="EE14" s="553" t="s">
        <v>312</v>
      </c>
      <c r="EF14" s="553" t="s">
        <v>312</v>
      </c>
      <c r="EG14" s="553" t="s">
        <v>312</v>
      </c>
      <c r="EH14" s="553" t="s">
        <v>312</v>
      </c>
      <c r="EI14" s="553" t="s">
        <v>312</v>
      </c>
      <c r="EJ14" s="553" t="s">
        <v>312</v>
      </c>
      <c r="EK14" s="553" t="s">
        <v>312</v>
      </c>
      <c r="EL14" s="553" t="s">
        <v>312</v>
      </c>
      <c r="EM14" s="553" t="s">
        <v>312</v>
      </c>
      <c r="EN14" s="553" t="s">
        <v>312</v>
      </c>
      <c r="EO14" s="553" t="s">
        <v>312</v>
      </c>
      <c r="EP14" s="553" t="s">
        <v>312</v>
      </c>
      <c r="EQ14" s="553" t="s">
        <v>312</v>
      </c>
      <c r="ER14" s="553" t="s">
        <v>312</v>
      </c>
      <c r="ES14" s="553" t="s">
        <v>312</v>
      </c>
      <c r="ET14" s="553" t="s">
        <v>312</v>
      </c>
      <c r="EU14" s="553" t="s">
        <v>312</v>
      </c>
      <c r="EV14" s="553" t="s">
        <v>312</v>
      </c>
      <c r="EW14" s="553" t="s">
        <v>312</v>
      </c>
      <c r="EX14" s="553" t="s">
        <v>312</v>
      </c>
      <c r="EY14" s="553" t="s">
        <v>312</v>
      </c>
      <c r="EZ14" s="553" t="s">
        <v>312</v>
      </c>
      <c r="FA14" s="553" t="s">
        <v>312</v>
      </c>
      <c r="FB14" s="553" t="s">
        <v>312</v>
      </c>
      <c r="FC14" s="553" t="s">
        <v>312</v>
      </c>
      <c r="FD14" s="553" t="s">
        <v>312</v>
      </c>
      <c r="FE14" s="556" t="s">
        <v>312</v>
      </c>
      <c r="FF14" s="565"/>
      <c r="FG14" s="1"/>
      <c r="FH14" s="440" t="str">
        <f>'Z7 TARGET CREATION'!G10</f>
        <v>Outdoor commercial farm</v>
      </c>
      <c r="FI14" s="559">
        <v>1</v>
      </c>
      <c r="FJ14" s="560" t="str">
        <f t="shared" si="5"/>
        <v>Low</v>
      </c>
      <c r="FK14" s="1"/>
      <c r="FL14" s="1"/>
      <c r="FM14" s="1"/>
      <c r="FN14" s="1"/>
      <c r="FO14" s="1"/>
      <c r="FP14" s="1"/>
      <c r="FQ14" s="1"/>
      <c r="FR14" s="1"/>
      <c r="FS14" s="1"/>
      <c r="FT14" s="1"/>
      <c r="FU14" s="1"/>
      <c r="FV14" s="1"/>
      <c r="FW14" s="1"/>
      <c r="FX14" s="1"/>
      <c r="FY14" s="1"/>
      <c r="FZ14" s="1"/>
      <c r="GA14" s="1"/>
      <c r="GB14" s="1"/>
      <c r="GC14" s="1"/>
      <c r="GD14" s="1"/>
    </row>
    <row r="15" spans="1:186" x14ac:dyDescent="0.2">
      <c r="A15" s="549" t="str">
        <f t="shared" si="3"/>
        <v>Coastal forest</v>
      </c>
      <c r="B15" s="550" t="str">
        <f t="shared" si="4"/>
        <v>Coastal forest/POOR</v>
      </c>
      <c r="C15" s="763"/>
      <c r="D15" s="775"/>
      <c r="E15" s="551" t="s">
        <v>331</v>
      </c>
      <c r="F15" s="552" t="s">
        <v>312</v>
      </c>
      <c r="G15" s="566" t="s">
        <v>312</v>
      </c>
      <c r="H15" s="566" t="s">
        <v>312</v>
      </c>
      <c r="I15" s="566" t="s">
        <v>312</v>
      </c>
      <c r="J15" s="566" t="s">
        <v>312</v>
      </c>
      <c r="K15" s="566" t="s">
        <v>312</v>
      </c>
      <c r="L15" s="566" t="s">
        <v>312</v>
      </c>
      <c r="M15" s="566" t="s">
        <v>312</v>
      </c>
      <c r="N15" s="553" t="s">
        <v>312</v>
      </c>
      <c r="O15" s="553" t="s">
        <v>312</v>
      </c>
      <c r="P15" s="554">
        <v>15</v>
      </c>
      <c r="Q15" s="554">
        <v>30</v>
      </c>
      <c r="R15" s="553" t="s">
        <v>312</v>
      </c>
      <c r="S15" s="553" t="s">
        <v>312</v>
      </c>
      <c r="T15" s="553" t="s">
        <v>312</v>
      </c>
      <c r="U15" s="553" t="s">
        <v>312</v>
      </c>
      <c r="V15" s="553" t="s">
        <v>312</v>
      </c>
      <c r="W15" s="553" t="s">
        <v>312</v>
      </c>
      <c r="X15" s="553" t="s">
        <v>312</v>
      </c>
      <c r="Y15" s="553" t="s">
        <v>312</v>
      </c>
      <c r="Z15" s="553" t="s">
        <v>312</v>
      </c>
      <c r="AA15" s="553" t="s">
        <v>312</v>
      </c>
      <c r="AB15" s="553" t="s">
        <v>312</v>
      </c>
      <c r="AC15" s="553" t="s">
        <v>312</v>
      </c>
      <c r="AD15" s="553" t="s">
        <v>312</v>
      </c>
      <c r="AE15" s="553" t="s">
        <v>312</v>
      </c>
      <c r="AF15" s="553" t="s">
        <v>312</v>
      </c>
      <c r="AG15" s="553" t="s">
        <v>312</v>
      </c>
      <c r="AH15" s="553" t="s">
        <v>312</v>
      </c>
      <c r="AI15" s="553" t="s">
        <v>312</v>
      </c>
      <c r="AJ15" s="553" t="s">
        <v>312</v>
      </c>
      <c r="AK15" s="553" t="s">
        <v>312</v>
      </c>
      <c r="AL15" s="553" t="s">
        <v>312</v>
      </c>
      <c r="AM15" s="553" t="s">
        <v>312</v>
      </c>
      <c r="AN15" s="553" t="s">
        <v>312</v>
      </c>
      <c r="AO15" s="553" t="s">
        <v>312</v>
      </c>
      <c r="AP15" s="553" t="s">
        <v>312</v>
      </c>
      <c r="AQ15" s="553" t="s">
        <v>312</v>
      </c>
      <c r="AR15" s="553" t="s">
        <v>312</v>
      </c>
      <c r="AS15" s="553" t="s">
        <v>312</v>
      </c>
      <c r="AT15" s="553" t="s">
        <v>312</v>
      </c>
      <c r="AU15" s="553" t="s">
        <v>312</v>
      </c>
      <c r="AV15" s="553" t="s">
        <v>312</v>
      </c>
      <c r="AW15" s="553" t="s">
        <v>312</v>
      </c>
      <c r="AX15" s="553" t="s">
        <v>312</v>
      </c>
      <c r="AY15" s="553" t="s">
        <v>312</v>
      </c>
      <c r="AZ15" s="553" t="s">
        <v>312</v>
      </c>
      <c r="BA15" s="553" t="s">
        <v>312</v>
      </c>
      <c r="BB15" s="553" t="s">
        <v>312</v>
      </c>
      <c r="BC15" s="553" t="s">
        <v>312</v>
      </c>
      <c r="BD15" s="553" t="s">
        <v>312</v>
      </c>
      <c r="BE15" s="553" t="s">
        <v>312</v>
      </c>
      <c r="BF15" s="553" t="s">
        <v>312</v>
      </c>
      <c r="BG15" s="553" t="s">
        <v>312</v>
      </c>
      <c r="BH15" s="553" t="s">
        <v>312</v>
      </c>
      <c r="BI15" s="553" t="s">
        <v>312</v>
      </c>
      <c r="BJ15" s="553" t="s">
        <v>312</v>
      </c>
      <c r="BK15" s="553" t="s">
        <v>312</v>
      </c>
      <c r="BL15" s="553" t="s">
        <v>312</v>
      </c>
      <c r="BM15" s="553" t="s">
        <v>312</v>
      </c>
      <c r="BN15" s="553" t="s">
        <v>312</v>
      </c>
      <c r="BO15" s="553" t="s">
        <v>312</v>
      </c>
      <c r="BP15" s="553" t="s">
        <v>312</v>
      </c>
      <c r="BQ15" s="553" t="s">
        <v>312</v>
      </c>
      <c r="BR15" s="553" t="s">
        <v>312</v>
      </c>
      <c r="BS15" s="553" t="s">
        <v>312</v>
      </c>
      <c r="BT15" s="553" t="s">
        <v>312</v>
      </c>
      <c r="BU15" s="553" t="s">
        <v>312</v>
      </c>
      <c r="BV15" s="562" t="s">
        <v>312</v>
      </c>
      <c r="BW15" s="562" t="s">
        <v>312</v>
      </c>
      <c r="BX15" s="562" t="s">
        <v>312</v>
      </c>
      <c r="BY15" s="562" t="s">
        <v>312</v>
      </c>
      <c r="BZ15" s="562" t="s">
        <v>312</v>
      </c>
      <c r="CA15" s="562" t="s">
        <v>312</v>
      </c>
      <c r="CB15" s="562" t="s">
        <v>312</v>
      </c>
      <c r="CC15" s="562" t="s">
        <v>312</v>
      </c>
      <c r="CD15" s="562" t="s">
        <v>312</v>
      </c>
      <c r="CE15" s="562" t="s">
        <v>312</v>
      </c>
      <c r="CF15" s="562" t="s">
        <v>312</v>
      </c>
      <c r="CG15" s="562" t="s">
        <v>312</v>
      </c>
      <c r="CH15" s="562" t="s">
        <v>312</v>
      </c>
      <c r="CI15" s="562" t="s">
        <v>312</v>
      </c>
      <c r="CJ15" s="562" t="s">
        <v>312</v>
      </c>
      <c r="CK15" s="562" t="s">
        <v>312</v>
      </c>
      <c r="CL15" s="562" t="s">
        <v>312</v>
      </c>
      <c r="CM15" s="562" t="s">
        <v>312</v>
      </c>
      <c r="CN15" s="562" t="s">
        <v>312</v>
      </c>
      <c r="CO15" s="562" t="s">
        <v>312</v>
      </c>
      <c r="CP15" s="562" t="s">
        <v>312</v>
      </c>
      <c r="CQ15" s="562" t="s">
        <v>312</v>
      </c>
      <c r="CR15" s="562" t="s">
        <v>312</v>
      </c>
      <c r="CS15" s="562" t="s">
        <v>312</v>
      </c>
      <c r="CT15" s="562" t="s">
        <v>312</v>
      </c>
      <c r="CU15" s="562" t="s">
        <v>312</v>
      </c>
      <c r="CV15" s="562" t="s">
        <v>312</v>
      </c>
      <c r="CW15" s="562" t="s">
        <v>312</v>
      </c>
      <c r="CX15" s="562" t="s">
        <v>312</v>
      </c>
      <c r="CY15" s="562" t="s">
        <v>312</v>
      </c>
      <c r="CZ15" s="562" t="s">
        <v>312</v>
      </c>
      <c r="DA15" s="562" t="s">
        <v>312</v>
      </c>
      <c r="DB15" s="562" t="s">
        <v>312</v>
      </c>
      <c r="DC15" s="562" t="s">
        <v>312</v>
      </c>
      <c r="DD15" s="562" t="s">
        <v>312</v>
      </c>
      <c r="DE15" s="562" t="s">
        <v>312</v>
      </c>
      <c r="DF15" s="562" t="s">
        <v>312</v>
      </c>
      <c r="DG15" s="562" t="s">
        <v>312</v>
      </c>
      <c r="DH15" s="562" t="s">
        <v>312</v>
      </c>
      <c r="DI15" s="562" t="s">
        <v>312</v>
      </c>
      <c r="DJ15" s="562" t="s">
        <v>312</v>
      </c>
      <c r="DK15" s="562" t="s">
        <v>312</v>
      </c>
      <c r="DL15" s="562" t="s">
        <v>312</v>
      </c>
      <c r="DM15" s="562" t="s">
        <v>312</v>
      </c>
      <c r="DN15" s="562" t="s">
        <v>312</v>
      </c>
      <c r="DO15" s="562" t="s">
        <v>312</v>
      </c>
      <c r="DP15" s="562" t="s">
        <v>312</v>
      </c>
      <c r="DQ15" s="563" t="s">
        <v>312</v>
      </c>
      <c r="DR15" s="564" t="s">
        <v>312</v>
      </c>
      <c r="DS15" s="562" t="s">
        <v>312</v>
      </c>
      <c r="DT15" s="562" t="s">
        <v>312</v>
      </c>
      <c r="DU15" s="562" t="s">
        <v>312</v>
      </c>
      <c r="DV15" s="562" t="s">
        <v>312</v>
      </c>
      <c r="DW15" s="562" t="s">
        <v>312</v>
      </c>
      <c r="DX15" s="562" t="s">
        <v>312</v>
      </c>
      <c r="DY15" s="562" t="s">
        <v>312</v>
      </c>
      <c r="DZ15" s="562" t="s">
        <v>312</v>
      </c>
      <c r="EA15" s="562" t="s">
        <v>312</v>
      </c>
      <c r="EB15" s="562" t="s">
        <v>312</v>
      </c>
      <c r="EC15" s="562" t="s">
        <v>312</v>
      </c>
      <c r="ED15" s="562" t="s">
        <v>312</v>
      </c>
      <c r="EE15" s="562" t="s">
        <v>312</v>
      </c>
      <c r="EF15" s="562" t="s">
        <v>312</v>
      </c>
      <c r="EG15" s="562" t="s">
        <v>312</v>
      </c>
      <c r="EH15" s="562" t="s">
        <v>312</v>
      </c>
      <c r="EI15" s="562" t="s">
        <v>312</v>
      </c>
      <c r="EJ15" s="562" t="s">
        <v>312</v>
      </c>
      <c r="EK15" s="562" t="s">
        <v>312</v>
      </c>
      <c r="EL15" s="562" t="s">
        <v>312</v>
      </c>
      <c r="EM15" s="562" t="s">
        <v>312</v>
      </c>
      <c r="EN15" s="562" t="s">
        <v>312</v>
      </c>
      <c r="EO15" s="553" t="s">
        <v>312</v>
      </c>
      <c r="EP15" s="553" t="s">
        <v>312</v>
      </c>
      <c r="EQ15" s="553" t="s">
        <v>312</v>
      </c>
      <c r="ER15" s="553" t="s">
        <v>312</v>
      </c>
      <c r="ES15" s="553" t="s">
        <v>312</v>
      </c>
      <c r="ET15" s="553" t="s">
        <v>312</v>
      </c>
      <c r="EU15" s="553" t="s">
        <v>312</v>
      </c>
      <c r="EV15" s="553" t="s">
        <v>312</v>
      </c>
      <c r="EW15" s="553" t="s">
        <v>312</v>
      </c>
      <c r="EX15" s="553" t="s">
        <v>312</v>
      </c>
      <c r="EY15" s="553" t="s">
        <v>312</v>
      </c>
      <c r="EZ15" s="553" t="s">
        <v>312</v>
      </c>
      <c r="FA15" s="553" t="s">
        <v>312</v>
      </c>
      <c r="FB15" s="553" t="s">
        <v>312</v>
      </c>
      <c r="FC15" s="553" t="s">
        <v>312</v>
      </c>
      <c r="FD15" s="553" t="s">
        <v>312</v>
      </c>
      <c r="FE15" s="556" t="s">
        <v>312</v>
      </c>
      <c r="FF15" s="1"/>
      <c r="FG15" s="1"/>
      <c r="FH15" s="440" t="str">
        <f>'Z7 TARGET CREATION'!G11</f>
        <v>Outdoor community farm</v>
      </c>
      <c r="FI15" s="559">
        <v>1</v>
      </c>
      <c r="FJ15" s="560" t="str">
        <f t="shared" si="5"/>
        <v>Low</v>
      </c>
      <c r="FK15" s="1"/>
      <c r="FL15" s="1"/>
      <c r="FM15" s="1"/>
      <c r="FN15" s="1"/>
      <c r="FO15" s="1"/>
      <c r="FP15" s="1"/>
      <c r="FQ15" s="1"/>
      <c r="FR15" s="1"/>
      <c r="FS15" s="1"/>
      <c r="FT15" s="1"/>
      <c r="FU15" s="1"/>
      <c r="FV15" s="1"/>
      <c r="FW15" s="1"/>
      <c r="FX15" s="1"/>
      <c r="FY15" s="1"/>
      <c r="FZ15" s="1"/>
      <c r="GA15" s="1"/>
      <c r="GB15" s="1"/>
      <c r="GC15" s="1"/>
      <c r="GD15" s="1"/>
    </row>
    <row r="16" spans="1:186" x14ac:dyDescent="0.2">
      <c r="A16" s="549" t="str">
        <f t="shared" si="3"/>
        <v>Coastal forest</v>
      </c>
      <c r="B16" s="550" t="str">
        <f t="shared" si="4"/>
        <v>Coastal forest/MODERATE</v>
      </c>
      <c r="C16" s="763"/>
      <c r="D16" s="775"/>
      <c r="E16" s="551" t="s">
        <v>130</v>
      </c>
      <c r="F16" s="552" t="s">
        <v>312</v>
      </c>
      <c r="G16" s="566" t="s">
        <v>312</v>
      </c>
      <c r="H16" s="566" t="s">
        <v>312</v>
      </c>
      <c r="I16" s="566" t="s">
        <v>312</v>
      </c>
      <c r="J16" s="566" t="s">
        <v>312</v>
      </c>
      <c r="K16" s="566" t="s">
        <v>312</v>
      </c>
      <c r="L16" s="566" t="s">
        <v>312</v>
      </c>
      <c r="M16" s="566" t="s">
        <v>312</v>
      </c>
      <c r="N16" s="553" t="s">
        <v>312</v>
      </c>
      <c r="O16" s="553" t="s">
        <v>312</v>
      </c>
      <c r="P16" s="553" t="s">
        <v>312</v>
      </c>
      <c r="Q16" s="554">
        <v>25</v>
      </c>
      <c r="R16" s="553" t="s">
        <v>312</v>
      </c>
      <c r="S16" s="553" t="s">
        <v>312</v>
      </c>
      <c r="T16" s="553" t="s">
        <v>312</v>
      </c>
      <c r="U16" s="553" t="s">
        <v>312</v>
      </c>
      <c r="V16" s="553" t="s">
        <v>312</v>
      </c>
      <c r="W16" s="553" t="s">
        <v>312</v>
      </c>
      <c r="X16" s="553" t="s">
        <v>312</v>
      </c>
      <c r="Y16" s="553" t="s">
        <v>312</v>
      </c>
      <c r="Z16" s="553" t="s">
        <v>312</v>
      </c>
      <c r="AA16" s="553" t="s">
        <v>312</v>
      </c>
      <c r="AB16" s="553" t="s">
        <v>312</v>
      </c>
      <c r="AC16" s="553" t="s">
        <v>312</v>
      </c>
      <c r="AD16" s="553" t="s">
        <v>312</v>
      </c>
      <c r="AE16" s="553" t="s">
        <v>312</v>
      </c>
      <c r="AF16" s="553" t="s">
        <v>312</v>
      </c>
      <c r="AG16" s="553" t="s">
        <v>312</v>
      </c>
      <c r="AH16" s="553" t="s">
        <v>312</v>
      </c>
      <c r="AI16" s="553" t="s">
        <v>312</v>
      </c>
      <c r="AJ16" s="553" t="s">
        <v>312</v>
      </c>
      <c r="AK16" s="553" t="s">
        <v>312</v>
      </c>
      <c r="AL16" s="553" t="s">
        <v>312</v>
      </c>
      <c r="AM16" s="553" t="s">
        <v>312</v>
      </c>
      <c r="AN16" s="553" t="s">
        <v>312</v>
      </c>
      <c r="AO16" s="553" t="s">
        <v>312</v>
      </c>
      <c r="AP16" s="553" t="s">
        <v>312</v>
      </c>
      <c r="AQ16" s="553" t="s">
        <v>312</v>
      </c>
      <c r="AR16" s="553" t="s">
        <v>312</v>
      </c>
      <c r="AS16" s="553" t="s">
        <v>312</v>
      </c>
      <c r="AT16" s="553" t="s">
        <v>312</v>
      </c>
      <c r="AU16" s="553" t="s">
        <v>312</v>
      </c>
      <c r="AV16" s="553" t="s">
        <v>312</v>
      </c>
      <c r="AW16" s="553" t="s">
        <v>312</v>
      </c>
      <c r="AX16" s="553" t="s">
        <v>312</v>
      </c>
      <c r="AY16" s="553" t="s">
        <v>312</v>
      </c>
      <c r="AZ16" s="553" t="s">
        <v>312</v>
      </c>
      <c r="BA16" s="553" t="s">
        <v>312</v>
      </c>
      <c r="BB16" s="553" t="s">
        <v>312</v>
      </c>
      <c r="BC16" s="553" t="s">
        <v>312</v>
      </c>
      <c r="BD16" s="553" t="s">
        <v>312</v>
      </c>
      <c r="BE16" s="553" t="s">
        <v>312</v>
      </c>
      <c r="BF16" s="553" t="s">
        <v>312</v>
      </c>
      <c r="BG16" s="553" t="s">
        <v>312</v>
      </c>
      <c r="BH16" s="553" t="s">
        <v>312</v>
      </c>
      <c r="BI16" s="553" t="s">
        <v>312</v>
      </c>
      <c r="BJ16" s="553" t="s">
        <v>312</v>
      </c>
      <c r="BK16" s="553" t="s">
        <v>312</v>
      </c>
      <c r="BL16" s="553" t="s">
        <v>312</v>
      </c>
      <c r="BM16" s="553" t="s">
        <v>312</v>
      </c>
      <c r="BN16" s="553" t="s">
        <v>312</v>
      </c>
      <c r="BO16" s="553" t="s">
        <v>312</v>
      </c>
      <c r="BP16" s="553" t="s">
        <v>312</v>
      </c>
      <c r="BQ16" s="553" t="s">
        <v>312</v>
      </c>
      <c r="BR16" s="553" t="s">
        <v>312</v>
      </c>
      <c r="BS16" s="553" t="s">
        <v>312</v>
      </c>
      <c r="BT16" s="553" t="s">
        <v>312</v>
      </c>
      <c r="BU16" s="553" t="s">
        <v>312</v>
      </c>
      <c r="BV16" s="553" t="s">
        <v>312</v>
      </c>
      <c r="BW16" s="553" t="s">
        <v>312</v>
      </c>
      <c r="BX16" s="553" t="s">
        <v>312</v>
      </c>
      <c r="BY16" s="553" t="s">
        <v>312</v>
      </c>
      <c r="BZ16" s="553" t="s">
        <v>312</v>
      </c>
      <c r="CA16" s="553" t="s">
        <v>312</v>
      </c>
      <c r="CB16" s="553" t="s">
        <v>312</v>
      </c>
      <c r="CC16" s="553" t="s">
        <v>312</v>
      </c>
      <c r="CD16" s="553" t="s">
        <v>312</v>
      </c>
      <c r="CE16" s="553" t="s">
        <v>312</v>
      </c>
      <c r="CF16" s="553" t="s">
        <v>312</v>
      </c>
      <c r="CG16" s="553" t="s">
        <v>312</v>
      </c>
      <c r="CH16" s="553" t="s">
        <v>312</v>
      </c>
      <c r="CI16" s="553" t="s">
        <v>312</v>
      </c>
      <c r="CJ16" s="553" t="s">
        <v>312</v>
      </c>
      <c r="CK16" s="553" t="s">
        <v>312</v>
      </c>
      <c r="CL16" s="553" t="s">
        <v>312</v>
      </c>
      <c r="CM16" s="553" t="s">
        <v>312</v>
      </c>
      <c r="CN16" s="553" t="s">
        <v>312</v>
      </c>
      <c r="CO16" s="553" t="s">
        <v>312</v>
      </c>
      <c r="CP16" s="553" t="s">
        <v>312</v>
      </c>
      <c r="CQ16" s="553" t="s">
        <v>312</v>
      </c>
      <c r="CR16" s="553" t="s">
        <v>312</v>
      </c>
      <c r="CS16" s="553" t="s">
        <v>312</v>
      </c>
      <c r="CT16" s="553" t="s">
        <v>312</v>
      </c>
      <c r="CU16" s="553" t="s">
        <v>312</v>
      </c>
      <c r="CV16" s="553" t="s">
        <v>312</v>
      </c>
      <c r="CW16" s="553" t="s">
        <v>312</v>
      </c>
      <c r="CX16" s="553" t="s">
        <v>312</v>
      </c>
      <c r="CY16" s="553" t="s">
        <v>312</v>
      </c>
      <c r="CZ16" s="553" t="s">
        <v>312</v>
      </c>
      <c r="DA16" s="553" t="s">
        <v>312</v>
      </c>
      <c r="DB16" s="553" t="s">
        <v>312</v>
      </c>
      <c r="DC16" s="553" t="s">
        <v>312</v>
      </c>
      <c r="DD16" s="553" t="s">
        <v>312</v>
      </c>
      <c r="DE16" s="553" t="s">
        <v>312</v>
      </c>
      <c r="DF16" s="553" t="s">
        <v>312</v>
      </c>
      <c r="DG16" s="553" t="s">
        <v>312</v>
      </c>
      <c r="DH16" s="553" t="s">
        <v>312</v>
      </c>
      <c r="DI16" s="553" t="s">
        <v>312</v>
      </c>
      <c r="DJ16" s="553" t="s">
        <v>312</v>
      </c>
      <c r="DK16" s="553" t="s">
        <v>312</v>
      </c>
      <c r="DL16" s="553" t="s">
        <v>312</v>
      </c>
      <c r="DM16" s="553" t="s">
        <v>312</v>
      </c>
      <c r="DN16" s="553" t="s">
        <v>312</v>
      </c>
      <c r="DO16" s="553" t="s">
        <v>312</v>
      </c>
      <c r="DP16" s="553" t="s">
        <v>312</v>
      </c>
      <c r="DQ16" s="555" t="s">
        <v>312</v>
      </c>
      <c r="DR16" s="552" t="s">
        <v>312</v>
      </c>
      <c r="DS16" s="553" t="s">
        <v>312</v>
      </c>
      <c r="DT16" s="553" t="s">
        <v>312</v>
      </c>
      <c r="DU16" s="553" t="s">
        <v>312</v>
      </c>
      <c r="DV16" s="553" t="s">
        <v>312</v>
      </c>
      <c r="DW16" s="553" t="s">
        <v>312</v>
      </c>
      <c r="DX16" s="553" t="s">
        <v>312</v>
      </c>
      <c r="DY16" s="553" t="s">
        <v>312</v>
      </c>
      <c r="DZ16" s="553" t="s">
        <v>312</v>
      </c>
      <c r="EA16" s="553" t="s">
        <v>312</v>
      </c>
      <c r="EB16" s="553" t="s">
        <v>312</v>
      </c>
      <c r="EC16" s="553" t="s">
        <v>312</v>
      </c>
      <c r="ED16" s="553" t="s">
        <v>312</v>
      </c>
      <c r="EE16" s="553" t="s">
        <v>312</v>
      </c>
      <c r="EF16" s="553" t="s">
        <v>312</v>
      </c>
      <c r="EG16" s="553" t="s">
        <v>312</v>
      </c>
      <c r="EH16" s="553" t="s">
        <v>312</v>
      </c>
      <c r="EI16" s="553" t="s">
        <v>312</v>
      </c>
      <c r="EJ16" s="553" t="s">
        <v>312</v>
      </c>
      <c r="EK16" s="553" t="s">
        <v>312</v>
      </c>
      <c r="EL16" s="553" t="s">
        <v>312</v>
      </c>
      <c r="EM16" s="553" t="s">
        <v>312</v>
      </c>
      <c r="EN16" s="553" t="s">
        <v>312</v>
      </c>
      <c r="EO16" s="553" t="s">
        <v>312</v>
      </c>
      <c r="EP16" s="553" t="s">
        <v>312</v>
      </c>
      <c r="EQ16" s="553" t="s">
        <v>312</v>
      </c>
      <c r="ER16" s="553" t="s">
        <v>312</v>
      </c>
      <c r="ES16" s="553" t="s">
        <v>312</v>
      </c>
      <c r="ET16" s="553" t="s">
        <v>312</v>
      </c>
      <c r="EU16" s="553" t="s">
        <v>312</v>
      </c>
      <c r="EV16" s="553" t="s">
        <v>312</v>
      </c>
      <c r="EW16" s="553" t="s">
        <v>312</v>
      </c>
      <c r="EX16" s="553" t="s">
        <v>312</v>
      </c>
      <c r="EY16" s="553" t="s">
        <v>312</v>
      </c>
      <c r="EZ16" s="553" t="s">
        <v>312</v>
      </c>
      <c r="FA16" s="553" t="s">
        <v>312</v>
      </c>
      <c r="FB16" s="553" t="s">
        <v>312</v>
      </c>
      <c r="FC16" s="553" t="s">
        <v>312</v>
      </c>
      <c r="FD16" s="553" t="s">
        <v>312</v>
      </c>
      <c r="FE16" s="556" t="s">
        <v>312</v>
      </c>
      <c r="FF16" s="1"/>
      <c r="FG16" s="1"/>
      <c r="FH16" s="440" t="str">
        <f>'Z7 TARGET CREATION'!G12</f>
        <v>Outdoor rooftop greenery</v>
      </c>
      <c r="FI16" s="559">
        <v>1</v>
      </c>
      <c r="FJ16" s="560" t="str">
        <f t="shared" si="5"/>
        <v>Low</v>
      </c>
      <c r="FK16" s="1"/>
      <c r="FL16" s="1"/>
      <c r="FM16" s="1"/>
      <c r="FN16" s="1"/>
      <c r="FO16" s="1"/>
      <c r="FP16" s="1"/>
      <c r="FQ16" s="1"/>
      <c r="FR16" s="1"/>
      <c r="FS16" s="1"/>
      <c r="FT16" s="1"/>
      <c r="FU16" s="1"/>
      <c r="FV16" s="1"/>
      <c r="FW16" s="1"/>
      <c r="FX16" s="1"/>
      <c r="FY16" s="1"/>
      <c r="FZ16" s="1"/>
      <c r="GA16" s="1"/>
      <c r="GB16" s="1"/>
      <c r="GC16" s="1"/>
      <c r="GD16" s="1"/>
    </row>
    <row r="17" spans="1:186" x14ac:dyDescent="0.2">
      <c r="A17" s="549" t="str">
        <f t="shared" si="3"/>
        <v>Coastal forest</v>
      </c>
      <c r="B17" s="550" t="str">
        <f t="shared" si="4"/>
        <v>Coastal forest/GOOD</v>
      </c>
      <c r="C17" s="763"/>
      <c r="D17" s="776"/>
      <c r="E17" s="551" t="s">
        <v>332</v>
      </c>
      <c r="F17" s="552" t="s">
        <v>312</v>
      </c>
      <c r="G17" s="566" t="s">
        <v>312</v>
      </c>
      <c r="H17" s="566" t="s">
        <v>312</v>
      </c>
      <c r="I17" s="566" t="s">
        <v>312</v>
      </c>
      <c r="J17" s="566" t="s">
        <v>312</v>
      </c>
      <c r="K17" s="566" t="s">
        <v>312</v>
      </c>
      <c r="L17" s="566" t="s">
        <v>312</v>
      </c>
      <c r="M17" s="566" t="s">
        <v>312</v>
      </c>
      <c r="N17" s="553" t="s">
        <v>312</v>
      </c>
      <c r="O17" s="553" t="s">
        <v>312</v>
      </c>
      <c r="P17" s="553" t="s">
        <v>312</v>
      </c>
      <c r="Q17" s="553" t="s">
        <v>312</v>
      </c>
      <c r="R17" s="553" t="s">
        <v>312</v>
      </c>
      <c r="S17" s="553" t="s">
        <v>312</v>
      </c>
      <c r="T17" s="553" t="s">
        <v>312</v>
      </c>
      <c r="U17" s="553" t="s">
        <v>312</v>
      </c>
      <c r="V17" s="553" t="s">
        <v>312</v>
      </c>
      <c r="W17" s="553" t="s">
        <v>312</v>
      </c>
      <c r="X17" s="553" t="s">
        <v>312</v>
      </c>
      <c r="Y17" s="553" t="s">
        <v>312</v>
      </c>
      <c r="Z17" s="553" t="s">
        <v>312</v>
      </c>
      <c r="AA17" s="553" t="s">
        <v>312</v>
      </c>
      <c r="AB17" s="553" t="s">
        <v>312</v>
      </c>
      <c r="AC17" s="553" t="s">
        <v>312</v>
      </c>
      <c r="AD17" s="553" t="s">
        <v>312</v>
      </c>
      <c r="AE17" s="553" t="s">
        <v>312</v>
      </c>
      <c r="AF17" s="553" t="s">
        <v>312</v>
      </c>
      <c r="AG17" s="553" t="s">
        <v>312</v>
      </c>
      <c r="AH17" s="553" t="s">
        <v>312</v>
      </c>
      <c r="AI17" s="553" t="s">
        <v>312</v>
      </c>
      <c r="AJ17" s="553" t="s">
        <v>312</v>
      </c>
      <c r="AK17" s="553" t="s">
        <v>312</v>
      </c>
      <c r="AL17" s="553" t="s">
        <v>312</v>
      </c>
      <c r="AM17" s="553" t="s">
        <v>312</v>
      </c>
      <c r="AN17" s="553" t="s">
        <v>312</v>
      </c>
      <c r="AO17" s="553" t="s">
        <v>312</v>
      </c>
      <c r="AP17" s="553" t="s">
        <v>312</v>
      </c>
      <c r="AQ17" s="553" t="s">
        <v>312</v>
      </c>
      <c r="AR17" s="553" t="s">
        <v>312</v>
      </c>
      <c r="AS17" s="553" t="s">
        <v>312</v>
      </c>
      <c r="AT17" s="553" t="s">
        <v>312</v>
      </c>
      <c r="AU17" s="553" t="s">
        <v>312</v>
      </c>
      <c r="AV17" s="553" t="s">
        <v>312</v>
      </c>
      <c r="AW17" s="553" t="s">
        <v>312</v>
      </c>
      <c r="AX17" s="553" t="s">
        <v>312</v>
      </c>
      <c r="AY17" s="553" t="s">
        <v>312</v>
      </c>
      <c r="AZ17" s="553" t="s">
        <v>312</v>
      </c>
      <c r="BA17" s="553" t="s">
        <v>312</v>
      </c>
      <c r="BB17" s="553" t="s">
        <v>312</v>
      </c>
      <c r="BC17" s="553" t="s">
        <v>312</v>
      </c>
      <c r="BD17" s="553" t="s">
        <v>312</v>
      </c>
      <c r="BE17" s="553" t="s">
        <v>312</v>
      </c>
      <c r="BF17" s="553" t="s">
        <v>312</v>
      </c>
      <c r="BG17" s="553" t="s">
        <v>312</v>
      </c>
      <c r="BH17" s="553" t="s">
        <v>312</v>
      </c>
      <c r="BI17" s="553" t="s">
        <v>312</v>
      </c>
      <c r="BJ17" s="553" t="s">
        <v>312</v>
      </c>
      <c r="BK17" s="553" t="s">
        <v>312</v>
      </c>
      <c r="BL17" s="553" t="s">
        <v>312</v>
      </c>
      <c r="BM17" s="553" t="s">
        <v>312</v>
      </c>
      <c r="BN17" s="553" t="s">
        <v>312</v>
      </c>
      <c r="BO17" s="553" t="s">
        <v>312</v>
      </c>
      <c r="BP17" s="553" t="s">
        <v>312</v>
      </c>
      <c r="BQ17" s="553" t="s">
        <v>312</v>
      </c>
      <c r="BR17" s="553" t="s">
        <v>312</v>
      </c>
      <c r="BS17" s="553" t="s">
        <v>312</v>
      </c>
      <c r="BT17" s="553" t="s">
        <v>312</v>
      </c>
      <c r="BU17" s="553" t="s">
        <v>312</v>
      </c>
      <c r="BV17" s="553" t="s">
        <v>312</v>
      </c>
      <c r="BW17" s="553" t="s">
        <v>312</v>
      </c>
      <c r="BX17" s="553" t="s">
        <v>312</v>
      </c>
      <c r="BY17" s="553" t="s">
        <v>312</v>
      </c>
      <c r="BZ17" s="553" t="s">
        <v>312</v>
      </c>
      <c r="CA17" s="553" t="s">
        <v>312</v>
      </c>
      <c r="CB17" s="553" t="s">
        <v>312</v>
      </c>
      <c r="CC17" s="553" t="s">
        <v>312</v>
      </c>
      <c r="CD17" s="553" t="s">
        <v>312</v>
      </c>
      <c r="CE17" s="553" t="s">
        <v>312</v>
      </c>
      <c r="CF17" s="553" t="s">
        <v>312</v>
      </c>
      <c r="CG17" s="553" t="s">
        <v>312</v>
      </c>
      <c r="CH17" s="553" t="s">
        <v>312</v>
      </c>
      <c r="CI17" s="553" t="s">
        <v>312</v>
      </c>
      <c r="CJ17" s="553" t="s">
        <v>312</v>
      </c>
      <c r="CK17" s="553" t="s">
        <v>312</v>
      </c>
      <c r="CL17" s="553" t="s">
        <v>312</v>
      </c>
      <c r="CM17" s="553" t="s">
        <v>312</v>
      </c>
      <c r="CN17" s="553" t="s">
        <v>312</v>
      </c>
      <c r="CO17" s="553" t="s">
        <v>312</v>
      </c>
      <c r="CP17" s="553" t="s">
        <v>312</v>
      </c>
      <c r="CQ17" s="553" t="s">
        <v>312</v>
      </c>
      <c r="CR17" s="553" t="s">
        <v>312</v>
      </c>
      <c r="CS17" s="553" t="s">
        <v>312</v>
      </c>
      <c r="CT17" s="553" t="s">
        <v>312</v>
      </c>
      <c r="CU17" s="553" t="s">
        <v>312</v>
      </c>
      <c r="CV17" s="553" t="s">
        <v>312</v>
      </c>
      <c r="CW17" s="553" t="s">
        <v>312</v>
      </c>
      <c r="CX17" s="553" t="s">
        <v>312</v>
      </c>
      <c r="CY17" s="553" t="s">
        <v>312</v>
      </c>
      <c r="CZ17" s="553" t="s">
        <v>312</v>
      </c>
      <c r="DA17" s="553" t="s">
        <v>312</v>
      </c>
      <c r="DB17" s="553" t="s">
        <v>312</v>
      </c>
      <c r="DC17" s="553" t="s">
        <v>312</v>
      </c>
      <c r="DD17" s="553" t="s">
        <v>312</v>
      </c>
      <c r="DE17" s="553" t="s">
        <v>312</v>
      </c>
      <c r="DF17" s="553" t="s">
        <v>312</v>
      </c>
      <c r="DG17" s="553" t="s">
        <v>312</v>
      </c>
      <c r="DH17" s="553" t="s">
        <v>312</v>
      </c>
      <c r="DI17" s="553" t="s">
        <v>312</v>
      </c>
      <c r="DJ17" s="553" t="s">
        <v>312</v>
      </c>
      <c r="DK17" s="553" t="s">
        <v>312</v>
      </c>
      <c r="DL17" s="553" t="s">
        <v>312</v>
      </c>
      <c r="DM17" s="553" t="s">
        <v>312</v>
      </c>
      <c r="DN17" s="553" t="s">
        <v>312</v>
      </c>
      <c r="DO17" s="553" t="s">
        <v>312</v>
      </c>
      <c r="DP17" s="553" t="s">
        <v>312</v>
      </c>
      <c r="DQ17" s="555" t="s">
        <v>312</v>
      </c>
      <c r="DR17" s="552" t="s">
        <v>312</v>
      </c>
      <c r="DS17" s="553" t="s">
        <v>312</v>
      </c>
      <c r="DT17" s="553" t="s">
        <v>312</v>
      </c>
      <c r="DU17" s="553" t="s">
        <v>312</v>
      </c>
      <c r="DV17" s="553" t="s">
        <v>312</v>
      </c>
      <c r="DW17" s="553" t="s">
        <v>312</v>
      </c>
      <c r="DX17" s="553" t="s">
        <v>312</v>
      </c>
      <c r="DY17" s="553" t="s">
        <v>312</v>
      </c>
      <c r="DZ17" s="553" t="s">
        <v>312</v>
      </c>
      <c r="EA17" s="553" t="s">
        <v>312</v>
      </c>
      <c r="EB17" s="553" t="s">
        <v>312</v>
      </c>
      <c r="EC17" s="553" t="s">
        <v>312</v>
      </c>
      <c r="ED17" s="553" t="s">
        <v>312</v>
      </c>
      <c r="EE17" s="553" t="s">
        <v>312</v>
      </c>
      <c r="EF17" s="553" t="s">
        <v>312</v>
      </c>
      <c r="EG17" s="553" t="s">
        <v>312</v>
      </c>
      <c r="EH17" s="553" t="s">
        <v>312</v>
      </c>
      <c r="EI17" s="553" t="s">
        <v>312</v>
      </c>
      <c r="EJ17" s="553" t="s">
        <v>312</v>
      </c>
      <c r="EK17" s="553" t="s">
        <v>312</v>
      </c>
      <c r="EL17" s="553" t="s">
        <v>312</v>
      </c>
      <c r="EM17" s="553" t="s">
        <v>312</v>
      </c>
      <c r="EN17" s="553" t="s">
        <v>312</v>
      </c>
      <c r="EO17" s="553" t="s">
        <v>312</v>
      </c>
      <c r="EP17" s="553" t="s">
        <v>312</v>
      </c>
      <c r="EQ17" s="553" t="s">
        <v>312</v>
      </c>
      <c r="ER17" s="553" t="s">
        <v>312</v>
      </c>
      <c r="ES17" s="553" t="s">
        <v>312</v>
      </c>
      <c r="ET17" s="553" t="s">
        <v>312</v>
      </c>
      <c r="EU17" s="553" t="s">
        <v>312</v>
      </c>
      <c r="EV17" s="553" t="s">
        <v>312</v>
      </c>
      <c r="EW17" s="553" t="s">
        <v>312</v>
      </c>
      <c r="EX17" s="553" t="s">
        <v>312</v>
      </c>
      <c r="EY17" s="553" t="s">
        <v>312</v>
      </c>
      <c r="EZ17" s="553" t="s">
        <v>312</v>
      </c>
      <c r="FA17" s="553" t="s">
        <v>312</v>
      </c>
      <c r="FB17" s="553" t="s">
        <v>312</v>
      </c>
      <c r="FC17" s="553" t="s">
        <v>312</v>
      </c>
      <c r="FD17" s="553" t="s">
        <v>312</v>
      </c>
      <c r="FE17" s="556" t="s">
        <v>312</v>
      </c>
      <c r="FF17" s="1"/>
      <c r="FG17" s="1"/>
      <c r="FH17" s="440" t="str">
        <f>'Z7 TARGET CREATION'!G13</f>
        <v>Outdoor vertical greenery</v>
      </c>
      <c r="FI17" s="559">
        <v>1</v>
      </c>
      <c r="FJ17" s="560" t="str">
        <f t="shared" si="5"/>
        <v>Low</v>
      </c>
      <c r="FK17" s="1"/>
      <c r="FL17" s="1"/>
      <c r="FM17" s="1"/>
      <c r="FN17" s="1"/>
      <c r="FO17" s="1"/>
      <c r="FP17" s="1"/>
      <c r="FQ17" s="1"/>
      <c r="FR17" s="1"/>
      <c r="FS17" s="1"/>
      <c r="FT17" s="1"/>
      <c r="FU17" s="1"/>
      <c r="FV17" s="1"/>
      <c r="FW17" s="1"/>
      <c r="FX17" s="1"/>
      <c r="FY17" s="1"/>
      <c r="FZ17" s="1"/>
      <c r="GA17" s="1"/>
      <c r="GB17" s="1"/>
      <c r="GC17" s="1"/>
      <c r="GD17" s="1"/>
    </row>
    <row r="18" spans="1:186" x14ac:dyDescent="0.2">
      <c r="A18" s="549" t="str">
        <f t="shared" si="3"/>
        <v>Abandoned land forest</v>
      </c>
      <c r="B18" s="550" t="str">
        <f t="shared" si="4"/>
        <v>Abandoned land forest/NA</v>
      </c>
      <c r="C18" s="763"/>
      <c r="D18" s="779" t="str">
        <f>'Z2 DISTINCTIVENESS'!B29</f>
        <v>Abandoned land forest</v>
      </c>
      <c r="E18" s="551" t="s">
        <v>310</v>
      </c>
      <c r="F18" s="552" t="s">
        <v>312</v>
      </c>
      <c r="G18" s="561" t="s">
        <v>312</v>
      </c>
      <c r="H18" s="562" t="s">
        <v>312</v>
      </c>
      <c r="I18" s="562" t="s">
        <v>312</v>
      </c>
      <c r="J18" s="562" t="s">
        <v>312</v>
      </c>
      <c r="K18" s="562" t="s">
        <v>312</v>
      </c>
      <c r="L18" s="562" t="s">
        <v>312</v>
      </c>
      <c r="M18" s="562" t="s">
        <v>312</v>
      </c>
      <c r="N18" s="562" t="s">
        <v>312</v>
      </c>
      <c r="O18" s="562" t="s">
        <v>312</v>
      </c>
      <c r="P18" s="562" t="s">
        <v>312</v>
      </c>
      <c r="Q18" s="562" t="s">
        <v>312</v>
      </c>
      <c r="R18" s="562" t="s">
        <v>312</v>
      </c>
      <c r="S18" s="562" t="s">
        <v>312</v>
      </c>
      <c r="T18" s="562" t="s">
        <v>312</v>
      </c>
      <c r="U18" s="562" t="s">
        <v>312</v>
      </c>
      <c r="V18" s="562" t="s">
        <v>312</v>
      </c>
      <c r="W18" s="562" t="s">
        <v>312</v>
      </c>
      <c r="X18" s="562" t="s">
        <v>312</v>
      </c>
      <c r="Y18" s="562" t="s">
        <v>312</v>
      </c>
      <c r="Z18" s="562" t="s">
        <v>312</v>
      </c>
      <c r="AA18" s="562" t="s">
        <v>312</v>
      </c>
      <c r="AB18" s="562" t="s">
        <v>312</v>
      </c>
      <c r="AC18" s="562" t="s">
        <v>312</v>
      </c>
      <c r="AD18" s="562" t="s">
        <v>312</v>
      </c>
      <c r="AE18" s="562" t="s">
        <v>312</v>
      </c>
      <c r="AF18" s="562" t="s">
        <v>312</v>
      </c>
      <c r="AG18" s="562" t="s">
        <v>312</v>
      </c>
      <c r="AH18" s="562" t="s">
        <v>312</v>
      </c>
      <c r="AI18" s="562" t="s">
        <v>312</v>
      </c>
      <c r="AJ18" s="562" t="s">
        <v>312</v>
      </c>
      <c r="AK18" s="562" t="s">
        <v>312</v>
      </c>
      <c r="AL18" s="562" t="s">
        <v>312</v>
      </c>
      <c r="AM18" s="562" t="s">
        <v>312</v>
      </c>
      <c r="AN18" s="562" t="s">
        <v>312</v>
      </c>
      <c r="AO18" s="562" t="s">
        <v>312</v>
      </c>
      <c r="AP18" s="562" t="s">
        <v>312</v>
      </c>
      <c r="AQ18" s="562" t="s">
        <v>312</v>
      </c>
      <c r="AR18" s="562" t="s">
        <v>312</v>
      </c>
      <c r="AS18" s="562" t="s">
        <v>312</v>
      </c>
      <c r="AT18" s="562" t="s">
        <v>312</v>
      </c>
      <c r="AU18" s="562" t="s">
        <v>312</v>
      </c>
      <c r="AV18" s="562" t="s">
        <v>312</v>
      </c>
      <c r="AW18" s="562" t="s">
        <v>312</v>
      </c>
      <c r="AX18" s="562" t="s">
        <v>312</v>
      </c>
      <c r="AY18" s="562" t="s">
        <v>312</v>
      </c>
      <c r="AZ18" s="562" t="s">
        <v>312</v>
      </c>
      <c r="BA18" s="562" t="s">
        <v>312</v>
      </c>
      <c r="BB18" s="562" t="s">
        <v>312</v>
      </c>
      <c r="BC18" s="562" t="s">
        <v>312</v>
      </c>
      <c r="BD18" s="562" t="s">
        <v>312</v>
      </c>
      <c r="BE18" s="562" t="s">
        <v>312</v>
      </c>
      <c r="BF18" s="562" t="s">
        <v>312</v>
      </c>
      <c r="BG18" s="562" t="s">
        <v>312</v>
      </c>
      <c r="BH18" s="562" t="s">
        <v>312</v>
      </c>
      <c r="BI18" s="562" t="s">
        <v>312</v>
      </c>
      <c r="BJ18" s="562" t="s">
        <v>312</v>
      </c>
      <c r="BK18" s="562" t="s">
        <v>312</v>
      </c>
      <c r="BL18" s="562" t="s">
        <v>312</v>
      </c>
      <c r="BM18" s="562" t="s">
        <v>312</v>
      </c>
      <c r="BN18" s="562" t="s">
        <v>312</v>
      </c>
      <c r="BO18" s="562" t="s">
        <v>312</v>
      </c>
      <c r="BP18" s="562" t="s">
        <v>312</v>
      </c>
      <c r="BQ18" s="562" t="s">
        <v>312</v>
      </c>
      <c r="BR18" s="562" t="s">
        <v>312</v>
      </c>
      <c r="BS18" s="562" t="s">
        <v>312</v>
      </c>
      <c r="BT18" s="562" t="s">
        <v>312</v>
      </c>
      <c r="BU18" s="562" t="s">
        <v>312</v>
      </c>
      <c r="BV18" s="553" t="s">
        <v>312</v>
      </c>
      <c r="BW18" s="553" t="s">
        <v>312</v>
      </c>
      <c r="BX18" s="553" t="s">
        <v>312</v>
      </c>
      <c r="BY18" s="553" t="s">
        <v>312</v>
      </c>
      <c r="BZ18" s="553" t="s">
        <v>312</v>
      </c>
      <c r="CA18" s="553" t="s">
        <v>312</v>
      </c>
      <c r="CB18" s="553" t="s">
        <v>312</v>
      </c>
      <c r="CC18" s="553" t="s">
        <v>312</v>
      </c>
      <c r="CD18" s="553" t="s">
        <v>312</v>
      </c>
      <c r="CE18" s="553" t="s">
        <v>312</v>
      </c>
      <c r="CF18" s="553" t="s">
        <v>312</v>
      </c>
      <c r="CG18" s="553" t="s">
        <v>312</v>
      </c>
      <c r="CH18" s="553" t="s">
        <v>312</v>
      </c>
      <c r="CI18" s="553" t="s">
        <v>312</v>
      </c>
      <c r="CJ18" s="553" t="s">
        <v>312</v>
      </c>
      <c r="CK18" s="553" t="s">
        <v>312</v>
      </c>
      <c r="CL18" s="553" t="s">
        <v>312</v>
      </c>
      <c r="CM18" s="553" t="s">
        <v>312</v>
      </c>
      <c r="CN18" s="553" t="s">
        <v>312</v>
      </c>
      <c r="CO18" s="553" t="s">
        <v>312</v>
      </c>
      <c r="CP18" s="553" t="s">
        <v>312</v>
      </c>
      <c r="CQ18" s="553" t="s">
        <v>312</v>
      </c>
      <c r="CR18" s="553" t="s">
        <v>312</v>
      </c>
      <c r="CS18" s="553" t="s">
        <v>312</v>
      </c>
      <c r="CT18" s="553" t="s">
        <v>312</v>
      </c>
      <c r="CU18" s="553" t="s">
        <v>312</v>
      </c>
      <c r="CV18" s="553" t="s">
        <v>312</v>
      </c>
      <c r="CW18" s="553" t="s">
        <v>312</v>
      </c>
      <c r="CX18" s="553" t="s">
        <v>312</v>
      </c>
      <c r="CY18" s="553" t="s">
        <v>312</v>
      </c>
      <c r="CZ18" s="553" t="s">
        <v>312</v>
      </c>
      <c r="DA18" s="553" t="s">
        <v>312</v>
      </c>
      <c r="DB18" s="553" t="s">
        <v>312</v>
      </c>
      <c r="DC18" s="553" t="s">
        <v>312</v>
      </c>
      <c r="DD18" s="553" t="s">
        <v>312</v>
      </c>
      <c r="DE18" s="553" t="s">
        <v>312</v>
      </c>
      <c r="DF18" s="553" t="s">
        <v>312</v>
      </c>
      <c r="DG18" s="553" t="s">
        <v>312</v>
      </c>
      <c r="DH18" s="553" t="s">
        <v>312</v>
      </c>
      <c r="DI18" s="553" t="s">
        <v>312</v>
      </c>
      <c r="DJ18" s="553" t="s">
        <v>312</v>
      </c>
      <c r="DK18" s="553" t="s">
        <v>312</v>
      </c>
      <c r="DL18" s="553" t="s">
        <v>312</v>
      </c>
      <c r="DM18" s="553" t="s">
        <v>312</v>
      </c>
      <c r="DN18" s="553" t="s">
        <v>312</v>
      </c>
      <c r="DO18" s="553" t="s">
        <v>312</v>
      </c>
      <c r="DP18" s="553" t="s">
        <v>312</v>
      </c>
      <c r="DQ18" s="555" t="s">
        <v>312</v>
      </c>
      <c r="DR18" s="552" t="s">
        <v>312</v>
      </c>
      <c r="DS18" s="553" t="s">
        <v>312</v>
      </c>
      <c r="DT18" s="553" t="s">
        <v>312</v>
      </c>
      <c r="DU18" s="553" t="s">
        <v>312</v>
      </c>
      <c r="DV18" s="553" t="s">
        <v>312</v>
      </c>
      <c r="DW18" s="553" t="s">
        <v>312</v>
      </c>
      <c r="DX18" s="553" t="s">
        <v>312</v>
      </c>
      <c r="DY18" s="553" t="s">
        <v>312</v>
      </c>
      <c r="DZ18" s="553" t="s">
        <v>312</v>
      </c>
      <c r="EA18" s="553" t="s">
        <v>312</v>
      </c>
      <c r="EB18" s="553" t="s">
        <v>312</v>
      </c>
      <c r="EC18" s="553" t="s">
        <v>312</v>
      </c>
      <c r="ED18" s="553" t="s">
        <v>312</v>
      </c>
      <c r="EE18" s="553" t="s">
        <v>312</v>
      </c>
      <c r="EF18" s="553" t="s">
        <v>312</v>
      </c>
      <c r="EG18" s="553" t="s">
        <v>312</v>
      </c>
      <c r="EH18" s="553" t="s">
        <v>312</v>
      </c>
      <c r="EI18" s="553" t="s">
        <v>312</v>
      </c>
      <c r="EJ18" s="553" t="s">
        <v>312</v>
      </c>
      <c r="EK18" s="553" t="s">
        <v>312</v>
      </c>
      <c r="EL18" s="553" t="s">
        <v>312</v>
      </c>
      <c r="EM18" s="553" t="s">
        <v>312</v>
      </c>
      <c r="EN18" s="553" t="s">
        <v>312</v>
      </c>
      <c r="EO18" s="553" t="s">
        <v>312</v>
      </c>
      <c r="EP18" s="553" t="s">
        <v>312</v>
      </c>
      <c r="EQ18" s="553" t="s">
        <v>312</v>
      </c>
      <c r="ER18" s="553" t="s">
        <v>312</v>
      </c>
      <c r="ES18" s="553" t="s">
        <v>312</v>
      </c>
      <c r="ET18" s="553" t="s">
        <v>312</v>
      </c>
      <c r="EU18" s="553" t="s">
        <v>312</v>
      </c>
      <c r="EV18" s="553" t="s">
        <v>312</v>
      </c>
      <c r="EW18" s="553" t="s">
        <v>312</v>
      </c>
      <c r="EX18" s="553" t="s">
        <v>312</v>
      </c>
      <c r="EY18" s="553" t="s">
        <v>312</v>
      </c>
      <c r="EZ18" s="553" t="s">
        <v>312</v>
      </c>
      <c r="FA18" s="553" t="s">
        <v>312</v>
      </c>
      <c r="FB18" s="553" t="s">
        <v>312</v>
      </c>
      <c r="FC18" s="553" t="s">
        <v>312</v>
      </c>
      <c r="FD18" s="553" t="s">
        <v>312</v>
      </c>
      <c r="FE18" s="556" t="s">
        <v>312</v>
      </c>
      <c r="FF18" s="565"/>
      <c r="FG18" s="1"/>
      <c r="FH18" s="440" t="str">
        <f>'Z7 TARGET CREATION'!G14</f>
        <v>Turf</v>
      </c>
      <c r="FI18" s="559">
        <v>1</v>
      </c>
      <c r="FJ18" s="560" t="str">
        <f t="shared" si="5"/>
        <v>Low</v>
      </c>
      <c r="FK18" s="1"/>
      <c r="FL18" s="1"/>
      <c r="FM18" s="1"/>
      <c r="FN18" s="1"/>
      <c r="FO18" s="1"/>
      <c r="FP18" s="1"/>
      <c r="FQ18" s="1"/>
      <c r="FR18" s="1"/>
      <c r="FS18" s="1"/>
      <c r="FT18" s="1"/>
      <c r="FU18" s="1"/>
      <c r="FV18" s="1"/>
      <c r="FW18" s="1"/>
      <c r="FX18" s="1"/>
      <c r="FY18" s="1"/>
      <c r="FZ18" s="1"/>
      <c r="GA18" s="1"/>
      <c r="GB18" s="1"/>
      <c r="GC18" s="1"/>
      <c r="GD18" s="1"/>
    </row>
    <row r="19" spans="1:186" x14ac:dyDescent="0.2">
      <c r="A19" s="549" t="str">
        <f t="shared" si="3"/>
        <v>Abandoned land forest</v>
      </c>
      <c r="B19" s="550" t="str">
        <f t="shared" si="4"/>
        <v>Abandoned land forest/POOR</v>
      </c>
      <c r="C19" s="763"/>
      <c r="D19" s="775"/>
      <c r="E19" s="551" t="s">
        <v>331</v>
      </c>
      <c r="F19" s="552" t="s">
        <v>312</v>
      </c>
      <c r="G19" s="561" t="s">
        <v>312</v>
      </c>
      <c r="H19" s="562" t="s">
        <v>312</v>
      </c>
      <c r="I19" s="562" t="s">
        <v>312</v>
      </c>
      <c r="J19" s="553" t="s">
        <v>312</v>
      </c>
      <c r="K19" s="562" t="s">
        <v>312</v>
      </c>
      <c r="L19" s="562" t="s">
        <v>312</v>
      </c>
      <c r="M19" s="562" t="s">
        <v>312</v>
      </c>
      <c r="N19" s="553" t="s">
        <v>312</v>
      </c>
      <c r="O19" s="562" t="s">
        <v>312</v>
      </c>
      <c r="P19" s="562" t="s">
        <v>312</v>
      </c>
      <c r="Q19" s="562" t="s">
        <v>312</v>
      </c>
      <c r="R19" s="553" t="s">
        <v>312</v>
      </c>
      <c r="S19" s="562" t="s">
        <v>312</v>
      </c>
      <c r="T19" s="554">
        <v>15</v>
      </c>
      <c r="U19" s="554">
        <v>20</v>
      </c>
      <c r="V19" s="553" t="s">
        <v>312</v>
      </c>
      <c r="W19" s="553" t="s">
        <v>312</v>
      </c>
      <c r="X19" s="553" t="s">
        <v>312</v>
      </c>
      <c r="Y19" s="553" t="s">
        <v>312</v>
      </c>
      <c r="Z19" s="553" t="s">
        <v>312</v>
      </c>
      <c r="AA19" s="553" t="s">
        <v>312</v>
      </c>
      <c r="AB19" s="553" t="s">
        <v>312</v>
      </c>
      <c r="AC19" s="553" t="s">
        <v>312</v>
      </c>
      <c r="AD19" s="553" t="s">
        <v>312</v>
      </c>
      <c r="AE19" s="553" t="s">
        <v>312</v>
      </c>
      <c r="AF19" s="553" t="s">
        <v>312</v>
      </c>
      <c r="AG19" s="553" t="s">
        <v>312</v>
      </c>
      <c r="AH19" s="553" t="s">
        <v>312</v>
      </c>
      <c r="AI19" s="553" t="s">
        <v>312</v>
      </c>
      <c r="AJ19" s="553" t="s">
        <v>312</v>
      </c>
      <c r="AK19" s="553" t="s">
        <v>312</v>
      </c>
      <c r="AL19" s="553" t="s">
        <v>312</v>
      </c>
      <c r="AM19" s="553" t="s">
        <v>312</v>
      </c>
      <c r="AN19" s="553" t="s">
        <v>312</v>
      </c>
      <c r="AO19" s="553" t="s">
        <v>312</v>
      </c>
      <c r="AP19" s="553" t="s">
        <v>312</v>
      </c>
      <c r="AQ19" s="553" t="s">
        <v>312</v>
      </c>
      <c r="AR19" s="553" t="s">
        <v>312</v>
      </c>
      <c r="AS19" s="553" t="s">
        <v>312</v>
      </c>
      <c r="AT19" s="553" t="s">
        <v>312</v>
      </c>
      <c r="AU19" s="553" t="s">
        <v>312</v>
      </c>
      <c r="AV19" s="553" t="s">
        <v>312</v>
      </c>
      <c r="AW19" s="553" t="s">
        <v>312</v>
      </c>
      <c r="AX19" s="553" t="s">
        <v>312</v>
      </c>
      <c r="AY19" s="553" t="s">
        <v>312</v>
      </c>
      <c r="AZ19" s="553" t="s">
        <v>312</v>
      </c>
      <c r="BA19" s="553" t="s">
        <v>312</v>
      </c>
      <c r="BB19" s="553" t="s">
        <v>312</v>
      </c>
      <c r="BC19" s="553" t="s">
        <v>312</v>
      </c>
      <c r="BD19" s="553" t="s">
        <v>312</v>
      </c>
      <c r="BE19" s="553" t="s">
        <v>312</v>
      </c>
      <c r="BF19" s="553" t="s">
        <v>312</v>
      </c>
      <c r="BG19" s="553" t="s">
        <v>312</v>
      </c>
      <c r="BH19" s="553" t="s">
        <v>312</v>
      </c>
      <c r="BI19" s="553" t="s">
        <v>312</v>
      </c>
      <c r="BJ19" s="553" t="s">
        <v>312</v>
      </c>
      <c r="BK19" s="553" t="s">
        <v>312</v>
      </c>
      <c r="BL19" s="553" t="s">
        <v>312</v>
      </c>
      <c r="BM19" s="553" t="s">
        <v>312</v>
      </c>
      <c r="BN19" s="553" t="s">
        <v>312</v>
      </c>
      <c r="BO19" s="553" t="s">
        <v>312</v>
      </c>
      <c r="BP19" s="553" t="s">
        <v>312</v>
      </c>
      <c r="BQ19" s="553" t="s">
        <v>312</v>
      </c>
      <c r="BR19" s="553" t="s">
        <v>312</v>
      </c>
      <c r="BS19" s="553" t="s">
        <v>312</v>
      </c>
      <c r="BT19" s="553" t="s">
        <v>312</v>
      </c>
      <c r="BU19" s="553" t="s">
        <v>312</v>
      </c>
      <c r="BV19" s="553" t="s">
        <v>312</v>
      </c>
      <c r="BW19" s="553" t="s">
        <v>312</v>
      </c>
      <c r="BX19" s="553" t="s">
        <v>312</v>
      </c>
      <c r="BY19" s="553" t="s">
        <v>312</v>
      </c>
      <c r="BZ19" s="553" t="s">
        <v>312</v>
      </c>
      <c r="CA19" s="553" t="s">
        <v>312</v>
      </c>
      <c r="CB19" s="553" t="s">
        <v>312</v>
      </c>
      <c r="CC19" s="553" t="s">
        <v>312</v>
      </c>
      <c r="CD19" s="553" t="s">
        <v>312</v>
      </c>
      <c r="CE19" s="553" t="s">
        <v>312</v>
      </c>
      <c r="CF19" s="553" t="s">
        <v>312</v>
      </c>
      <c r="CG19" s="553" t="s">
        <v>312</v>
      </c>
      <c r="CH19" s="553" t="s">
        <v>312</v>
      </c>
      <c r="CI19" s="553" t="s">
        <v>312</v>
      </c>
      <c r="CJ19" s="553" t="s">
        <v>312</v>
      </c>
      <c r="CK19" s="553" t="s">
        <v>312</v>
      </c>
      <c r="CL19" s="553" t="s">
        <v>312</v>
      </c>
      <c r="CM19" s="553" t="s">
        <v>312</v>
      </c>
      <c r="CN19" s="553" t="s">
        <v>312</v>
      </c>
      <c r="CO19" s="553" t="s">
        <v>312</v>
      </c>
      <c r="CP19" s="553" t="s">
        <v>312</v>
      </c>
      <c r="CQ19" s="553" t="s">
        <v>312</v>
      </c>
      <c r="CR19" s="553" t="s">
        <v>312</v>
      </c>
      <c r="CS19" s="553" t="s">
        <v>312</v>
      </c>
      <c r="CT19" s="553" t="s">
        <v>312</v>
      </c>
      <c r="CU19" s="553" t="s">
        <v>312</v>
      </c>
      <c r="CV19" s="553" t="s">
        <v>312</v>
      </c>
      <c r="CW19" s="553" t="s">
        <v>312</v>
      </c>
      <c r="CX19" s="553" t="s">
        <v>312</v>
      </c>
      <c r="CY19" s="553" t="s">
        <v>312</v>
      </c>
      <c r="CZ19" s="553" t="s">
        <v>312</v>
      </c>
      <c r="DA19" s="553" t="s">
        <v>312</v>
      </c>
      <c r="DB19" s="553" t="s">
        <v>312</v>
      </c>
      <c r="DC19" s="553" t="s">
        <v>312</v>
      </c>
      <c r="DD19" s="553" t="s">
        <v>312</v>
      </c>
      <c r="DE19" s="553" t="s">
        <v>312</v>
      </c>
      <c r="DF19" s="553" t="s">
        <v>312</v>
      </c>
      <c r="DG19" s="553" t="s">
        <v>312</v>
      </c>
      <c r="DH19" s="553" t="s">
        <v>312</v>
      </c>
      <c r="DI19" s="553" t="s">
        <v>312</v>
      </c>
      <c r="DJ19" s="553" t="s">
        <v>312</v>
      </c>
      <c r="DK19" s="553" t="s">
        <v>312</v>
      </c>
      <c r="DL19" s="553" t="s">
        <v>312</v>
      </c>
      <c r="DM19" s="553" t="s">
        <v>312</v>
      </c>
      <c r="DN19" s="553" t="s">
        <v>312</v>
      </c>
      <c r="DO19" s="553" t="s">
        <v>312</v>
      </c>
      <c r="DP19" s="553" t="s">
        <v>312</v>
      </c>
      <c r="DQ19" s="555" t="s">
        <v>312</v>
      </c>
      <c r="DR19" s="552" t="s">
        <v>312</v>
      </c>
      <c r="DS19" s="553" t="s">
        <v>312</v>
      </c>
      <c r="DT19" s="553" t="s">
        <v>312</v>
      </c>
      <c r="DU19" s="553" t="s">
        <v>312</v>
      </c>
      <c r="DV19" s="553" t="s">
        <v>312</v>
      </c>
      <c r="DW19" s="553" t="s">
        <v>312</v>
      </c>
      <c r="DX19" s="553" t="s">
        <v>312</v>
      </c>
      <c r="DY19" s="553" t="s">
        <v>312</v>
      </c>
      <c r="DZ19" s="553" t="s">
        <v>312</v>
      </c>
      <c r="EA19" s="553" t="s">
        <v>312</v>
      </c>
      <c r="EB19" s="553" t="s">
        <v>312</v>
      </c>
      <c r="EC19" s="553" t="s">
        <v>312</v>
      </c>
      <c r="ED19" s="553" t="s">
        <v>312</v>
      </c>
      <c r="EE19" s="553" t="s">
        <v>312</v>
      </c>
      <c r="EF19" s="553" t="s">
        <v>312</v>
      </c>
      <c r="EG19" s="553" t="s">
        <v>312</v>
      </c>
      <c r="EH19" s="553" t="s">
        <v>312</v>
      </c>
      <c r="EI19" s="553" t="s">
        <v>312</v>
      </c>
      <c r="EJ19" s="553" t="s">
        <v>312</v>
      </c>
      <c r="EK19" s="553" t="s">
        <v>312</v>
      </c>
      <c r="EL19" s="553" t="s">
        <v>312</v>
      </c>
      <c r="EM19" s="553" t="s">
        <v>312</v>
      </c>
      <c r="EN19" s="553" t="s">
        <v>312</v>
      </c>
      <c r="EO19" s="553" t="s">
        <v>312</v>
      </c>
      <c r="EP19" s="553" t="s">
        <v>312</v>
      </c>
      <c r="EQ19" s="553" t="s">
        <v>312</v>
      </c>
      <c r="ER19" s="553" t="s">
        <v>312</v>
      </c>
      <c r="ES19" s="553" t="s">
        <v>312</v>
      </c>
      <c r="ET19" s="553" t="s">
        <v>312</v>
      </c>
      <c r="EU19" s="553" t="s">
        <v>312</v>
      </c>
      <c r="EV19" s="553" t="s">
        <v>312</v>
      </c>
      <c r="EW19" s="553" t="s">
        <v>312</v>
      </c>
      <c r="EX19" s="553" t="s">
        <v>312</v>
      </c>
      <c r="EY19" s="553" t="s">
        <v>312</v>
      </c>
      <c r="EZ19" s="553" t="s">
        <v>312</v>
      </c>
      <c r="FA19" s="553" t="s">
        <v>312</v>
      </c>
      <c r="FB19" s="553" t="s">
        <v>312</v>
      </c>
      <c r="FC19" s="553" t="s">
        <v>312</v>
      </c>
      <c r="FD19" s="553" t="s">
        <v>312</v>
      </c>
      <c r="FE19" s="556" t="s">
        <v>312</v>
      </c>
      <c r="FF19" s="1"/>
      <c r="FG19" s="1"/>
      <c r="FH19" s="440" t="str">
        <f>'Z7 TARGET CREATION'!G15</f>
        <v>Streetscape</v>
      </c>
      <c r="FI19" s="559">
        <v>1</v>
      </c>
      <c r="FJ19" s="560" t="str">
        <f t="shared" si="5"/>
        <v>Low</v>
      </c>
      <c r="FK19" s="1"/>
      <c r="FL19" s="1"/>
      <c r="FM19" s="1"/>
      <c r="FN19" s="1"/>
      <c r="FO19" s="1"/>
      <c r="FP19" s="1"/>
      <c r="FQ19" s="1"/>
      <c r="FR19" s="1"/>
      <c r="FS19" s="1"/>
      <c r="FT19" s="1"/>
      <c r="FU19" s="1"/>
      <c r="FV19" s="1"/>
      <c r="FW19" s="1"/>
      <c r="FX19" s="1"/>
      <c r="FY19" s="1"/>
      <c r="FZ19" s="1"/>
      <c r="GA19" s="1"/>
      <c r="GB19" s="1"/>
      <c r="GC19" s="1"/>
      <c r="GD19" s="1"/>
    </row>
    <row r="20" spans="1:186" x14ac:dyDescent="0.2">
      <c r="A20" s="549" t="str">
        <f t="shared" si="3"/>
        <v>Abandoned land forest</v>
      </c>
      <c r="B20" s="550" t="str">
        <f t="shared" si="4"/>
        <v>Abandoned land forest/MODERATE</v>
      </c>
      <c r="C20" s="763"/>
      <c r="D20" s="775"/>
      <c r="E20" s="551" t="s">
        <v>130</v>
      </c>
      <c r="F20" s="552" t="s">
        <v>312</v>
      </c>
      <c r="G20" s="561" t="s">
        <v>312</v>
      </c>
      <c r="H20" s="562" t="s">
        <v>312</v>
      </c>
      <c r="I20" s="562" t="s">
        <v>312</v>
      </c>
      <c r="J20" s="553" t="s">
        <v>312</v>
      </c>
      <c r="K20" s="562" t="s">
        <v>312</v>
      </c>
      <c r="L20" s="562" t="s">
        <v>312</v>
      </c>
      <c r="M20" s="562" t="s">
        <v>312</v>
      </c>
      <c r="N20" s="553" t="s">
        <v>312</v>
      </c>
      <c r="O20" s="562" t="s">
        <v>312</v>
      </c>
      <c r="P20" s="562" t="s">
        <v>312</v>
      </c>
      <c r="Q20" s="562" t="s">
        <v>312</v>
      </c>
      <c r="R20" s="553" t="s">
        <v>312</v>
      </c>
      <c r="S20" s="562" t="s">
        <v>312</v>
      </c>
      <c r="T20" s="562" t="s">
        <v>312</v>
      </c>
      <c r="U20" s="554">
        <v>15</v>
      </c>
      <c r="V20" s="553" t="s">
        <v>312</v>
      </c>
      <c r="W20" s="553" t="s">
        <v>312</v>
      </c>
      <c r="X20" s="553" t="s">
        <v>312</v>
      </c>
      <c r="Y20" s="553" t="s">
        <v>312</v>
      </c>
      <c r="Z20" s="553" t="s">
        <v>312</v>
      </c>
      <c r="AA20" s="553" t="s">
        <v>312</v>
      </c>
      <c r="AB20" s="553" t="s">
        <v>312</v>
      </c>
      <c r="AC20" s="553" t="s">
        <v>312</v>
      </c>
      <c r="AD20" s="553" t="s">
        <v>312</v>
      </c>
      <c r="AE20" s="553" t="s">
        <v>312</v>
      </c>
      <c r="AF20" s="553" t="s">
        <v>312</v>
      </c>
      <c r="AG20" s="553" t="s">
        <v>312</v>
      </c>
      <c r="AH20" s="553" t="s">
        <v>312</v>
      </c>
      <c r="AI20" s="553" t="s">
        <v>312</v>
      </c>
      <c r="AJ20" s="553" t="s">
        <v>312</v>
      </c>
      <c r="AK20" s="553" t="s">
        <v>312</v>
      </c>
      <c r="AL20" s="553" t="s">
        <v>312</v>
      </c>
      <c r="AM20" s="553" t="s">
        <v>312</v>
      </c>
      <c r="AN20" s="553" t="s">
        <v>312</v>
      </c>
      <c r="AO20" s="553" t="s">
        <v>312</v>
      </c>
      <c r="AP20" s="553" t="s">
        <v>312</v>
      </c>
      <c r="AQ20" s="553" t="s">
        <v>312</v>
      </c>
      <c r="AR20" s="553" t="s">
        <v>312</v>
      </c>
      <c r="AS20" s="553" t="s">
        <v>312</v>
      </c>
      <c r="AT20" s="553" t="s">
        <v>312</v>
      </c>
      <c r="AU20" s="553" t="s">
        <v>312</v>
      </c>
      <c r="AV20" s="553" t="s">
        <v>312</v>
      </c>
      <c r="AW20" s="553" t="s">
        <v>312</v>
      </c>
      <c r="AX20" s="553" t="s">
        <v>312</v>
      </c>
      <c r="AY20" s="553" t="s">
        <v>312</v>
      </c>
      <c r="AZ20" s="553" t="s">
        <v>312</v>
      </c>
      <c r="BA20" s="553" t="s">
        <v>312</v>
      </c>
      <c r="BB20" s="553" t="s">
        <v>312</v>
      </c>
      <c r="BC20" s="553" t="s">
        <v>312</v>
      </c>
      <c r="BD20" s="553" t="s">
        <v>312</v>
      </c>
      <c r="BE20" s="553" t="s">
        <v>312</v>
      </c>
      <c r="BF20" s="553" t="s">
        <v>312</v>
      </c>
      <c r="BG20" s="553" t="s">
        <v>312</v>
      </c>
      <c r="BH20" s="553" t="s">
        <v>312</v>
      </c>
      <c r="BI20" s="553" t="s">
        <v>312</v>
      </c>
      <c r="BJ20" s="553" t="s">
        <v>312</v>
      </c>
      <c r="BK20" s="553" t="s">
        <v>312</v>
      </c>
      <c r="BL20" s="553" t="s">
        <v>312</v>
      </c>
      <c r="BM20" s="553" t="s">
        <v>312</v>
      </c>
      <c r="BN20" s="553" t="s">
        <v>312</v>
      </c>
      <c r="BO20" s="553" t="s">
        <v>312</v>
      </c>
      <c r="BP20" s="553" t="s">
        <v>312</v>
      </c>
      <c r="BQ20" s="553" t="s">
        <v>312</v>
      </c>
      <c r="BR20" s="553" t="s">
        <v>312</v>
      </c>
      <c r="BS20" s="553" t="s">
        <v>312</v>
      </c>
      <c r="BT20" s="553" t="s">
        <v>312</v>
      </c>
      <c r="BU20" s="553" t="s">
        <v>312</v>
      </c>
      <c r="BV20" s="553" t="s">
        <v>312</v>
      </c>
      <c r="BW20" s="553" t="s">
        <v>312</v>
      </c>
      <c r="BX20" s="553" t="s">
        <v>312</v>
      </c>
      <c r="BY20" s="553" t="s">
        <v>312</v>
      </c>
      <c r="BZ20" s="553" t="s">
        <v>312</v>
      </c>
      <c r="CA20" s="553" t="s">
        <v>312</v>
      </c>
      <c r="CB20" s="553" t="s">
        <v>312</v>
      </c>
      <c r="CC20" s="553" t="s">
        <v>312</v>
      </c>
      <c r="CD20" s="553" t="s">
        <v>312</v>
      </c>
      <c r="CE20" s="553" t="s">
        <v>312</v>
      </c>
      <c r="CF20" s="553" t="s">
        <v>312</v>
      </c>
      <c r="CG20" s="553" t="s">
        <v>312</v>
      </c>
      <c r="CH20" s="553" t="s">
        <v>312</v>
      </c>
      <c r="CI20" s="553" t="s">
        <v>312</v>
      </c>
      <c r="CJ20" s="553" t="s">
        <v>312</v>
      </c>
      <c r="CK20" s="553" t="s">
        <v>312</v>
      </c>
      <c r="CL20" s="553" t="s">
        <v>312</v>
      </c>
      <c r="CM20" s="553" t="s">
        <v>312</v>
      </c>
      <c r="CN20" s="553" t="s">
        <v>312</v>
      </c>
      <c r="CO20" s="553" t="s">
        <v>312</v>
      </c>
      <c r="CP20" s="553" t="s">
        <v>312</v>
      </c>
      <c r="CQ20" s="553" t="s">
        <v>312</v>
      </c>
      <c r="CR20" s="553" t="s">
        <v>312</v>
      </c>
      <c r="CS20" s="553" t="s">
        <v>312</v>
      </c>
      <c r="CT20" s="553" t="s">
        <v>312</v>
      </c>
      <c r="CU20" s="553" t="s">
        <v>312</v>
      </c>
      <c r="CV20" s="553" t="s">
        <v>312</v>
      </c>
      <c r="CW20" s="553" t="s">
        <v>312</v>
      </c>
      <c r="CX20" s="553" t="s">
        <v>312</v>
      </c>
      <c r="CY20" s="553" t="s">
        <v>312</v>
      </c>
      <c r="CZ20" s="553" t="s">
        <v>312</v>
      </c>
      <c r="DA20" s="553" t="s">
        <v>312</v>
      </c>
      <c r="DB20" s="553" t="s">
        <v>312</v>
      </c>
      <c r="DC20" s="553" t="s">
        <v>312</v>
      </c>
      <c r="DD20" s="553" t="s">
        <v>312</v>
      </c>
      <c r="DE20" s="553" t="s">
        <v>312</v>
      </c>
      <c r="DF20" s="553" t="s">
        <v>312</v>
      </c>
      <c r="DG20" s="553" t="s">
        <v>312</v>
      </c>
      <c r="DH20" s="562" t="s">
        <v>312</v>
      </c>
      <c r="DI20" s="562" t="s">
        <v>312</v>
      </c>
      <c r="DJ20" s="562" t="s">
        <v>312</v>
      </c>
      <c r="DK20" s="562" t="s">
        <v>312</v>
      </c>
      <c r="DL20" s="562" t="s">
        <v>312</v>
      </c>
      <c r="DM20" s="562" t="s">
        <v>312</v>
      </c>
      <c r="DN20" s="562" t="s">
        <v>312</v>
      </c>
      <c r="DO20" s="562" t="s">
        <v>312</v>
      </c>
      <c r="DP20" s="562" t="s">
        <v>312</v>
      </c>
      <c r="DQ20" s="563" t="s">
        <v>312</v>
      </c>
      <c r="DR20" s="564" t="s">
        <v>312</v>
      </c>
      <c r="DS20" s="562" t="s">
        <v>312</v>
      </c>
      <c r="DT20" s="562" t="s">
        <v>312</v>
      </c>
      <c r="DU20" s="562" t="s">
        <v>312</v>
      </c>
      <c r="DV20" s="562" t="s">
        <v>312</v>
      </c>
      <c r="DW20" s="562" t="s">
        <v>312</v>
      </c>
      <c r="DX20" s="562" t="s">
        <v>312</v>
      </c>
      <c r="DY20" s="562" t="s">
        <v>312</v>
      </c>
      <c r="DZ20" s="562" t="s">
        <v>312</v>
      </c>
      <c r="EA20" s="562" t="s">
        <v>312</v>
      </c>
      <c r="EB20" s="562" t="s">
        <v>312</v>
      </c>
      <c r="EC20" s="562" t="s">
        <v>312</v>
      </c>
      <c r="ED20" s="562" t="s">
        <v>312</v>
      </c>
      <c r="EE20" s="562" t="s">
        <v>312</v>
      </c>
      <c r="EF20" s="562" t="s">
        <v>312</v>
      </c>
      <c r="EG20" s="562" t="s">
        <v>312</v>
      </c>
      <c r="EH20" s="562" t="s">
        <v>312</v>
      </c>
      <c r="EI20" s="562" t="s">
        <v>312</v>
      </c>
      <c r="EJ20" s="562" t="s">
        <v>312</v>
      </c>
      <c r="EK20" s="562" t="s">
        <v>312</v>
      </c>
      <c r="EL20" s="562" t="s">
        <v>312</v>
      </c>
      <c r="EM20" s="562" t="s">
        <v>312</v>
      </c>
      <c r="EN20" s="562" t="s">
        <v>312</v>
      </c>
      <c r="EO20" s="553" t="s">
        <v>312</v>
      </c>
      <c r="EP20" s="553" t="s">
        <v>312</v>
      </c>
      <c r="EQ20" s="553" t="s">
        <v>312</v>
      </c>
      <c r="ER20" s="553" t="s">
        <v>312</v>
      </c>
      <c r="ES20" s="553" t="s">
        <v>312</v>
      </c>
      <c r="ET20" s="553" t="s">
        <v>312</v>
      </c>
      <c r="EU20" s="553" t="s">
        <v>312</v>
      </c>
      <c r="EV20" s="553" t="s">
        <v>312</v>
      </c>
      <c r="EW20" s="553" t="s">
        <v>312</v>
      </c>
      <c r="EX20" s="553" t="s">
        <v>312</v>
      </c>
      <c r="EY20" s="553" t="s">
        <v>312</v>
      </c>
      <c r="EZ20" s="553" t="s">
        <v>312</v>
      </c>
      <c r="FA20" s="553" t="s">
        <v>312</v>
      </c>
      <c r="FB20" s="553" t="s">
        <v>312</v>
      </c>
      <c r="FC20" s="553" t="s">
        <v>312</v>
      </c>
      <c r="FD20" s="553" t="s">
        <v>312</v>
      </c>
      <c r="FE20" s="556" t="s">
        <v>312</v>
      </c>
      <c r="FF20" s="1"/>
      <c r="FG20" s="1"/>
      <c r="FH20" s="440" t="str">
        <f>'Z7 TARGET CREATION'!G16</f>
        <v>Urban park/garden</v>
      </c>
      <c r="FI20" s="559">
        <v>1</v>
      </c>
      <c r="FJ20" s="560" t="str">
        <f t="shared" si="5"/>
        <v>Low</v>
      </c>
      <c r="FK20" s="1"/>
      <c r="FL20" s="1"/>
      <c r="FM20" s="1"/>
      <c r="FN20" s="1"/>
      <c r="FO20" s="1"/>
      <c r="FP20" s="1"/>
      <c r="FQ20" s="1"/>
      <c r="FR20" s="1"/>
      <c r="FS20" s="1"/>
      <c r="FT20" s="1"/>
      <c r="FU20" s="1"/>
      <c r="FV20" s="1"/>
      <c r="FW20" s="1"/>
      <c r="FX20" s="1"/>
      <c r="FY20" s="1"/>
      <c r="FZ20" s="1"/>
      <c r="GA20" s="1"/>
      <c r="GB20" s="1"/>
      <c r="GC20" s="1"/>
      <c r="GD20" s="1"/>
    </row>
    <row r="21" spans="1:186" ht="15.75" customHeight="1" x14ac:dyDescent="0.2">
      <c r="A21" s="549" t="str">
        <f t="shared" si="3"/>
        <v>Abandoned land forest</v>
      </c>
      <c r="B21" s="550" t="str">
        <f t="shared" si="4"/>
        <v>Abandoned land forest/GOOD</v>
      </c>
      <c r="C21" s="763"/>
      <c r="D21" s="776"/>
      <c r="E21" s="551" t="s">
        <v>332</v>
      </c>
      <c r="F21" s="552" t="s">
        <v>312</v>
      </c>
      <c r="G21" s="561" t="s">
        <v>312</v>
      </c>
      <c r="H21" s="562" t="s">
        <v>312</v>
      </c>
      <c r="I21" s="562" t="s">
        <v>312</v>
      </c>
      <c r="J21" s="553" t="s">
        <v>312</v>
      </c>
      <c r="K21" s="554">
        <v>30</v>
      </c>
      <c r="L21" s="562" t="s">
        <v>312</v>
      </c>
      <c r="M21" s="562" t="s">
        <v>312</v>
      </c>
      <c r="N21" s="553" t="s">
        <v>312</v>
      </c>
      <c r="O21" s="562" t="s">
        <v>312</v>
      </c>
      <c r="P21" s="562" t="s">
        <v>312</v>
      </c>
      <c r="Q21" s="562" t="s">
        <v>312</v>
      </c>
      <c r="R21" s="553" t="s">
        <v>312</v>
      </c>
      <c r="S21" s="562" t="s">
        <v>312</v>
      </c>
      <c r="T21" s="562" t="s">
        <v>312</v>
      </c>
      <c r="U21" s="562" t="s">
        <v>312</v>
      </c>
      <c r="V21" s="553" t="s">
        <v>312</v>
      </c>
      <c r="W21" s="553" t="s">
        <v>312</v>
      </c>
      <c r="X21" s="553" t="s">
        <v>312</v>
      </c>
      <c r="Y21" s="553" t="s">
        <v>312</v>
      </c>
      <c r="Z21" s="553" t="s">
        <v>312</v>
      </c>
      <c r="AA21" s="553" t="s">
        <v>312</v>
      </c>
      <c r="AB21" s="553" t="s">
        <v>312</v>
      </c>
      <c r="AC21" s="553" t="s">
        <v>312</v>
      </c>
      <c r="AD21" s="553" t="s">
        <v>312</v>
      </c>
      <c r="AE21" s="553" t="s">
        <v>312</v>
      </c>
      <c r="AF21" s="553" t="s">
        <v>312</v>
      </c>
      <c r="AG21" s="553" t="s">
        <v>312</v>
      </c>
      <c r="AH21" s="553" t="s">
        <v>312</v>
      </c>
      <c r="AI21" s="553" t="s">
        <v>312</v>
      </c>
      <c r="AJ21" s="553" t="s">
        <v>312</v>
      </c>
      <c r="AK21" s="553" t="s">
        <v>312</v>
      </c>
      <c r="AL21" s="553" t="s">
        <v>312</v>
      </c>
      <c r="AM21" s="553" t="s">
        <v>312</v>
      </c>
      <c r="AN21" s="553" t="s">
        <v>312</v>
      </c>
      <c r="AO21" s="553" t="s">
        <v>312</v>
      </c>
      <c r="AP21" s="553" t="s">
        <v>312</v>
      </c>
      <c r="AQ21" s="553" t="s">
        <v>312</v>
      </c>
      <c r="AR21" s="553" t="s">
        <v>312</v>
      </c>
      <c r="AS21" s="553" t="s">
        <v>312</v>
      </c>
      <c r="AT21" s="553" t="s">
        <v>312</v>
      </c>
      <c r="AU21" s="553" t="s">
        <v>312</v>
      </c>
      <c r="AV21" s="553" t="s">
        <v>312</v>
      </c>
      <c r="AW21" s="553" t="s">
        <v>312</v>
      </c>
      <c r="AX21" s="553" t="s">
        <v>312</v>
      </c>
      <c r="AY21" s="553" t="s">
        <v>312</v>
      </c>
      <c r="AZ21" s="553" t="s">
        <v>312</v>
      </c>
      <c r="BA21" s="553" t="s">
        <v>312</v>
      </c>
      <c r="BB21" s="553" t="s">
        <v>312</v>
      </c>
      <c r="BC21" s="553" t="s">
        <v>312</v>
      </c>
      <c r="BD21" s="553" t="s">
        <v>312</v>
      </c>
      <c r="BE21" s="553" t="s">
        <v>312</v>
      </c>
      <c r="BF21" s="553" t="s">
        <v>312</v>
      </c>
      <c r="BG21" s="553" t="s">
        <v>312</v>
      </c>
      <c r="BH21" s="553" t="s">
        <v>312</v>
      </c>
      <c r="BI21" s="553" t="s">
        <v>312</v>
      </c>
      <c r="BJ21" s="553" t="s">
        <v>312</v>
      </c>
      <c r="BK21" s="553" t="s">
        <v>312</v>
      </c>
      <c r="BL21" s="553" t="s">
        <v>312</v>
      </c>
      <c r="BM21" s="553" t="s">
        <v>312</v>
      </c>
      <c r="BN21" s="553" t="s">
        <v>312</v>
      </c>
      <c r="BO21" s="553" t="s">
        <v>312</v>
      </c>
      <c r="BP21" s="553" t="s">
        <v>312</v>
      </c>
      <c r="BQ21" s="553" t="s">
        <v>312</v>
      </c>
      <c r="BR21" s="553" t="s">
        <v>312</v>
      </c>
      <c r="BS21" s="553" t="s">
        <v>312</v>
      </c>
      <c r="BT21" s="553" t="s">
        <v>312</v>
      </c>
      <c r="BU21" s="553" t="s">
        <v>312</v>
      </c>
      <c r="BV21" s="553" t="s">
        <v>312</v>
      </c>
      <c r="BW21" s="553" t="s">
        <v>312</v>
      </c>
      <c r="BX21" s="553" t="s">
        <v>312</v>
      </c>
      <c r="BY21" s="553" t="s">
        <v>312</v>
      </c>
      <c r="BZ21" s="553" t="s">
        <v>312</v>
      </c>
      <c r="CA21" s="553" t="s">
        <v>312</v>
      </c>
      <c r="CB21" s="553" t="s">
        <v>312</v>
      </c>
      <c r="CC21" s="553" t="s">
        <v>312</v>
      </c>
      <c r="CD21" s="553" t="s">
        <v>312</v>
      </c>
      <c r="CE21" s="553" t="s">
        <v>312</v>
      </c>
      <c r="CF21" s="553" t="s">
        <v>312</v>
      </c>
      <c r="CG21" s="553" t="s">
        <v>312</v>
      </c>
      <c r="CH21" s="553" t="s">
        <v>312</v>
      </c>
      <c r="CI21" s="553" t="s">
        <v>312</v>
      </c>
      <c r="CJ21" s="553" t="s">
        <v>312</v>
      </c>
      <c r="CK21" s="553" t="s">
        <v>312</v>
      </c>
      <c r="CL21" s="553" t="s">
        <v>312</v>
      </c>
      <c r="CM21" s="553" t="s">
        <v>312</v>
      </c>
      <c r="CN21" s="553" t="s">
        <v>312</v>
      </c>
      <c r="CO21" s="553" t="s">
        <v>312</v>
      </c>
      <c r="CP21" s="553" t="s">
        <v>312</v>
      </c>
      <c r="CQ21" s="553" t="s">
        <v>312</v>
      </c>
      <c r="CR21" s="553" t="s">
        <v>312</v>
      </c>
      <c r="CS21" s="553" t="s">
        <v>312</v>
      </c>
      <c r="CT21" s="553" t="s">
        <v>312</v>
      </c>
      <c r="CU21" s="553" t="s">
        <v>312</v>
      </c>
      <c r="CV21" s="553" t="s">
        <v>312</v>
      </c>
      <c r="CW21" s="553" t="s">
        <v>312</v>
      </c>
      <c r="CX21" s="553" t="s">
        <v>312</v>
      </c>
      <c r="CY21" s="553" t="s">
        <v>312</v>
      </c>
      <c r="CZ21" s="553" t="s">
        <v>312</v>
      </c>
      <c r="DA21" s="553" t="s">
        <v>312</v>
      </c>
      <c r="DB21" s="553" t="s">
        <v>312</v>
      </c>
      <c r="DC21" s="553" t="s">
        <v>312</v>
      </c>
      <c r="DD21" s="553" t="s">
        <v>312</v>
      </c>
      <c r="DE21" s="553" t="s">
        <v>312</v>
      </c>
      <c r="DF21" s="553" t="s">
        <v>312</v>
      </c>
      <c r="DG21" s="553" t="s">
        <v>312</v>
      </c>
      <c r="DH21" s="553" t="s">
        <v>312</v>
      </c>
      <c r="DI21" s="553" t="s">
        <v>312</v>
      </c>
      <c r="DJ21" s="553" t="s">
        <v>312</v>
      </c>
      <c r="DK21" s="553" t="s">
        <v>312</v>
      </c>
      <c r="DL21" s="553" t="s">
        <v>312</v>
      </c>
      <c r="DM21" s="553" t="s">
        <v>312</v>
      </c>
      <c r="DN21" s="553" t="s">
        <v>312</v>
      </c>
      <c r="DO21" s="553" t="s">
        <v>312</v>
      </c>
      <c r="DP21" s="553" t="s">
        <v>312</v>
      </c>
      <c r="DQ21" s="555" t="s">
        <v>312</v>
      </c>
      <c r="DR21" s="552" t="s">
        <v>312</v>
      </c>
      <c r="DS21" s="553" t="s">
        <v>312</v>
      </c>
      <c r="DT21" s="553" t="s">
        <v>312</v>
      </c>
      <c r="DU21" s="553" t="s">
        <v>312</v>
      </c>
      <c r="DV21" s="553" t="s">
        <v>312</v>
      </c>
      <c r="DW21" s="553" t="s">
        <v>312</v>
      </c>
      <c r="DX21" s="553" t="s">
        <v>312</v>
      </c>
      <c r="DY21" s="553" t="s">
        <v>312</v>
      </c>
      <c r="DZ21" s="553" t="s">
        <v>312</v>
      </c>
      <c r="EA21" s="553" t="s">
        <v>312</v>
      </c>
      <c r="EB21" s="553" t="s">
        <v>312</v>
      </c>
      <c r="EC21" s="553" t="s">
        <v>312</v>
      </c>
      <c r="ED21" s="553" t="s">
        <v>312</v>
      </c>
      <c r="EE21" s="553" t="s">
        <v>312</v>
      </c>
      <c r="EF21" s="553" t="s">
        <v>312</v>
      </c>
      <c r="EG21" s="553" t="s">
        <v>312</v>
      </c>
      <c r="EH21" s="553" t="s">
        <v>312</v>
      </c>
      <c r="EI21" s="553" t="s">
        <v>312</v>
      </c>
      <c r="EJ21" s="553" t="s">
        <v>312</v>
      </c>
      <c r="EK21" s="553" t="s">
        <v>312</v>
      </c>
      <c r="EL21" s="553" t="s">
        <v>312</v>
      </c>
      <c r="EM21" s="553" t="s">
        <v>312</v>
      </c>
      <c r="EN21" s="553" t="s">
        <v>312</v>
      </c>
      <c r="EO21" s="553" t="s">
        <v>312</v>
      </c>
      <c r="EP21" s="553" t="s">
        <v>312</v>
      </c>
      <c r="EQ21" s="553" t="s">
        <v>312</v>
      </c>
      <c r="ER21" s="553" t="s">
        <v>312</v>
      </c>
      <c r="ES21" s="553" t="s">
        <v>312</v>
      </c>
      <c r="ET21" s="553" t="s">
        <v>312</v>
      </c>
      <c r="EU21" s="553" t="s">
        <v>312</v>
      </c>
      <c r="EV21" s="553" t="s">
        <v>312</v>
      </c>
      <c r="EW21" s="553" t="s">
        <v>312</v>
      </c>
      <c r="EX21" s="553" t="s">
        <v>312</v>
      </c>
      <c r="EY21" s="553" t="s">
        <v>312</v>
      </c>
      <c r="EZ21" s="553" t="s">
        <v>312</v>
      </c>
      <c r="FA21" s="553" t="s">
        <v>312</v>
      </c>
      <c r="FB21" s="553" t="s">
        <v>312</v>
      </c>
      <c r="FC21" s="553" t="s">
        <v>312</v>
      </c>
      <c r="FD21" s="553" t="s">
        <v>312</v>
      </c>
      <c r="FE21" s="556" t="s">
        <v>312</v>
      </c>
      <c r="FF21" s="1"/>
      <c r="FG21" s="1"/>
      <c r="FH21" s="440" t="str">
        <f>'Z7 TARGET CREATION'!G17</f>
        <v>Golf course</v>
      </c>
      <c r="FI21" s="559">
        <v>1</v>
      </c>
      <c r="FJ21" s="560" t="str">
        <f t="shared" si="5"/>
        <v>Low</v>
      </c>
      <c r="FK21" s="1"/>
      <c r="FL21" s="1"/>
      <c r="FM21" s="1"/>
      <c r="FN21" s="1"/>
      <c r="FO21" s="1"/>
      <c r="FP21" s="1"/>
      <c r="FQ21" s="1"/>
      <c r="FR21" s="1"/>
      <c r="FS21" s="1"/>
      <c r="FT21" s="1"/>
      <c r="FU21" s="1"/>
      <c r="FV21" s="1"/>
      <c r="FW21" s="1"/>
      <c r="FX21" s="1"/>
      <c r="FY21" s="1"/>
      <c r="FZ21" s="1"/>
      <c r="GA21" s="1"/>
      <c r="GB21" s="1"/>
      <c r="GC21" s="1"/>
      <c r="GD21" s="1"/>
    </row>
    <row r="22" spans="1:186" ht="15.75" customHeight="1" x14ac:dyDescent="0.2">
      <c r="A22" s="549" t="str">
        <f t="shared" si="3"/>
        <v>Casuarina-dominated coastal forest</v>
      </c>
      <c r="B22" s="550" t="str">
        <f t="shared" si="4"/>
        <v>Casuarina-dominated coastal forest/NA</v>
      </c>
      <c r="C22" s="763"/>
      <c r="D22" s="779" t="str">
        <f>'Z2 DISTINCTIVENESS'!B30</f>
        <v>Casuarina-dominated coastal forest</v>
      </c>
      <c r="E22" s="551" t="s">
        <v>310</v>
      </c>
      <c r="F22" s="552" t="s">
        <v>312</v>
      </c>
      <c r="G22" s="561" t="s">
        <v>312</v>
      </c>
      <c r="H22" s="562" t="s">
        <v>312</v>
      </c>
      <c r="I22" s="562" t="s">
        <v>312</v>
      </c>
      <c r="J22" s="562" t="s">
        <v>312</v>
      </c>
      <c r="K22" s="562" t="s">
        <v>312</v>
      </c>
      <c r="L22" s="562" t="s">
        <v>312</v>
      </c>
      <c r="M22" s="562" t="s">
        <v>312</v>
      </c>
      <c r="N22" s="562" t="s">
        <v>312</v>
      </c>
      <c r="O22" s="562" t="s">
        <v>312</v>
      </c>
      <c r="P22" s="562" t="s">
        <v>312</v>
      </c>
      <c r="Q22" s="562" t="s">
        <v>312</v>
      </c>
      <c r="R22" s="562" t="s">
        <v>312</v>
      </c>
      <c r="S22" s="562" t="s">
        <v>312</v>
      </c>
      <c r="T22" s="562" t="s">
        <v>312</v>
      </c>
      <c r="U22" s="562" t="s">
        <v>312</v>
      </c>
      <c r="V22" s="562" t="s">
        <v>312</v>
      </c>
      <c r="W22" s="562" t="s">
        <v>312</v>
      </c>
      <c r="X22" s="562" t="s">
        <v>312</v>
      </c>
      <c r="Y22" s="562" t="s">
        <v>312</v>
      </c>
      <c r="Z22" s="562" t="s">
        <v>312</v>
      </c>
      <c r="AA22" s="562" t="s">
        <v>312</v>
      </c>
      <c r="AB22" s="562" t="s">
        <v>312</v>
      </c>
      <c r="AC22" s="562" t="s">
        <v>312</v>
      </c>
      <c r="AD22" s="562" t="s">
        <v>312</v>
      </c>
      <c r="AE22" s="562" t="s">
        <v>312</v>
      </c>
      <c r="AF22" s="562" t="s">
        <v>312</v>
      </c>
      <c r="AG22" s="562" t="s">
        <v>312</v>
      </c>
      <c r="AH22" s="562" t="s">
        <v>312</v>
      </c>
      <c r="AI22" s="562" t="s">
        <v>312</v>
      </c>
      <c r="AJ22" s="562" t="s">
        <v>312</v>
      </c>
      <c r="AK22" s="562" t="s">
        <v>312</v>
      </c>
      <c r="AL22" s="562" t="s">
        <v>312</v>
      </c>
      <c r="AM22" s="562" t="s">
        <v>312</v>
      </c>
      <c r="AN22" s="562" t="s">
        <v>312</v>
      </c>
      <c r="AO22" s="562" t="s">
        <v>312</v>
      </c>
      <c r="AP22" s="562" t="s">
        <v>312</v>
      </c>
      <c r="AQ22" s="562" t="s">
        <v>312</v>
      </c>
      <c r="AR22" s="562" t="s">
        <v>312</v>
      </c>
      <c r="AS22" s="562" t="s">
        <v>312</v>
      </c>
      <c r="AT22" s="562" t="s">
        <v>312</v>
      </c>
      <c r="AU22" s="562" t="s">
        <v>312</v>
      </c>
      <c r="AV22" s="562" t="s">
        <v>312</v>
      </c>
      <c r="AW22" s="562" t="s">
        <v>312</v>
      </c>
      <c r="AX22" s="562" t="s">
        <v>312</v>
      </c>
      <c r="AY22" s="562" t="s">
        <v>312</v>
      </c>
      <c r="AZ22" s="562" t="s">
        <v>312</v>
      </c>
      <c r="BA22" s="562" t="s">
        <v>312</v>
      </c>
      <c r="BB22" s="562" t="s">
        <v>312</v>
      </c>
      <c r="BC22" s="562" t="s">
        <v>312</v>
      </c>
      <c r="BD22" s="562" t="s">
        <v>312</v>
      </c>
      <c r="BE22" s="562" t="s">
        <v>312</v>
      </c>
      <c r="BF22" s="562" t="s">
        <v>312</v>
      </c>
      <c r="BG22" s="562" t="s">
        <v>312</v>
      </c>
      <c r="BH22" s="562" t="s">
        <v>312</v>
      </c>
      <c r="BI22" s="562" t="s">
        <v>312</v>
      </c>
      <c r="BJ22" s="562" t="s">
        <v>312</v>
      </c>
      <c r="BK22" s="562" t="s">
        <v>312</v>
      </c>
      <c r="BL22" s="562" t="s">
        <v>312</v>
      </c>
      <c r="BM22" s="562" t="s">
        <v>312</v>
      </c>
      <c r="BN22" s="562" t="s">
        <v>312</v>
      </c>
      <c r="BO22" s="562" t="s">
        <v>312</v>
      </c>
      <c r="BP22" s="562" t="s">
        <v>312</v>
      </c>
      <c r="BQ22" s="562" t="s">
        <v>312</v>
      </c>
      <c r="BR22" s="562" t="s">
        <v>312</v>
      </c>
      <c r="BS22" s="562" t="s">
        <v>312</v>
      </c>
      <c r="BT22" s="562" t="s">
        <v>312</v>
      </c>
      <c r="BU22" s="562" t="s">
        <v>312</v>
      </c>
      <c r="BV22" s="553" t="s">
        <v>312</v>
      </c>
      <c r="BW22" s="553" t="s">
        <v>312</v>
      </c>
      <c r="BX22" s="553" t="s">
        <v>312</v>
      </c>
      <c r="BY22" s="553" t="s">
        <v>312</v>
      </c>
      <c r="BZ22" s="553" t="s">
        <v>312</v>
      </c>
      <c r="CA22" s="553" t="s">
        <v>312</v>
      </c>
      <c r="CB22" s="553" t="s">
        <v>312</v>
      </c>
      <c r="CC22" s="553" t="s">
        <v>312</v>
      </c>
      <c r="CD22" s="553" t="s">
        <v>312</v>
      </c>
      <c r="CE22" s="553" t="s">
        <v>312</v>
      </c>
      <c r="CF22" s="553" t="s">
        <v>312</v>
      </c>
      <c r="CG22" s="553" t="s">
        <v>312</v>
      </c>
      <c r="CH22" s="553" t="s">
        <v>312</v>
      </c>
      <c r="CI22" s="553" t="s">
        <v>312</v>
      </c>
      <c r="CJ22" s="553" t="s">
        <v>312</v>
      </c>
      <c r="CK22" s="553" t="s">
        <v>312</v>
      </c>
      <c r="CL22" s="553" t="s">
        <v>312</v>
      </c>
      <c r="CM22" s="553" t="s">
        <v>312</v>
      </c>
      <c r="CN22" s="553" t="s">
        <v>312</v>
      </c>
      <c r="CO22" s="553" t="s">
        <v>312</v>
      </c>
      <c r="CP22" s="553" t="s">
        <v>312</v>
      </c>
      <c r="CQ22" s="553" t="s">
        <v>312</v>
      </c>
      <c r="CR22" s="553" t="s">
        <v>312</v>
      </c>
      <c r="CS22" s="553" t="s">
        <v>312</v>
      </c>
      <c r="CT22" s="553" t="s">
        <v>312</v>
      </c>
      <c r="CU22" s="553" t="s">
        <v>312</v>
      </c>
      <c r="CV22" s="553" t="s">
        <v>312</v>
      </c>
      <c r="CW22" s="553" t="s">
        <v>312</v>
      </c>
      <c r="CX22" s="553" t="s">
        <v>312</v>
      </c>
      <c r="CY22" s="553" t="s">
        <v>312</v>
      </c>
      <c r="CZ22" s="553" t="s">
        <v>312</v>
      </c>
      <c r="DA22" s="553" t="s">
        <v>312</v>
      </c>
      <c r="DB22" s="553" t="s">
        <v>312</v>
      </c>
      <c r="DC22" s="553" t="s">
        <v>312</v>
      </c>
      <c r="DD22" s="553" t="s">
        <v>312</v>
      </c>
      <c r="DE22" s="553" t="s">
        <v>312</v>
      </c>
      <c r="DF22" s="553" t="s">
        <v>312</v>
      </c>
      <c r="DG22" s="553" t="s">
        <v>312</v>
      </c>
      <c r="DH22" s="553" t="s">
        <v>312</v>
      </c>
      <c r="DI22" s="553" t="s">
        <v>312</v>
      </c>
      <c r="DJ22" s="553" t="s">
        <v>312</v>
      </c>
      <c r="DK22" s="553" t="s">
        <v>312</v>
      </c>
      <c r="DL22" s="553" t="s">
        <v>312</v>
      </c>
      <c r="DM22" s="553" t="s">
        <v>312</v>
      </c>
      <c r="DN22" s="553" t="s">
        <v>312</v>
      </c>
      <c r="DO22" s="553" t="s">
        <v>312</v>
      </c>
      <c r="DP22" s="553" t="s">
        <v>312</v>
      </c>
      <c r="DQ22" s="555" t="s">
        <v>312</v>
      </c>
      <c r="DR22" s="552" t="s">
        <v>312</v>
      </c>
      <c r="DS22" s="553" t="s">
        <v>312</v>
      </c>
      <c r="DT22" s="553" t="s">
        <v>312</v>
      </c>
      <c r="DU22" s="553" t="s">
        <v>312</v>
      </c>
      <c r="DV22" s="553" t="s">
        <v>312</v>
      </c>
      <c r="DW22" s="553" t="s">
        <v>312</v>
      </c>
      <c r="DX22" s="553" t="s">
        <v>312</v>
      </c>
      <c r="DY22" s="553" t="s">
        <v>312</v>
      </c>
      <c r="DZ22" s="553" t="s">
        <v>312</v>
      </c>
      <c r="EA22" s="553" t="s">
        <v>312</v>
      </c>
      <c r="EB22" s="553" t="s">
        <v>312</v>
      </c>
      <c r="EC22" s="553" t="s">
        <v>312</v>
      </c>
      <c r="ED22" s="553" t="s">
        <v>312</v>
      </c>
      <c r="EE22" s="553" t="s">
        <v>312</v>
      </c>
      <c r="EF22" s="553" t="s">
        <v>312</v>
      </c>
      <c r="EG22" s="553" t="s">
        <v>312</v>
      </c>
      <c r="EH22" s="553" t="s">
        <v>312</v>
      </c>
      <c r="EI22" s="553" t="s">
        <v>312</v>
      </c>
      <c r="EJ22" s="553" t="s">
        <v>312</v>
      </c>
      <c r="EK22" s="553" t="s">
        <v>312</v>
      </c>
      <c r="EL22" s="553" t="s">
        <v>312</v>
      </c>
      <c r="EM22" s="553" t="s">
        <v>312</v>
      </c>
      <c r="EN22" s="553" t="s">
        <v>312</v>
      </c>
      <c r="EO22" s="553" t="s">
        <v>312</v>
      </c>
      <c r="EP22" s="553" t="s">
        <v>312</v>
      </c>
      <c r="EQ22" s="553" t="s">
        <v>312</v>
      </c>
      <c r="ER22" s="553" t="s">
        <v>312</v>
      </c>
      <c r="ES22" s="553" t="s">
        <v>312</v>
      </c>
      <c r="ET22" s="553" t="s">
        <v>312</v>
      </c>
      <c r="EU22" s="553" t="s">
        <v>312</v>
      </c>
      <c r="EV22" s="553" t="s">
        <v>312</v>
      </c>
      <c r="EW22" s="553" t="s">
        <v>312</v>
      </c>
      <c r="EX22" s="553" t="s">
        <v>312</v>
      </c>
      <c r="EY22" s="553" t="s">
        <v>312</v>
      </c>
      <c r="EZ22" s="553" t="s">
        <v>312</v>
      </c>
      <c r="FA22" s="553" t="s">
        <v>312</v>
      </c>
      <c r="FB22" s="553" t="s">
        <v>312</v>
      </c>
      <c r="FC22" s="553" t="s">
        <v>312</v>
      </c>
      <c r="FD22" s="553" t="s">
        <v>312</v>
      </c>
      <c r="FE22" s="556" t="s">
        <v>312</v>
      </c>
      <c r="FF22" s="565"/>
      <c r="FG22" s="1"/>
      <c r="FH22" s="440" t="str">
        <f>'Z7 TARGET CREATION'!G18</f>
        <v>Developed land</v>
      </c>
      <c r="FI22" s="559">
        <v>1</v>
      </c>
      <c r="FJ22" s="560" t="str">
        <f t="shared" si="5"/>
        <v>Low</v>
      </c>
      <c r="FK22" s="1"/>
      <c r="FL22" s="1"/>
      <c r="FM22" s="1"/>
      <c r="FN22" s="1"/>
      <c r="FO22" s="1"/>
      <c r="FP22" s="1"/>
      <c r="FQ22" s="1"/>
      <c r="FR22" s="1"/>
      <c r="FS22" s="1"/>
      <c r="FT22" s="1"/>
      <c r="FU22" s="1"/>
      <c r="FV22" s="1"/>
      <c r="FW22" s="1"/>
      <c r="FX22" s="1"/>
      <c r="FY22" s="1"/>
      <c r="FZ22" s="1"/>
      <c r="GA22" s="1"/>
      <c r="GB22" s="1"/>
      <c r="GC22" s="1"/>
      <c r="GD22" s="1"/>
    </row>
    <row r="23" spans="1:186" ht="15.75" customHeight="1" x14ac:dyDescent="0.2">
      <c r="A23" s="549" t="str">
        <f t="shared" si="3"/>
        <v>Casuarina-dominated coastal forest</v>
      </c>
      <c r="B23" s="550" t="str">
        <f t="shared" si="4"/>
        <v>Casuarina-dominated coastal forest/POOR</v>
      </c>
      <c r="C23" s="763"/>
      <c r="D23" s="775"/>
      <c r="E23" s="551" t="s">
        <v>331</v>
      </c>
      <c r="F23" s="552" t="s">
        <v>312</v>
      </c>
      <c r="G23" s="561" t="s">
        <v>312</v>
      </c>
      <c r="H23" s="562" t="s">
        <v>312</v>
      </c>
      <c r="I23" s="562" t="s">
        <v>312</v>
      </c>
      <c r="J23" s="553" t="s">
        <v>312</v>
      </c>
      <c r="K23" s="562" t="s">
        <v>312</v>
      </c>
      <c r="L23" s="562" t="s">
        <v>312</v>
      </c>
      <c r="M23" s="562" t="s">
        <v>312</v>
      </c>
      <c r="N23" s="553" t="s">
        <v>312</v>
      </c>
      <c r="O23" s="567" t="s">
        <v>312</v>
      </c>
      <c r="P23" s="562" t="s">
        <v>312</v>
      </c>
      <c r="Q23" s="562" t="s">
        <v>312</v>
      </c>
      <c r="R23" s="562" t="s">
        <v>312</v>
      </c>
      <c r="S23" s="562" t="s">
        <v>312</v>
      </c>
      <c r="T23" s="562" t="s">
        <v>312</v>
      </c>
      <c r="U23" s="562" t="s">
        <v>312</v>
      </c>
      <c r="V23" s="553" t="s">
        <v>312</v>
      </c>
      <c r="W23" s="562" t="s">
        <v>312</v>
      </c>
      <c r="X23" s="554">
        <v>5</v>
      </c>
      <c r="Y23" s="554">
        <v>15</v>
      </c>
      <c r="Z23" s="553" t="s">
        <v>312</v>
      </c>
      <c r="AA23" s="553" t="s">
        <v>312</v>
      </c>
      <c r="AB23" s="553" t="s">
        <v>312</v>
      </c>
      <c r="AC23" s="553" t="s">
        <v>312</v>
      </c>
      <c r="AD23" s="553" t="s">
        <v>312</v>
      </c>
      <c r="AE23" s="553" t="s">
        <v>312</v>
      </c>
      <c r="AF23" s="553" t="s">
        <v>312</v>
      </c>
      <c r="AG23" s="553" t="s">
        <v>312</v>
      </c>
      <c r="AH23" s="553" t="s">
        <v>312</v>
      </c>
      <c r="AI23" s="553" t="s">
        <v>312</v>
      </c>
      <c r="AJ23" s="553" t="s">
        <v>312</v>
      </c>
      <c r="AK23" s="553" t="s">
        <v>312</v>
      </c>
      <c r="AL23" s="553" t="s">
        <v>312</v>
      </c>
      <c r="AM23" s="553" t="s">
        <v>312</v>
      </c>
      <c r="AN23" s="553" t="s">
        <v>312</v>
      </c>
      <c r="AO23" s="553" t="s">
        <v>312</v>
      </c>
      <c r="AP23" s="553" t="s">
        <v>312</v>
      </c>
      <c r="AQ23" s="553" t="s">
        <v>312</v>
      </c>
      <c r="AR23" s="553" t="s">
        <v>312</v>
      </c>
      <c r="AS23" s="553" t="s">
        <v>312</v>
      </c>
      <c r="AT23" s="553" t="s">
        <v>312</v>
      </c>
      <c r="AU23" s="553" t="s">
        <v>312</v>
      </c>
      <c r="AV23" s="553" t="s">
        <v>312</v>
      </c>
      <c r="AW23" s="553" t="s">
        <v>312</v>
      </c>
      <c r="AX23" s="553" t="s">
        <v>312</v>
      </c>
      <c r="AY23" s="553" t="s">
        <v>312</v>
      </c>
      <c r="AZ23" s="553" t="s">
        <v>312</v>
      </c>
      <c r="BA23" s="553" t="s">
        <v>312</v>
      </c>
      <c r="BB23" s="553" t="s">
        <v>312</v>
      </c>
      <c r="BC23" s="553" t="s">
        <v>312</v>
      </c>
      <c r="BD23" s="553" t="s">
        <v>312</v>
      </c>
      <c r="BE23" s="553" t="s">
        <v>312</v>
      </c>
      <c r="BF23" s="553" t="s">
        <v>312</v>
      </c>
      <c r="BG23" s="553" t="s">
        <v>312</v>
      </c>
      <c r="BH23" s="553" t="s">
        <v>312</v>
      </c>
      <c r="BI23" s="553" t="s">
        <v>312</v>
      </c>
      <c r="BJ23" s="553" t="s">
        <v>312</v>
      </c>
      <c r="BK23" s="553" t="s">
        <v>312</v>
      </c>
      <c r="BL23" s="553" t="s">
        <v>312</v>
      </c>
      <c r="BM23" s="553" t="s">
        <v>312</v>
      </c>
      <c r="BN23" s="553" t="s">
        <v>312</v>
      </c>
      <c r="BO23" s="553" t="s">
        <v>312</v>
      </c>
      <c r="BP23" s="553" t="s">
        <v>312</v>
      </c>
      <c r="BQ23" s="553" t="s">
        <v>312</v>
      </c>
      <c r="BR23" s="553" t="s">
        <v>312</v>
      </c>
      <c r="BS23" s="553" t="s">
        <v>312</v>
      </c>
      <c r="BT23" s="553" t="s">
        <v>312</v>
      </c>
      <c r="BU23" s="553" t="s">
        <v>312</v>
      </c>
      <c r="BV23" s="553" t="s">
        <v>312</v>
      </c>
      <c r="BW23" s="553" t="s">
        <v>312</v>
      </c>
      <c r="BX23" s="553" t="s">
        <v>312</v>
      </c>
      <c r="BY23" s="553" t="s">
        <v>312</v>
      </c>
      <c r="BZ23" s="553" t="s">
        <v>312</v>
      </c>
      <c r="CA23" s="553" t="s">
        <v>312</v>
      </c>
      <c r="CB23" s="553" t="s">
        <v>312</v>
      </c>
      <c r="CC23" s="553" t="s">
        <v>312</v>
      </c>
      <c r="CD23" s="553" t="s">
        <v>312</v>
      </c>
      <c r="CE23" s="553" t="s">
        <v>312</v>
      </c>
      <c r="CF23" s="553" t="s">
        <v>312</v>
      </c>
      <c r="CG23" s="553" t="s">
        <v>312</v>
      </c>
      <c r="CH23" s="553" t="s">
        <v>312</v>
      </c>
      <c r="CI23" s="553" t="s">
        <v>312</v>
      </c>
      <c r="CJ23" s="553" t="s">
        <v>312</v>
      </c>
      <c r="CK23" s="553" t="s">
        <v>312</v>
      </c>
      <c r="CL23" s="553" t="s">
        <v>312</v>
      </c>
      <c r="CM23" s="553" t="s">
        <v>312</v>
      </c>
      <c r="CN23" s="553" t="s">
        <v>312</v>
      </c>
      <c r="CO23" s="553" t="s">
        <v>312</v>
      </c>
      <c r="CP23" s="553" t="s">
        <v>312</v>
      </c>
      <c r="CQ23" s="553" t="s">
        <v>312</v>
      </c>
      <c r="CR23" s="553" t="s">
        <v>312</v>
      </c>
      <c r="CS23" s="553" t="s">
        <v>312</v>
      </c>
      <c r="CT23" s="553" t="s">
        <v>312</v>
      </c>
      <c r="CU23" s="553" t="s">
        <v>312</v>
      </c>
      <c r="CV23" s="553" t="s">
        <v>312</v>
      </c>
      <c r="CW23" s="553" t="s">
        <v>312</v>
      </c>
      <c r="CX23" s="553" t="s">
        <v>312</v>
      </c>
      <c r="CY23" s="553" t="s">
        <v>312</v>
      </c>
      <c r="CZ23" s="553" t="s">
        <v>312</v>
      </c>
      <c r="DA23" s="553" t="s">
        <v>312</v>
      </c>
      <c r="DB23" s="553" t="s">
        <v>312</v>
      </c>
      <c r="DC23" s="553" t="s">
        <v>312</v>
      </c>
      <c r="DD23" s="553" t="s">
        <v>312</v>
      </c>
      <c r="DE23" s="553" t="s">
        <v>312</v>
      </c>
      <c r="DF23" s="553" t="s">
        <v>312</v>
      </c>
      <c r="DG23" s="553" t="s">
        <v>312</v>
      </c>
      <c r="DH23" s="553" t="s">
        <v>312</v>
      </c>
      <c r="DI23" s="553" t="s">
        <v>312</v>
      </c>
      <c r="DJ23" s="553" t="s">
        <v>312</v>
      </c>
      <c r="DK23" s="553" t="s">
        <v>312</v>
      </c>
      <c r="DL23" s="553" t="s">
        <v>312</v>
      </c>
      <c r="DM23" s="553" t="s">
        <v>312</v>
      </c>
      <c r="DN23" s="553" t="s">
        <v>312</v>
      </c>
      <c r="DO23" s="553" t="s">
        <v>312</v>
      </c>
      <c r="DP23" s="553" t="s">
        <v>312</v>
      </c>
      <c r="DQ23" s="555" t="s">
        <v>312</v>
      </c>
      <c r="DR23" s="552" t="s">
        <v>312</v>
      </c>
      <c r="DS23" s="553" t="s">
        <v>312</v>
      </c>
      <c r="DT23" s="553" t="s">
        <v>312</v>
      </c>
      <c r="DU23" s="553" t="s">
        <v>312</v>
      </c>
      <c r="DV23" s="553" t="s">
        <v>312</v>
      </c>
      <c r="DW23" s="553" t="s">
        <v>312</v>
      </c>
      <c r="DX23" s="553" t="s">
        <v>312</v>
      </c>
      <c r="DY23" s="553" t="s">
        <v>312</v>
      </c>
      <c r="DZ23" s="553" t="s">
        <v>312</v>
      </c>
      <c r="EA23" s="553" t="s">
        <v>312</v>
      </c>
      <c r="EB23" s="553" t="s">
        <v>312</v>
      </c>
      <c r="EC23" s="553" t="s">
        <v>312</v>
      </c>
      <c r="ED23" s="553" t="s">
        <v>312</v>
      </c>
      <c r="EE23" s="553" t="s">
        <v>312</v>
      </c>
      <c r="EF23" s="553" t="s">
        <v>312</v>
      </c>
      <c r="EG23" s="553" t="s">
        <v>312</v>
      </c>
      <c r="EH23" s="553" t="s">
        <v>312</v>
      </c>
      <c r="EI23" s="553" t="s">
        <v>312</v>
      </c>
      <c r="EJ23" s="553" t="s">
        <v>312</v>
      </c>
      <c r="EK23" s="553" t="s">
        <v>312</v>
      </c>
      <c r="EL23" s="553" t="s">
        <v>312</v>
      </c>
      <c r="EM23" s="553" t="s">
        <v>312</v>
      </c>
      <c r="EN23" s="553" t="s">
        <v>312</v>
      </c>
      <c r="EO23" s="553" t="s">
        <v>312</v>
      </c>
      <c r="EP23" s="553" t="s">
        <v>312</v>
      </c>
      <c r="EQ23" s="553" t="s">
        <v>312</v>
      </c>
      <c r="ER23" s="553" t="s">
        <v>312</v>
      </c>
      <c r="ES23" s="553" t="s">
        <v>312</v>
      </c>
      <c r="ET23" s="553" t="s">
        <v>312</v>
      </c>
      <c r="EU23" s="553" t="s">
        <v>312</v>
      </c>
      <c r="EV23" s="553" t="s">
        <v>312</v>
      </c>
      <c r="EW23" s="553" t="s">
        <v>312</v>
      </c>
      <c r="EX23" s="553" t="s">
        <v>312</v>
      </c>
      <c r="EY23" s="553" t="s">
        <v>312</v>
      </c>
      <c r="EZ23" s="553" t="s">
        <v>312</v>
      </c>
      <c r="FA23" s="553" t="s">
        <v>312</v>
      </c>
      <c r="FB23" s="553" t="s">
        <v>312</v>
      </c>
      <c r="FC23" s="553" t="s">
        <v>312</v>
      </c>
      <c r="FD23" s="553" t="s">
        <v>312</v>
      </c>
      <c r="FE23" s="556" t="s">
        <v>312</v>
      </c>
      <c r="FF23" s="1"/>
      <c r="FG23" s="1"/>
      <c r="FH23" s="448" t="str">
        <f>'Z7 TARGET CREATION'!G19</f>
        <v>Bare ground</v>
      </c>
      <c r="FI23" s="568">
        <v>1</v>
      </c>
      <c r="FJ23" s="569" t="str">
        <f t="shared" si="5"/>
        <v>Low</v>
      </c>
      <c r="FK23" s="1"/>
      <c r="FL23" s="1"/>
      <c r="FM23" s="1"/>
      <c r="FN23" s="1"/>
      <c r="FO23" s="1"/>
      <c r="FP23" s="1"/>
      <c r="FQ23" s="1"/>
      <c r="FR23" s="1"/>
      <c r="FS23" s="1"/>
      <c r="FT23" s="1"/>
      <c r="FU23" s="1"/>
      <c r="FV23" s="1"/>
      <c r="FW23" s="1"/>
      <c r="FX23" s="1"/>
      <c r="FY23" s="1"/>
      <c r="FZ23" s="1"/>
      <c r="GA23" s="1"/>
      <c r="GB23" s="1"/>
      <c r="GC23" s="1"/>
      <c r="GD23" s="1"/>
    </row>
    <row r="24" spans="1:186" ht="15.75" customHeight="1" x14ac:dyDescent="0.2">
      <c r="A24" s="549" t="str">
        <f t="shared" si="3"/>
        <v>Casuarina-dominated coastal forest</v>
      </c>
      <c r="B24" s="550" t="str">
        <f t="shared" si="4"/>
        <v>Casuarina-dominated coastal forest/MODERATE</v>
      </c>
      <c r="C24" s="763"/>
      <c r="D24" s="775"/>
      <c r="E24" s="551" t="s">
        <v>130</v>
      </c>
      <c r="F24" s="552" t="s">
        <v>312</v>
      </c>
      <c r="G24" s="561" t="s">
        <v>312</v>
      </c>
      <c r="H24" s="562" t="s">
        <v>312</v>
      </c>
      <c r="I24" s="562" t="s">
        <v>312</v>
      </c>
      <c r="J24" s="553" t="s">
        <v>312</v>
      </c>
      <c r="K24" s="562" t="s">
        <v>312</v>
      </c>
      <c r="L24" s="562" t="s">
        <v>312</v>
      </c>
      <c r="M24" s="562" t="s">
        <v>312</v>
      </c>
      <c r="N24" s="553" t="s">
        <v>312</v>
      </c>
      <c r="O24" s="567" t="s">
        <v>312</v>
      </c>
      <c r="P24" s="562" t="s">
        <v>312</v>
      </c>
      <c r="Q24" s="562" t="s">
        <v>312</v>
      </c>
      <c r="R24" s="562" t="s">
        <v>312</v>
      </c>
      <c r="S24" s="562" t="s">
        <v>312</v>
      </c>
      <c r="T24" s="562" t="s">
        <v>312</v>
      </c>
      <c r="U24" s="562" t="s">
        <v>312</v>
      </c>
      <c r="V24" s="553" t="s">
        <v>312</v>
      </c>
      <c r="W24" s="562" t="s">
        <v>312</v>
      </c>
      <c r="X24" s="562" t="s">
        <v>312</v>
      </c>
      <c r="Y24" s="554">
        <v>10</v>
      </c>
      <c r="Z24" s="553" t="s">
        <v>312</v>
      </c>
      <c r="AA24" s="553" t="s">
        <v>312</v>
      </c>
      <c r="AB24" s="553" t="s">
        <v>312</v>
      </c>
      <c r="AC24" s="553" t="s">
        <v>312</v>
      </c>
      <c r="AD24" s="553" t="s">
        <v>312</v>
      </c>
      <c r="AE24" s="553" t="s">
        <v>312</v>
      </c>
      <c r="AF24" s="553" t="s">
        <v>312</v>
      </c>
      <c r="AG24" s="553" t="s">
        <v>312</v>
      </c>
      <c r="AH24" s="553" t="s">
        <v>312</v>
      </c>
      <c r="AI24" s="553" t="s">
        <v>312</v>
      </c>
      <c r="AJ24" s="553" t="s">
        <v>312</v>
      </c>
      <c r="AK24" s="553" t="s">
        <v>312</v>
      </c>
      <c r="AL24" s="553" t="s">
        <v>312</v>
      </c>
      <c r="AM24" s="553" t="s">
        <v>312</v>
      </c>
      <c r="AN24" s="553" t="s">
        <v>312</v>
      </c>
      <c r="AO24" s="553" t="s">
        <v>312</v>
      </c>
      <c r="AP24" s="553" t="s">
        <v>312</v>
      </c>
      <c r="AQ24" s="553" t="s">
        <v>312</v>
      </c>
      <c r="AR24" s="553" t="s">
        <v>312</v>
      </c>
      <c r="AS24" s="553" t="s">
        <v>312</v>
      </c>
      <c r="AT24" s="553" t="s">
        <v>312</v>
      </c>
      <c r="AU24" s="553" t="s">
        <v>312</v>
      </c>
      <c r="AV24" s="553" t="s">
        <v>312</v>
      </c>
      <c r="AW24" s="553" t="s">
        <v>312</v>
      </c>
      <c r="AX24" s="553" t="s">
        <v>312</v>
      </c>
      <c r="AY24" s="553" t="s">
        <v>312</v>
      </c>
      <c r="AZ24" s="553" t="s">
        <v>312</v>
      </c>
      <c r="BA24" s="553" t="s">
        <v>312</v>
      </c>
      <c r="BB24" s="553" t="s">
        <v>312</v>
      </c>
      <c r="BC24" s="553" t="s">
        <v>312</v>
      </c>
      <c r="BD24" s="553" t="s">
        <v>312</v>
      </c>
      <c r="BE24" s="553" t="s">
        <v>312</v>
      </c>
      <c r="BF24" s="553" t="s">
        <v>312</v>
      </c>
      <c r="BG24" s="553" t="s">
        <v>312</v>
      </c>
      <c r="BH24" s="553" t="s">
        <v>312</v>
      </c>
      <c r="BI24" s="553" t="s">
        <v>312</v>
      </c>
      <c r="BJ24" s="553" t="s">
        <v>312</v>
      </c>
      <c r="BK24" s="553" t="s">
        <v>312</v>
      </c>
      <c r="BL24" s="553" t="s">
        <v>312</v>
      </c>
      <c r="BM24" s="553" t="s">
        <v>312</v>
      </c>
      <c r="BN24" s="553" t="s">
        <v>312</v>
      </c>
      <c r="BO24" s="553" t="s">
        <v>312</v>
      </c>
      <c r="BP24" s="553" t="s">
        <v>312</v>
      </c>
      <c r="BQ24" s="553" t="s">
        <v>312</v>
      </c>
      <c r="BR24" s="553" t="s">
        <v>312</v>
      </c>
      <c r="BS24" s="553" t="s">
        <v>312</v>
      </c>
      <c r="BT24" s="553" t="s">
        <v>312</v>
      </c>
      <c r="BU24" s="553" t="s">
        <v>312</v>
      </c>
      <c r="BV24" s="553" t="s">
        <v>312</v>
      </c>
      <c r="BW24" s="553" t="s">
        <v>312</v>
      </c>
      <c r="BX24" s="553" t="s">
        <v>312</v>
      </c>
      <c r="BY24" s="553" t="s">
        <v>312</v>
      </c>
      <c r="BZ24" s="553" t="s">
        <v>312</v>
      </c>
      <c r="CA24" s="553" t="s">
        <v>312</v>
      </c>
      <c r="CB24" s="553" t="s">
        <v>312</v>
      </c>
      <c r="CC24" s="553" t="s">
        <v>312</v>
      </c>
      <c r="CD24" s="553" t="s">
        <v>312</v>
      </c>
      <c r="CE24" s="553" t="s">
        <v>312</v>
      </c>
      <c r="CF24" s="553" t="s">
        <v>312</v>
      </c>
      <c r="CG24" s="553" t="s">
        <v>312</v>
      </c>
      <c r="CH24" s="553" t="s">
        <v>312</v>
      </c>
      <c r="CI24" s="553" t="s">
        <v>312</v>
      </c>
      <c r="CJ24" s="553" t="s">
        <v>312</v>
      </c>
      <c r="CK24" s="553" t="s">
        <v>312</v>
      </c>
      <c r="CL24" s="553" t="s">
        <v>312</v>
      </c>
      <c r="CM24" s="553" t="s">
        <v>312</v>
      </c>
      <c r="CN24" s="553" t="s">
        <v>312</v>
      </c>
      <c r="CO24" s="553" t="s">
        <v>312</v>
      </c>
      <c r="CP24" s="562" t="s">
        <v>312</v>
      </c>
      <c r="CQ24" s="562" t="s">
        <v>312</v>
      </c>
      <c r="CR24" s="562" t="s">
        <v>312</v>
      </c>
      <c r="CS24" s="562" t="s">
        <v>312</v>
      </c>
      <c r="CT24" s="562" t="s">
        <v>312</v>
      </c>
      <c r="CU24" s="562" t="s">
        <v>312</v>
      </c>
      <c r="CV24" s="562" t="s">
        <v>312</v>
      </c>
      <c r="CW24" s="562" t="s">
        <v>312</v>
      </c>
      <c r="CX24" s="562" t="s">
        <v>312</v>
      </c>
      <c r="CY24" s="562" t="s">
        <v>312</v>
      </c>
      <c r="CZ24" s="562" t="s">
        <v>312</v>
      </c>
      <c r="DA24" s="562" t="s">
        <v>312</v>
      </c>
      <c r="DB24" s="562" t="s">
        <v>312</v>
      </c>
      <c r="DC24" s="562" t="s">
        <v>312</v>
      </c>
      <c r="DD24" s="562" t="s">
        <v>312</v>
      </c>
      <c r="DE24" s="562" t="s">
        <v>312</v>
      </c>
      <c r="DF24" s="562" t="s">
        <v>312</v>
      </c>
      <c r="DG24" s="562" t="s">
        <v>312</v>
      </c>
      <c r="DH24" s="562" t="s">
        <v>312</v>
      </c>
      <c r="DI24" s="562" t="s">
        <v>312</v>
      </c>
      <c r="DJ24" s="562" t="s">
        <v>312</v>
      </c>
      <c r="DK24" s="562" t="s">
        <v>312</v>
      </c>
      <c r="DL24" s="562" t="s">
        <v>312</v>
      </c>
      <c r="DM24" s="562" t="s">
        <v>312</v>
      </c>
      <c r="DN24" s="562" t="s">
        <v>312</v>
      </c>
      <c r="DO24" s="562" t="s">
        <v>312</v>
      </c>
      <c r="DP24" s="562" t="s">
        <v>312</v>
      </c>
      <c r="DQ24" s="563" t="s">
        <v>312</v>
      </c>
      <c r="DR24" s="564" t="s">
        <v>312</v>
      </c>
      <c r="DS24" s="562" t="s">
        <v>312</v>
      </c>
      <c r="DT24" s="562" t="s">
        <v>312</v>
      </c>
      <c r="DU24" s="562" t="s">
        <v>312</v>
      </c>
      <c r="DV24" s="562" t="s">
        <v>312</v>
      </c>
      <c r="DW24" s="562" t="s">
        <v>312</v>
      </c>
      <c r="DX24" s="562" t="s">
        <v>312</v>
      </c>
      <c r="DY24" s="562" t="s">
        <v>312</v>
      </c>
      <c r="DZ24" s="562" t="s">
        <v>312</v>
      </c>
      <c r="EA24" s="562" t="s">
        <v>312</v>
      </c>
      <c r="EB24" s="562" t="s">
        <v>312</v>
      </c>
      <c r="EC24" s="562" t="s">
        <v>312</v>
      </c>
      <c r="ED24" s="562" t="s">
        <v>312</v>
      </c>
      <c r="EE24" s="562" t="s">
        <v>312</v>
      </c>
      <c r="EF24" s="562" t="s">
        <v>312</v>
      </c>
      <c r="EG24" s="562" t="s">
        <v>312</v>
      </c>
      <c r="EH24" s="562" t="s">
        <v>312</v>
      </c>
      <c r="EI24" s="562" t="s">
        <v>312</v>
      </c>
      <c r="EJ24" s="562" t="s">
        <v>312</v>
      </c>
      <c r="EK24" s="562" t="s">
        <v>312</v>
      </c>
      <c r="EL24" s="562" t="s">
        <v>312</v>
      </c>
      <c r="EM24" s="562" t="s">
        <v>312</v>
      </c>
      <c r="EN24" s="562" t="s">
        <v>312</v>
      </c>
      <c r="EO24" s="553" t="s">
        <v>312</v>
      </c>
      <c r="EP24" s="553" t="s">
        <v>312</v>
      </c>
      <c r="EQ24" s="553" t="s">
        <v>312</v>
      </c>
      <c r="ER24" s="553" t="s">
        <v>312</v>
      </c>
      <c r="ES24" s="553" t="s">
        <v>312</v>
      </c>
      <c r="ET24" s="553" t="s">
        <v>312</v>
      </c>
      <c r="EU24" s="553" t="s">
        <v>312</v>
      </c>
      <c r="EV24" s="553" t="s">
        <v>312</v>
      </c>
      <c r="EW24" s="553" t="s">
        <v>312</v>
      </c>
      <c r="EX24" s="553" t="s">
        <v>312</v>
      </c>
      <c r="EY24" s="553" t="s">
        <v>312</v>
      </c>
      <c r="EZ24" s="553" t="s">
        <v>312</v>
      </c>
      <c r="FA24" s="553" t="s">
        <v>312</v>
      </c>
      <c r="FB24" s="553" t="s">
        <v>312</v>
      </c>
      <c r="FC24" s="553" t="s">
        <v>312</v>
      </c>
      <c r="FD24" s="553" t="s">
        <v>312</v>
      </c>
      <c r="FE24" s="556" t="s">
        <v>312</v>
      </c>
      <c r="FF24" s="1"/>
      <c r="FG24" s="1"/>
      <c r="FH24" s="570" t="str">
        <f>'Z7 TARGET CREATION'!G20</f>
        <v>Hill stream</v>
      </c>
      <c r="FI24" s="571">
        <v>0.67</v>
      </c>
      <c r="FJ24" s="557" t="str">
        <f t="shared" si="5"/>
        <v>High</v>
      </c>
      <c r="FK24" s="1"/>
      <c r="FL24" s="1"/>
      <c r="FM24" s="1"/>
      <c r="FN24" s="1"/>
      <c r="FO24" s="1"/>
      <c r="FP24" s="1"/>
      <c r="FQ24" s="1"/>
      <c r="FR24" s="1"/>
      <c r="FS24" s="1"/>
      <c r="FT24" s="1"/>
      <c r="FU24" s="1"/>
      <c r="FV24" s="1"/>
      <c r="FW24" s="1"/>
      <c r="FX24" s="1"/>
      <c r="FY24" s="1"/>
      <c r="FZ24" s="1"/>
      <c r="GA24" s="1"/>
      <c r="GB24" s="1"/>
      <c r="GC24" s="1"/>
      <c r="GD24" s="1"/>
    </row>
    <row r="25" spans="1:186" ht="15.75" customHeight="1" x14ac:dyDescent="0.2">
      <c r="A25" s="549" t="str">
        <f t="shared" si="3"/>
        <v>Casuarina-dominated coastal forest</v>
      </c>
      <c r="B25" s="550" t="str">
        <f t="shared" si="4"/>
        <v>Casuarina-dominated coastal forest/GOOD</v>
      </c>
      <c r="C25" s="763"/>
      <c r="D25" s="776"/>
      <c r="E25" s="551" t="s">
        <v>332</v>
      </c>
      <c r="F25" s="552" t="s">
        <v>312</v>
      </c>
      <c r="G25" s="561" t="s">
        <v>312</v>
      </c>
      <c r="H25" s="562" t="s">
        <v>312</v>
      </c>
      <c r="I25" s="562" t="s">
        <v>312</v>
      </c>
      <c r="J25" s="553" t="s">
        <v>312</v>
      </c>
      <c r="K25" s="562" t="s">
        <v>312</v>
      </c>
      <c r="L25" s="562" t="s">
        <v>312</v>
      </c>
      <c r="M25" s="562" t="s">
        <v>312</v>
      </c>
      <c r="N25" s="553" t="s">
        <v>312</v>
      </c>
      <c r="O25" s="567" t="s">
        <v>312</v>
      </c>
      <c r="P25" s="562" t="s">
        <v>312</v>
      </c>
      <c r="Q25" s="562" t="s">
        <v>312</v>
      </c>
      <c r="R25" s="562" t="s">
        <v>312</v>
      </c>
      <c r="S25" s="562" t="s">
        <v>312</v>
      </c>
      <c r="T25" s="562" t="s">
        <v>312</v>
      </c>
      <c r="U25" s="562" t="s">
        <v>312</v>
      </c>
      <c r="V25" s="553" t="s">
        <v>312</v>
      </c>
      <c r="W25" s="562" t="s">
        <v>312</v>
      </c>
      <c r="X25" s="562" t="s">
        <v>312</v>
      </c>
      <c r="Y25" s="562" t="s">
        <v>312</v>
      </c>
      <c r="Z25" s="553" t="s">
        <v>312</v>
      </c>
      <c r="AA25" s="553" t="s">
        <v>312</v>
      </c>
      <c r="AB25" s="553" t="s">
        <v>312</v>
      </c>
      <c r="AC25" s="553" t="s">
        <v>312</v>
      </c>
      <c r="AD25" s="553" t="s">
        <v>312</v>
      </c>
      <c r="AE25" s="553" t="s">
        <v>312</v>
      </c>
      <c r="AF25" s="553" t="s">
        <v>312</v>
      </c>
      <c r="AG25" s="553" t="s">
        <v>312</v>
      </c>
      <c r="AH25" s="553" t="s">
        <v>312</v>
      </c>
      <c r="AI25" s="553" t="s">
        <v>312</v>
      </c>
      <c r="AJ25" s="553" t="s">
        <v>312</v>
      </c>
      <c r="AK25" s="553" t="s">
        <v>312</v>
      </c>
      <c r="AL25" s="553" t="s">
        <v>312</v>
      </c>
      <c r="AM25" s="553" t="s">
        <v>312</v>
      </c>
      <c r="AN25" s="553" t="s">
        <v>312</v>
      </c>
      <c r="AO25" s="553" t="s">
        <v>312</v>
      </c>
      <c r="AP25" s="553" t="s">
        <v>312</v>
      </c>
      <c r="AQ25" s="553" t="s">
        <v>312</v>
      </c>
      <c r="AR25" s="553" t="s">
        <v>312</v>
      </c>
      <c r="AS25" s="553" t="s">
        <v>312</v>
      </c>
      <c r="AT25" s="553" t="s">
        <v>312</v>
      </c>
      <c r="AU25" s="553" t="s">
        <v>312</v>
      </c>
      <c r="AV25" s="553" t="s">
        <v>312</v>
      </c>
      <c r="AW25" s="553" t="s">
        <v>312</v>
      </c>
      <c r="AX25" s="553" t="s">
        <v>312</v>
      </c>
      <c r="AY25" s="553" t="s">
        <v>312</v>
      </c>
      <c r="AZ25" s="553" t="s">
        <v>312</v>
      </c>
      <c r="BA25" s="553" t="s">
        <v>312</v>
      </c>
      <c r="BB25" s="553" t="s">
        <v>312</v>
      </c>
      <c r="BC25" s="553" t="s">
        <v>312</v>
      </c>
      <c r="BD25" s="553" t="s">
        <v>312</v>
      </c>
      <c r="BE25" s="553" t="s">
        <v>312</v>
      </c>
      <c r="BF25" s="553" t="s">
        <v>312</v>
      </c>
      <c r="BG25" s="553" t="s">
        <v>312</v>
      </c>
      <c r="BH25" s="553" t="s">
        <v>312</v>
      </c>
      <c r="BI25" s="553" t="s">
        <v>312</v>
      </c>
      <c r="BJ25" s="553" t="s">
        <v>312</v>
      </c>
      <c r="BK25" s="553" t="s">
        <v>312</v>
      </c>
      <c r="BL25" s="553" t="s">
        <v>312</v>
      </c>
      <c r="BM25" s="553" t="s">
        <v>312</v>
      </c>
      <c r="BN25" s="553" t="s">
        <v>312</v>
      </c>
      <c r="BO25" s="553" t="s">
        <v>312</v>
      </c>
      <c r="BP25" s="553" t="s">
        <v>312</v>
      </c>
      <c r="BQ25" s="553" t="s">
        <v>312</v>
      </c>
      <c r="BR25" s="553" t="s">
        <v>312</v>
      </c>
      <c r="BS25" s="553" t="s">
        <v>312</v>
      </c>
      <c r="BT25" s="553" t="s">
        <v>312</v>
      </c>
      <c r="BU25" s="553" t="s">
        <v>312</v>
      </c>
      <c r="BV25" s="553" t="s">
        <v>312</v>
      </c>
      <c r="BW25" s="553" t="s">
        <v>312</v>
      </c>
      <c r="BX25" s="553" t="s">
        <v>312</v>
      </c>
      <c r="BY25" s="553" t="s">
        <v>312</v>
      </c>
      <c r="BZ25" s="553" t="s">
        <v>312</v>
      </c>
      <c r="CA25" s="553" t="s">
        <v>312</v>
      </c>
      <c r="CB25" s="553" t="s">
        <v>312</v>
      </c>
      <c r="CC25" s="553" t="s">
        <v>312</v>
      </c>
      <c r="CD25" s="553" t="s">
        <v>312</v>
      </c>
      <c r="CE25" s="553" t="s">
        <v>312</v>
      </c>
      <c r="CF25" s="553" t="s">
        <v>312</v>
      </c>
      <c r="CG25" s="553" t="s">
        <v>312</v>
      </c>
      <c r="CH25" s="553" t="s">
        <v>312</v>
      </c>
      <c r="CI25" s="553" t="s">
        <v>312</v>
      </c>
      <c r="CJ25" s="553" t="s">
        <v>312</v>
      </c>
      <c r="CK25" s="553" t="s">
        <v>312</v>
      </c>
      <c r="CL25" s="553" t="s">
        <v>312</v>
      </c>
      <c r="CM25" s="553" t="s">
        <v>312</v>
      </c>
      <c r="CN25" s="553" t="s">
        <v>312</v>
      </c>
      <c r="CO25" s="553" t="s">
        <v>312</v>
      </c>
      <c r="CP25" s="553" t="s">
        <v>312</v>
      </c>
      <c r="CQ25" s="553" t="s">
        <v>312</v>
      </c>
      <c r="CR25" s="553" t="s">
        <v>312</v>
      </c>
      <c r="CS25" s="553" t="s">
        <v>312</v>
      </c>
      <c r="CT25" s="553" t="s">
        <v>312</v>
      </c>
      <c r="CU25" s="553" t="s">
        <v>312</v>
      </c>
      <c r="CV25" s="553" t="s">
        <v>312</v>
      </c>
      <c r="CW25" s="553" t="s">
        <v>312</v>
      </c>
      <c r="CX25" s="553" t="s">
        <v>312</v>
      </c>
      <c r="CY25" s="553" t="s">
        <v>312</v>
      </c>
      <c r="CZ25" s="553" t="s">
        <v>312</v>
      </c>
      <c r="DA25" s="553" t="s">
        <v>312</v>
      </c>
      <c r="DB25" s="553" t="s">
        <v>312</v>
      </c>
      <c r="DC25" s="553" t="s">
        <v>312</v>
      </c>
      <c r="DD25" s="553" t="s">
        <v>312</v>
      </c>
      <c r="DE25" s="553" t="s">
        <v>312</v>
      </c>
      <c r="DF25" s="553" t="s">
        <v>312</v>
      </c>
      <c r="DG25" s="553" t="s">
        <v>312</v>
      </c>
      <c r="DH25" s="553" t="s">
        <v>312</v>
      </c>
      <c r="DI25" s="553" t="s">
        <v>312</v>
      </c>
      <c r="DJ25" s="553" t="s">
        <v>312</v>
      </c>
      <c r="DK25" s="553" t="s">
        <v>312</v>
      </c>
      <c r="DL25" s="553" t="s">
        <v>312</v>
      </c>
      <c r="DM25" s="553" t="s">
        <v>312</v>
      </c>
      <c r="DN25" s="553" t="s">
        <v>312</v>
      </c>
      <c r="DO25" s="553" t="s">
        <v>312</v>
      </c>
      <c r="DP25" s="553" t="s">
        <v>312</v>
      </c>
      <c r="DQ25" s="555" t="s">
        <v>312</v>
      </c>
      <c r="DR25" s="552" t="s">
        <v>312</v>
      </c>
      <c r="DS25" s="553" t="s">
        <v>312</v>
      </c>
      <c r="DT25" s="553" t="s">
        <v>312</v>
      </c>
      <c r="DU25" s="553" t="s">
        <v>312</v>
      </c>
      <c r="DV25" s="553" t="s">
        <v>312</v>
      </c>
      <c r="DW25" s="553" t="s">
        <v>312</v>
      </c>
      <c r="DX25" s="553" t="s">
        <v>312</v>
      </c>
      <c r="DY25" s="553" t="s">
        <v>312</v>
      </c>
      <c r="DZ25" s="553" t="s">
        <v>312</v>
      </c>
      <c r="EA25" s="553" t="s">
        <v>312</v>
      </c>
      <c r="EB25" s="553" t="s">
        <v>312</v>
      </c>
      <c r="EC25" s="553" t="s">
        <v>312</v>
      </c>
      <c r="ED25" s="553" t="s">
        <v>312</v>
      </c>
      <c r="EE25" s="553" t="s">
        <v>312</v>
      </c>
      <c r="EF25" s="553" t="s">
        <v>312</v>
      </c>
      <c r="EG25" s="553" t="s">
        <v>312</v>
      </c>
      <c r="EH25" s="553" t="s">
        <v>312</v>
      </c>
      <c r="EI25" s="553" t="s">
        <v>312</v>
      </c>
      <c r="EJ25" s="553" t="s">
        <v>312</v>
      </c>
      <c r="EK25" s="553" t="s">
        <v>312</v>
      </c>
      <c r="EL25" s="553" t="s">
        <v>312</v>
      </c>
      <c r="EM25" s="553" t="s">
        <v>312</v>
      </c>
      <c r="EN25" s="553" t="s">
        <v>312</v>
      </c>
      <c r="EO25" s="553" t="s">
        <v>312</v>
      </c>
      <c r="EP25" s="553" t="s">
        <v>312</v>
      </c>
      <c r="EQ25" s="553" t="s">
        <v>312</v>
      </c>
      <c r="ER25" s="553" t="s">
        <v>312</v>
      </c>
      <c r="ES25" s="553" t="s">
        <v>312</v>
      </c>
      <c r="ET25" s="553" t="s">
        <v>312</v>
      </c>
      <c r="EU25" s="553" t="s">
        <v>312</v>
      </c>
      <c r="EV25" s="553" t="s">
        <v>312</v>
      </c>
      <c r="EW25" s="553" t="s">
        <v>312</v>
      </c>
      <c r="EX25" s="553" t="s">
        <v>312</v>
      </c>
      <c r="EY25" s="553" t="s">
        <v>312</v>
      </c>
      <c r="EZ25" s="553" t="s">
        <v>312</v>
      </c>
      <c r="FA25" s="553" t="s">
        <v>312</v>
      </c>
      <c r="FB25" s="553" t="s">
        <v>312</v>
      </c>
      <c r="FC25" s="553" t="s">
        <v>312</v>
      </c>
      <c r="FD25" s="553" t="s">
        <v>312</v>
      </c>
      <c r="FE25" s="556" t="s">
        <v>312</v>
      </c>
      <c r="FF25" s="1"/>
      <c r="FG25" s="1"/>
      <c r="FH25" s="572" t="str">
        <f>'Z7 TARGET CREATION'!G21</f>
        <v>Forest or rural stream</v>
      </c>
      <c r="FI25" s="571">
        <v>0.67</v>
      </c>
      <c r="FJ25" s="559" t="str">
        <f t="shared" si="5"/>
        <v>High</v>
      </c>
      <c r="FK25" s="1"/>
      <c r="FL25" s="1"/>
      <c r="FM25" s="1"/>
      <c r="FN25" s="1"/>
      <c r="FO25" s="1"/>
      <c r="FP25" s="1"/>
      <c r="FQ25" s="1"/>
      <c r="FR25" s="1"/>
      <c r="FS25" s="1"/>
      <c r="FT25" s="1"/>
      <c r="FU25" s="1"/>
      <c r="FV25" s="1"/>
      <c r="FW25" s="1"/>
      <c r="FX25" s="1"/>
      <c r="FY25" s="1"/>
      <c r="FZ25" s="1"/>
      <c r="GA25" s="1"/>
      <c r="GB25" s="1"/>
      <c r="GC25" s="1"/>
      <c r="GD25" s="1"/>
    </row>
    <row r="26" spans="1:186" ht="15.75" customHeight="1" x14ac:dyDescent="0.2">
      <c r="A26" s="549" t="str">
        <f t="shared" si="3"/>
        <v>Exotic-dominated secondary forest</v>
      </c>
      <c r="B26" s="550" t="str">
        <f t="shared" si="4"/>
        <v>Exotic-dominated secondary forest/NA</v>
      </c>
      <c r="C26" s="763"/>
      <c r="D26" s="779" t="str">
        <f>'Z2 DISTINCTIVENESS'!B31</f>
        <v>Exotic-dominated secondary forest</v>
      </c>
      <c r="E26" s="551" t="s">
        <v>310</v>
      </c>
      <c r="F26" s="552" t="s">
        <v>312</v>
      </c>
      <c r="G26" s="561" t="s">
        <v>312</v>
      </c>
      <c r="H26" s="562" t="s">
        <v>312</v>
      </c>
      <c r="I26" s="562" t="s">
        <v>312</v>
      </c>
      <c r="J26" s="562" t="s">
        <v>312</v>
      </c>
      <c r="K26" s="562" t="s">
        <v>312</v>
      </c>
      <c r="L26" s="562" t="s">
        <v>312</v>
      </c>
      <c r="M26" s="562" t="s">
        <v>312</v>
      </c>
      <c r="N26" s="562" t="s">
        <v>312</v>
      </c>
      <c r="O26" s="562" t="s">
        <v>312</v>
      </c>
      <c r="P26" s="562" t="s">
        <v>312</v>
      </c>
      <c r="Q26" s="562" t="s">
        <v>312</v>
      </c>
      <c r="R26" s="562" t="s">
        <v>312</v>
      </c>
      <c r="S26" s="562" t="s">
        <v>312</v>
      </c>
      <c r="T26" s="562" t="s">
        <v>312</v>
      </c>
      <c r="U26" s="562" t="s">
        <v>312</v>
      </c>
      <c r="V26" s="562" t="s">
        <v>312</v>
      </c>
      <c r="W26" s="562" t="s">
        <v>312</v>
      </c>
      <c r="X26" s="562" t="s">
        <v>312</v>
      </c>
      <c r="Y26" s="562" t="s">
        <v>312</v>
      </c>
      <c r="Z26" s="562" t="s">
        <v>312</v>
      </c>
      <c r="AA26" s="562" t="s">
        <v>312</v>
      </c>
      <c r="AB26" s="562" t="s">
        <v>312</v>
      </c>
      <c r="AC26" s="562" t="s">
        <v>312</v>
      </c>
      <c r="AD26" s="562" t="s">
        <v>312</v>
      </c>
      <c r="AE26" s="562" t="s">
        <v>312</v>
      </c>
      <c r="AF26" s="562" t="s">
        <v>312</v>
      </c>
      <c r="AG26" s="562" t="s">
        <v>312</v>
      </c>
      <c r="AH26" s="562" t="s">
        <v>312</v>
      </c>
      <c r="AI26" s="562" t="s">
        <v>312</v>
      </c>
      <c r="AJ26" s="562" t="s">
        <v>312</v>
      </c>
      <c r="AK26" s="562" t="s">
        <v>312</v>
      </c>
      <c r="AL26" s="562" t="s">
        <v>312</v>
      </c>
      <c r="AM26" s="562" t="s">
        <v>312</v>
      </c>
      <c r="AN26" s="562" t="s">
        <v>312</v>
      </c>
      <c r="AO26" s="562" t="s">
        <v>312</v>
      </c>
      <c r="AP26" s="562" t="s">
        <v>312</v>
      </c>
      <c r="AQ26" s="562" t="s">
        <v>312</v>
      </c>
      <c r="AR26" s="562" t="s">
        <v>312</v>
      </c>
      <c r="AS26" s="562" t="s">
        <v>312</v>
      </c>
      <c r="AT26" s="562" t="s">
        <v>312</v>
      </c>
      <c r="AU26" s="562" t="s">
        <v>312</v>
      </c>
      <c r="AV26" s="562" t="s">
        <v>312</v>
      </c>
      <c r="AW26" s="562" t="s">
        <v>312</v>
      </c>
      <c r="AX26" s="562" t="s">
        <v>312</v>
      </c>
      <c r="AY26" s="562" t="s">
        <v>312</v>
      </c>
      <c r="AZ26" s="562" t="s">
        <v>312</v>
      </c>
      <c r="BA26" s="562" t="s">
        <v>312</v>
      </c>
      <c r="BB26" s="562" t="s">
        <v>312</v>
      </c>
      <c r="BC26" s="562" t="s">
        <v>312</v>
      </c>
      <c r="BD26" s="562" t="s">
        <v>312</v>
      </c>
      <c r="BE26" s="562" t="s">
        <v>312</v>
      </c>
      <c r="BF26" s="562" t="s">
        <v>312</v>
      </c>
      <c r="BG26" s="562" t="s">
        <v>312</v>
      </c>
      <c r="BH26" s="562" t="s">
        <v>312</v>
      </c>
      <c r="BI26" s="562" t="s">
        <v>312</v>
      </c>
      <c r="BJ26" s="562" t="s">
        <v>312</v>
      </c>
      <c r="BK26" s="562" t="s">
        <v>312</v>
      </c>
      <c r="BL26" s="562" t="s">
        <v>312</v>
      </c>
      <c r="BM26" s="562" t="s">
        <v>312</v>
      </c>
      <c r="BN26" s="562" t="s">
        <v>312</v>
      </c>
      <c r="BO26" s="562" t="s">
        <v>312</v>
      </c>
      <c r="BP26" s="562" t="s">
        <v>312</v>
      </c>
      <c r="BQ26" s="562" t="s">
        <v>312</v>
      </c>
      <c r="BR26" s="562" t="s">
        <v>312</v>
      </c>
      <c r="BS26" s="562" t="s">
        <v>312</v>
      </c>
      <c r="BT26" s="562" t="s">
        <v>312</v>
      </c>
      <c r="BU26" s="562" t="s">
        <v>312</v>
      </c>
      <c r="BV26" s="562" t="s">
        <v>312</v>
      </c>
      <c r="BW26" s="562" t="s">
        <v>312</v>
      </c>
      <c r="BX26" s="562" t="s">
        <v>312</v>
      </c>
      <c r="BY26" s="562" t="s">
        <v>312</v>
      </c>
      <c r="BZ26" s="562" t="s">
        <v>312</v>
      </c>
      <c r="CA26" s="562" t="s">
        <v>312</v>
      </c>
      <c r="CB26" s="562" t="s">
        <v>312</v>
      </c>
      <c r="CC26" s="562" t="s">
        <v>312</v>
      </c>
      <c r="CD26" s="562" t="s">
        <v>312</v>
      </c>
      <c r="CE26" s="562" t="s">
        <v>312</v>
      </c>
      <c r="CF26" s="562" t="s">
        <v>312</v>
      </c>
      <c r="CG26" s="562" t="s">
        <v>312</v>
      </c>
      <c r="CH26" s="562" t="s">
        <v>312</v>
      </c>
      <c r="CI26" s="562" t="s">
        <v>312</v>
      </c>
      <c r="CJ26" s="562" t="s">
        <v>312</v>
      </c>
      <c r="CK26" s="562" t="s">
        <v>312</v>
      </c>
      <c r="CL26" s="562" t="s">
        <v>312</v>
      </c>
      <c r="CM26" s="562" t="s">
        <v>312</v>
      </c>
      <c r="CN26" s="562" t="s">
        <v>312</v>
      </c>
      <c r="CO26" s="562" t="s">
        <v>312</v>
      </c>
      <c r="CP26" s="553" t="s">
        <v>312</v>
      </c>
      <c r="CQ26" s="553" t="s">
        <v>312</v>
      </c>
      <c r="CR26" s="553" t="s">
        <v>312</v>
      </c>
      <c r="CS26" s="553" t="s">
        <v>312</v>
      </c>
      <c r="CT26" s="553" t="s">
        <v>312</v>
      </c>
      <c r="CU26" s="553" t="s">
        <v>312</v>
      </c>
      <c r="CV26" s="553" t="s">
        <v>312</v>
      </c>
      <c r="CW26" s="553" t="s">
        <v>312</v>
      </c>
      <c r="CX26" s="553" t="s">
        <v>312</v>
      </c>
      <c r="CY26" s="553" t="s">
        <v>312</v>
      </c>
      <c r="CZ26" s="553" t="s">
        <v>312</v>
      </c>
      <c r="DA26" s="553" t="s">
        <v>312</v>
      </c>
      <c r="DB26" s="553" t="s">
        <v>312</v>
      </c>
      <c r="DC26" s="553" t="s">
        <v>312</v>
      </c>
      <c r="DD26" s="553" t="s">
        <v>312</v>
      </c>
      <c r="DE26" s="553" t="s">
        <v>312</v>
      </c>
      <c r="DF26" s="553" t="s">
        <v>312</v>
      </c>
      <c r="DG26" s="553" t="s">
        <v>312</v>
      </c>
      <c r="DH26" s="553" t="s">
        <v>312</v>
      </c>
      <c r="DI26" s="553" t="s">
        <v>312</v>
      </c>
      <c r="DJ26" s="553" t="s">
        <v>312</v>
      </c>
      <c r="DK26" s="553" t="s">
        <v>312</v>
      </c>
      <c r="DL26" s="553" t="s">
        <v>312</v>
      </c>
      <c r="DM26" s="553" t="s">
        <v>312</v>
      </c>
      <c r="DN26" s="553" t="s">
        <v>312</v>
      </c>
      <c r="DO26" s="553" t="s">
        <v>312</v>
      </c>
      <c r="DP26" s="553" t="s">
        <v>312</v>
      </c>
      <c r="DQ26" s="555" t="s">
        <v>312</v>
      </c>
      <c r="DR26" s="552" t="s">
        <v>312</v>
      </c>
      <c r="DS26" s="553" t="s">
        <v>312</v>
      </c>
      <c r="DT26" s="553" t="s">
        <v>312</v>
      </c>
      <c r="DU26" s="553" t="s">
        <v>312</v>
      </c>
      <c r="DV26" s="553" t="s">
        <v>312</v>
      </c>
      <c r="DW26" s="553" t="s">
        <v>312</v>
      </c>
      <c r="DX26" s="553" t="s">
        <v>312</v>
      </c>
      <c r="DY26" s="553" t="s">
        <v>312</v>
      </c>
      <c r="DZ26" s="553" t="s">
        <v>312</v>
      </c>
      <c r="EA26" s="553" t="s">
        <v>312</v>
      </c>
      <c r="EB26" s="553" t="s">
        <v>312</v>
      </c>
      <c r="EC26" s="553" t="s">
        <v>312</v>
      </c>
      <c r="ED26" s="553" t="s">
        <v>312</v>
      </c>
      <c r="EE26" s="553" t="s">
        <v>312</v>
      </c>
      <c r="EF26" s="553" t="s">
        <v>312</v>
      </c>
      <c r="EG26" s="553" t="s">
        <v>312</v>
      </c>
      <c r="EH26" s="553" t="s">
        <v>312</v>
      </c>
      <c r="EI26" s="553" t="s">
        <v>312</v>
      </c>
      <c r="EJ26" s="553" t="s">
        <v>312</v>
      </c>
      <c r="EK26" s="553" t="s">
        <v>312</v>
      </c>
      <c r="EL26" s="553" t="s">
        <v>312</v>
      </c>
      <c r="EM26" s="553" t="s">
        <v>312</v>
      </c>
      <c r="EN26" s="553" t="s">
        <v>312</v>
      </c>
      <c r="EO26" s="553" t="s">
        <v>312</v>
      </c>
      <c r="EP26" s="553" t="s">
        <v>312</v>
      </c>
      <c r="EQ26" s="553" t="s">
        <v>312</v>
      </c>
      <c r="ER26" s="553" t="s">
        <v>312</v>
      </c>
      <c r="ES26" s="553" t="s">
        <v>312</v>
      </c>
      <c r="ET26" s="553" t="s">
        <v>312</v>
      </c>
      <c r="EU26" s="553" t="s">
        <v>312</v>
      </c>
      <c r="EV26" s="553" t="s">
        <v>312</v>
      </c>
      <c r="EW26" s="553" t="s">
        <v>312</v>
      </c>
      <c r="EX26" s="553" t="s">
        <v>312</v>
      </c>
      <c r="EY26" s="553" t="s">
        <v>312</v>
      </c>
      <c r="EZ26" s="553" t="s">
        <v>312</v>
      </c>
      <c r="FA26" s="553" t="s">
        <v>312</v>
      </c>
      <c r="FB26" s="553" t="s">
        <v>312</v>
      </c>
      <c r="FC26" s="553" t="s">
        <v>312</v>
      </c>
      <c r="FD26" s="553" t="s">
        <v>312</v>
      </c>
      <c r="FE26" s="556" t="s">
        <v>312</v>
      </c>
      <c r="FF26" s="565"/>
      <c r="FG26" s="1"/>
      <c r="FH26" s="572" t="str">
        <f>'Z7 TARGET CREATION'!G22</f>
        <v>Forest or rural river</v>
      </c>
      <c r="FI26" s="571">
        <v>0.67</v>
      </c>
      <c r="FJ26" s="559" t="str">
        <f t="shared" si="5"/>
        <v>High</v>
      </c>
      <c r="FK26" s="1"/>
      <c r="FL26" s="1"/>
      <c r="FM26" s="1"/>
      <c r="FN26" s="1"/>
      <c r="FO26" s="1"/>
      <c r="FP26" s="1"/>
      <c r="FQ26" s="1"/>
      <c r="FR26" s="1"/>
      <c r="FS26" s="1"/>
      <c r="FT26" s="1"/>
      <c r="FU26" s="1"/>
      <c r="FV26" s="1"/>
      <c r="FW26" s="1"/>
      <c r="FX26" s="1"/>
      <c r="FY26" s="1"/>
      <c r="FZ26" s="1"/>
      <c r="GA26" s="1"/>
      <c r="GB26" s="1"/>
      <c r="GC26" s="1"/>
      <c r="GD26" s="1"/>
    </row>
    <row r="27" spans="1:186" ht="15.75" customHeight="1" x14ac:dyDescent="0.2">
      <c r="A27" s="549" t="str">
        <f t="shared" si="3"/>
        <v>Exotic-dominated secondary forest</v>
      </c>
      <c r="B27" s="550" t="str">
        <f t="shared" si="4"/>
        <v>Exotic-dominated secondary forest/POOR</v>
      </c>
      <c r="C27" s="763"/>
      <c r="D27" s="775"/>
      <c r="E27" s="551" t="s">
        <v>331</v>
      </c>
      <c r="F27" s="552" t="s">
        <v>312</v>
      </c>
      <c r="G27" s="561" t="s">
        <v>312</v>
      </c>
      <c r="H27" s="562" t="s">
        <v>312</v>
      </c>
      <c r="I27" s="562" t="s">
        <v>312</v>
      </c>
      <c r="J27" s="553" t="s">
        <v>312</v>
      </c>
      <c r="K27" s="562" t="s">
        <v>312</v>
      </c>
      <c r="L27" s="562" t="s">
        <v>312</v>
      </c>
      <c r="M27" s="562" t="s">
        <v>312</v>
      </c>
      <c r="N27" s="553" t="s">
        <v>312</v>
      </c>
      <c r="O27" s="553" t="s">
        <v>312</v>
      </c>
      <c r="P27" s="553" t="s">
        <v>312</v>
      </c>
      <c r="Q27" s="553" t="s">
        <v>312</v>
      </c>
      <c r="R27" s="553" t="s">
        <v>312</v>
      </c>
      <c r="S27" s="553" t="s">
        <v>312</v>
      </c>
      <c r="T27" s="553" t="s">
        <v>312</v>
      </c>
      <c r="U27" s="553" t="s">
        <v>312</v>
      </c>
      <c r="V27" s="553" t="s">
        <v>312</v>
      </c>
      <c r="W27" s="553" t="s">
        <v>312</v>
      </c>
      <c r="X27" s="553" t="s">
        <v>312</v>
      </c>
      <c r="Y27" s="553" t="s">
        <v>312</v>
      </c>
      <c r="Z27" s="553" t="s">
        <v>312</v>
      </c>
      <c r="AA27" s="553" t="s">
        <v>312</v>
      </c>
      <c r="AB27" s="554">
        <v>5</v>
      </c>
      <c r="AC27" s="554">
        <v>10</v>
      </c>
      <c r="AD27" s="562" t="s">
        <v>312</v>
      </c>
      <c r="AE27" s="562" t="s">
        <v>312</v>
      </c>
      <c r="AF27" s="562" t="s">
        <v>312</v>
      </c>
      <c r="AG27" s="562" t="s">
        <v>312</v>
      </c>
      <c r="AH27" s="562" t="s">
        <v>312</v>
      </c>
      <c r="AI27" s="562" t="s">
        <v>312</v>
      </c>
      <c r="AJ27" s="562" t="s">
        <v>312</v>
      </c>
      <c r="AK27" s="562" t="s">
        <v>312</v>
      </c>
      <c r="AL27" s="562" t="s">
        <v>312</v>
      </c>
      <c r="AM27" s="562" t="s">
        <v>312</v>
      </c>
      <c r="AN27" s="562" t="s">
        <v>312</v>
      </c>
      <c r="AO27" s="562" t="s">
        <v>312</v>
      </c>
      <c r="AP27" s="562" t="s">
        <v>312</v>
      </c>
      <c r="AQ27" s="562" t="s">
        <v>312</v>
      </c>
      <c r="AR27" s="562" t="s">
        <v>312</v>
      </c>
      <c r="AS27" s="562" t="s">
        <v>312</v>
      </c>
      <c r="AT27" s="562" t="s">
        <v>312</v>
      </c>
      <c r="AU27" s="562" t="s">
        <v>312</v>
      </c>
      <c r="AV27" s="562" t="s">
        <v>312</v>
      </c>
      <c r="AW27" s="562" t="s">
        <v>312</v>
      </c>
      <c r="AX27" s="562" t="s">
        <v>312</v>
      </c>
      <c r="AY27" s="562" t="s">
        <v>312</v>
      </c>
      <c r="AZ27" s="562" t="s">
        <v>312</v>
      </c>
      <c r="BA27" s="562" t="s">
        <v>312</v>
      </c>
      <c r="BB27" s="562" t="s">
        <v>312</v>
      </c>
      <c r="BC27" s="562" t="s">
        <v>312</v>
      </c>
      <c r="BD27" s="562" t="s">
        <v>312</v>
      </c>
      <c r="BE27" s="562" t="s">
        <v>312</v>
      </c>
      <c r="BF27" s="562" t="s">
        <v>312</v>
      </c>
      <c r="BG27" s="562" t="s">
        <v>312</v>
      </c>
      <c r="BH27" s="562" t="s">
        <v>312</v>
      </c>
      <c r="BI27" s="562" t="s">
        <v>312</v>
      </c>
      <c r="BJ27" s="562" t="s">
        <v>312</v>
      </c>
      <c r="BK27" s="562" t="s">
        <v>312</v>
      </c>
      <c r="BL27" s="562" t="s">
        <v>312</v>
      </c>
      <c r="BM27" s="562" t="s">
        <v>312</v>
      </c>
      <c r="BN27" s="562" t="s">
        <v>312</v>
      </c>
      <c r="BO27" s="562" t="s">
        <v>312</v>
      </c>
      <c r="BP27" s="562" t="s">
        <v>312</v>
      </c>
      <c r="BQ27" s="562" t="s">
        <v>312</v>
      </c>
      <c r="BR27" s="562" t="s">
        <v>312</v>
      </c>
      <c r="BS27" s="562" t="s">
        <v>312</v>
      </c>
      <c r="BT27" s="562" t="s">
        <v>312</v>
      </c>
      <c r="BU27" s="562" t="s">
        <v>312</v>
      </c>
      <c r="BV27" s="562" t="s">
        <v>312</v>
      </c>
      <c r="BW27" s="562" t="s">
        <v>312</v>
      </c>
      <c r="BX27" s="562" t="s">
        <v>312</v>
      </c>
      <c r="BY27" s="562" t="s">
        <v>312</v>
      </c>
      <c r="BZ27" s="562" t="s">
        <v>312</v>
      </c>
      <c r="CA27" s="562" t="s">
        <v>312</v>
      </c>
      <c r="CB27" s="562" t="s">
        <v>312</v>
      </c>
      <c r="CC27" s="562" t="s">
        <v>312</v>
      </c>
      <c r="CD27" s="562" t="s">
        <v>312</v>
      </c>
      <c r="CE27" s="562" t="s">
        <v>312</v>
      </c>
      <c r="CF27" s="562" t="s">
        <v>312</v>
      </c>
      <c r="CG27" s="562" t="s">
        <v>312</v>
      </c>
      <c r="CH27" s="562" t="s">
        <v>312</v>
      </c>
      <c r="CI27" s="562" t="s">
        <v>312</v>
      </c>
      <c r="CJ27" s="562" t="s">
        <v>312</v>
      </c>
      <c r="CK27" s="562" t="s">
        <v>312</v>
      </c>
      <c r="CL27" s="562" t="s">
        <v>312</v>
      </c>
      <c r="CM27" s="562" t="s">
        <v>312</v>
      </c>
      <c r="CN27" s="562" t="s">
        <v>312</v>
      </c>
      <c r="CO27" s="562" t="s">
        <v>312</v>
      </c>
      <c r="CP27" s="553" t="s">
        <v>312</v>
      </c>
      <c r="CQ27" s="553" t="s">
        <v>312</v>
      </c>
      <c r="CR27" s="553" t="s">
        <v>312</v>
      </c>
      <c r="CS27" s="553" t="s">
        <v>312</v>
      </c>
      <c r="CT27" s="553" t="s">
        <v>312</v>
      </c>
      <c r="CU27" s="553" t="s">
        <v>312</v>
      </c>
      <c r="CV27" s="553" t="s">
        <v>312</v>
      </c>
      <c r="CW27" s="553" t="s">
        <v>312</v>
      </c>
      <c r="CX27" s="553" t="s">
        <v>312</v>
      </c>
      <c r="CY27" s="553" t="s">
        <v>312</v>
      </c>
      <c r="CZ27" s="553" t="s">
        <v>312</v>
      </c>
      <c r="DA27" s="553" t="s">
        <v>312</v>
      </c>
      <c r="DB27" s="553" t="s">
        <v>312</v>
      </c>
      <c r="DC27" s="553" t="s">
        <v>312</v>
      </c>
      <c r="DD27" s="553" t="s">
        <v>312</v>
      </c>
      <c r="DE27" s="553" t="s">
        <v>312</v>
      </c>
      <c r="DF27" s="553" t="s">
        <v>312</v>
      </c>
      <c r="DG27" s="553" t="s">
        <v>312</v>
      </c>
      <c r="DH27" s="553" t="s">
        <v>312</v>
      </c>
      <c r="DI27" s="553" t="s">
        <v>312</v>
      </c>
      <c r="DJ27" s="553" t="s">
        <v>312</v>
      </c>
      <c r="DK27" s="553" t="s">
        <v>312</v>
      </c>
      <c r="DL27" s="553" t="s">
        <v>312</v>
      </c>
      <c r="DM27" s="553" t="s">
        <v>312</v>
      </c>
      <c r="DN27" s="553" t="s">
        <v>312</v>
      </c>
      <c r="DO27" s="553" t="s">
        <v>312</v>
      </c>
      <c r="DP27" s="553" t="s">
        <v>312</v>
      </c>
      <c r="DQ27" s="555" t="s">
        <v>312</v>
      </c>
      <c r="DR27" s="552" t="s">
        <v>312</v>
      </c>
      <c r="DS27" s="553" t="s">
        <v>312</v>
      </c>
      <c r="DT27" s="553" t="s">
        <v>312</v>
      </c>
      <c r="DU27" s="553" t="s">
        <v>312</v>
      </c>
      <c r="DV27" s="553" t="s">
        <v>312</v>
      </c>
      <c r="DW27" s="553" t="s">
        <v>312</v>
      </c>
      <c r="DX27" s="553" t="s">
        <v>312</v>
      </c>
      <c r="DY27" s="553" t="s">
        <v>312</v>
      </c>
      <c r="DZ27" s="553" t="s">
        <v>312</v>
      </c>
      <c r="EA27" s="553" t="s">
        <v>312</v>
      </c>
      <c r="EB27" s="553" t="s">
        <v>312</v>
      </c>
      <c r="EC27" s="553" t="s">
        <v>312</v>
      </c>
      <c r="ED27" s="553" t="s">
        <v>312</v>
      </c>
      <c r="EE27" s="553" t="s">
        <v>312</v>
      </c>
      <c r="EF27" s="553" t="s">
        <v>312</v>
      </c>
      <c r="EG27" s="553" t="s">
        <v>312</v>
      </c>
      <c r="EH27" s="553" t="s">
        <v>312</v>
      </c>
      <c r="EI27" s="553" t="s">
        <v>312</v>
      </c>
      <c r="EJ27" s="553" t="s">
        <v>312</v>
      </c>
      <c r="EK27" s="553" t="s">
        <v>312</v>
      </c>
      <c r="EL27" s="553" t="s">
        <v>312</v>
      </c>
      <c r="EM27" s="553" t="s">
        <v>312</v>
      </c>
      <c r="EN27" s="553" t="s">
        <v>312</v>
      </c>
      <c r="EO27" s="553" t="s">
        <v>312</v>
      </c>
      <c r="EP27" s="553" t="s">
        <v>312</v>
      </c>
      <c r="EQ27" s="553" t="s">
        <v>312</v>
      </c>
      <c r="ER27" s="553" t="s">
        <v>312</v>
      </c>
      <c r="ES27" s="553" t="s">
        <v>312</v>
      </c>
      <c r="ET27" s="553" t="s">
        <v>312</v>
      </c>
      <c r="EU27" s="553" t="s">
        <v>312</v>
      </c>
      <c r="EV27" s="553" t="s">
        <v>312</v>
      </c>
      <c r="EW27" s="553" t="s">
        <v>312</v>
      </c>
      <c r="EX27" s="553" t="s">
        <v>312</v>
      </c>
      <c r="EY27" s="553" t="s">
        <v>312</v>
      </c>
      <c r="EZ27" s="553" t="s">
        <v>312</v>
      </c>
      <c r="FA27" s="553" t="s">
        <v>312</v>
      </c>
      <c r="FB27" s="553" t="s">
        <v>312</v>
      </c>
      <c r="FC27" s="553" t="s">
        <v>312</v>
      </c>
      <c r="FD27" s="553" t="s">
        <v>312</v>
      </c>
      <c r="FE27" s="556" t="s">
        <v>312</v>
      </c>
      <c r="FF27" s="1"/>
      <c r="FG27" s="1"/>
      <c r="FH27" s="572" t="str">
        <f>'Z7 TARGET CREATION'!G23</f>
        <v>Naturalised stream</v>
      </c>
      <c r="FI27" s="571">
        <v>1</v>
      </c>
      <c r="FJ27" s="559" t="str">
        <f t="shared" si="5"/>
        <v>Low</v>
      </c>
      <c r="FK27" s="1"/>
      <c r="FL27" s="1"/>
      <c r="FM27" s="1"/>
      <c r="FN27" s="1"/>
      <c r="FO27" s="1"/>
      <c r="FP27" s="1"/>
      <c r="FQ27" s="1"/>
      <c r="FR27" s="1"/>
      <c r="FS27" s="1"/>
      <c r="FT27" s="1"/>
      <c r="FU27" s="1"/>
      <c r="FV27" s="1"/>
      <c r="FW27" s="1"/>
      <c r="FX27" s="1"/>
      <c r="FY27" s="1"/>
      <c r="FZ27" s="1"/>
      <c r="GA27" s="1"/>
      <c r="GB27" s="1"/>
      <c r="GC27" s="1"/>
      <c r="GD27" s="1"/>
    </row>
    <row r="28" spans="1:186" ht="15.75" customHeight="1" x14ac:dyDescent="0.2">
      <c r="A28" s="549" t="str">
        <f t="shared" si="3"/>
        <v>Exotic-dominated secondary forest</v>
      </c>
      <c r="B28" s="550" t="str">
        <f t="shared" si="4"/>
        <v>Exotic-dominated secondary forest/MODERATE</v>
      </c>
      <c r="C28" s="763"/>
      <c r="D28" s="775"/>
      <c r="E28" s="551" t="s">
        <v>130</v>
      </c>
      <c r="F28" s="552" t="s">
        <v>312</v>
      </c>
      <c r="G28" s="561" t="s">
        <v>312</v>
      </c>
      <c r="H28" s="562" t="s">
        <v>312</v>
      </c>
      <c r="I28" s="562" t="s">
        <v>312</v>
      </c>
      <c r="J28" s="553" t="s">
        <v>312</v>
      </c>
      <c r="K28" s="562" t="s">
        <v>312</v>
      </c>
      <c r="L28" s="562" t="s">
        <v>312</v>
      </c>
      <c r="M28" s="562" t="s">
        <v>312</v>
      </c>
      <c r="N28" s="553" t="s">
        <v>312</v>
      </c>
      <c r="O28" s="553" t="s">
        <v>312</v>
      </c>
      <c r="P28" s="553" t="s">
        <v>312</v>
      </c>
      <c r="Q28" s="553" t="s">
        <v>312</v>
      </c>
      <c r="R28" s="553" t="s">
        <v>312</v>
      </c>
      <c r="S28" s="553" t="s">
        <v>312</v>
      </c>
      <c r="T28" s="553" t="s">
        <v>312</v>
      </c>
      <c r="U28" s="553" t="s">
        <v>312</v>
      </c>
      <c r="V28" s="553" t="s">
        <v>312</v>
      </c>
      <c r="W28" s="553" t="s">
        <v>312</v>
      </c>
      <c r="X28" s="553" t="s">
        <v>312</v>
      </c>
      <c r="Y28" s="553" t="s">
        <v>312</v>
      </c>
      <c r="Z28" s="553" t="s">
        <v>312</v>
      </c>
      <c r="AA28" s="553" t="s">
        <v>312</v>
      </c>
      <c r="AB28" s="553" t="s">
        <v>312</v>
      </c>
      <c r="AC28" s="554">
        <v>5</v>
      </c>
      <c r="AD28" s="562" t="s">
        <v>312</v>
      </c>
      <c r="AE28" s="562" t="s">
        <v>312</v>
      </c>
      <c r="AF28" s="562" t="s">
        <v>312</v>
      </c>
      <c r="AG28" s="562" t="s">
        <v>312</v>
      </c>
      <c r="AH28" s="562" t="s">
        <v>312</v>
      </c>
      <c r="AI28" s="562" t="s">
        <v>312</v>
      </c>
      <c r="AJ28" s="562" t="s">
        <v>312</v>
      </c>
      <c r="AK28" s="562" t="s">
        <v>312</v>
      </c>
      <c r="AL28" s="562" t="s">
        <v>312</v>
      </c>
      <c r="AM28" s="562" t="s">
        <v>312</v>
      </c>
      <c r="AN28" s="562" t="s">
        <v>312</v>
      </c>
      <c r="AO28" s="562" t="s">
        <v>312</v>
      </c>
      <c r="AP28" s="562" t="s">
        <v>312</v>
      </c>
      <c r="AQ28" s="562" t="s">
        <v>312</v>
      </c>
      <c r="AR28" s="562" t="s">
        <v>312</v>
      </c>
      <c r="AS28" s="562" t="s">
        <v>312</v>
      </c>
      <c r="AT28" s="562" t="s">
        <v>312</v>
      </c>
      <c r="AU28" s="562" t="s">
        <v>312</v>
      </c>
      <c r="AV28" s="562" t="s">
        <v>312</v>
      </c>
      <c r="AW28" s="562" t="s">
        <v>312</v>
      </c>
      <c r="AX28" s="562" t="s">
        <v>312</v>
      </c>
      <c r="AY28" s="562" t="s">
        <v>312</v>
      </c>
      <c r="AZ28" s="562" t="s">
        <v>312</v>
      </c>
      <c r="BA28" s="562" t="s">
        <v>312</v>
      </c>
      <c r="BB28" s="562" t="s">
        <v>312</v>
      </c>
      <c r="BC28" s="562" t="s">
        <v>312</v>
      </c>
      <c r="BD28" s="562" t="s">
        <v>312</v>
      </c>
      <c r="BE28" s="562" t="s">
        <v>312</v>
      </c>
      <c r="BF28" s="562" t="s">
        <v>312</v>
      </c>
      <c r="BG28" s="562" t="s">
        <v>312</v>
      </c>
      <c r="BH28" s="562" t="s">
        <v>312</v>
      </c>
      <c r="BI28" s="562" t="s">
        <v>312</v>
      </c>
      <c r="BJ28" s="562" t="s">
        <v>312</v>
      </c>
      <c r="BK28" s="562" t="s">
        <v>312</v>
      </c>
      <c r="BL28" s="562" t="s">
        <v>312</v>
      </c>
      <c r="BM28" s="562" t="s">
        <v>312</v>
      </c>
      <c r="BN28" s="562" t="s">
        <v>312</v>
      </c>
      <c r="BO28" s="562" t="s">
        <v>312</v>
      </c>
      <c r="BP28" s="562" t="s">
        <v>312</v>
      </c>
      <c r="BQ28" s="562" t="s">
        <v>312</v>
      </c>
      <c r="BR28" s="562" t="s">
        <v>312</v>
      </c>
      <c r="BS28" s="562" t="s">
        <v>312</v>
      </c>
      <c r="BT28" s="562" t="s">
        <v>312</v>
      </c>
      <c r="BU28" s="562" t="s">
        <v>312</v>
      </c>
      <c r="BV28" s="562" t="s">
        <v>312</v>
      </c>
      <c r="BW28" s="562" t="s">
        <v>312</v>
      </c>
      <c r="BX28" s="562" t="s">
        <v>312</v>
      </c>
      <c r="BY28" s="562" t="s">
        <v>312</v>
      </c>
      <c r="BZ28" s="562" t="s">
        <v>312</v>
      </c>
      <c r="CA28" s="562" t="s">
        <v>312</v>
      </c>
      <c r="CB28" s="562" t="s">
        <v>312</v>
      </c>
      <c r="CC28" s="562" t="s">
        <v>312</v>
      </c>
      <c r="CD28" s="562" t="s">
        <v>312</v>
      </c>
      <c r="CE28" s="562" t="s">
        <v>312</v>
      </c>
      <c r="CF28" s="562" t="s">
        <v>312</v>
      </c>
      <c r="CG28" s="562" t="s">
        <v>312</v>
      </c>
      <c r="CH28" s="562" t="s">
        <v>312</v>
      </c>
      <c r="CI28" s="562" t="s">
        <v>312</v>
      </c>
      <c r="CJ28" s="562" t="s">
        <v>312</v>
      </c>
      <c r="CK28" s="562" t="s">
        <v>312</v>
      </c>
      <c r="CL28" s="562" t="s">
        <v>312</v>
      </c>
      <c r="CM28" s="562" t="s">
        <v>312</v>
      </c>
      <c r="CN28" s="562" t="s">
        <v>312</v>
      </c>
      <c r="CO28" s="562" t="s">
        <v>312</v>
      </c>
      <c r="CP28" s="553" t="s">
        <v>312</v>
      </c>
      <c r="CQ28" s="553" t="s">
        <v>312</v>
      </c>
      <c r="CR28" s="553" t="s">
        <v>312</v>
      </c>
      <c r="CS28" s="553" t="s">
        <v>312</v>
      </c>
      <c r="CT28" s="553" t="s">
        <v>312</v>
      </c>
      <c r="CU28" s="553" t="s">
        <v>312</v>
      </c>
      <c r="CV28" s="553" t="s">
        <v>312</v>
      </c>
      <c r="CW28" s="553" t="s">
        <v>312</v>
      </c>
      <c r="CX28" s="553" t="s">
        <v>312</v>
      </c>
      <c r="CY28" s="553" t="s">
        <v>312</v>
      </c>
      <c r="CZ28" s="553" t="s">
        <v>312</v>
      </c>
      <c r="DA28" s="553" t="s">
        <v>312</v>
      </c>
      <c r="DB28" s="553" t="s">
        <v>312</v>
      </c>
      <c r="DC28" s="553" t="s">
        <v>312</v>
      </c>
      <c r="DD28" s="553" t="s">
        <v>312</v>
      </c>
      <c r="DE28" s="553" t="s">
        <v>312</v>
      </c>
      <c r="DF28" s="553" t="s">
        <v>312</v>
      </c>
      <c r="DG28" s="553" t="s">
        <v>312</v>
      </c>
      <c r="DH28" s="553" t="s">
        <v>312</v>
      </c>
      <c r="DI28" s="553" t="s">
        <v>312</v>
      </c>
      <c r="DJ28" s="553" t="s">
        <v>312</v>
      </c>
      <c r="DK28" s="553" t="s">
        <v>312</v>
      </c>
      <c r="DL28" s="553" t="s">
        <v>312</v>
      </c>
      <c r="DM28" s="553" t="s">
        <v>312</v>
      </c>
      <c r="DN28" s="553" t="s">
        <v>312</v>
      </c>
      <c r="DO28" s="553" t="s">
        <v>312</v>
      </c>
      <c r="DP28" s="553" t="s">
        <v>312</v>
      </c>
      <c r="DQ28" s="555" t="s">
        <v>312</v>
      </c>
      <c r="DR28" s="552" t="s">
        <v>312</v>
      </c>
      <c r="DS28" s="553" t="s">
        <v>312</v>
      </c>
      <c r="DT28" s="553" t="s">
        <v>312</v>
      </c>
      <c r="DU28" s="553" t="s">
        <v>312</v>
      </c>
      <c r="DV28" s="553" t="s">
        <v>312</v>
      </c>
      <c r="DW28" s="553" t="s">
        <v>312</v>
      </c>
      <c r="DX28" s="553" t="s">
        <v>312</v>
      </c>
      <c r="DY28" s="553" t="s">
        <v>312</v>
      </c>
      <c r="DZ28" s="553" t="s">
        <v>312</v>
      </c>
      <c r="EA28" s="553" t="s">
        <v>312</v>
      </c>
      <c r="EB28" s="553" t="s">
        <v>312</v>
      </c>
      <c r="EC28" s="553" t="s">
        <v>312</v>
      </c>
      <c r="ED28" s="553" t="s">
        <v>312</v>
      </c>
      <c r="EE28" s="553" t="s">
        <v>312</v>
      </c>
      <c r="EF28" s="553" t="s">
        <v>312</v>
      </c>
      <c r="EG28" s="553" t="s">
        <v>312</v>
      </c>
      <c r="EH28" s="553" t="s">
        <v>312</v>
      </c>
      <c r="EI28" s="553" t="s">
        <v>312</v>
      </c>
      <c r="EJ28" s="553" t="s">
        <v>312</v>
      </c>
      <c r="EK28" s="553" t="s">
        <v>312</v>
      </c>
      <c r="EL28" s="553" t="s">
        <v>312</v>
      </c>
      <c r="EM28" s="553" t="s">
        <v>312</v>
      </c>
      <c r="EN28" s="553" t="s">
        <v>312</v>
      </c>
      <c r="EO28" s="553" t="s">
        <v>312</v>
      </c>
      <c r="EP28" s="553" t="s">
        <v>312</v>
      </c>
      <c r="EQ28" s="553" t="s">
        <v>312</v>
      </c>
      <c r="ER28" s="553" t="s">
        <v>312</v>
      </c>
      <c r="ES28" s="553" t="s">
        <v>312</v>
      </c>
      <c r="ET28" s="553" t="s">
        <v>312</v>
      </c>
      <c r="EU28" s="553" t="s">
        <v>312</v>
      </c>
      <c r="EV28" s="553" t="s">
        <v>312</v>
      </c>
      <c r="EW28" s="553" t="s">
        <v>312</v>
      </c>
      <c r="EX28" s="553" t="s">
        <v>312</v>
      </c>
      <c r="EY28" s="553" t="s">
        <v>312</v>
      </c>
      <c r="EZ28" s="553" t="s">
        <v>312</v>
      </c>
      <c r="FA28" s="553" t="s">
        <v>312</v>
      </c>
      <c r="FB28" s="553" t="s">
        <v>312</v>
      </c>
      <c r="FC28" s="553" t="s">
        <v>312</v>
      </c>
      <c r="FD28" s="553" t="s">
        <v>312</v>
      </c>
      <c r="FE28" s="556" t="s">
        <v>312</v>
      </c>
      <c r="FF28" s="1"/>
      <c r="FG28" s="1"/>
      <c r="FH28" s="572" t="str">
        <f>'Z7 TARGET CREATION'!G24</f>
        <v>Naturalised river</v>
      </c>
      <c r="FI28" s="571">
        <v>0.75</v>
      </c>
      <c r="FJ28" s="559" t="str">
        <f t="shared" si="5"/>
        <v>Medium</v>
      </c>
      <c r="FK28" s="1"/>
      <c r="FL28" s="1"/>
      <c r="FM28" s="1"/>
      <c r="FN28" s="1"/>
      <c r="FO28" s="1"/>
      <c r="FP28" s="1"/>
      <c r="FQ28" s="1"/>
      <c r="FR28" s="1"/>
      <c r="FS28" s="1"/>
      <c r="FT28" s="1"/>
      <c r="FU28" s="1"/>
      <c r="FV28" s="1"/>
      <c r="FW28" s="1"/>
      <c r="FX28" s="1"/>
      <c r="FY28" s="1"/>
      <c r="FZ28" s="1"/>
      <c r="GA28" s="1"/>
      <c r="GB28" s="1"/>
      <c r="GC28" s="1"/>
      <c r="GD28" s="1"/>
    </row>
    <row r="29" spans="1:186" ht="15.75" customHeight="1" x14ac:dyDescent="0.2">
      <c r="A29" s="549" t="str">
        <f t="shared" si="3"/>
        <v>Exotic-dominated secondary forest</v>
      </c>
      <c r="B29" s="550" t="str">
        <f t="shared" si="4"/>
        <v>Exotic-dominated secondary forest/GOOD</v>
      </c>
      <c r="C29" s="764"/>
      <c r="D29" s="776"/>
      <c r="E29" s="551" t="s">
        <v>332</v>
      </c>
      <c r="F29" s="552" t="s">
        <v>312</v>
      </c>
      <c r="G29" s="561" t="s">
        <v>312</v>
      </c>
      <c r="H29" s="562" t="s">
        <v>312</v>
      </c>
      <c r="I29" s="562" t="s">
        <v>312</v>
      </c>
      <c r="J29" s="553" t="s">
        <v>312</v>
      </c>
      <c r="K29" s="554">
        <v>25</v>
      </c>
      <c r="L29" s="562" t="s">
        <v>312</v>
      </c>
      <c r="M29" s="562" t="s">
        <v>312</v>
      </c>
      <c r="N29" s="553" t="s">
        <v>312</v>
      </c>
      <c r="O29" s="553" t="s">
        <v>312</v>
      </c>
      <c r="P29" s="553" t="s">
        <v>312</v>
      </c>
      <c r="Q29" s="553" t="s">
        <v>312</v>
      </c>
      <c r="R29" s="553" t="s">
        <v>312</v>
      </c>
      <c r="S29" s="553" t="s">
        <v>312</v>
      </c>
      <c r="T29" s="553" t="s">
        <v>312</v>
      </c>
      <c r="U29" s="553" t="s">
        <v>312</v>
      </c>
      <c r="V29" s="553" t="s">
        <v>312</v>
      </c>
      <c r="W29" s="553" t="s">
        <v>312</v>
      </c>
      <c r="X29" s="553" t="s">
        <v>312</v>
      </c>
      <c r="Y29" s="553" t="s">
        <v>312</v>
      </c>
      <c r="Z29" s="553" t="s">
        <v>312</v>
      </c>
      <c r="AA29" s="553" t="s">
        <v>312</v>
      </c>
      <c r="AB29" s="553" t="s">
        <v>312</v>
      </c>
      <c r="AC29" s="553" t="s">
        <v>312</v>
      </c>
      <c r="AD29" s="562" t="s">
        <v>312</v>
      </c>
      <c r="AE29" s="562" t="s">
        <v>312</v>
      </c>
      <c r="AF29" s="562" t="s">
        <v>312</v>
      </c>
      <c r="AG29" s="562" t="s">
        <v>312</v>
      </c>
      <c r="AH29" s="562" t="s">
        <v>312</v>
      </c>
      <c r="AI29" s="562" t="s">
        <v>312</v>
      </c>
      <c r="AJ29" s="562" t="s">
        <v>312</v>
      </c>
      <c r="AK29" s="562" t="s">
        <v>312</v>
      </c>
      <c r="AL29" s="562" t="s">
        <v>312</v>
      </c>
      <c r="AM29" s="562" t="s">
        <v>312</v>
      </c>
      <c r="AN29" s="562" t="s">
        <v>312</v>
      </c>
      <c r="AO29" s="562" t="s">
        <v>312</v>
      </c>
      <c r="AP29" s="562" t="s">
        <v>312</v>
      </c>
      <c r="AQ29" s="562" t="s">
        <v>312</v>
      </c>
      <c r="AR29" s="562" t="s">
        <v>312</v>
      </c>
      <c r="AS29" s="562" t="s">
        <v>312</v>
      </c>
      <c r="AT29" s="562" t="s">
        <v>312</v>
      </c>
      <c r="AU29" s="562" t="s">
        <v>312</v>
      </c>
      <c r="AV29" s="562" t="s">
        <v>312</v>
      </c>
      <c r="AW29" s="562" t="s">
        <v>312</v>
      </c>
      <c r="AX29" s="562" t="s">
        <v>312</v>
      </c>
      <c r="AY29" s="562" t="s">
        <v>312</v>
      </c>
      <c r="AZ29" s="562" t="s">
        <v>312</v>
      </c>
      <c r="BA29" s="562" t="s">
        <v>312</v>
      </c>
      <c r="BB29" s="562" t="s">
        <v>312</v>
      </c>
      <c r="BC29" s="562" t="s">
        <v>312</v>
      </c>
      <c r="BD29" s="562" t="s">
        <v>312</v>
      </c>
      <c r="BE29" s="562" t="s">
        <v>312</v>
      </c>
      <c r="BF29" s="562" t="s">
        <v>312</v>
      </c>
      <c r="BG29" s="562" t="s">
        <v>312</v>
      </c>
      <c r="BH29" s="562" t="s">
        <v>312</v>
      </c>
      <c r="BI29" s="562" t="s">
        <v>312</v>
      </c>
      <c r="BJ29" s="562" t="s">
        <v>312</v>
      </c>
      <c r="BK29" s="562" t="s">
        <v>312</v>
      </c>
      <c r="BL29" s="562" t="s">
        <v>312</v>
      </c>
      <c r="BM29" s="562" t="s">
        <v>312</v>
      </c>
      <c r="BN29" s="562" t="s">
        <v>312</v>
      </c>
      <c r="BO29" s="562" t="s">
        <v>312</v>
      </c>
      <c r="BP29" s="562" t="s">
        <v>312</v>
      </c>
      <c r="BQ29" s="562" t="s">
        <v>312</v>
      </c>
      <c r="BR29" s="562" t="s">
        <v>312</v>
      </c>
      <c r="BS29" s="562" t="s">
        <v>312</v>
      </c>
      <c r="BT29" s="562" t="s">
        <v>312</v>
      </c>
      <c r="BU29" s="562" t="s">
        <v>312</v>
      </c>
      <c r="BV29" s="562" t="s">
        <v>312</v>
      </c>
      <c r="BW29" s="562" t="s">
        <v>312</v>
      </c>
      <c r="BX29" s="562" t="s">
        <v>312</v>
      </c>
      <c r="BY29" s="562" t="s">
        <v>312</v>
      </c>
      <c r="BZ29" s="562" t="s">
        <v>312</v>
      </c>
      <c r="CA29" s="562" t="s">
        <v>312</v>
      </c>
      <c r="CB29" s="562" t="s">
        <v>312</v>
      </c>
      <c r="CC29" s="562" t="s">
        <v>312</v>
      </c>
      <c r="CD29" s="562" t="s">
        <v>312</v>
      </c>
      <c r="CE29" s="562" t="s">
        <v>312</v>
      </c>
      <c r="CF29" s="562" t="s">
        <v>312</v>
      </c>
      <c r="CG29" s="562" t="s">
        <v>312</v>
      </c>
      <c r="CH29" s="562" t="s">
        <v>312</v>
      </c>
      <c r="CI29" s="562" t="s">
        <v>312</v>
      </c>
      <c r="CJ29" s="562" t="s">
        <v>312</v>
      </c>
      <c r="CK29" s="562" t="s">
        <v>312</v>
      </c>
      <c r="CL29" s="562" t="s">
        <v>312</v>
      </c>
      <c r="CM29" s="562" t="s">
        <v>312</v>
      </c>
      <c r="CN29" s="562" t="s">
        <v>312</v>
      </c>
      <c r="CO29" s="562" t="s">
        <v>312</v>
      </c>
      <c r="CP29" s="562" t="s">
        <v>312</v>
      </c>
      <c r="CQ29" s="562" t="s">
        <v>312</v>
      </c>
      <c r="CR29" s="562" t="s">
        <v>312</v>
      </c>
      <c r="CS29" s="562" t="s">
        <v>312</v>
      </c>
      <c r="CT29" s="562" t="s">
        <v>312</v>
      </c>
      <c r="CU29" s="562" t="s">
        <v>312</v>
      </c>
      <c r="CV29" s="562" t="s">
        <v>312</v>
      </c>
      <c r="CW29" s="562" t="s">
        <v>312</v>
      </c>
      <c r="CX29" s="562" t="s">
        <v>312</v>
      </c>
      <c r="CY29" s="562" t="s">
        <v>312</v>
      </c>
      <c r="CZ29" s="562" t="s">
        <v>312</v>
      </c>
      <c r="DA29" s="562" t="s">
        <v>312</v>
      </c>
      <c r="DB29" s="562" t="s">
        <v>312</v>
      </c>
      <c r="DC29" s="562" t="s">
        <v>312</v>
      </c>
      <c r="DD29" s="562" t="s">
        <v>312</v>
      </c>
      <c r="DE29" s="562" t="s">
        <v>312</v>
      </c>
      <c r="DF29" s="562" t="s">
        <v>312</v>
      </c>
      <c r="DG29" s="562" t="s">
        <v>312</v>
      </c>
      <c r="DH29" s="562" t="s">
        <v>312</v>
      </c>
      <c r="DI29" s="562" t="s">
        <v>312</v>
      </c>
      <c r="DJ29" s="562" t="s">
        <v>312</v>
      </c>
      <c r="DK29" s="562" t="s">
        <v>312</v>
      </c>
      <c r="DL29" s="562" t="s">
        <v>312</v>
      </c>
      <c r="DM29" s="562" t="s">
        <v>312</v>
      </c>
      <c r="DN29" s="562" t="s">
        <v>312</v>
      </c>
      <c r="DO29" s="562" t="s">
        <v>312</v>
      </c>
      <c r="DP29" s="562" t="s">
        <v>312</v>
      </c>
      <c r="DQ29" s="563" t="s">
        <v>312</v>
      </c>
      <c r="DR29" s="564" t="s">
        <v>312</v>
      </c>
      <c r="DS29" s="562" t="s">
        <v>312</v>
      </c>
      <c r="DT29" s="562" t="s">
        <v>312</v>
      </c>
      <c r="DU29" s="562" t="s">
        <v>312</v>
      </c>
      <c r="DV29" s="562" t="s">
        <v>312</v>
      </c>
      <c r="DW29" s="562" t="s">
        <v>312</v>
      </c>
      <c r="DX29" s="562" t="s">
        <v>312</v>
      </c>
      <c r="DY29" s="562" t="s">
        <v>312</v>
      </c>
      <c r="DZ29" s="562" t="s">
        <v>312</v>
      </c>
      <c r="EA29" s="562" t="s">
        <v>312</v>
      </c>
      <c r="EB29" s="562" t="s">
        <v>312</v>
      </c>
      <c r="EC29" s="562" t="s">
        <v>312</v>
      </c>
      <c r="ED29" s="562" t="s">
        <v>312</v>
      </c>
      <c r="EE29" s="562" t="s">
        <v>312</v>
      </c>
      <c r="EF29" s="562" t="s">
        <v>312</v>
      </c>
      <c r="EG29" s="562" t="s">
        <v>312</v>
      </c>
      <c r="EH29" s="562" t="s">
        <v>312</v>
      </c>
      <c r="EI29" s="562" t="s">
        <v>312</v>
      </c>
      <c r="EJ29" s="562" t="s">
        <v>312</v>
      </c>
      <c r="EK29" s="562" t="s">
        <v>312</v>
      </c>
      <c r="EL29" s="562" t="s">
        <v>312</v>
      </c>
      <c r="EM29" s="562" t="s">
        <v>312</v>
      </c>
      <c r="EN29" s="562" t="s">
        <v>312</v>
      </c>
      <c r="EO29" s="553" t="s">
        <v>312</v>
      </c>
      <c r="EP29" s="553" t="s">
        <v>312</v>
      </c>
      <c r="EQ29" s="553" t="s">
        <v>312</v>
      </c>
      <c r="ER29" s="553" t="s">
        <v>312</v>
      </c>
      <c r="ES29" s="553" t="s">
        <v>312</v>
      </c>
      <c r="ET29" s="553" t="s">
        <v>312</v>
      </c>
      <c r="EU29" s="553" t="s">
        <v>312</v>
      </c>
      <c r="EV29" s="553" t="s">
        <v>312</v>
      </c>
      <c r="EW29" s="553" t="s">
        <v>312</v>
      </c>
      <c r="EX29" s="553" t="s">
        <v>312</v>
      </c>
      <c r="EY29" s="553" t="s">
        <v>312</v>
      </c>
      <c r="EZ29" s="553" t="s">
        <v>312</v>
      </c>
      <c r="FA29" s="553" t="s">
        <v>312</v>
      </c>
      <c r="FB29" s="553" t="s">
        <v>312</v>
      </c>
      <c r="FC29" s="553" t="s">
        <v>312</v>
      </c>
      <c r="FD29" s="553" t="s">
        <v>312</v>
      </c>
      <c r="FE29" s="556" t="s">
        <v>312</v>
      </c>
      <c r="FF29" s="1"/>
      <c r="FG29" s="1"/>
      <c r="FH29" s="572" t="str">
        <f>'Z7 TARGET CREATION'!G25</f>
        <v>Concrete drain/ canal</v>
      </c>
      <c r="FI29" s="571">
        <v>1</v>
      </c>
      <c r="FJ29" s="559" t="str">
        <f t="shared" si="5"/>
        <v>Low</v>
      </c>
      <c r="FK29" s="1"/>
      <c r="FL29" s="1"/>
      <c r="FM29" s="1"/>
      <c r="FN29" s="1"/>
      <c r="FO29" s="1"/>
      <c r="FP29" s="1"/>
      <c r="FQ29" s="1"/>
      <c r="FR29" s="1"/>
      <c r="FS29" s="1"/>
      <c r="FT29" s="1"/>
      <c r="FU29" s="1"/>
      <c r="FV29" s="1"/>
      <c r="FW29" s="1"/>
      <c r="FX29" s="1"/>
      <c r="FY29" s="1"/>
      <c r="FZ29" s="1"/>
      <c r="GA29" s="1"/>
      <c r="GB29" s="1"/>
      <c r="GC29" s="1"/>
      <c r="GD29" s="1"/>
    </row>
    <row r="30" spans="1:186" ht="15.75" customHeight="1" x14ac:dyDescent="0.2">
      <c r="A30" s="549" t="str">
        <f>IF(D30&lt;&gt;"",D30,#REF!)</f>
        <v>Scrubland/ Grassland</v>
      </c>
      <c r="B30" s="550" t="str">
        <f t="shared" si="4"/>
        <v>Scrubland/ Grassland/NA</v>
      </c>
      <c r="C30" s="777" t="s">
        <v>143</v>
      </c>
      <c r="D30" s="779" t="str">
        <f>'Z2 DISTINCTIVENESS'!B32</f>
        <v>Scrubland/ Grassland</v>
      </c>
      <c r="E30" s="551" t="s">
        <v>310</v>
      </c>
      <c r="F30" s="552" t="s">
        <v>312</v>
      </c>
      <c r="G30" s="561" t="s">
        <v>312</v>
      </c>
      <c r="H30" s="562" t="s">
        <v>312</v>
      </c>
      <c r="I30" s="562" t="s">
        <v>312</v>
      </c>
      <c r="J30" s="562" t="s">
        <v>312</v>
      </c>
      <c r="K30" s="562" t="s">
        <v>312</v>
      </c>
      <c r="L30" s="562" t="s">
        <v>312</v>
      </c>
      <c r="M30" s="562" t="s">
        <v>312</v>
      </c>
      <c r="N30" s="562" t="s">
        <v>312</v>
      </c>
      <c r="O30" s="562" t="s">
        <v>312</v>
      </c>
      <c r="P30" s="562" t="s">
        <v>312</v>
      </c>
      <c r="Q30" s="562" t="s">
        <v>312</v>
      </c>
      <c r="R30" s="562" t="s">
        <v>312</v>
      </c>
      <c r="S30" s="562" t="s">
        <v>312</v>
      </c>
      <c r="T30" s="562" t="s">
        <v>312</v>
      </c>
      <c r="U30" s="562" t="s">
        <v>312</v>
      </c>
      <c r="V30" s="562" t="s">
        <v>312</v>
      </c>
      <c r="W30" s="562" t="s">
        <v>312</v>
      </c>
      <c r="X30" s="562" t="s">
        <v>312</v>
      </c>
      <c r="Y30" s="562" t="s">
        <v>312</v>
      </c>
      <c r="Z30" s="562" t="s">
        <v>312</v>
      </c>
      <c r="AA30" s="562" t="s">
        <v>312</v>
      </c>
      <c r="AB30" s="562" t="s">
        <v>312</v>
      </c>
      <c r="AC30" s="562" t="s">
        <v>312</v>
      </c>
      <c r="AD30" s="562" t="s">
        <v>312</v>
      </c>
      <c r="AE30" s="562" t="s">
        <v>312</v>
      </c>
      <c r="AF30" s="562" t="s">
        <v>312</v>
      </c>
      <c r="AG30" s="562" t="s">
        <v>312</v>
      </c>
      <c r="AH30" s="562" t="s">
        <v>312</v>
      </c>
      <c r="AI30" s="562" t="s">
        <v>312</v>
      </c>
      <c r="AJ30" s="562" t="s">
        <v>312</v>
      </c>
      <c r="AK30" s="562" t="s">
        <v>312</v>
      </c>
      <c r="AL30" s="562" t="s">
        <v>312</v>
      </c>
      <c r="AM30" s="562" t="s">
        <v>312</v>
      </c>
      <c r="AN30" s="562" t="s">
        <v>312</v>
      </c>
      <c r="AO30" s="562" t="s">
        <v>312</v>
      </c>
      <c r="AP30" s="562" t="s">
        <v>312</v>
      </c>
      <c r="AQ30" s="562" t="s">
        <v>312</v>
      </c>
      <c r="AR30" s="562" t="s">
        <v>312</v>
      </c>
      <c r="AS30" s="562" t="s">
        <v>312</v>
      </c>
      <c r="AT30" s="562" t="s">
        <v>312</v>
      </c>
      <c r="AU30" s="562" t="s">
        <v>312</v>
      </c>
      <c r="AV30" s="562" t="s">
        <v>312</v>
      </c>
      <c r="AW30" s="562" t="s">
        <v>312</v>
      </c>
      <c r="AX30" s="562" t="s">
        <v>312</v>
      </c>
      <c r="AY30" s="562" t="s">
        <v>312</v>
      </c>
      <c r="AZ30" s="562" t="s">
        <v>312</v>
      </c>
      <c r="BA30" s="562" t="s">
        <v>312</v>
      </c>
      <c r="BB30" s="562" t="s">
        <v>312</v>
      </c>
      <c r="BC30" s="562" t="s">
        <v>312</v>
      </c>
      <c r="BD30" s="562" t="s">
        <v>312</v>
      </c>
      <c r="BE30" s="562" t="s">
        <v>312</v>
      </c>
      <c r="BF30" s="562" t="s">
        <v>312</v>
      </c>
      <c r="BG30" s="562" t="s">
        <v>312</v>
      </c>
      <c r="BH30" s="562" t="s">
        <v>312</v>
      </c>
      <c r="BI30" s="562" t="s">
        <v>312</v>
      </c>
      <c r="BJ30" s="562" t="s">
        <v>312</v>
      </c>
      <c r="BK30" s="562" t="s">
        <v>312</v>
      </c>
      <c r="BL30" s="562" t="s">
        <v>312</v>
      </c>
      <c r="BM30" s="562" t="s">
        <v>312</v>
      </c>
      <c r="BN30" s="562" t="s">
        <v>312</v>
      </c>
      <c r="BO30" s="562" t="s">
        <v>312</v>
      </c>
      <c r="BP30" s="562" t="s">
        <v>312</v>
      </c>
      <c r="BQ30" s="562" t="s">
        <v>312</v>
      </c>
      <c r="BR30" s="562" t="s">
        <v>312</v>
      </c>
      <c r="BS30" s="562" t="s">
        <v>312</v>
      </c>
      <c r="BT30" s="562" t="s">
        <v>312</v>
      </c>
      <c r="BU30" s="562" t="s">
        <v>312</v>
      </c>
      <c r="BV30" s="562" t="s">
        <v>312</v>
      </c>
      <c r="BW30" s="562" t="s">
        <v>312</v>
      </c>
      <c r="BX30" s="562" t="s">
        <v>312</v>
      </c>
      <c r="BY30" s="562" t="s">
        <v>312</v>
      </c>
      <c r="BZ30" s="562" t="s">
        <v>312</v>
      </c>
      <c r="CA30" s="562" t="s">
        <v>312</v>
      </c>
      <c r="CB30" s="562" t="s">
        <v>312</v>
      </c>
      <c r="CC30" s="562" t="s">
        <v>312</v>
      </c>
      <c r="CD30" s="562" t="s">
        <v>312</v>
      </c>
      <c r="CE30" s="562" t="s">
        <v>312</v>
      </c>
      <c r="CF30" s="562" t="s">
        <v>312</v>
      </c>
      <c r="CG30" s="562" t="s">
        <v>312</v>
      </c>
      <c r="CH30" s="562" t="s">
        <v>312</v>
      </c>
      <c r="CI30" s="562" t="s">
        <v>312</v>
      </c>
      <c r="CJ30" s="562" t="s">
        <v>312</v>
      </c>
      <c r="CK30" s="562" t="s">
        <v>312</v>
      </c>
      <c r="CL30" s="562" t="s">
        <v>312</v>
      </c>
      <c r="CM30" s="562" t="s">
        <v>312</v>
      </c>
      <c r="CN30" s="562" t="s">
        <v>312</v>
      </c>
      <c r="CO30" s="562" t="s">
        <v>312</v>
      </c>
      <c r="CP30" s="562" t="s">
        <v>312</v>
      </c>
      <c r="CQ30" s="562" t="s">
        <v>312</v>
      </c>
      <c r="CR30" s="562" t="s">
        <v>312</v>
      </c>
      <c r="CS30" s="562" t="s">
        <v>312</v>
      </c>
      <c r="CT30" s="562" t="s">
        <v>312</v>
      </c>
      <c r="CU30" s="562" t="s">
        <v>312</v>
      </c>
      <c r="CV30" s="562" t="s">
        <v>312</v>
      </c>
      <c r="CW30" s="562" t="s">
        <v>312</v>
      </c>
      <c r="CX30" s="562" t="s">
        <v>312</v>
      </c>
      <c r="CY30" s="562" t="s">
        <v>312</v>
      </c>
      <c r="CZ30" s="562" t="s">
        <v>312</v>
      </c>
      <c r="DA30" s="562" t="s">
        <v>312</v>
      </c>
      <c r="DB30" s="562" t="s">
        <v>312</v>
      </c>
      <c r="DC30" s="562" t="s">
        <v>312</v>
      </c>
      <c r="DD30" s="562" t="s">
        <v>312</v>
      </c>
      <c r="DE30" s="562" t="s">
        <v>312</v>
      </c>
      <c r="DF30" s="562" t="s">
        <v>312</v>
      </c>
      <c r="DG30" s="562" t="s">
        <v>312</v>
      </c>
      <c r="DH30" s="562" t="s">
        <v>312</v>
      </c>
      <c r="DI30" s="562" t="s">
        <v>312</v>
      </c>
      <c r="DJ30" s="562" t="s">
        <v>312</v>
      </c>
      <c r="DK30" s="562" t="s">
        <v>312</v>
      </c>
      <c r="DL30" s="562" t="s">
        <v>312</v>
      </c>
      <c r="DM30" s="562" t="s">
        <v>312</v>
      </c>
      <c r="DN30" s="562" t="s">
        <v>312</v>
      </c>
      <c r="DO30" s="562" t="s">
        <v>312</v>
      </c>
      <c r="DP30" s="562" t="s">
        <v>312</v>
      </c>
      <c r="DQ30" s="563" t="s">
        <v>312</v>
      </c>
      <c r="DR30" s="564" t="s">
        <v>312</v>
      </c>
      <c r="DS30" s="562" t="s">
        <v>312</v>
      </c>
      <c r="DT30" s="562" t="s">
        <v>312</v>
      </c>
      <c r="DU30" s="562" t="s">
        <v>312</v>
      </c>
      <c r="DV30" s="562" t="s">
        <v>312</v>
      </c>
      <c r="DW30" s="562" t="s">
        <v>312</v>
      </c>
      <c r="DX30" s="562" t="s">
        <v>312</v>
      </c>
      <c r="DY30" s="562" t="s">
        <v>312</v>
      </c>
      <c r="DZ30" s="562" t="s">
        <v>312</v>
      </c>
      <c r="EA30" s="562" t="s">
        <v>312</v>
      </c>
      <c r="EB30" s="562" t="s">
        <v>312</v>
      </c>
      <c r="EC30" s="562" t="s">
        <v>312</v>
      </c>
      <c r="ED30" s="562" t="s">
        <v>312</v>
      </c>
      <c r="EE30" s="562" t="s">
        <v>312</v>
      </c>
      <c r="EF30" s="562" t="s">
        <v>312</v>
      </c>
      <c r="EG30" s="562" t="s">
        <v>312</v>
      </c>
      <c r="EH30" s="562" t="s">
        <v>312</v>
      </c>
      <c r="EI30" s="562" t="s">
        <v>312</v>
      </c>
      <c r="EJ30" s="562" t="s">
        <v>312</v>
      </c>
      <c r="EK30" s="562" t="s">
        <v>312</v>
      </c>
      <c r="EL30" s="562" t="s">
        <v>312</v>
      </c>
      <c r="EM30" s="562" t="s">
        <v>312</v>
      </c>
      <c r="EN30" s="562" t="s">
        <v>312</v>
      </c>
      <c r="EO30" s="553" t="s">
        <v>312</v>
      </c>
      <c r="EP30" s="553" t="s">
        <v>312</v>
      </c>
      <c r="EQ30" s="553" t="s">
        <v>312</v>
      </c>
      <c r="ER30" s="553" t="s">
        <v>312</v>
      </c>
      <c r="ES30" s="553" t="s">
        <v>312</v>
      </c>
      <c r="ET30" s="553" t="s">
        <v>312</v>
      </c>
      <c r="EU30" s="553" t="s">
        <v>312</v>
      </c>
      <c r="EV30" s="553" t="s">
        <v>312</v>
      </c>
      <c r="EW30" s="553" t="s">
        <v>312</v>
      </c>
      <c r="EX30" s="553" t="s">
        <v>312</v>
      </c>
      <c r="EY30" s="553" t="s">
        <v>312</v>
      </c>
      <c r="EZ30" s="553" t="s">
        <v>312</v>
      </c>
      <c r="FA30" s="553" t="s">
        <v>312</v>
      </c>
      <c r="FB30" s="553" t="s">
        <v>312</v>
      </c>
      <c r="FC30" s="553" t="s">
        <v>312</v>
      </c>
      <c r="FD30" s="553" t="s">
        <v>312</v>
      </c>
      <c r="FE30" s="556" t="s">
        <v>312</v>
      </c>
      <c r="FF30" s="565"/>
      <c r="FG30" s="1"/>
      <c r="FH30" s="572" t="str">
        <f>'Z7 TARGET CREATION'!G26</f>
        <v>Unmanaged soft bank pond</v>
      </c>
      <c r="FI30" s="571">
        <v>0.67</v>
      </c>
      <c r="FJ30" s="559" t="str">
        <f t="shared" si="5"/>
        <v>High</v>
      </c>
      <c r="FK30" s="1"/>
      <c r="FL30" s="1"/>
      <c r="FM30" s="1"/>
      <c r="FN30" s="1"/>
      <c r="FO30" s="1"/>
      <c r="FP30" s="1"/>
      <c r="FQ30" s="1"/>
      <c r="FR30" s="1"/>
      <c r="FS30" s="1"/>
      <c r="FT30" s="1"/>
      <c r="FU30" s="1"/>
      <c r="FV30" s="1"/>
      <c r="FW30" s="1"/>
      <c r="FX30" s="1"/>
      <c r="FY30" s="1"/>
      <c r="FZ30" s="1"/>
      <c r="GA30" s="1"/>
      <c r="GB30" s="1"/>
      <c r="GC30" s="1"/>
      <c r="GD30" s="1"/>
    </row>
    <row r="31" spans="1:186" ht="15.75" customHeight="1" x14ac:dyDescent="0.2">
      <c r="A31" s="549" t="str">
        <f t="shared" ref="A31:A161" si="6">IF(D31&lt;&gt;"",D31,A30)</f>
        <v>Scrubland/ Grassland</v>
      </c>
      <c r="B31" s="550" t="str">
        <f t="shared" si="4"/>
        <v>Scrubland/ Grassland/POOR</v>
      </c>
      <c r="C31" s="763"/>
      <c r="D31" s="775"/>
      <c r="E31" s="551" t="s">
        <v>331</v>
      </c>
      <c r="F31" s="552" t="s">
        <v>312</v>
      </c>
      <c r="G31" s="561" t="s">
        <v>312</v>
      </c>
      <c r="H31" s="562" t="s">
        <v>312</v>
      </c>
      <c r="I31" s="562" t="s">
        <v>312</v>
      </c>
      <c r="J31" s="553" t="s">
        <v>312</v>
      </c>
      <c r="K31" s="554">
        <v>30</v>
      </c>
      <c r="L31" s="562" t="s">
        <v>312</v>
      </c>
      <c r="M31" s="562" t="s">
        <v>312</v>
      </c>
      <c r="N31" s="562" t="s">
        <v>312</v>
      </c>
      <c r="O31" s="562" t="s">
        <v>312</v>
      </c>
      <c r="P31" s="562" t="s">
        <v>312</v>
      </c>
      <c r="Q31" s="562" t="s">
        <v>312</v>
      </c>
      <c r="R31" s="562" t="s">
        <v>312</v>
      </c>
      <c r="S31" s="554">
        <v>20</v>
      </c>
      <c r="T31" s="573" t="s">
        <v>312</v>
      </c>
      <c r="U31" s="573" t="s">
        <v>312</v>
      </c>
      <c r="V31" s="562" t="s">
        <v>312</v>
      </c>
      <c r="W31" s="562" t="s">
        <v>312</v>
      </c>
      <c r="X31" s="562" t="s">
        <v>312</v>
      </c>
      <c r="Y31" s="562" t="s">
        <v>312</v>
      </c>
      <c r="Z31" s="553" t="s">
        <v>312</v>
      </c>
      <c r="AA31" s="554">
        <v>20</v>
      </c>
      <c r="AB31" s="573" t="s">
        <v>312</v>
      </c>
      <c r="AC31" s="573" t="s">
        <v>312</v>
      </c>
      <c r="AD31" s="553" t="s">
        <v>312</v>
      </c>
      <c r="AE31" s="562" t="s">
        <v>312</v>
      </c>
      <c r="AF31" s="574">
        <v>1</v>
      </c>
      <c r="AG31" s="574">
        <v>2</v>
      </c>
      <c r="AH31" s="553" t="s">
        <v>312</v>
      </c>
      <c r="AI31" s="562" t="s">
        <v>312</v>
      </c>
      <c r="AJ31" s="562" t="s">
        <v>312</v>
      </c>
      <c r="AK31" s="562" t="s">
        <v>312</v>
      </c>
      <c r="AL31" s="562" t="s">
        <v>312</v>
      </c>
      <c r="AM31" s="562" t="s">
        <v>312</v>
      </c>
      <c r="AN31" s="562" t="s">
        <v>312</v>
      </c>
      <c r="AO31" s="562" t="s">
        <v>312</v>
      </c>
      <c r="AP31" s="562" t="s">
        <v>312</v>
      </c>
      <c r="AQ31" s="562" t="s">
        <v>312</v>
      </c>
      <c r="AR31" s="562" t="s">
        <v>312</v>
      </c>
      <c r="AS31" s="562" t="s">
        <v>312</v>
      </c>
      <c r="AT31" s="562" t="s">
        <v>312</v>
      </c>
      <c r="AU31" s="562" t="s">
        <v>312</v>
      </c>
      <c r="AV31" s="562" t="s">
        <v>312</v>
      </c>
      <c r="AW31" s="562" t="s">
        <v>312</v>
      </c>
      <c r="AX31" s="562" t="s">
        <v>312</v>
      </c>
      <c r="AY31" s="562" t="s">
        <v>312</v>
      </c>
      <c r="AZ31" s="562" t="s">
        <v>312</v>
      </c>
      <c r="BA31" s="562" t="s">
        <v>312</v>
      </c>
      <c r="BB31" s="562" t="s">
        <v>312</v>
      </c>
      <c r="BC31" s="562" t="s">
        <v>312</v>
      </c>
      <c r="BD31" s="562" t="s">
        <v>312</v>
      </c>
      <c r="BE31" s="562" t="s">
        <v>312</v>
      </c>
      <c r="BF31" s="562" t="s">
        <v>312</v>
      </c>
      <c r="BG31" s="562" t="s">
        <v>312</v>
      </c>
      <c r="BH31" s="562" t="s">
        <v>312</v>
      </c>
      <c r="BI31" s="562" t="s">
        <v>312</v>
      </c>
      <c r="BJ31" s="562" t="s">
        <v>312</v>
      </c>
      <c r="BK31" s="562" t="s">
        <v>312</v>
      </c>
      <c r="BL31" s="562" t="s">
        <v>312</v>
      </c>
      <c r="BM31" s="562" t="s">
        <v>312</v>
      </c>
      <c r="BN31" s="562" t="s">
        <v>312</v>
      </c>
      <c r="BO31" s="562" t="s">
        <v>312</v>
      </c>
      <c r="BP31" s="562" t="s">
        <v>312</v>
      </c>
      <c r="BQ31" s="562" t="s">
        <v>312</v>
      </c>
      <c r="BR31" s="562" t="s">
        <v>312</v>
      </c>
      <c r="BS31" s="562" t="s">
        <v>312</v>
      </c>
      <c r="BT31" s="562" t="s">
        <v>312</v>
      </c>
      <c r="BU31" s="562" t="s">
        <v>312</v>
      </c>
      <c r="BV31" s="562" t="s">
        <v>312</v>
      </c>
      <c r="BW31" s="562" t="s">
        <v>312</v>
      </c>
      <c r="BX31" s="562" t="s">
        <v>312</v>
      </c>
      <c r="BY31" s="562" t="s">
        <v>312</v>
      </c>
      <c r="BZ31" s="562" t="s">
        <v>312</v>
      </c>
      <c r="CA31" s="562" t="s">
        <v>312</v>
      </c>
      <c r="CB31" s="562" t="s">
        <v>312</v>
      </c>
      <c r="CC31" s="562" t="s">
        <v>312</v>
      </c>
      <c r="CD31" s="562" t="s">
        <v>312</v>
      </c>
      <c r="CE31" s="562" t="s">
        <v>312</v>
      </c>
      <c r="CF31" s="562" t="s">
        <v>312</v>
      </c>
      <c r="CG31" s="562" t="s">
        <v>312</v>
      </c>
      <c r="CH31" s="562" t="s">
        <v>312</v>
      </c>
      <c r="CI31" s="562" t="s">
        <v>312</v>
      </c>
      <c r="CJ31" s="562" t="s">
        <v>312</v>
      </c>
      <c r="CK31" s="562" t="s">
        <v>312</v>
      </c>
      <c r="CL31" s="562" t="s">
        <v>312</v>
      </c>
      <c r="CM31" s="562" t="s">
        <v>312</v>
      </c>
      <c r="CN31" s="562" t="s">
        <v>312</v>
      </c>
      <c r="CO31" s="562" t="s">
        <v>312</v>
      </c>
      <c r="CP31" s="562" t="s">
        <v>312</v>
      </c>
      <c r="CQ31" s="562" t="s">
        <v>312</v>
      </c>
      <c r="CR31" s="562" t="s">
        <v>312</v>
      </c>
      <c r="CS31" s="562" t="s">
        <v>312</v>
      </c>
      <c r="CT31" s="562" t="s">
        <v>312</v>
      </c>
      <c r="CU31" s="562" t="s">
        <v>312</v>
      </c>
      <c r="CV31" s="562" t="s">
        <v>312</v>
      </c>
      <c r="CW31" s="562" t="s">
        <v>312</v>
      </c>
      <c r="CX31" s="562" t="s">
        <v>312</v>
      </c>
      <c r="CY31" s="562" t="s">
        <v>312</v>
      </c>
      <c r="CZ31" s="562" t="s">
        <v>312</v>
      </c>
      <c r="DA31" s="562" t="s">
        <v>312</v>
      </c>
      <c r="DB31" s="562" t="s">
        <v>312</v>
      </c>
      <c r="DC31" s="562" t="s">
        <v>312</v>
      </c>
      <c r="DD31" s="562" t="s">
        <v>312</v>
      </c>
      <c r="DE31" s="562" t="s">
        <v>312</v>
      </c>
      <c r="DF31" s="562" t="s">
        <v>312</v>
      </c>
      <c r="DG31" s="562" t="s">
        <v>312</v>
      </c>
      <c r="DH31" s="562" t="s">
        <v>312</v>
      </c>
      <c r="DI31" s="562" t="s">
        <v>312</v>
      </c>
      <c r="DJ31" s="562" t="s">
        <v>312</v>
      </c>
      <c r="DK31" s="562" t="s">
        <v>312</v>
      </c>
      <c r="DL31" s="562" t="s">
        <v>312</v>
      </c>
      <c r="DM31" s="562" t="s">
        <v>312</v>
      </c>
      <c r="DN31" s="562" t="s">
        <v>312</v>
      </c>
      <c r="DO31" s="562" t="s">
        <v>312</v>
      </c>
      <c r="DP31" s="562" t="s">
        <v>312</v>
      </c>
      <c r="DQ31" s="563" t="s">
        <v>312</v>
      </c>
      <c r="DR31" s="564" t="s">
        <v>312</v>
      </c>
      <c r="DS31" s="562" t="s">
        <v>312</v>
      </c>
      <c r="DT31" s="562" t="s">
        <v>312</v>
      </c>
      <c r="DU31" s="562" t="s">
        <v>312</v>
      </c>
      <c r="DV31" s="562" t="s">
        <v>312</v>
      </c>
      <c r="DW31" s="562" t="s">
        <v>312</v>
      </c>
      <c r="DX31" s="562" t="s">
        <v>312</v>
      </c>
      <c r="DY31" s="562" t="s">
        <v>312</v>
      </c>
      <c r="DZ31" s="562" t="s">
        <v>312</v>
      </c>
      <c r="EA31" s="562" t="s">
        <v>312</v>
      </c>
      <c r="EB31" s="562" t="s">
        <v>312</v>
      </c>
      <c r="EC31" s="562" t="s">
        <v>312</v>
      </c>
      <c r="ED31" s="562" t="s">
        <v>312</v>
      </c>
      <c r="EE31" s="562" t="s">
        <v>312</v>
      </c>
      <c r="EF31" s="562" t="s">
        <v>312</v>
      </c>
      <c r="EG31" s="562" t="s">
        <v>312</v>
      </c>
      <c r="EH31" s="562" t="s">
        <v>312</v>
      </c>
      <c r="EI31" s="562" t="s">
        <v>312</v>
      </c>
      <c r="EJ31" s="562" t="s">
        <v>312</v>
      </c>
      <c r="EK31" s="562" t="s">
        <v>312</v>
      </c>
      <c r="EL31" s="562" t="s">
        <v>312</v>
      </c>
      <c r="EM31" s="562" t="s">
        <v>312</v>
      </c>
      <c r="EN31" s="562" t="s">
        <v>312</v>
      </c>
      <c r="EO31" s="553" t="s">
        <v>312</v>
      </c>
      <c r="EP31" s="553" t="s">
        <v>312</v>
      </c>
      <c r="EQ31" s="553" t="s">
        <v>312</v>
      </c>
      <c r="ER31" s="553" t="s">
        <v>312</v>
      </c>
      <c r="ES31" s="553" t="s">
        <v>312</v>
      </c>
      <c r="ET31" s="553" t="s">
        <v>312</v>
      </c>
      <c r="EU31" s="553" t="s">
        <v>312</v>
      </c>
      <c r="EV31" s="553" t="s">
        <v>312</v>
      </c>
      <c r="EW31" s="553" t="s">
        <v>312</v>
      </c>
      <c r="EX31" s="553" t="s">
        <v>312</v>
      </c>
      <c r="EY31" s="553" t="s">
        <v>312</v>
      </c>
      <c r="EZ31" s="553" t="s">
        <v>312</v>
      </c>
      <c r="FA31" s="553" t="s">
        <v>312</v>
      </c>
      <c r="FB31" s="553" t="s">
        <v>312</v>
      </c>
      <c r="FC31" s="553" t="s">
        <v>312</v>
      </c>
      <c r="FD31" s="553" t="s">
        <v>312</v>
      </c>
      <c r="FE31" s="556" t="s">
        <v>312</v>
      </c>
      <c r="FF31" s="1"/>
      <c r="FG31" s="1"/>
      <c r="FH31" s="572" t="str">
        <f>'Z7 TARGET CREATION'!G27</f>
        <v>Managed soft bank pond</v>
      </c>
      <c r="FI31" s="571">
        <v>1</v>
      </c>
      <c r="FJ31" s="559" t="str">
        <f t="shared" si="5"/>
        <v>Low</v>
      </c>
      <c r="FK31" s="1"/>
      <c r="FL31" s="1"/>
      <c r="FM31" s="1"/>
      <c r="FN31" s="1"/>
      <c r="FO31" s="1"/>
      <c r="FP31" s="1"/>
      <c r="FQ31" s="1"/>
      <c r="FR31" s="1"/>
      <c r="FS31" s="1"/>
      <c r="FT31" s="1"/>
      <c r="FU31" s="1"/>
      <c r="FV31" s="1"/>
      <c r="FW31" s="1"/>
      <c r="FX31" s="1"/>
      <c r="FY31" s="1"/>
      <c r="FZ31" s="1"/>
      <c r="GA31" s="1"/>
      <c r="GB31" s="1"/>
      <c r="GC31" s="1"/>
      <c r="GD31" s="1"/>
    </row>
    <row r="32" spans="1:186" ht="15.75" customHeight="1" x14ac:dyDescent="0.2">
      <c r="A32" s="549" t="str">
        <f t="shared" si="6"/>
        <v>Scrubland/ Grassland</v>
      </c>
      <c r="B32" s="550" t="str">
        <f t="shared" si="4"/>
        <v>Scrubland/ Grassland/MODERATE</v>
      </c>
      <c r="C32" s="763"/>
      <c r="D32" s="775"/>
      <c r="E32" s="551" t="s">
        <v>130</v>
      </c>
      <c r="F32" s="552" t="s">
        <v>312</v>
      </c>
      <c r="G32" s="561" t="s">
        <v>312</v>
      </c>
      <c r="H32" s="562" t="s">
        <v>312</v>
      </c>
      <c r="I32" s="562" t="s">
        <v>312</v>
      </c>
      <c r="J32" s="553" t="s">
        <v>312</v>
      </c>
      <c r="K32" s="554">
        <v>27.5</v>
      </c>
      <c r="L32" s="573" t="s">
        <v>312</v>
      </c>
      <c r="M32" s="562" t="s">
        <v>312</v>
      </c>
      <c r="N32" s="562" t="s">
        <v>312</v>
      </c>
      <c r="O32" s="562" t="s">
        <v>312</v>
      </c>
      <c r="P32" s="562" t="s">
        <v>312</v>
      </c>
      <c r="Q32" s="562" t="s">
        <v>312</v>
      </c>
      <c r="R32" s="562" t="s">
        <v>312</v>
      </c>
      <c r="S32" s="554">
        <v>15</v>
      </c>
      <c r="T32" s="573" t="s">
        <v>312</v>
      </c>
      <c r="U32" s="573" t="s">
        <v>312</v>
      </c>
      <c r="V32" s="562" t="s">
        <v>312</v>
      </c>
      <c r="W32" s="562" t="s">
        <v>312</v>
      </c>
      <c r="X32" s="562" t="s">
        <v>312</v>
      </c>
      <c r="Y32" s="562" t="s">
        <v>312</v>
      </c>
      <c r="Z32" s="553" t="s">
        <v>312</v>
      </c>
      <c r="AA32" s="554">
        <v>15</v>
      </c>
      <c r="AB32" s="573" t="s">
        <v>312</v>
      </c>
      <c r="AC32" s="573" t="s">
        <v>312</v>
      </c>
      <c r="AD32" s="553" t="s">
        <v>312</v>
      </c>
      <c r="AE32" s="562" t="s">
        <v>312</v>
      </c>
      <c r="AF32" s="562" t="s">
        <v>312</v>
      </c>
      <c r="AG32" s="574">
        <v>1</v>
      </c>
      <c r="AH32" s="553" t="s">
        <v>312</v>
      </c>
      <c r="AI32" s="553" t="s">
        <v>312</v>
      </c>
      <c r="AJ32" s="553" t="s">
        <v>312</v>
      </c>
      <c r="AK32" s="553" t="s">
        <v>312</v>
      </c>
      <c r="AL32" s="553" t="s">
        <v>312</v>
      </c>
      <c r="AM32" s="553" t="s">
        <v>312</v>
      </c>
      <c r="AN32" s="553" t="s">
        <v>312</v>
      </c>
      <c r="AO32" s="553" t="s">
        <v>312</v>
      </c>
      <c r="AP32" s="553" t="s">
        <v>312</v>
      </c>
      <c r="AQ32" s="553" t="s">
        <v>312</v>
      </c>
      <c r="AR32" s="553" t="s">
        <v>312</v>
      </c>
      <c r="AS32" s="553" t="s">
        <v>312</v>
      </c>
      <c r="AT32" s="553" t="s">
        <v>312</v>
      </c>
      <c r="AU32" s="553" t="s">
        <v>312</v>
      </c>
      <c r="AV32" s="553" t="s">
        <v>312</v>
      </c>
      <c r="AW32" s="553" t="s">
        <v>312</v>
      </c>
      <c r="AX32" s="553" t="s">
        <v>312</v>
      </c>
      <c r="AY32" s="553" t="s">
        <v>312</v>
      </c>
      <c r="AZ32" s="553" t="s">
        <v>312</v>
      </c>
      <c r="BA32" s="553" t="s">
        <v>312</v>
      </c>
      <c r="BB32" s="553" t="s">
        <v>312</v>
      </c>
      <c r="BC32" s="553" t="s">
        <v>312</v>
      </c>
      <c r="BD32" s="553" t="s">
        <v>312</v>
      </c>
      <c r="BE32" s="553" t="s">
        <v>312</v>
      </c>
      <c r="BF32" s="553" t="s">
        <v>312</v>
      </c>
      <c r="BG32" s="553" t="s">
        <v>312</v>
      </c>
      <c r="BH32" s="553" t="s">
        <v>312</v>
      </c>
      <c r="BI32" s="553" t="s">
        <v>312</v>
      </c>
      <c r="BJ32" s="553" t="s">
        <v>312</v>
      </c>
      <c r="BK32" s="553" t="s">
        <v>312</v>
      </c>
      <c r="BL32" s="553" t="s">
        <v>312</v>
      </c>
      <c r="BM32" s="553" t="s">
        <v>312</v>
      </c>
      <c r="BN32" s="553" t="s">
        <v>312</v>
      </c>
      <c r="BO32" s="553" t="s">
        <v>312</v>
      </c>
      <c r="BP32" s="553" t="s">
        <v>312</v>
      </c>
      <c r="BQ32" s="553" t="s">
        <v>312</v>
      </c>
      <c r="BR32" s="553" t="s">
        <v>312</v>
      </c>
      <c r="BS32" s="553" t="s">
        <v>312</v>
      </c>
      <c r="BT32" s="553" t="s">
        <v>312</v>
      </c>
      <c r="BU32" s="553" t="s">
        <v>312</v>
      </c>
      <c r="BV32" s="553" t="s">
        <v>312</v>
      </c>
      <c r="BW32" s="553" t="s">
        <v>312</v>
      </c>
      <c r="BX32" s="553" t="s">
        <v>312</v>
      </c>
      <c r="BY32" s="553" t="s">
        <v>312</v>
      </c>
      <c r="BZ32" s="553" t="s">
        <v>312</v>
      </c>
      <c r="CA32" s="553" t="s">
        <v>312</v>
      </c>
      <c r="CB32" s="553" t="s">
        <v>312</v>
      </c>
      <c r="CC32" s="553" t="s">
        <v>312</v>
      </c>
      <c r="CD32" s="553" t="s">
        <v>312</v>
      </c>
      <c r="CE32" s="553" t="s">
        <v>312</v>
      </c>
      <c r="CF32" s="553" t="s">
        <v>312</v>
      </c>
      <c r="CG32" s="553" t="s">
        <v>312</v>
      </c>
      <c r="CH32" s="553" t="s">
        <v>312</v>
      </c>
      <c r="CI32" s="553" t="s">
        <v>312</v>
      </c>
      <c r="CJ32" s="553" t="s">
        <v>312</v>
      </c>
      <c r="CK32" s="553" t="s">
        <v>312</v>
      </c>
      <c r="CL32" s="553" t="s">
        <v>312</v>
      </c>
      <c r="CM32" s="553" t="s">
        <v>312</v>
      </c>
      <c r="CN32" s="553" t="s">
        <v>312</v>
      </c>
      <c r="CO32" s="553" t="s">
        <v>312</v>
      </c>
      <c r="CP32" s="553" t="s">
        <v>312</v>
      </c>
      <c r="CQ32" s="553" t="s">
        <v>312</v>
      </c>
      <c r="CR32" s="553" t="s">
        <v>312</v>
      </c>
      <c r="CS32" s="553" t="s">
        <v>312</v>
      </c>
      <c r="CT32" s="553" t="s">
        <v>312</v>
      </c>
      <c r="CU32" s="553" t="s">
        <v>312</v>
      </c>
      <c r="CV32" s="553" t="s">
        <v>312</v>
      </c>
      <c r="CW32" s="553" t="s">
        <v>312</v>
      </c>
      <c r="CX32" s="553" t="s">
        <v>312</v>
      </c>
      <c r="CY32" s="553" t="s">
        <v>312</v>
      </c>
      <c r="CZ32" s="553" t="s">
        <v>312</v>
      </c>
      <c r="DA32" s="553" t="s">
        <v>312</v>
      </c>
      <c r="DB32" s="553" t="s">
        <v>312</v>
      </c>
      <c r="DC32" s="553" t="s">
        <v>312</v>
      </c>
      <c r="DD32" s="553" t="s">
        <v>312</v>
      </c>
      <c r="DE32" s="553" t="s">
        <v>312</v>
      </c>
      <c r="DF32" s="553" t="s">
        <v>312</v>
      </c>
      <c r="DG32" s="553" t="s">
        <v>312</v>
      </c>
      <c r="DH32" s="553" t="s">
        <v>312</v>
      </c>
      <c r="DI32" s="553" t="s">
        <v>312</v>
      </c>
      <c r="DJ32" s="553" t="s">
        <v>312</v>
      </c>
      <c r="DK32" s="553" t="s">
        <v>312</v>
      </c>
      <c r="DL32" s="553" t="s">
        <v>312</v>
      </c>
      <c r="DM32" s="553" t="s">
        <v>312</v>
      </c>
      <c r="DN32" s="553" t="s">
        <v>312</v>
      </c>
      <c r="DO32" s="553" t="s">
        <v>312</v>
      </c>
      <c r="DP32" s="553" t="s">
        <v>312</v>
      </c>
      <c r="DQ32" s="555" t="s">
        <v>312</v>
      </c>
      <c r="DR32" s="552" t="s">
        <v>312</v>
      </c>
      <c r="DS32" s="553" t="s">
        <v>312</v>
      </c>
      <c r="DT32" s="553" t="s">
        <v>312</v>
      </c>
      <c r="DU32" s="553" t="s">
        <v>312</v>
      </c>
      <c r="DV32" s="553" t="s">
        <v>312</v>
      </c>
      <c r="DW32" s="553" t="s">
        <v>312</v>
      </c>
      <c r="DX32" s="553" t="s">
        <v>312</v>
      </c>
      <c r="DY32" s="553" t="s">
        <v>312</v>
      </c>
      <c r="DZ32" s="553" t="s">
        <v>312</v>
      </c>
      <c r="EA32" s="553" t="s">
        <v>312</v>
      </c>
      <c r="EB32" s="553" t="s">
        <v>312</v>
      </c>
      <c r="EC32" s="553" t="s">
        <v>312</v>
      </c>
      <c r="ED32" s="553" t="s">
        <v>312</v>
      </c>
      <c r="EE32" s="553" t="s">
        <v>312</v>
      </c>
      <c r="EF32" s="553" t="s">
        <v>312</v>
      </c>
      <c r="EG32" s="553" t="s">
        <v>312</v>
      </c>
      <c r="EH32" s="553" t="s">
        <v>312</v>
      </c>
      <c r="EI32" s="553" t="s">
        <v>312</v>
      </c>
      <c r="EJ32" s="553" t="s">
        <v>312</v>
      </c>
      <c r="EK32" s="553" t="s">
        <v>312</v>
      </c>
      <c r="EL32" s="553" t="s">
        <v>312</v>
      </c>
      <c r="EM32" s="553" t="s">
        <v>312</v>
      </c>
      <c r="EN32" s="553" t="s">
        <v>312</v>
      </c>
      <c r="EO32" s="553" t="s">
        <v>312</v>
      </c>
      <c r="EP32" s="553" t="s">
        <v>312</v>
      </c>
      <c r="EQ32" s="553" t="s">
        <v>312</v>
      </c>
      <c r="ER32" s="553" t="s">
        <v>312</v>
      </c>
      <c r="ES32" s="553" t="s">
        <v>312</v>
      </c>
      <c r="ET32" s="553" t="s">
        <v>312</v>
      </c>
      <c r="EU32" s="553" t="s">
        <v>312</v>
      </c>
      <c r="EV32" s="553" t="s">
        <v>312</v>
      </c>
      <c r="EW32" s="553" t="s">
        <v>312</v>
      </c>
      <c r="EX32" s="553" t="s">
        <v>312</v>
      </c>
      <c r="EY32" s="553" t="s">
        <v>312</v>
      </c>
      <c r="EZ32" s="553" t="s">
        <v>312</v>
      </c>
      <c r="FA32" s="553" t="s">
        <v>312</v>
      </c>
      <c r="FB32" s="553" t="s">
        <v>312</v>
      </c>
      <c r="FC32" s="553" t="s">
        <v>312</v>
      </c>
      <c r="FD32" s="553" t="s">
        <v>312</v>
      </c>
      <c r="FE32" s="556" t="s">
        <v>312</v>
      </c>
      <c r="FF32" s="1"/>
      <c r="FG32" s="1"/>
      <c r="FH32" s="572" t="str">
        <f>'Z7 TARGET CREATION'!G28</f>
        <v>Hard bank pond</v>
      </c>
      <c r="FI32" s="571">
        <v>1</v>
      </c>
      <c r="FJ32" s="559" t="str">
        <f t="shared" si="5"/>
        <v>Low</v>
      </c>
      <c r="FK32" s="1"/>
      <c r="FL32" s="1"/>
      <c r="FM32" s="1"/>
      <c r="FN32" s="1"/>
      <c r="FO32" s="1"/>
      <c r="FP32" s="1"/>
      <c r="FQ32" s="1"/>
      <c r="FR32" s="1"/>
      <c r="FS32" s="1"/>
      <c r="FT32" s="1"/>
      <c r="FU32" s="1"/>
      <c r="FV32" s="1"/>
      <c r="FW32" s="1"/>
      <c r="FX32" s="1"/>
      <c r="FY32" s="1"/>
      <c r="FZ32" s="1"/>
      <c r="GA32" s="1"/>
      <c r="GB32" s="1"/>
      <c r="GC32" s="1"/>
      <c r="GD32" s="1"/>
    </row>
    <row r="33" spans="1:186" ht="15.75" customHeight="1" x14ac:dyDescent="0.2">
      <c r="A33" s="549" t="str">
        <f t="shared" si="6"/>
        <v>Scrubland/ Grassland</v>
      </c>
      <c r="B33" s="550" t="str">
        <f t="shared" si="4"/>
        <v>Scrubland/ Grassland/GOOD</v>
      </c>
      <c r="C33" s="764"/>
      <c r="D33" s="776"/>
      <c r="E33" s="551" t="s">
        <v>332</v>
      </c>
      <c r="F33" s="552" t="s">
        <v>312</v>
      </c>
      <c r="G33" s="561" t="s">
        <v>312</v>
      </c>
      <c r="H33" s="562" t="s">
        <v>312</v>
      </c>
      <c r="I33" s="562" t="s">
        <v>312</v>
      </c>
      <c r="J33" s="553" t="s">
        <v>312</v>
      </c>
      <c r="K33" s="554">
        <v>25</v>
      </c>
      <c r="L33" s="573" t="s">
        <v>312</v>
      </c>
      <c r="M33" s="573" t="s">
        <v>312</v>
      </c>
      <c r="N33" s="562" t="s">
        <v>312</v>
      </c>
      <c r="O33" s="562" t="s">
        <v>312</v>
      </c>
      <c r="P33" s="562" t="s">
        <v>312</v>
      </c>
      <c r="Q33" s="562" t="s">
        <v>312</v>
      </c>
      <c r="R33" s="562" t="s">
        <v>312</v>
      </c>
      <c r="S33" s="554">
        <v>7</v>
      </c>
      <c r="T33" s="573" t="s">
        <v>312</v>
      </c>
      <c r="U33" s="573" t="s">
        <v>312</v>
      </c>
      <c r="V33" s="562" t="s">
        <v>312</v>
      </c>
      <c r="W33" s="562" t="s">
        <v>312</v>
      </c>
      <c r="X33" s="562" t="s">
        <v>312</v>
      </c>
      <c r="Y33" s="562" t="s">
        <v>312</v>
      </c>
      <c r="Z33" s="553" t="s">
        <v>312</v>
      </c>
      <c r="AA33" s="554">
        <v>7</v>
      </c>
      <c r="AB33" s="573" t="s">
        <v>312</v>
      </c>
      <c r="AC33" s="573" t="s">
        <v>312</v>
      </c>
      <c r="AD33" s="553" t="s">
        <v>312</v>
      </c>
      <c r="AE33" s="562" t="s">
        <v>312</v>
      </c>
      <c r="AF33" s="562" t="s">
        <v>312</v>
      </c>
      <c r="AG33" s="562" t="s">
        <v>312</v>
      </c>
      <c r="AH33" s="553" t="s">
        <v>312</v>
      </c>
      <c r="AI33" s="553" t="s">
        <v>312</v>
      </c>
      <c r="AJ33" s="553" t="s">
        <v>312</v>
      </c>
      <c r="AK33" s="553" t="s">
        <v>312</v>
      </c>
      <c r="AL33" s="553" t="s">
        <v>312</v>
      </c>
      <c r="AM33" s="553" t="s">
        <v>312</v>
      </c>
      <c r="AN33" s="553" t="s">
        <v>312</v>
      </c>
      <c r="AO33" s="553" t="s">
        <v>312</v>
      </c>
      <c r="AP33" s="553" t="s">
        <v>312</v>
      </c>
      <c r="AQ33" s="553" t="s">
        <v>312</v>
      </c>
      <c r="AR33" s="553" t="s">
        <v>312</v>
      </c>
      <c r="AS33" s="553" t="s">
        <v>312</v>
      </c>
      <c r="AT33" s="553" t="s">
        <v>312</v>
      </c>
      <c r="AU33" s="553" t="s">
        <v>312</v>
      </c>
      <c r="AV33" s="553" t="s">
        <v>312</v>
      </c>
      <c r="AW33" s="553" t="s">
        <v>312</v>
      </c>
      <c r="AX33" s="553" t="s">
        <v>312</v>
      </c>
      <c r="AY33" s="553" t="s">
        <v>312</v>
      </c>
      <c r="AZ33" s="553" t="s">
        <v>312</v>
      </c>
      <c r="BA33" s="553" t="s">
        <v>312</v>
      </c>
      <c r="BB33" s="553" t="s">
        <v>312</v>
      </c>
      <c r="BC33" s="553" t="s">
        <v>312</v>
      </c>
      <c r="BD33" s="553" t="s">
        <v>312</v>
      </c>
      <c r="BE33" s="553" t="s">
        <v>312</v>
      </c>
      <c r="BF33" s="553" t="s">
        <v>312</v>
      </c>
      <c r="BG33" s="553" t="s">
        <v>312</v>
      </c>
      <c r="BH33" s="553" t="s">
        <v>312</v>
      </c>
      <c r="BI33" s="553" t="s">
        <v>312</v>
      </c>
      <c r="BJ33" s="553" t="s">
        <v>312</v>
      </c>
      <c r="BK33" s="553" t="s">
        <v>312</v>
      </c>
      <c r="BL33" s="553" t="s">
        <v>312</v>
      </c>
      <c r="BM33" s="553" t="s">
        <v>312</v>
      </c>
      <c r="BN33" s="553" t="s">
        <v>312</v>
      </c>
      <c r="BO33" s="553" t="s">
        <v>312</v>
      </c>
      <c r="BP33" s="553" t="s">
        <v>312</v>
      </c>
      <c r="BQ33" s="553" t="s">
        <v>312</v>
      </c>
      <c r="BR33" s="553" t="s">
        <v>312</v>
      </c>
      <c r="BS33" s="553" t="s">
        <v>312</v>
      </c>
      <c r="BT33" s="553" t="s">
        <v>312</v>
      </c>
      <c r="BU33" s="553" t="s">
        <v>312</v>
      </c>
      <c r="BV33" s="553" t="s">
        <v>312</v>
      </c>
      <c r="BW33" s="553" t="s">
        <v>312</v>
      </c>
      <c r="BX33" s="553" t="s">
        <v>312</v>
      </c>
      <c r="BY33" s="553" t="s">
        <v>312</v>
      </c>
      <c r="BZ33" s="553" t="s">
        <v>312</v>
      </c>
      <c r="CA33" s="553" t="s">
        <v>312</v>
      </c>
      <c r="CB33" s="553" t="s">
        <v>312</v>
      </c>
      <c r="CC33" s="553" t="s">
        <v>312</v>
      </c>
      <c r="CD33" s="553" t="s">
        <v>312</v>
      </c>
      <c r="CE33" s="553" t="s">
        <v>312</v>
      </c>
      <c r="CF33" s="553" t="s">
        <v>312</v>
      </c>
      <c r="CG33" s="553" t="s">
        <v>312</v>
      </c>
      <c r="CH33" s="553" t="s">
        <v>312</v>
      </c>
      <c r="CI33" s="553" t="s">
        <v>312</v>
      </c>
      <c r="CJ33" s="553" t="s">
        <v>312</v>
      </c>
      <c r="CK33" s="553" t="s">
        <v>312</v>
      </c>
      <c r="CL33" s="553" t="s">
        <v>312</v>
      </c>
      <c r="CM33" s="553" t="s">
        <v>312</v>
      </c>
      <c r="CN33" s="553" t="s">
        <v>312</v>
      </c>
      <c r="CO33" s="553" t="s">
        <v>312</v>
      </c>
      <c r="CP33" s="553" t="s">
        <v>312</v>
      </c>
      <c r="CQ33" s="553" t="s">
        <v>312</v>
      </c>
      <c r="CR33" s="553" t="s">
        <v>312</v>
      </c>
      <c r="CS33" s="553" t="s">
        <v>312</v>
      </c>
      <c r="CT33" s="553" t="s">
        <v>312</v>
      </c>
      <c r="CU33" s="553" t="s">
        <v>312</v>
      </c>
      <c r="CV33" s="553" t="s">
        <v>312</v>
      </c>
      <c r="CW33" s="553" t="s">
        <v>312</v>
      </c>
      <c r="CX33" s="553" t="s">
        <v>312</v>
      </c>
      <c r="CY33" s="553" t="s">
        <v>312</v>
      </c>
      <c r="CZ33" s="553" t="s">
        <v>312</v>
      </c>
      <c r="DA33" s="553" t="s">
        <v>312</v>
      </c>
      <c r="DB33" s="553" t="s">
        <v>312</v>
      </c>
      <c r="DC33" s="553" t="s">
        <v>312</v>
      </c>
      <c r="DD33" s="553" t="s">
        <v>312</v>
      </c>
      <c r="DE33" s="553" t="s">
        <v>312</v>
      </c>
      <c r="DF33" s="553" t="s">
        <v>312</v>
      </c>
      <c r="DG33" s="553" t="s">
        <v>312</v>
      </c>
      <c r="DH33" s="553" t="s">
        <v>312</v>
      </c>
      <c r="DI33" s="553" t="s">
        <v>312</v>
      </c>
      <c r="DJ33" s="553" t="s">
        <v>312</v>
      </c>
      <c r="DK33" s="553" t="s">
        <v>312</v>
      </c>
      <c r="DL33" s="553" t="s">
        <v>312</v>
      </c>
      <c r="DM33" s="553" t="s">
        <v>312</v>
      </c>
      <c r="DN33" s="553" t="s">
        <v>312</v>
      </c>
      <c r="DO33" s="553" t="s">
        <v>312</v>
      </c>
      <c r="DP33" s="553" t="s">
        <v>312</v>
      </c>
      <c r="DQ33" s="555" t="s">
        <v>312</v>
      </c>
      <c r="DR33" s="552" t="s">
        <v>312</v>
      </c>
      <c r="DS33" s="553" t="s">
        <v>312</v>
      </c>
      <c r="DT33" s="553" t="s">
        <v>312</v>
      </c>
      <c r="DU33" s="553" t="s">
        <v>312</v>
      </c>
      <c r="DV33" s="553" t="s">
        <v>312</v>
      </c>
      <c r="DW33" s="553" t="s">
        <v>312</v>
      </c>
      <c r="DX33" s="553" t="s">
        <v>312</v>
      </c>
      <c r="DY33" s="553" t="s">
        <v>312</v>
      </c>
      <c r="DZ33" s="553" t="s">
        <v>312</v>
      </c>
      <c r="EA33" s="553" t="s">
        <v>312</v>
      </c>
      <c r="EB33" s="553" t="s">
        <v>312</v>
      </c>
      <c r="EC33" s="553" t="s">
        <v>312</v>
      </c>
      <c r="ED33" s="553" t="s">
        <v>312</v>
      </c>
      <c r="EE33" s="553" t="s">
        <v>312</v>
      </c>
      <c r="EF33" s="553" t="s">
        <v>312</v>
      </c>
      <c r="EG33" s="553" t="s">
        <v>312</v>
      </c>
      <c r="EH33" s="553" t="s">
        <v>312</v>
      </c>
      <c r="EI33" s="553" t="s">
        <v>312</v>
      </c>
      <c r="EJ33" s="553" t="s">
        <v>312</v>
      </c>
      <c r="EK33" s="553" t="s">
        <v>312</v>
      </c>
      <c r="EL33" s="553" t="s">
        <v>312</v>
      </c>
      <c r="EM33" s="553" t="s">
        <v>312</v>
      </c>
      <c r="EN33" s="553" t="s">
        <v>312</v>
      </c>
      <c r="EO33" s="553" t="s">
        <v>312</v>
      </c>
      <c r="EP33" s="553" t="s">
        <v>312</v>
      </c>
      <c r="EQ33" s="553" t="s">
        <v>312</v>
      </c>
      <c r="ER33" s="553" t="s">
        <v>312</v>
      </c>
      <c r="ES33" s="553" t="s">
        <v>312</v>
      </c>
      <c r="ET33" s="553" t="s">
        <v>312</v>
      </c>
      <c r="EU33" s="553" t="s">
        <v>312</v>
      </c>
      <c r="EV33" s="553" t="s">
        <v>312</v>
      </c>
      <c r="EW33" s="553" t="s">
        <v>312</v>
      </c>
      <c r="EX33" s="553" t="s">
        <v>312</v>
      </c>
      <c r="EY33" s="553" t="s">
        <v>312</v>
      </c>
      <c r="EZ33" s="553" t="s">
        <v>312</v>
      </c>
      <c r="FA33" s="553" t="s">
        <v>312</v>
      </c>
      <c r="FB33" s="553" t="s">
        <v>312</v>
      </c>
      <c r="FC33" s="553" t="s">
        <v>312</v>
      </c>
      <c r="FD33" s="553" t="s">
        <v>312</v>
      </c>
      <c r="FE33" s="556" t="s">
        <v>312</v>
      </c>
      <c r="FF33" s="1"/>
      <c r="FG33" s="1"/>
      <c r="FH33" s="572" t="str">
        <f>'Z7 TARGET CREATION'!G29</f>
        <v>Quarry lake</v>
      </c>
      <c r="FI33" s="571">
        <v>0.67</v>
      </c>
      <c r="FJ33" s="559" t="str">
        <f t="shared" si="5"/>
        <v>High</v>
      </c>
      <c r="FK33" s="1"/>
      <c r="FL33" s="1"/>
      <c r="FM33" s="1"/>
      <c r="FN33" s="1"/>
      <c r="FO33" s="1"/>
      <c r="FP33" s="1"/>
      <c r="FQ33" s="1"/>
      <c r="FR33" s="1"/>
      <c r="FS33" s="1"/>
      <c r="FT33" s="1"/>
      <c r="FU33" s="1"/>
      <c r="FV33" s="1"/>
      <c r="FW33" s="1"/>
      <c r="FX33" s="1"/>
      <c r="FY33" s="1"/>
      <c r="FZ33" s="1"/>
      <c r="GA33" s="1"/>
      <c r="GB33" s="1"/>
      <c r="GC33" s="1"/>
      <c r="GD33" s="1"/>
    </row>
    <row r="34" spans="1:186" ht="15.75" customHeight="1" x14ac:dyDescent="0.2">
      <c r="A34" s="549" t="str">
        <f t="shared" si="6"/>
        <v>Outdoor commercial farm</v>
      </c>
      <c r="B34" s="550" t="str">
        <f t="shared" si="4"/>
        <v>Outdoor commercial farm/NA</v>
      </c>
      <c r="C34" s="777" t="str">
        <f>'Z2 DISTINCTIVENESS'!A33</f>
        <v>Farmland</v>
      </c>
      <c r="D34" s="779" t="str">
        <f>'Z2 DISTINCTIVENESS'!B33</f>
        <v>Outdoor commercial farm</v>
      </c>
      <c r="E34" s="551" t="s">
        <v>310</v>
      </c>
      <c r="F34" s="552" t="s">
        <v>312</v>
      </c>
      <c r="G34" s="561" t="s">
        <v>312</v>
      </c>
      <c r="H34" s="562" t="s">
        <v>312</v>
      </c>
      <c r="I34" s="562" t="s">
        <v>312</v>
      </c>
      <c r="J34" s="562" t="s">
        <v>312</v>
      </c>
      <c r="K34" s="562" t="s">
        <v>312</v>
      </c>
      <c r="L34" s="562" t="s">
        <v>312</v>
      </c>
      <c r="M34" s="562" t="s">
        <v>312</v>
      </c>
      <c r="N34" s="562" t="s">
        <v>312</v>
      </c>
      <c r="O34" s="562" t="s">
        <v>312</v>
      </c>
      <c r="P34" s="562" t="s">
        <v>312</v>
      </c>
      <c r="Q34" s="562" t="s">
        <v>312</v>
      </c>
      <c r="R34" s="562" t="s">
        <v>312</v>
      </c>
      <c r="S34" s="562" t="s">
        <v>312</v>
      </c>
      <c r="T34" s="562" t="s">
        <v>312</v>
      </c>
      <c r="U34" s="562" t="s">
        <v>312</v>
      </c>
      <c r="V34" s="562" t="s">
        <v>312</v>
      </c>
      <c r="W34" s="562" t="s">
        <v>312</v>
      </c>
      <c r="X34" s="562" t="s">
        <v>312</v>
      </c>
      <c r="Y34" s="562" t="s">
        <v>312</v>
      </c>
      <c r="Z34" s="562" t="s">
        <v>312</v>
      </c>
      <c r="AA34" s="562" t="s">
        <v>312</v>
      </c>
      <c r="AB34" s="562" t="s">
        <v>312</v>
      </c>
      <c r="AC34" s="562" t="s">
        <v>312</v>
      </c>
      <c r="AD34" s="562" t="s">
        <v>312</v>
      </c>
      <c r="AE34" s="562" t="s">
        <v>312</v>
      </c>
      <c r="AF34" s="562" t="s">
        <v>312</v>
      </c>
      <c r="AG34" s="562" t="s">
        <v>312</v>
      </c>
      <c r="AH34" s="562" t="s">
        <v>312</v>
      </c>
      <c r="AI34" s="562" t="s">
        <v>312</v>
      </c>
      <c r="AJ34" s="562" t="s">
        <v>312</v>
      </c>
      <c r="AK34" s="562" t="s">
        <v>312</v>
      </c>
      <c r="AL34" s="562" t="s">
        <v>312</v>
      </c>
      <c r="AM34" s="562" t="s">
        <v>312</v>
      </c>
      <c r="AN34" s="562" t="s">
        <v>312</v>
      </c>
      <c r="AO34" s="562" t="s">
        <v>312</v>
      </c>
      <c r="AP34" s="562" t="s">
        <v>312</v>
      </c>
      <c r="AQ34" s="562" t="s">
        <v>312</v>
      </c>
      <c r="AR34" s="562" t="s">
        <v>312</v>
      </c>
      <c r="AS34" s="562" t="s">
        <v>312</v>
      </c>
      <c r="AT34" s="562" t="s">
        <v>312</v>
      </c>
      <c r="AU34" s="562" t="s">
        <v>312</v>
      </c>
      <c r="AV34" s="562" t="s">
        <v>312</v>
      </c>
      <c r="AW34" s="562" t="s">
        <v>312</v>
      </c>
      <c r="AX34" s="562" t="s">
        <v>312</v>
      </c>
      <c r="AY34" s="562" t="s">
        <v>312</v>
      </c>
      <c r="AZ34" s="562" t="s">
        <v>312</v>
      </c>
      <c r="BA34" s="562" t="s">
        <v>312</v>
      </c>
      <c r="BB34" s="562" t="s">
        <v>312</v>
      </c>
      <c r="BC34" s="562" t="s">
        <v>312</v>
      </c>
      <c r="BD34" s="562" t="s">
        <v>312</v>
      </c>
      <c r="BE34" s="562" t="s">
        <v>312</v>
      </c>
      <c r="BF34" s="562" t="s">
        <v>312</v>
      </c>
      <c r="BG34" s="562" t="s">
        <v>312</v>
      </c>
      <c r="BH34" s="562" t="s">
        <v>312</v>
      </c>
      <c r="BI34" s="562" t="s">
        <v>312</v>
      </c>
      <c r="BJ34" s="562" t="s">
        <v>312</v>
      </c>
      <c r="BK34" s="562" t="s">
        <v>312</v>
      </c>
      <c r="BL34" s="562" t="s">
        <v>312</v>
      </c>
      <c r="BM34" s="562" t="s">
        <v>312</v>
      </c>
      <c r="BN34" s="562" t="s">
        <v>312</v>
      </c>
      <c r="BO34" s="562" t="s">
        <v>312</v>
      </c>
      <c r="BP34" s="562" t="s">
        <v>312</v>
      </c>
      <c r="BQ34" s="562" t="s">
        <v>312</v>
      </c>
      <c r="BR34" s="562" t="s">
        <v>312</v>
      </c>
      <c r="BS34" s="562" t="s">
        <v>312</v>
      </c>
      <c r="BT34" s="562" t="s">
        <v>312</v>
      </c>
      <c r="BU34" s="562" t="s">
        <v>312</v>
      </c>
      <c r="BV34" s="553" t="s">
        <v>312</v>
      </c>
      <c r="BW34" s="553" t="s">
        <v>312</v>
      </c>
      <c r="BX34" s="553" t="s">
        <v>312</v>
      </c>
      <c r="BY34" s="553" t="s">
        <v>312</v>
      </c>
      <c r="BZ34" s="553" t="s">
        <v>312</v>
      </c>
      <c r="CA34" s="553" t="s">
        <v>312</v>
      </c>
      <c r="CB34" s="553" t="s">
        <v>312</v>
      </c>
      <c r="CC34" s="553" t="s">
        <v>312</v>
      </c>
      <c r="CD34" s="553" t="s">
        <v>312</v>
      </c>
      <c r="CE34" s="553" t="s">
        <v>312</v>
      </c>
      <c r="CF34" s="553" t="s">
        <v>312</v>
      </c>
      <c r="CG34" s="553" t="s">
        <v>312</v>
      </c>
      <c r="CH34" s="553" t="s">
        <v>312</v>
      </c>
      <c r="CI34" s="553" t="s">
        <v>312</v>
      </c>
      <c r="CJ34" s="553" t="s">
        <v>312</v>
      </c>
      <c r="CK34" s="553" t="s">
        <v>312</v>
      </c>
      <c r="CL34" s="553" t="s">
        <v>312</v>
      </c>
      <c r="CM34" s="553" t="s">
        <v>312</v>
      </c>
      <c r="CN34" s="553" t="s">
        <v>312</v>
      </c>
      <c r="CO34" s="553" t="s">
        <v>312</v>
      </c>
      <c r="CP34" s="553" t="s">
        <v>312</v>
      </c>
      <c r="CQ34" s="553" t="s">
        <v>312</v>
      </c>
      <c r="CR34" s="553" t="s">
        <v>312</v>
      </c>
      <c r="CS34" s="553" t="s">
        <v>312</v>
      </c>
      <c r="CT34" s="553" t="s">
        <v>312</v>
      </c>
      <c r="CU34" s="553" t="s">
        <v>312</v>
      </c>
      <c r="CV34" s="553" t="s">
        <v>312</v>
      </c>
      <c r="CW34" s="553" t="s">
        <v>312</v>
      </c>
      <c r="CX34" s="553" t="s">
        <v>312</v>
      </c>
      <c r="CY34" s="553" t="s">
        <v>312</v>
      </c>
      <c r="CZ34" s="553" t="s">
        <v>312</v>
      </c>
      <c r="DA34" s="553" t="s">
        <v>312</v>
      </c>
      <c r="DB34" s="553" t="s">
        <v>312</v>
      </c>
      <c r="DC34" s="553" t="s">
        <v>312</v>
      </c>
      <c r="DD34" s="553" t="s">
        <v>312</v>
      </c>
      <c r="DE34" s="553" t="s">
        <v>312</v>
      </c>
      <c r="DF34" s="553" t="s">
        <v>312</v>
      </c>
      <c r="DG34" s="553" t="s">
        <v>312</v>
      </c>
      <c r="DH34" s="553" t="s">
        <v>312</v>
      </c>
      <c r="DI34" s="553" t="s">
        <v>312</v>
      </c>
      <c r="DJ34" s="553" t="s">
        <v>312</v>
      </c>
      <c r="DK34" s="553" t="s">
        <v>312</v>
      </c>
      <c r="DL34" s="553" t="s">
        <v>312</v>
      </c>
      <c r="DM34" s="553" t="s">
        <v>312</v>
      </c>
      <c r="DN34" s="553" t="s">
        <v>312</v>
      </c>
      <c r="DO34" s="553" t="s">
        <v>312</v>
      </c>
      <c r="DP34" s="553" t="s">
        <v>312</v>
      </c>
      <c r="DQ34" s="555" t="s">
        <v>312</v>
      </c>
      <c r="DR34" s="552" t="s">
        <v>312</v>
      </c>
      <c r="DS34" s="553" t="s">
        <v>312</v>
      </c>
      <c r="DT34" s="553" t="s">
        <v>312</v>
      </c>
      <c r="DU34" s="553" t="s">
        <v>312</v>
      </c>
      <c r="DV34" s="553" t="s">
        <v>312</v>
      </c>
      <c r="DW34" s="553" t="s">
        <v>312</v>
      </c>
      <c r="DX34" s="553" t="s">
        <v>312</v>
      </c>
      <c r="DY34" s="553" t="s">
        <v>312</v>
      </c>
      <c r="DZ34" s="553" t="s">
        <v>312</v>
      </c>
      <c r="EA34" s="553" t="s">
        <v>312</v>
      </c>
      <c r="EB34" s="553" t="s">
        <v>312</v>
      </c>
      <c r="EC34" s="553" t="s">
        <v>312</v>
      </c>
      <c r="ED34" s="553" t="s">
        <v>312</v>
      </c>
      <c r="EE34" s="553" t="s">
        <v>312</v>
      </c>
      <c r="EF34" s="553" t="s">
        <v>312</v>
      </c>
      <c r="EG34" s="553" t="s">
        <v>312</v>
      </c>
      <c r="EH34" s="553" t="s">
        <v>312</v>
      </c>
      <c r="EI34" s="553" t="s">
        <v>312</v>
      </c>
      <c r="EJ34" s="553" t="s">
        <v>312</v>
      </c>
      <c r="EK34" s="553" t="s">
        <v>312</v>
      </c>
      <c r="EL34" s="553" t="s">
        <v>312</v>
      </c>
      <c r="EM34" s="553" t="s">
        <v>312</v>
      </c>
      <c r="EN34" s="553" t="s">
        <v>312</v>
      </c>
      <c r="EO34" s="553" t="s">
        <v>312</v>
      </c>
      <c r="EP34" s="553" t="s">
        <v>312</v>
      </c>
      <c r="EQ34" s="553" t="s">
        <v>312</v>
      </c>
      <c r="ER34" s="553" t="s">
        <v>312</v>
      </c>
      <c r="ES34" s="553" t="s">
        <v>312</v>
      </c>
      <c r="ET34" s="553" t="s">
        <v>312</v>
      </c>
      <c r="EU34" s="553" t="s">
        <v>312</v>
      </c>
      <c r="EV34" s="553" t="s">
        <v>312</v>
      </c>
      <c r="EW34" s="553" t="s">
        <v>312</v>
      </c>
      <c r="EX34" s="553" t="s">
        <v>312</v>
      </c>
      <c r="EY34" s="553" t="s">
        <v>312</v>
      </c>
      <c r="EZ34" s="553" t="s">
        <v>312</v>
      </c>
      <c r="FA34" s="553" t="s">
        <v>312</v>
      </c>
      <c r="FB34" s="553" t="s">
        <v>312</v>
      </c>
      <c r="FC34" s="553" t="s">
        <v>312</v>
      </c>
      <c r="FD34" s="553" t="s">
        <v>312</v>
      </c>
      <c r="FE34" s="556" t="s">
        <v>312</v>
      </c>
      <c r="FF34" s="565"/>
      <c r="FG34" s="1"/>
      <c r="FH34" s="572" t="str">
        <f>'Z7 TARGET CREATION'!G30</f>
        <v>Reservoir</v>
      </c>
      <c r="FI34" s="571">
        <v>0.67</v>
      </c>
      <c r="FJ34" s="559" t="str">
        <f t="shared" si="5"/>
        <v>High</v>
      </c>
      <c r="FK34" s="1"/>
      <c r="FL34" s="1"/>
      <c r="FM34" s="1"/>
      <c r="FN34" s="1"/>
      <c r="FO34" s="1"/>
      <c r="FP34" s="1"/>
      <c r="FQ34" s="1"/>
      <c r="FR34" s="1"/>
      <c r="FS34" s="1"/>
      <c r="FT34" s="1"/>
      <c r="FU34" s="1"/>
      <c r="FV34" s="1"/>
      <c r="FW34" s="1"/>
      <c r="FX34" s="1"/>
      <c r="FY34" s="1"/>
      <c r="FZ34" s="1"/>
      <c r="GA34" s="1"/>
      <c r="GB34" s="1"/>
      <c r="GC34" s="1"/>
      <c r="GD34" s="1"/>
    </row>
    <row r="35" spans="1:186" ht="15.75" customHeight="1" x14ac:dyDescent="0.2">
      <c r="A35" s="549" t="str">
        <f t="shared" si="6"/>
        <v>Outdoor commercial farm</v>
      </c>
      <c r="B35" s="550" t="str">
        <f t="shared" si="4"/>
        <v>Outdoor commercial farm/POOR</v>
      </c>
      <c r="C35" s="763"/>
      <c r="D35" s="775"/>
      <c r="E35" s="551" t="s">
        <v>331</v>
      </c>
      <c r="F35" s="552" t="s">
        <v>312</v>
      </c>
      <c r="G35" s="561" t="s">
        <v>312</v>
      </c>
      <c r="H35" s="562" t="s">
        <v>312</v>
      </c>
      <c r="I35" s="562" t="s">
        <v>312</v>
      </c>
      <c r="J35" s="553" t="s">
        <v>312</v>
      </c>
      <c r="K35" s="553" t="s">
        <v>312</v>
      </c>
      <c r="L35" s="553" t="s">
        <v>312</v>
      </c>
      <c r="M35" s="553" t="s">
        <v>312</v>
      </c>
      <c r="N35" s="553" t="s">
        <v>312</v>
      </c>
      <c r="O35" s="553" t="s">
        <v>312</v>
      </c>
      <c r="P35" s="553" t="s">
        <v>312</v>
      </c>
      <c r="Q35" s="553" t="s">
        <v>312</v>
      </c>
      <c r="R35" s="553" t="s">
        <v>312</v>
      </c>
      <c r="S35" s="554">
        <v>5</v>
      </c>
      <c r="T35" s="575" t="s">
        <v>312</v>
      </c>
      <c r="U35" s="575" t="s">
        <v>312</v>
      </c>
      <c r="V35" s="553" t="s">
        <v>312</v>
      </c>
      <c r="W35" s="553" t="s">
        <v>312</v>
      </c>
      <c r="X35" s="553" t="s">
        <v>312</v>
      </c>
      <c r="Y35" s="553" t="s">
        <v>312</v>
      </c>
      <c r="Z35" s="553" t="s">
        <v>312</v>
      </c>
      <c r="AA35" s="554">
        <v>5</v>
      </c>
      <c r="AB35" s="573" t="s">
        <v>312</v>
      </c>
      <c r="AC35" s="573" t="s">
        <v>312</v>
      </c>
      <c r="AD35" s="553" t="s">
        <v>312</v>
      </c>
      <c r="AE35" s="553" t="s">
        <v>312</v>
      </c>
      <c r="AF35" s="553" t="s">
        <v>312</v>
      </c>
      <c r="AG35" s="553" t="s">
        <v>312</v>
      </c>
      <c r="AH35" s="553" t="s">
        <v>312</v>
      </c>
      <c r="AI35" s="562" t="s">
        <v>312</v>
      </c>
      <c r="AJ35" s="574">
        <v>1</v>
      </c>
      <c r="AK35" s="574">
        <v>2</v>
      </c>
      <c r="AL35" s="553" t="s">
        <v>312</v>
      </c>
      <c r="AM35" s="553" t="s">
        <v>312</v>
      </c>
      <c r="AN35" s="553" t="s">
        <v>312</v>
      </c>
      <c r="AO35" s="553" t="s">
        <v>312</v>
      </c>
      <c r="AP35" s="553" t="s">
        <v>312</v>
      </c>
      <c r="AQ35" s="553" t="s">
        <v>312</v>
      </c>
      <c r="AR35" s="553" t="s">
        <v>312</v>
      </c>
      <c r="AS35" s="553" t="s">
        <v>312</v>
      </c>
      <c r="AT35" s="553" t="s">
        <v>312</v>
      </c>
      <c r="AU35" s="553" t="s">
        <v>312</v>
      </c>
      <c r="AV35" s="553" t="s">
        <v>312</v>
      </c>
      <c r="AW35" s="553" t="s">
        <v>312</v>
      </c>
      <c r="AX35" s="553" t="s">
        <v>312</v>
      </c>
      <c r="AY35" s="553" t="s">
        <v>312</v>
      </c>
      <c r="AZ35" s="553" t="s">
        <v>312</v>
      </c>
      <c r="BA35" s="553" t="s">
        <v>312</v>
      </c>
      <c r="BB35" s="553" t="s">
        <v>312</v>
      </c>
      <c r="BC35" s="553" t="s">
        <v>312</v>
      </c>
      <c r="BD35" s="553" t="s">
        <v>312</v>
      </c>
      <c r="BE35" s="553" t="s">
        <v>312</v>
      </c>
      <c r="BF35" s="553" t="s">
        <v>312</v>
      </c>
      <c r="BG35" s="553" t="s">
        <v>312</v>
      </c>
      <c r="BH35" s="553" t="s">
        <v>312</v>
      </c>
      <c r="BI35" s="553" t="s">
        <v>312</v>
      </c>
      <c r="BJ35" s="553" t="s">
        <v>312</v>
      </c>
      <c r="BK35" s="553" t="s">
        <v>312</v>
      </c>
      <c r="BL35" s="553" t="s">
        <v>312</v>
      </c>
      <c r="BM35" s="553" t="s">
        <v>312</v>
      </c>
      <c r="BN35" s="553" t="s">
        <v>312</v>
      </c>
      <c r="BO35" s="553" t="s">
        <v>312</v>
      </c>
      <c r="BP35" s="553" t="s">
        <v>312</v>
      </c>
      <c r="BQ35" s="553" t="s">
        <v>312</v>
      </c>
      <c r="BR35" s="553" t="s">
        <v>312</v>
      </c>
      <c r="BS35" s="553" t="s">
        <v>312</v>
      </c>
      <c r="BT35" s="553" t="s">
        <v>312</v>
      </c>
      <c r="BU35" s="553" t="s">
        <v>312</v>
      </c>
      <c r="BV35" s="562" t="s">
        <v>312</v>
      </c>
      <c r="BW35" s="562" t="s">
        <v>312</v>
      </c>
      <c r="BX35" s="562" t="s">
        <v>312</v>
      </c>
      <c r="BY35" s="562" t="s">
        <v>312</v>
      </c>
      <c r="BZ35" s="562" t="s">
        <v>312</v>
      </c>
      <c r="CA35" s="562" t="s">
        <v>312</v>
      </c>
      <c r="CB35" s="562" t="s">
        <v>312</v>
      </c>
      <c r="CC35" s="562" t="s">
        <v>312</v>
      </c>
      <c r="CD35" s="562" t="s">
        <v>312</v>
      </c>
      <c r="CE35" s="562" t="s">
        <v>312</v>
      </c>
      <c r="CF35" s="562" t="s">
        <v>312</v>
      </c>
      <c r="CG35" s="562" t="s">
        <v>312</v>
      </c>
      <c r="CH35" s="562" t="s">
        <v>312</v>
      </c>
      <c r="CI35" s="562" t="s">
        <v>312</v>
      </c>
      <c r="CJ35" s="562" t="s">
        <v>312</v>
      </c>
      <c r="CK35" s="562" t="s">
        <v>312</v>
      </c>
      <c r="CL35" s="562" t="s">
        <v>312</v>
      </c>
      <c r="CM35" s="562" t="s">
        <v>312</v>
      </c>
      <c r="CN35" s="562" t="s">
        <v>312</v>
      </c>
      <c r="CO35" s="562" t="s">
        <v>312</v>
      </c>
      <c r="CP35" s="562" t="s">
        <v>312</v>
      </c>
      <c r="CQ35" s="562" t="s">
        <v>312</v>
      </c>
      <c r="CR35" s="562" t="s">
        <v>312</v>
      </c>
      <c r="CS35" s="562" t="s">
        <v>312</v>
      </c>
      <c r="CT35" s="562" t="s">
        <v>312</v>
      </c>
      <c r="CU35" s="562" t="s">
        <v>312</v>
      </c>
      <c r="CV35" s="562" t="s">
        <v>312</v>
      </c>
      <c r="CW35" s="562" t="s">
        <v>312</v>
      </c>
      <c r="CX35" s="562" t="s">
        <v>312</v>
      </c>
      <c r="CY35" s="562" t="s">
        <v>312</v>
      </c>
      <c r="CZ35" s="562" t="s">
        <v>312</v>
      </c>
      <c r="DA35" s="562" t="s">
        <v>312</v>
      </c>
      <c r="DB35" s="562" t="s">
        <v>312</v>
      </c>
      <c r="DC35" s="562" t="s">
        <v>312</v>
      </c>
      <c r="DD35" s="562" t="s">
        <v>312</v>
      </c>
      <c r="DE35" s="562" t="s">
        <v>312</v>
      </c>
      <c r="DF35" s="562" t="s">
        <v>312</v>
      </c>
      <c r="DG35" s="562" t="s">
        <v>312</v>
      </c>
      <c r="DH35" s="562" t="s">
        <v>312</v>
      </c>
      <c r="DI35" s="562" t="s">
        <v>312</v>
      </c>
      <c r="DJ35" s="562" t="s">
        <v>312</v>
      </c>
      <c r="DK35" s="562" t="s">
        <v>312</v>
      </c>
      <c r="DL35" s="562" t="s">
        <v>312</v>
      </c>
      <c r="DM35" s="562" t="s">
        <v>312</v>
      </c>
      <c r="DN35" s="562" t="s">
        <v>312</v>
      </c>
      <c r="DO35" s="562" t="s">
        <v>312</v>
      </c>
      <c r="DP35" s="562" t="s">
        <v>312</v>
      </c>
      <c r="DQ35" s="563" t="s">
        <v>312</v>
      </c>
      <c r="DR35" s="564" t="s">
        <v>312</v>
      </c>
      <c r="DS35" s="562" t="s">
        <v>312</v>
      </c>
      <c r="DT35" s="562" t="s">
        <v>312</v>
      </c>
      <c r="DU35" s="562" t="s">
        <v>312</v>
      </c>
      <c r="DV35" s="562" t="s">
        <v>312</v>
      </c>
      <c r="DW35" s="562" t="s">
        <v>312</v>
      </c>
      <c r="DX35" s="562" t="s">
        <v>312</v>
      </c>
      <c r="DY35" s="562" t="s">
        <v>312</v>
      </c>
      <c r="DZ35" s="562" t="s">
        <v>312</v>
      </c>
      <c r="EA35" s="562" t="s">
        <v>312</v>
      </c>
      <c r="EB35" s="562" t="s">
        <v>312</v>
      </c>
      <c r="EC35" s="562" t="s">
        <v>312</v>
      </c>
      <c r="ED35" s="562" t="s">
        <v>312</v>
      </c>
      <c r="EE35" s="562" t="s">
        <v>312</v>
      </c>
      <c r="EF35" s="562" t="s">
        <v>312</v>
      </c>
      <c r="EG35" s="562" t="s">
        <v>312</v>
      </c>
      <c r="EH35" s="562" t="s">
        <v>312</v>
      </c>
      <c r="EI35" s="562" t="s">
        <v>312</v>
      </c>
      <c r="EJ35" s="562" t="s">
        <v>312</v>
      </c>
      <c r="EK35" s="562" t="s">
        <v>312</v>
      </c>
      <c r="EL35" s="562" t="s">
        <v>312</v>
      </c>
      <c r="EM35" s="562" t="s">
        <v>312</v>
      </c>
      <c r="EN35" s="562" t="s">
        <v>312</v>
      </c>
      <c r="EO35" s="553" t="s">
        <v>312</v>
      </c>
      <c r="EP35" s="553" t="s">
        <v>312</v>
      </c>
      <c r="EQ35" s="553" t="s">
        <v>312</v>
      </c>
      <c r="ER35" s="553" t="s">
        <v>312</v>
      </c>
      <c r="ES35" s="553" t="s">
        <v>312</v>
      </c>
      <c r="ET35" s="553" t="s">
        <v>312</v>
      </c>
      <c r="EU35" s="553" t="s">
        <v>312</v>
      </c>
      <c r="EV35" s="553" t="s">
        <v>312</v>
      </c>
      <c r="EW35" s="553" t="s">
        <v>312</v>
      </c>
      <c r="EX35" s="553" t="s">
        <v>312</v>
      </c>
      <c r="EY35" s="553" t="s">
        <v>312</v>
      </c>
      <c r="EZ35" s="553" t="s">
        <v>312</v>
      </c>
      <c r="FA35" s="553" t="s">
        <v>312</v>
      </c>
      <c r="FB35" s="553" t="s">
        <v>312</v>
      </c>
      <c r="FC35" s="553" t="s">
        <v>312</v>
      </c>
      <c r="FD35" s="553" t="s">
        <v>312</v>
      </c>
      <c r="FE35" s="556" t="s">
        <v>312</v>
      </c>
      <c r="FF35" s="1"/>
      <c r="FG35" s="1"/>
      <c r="FH35" s="572" t="str">
        <f>'Z7 TARGET CREATION'!G31</f>
        <v>Freshwater swamp forest</v>
      </c>
      <c r="FI35" s="571">
        <v>0.75</v>
      </c>
      <c r="FJ35" s="559" t="str">
        <f t="shared" si="5"/>
        <v>Medium</v>
      </c>
      <c r="FK35" s="1"/>
      <c r="FL35" s="1"/>
      <c r="FM35" s="1"/>
      <c r="FN35" s="1"/>
      <c r="FO35" s="1"/>
      <c r="FP35" s="1"/>
      <c r="FQ35" s="1"/>
      <c r="FR35" s="1"/>
      <c r="FS35" s="1"/>
      <c r="FT35" s="1"/>
      <c r="FU35" s="1"/>
      <c r="FV35" s="1"/>
      <c r="FW35" s="1"/>
      <c r="FX35" s="1"/>
      <c r="FY35" s="1"/>
      <c r="FZ35" s="1"/>
      <c r="GA35" s="1"/>
      <c r="GB35" s="1"/>
      <c r="GC35" s="1"/>
      <c r="GD35" s="1"/>
    </row>
    <row r="36" spans="1:186" ht="15.75" customHeight="1" x14ac:dyDescent="0.2">
      <c r="A36" s="549" t="str">
        <f t="shared" si="6"/>
        <v>Outdoor commercial farm</v>
      </c>
      <c r="B36" s="550" t="str">
        <f t="shared" si="4"/>
        <v>Outdoor commercial farm/MODERATE</v>
      </c>
      <c r="C36" s="763"/>
      <c r="D36" s="775"/>
      <c r="E36" s="551" t="s">
        <v>130</v>
      </c>
      <c r="F36" s="552" t="s">
        <v>312</v>
      </c>
      <c r="G36" s="561" t="s">
        <v>312</v>
      </c>
      <c r="H36" s="562" t="s">
        <v>312</v>
      </c>
      <c r="I36" s="562" t="s">
        <v>312</v>
      </c>
      <c r="J36" s="553" t="s">
        <v>312</v>
      </c>
      <c r="K36" s="553" t="s">
        <v>312</v>
      </c>
      <c r="L36" s="553" t="s">
        <v>312</v>
      </c>
      <c r="M36" s="553" t="s">
        <v>312</v>
      </c>
      <c r="N36" s="553" t="s">
        <v>312</v>
      </c>
      <c r="O36" s="553" t="s">
        <v>312</v>
      </c>
      <c r="P36" s="553" t="s">
        <v>312</v>
      </c>
      <c r="Q36" s="553" t="s">
        <v>312</v>
      </c>
      <c r="R36" s="553" t="s">
        <v>312</v>
      </c>
      <c r="S36" s="554">
        <v>5</v>
      </c>
      <c r="T36" s="575" t="s">
        <v>312</v>
      </c>
      <c r="U36" s="575" t="s">
        <v>312</v>
      </c>
      <c r="V36" s="553" t="s">
        <v>312</v>
      </c>
      <c r="W36" s="553" t="s">
        <v>312</v>
      </c>
      <c r="X36" s="553" t="s">
        <v>312</v>
      </c>
      <c r="Y36" s="553" t="s">
        <v>312</v>
      </c>
      <c r="Z36" s="553" t="s">
        <v>312</v>
      </c>
      <c r="AA36" s="554">
        <v>5</v>
      </c>
      <c r="AB36" s="573" t="s">
        <v>312</v>
      </c>
      <c r="AC36" s="573" t="s">
        <v>312</v>
      </c>
      <c r="AD36" s="553" t="s">
        <v>312</v>
      </c>
      <c r="AE36" s="553" t="s">
        <v>312</v>
      </c>
      <c r="AF36" s="553" t="s">
        <v>312</v>
      </c>
      <c r="AG36" s="553" t="s">
        <v>312</v>
      </c>
      <c r="AH36" s="553" t="s">
        <v>312</v>
      </c>
      <c r="AI36" s="562" t="s">
        <v>312</v>
      </c>
      <c r="AJ36" s="562" t="s">
        <v>312</v>
      </c>
      <c r="AK36" s="574">
        <v>1</v>
      </c>
      <c r="AL36" s="553" t="s">
        <v>312</v>
      </c>
      <c r="AM36" s="553" t="s">
        <v>312</v>
      </c>
      <c r="AN36" s="553" t="s">
        <v>312</v>
      </c>
      <c r="AO36" s="553" t="s">
        <v>312</v>
      </c>
      <c r="AP36" s="553" t="s">
        <v>312</v>
      </c>
      <c r="AQ36" s="553" t="s">
        <v>312</v>
      </c>
      <c r="AR36" s="553" t="s">
        <v>312</v>
      </c>
      <c r="AS36" s="553" t="s">
        <v>312</v>
      </c>
      <c r="AT36" s="553" t="s">
        <v>312</v>
      </c>
      <c r="AU36" s="553" t="s">
        <v>312</v>
      </c>
      <c r="AV36" s="553" t="s">
        <v>312</v>
      </c>
      <c r="AW36" s="553" t="s">
        <v>312</v>
      </c>
      <c r="AX36" s="553" t="s">
        <v>312</v>
      </c>
      <c r="AY36" s="553" t="s">
        <v>312</v>
      </c>
      <c r="AZ36" s="553" t="s">
        <v>312</v>
      </c>
      <c r="BA36" s="553" t="s">
        <v>312</v>
      </c>
      <c r="BB36" s="553" t="s">
        <v>312</v>
      </c>
      <c r="BC36" s="553" t="s">
        <v>312</v>
      </c>
      <c r="BD36" s="553" t="s">
        <v>312</v>
      </c>
      <c r="BE36" s="553" t="s">
        <v>312</v>
      </c>
      <c r="BF36" s="553" t="s">
        <v>312</v>
      </c>
      <c r="BG36" s="553" t="s">
        <v>312</v>
      </c>
      <c r="BH36" s="553" t="s">
        <v>312</v>
      </c>
      <c r="BI36" s="553" t="s">
        <v>312</v>
      </c>
      <c r="BJ36" s="553" t="s">
        <v>312</v>
      </c>
      <c r="BK36" s="553" t="s">
        <v>312</v>
      </c>
      <c r="BL36" s="553" t="s">
        <v>312</v>
      </c>
      <c r="BM36" s="553" t="s">
        <v>312</v>
      </c>
      <c r="BN36" s="553" t="s">
        <v>312</v>
      </c>
      <c r="BO36" s="553" t="s">
        <v>312</v>
      </c>
      <c r="BP36" s="553" t="s">
        <v>312</v>
      </c>
      <c r="BQ36" s="553" t="s">
        <v>312</v>
      </c>
      <c r="BR36" s="553" t="s">
        <v>312</v>
      </c>
      <c r="BS36" s="553" t="s">
        <v>312</v>
      </c>
      <c r="BT36" s="553" t="s">
        <v>312</v>
      </c>
      <c r="BU36" s="553" t="s">
        <v>312</v>
      </c>
      <c r="BV36" s="553" t="s">
        <v>312</v>
      </c>
      <c r="BW36" s="553" t="s">
        <v>312</v>
      </c>
      <c r="BX36" s="553" t="s">
        <v>312</v>
      </c>
      <c r="BY36" s="553" t="s">
        <v>312</v>
      </c>
      <c r="BZ36" s="553" t="s">
        <v>312</v>
      </c>
      <c r="CA36" s="553" t="s">
        <v>312</v>
      </c>
      <c r="CB36" s="553" t="s">
        <v>312</v>
      </c>
      <c r="CC36" s="553" t="s">
        <v>312</v>
      </c>
      <c r="CD36" s="553" t="s">
        <v>312</v>
      </c>
      <c r="CE36" s="553" t="s">
        <v>312</v>
      </c>
      <c r="CF36" s="553" t="s">
        <v>312</v>
      </c>
      <c r="CG36" s="553" t="s">
        <v>312</v>
      </c>
      <c r="CH36" s="553" t="s">
        <v>312</v>
      </c>
      <c r="CI36" s="553" t="s">
        <v>312</v>
      </c>
      <c r="CJ36" s="553" t="s">
        <v>312</v>
      </c>
      <c r="CK36" s="553" t="s">
        <v>312</v>
      </c>
      <c r="CL36" s="553" t="s">
        <v>312</v>
      </c>
      <c r="CM36" s="553" t="s">
        <v>312</v>
      </c>
      <c r="CN36" s="553" t="s">
        <v>312</v>
      </c>
      <c r="CO36" s="553" t="s">
        <v>312</v>
      </c>
      <c r="CP36" s="553" t="s">
        <v>312</v>
      </c>
      <c r="CQ36" s="553" t="s">
        <v>312</v>
      </c>
      <c r="CR36" s="553" t="s">
        <v>312</v>
      </c>
      <c r="CS36" s="553" t="s">
        <v>312</v>
      </c>
      <c r="CT36" s="553" t="s">
        <v>312</v>
      </c>
      <c r="CU36" s="553" t="s">
        <v>312</v>
      </c>
      <c r="CV36" s="553" t="s">
        <v>312</v>
      </c>
      <c r="CW36" s="553" t="s">
        <v>312</v>
      </c>
      <c r="CX36" s="553" t="s">
        <v>312</v>
      </c>
      <c r="CY36" s="553" t="s">
        <v>312</v>
      </c>
      <c r="CZ36" s="553" t="s">
        <v>312</v>
      </c>
      <c r="DA36" s="553" t="s">
        <v>312</v>
      </c>
      <c r="DB36" s="553" t="s">
        <v>312</v>
      </c>
      <c r="DC36" s="553" t="s">
        <v>312</v>
      </c>
      <c r="DD36" s="553" t="s">
        <v>312</v>
      </c>
      <c r="DE36" s="553" t="s">
        <v>312</v>
      </c>
      <c r="DF36" s="553" t="s">
        <v>312</v>
      </c>
      <c r="DG36" s="553" t="s">
        <v>312</v>
      </c>
      <c r="DH36" s="553" t="s">
        <v>312</v>
      </c>
      <c r="DI36" s="553" t="s">
        <v>312</v>
      </c>
      <c r="DJ36" s="553" t="s">
        <v>312</v>
      </c>
      <c r="DK36" s="553" t="s">
        <v>312</v>
      </c>
      <c r="DL36" s="553" t="s">
        <v>312</v>
      </c>
      <c r="DM36" s="553" t="s">
        <v>312</v>
      </c>
      <c r="DN36" s="553" t="s">
        <v>312</v>
      </c>
      <c r="DO36" s="553" t="s">
        <v>312</v>
      </c>
      <c r="DP36" s="553" t="s">
        <v>312</v>
      </c>
      <c r="DQ36" s="555" t="s">
        <v>312</v>
      </c>
      <c r="DR36" s="552" t="s">
        <v>312</v>
      </c>
      <c r="DS36" s="553" t="s">
        <v>312</v>
      </c>
      <c r="DT36" s="553" t="s">
        <v>312</v>
      </c>
      <c r="DU36" s="553" t="s">
        <v>312</v>
      </c>
      <c r="DV36" s="553" t="s">
        <v>312</v>
      </c>
      <c r="DW36" s="553" t="s">
        <v>312</v>
      </c>
      <c r="DX36" s="553" t="s">
        <v>312</v>
      </c>
      <c r="DY36" s="553" t="s">
        <v>312</v>
      </c>
      <c r="DZ36" s="553" t="s">
        <v>312</v>
      </c>
      <c r="EA36" s="553" t="s">
        <v>312</v>
      </c>
      <c r="EB36" s="553" t="s">
        <v>312</v>
      </c>
      <c r="EC36" s="553" t="s">
        <v>312</v>
      </c>
      <c r="ED36" s="553" t="s">
        <v>312</v>
      </c>
      <c r="EE36" s="553" t="s">
        <v>312</v>
      </c>
      <c r="EF36" s="553" t="s">
        <v>312</v>
      </c>
      <c r="EG36" s="553" t="s">
        <v>312</v>
      </c>
      <c r="EH36" s="553" t="s">
        <v>312</v>
      </c>
      <c r="EI36" s="553" t="s">
        <v>312</v>
      </c>
      <c r="EJ36" s="553" t="s">
        <v>312</v>
      </c>
      <c r="EK36" s="553" t="s">
        <v>312</v>
      </c>
      <c r="EL36" s="553" t="s">
        <v>312</v>
      </c>
      <c r="EM36" s="553" t="s">
        <v>312</v>
      </c>
      <c r="EN36" s="553" t="s">
        <v>312</v>
      </c>
      <c r="EO36" s="553" t="s">
        <v>312</v>
      </c>
      <c r="EP36" s="553" t="s">
        <v>312</v>
      </c>
      <c r="EQ36" s="553" t="s">
        <v>312</v>
      </c>
      <c r="ER36" s="553" t="s">
        <v>312</v>
      </c>
      <c r="ES36" s="553" t="s">
        <v>312</v>
      </c>
      <c r="ET36" s="553" t="s">
        <v>312</v>
      </c>
      <c r="EU36" s="553" t="s">
        <v>312</v>
      </c>
      <c r="EV36" s="553" t="s">
        <v>312</v>
      </c>
      <c r="EW36" s="553" t="s">
        <v>312</v>
      </c>
      <c r="EX36" s="553" t="s">
        <v>312</v>
      </c>
      <c r="EY36" s="553" t="s">
        <v>312</v>
      </c>
      <c r="EZ36" s="553" t="s">
        <v>312</v>
      </c>
      <c r="FA36" s="553" t="s">
        <v>312</v>
      </c>
      <c r="FB36" s="553" t="s">
        <v>312</v>
      </c>
      <c r="FC36" s="553" t="s">
        <v>312</v>
      </c>
      <c r="FD36" s="553" t="s">
        <v>312</v>
      </c>
      <c r="FE36" s="556" t="s">
        <v>312</v>
      </c>
      <c r="FF36" s="1"/>
      <c r="FG36" s="1"/>
      <c r="FH36" s="572" t="str">
        <f>'Z7 TARGET CREATION'!G32</f>
        <v>Freshwater marsh</v>
      </c>
      <c r="FI36" s="571">
        <v>0.75</v>
      </c>
      <c r="FJ36" s="559" t="str">
        <f t="shared" si="5"/>
        <v>Medium</v>
      </c>
      <c r="FK36" s="1"/>
      <c r="FL36" s="1"/>
      <c r="FM36" s="1"/>
      <c r="FN36" s="1"/>
      <c r="FO36" s="1"/>
      <c r="FP36" s="1"/>
      <c r="FQ36" s="1"/>
      <c r="FR36" s="1"/>
      <c r="FS36" s="1"/>
      <c r="FT36" s="1"/>
      <c r="FU36" s="1"/>
      <c r="FV36" s="1"/>
      <c r="FW36" s="1"/>
      <c r="FX36" s="1"/>
      <c r="FY36" s="1"/>
      <c r="FZ36" s="1"/>
      <c r="GA36" s="1"/>
      <c r="GB36" s="1"/>
      <c r="GC36" s="1"/>
      <c r="GD36" s="1"/>
    </row>
    <row r="37" spans="1:186" ht="15.75" customHeight="1" x14ac:dyDescent="0.2">
      <c r="A37" s="549" t="str">
        <f t="shared" si="6"/>
        <v>Outdoor commercial farm</v>
      </c>
      <c r="B37" s="550" t="str">
        <f t="shared" si="4"/>
        <v>Outdoor commercial farm/GOOD</v>
      </c>
      <c r="C37" s="763"/>
      <c r="D37" s="776"/>
      <c r="E37" s="551" t="s">
        <v>332</v>
      </c>
      <c r="F37" s="552" t="s">
        <v>312</v>
      </c>
      <c r="G37" s="561" t="s">
        <v>312</v>
      </c>
      <c r="H37" s="562" t="s">
        <v>312</v>
      </c>
      <c r="I37" s="562" t="s">
        <v>312</v>
      </c>
      <c r="J37" s="553" t="s">
        <v>312</v>
      </c>
      <c r="K37" s="553" t="s">
        <v>312</v>
      </c>
      <c r="L37" s="553" t="s">
        <v>312</v>
      </c>
      <c r="M37" s="553" t="s">
        <v>312</v>
      </c>
      <c r="N37" s="553" t="s">
        <v>312</v>
      </c>
      <c r="O37" s="553" t="s">
        <v>312</v>
      </c>
      <c r="P37" s="553" t="s">
        <v>312</v>
      </c>
      <c r="Q37" s="553" t="s">
        <v>312</v>
      </c>
      <c r="R37" s="553" t="s">
        <v>312</v>
      </c>
      <c r="S37" s="554">
        <v>5</v>
      </c>
      <c r="T37" s="575" t="s">
        <v>312</v>
      </c>
      <c r="U37" s="575" t="s">
        <v>312</v>
      </c>
      <c r="V37" s="553" t="s">
        <v>312</v>
      </c>
      <c r="W37" s="553" t="s">
        <v>312</v>
      </c>
      <c r="X37" s="553" t="s">
        <v>312</v>
      </c>
      <c r="Y37" s="553" t="s">
        <v>312</v>
      </c>
      <c r="Z37" s="553" t="s">
        <v>312</v>
      </c>
      <c r="AA37" s="554">
        <v>5</v>
      </c>
      <c r="AB37" s="573" t="s">
        <v>312</v>
      </c>
      <c r="AC37" s="573" t="s">
        <v>312</v>
      </c>
      <c r="AD37" s="553" t="s">
        <v>312</v>
      </c>
      <c r="AE37" s="553" t="s">
        <v>312</v>
      </c>
      <c r="AF37" s="553" t="s">
        <v>312</v>
      </c>
      <c r="AG37" s="553" t="s">
        <v>312</v>
      </c>
      <c r="AH37" s="553" t="s">
        <v>312</v>
      </c>
      <c r="AI37" s="562" t="s">
        <v>312</v>
      </c>
      <c r="AJ37" s="562" t="s">
        <v>312</v>
      </c>
      <c r="AK37" s="562" t="s">
        <v>312</v>
      </c>
      <c r="AL37" s="553" t="s">
        <v>312</v>
      </c>
      <c r="AM37" s="553" t="s">
        <v>312</v>
      </c>
      <c r="AN37" s="553" t="s">
        <v>312</v>
      </c>
      <c r="AO37" s="553" t="s">
        <v>312</v>
      </c>
      <c r="AP37" s="553" t="s">
        <v>312</v>
      </c>
      <c r="AQ37" s="553" t="s">
        <v>312</v>
      </c>
      <c r="AR37" s="553" t="s">
        <v>312</v>
      </c>
      <c r="AS37" s="553" t="s">
        <v>312</v>
      </c>
      <c r="AT37" s="553" t="s">
        <v>312</v>
      </c>
      <c r="AU37" s="553" t="s">
        <v>312</v>
      </c>
      <c r="AV37" s="553" t="s">
        <v>312</v>
      </c>
      <c r="AW37" s="553" t="s">
        <v>312</v>
      </c>
      <c r="AX37" s="553" t="s">
        <v>312</v>
      </c>
      <c r="AY37" s="553" t="s">
        <v>312</v>
      </c>
      <c r="AZ37" s="553" t="s">
        <v>312</v>
      </c>
      <c r="BA37" s="553" t="s">
        <v>312</v>
      </c>
      <c r="BB37" s="553" t="s">
        <v>312</v>
      </c>
      <c r="BC37" s="553" t="s">
        <v>312</v>
      </c>
      <c r="BD37" s="553" t="s">
        <v>312</v>
      </c>
      <c r="BE37" s="553" t="s">
        <v>312</v>
      </c>
      <c r="BF37" s="553" t="s">
        <v>312</v>
      </c>
      <c r="BG37" s="553" t="s">
        <v>312</v>
      </c>
      <c r="BH37" s="553" t="s">
        <v>312</v>
      </c>
      <c r="BI37" s="553" t="s">
        <v>312</v>
      </c>
      <c r="BJ37" s="553" t="s">
        <v>312</v>
      </c>
      <c r="BK37" s="553" t="s">
        <v>312</v>
      </c>
      <c r="BL37" s="553" t="s">
        <v>312</v>
      </c>
      <c r="BM37" s="553" t="s">
        <v>312</v>
      </c>
      <c r="BN37" s="553" t="s">
        <v>312</v>
      </c>
      <c r="BO37" s="553" t="s">
        <v>312</v>
      </c>
      <c r="BP37" s="553" t="s">
        <v>312</v>
      </c>
      <c r="BQ37" s="553" t="s">
        <v>312</v>
      </c>
      <c r="BR37" s="553" t="s">
        <v>312</v>
      </c>
      <c r="BS37" s="553" t="s">
        <v>312</v>
      </c>
      <c r="BT37" s="553" t="s">
        <v>312</v>
      </c>
      <c r="BU37" s="553" t="s">
        <v>312</v>
      </c>
      <c r="BV37" s="553" t="s">
        <v>312</v>
      </c>
      <c r="BW37" s="553" t="s">
        <v>312</v>
      </c>
      <c r="BX37" s="553" t="s">
        <v>312</v>
      </c>
      <c r="BY37" s="553" t="s">
        <v>312</v>
      </c>
      <c r="BZ37" s="553" t="s">
        <v>312</v>
      </c>
      <c r="CA37" s="553" t="s">
        <v>312</v>
      </c>
      <c r="CB37" s="553" t="s">
        <v>312</v>
      </c>
      <c r="CC37" s="553" t="s">
        <v>312</v>
      </c>
      <c r="CD37" s="553" t="s">
        <v>312</v>
      </c>
      <c r="CE37" s="553" t="s">
        <v>312</v>
      </c>
      <c r="CF37" s="553" t="s">
        <v>312</v>
      </c>
      <c r="CG37" s="553" t="s">
        <v>312</v>
      </c>
      <c r="CH37" s="553" t="s">
        <v>312</v>
      </c>
      <c r="CI37" s="553" t="s">
        <v>312</v>
      </c>
      <c r="CJ37" s="553" t="s">
        <v>312</v>
      </c>
      <c r="CK37" s="553" t="s">
        <v>312</v>
      </c>
      <c r="CL37" s="553" t="s">
        <v>312</v>
      </c>
      <c r="CM37" s="553" t="s">
        <v>312</v>
      </c>
      <c r="CN37" s="553" t="s">
        <v>312</v>
      </c>
      <c r="CO37" s="553" t="s">
        <v>312</v>
      </c>
      <c r="CP37" s="553" t="s">
        <v>312</v>
      </c>
      <c r="CQ37" s="553" t="s">
        <v>312</v>
      </c>
      <c r="CR37" s="553" t="s">
        <v>312</v>
      </c>
      <c r="CS37" s="553" t="s">
        <v>312</v>
      </c>
      <c r="CT37" s="553" t="s">
        <v>312</v>
      </c>
      <c r="CU37" s="553" t="s">
        <v>312</v>
      </c>
      <c r="CV37" s="553" t="s">
        <v>312</v>
      </c>
      <c r="CW37" s="553" t="s">
        <v>312</v>
      </c>
      <c r="CX37" s="553" t="s">
        <v>312</v>
      </c>
      <c r="CY37" s="553" t="s">
        <v>312</v>
      </c>
      <c r="CZ37" s="553" t="s">
        <v>312</v>
      </c>
      <c r="DA37" s="553" t="s">
        <v>312</v>
      </c>
      <c r="DB37" s="553" t="s">
        <v>312</v>
      </c>
      <c r="DC37" s="553" t="s">
        <v>312</v>
      </c>
      <c r="DD37" s="553" t="s">
        <v>312</v>
      </c>
      <c r="DE37" s="553" t="s">
        <v>312</v>
      </c>
      <c r="DF37" s="553" t="s">
        <v>312</v>
      </c>
      <c r="DG37" s="553" t="s">
        <v>312</v>
      </c>
      <c r="DH37" s="553" t="s">
        <v>312</v>
      </c>
      <c r="DI37" s="553" t="s">
        <v>312</v>
      </c>
      <c r="DJ37" s="553" t="s">
        <v>312</v>
      </c>
      <c r="DK37" s="553" t="s">
        <v>312</v>
      </c>
      <c r="DL37" s="553" t="s">
        <v>312</v>
      </c>
      <c r="DM37" s="553" t="s">
        <v>312</v>
      </c>
      <c r="DN37" s="553" t="s">
        <v>312</v>
      </c>
      <c r="DO37" s="553" t="s">
        <v>312</v>
      </c>
      <c r="DP37" s="553" t="s">
        <v>312</v>
      </c>
      <c r="DQ37" s="555" t="s">
        <v>312</v>
      </c>
      <c r="DR37" s="552" t="s">
        <v>312</v>
      </c>
      <c r="DS37" s="553" t="s">
        <v>312</v>
      </c>
      <c r="DT37" s="553" t="s">
        <v>312</v>
      </c>
      <c r="DU37" s="553" t="s">
        <v>312</v>
      </c>
      <c r="DV37" s="553" t="s">
        <v>312</v>
      </c>
      <c r="DW37" s="553" t="s">
        <v>312</v>
      </c>
      <c r="DX37" s="553" t="s">
        <v>312</v>
      </c>
      <c r="DY37" s="553" t="s">
        <v>312</v>
      </c>
      <c r="DZ37" s="553" t="s">
        <v>312</v>
      </c>
      <c r="EA37" s="553" t="s">
        <v>312</v>
      </c>
      <c r="EB37" s="553" t="s">
        <v>312</v>
      </c>
      <c r="EC37" s="553" t="s">
        <v>312</v>
      </c>
      <c r="ED37" s="553" t="s">
        <v>312</v>
      </c>
      <c r="EE37" s="553" t="s">
        <v>312</v>
      </c>
      <c r="EF37" s="553" t="s">
        <v>312</v>
      </c>
      <c r="EG37" s="553" t="s">
        <v>312</v>
      </c>
      <c r="EH37" s="553" t="s">
        <v>312</v>
      </c>
      <c r="EI37" s="553" t="s">
        <v>312</v>
      </c>
      <c r="EJ37" s="553" t="s">
        <v>312</v>
      </c>
      <c r="EK37" s="553" t="s">
        <v>312</v>
      </c>
      <c r="EL37" s="553" t="s">
        <v>312</v>
      </c>
      <c r="EM37" s="553" t="s">
        <v>312</v>
      </c>
      <c r="EN37" s="553" t="s">
        <v>312</v>
      </c>
      <c r="EO37" s="553" t="s">
        <v>312</v>
      </c>
      <c r="EP37" s="553" t="s">
        <v>312</v>
      </c>
      <c r="EQ37" s="553" t="s">
        <v>312</v>
      </c>
      <c r="ER37" s="553" t="s">
        <v>312</v>
      </c>
      <c r="ES37" s="553" t="s">
        <v>312</v>
      </c>
      <c r="ET37" s="553" t="s">
        <v>312</v>
      </c>
      <c r="EU37" s="553" t="s">
        <v>312</v>
      </c>
      <c r="EV37" s="553" t="s">
        <v>312</v>
      </c>
      <c r="EW37" s="553" t="s">
        <v>312</v>
      </c>
      <c r="EX37" s="553" t="s">
        <v>312</v>
      </c>
      <c r="EY37" s="553" t="s">
        <v>312</v>
      </c>
      <c r="EZ37" s="553" t="s">
        <v>312</v>
      </c>
      <c r="FA37" s="553" t="s">
        <v>312</v>
      </c>
      <c r="FB37" s="553" t="s">
        <v>312</v>
      </c>
      <c r="FC37" s="553" t="s">
        <v>312</v>
      </c>
      <c r="FD37" s="553" t="s">
        <v>312</v>
      </c>
      <c r="FE37" s="556" t="s">
        <v>312</v>
      </c>
      <c r="FF37" s="1"/>
      <c r="FG37" s="1"/>
      <c r="FH37" s="572" t="str">
        <f>'Z7 TARGET CREATION'!G33</f>
        <v>Rain garden, swale, biotope</v>
      </c>
      <c r="FI37" s="571">
        <v>1</v>
      </c>
      <c r="FJ37" s="559" t="str">
        <f t="shared" si="5"/>
        <v>Low</v>
      </c>
      <c r="FK37" s="1"/>
      <c r="FL37" s="1"/>
      <c r="FM37" s="1"/>
      <c r="FN37" s="1"/>
      <c r="FO37" s="1"/>
      <c r="FP37" s="1"/>
      <c r="FQ37" s="1"/>
      <c r="FR37" s="1"/>
      <c r="FS37" s="1"/>
      <c r="FT37" s="1"/>
      <c r="FU37" s="1"/>
      <c r="FV37" s="1"/>
      <c r="FW37" s="1"/>
      <c r="FX37" s="1"/>
      <c r="FY37" s="1"/>
      <c r="FZ37" s="1"/>
      <c r="GA37" s="1"/>
      <c r="GB37" s="1"/>
      <c r="GC37" s="1"/>
      <c r="GD37" s="1"/>
    </row>
    <row r="38" spans="1:186" ht="15.75" customHeight="1" x14ac:dyDescent="0.2">
      <c r="A38" s="549" t="str">
        <f t="shared" si="6"/>
        <v>Outdoor community farm</v>
      </c>
      <c r="B38" s="550" t="str">
        <f t="shared" si="4"/>
        <v>Outdoor community farm/NA</v>
      </c>
      <c r="C38" s="763"/>
      <c r="D38" s="779" t="str">
        <f>'Z2 DISTINCTIVENESS'!B34</f>
        <v>Outdoor community farm</v>
      </c>
      <c r="E38" s="551" t="s">
        <v>310</v>
      </c>
      <c r="F38" s="552" t="s">
        <v>312</v>
      </c>
      <c r="G38" s="561" t="s">
        <v>312</v>
      </c>
      <c r="H38" s="562" t="s">
        <v>312</v>
      </c>
      <c r="I38" s="562" t="s">
        <v>312</v>
      </c>
      <c r="J38" s="562" t="s">
        <v>312</v>
      </c>
      <c r="K38" s="562" t="s">
        <v>312</v>
      </c>
      <c r="L38" s="562" t="s">
        <v>312</v>
      </c>
      <c r="M38" s="562" t="s">
        <v>312</v>
      </c>
      <c r="N38" s="562" t="s">
        <v>312</v>
      </c>
      <c r="O38" s="562" t="s">
        <v>312</v>
      </c>
      <c r="P38" s="562" t="s">
        <v>312</v>
      </c>
      <c r="Q38" s="562" t="s">
        <v>312</v>
      </c>
      <c r="R38" s="562" t="s">
        <v>312</v>
      </c>
      <c r="S38" s="562" t="s">
        <v>312</v>
      </c>
      <c r="T38" s="562" t="s">
        <v>312</v>
      </c>
      <c r="U38" s="562" t="s">
        <v>312</v>
      </c>
      <c r="V38" s="562" t="s">
        <v>312</v>
      </c>
      <c r="W38" s="562" t="s">
        <v>312</v>
      </c>
      <c r="X38" s="562" t="s">
        <v>312</v>
      </c>
      <c r="Y38" s="562" t="s">
        <v>312</v>
      </c>
      <c r="Z38" s="562" t="s">
        <v>312</v>
      </c>
      <c r="AA38" s="562" t="s">
        <v>312</v>
      </c>
      <c r="AB38" s="562" t="s">
        <v>312</v>
      </c>
      <c r="AC38" s="562" t="s">
        <v>312</v>
      </c>
      <c r="AD38" s="562" t="s">
        <v>312</v>
      </c>
      <c r="AE38" s="562" t="s">
        <v>312</v>
      </c>
      <c r="AF38" s="562" t="s">
        <v>312</v>
      </c>
      <c r="AG38" s="562" t="s">
        <v>312</v>
      </c>
      <c r="AH38" s="562" t="s">
        <v>312</v>
      </c>
      <c r="AI38" s="562" t="s">
        <v>312</v>
      </c>
      <c r="AJ38" s="562" t="s">
        <v>312</v>
      </c>
      <c r="AK38" s="562" t="s">
        <v>312</v>
      </c>
      <c r="AL38" s="562" t="s">
        <v>312</v>
      </c>
      <c r="AM38" s="562" t="s">
        <v>312</v>
      </c>
      <c r="AN38" s="562" t="s">
        <v>312</v>
      </c>
      <c r="AO38" s="562" t="s">
        <v>312</v>
      </c>
      <c r="AP38" s="562" t="s">
        <v>312</v>
      </c>
      <c r="AQ38" s="562" t="s">
        <v>312</v>
      </c>
      <c r="AR38" s="562" t="s">
        <v>312</v>
      </c>
      <c r="AS38" s="562" t="s">
        <v>312</v>
      </c>
      <c r="AT38" s="562" t="s">
        <v>312</v>
      </c>
      <c r="AU38" s="562" t="s">
        <v>312</v>
      </c>
      <c r="AV38" s="562" t="s">
        <v>312</v>
      </c>
      <c r="AW38" s="562" t="s">
        <v>312</v>
      </c>
      <c r="AX38" s="562" t="s">
        <v>312</v>
      </c>
      <c r="AY38" s="562" t="s">
        <v>312</v>
      </c>
      <c r="AZ38" s="562" t="s">
        <v>312</v>
      </c>
      <c r="BA38" s="562" t="s">
        <v>312</v>
      </c>
      <c r="BB38" s="562" t="s">
        <v>312</v>
      </c>
      <c r="BC38" s="562" t="s">
        <v>312</v>
      </c>
      <c r="BD38" s="562" t="s">
        <v>312</v>
      </c>
      <c r="BE38" s="562" t="s">
        <v>312</v>
      </c>
      <c r="BF38" s="562" t="s">
        <v>312</v>
      </c>
      <c r="BG38" s="562" t="s">
        <v>312</v>
      </c>
      <c r="BH38" s="562" t="s">
        <v>312</v>
      </c>
      <c r="BI38" s="562" t="s">
        <v>312</v>
      </c>
      <c r="BJ38" s="562" t="s">
        <v>312</v>
      </c>
      <c r="BK38" s="562" t="s">
        <v>312</v>
      </c>
      <c r="BL38" s="562" t="s">
        <v>312</v>
      </c>
      <c r="BM38" s="562" t="s">
        <v>312</v>
      </c>
      <c r="BN38" s="562" t="s">
        <v>312</v>
      </c>
      <c r="BO38" s="562" t="s">
        <v>312</v>
      </c>
      <c r="BP38" s="562" t="s">
        <v>312</v>
      </c>
      <c r="BQ38" s="562" t="s">
        <v>312</v>
      </c>
      <c r="BR38" s="562" t="s">
        <v>312</v>
      </c>
      <c r="BS38" s="562" t="s">
        <v>312</v>
      </c>
      <c r="BT38" s="562" t="s">
        <v>312</v>
      </c>
      <c r="BU38" s="562" t="s">
        <v>312</v>
      </c>
      <c r="BV38" s="553" t="s">
        <v>312</v>
      </c>
      <c r="BW38" s="553" t="s">
        <v>312</v>
      </c>
      <c r="BX38" s="553" t="s">
        <v>312</v>
      </c>
      <c r="BY38" s="553" t="s">
        <v>312</v>
      </c>
      <c r="BZ38" s="553" t="s">
        <v>312</v>
      </c>
      <c r="CA38" s="553" t="s">
        <v>312</v>
      </c>
      <c r="CB38" s="553" t="s">
        <v>312</v>
      </c>
      <c r="CC38" s="553" t="s">
        <v>312</v>
      </c>
      <c r="CD38" s="553" t="s">
        <v>312</v>
      </c>
      <c r="CE38" s="553" t="s">
        <v>312</v>
      </c>
      <c r="CF38" s="553" t="s">
        <v>312</v>
      </c>
      <c r="CG38" s="553" t="s">
        <v>312</v>
      </c>
      <c r="CH38" s="553" t="s">
        <v>312</v>
      </c>
      <c r="CI38" s="553" t="s">
        <v>312</v>
      </c>
      <c r="CJ38" s="553" t="s">
        <v>312</v>
      </c>
      <c r="CK38" s="553" t="s">
        <v>312</v>
      </c>
      <c r="CL38" s="553" t="s">
        <v>312</v>
      </c>
      <c r="CM38" s="553" t="s">
        <v>312</v>
      </c>
      <c r="CN38" s="553" t="s">
        <v>312</v>
      </c>
      <c r="CO38" s="553" t="s">
        <v>312</v>
      </c>
      <c r="CP38" s="553" t="s">
        <v>312</v>
      </c>
      <c r="CQ38" s="553" t="s">
        <v>312</v>
      </c>
      <c r="CR38" s="553" t="s">
        <v>312</v>
      </c>
      <c r="CS38" s="553" t="s">
        <v>312</v>
      </c>
      <c r="CT38" s="553" t="s">
        <v>312</v>
      </c>
      <c r="CU38" s="553" t="s">
        <v>312</v>
      </c>
      <c r="CV38" s="553" t="s">
        <v>312</v>
      </c>
      <c r="CW38" s="553" t="s">
        <v>312</v>
      </c>
      <c r="CX38" s="553" t="s">
        <v>312</v>
      </c>
      <c r="CY38" s="553" t="s">
        <v>312</v>
      </c>
      <c r="CZ38" s="553" t="s">
        <v>312</v>
      </c>
      <c r="DA38" s="553" t="s">
        <v>312</v>
      </c>
      <c r="DB38" s="553" t="s">
        <v>312</v>
      </c>
      <c r="DC38" s="553" t="s">
        <v>312</v>
      </c>
      <c r="DD38" s="553" t="s">
        <v>312</v>
      </c>
      <c r="DE38" s="553" t="s">
        <v>312</v>
      </c>
      <c r="DF38" s="553" t="s">
        <v>312</v>
      </c>
      <c r="DG38" s="553" t="s">
        <v>312</v>
      </c>
      <c r="DH38" s="553" t="s">
        <v>312</v>
      </c>
      <c r="DI38" s="553" t="s">
        <v>312</v>
      </c>
      <c r="DJ38" s="553" t="s">
        <v>312</v>
      </c>
      <c r="DK38" s="553" t="s">
        <v>312</v>
      </c>
      <c r="DL38" s="553" t="s">
        <v>312</v>
      </c>
      <c r="DM38" s="553" t="s">
        <v>312</v>
      </c>
      <c r="DN38" s="553" t="s">
        <v>312</v>
      </c>
      <c r="DO38" s="553" t="s">
        <v>312</v>
      </c>
      <c r="DP38" s="553" t="s">
        <v>312</v>
      </c>
      <c r="DQ38" s="555" t="s">
        <v>312</v>
      </c>
      <c r="DR38" s="552" t="s">
        <v>312</v>
      </c>
      <c r="DS38" s="553" t="s">
        <v>312</v>
      </c>
      <c r="DT38" s="553" t="s">
        <v>312</v>
      </c>
      <c r="DU38" s="553" t="s">
        <v>312</v>
      </c>
      <c r="DV38" s="553" t="s">
        <v>312</v>
      </c>
      <c r="DW38" s="553" t="s">
        <v>312</v>
      </c>
      <c r="DX38" s="553" t="s">
        <v>312</v>
      </c>
      <c r="DY38" s="553" t="s">
        <v>312</v>
      </c>
      <c r="DZ38" s="553" t="s">
        <v>312</v>
      </c>
      <c r="EA38" s="553" t="s">
        <v>312</v>
      </c>
      <c r="EB38" s="553" t="s">
        <v>312</v>
      </c>
      <c r="EC38" s="553" t="s">
        <v>312</v>
      </c>
      <c r="ED38" s="553" t="s">
        <v>312</v>
      </c>
      <c r="EE38" s="553" t="s">
        <v>312</v>
      </c>
      <c r="EF38" s="553" t="s">
        <v>312</v>
      </c>
      <c r="EG38" s="553" t="s">
        <v>312</v>
      </c>
      <c r="EH38" s="553" t="s">
        <v>312</v>
      </c>
      <c r="EI38" s="553" t="s">
        <v>312</v>
      </c>
      <c r="EJ38" s="553" t="s">
        <v>312</v>
      </c>
      <c r="EK38" s="553" t="s">
        <v>312</v>
      </c>
      <c r="EL38" s="553" t="s">
        <v>312</v>
      </c>
      <c r="EM38" s="553" t="s">
        <v>312</v>
      </c>
      <c r="EN38" s="553" t="s">
        <v>312</v>
      </c>
      <c r="EO38" s="553" t="s">
        <v>312</v>
      </c>
      <c r="EP38" s="553" t="s">
        <v>312</v>
      </c>
      <c r="EQ38" s="553" t="s">
        <v>312</v>
      </c>
      <c r="ER38" s="553" t="s">
        <v>312</v>
      </c>
      <c r="ES38" s="553" t="s">
        <v>312</v>
      </c>
      <c r="ET38" s="553" t="s">
        <v>312</v>
      </c>
      <c r="EU38" s="553" t="s">
        <v>312</v>
      </c>
      <c r="EV38" s="553" t="s">
        <v>312</v>
      </c>
      <c r="EW38" s="553" t="s">
        <v>312</v>
      </c>
      <c r="EX38" s="553" t="s">
        <v>312</v>
      </c>
      <c r="EY38" s="553" t="s">
        <v>312</v>
      </c>
      <c r="EZ38" s="553" t="s">
        <v>312</v>
      </c>
      <c r="FA38" s="553" t="s">
        <v>312</v>
      </c>
      <c r="FB38" s="553" t="s">
        <v>312</v>
      </c>
      <c r="FC38" s="553" t="s">
        <v>312</v>
      </c>
      <c r="FD38" s="553" t="s">
        <v>312</v>
      </c>
      <c r="FE38" s="556" t="s">
        <v>312</v>
      </c>
      <c r="FF38" s="565"/>
      <c r="FG38" s="1"/>
      <c r="FH38" s="576" t="str">
        <f>'Z7 TARGET CREATION'!G34</f>
        <v>Mangrove forest</v>
      </c>
      <c r="FI38" s="577">
        <v>0.75</v>
      </c>
      <c r="FJ38" s="568" t="str">
        <f t="shared" si="5"/>
        <v>Medium</v>
      </c>
      <c r="FK38" s="1"/>
      <c r="FL38" s="1"/>
      <c r="FM38" s="1"/>
      <c r="FN38" s="1"/>
      <c r="FO38" s="1"/>
      <c r="FP38" s="1"/>
      <c r="FQ38" s="1"/>
      <c r="FR38" s="1"/>
      <c r="FS38" s="1"/>
      <c r="FT38" s="1"/>
      <c r="FU38" s="1"/>
      <c r="FV38" s="1"/>
      <c r="FW38" s="1"/>
      <c r="FX38" s="1"/>
      <c r="FY38" s="1"/>
      <c r="FZ38" s="1"/>
      <c r="GA38" s="1"/>
      <c r="GB38" s="1"/>
      <c r="GC38" s="1"/>
      <c r="GD38" s="1"/>
    </row>
    <row r="39" spans="1:186" ht="15.75" customHeight="1" x14ac:dyDescent="0.2">
      <c r="A39" s="549" t="str">
        <f t="shared" si="6"/>
        <v>Outdoor community farm</v>
      </c>
      <c r="B39" s="550" t="str">
        <f t="shared" si="4"/>
        <v>Outdoor community farm/POOR</v>
      </c>
      <c r="C39" s="763"/>
      <c r="D39" s="775"/>
      <c r="E39" s="551" t="s">
        <v>331</v>
      </c>
      <c r="F39" s="552" t="s">
        <v>312</v>
      </c>
      <c r="G39" s="561" t="s">
        <v>312</v>
      </c>
      <c r="H39" s="562" t="s">
        <v>312</v>
      </c>
      <c r="I39" s="562" t="s">
        <v>312</v>
      </c>
      <c r="J39" s="553" t="s">
        <v>312</v>
      </c>
      <c r="K39" s="553" t="s">
        <v>312</v>
      </c>
      <c r="L39" s="553" t="s">
        <v>312</v>
      </c>
      <c r="M39" s="553" t="s">
        <v>312</v>
      </c>
      <c r="N39" s="553" t="s">
        <v>312</v>
      </c>
      <c r="O39" s="553" t="s">
        <v>312</v>
      </c>
      <c r="P39" s="553" t="s">
        <v>312</v>
      </c>
      <c r="Q39" s="553" t="s">
        <v>312</v>
      </c>
      <c r="R39" s="553" t="s">
        <v>312</v>
      </c>
      <c r="S39" s="554">
        <v>5</v>
      </c>
      <c r="T39" s="573" t="s">
        <v>312</v>
      </c>
      <c r="U39" s="573" t="s">
        <v>312</v>
      </c>
      <c r="V39" s="553" t="s">
        <v>312</v>
      </c>
      <c r="W39" s="553" t="s">
        <v>312</v>
      </c>
      <c r="X39" s="553" t="s">
        <v>312</v>
      </c>
      <c r="Y39" s="553" t="s">
        <v>312</v>
      </c>
      <c r="Z39" s="553" t="s">
        <v>312</v>
      </c>
      <c r="AA39" s="554">
        <v>5</v>
      </c>
      <c r="AB39" s="573" t="s">
        <v>312</v>
      </c>
      <c r="AC39" s="573" t="s">
        <v>312</v>
      </c>
      <c r="AD39" s="553" t="s">
        <v>312</v>
      </c>
      <c r="AE39" s="553" t="s">
        <v>312</v>
      </c>
      <c r="AF39" s="553" t="s">
        <v>312</v>
      </c>
      <c r="AG39" s="553" t="s">
        <v>312</v>
      </c>
      <c r="AH39" s="553" t="s">
        <v>312</v>
      </c>
      <c r="AI39" s="553" t="s">
        <v>312</v>
      </c>
      <c r="AJ39" s="553" t="s">
        <v>312</v>
      </c>
      <c r="AK39" s="553" t="s">
        <v>312</v>
      </c>
      <c r="AL39" s="553" t="s">
        <v>312</v>
      </c>
      <c r="AM39" s="562" t="s">
        <v>312</v>
      </c>
      <c r="AN39" s="574">
        <v>1</v>
      </c>
      <c r="AO39" s="574">
        <v>2</v>
      </c>
      <c r="AP39" s="553" t="s">
        <v>312</v>
      </c>
      <c r="AQ39" s="553" t="s">
        <v>312</v>
      </c>
      <c r="AR39" s="553" t="s">
        <v>312</v>
      </c>
      <c r="AS39" s="553" t="s">
        <v>312</v>
      </c>
      <c r="AT39" s="553" t="s">
        <v>312</v>
      </c>
      <c r="AU39" s="553" t="s">
        <v>312</v>
      </c>
      <c r="AV39" s="553" t="s">
        <v>312</v>
      </c>
      <c r="AW39" s="553" t="s">
        <v>312</v>
      </c>
      <c r="AX39" s="553" t="s">
        <v>312</v>
      </c>
      <c r="AY39" s="553" t="s">
        <v>312</v>
      </c>
      <c r="AZ39" s="553" t="s">
        <v>312</v>
      </c>
      <c r="BA39" s="553" t="s">
        <v>312</v>
      </c>
      <c r="BB39" s="553" t="s">
        <v>312</v>
      </c>
      <c r="BC39" s="553" t="s">
        <v>312</v>
      </c>
      <c r="BD39" s="553" t="s">
        <v>312</v>
      </c>
      <c r="BE39" s="553" t="s">
        <v>312</v>
      </c>
      <c r="BF39" s="553" t="s">
        <v>312</v>
      </c>
      <c r="BG39" s="553" t="s">
        <v>312</v>
      </c>
      <c r="BH39" s="553" t="s">
        <v>312</v>
      </c>
      <c r="BI39" s="553" t="s">
        <v>312</v>
      </c>
      <c r="BJ39" s="553" t="s">
        <v>312</v>
      </c>
      <c r="BK39" s="553" t="s">
        <v>312</v>
      </c>
      <c r="BL39" s="553" t="s">
        <v>312</v>
      </c>
      <c r="BM39" s="553" t="s">
        <v>312</v>
      </c>
      <c r="BN39" s="553" t="s">
        <v>312</v>
      </c>
      <c r="BO39" s="553" t="s">
        <v>312</v>
      </c>
      <c r="BP39" s="553" t="s">
        <v>312</v>
      </c>
      <c r="BQ39" s="553" t="s">
        <v>312</v>
      </c>
      <c r="BR39" s="553" t="s">
        <v>312</v>
      </c>
      <c r="BS39" s="553" t="s">
        <v>312</v>
      </c>
      <c r="BT39" s="553" t="s">
        <v>312</v>
      </c>
      <c r="BU39" s="553" t="s">
        <v>312</v>
      </c>
      <c r="BV39" s="553" t="s">
        <v>312</v>
      </c>
      <c r="BW39" s="553" t="s">
        <v>312</v>
      </c>
      <c r="BX39" s="553" t="s">
        <v>312</v>
      </c>
      <c r="BY39" s="553" t="s">
        <v>312</v>
      </c>
      <c r="BZ39" s="553" t="s">
        <v>312</v>
      </c>
      <c r="CA39" s="553" t="s">
        <v>312</v>
      </c>
      <c r="CB39" s="553" t="s">
        <v>312</v>
      </c>
      <c r="CC39" s="553" t="s">
        <v>312</v>
      </c>
      <c r="CD39" s="553" t="s">
        <v>312</v>
      </c>
      <c r="CE39" s="553" t="s">
        <v>312</v>
      </c>
      <c r="CF39" s="553" t="s">
        <v>312</v>
      </c>
      <c r="CG39" s="553" t="s">
        <v>312</v>
      </c>
      <c r="CH39" s="553" t="s">
        <v>312</v>
      </c>
      <c r="CI39" s="553" t="s">
        <v>312</v>
      </c>
      <c r="CJ39" s="553" t="s">
        <v>312</v>
      </c>
      <c r="CK39" s="553" t="s">
        <v>312</v>
      </c>
      <c r="CL39" s="553" t="s">
        <v>312</v>
      </c>
      <c r="CM39" s="553" t="s">
        <v>312</v>
      </c>
      <c r="CN39" s="553" t="s">
        <v>312</v>
      </c>
      <c r="CO39" s="553" t="s">
        <v>312</v>
      </c>
      <c r="CP39" s="553" t="s">
        <v>312</v>
      </c>
      <c r="CQ39" s="553" t="s">
        <v>312</v>
      </c>
      <c r="CR39" s="553" t="s">
        <v>312</v>
      </c>
      <c r="CS39" s="553" t="s">
        <v>312</v>
      </c>
      <c r="CT39" s="553" t="s">
        <v>312</v>
      </c>
      <c r="CU39" s="553" t="s">
        <v>312</v>
      </c>
      <c r="CV39" s="553" t="s">
        <v>312</v>
      </c>
      <c r="CW39" s="553" t="s">
        <v>312</v>
      </c>
      <c r="CX39" s="553" t="s">
        <v>312</v>
      </c>
      <c r="CY39" s="553" t="s">
        <v>312</v>
      </c>
      <c r="CZ39" s="553" t="s">
        <v>312</v>
      </c>
      <c r="DA39" s="553" t="s">
        <v>312</v>
      </c>
      <c r="DB39" s="553" t="s">
        <v>312</v>
      </c>
      <c r="DC39" s="553" t="s">
        <v>312</v>
      </c>
      <c r="DD39" s="553" t="s">
        <v>312</v>
      </c>
      <c r="DE39" s="553" t="s">
        <v>312</v>
      </c>
      <c r="DF39" s="553" t="s">
        <v>312</v>
      </c>
      <c r="DG39" s="553" t="s">
        <v>312</v>
      </c>
      <c r="DH39" s="553" t="s">
        <v>312</v>
      </c>
      <c r="DI39" s="553" t="s">
        <v>312</v>
      </c>
      <c r="DJ39" s="553" t="s">
        <v>312</v>
      </c>
      <c r="DK39" s="553" t="s">
        <v>312</v>
      </c>
      <c r="DL39" s="553" t="s">
        <v>312</v>
      </c>
      <c r="DM39" s="553" t="s">
        <v>312</v>
      </c>
      <c r="DN39" s="553" t="s">
        <v>312</v>
      </c>
      <c r="DO39" s="553" t="s">
        <v>312</v>
      </c>
      <c r="DP39" s="553" t="s">
        <v>312</v>
      </c>
      <c r="DQ39" s="555" t="s">
        <v>312</v>
      </c>
      <c r="DR39" s="552" t="s">
        <v>312</v>
      </c>
      <c r="DS39" s="553" t="s">
        <v>312</v>
      </c>
      <c r="DT39" s="553" t="s">
        <v>312</v>
      </c>
      <c r="DU39" s="553" t="s">
        <v>312</v>
      </c>
      <c r="DV39" s="553" t="s">
        <v>312</v>
      </c>
      <c r="DW39" s="553" t="s">
        <v>312</v>
      </c>
      <c r="DX39" s="553" t="s">
        <v>312</v>
      </c>
      <c r="DY39" s="553" t="s">
        <v>312</v>
      </c>
      <c r="DZ39" s="553" t="s">
        <v>312</v>
      </c>
      <c r="EA39" s="553" t="s">
        <v>312</v>
      </c>
      <c r="EB39" s="553" t="s">
        <v>312</v>
      </c>
      <c r="EC39" s="553" t="s">
        <v>312</v>
      </c>
      <c r="ED39" s="553" t="s">
        <v>312</v>
      </c>
      <c r="EE39" s="553" t="s">
        <v>312</v>
      </c>
      <c r="EF39" s="553" t="s">
        <v>312</v>
      </c>
      <c r="EG39" s="553" t="s">
        <v>312</v>
      </c>
      <c r="EH39" s="553" t="s">
        <v>312</v>
      </c>
      <c r="EI39" s="553" t="s">
        <v>312</v>
      </c>
      <c r="EJ39" s="553" t="s">
        <v>312</v>
      </c>
      <c r="EK39" s="553" t="s">
        <v>312</v>
      </c>
      <c r="EL39" s="553" t="s">
        <v>312</v>
      </c>
      <c r="EM39" s="553" t="s">
        <v>312</v>
      </c>
      <c r="EN39" s="553" t="s">
        <v>312</v>
      </c>
      <c r="EO39" s="553" t="s">
        <v>312</v>
      </c>
      <c r="EP39" s="553" t="s">
        <v>312</v>
      </c>
      <c r="EQ39" s="553" t="s">
        <v>312</v>
      </c>
      <c r="ER39" s="553" t="s">
        <v>312</v>
      </c>
      <c r="ES39" s="553" t="s">
        <v>312</v>
      </c>
      <c r="ET39" s="553" t="s">
        <v>312</v>
      </c>
      <c r="EU39" s="553" t="s">
        <v>312</v>
      </c>
      <c r="EV39" s="553" t="s">
        <v>312</v>
      </c>
      <c r="EW39" s="553" t="s">
        <v>312</v>
      </c>
      <c r="EX39" s="553" t="s">
        <v>312</v>
      </c>
      <c r="EY39" s="553" t="s">
        <v>312</v>
      </c>
      <c r="EZ39" s="553" t="s">
        <v>312</v>
      </c>
      <c r="FA39" s="553" t="s">
        <v>312</v>
      </c>
      <c r="FB39" s="553" t="s">
        <v>312</v>
      </c>
      <c r="FC39" s="553" t="s">
        <v>312</v>
      </c>
      <c r="FD39" s="553" t="s">
        <v>312</v>
      </c>
      <c r="FE39" s="556" t="s">
        <v>312</v>
      </c>
      <c r="FF39" s="1"/>
      <c r="FG39" s="1"/>
      <c r="FH39" s="578" t="str">
        <f>'Z7 TARGET CREATION'!G35</f>
        <v>Mangrove forest</v>
      </c>
      <c r="FI39" s="557">
        <v>0.67</v>
      </c>
      <c r="FJ39" s="579" t="str">
        <f t="shared" si="5"/>
        <v>High</v>
      </c>
      <c r="FK39" s="1"/>
      <c r="FL39" s="1"/>
      <c r="FM39" s="1"/>
      <c r="FN39" s="1"/>
      <c r="FO39" s="1"/>
      <c r="FP39" s="1"/>
      <c r="FQ39" s="1"/>
      <c r="FR39" s="1"/>
      <c r="FS39" s="1"/>
      <c r="FT39" s="1"/>
      <c r="FU39" s="1"/>
      <c r="FV39" s="1"/>
      <c r="FW39" s="1"/>
      <c r="FX39" s="1"/>
      <c r="FY39" s="1"/>
      <c r="FZ39" s="1"/>
      <c r="GA39" s="1"/>
      <c r="GB39" s="1"/>
      <c r="GC39" s="1"/>
      <c r="GD39" s="1"/>
    </row>
    <row r="40" spans="1:186" ht="15.75" customHeight="1" x14ac:dyDescent="0.2">
      <c r="A40" s="549" t="str">
        <f t="shared" si="6"/>
        <v>Outdoor community farm</v>
      </c>
      <c r="B40" s="550" t="str">
        <f t="shared" si="4"/>
        <v>Outdoor community farm/MODERATE</v>
      </c>
      <c r="C40" s="763"/>
      <c r="D40" s="775"/>
      <c r="E40" s="551" t="s">
        <v>130</v>
      </c>
      <c r="F40" s="552" t="s">
        <v>312</v>
      </c>
      <c r="G40" s="561" t="s">
        <v>312</v>
      </c>
      <c r="H40" s="562" t="s">
        <v>312</v>
      </c>
      <c r="I40" s="562" t="s">
        <v>312</v>
      </c>
      <c r="J40" s="553" t="s">
        <v>312</v>
      </c>
      <c r="K40" s="553" t="s">
        <v>312</v>
      </c>
      <c r="L40" s="553" t="s">
        <v>312</v>
      </c>
      <c r="M40" s="553" t="s">
        <v>312</v>
      </c>
      <c r="N40" s="553" t="s">
        <v>312</v>
      </c>
      <c r="O40" s="553" t="s">
        <v>312</v>
      </c>
      <c r="P40" s="553" t="s">
        <v>312</v>
      </c>
      <c r="Q40" s="553" t="s">
        <v>312</v>
      </c>
      <c r="R40" s="553" t="s">
        <v>312</v>
      </c>
      <c r="S40" s="554">
        <v>5</v>
      </c>
      <c r="T40" s="573" t="s">
        <v>312</v>
      </c>
      <c r="U40" s="573" t="s">
        <v>312</v>
      </c>
      <c r="V40" s="553" t="s">
        <v>312</v>
      </c>
      <c r="W40" s="553" t="s">
        <v>312</v>
      </c>
      <c r="X40" s="553" t="s">
        <v>312</v>
      </c>
      <c r="Y40" s="553" t="s">
        <v>312</v>
      </c>
      <c r="Z40" s="553" t="s">
        <v>312</v>
      </c>
      <c r="AA40" s="554">
        <v>5</v>
      </c>
      <c r="AB40" s="573" t="s">
        <v>312</v>
      </c>
      <c r="AC40" s="573" t="s">
        <v>312</v>
      </c>
      <c r="AD40" s="553" t="s">
        <v>312</v>
      </c>
      <c r="AE40" s="553" t="s">
        <v>312</v>
      </c>
      <c r="AF40" s="553" t="s">
        <v>312</v>
      </c>
      <c r="AG40" s="553" t="s">
        <v>312</v>
      </c>
      <c r="AH40" s="553" t="s">
        <v>312</v>
      </c>
      <c r="AI40" s="553" t="s">
        <v>312</v>
      </c>
      <c r="AJ40" s="553" t="s">
        <v>312</v>
      </c>
      <c r="AK40" s="553" t="s">
        <v>312</v>
      </c>
      <c r="AL40" s="553" t="s">
        <v>312</v>
      </c>
      <c r="AM40" s="562" t="s">
        <v>312</v>
      </c>
      <c r="AN40" s="562" t="s">
        <v>312</v>
      </c>
      <c r="AO40" s="574">
        <v>1</v>
      </c>
      <c r="AP40" s="553" t="s">
        <v>312</v>
      </c>
      <c r="AQ40" s="553" t="s">
        <v>312</v>
      </c>
      <c r="AR40" s="553" t="s">
        <v>312</v>
      </c>
      <c r="AS40" s="553" t="s">
        <v>312</v>
      </c>
      <c r="AT40" s="553" t="s">
        <v>312</v>
      </c>
      <c r="AU40" s="553" t="s">
        <v>312</v>
      </c>
      <c r="AV40" s="553" t="s">
        <v>312</v>
      </c>
      <c r="AW40" s="553" t="s">
        <v>312</v>
      </c>
      <c r="AX40" s="553" t="s">
        <v>312</v>
      </c>
      <c r="AY40" s="553" t="s">
        <v>312</v>
      </c>
      <c r="AZ40" s="553" t="s">
        <v>312</v>
      </c>
      <c r="BA40" s="553" t="s">
        <v>312</v>
      </c>
      <c r="BB40" s="553" t="s">
        <v>312</v>
      </c>
      <c r="BC40" s="553" t="s">
        <v>312</v>
      </c>
      <c r="BD40" s="553" t="s">
        <v>312</v>
      </c>
      <c r="BE40" s="553" t="s">
        <v>312</v>
      </c>
      <c r="BF40" s="553" t="s">
        <v>312</v>
      </c>
      <c r="BG40" s="553" t="s">
        <v>312</v>
      </c>
      <c r="BH40" s="553" t="s">
        <v>312</v>
      </c>
      <c r="BI40" s="553" t="s">
        <v>312</v>
      </c>
      <c r="BJ40" s="553" t="s">
        <v>312</v>
      </c>
      <c r="BK40" s="553" t="s">
        <v>312</v>
      </c>
      <c r="BL40" s="553" t="s">
        <v>312</v>
      </c>
      <c r="BM40" s="553" t="s">
        <v>312</v>
      </c>
      <c r="BN40" s="553" t="s">
        <v>312</v>
      </c>
      <c r="BO40" s="553" t="s">
        <v>312</v>
      </c>
      <c r="BP40" s="553" t="s">
        <v>312</v>
      </c>
      <c r="BQ40" s="553" t="s">
        <v>312</v>
      </c>
      <c r="BR40" s="553" t="s">
        <v>312</v>
      </c>
      <c r="BS40" s="553" t="s">
        <v>312</v>
      </c>
      <c r="BT40" s="553" t="s">
        <v>312</v>
      </c>
      <c r="BU40" s="553" t="s">
        <v>312</v>
      </c>
      <c r="BV40" s="562" t="s">
        <v>312</v>
      </c>
      <c r="BW40" s="562" t="s">
        <v>312</v>
      </c>
      <c r="BX40" s="562" t="s">
        <v>312</v>
      </c>
      <c r="BY40" s="562" t="s">
        <v>312</v>
      </c>
      <c r="BZ40" s="562" t="s">
        <v>312</v>
      </c>
      <c r="CA40" s="562" t="s">
        <v>312</v>
      </c>
      <c r="CB40" s="562" t="s">
        <v>312</v>
      </c>
      <c r="CC40" s="562" t="s">
        <v>312</v>
      </c>
      <c r="CD40" s="562" t="s">
        <v>312</v>
      </c>
      <c r="CE40" s="562" t="s">
        <v>312</v>
      </c>
      <c r="CF40" s="562" t="s">
        <v>312</v>
      </c>
      <c r="CG40" s="562" t="s">
        <v>312</v>
      </c>
      <c r="CH40" s="562" t="s">
        <v>312</v>
      </c>
      <c r="CI40" s="562" t="s">
        <v>312</v>
      </c>
      <c r="CJ40" s="562" t="s">
        <v>312</v>
      </c>
      <c r="CK40" s="562" t="s">
        <v>312</v>
      </c>
      <c r="CL40" s="562" t="s">
        <v>312</v>
      </c>
      <c r="CM40" s="562" t="s">
        <v>312</v>
      </c>
      <c r="CN40" s="562" t="s">
        <v>312</v>
      </c>
      <c r="CO40" s="562" t="s">
        <v>312</v>
      </c>
      <c r="CP40" s="562" t="s">
        <v>312</v>
      </c>
      <c r="CQ40" s="562" t="s">
        <v>312</v>
      </c>
      <c r="CR40" s="562" t="s">
        <v>312</v>
      </c>
      <c r="CS40" s="562" t="s">
        <v>312</v>
      </c>
      <c r="CT40" s="562" t="s">
        <v>312</v>
      </c>
      <c r="CU40" s="562" t="s">
        <v>312</v>
      </c>
      <c r="CV40" s="562" t="s">
        <v>312</v>
      </c>
      <c r="CW40" s="562" t="s">
        <v>312</v>
      </c>
      <c r="CX40" s="562" t="s">
        <v>312</v>
      </c>
      <c r="CY40" s="562" t="s">
        <v>312</v>
      </c>
      <c r="CZ40" s="562" t="s">
        <v>312</v>
      </c>
      <c r="DA40" s="562" t="s">
        <v>312</v>
      </c>
      <c r="DB40" s="562" t="s">
        <v>312</v>
      </c>
      <c r="DC40" s="562" t="s">
        <v>312</v>
      </c>
      <c r="DD40" s="562" t="s">
        <v>312</v>
      </c>
      <c r="DE40" s="562" t="s">
        <v>312</v>
      </c>
      <c r="DF40" s="562" t="s">
        <v>312</v>
      </c>
      <c r="DG40" s="562" t="s">
        <v>312</v>
      </c>
      <c r="DH40" s="562" t="s">
        <v>312</v>
      </c>
      <c r="DI40" s="562" t="s">
        <v>312</v>
      </c>
      <c r="DJ40" s="562" t="s">
        <v>312</v>
      </c>
      <c r="DK40" s="562" t="s">
        <v>312</v>
      </c>
      <c r="DL40" s="562" t="s">
        <v>312</v>
      </c>
      <c r="DM40" s="562" t="s">
        <v>312</v>
      </c>
      <c r="DN40" s="562" t="s">
        <v>312</v>
      </c>
      <c r="DO40" s="562" t="s">
        <v>312</v>
      </c>
      <c r="DP40" s="562" t="s">
        <v>312</v>
      </c>
      <c r="DQ40" s="563" t="s">
        <v>312</v>
      </c>
      <c r="DR40" s="564" t="s">
        <v>312</v>
      </c>
      <c r="DS40" s="562" t="s">
        <v>312</v>
      </c>
      <c r="DT40" s="562" t="s">
        <v>312</v>
      </c>
      <c r="DU40" s="562" t="s">
        <v>312</v>
      </c>
      <c r="DV40" s="562" t="s">
        <v>312</v>
      </c>
      <c r="DW40" s="562" t="s">
        <v>312</v>
      </c>
      <c r="DX40" s="562" t="s">
        <v>312</v>
      </c>
      <c r="DY40" s="562" t="s">
        <v>312</v>
      </c>
      <c r="DZ40" s="562" t="s">
        <v>312</v>
      </c>
      <c r="EA40" s="562" t="s">
        <v>312</v>
      </c>
      <c r="EB40" s="562" t="s">
        <v>312</v>
      </c>
      <c r="EC40" s="562" t="s">
        <v>312</v>
      </c>
      <c r="ED40" s="562" t="s">
        <v>312</v>
      </c>
      <c r="EE40" s="562" t="s">
        <v>312</v>
      </c>
      <c r="EF40" s="562" t="s">
        <v>312</v>
      </c>
      <c r="EG40" s="562" t="s">
        <v>312</v>
      </c>
      <c r="EH40" s="562" t="s">
        <v>312</v>
      </c>
      <c r="EI40" s="562" t="s">
        <v>312</v>
      </c>
      <c r="EJ40" s="562" t="s">
        <v>312</v>
      </c>
      <c r="EK40" s="562" t="s">
        <v>312</v>
      </c>
      <c r="EL40" s="562" t="s">
        <v>312</v>
      </c>
      <c r="EM40" s="562" t="s">
        <v>312</v>
      </c>
      <c r="EN40" s="562" t="s">
        <v>312</v>
      </c>
      <c r="EO40" s="553" t="s">
        <v>312</v>
      </c>
      <c r="EP40" s="553" t="s">
        <v>312</v>
      </c>
      <c r="EQ40" s="553" t="s">
        <v>312</v>
      </c>
      <c r="ER40" s="553" t="s">
        <v>312</v>
      </c>
      <c r="ES40" s="553" t="s">
        <v>312</v>
      </c>
      <c r="ET40" s="553" t="s">
        <v>312</v>
      </c>
      <c r="EU40" s="553" t="s">
        <v>312</v>
      </c>
      <c r="EV40" s="553" t="s">
        <v>312</v>
      </c>
      <c r="EW40" s="553" t="s">
        <v>312</v>
      </c>
      <c r="EX40" s="553" t="s">
        <v>312</v>
      </c>
      <c r="EY40" s="553" t="s">
        <v>312</v>
      </c>
      <c r="EZ40" s="553" t="s">
        <v>312</v>
      </c>
      <c r="FA40" s="553" t="s">
        <v>312</v>
      </c>
      <c r="FB40" s="553" t="s">
        <v>312</v>
      </c>
      <c r="FC40" s="553" t="s">
        <v>312</v>
      </c>
      <c r="FD40" s="553" t="s">
        <v>312</v>
      </c>
      <c r="FE40" s="556" t="s">
        <v>312</v>
      </c>
      <c r="FF40" s="1"/>
      <c r="FG40" s="1"/>
      <c r="FH40" s="580" t="str">
        <f>'Z7 TARGET CREATION'!G36</f>
        <v>Seagrass meadow</v>
      </c>
      <c r="FI40" s="559">
        <v>0.67</v>
      </c>
      <c r="FJ40" s="560" t="str">
        <f t="shared" si="5"/>
        <v>High</v>
      </c>
      <c r="FK40" s="1"/>
      <c r="FL40" s="1"/>
      <c r="FM40" s="1"/>
      <c r="FN40" s="1"/>
      <c r="FO40" s="1"/>
      <c r="FP40" s="1"/>
      <c r="FQ40" s="1"/>
      <c r="FR40" s="1"/>
      <c r="FS40" s="1"/>
      <c r="FT40" s="1"/>
      <c r="FU40" s="1"/>
      <c r="FV40" s="1"/>
      <c r="FW40" s="1"/>
      <c r="FX40" s="1"/>
      <c r="FY40" s="1"/>
      <c r="FZ40" s="1"/>
      <c r="GA40" s="1"/>
      <c r="GB40" s="1"/>
      <c r="GC40" s="1"/>
      <c r="GD40" s="1"/>
    </row>
    <row r="41" spans="1:186" ht="15.75" customHeight="1" x14ac:dyDescent="0.2">
      <c r="A41" s="549" t="str">
        <f t="shared" si="6"/>
        <v>Outdoor community farm</v>
      </c>
      <c r="B41" s="550" t="str">
        <f t="shared" si="4"/>
        <v>Outdoor community farm/GOOD</v>
      </c>
      <c r="C41" s="764"/>
      <c r="D41" s="776"/>
      <c r="E41" s="551" t="s">
        <v>332</v>
      </c>
      <c r="F41" s="552" t="s">
        <v>312</v>
      </c>
      <c r="G41" s="561" t="s">
        <v>312</v>
      </c>
      <c r="H41" s="562" t="s">
        <v>312</v>
      </c>
      <c r="I41" s="562" t="s">
        <v>312</v>
      </c>
      <c r="J41" s="553" t="s">
        <v>312</v>
      </c>
      <c r="K41" s="553" t="s">
        <v>312</v>
      </c>
      <c r="L41" s="553" t="s">
        <v>312</v>
      </c>
      <c r="M41" s="553" t="s">
        <v>312</v>
      </c>
      <c r="N41" s="553" t="s">
        <v>312</v>
      </c>
      <c r="O41" s="553" t="s">
        <v>312</v>
      </c>
      <c r="P41" s="553" t="s">
        <v>312</v>
      </c>
      <c r="Q41" s="553" t="s">
        <v>312</v>
      </c>
      <c r="R41" s="553" t="s">
        <v>312</v>
      </c>
      <c r="S41" s="554">
        <v>5</v>
      </c>
      <c r="T41" s="573" t="s">
        <v>312</v>
      </c>
      <c r="U41" s="573" t="s">
        <v>312</v>
      </c>
      <c r="V41" s="553" t="s">
        <v>312</v>
      </c>
      <c r="W41" s="553" t="s">
        <v>312</v>
      </c>
      <c r="X41" s="553" t="s">
        <v>312</v>
      </c>
      <c r="Y41" s="553" t="s">
        <v>312</v>
      </c>
      <c r="Z41" s="553" t="s">
        <v>312</v>
      </c>
      <c r="AA41" s="554">
        <v>5</v>
      </c>
      <c r="AB41" s="573" t="s">
        <v>312</v>
      </c>
      <c r="AC41" s="573" t="s">
        <v>312</v>
      </c>
      <c r="AD41" s="553" t="s">
        <v>312</v>
      </c>
      <c r="AE41" s="553" t="s">
        <v>312</v>
      </c>
      <c r="AF41" s="553" t="s">
        <v>312</v>
      </c>
      <c r="AG41" s="553" t="s">
        <v>312</v>
      </c>
      <c r="AH41" s="553" t="s">
        <v>312</v>
      </c>
      <c r="AI41" s="553" t="s">
        <v>312</v>
      </c>
      <c r="AJ41" s="553" t="s">
        <v>312</v>
      </c>
      <c r="AK41" s="553" t="s">
        <v>312</v>
      </c>
      <c r="AL41" s="553" t="s">
        <v>312</v>
      </c>
      <c r="AM41" s="562" t="s">
        <v>312</v>
      </c>
      <c r="AN41" s="562" t="s">
        <v>312</v>
      </c>
      <c r="AO41" s="562" t="s">
        <v>312</v>
      </c>
      <c r="AP41" s="553" t="s">
        <v>312</v>
      </c>
      <c r="AQ41" s="553" t="s">
        <v>312</v>
      </c>
      <c r="AR41" s="553" t="s">
        <v>312</v>
      </c>
      <c r="AS41" s="553" t="s">
        <v>312</v>
      </c>
      <c r="AT41" s="553" t="s">
        <v>312</v>
      </c>
      <c r="AU41" s="553" t="s">
        <v>312</v>
      </c>
      <c r="AV41" s="553" t="s">
        <v>312</v>
      </c>
      <c r="AW41" s="553" t="s">
        <v>312</v>
      </c>
      <c r="AX41" s="553" t="s">
        <v>312</v>
      </c>
      <c r="AY41" s="553" t="s">
        <v>312</v>
      </c>
      <c r="AZ41" s="553" t="s">
        <v>312</v>
      </c>
      <c r="BA41" s="553" t="s">
        <v>312</v>
      </c>
      <c r="BB41" s="553" t="s">
        <v>312</v>
      </c>
      <c r="BC41" s="553" t="s">
        <v>312</v>
      </c>
      <c r="BD41" s="553" t="s">
        <v>312</v>
      </c>
      <c r="BE41" s="553" t="s">
        <v>312</v>
      </c>
      <c r="BF41" s="553" t="s">
        <v>312</v>
      </c>
      <c r="BG41" s="553" t="s">
        <v>312</v>
      </c>
      <c r="BH41" s="553" t="s">
        <v>312</v>
      </c>
      <c r="BI41" s="553" t="s">
        <v>312</v>
      </c>
      <c r="BJ41" s="553" t="s">
        <v>312</v>
      </c>
      <c r="BK41" s="553" t="s">
        <v>312</v>
      </c>
      <c r="BL41" s="553" t="s">
        <v>312</v>
      </c>
      <c r="BM41" s="553" t="s">
        <v>312</v>
      </c>
      <c r="BN41" s="553" t="s">
        <v>312</v>
      </c>
      <c r="BO41" s="553" t="s">
        <v>312</v>
      </c>
      <c r="BP41" s="553" t="s">
        <v>312</v>
      </c>
      <c r="BQ41" s="553" t="s">
        <v>312</v>
      </c>
      <c r="BR41" s="553" t="s">
        <v>312</v>
      </c>
      <c r="BS41" s="553" t="s">
        <v>312</v>
      </c>
      <c r="BT41" s="553" t="s">
        <v>312</v>
      </c>
      <c r="BU41" s="553" t="s">
        <v>312</v>
      </c>
      <c r="BV41" s="553" t="s">
        <v>312</v>
      </c>
      <c r="BW41" s="553" t="s">
        <v>312</v>
      </c>
      <c r="BX41" s="553" t="s">
        <v>312</v>
      </c>
      <c r="BY41" s="553" t="s">
        <v>312</v>
      </c>
      <c r="BZ41" s="553" t="s">
        <v>312</v>
      </c>
      <c r="CA41" s="553" t="s">
        <v>312</v>
      </c>
      <c r="CB41" s="553" t="s">
        <v>312</v>
      </c>
      <c r="CC41" s="553" t="s">
        <v>312</v>
      </c>
      <c r="CD41" s="553" t="s">
        <v>312</v>
      </c>
      <c r="CE41" s="553" t="s">
        <v>312</v>
      </c>
      <c r="CF41" s="553" t="s">
        <v>312</v>
      </c>
      <c r="CG41" s="553" t="s">
        <v>312</v>
      </c>
      <c r="CH41" s="553" t="s">
        <v>312</v>
      </c>
      <c r="CI41" s="553" t="s">
        <v>312</v>
      </c>
      <c r="CJ41" s="553" t="s">
        <v>312</v>
      </c>
      <c r="CK41" s="553" t="s">
        <v>312</v>
      </c>
      <c r="CL41" s="553" t="s">
        <v>312</v>
      </c>
      <c r="CM41" s="553" t="s">
        <v>312</v>
      </c>
      <c r="CN41" s="553" t="s">
        <v>312</v>
      </c>
      <c r="CO41" s="553" t="s">
        <v>312</v>
      </c>
      <c r="CP41" s="553" t="s">
        <v>312</v>
      </c>
      <c r="CQ41" s="553" t="s">
        <v>312</v>
      </c>
      <c r="CR41" s="553" t="s">
        <v>312</v>
      </c>
      <c r="CS41" s="553" t="s">
        <v>312</v>
      </c>
      <c r="CT41" s="553" t="s">
        <v>312</v>
      </c>
      <c r="CU41" s="553" t="s">
        <v>312</v>
      </c>
      <c r="CV41" s="553" t="s">
        <v>312</v>
      </c>
      <c r="CW41" s="553" t="s">
        <v>312</v>
      </c>
      <c r="CX41" s="553" t="s">
        <v>312</v>
      </c>
      <c r="CY41" s="553" t="s">
        <v>312</v>
      </c>
      <c r="CZ41" s="553" t="s">
        <v>312</v>
      </c>
      <c r="DA41" s="553" t="s">
        <v>312</v>
      </c>
      <c r="DB41" s="553" t="s">
        <v>312</v>
      </c>
      <c r="DC41" s="553" t="s">
        <v>312</v>
      </c>
      <c r="DD41" s="553" t="s">
        <v>312</v>
      </c>
      <c r="DE41" s="553" t="s">
        <v>312</v>
      </c>
      <c r="DF41" s="553" t="s">
        <v>312</v>
      </c>
      <c r="DG41" s="553" t="s">
        <v>312</v>
      </c>
      <c r="DH41" s="553" t="s">
        <v>312</v>
      </c>
      <c r="DI41" s="553" t="s">
        <v>312</v>
      </c>
      <c r="DJ41" s="553" t="s">
        <v>312</v>
      </c>
      <c r="DK41" s="553" t="s">
        <v>312</v>
      </c>
      <c r="DL41" s="553" t="s">
        <v>312</v>
      </c>
      <c r="DM41" s="553" t="s">
        <v>312</v>
      </c>
      <c r="DN41" s="553" t="s">
        <v>312</v>
      </c>
      <c r="DO41" s="553" t="s">
        <v>312</v>
      </c>
      <c r="DP41" s="553" t="s">
        <v>312</v>
      </c>
      <c r="DQ41" s="555" t="s">
        <v>312</v>
      </c>
      <c r="DR41" s="552" t="s">
        <v>312</v>
      </c>
      <c r="DS41" s="553" t="s">
        <v>312</v>
      </c>
      <c r="DT41" s="553" t="s">
        <v>312</v>
      </c>
      <c r="DU41" s="553" t="s">
        <v>312</v>
      </c>
      <c r="DV41" s="553" t="s">
        <v>312</v>
      </c>
      <c r="DW41" s="553" t="s">
        <v>312</v>
      </c>
      <c r="DX41" s="553" t="s">
        <v>312</v>
      </c>
      <c r="DY41" s="553" t="s">
        <v>312</v>
      </c>
      <c r="DZ41" s="553" t="s">
        <v>312</v>
      </c>
      <c r="EA41" s="553" t="s">
        <v>312</v>
      </c>
      <c r="EB41" s="553" t="s">
        <v>312</v>
      </c>
      <c r="EC41" s="553" t="s">
        <v>312</v>
      </c>
      <c r="ED41" s="553" t="s">
        <v>312</v>
      </c>
      <c r="EE41" s="553" t="s">
        <v>312</v>
      </c>
      <c r="EF41" s="553" t="s">
        <v>312</v>
      </c>
      <c r="EG41" s="553" t="s">
        <v>312</v>
      </c>
      <c r="EH41" s="553" t="s">
        <v>312</v>
      </c>
      <c r="EI41" s="553" t="s">
        <v>312</v>
      </c>
      <c r="EJ41" s="553" t="s">
        <v>312</v>
      </c>
      <c r="EK41" s="553" t="s">
        <v>312</v>
      </c>
      <c r="EL41" s="553" t="s">
        <v>312</v>
      </c>
      <c r="EM41" s="553" t="s">
        <v>312</v>
      </c>
      <c r="EN41" s="553" t="s">
        <v>312</v>
      </c>
      <c r="EO41" s="553" t="s">
        <v>312</v>
      </c>
      <c r="EP41" s="553" t="s">
        <v>312</v>
      </c>
      <c r="EQ41" s="553" t="s">
        <v>312</v>
      </c>
      <c r="ER41" s="553" t="s">
        <v>312</v>
      </c>
      <c r="ES41" s="553" t="s">
        <v>312</v>
      </c>
      <c r="ET41" s="553" t="s">
        <v>312</v>
      </c>
      <c r="EU41" s="553" t="s">
        <v>312</v>
      </c>
      <c r="EV41" s="553" t="s">
        <v>312</v>
      </c>
      <c r="EW41" s="553" t="s">
        <v>312</v>
      </c>
      <c r="EX41" s="553" t="s">
        <v>312</v>
      </c>
      <c r="EY41" s="553" t="s">
        <v>312</v>
      </c>
      <c r="EZ41" s="553" t="s">
        <v>312</v>
      </c>
      <c r="FA41" s="553" t="s">
        <v>312</v>
      </c>
      <c r="FB41" s="553" t="s">
        <v>312</v>
      </c>
      <c r="FC41" s="553" t="s">
        <v>312</v>
      </c>
      <c r="FD41" s="553" t="s">
        <v>312</v>
      </c>
      <c r="FE41" s="556" t="s">
        <v>312</v>
      </c>
      <c r="FF41" s="1"/>
      <c r="FG41" s="1"/>
      <c r="FH41" s="580" t="str">
        <f>'Z7 TARGET CREATION'!G37</f>
        <v>Coral reef</v>
      </c>
      <c r="FI41" s="559">
        <v>0.75</v>
      </c>
      <c r="FJ41" s="560" t="str">
        <f t="shared" si="5"/>
        <v>Medium</v>
      </c>
      <c r="FK41" s="1"/>
      <c r="FL41" s="1"/>
      <c r="FM41" s="1"/>
      <c r="FN41" s="1"/>
      <c r="FO41" s="1"/>
      <c r="FP41" s="1"/>
      <c r="FQ41" s="1"/>
      <c r="FR41" s="1"/>
      <c r="FS41" s="1"/>
      <c r="FT41" s="1"/>
      <c r="FU41" s="1"/>
      <c r="FV41" s="1"/>
      <c r="FW41" s="1"/>
      <c r="FX41" s="1"/>
      <c r="FY41" s="1"/>
      <c r="FZ41" s="1"/>
      <c r="GA41" s="1"/>
      <c r="GB41" s="1"/>
      <c r="GC41" s="1"/>
      <c r="GD41" s="1"/>
    </row>
    <row r="42" spans="1:186" ht="15.75" customHeight="1" x14ac:dyDescent="0.2">
      <c r="A42" s="549" t="str">
        <f t="shared" si="6"/>
        <v>Outdoor rooftop greenery</v>
      </c>
      <c r="B42" s="550" t="str">
        <f t="shared" si="4"/>
        <v>Outdoor rooftop greenery/NA</v>
      </c>
      <c r="C42" s="777" t="str">
        <f>'Z2 DISTINCTIVENESS'!A35</f>
        <v>Living roofs and walls</v>
      </c>
      <c r="D42" s="779" t="str">
        <f>'Z2 DISTINCTIVENESS'!B35</f>
        <v>Outdoor rooftop greenery</v>
      </c>
      <c r="E42" s="551" t="s">
        <v>310</v>
      </c>
      <c r="F42" s="552" t="s">
        <v>312</v>
      </c>
      <c r="G42" s="561" t="s">
        <v>312</v>
      </c>
      <c r="H42" s="562" t="s">
        <v>312</v>
      </c>
      <c r="I42" s="562" t="s">
        <v>312</v>
      </c>
      <c r="J42" s="562" t="s">
        <v>312</v>
      </c>
      <c r="K42" s="562" t="s">
        <v>312</v>
      </c>
      <c r="L42" s="562" t="s">
        <v>312</v>
      </c>
      <c r="M42" s="562" t="s">
        <v>312</v>
      </c>
      <c r="N42" s="562" t="s">
        <v>312</v>
      </c>
      <c r="O42" s="562" t="s">
        <v>312</v>
      </c>
      <c r="P42" s="562" t="s">
        <v>312</v>
      </c>
      <c r="Q42" s="562" t="s">
        <v>312</v>
      </c>
      <c r="R42" s="562" t="s">
        <v>312</v>
      </c>
      <c r="S42" s="562" t="s">
        <v>312</v>
      </c>
      <c r="T42" s="562" t="s">
        <v>312</v>
      </c>
      <c r="U42" s="562" t="s">
        <v>312</v>
      </c>
      <c r="V42" s="562" t="s">
        <v>312</v>
      </c>
      <c r="W42" s="562" t="s">
        <v>312</v>
      </c>
      <c r="X42" s="562" t="s">
        <v>312</v>
      </c>
      <c r="Y42" s="562" t="s">
        <v>312</v>
      </c>
      <c r="Z42" s="562" t="s">
        <v>312</v>
      </c>
      <c r="AA42" s="562" t="s">
        <v>312</v>
      </c>
      <c r="AB42" s="562" t="s">
        <v>312</v>
      </c>
      <c r="AC42" s="562" t="s">
        <v>312</v>
      </c>
      <c r="AD42" s="562" t="s">
        <v>312</v>
      </c>
      <c r="AE42" s="562" t="s">
        <v>312</v>
      </c>
      <c r="AF42" s="562" t="s">
        <v>312</v>
      </c>
      <c r="AG42" s="562" t="s">
        <v>312</v>
      </c>
      <c r="AH42" s="562" t="s">
        <v>312</v>
      </c>
      <c r="AI42" s="562" t="s">
        <v>312</v>
      </c>
      <c r="AJ42" s="562" t="s">
        <v>312</v>
      </c>
      <c r="AK42" s="562" t="s">
        <v>312</v>
      </c>
      <c r="AL42" s="562" t="s">
        <v>312</v>
      </c>
      <c r="AM42" s="562" t="s">
        <v>312</v>
      </c>
      <c r="AN42" s="562" t="s">
        <v>312</v>
      </c>
      <c r="AO42" s="562" t="s">
        <v>312</v>
      </c>
      <c r="AP42" s="562" t="s">
        <v>312</v>
      </c>
      <c r="AQ42" s="562" t="s">
        <v>312</v>
      </c>
      <c r="AR42" s="562" t="s">
        <v>312</v>
      </c>
      <c r="AS42" s="562" t="s">
        <v>312</v>
      </c>
      <c r="AT42" s="562" t="s">
        <v>312</v>
      </c>
      <c r="AU42" s="562" t="s">
        <v>312</v>
      </c>
      <c r="AV42" s="562" t="s">
        <v>312</v>
      </c>
      <c r="AW42" s="562" t="s">
        <v>312</v>
      </c>
      <c r="AX42" s="562" t="s">
        <v>312</v>
      </c>
      <c r="AY42" s="562" t="s">
        <v>312</v>
      </c>
      <c r="AZ42" s="562" t="s">
        <v>312</v>
      </c>
      <c r="BA42" s="562" t="s">
        <v>312</v>
      </c>
      <c r="BB42" s="562" t="s">
        <v>312</v>
      </c>
      <c r="BC42" s="562" t="s">
        <v>312</v>
      </c>
      <c r="BD42" s="562" t="s">
        <v>312</v>
      </c>
      <c r="BE42" s="562" t="s">
        <v>312</v>
      </c>
      <c r="BF42" s="562" t="s">
        <v>312</v>
      </c>
      <c r="BG42" s="562" t="s">
        <v>312</v>
      </c>
      <c r="BH42" s="562" t="s">
        <v>312</v>
      </c>
      <c r="BI42" s="562" t="s">
        <v>312</v>
      </c>
      <c r="BJ42" s="562" t="s">
        <v>312</v>
      </c>
      <c r="BK42" s="562" t="s">
        <v>312</v>
      </c>
      <c r="BL42" s="562" t="s">
        <v>312</v>
      </c>
      <c r="BM42" s="562" t="s">
        <v>312</v>
      </c>
      <c r="BN42" s="562" t="s">
        <v>312</v>
      </c>
      <c r="BO42" s="562" t="s">
        <v>312</v>
      </c>
      <c r="BP42" s="562" t="s">
        <v>312</v>
      </c>
      <c r="BQ42" s="562" t="s">
        <v>312</v>
      </c>
      <c r="BR42" s="562" t="s">
        <v>312</v>
      </c>
      <c r="BS42" s="562" t="s">
        <v>312</v>
      </c>
      <c r="BT42" s="562" t="s">
        <v>312</v>
      </c>
      <c r="BU42" s="562" t="s">
        <v>312</v>
      </c>
      <c r="BV42" s="553" t="s">
        <v>312</v>
      </c>
      <c r="BW42" s="553" t="s">
        <v>312</v>
      </c>
      <c r="BX42" s="553" t="s">
        <v>312</v>
      </c>
      <c r="BY42" s="553" t="s">
        <v>312</v>
      </c>
      <c r="BZ42" s="553" t="s">
        <v>312</v>
      </c>
      <c r="CA42" s="553" t="s">
        <v>312</v>
      </c>
      <c r="CB42" s="553" t="s">
        <v>312</v>
      </c>
      <c r="CC42" s="553" t="s">
        <v>312</v>
      </c>
      <c r="CD42" s="553" t="s">
        <v>312</v>
      </c>
      <c r="CE42" s="553" t="s">
        <v>312</v>
      </c>
      <c r="CF42" s="553" t="s">
        <v>312</v>
      </c>
      <c r="CG42" s="553" t="s">
        <v>312</v>
      </c>
      <c r="CH42" s="553" t="s">
        <v>312</v>
      </c>
      <c r="CI42" s="553" t="s">
        <v>312</v>
      </c>
      <c r="CJ42" s="553" t="s">
        <v>312</v>
      </c>
      <c r="CK42" s="553" t="s">
        <v>312</v>
      </c>
      <c r="CL42" s="553" t="s">
        <v>312</v>
      </c>
      <c r="CM42" s="553" t="s">
        <v>312</v>
      </c>
      <c r="CN42" s="553" t="s">
        <v>312</v>
      </c>
      <c r="CO42" s="553" t="s">
        <v>312</v>
      </c>
      <c r="CP42" s="553" t="s">
        <v>312</v>
      </c>
      <c r="CQ42" s="553" t="s">
        <v>312</v>
      </c>
      <c r="CR42" s="553" t="s">
        <v>312</v>
      </c>
      <c r="CS42" s="553" t="s">
        <v>312</v>
      </c>
      <c r="CT42" s="553" t="s">
        <v>312</v>
      </c>
      <c r="CU42" s="553" t="s">
        <v>312</v>
      </c>
      <c r="CV42" s="553" t="s">
        <v>312</v>
      </c>
      <c r="CW42" s="553" t="s">
        <v>312</v>
      </c>
      <c r="CX42" s="553" t="s">
        <v>312</v>
      </c>
      <c r="CY42" s="553" t="s">
        <v>312</v>
      </c>
      <c r="CZ42" s="553" t="s">
        <v>312</v>
      </c>
      <c r="DA42" s="553" t="s">
        <v>312</v>
      </c>
      <c r="DB42" s="553" t="s">
        <v>312</v>
      </c>
      <c r="DC42" s="553" t="s">
        <v>312</v>
      </c>
      <c r="DD42" s="553" t="s">
        <v>312</v>
      </c>
      <c r="DE42" s="553" t="s">
        <v>312</v>
      </c>
      <c r="DF42" s="553" t="s">
        <v>312</v>
      </c>
      <c r="DG42" s="553" t="s">
        <v>312</v>
      </c>
      <c r="DH42" s="553" t="s">
        <v>312</v>
      </c>
      <c r="DI42" s="553" t="s">
        <v>312</v>
      </c>
      <c r="DJ42" s="553" t="s">
        <v>312</v>
      </c>
      <c r="DK42" s="553" t="s">
        <v>312</v>
      </c>
      <c r="DL42" s="553" t="s">
        <v>312</v>
      </c>
      <c r="DM42" s="553" t="s">
        <v>312</v>
      </c>
      <c r="DN42" s="553" t="s">
        <v>312</v>
      </c>
      <c r="DO42" s="553" t="s">
        <v>312</v>
      </c>
      <c r="DP42" s="553" t="s">
        <v>312</v>
      </c>
      <c r="DQ42" s="555" t="s">
        <v>312</v>
      </c>
      <c r="DR42" s="552" t="s">
        <v>312</v>
      </c>
      <c r="DS42" s="553" t="s">
        <v>312</v>
      </c>
      <c r="DT42" s="553" t="s">
        <v>312</v>
      </c>
      <c r="DU42" s="553" t="s">
        <v>312</v>
      </c>
      <c r="DV42" s="553" t="s">
        <v>312</v>
      </c>
      <c r="DW42" s="553" t="s">
        <v>312</v>
      </c>
      <c r="DX42" s="553" t="s">
        <v>312</v>
      </c>
      <c r="DY42" s="553" t="s">
        <v>312</v>
      </c>
      <c r="DZ42" s="553" t="s">
        <v>312</v>
      </c>
      <c r="EA42" s="553" t="s">
        <v>312</v>
      </c>
      <c r="EB42" s="553" t="s">
        <v>312</v>
      </c>
      <c r="EC42" s="553" t="s">
        <v>312</v>
      </c>
      <c r="ED42" s="553" t="s">
        <v>312</v>
      </c>
      <c r="EE42" s="553" t="s">
        <v>312</v>
      </c>
      <c r="EF42" s="553" t="s">
        <v>312</v>
      </c>
      <c r="EG42" s="553" t="s">
        <v>312</v>
      </c>
      <c r="EH42" s="553" t="s">
        <v>312</v>
      </c>
      <c r="EI42" s="553" t="s">
        <v>312</v>
      </c>
      <c r="EJ42" s="553" t="s">
        <v>312</v>
      </c>
      <c r="EK42" s="553" t="s">
        <v>312</v>
      </c>
      <c r="EL42" s="553" t="s">
        <v>312</v>
      </c>
      <c r="EM42" s="553" t="s">
        <v>312</v>
      </c>
      <c r="EN42" s="553" t="s">
        <v>312</v>
      </c>
      <c r="EO42" s="553" t="s">
        <v>312</v>
      </c>
      <c r="EP42" s="553" t="s">
        <v>312</v>
      </c>
      <c r="EQ42" s="553" t="s">
        <v>312</v>
      </c>
      <c r="ER42" s="553" t="s">
        <v>312</v>
      </c>
      <c r="ES42" s="553" t="s">
        <v>312</v>
      </c>
      <c r="ET42" s="553" t="s">
        <v>312</v>
      </c>
      <c r="EU42" s="553" t="s">
        <v>312</v>
      </c>
      <c r="EV42" s="553" t="s">
        <v>312</v>
      </c>
      <c r="EW42" s="553" t="s">
        <v>312</v>
      </c>
      <c r="EX42" s="553" t="s">
        <v>312</v>
      </c>
      <c r="EY42" s="553" t="s">
        <v>312</v>
      </c>
      <c r="EZ42" s="553" t="s">
        <v>312</v>
      </c>
      <c r="FA42" s="553" t="s">
        <v>312</v>
      </c>
      <c r="FB42" s="553" t="s">
        <v>312</v>
      </c>
      <c r="FC42" s="553" t="s">
        <v>312</v>
      </c>
      <c r="FD42" s="553" t="s">
        <v>312</v>
      </c>
      <c r="FE42" s="556" t="s">
        <v>312</v>
      </c>
      <c r="FF42" s="565"/>
      <c r="FG42" s="1"/>
      <c r="FH42" s="580" t="str">
        <f>'Z7 TARGET CREATION'!G38</f>
        <v>Mudflats</v>
      </c>
      <c r="FI42" s="559">
        <v>0.75</v>
      </c>
      <c r="FJ42" s="560" t="str">
        <f t="shared" si="5"/>
        <v>Medium</v>
      </c>
      <c r="FK42" s="1"/>
      <c r="FL42" s="1"/>
      <c r="FM42" s="1"/>
      <c r="FN42" s="1"/>
      <c r="FO42" s="1"/>
      <c r="FP42" s="1"/>
      <c r="FQ42" s="1"/>
      <c r="FR42" s="1"/>
      <c r="FS42" s="1"/>
      <c r="FT42" s="1"/>
      <c r="FU42" s="1"/>
      <c r="FV42" s="1"/>
      <c r="FW42" s="1"/>
      <c r="FX42" s="1"/>
      <c r="FY42" s="1"/>
      <c r="FZ42" s="1"/>
      <c r="GA42" s="1"/>
      <c r="GB42" s="1"/>
      <c r="GC42" s="1"/>
      <c r="GD42" s="1"/>
    </row>
    <row r="43" spans="1:186" ht="15.75" customHeight="1" x14ac:dyDescent="0.2">
      <c r="A43" s="549" t="str">
        <f t="shared" si="6"/>
        <v>Outdoor rooftop greenery</v>
      </c>
      <c r="B43" s="550" t="str">
        <f t="shared" si="4"/>
        <v>Outdoor rooftop greenery/POOR</v>
      </c>
      <c r="C43" s="763"/>
      <c r="D43" s="775"/>
      <c r="E43" s="551" t="s">
        <v>331</v>
      </c>
      <c r="F43" s="552" t="s">
        <v>312</v>
      </c>
      <c r="G43" s="561" t="s">
        <v>312</v>
      </c>
      <c r="H43" s="562" t="s">
        <v>312</v>
      </c>
      <c r="I43" s="562" t="s">
        <v>312</v>
      </c>
      <c r="J43" s="553" t="s">
        <v>312</v>
      </c>
      <c r="K43" s="553" t="s">
        <v>312</v>
      </c>
      <c r="L43" s="553" t="s">
        <v>312</v>
      </c>
      <c r="M43" s="553" t="s">
        <v>312</v>
      </c>
      <c r="N43" s="553" t="s">
        <v>312</v>
      </c>
      <c r="O43" s="553" t="s">
        <v>312</v>
      </c>
      <c r="P43" s="553" t="s">
        <v>312</v>
      </c>
      <c r="Q43" s="553" t="s">
        <v>312</v>
      </c>
      <c r="R43" s="553" t="s">
        <v>312</v>
      </c>
      <c r="S43" s="553" t="s">
        <v>312</v>
      </c>
      <c r="T43" s="553" t="s">
        <v>312</v>
      </c>
      <c r="U43" s="553" t="s">
        <v>312</v>
      </c>
      <c r="V43" s="553" t="s">
        <v>312</v>
      </c>
      <c r="W43" s="553" t="s">
        <v>312</v>
      </c>
      <c r="X43" s="553" t="s">
        <v>312</v>
      </c>
      <c r="Y43" s="553" t="s">
        <v>312</v>
      </c>
      <c r="Z43" s="553" t="s">
        <v>312</v>
      </c>
      <c r="AA43" s="553" t="s">
        <v>312</v>
      </c>
      <c r="AB43" s="553" t="s">
        <v>312</v>
      </c>
      <c r="AC43" s="553" t="s">
        <v>312</v>
      </c>
      <c r="AD43" s="553" t="s">
        <v>312</v>
      </c>
      <c r="AE43" s="553" t="s">
        <v>312</v>
      </c>
      <c r="AF43" s="553" t="s">
        <v>312</v>
      </c>
      <c r="AG43" s="553" t="s">
        <v>312</v>
      </c>
      <c r="AH43" s="553" t="s">
        <v>312</v>
      </c>
      <c r="AI43" s="553" t="s">
        <v>312</v>
      </c>
      <c r="AJ43" s="553" t="s">
        <v>312</v>
      </c>
      <c r="AK43" s="553" t="s">
        <v>312</v>
      </c>
      <c r="AL43" s="553" t="s">
        <v>312</v>
      </c>
      <c r="AM43" s="553" t="s">
        <v>312</v>
      </c>
      <c r="AN43" s="553" t="s">
        <v>312</v>
      </c>
      <c r="AO43" s="553" t="s">
        <v>312</v>
      </c>
      <c r="AP43" s="553" t="s">
        <v>312</v>
      </c>
      <c r="AQ43" s="562" t="s">
        <v>312</v>
      </c>
      <c r="AR43" s="574">
        <v>1</v>
      </c>
      <c r="AS43" s="574">
        <v>2</v>
      </c>
      <c r="AT43" s="553" t="s">
        <v>312</v>
      </c>
      <c r="AU43" s="553" t="s">
        <v>312</v>
      </c>
      <c r="AV43" s="553" t="s">
        <v>312</v>
      </c>
      <c r="AW43" s="553" t="s">
        <v>312</v>
      </c>
      <c r="AX43" s="553" t="s">
        <v>312</v>
      </c>
      <c r="AY43" s="553" t="s">
        <v>312</v>
      </c>
      <c r="AZ43" s="553" t="s">
        <v>312</v>
      </c>
      <c r="BA43" s="553" t="s">
        <v>312</v>
      </c>
      <c r="BB43" s="553" t="s">
        <v>312</v>
      </c>
      <c r="BC43" s="553" t="s">
        <v>312</v>
      </c>
      <c r="BD43" s="553" t="s">
        <v>312</v>
      </c>
      <c r="BE43" s="553" t="s">
        <v>312</v>
      </c>
      <c r="BF43" s="553" t="s">
        <v>312</v>
      </c>
      <c r="BG43" s="553" t="s">
        <v>312</v>
      </c>
      <c r="BH43" s="553" t="s">
        <v>312</v>
      </c>
      <c r="BI43" s="553" t="s">
        <v>312</v>
      </c>
      <c r="BJ43" s="553" t="s">
        <v>312</v>
      </c>
      <c r="BK43" s="553" t="s">
        <v>312</v>
      </c>
      <c r="BL43" s="553" t="s">
        <v>312</v>
      </c>
      <c r="BM43" s="553" t="s">
        <v>312</v>
      </c>
      <c r="BN43" s="553" t="s">
        <v>312</v>
      </c>
      <c r="BO43" s="562" t="s">
        <v>312</v>
      </c>
      <c r="BP43" s="562" t="s">
        <v>312</v>
      </c>
      <c r="BQ43" s="562" t="s">
        <v>312</v>
      </c>
      <c r="BR43" s="562" t="s">
        <v>312</v>
      </c>
      <c r="BS43" s="562" t="s">
        <v>312</v>
      </c>
      <c r="BT43" s="562" t="s">
        <v>312</v>
      </c>
      <c r="BU43" s="562" t="s">
        <v>312</v>
      </c>
      <c r="BV43" s="553" t="s">
        <v>312</v>
      </c>
      <c r="BW43" s="553" t="s">
        <v>312</v>
      </c>
      <c r="BX43" s="553" t="s">
        <v>312</v>
      </c>
      <c r="BY43" s="553" t="s">
        <v>312</v>
      </c>
      <c r="BZ43" s="553" t="s">
        <v>312</v>
      </c>
      <c r="CA43" s="553" t="s">
        <v>312</v>
      </c>
      <c r="CB43" s="553" t="s">
        <v>312</v>
      </c>
      <c r="CC43" s="553" t="s">
        <v>312</v>
      </c>
      <c r="CD43" s="553" t="s">
        <v>312</v>
      </c>
      <c r="CE43" s="553" t="s">
        <v>312</v>
      </c>
      <c r="CF43" s="553" t="s">
        <v>312</v>
      </c>
      <c r="CG43" s="553" t="s">
        <v>312</v>
      </c>
      <c r="CH43" s="553" t="s">
        <v>312</v>
      </c>
      <c r="CI43" s="553" t="s">
        <v>312</v>
      </c>
      <c r="CJ43" s="553" t="s">
        <v>312</v>
      </c>
      <c r="CK43" s="553" t="s">
        <v>312</v>
      </c>
      <c r="CL43" s="553" t="s">
        <v>312</v>
      </c>
      <c r="CM43" s="553" t="s">
        <v>312</v>
      </c>
      <c r="CN43" s="553" t="s">
        <v>312</v>
      </c>
      <c r="CO43" s="553" t="s">
        <v>312</v>
      </c>
      <c r="CP43" s="553" t="s">
        <v>312</v>
      </c>
      <c r="CQ43" s="553" t="s">
        <v>312</v>
      </c>
      <c r="CR43" s="553" t="s">
        <v>312</v>
      </c>
      <c r="CS43" s="553" t="s">
        <v>312</v>
      </c>
      <c r="CT43" s="553" t="s">
        <v>312</v>
      </c>
      <c r="CU43" s="553" t="s">
        <v>312</v>
      </c>
      <c r="CV43" s="553" t="s">
        <v>312</v>
      </c>
      <c r="CW43" s="553" t="s">
        <v>312</v>
      </c>
      <c r="CX43" s="553" t="s">
        <v>312</v>
      </c>
      <c r="CY43" s="553" t="s">
        <v>312</v>
      </c>
      <c r="CZ43" s="553" t="s">
        <v>312</v>
      </c>
      <c r="DA43" s="553" t="s">
        <v>312</v>
      </c>
      <c r="DB43" s="553" t="s">
        <v>312</v>
      </c>
      <c r="DC43" s="553" t="s">
        <v>312</v>
      </c>
      <c r="DD43" s="553" t="s">
        <v>312</v>
      </c>
      <c r="DE43" s="553" t="s">
        <v>312</v>
      </c>
      <c r="DF43" s="553" t="s">
        <v>312</v>
      </c>
      <c r="DG43" s="553" t="s">
        <v>312</v>
      </c>
      <c r="DH43" s="553" t="s">
        <v>312</v>
      </c>
      <c r="DI43" s="553" t="s">
        <v>312</v>
      </c>
      <c r="DJ43" s="553" t="s">
        <v>312</v>
      </c>
      <c r="DK43" s="553" t="s">
        <v>312</v>
      </c>
      <c r="DL43" s="553" t="s">
        <v>312</v>
      </c>
      <c r="DM43" s="553" t="s">
        <v>312</v>
      </c>
      <c r="DN43" s="553" t="s">
        <v>312</v>
      </c>
      <c r="DO43" s="553" t="s">
        <v>312</v>
      </c>
      <c r="DP43" s="553" t="s">
        <v>312</v>
      </c>
      <c r="DQ43" s="555" t="s">
        <v>312</v>
      </c>
      <c r="DR43" s="552" t="s">
        <v>312</v>
      </c>
      <c r="DS43" s="553" t="s">
        <v>312</v>
      </c>
      <c r="DT43" s="553" t="s">
        <v>312</v>
      </c>
      <c r="DU43" s="553" t="s">
        <v>312</v>
      </c>
      <c r="DV43" s="553" t="s">
        <v>312</v>
      </c>
      <c r="DW43" s="553" t="s">
        <v>312</v>
      </c>
      <c r="DX43" s="553" t="s">
        <v>312</v>
      </c>
      <c r="DY43" s="553" t="s">
        <v>312</v>
      </c>
      <c r="DZ43" s="553" t="s">
        <v>312</v>
      </c>
      <c r="EA43" s="553" t="s">
        <v>312</v>
      </c>
      <c r="EB43" s="553" t="s">
        <v>312</v>
      </c>
      <c r="EC43" s="553" t="s">
        <v>312</v>
      </c>
      <c r="ED43" s="553" t="s">
        <v>312</v>
      </c>
      <c r="EE43" s="553" t="s">
        <v>312</v>
      </c>
      <c r="EF43" s="553" t="s">
        <v>312</v>
      </c>
      <c r="EG43" s="553" t="s">
        <v>312</v>
      </c>
      <c r="EH43" s="553" t="s">
        <v>312</v>
      </c>
      <c r="EI43" s="553" t="s">
        <v>312</v>
      </c>
      <c r="EJ43" s="553" t="s">
        <v>312</v>
      </c>
      <c r="EK43" s="553" t="s">
        <v>312</v>
      </c>
      <c r="EL43" s="553" t="s">
        <v>312</v>
      </c>
      <c r="EM43" s="553" t="s">
        <v>312</v>
      </c>
      <c r="EN43" s="553" t="s">
        <v>312</v>
      </c>
      <c r="EO43" s="553" t="s">
        <v>312</v>
      </c>
      <c r="EP43" s="553" t="s">
        <v>312</v>
      </c>
      <c r="EQ43" s="553" t="s">
        <v>312</v>
      </c>
      <c r="ER43" s="553" t="s">
        <v>312</v>
      </c>
      <c r="ES43" s="553" t="s">
        <v>312</v>
      </c>
      <c r="ET43" s="553" t="s">
        <v>312</v>
      </c>
      <c r="EU43" s="553" t="s">
        <v>312</v>
      </c>
      <c r="EV43" s="553" t="s">
        <v>312</v>
      </c>
      <c r="EW43" s="553" t="s">
        <v>312</v>
      </c>
      <c r="EX43" s="553" t="s">
        <v>312</v>
      </c>
      <c r="EY43" s="553" t="s">
        <v>312</v>
      </c>
      <c r="EZ43" s="553" t="s">
        <v>312</v>
      </c>
      <c r="FA43" s="553" t="s">
        <v>312</v>
      </c>
      <c r="FB43" s="553" t="s">
        <v>312</v>
      </c>
      <c r="FC43" s="553" t="s">
        <v>312</v>
      </c>
      <c r="FD43" s="553" t="s">
        <v>312</v>
      </c>
      <c r="FE43" s="556" t="s">
        <v>312</v>
      </c>
      <c r="FF43" s="1"/>
      <c r="FG43" s="1"/>
      <c r="FH43" s="580" t="str">
        <f>'Z7 TARGET CREATION'!G39</f>
        <v>Rocky shore</v>
      </c>
      <c r="FI43" s="559" t="s">
        <v>312</v>
      </c>
      <c r="FJ43" s="560" t="str">
        <f t="shared" si="5"/>
        <v>Not possible</v>
      </c>
      <c r="FK43" s="1"/>
      <c r="FL43" s="1"/>
      <c r="FM43" s="1"/>
      <c r="FN43" s="1"/>
      <c r="FO43" s="1"/>
      <c r="FP43" s="1"/>
      <c r="FQ43" s="1"/>
      <c r="FR43" s="1"/>
      <c r="FS43" s="1"/>
      <c r="FT43" s="1"/>
      <c r="FU43" s="1"/>
      <c r="FV43" s="1"/>
      <c r="FW43" s="1"/>
      <c r="FX43" s="1"/>
      <c r="FY43" s="1"/>
      <c r="FZ43" s="1"/>
      <c r="GA43" s="1"/>
      <c r="GB43" s="1"/>
      <c r="GC43" s="1"/>
      <c r="GD43" s="1"/>
    </row>
    <row r="44" spans="1:186" ht="15.75" customHeight="1" x14ac:dyDescent="0.2">
      <c r="A44" s="549" t="str">
        <f t="shared" si="6"/>
        <v>Outdoor rooftop greenery</v>
      </c>
      <c r="B44" s="550" t="str">
        <f t="shared" si="4"/>
        <v>Outdoor rooftop greenery/MODERATE</v>
      </c>
      <c r="C44" s="763"/>
      <c r="D44" s="775"/>
      <c r="E44" s="551" t="s">
        <v>130</v>
      </c>
      <c r="F44" s="552" t="s">
        <v>312</v>
      </c>
      <c r="G44" s="561" t="s">
        <v>312</v>
      </c>
      <c r="H44" s="562" t="s">
        <v>312</v>
      </c>
      <c r="I44" s="562" t="s">
        <v>312</v>
      </c>
      <c r="J44" s="553" t="s">
        <v>312</v>
      </c>
      <c r="K44" s="553" t="s">
        <v>312</v>
      </c>
      <c r="L44" s="553" t="s">
        <v>312</v>
      </c>
      <c r="M44" s="553" t="s">
        <v>312</v>
      </c>
      <c r="N44" s="553" t="s">
        <v>312</v>
      </c>
      <c r="O44" s="553" t="s">
        <v>312</v>
      </c>
      <c r="P44" s="553" t="s">
        <v>312</v>
      </c>
      <c r="Q44" s="553" t="s">
        <v>312</v>
      </c>
      <c r="R44" s="553" t="s">
        <v>312</v>
      </c>
      <c r="S44" s="553" t="s">
        <v>312</v>
      </c>
      <c r="T44" s="553" t="s">
        <v>312</v>
      </c>
      <c r="U44" s="553" t="s">
        <v>312</v>
      </c>
      <c r="V44" s="553" t="s">
        <v>312</v>
      </c>
      <c r="W44" s="553" t="s">
        <v>312</v>
      </c>
      <c r="X44" s="553" t="s">
        <v>312</v>
      </c>
      <c r="Y44" s="553" t="s">
        <v>312</v>
      </c>
      <c r="Z44" s="553" t="s">
        <v>312</v>
      </c>
      <c r="AA44" s="553" t="s">
        <v>312</v>
      </c>
      <c r="AB44" s="553" t="s">
        <v>312</v>
      </c>
      <c r="AC44" s="553" t="s">
        <v>312</v>
      </c>
      <c r="AD44" s="553" t="s">
        <v>312</v>
      </c>
      <c r="AE44" s="553" t="s">
        <v>312</v>
      </c>
      <c r="AF44" s="553" t="s">
        <v>312</v>
      </c>
      <c r="AG44" s="553" t="s">
        <v>312</v>
      </c>
      <c r="AH44" s="553" t="s">
        <v>312</v>
      </c>
      <c r="AI44" s="553" t="s">
        <v>312</v>
      </c>
      <c r="AJ44" s="553" t="s">
        <v>312</v>
      </c>
      <c r="AK44" s="553" t="s">
        <v>312</v>
      </c>
      <c r="AL44" s="553" t="s">
        <v>312</v>
      </c>
      <c r="AM44" s="553" t="s">
        <v>312</v>
      </c>
      <c r="AN44" s="553" t="s">
        <v>312</v>
      </c>
      <c r="AO44" s="553" t="s">
        <v>312</v>
      </c>
      <c r="AP44" s="553" t="s">
        <v>312</v>
      </c>
      <c r="AQ44" s="562" t="s">
        <v>312</v>
      </c>
      <c r="AR44" s="562" t="s">
        <v>312</v>
      </c>
      <c r="AS44" s="574">
        <v>1</v>
      </c>
      <c r="AT44" s="553" t="s">
        <v>312</v>
      </c>
      <c r="AU44" s="553" t="s">
        <v>312</v>
      </c>
      <c r="AV44" s="553" t="s">
        <v>312</v>
      </c>
      <c r="AW44" s="553" t="s">
        <v>312</v>
      </c>
      <c r="AX44" s="553" t="s">
        <v>312</v>
      </c>
      <c r="AY44" s="553" t="s">
        <v>312</v>
      </c>
      <c r="AZ44" s="553" t="s">
        <v>312</v>
      </c>
      <c r="BA44" s="553" t="s">
        <v>312</v>
      </c>
      <c r="BB44" s="553" t="s">
        <v>312</v>
      </c>
      <c r="BC44" s="553" t="s">
        <v>312</v>
      </c>
      <c r="BD44" s="553" t="s">
        <v>312</v>
      </c>
      <c r="BE44" s="553" t="s">
        <v>312</v>
      </c>
      <c r="BF44" s="553" t="s">
        <v>312</v>
      </c>
      <c r="BG44" s="553" t="s">
        <v>312</v>
      </c>
      <c r="BH44" s="553" t="s">
        <v>312</v>
      </c>
      <c r="BI44" s="553" t="s">
        <v>312</v>
      </c>
      <c r="BJ44" s="553" t="s">
        <v>312</v>
      </c>
      <c r="BK44" s="553" t="s">
        <v>312</v>
      </c>
      <c r="BL44" s="553" t="s">
        <v>312</v>
      </c>
      <c r="BM44" s="553" t="s">
        <v>312</v>
      </c>
      <c r="BN44" s="553" t="s">
        <v>312</v>
      </c>
      <c r="BO44" s="562" t="s">
        <v>312</v>
      </c>
      <c r="BP44" s="562" t="s">
        <v>312</v>
      </c>
      <c r="BQ44" s="562" t="s">
        <v>312</v>
      </c>
      <c r="BR44" s="562" t="s">
        <v>312</v>
      </c>
      <c r="BS44" s="562" t="s">
        <v>312</v>
      </c>
      <c r="BT44" s="562" t="s">
        <v>312</v>
      </c>
      <c r="BU44" s="562" t="s">
        <v>312</v>
      </c>
      <c r="BV44" s="562" t="s">
        <v>312</v>
      </c>
      <c r="BW44" s="562" t="s">
        <v>312</v>
      </c>
      <c r="BX44" s="562" t="s">
        <v>312</v>
      </c>
      <c r="BY44" s="562" t="s">
        <v>312</v>
      </c>
      <c r="BZ44" s="562" t="s">
        <v>312</v>
      </c>
      <c r="CA44" s="562" t="s">
        <v>312</v>
      </c>
      <c r="CB44" s="562" t="s">
        <v>312</v>
      </c>
      <c r="CC44" s="562" t="s">
        <v>312</v>
      </c>
      <c r="CD44" s="562" t="s">
        <v>312</v>
      </c>
      <c r="CE44" s="562" t="s">
        <v>312</v>
      </c>
      <c r="CF44" s="562" t="s">
        <v>312</v>
      </c>
      <c r="CG44" s="562" t="s">
        <v>312</v>
      </c>
      <c r="CH44" s="562" t="s">
        <v>312</v>
      </c>
      <c r="CI44" s="562" t="s">
        <v>312</v>
      </c>
      <c r="CJ44" s="562" t="s">
        <v>312</v>
      </c>
      <c r="CK44" s="562" t="s">
        <v>312</v>
      </c>
      <c r="CL44" s="562" t="s">
        <v>312</v>
      </c>
      <c r="CM44" s="562" t="s">
        <v>312</v>
      </c>
      <c r="CN44" s="562" t="s">
        <v>312</v>
      </c>
      <c r="CO44" s="562" t="s">
        <v>312</v>
      </c>
      <c r="CP44" s="562" t="s">
        <v>312</v>
      </c>
      <c r="CQ44" s="562" t="s">
        <v>312</v>
      </c>
      <c r="CR44" s="562" t="s">
        <v>312</v>
      </c>
      <c r="CS44" s="562" t="s">
        <v>312</v>
      </c>
      <c r="CT44" s="562" t="s">
        <v>312</v>
      </c>
      <c r="CU44" s="562" t="s">
        <v>312</v>
      </c>
      <c r="CV44" s="562" t="s">
        <v>312</v>
      </c>
      <c r="CW44" s="562" t="s">
        <v>312</v>
      </c>
      <c r="CX44" s="562" t="s">
        <v>312</v>
      </c>
      <c r="CY44" s="562" t="s">
        <v>312</v>
      </c>
      <c r="CZ44" s="562" t="s">
        <v>312</v>
      </c>
      <c r="DA44" s="562" t="s">
        <v>312</v>
      </c>
      <c r="DB44" s="562" t="s">
        <v>312</v>
      </c>
      <c r="DC44" s="562" t="s">
        <v>312</v>
      </c>
      <c r="DD44" s="562" t="s">
        <v>312</v>
      </c>
      <c r="DE44" s="562" t="s">
        <v>312</v>
      </c>
      <c r="DF44" s="562" t="s">
        <v>312</v>
      </c>
      <c r="DG44" s="562" t="s">
        <v>312</v>
      </c>
      <c r="DH44" s="562" t="s">
        <v>312</v>
      </c>
      <c r="DI44" s="562" t="s">
        <v>312</v>
      </c>
      <c r="DJ44" s="562" t="s">
        <v>312</v>
      </c>
      <c r="DK44" s="562" t="s">
        <v>312</v>
      </c>
      <c r="DL44" s="562" t="s">
        <v>312</v>
      </c>
      <c r="DM44" s="562" t="s">
        <v>312</v>
      </c>
      <c r="DN44" s="562" t="s">
        <v>312</v>
      </c>
      <c r="DO44" s="562" t="s">
        <v>312</v>
      </c>
      <c r="DP44" s="562" t="s">
        <v>312</v>
      </c>
      <c r="DQ44" s="563" t="s">
        <v>312</v>
      </c>
      <c r="DR44" s="564" t="s">
        <v>312</v>
      </c>
      <c r="DS44" s="562" t="s">
        <v>312</v>
      </c>
      <c r="DT44" s="562" t="s">
        <v>312</v>
      </c>
      <c r="DU44" s="562" t="s">
        <v>312</v>
      </c>
      <c r="DV44" s="562" t="s">
        <v>312</v>
      </c>
      <c r="DW44" s="562" t="s">
        <v>312</v>
      </c>
      <c r="DX44" s="562" t="s">
        <v>312</v>
      </c>
      <c r="DY44" s="562" t="s">
        <v>312</v>
      </c>
      <c r="DZ44" s="562" t="s">
        <v>312</v>
      </c>
      <c r="EA44" s="562" t="s">
        <v>312</v>
      </c>
      <c r="EB44" s="562" t="s">
        <v>312</v>
      </c>
      <c r="EC44" s="562" t="s">
        <v>312</v>
      </c>
      <c r="ED44" s="562" t="s">
        <v>312</v>
      </c>
      <c r="EE44" s="562" t="s">
        <v>312</v>
      </c>
      <c r="EF44" s="562" t="s">
        <v>312</v>
      </c>
      <c r="EG44" s="562" t="s">
        <v>312</v>
      </c>
      <c r="EH44" s="562" t="s">
        <v>312</v>
      </c>
      <c r="EI44" s="562" t="s">
        <v>312</v>
      </c>
      <c r="EJ44" s="562" t="s">
        <v>312</v>
      </c>
      <c r="EK44" s="562" t="s">
        <v>312</v>
      </c>
      <c r="EL44" s="562" t="s">
        <v>312</v>
      </c>
      <c r="EM44" s="562" t="s">
        <v>312</v>
      </c>
      <c r="EN44" s="562" t="s">
        <v>312</v>
      </c>
      <c r="EO44" s="553" t="s">
        <v>312</v>
      </c>
      <c r="EP44" s="553" t="s">
        <v>312</v>
      </c>
      <c r="EQ44" s="553" t="s">
        <v>312</v>
      </c>
      <c r="ER44" s="553" t="s">
        <v>312</v>
      </c>
      <c r="ES44" s="553" t="s">
        <v>312</v>
      </c>
      <c r="ET44" s="553" t="s">
        <v>312</v>
      </c>
      <c r="EU44" s="553" t="s">
        <v>312</v>
      </c>
      <c r="EV44" s="553" t="s">
        <v>312</v>
      </c>
      <c r="EW44" s="553" t="s">
        <v>312</v>
      </c>
      <c r="EX44" s="553" t="s">
        <v>312</v>
      </c>
      <c r="EY44" s="553" t="s">
        <v>312</v>
      </c>
      <c r="EZ44" s="553" t="s">
        <v>312</v>
      </c>
      <c r="FA44" s="553" t="s">
        <v>312</v>
      </c>
      <c r="FB44" s="553" t="s">
        <v>312</v>
      </c>
      <c r="FC44" s="553" t="s">
        <v>312</v>
      </c>
      <c r="FD44" s="553" t="s">
        <v>312</v>
      </c>
      <c r="FE44" s="556" t="s">
        <v>312</v>
      </c>
      <c r="FF44" s="1"/>
      <c r="FG44" s="1"/>
      <c r="FH44" s="580" t="str">
        <f>'Z7 TARGET CREATION'!G40</f>
        <v>Artificial marine structures</v>
      </c>
      <c r="FI44" s="559">
        <v>0.75</v>
      </c>
      <c r="FJ44" s="560" t="str">
        <f t="shared" si="5"/>
        <v>Medium</v>
      </c>
      <c r="FK44" s="1"/>
      <c r="FL44" s="1"/>
      <c r="FM44" s="1"/>
      <c r="FN44" s="1"/>
      <c r="FO44" s="1"/>
      <c r="FP44" s="1"/>
      <c r="FQ44" s="1"/>
      <c r="FR44" s="1"/>
      <c r="FS44" s="1"/>
      <c r="FT44" s="1"/>
      <c r="FU44" s="1"/>
      <c r="FV44" s="1"/>
      <c r="FW44" s="1"/>
      <c r="FX44" s="1"/>
      <c r="FY44" s="1"/>
      <c r="FZ44" s="1"/>
      <c r="GA44" s="1"/>
      <c r="GB44" s="1"/>
      <c r="GC44" s="1"/>
      <c r="GD44" s="1"/>
    </row>
    <row r="45" spans="1:186" ht="15.75" customHeight="1" x14ac:dyDescent="0.2">
      <c r="A45" s="549" t="str">
        <f t="shared" si="6"/>
        <v>Outdoor rooftop greenery</v>
      </c>
      <c r="B45" s="550" t="str">
        <f t="shared" si="4"/>
        <v>Outdoor rooftop greenery/GOOD</v>
      </c>
      <c r="C45" s="763"/>
      <c r="D45" s="776"/>
      <c r="E45" s="551" t="s">
        <v>332</v>
      </c>
      <c r="F45" s="552" t="s">
        <v>312</v>
      </c>
      <c r="G45" s="561" t="s">
        <v>312</v>
      </c>
      <c r="H45" s="562" t="s">
        <v>312</v>
      </c>
      <c r="I45" s="562" t="s">
        <v>312</v>
      </c>
      <c r="J45" s="553" t="s">
        <v>312</v>
      </c>
      <c r="K45" s="553" t="s">
        <v>312</v>
      </c>
      <c r="L45" s="553" t="s">
        <v>312</v>
      </c>
      <c r="M45" s="553" t="s">
        <v>312</v>
      </c>
      <c r="N45" s="553" t="s">
        <v>312</v>
      </c>
      <c r="O45" s="553" t="s">
        <v>312</v>
      </c>
      <c r="P45" s="553" t="s">
        <v>312</v>
      </c>
      <c r="Q45" s="553" t="s">
        <v>312</v>
      </c>
      <c r="R45" s="553" t="s">
        <v>312</v>
      </c>
      <c r="S45" s="553" t="s">
        <v>312</v>
      </c>
      <c r="T45" s="553" t="s">
        <v>312</v>
      </c>
      <c r="U45" s="553" t="s">
        <v>312</v>
      </c>
      <c r="V45" s="553" t="s">
        <v>312</v>
      </c>
      <c r="W45" s="553" t="s">
        <v>312</v>
      </c>
      <c r="X45" s="553" t="s">
        <v>312</v>
      </c>
      <c r="Y45" s="553" t="s">
        <v>312</v>
      </c>
      <c r="Z45" s="553" t="s">
        <v>312</v>
      </c>
      <c r="AA45" s="553" t="s">
        <v>312</v>
      </c>
      <c r="AB45" s="553" t="s">
        <v>312</v>
      </c>
      <c r="AC45" s="553" t="s">
        <v>312</v>
      </c>
      <c r="AD45" s="553" t="s">
        <v>312</v>
      </c>
      <c r="AE45" s="553" t="s">
        <v>312</v>
      </c>
      <c r="AF45" s="553" t="s">
        <v>312</v>
      </c>
      <c r="AG45" s="553" t="s">
        <v>312</v>
      </c>
      <c r="AH45" s="553" t="s">
        <v>312</v>
      </c>
      <c r="AI45" s="553" t="s">
        <v>312</v>
      </c>
      <c r="AJ45" s="553" t="s">
        <v>312</v>
      </c>
      <c r="AK45" s="553" t="s">
        <v>312</v>
      </c>
      <c r="AL45" s="553" t="s">
        <v>312</v>
      </c>
      <c r="AM45" s="553" t="s">
        <v>312</v>
      </c>
      <c r="AN45" s="553" t="s">
        <v>312</v>
      </c>
      <c r="AO45" s="553" t="s">
        <v>312</v>
      </c>
      <c r="AP45" s="553" t="s">
        <v>312</v>
      </c>
      <c r="AQ45" s="562" t="s">
        <v>312</v>
      </c>
      <c r="AR45" s="562" t="s">
        <v>312</v>
      </c>
      <c r="AS45" s="562" t="s">
        <v>312</v>
      </c>
      <c r="AT45" s="553" t="s">
        <v>312</v>
      </c>
      <c r="AU45" s="553" t="s">
        <v>312</v>
      </c>
      <c r="AV45" s="553" t="s">
        <v>312</v>
      </c>
      <c r="AW45" s="553" t="s">
        <v>312</v>
      </c>
      <c r="AX45" s="553" t="s">
        <v>312</v>
      </c>
      <c r="AY45" s="553" t="s">
        <v>312</v>
      </c>
      <c r="AZ45" s="553" t="s">
        <v>312</v>
      </c>
      <c r="BA45" s="553" t="s">
        <v>312</v>
      </c>
      <c r="BB45" s="553" t="s">
        <v>312</v>
      </c>
      <c r="BC45" s="553" t="s">
        <v>312</v>
      </c>
      <c r="BD45" s="553" t="s">
        <v>312</v>
      </c>
      <c r="BE45" s="553" t="s">
        <v>312</v>
      </c>
      <c r="BF45" s="553" t="s">
        <v>312</v>
      </c>
      <c r="BG45" s="553" t="s">
        <v>312</v>
      </c>
      <c r="BH45" s="553" t="s">
        <v>312</v>
      </c>
      <c r="BI45" s="553" t="s">
        <v>312</v>
      </c>
      <c r="BJ45" s="553" t="s">
        <v>312</v>
      </c>
      <c r="BK45" s="553" t="s">
        <v>312</v>
      </c>
      <c r="BL45" s="553" t="s">
        <v>312</v>
      </c>
      <c r="BM45" s="553" t="s">
        <v>312</v>
      </c>
      <c r="BN45" s="553" t="s">
        <v>312</v>
      </c>
      <c r="BO45" s="562" t="s">
        <v>312</v>
      </c>
      <c r="BP45" s="562" t="s">
        <v>312</v>
      </c>
      <c r="BQ45" s="562" t="s">
        <v>312</v>
      </c>
      <c r="BR45" s="562" t="s">
        <v>312</v>
      </c>
      <c r="BS45" s="562" t="s">
        <v>312</v>
      </c>
      <c r="BT45" s="562" t="s">
        <v>312</v>
      </c>
      <c r="BU45" s="562" t="s">
        <v>312</v>
      </c>
      <c r="BV45" s="553" t="s">
        <v>312</v>
      </c>
      <c r="BW45" s="553" t="s">
        <v>312</v>
      </c>
      <c r="BX45" s="553" t="s">
        <v>312</v>
      </c>
      <c r="BY45" s="553" t="s">
        <v>312</v>
      </c>
      <c r="BZ45" s="553" t="s">
        <v>312</v>
      </c>
      <c r="CA45" s="553" t="s">
        <v>312</v>
      </c>
      <c r="CB45" s="553" t="s">
        <v>312</v>
      </c>
      <c r="CC45" s="553" t="s">
        <v>312</v>
      </c>
      <c r="CD45" s="553" t="s">
        <v>312</v>
      </c>
      <c r="CE45" s="553" t="s">
        <v>312</v>
      </c>
      <c r="CF45" s="553" t="s">
        <v>312</v>
      </c>
      <c r="CG45" s="553" t="s">
        <v>312</v>
      </c>
      <c r="CH45" s="553" t="s">
        <v>312</v>
      </c>
      <c r="CI45" s="553" t="s">
        <v>312</v>
      </c>
      <c r="CJ45" s="553" t="s">
        <v>312</v>
      </c>
      <c r="CK45" s="553" t="s">
        <v>312</v>
      </c>
      <c r="CL45" s="553" t="s">
        <v>312</v>
      </c>
      <c r="CM45" s="553" t="s">
        <v>312</v>
      </c>
      <c r="CN45" s="553" t="s">
        <v>312</v>
      </c>
      <c r="CO45" s="553" t="s">
        <v>312</v>
      </c>
      <c r="CP45" s="553" t="s">
        <v>312</v>
      </c>
      <c r="CQ45" s="553" t="s">
        <v>312</v>
      </c>
      <c r="CR45" s="553" t="s">
        <v>312</v>
      </c>
      <c r="CS45" s="553" t="s">
        <v>312</v>
      </c>
      <c r="CT45" s="553" t="s">
        <v>312</v>
      </c>
      <c r="CU45" s="553" t="s">
        <v>312</v>
      </c>
      <c r="CV45" s="553" t="s">
        <v>312</v>
      </c>
      <c r="CW45" s="553" t="s">
        <v>312</v>
      </c>
      <c r="CX45" s="553" t="s">
        <v>312</v>
      </c>
      <c r="CY45" s="553" t="s">
        <v>312</v>
      </c>
      <c r="CZ45" s="553" t="s">
        <v>312</v>
      </c>
      <c r="DA45" s="553" t="s">
        <v>312</v>
      </c>
      <c r="DB45" s="553" t="s">
        <v>312</v>
      </c>
      <c r="DC45" s="553" t="s">
        <v>312</v>
      </c>
      <c r="DD45" s="553" t="s">
        <v>312</v>
      </c>
      <c r="DE45" s="553" t="s">
        <v>312</v>
      </c>
      <c r="DF45" s="553" t="s">
        <v>312</v>
      </c>
      <c r="DG45" s="553" t="s">
        <v>312</v>
      </c>
      <c r="DH45" s="553" t="s">
        <v>312</v>
      </c>
      <c r="DI45" s="553" t="s">
        <v>312</v>
      </c>
      <c r="DJ45" s="553" t="s">
        <v>312</v>
      </c>
      <c r="DK45" s="553" t="s">
        <v>312</v>
      </c>
      <c r="DL45" s="553" t="s">
        <v>312</v>
      </c>
      <c r="DM45" s="553" t="s">
        <v>312</v>
      </c>
      <c r="DN45" s="553" t="s">
        <v>312</v>
      </c>
      <c r="DO45" s="553" t="s">
        <v>312</v>
      </c>
      <c r="DP45" s="553" t="s">
        <v>312</v>
      </c>
      <c r="DQ45" s="555" t="s">
        <v>312</v>
      </c>
      <c r="DR45" s="552" t="s">
        <v>312</v>
      </c>
      <c r="DS45" s="553" t="s">
        <v>312</v>
      </c>
      <c r="DT45" s="553" t="s">
        <v>312</v>
      </c>
      <c r="DU45" s="553" t="s">
        <v>312</v>
      </c>
      <c r="DV45" s="553" t="s">
        <v>312</v>
      </c>
      <c r="DW45" s="553" t="s">
        <v>312</v>
      </c>
      <c r="DX45" s="553" t="s">
        <v>312</v>
      </c>
      <c r="DY45" s="553" t="s">
        <v>312</v>
      </c>
      <c r="DZ45" s="553" t="s">
        <v>312</v>
      </c>
      <c r="EA45" s="553" t="s">
        <v>312</v>
      </c>
      <c r="EB45" s="553" t="s">
        <v>312</v>
      </c>
      <c r="EC45" s="553" t="s">
        <v>312</v>
      </c>
      <c r="ED45" s="553" t="s">
        <v>312</v>
      </c>
      <c r="EE45" s="553" t="s">
        <v>312</v>
      </c>
      <c r="EF45" s="553" t="s">
        <v>312</v>
      </c>
      <c r="EG45" s="553" t="s">
        <v>312</v>
      </c>
      <c r="EH45" s="553" t="s">
        <v>312</v>
      </c>
      <c r="EI45" s="553" t="s">
        <v>312</v>
      </c>
      <c r="EJ45" s="553" t="s">
        <v>312</v>
      </c>
      <c r="EK45" s="553" t="s">
        <v>312</v>
      </c>
      <c r="EL45" s="553" t="s">
        <v>312</v>
      </c>
      <c r="EM45" s="553" t="s">
        <v>312</v>
      </c>
      <c r="EN45" s="553" t="s">
        <v>312</v>
      </c>
      <c r="EO45" s="553" t="s">
        <v>312</v>
      </c>
      <c r="EP45" s="553" t="s">
        <v>312</v>
      </c>
      <c r="EQ45" s="553" t="s">
        <v>312</v>
      </c>
      <c r="ER45" s="553" t="s">
        <v>312</v>
      </c>
      <c r="ES45" s="553" t="s">
        <v>312</v>
      </c>
      <c r="ET45" s="553" t="s">
        <v>312</v>
      </c>
      <c r="EU45" s="553" t="s">
        <v>312</v>
      </c>
      <c r="EV45" s="553" t="s">
        <v>312</v>
      </c>
      <c r="EW45" s="553" t="s">
        <v>312</v>
      </c>
      <c r="EX45" s="553" t="s">
        <v>312</v>
      </c>
      <c r="EY45" s="553" t="s">
        <v>312</v>
      </c>
      <c r="EZ45" s="553" t="s">
        <v>312</v>
      </c>
      <c r="FA45" s="553" t="s">
        <v>312</v>
      </c>
      <c r="FB45" s="553" t="s">
        <v>312</v>
      </c>
      <c r="FC45" s="553" t="s">
        <v>312</v>
      </c>
      <c r="FD45" s="553" t="s">
        <v>312</v>
      </c>
      <c r="FE45" s="556" t="s">
        <v>312</v>
      </c>
      <c r="FF45" s="1"/>
      <c r="FG45" s="1"/>
      <c r="FH45" s="580" t="str">
        <f>'Z7 TARGET CREATION'!G41</f>
        <v>Sandy beach</v>
      </c>
      <c r="FI45" s="559">
        <v>1</v>
      </c>
      <c r="FJ45" s="560" t="str">
        <f t="shared" si="5"/>
        <v>Low</v>
      </c>
      <c r="FK45" s="1"/>
      <c r="FL45" s="1"/>
      <c r="FM45" s="1"/>
      <c r="FN45" s="1"/>
      <c r="FO45" s="1"/>
      <c r="FP45" s="1"/>
      <c r="FQ45" s="1"/>
      <c r="FR45" s="1"/>
      <c r="FS45" s="1"/>
      <c r="FT45" s="1"/>
      <c r="FU45" s="1"/>
      <c r="FV45" s="1"/>
      <c r="FW45" s="1"/>
      <c r="FX45" s="1"/>
      <c r="FY45" s="1"/>
      <c r="FZ45" s="1"/>
      <c r="GA45" s="1"/>
      <c r="GB45" s="1"/>
      <c r="GC45" s="1"/>
      <c r="GD45" s="1"/>
    </row>
    <row r="46" spans="1:186" ht="15.75" customHeight="1" x14ac:dyDescent="0.2">
      <c r="A46" s="549" t="str">
        <f t="shared" si="6"/>
        <v>Outdoor vertical greenery</v>
      </c>
      <c r="B46" s="550" t="str">
        <f t="shared" si="4"/>
        <v>Outdoor vertical greenery/NA</v>
      </c>
      <c r="C46" s="763"/>
      <c r="D46" s="779" t="str">
        <f>'Z2 DISTINCTIVENESS'!B36</f>
        <v>Outdoor vertical greenery</v>
      </c>
      <c r="E46" s="551" t="s">
        <v>310</v>
      </c>
      <c r="F46" s="552" t="s">
        <v>312</v>
      </c>
      <c r="G46" s="561" t="s">
        <v>312</v>
      </c>
      <c r="H46" s="562" t="s">
        <v>312</v>
      </c>
      <c r="I46" s="562" t="s">
        <v>312</v>
      </c>
      <c r="J46" s="562" t="s">
        <v>312</v>
      </c>
      <c r="K46" s="562" t="s">
        <v>312</v>
      </c>
      <c r="L46" s="562" t="s">
        <v>312</v>
      </c>
      <c r="M46" s="562" t="s">
        <v>312</v>
      </c>
      <c r="N46" s="562" t="s">
        <v>312</v>
      </c>
      <c r="O46" s="562" t="s">
        <v>312</v>
      </c>
      <c r="P46" s="562" t="s">
        <v>312</v>
      </c>
      <c r="Q46" s="562" t="s">
        <v>312</v>
      </c>
      <c r="R46" s="562" t="s">
        <v>312</v>
      </c>
      <c r="S46" s="562" t="s">
        <v>312</v>
      </c>
      <c r="T46" s="562" t="s">
        <v>312</v>
      </c>
      <c r="U46" s="562" t="s">
        <v>312</v>
      </c>
      <c r="V46" s="562" t="s">
        <v>312</v>
      </c>
      <c r="W46" s="562" t="s">
        <v>312</v>
      </c>
      <c r="X46" s="562" t="s">
        <v>312</v>
      </c>
      <c r="Y46" s="562" t="s">
        <v>312</v>
      </c>
      <c r="Z46" s="562" t="s">
        <v>312</v>
      </c>
      <c r="AA46" s="562" t="s">
        <v>312</v>
      </c>
      <c r="AB46" s="562" t="s">
        <v>312</v>
      </c>
      <c r="AC46" s="562" t="s">
        <v>312</v>
      </c>
      <c r="AD46" s="562" t="s">
        <v>312</v>
      </c>
      <c r="AE46" s="562" t="s">
        <v>312</v>
      </c>
      <c r="AF46" s="562" t="s">
        <v>312</v>
      </c>
      <c r="AG46" s="562" t="s">
        <v>312</v>
      </c>
      <c r="AH46" s="562" t="s">
        <v>312</v>
      </c>
      <c r="AI46" s="562" t="s">
        <v>312</v>
      </c>
      <c r="AJ46" s="562" t="s">
        <v>312</v>
      </c>
      <c r="AK46" s="562" t="s">
        <v>312</v>
      </c>
      <c r="AL46" s="562" t="s">
        <v>312</v>
      </c>
      <c r="AM46" s="562" t="s">
        <v>312</v>
      </c>
      <c r="AN46" s="562" t="s">
        <v>312</v>
      </c>
      <c r="AO46" s="562" t="s">
        <v>312</v>
      </c>
      <c r="AP46" s="562" t="s">
        <v>312</v>
      </c>
      <c r="AQ46" s="562" t="s">
        <v>312</v>
      </c>
      <c r="AR46" s="562" t="s">
        <v>312</v>
      </c>
      <c r="AS46" s="562" t="s">
        <v>312</v>
      </c>
      <c r="AT46" s="562" t="s">
        <v>312</v>
      </c>
      <c r="AU46" s="562" t="s">
        <v>312</v>
      </c>
      <c r="AV46" s="562" t="s">
        <v>312</v>
      </c>
      <c r="AW46" s="562" t="s">
        <v>312</v>
      </c>
      <c r="AX46" s="562" t="s">
        <v>312</v>
      </c>
      <c r="AY46" s="562" t="s">
        <v>312</v>
      </c>
      <c r="AZ46" s="562" t="s">
        <v>312</v>
      </c>
      <c r="BA46" s="562" t="s">
        <v>312</v>
      </c>
      <c r="BB46" s="562" t="s">
        <v>312</v>
      </c>
      <c r="BC46" s="562" t="s">
        <v>312</v>
      </c>
      <c r="BD46" s="562" t="s">
        <v>312</v>
      </c>
      <c r="BE46" s="562" t="s">
        <v>312</v>
      </c>
      <c r="BF46" s="562" t="s">
        <v>312</v>
      </c>
      <c r="BG46" s="562" t="s">
        <v>312</v>
      </c>
      <c r="BH46" s="562" t="s">
        <v>312</v>
      </c>
      <c r="BI46" s="562" t="s">
        <v>312</v>
      </c>
      <c r="BJ46" s="562" t="s">
        <v>312</v>
      </c>
      <c r="BK46" s="562" t="s">
        <v>312</v>
      </c>
      <c r="BL46" s="562" t="s">
        <v>312</v>
      </c>
      <c r="BM46" s="562" t="s">
        <v>312</v>
      </c>
      <c r="BN46" s="562" t="s">
        <v>312</v>
      </c>
      <c r="BO46" s="562" t="s">
        <v>312</v>
      </c>
      <c r="BP46" s="562" t="s">
        <v>312</v>
      </c>
      <c r="BQ46" s="562" t="s">
        <v>312</v>
      </c>
      <c r="BR46" s="562" t="s">
        <v>312</v>
      </c>
      <c r="BS46" s="562" t="s">
        <v>312</v>
      </c>
      <c r="BT46" s="562" t="s">
        <v>312</v>
      </c>
      <c r="BU46" s="562" t="s">
        <v>312</v>
      </c>
      <c r="BV46" s="553" t="s">
        <v>312</v>
      </c>
      <c r="BW46" s="553" t="s">
        <v>312</v>
      </c>
      <c r="BX46" s="553" t="s">
        <v>312</v>
      </c>
      <c r="BY46" s="553" t="s">
        <v>312</v>
      </c>
      <c r="BZ46" s="553" t="s">
        <v>312</v>
      </c>
      <c r="CA46" s="553" t="s">
        <v>312</v>
      </c>
      <c r="CB46" s="553" t="s">
        <v>312</v>
      </c>
      <c r="CC46" s="553" t="s">
        <v>312</v>
      </c>
      <c r="CD46" s="553" t="s">
        <v>312</v>
      </c>
      <c r="CE46" s="553" t="s">
        <v>312</v>
      </c>
      <c r="CF46" s="553" t="s">
        <v>312</v>
      </c>
      <c r="CG46" s="553" t="s">
        <v>312</v>
      </c>
      <c r="CH46" s="553" t="s">
        <v>312</v>
      </c>
      <c r="CI46" s="553" t="s">
        <v>312</v>
      </c>
      <c r="CJ46" s="553" t="s">
        <v>312</v>
      </c>
      <c r="CK46" s="553" t="s">
        <v>312</v>
      </c>
      <c r="CL46" s="553" t="s">
        <v>312</v>
      </c>
      <c r="CM46" s="553" t="s">
        <v>312</v>
      </c>
      <c r="CN46" s="553" t="s">
        <v>312</v>
      </c>
      <c r="CO46" s="553" t="s">
        <v>312</v>
      </c>
      <c r="CP46" s="553" t="s">
        <v>312</v>
      </c>
      <c r="CQ46" s="553" t="s">
        <v>312</v>
      </c>
      <c r="CR46" s="553" t="s">
        <v>312</v>
      </c>
      <c r="CS46" s="553" t="s">
        <v>312</v>
      </c>
      <c r="CT46" s="553" t="s">
        <v>312</v>
      </c>
      <c r="CU46" s="553" t="s">
        <v>312</v>
      </c>
      <c r="CV46" s="553" t="s">
        <v>312</v>
      </c>
      <c r="CW46" s="553" t="s">
        <v>312</v>
      </c>
      <c r="CX46" s="553" t="s">
        <v>312</v>
      </c>
      <c r="CY46" s="553" t="s">
        <v>312</v>
      </c>
      <c r="CZ46" s="553" t="s">
        <v>312</v>
      </c>
      <c r="DA46" s="553" t="s">
        <v>312</v>
      </c>
      <c r="DB46" s="553" t="s">
        <v>312</v>
      </c>
      <c r="DC46" s="553" t="s">
        <v>312</v>
      </c>
      <c r="DD46" s="553" t="s">
        <v>312</v>
      </c>
      <c r="DE46" s="553" t="s">
        <v>312</v>
      </c>
      <c r="DF46" s="553" t="s">
        <v>312</v>
      </c>
      <c r="DG46" s="553" t="s">
        <v>312</v>
      </c>
      <c r="DH46" s="553" t="s">
        <v>312</v>
      </c>
      <c r="DI46" s="553" t="s">
        <v>312</v>
      </c>
      <c r="DJ46" s="553" t="s">
        <v>312</v>
      </c>
      <c r="DK46" s="553" t="s">
        <v>312</v>
      </c>
      <c r="DL46" s="553" t="s">
        <v>312</v>
      </c>
      <c r="DM46" s="553" t="s">
        <v>312</v>
      </c>
      <c r="DN46" s="553" t="s">
        <v>312</v>
      </c>
      <c r="DO46" s="553" t="s">
        <v>312</v>
      </c>
      <c r="DP46" s="553" t="s">
        <v>312</v>
      </c>
      <c r="DQ46" s="555" t="s">
        <v>312</v>
      </c>
      <c r="DR46" s="552" t="s">
        <v>312</v>
      </c>
      <c r="DS46" s="553" t="s">
        <v>312</v>
      </c>
      <c r="DT46" s="553" t="s">
        <v>312</v>
      </c>
      <c r="DU46" s="553" t="s">
        <v>312</v>
      </c>
      <c r="DV46" s="553" t="s">
        <v>312</v>
      </c>
      <c r="DW46" s="553" t="s">
        <v>312</v>
      </c>
      <c r="DX46" s="553" t="s">
        <v>312</v>
      </c>
      <c r="DY46" s="553" t="s">
        <v>312</v>
      </c>
      <c r="DZ46" s="553" t="s">
        <v>312</v>
      </c>
      <c r="EA46" s="553" t="s">
        <v>312</v>
      </c>
      <c r="EB46" s="553" t="s">
        <v>312</v>
      </c>
      <c r="EC46" s="553" t="s">
        <v>312</v>
      </c>
      <c r="ED46" s="553" t="s">
        <v>312</v>
      </c>
      <c r="EE46" s="553" t="s">
        <v>312</v>
      </c>
      <c r="EF46" s="553" t="s">
        <v>312</v>
      </c>
      <c r="EG46" s="553" t="s">
        <v>312</v>
      </c>
      <c r="EH46" s="553" t="s">
        <v>312</v>
      </c>
      <c r="EI46" s="553" t="s">
        <v>312</v>
      </c>
      <c r="EJ46" s="553" t="s">
        <v>312</v>
      </c>
      <c r="EK46" s="553" t="s">
        <v>312</v>
      </c>
      <c r="EL46" s="553" t="s">
        <v>312</v>
      </c>
      <c r="EM46" s="553" t="s">
        <v>312</v>
      </c>
      <c r="EN46" s="553" t="s">
        <v>312</v>
      </c>
      <c r="EO46" s="553" t="s">
        <v>312</v>
      </c>
      <c r="EP46" s="553" t="s">
        <v>312</v>
      </c>
      <c r="EQ46" s="553" t="s">
        <v>312</v>
      </c>
      <c r="ER46" s="553" t="s">
        <v>312</v>
      </c>
      <c r="ES46" s="553" t="s">
        <v>312</v>
      </c>
      <c r="ET46" s="553" t="s">
        <v>312</v>
      </c>
      <c r="EU46" s="553" t="s">
        <v>312</v>
      </c>
      <c r="EV46" s="553" t="s">
        <v>312</v>
      </c>
      <c r="EW46" s="553" t="s">
        <v>312</v>
      </c>
      <c r="EX46" s="553" t="s">
        <v>312</v>
      </c>
      <c r="EY46" s="553" t="s">
        <v>312</v>
      </c>
      <c r="EZ46" s="553" t="s">
        <v>312</v>
      </c>
      <c r="FA46" s="553" t="s">
        <v>312</v>
      </c>
      <c r="FB46" s="553" t="s">
        <v>312</v>
      </c>
      <c r="FC46" s="553" t="s">
        <v>312</v>
      </c>
      <c r="FD46" s="553" t="s">
        <v>312</v>
      </c>
      <c r="FE46" s="556" t="s">
        <v>312</v>
      </c>
      <c r="FF46" s="565"/>
      <c r="FG46" s="1"/>
      <c r="FH46" s="580" t="str">
        <f>'Z7 TARGET CREATION'!G42</f>
        <v>Lower reef</v>
      </c>
      <c r="FI46" s="559">
        <v>0.6</v>
      </c>
      <c r="FJ46" s="560" t="str">
        <f t="shared" si="5"/>
        <v>Very high</v>
      </c>
      <c r="FK46" s="1"/>
      <c r="FL46" s="1"/>
      <c r="FM46" s="1"/>
      <c r="FN46" s="1"/>
      <c r="FO46" s="1"/>
      <c r="FP46" s="1"/>
      <c r="FQ46" s="1"/>
      <c r="FR46" s="1"/>
      <c r="FS46" s="1"/>
      <c r="FT46" s="1"/>
      <c r="FU46" s="1"/>
      <c r="FV46" s="1"/>
      <c r="FW46" s="1"/>
      <c r="FX46" s="1"/>
      <c r="FY46" s="1"/>
      <c r="FZ46" s="1"/>
      <c r="GA46" s="1"/>
      <c r="GB46" s="1"/>
      <c r="GC46" s="1"/>
      <c r="GD46" s="1"/>
    </row>
    <row r="47" spans="1:186" ht="15.75" customHeight="1" x14ac:dyDescent="0.2">
      <c r="A47" s="549" t="str">
        <f t="shared" si="6"/>
        <v>Outdoor vertical greenery</v>
      </c>
      <c r="B47" s="550" t="str">
        <f t="shared" si="4"/>
        <v>Outdoor vertical greenery/POOR</v>
      </c>
      <c r="C47" s="763"/>
      <c r="D47" s="775"/>
      <c r="E47" s="551" t="s">
        <v>331</v>
      </c>
      <c r="F47" s="552" t="s">
        <v>312</v>
      </c>
      <c r="G47" s="561" t="s">
        <v>312</v>
      </c>
      <c r="H47" s="562" t="s">
        <v>312</v>
      </c>
      <c r="I47" s="562" t="s">
        <v>312</v>
      </c>
      <c r="J47" s="553" t="s">
        <v>312</v>
      </c>
      <c r="K47" s="553" t="s">
        <v>312</v>
      </c>
      <c r="L47" s="553" t="s">
        <v>312</v>
      </c>
      <c r="M47" s="553" t="s">
        <v>312</v>
      </c>
      <c r="N47" s="553" t="s">
        <v>312</v>
      </c>
      <c r="O47" s="553" t="s">
        <v>312</v>
      </c>
      <c r="P47" s="553" t="s">
        <v>312</v>
      </c>
      <c r="Q47" s="553" t="s">
        <v>312</v>
      </c>
      <c r="R47" s="553" t="s">
        <v>312</v>
      </c>
      <c r="S47" s="553" t="s">
        <v>312</v>
      </c>
      <c r="T47" s="553" t="s">
        <v>312</v>
      </c>
      <c r="U47" s="553" t="s">
        <v>312</v>
      </c>
      <c r="V47" s="553" t="s">
        <v>312</v>
      </c>
      <c r="W47" s="553" t="s">
        <v>312</v>
      </c>
      <c r="X47" s="553" t="s">
        <v>312</v>
      </c>
      <c r="Y47" s="553" t="s">
        <v>312</v>
      </c>
      <c r="Z47" s="553" t="s">
        <v>312</v>
      </c>
      <c r="AA47" s="553" t="s">
        <v>312</v>
      </c>
      <c r="AB47" s="553" t="s">
        <v>312</v>
      </c>
      <c r="AC47" s="553" t="s">
        <v>312</v>
      </c>
      <c r="AD47" s="553" t="s">
        <v>312</v>
      </c>
      <c r="AE47" s="553" t="s">
        <v>312</v>
      </c>
      <c r="AF47" s="553" t="s">
        <v>312</v>
      </c>
      <c r="AG47" s="553" t="s">
        <v>312</v>
      </c>
      <c r="AH47" s="553" t="s">
        <v>312</v>
      </c>
      <c r="AI47" s="553" t="s">
        <v>312</v>
      </c>
      <c r="AJ47" s="553" t="s">
        <v>312</v>
      </c>
      <c r="AK47" s="553" t="s">
        <v>312</v>
      </c>
      <c r="AL47" s="553" t="s">
        <v>312</v>
      </c>
      <c r="AM47" s="553" t="s">
        <v>312</v>
      </c>
      <c r="AN47" s="553" t="s">
        <v>312</v>
      </c>
      <c r="AO47" s="553" t="s">
        <v>312</v>
      </c>
      <c r="AP47" s="553" t="s">
        <v>312</v>
      </c>
      <c r="AQ47" s="553" t="s">
        <v>312</v>
      </c>
      <c r="AR47" s="553" t="s">
        <v>312</v>
      </c>
      <c r="AS47" s="553" t="s">
        <v>312</v>
      </c>
      <c r="AT47" s="553" t="s">
        <v>312</v>
      </c>
      <c r="AU47" s="553" t="s">
        <v>312</v>
      </c>
      <c r="AV47" s="574">
        <v>1</v>
      </c>
      <c r="AW47" s="554">
        <v>2</v>
      </c>
      <c r="AX47" s="553" t="s">
        <v>312</v>
      </c>
      <c r="AY47" s="553" t="s">
        <v>312</v>
      </c>
      <c r="AZ47" s="553" t="s">
        <v>312</v>
      </c>
      <c r="BA47" s="553" t="s">
        <v>312</v>
      </c>
      <c r="BB47" s="553" t="s">
        <v>312</v>
      </c>
      <c r="BC47" s="553" t="s">
        <v>312</v>
      </c>
      <c r="BD47" s="553" t="s">
        <v>312</v>
      </c>
      <c r="BE47" s="553" t="s">
        <v>312</v>
      </c>
      <c r="BF47" s="553" t="s">
        <v>312</v>
      </c>
      <c r="BG47" s="553" t="s">
        <v>312</v>
      </c>
      <c r="BH47" s="553" t="s">
        <v>312</v>
      </c>
      <c r="BI47" s="553" t="s">
        <v>312</v>
      </c>
      <c r="BJ47" s="553" t="s">
        <v>312</v>
      </c>
      <c r="BK47" s="553" t="s">
        <v>312</v>
      </c>
      <c r="BL47" s="553" t="s">
        <v>312</v>
      </c>
      <c r="BM47" s="553" t="s">
        <v>312</v>
      </c>
      <c r="BN47" s="553" t="s">
        <v>312</v>
      </c>
      <c r="BO47" s="562" t="s">
        <v>312</v>
      </c>
      <c r="BP47" s="562" t="s">
        <v>312</v>
      </c>
      <c r="BQ47" s="562" t="s">
        <v>312</v>
      </c>
      <c r="BR47" s="562" t="s">
        <v>312</v>
      </c>
      <c r="BS47" s="562" t="s">
        <v>312</v>
      </c>
      <c r="BT47" s="562" t="s">
        <v>312</v>
      </c>
      <c r="BU47" s="562" t="s">
        <v>312</v>
      </c>
      <c r="BV47" s="553" t="s">
        <v>312</v>
      </c>
      <c r="BW47" s="553" t="s">
        <v>312</v>
      </c>
      <c r="BX47" s="553" t="s">
        <v>312</v>
      </c>
      <c r="BY47" s="553" t="s">
        <v>312</v>
      </c>
      <c r="BZ47" s="553" t="s">
        <v>312</v>
      </c>
      <c r="CA47" s="553" t="s">
        <v>312</v>
      </c>
      <c r="CB47" s="553" t="s">
        <v>312</v>
      </c>
      <c r="CC47" s="553" t="s">
        <v>312</v>
      </c>
      <c r="CD47" s="553" t="s">
        <v>312</v>
      </c>
      <c r="CE47" s="553" t="s">
        <v>312</v>
      </c>
      <c r="CF47" s="553" t="s">
        <v>312</v>
      </c>
      <c r="CG47" s="553" t="s">
        <v>312</v>
      </c>
      <c r="CH47" s="553" t="s">
        <v>312</v>
      </c>
      <c r="CI47" s="553" t="s">
        <v>312</v>
      </c>
      <c r="CJ47" s="553" t="s">
        <v>312</v>
      </c>
      <c r="CK47" s="553" t="s">
        <v>312</v>
      </c>
      <c r="CL47" s="553" t="s">
        <v>312</v>
      </c>
      <c r="CM47" s="553" t="s">
        <v>312</v>
      </c>
      <c r="CN47" s="553" t="s">
        <v>312</v>
      </c>
      <c r="CO47" s="553" t="s">
        <v>312</v>
      </c>
      <c r="CP47" s="553" t="s">
        <v>312</v>
      </c>
      <c r="CQ47" s="553" t="s">
        <v>312</v>
      </c>
      <c r="CR47" s="553" t="s">
        <v>312</v>
      </c>
      <c r="CS47" s="553" t="s">
        <v>312</v>
      </c>
      <c r="CT47" s="553" t="s">
        <v>312</v>
      </c>
      <c r="CU47" s="553" t="s">
        <v>312</v>
      </c>
      <c r="CV47" s="553" t="s">
        <v>312</v>
      </c>
      <c r="CW47" s="553" t="s">
        <v>312</v>
      </c>
      <c r="CX47" s="553" t="s">
        <v>312</v>
      </c>
      <c r="CY47" s="553" t="s">
        <v>312</v>
      </c>
      <c r="CZ47" s="553" t="s">
        <v>312</v>
      </c>
      <c r="DA47" s="553" t="s">
        <v>312</v>
      </c>
      <c r="DB47" s="553" t="s">
        <v>312</v>
      </c>
      <c r="DC47" s="553" t="s">
        <v>312</v>
      </c>
      <c r="DD47" s="553" t="s">
        <v>312</v>
      </c>
      <c r="DE47" s="553" t="s">
        <v>312</v>
      </c>
      <c r="DF47" s="553" t="s">
        <v>312</v>
      </c>
      <c r="DG47" s="553" t="s">
        <v>312</v>
      </c>
      <c r="DH47" s="553" t="s">
        <v>312</v>
      </c>
      <c r="DI47" s="553" t="s">
        <v>312</v>
      </c>
      <c r="DJ47" s="553" t="s">
        <v>312</v>
      </c>
      <c r="DK47" s="553" t="s">
        <v>312</v>
      </c>
      <c r="DL47" s="553" t="s">
        <v>312</v>
      </c>
      <c r="DM47" s="553" t="s">
        <v>312</v>
      </c>
      <c r="DN47" s="553" t="s">
        <v>312</v>
      </c>
      <c r="DO47" s="553" t="s">
        <v>312</v>
      </c>
      <c r="DP47" s="553" t="s">
        <v>312</v>
      </c>
      <c r="DQ47" s="555" t="s">
        <v>312</v>
      </c>
      <c r="DR47" s="552" t="s">
        <v>312</v>
      </c>
      <c r="DS47" s="553" t="s">
        <v>312</v>
      </c>
      <c r="DT47" s="553" t="s">
        <v>312</v>
      </c>
      <c r="DU47" s="553" t="s">
        <v>312</v>
      </c>
      <c r="DV47" s="553" t="s">
        <v>312</v>
      </c>
      <c r="DW47" s="553" t="s">
        <v>312</v>
      </c>
      <c r="DX47" s="553" t="s">
        <v>312</v>
      </c>
      <c r="DY47" s="553" t="s">
        <v>312</v>
      </c>
      <c r="DZ47" s="553" t="s">
        <v>312</v>
      </c>
      <c r="EA47" s="553" t="s">
        <v>312</v>
      </c>
      <c r="EB47" s="553" t="s">
        <v>312</v>
      </c>
      <c r="EC47" s="553" t="s">
        <v>312</v>
      </c>
      <c r="ED47" s="553" t="s">
        <v>312</v>
      </c>
      <c r="EE47" s="553" t="s">
        <v>312</v>
      </c>
      <c r="EF47" s="553" t="s">
        <v>312</v>
      </c>
      <c r="EG47" s="553" t="s">
        <v>312</v>
      </c>
      <c r="EH47" s="553" t="s">
        <v>312</v>
      </c>
      <c r="EI47" s="553" t="s">
        <v>312</v>
      </c>
      <c r="EJ47" s="553" t="s">
        <v>312</v>
      </c>
      <c r="EK47" s="553" t="s">
        <v>312</v>
      </c>
      <c r="EL47" s="553" t="s">
        <v>312</v>
      </c>
      <c r="EM47" s="553" t="s">
        <v>312</v>
      </c>
      <c r="EN47" s="553" t="s">
        <v>312</v>
      </c>
      <c r="EO47" s="553" t="s">
        <v>312</v>
      </c>
      <c r="EP47" s="553" t="s">
        <v>312</v>
      </c>
      <c r="EQ47" s="553" t="s">
        <v>312</v>
      </c>
      <c r="ER47" s="553" t="s">
        <v>312</v>
      </c>
      <c r="ES47" s="553" t="s">
        <v>312</v>
      </c>
      <c r="ET47" s="553" t="s">
        <v>312</v>
      </c>
      <c r="EU47" s="553" t="s">
        <v>312</v>
      </c>
      <c r="EV47" s="553" t="s">
        <v>312</v>
      </c>
      <c r="EW47" s="553" t="s">
        <v>312</v>
      </c>
      <c r="EX47" s="553" t="s">
        <v>312</v>
      </c>
      <c r="EY47" s="553" t="s">
        <v>312</v>
      </c>
      <c r="EZ47" s="553" t="s">
        <v>312</v>
      </c>
      <c r="FA47" s="553" t="s">
        <v>312</v>
      </c>
      <c r="FB47" s="553" t="s">
        <v>312</v>
      </c>
      <c r="FC47" s="553" t="s">
        <v>312</v>
      </c>
      <c r="FD47" s="553" t="s">
        <v>312</v>
      </c>
      <c r="FE47" s="556" t="s">
        <v>312</v>
      </c>
      <c r="FF47" s="1"/>
      <c r="FG47" s="1"/>
      <c r="FH47" s="580" t="str">
        <f>'Z7 TARGET CREATION'!G43</f>
        <v>Deep zone</v>
      </c>
      <c r="FI47" s="581" t="s">
        <v>312</v>
      </c>
      <c r="FJ47" s="560" t="str">
        <f t="shared" si="5"/>
        <v>Not possible</v>
      </c>
      <c r="FK47" s="1"/>
      <c r="FL47" s="1"/>
      <c r="FM47" s="1"/>
      <c r="FN47" s="1"/>
      <c r="FO47" s="1"/>
      <c r="FP47" s="1"/>
      <c r="FQ47" s="1"/>
      <c r="FR47" s="1"/>
      <c r="FS47" s="1"/>
      <c r="FT47" s="1"/>
      <c r="FU47" s="1"/>
      <c r="FV47" s="1"/>
      <c r="FW47" s="1"/>
      <c r="FX47" s="1"/>
      <c r="FY47" s="1"/>
      <c r="FZ47" s="1"/>
      <c r="GA47" s="1"/>
      <c r="GB47" s="1"/>
      <c r="GC47" s="1"/>
      <c r="GD47" s="1"/>
    </row>
    <row r="48" spans="1:186" ht="15.75" customHeight="1" x14ac:dyDescent="0.2">
      <c r="A48" s="549" t="str">
        <f t="shared" si="6"/>
        <v>Outdoor vertical greenery</v>
      </c>
      <c r="B48" s="550" t="str">
        <f t="shared" si="4"/>
        <v>Outdoor vertical greenery/MODERATE</v>
      </c>
      <c r="C48" s="763"/>
      <c r="D48" s="775"/>
      <c r="E48" s="551" t="s">
        <v>130</v>
      </c>
      <c r="F48" s="552" t="s">
        <v>312</v>
      </c>
      <c r="G48" s="561" t="s">
        <v>312</v>
      </c>
      <c r="H48" s="562" t="s">
        <v>312</v>
      </c>
      <c r="I48" s="562" t="s">
        <v>312</v>
      </c>
      <c r="J48" s="553" t="s">
        <v>312</v>
      </c>
      <c r="K48" s="553" t="s">
        <v>312</v>
      </c>
      <c r="L48" s="553" t="s">
        <v>312</v>
      </c>
      <c r="M48" s="553" t="s">
        <v>312</v>
      </c>
      <c r="N48" s="553" t="s">
        <v>312</v>
      </c>
      <c r="O48" s="553" t="s">
        <v>312</v>
      </c>
      <c r="P48" s="553" t="s">
        <v>312</v>
      </c>
      <c r="Q48" s="553" t="s">
        <v>312</v>
      </c>
      <c r="R48" s="553" t="s">
        <v>312</v>
      </c>
      <c r="S48" s="553" t="s">
        <v>312</v>
      </c>
      <c r="T48" s="553" t="s">
        <v>312</v>
      </c>
      <c r="U48" s="553" t="s">
        <v>312</v>
      </c>
      <c r="V48" s="553" t="s">
        <v>312</v>
      </c>
      <c r="W48" s="553" t="s">
        <v>312</v>
      </c>
      <c r="X48" s="553" t="s">
        <v>312</v>
      </c>
      <c r="Y48" s="553" t="s">
        <v>312</v>
      </c>
      <c r="Z48" s="553" t="s">
        <v>312</v>
      </c>
      <c r="AA48" s="553" t="s">
        <v>312</v>
      </c>
      <c r="AB48" s="553" t="s">
        <v>312</v>
      </c>
      <c r="AC48" s="553" t="s">
        <v>312</v>
      </c>
      <c r="AD48" s="553" t="s">
        <v>312</v>
      </c>
      <c r="AE48" s="553" t="s">
        <v>312</v>
      </c>
      <c r="AF48" s="553" t="s">
        <v>312</v>
      </c>
      <c r="AG48" s="553" t="s">
        <v>312</v>
      </c>
      <c r="AH48" s="553" t="s">
        <v>312</v>
      </c>
      <c r="AI48" s="553" t="s">
        <v>312</v>
      </c>
      <c r="AJ48" s="553" t="s">
        <v>312</v>
      </c>
      <c r="AK48" s="553" t="s">
        <v>312</v>
      </c>
      <c r="AL48" s="553" t="s">
        <v>312</v>
      </c>
      <c r="AM48" s="553" t="s">
        <v>312</v>
      </c>
      <c r="AN48" s="553" t="s">
        <v>312</v>
      </c>
      <c r="AO48" s="553" t="s">
        <v>312</v>
      </c>
      <c r="AP48" s="553" t="s">
        <v>312</v>
      </c>
      <c r="AQ48" s="553" t="s">
        <v>312</v>
      </c>
      <c r="AR48" s="553" t="s">
        <v>312</v>
      </c>
      <c r="AS48" s="553" t="s">
        <v>312</v>
      </c>
      <c r="AT48" s="553" t="s">
        <v>312</v>
      </c>
      <c r="AU48" s="553" t="s">
        <v>312</v>
      </c>
      <c r="AV48" s="553" t="s">
        <v>312</v>
      </c>
      <c r="AW48" s="554">
        <v>1</v>
      </c>
      <c r="AX48" s="553" t="s">
        <v>312</v>
      </c>
      <c r="AY48" s="553" t="s">
        <v>312</v>
      </c>
      <c r="AZ48" s="553" t="s">
        <v>312</v>
      </c>
      <c r="BA48" s="553" t="s">
        <v>312</v>
      </c>
      <c r="BB48" s="553" t="s">
        <v>312</v>
      </c>
      <c r="BC48" s="553" t="s">
        <v>312</v>
      </c>
      <c r="BD48" s="553" t="s">
        <v>312</v>
      </c>
      <c r="BE48" s="553" t="s">
        <v>312</v>
      </c>
      <c r="BF48" s="553" t="s">
        <v>312</v>
      </c>
      <c r="BG48" s="553" t="s">
        <v>312</v>
      </c>
      <c r="BH48" s="553" t="s">
        <v>312</v>
      </c>
      <c r="BI48" s="553" t="s">
        <v>312</v>
      </c>
      <c r="BJ48" s="553" t="s">
        <v>312</v>
      </c>
      <c r="BK48" s="553" t="s">
        <v>312</v>
      </c>
      <c r="BL48" s="553" t="s">
        <v>312</v>
      </c>
      <c r="BM48" s="553" t="s">
        <v>312</v>
      </c>
      <c r="BN48" s="553" t="s">
        <v>312</v>
      </c>
      <c r="BO48" s="562" t="s">
        <v>312</v>
      </c>
      <c r="BP48" s="562" t="s">
        <v>312</v>
      </c>
      <c r="BQ48" s="562" t="s">
        <v>312</v>
      </c>
      <c r="BR48" s="562" t="s">
        <v>312</v>
      </c>
      <c r="BS48" s="562" t="s">
        <v>312</v>
      </c>
      <c r="BT48" s="562" t="s">
        <v>312</v>
      </c>
      <c r="BU48" s="562" t="s">
        <v>312</v>
      </c>
      <c r="BV48" s="553" t="s">
        <v>312</v>
      </c>
      <c r="BW48" s="553" t="s">
        <v>312</v>
      </c>
      <c r="BX48" s="553" t="s">
        <v>312</v>
      </c>
      <c r="BY48" s="553" t="s">
        <v>312</v>
      </c>
      <c r="BZ48" s="553" t="s">
        <v>312</v>
      </c>
      <c r="CA48" s="553" t="s">
        <v>312</v>
      </c>
      <c r="CB48" s="553" t="s">
        <v>312</v>
      </c>
      <c r="CC48" s="553" t="s">
        <v>312</v>
      </c>
      <c r="CD48" s="553" t="s">
        <v>312</v>
      </c>
      <c r="CE48" s="553" t="s">
        <v>312</v>
      </c>
      <c r="CF48" s="553" t="s">
        <v>312</v>
      </c>
      <c r="CG48" s="553" t="s">
        <v>312</v>
      </c>
      <c r="CH48" s="553" t="s">
        <v>312</v>
      </c>
      <c r="CI48" s="553" t="s">
        <v>312</v>
      </c>
      <c r="CJ48" s="553" t="s">
        <v>312</v>
      </c>
      <c r="CK48" s="553" t="s">
        <v>312</v>
      </c>
      <c r="CL48" s="553" t="s">
        <v>312</v>
      </c>
      <c r="CM48" s="553" t="s">
        <v>312</v>
      </c>
      <c r="CN48" s="553" t="s">
        <v>312</v>
      </c>
      <c r="CO48" s="553" t="s">
        <v>312</v>
      </c>
      <c r="CP48" s="553" t="s">
        <v>312</v>
      </c>
      <c r="CQ48" s="553" t="s">
        <v>312</v>
      </c>
      <c r="CR48" s="553" t="s">
        <v>312</v>
      </c>
      <c r="CS48" s="553" t="s">
        <v>312</v>
      </c>
      <c r="CT48" s="553" t="s">
        <v>312</v>
      </c>
      <c r="CU48" s="553" t="s">
        <v>312</v>
      </c>
      <c r="CV48" s="553" t="s">
        <v>312</v>
      </c>
      <c r="CW48" s="553" t="s">
        <v>312</v>
      </c>
      <c r="CX48" s="553" t="s">
        <v>312</v>
      </c>
      <c r="CY48" s="553" t="s">
        <v>312</v>
      </c>
      <c r="CZ48" s="553" t="s">
        <v>312</v>
      </c>
      <c r="DA48" s="553" t="s">
        <v>312</v>
      </c>
      <c r="DB48" s="553" t="s">
        <v>312</v>
      </c>
      <c r="DC48" s="553" t="s">
        <v>312</v>
      </c>
      <c r="DD48" s="553" t="s">
        <v>312</v>
      </c>
      <c r="DE48" s="553" t="s">
        <v>312</v>
      </c>
      <c r="DF48" s="553" t="s">
        <v>312</v>
      </c>
      <c r="DG48" s="553" t="s">
        <v>312</v>
      </c>
      <c r="DH48" s="553" t="s">
        <v>312</v>
      </c>
      <c r="DI48" s="553" t="s">
        <v>312</v>
      </c>
      <c r="DJ48" s="553" t="s">
        <v>312</v>
      </c>
      <c r="DK48" s="553" t="s">
        <v>312</v>
      </c>
      <c r="DL48" s="553" t="s">
        <v>312</v>
      </c>
      <c r="DM48" s="553" t="s">
        <v>312</v>
      </c>
      <c r="DN48" s="553" t="s">
        <v>312</v>
      </c>
      <c r="DO48" s="553" t="s">
        <v>312</v>
      </c>
      <c r="DP48" s="553" t="s">
        <v>312</v>
      </c>
      <c r="DQ48" s="555" t="s">
        <v>312</v>
      </c>
      <c r="DR48" s="552" t="s">
        <v>312</v>
      </c>
      <c r="DS48" s="553" t="s">
        <v>312</v>
      </c>
      <c r="DT48" s="553" t="s">
        <v>312</v>
      </c>
      <c r="DU48" s="553" t="s">
        <v>312</v>
      </c>
      <c r="DV48" s="553" t="s">
        <v>312</v>
      </c>
      <c r="DW48" s="553" t="s">
        <v>312</v>
      </c>
      <c r="DX48" s="553" t="s">
        <v>312</v>
      </c>
      <c r="DY48" s="553" t="s">
        <v>312</v>
      </c>
      <c r="DZ48" s="553" t="s">
        <v>312</v>
      </c>
      <c r="EA48" s="553" t="s">
        <v>312</v>
      </c>
      <c r="EB48" s="553" t="s">
        <v>312</v>
      </c>
      <c r="EC48" s="553" t="s">
        <v>312</v>
      </c>
      <c r="ED48" s="553" t="s">
        <v>312</v>
      </c>
      <c r="EE48" s="553" t="s">
        <v>312</v>
      </c>
      <c r="EF48" s="553" t="s">
        <v>312</v>
      </c>
      <c r="EG48" s="553" t="s">
        <v>312</v>
      </c>
      <c r="EH48" s="553" t="s">
        <v>312</v>
      </c>
      <c r="EI48" s="553" t="s">
        <v>312</v>
      </c>
      <c r="EJ48" s="553" t="s">
        <v>312</v>
      </c>
      <c r="EK48" s="553" t="s">
        <v>312</v>
      </c>
      <c r="EL48" s="553" t="s">
        <v>312</v>
      </c>
      <c r="EM48" s="553" t="s">
        <v>312</v>
      </c>
      <c r="EN48" s="553" t="s">
        <v>312</v>
      </c>
      <c r="EO48" s="553" t="s">
        <v>312</v>
      </c>
      <c r="EP48" s="553" t="s">
        <v>312</v>
      </c>
      <c r="EQ48" s="553" t="s">
        <v>312</v>
      </c>
      <c r="ER48" s="553" t="s">
        <v>312</v>
      </c>
      <c r="ES48" s="553" t="s">
        <v>312</v>
      </c>
      <c r="ET48" s="553" t="s">
        <v>312</v>
      </c>
      <c r="EU48" s="553" t="s">
        <v>312</v>
      </c>
      <c r="EV48" s="553" t="s">
        <v>312</v>
      </c>
      <c r="EW48" s="553" t="s">
        <v>312</v>
      </c>
      <c r="EX48" s="553" t="s">
        <v>312</v>
      </c>
      <c r="EY48" s="553" t="s">
        <v>312</v>
      </c>
      <c r="EZ48" s="553" t="s">
        <v>312</v>
      </c>
      <c r="FA48" s="553" t="s">
        <v>312</v>
      </c>
      <c r="FB48" s="553" t="s">
        <v>312</v>
      </c>
      <c r="FC48" s="553" t="s">
        <v>312</v>
      </c>
      <c r="FD48" s="553" t="s">
        <v>312</v>
      </c>
      <c r="FE48" s="556" t="s">
        <v>312</v>
      </c>
      <c r="FF48" s="1"/>
      <c r="FG48" s="1"/>
      <c r="FH48" s="582" t="str">
        <f>'Z7 TARGET CREATION'!G44</f>
        <v>Soft-sediment seabed</v>
      </c>
      <c r="FI48" s="583">
        <v>0.75</v>
      </c>
      <c r="FJ48" s="584" t="str">
        <f t="shared" si="5"/>
        <v>Medium</v>
      </c>
      <c r="FK48" s="1"/>
      <c r="FL48" s="1"/>
      <c r="FM48" s="1"/>
      <c r="FN48" s="1"/>
      <c r="FO48" s="1"/>
      <c r="FP48" s="1"/>
      <c r="FQ48" s="1"/>
      <c r="FR48" s="1"/>
      <c r="FS48" s="1"/>
      <c r="FT48" s="1"/>
      <c r="FU48" s="1"/>
      <c r="FV48" s="1"/>
      <c r="FW48" s="1"/>
      <c r="FX48" s="1"/>
      <c r="FY48" s="1"/>
      <c r="FZ48" s="1"/>
      <c r="GA48" s="1"/>
      <c r="GB48" s="1"/>
      <c r="GC48" s="1"/>
      <c r="GD48" s="1"/>
    </row>
    <row r="49" spans="1:186" ht="15.75" customHeight="1" x14ac:dyDescent="0.2">
      <c r="A49" s="549" t="str">
        <f t="shared" si="6"/>
        <v>Outdoor vertical greenery</v>
      </c>
      <c r="B49" s="550" t="str">
        <f t="shared" si="4"/>
        <v>Outdoor vertical greenery/GOOD</v>
      </c>
      <c r="C49" s="764"/>
      <c r="D49" s="776"/>
      <c r="E49" s="551" t="s">
        <v>332</v>
      </c>
      <c r="F49" s="552" t="s">
        <v>312</v>
      </c>
      <c r="G49" s="561" t="s">
        <v>312</v>
      </c>
      <c r="H49" s="562" t="s">
        <v>312</v>
      </c>
      <c r="I49" s="562" t="s">
        <v>312</v>
      </c>
      <c r="J49" s="553" t="s">
        <v>312</v>
      </c>
      <c r="K49" s="553" t="s">
        <v>312</v>
      </c>
      <c r="L49" s="553" t="s">
        <v>312</v>
      </c>
      <c r="M49" s="553" t="s">
        <v>312</v>
      </c>
      <c r="N49" s="553" t="s">
        <v>312</v>
      </c>
      <c r="O49" s="553" t="s">
        <v>312</v>
      </c>
      <c r="P49" s="553" t="s">
        <v>312</v>
      </c>
      <c r="Q49" s="553" t="s">
        <v>312</v>
      </c>
      <c r="R49" s="553" t="s">
        <v>312</v>
      </c>
      <c r="S49" s="553" t="s">
        <v>312</v>
      </c>
      <c r="T49" s="553" t="s">
        <v>312</v>
      </c>
      <c r="U49" s="553" t="s">
        <v>312</v>
      </c>
      <c r="V49" s="553" t="s">
        <v>312</v>
      </c>
      <c r="W49" s="553" t="s">
        <v>312</v>
      </c>
      <c r="X49" s="553" t="s">
        <v>312</v>
      </c>
      <c r="Y49" s="553" t="s">
        <v>312</v>
      </c>
      <c r="Z49" s="553" t="s">
        <v>312</v>
      </c>
      <c r="AA49" s="553" t="s">
        <v>312</v>
      </c>
      <c r="AB49" s="553" t="s">
        <v>312</v>
      </c>
      <c r="AC49" s="553" t="s">
        <v>312</v>
      </c>
      <c r="AD49" s="553" t="s">
        <v>312</v>
      </c>
      <c r="AE49" s="553" t="s">
        <v>312</v>
      </c>
      <c r="AF49" s="553" t="s">
        <v>312</v>
      </c>
      <c r="AG49" s="553" t="s">
        <v>312</v>
      </c>
      <c r="AH49" s="553" t="s">
        <v>312</v>
      </c>
      <c r="AI49" s="553" t="s">
        <v>312</v>
      </c>
      <c r="AJ49" s="553" t="s">
        <v>312</v>
      </c>
      <c r="AK49" s="553" t="s">
        <v>312</v>
      </c>
      <c r="AL49" s="553" t="s">
        <v>312</v>
      </c>
      <c r="AM49" s="553" t="s">
        <v>312</v>
      </c>
      <c r="AN49" s="553" t="s">
        <v>312</v>
      </c>
      <c r="AO49" s="553" t="s">
        <v>312</v>
      </c>
      <c r="AP49" s="553" t="s">
        <v>312</v>
      </c>
      <c r="AQ49" s="553" t="s">
        <v>312</v>
      </c>
      <c r="AR49" s="553" t="s">
        <v>312</v>
      </c>
      <c r="AS49" s="553" t="s">
        <v>312</v>
      </c>
      <c r="AT49" s="553" t="s">
        <v>312</v>
      </c>
      <c r="AU49" s="553" t="s">
        <v>312</v>
      </c>
      <c r="AV49" s="553" t="s">
        <v>312</v>
      </c>
      <c r="AW49" s="553" t="s">
        <v>312</v>
      </c>
      <c r="AX49" s="553" t="s">
        <v>312</v>
      </c>
      <c r="AY49" s="553" t="s">
        <v>312</v>
      </c>
      <c r="AZ49" s="585" t="s">
        <v>312</v>
      </c>
      <c r="BA49" s="585" t="s">
        <v>312</v>
      </c>
      <c r="BB49" s="553" t="s">
        <v>312</v>
      </c>
      <c r="BC49" s="553" t="s">
        <v>312</v>
      </c>
      <c r="BD49" s="553" t="s">
        <v>312</v>
      </c>
      <c r="BE49" s="553" t="s">
        <v>312</v>
      </c>
      <c r="BF49" s="553" t="s">
        <v>312</v>
      </c>
      <c r="BG49" s="553" t="s">
        <v>312</v>
      </c>
      <c r="BH49" s="553" t="s">
        <v>312</v>
      </c>
      <c r="BI49" s="553" t="s">
        <v>312</v>
      </c>
      <c r="BJ49" s="553" t="s">
        <v>312</v>
      </c>
      <c r="BK49" s="553" t="s">
        <v>312</v>
      </c>
      <c r="BL49" s="553" t="s">
        <v>312</v>
      </c>
      <c r="BM49" s="553" t="s">
        <v>312</v>
      </c>
      <c r="BN49" s="553" t="s">
        <v>312</v>
      </c>
      <c r="BO49" s="562" t="s">
        <v>312</v>
      </c>
      <c r="BP49" s="562" t="s">
        <v>312</v>
      </c>
      <c r="BQ49" s="562" t="s">
        <v>312</v>
      </c>
      <c r="BR49" s="562" t="s">
        <v>312</v>
      </c>
      <c r="BS49" s="562" t="s">
        <v>312</v>
      </c>
      <c r="BT49" s="562" t="s">
        <v>312</v>
      </c>
      <c r="BU49" s="562" t="s">
        <v>312</v>
      </c>
      <c r="BV49" s="562" t="s">
        <v>312</v>
      </c>
      <c r="BW49" s="562" t="s">
        <v>312</v>
      </c>
      <c r="BX49" s="562" t="s">
        <v>312</v>
      </c>
      <c r="BY49" s="562" t="s">
        <v>312</v>
      </c>
      <c r="BZ49" s="562" t="s">
        <v>312</v>
      </c>
      <c r="CA49" s="562" t="s">
        <v>312</v>
      </c>
      <c r="CB49" s="562" t="s">
        <v>312</v>
      </c>
      <c r="CC49" s="562" t="s">
        <v>312</v>
      </c>
      <c r="CD49" s="562" t="s">
        <v>312</v>
      </c>
      <c r="CE49" s="562" t="s">
        <v>312</v>
      </c>
      <c r="CF49" s="562" t="s">
        <v>312</v>
      </c>
      <c r="CG49" s="562" t="s">
        <v>312</v>
      </c>
      <c r="CH49" s="562" t="s">
        <v>312</v>
      </c>
      <c r="CI49" s="562" t="s">
        <v>312</v>
      </c>
      <c r="CJ49" s="562" t="s">
        <v>312</v>
      </c>
      <c r="CK49" s="562" t="s">
        <v>312</v>
      </c>
      <c r="CL49" s="562" t="s">
        <v>312</v>
      </c>
      <c r="CM49" s="562" t="s">
        <v>312</v>
      </c>
      <c r="CN49" s="562" t="s">
        <v>312</v>
      </c>
      <c r="CO49" s="562" t="s">
        <v>312</v>
      </c>
      <c r="CP49" s="562" t="s">
        <v>312</v>
      </c>
      <c r="CQ49" s="562" t="s">
        <v>312</v>
      </c>
      <c r="CR49" s="562" t="s">
        <v>312</v>
      </c>
      <c r="CS49" s="562" t="s">
        <v>312</v>
      </c>
      <c r="CT49" s="562" t="s">
        <v>312</v>
      </c>
      <c r="CU49" s="562" t="s">
        <v>312</v>
      </c>
      <c r="CV49" s="562" t="s">
        <v>312</v>
      </c>
      <c r="CW49" s="562" t="s">
        <v>312</v>
      </c>
      <c r="CX49" s="562" t="s">
        <v>312</v>
      </c>
      <c r="CY49" s="562" t="s">
        <v>312</v>
      </c>
      <c r="CZ49" s="562" t="s">
        <v>312</v>
      </c>
      <c r="DA49" s="562" t="s">
        <v>312</v>
      </c>
      <c r="DB49" s="562" t="s">
        <v>312</v>
      </c>
      <c r="DC49" s="562" t="s">
        <v>312</v>
      </c>
      <c r="DD49" s="562" t="s">
        <v>312</v>
      </c>
      <c r="DE49" s="562" t="s">
        <v>312</v>
      </c>
      <c r="DF49" s="562" t="s">
        <v>312</v>
      </c>
      <c r="DG49" s="562" t="s">
        <v>312</v>
      </c>
      <c r="DH49" s="562" t="s">
        <v>312</v>
      </c>
      <c r="DI49" s="562" t="s">
        <v>312</v>
      </c>
      <c r="DJ49" s="562" t="s">
        <v>312</v>
      </c>
      <c r="DK49" s="562" t="s">
        <v>312</v>
      </c>
      <c r="DL49" s="562" t="s">
        <v>312</v>
      </c>
      <c r="DM49" s="562" t="s">
        <v>312</v>
      </c>
      <c r="DN49" s="562" t="s">
        <v>312</v>
      </c>
      <c r="DO49" s="562" t="s">
        <v>312</v>
      </c>
      <c r="DP49" s="562" t="s">
        <v>312</v>
      </c>
      <c r="DQ49" s="563" t="s">
        <v>312</v>
      </c>
      <c r="DR49" s="564" t="s">
        <v>312</v>
      </c>
      <c r="DS49" s="562" t="s">
        <v>312</v>
      </c>
      <c r="DT49" s="562" t="s">
        <v>312</v>
      </c>
      <c r="DU49" s="562" t="s">
        <v>312</v>
      </c>
      <c r="DV49" s="562" t="s">
        <v>312</v>
      </c>
      <c r="DW49" s="562" t="s">
        <v>312</v>
      </c>
      <c r="DX49" s="562" t="s">
        <v>312</v>
      </c>
      <c r="DY49" s="562" t="s">
        <v>312</v>
      </c>
      <c r="DZ49" s="562" t="s">
        <v>312</v>
      </c>
      <c r="EA49" s="562" t="s">
        <v>312</v>
      </c>
      <c r="EB49" s="562" t="s">
        <v>312</v>
      </c>
      <c r="EC49" s="562" t="s">
        <v>312</v>
      </c>
      <c r="ED49" s="562" t="s">
        <v>312</v>
      </c>
      <c r="EE49" s="562" t="s">
        <v>312</v>
      </c>
      <c r="EF49" s="562" t="s">
        <v>312</v>
      </c>
      <c r="EG49" s="562" t="s">
        <v>312</v>
      </c>
      <c r="EH49" s="562" t="s">
        <v>312</v>
      </c>
      <c r="EI49" s="562" t="s">
        <v>312</v>
      </c>
      <c r="EJ49" s="562" t="s">
        <v>312</v>
      </c>
      <c r="EK49" s="562" t="s">
        <v>312</v>
      </c>
      <c r="EL49" s="562" t="s">
        <v>312</v>
      </c>
      <c r="EM49" s="562" t="s">
        <v>312</v>
      </c>
      <c r="EN49" s="562" t="s">
        <v>312</v>
      </c>
      <c r="EO49" s="553" t="s">
        <v>312</v>
      </c>
      <c r="EP49" s="553" t="s">
        <v>312</v>
      </c>
      <c r="EQ49" s="553" t="s">
        <v>312</v>
      </c>
      <c r="ER49" s="553" t="s">
        <v>312</v>
      </c>
      <c r="ES49" s="553" t="s">
        <v>312</v>
      </c>
      <c r="ET49" s="553" t="s">
        <v>312</v>
      </c>
      <c r="EU49" s="553" t="s">
        <v>312</v>
      </c>
      <c r="EV49" s="553" t="s">
        <v>312</v>
      </c>
      <c r="EW49" s="553" t="s">
        <v>312</v>
      </c>
      <c r="EX49" s="553" t="s">
        <v>312</v>
      </c>
      <c r="EY49" s="553" t="s">
        <v>312</v>
      </c>
      <c r="EZ49" s="553" t="s">
        <v>312</v>
      </c>
      <c r="FA49" s="553" t="s">
        <v>312</v>
      </c>
      <c r="FB49" s="553" t="s">
        <v>312</v>
      </c>
      <c r="FC49" s="553" t="s">
        <v>312</v>
      </c>
      <c r="FD49" s="553" t="s">
        <v>312</v>
      </c>
      <c r="FE49" s="556" t="s">
        <v>312</v>
      </c>
      <c r="FF49" s="1"/>
      <c r="FG49" s="1"/>
      <c r="FH49" s="1"/>
      <c r="FI49" s="1"/>
      <c r="FJ49" s="1"/>
      <c r="FK49" s="1"/>
      <c r="FL49" s="1"/>
      <c r="FM49" s="1"/>
      <c r="FN49" s="1"/>
      <c r="FO49" s="1"/>
      <c r="FP49" s="1"/>
      <c r="FQ49" s="1"/>
      <c r="FR49" s="1"/>
      <c r="FS49" s="1"/>
      <c r="FT49" s="1"/>
      <c r="FU49" s="1"/>
      <c r="FV49" s="1"/>
      <c r="FW49" s="1"/>
      <c r="FX49" s="1"/>
      <c r="FY49" s="1"/>
      <c r="FZ49" s="1"/>
      <c r="GA49" s="1"/>
      <c r="GB49" s="1"/>
      <c r="GC49" s="1"/>
      <c r="GD49" s="1"/>
    </row>
    <row r="50" spans="1:186" ht="15.75" customHeight="1" x14ac:dyDescent="0.2">
      <c r="A50" s="549" t="str">
        <f t="shared" si="6"/>
        <v>Turf</v>
      </c>
      <c r="B50" s="550" t="str">
        <f t="shared" si="4"/>
        <v>Turf/NA</v>
      </c>
      <c r="C50" s="777" t="str">
        <f>'Z2 DISTINCTIVENESS'!A37</f>
        <v>Urban vegetation</v>
      </c>
      <c r="D50" s="779" t="str">
        <f>'Z2 DISTINCTIVENESS'!B37</f>
        <v>Turf</v>
      </c>
      <c r="E50" s="551" t="s">
        <v>310</v>
      </c>
      <c r="F50" s="552" t="s">
        <v>312</v>
      </c>
      <c r="G50" s="561" t="s">
        <v>312</v>
      </c>
      <c r="H50" s="562" t="s">
        <v>312</v>
      </c>
      <c r="I50" s="562" t="s">
        <v>312</v>
      </c>
      <c r="J50" s="562" t="s">
        <v>312</v>
      </c>
      <c r="K50" s="562" t="s">
        <v>312</v>
      </c>
      <c r="L50" s="562" t="s">
        <v>312</v>
      </c>
      <c r="M50" s="562" t="s">
        <v>312</v>
      </c>
      <c r="N50" s="562" t="s">
        <v>312</v>
      </c>
      <c r="O50" s="562" t="s">
        <v>312</v>
      </c>
      <c r="P50" s="562" t="s">
        <v>312</v>
      </c>
      <c r="Q50" s="562" t="s">
        <v>312</v>
      </c>
      <c r="R50" s="562" t="s">
        <v>312</v>
      </c>
      <c r="S50" s="562" t="s">
        <v>312</v>
      </c>
      <c r="T50" s="562" t="s">
        <v>312</v>
      </c>
      <c r="U50" s="562" t="s">
        <v>312</v>
      </c>
      <c r="V50" s="562" t="s">
        <v>312</v>
      </c>
      <c r="W50" s="562" t="s">
        <v>312</v>
      </c>
      <c r="X50" s="562" t="s">
        <v>312</v>
      </c>
      <c r="Y50" s="562" t="s">
        <v>312</v>
      </c>
      <c r="Z50" s="562" t="s">
        <v>312</v>
      </c>
      <c r="AA50" s="562" t="s">
        <v>312</v>
      </c>
      <c r="AB50" s="562" t="s">
        <v>312</v>
      </c>
      <c r="AC50" s="562" t="s">
        <v>312</v>
      </c>
      <c r="AD50" s="562" t="s">
        <v>312</v>
      </c>
      <c r="AE50" s="562" t="s">
        <v>312</v>
      </c>
      <c r="AF50" s="562" t="s">
        <v>312</v>
      </c>
      <c r="AG50" s="562" t="s">
        <v>312</v>
      </c>
      <c r="AH50" s="562" t="s">
        <v>312</v>
      </c>
      <c r="AI50" s="562" t="s">
        <v>312</v>
      </c>
      <c r="AJ50" s="562" t="s">
        <v>312</v>
      </c>
      <c r="AK50" s="562" t="s">
        <v>312</v>
      </c>
      <c r="AL50" s="562" t="s">
        <v>312</v>
      </c>
      <c r="AM50" s="562" t="s">
        <v>312</v>
      </c>
      <c r="AN50" s="562" t="s">
        <v>312</v>
      </c>
      <c r="AO50" s="562" t="s">
        <v>312</v>
      </c>
      <c r="AP50" s="562" t="s">
        <v>312</v>
      </c>
      <c r="AQ50" s="562" t="s">
        <v>312</v>
      </c>
      <c r="AR50" s="562" t="s">
        <v>312</v>
      </c>
      <c r="AS50" s="562" t="s">
        <v>312</v>
      </c>
      <c r="AT50" s="562" t="s">
        <v>312</v>
      </c>
      <c r="AU50" s="562" t="s">
        <v>312</v>
      </c>
      <c r="AV50" s="562" t="s">
        <v>312</v>
      </c>
      <c r="AW50" s="562" t="s">
        <v>312</v>
      </c>
      <c r="AX50" s="562" t="s">
        <v>312</v>
      </c>
      <c r="AY50" s="562" t="s">
        <v>312</v>
      </c>
      <c r="AZ50" s="586" t="s">
        <v>312</v>
      </c>
      <c r="BA50" s="586" t="s">
        <v>312</v>
      </c>
      <c r="BB50" s="562" t="s">
        <v>312</v>
      </c>
      <c r="BC50" s="562" t="s">
        <v>312</v>
      </c>
      <c r="BD50" s="562" t="s">
        <v>312</v>
      </c>
      <c r="BE50" s="562" t="s">
        <v>312</v>
      </c>
      <c r="BF50" s="562" t="s">
        <v>312</v>
      </c>
      <c r="BG50" s="562" t="s">
        <v>312</v>
      </c>
      <c r="BH50" s="562" t="s">
        <v>312</v>
      </c>
      <c r="BI50" s="562" t="s">
        <v>312</v>
      </c>
      <c r="BJ50" s="562" t="s">
        <v>312</v>
      </c>
      <c r="BK50" s="562" t="s">
        <v>312</v>
      </c>
      <c r="BL50" s="562" t="s">
        <v>312</v>
      </c>
      <c r="BM50" s="562" t="s">
        <v>312</v>
      </c>
      <c r="BN50" s="562" t="s">
        <v>312</v>
      </c>
      <c r="BO50" s="562" t="s">
        <v>312</v>
      </c>
      <c r="BP50" s="562" t="s">
        <v>312</v>
      </c>
      <c r="BQ50" s="562" t="s">
        <v>312</v>
      </c>
      <c r="BR50" s="562" t="s">
        <v>312</v>
      </c>
      <c r="BS50" s="562" t="s">
        <v>312</v>
      </c>
      <c r="BT50" s="562" t="s">
        <v>312</v>
      </c>
      <c r="BU50" s="562" t="s">
        <v>312</v>
      </c>
      <c r="BV50" s="553" t="s">
        <v>312</v>
      </c>
      <c r="BW50" s="553" t="s">
        <v>312</v>
      </c>
      <c r="BX50" s="553" t="s">
        <v>312</v>
      </c>
      <c r="BY50" s="553" t="s">
        <v>312</v>
      </c>
      <c r="BZ50" s="553" t="s">
        <v>312</v>
      </c>
      <c r="CA50" s="553" t="s">
        <v>312</v>
      </c>
      <c r="CB50" s="553" t="s">
        <v>312</v>
      </c>
      <c r="CC50" s="553" t="s">
        <v>312</v>
      </c>
      <c r="CD50" s="553" t="s">
        <v>312</v>
      </c>
      <c r="CE50" s="553" t="s">
        <v>312</v>
      </c>
      <c r="CF50" s="553" t="s">
        <v>312</v>
      </c>
      <c r="CG50" s="553" t="s">
        <v>312</v>
      </c>
      <c r="CH50" s="553" t="s">
        <v>312</v>
      </c>
      <c r="CI50" s="553" t="s">
        <v>312</v>
      </c>
      <c r="CJ50" s="553" t="s">
        <v>312</v>
      </c>
      <c r="CK50" s="553" t="s">
        <v>312</v>
      </c>
      <c r="CL50" s="553" t="s">
        <v>312</v>
      </c>
      <c r="CM50" s="553" t="s">
        <v>312</v>
      </c>
      <c r="CN50" s="553" t="s">
        <v>312</v>
      </c>
      <c r="CO50" s="553" t="s">
        <v>312</v>
      </c>
      <c r="CP50" s="553" t="s">
        <v>312</v>
      </c>
      <c r="CQ50" s="553" t="s">
        <v>312</v>
      </c>
      <c r="CR50" s="553" t="s">
        <v>312</v>
      </c>
      <c r="CS50" s="553" t="s">
        <v>312</v>
      </c>
      <c r="CT50" s="553" t="s">
        <v>312</v>
      </c>
      <c r="CU50" s="553" t="s">
        <v>312</v>
      </c>
      <c r="CV50" s="553" t="s">
        <v>312</v>
      </c>
      <c r="CW50" s="553" t="s">
        <v>312</v>
      </c>
      <c r="CX50" s="553" t="s">
        <v>312</v>
      </c>
      <c r="CY50" s="553" t="s">
        <v>312</v>
      </c>
      <c r="CZ50" s="553" t="s">
        <v>312</v>
      </c>
      <c r="DA50" s="553" t="s">
        <v>312</v>
      </c>
      <c r="DB50" s="553" t="s">
        <v>312</v>
      </c>
      <c r="DC50" s="553" t="s">
        <v>312</v>
      </c>
      <c r="DD50" s="553" t="s">
        <v>312</v>
      </c>
      <c r="DE50" s="553" t="s">
        <v>312</v>
      </c>
      <c r="DF50" s="553" t="s">
        <v>312</v>
      </c>
      <c r="DG50" s="553" t="s">
        <v>312</v>
      </c>
      <c r="DH50" s="553" t="s">
        <v>312</v>
      </c>
      <c r="DI50" s="553" t="s">
        <v>312</v>
      </c>
      <c r="DJ50" s="553" t="s">
        <v>312</v>
      </c>
      <c r="DK50" s="553" t="s">
        <v>312</v>
      </c>
      <c r="DL50" s="553" t="s">
        <v>312</v>
      </c>
      <c r="DM50" s="553" t="s">
        <v>312</v>
      </c>
      <c r="DN50" s="553" t="s">
        <v>312</v>
      </c>
      <c r="DO50" s="553" t="s">
        <v>312</v>
      </c>
      <c r="DP50" s="553" t="s">
        <v>312</v>
      </c>
      <c r="DQ50" s="555" t="s">
        <v>312</v>
      </c>
      <c r="DR50" s="552" t="s">
        <v>312</v>
      </c>
      <c r="DS50" s="553" t="s">
        <v>312</v>
      </c>
      <c r="DT50" s="553" t="s">
        <v>312</v>
      </c>
      <c r="DU50" s="553" t="s">
        <v>312</v>
      </c>
      <c r="DV50" s="553" t="s">
        <v>312</v>
      </c>
      <c r="DW50" s="553" t="s">
        <v>312</v>
      </c>
      <c r="DX50" s="553" t="s">
        <v>312</v>
      </c>
      <c r="DY50" s="553" t="s">
        <v>312</v>
      </c>
      <c r="DZ50" s="553" t="s">
        <v>312</v>
      </c>
      <c r="EA50" s="553" t="s">
        <v>312</v>
      </c>
      <c r="EB50" s="553" t="s">
        <v>312</v>
      </c>
      <c r="EC50" s="553" t="s">
        <v>312</v>
      </c>
      <c r="ED50" s="553" t="s">
        <v>312</v>
      </c>
      <c r="EE50" s="553" t="s">
        <v>312</v>
      </c>
      <c r="EF50" s="553" t="s">
        <v>312</v>
      </c>
      <c r="EG50" s="553" t="s">
        <v>312</v>
      </c>
      <c r="EH50" s="553" t="s">
        <v>312</v>
      </c>
      <c r="EI50" s="553" t="s">
        <v>312</v>
      </c>
      <c r="EJ50" s="553" t="s">
        <v>312</v>
      </c>
      <c r="EK50" s="553" t="s">
        <v>312</v>
      </c>
      <c r="EL50" s="553" t="s">
        <v>312</v>
      </c>
      <c r="EM50" s="553" t="s">
        <v>312</v>
      </c>
      <c r="EN50" s="553" t="s">
        <v>312</v>
      </c>
      <c r="EO50" s="553" t="s">
        <v>312</v>
      </c>
      <c r="EP50" s="553" t="s">
        <v>312</v>
      </c>
      <c r="EQ50" s="553" t="s">
        <v>312</v>
      </c>
      <c r="ER50" s="553" t="s">
        <v>312</v>
      </c>
      <c r="ES50" s="553" t="s">
        <v>312</v>
      </c>
      <c r="ET50" s="553" t="s">
        <v>312</v>
      </c>
      <c r="EU50" s="553" t="s">
        <v>312</v>
      </c>
      <c r="EV50" s="553" t="s">
        <v>312</v>
      </c>
      <c r="EW50" s="553" t="s">
        <v>312</v>
      </c>
      <c r="EX50" s="553" t="s">
        <v>312</v>
      </c>
      <c r="EY50" s="553" t="s">
        <v>312</v>
      </c>
      <c r="EZ50" s="553" t="s">
        <v>312</v>
      </c>
      <c r="FA50" s="553" t="s">
        <v>312</v>
      </c>
      <c r="FB50" s="553" t="s">
        <v>312</v>
      </c>
      <c r="FC50" s="553" t="s">
        <v>312</v>
      </c>
      <c r="FD50" s="553" t="s">
        <v>312</v>
      </c>
      <c r="FE50" s="556" t="s">
        <v>312</v>
      </c>
      <c r="FF50" s="565"/>
      <c r="FG50" s="1"/>
      <c r="FH50" s="1"/>
      <c r="FI50" s="1"/>
      <c r="FJ50" s="1"/>
      <c r="FK50" s="1"/>
      <c r="FL50" s="1"/>
      <c r="FM50" s="1"/>
      <c r="FN50" s="1"/>
      <c r="FO50" s="1"/>
      <c r="FP50" s="1"/>
      <c r="FQ50" s="1"/>
      <c r="FR50" s="1"/>
      <c r="FS50" s="1"/>
      <c r="FT50" s="1"/>
      <c r="FU50" s="1"/>
      <c r="FV50" s="1"/>
      <c r="FW50" s="1"/>
      <c r="FX50" s="1"/>
      <c r="FY50" s="1"/>
      <c r="FZ50" s="1"/>
      <c r="GA50" s="1"/>
      <c r="GB50" s="1"/>
      <c r="GC50" s="1"/>
      <c r="GD50" s="1"/>
    </row>
    <row r="51" spans="1:186" ht="15.75" customHeight="1" x14ac:dyDescent="0.2">
      <c r="A51" s="549" t="str">
        <f t="shared" si="6"/>
        <v>Turf</v>
      </c>
      <c r="B51" s="550" t="str">
        <f t="shared" si="4"/>
        <v>Turf/POOR</v>
      </c>
      <c r="C51" s="763"/>
      <c r="D51" s="775"/>
      <c r="E51" s="551" t="s">
        <v>331</v>
      </c>
      <c r="F51" s="552" t="s">
        <v>312</v>
      </c>
      <c r="G51" s="561" t="s">
        <v>312</v>
      </c>
      <c r="H51" s="562" t="s">
        <v>312</v>
      </c>
      <c r="I51" s="562" t="s">
        <v>312</v>
      </c>
      <c r="J51" s="553" t="s">
        <v>312</v>
      </c>
      <c r="K51" s="553" t="s">
        <v>312</v>
      </c>
      <c r="L51" s="553" t="s">
        <v>312</v>
      </c>
      <c r="M51" s="553" t="s">
        <v>312</v>
      </c>
      <c r="N51" s="553" t="s">
        <v>312</v>
      </c>
      <c r="O51" s="553" t="s">
        <v>312</v>
      </c>
      <c r="P51" s="553" t="s">
        <v>312</v>
      </c>
      <c r="Q51" s="553" t="s">
        <v>312</v>
      </c>
      <c r="R51" s="553" t="s">
        <v>312</v>
      </c>
      <c r="S51" s="553" t="s">
        <v>312</v>
      </c>
      <c r="T51" s="553" t="s">
        <v>312</v>
      </c>
      <c r="U51" s="553" t="s">
        <v>312</v>
      </c>
      <c r="V51" s="553" t="s">
        <v>312</v>
      </c>
      <c r="W51" s="553" t="s">
        <v>312</v>
      </c>
      <c r="X51" s="553" t="s">
        <v>312</v>
      </c>
      <c r="Y51" s="553" t="s">
        <v>312</v>
      </c>
      <c r="Z51" s="553" t="s">
        <v>312</v>
      </c>
      <c r="AA51" s="573" t="s">
        <v>312</v>
      </c>
      <c r="AB51" s="573" t="s">
        <v>312</v>
      </c>
      <c r="AC51" s="573" t="s">
        <v>312</v>
      </c>
      <c r="AD51" s="553" t="s">
        <v>312</v>
      </c>
      <c r="AE51" s="587">
        <v>3</v>
      </c>
      <c r="AF51" s="587">
        <v>4</v>
      </c>
      <c r="AG51" s="587">
        <v>5</v>
      </c>
      <c r="AH51" s="553" t="s">
        <v>312</v>
      </c>
      <c r="AI51" s="553" t="s">
        <v>312</v>
      </c>
      <c r="AJ51" s="553" t="s">
        <v>312</v>
      </c>
      <c r="AK51" s="553" t="s">
        <v>312</v>
      </c>
      <c r="AL51" s="553" t="s">
        <v>312</v>
      </c>
      <c r="AM51" s="553" t="s">
        <v>312</v>
      </c>
      <c r="AN51" s="553" t="s">
        <v>312</v>
      </c>
      <c r="AO51" s="553" t="s">
        <v>312</v>
      </c>
      <c r="AP51" s="553" t="s">
        <v>312</v>
      </c>
      <c r="AQ51" s="553" t="s">
        <v>312</v>
      </c>
      <c r="AR51" s="553" t="s">
        <v>312</v>
      </c>
      <c r="AS51" s="553" t="s">
        <v>312</v>
      </c>
      <c r="AT51" s="553" t="s">
        <v>312</v>
      </c>
      <c r="AU51" s="553" t="s">
        <v>312</v>
      </c>
      <c r="AV51" s="553" t="s">
        <v>312</v>
      </c>
      <c r="AW51" s="553" t="s">
        <v>312</v>
      </c>
      <c r="AX51" s="553" t="s">
        <v>312</v>
      </c>
      <c r="AY51" s="553" t="s">
        <v>312</v>
      </c>
      <c r="AZ51" s="554">
        <v>1</v>
      </c>
      <c r="BA51" s="554">
        <v>2</v>
      </c>
      <c r="BB51" s="553" t="s">
        <v>312</v>
      </c>
      <c r="BC51" s="553" t="s">
        <v>312</v>
      </c>
      <c r="BD51" s="553" t="s">
        <v>312</v>
      </c>
      <c r="BE51" s="553" t="s">
        <v>312</v>
      </c>
      <c r="BF51" s="553" t="s">
        <v>312</v>
      </c>
      <c r="BG51" s="554">
        <v>5</v>
      </c>
      <c r="BH51" s="554">
        <v>10</v>
      </c>
      <c r="BI51" s="554">
        <v>15</v>
      </c>
      <c r="BJ51" s="553" t="s">
        <v>312</v>
      </c>
      <c r="BK51" s="553" t="s">
        <v>312</v>
      </c>
      <c r="BL51" s="553" t="s">
        <v>312</v>
      </c>
      <c r="BM51" s="553" t="s">
        <v>312</v>
      </c>
      <c r="BN51" s="553" t="s">
        <v>312</v>
      </c>
      <c r="BO51" s="562" t="s">
        <v>312</v>
      </c>
      <c r="BP51" s="562" t="s">
        <v>312</v>
      </c>
      <c r="BQ51" s="562" t="s">
        <v>312</v>
      </c>
      <c r="BR51" s="562" t="s">
        <v>312</v>
      </c>
      <c r="BS51" s="562" t="s">
        <v>312</v>
      </c>
      <c r="BT51" s="562" t="s">
        <v>312</v>
      </c>
      <c r="BU51" s="562" t="s">
        <v>312</v>
      </c>
      <c r="BV51" s="553" t="s">
        <v>312</v>
      </c>
      <c r="BW51" s="553" t="s">
        <v>312</v>
      </c>
      <c r="BX51" s="553" t="s">
        <v>312</v>
      </c>
      <c r="BY51" s="553" t="s">
        <v>312</v>
      </c>
      <c r="BZ51" s="553" t="s">
        <v>312</v>
      </c>
      <c r="CA51" s="553" t="s">
        <v>312</v>
      </c>
      <c r="CB51" s="553" t="s">
        <v>312</v>
      </c>
      <c r="CC51" s="553" t="s">
        <v>312</v>
      </c>
      <c r="CD51" s="553" t="s">
        <v>312</v>
      </c>
      <c r="CE51" s="553" t="s">
        <v>312</v>
      </c>
      <c r="CF51" s="553" t="s">
        <v>312</v>
      </c>
      <c r="CG51" s="553" t="s">
        <v>312</v>
      </c>
      <c r="CH51" s="553" t="s">
        <v>312</v>
      </c>
      <c r="CI51" s="553" t="s">
        <v>312</v>
      </c>
      <c r="CJ51" s="553" t="s">
        <v>312</v>
      </c>
      <c r="CK51" s="553" t="s">
        <v>312</v>
      </c>
      <c r="CL51" s="553" t="s">
        <v>312</v>
      </c>
      <c r="CM51" s="553" t="s">
        <v>312</v>
      </c>
      <c r="CN51" s="553" t="s">
        <v>312</v>
      </c>
      <c r="CO51" s="553" t="s">
        <v>312</v>
      </c>
      <c r="CP51" s="553" t="s">
        <v>312</v>
      </c>
      <c r="CQ51" s="553" t="s">
        <v>312</v>
      </c>
      <c r="CR51" s="553" t="s">
        <v>312</v>
      </c>
      <c r="CS51" s="553" t="s">
        <v>312</v>
      </c>
      <c r="CT51" s="553" t="s">
        <v>312</v>
      </c>
      <c r="CU51" s="553" t="s">
        <v>312</v>
      </c>
      <c r="CV51" s="553" t="s">
        <v>312</v>
      </c>
      <c r="CW51" s="553" t="s">
        <v>312</v>
      </c>
      <c r="CX51" s="553" t="s">
        <v>312</v>
      </c>
      <c r="CY51" s="553" t="s">
        <v>312</v>
      </c>
      <c r="CZ51" s="553" t="s">
        <v>312</v>
      </c>
      <c r="DA51" s="553" t="s">
        <v>312</v>
      </c>
      <c r="DB51" s="553" t="s">
        <v>312</v>
      </c>
      <c r="DC51" s="553" t="s">
        <v>312</v>
      </c>
      <c r="DD51" s="553" t="s">
        <v>312</v>
      </c>
      <c r="DE51" s="553" t="s">
        <v>312</v>
      </c>
      <c r="DF51" s="553" t="s">
        <v>312</v>
      </c>
      <c r="DG51" s="553" t="s">
        <v>312</v>
      </c>
      <c r="DH51" s="553" t="s">
        <v>312</v>
      </c>
      <c r="DI51" s="553" t="s">
        <v>312</v>
      </c>
      <c r="DJ51" s="553" t="s">
        <v>312</v>
      </c>
      <c r="DK51" s="553" t="s">
        <v>312</v>
      </c>
      <c r="DL51" s="553" t="s">
        <v>312</v>
      </c>
      <c r="DM51" s="553" t="s">
        <v>312</v>
      </c>
      <c r="DN51" s="553" t="s">
        <v>312</v>
      </c>
      <c r="DO51" s="553" t="s">
        <v>312</v>
      </c>
      <c r="DP51" s="553" t="s">
        <v>312</v>
      </c>
      <c r="DQ51" s="555" t="s">
        <v>312</v>
      </c>
      <c r="DR51" s="552" t="s">
        <v>312</v>
      </c>
      <c r="DS51" s="553" t="s">
        <v>312</v>
      </c>
      <c r="DT51" s="553" t="s">
        <v>312</v>
      </c>
      <c r="DU51" s="553" t="s">
        <v>312</v>
      </c>
      <c r="DV51" s="553" t="s">
        <v>312</v>
      </c>
      <c r="DW51" s="553" t="s">
        <v>312</v>
      </c>
      <c r="DX51" s="553" t="s">
        <v>312</v>
      </c>
      <c r="DY51" s="553" t="s">
        <v>312</v>
      </c>
      <c r="DZ51" s="553" t="s">
        <v>312</v>
      </c>
      <c r="EA51" s="553" t="s">
        <v>312</v>
      </c>
      <c r="EB51" s="553" t="s">
        <v>312</v>
      </c>
      <c r="EC51" s="553" t="s">
        <v>312</v>
      </c>
      <c r="ED51" s="553" t="s">
        <v>312</v>
      </c>
      <c r="EE51" s="553" t="s">
        <v>312</v>
      </c>
      <c r="EF51" s="553" t="s">
        <v>312</v>
      </c>
      <c r="EG51" s="553" t="s">
        <v>312</v>
      </c>
      <c r="EH51" s="553" t="s">
        <v>312</v>
      </c>
      <c r="EI51" s="553" t="s">
        <v>312</v>
      </c>
      <c r="EJ51" s="553" t="s">
        <v>312</v>
      </c>
      <c r="EK51" s="553" t="s">
        <v>312</v>
      </c>
      <c r="EL51" s="553" t="s">
        <v>312</v>
      </c>
      <c r="EM51" s="553" t="s">
        <v>312</v>
      </c>
      <c r="EN51" s="553" t="s">
        <v>312</v>
      </c>
      <c r="EO51" s="553" t="s">
        <v>312</v>
      </c>
      <c r="EP51" s="553" t="s">
        <v>312</v>
      </c>
      <c r="EQ51" s="553" t="s">
        <v>312</v>
      </c>
      <c r="ER51" s="553" t="s">
        <v>312</v>
      </c>
      <c r="ES51" s="553" t="s">
        <v>312</v>
      </c>
      <c r="ET51" s="553" t="s">
        <v>312</v>
      </c>
      <c r="EU51" s="553" t="s">
        <v>312</v>
      </c>
      <c r="EV51" s="553" t="s">
        <v>312</v>
      </c>
      <c r="EW51" s="553" t="s">
        <v>312</v>
      </c>
      <c r="EX51" s="553" t="s">
        <v>312</v>
      </c>
      <c r="EY51" s="553" t="s">
        <v>312</v>
      </c>
      <c r="EZ51" s="553" t="s">
        <v>312</v>
      </c>
      <c r="FA51" s="553" t="s">
        <v>312</v>
      </c>
      <c r="FB51" s="553" t="s">
        <v>312</v>
      </c>
      <c r="FC51" s="553" t="s">
        <v>312</v>
      </c>
      <c r="FD51" s="553" t="s">
        <v>312</v>
      </c>
      <c r="FE51" s="556" t="s">
        <v>312</v>
      </c>
      <c r="FF51" s="1"/>
      <c r="FG51" s="1"/>
      <c r="FH51" s="1"/>
      <c r="FI51" s="1"/>
      <c r="FJ51" s="1"/>
      <c r="FK51" s="1"/>
      <c r="FL51" s="1"/>
      <c r="FM51" s="1"/>
      <c r="FN51" s="1"/>
      <c r="FO51" s="1"/>
      <c r="FP51" s="1"/>
      <c r="FQ51" s="1"/>
      <c r="FR51" s="1"/>
      <c r="FS51" s="1"/>
      <c r="FT51" s="1"/>
      <c r="FU51" s="1"/>
      <c r="FV51" s="1"/>
      <c r="FW51" s="1"/>
      <c r="FX51" s="1"/>
      <c r="FY51" s="1"/>
      <c r="FZ51" s="1"/>
      <c r="GA51" s="1"/>
      <c r="GB51" s="1"/>
      <c r="GC51" s="1"/>
      <c r="GD51" s="1"/>
    </row>
    <row r="52" spans="1:186" ht="15.75" customHeight="1" x14ac:dyDescent="0.2">
      <c r="A52" s="549" t="str">
        <f t="shared" si="6"/>
        <v>Turf</v>
      </c>
      <c r="B52" s="550" t="str">
        <f t="shared" si="4"/>
        <v>Turf/MODERATE</v>
      </c>
      <c r="C52" s="763"/>
      <c r="D52" s="775"/>
      <c r="E52" s="551" t="s">
        <v>130</v>
      </c>
      <c r="F52" s="552" t="s">
        <v>312</v>
      </c>
      <c r="G52" s="561" t="s">
        <v>312</v>
      </c>
      <c r="H52" s="562" t="s">
        <v>312</v>
      </c>
      <c r="I52" s="562" t="s">
        <v>312</v>
      </c>
      <c r="J52" s="553" t="s">
        <v>312</v>
      </c>
      <c r="K52" s="553" t="s">
        <v>312</v>
      </c>
      <c r="L52" s="553" t="s">
        <v>312</v>
      </c>
      <c r="M52" s="553" t="s">
        <v>312</v>
      </c>
      <c r="N52" s="553" t="s">
        <v>312</v>
      </c>
      <c r="O52" s="553" t="s">
        <v>312</v>
      </c>
      <c r="P52" s="553" t="s">
        <v>312</v>
      </c>
      <c r="Q52" s="553" t="s">
        <v>312</v>
      </c>
      <c r="R52" s="553" t="s">
        <v>312</v>
      </c>
      <c r="S52" s="553" t="s">
        <v>312</v>
      </c>
      <c r="T52" s="553" t="s">
        <v>312</v>
      </c>
      <c r="U52" s="553" t="s">
        <v>312</v>
      </c>
      <c r="V52" s="553" t="s">
        <v>312</v>
      </c>
      <c r="W52" s="553" t="s">
        <v>312</v>
      </c>
      <c r="X52" s="553" t="s">
        <v>312</v>
      </c>
      <c r="Y52" s="553" t="s">
        <v>312</v>
      </c>
      <c r="Z52" s="553" t="s">
        <v>312</v>
      </c>
      <c r="AA52" s="573" t="s">
        <v>312</v>
      </c>
      <c r="AB52" s="573" t="s">
        <v>312</v>
      </c>
      <c r="AC52" s="573" t="s">
        <v>312</v>
      </c>
      <c r="AD52" s="553" t="s">
        <v>312</v>
      </c>
      <c r="AE52" s="587">
        <v>3</v>
      </c>
      <c r="AF52" s="587">
        <v>4</v>
      </c>
      <c r="AG52" s="587">
        <v>5</v>
      </c>
      <c r="AH52" s="553" t="s">
        <v>312</v>
      </c>
      <c r="AI52" s="553" t="s">
        <v>312</v>
      </c>
      <c r="AJ52" s="553" t="s">
        <v>312</v>
      </c>
      <c r="AK52" s="553" t="s">
        <v>312</v>
      </c>
      <c r="AL52" s="553" t="s">
        <v>312</v>
      </c>
      <c r="AM52" s="553" t="s">
        <v>312</v>
      </c>
      <c r="AN52" s="553" t="s">
        <v>312</v>
      </c>
      <c r="AO52" s="553" t="s">
        <v>312</v>
      </c>
      <c r="AP52" s="553" t="s">
        <v>312</v>
      </c>
      <c r="AQ52" s="553" t="s">
        <v>312</v>
      </c>
      <c r="AR52" s="553" t="s">
        <v>312</v>
      </c>
      <c r="AS52" s="553" t="s">
        <v>312</v>
      </c>
      <c r="AT52" s="553" t="s">
        <v>312</v>
      </c>
      <c r="AU52" s="553" t="s">
        <v>312</v>
      </c>
      <c r="AV52" s="553" t="s">
        <v>312</v>
      </c>
      <c r="AW52" s="553" t="s">
        <v>312</v>
      </c>
      <c r="AX52" s="553" t="s">
        <v>312</v>
      </c>
      <c r="AY52" s="553" t="s">
        <v>312</v>
      </c>
      <c r="AZ52" s="585" t="s">
        <v>312</v>
      </c>
      <c r="BA52" s="554">
        <v>1</v>
      </c>
      <c r="BB52" s="553" t="s">
        <v>312</v>
      </c>
      <c r="BC52" s="553" t="s">
        <v>312</v>
      </c>
      <c r="BD52" s="553" t="s">
        <v>312</v>
      </c>
      <c r="BE52" s="553" t="s">
        <v>312</v>
      </c>
      <c r="BF52" s="553" t="s">
        <v>312</v>
      </c>
      <c r="BG52" s="554">
        <v>5</v>
      </c>
      <c r="BH52" s="554">
        <v>10</v>
      </c>
      <c r="BI52" s="554">
        <v>15</v>
      </c>
      <c r="BJ52" s="553" t="s">
        <v>312</v>
      </c>
      <c r="BK52" s="553" t="s">
        <v>312</v>
      </c>
      <c r="BL52" s="553" t="s">
        <v>312</v>
      </c>
      <c r="BM52" s="553" t="s">
        <v>312</v>
      </c>
      <c r="BN52" s="553" t="s">
        <v>312</v>
      </c>
      <c r="BO52" s="562" t="s">
        <v>312</v>
      </c>
      <c r="BP52" s="562" t="s">
        <v>312</v>
      </c>
      <c r="BQ52" s="562" t="s">
        <v>312</v>
      </c>
      <c r="BR52" s="562" t="s">
        <v>312</v>
      </c>
      <c r="BS52" s="562" t="s">
        <v>312</v>
      </c>
      <c r="BT52" s="562" t="s">
        <v>312</v>
      </c>
      <c r="BU52" s="562" t="s">
        <v>312</v>
      </c>
      <c r="BV52" s="553" t="s">
        <v>312</v>
      </c>
      <c r="BW52" s="553" t="s">
        <v>312</v>
      </c>
      <c r="BX52" s="553" t="s">
        <v>312</v>
      </c>
      <c r="BY52" s="553" t="s">
        <v>312</v>
      </c>
      <c r="BZ52" s="553" t="s">
        <v>312</v>
      </c>
      <c r="CA52" s="553" t="s">
        <v>312</v>
      </c>
      <c r="CB52" s="553" t="s">
        <v>312</v>
      </c>
      <c r="CC52" s="553" t="s">
        <v>312</v>
      </c>
      <c r="CD52" s="553" t="s">
        <v>312</v>
      </c>
      <c r="CE52" s="553" t="s">
        <v>312</v>
      </c>
      <c r="CF52" s="553" t="s">
        <v>312</v>
      </c>
      <c r="CG52" s="553" t="s">
        <v>312</v>
      </c>
      <c r="CH52" s="553" t="s">
        <v>312</v>
      </c>
      <c r="CI52" s="553" t="s">
        <v>312</v>
      </c>
      <c r="CJ52" s="553" t="s">
        <v>312</v>
      </c>
      <c r="CK52" s="553" t="s">
        <v>312</v>
      </c>
      <c r="CL52" s="553" t="s">
        <v>312</v>
      </c>
      <c r="CM52" s="553" t="s">
        <v>312</v>
      </c>
      <c r="CN52" s="553" t="s">
        <v>312</v>
      </c>
      <c r="CO52" s="553" t="s">
        <v>312</v>
      </c>
      <c r="CP52" s="553" t="s">
        <v>312</v>
      </c>
      <c r="CQ52" s="553" t="s">
        <v>312</v>
      </c>
      <c r="CR52" s="553" t="s">
        <v>312</v>
      </c>
      <c r="CS52" s="553" t="s">
        <v>312</v>
      </c>
      <c r="CT52" s="553" t="s">
        <v>312</v>
      </c>
      <c r="CU52" s="553" t="s">
        <v>312</v>
      </c>
      <c r="CV52" s="553" t="s">
        <v>312</v>
      </c>
      <c r="CW52" s="553" t="s">
        <v>312</v>
      </c>
      <c r="CX52" s="553" t="s">
        <v>312</v>
      </c>
      <c r="CY52" s="553" t="s">
        <v>312</v>
      </c>
      <c r="CZ52" s="553" t="s">
        <v>312</v>
      </c>
      <c r="DA52" s="553" t="s">
        <v>312</v>
      </c>
      <c r="DB52" s="553" t="s">
        <v>312</v>
      </c>
      <c r="DC52" s="553" t="s">
        <v>312</v>
      </c>
      <c r="DD52" s="553" t="s">
        <v>312</v>
      </c>
      <c r="DE52" s="553" t="s">
        <v>312</v>
      </c>
      <c r="DF52" s="553" t="s">
        <v>312</v>
      </c>
      <c r="DG52" s="553" t="s">
        <v>312</v>
      </c>
      <c r="DH52" s="553" t="s">
        <v>312</v>
      </c>
      <c r="DI52" s="553" t="s">
        <v>312</v>
      </c>
      <c r="DJ52" s="553" t="s">
        <v>312</v>
      </c>
      <c r="DK52" s="553" t="s">
        <v>312</v>
      </c>
      <c r="DL52" s="553" t="s">
        <v>312</v>
      </c>
      <c r="DM52" s="553" t="s">
        <v>312</v>
      </c>
      <c r="DN52" s="553" t="s">
        <v>312</v>
      </c>
      <c r="DO52" s="553" t="s">
        <v>312</v>
      </c>
      <c r="DP52" s="553" t="s">
        <v>312</v>
      </c>
      <c r="DQ52" s="555" t="s">
        <v>312</v>
      </c>
      <c r="DR52" s="552" t="s">
        <v>312</v>
      </c>
      <c r="DS52" s="553" t="s">
        <v>312</v>
      </c>
      <c r="DT52" s="553" t="s">
        <v>312</v>
      </c>
      <c r="DU52" s="553" t="s">
        <v>312</v>
      </c>
      <c r="DV52" s="553" t="s">
        <v>312</v>
      </c>
      <c r="DW52" s="553" t="s">
        <v>312</v>
      </c>
      <c r="DX52" s="553" t="s">
        <v>312</v>
      </c>
      <c r="DY52" s="553" t="s">
        <v>312</v>
      </c>
      <c r="DZ52" s="553" t="s">
        <v>312</v>
      </c>
      <c r="EA52" s="553" t="s">
        <v>312</v>
      </c>
      <c r="EB52" s="553" t="s">
        <v>312</v>
      </c>
      <c r="EC52" s="553" t="s">
        <v>312</v>
      </c>
      <c r="ED52" s="553" t="s">
        <v>312</v>
      </c>
      <c r="EE52" s="553" t="s">
        <v>312</v>
      </c>
      <c r="EF52" s="553" t="s">
        <v>312</v>
      </c>
      <c r="EG52" s="553" t="s">
        <v>312</v>
      </c>
      <c r="EH52" s="553" t="s">
        <v>312</v>
      </c>
      <c r="EI52" s="553" t="s">
        <v>312</v>
      </c>
      <c r="EJ52" s="553" t="s">
        <v>312</v>
      </c>
      <c r="EK52" s="553" t="s">
        <v>312</v>
      </c>
      <c r="EL52" s="553" t="s">
        <v>312</v>
      </c>
      <c r="EM52" s="553" t="s">
        <v>312</v>
      </c>
      <c r="EN52" s="553" t="s">
        <v>312</v>
      </c>
      <c r="EO52" s="553" t="s">
        <v>312</v>
      </c>
      <c r="EP52" s="553" t="s">
        <v>312</v>
      </c>
      <c r="EQ52" s="553" t="s">
        <v>312</v>
      </c>
      <c r="ER52" s="553" t="s">
        <v>312</v>
      </c>
      <c r="ES52" s="553" t="s">
        <v>312</v>
      </c>
      <c r="ET52" s="553" t="s">
        <v>312</v>
      </c>
      <c r="EU52" s="553" t="s">
        <v>312</v>
      </c>
      <c r="EV52" s="553" t="s">
        <v>312</v>
      </c>
      <c r="EW52" s="553" t="s">
        <v>312</v>
      </c>
      <c r="EX52" s="553" t="s">
        <v>312</v>
      </c>
      <c r="EY52" s="553" t="s">
        <v>312</v>
      </c>
      <c r="EZ52" s="553" t="s">
        <v>312</v>
      </c>
      <c r="FA52" s="553" t="s">
        <v>312</v>
      </c>
      <c r="FB52" s="553" t="s">
        <v>312</v>
      </c>
      <c r="FC52" s="553" t="s">
        <v>312</v>
      </c>
      <c r="FD52" s="553" t="s">
        <v>312</v>
      </c>
      <c r="FE52" s="556" t="s">
        <v>312</v>
      </c>
      <c r="FF52" s="1"/>
      <c r="FG52" s="1"/>
      <c r="FH52" s="1"/>
      <c r="FI52" s="1"/>
      <c r="FJ52" s="1"/>
      <c r="FK52" s="1"/>
      <c r="FL52" s="1"/>
      <c r="FM52" s="1"/>
      <c r="FN52" s="1"/>
      <c r="FO52" s="1"/>
      <c r="FP52" s="1"/>
      <c r="FQ52" s="1"/>
      <c r="FR52" s="1"/>
      <c r="FS52" s="1"/>
      <c r="FT52" s="1"/>
      <c r="FU52" s="1"/>
      <c r="FV52" s="1"/>
      <c r="FW52" s="1"/>
      <c r="FX52" s="1"/>
      <c r="FY52" s="1"/>
      <c r="FZ52" s="1"/>
      <c r="GA52" s="1"/>
      <c r="GB52" s="1"/>
      <c r="GC52" s="1"/>
      <c r="GD52" s="1"/>
    </row>
    <row r="53" spans="1:186" ht="15.75" customHeight="1" x14ac:dyDescent="0.2">
      <c r="A53" s="549" t="str">
        <f t="shared" si="6"/>
        <v>Turf</v>
      </c>
      <c r="B53" s="550" t="str">
        <f t="shared" si="4"/>
        <v>Turf/GOOD</v>
      </c>
      <c r="C53" s="763"/>
      <c r="D53" s="776"/>
      <c r="E53" s="551" t="s">
        <v>332</v>
      </c>
      <c r="F53" s="552" t="s">
        <v>312</v>
      </c>
      <c r="G53" s="561" t="s">
        <v>312</v>
      </c>
      <c r="H53" s="562" t="s">
        <v>312</v>
      </c>
      <c r="I53" s="562" t="s">
        <v>312</v>
      </c>
      <c r="J53" s="553" t="s">
        <v>312</v>
      </c>
      <c r="K53" s="553" t="s">
        <v>312</v>
      </c>
      <c r="L53" s="553" t="s">
        <v>312</v>
      </c>
      <c r="M53" s="553" t="s">
        <v>312</v>
      </c>
      <c r="N53" s="553" t="s">
        <v>312</v>
      </c>
      <c r="O53" s="553" t="s">
        <v>312</v>
      </c>
      <c r="P53" s="553" t="s">
        <v>312</v>
      </c>
      <c r="Q53" s="553" t="s">
        <v>312</v>
      </c>
      <c r="R53" s="553" t="s">
        <v>312</v>
      </c>
      <c r="S53" s="553" t="s">
        <v>312</v>
      </c>
      <c r="T53" s="553" t="s">
        <v>312</v>
      </c>
      <c r="U53" s="553" t="s">
        <v>312</v>
      </c>
      <c r="V53" s="553" t="s">
        <v>312</v>
      </c>
      <c r="W53" s="553" t="s">
        <v>312</v>
      </c>
      <c r="X53" s="553" t="s">
        <v>312</v>
      </c>
      <c r="Y53" s="553" t="s">
        <v>312</v>
      </c>
      <c r="Z53" s="553" t="s">
        <v>312</v>
      </c>
      <c r="AA53" s="573" t="s">
        <v>312</v>
      </c>
      <c r="AB53" s="573" t="s">
        <v>312</v>
      </c>
      <c r="AC53" s="573" t="s">
        <v>312</v>
      </c>
      <c r="AD53" s="553" t="s">
        <v>312</v>
      </c>
      <c r="AE53" s="587">
        <v>3</v>
      </c>
      <c r="AF53" s="587">
        <v>4</v>
      </c>
      <c r="AG53" s="587">
        <v>5</v>
      </c>
      <c r="AH53" s="553" t="s">
        <v>312</v>
      </c>
      <c r="AI53" s="553" t="s">
        <v>312</v>
      </c>
      <c r="AJ53" s="553" t="s">
        <v>312</v>
      </c>
      <c r="AK53" s="553" t="s">
        <v>312</v>
      </c>
      <c r="AL53" s="553" t="s">
        <v>312</v>
      </c>
      <c r="AM53" s="553" t="s">
        <v>312</v>
      </c>
      <c r="AN53" s="553" t="s">
        <v>312</v>
      </c>
      <c r="AO53" s="553" t="s">
        <v>312</v>
      </c>
      <c r="AP53" s="553" t="s">
        <v>312</v>
      </c>
      <c r="AQ53" s="553" t="s">
        <v>312</v>
      </c>
      <c r="AR53" s="553" t="s">
        <v>312</v>
      </c>
      <c r="AS53" s="553" t="s">
        <v>312</v>
      </c>
      <c r="AT53" s="553" t="s">
        <v>312</v>
      </c>
      <c r="AU53" s="553" t="s">
        <v>312</v>
      </c>
      <c r="AV53" s="553" t="s">
        <v>312</v>
      </c>
      <c r="AW53" s="553" t="s">
        <v>312</v>
      </c>
      <c r="AX53" s="553" t="s">
        <v>312</v>
      </c>
      <c r="AY53" s="553" t="s">
        <v>312</v>
      </c>
      <c r="AZ53" s="585" t="s">
        <v>312</v>
      </c>
      <c r="BA53" s="585" t="s">
        <v>312</v>
      </c>
      <c r="BB53" s="553" t="s">
        <v>312</v>
      </c>
      <c r="BC53" s="553" t="s">
        <v>312</v>
      </c>
      <c r="BD53" s="553" t="s">
        <v>312</v>
      </c>
      <c r="BE53" s="553" t="s">
        <v>312</v>
      </c>
      <c r="BF53" s="553" t="s">
        <v>312</v>
      </c>
      <c r="BG53" s="554">
        <v>5</v>
      </c>
      <c r="BH53" s="554">
        <v>10</v>
      </c>
      <c r="BI53" s="554">
        <v>15</v>
      </c>
      <c r="BJ53" s="553" t="s">
        <v>312</v>
      </c>
      <c r="BK53" s="553" t="s">
        <v>312</v>
      </c>
      <c r="BL53" s="553" t="s">
        <v>312</v>
      </c>
      <c r="BM53" s="553" t="s">
        <v>312</v>
      </c>
      <c r="BN53" s="553" t="s">
        <v>312</v>
      </c>
      <c r="BO53" s="562" t="s">
        <v>312</v>
      </c>
      <c r="BP53" s="562" t="s">
        <v>312</v>
      </c>
      <c r="BQ53" s="562" t="s">
        <v>312</v>
      </c>
      <c r="BR53" s="562" t="s">
        <v>312</v>
      </c>
      <c r="BS53" s="562" t="s">
        <v>312</v>
      </c>
      <c r="BT53" s="562" t="s">
        <v>312</v>
      </c>
      <c r="BU53" s="562" t="s">
        <v>312</v>
      </c>
      <c r="BV53" s="562" t="s">
        <v>312</v>
      </c>
      <c r="BW53" s="562" t="s">
        <v>312</v>
      </c>
      <c r="BX53" s="562" t="s">
        <v>312</v>
      </c>
      <c r="BY53" s="562" t="s">
        <v>312</v>
      </c>
      <c r="BZ53" s="562" t="s">
        <v>312</v>
      </c>
      <c r="CA53" s="562" t="s">
        <v>312</v>
      </c>
      <c r="CB53" s="562" t="s">
        <v>312</v>
      </c>
      <c r="CC53" s="562" t="s">
        <v>312</v>
      </c>
      <c r="CD53" s="562" t="s">
        <v>312</v>
      </c>
      <c r="CE53" s="562" t="s">
        <v>312</v>
      </c>
      <c r="CF53" s="562" t="s">
        <v>312</v>
      </c>
      <c r="CG53" s="562" t="s">
        <v>312</v>
      </c>
      <c r="CH53" s="562" t="s">
        <v>312</v>
      </c>
      <c r="CI53" s="562" t="s">
        <v>312</v>
      </c>
      <c r="CJ53" s="562" t="s">
        <v>312</v>
      </c>
      <c r="CK53" s="562" t="s">
        <v>312</v>
      </c>
      <c r="CL53" s="562" t="s">
        <v>312</v>
      </c>
      <c r="CM53" s="562" t="s">
        <v>312</v>
      </c>
      <c r="CN53" s="562" t="s">
        <v>312</v>
      </c>
      <c r="CO53" s="562" t="s">
        <v>312</v>
      </c>
      <c r="CP53" s="562" t="s">
        <v>312</v>
      </c>
      <c r="CQ53" s="562" t="s">
        <v>312</v>
      </c>
      <c r="CR53" s="562" t="s">
        <v>312</v>
      </c>
      <c r="CS53" s="562" t="s">
        <v>312</v>
      </c>
      <c r="CT53" s="562" t="s">
        <v>312</v>
      </c>
      <c r="CU53" s="562" t="s">
        <v>312</v>
      </c>
      <c r="CV53" s="562" t="s">
        <v>312</v>
      </c>
      <c r="CW53" s="562" t="s">
        <v>312</v>
      </c>
      <c r="CX53" s="562" t="s">
        <v>312</v>
      </c>
      <c r="CY53" s="562" t="s">
        <v>312</v>
      </c>
      <c r="CZ53" s="562" t="s">
        <v>312</v>
      </c>
      <c r="DA53" s="562" t="s">
        <v>312</v>
      </c>
      <c r="DB53" s="562" t="s">
        <v>312</v>
      </c>
      <c r="DC53" s="562" t="s">
        <v>312</v>
      </c>
      <c r="DD53" s="562" t="s">
        <v>312</v>
      </c>
      <c r="DE53" s="562" t="s">
        <v>312</v>
      </c>
      <c r="DF53" s="562" t="s">
        <v>312</v>
      </c>
      <c r="DG53" s="562" t="s">
        <v>312</v>
      </c>
      <c r="DH53" s="562" t="s">
        <v>312</v>
      </c>
      <c r="DI53" s="562" t="s">
        <v>312</v>
      </c>
      <c r="DJ53" s="562" t="s">
        <v>312</v>
      </c>
      <c r="DK53" s="562" t="s">
        <v>312</v>
      </c>
      <c r="DL53" s="562" t="s">
        <v>312</v>
      </c>
      <c r="DM53" s="562" t="s">
        <v>312</v>
      </c>
      <c r="DN53" s="562" t="s">
        <v>312</v>
      </c>
      <c r="DO53" s="562" t="s">
        <v>312</v>
      </c>
      <c r="DP53" s="562" t="s">
        <v>312</v>
      </c>
      <c r="DQ53" s="563" t="s">
        <v>312</v>
      </c>
      <c r="DR53" s="564" t="s">
        <v>312</v>
      </c>
      <c r="DS53" s="562" t="s">
        <v>312</v>
      </c>
      <c r="DT53" s="562" t="s">
        <v>312</v>
      </c>
      <c r="DU53" s="562" t="s">
        <v>312</v>
      </c>
      <c r="DV53" s="562" t="s">
        <v>312</v>
      </c>
      <c r="DW53" s="562" t="s">
        <v>312</v>
      </c>
      <c r="DX53" s="562" t="s">
        <v>312</v>
      </c>
      <c r="DY53" s="562" t="s">
        <v>312</v>
      </c>
      <c r="DZ53" s="562" t="s">
        <v>312</v>
      </c>
      <c r="EA53" s="562" t="s">
        <v>312</v>
      </c>
      <c r="EB53" s="562" t="s">
        <v>312</v>
      </c>
      <c r="EC53" s="562" t="s">
        <v>312</v>
      </c>
      <c r="ED53" s="562" t="s">
        <v>312</v>
      </c>
      <c r="EE53" s="562" t="s">
        <v>312</v>
      </c>
      <c r="EF53" s="562" t="s">
        <v>312</v>
      </c>
      <c r="EG53" s="562" t="s">
        <v>312</v>
      </c>
      <c r="EH53" s="562" t="s">
        <v>312</v>
      </c>
      <c r="EI53" s="562" t="s">
        <v>312</v>
      </c>
      <c r="EJ53" s="562" t="s">
        <v>312</v>
      </c>
      <c r="EK53" s="562" t="s">
        <v>312</v>
      </c>
      <c r="EL53" s="562" t="s">
        <v>312</v>
      </c>
      <c r="EM53" s="562" t="s">
        <v>312</v>
      </c>
      <c r="EN53" s="562" t="s">
        <v>312</v>
      </c>
      <c r="EO53" s="553" t="s">
        <v>312</v>
      </c>
      <c r="EP53" s="553" t="s">
        <v>312</v>
      </c>
      <c r="EQ53" s="553" t="s">
        <v>312</v>
      </c>
      <c r="ER53" s="553" t="s">
        <v>312</v>
      </c>
      <c r="ES53" s="553" t="s">
        <v>312</v>
      </c>
      <c r="ET53" s="553" t="s">
        <v>312</v>
      </c>
      <c r="EU53" s="553" t="s">
        <v>312</v>
      </c>
      <c r="EV53" s="553" t="s">
        <v>312</v>
      </c>
      <c r="EW53" s="553" t="s">
        <v>312</v>
      </c>
      <c r="EX53" s="553" t="s">
        <v>312</v>
      </c>
      <c r="EY53" s="553" t="s">
        <v>312</v>
      </c>
      <c r="EZ53" s="553" t="s">
        <v>312</v>
      </c>
      <c r="FA53" s="553" t="s">
        <v>312</v>
      </c>
      <c r="FB53" s="553" t="s">
        <v>312</v>
      </c>
      <c r="FC53" s="553" t="s">
        <v>312</v>
      </c>
      <c r="FD53" s="553" t="s">
        <v>312</v>
      </c>
      <c r="FE53" s="556" t="s">
        <v>312</v>
      </c>
      <c r="FF53" s="1"/>
      <c r="FG53" s="1"/>
      <c r="FH53" s="1"/>
      <c r="FI53" s="1"/>
      <c r="FJ53" s="1"/>
      <c r="FK53" s="1"/>
      <c r="FL53" s="1"/>
      <c r="FM53" s="1"/>
      <c r="FN53" s="1"/>
      <c r="FO53" s="1"/>
      <c r="FP53" s="1"/>
      <c r="FQ53" s="1"/>
      <c r="FR53" s="1"/>
      <c r="FS53" s="1"/>
      <c r="FT53" s="1"/>
      <c r="FU53" s="1"/>
      <c r="FV53" s="1"/>
      <c r="FW53" s="1"/>
      <c r="FX53" s="1"/>
      <c r="FY53" s="1"/>
      <c r="FZ53" s="1"/>
      <c r="GA53" s="1"/>
      <c r="GB53" s="1"/>
      <c r="GC53" s="1"/>
      <c r="GD53" s="1"/>
    </row>
    <row r="54" spans="1:186" ht="15.75" customHeight="1" x14ac:dyDescent="0.2">
      <c r="A54" s="549" t="str">
        <f t="shared" si="6"/>
        <v>Streetscape</v>
      </c>
      <c r="B54" s="550" t="str">
        <f t="shared" si="4"/>
        <v>Streetscape/NA</v>
      </c>
      <c r="C54" s="763"/>
      <c r="D54" s="779" t="str">
        <f>'Z2 DISTINCTIVENESS'!B38</f>
        <v>Streetscape</v>
      </c>
      <c r="E54" s="551" t="s">
        <v>310</v>
      </c>
      <c r="F54" s="552" t="s">
        <v>312</v>
      </c>
      <c r="G54" s="561" t="s">
        <v>312</v>
      </c>
      <c r="H54" s="562" t="s">
        <v>312</v>
      </c>
      <c r="I54" s="562" t="s">
        <v>312</v>
      </c>
      <c r="J54" s="562" t="s">
        <v>312</v>
      </c>
      <c r="K54" s="562" t="s">
        <v>312</v>
      </c>
      <c r="L54" s="562" t="s">
        <v>312</v>
      </c>
      <c r="M54" s="562" t="s">
        <v>312</v>
      </c>
      <c r="N54" s="562" t="s">
        <v>312</v>
      </c>
      <c r="O54" s="562" t="s">
        <v>312</v>
      </c>
      <c r="P54" s="562" t="s">
        <v>312</v>
      </c>
      <c r="Q54" s="562" t="s">
        <v>312</v>
      </c>
      <c r="R54" s="562" t="s">
        <v>312</v>
      </c>
      <c r="S54" s="562" t="s">
        <v>312</v>
      </c>
      <c r="T54" s="562" t="s">
        <v>312</v>
      </c>
      <c r="U54" s="562" t="s">
        <v>312</v>
      </c>
      <c r="V54" s="562" t="s">
        <v>312</v>
      </c>
      <c r="W54" s="562" t="s">
        <v>312</v>
      </c>
      <c r="X54" s="562" t="s">
        <v>312</v>
      </c>
      <c r="Y54" s="562" t="s">
        <v>312</v>
      </c>
      <c r="Z54" s="562" t="s">
        <v>312</v>
      </c>
      <c r="AA54" s="562" t="s">
        <v>312</v>
      </c>
      <c r="AB54" s="562" t="s">
        <v>312</v>
      </c>
      <c r="AC54" s="562" t="s">
        <v>312</v>
      </c>
      <c r="AD54" s="562" t="s">
        <v>312</v>
      </c>
      <c r="AE54" s="562" t="s">
        <v>312</v>
      </c>
      <c r="AF54" s="562" t="s">
        <v>312</v>
      </c>
      <c r="AG54" s="562" t="s">
        <v>312</v>
      </c>
      <c r="AH54" s="562" t="s">
        <v>312</v>
      </c>
      <c r="AI54" s="562" t="s">
        <v>312</v>
      </c>
      <c r="AJ54" s="562" t="s">
        <v>312</v>
      </c>
      <c r="AK54" s="562" t="s">
        <v>312</v>
      </c>
      <c r="AL54" s="562" t="s">
        <v>312</v>
      </c>
      <c r="AM54" s="562" t="s">
        <v>312</v>
      </c>
      <c r="AN54" s="562" t="s">
        <v>312</v>
      </c>
      <c r="AO54" s="562" t="s">
        <v>312</v>
      </c>
      <c r="AP54" s="562" t="s">
        <v>312</v>
      </c>
      <c r="AQ54" s="562" t="s">
        <v>312</v>
      </c>
      <c r="AR54" s="562" t="s">
        <v>312</v>
      </c>
      <c r="AS54" s="562" t="s">
        <v>312</v>
      </c>
      <c r="AT54" s="562" t="s">
        <v>312</v>
      </c>
      <c r="AU54" s="562" t="s">
        <v>312</v>
      </c>
      <c r="AV54" s="562" t="s">
        <v>312</v>
      </c>
      <c r="AW54" s="562" t="s">
        <v>312</v>
      </c>
      <c r="AX54" s="562" t="s">
        <v>312</v>
      </c>
      <c r="AY54" s="562" t="s">
        <v>312</v>
      </c>
      <c r="AZ54" s="562" t="s">
        <v>312</v>
      </c>
      <c r="BA54" s="562" t="s">
        <v>312</v>
      </c>
      <c r="BB54" s="562" t="s">
        <v>312</v>
      </c>
      <c r="BC54" s="562" t="s">
        <v>312</v>
      </c>
      <c r="BD54" s="562" t="s">
        <v>312</v>
      </c>
      <c r="BE54" s="562" t="s">
        <v>312</v>
      </c>
      <c r="BF54" s="562" t="s">
        <v>312</v>
      </c>
      <c r="BG54" s="562" t="s">
        <v>312</v>
      </c>
      <c r="BH54" s="562" t="s">
        <v>312</v>
      </c>
      <c r="BI54" s="562" t="s">
        <v>312</v>
      </c>
      <c r="BJ54" s="562" t="s">
        <v>312</v>
      </c>
      <c r="BK54" s="562" t="s">
        <v>312</v>
      </c>
      <c r="BL54" s="562" t="s">
        <v>312</v>
      </c>
      <c r="BM54" s="562" t="s">
        <v>312</v>
      </c>
      <c r="BN54" s="562" t="s">
        <v>312</v>
      </c>
      <c r="BO54" s="562" t="s">
        <v>312</v>
      </c>
      <c r="BP54" s="562" t="s">
        <v>312</v>
      </c>
      <c r="BQ54" s="562" t="s">
        <v>312</v>
      </c>
      <c r="BR54" s="562" t="s">
        <v>312</v>
      </c>
      <c r="BS54" s="562" t="s">
        <v>312</v>
      </c>
      <c r="BT54" s="562" t="s">
        <v>312</v>
      </c>
      <c r="BU54" s="562" t="s">
        <v>312</v>
      </c>
      <c r="BV54" s="562" t="s">
        <v>312</v>
      </c>
      <c r="BW54" s="562" t="s">
        <v>312</v>
      </c>
      <c r="BX54" s="562" t="s">
        <v>312</v>
      </c>
      <c r="BY54" s="562" t="s">
        <v>312</v>
      </c>
      <c r="BZ54" s="562" t="s">
        <v>312</v>
      </c>
      <c r="CA54" s="562" t="s">
        <v>312</v>
      </c>
      <c r="CB54" s="562" t="s">
        <v>312</v>
      </c>
      <c r="CC54" s="562" t="s">
        <v>312</v>
      </c>
      <c r="CD54" s="562" t="s">
        <v>312</v>
      </c>
      <c r="CE54" s="562" t="s">
        <v>312</v>
      </c>
      <c r="CF54" s="562" t="s">
        <v>312</v>
      </c>
      <c r="CG54" s="562" t="s">
        <v>312</v>
      </c>
      <c r="CH54" s="562" t="s">
        <v>312</v>
      </c>
      <c r="CI54" s="562" t="s">
        <v>312</v>
      </c>
      <c r="CJ54" s="562" t="s">
        <v>312</v>
      </c>
      <c r="CK54" s="562" t="s">
        <v>312</v>
      </c>
      <c r="CL54" s="562" t="s">
        <v>312</v>
      </c>
      <c r="CM54" s="562" t="s">
        <v>312</v>
      </c>
      <c r="CN54" s="562" t="s">
        <v>312</v>
      </c>
      <c r="CO54" s="562" t="s">
        <v>312</v>
      </c>
      <c r="CP54" s="562" t="s">
        <v>312</v>
      </c>
      <c r="CQ54" s="562" t="s">
        <v>312</v>
      </c>
      <c r="CR54" s="562" t="s">
        <v>312</v>
      </c>
      <c r="CS54" s="562" t="s">
        <v>312</v>
      </c>
      <c r="CT54" s="562" t="s">
        <v>312</v>
      </c>
      <c r="CU54" s="562" t="s">
        <v>312</v>
      </c>
      <c r="CV54" s="562" t="s">
        <v>312</v>
      </c>
      <c r="CW54" s="562" t="s">
        <v>312</v>
      </c>
      <c r="CX54" s="562" t="s">
        <v>312</v>
      </c>
      <c r="CY54" s="562" t="s">
        <v>312</v>
      </c>
      <c r="CZ54" s="562" t="s">
        <v>312</v>
      </c>
      <c r="DA54" s="562" t="s">
        <v>312</v>
      </c>
      <c r="DB54" s="562" t="s">
        <v>312</v>
      </c>
      <c r="DC54" s="562" t="s">
        <v>312</v>
      </c>
      <c r="DD54" s="562" t="s">
        <v>312</v>
      </c>
      <c r="DE54" s="562" t="s">
        <v>312</v>
      </c>
      <c r="DF54" s="562" t="s">
        <v>312</v>
      </c>
      <c r="DG54" s="562" t="s">
        <v>312</v>
      </c>
      <c r="DH54" s="562" t="s">
        <v>312</v>
      </c>
      <c r="DI54" s="562" t="s">
        <v>312</v>
      </c>
      <c r="DJ54" s="562" t="s">
        <v>312</v>
      </c>
      <c r="DK54" s="562" t="s">
        <v>312</v>
      </c>
      <c r="DL54" s="562" t="s">
        <v>312</v>
      </c>
      <c r="DM54" s="562" t="s">
        <v>312</v>
      </c>
      <c r="DN54" s="562" t="s">
        <v>312</v>
      </c>
      <c r="DO54" s="562" t="s">
        <v>312</v>
      </c>
      <c r="DP54" s="562" t="s">
        <v>312</v>
      </c>
      <c r="DQ54" s="563" t="s">
        <v>312</v>
      </c>
      <c r="DR54" s="564" t="s">
        <v>312</v>
      </c>
      <c r="DS54" s="562" t="s">
        <v>312</v>
      </c>
      <c r="DT54" s="562" t="s">
        <v>312</v>
      </c>
      <c r="DU54" s="562" t="s">
        <v>312</v>
      </c>
      <c r="DV54" s="562" t="s">
        <v>312</v>
      </c>
      <c r="DW54" s="562" t="s">
        <v>312</v>
      </c>
      <c r="DX54" s="562" t="s">
        <v>312</v>
      </c>
      <c r="DY54" s="562" t="s">
        <v>312</v>
      </c>
      <c r="DZ54" s="562" t="s">
        <v>312</v>
      </c>
      <c r="EA54" s="562" t="s">
        <v>312</v>
      </c>
      <c r="EB54" s="562" t="s">
        <v>312</v>
      </c>
      <c r="EC54" s="562" t="s">
        <v>312</v>
      </c>
      <c r="ED54" s="562" t="s">
        <v>312</v>
      </c>
      <c r="EE54" s="562" t="s">
        <v>312</v>
      </c>
      <c r="EF54" s="562" t="s">
        <v>312</v>
      </c>
      <c r="EG54" s="562" t="s">
        <v>312</v>
      </c>
      <c r="EH54" s="562" t="s">
        <v>312</v>
      </c>
      <c r="EI54" s="562" t="s">
        <v>312</v>
      </c>
      <c r="EJ54" s="562" t="s">
        <v>312</v>
      </c>
      <c r="EK54" s="562" t="s">
        <v>312</v>
      </c>
      <c r="EL54" s="562" t="s">
        <v>312</v>
      </c>
      <c r="EM54" s="562" t="s">
        <v>312</v>
      </c>
      <c r="EN54" s="562" t="s">
        <v>312</v>
      </c>
      <c r="EO54" s="553" t="s">
        <v>312</v>
      </c>
      <c r="EP54" s="553" t="s">
        <v>312</v>
      </c>
      <c r="EQ54" s="553" t="s">
        <v>312</v>
      </c>
      <c r="ER54" s="553" t="s">
        <v>312</v>
      </c>
      <c r="ES54" s="553" t="s">
        <v>312</v>
      </c>
      <c r="ET54" s="553" t="s">
        <v>312</v>
      </c>
      <c r="EU54" s="553" t="s">
        <v>312</v>
      </c>
      <c r="EV54" s="553" t="s">
        <v>312</v>
      </c>
      <c r="EW54" s="553" t="s">
        <v>312</v>
      </c>
      <c r="EX54" s="553" t="s">
        <v>312</v>
      </c>
      <c r="EY54" s="553" t="s">
        <v>312</v>
      </c>
      <c r="EZ54" s="553" t="s">
        <v>312</v>
      </c>
      <c r="FA54" s="553" t="s">
        <v>312</v>
      </c>
      <c r="FB54" s="553" t="s">
        <v>312</v>
      </c>
      <c r="FC54" s="553" t="s">
        <v>312</v>
      </c>
      <c r="FD54" s="553" t="s">
        <v>312</v>
      </c>
      <c r="FE54" s="556" t="s">
        <v>312</v>
      </c>
      <c r="FF54" s="565"/>
      <c r="FG54" s="1"/>
      <c r="FH54" s="1"/>
      <c r="FI54" s="1"/>
      <c r="FJ54" s="1"/>
      <c r="FK54" s="1"/>
      <c r="FL54" s="1"/>
      <c r="FM54" s="1"/>
      <c r="FN54" s="1"/>
      <c r="FO54" s="1"/>
      <c r="FP54" s="1"/>
      <c r="FQ54" s="1"/>
      <c r="FR54" s="1"/>
      <c r="FS54" s="1"/>
      <c r="FT54" s="1"/>
      <c r="FU54" s="1"/>
      <c r="FV54" s="1"/>
      <c r="FW54" s="1"/>
      <c r="FX54" s="1"/>
      <c r="FY54" s="1"/>
      <c r="FZ54" s="1"/>
      <c r="GA54" s="1"/>
      <c r="GB54" s="1"/>
      <c r="GC54" s="1"/>
      <c r="GD54" s="1"/>
    </row>
    <row r="55" spans="1:186" ht="15.75" customHeight="1" x14ac:dyDescent="0.2">
      <c r="A55" s="549" t="str">
        <f t="shared" si="6"/>
        <v>Streetscape</v>
      </c>
      <c r="B55" s="550" t="str">
        <f t="shared" si="4"/>
        <v>Streetscape/POOR</v>
      </c>
      <c r="C55" s="763"/>
      <c r="D55" s="775"/>
      <c r="E55" s="551" t="s">
        <v>331</v>
      </c>
      <c r="F55" s="552" t="s">
        <v>312</v>
      </c>
      <c r="G55" s="561" t="s">
        <v>312</v>
      </c>
      <c r="H55" s="562" t="s">
        <v>312</v>
      </c>
      <c r="I55" s="562" t="s">
        <v>312</v>
      </c>
      <c r="J55" s="553" t="s">
        <v>312</v>
      </c>
      <c r="K55" s="553" t="s">
        <v>312</v>
      </c>
      <c r="L55" s="553" t="s">
        <v>312</v>
      </c>
      <c r="M55" s="553" t="s">
        <v>312</v>
      </c>
      <c r="N55" s="553" t="s">
        <v>312</v>
      </c>
      <c r="O55" s="553" t="s">
        <v>312</v>
      </c>
      <c r="P55" s="553" t="s">
        <v>312</v>
      </c>
      <c r="Q55" s="553" t="s">
        <v>312</v>
      </c>
      <c r="R55" s="553" t="s">
        <v>312</v>
      </c>
      <c r="S55" s="553" t="s">
        <v>312</v>
      </c>
      <c r="T55" s="553" t="s">
        <v>312</v>
      </c>
      <c r="U55" s="553" t="s">
        <v>312</v>
      </c>
      <c r="V55" s="553" t="s">
        <v>312</v>
      </c>
      <c r="W55" s="553" t="s">
        <v>312</v>
      </c>
      <c r="X55" s="553" t="s">
        <v>312</v>
      </c>
      <c r="Y55" s="553" t="s">
        <v>312</v>
      </c>
      <c r="Z55" s="553" t="s">
        <v>312</v>
      </c>
      <c r="AA55" s="553" t="s">
        <v>312</v>
      </c>
      <c r="AB55" s="553" t="s">
        <v>312</v>
      </c>
      <c r="AC55" s="553" t="s">
        <v>312</v>
      </c>
      <c r="AD55" s="553" t="s">
        <v>312</v>
      </c>
      <c r="AE55" s="553" t="s">
        <v>312</v>
      </c>
      <c r="AF55" s="553" t="s">
        <v>312</v>
      </c>
      <c r="AG55" s="553" t="s">
        <v>312</v>
      </c>
      <c r="AH55" s="553" t="s">
        <v>312</v>
      </c>
      <c r="AI55" s="553" t="s">
        <v>312</v>
      </c>
      <c r="AJ55" s="553" t="s">
        <v>312</v>
      </c>
      <c r="AK55" s="553" t="s">
        <v>312</v>
      </c>
      <c r="AL55" s="553" t="s">
        <v>312</v>
      </c>
      <c r="AM55" s="553" t="s">
        <v>312</v>
      </c>
      <c r="AN55" s="553" t="s">
        <v>312</v>
      </c>
      <c r="AO55" s="553" t="s">
        <v>312</v>
      </c>
      <c r="AP55" s="553" t="s">
        <v>312</v>
      </c>
      <c r="AQ55" s="553" t="s">
        <v>312</v>
      </c>
      <c r="AR55" s="553" t="s">
        <v>312</v>
      </c>
      <c r="AS55" s="553" t="s">
        <v>312</v>
      </c>
      <c r="AT55" s="553" t="s">
        <v>312</v>
      </c>
      <c r="AU55" s="553" t="s">
        <v>312</v>
      </c>
      <c r="AV55" s="553" t="s">
        <v>312</v>
      </c>
      <c r="AW55" s="553" t="s">
        <v>312</v>
      </c>
      <c r="AX55" s="553" t="s">
        <v>312</v>
      </c>
      <c r="AY55" s="553" t="s">
        <v>312</v>
      </c>
      <c r="AZ55" s="553" t="s">
        <v>312</v>
      </c>
      <c r="BA55" s="553" t="s">
        <v>312</v>
      </c>
      <c r="BB55" s="553" t="s">
        <v>312</v>
      </c>
      <c r="BC55" s="562" t="s">
        <v>312</v>
      </c>
      <c r="BD55" s="554">
        <v>5</v>
      </c>
      <c r="BE55" s="554">
        <v>10</v>
      </c>
      <c r="BF55" s="553" t="s">
        <v>312</v>
      </c>
      <c r="BG55" s="553" t="s">
        <v>312</v>
      </c>
      <c r="BH55" s="553" t="s">
        <v>312</v>
      </c>
      <c r="BI55" s="553" t="s">
        <v>312</v>
      </c>
      <c r="BJ55" s="553" t="s">
        <v>312</v>
      </c>
      <c r="BK55" s="553" t="s">
        <v>312</v>
      </c>
      <c r="BL55" s="553" t="s">
        <v>312</v>
      </c>
      <c r="BM55" s="553" t="s">
        <v>312</v>
      </c>
      <c r="BN55" s="553" t="s">
        <v>312</v>
      </c>
      <c r="BO55" s="562" t="s">
        <v>312</v>
      </c>
      <c r="BP55" s="562" t="s">
        <v>312</v>
      </c>
      <c r="BQ55" s="562" t="s">
        <v>312</v>
      </c>
      <c r="BR55" s="562" t="s">
        <v>312</v>
      </c>
      <c r="BS55" s="562" t="s">
        <v>312</v>
      </c>
      <c r="BT55" s="562" t="s">
        <v>312</v>
      </c>
      <c r="BU55" s="562" t="s">
        <v>312</v>
      </c>
      <c r="BV55" s="553" t="s">
        <v>312</v>
      </c>
      <c r="BW55" s="553" t="s">
        <v>312</v>
      </c>
      <c r="BX55" s="553" t="s">
        <v>312</v>
      </c>
      <c r="BY55" s="553" t="s">
        <v>312</v>
      </c>
      <c r="BZ55" s="553" t="s">
        <v>312</v>
      </c>
      <c r="CA55" s="553" t="s">
        <v>312</v>
      </c>
      <c r="CB55" s="553" t="s">
        <v>312</v>
      </c>
      <c r="CC55" s="553" t="s">
        <v>312</v>
      </c>
      <c r="CD55" s="553" t="s">
        <v>312</v>
      </c>
      <c r="CE55" s="553" t="s">
        <v>312</v>
      </c>
      <c r="CF55" s="553" t="s">
        <v>312</v>
      </c>
      <c r="CG55" s="553" t="s">
        <v>312</v>
      </c>
      <c r="CH55" s="553" t="s">
        <v>312</v>
      </c>
      <c r="CI55" s="553" t="s">
        <v>312</v>
      </c>
      <c r="CJ55" s="553" t="s">
        <v>312</v>
      </c>
      <c r="CK55" s="553" t="s">
        <v>312</v>
      </c>
      <c r="CL55" s="553" t="s">
        <v>312</v>
      </c>
      <c r="CM55" s="553" t="s">
        <v>312</v>
      </c>
      <c r="CN55" s="553" t="s">
        <v>312</v>
      </c>
      <c r="CO55" s="553" t="s">
        <v>312</v>
      </c>
      <c r="CP55" s="553" t="s">
        <v>312</v>
      </c>
      <c r="CQ55" s="553" t="s">
        <v>312</v>
      </c>
      <c r="CR55" s="553" t="s">
        <v>312</v>
      </c>
      <c r="CS55" s="553" t="s">
        <v>312</v>
      </c>
      <c r="CT55" s="553" t="s">
        <v>312</v>
      </c>
      <c r="CU55" s="553" t="s">
        <v>312</v>
      </c>
      <c r="CV55" s="553" t="s">
        <v>312</v>
      </c>
      <c r="CW55" s="553" t="s">
        <v>312</v>
      </c>
      <c r="CX55" s="553" t="s">
        <v>312</v>
      </c>
      <c r="CY55" s="553" t="s">
        <v>312</v>
      </c>
      <c r="CZ55" s="553" t="s">
        <v>312</v>
      </c>
      <c r="DA55" s="553" t="s">
        <v>312</v>
      </c>
      <c r="DB55" s="553" t="s">
        <v>312</v>
      </c>
      <c r="DC55" s="553" t="s">
        <v>312</v>
      </c>
      <c r="DD55" s="553" t="s">
        <v>312</v>
      </c>
      <c r="DE55" s="553" t="s">
        <v>312</v>
      </c>
      <c r="DF55" s="553" t="s">
        <v>312</v>
      </c>
      <c r="DG55" s="553" t="s">
        <v>312</v>
      </c>
      <c r="DH55" s="553" t="s">
        <v>312</v>
      </c>
      <c r="DI55" s="553" t="s">
        <v>312</v>
      </c>
      <c r="DJ55" s="553" t="s">
        <v>312</v>
      </c>
      <c r="DK55" s="553" t="s">
        <v>312</v>
      </c>
      <c r="DL55" s="553" t="s">
        <v>312</v>
      </c>
      <c r="DM55" s="553" t="s">
        <v>312</v>
      </c>
      <c r="DN55" s="553" t="s">
        <v>312</v>
      </c>
      <c r="DO55" s="553" t="s">
        <v>312</v>
      </c>
      <c r="DP55" s="553" t="s">
        <v>312</v>
      </c>
      <c r="DQ55" s="555" t="s">
        <v>312</v>
      </c>
      <c r="DR55" s="552" t="s">
        <v>312</v>
      </c>
      <c r="DS55" s="553" t="s">
        <v>312</v>
      </c>
      <c r="DT55" s="553" t="s">
        <v>312</v>
      </c>
      <c r="DU55" s="553" t="s">
        <v>312</v>
      </c>
      <c r="DV55" s="553" t="s">
        <v>312</v>
      </c>
      <c r="DW55" s="553" t="s">
        <v>312</v>
      </c>
      <c r="DX55" s="553" t="s">
        <v>312</v>
      </c>
      <c r="DY55" s="553" t="s">
        <v>312</v>
      </c>
      <c r="DZ55" s="553" t="s">
        <v>312</v>
      </c>
      <c r="EA55" s="553" t="s">
        <v>312</v>
      </c>
      <c r="EB55" s="553" t="s">
        <v>312</v>
      </c>
      <c r="EC55" s="553" t="s">
        <v>312</v>
      </c>
      <c r="ED55" s="553" t="s">
        <v>312</v>
      </c>
      <c r="EE55" s="553" t="s">
        <v>312</v>
      </c>
      <c r="EF55" s="553" t="s">
        <v>312</v>
      </c>
      <c r="EG55" s="553" t="s">
        <v>312</v>
      </c>
      <c r="EH55" s="553" t="s">
        <v>312</v>
      </c>
      <c r="EI55" s="553" t="s">
        <v>312</v>
      </c>
      <c r="EJ55" s="553" t="s">
        <v>312</v>
      </c>
      <c r="EK55" s="553" t="s">
        <v>312</v>
      </c>
      <c r="EL55" s="553" t="s">
        <v>312</v>
      </c>
      <c r="EM55" s="553" t="s">
        <v>312</v>
      </c>
      <c r="EN55" s="553" t="s">
        <v>312</v>
      </c>
      <c r="EO55" s="553" t="s">
        <v>312</v>
      </c>
      <c r="EP55" s="553" t="s">
        <v>312</v>
      </c>
      <c r="EQ55" s="553" t="s">
        <v>312</v>
      </c>
      <c r="ER55" s="553" t="s">
        <v>312</v>
      </c>
      <c r="ES55" s="553" t="s">
        <v>312</v>
      </c>
      <c r="ET55" s="553" t="s">
        <v>312</v>
      </c>
      <c r="EU55" s="553" t="s">
        <v>312</v>
      </c>
      <c r="EV55" s="553" t="s">
        <v>312</v>
      </c>
      <c r="EW55" s="553" t="s">
        <v>312</v>
      </c>
      <c r="EX55" s="553" t="s">
        <v>312</v>
      </c>
      <c r="EY55" s="553" t="s">
        <v>312</v>
      </c>
      <c r="EZ55" s="553" t="s">
        <v>312</v>
      </c>
      <c r="FA55" s="553" t="s">
        <v>312</v>
      </c>
      <c r="FB55" s="553" t="s">
        <v>312</v>
      </c>
      <c r="FC55" s="553" t="s">
        <v>312</v>
      </c>
      <c r="FD55" s="553" t="s">
        <v>312</v>
      </c>
      <c r="FE55" s="556" t="s">
        <v>312</v>
      </c>
      <c r="FF55" s="1"/>
      <c r="FG55" s="1"/>
      <c r="FH55" s="1"/>
      <c r="FI55" s="1"/>
      <c r="FJ55" s="1"/>
      <c r="FK55" s="1"/>
      <c r="FL55" s="1"/>
      <c r="FM55" s="1"/>
      <c r="FN55" s="1"/>
      <c r="FO55" s="1"/>
      <c r="FP55" s="1"/>
      <c r="FQ55" s="1"/>
      <c r="FR55" s="1"/>
      <c r="FS55" s="1"/>
      <c r="FT55" s="1"/>
      <c r="FU55" s="1"/>
      <c r="FV55" s="1"/>
      <c r="FW55" s="1"/>
      <c r="FX55" s="1"/>
      <c r="FY55" s="1"/>
      <c r="FZ55" s="1"/>
      <c r="GA55" s="1"/>
      <c r="GB55" s="1"/>
      <c r="GC55" s="1"/>
      <c r="GD55" s="1"/>
    </row>
    <row r="56" spans="1:186" ht="15.75" customHeight="1" x14ac:dyDescent="0.2">
      <c r="A56" s="549" t="str">
        <f t="shared" si="6"/>
        <v>Streetscape</v>
      </c>
      <c r="B56" s="550" t="str">
        <f t="shared" si="4"/>
        <v>Streetscape/MODERATE</v>
      </c>
      <c r="C56" s="763"/>
      <c r="D56" s="775"/>
      <c r="E56" s="551" t="s">
        <v>130</v>
      </c>
      <c r="F56" s="552" t="s">
        <v>312</v>
      </c>
      <c r="G56" s="561" t="s">
        <v>312</v>
      </c>
      <c r="H56" s="562" t="s">
        <v>312</v>
      </c>
      <c r="I56" s="562" t="s">
        <v>312</v>
      </c>
      <c r="J56" s="553" t="s">
        <v>312</v>
      </c>
      <c r="K56" s="553" t="s">
        <v>312</v>
      </c>
      <c r="L56" s="553" t="s">
        <v>312</v>
      </c>
      <c r="M56" s="553" t="s">
        <v>312</v>
      </c>
      <c r="N56" s="553" t="s">
        <v>312</v>
      </c>
      <c r="O56" s="553" t="s">
        <v>312</v>
      </c>
      <c r="P56" s="553" t="s">
        <v>312</v>
      </c>
      <c r="Q56" s="553" t="s">
        <v>312</v>
      </c>
      <c r="R56" s="553" t="s">
        <v>312</v>
      </c>
      <c r="S56" s="553" t="s">
        <v>312</v>
      </c>
      <c r="T56" s="553" t="s">
        <v>312</v>
      </c>
      <c r="U56" s="553" t="s">
        <v>312</v>
      </c>
      <c r="V56" s="553" t="s">
        <v>312</v>
      </c>
      <c r="W56" s="553" t="s">
        <v>312</v>
      </c>
      <c r="X56" s="553" t="s">
        <v>312</v>
      </c>
      <c r="Y56" s="553" t="s">
        <v>312</v>
      </c>
      <c r="Z56" s="553" t="s">
        <v>312</v>
      </c>
      <c r="AA56" s="553" t="s">
        <v>312</v>
      </c>
      <c r="AB56" s="553" t="s">
        <v>312</v>
      </c>
      <c r="AC56" s="553" t="s">
        <v>312</v>
      </c>
      <c r="AD56" s="553" t="s">
        <v>312</v>
      </c>
      <c r="AE56" s="553" t="s">
        <v>312</v>
      </c>
      <c r="AF56" s="553" t="s">
        <v>312</v>
      </c>
      <c r="AG56" s="553" t="s">
        <v>312</v>
      </c>
      <c r="AH56" s="553" t="s">
        <v>312</v>
      </c>
      <c r="AI56" s="553" t="s">
        <v>312</v>
      </c>
      <c r="AJ56" s="553" t="s">
        <v>312</v>
      </c>
      <c r="AK56" s="553" t="s">
        <v>312</v>
      </c>
      <c r="AL56" s="553" t="s">
        <v>312</v>
      </c>
      <c r="AM56" s="553" t="s">
        <v>312</v>
      </c>
      <c r="AN56" s="553" t="s">
        <v>312</v>
      </c>
      <c r="AO56" s="553" t="s">
        <v>312</v>
      </c>
      <c r="AP56" s="553" t="s">
        <v>312</v>
      </c>
      <c r="AQ56" s="553" t="s">
        <v>312</v>
      </c>
      <c r="AR56" s="553" t="s">
        <v>312</v>
      </c>
      <c r="AS56" s="553" t="s">
        <v>312</v>
      </c>
      <c r="AT56" s="553" t="s">
        <v>312</v>
      </c>
      <c r="AU56" s="553" t="s">
        <v>312</v>
      </c>
      <c r="AV56" s="553" t="s">
        <v>312</v>
      </c>
      <c r="AW56" s="553" t="s">
        <v>312</v>
      </c>
      <c r="AX56" s="553" t="s">
        <v>312</v>
      </c>
      <c r="AY56" s="553" t="s">
        <v>312</v>
      </c>
      <c r="AZ56" s="553" t="s">
        <v>312</v>
      </c>
      <c r="BA56" s="553" t="s">
        <v>312</v>
      </c>
      <c r="BB56" s="553" t="s">
        <v>312</v>
      </c>
      <c r="BC56" s="562" t="s">
        <v>312</v>
      </c>
      <c r="BD56" s="562" t="s">
        <v>312</v>
      </c>
      <c r="BE56" s="554">
        <v>5</v>
      </c>
      <c r="BF56" s="553" t="s">
        <v>312</v>
      </c>
      <c r="BG56" s="553" t="s">
        <v>312</v>
      </c>
      <c r="BH56" s="553" t="s">
        <v>312</v>
      </c>
      <c r="BI56" s="553" t="s">
        <v>312</v>
      </c>
      <c r="BJ56" s="553" t="s">
        <v>312</v>
      </c>
      <c r="BK56" s="553" t="s">
        <v>312</v>
      </c>
      <c r="BL56" s="553" t="s">
        <v>312</v>
      </c>
      <c r="BM56" s="553" t="s">
        <v>312</v>
      </c>
      <c r="BN56" s="553" t="s">
        <v>312</v>
      </c>
      <c r="BO56" s="562" t="s">
        <v>312</v>
      </c>
      <c r="BP56" s="562" t="s">
        <v>312</v>
      </c>
      <c r="BQ56" s="562" t="s">
        <v>312</v>
      </c>
      <c r="BR56" s="562" t="s">
        <v>312</v>
      </c>
      <c r="BS56" s="562" t="s">
        <v>312</v>
      </c>
      <c r="BT56" s="562" t="s">
        <v>312</v>
      </c>
      <c r="BU56" s="562" t="s">
        <v>312</v>
      </c>
      <c r="BV56" s="553" t="s">
        <v>312</v>
      </c>
      <c r="BW56" s="553" t="s">
        <v>312</v>
      </c>
      <c r="BX56" s="553" t="s">
        <v>312</v>
      </c>
      <c r="BY56" s="553" t="s">
        <v>312</v>
      </c>
      <c r="BZ56" s="553" t="s">
        <v>312</v>
      </c>
      <c r="CA56" s="553" t="s">
        <v>312</v>
      </c>
      <c r="CB56" s="553" t="s">
        <v>312</v>
      </c>
      <c r="CC56" s="553" t="s">
        <v>312</v>
      </c>
      <c r="CD56" s="553" t="s">
        <v>312</v>
      </c>
      <c r="CE56" s="553" t="s">
        <v>312</v>
      </c>
      <c r="CF56" s="553" t="s">
        <v>312</v>
      </c>
      <c r="CG56" s="553" t="s">
        <v>312</v>
      </c>
      <c r="CH56" s="553" t="s">
        <v>312</v>
      </c>
      <c r="CI56" s="553" t="s">
        <v>312</v>
      </c>
      <c r="CJ56" s="553" t="s">
        <v>312</v>
      </c>
      <c r="CK56" s="553" t="s">
        <v>312</v>
      </c>
      <c r="CL56" s="553" t="s">
        <v>312</v>
      </c>
      <c r="CM56" s="553" t="s">
        <v>312</v>
      </c>
      <c r="CN56" s="553" t="s">
        <v>312</v>
      </c>
      <c r="CO56" s="553" t="s">
        <v>312</v>
      </c>
      <c r="CP56" s="553" t="s">
        <v>312</v>
      </c>
      <c r="CQ56" s="553" t="s">
        <v>312</v>
      </c>
      <c r="CR56" s="553" t="s">
        <v>312</v>
      </c>
      <c r="CS56" s="553" t="s">
        <v>312</v>
      </c>
      <c r="CT56" s="553" t="s">
        <v>312</v>
      </c>
      <c r="CU56" s="553" t="s">
        <v>312</v>
      </c>
      <c r="CV56" s="553" t="s">
        <v>312</v>
      </c>
      <c r="CW56" s="553" t="s">
        <v>312</v>
      </c>
      <c r="CX56" s="553" t="s">
        <v>312</v>
      </c>
      <c r="CY56" s="553" t="s">
        <v>312</v>
      </c>
      <c r="CZ56" s="553" t="s">
        <v>312</v>
      </c>
      <c r="DA56" s="553" t="s">
        <v>312</v>
      </c>
      <c r="DB56" s="553" t="s">
        <v>312</v>
      </c>
      <c r="DC56" s="553" t="s">
        <v>312</v>
      </c>
      <c r="DD56" s="553" t="s">
        <v>312</v>
      </c>
      <c r="DE56" s="553" t="s">
        <v>312</v>
      </c>
      <c r="DF56" s="553" t="s">
        <v>312</v>
      </c>
      <c r="DG56" s="553" t="s">
        <v>312</v>
      </c>
      <c r="DH56" s="553" t="s">
        <v>312</v>
      </c>
      <c r="DI56" s="553" t="s">
        <v>312</v>
      </c>
      <c r="DJ56" s="553" t="s">
        <v>312</v>
      </c>
      <c r="DK56" s="553" t="s">
        <v>312</v>
      </c>
      <c r="DL56" s="553" t="s">
        <v>312</v>
      </c>
      <c r="DM56" s="553" t="s">
        <v>312</v>
      </c>
      <c r="DN56" s="553" t="s">
        <v>312</v>
      </c>
      <c r="DO56" s="553" t="s">
        <v>312</v>
      </c>
      <c r="DP56" s="553" t="s">
        <v>312</v>
      </c>
      <c r="DQ56" s="555" t="s">
        <v>312</v>
      </c>
      <c r="DR56" s="552" t="s">
        <v>312</v>
      </c>
      <c r="DS56" s="553" t="s">
        <v>312</v>
      </c>
      <c r="DT56" s="553" t="s">
        <v>312</v>
      </c>
      <c r="DU56" s="553" t="s">
        <v>312</v>
      </c>
      <c r="DV56" s="553" t="s">
        <v>312</v>
      </c>
      <c r="DW56" s="553" t="s">
        <v>312</v>
      </c>
      <c r="DX56" s="553" t="s">
        <v>312</v>
      </c>
      <c r="DY56" s="553" t="s">
        <v>312</v>
      </c>
      <c r="DZ56" s="553" t="s">
        <v>312</v>
      </c>
      <c r="EA56" s="553" t="s">
        <v>312</v>
      </c>
      <c r="EB56" s="553" t="s">
        <v>312</v>
      </c>
      <c r="EC56" s="553" t="s">
        <v>312</v>
      </c>
      <c r="ED56" s="553" t="s">
        <v>312</v>
      </c>
      <c r="EE56" s="553" t="s">
        <v>312</v>
      </c>
      <c r="EF56" s="553" t="s">
        <v>312</v>
      </c>
      <c r="EG56" s="553" t="s">
        <v>312</v>
      </c>
      <c r="EH56" s="553" t="s">
        <v>312</v>
      </c>
      <c r="EI56" s="553" t="s">
        <v>312</v>
      </c>
      <c r="EJ56" s="553" t="s">
        <v>312</v>
      </c>
      <c r="EK56" s="553" t="s">
        <v>312</v>
      </c>
      <c r="EL56" s="553" t="s">
        <v>312</v>
      </c>
      <c r="EM56" s="553" t="s">
        <v>312</v>
      </c>
      <c r="EN56" s="553" t="s">
        <v>312</v>
      </c>
      <c r="EO56" s="553" t="s">
        <v>312</v>
      </c>
      <c r="EP56" s="553" t="s">
        <v>312</v>
      </c>
      <c r="EQ56" s="553" t="s">
        <v>312</v>
      </c>
      <c r="ER56" s="553" t="s">
        <v>312</v>
      </c>
      <c r="ES56" s="553" t="s">
        <v>312</v>
      </c>
      <c r="ET56" s="553" t="s">
        <v>312</v>
      </c>
      <c r="EU56" s="553" t="s">
        <v>312</v>
      </c>
      <c r="EV56" s="553" t="s">
        <v>312</v>
      </c>
      <c r="EW56" s="553" t="s">
        <v>312</v>
      </c>
      <c r="EX56" s="553" t="s">
        <v>312</v>
      </c>
      <c r="EY56" s="553" t="s">
        <v>312</v>
      </c>
      <c r="EZ56" s="553" t="s">
        <v>312</v>
      </c>
      <c r="FA56" s="553" t="s">
        <v>312</v>
      </c>
      <c r="FB56" s="553" t="s">
        <v>312</v>
      </c>
      <c r="FC56" s="553" t="s">
        <v>312</v>
      </c>
      <c r="FD56" s="553" t="s">
        <v>312</v>
      </c>
      <c r="FE56" s="556" t="s">
        <v>312</v>
      </c>
      <c r="FF56" s="1"/>
      <c r="FG56" s="1"/>
      <c r="FH56" s="1"/>
      <c r="FI56" s="1"/>
      <c r="FJ56" s="1"/>
      <c r="FK56" s="1"/>
      <c r="FL56" s="1"/>
      <c r="FM56" s="1"/>
      <c r="FN56" s="1"/>
      <c r="FO56" s="1"/>
      <c r="FP56" s="1"/>
      <c r="FQ56" s="1"/>
      <c r="FR56" s="1"/>
      <c r="FS56" s="1"/>
      <c r="FT56" s="1"/>
      <c r="FU56" s="1"/>
      <c r="FV56" s="1"/>
      <c r="FW56" s="1"/>
      <c r="FX56" s="1"/>
      <c r="FY56" s="1"/>
      <c r="FZ56" s="1"/>
      <c r="GA56" s="1"/>
      <c r="GB56" s="1"/>
      <c r="GC56" s="1"/>
      <c r="GD56" s="1"/>
    </row>
    <row r="57" spans="1:186" ht="15" customHeight="1" x14ac:dyDescent="0.2">
      <c r="A57" s="549" t="str">
        <f t="shared" si="6"/>
        <v>Streetscape</v>
      </c>
      <c r="B57" s="550" t="str">
        <f t="shared" si="4"/>
        <v>Streetscape/GOOD</v>
      </c>
      <c r="C57" s="763"/>
      <c r="D57" s="776"/>
      <c r="E57" s="551" t="s">
        <v>332</v>
      </c>
      <c r="F57" s="552" t="s">
        <v>312</v>
      </c>
      <c r="G57" s="561" t="s">
        <v>312</v>
      </c>
      <c r="H57" s="562" t="s">
        <v>312</v>
      </c>
      <c r="I57" s="562" t="s">
        <v>312</v>
      </c>
      <c r="J57" s="553" t="s">
        <v>312</v>
      </c>
      <c r="K57" s="553" t="s">
        <v>312</v>
      </c>
      <c r="L57" s="553" t="s">
        <v>312</v>
      </c>
      <c r="M57" s="553" t="s">
        <v>312</v>
      </c>
      <c r="N57" s="553" t="s">
        <v>312</v>
      </c>
      <c r="O57" s="553" t="s">
        <v>312</v>
      </c>
      <c r="P57" s="553" t="s">
        <v>312</v>
      </c>
      <c r="Q57" s="553" t="s">
        <v>312</v>
      </c>
      <c r="R57" s="553" t="s">
        <v>312</v>
      </c>
      <c r="S57" s="553" t="s">
        <v>312</v>
      </c>
      <c r="T57" s="553" t="s">
        <v>312</v>
      </c>
      <c r="U57" s="553" t="s">
        <v>312</v>
      </c>
      <c r="V57" s="553" t="s">
        <v>312</v>
      </c>
      <c r="W57" s="553" t="s">
        <v>312</v>
      </c>
      <c r="X57" s="553" t="s">
        <v>312</v>
      </c>
      <c r="Y57" s="553" t="s">
        <v>312</v>
      </c>
      <c r="Z57" s="553" t="s">
        <v>312</v>
      </c>
      <c r="AA57" s="553" t="s">
        <v>312</v>
      </c>
      <c r="AB57" s="553" t="s">
        <v>312</v>
      </c>
      <c r="AC57" s="553" t="s">
        <v>312</v>
      </c>
      <c r="AD57" s="553" t="s">
        <v>312</v>
      </c>
      <c r="AE57" s="553" t="s">
        <v>312</v>
      </c>
      <c r="AF57" s="553" t="s">
        <v>312</v>
      </c>
      <c r="AG57" s="553" t="s">
        <v>312</v>
      </c>
      <c r="AH57" s="553" t="s">
        <v>312</v>
      </c>
      <c r="AI57" s="553" t="s">
        <v>312</v>
      </c>
      <c r="AJ57" s="553" t="s">
        <v>312</v>
      </c>
      <c r="AK57" s="553" t="s">
        <v>312</v>
      </c>
      <c r="AL57" s="553" t="s">
        <v>312</v>
      </c>
      <c r="AM57" s="553" t="s">
        <v>312</v>
      </c>
      <c r="AN57" s="553" t="s">
        <v>312</v>
      </c>
      <c r="AO57" s="553" t="s">
        <v>312</v>
      </c>
      <c r="AP57" s="553" t="s">
        <v>312</v>
      </c>
      <c r="AQ57" s="553" t="s">
        <v>312</v>
      </c>
      <c r="AR57" s="553" t="s">
        <v>312</v>
      </c>
      <c r="AS57" s="553" t="s">
        <v>312</v>
      </c>
      <c r="AT57" s="553" t="s">
        <v>312</v>
      </c>
      <c r="AU57" s="553" t="s">
        <v>312</v>
      </c>
      <c r="AV57" s="553" t="s">
        <v>312</v>
      </c>
      <c r="AW57" s="553" t="s">
        <v>312</v>
      </c>
      <c r="AX57" s="553" t="s">
        <v>312</v>
      </c>
      <c r="AY57" s="553" t="s">
        <v>312</v>
      </c>
      <c r="AZ57" s="553" t="s">
        <v>312</v>
      </c>
      <c r="BA57" s="553" t="s">
        <v>312</v>
      </c>
      <c r="BB57" s="553" t="s">
        <v>312</v>
      </c>
      <c r="BC57" s="562" t="s">
        <v>312</v>
      </c>
      <c r="BD57" s="562" t="s">
        <v>312</v>
      </c>
      <c r="BE57" s="562" t="s">
        <v>312</v>
      </c>
      <c r="BF57" s="553" t="s">
        <v>312</v>
      </c>
      <c r="BG57" s="553" t="s">
        <v>312</v>
      </c>
      <c r="BH57" s="553" t="s">
        <v>312</v>
      </c>
      <c r="BI57" s="553" t="s">
        <v>312</v>
      </c>
      <c r="BJ57" s="553" t="s">
        <v>312</v>
      </c>
      <c r="BK57" s="553" t="s">
        <v>312</v>
      </c>
      <c r="BL57" s="553" t="s">
        <v>312</v>
      </c>
      <c r="BM57" s="553" t="s">
        <v>312</v>
      </c>
      <c r="BN57" s="553" t="s">
        <v>312</v>
      </c>
      <c r="BO57" s="562" t="s">
        <v>312</v>
      </c>
      <c r="BP57" s="562" t="s">
        <v>312</v>
      </c>
      <c r="BQ57" s="562" t="s">
        <v>312</v>
      </c>
      <c r="BR57" s="562" t="s">
        <v>312</v>
      </c>
      <c r="BS57" s="562" t="s">
        <v>312</v>
      </c>
      <c r="BT57" s="562" t="s">
        <v>312</v>
      </c>
      <c r="BU57" s="562" t="s">
        <v>312</v>
      </c>
      <c r="BV57" s="553" t="s">
        <v>312</v>
      </c>
      <c r="BW57" s="553" t="s">
        <v>312</v>
      </c>
      <c r="BX57" s="553" t="s">
        <v>312</v>
      </c>
      <c r="BY57" s="553" t="s">
        <v>312</v>
      </c>
      <c r="BZ57" s="553" t="s">
        <v>312</v>
      </c>
      <c r="CA57" s="553" t="s">
        <v>312</v>
      </c>
      <c r="CB57" s="553" t="s">
        <v>312</v>
      </c>
      <c r="CC57" s="553" t="s">
        <v>312</v>
      </c>
      <c r="CD57" s="553" t="s">
        <v>312</v>
      </c>
      <c r="CE57" s="553" t="s">
        <v>312</v>
      </c>
      <c r="CF57" s="553" t="s">
        <v>312</v>
      </c>
      <c r="CG57" s="553" t="s">
        <v>312</v>
      </c>
      <c r="CH57" s="553" t="s">
        <v>312</v>
      </c>
      <c r="CI57" s="553" t="s">
        <v>312</v>
      </c>
      <c r="CJ57" s="553" t="s">
        <v>312</v>
      </c>
      <c r="CK57" s="553" t="s">
        <v>312</v>
      </c>
      <c r="CL57" s="553" t="s">
        <v>312</v>
      </c>
      <c r="CM57" s="553" t="s">
        <v>312</v>
      </c>
      <c r="CN57" s="553" t="s">
        <v>312</v>
      </c>
      <c r="CO57" s="553" t="s">
        <v>312</v>
      </c>
      <c r="CP57" s="553" t="s">
        <v>312</v>
      </c>
      <c r="CQ57" s="553" t="s">
        <v>312</v>
      </c>
      <c r="CR57" s="553" t="s">
        <v>312</v>
      </c>
      <c r="CS57" s="553" t="s">
        <v>312</v>
      </c>
      <c r="CT57" s="553" t="s">
        <v>312</v>
      </c>
      <c r="CU57" s="553" t="s">
        <v>312</v>
      </c>
      <c r="CV57" s="553" t="s">
        <v>312</v>
      </c>
      <c r="CW57" s="553" t="s">
        <v>312</v>
      </c>
      <c r="CX57" s="553" t="s">
        <v>312</v>
      </c>
      <c r="CY57" s="553" t="s">
        <v>312</v>
      </c>
      <c r="CZ57" s="553" t="s">
        <v>312</v>
      </c>
      <c r="DA57" s="553" t="s">
        <v>312</v>
      </c>
      <c r="DB57" s="553" t="s">
        <v>312</v>
      </c>
      <c r="DC57" s="553" t="s">
        <v>312</v>
      </c>
      <c r="DD57" s="553" t="s">
        <v>312</v>
      </c>
      <c r="DE57" s="553" t="s">
        <v>312</v>
      </c>
      <c r="DF57" s="553" t="s">
        <v>312</v>
      </c>
      <c r="DG57" s="553" t="s">
        <v>312</v>
      </c>
      <c r="DH57" s="553" t="s">
        <v>312</v>
      </c>
      <c r="DI57" s="553" t="s">
        <v>312</v>
      </c>
      <c r="DJ57" s="553" t="s">
        <v>312</v>
      </c>
      <c r="DK57" s="553" t="s">
        <v>312</v>
      </c>
      <c r="DL57" s="553" t="s">
        <v>312</v>
      </c>
      <c r="DM57" s="553" t="s">
        <v>312</v>
      </c>
      <c r="DN57" s="553" t="s">
        <v>312</v>
      </c>
      <c r="DO57" s="553" t="s">
        <v>312</v>
      </c>
      <c r="DP57" s="553" t="s">
        <v>312</v>
      </c>
      <c r="DQ57" s="555" t="s">
        <v>312</v>
      </c>
      <c r="DR57" s="552" t="s">
        <v>312</v>
      </c>
      <c r="DS57" s="553" t="s">
        <v>312</v>
      </c>
      <c r="DT57" s="553" t="s">
        <v>312</v>
      </c>
      <c r="DU57" s="553" t="s">
        <v>312</v>
      </c>
      <c r="DV57" s="553" t="s">
        <v>312</v>
      </c>
      <c r="DW57" s="553" t="s">
        <v>312</v>
      </c>
      <c r="DX57" s="553" t="s">
        <v>312</v>
      </c>
      <c r="DY57" s="553" t="s">
        <v>312</v>
      </c>
      <c r="DZ57" s="553" t="s">
        <v>312</v>
      </c>
      <c r="EA57" s="553" t="s">
        <v>312</v>
      </c>
      <c r="EB57" s="553" t="s">
        <v>312</v>
      </c>
      <c r="EC57" s="553" t="s">
        <v>312</v>
      </c>
      <c r="ED57" s="553" t="s">
        <v>312</v>
      </c>
      <c r="EE57" s="553" t="s">
        <v>312</v>
      </c>
      <c r="EF57" s="553" t="s">
        <v>312</v>
      </c>
      <c r="EG57" s="553" t="s">
        <v>312</v>
      </c>
      <c r="EH57" s="553" t="s">
        <v>312</v>
      </c>
      <c r="EI57" s="553" t="s">
        <v>312</v>
      </c>
      <c r="EJ57" s="553" t="s">
        <v>312</v>
      </c>
      <c r="EK57" s="553" t="s">
        <v>312</v>
      </c>
      <c r="EL57" s="553" t="s">
        <v>312</v>
      </c>
      <c r="EM57" s="553" t="s">
        <v>312</v>
      </c>
      <c r="EN57" s="553" t="s">
        <v>312</v>
      </c>
      <c r="EO57" s="553" t="s">
        <v>312</v>
      </c>
      <c r="EP57" s="553" t="s">
        <v>312</v>
      </c>
      <c r="EQ57" s="553" t="s">
        <v>312</v>
      </c>
      <c r="ER57" s="553" t="s">
        <v>312</v>
      </c>
      <c r="ES57" s="553" t="s">
        <v>312</v>
      </c>
      <c r="ET57" s="553" t="s">
        <v>312</v>
      </c>
      <c r="EU57" s="553" t="s">
        <v>312</v>
      </c>
      <c r="EV57" s="553" t="s">
        <v>312</v>
      </c>
      <c r="EW57" s="553" t="s">
        <v>312</v>
      </c>
      <c r="EX57" s="553" t="s">
        <v>312</v>
      </c>
      <c r="EY57" s="553" t="s">
        <v>312</v>
      </c>
      <c r="EZ57" s="553" t="s">
        <v>312</v>
      </c>
      <c r="FA57" s="553" t="s">
        <v>312</v>
      </c>
      <c r="FB57" s="553" t="s">
        <v>312</v>
      </c>
      <c r="FC57" s="553" t="s">
        <v>312</v>
      </c>
      <c r="FD57" s="553" t="s">
        <v>312</v>
      </c>
      <c r="FE57" s="556" t="s">
        <v>312</v>
      </c>
      <c r="FF57" s="1"/>
      <c r="FG57" s="1"/>
      <c r="FH57" s="1"/>
      <c r="FI57" s="1"/>
      <c r="FJ57" s="1"/>
      <c r="FK57" s="1"/>
      <c r="FL57" s="1"/>
      <c r="FM57" s="1"/>
      <c r="FN57" s="1"/>
      <c r="FO57" s="1"/>
      <c r="FP57" s="1"/>
      <c r="FQ57" s="1"/>
      <c r="FR57" s="1"/>
      <c r="FS57" s="1"/>
      <c r="FT57" s="1"/>
      <c r="FU57" s="1"/>
      <c r="FV57" s="1"/>
      <c r="FW57" s="1"/>
      <c r="FX57" s="1"/>
      <c r="FY57" s="1"/>
      <c r="FZ57" s="1"/>
      <c r="GA57" s="1"/>
      <c r="GB57" s="1"/>
      <c r="GC57" s="1"/>
      <c r="GD57" s="1"/>
    </row>
    <row r="58" spans="1:186" ht="15" customHeight="1" x14ac:dyDescent="0.2">
      <c r="A58" s="549" t="str">
        <f t="shared" si="6"/>
        <v>Urban park/garden</v>
      </c>
      <c r="B58" s="550" t="str">
        <f t="shared" si="4"/>
        <v>Urban park/garden/NA</v>
      </c>
      <c r="C58" s="763"/>
      <c r="D58" s="779" t="str">
        <f>'Z2 DISTINCTIVENESS'!B39</f>
        <v>Urban park/garden</v>
      </c>
      <c r="E58" s="551" t="s">
        <v>310</v>
      </c>
      <c r="F58" s="552" t="s">
        <v>312</v>
      </c>
      <c r="G58" s="561" t="s">
        <v>312</v>
      </c>
      <c r="H58" s="562" t="s">
        <v>312</v>
      </c>
      <c r="I58" s="562" t="s">
        <v>312</v>
      </c>
      <c r="J58" s="562" t="s">
        <v>312</v>
      </c>
      <c r="K58" s="562" t="s">
        <v>312</v>
      </c>
      <c r="L58" s="562" t="s">
        <v>312</v>
      </c>
      <c r="M58" s="562" t="s">
        <v>312</v>
      </c>
      <c r="N58" s="562" t="s">
        <v>312</v>
      </c>
      <c r="O58" s="562" t="s">
        <v>312</v>
      </c>
      <c r="P58" s="562" t="s">
        <v>312</v>
      </c>
      <c r="Q58" s="562" t="s">
        <v>312</v>
      </c>
      <c r="R58" s="562" t="s">
        <v>312</v>
      </c>
      <c r="S58" s="562" t="s">
        <v>312</v>
      </c>
      <c r="T58" s="562" t="s">
        <v>312</v>
      </c>
      <c r="U58" s="562" t="s">
        <v>312</v>
      </c>
      <c r="V58" s="562" t="s">
        <v>312</v>
      </c>
      <c r="W58" s="562" t="s">
        <v>312</v>
      </c>
      <c r="X58" s="562" t="s">
        <v>312</v>
      </c>
      <c r="Y58" s="562" t="s">
        <v>312</v>
      </c>
      <c r="Z58" s="562" t="s">
        <v>312</v>
      </c>
      <c r="AA58" s="562" t="s">
        <v>312</v>
      </c>
      <c r="AB58" s="562" t="s">
        <v>312</v>
      </c>
      <c r="AC58" s="562" t="s">
        <v>312</v>
      </c>
      <c r="AD58" s="562" t="s">
        <v>312</v>
      </c>
      <c r="AE58" s="562" t="s">
        <v>312</v>
      </c>
      <c r="AF58" s="562" t="s">
        <v>312</v>
      </c>
      <c r="AG58" s="562" t="s">
        <v>312</v>
      </c>
      <c r="AH58" s="562" t="s">
        <v>312</v>
      </c>
      <c r="AI58" s="562" t="s">
        <v>312</v>
      </c>
      <c r="AJ58" s="562" t="s">
        <v>312</v>
      </c>
      <c r="AK58" s="562" t="s">
        <v>312</v>
      </c>
      <c r="AL58" s="562" t="s">
        <v>312</v>
      </c>
      <c r="AM58" s="562" t="s">
        <v>312</v>
      </c>
      <c r="AN58" s="562" t="s">
        <v>312</v>
      </c>
      <c r="AO58" s="562" t="s">
        <v>312</v>
      </c>
      <c r="AP58" s="562" t="s">
        <v>312</v>
      </c>
      <c r="AQ58" s="562" t="s">
        <v>312</v>
      </c>
      <c r="AR58" s="562" t="s">
        <v>312</v>
      </c>
      <c r="AS58" s="562" t="s">
        <v>312</v>
      </c>
      <c r="AT58" s="562" t="s">
        <v>312</v>
      </c>
      <c r="AU58" s="562" t="s">
        <v>312</v>
      </c>
      <c r="AV58" s="562" t="s">
        <v>312</v>
      </c>
      <c r="AW58" s="562" t="s">
        <v>312</v>
      </c>
      <c r="AX58" s="562" t="s">
        <v>312</v>
      </c>
      <c r="AY58" s="562" t="s">
        <v>312</v>
      </c>
      <c r="AZ58" s="562" t="s">
        <v>312</v>
      </c>
      <c r="BA58" s="562" t="s">
        <v>312</v>
      </c>
      <c r="BB58" s="562" t="s">
        <v>312</v>
      </c>
      <c r="BC58" s="562" t="s">
        <v>312</v>
      </c>
      <c r="BD58" s="562" t="s">
        <v>312</v>
      </c>
      <c r="BE58" s="562" t="s">
        <v>312</v>
      </c>
      <c r="BF58" s="562" t="s">
        <v>312</v>
      </c>
      <c r="BG58" s="562" t="s">
        <v>312</v>
      </c>
      <c r="BH58" s="562" t="s">
        <v>312</v>
      </c>
      <c r="BI58" s="562" t="s">
        <v>312</v>
      </c>
      <c r="BJ58" s="562" t="s">
        <v>312</v>
      </c>
      <c r="BK58" s="562" t="s">
        <v>312</v>
      </c>
      <c r="BL58" s="562" t="s">
        <v>312</v>
      </c>
      <c r="BM58" s="562" t="s">
        <v>312</v>
      </c>
      <c r="BN58" s="562" t="s">
        <v>312</v>
      </c>
      <c r="BO58" s="562" t="s">
        <v>312</v>
      </c>
      <c r="BP58" s="562" t="s">
        <v>312</v>
      </c>
      <c r="BQ58" s="562" t="s">
        <v>312</v>
      </c>
      <c r="BR58" s="562" t="s">
        <v>312</v>
      </c>
      <c r="BS58" s="562" t="s">
        <v>312</v>
      </c>
      <c r="BT58" s="562" t="s">
        <v>312</v>
      </c>
      <c r="BU58" s="562" t="s">
        <v>312</v>
      </c>
      <c r="BV58" s="562" t="s">
        <v>312</v>
      </c>
      <c r="BW58" s="562" t="s">
        <v>312</v>
      </c>
      <c r="BX58" s="562" t="s">
        <v>312</v>
      </c>
      <c r="BY58" s="562" t="s">
        <v>312</v>
      </c>
      <c r="BZ58" s="562" t="s">
        <v>312</v>
      </c>
      <c r="CA58" s="562" t="s">
        <v>312</v>
      </c>
      <c r="CB58" s="562" t="s">
        <v>312</v>
      </c>
      <c r="CC58" s="562" t="s">
        <v>312</v>
      </c>
      <c r="CD58" s="562" t="s">
        <v>312</v>
      </c>
      <c r="CE58" s="562" t="s">
        <v>312</v>
      </c>
      <c r="CF58" s="562" t="s">
        <v>312</v>
      </c>
      <c r="CG58" s="562" t="s">
        <v>312</v>
      </c>
      <c r="CH58" s="562" t="s">
        <v>312</v>
      </c>
      <c r="CI58" s="562" t="s">
        <v>312</v>
      </c>
      <c r="CJ58" s="562" t="s">
        <v>312</v>
      </c>
      <c r="CK58" s="562" t="s">
        <v>312</v>
      </c>
      <c r="CL58" s="562" t="s">
        <v>312</v>
      </c>
      <c r="CM58" s="562" t="s">
        <v>312</v>
      </c>
      <c r="CN58" s="562" t="s">
        <v>312</v>
      </c>
      <c r="CO58" s="562" t="s">
        <v>312</v>
      </c>
      <c r="CP58" s="562" t="s">
        <v>312</v>
      </c>
      <c r="CQ58" s="562" t="s">
        <v>312</v>
      </c>
      <c r="CR58" s="562" t="s">
        <v>312</v>
      </c>
      <c r="CS58" s="562" t="s">
        <v>312</v>
      </c>
      <c r="CT58" s="562" t="s">
        <v>312</v>
      </c>
      <c r="CU58" s="562" t="s">
        <v>312</v>
      </c>
      <c r="CV58" s="562" t="s">
        <v>312</v>
      </c>
      <c r="CW58" s="562" t="s">
        <v>312</v>
      </c>
      <c r="CX58" s="562" t="s">
        <v>312</v>
      </c>
      <c r="CY58" s="562" t="s">
        <v>312</v>
      </c>
      <c r="CZ58" s="562" t="s">
        <v>312</v>
      </c>
      <c r="DA58" s="562" t="s">
        <v>312</v>
      </c>
      <c r="DB58" s="562" t="s">
        <v>312</v>
      </c>
      <c r="DC58" s="562" t="s">
        <v>312</v>
      </c>
      <c r="DD58" s="562" t="s">
        <v>312</v>
      </c>
      <c r="DE58" s="562" t="s">
        <v>312</v>
      </c>
      <c r="DF58" s="562" t="s">
        <v>312</v>
      </c>
      <c r="DG58" s="562" t="s">
        <v>312</v>
      </c>
      <c r="DH58" s="562" t="s">
        <v>312</v>
      </c>
      <c r="DI58" s="562" t="s">
        <v>312</v>
      </c>
      <c r="DJ58" s="562" t="s">
        <v>312</v>
      </c>
      <c r="DK58" s="562" t="s">
        <v>312</v>
      </c>
      <c r="DL58" s="562" t="s">
        <v>312</v>
      </c>
      <c r="DM58" s="562" t="s">
        <v>312</v>
      </c>
      <c r="DN58" s="562" t="s">
        <v>312</v>
      </c>
      <c r="DO58" s="562" t="s">
        <v>312</v>
      </c>
      <c r="DP58" s="562" t="s">
        <v>312</v>
      </c>
      <c r="DQ58" s="563" t="s">
        <v>312</v>
      </c>
      <c r="DR58" s="564" t="s">
        <v>312</v>
      </c>
      <c r="DS58" s="562" t="s">
        <v>312</v>
      </c>
      <c r="DT58" s="562" t="s">
        <v>312</v>
      </c>
      <c r="DU58" s="562" t="s">
        <v>312</v>
      </c>
      <c r="DV58" s="562" t="s">
        <v>312</v>
      </c>
      <c r="DW58" s="562" t="s">
        <v>312</v>
      </c>
      <c r="DX58" s="562" t="s">
        <v>312</v>
      </c>
      <c r="DY58" s="562" t="s">
        <v>312</v>
      </c>
      <c r="DZ58" s="562" t="s">
        <v>312</v>
      </c>
      <c r="EA58" s="562" t="s">
        <v>312</v>
      </c>
      <c r="EB58" s="562" t="s">
        <v>312</v>
      </c>
      <c r="EC58" s="562" t="s">
        <v>312</v>
      </c>
      <c r="ED58" s="562" t="s">
        <v>312</v>
      </c>
      <c r="EE58" s="562" t="s">
        <v>312</v>
      </c>
      <c r="EF58" s="562" t="s">
        <v>312</v>
      </c>
      <c r="EG58" s="562" t="s">
        <v>312</v>
      </c>
      <c r="EH58" s="562" t="s">
        <v>312</v>
      </c>
      <c r="EI58" s="562" t="s">
        <v>312</v>
      </c>
      <c r="EJ58" s="562" t="s">
        <v>312</v>
      </c>
      <c r="EK58" s="562" t="s">
        <v>312</v>
      </c>
      <c r="EL58" s="562" t="s">
        <v>312</v>
      </c>
      <c r="EM58" s="562" t="s">
        <v>312</v>
      </c>
      <c r="EN58" s="562" t="s">
        <v>312</v>
      </c>
      <c r="EO58" s="553" t="s">
        <v>312</v>
      </c>
      <c r="EP58" s="553" t="s">
        <v>312</v>
      </c>
      <c r="EQ58" s="553" t="s">
        <v>312</v>
      </c>
      <c r="ER58" s="553" t="s">
        <v>312</v>
      </c>
      <c r="ES58" s="553" t="s">
        <v>312</v>
      </c>
      <c r="ET58" s="553" t="s">
        <v>312</v>
      </c>
      <c r="EU58" s="553" t="s">
        <v>312</v>
      </c>
      <c r="EV58" s="553" t="s">
        <v>312</v>
      </c>
      <c r="EW58" s="553" t="s">
        <v>312</v>
      </c>
      <c r="EX58" s="553" t="s">
        <v>312</v>
      </c>
      <c r="EY58" s="553" t="s">
        <v>312</v>
      </c>
      <c r="EZ58" s="553" t="s">
        <v>312</v>
      </c>
      <c r="FA58" s="553" t="s">
        <v>312</v>
      </c>
      <c r="FB58" s="553" t="s">
        <v>312</v>
      </c>
      <c r="FC58" s="553" t="s">
        <v>312</v>
      </c>
      <c r="FD58" s="553" t="s">
        <v>312</v>
      </c>
      <c r="FE58" s="556" t="s">
        <v>312</v>
      </c>
      <c r="FF58" s="565"/>
      <c r="FG58" s="1"/>
      <c r="FH58" s="1"/>
      <c r="FI58" s="1"/>
      <c r="FJ58" s="1"/>
      <c r="FK58" s="1"/>
      <c r="FL58" s="1"/>
      <c r="FM58" s="1"/>
      <c r="FN58" s="1"/>
      <c r="FO58" s="1"/>
      <c r="FP58" s="1"/>
      <c r="FQ58" s="1"/>
      <c r="FR58" s="1"/>
      <c r="FS58" s="1"/>
      <c r="FT58" s="1"/>
      <c r="FU58" s="1"/>
      <c r="FV58" s="1"/>
      <c r="FW58" s="1"/>
      <c r="FX58" s="1"/>
      <c r="FY58" s="1"/>
      <c r="FZ58" s="1"/>
      <c r="GA58" s="1"/>
      <c r="GB58" s="1"/>
      <c r="GC58" s="1"/>
      <c r="GD58" s="1"/>
    </row>
    <row r="59" spans="1:186" ht="15" customHeight="1" x14ac:dyDescent="0.2">
      <c r="A59" s="549" t="str">
        <f t="shared" si="6"/>
        <v>Urban park/garden</v>
      </c>
      <c r="B59" s="550" t="str">
        <f t="shared" si="4"/>
        <v>Urban park/garden/POOR</v>
      </c>
      <c r="C59" s="763"/>
      <c r="D59" s="775"/>
      <c r="E59" s="551" t="s">
        <v>331</v>
      </c>
      <c r="F59" s="552" t="s">
        <v>312</v>
      </c>
      <c r="G59" s="561" t="s">
        <v>312</v>
      </c>
      <c r="H59" s="562" t="s">
        <v>312</v>
      </c>
      <c r="I59" s="562" t="s">
        <v>312</v>
      </c>
      <c r="J59" s="553" t="s">
        <v>312</v>
      </c>
      <c r="K59" s="553" t="s">
        <v>312</v>
      </c>
      <c r="L59" s="553" t="s">
        <v>312</v>
      </c>
      <c r="M59" s="553" t="s">
        <v>312</v>
      </c>
      <c r="N59" s="553" t="s">
        <v>312</v>
      </c>
      <c r="O59" s="553" t="s">
        <v>312</v>
      </c>
      <c r="P59" s="553" t="s">
        <v>312</v>
      </c>
      <c r="Q59" s="553" t="s">
        <v>312</v>
      </c>
      <c r="R59" s="553" t="s">
        <v>312</v>
      </c>
      <c r="S59" s="553" t="s">
        <v>312</v>
      </c>
      <c r="T59" s="553" t="s">
        <v>312</v>
      </c>
      <c r="U59" s="553" t="s">
        <v>312</v>
      </c>
      <c r="V59" s="553" t="s">
        <v>312</v>
      </c>
      <c r="W59" s="554">
        <v>5</v>
      </c>
      <c r="X59" s="573" t="s">
        <v>312</v>
      </c>
      <c r="Y59" s="573" t="s">
        <v>312</v>
      </c>
      <c r="Z59" s="553" t="s">
        <v>312</v>
      </c>
      <c r="AA59" s="554">
        <v>5</v>
      </c>
      <c r="AB59" s="573" t="s">
        <v>312</v>
      </c>
      <c r="AC59" s="573" t="s">
        <v>312</v>
      </c>
      <c r="AD59" s="553" t="s">
        <v>312</v>
      </c>
      <c r="AE59" s="553" t="s">
        <v>312</v>
      </c>
      <c r="AF59" s="553" t="s">
        <v>312</v>
      </c>
      <c r="AG59" s="553" t="s">
        <v>312</v>
      </c>
      <c r="AH59" s="553" t="s">
        <v>312</v>
      </c>
      <c r="AI59" s="553" t="s">
        <v>312</v>
      </c>
      <c r="AJ59" s="553" t="s">
        <v>312</v>
      </c>
      <c r="AK59" s="553" t="s">
        <v>312</v>
      </c>
      <c r="AL59" s="553" t="s">
        <v>312</v>
      </c>
      <c r="AM59" s="553" t="s">
        <v>312</v>
      </c>
      <c r="AN59" s="553" t="s">
        <v>312</v>
      </c>
      <c r="AO59" s="553" t="s">
        <v>312</v>
      </c>
      <c r="AP59" s="553" t="s">
        <v>312</v>
      </c>
      <c r="AQ59" s="553" t="s">
        <v>312</v>
      </c>
      <c r="AR59" s="553" t="s">
        <v>312</v>
      </c>
      <c r="AS59" s="553" t="s">
        <v>312</v>
      </c>
      <c r="AT59" s="553" t="s">
        <v>312</v>
      </c>
      <c r="AU59" s="553" t="s">
        <v>312</v>
      </c>
      <c r="AV59" s="553" t="s">
        <v>312</v>
      </c>
      <c r="AW59" s="553" t="s">
        <v>312</v>
      </c>
      <c r="AX59" s="553" t="s">
        <v>312</v>
      </c>
      <c r="AY59" s="553" t="s">
        <v>312</v>
      </c>
      <c r="AZ59" s="553" t="s">
        <v>312</v>
      </c>
      <c r="BA59" s="553" t="s">
        <v>312</v>
      </c>
      <c r="BB59" s="553" t="s">
        <v>312</v>
      </c>
      <c r="BC59" s="553" t="s">
        <v>312</v>
      </c>
      <c r="BD59" s="553" t="s">
        <v>312</v>
      </c>
      <c r="BE59" s="553" t="s">
        <v>312</v>
      </c>
      <c r="BF59" s="553" t="s">
        <v>312</v>
      </c>
      <c r="BG59" s="562" t="s">
        <v>312</v>
      </c>
      <c r="BH59" s="554">
        <v>5</v>
      </c>
      <c r="BI59" s="554">
        <v>10</v>
      </c>
      <c r="BJ59" s="553" t="s">
        <v>312</v>
      </c>
      <c r="BK59" s="553" t="s">
        <v>312</v>
      </c>
      <c r="BL59" s="553" t="s">
        <v>312</v>
      </c>
      <c r="BM59" s="553" t="s">
        <v>312</v>
      </c>
      <c r="BN59" s="553" t="s">
        <v>312</v>
      </c>
      <c r="BO59" s="562" t="s">
        <v>312</v>
      </c>
      <c r="BP59" s="562" t="s">
        <v>312</v>
      </c>
      <c r="BQ59" s="562" t="s">
        <v>312</v>
      </c>
      <c r="BR59" s="562" t="s">
        <v>312</v>
      </c>
      <c r="BS59" s="562" t="s">
        <v>312</v>
      </c>
      <c r="BT59" s="562" t="s">
        <v>312</v>
      </c>
      <c r="BU59" s="562" t="s">
        <v>312</v>
      </c>
      <c r="BV59" s="562" t="s">
        <v>312</v>
      </c>
      <c r="BW59" s="562" t="s">
        <v>312</v>
      </c>
      <c r="BX59" s="562" t="s">
        <v>312</v>
      </c>
      <c r="BY59" s="562" t="s">
        <v>312</v>
      </c>
      <c r="BZ59" s="562" t="s">
        <v>312</v>
      </c>
      <c r="CA59" s="562" t="s">
        <v>312</v>
      </c>
      <c r="CB59" s="562" t="s">
        <v>312</v>
      </c>
      <c r="CC59" s="562" t="s">
        <v>312</v>
      </c>
      <c r="CD59" s="562" t="s">
        <v>312</v>
      </c>
      <c r="CE59" s="562" t="s">
        <v>312</v>
      </c>
      <c r="CF59" s="562" t="s">
        <v>312</v>
      </c>
      <c r="CG59" s="562" t="s">
        <v>312</v>
      </c>
      <c r="CH59" s="562" t="s">
        <v>312</v>
      </c>
      <c r="CI59" s="562" t="s">
        <v>312</v>
      </c>
      <c r="CJ59" s="562" t="s">
        <v>312</v>
      </c>
      <c r="CK59" s="562" t="s">
        <v>312</v>
      </c>
      <c r="CL59" s="562" t="s">
        <v>312</v>
      </c>
      <c r="CM59" s="562" t="s">
        <v>312</v>
      </c>
      <c r="CN59" s="562" t="s">
        <v>312</v>
      </c>
      <c r="CO59" s="562" t="s">
        <v>312</v>
      </c>
      <c r="CP59" s="562" t="s">
        <v>312</v>
      </c>
      <c r="CQ59" s="562" t="s">
        <v>312</v>
      </c>
      <c r="CR59" s="562" t="s">
        <v>312</v>
      </c>
      <c r="CS59" s="562" t="s">
        <v>312</v>
      </c>
      <c r="CT59" s="562" t="s">
        <v>312</v>
      </c>
      <c r="CU59" s="562" t="s">
        <v>312</v>
      </c>
      <c r="CV59" s="562" t="s">
        <v>312</v>
      </c>
      <c r="CW59" s="562" t="s">
        <v>312</v>
      </c>
      <c r="CX59" s="562" t="s">
        <v>312</v>
      </c>
      <c r="CY59" s="562" t="s">
        <v>312</v>
      </c>
      <c r="CZ59" s="562" t="s">
        <v>312</v>
      </c>
      <c r="DA59" s="562" t="s">
        <v>312</v>
      </c>
      <c r="DB59" s="562" t="s">
        <v>312</v>
      </c>
      <c r="DC59" s="562" t="s">
        <v>312</v>
      </c>
      <c r="DD59" s="562" t="s">
        <v>312</v>
      </c>
      <c r="DE59" s="562" t="s">
        <v>312</v>
      </c>
      <c r="DF59" s="562" t="s">
        <v>312</v>
      </c>
      <c r="DG59" s="562" t="s">
        <v>312</v>
      </c>
      <c r="DH59" s="562" t="s">
        <v>312</v>
      </c>
      <c r="DI59" s="562" t="s">
        <v>312</v>
      </c>
      <c r="DJ59" s="562" t="s">
        <v>312</v>
      </c>
      <c r="DK59" s="562" t="s">
        <v>312</v>
      </c>
      <c r="DL59" s="562" t="s">
        <v>312</v>
      </c>
      <c r="DM59" s="562" t="s">
        <v>312</v>
      </c>
      <c r="DN59" s="562" t="s">
        <v>312</v>
      </c>
      <c r="DO59" s="562" t="s">
        <v>312</v>
      </c>
      <c r="DP59" s="562" t="s">
        <v>312</v>
      </c>
      <c r="DQ59" s="563" t="s">
        <v>312</v>
      </c>
      <c r="DR59" s="564" t="s">
        <v>312</v>
      </c>
      <c r="DS59" s="562" t="s">
        <v>312</v>
      </c>
      <c r="DT59" s="562" t="s">
        <v>312</v>
      </c>
      <c r="DU59" s="562" t="s">
        <v>312</v>
      </c>
      <c r="DV59" s="562" t="s">
        <v>312</v>
      </c>
      <c r="DW59" s="562" t="s">
        <v>312</v>
      </c>
      <c r="DX59" s="562" t="s">
        <v>312</v>
      </c>
      <c r="DY59" s="562" t="s">
        <v>312</v>
      </c>
      <c r="DZ59" s="562" t="s">
        <v>312</v>
      </c>
      <c r="EA59" s="562" t="s">
        <v>312</v>
      </c>
      <c r="EB59" s="562" t="s">
        <v>312</v>
      </c>
      <c r="EC59" s="562" t="s">
        <v>312</v>
      </c>
      <c r="ED59" s="562" t="s">
        <v>312</v>
      </c>
      <c r="EE59" s="562" t="s">
        <v>312</v>
      </c>
      <c r="EF59" s="562" t="s">
        <v>312</v>
      </c>
      <c r="EG59" s="562" t="s">
        <v>312</v>
      </c>
      <c r="EH59" s="562" t="s">
        <v>312</v>
      </c>
      <c r="EI59" s="562" t="s">
        <v>312</v>
      </c>
      <c r="EJ59" s="562" t="s">
        <v>312</v>
      </c>
      <c r="EK59" s="562" t="s">
        <v>312</v>
      </c>
      <c r="EL59" s="562" t="s">
        <v>312</v>
      </c>
      <c r="EM59" s="562" t="s">
        <v>312</v>
      </c>
      <c r="EN59" s="562" t="s">
        <v>312</v>
      </c>
      <c r="EO59" s="553" t="s">
        <v>312</v>
      </c>
      <c r="EP59" s="553" t="s">
        <v>312</v>
      </c>
      <c r="EQ59" s="553" t="s">
        <v>312</v>
      </c>
      <c r="ER59" s="553" t="s">
        <v>312</v>
      </c>
      <c r="ES59" s="553" t="s">
        <v>312</v>
      </c>
      <c r="ET59" s="553" t="s">
        <v>312</v>
      </c>
      <c r="EU59" s="553" t="s">
        <v>312</v>
      </c>
      <c r="EV59" s="553" t="s">
        <v>312</v>
      </c>
      <c r="EW59" s="553" t="s">
        <v>312</v>
      </c>
      <c r="EX59" s="553" t="s">
        <v>312</v>
      </c>
      <c r="EY59" s="553" t="s">
        <v>312</v>
      </c>
      <c r="EZ59" s="553" t="s">
        <v>312</v>
      </c>
      <c r="FA59" s="553" t="s">
        <v>312</v>
      </c>
      <c r="FB59" s="553" t="s">
        <v>312</v>
      </c>
      <c r="FC59" s="553" t="s">
        <v>312</v>
      </c>
      <c r="FD59" s="553" t="s">
        <v>312</v>
      </c>
      <c r="FE59" s="556" t="s">
        <v>312</v>
      </c>
      <c r="FF59" s="1"/>
      <c r="FG59" s="1"/>
      <c r="FH59" s="1"/>
      <c r="FI59" s="1"/>
      <c r="FJ59" s="1"/>
      <c r="FK59" s="1"/>
      <c r="FL59" s="1"/>
      <c r="FM59" s="1"/>
      <c r="FN59" s="1"/>
      <c r="FO59" s="1"/>
      <c r="FP59" s="1"/>
      <c r="FQ59" s="1"/>
      <c r="FR59" s="1"/>
      <c r="FS59" s="1"/>
      <c r="FT59" s="1"/>
      <c r="FU59" s="1"/>
      <c r="FV59" s="1"/>
      <c r="FW59" s="1"/>
      <c r="FX59" s="1"/>
      <c r="FY59" s="1"/>
      <c r="FZ59" s="1"/>
      <c r="GA59" s="1"/>
      <c r="GB59" s="1"/>
      <c r="GC59" s="1"/>
      <c r="GD59" s="1"/>
    </row>
    <row r="60" spans="1:186" ht="15" customHeight="1" x14ac:dyDescent="0.2">
      <c r="A60" s="549" t="str">
        <f t="shared" si="6"/>
        <v>Urban park/garden</v>
      </c>
      <c r="B60" s="550" t="str">
        <f t="shared" si="4"/>
        <v>Urban park/garden/MODERATE</v>
      </c>
      <c r="C60" s="763"/>
      <c r="D60" s="775"/>
      <c r="E60" s="551" t="s">
        <v>130</v>
      </c>
      <c r="F60" s="552" t="s">
        <v>312</v>
      </c>
      <c r="G60" s="561" t="s">
        <v>312</v>
      </c>
      <c r="H60" s="562" t="s">
        <v>312</v>
      </c>
      <c r="I60" s="562" t="s">
        <v>312</v>
      </c>
      <c r="J60" s="553" t="s">
        <v>312</v>
      </c>
      <c r="K60" s="553" t="s">
        <v>312</v>
      </c>
      <c r="L60" s="553" t="s">
        <v>312</v>
      </c>
      <c r="M60" s="553" t="s">
        <v>312</v>
      </c>
      <c r="N60" s="553" t="s">
        <v>312</v>
      </c>
      <c r="O60" s="553" t="s">
        <v>312</v>
      </c>
      <c r="P60" s="553" t="s">
        <v>312</v>
      </c>
      <c r="Q60" s="553" t="s">
        <v>312</v>
      </c>
      <c r="R60" s="553" t="s">
        <v>312</v>
      </c>
      <c r="S60" s="553" t="s">
        <v>312</v>
      </c>
      <c r="T60" s="553" t="s">
        <v>312</v>
      </c>
      <c r="U60" s="553" t="s">
        <v>312</v>
      </c>
      <c r="V60" s="553" t="s">
        <v>312</v>
      </c>
      <c r="W60" s="554">
        <v>5</v>
      </c>
      <c r="X60" s="573" t="s">
        <v>312</v>
      </c>
      <c r="Y60" s="573" t="s">
        <v>312</v>
      </c>
      <c r="Z60" s="553" t="s">
        <v>312</v>
      </c>
      <c r="AA60" s="554">
        <v>5</v>
      </c>
      <c r="AB60" s="573" t="s">
        <v>312</v>
      </c>
      <c r="AC60" s="573" t="s">
        <v>312</v>
      </c>
      <c r="AD60" s="553" t="s">
        <v>312</v>
      </c>
      <c r="AE60" s="553" t="s">
        <v>312</v>
      </c>
      <c r="AF60" s="553" t="s">
        <v>312</v>
      </c>
      <c r="AG60" s="553" t="s">
        <v>312</v>
      </c>
      <c r="AH60" s="553" t="s">
        <v>312</v>
      </c>
      <c r="AI60" s="553" t="s">
        <v>312</v>
      </c>
      <c r="AJ60" s="553" t="s">
        <v>312</v>
      </c>
      <c r="AK60" s="553" t="s">
        <v>312</v>
      </c>
      <c r="AL60" s="553" t="s">
        <v>312</v>
      </c>
      <c r="AM60" s="553" t="s">
        <v>312</v>
      </c>
      <c r="AN60" s="553" t="s">
        <v>312</v>
      </c>
      <c r="AO60" s="553" t="s">
        <v>312</v>
      </c>
      <c r="AP60" s="553" t="s">
        <v>312</v>
      </c>
      <c r="AQ60" s="553" t="s">
        <v>312</v>
      </c>
      <c r="AR60" s="553" t="s">
        <v>312</v>
      </c>
      <c r="AS60" s="553" t="s">
        <v>312</v>
      </c>
      <c r="AT60" s="553" t="s">
        <v>312</v>
      </c>
      <c r="AU60" s="553" t="s">
        <v>312</v>
      </c>
      <c r="AV60" s="553" t="s">
        <v>312</v>
      </c>
      <c r="AW60" s="553" t="s">
        <v>312</v>
      </c>
      <c r="AX60" s="553" t="s">
        <v>312</v>
      </c>
      <c r="AY60" s="553" t="s">
        <v>312</v>
      </c>
      <c r="AZ60" s="553" t="s">
        <v>312</v>
      </c>
      <c r="BA60" s="553" t="s">
        <v>312</v>
      </c>
      <c r="BB60" s="553" t="s">
        <v>312</v>
      </c>
      <c r="BC60" s="553" t="s">
        <v>312</v>
      </c>
      <c r="BD60" s="553" t="s">
        <v>312</v>
      </c>
      <c r="BE60" s="553" t="s">
        <v>312</v>
      </c>
      <c r="BF60" s="553" t="s">
        <v>312</v>
      </c>
      <c r="BG60" s="562" t="s">
        <v>312</v>
      </c>
      <c r="BH60" s="562" t="s">
        <v>312</v>
      </c>
      <c r="BI60" s="554">
        <v>5</v>
      </c>
      <c r="BJ60" s="553" t="s">
        <v>312</v>
      </c>
      <c r="BK60" s="553" t="s">
        <v>312</v>
      </c>
      <c r="BL60" s="553" t="s">
        <v>312</v>
      </c>
      <c r="BM60" s="553" t="s">
        <v>312</v>
      </c>
      <c r="BN60" s="553" t="s">
        <v>312</v>
      </c>
      <c r="BO60" s="562" t="s">
        <v>312</v>
      </c>
      <c r="BP60" s="562" t="s">
        <v>312</v>
      </c>
      <c r="BQ60" s="562" t="s">
        <v>312</v>
      </c>
      <c r="BR60" s="562" t="s">
        <v>312</v>
      </c>
      <c r="BS60" s="562" t="s">
        <v>312</v>
      </c>
      <c r="BT60" s="562" t="s">
        <v>312</v>
      </c>
      <c r="BU60" s="562" t="s">
        <v>312</v>
      </c>
      <c r="BV60" s="553" t="s">
        <v>312</v>
      </c>
      <c r="BW60" s="553" t="s">
        <v>312</v>
      </c>
      <c r="BX60" s="553" t="s">
        <v>312</v>
      </c>
      <c r="BY60" s="553" t="s">
        <v>312</v>
      </c>
      <c r="BZ60" s="553" t="s">
        <v>312</v>
      </c>
      <c r="CA60" s="553" t="s">
        <v>312</v>
      </c>
      <c r="CB60" s="553" t="s">
        <v>312</v>
      </c>
      <c r="CC60" s="553" t="s">
        <v>312</v>
      </c>
      <c r="CD60" s="553" t="s">
        <v>312</v>
      </c>
      <c r="CE60" s="553" t="s">
        <v>312</v>
      </c>
      <c r="CF60" s="553" t="s">
        <v>312</v>
      </c>
      <c r="CG60" s="553" t="s">
        <v>312</v>
      </c>
      <c r="CH60" s="553" t="s">
        <v>312</v>
      </c>
      <c r="CI60" s="553" t="s">
        <v>312</v>
      </c>
      <c r="CJ60" s="553" t="s">
        <v>312</v>
      </c>
      <c r="CK60" s="553" t="s">
        <v>312</v>
      </c>
      <c r="CL60" s="553" t="s">
        <v>312</v>
      </c>
      <c r="CM60" s="553" t="s">
        <v>312</v>
      </c>
      <c r="CN60" s="553" t="s">
        <v>312</v>
      </c>
      <c r="CO60" s="553" t="s">
        <v>312</v>
      </c>
      <c r="CP60" s="553" t="s">
        <v>312</v>
      </c>
      <c r="CQ60" s="553" t="s">
        <v>312</v>
      </c>
      <c r="CR60" s="553" t="s">
        <v>312</v>
      </c>
      <c r="CS60" s="553" t="s">
        <v>312</v>
      </c>
      <c r="CT60" s="553" t="s">
        <v>312</v>
      </c>
      <c r="CU60" s="553" t="s">
        <v>312</v>
      </c>
      <c r="CV60" s="553" t="s">
        <v>312</v>
      </c>
      <c r="CW60" s="553" t="s">
        <v>312</v>
      </c>
      <c r="CX60" s="553" t="s">
        <v>312</v>
      </c>
      <c r="CY60" s="553" t="s">
        <v>312</v>
      </c>
      <c r="CZ60" s="553" t="s">
        <v>312</v>
      </c>
      <c r="DA60" s="553" t="s">
        <v>312</v>
      </c>
      <c r="DB60" s="553" t="s">
        <v>312</v>
      </c>
      <c r="DC60" s="553" t="s">
        <v>312</v>
      </c>
      <c r="DD60" s="553" t="s">
        <v>312</v>
      </c>
      <c r="DE60" s="553" t="s">
        <v>312</v>
      </c>
      <c r="DF60" s="553" t="s">
        <v>312</v>
      </c>
      <c r="DG60" s="553" t="s">
        <v>312</v>
      </c>
      <c r="DH60" s="553" t="s">
        <v>312</v>
      </c>
      <c r="DI60" s="553" t="s">
        <v>312</v>
      </c>
      <c r="DJ60" s="553" t="s">
        <v>312</v>
      </c>
      <c r="DK60" s="553" t="s">
        <v>312</v>
      </c>
      <c r="DL60" s="553" t="s">
        <v>312</v>
      </c>
      <c r="DM60" s="553" t="s">
        <v>312</v>
      </c>
      <c r="DN60" s="553" t="s">
        <v>312</v>
      </c>
      <c r="DO60" s="553" t="s">
        <v>312</v>
      </c>
      <c r="DP60" s="553" t="s">
        <v>312</v>
      </c>
      <c r="DQ60" s="555" t="s">
        <v>312</v>
      </c>
      <c r="DR60" s="552" t="s">
        <v>312</v>
      </c>
      <c r="DS60" s="553" t="s">
        <v>312</v>
      </c>
      <c r="DT60" s="553" t="s">
        <v>312</v>
      </c>
      <c r="DU60" s="553" t="s">
        <v>312</v>
      </c>
      <c r="DV60" s="553" t="s">
        <v>312</v>
      </c>
      <c r="DW60" s="553" t="s">
        <v>312</v>
      </c>
      <c r="DX60" s="553" t="s">
        <v>312</v>
      </c>
      <c r="DY60" s="553" t="s">
        <v>312</v>
      </c>
      <c r="DZ60" s="553" t="s">
        <v>312</v>
      </c>
      <c r="EA60" s="553" t="s">
        <v>312</v>
      </c>
      <c r="EB60" s="553" t="s">
        <v>312</v>
      </c>
      <c r="EC60" s="553" t="s">
        <v>312</v>
      </c>
      <c r="ED60" s="553" t="s">
        <v>312</v>
      </c>
      <c r="EE60" s="553" t="s">
        <v>312</v>
      </c>
      <c r="EF60" s="553" t="s">
        <v>312</v>
      </c>
      <c r="EG60" s="553" t="s">
        <v>312</v>
      </c>
      <c r="EH60" s="553" t="s">
        <v>312</v>
      </c>
      <c r="EI60" s="553" t="s">
        <v>312</v>
      </c>
      <c r="EJ60" s="553" t="s">
        <v>312</v>
      </c>
      <c r="EK60" s="553" t="s">
        <v>312</v>
      </c>
      <c r="EL60" s="553" t="s">
        <v>312</v>
      </c>
      <c r="EM60" s="553" t="s">
        <v>312</v>
      </c>
      <c r="EN60" s="553" t="s">
        <v>312</v>
      </c>
      <c r="EO60" s="553" t="s">
        <v>312</v>
      </c>
      <c r="EP60" s="553" t="s">
        <v>312</v>
      </c>
      <c r="EQ60" s="553" t="s">
        <v>312</v>
      </c>
      <c r="ER60" s="553" t="s">
        <v>312</v>
      </c>
      <c r="ES60" s="553" t="s">
        <v>312</v>
      </c>
      <c r="ET60" s="553" t="s">
        <v>312</v>
      </c>
      <c r="EU60" s="553" t="s">
        <v>312</v>
      </c>
      <c r="EV60" s="553" t="s">
        <v>312</v>
      </c>
      <c r="EW60" s="553" t="s">
        <v>312</v>
      </c>
      <c r="EX60" s="553" t="s">
        <v>312</v>
      </c>
      <c r="EY60" s="553" t="s">
        <v>312</v>
      </c>
      <c r="EZ60" s="553" t="s">
        <v>312</v>
      </c>
      <c r="FA60" s="553" t="s">
        <v>312</v>
      </c>
      <c r="FB60" s="553" t="s">
        <v>312</v>
      </c>
      <c r="FC60" s="553" t="s">
        <v>312</v>
      </c>
      <c r="FD60" s="553" t="s">
        <v>312</v>
      </c>
      <c r="FE60" s="556" t="s">
        <v>312</v>
      </c>
      <c r="FF60" s="1"/>
      <c r="FG60" s="1"/>
      <c r="FH60" s="1"/>
      <c r="FI60" s="1"/>
      <c r="FJ60" s="1"/>
      <c r="FK60" s="1"/>
      <c r="FL60" s="1"/>
      <c r="FM60" s="1"/>
      <c r="FN60" s="1"/>
      <c r="FO60" s="1"/>
      <c r="FP60" s="1"/>
      <c r="FQ60" s="1"/>
      <c r="FR60" s="1"/>
      <c r="FS60" s="1"/>
      <c r="FT60" s="1"/>
      <c r="FU60" s="1"/>
      <c r="FV60" s="1"/>
      <c r="FW60" s="1"/>
      <c r="FX60" s="1"/>
      <c r="FY60" s="1"/>
      <c r="FZ60" s="1"/>
      <c r="GA60" s="1"/>
      <c r="GB60" s="1"/>
      <c r="GC60" s="1"/>
      <c r="GD60" s="1"/>
    </row>
    <row r="61" spans="1:186" ht="15.75" customHeight="1" x14ac:dyDescent="0.2">
      <c r="A61" s="549" t="str">
        <f t="shared" si="6"/>
        <v>Urban park/garden</v>
      </c>
      <c r="B61" s="550" t="str">
        <f t="shared" si="4"/>
        <v>Urban park/garden/GOOD</v>
      </c>
      <c r="C61" s="763"/>
      <c r="D61" s="776"/>
      <c r="E61" s="551" t="s">
        <v>332</v>
      </c>
      <c r="F61" s="552" t="s">
        <v>312</v>
      </c>
      <c r="G61" s="561" t="s">
        <v>312</v>
      </c>
      <c r="H61" s="562" t="s">
        <v>312</v>
      </c>
      <c r="I61" s="562" t="s">
        <v>312</v>
      </c>
      <c r="J61" s="553" t="s">
        <v>312</v>
      </c>
      <c r="K61" s="553" t="s">
        <v>312</v>
      </c>
      <c r="L61" s="553" t="s">
        <v>312</v>
      </c>
      <c r="M61" s="553" t="s">
        <v>312</v>
      </c>
      <c r="N61" s="553" t="s">
        <v>312</v>
      </c>
      <c r="O61" s="553" t="s">
        <v>312</v>
      </c>
      <c r="P61" s="553" t="s">
        <v>312</v>
      </c>
      <c r="Q61" s="553" t="s">
        <v>312</v>
      </c>
      <c r="R61" s="553" t="s">
        <v>312</v>
      </c>
      <c r="S61" s="553" t="s">
        <v>312</v>
      </c>
      <c r="T61" s="553" t="s">
        <v>312</v>
      </c>
      <c r="U61" s="553" t="s">
        <v>312</v>
      </c>
      <c r="V61" s="553" t="s">
        <v>312</v>
      </c>
      <c r="W61" s="554">
        <v>5</v>
      </c>
      <c r="X61" s="573" t="s">
        <v>312</v>
      </c>
      <c r="Y61" s="573" t="s">
        <v>312</v>
      </c>
      <c r="Z61" s="553" t="s">
        <v>312</v>
      </c>
      <c r="AA61" s="554">
        <v>5</v>
      </c>
      <c r="AB61" s="573" t="s">
        <v>312</v>
      </c>
      <c r="AC61" s="573" t="s">
        <v>312</v>
      </c>
      <c r="AD61" s="553" t="s">
        <v>312</v>
      </c>
      <c r="AE61" s="553" t="s">
        <v>312</v>
      </c>
      <c r="AF61" s="553" t="s">
        <v>312</v>
      </c>
      <c r="AG61" s="553" t="s">
        <v>312</v>
      </c>
      <c r="AH61" s="553" t="s">
        <v>312</v>
      </c>
      <c r="AI61" s="553" t="s">
        <v>312</v>
      </c>
      <c r="AJ61" s="553" t="s">
        <v>312</v>
      </c>
      <c r="AK61" s="553" t="s">
        <v>312</v>
      </c>
      <c r="AL61" s="553" t="s">
        <v>312</v>
      </c>
      <c r="AM61" s="553" t="s">
        <v>312</v>
      </c>
      <c r="AN61" s="553" t="s">
        <v>312</v>
      </c>
      <c r="AO61" s="553" t="s">
        <v>312</v>
      </c>
      <c r="AP61" s="553" t="s">
        <v>312</v>
      </c>
      <c r="AQ61" s="553" t="s">
        <v>312</v>
      </c>
      <c r="AR61" s="553" t="s">
        <v>312</v>
      </c>
      <c r="AS61" s="553" t="s">
        <v>312</v>
      </c>
      <c r="AT61" s="553" t="s">
        <v>312</v>
      </c>
      <c r="AU61" s="553" t="s">
        <v>312</v>
      </c>
      <c r="AV61" s="553" t="s">
        <v>312</v>
      </c>
      <c r="AW61" s="553" t="s">
        <v>312</v>
      </c>
      <c r="AX61" s="553" t="s">
        <v>312</v>
      </c>
      <c r="AY61" s="553" t="s">
        <v>312</v>
      </c>
      <c r="AZ61" s="553" t="s">
        <v>312</v>
      </c>
      <c r="BA61" s="553" t="s">
        <v>312</v>
      </c>
      <c r="BB61" s="553" t="s">
        <v>312</v>
      </c>
      <c r="BC61" s="553" t="s">
        <v>312</v>
      </c>
      <c r="BD61" s="553" t="s">
        <v>312</v>
      </c>
      <c r="BE61" s="553" t="s">
        <v>312</v>
      </c>
      <c r="BF61" s="553" t="s">
        <v>312</v>
      </c>
      <c r="BG61" s="562" t="s">
        <v>312</v>
      </c>
      <c r="BH61" s="562" t="s">
        <v>312</v>
      </c>
      <c r="BI61" s="562" t="s">
        <v>312</v>
      </c>
      <c r="BJ61" s="553" t="s">
        <v>312</v>
      </c>
      <c r="BK61" s="553" t="s">
        <v>312</v>
      </c>
      <c r="BL61" s="553" t="s">
        <v>312</v>
      </c>
      <c r="BM61" s="553" t="s">
        <v>312</v>
      </c>
      <c r="BN61" s="553" t="s">
        <v>312</v>
      </c>
      <c r="BO61" s="562" t="s">
        <v>312</v>
      </c>
      <c r="BP61" s="562" t="s">
        <v>312</v>
      </c>
      <c r="BQ61" s="562" t="s">
        <v>312</v>
      </c>
      <c r="BR61" s="562" t="s">
        <v>312</v>
      </c>
      <c r="BS61" s="562" t="s">
        <v>312</v>
      </c>
      <c r="BT61" s="562" t="s">
        <v>312</v>
      </c>
      <c r="BU61" s="562" t="s">
        <v>312</v>
      </c>
      <c r="BV61" s="553" t="s">
        <v>312</v>
      </c>
      <c r="BW61" s="553" t="s">
        <v>312</v>
      </c>
      <c r="BX61" s="553" t="s">
        <v>312</v>
      </c>
      <c r="BY61" s="553" t="s">
        <v>312</v>
      </c>
      <c r="BZ61" s="553" t="s">
        <v>312</v>
      </c>
      <c r="CA61" s="553" t="s">
        <v>312</v>
      </c>
      <c r="CB61" s="553" t="s">
        <v>312</v>
      </c>
      <c r="CC61" s="553" t="s">
        <v>312</v>
      </c>
      <c r="CD61" s="553" t="s">
        <v>312</v>
      </c>
      <c r="CE61" s="553" t="s">
        <v>312</v>
      </c>
      <c r="CF61" s="553" t="s">
        <v>312</v>
      </c>
      <c r="CG61" s="553" t="s">
        <v>312</v>
      </c>
      <c r="CH61" s="553" t="s">
        <v>312</v>
      </c>
      <c r="CI61" s="553" t="s">
        <v>312</v>
      </c>
      <c r="CJ61" s="553" t="s">
        <v>312</v>
      </c>
      <c r="CK61" s="553" t="s">
        <v>312</v>
      </c>
      <c r="CL61" s="553" t="s">
        <v>312</v>
      </c>
      <c r="CM61" s="553" t="s">
        <v>312</v>
      </c>
      <c r="CN61" s="553" t="s">
        <v>312</v>
      </c>
      <c r="CO61" s="553" t="s">
        <v>312</v>
      </c>
      <c r="CP61" s="553" t="s">
        <v>312</v>
      </c>
      <c r="CQ61" s="553" t="s">
        <v>312</v>
      </c>
      <c r="CR61" s="553" t="s">
        <v>312</v>
      </c>
      <c r="CS61" s="553" t="s">
        <v>312</v>
      </c>
      <c r="CT61" s="553" t="s">
        <v>312</v>
      </c>
      <c r="CU61" s="553" t="s">
        <v>312</v>
      </c>
      <c r="CV61" s="553" t="s">
        <v>312</v>
      </c>
      <c r="CW61" s="553" t="s">
        <v>312</v>
      </c>
      <c r="CX61" s="553" t="s">
        <v>312</v>
      </c>
      <c r="CY61" s="553" t="s">
        <v>312</v>
      </c>
      <c r="CZ61" s="553" t="s">
        <v>312</v>
      </c>
      <c r="DA61" s="553" t="s">
        <v>312</v>
      </c>
      <c r="DB61" s="553" t="s">
        <v>312</v>
      </c>
      <c r="DC61" s="553" t="s">
        <v>312</v>
      </c>
      <c r="DD61" s="553" t="s">
        <v>312</v>
      </c>
      <c r="DE61" s="553" t="s">
        <v>312</v>
      </c>
      <c r="DF61" s="553" t="s">
        <v>312</v>
      </c>
      <c r="DG61" s="553" t="s">
        <v>312</v>
      </c>
      <c r="DH61" s="553" t="s">
        <v>312</v>
      </c>
      <c r="DI61" s="553" t="s">
        <v>312</v>
      </c>
      <c r="DJ61" s="553" t="s">
        <v>312</v>
      </c>
      <c r="DK61" s="553" t="s">
        <v>312</v>
      </c>
      <c r="DL61" s="553" t="s">
        <v>312</v>
      </c>
      <c r="DM61" s="553" t="s">
        <v>312</v>
      </c>
      <c r="DN61" s="553" t="s">
        <v>312</v>
      </c>
      <c r="DO61" s="553" t="s">
        <v>312</v>
      </c>
      <c r="DP61" s="553" t="s">
        <v>312</v>
      </c>
      <c r="DQ61" s="555" t="s">
        <v>312</v>
      </c>
      <c r="DR61" s="552" t="s">
        <v>312</v>
      </c>
      <c r="DS61" s="553" t="s">
        <v>312</v>
      </c>
      <c r="DT61" s="553" t="s">
        <v>312</v>
      </c>
      <c r="DU61" s="553" t="s">
        <v>312</v>
      </c>
      <c r="DV61" s="553" t="s">
        <v>312</v>
      </c>
      <c r="DW61" s="553" t="s">
        <v>312</v>
      </c>
      <c r="DX61" s="553" t="s">
        <v>312</v>
      </c>
      <c r="DY61" s="553" t="s">
        <v>312</v>
      </c>
      <c r="DZ61" s="553" t="s">
        <v>312</v>
      </c>
      <c r="EA61" s="553" t="s">
        <v>312</v>
      </c>
      <c r="EB61" s="553" t="s">
        <v>312</v>
      </c>
      <c r="EC61" s="553" t="s">
        <v>312</v>
      </c>
      <c r="ED61" s="553" t="s">
        <v>312</v>
      </c>
      <c r="EE61" s="553" t="s">
        <v>312</v>
      </c>
      <c r="EF61" s="553" t="s">
        <v>312</v>
      </c>
      <c r="EG61" s="553" t="s">
        <v>312</v>
      </c>
      <c r="EH61" s="553" t="s">
        <v>312</v>
      </c>
      <c r="EI61" s="553" t="s">
        <v>312</v>
      </c>
      <c r="EJ61" s="553" t="s">
        <v>312</v>
      </c>
      <c r="EK61" s="553" t="s">
        <v>312</v>
      </c>
      <c r="EL61" s="553" t="s">
        <v>312</v>
      </c>
      <c r="EM61" s="553" t="s">
        <v>312</v>
      </c>
      <c r="EN61" s="553" t="s">
        <v>312</v>
      </c>
      <c r="EO61" s="553" t="s">
        <v>312</v>
      </c>
      <c r="EP61" s="553" t="s">
        <v>312</v>
      </c>
      <c r="EQ61" s="553" t="s">
        <v>312</v>
      </c>
      <c r="ER61" s="553" t="s">
        <v>312</v>
      </c>
      <c r="ES61" s="553" t="s">
        <v>312</v>
      </c>
      <c r="ET61" s="553" t="s">
        <v>312</v>
      </c>
      <c r="EU61" s="553" t="s">
        <v>312</v>
      </c>
      <c r="EV61" s="553" t="s">
        <v>312</v>
      </c>
      <c r="EW61" s="553" t="s">
        <v>312</v>
      </c>
      <c r="EX61" s="553" t="s">
        <v>312</v>
      </c>
      <c r="EY61" s="553" t="s">
        <v>312</v>
      </c>
      <c r="EZ61" s="553" t="s">
        <v>312</v>
      </c>
      <c r="FA61" s="553" t="s">
        <v>312</v>
      </c>
      <c r="FB61" s="553" t="s">
        <v>312</v>
      </c>
      <c r="FC61" s="553" t="s">
        <v>312</v>
      </c>
      <c r="FD61" s="553" t="s">
        <v>312</v>
      </c>
      <c r="FE61" s="556" t="s">
        <v>312</v>
      </c>
      <c r="FF61" s="1"/>
      <c r="FG61" s="1"/>
      <c r="FH61" s="1"/>
      <c r="FI61" s="1"/>
      <c r="FJ61" s="1"/>
      <c r="FK61" s="1"/>
      <c r="FL61" s="1"/>
      <c r="FM61" s="1"/>
      <c r="FN61" s="1"/>
      <c r="FO61" s="1"/>
      <c r="FP61" s="1"/>
      <c r="FQ61" s="1"/>
      <c r="FR61" s="1"/>
      <c r="FS61" s="1"/>
      <c r="FT61" s="1"/>
      <c r="FU61" s="1"/>
      <c r="FV61" s="1"/>
      <c r="FW61" s="1"/>
      <c r="FX61" s="1"/>
      <c r="FY61" s="1"/>
      <c r="FZ61" s="1"/>
      <c r="GA61" s="1"/>
      <c r="GB61" s="1"/>
      <c r="GC61" s="1"/>
      <c r="GD61" s="1"/>
    </row>
    <row r="62" spans="1:186" ht="15.75" customHeight="1" x14ac:dyDescent="0.2">
      <c r="A62" s="549" t="str">
        <f t="shared" si="6"/>
        <v>Golf course</v>
      </c>
      <c r="B62" s="550" t="str">
        <f t="shared" si="4"/>
        <v>Golf course/NA</v>
      </c>
      <c r="C62" s="763"/>
      <c r="D62" s="779" t="str">
        <f>'Z2 DISTINCTIVENESS'!B40</f>
        <v>Golf course</v>
      </c>
      <c r="E62" s="551" t="s">
        <v>310</v>
      </c>
      <c r="F62" s="552" t="s">
        <v>312</v>
      </c>
      <c r="G62" s="561" t="s">
        <v>312</v>
      </c>
      <c r="H62" s="562" t="s">
        <v>312</v>
      </c>
      <c r="I62" s="562" t="s">
        <v>312</v>
      </c>
      <c r="J62" s="562" t="s">
        <v>312</v>
      </c>
      <c r="K62" s="562" t="s">
        <v>312</v>
      </c>
      <c r="L62" s="562" t="s">
        <v>312</v>
      </c>
      <c r="M62" s="562" t="s">
        <v>312</v>
      </c>
      <c r="N62" s="562" t="s">
        <v>312</v>
      </c>
      <c r="O62" s="562" t="s">
        <v>312</v>
      </c>
      <c r="P62" s="562" t="s">
        <v>312</v>
      </c>
      <c r="Q62" s="562" t="s">
        <v>312</v>
      </c>
      <c r="R62" s="562" t="s">
        <v>312</v>
      </c>
      <c r="S62" s="562" t="s">
        <v>312</v>
      </c>
      <c r="T62" s="562" t="s">
        <v>312</v>
      </c>
      <c r="U62" s="562" t="s">
        <v>312</v>
      </c>
      <c r="V62" s="562" t="s">
        <v>312</v>
      </c>
      <c r="W62" s="562" t="s">
        <v>312</v>
      </c>
      <c r="X62" s="562" t="s">
        <v>312</v>
      </c>
      <c r="Y62" s="562" t="s">
        <v>312</v>
      </c>
      <c r="Z62" s="562" t="s">
        <v>312</v>
      </c>
      <c r="AA62" s="562" t="s">
        <v>312</v>
      </c>
      <c r="AB62" s="562" t="s">
        <v>312</v>
      </c>
      <c r="AC62" s="562" t="s">
        <v>312</v>
      </c>
      <c r="AD62" s="562" t="s">
        <v>312</v>
      </c>
      <c r="AE62" s="562" t="s">
        <v>312</v>
      </c>
      <c r="AF62" s="562" t="s">
        <v>312</v>
      </c>
      <c r="AG62" s="562" t="s">
        <v>312</v>
      </c>
      <c r="AH62" s="562" t="s">
        <v>312</v>
      </c>
      <c r="AI62" s="562" t="s">
        <v>312</v>
      </c>
      <c r="AJ62" s="562" t="s">
        <v>312</v>
      </c>
      <c r="AK62" s="562" t="s">
        <v>312</v>
      </c>
      <c r="AL62" s="562" t="s">
        <v>312</v>
      </c>
      <c r="AM62" s="562" t="s">
        <v>312</v>
      </c>
      <c r="AN62" s="562" t="s">
        <v>312</v>
      </c>
      <c r="AO62" s="562" t="s">
        <v>312</v>
      </c>
      <c r="AP62" s="562" t="s">
        <v>312</v>
      </c>
      <c r="AQ62" s="562" t="s">
        <v>312</v>
      </c>
      <c r="AR62" s="562" t="s">
        <v>312</v>
      </c>
      <c r="AS62" s="562" t="s">
        <v>312</v>
      </c>
      <c r="AT62" s="562" t="s">
        <v>312</v>
      </c>
      <c r="AU62" s="562" t="s">
        <v>312</v>
      </c>
      <c r="AV62" s="562" t="s">
        <v>312</v>
      </c>
      <c r="AW62" s="562" t="s">
        <v>312</v>
      </c>
      <c r="AX62" s="562" t="s">
        <v>312</v>
      </c>
      <c r="AY62" s="562" t="s">
        <v>312</v>
      </c>
      <c r="AZ62" s="562" t="s">
        <v>312</v>
      </c>
      <c r="BA62" s="562" t="s">
        <v>312</v>
      </c>
      <c r="BB62" s="562" t="s">
        <v>312</v>
      </c>
      <c r="BC62" s="562" t="s">
        <v>312</v>
      </c>
      <c r="BD62" s="562" t="s">
        <v>312</v>
      </c>
      <c r="BE62" s="562" t="s">
        <v>312</v>
      </c>
      <c r="BF62" s="562" t="s">
        <v>312</v>
      </c>
      <c r="BG62" s="562" t="s">
        <v>312</v>
      </c>
      <c r="BH62" s="562" t="s">
        <v>312</v>
      </c>
      <c r="BI62" s="562" t="s">
        <v>312</v>
      </c>
      <c r="BJ62" s="562" t="s">
        <v>312</v>
      </c>
      <c r="BK62" s="562" t="s">
        <v>312</v>
      </c>
      <c r="BL62" s="562" t="s">
        <v>312</v>
      </c>
      <c r="BM62" s="562" t="s">
        <v>312</v>
      </c>
      <c r="BN62" s="562" t="s">
        <v>312</v>
      </c>
      <c r="BO62" s="562" t="s">
        <v>312</v>
      </c>
      <c r="BP62" s="562" t="s">
        <v>312</v>
      </c>
      <c r="BQ62" s="562" t="s">
        <v>312</v>
      </c>
      <c r="BR62" s="562" t="s">
        <v>312</v>
      </c>
      <c r="BS62" s="562" t="s">
        <v>312</v>
      </c>
      <c r="BT62" s="562" t="s">
        <v>312</v>
      </c>
      <c r="BU62" s="562" t="s">
        <v>312</v>
      </c>
      <c r="BV62" s="553" t="s">
        <v>312</v>
      </c>
      <c r="BW62" s="553" t="s">
        <v>312</v>
      </c>
      <c r="BX62" s="553" t="s">
        <v>312</v>
      </c>
      <c r="BY62" s="553" t="s">
        <v>312</v>
      </c>
      <c r="BZ62" s="553" t="s">
        <v>312</v>
      </c>
      <c r="CA62" s="553" t="s">
        <v>312</v>
      </c>
      <c r="CB62" s="553" t="s">
        <v>312</v>
      </c>
      <c r="CC62" s="553" t="s">
        <v>312</v>
      </c>
      <c r="CD62" s="553" t="s">
        <v>312</v>
      </c>
      <c r="CE62" s="553" t="s">
        <v>312</v>
      </c>
      <c r="CF62" s="553" t="s">
        <v>312</v>
      </c>
      <c r="CG62" s="553" t="s">
        <v>312</v>
      </c>
      <c r="CH62" s="553" t="s">
        <v>312</v>
      </c>
      <c r="CI62" s="553" t="s">
        <v>312</v>
      </c>
      <c r="CJ62" s="553" t="s">
        <v>312</v>
      </c>
      <c r="CK62" s="553" t="s">
        <v>312</v>
      </c>
      <c r="CL62" s="553" t="s">
        <v>312</v>
      </c>
      <c r="CM62" s="553" t="s">
        <v>312</v>
      </c>
      <c r="CN62" s="553" t="s">
        <v>312</v>
      </c>
      <c r="CO62" s="553" t="s">
        <v>312</v>
      </c>
      <c r="CP62" s="553" t="s">
        <v>312</v>
      </c>
      <c r="CQ62" s="553" t="s">
        <v>312</v>
      </c>
      <c r="CR62" s="553" t="s">
        <v>312</v>
      </c>
      <c r="CS62" s="553" t="s">
        <v>312</v>
      </c>
      <c r="CT62" s="553" t="s">
        <v>312</v>
      </c>
      <c r="CU62" s="553" t="s">
        <v>312</v>
      </c>
      <c r="CV62" s="553" t="s">
        <v>312</v>
      </c>
      <c r="CW62" s="553" t="s">
        <v>312</v>
      </c>
      <c r="CX62" s="553" t="s">
        <v>312</v>
      </c>
      <c r="CY62" s="553" t="s">
        <v>312</v>
      </c>
      <c r="CZ62" s="553" t="s">
        <v>312</v>
      </c>
      <c r="DA62" s="553" t="s">
        <v>312</v>
      </c>
      <c r="DB62" s="553" t="s">
        <v>312</v>
      </c>
      <c r="DC62" s="553" t="s">
        <v>312</v>
      </c>
      <c r="DD62" s="553" t="s">
        <v>312</v>
      </c>
      <c r="DE62" s="553" t="s">
        <v>312</v>
      </c>
      <c r="DF62" s="553" t="s">
        <v>312</v>
      </c>
      <c r="DG62" s="553" t="s">
        <v>312</v>
      </c>
      <c r="DH62" s="553" t="s">
        <v>312</v>
      </c>
      <c r="DI62" s="553" t="s">
        <v>312</v>
      </c>
      <c r="DJ62" s="553" t="s">
        <v>312</v>
      </c>
      <c r="DK62" s="553" t="s">
        <v>312</v>
      </c>
      <c r="DL62" s="553" t="s">
        <v>312</v>
      </c>
      <c r="DM62" s="553" t="s">
        <v>312</v>
      </c>
      <c r="DN62" s="553" t="s">
        <v>312</v>
      </c>
      <c r="DO62" s="553" t="s">
        <v>312</v>
      </c>
      <c r="DP62" s="553" t="s">
        <v>312</v>
      </c>
      <c r="DQ62" s="555" t="s">
        <v>312</v>
      </c>
      <c r="DR62" s="552" t="s">
        <v>312</v>
      </c>
      <c r="DS62" s="553" t="s">
        <v>312</v>
      </c>
      <c r="DT62" s="553" t="s">
        <v>312</v>
      </c>
      <c r="DU62" s="553" t="s">
        <v>312</v>
      </c>
      <c r="DV62" s="553" t="s">
        <v>312</v>
      </c>
      <c r="DW62" s="553" t="s">
        <v>312</v>
      </c>
      <c r="DX62" s="553" t="s">
        <v>312</v>
      </c>
      <c r="DY62" s="553" t="s">
        <v>312</v>
      </c>
      <c r="DZ62" s="553" t="s">
        <v>312</v>
      </c>
      <c r="EA62" s="553" t="s">
        <v>312</v>
      </c>
      <c r="EB62" s="553" t="s">
        <v>312</v>
      </c>
      <c r="EC62" s="553" t="s">
        <v>312</v>
      </c>
      <c r="ED62" s="553" t="s">
        <v>312</v>
      </c>
      <c r="EE62" s="553" t="s">
        <v>312</v>
      </c>
      <c r="EF62" s="553" t="s">
        <v>312</v>
      </c>
      <c r="EG62" s="553" t="s">
        <v>312</v>
      </c>
      <c r="EH62" s="553" t="s">
        <v>312</v>
      </c>
      <c r="EI62" s="553" t="s">
        <v>312</v>
      </c>
      <c r="EJ62" s="553" t="s">
        <v>312</v>
      </c>
      <c r="EK62" s="553" t="s">
        <v>312</v>
      </c>
      <c r="EL62" s="553" t="s">
        <v>312</v>
      </c>
      <c r="EM62" s="553" t="s">
        <v>312</v>
      </c>
      <c r="EN62" s="553" t="s">
        <v>312</v>
      </c>
      <c r="EO62" s="553" t="s">
        <v>312</v>
      </c>
      <c r="EP62" s="553" t="s">
        <v>312</v>
      </c>
      <c r="EQ62" s="553" t="s">
        <v>312</v>
      </c>
      <c r="ER62" s="553" t="s">
        <v>312</v>
      </c>
      <c r="ES62" s="553" t="s">
        <v>312</v>
      </c>
      <c r="ET62" s="553" t="s">
        <v>312</v>
      </c>
      <c r="EU62" s="553" t="s">
        <v>312</v>
      </c>
      <c r="EV62" s="553" t="s">
        <v>312</v>
      </c>
      <c r="EW62" s="553" t="s">
        <v>312</v>
      </c>
      <c r="EX62" s="553" t="s">
        <v>312</v>
      </c>
      <c r="EY62" s="553" t="s">
        <v>312</v>
      </c>
      <c r="EZ62" s="553" t="s">
        <v>312</v>
      </c>
      <c r="FA62" s="553" t="s">
        <v>312</v>
      </c>
      <c r="FB62" s="553" t="s">
        <v>312</v>
      </c>
      <c r="FC62" s="553" t="s">
        <v>312</v>
      </c>
      <c r="FD62" s="553" t="s">
        <v>312</v>
      </c>
      <c r="FE62" s="556" t="s">
        <v>312</v>
      </c>
      <c r="FF62" s="565"/>
      <c r="FG62" s="1"/>
      <c r="FH62" s="1"/>
      <c r="FI62" s="1"/>
      <c r="FJ62" s="1"/>
      <c r="FK62" s="1"/>
      <c r="FL62" s="1"/>
      <c r="FM62" s="1"/>
      <c r="FN62" s="1"/>
      <c r="FO62" s="1"/>
      <c r="FP62" s="1"/>
      <c r="FQ62" s="1"/>
      <c r="FR62" s="1"/>
      <c r="FS62" s="1"/>
      <c r="FT62" s="1"/>
      <c r="FU62" s="1"/>
      <c r="FV62" s="1"/>
      <c r="FW62" s="1"/>
      <c r="FX62" s="1"/>
      <c r="FY62" s="1"/>
      <c r="FZ62" s="1"/>
      <c r="GA62" s="1"/>
      <c r="GB62" s="1"/>
      <c r="GC62" s="1"/>
      <c r="GD62" s="1"/>
    </row>
    <row r="63" spans="1:186" ht="15.75" customHeight="1" x14ac:dyDescent="0.2">
      <c r="A63" s="549" t="str">
        <f t="shared" si="6"/>
        <v>Golf course</v>
      </c>
      <c r="B63" s="550" t="str">
        <f t="shared" si="4"/>
        <v>Golf course/POOR</v>
      </c>
      <c r="C63" s="763"/>
      <c r="D63" s="775"/>
      <c r="E63" s="551" t="s">
        <v>331</v>
      </c>
      <c r="F63" s="552" t="s">
        <v>312</v>
      </c>
      <c r="G63" s="561" t="s">
        <v>312</v>
      </c>
      <c r="H63" s="562" t="s">
        <v>312</v>
      </c>
      <c r="I63" s="562" t="s">
        <v>312</v>
      </c>
      <c r="J63" s="553" t="s">
        <v>312</v>
      </c>
      <c r="K63" s="553" t="s">
        <v>312</v>
      </c>
      <c r="L63" s="553" t="s">
        <v>312</v>
      </c>
      <c r="M63" s="553" t="s">
        <v>312</v>
      </c>
      <c r="N63" s="553" t="s">
        <v>312</v>
      </c>
      <c r="O63" s="553" t="s">
        <v>312</v>
      </c>
      <c r="P63" s="553" t="s">
        <v>312</v>
      </c>
      <c r="Q63" s="553" t="s">
        <v>312</v>
      </c>
      <c r="R63" s="553" t="s">
        <v>312</v>
      </c>
      <c r="S63" s="553" t="s">
        <v>312</v>
      </c>
      <c r="T63" s="553" t="s">
        <v>312</v>
      </c>
      <c r="U63" s="553" t="s">
        <v>312</v>
      </c>
      <c r="V63" s="553" t="s">
        <v>312</v>
      </c>
      <c r="W63" s="553" t="s">
        <v>312</v>
      </c>
      <c r="X63" s="553" t="s">
        <v>312</v>
      </c>
      <c r="Y63" s="553" t="s">
        <v>312</v>
      </c>
      <c r="Z63" s="553" t="s">
        <v>312</v>
      </c>
      <c r="AA63" s="554">
        <v>5</v>
      </c>
      <c r="AB63" s="573" t="s">
        <v>312</v>
      </c>
      <c r="AC63" s="573" t="s">
        <v>312</v>
      </c>
      <c r="AD63" s="553" t="s">
        <v>312</v>
      </c>
      <c r="AE63" s="587">
        <v>3</v>
      </c>
      <c r="AF63" s="587">
        <v>4</v>
      </c>
      <c r="AG63" s="587">
        <v>5</v>
      </c>
      <c r="AH63" s="553" t="s">
        <v>312</v>
      </c>
      <c r="AI63" s="553" t="s">
        <v>312</v>
      </c>
      <c r="AJ63" s="553" t="s">
        <v>312</v>
      </c>
      <c r="AK63" s="553" t="s">
        <v>312</v>
      </c>
      <c r="AL63" s="553" t="s">
        <v>312</v>
      </c>
      <c r="AM63" s="553" t="s">
        <v>312</v>
      </c>
      <c r="AN63" s="553" t="s">
        <v>312</v>
      </c>
      <c r="AO63" s="553" t="s">
        <v>312</v>
      </c>
      <c r="AP63" s="553" t="s">
        <v>312</v>
      </c>
      <c r="AQ63" s="553" t="s">
        <v>312</v>
      </c>
      <c r="AR63" s="553" t="s">
        <v>312</v>
      </c>
      <c r="AS63" s="553" t="s">
        <v>312</v>
      </c>
      <c r="AT63" s="553" t="s">
        <v>312</v>
      </c>
      <c r="AU63" s="553" t="s">
        <v>312</v>
      </c>
      <c r="AV63" s="553" t="s">
        <v>312</v>
      </c>
      <c r="AW63" s="553" t="s">
        <v>312</v>
      </c>
      <c r="AX63" s="553" t="s">
        <v>312</v>
      </c>
      <c r="AY63" s="553" t="s">
        <v>312</v>
      </c>
      <c r="AZ63" s="553" t="s">
        <v>312</v>
      </c>
      <c r="BA63" s="553" t="s">
        <v>312</v>
      </c>
      <c r="BB63" s="553" t="s">
        <v>312</v>
      </c>
      <c r="BC63" s="553" t="s">
        <v>312</v>
      </c>
      <c r="BD63" s="553" t="s">
        <v>312</v>
      </c>
      <c r="BE63" s="553" t="s">
        <v>312</v>
      </c>
      <c r="BF63" s="553" t="s">
        <v>312</v>
      </c>
      <c r="BG63" s="553" t="s">
        <v>312</v>
      </c>
      <c r="BH63" s="553" t="s">
        <v>312</v>
      </c>
      <c r="BI63" s="553" t="s">
        <v>312</v>
      </c>
      <c r="BJ63" s="553" t="s">
        <v>312</v>
      </c>
      <c r="BK63" s="553" t="s">
        <v>312</v>
      </c>
      <c r="BL63" s="553" t="s">
        <v>312</v>
      </c>
      <c r="BM63" s="553" t="s">
        <v>312</v>
      </c>
      <c r="BN63" s="553" t="s">
        <v>312</v>
      </c>
      <c r="BO63" s="562" t="s">
        <v>312</v>
      </c>
      <c r="BP63" s="562" t="s">
        <v>312</v>
      </c>
      <c r="BQ63" s="562" t="s">
        <v>312</v>
      </c>
      <c r="BR63" s="562" t="s">
        <v>312</v>
      </c>
      <c r="BS63" s="562" t="s">
        <v>312</v>
      </c>
      <c r="BT63" s="562" t="s">
        <v>312</v>
      </c>
      <c r="BU63" s="562" t="s">
        <v>312</v>
      </c>
      <c r="BV63" s="562" t="s">
        <v>312</v>
      </c>
      <c r="BW63" s="562" t="s">
        <v>312</v>
      </c>
      <c r="BX63" s="562" t="s">
        <v>312</v>
      </c>
      <c r="BY63" s="562" t="s">
        <v>312</v>
      </c>
      <c r="BZ63" s="562" t="s">
        <v>312</v>
      </c>
      <c r="CA63" s="562" t="s">
        <v>312</v>
      </c>
      <c r="CB63" s="562" t="s">
        <v>312</v>
      </c>
      <c r="CC63" s="562" t="s">
        <v>312</v>
      </c>
      <c r="CD63" s="562" t="s">
        <v>312</v>
      </c>
      <c r="CE63" s="562" t="s">
        <v>312</v>
      </c>
      <c r="CF63" s="562" t="s">
        <v>312</v>
      </c>
      <c r="CG63" s="562" t="s">
        <v>312</v>
      </c>
      <c r="CH63" s="562" t="s">
        <v>312</v>
      </c>
      <c r="CI63" s="562" t="s">
        <v>312</v>
      </c>
      <c r="CJ63" s="562" t="s">
        <v>312</v>
      </c>
      <c r="CK63" s="562" t="s">
        <v>312</v>
      </c>
      <c r="CL63" s="562" t="s">
        <v>312</v>
      </c>
      <c r="CM63" s="562" t="s">
        <v>312</v>
      </c>
      <c r="CN63" s="562" t="s">
        <v>312</v>
      </c>
      <c r="CO63" s="562" t="s">
        <v>312</v>
      </c>
      <c r="CP63" s="562" t="s">
        <v>312</v>
      </c>
      <c r="CQ63" s="562" t="s">
        <v>312</v>
      </c>
      <c r="CR63" s="562" t="s">
        <v>312</v>
      </c>
      <c r="CS63" s="562" t="s">
        <v>312</v>
      </c>
      <c r="CT63" s="562" t="s">
        <v>312</v>
      </c>
      <c r="CU63" s="562" t="s">
        <v>312</v>
      </c>
      <c r="CV63" s="562" t="s">
        <v>312</v>
      </c>
      <c r="CW63" s="562" t="s">
        <v>312</v>
      </c>
      <c r="CX63" s="562" t="s">
        <v>312</v>
      </c>
      <c r="CY63" s="562" t="s">
        <v>312</v>
      </c>
      <c r="CZ63" s="562" t="s">
        <v>312</v>
      </c>
      <c r="DA63" s="562" t="s">
        <v>312</v>
      </c>
      <c r="DB63" s="562" t="s">
        <v>312</v>
      </c>
      <c r="DC63" s="562" t="s">
        <v>312</v>
      </c>
      <c r="DD63" s="562" t="s">
        <v>312</v>
      </c>
      <c r="DE63" s="562" t="s">
        <v>312</v>
      </c>
      <c r="DF63" s="562" t="s">
        <v>312</v>
      </c>
      <c r="DG63" s="562" t="s">
        <v>312</v>
      </c>
      <c r="DH63" s="562" t="s">
        <v>312</v>
      </c>
      <c r="DI63" s="562" t="s">
        <v>312</v>
      </c>
      <c r="DJ63" s="562" t="s">
        <v>312</v>
      </c>
      <c r="DK63" s="562" t="s">
        <v>312</v>
      </c>
      <c r="DL63" s="562" t="s">
        <v>312</v>
      </c>
      <c r="DM63" s="562" t="s">
        <v>312</v>
      </c>
      <c r="DN63" s="562" t="s">
        <v>312</v>
      </c>
      <c r="DO63" s="562" t="s">
        <v>312</v>
      </c>
      <c r="DP63" s="562" t="s">
        <v>312</v>
      </c>
      <c r="DQ63" s="563" t="s">
        <v>312</v>
      </c>
      <c r="DR63" s="564" t="s">
        <v>312</v>
      </c>
      <c r="DS63" s="562" t="s">
        <v>312</v>
      </c>
      <c r="DT63" s="562" t="s">
        <v>312</v>
      </c>
      <c r="DU63" s="562" t="s">
        <v>312</v>
      </c>
      <c r="DV63" s="562" t="s">
        <v>312</v>
      </c>
      <c r="DW63" s="562" t="s">
        <v>312</v>
      </c>
      <c r="DX63" s="562" t="s">
        <v>312</v>
      </c>
      <c r="DY63" s="562" t="s">
        <v>312</v>
      </c>
      <c r="DZ63" s="562" t="s">
        <v>312</v>
      </c>
      <c r="EA63" s="562" t="s">
        <v>312</v>
      </c>
      <c r="EB63" s="562" t="s">
        <v>312</v>
      </c>
      <c r="EC63" s="562" t="s">
        <v>312</v>
      </c>
      <c r="ED63" s="562" t="s">
        <v>312</v>
      </c>
      <c r="EE63" s="562" t="s">
        <v>312</v>
      </c>
      <c r="EF63" s="562" t="s">
        <v>312</v>
      </c>
      <c r="EG63" s="562" t="s">
        <v>312</v>
      </c>
      <c r="EH63" s="562" t="s">
        <v>312</v>
      </c>
      <c r="EI63" s="562" t="s">
        <v>312</v>
      </c>
      <c r="EJ63" s="562" t="s">
        <v>312</v>
      </c>
      <c r="EK63" s="562" t="s">
        <v>312</v>
      </c>
      <c r="EL63" s="562" t="s">
        <v>312</v>
      </c>
      <c r="EM63" s="562" t="s">
        <v>312</v>
      </c>
      <c r="EN63" s="562" t="s">
        <v>312</v>
      </c>
      <c r="EO63" s="553" t="s">
        <v>312</v>
      </c>
      <c r="EP63" s="553" t="s">
        <v>312</v>
      </c>
      <c r="EQ63" s="553" t="s">
        <v>312</v>
      </c>
      <c r="ER63" s="553" t="s">
        <v>312</v>
      </c>
      <c r="ES63" s="553" t="s">
        <v>312</v>
      </c>
      <c r="ET63" s="553" t="s">
        <v>312</v>
      </c>
      <c r="EU63" s="553" t="s">
        <v>312</v>
      </c>
      <c r="EV63" s="553" t="s">
        <v>312</v>
      </c>
      <c r="EW63" s="553" t="s">
        <v>312</v>
      </c>
      <c r="EX63" s="553" t="s">
        <v>312</v>
      </c>
      <c r="EY63" s="553" t="s">
        <v>312</v>
      </c>
      <c r="EZ63" s="553" t="s">
        <v>312</v>
      </c>
      <c r="FA63" s="553" t="s">
        <v>312</v>
      </c>
      <c r="FB63" s="553" t="s">
        <v>312</v>
      </c>
      <c r="FC63" s="553" t="s">
        <v>312</v>
      </c>
      <c r="FD63" s="553" t="s">
        <v>312</v>
      </c>
      <c r="FE63" s="556" t="s">
        <v>312</v>
      </c>
      <c r="FF63" s="1"/>
      <c r="FG63" s="1"/>
      <c r="FH63" s="1"/>
      <c r="FI63" s="1"/>
      <c r="FJ63" s="1"/>
      <c r="FK63" s="1"/>
      <c r="FL63" s="1"/>
      <c r="FM63" s="1"/>
      <c r="FN63" s="1"/>
      <c r="FO63" s="1"/>
      <c r="FP63" s="1"/>
      <c r="FQ63" s="1"/>
      <c r="FR63" s="1"/>
      <c r="FS63" s="1"/>
      <c r="FT63" s="1"/>
      <c r="FU63" s="1"/>
      <c r="FV63" s="1"/>
      <c r="FW63" s="1"/>
      <c r="FX63" s="1"/>
      <c r="FY63" s="1"/>
      <c r="FZ63" s="1"/>
      <c r="GA63" s="1"/>
      <c r="GB63" s="1"/>
      <c r="GC63" s="1"/>
      <c r="GD63" s="1"/>
    </row>
    <row r="64" spans="1:186" ht="15.75" customHeight="1" x14ac:dyDescent="0.2">
      <c r="A64" s="549" t="str">
        <f t="shared" si="6"/>
        <v>Golf course</v>
      </c>
      <c r="B64" s="550" t="str">
        <f t="shared" si="4"/>
        <v>Golf course/MODERATE</v>
      </c>
      <c r="C64" s="763"/>
      <c r="D64" s="775"/>
      <c r="E64" s="551" t="s">
        <v>130</v>
      </c>
      <c r="F64" s="552" t="s">
        <v>312</v>
      </c>
      <c r="G64" s="561" t="s">
        <v>312</v>
      </c>
      <c r="H64" s="562" t="s">
        <v>312</v>
      </c>
      <c r="I64" s="562" t="s">
        <v>312</v>
      </c>
      <c r="J64" s="553" t="s">
        <v>312</v>
      </c>
      <c r="K64" s="553" t="s">
        <v>312</v>
      </c>
      <c r="L64" s="553" t="s">
        <v>312</v>
      </c>
      <c r="M64" s="553" t="s">
        <v>312</v>
      </c>
      <c r="N64" s="553" t="s">
        <v>312</v>
      </c>
      <c r="O64" s="553" t="s">
        <v>312</v>
      </c>
      <c r="P64" s="553" t="s">
        <v>312</v>
      </c>
      <c r="Q64" s="553" t="s">
        <v>312</v>
      </c>
      <c r="R64" s="553" t="s">
        <v>312</v>
      </c>
      <c r="S64" s="553" t="s">
        <v>312</v>
      </c>
      <c r="T64" s="553" t="s">
        <v>312</v>
      </c>
      <c r="U64" s="553" t="s">
        <v>312</v>
      </c>
      <c r="V64" s="553" t="s">
        <v>312</v>
      </c>
      <c r="W64" s="553" t="s">
        <v>312</v>
      </c>
      <c r="X64" s="553" t="s">
        <v>312</v>
      </c>
      <c r="Y64" s="553" t="s">
        <v>312</v>
      </c>
      <c r="Z64" s="553" t="s">
        <v>312</v>
      </c>
      <c r="AA64" s="554">
        <v>5</v>
      </c>
      <c r="AB64" s="573" t="s">
        <v>312</v>
      </c>
      <c r="AC64" s="573" t="s">
        <v>312</v>
      </c>
      <c r="AD64" s="553" t="s">
        <v>312</v>
      </c>
      <c r="AE64" s="587">
        <v>3</v>
      </c>
      <c r="AF64" s="587">
        <v>4</v>
      </c>
      <c r="AG64" s="587">
        <v>5</v>
      </c>
      <c r="AH64" s="553" t="s">
        <v>312</v>
      </c>
      <c r="AI64" s="553" t="s">
        <v>312</v>
      </c>
      <c r="AJ64" s="553" t="s">
        <v>312</v>
      </c>
      <c r="AK64" s="553" t="s">
        <v>312</v>
      </c>
      <c r="AL64" s="553" t="s">
        <v>312</v>
      </c>
      <c r="AM64" s="553" t="s">
        <v>312</v>
      </c>
      <c r="AN64" s="553" t="s">
        <v>312</v>
      </c>
      <c r="AO64" s="553" t="s">
        <v>312</v>
      </c>
      <c r="AP64" s="553" t="s">
        <v>312</v>
      </c>
      <c r="AQ64" s="553" t="s">
        <v>312</v>
      </c>
      <c r="AR64" s="553" t="s">
        <v>312</v>
      </c>
      <c r="AS64" s="553" t="s">
        <v>312</v>
      </c>
      <c r="AT64" s="553" t="s">
        <v>312</v>
      </c>
      <c r="AU64" s="553" t="s">
        <v>312</v>
      </c>
      <c r="AV64" s="553" t="s">
        <v>312</v>
      </c>
      <c r="AW64" s="553" t="s">
        <v>312</v>
      </c>
      <c r="AX64" s="553" t="s">
        <v>312</v>
      </c>
      <c r="AY64" s="553" t="s">
        <v>312</v>
      </c>
      <c r="AZ64" s="553" t="s">
        <v>312</v>
      </c>
      <c r="BA64" s="553" t="s">
        <v>312</v>
      </c>
      <c r="BB64" s="553" t="s">
        <v>312</v>
      </c>
      <c r="BC64" s="553" t="s">
        <v>312</v>
      </c>
      <c r="BD64" s="553" t="s">
        <v>312</v>
      </c>
      <c r="BE64" s="553" t="s">
        <v>312</v>
      </c>
      <c r="BF64" s="553" t="s">
        <v>312</v>
      </c>
      <c r="BG64" s="553" t="s">
        <v>312</v>
      </c>
      <c r="BH64" s="553" t="s">
        <v>312</v>
      </c>
      <c r="BI64" s="553" t="s">
        <v>312</v>
      </c>
      <c r="BJ64" s="553" t="s">
        <v>312</v>
      </c>
      <c r="BK64" s="553" t="s">
        <v>312</v>
      </c>
      <c r="BL64" s="553" t="s">
        <v>312</v>
      </c>
      <c r="BM64" s="553" t="s">
        <v>312</v>
      </c>
      <c r="BN64" s="553" t="s">
        <v>312</v>
      </c>
      <c r="BO64" s="562" t="s">
        <v>312</v>
      </c>
      <c r="BP64" s="562" t="s">
        <v>312</v>
      </c>
      <c r="BQ64" s="562" t="s">
        <v>312</v>
      </c>
      <c r="BR64" s="562" t="s">
        <v>312</v>
      </c>
      <c r="BS64" s="562" t="s">
        <v>312</v>
      </c>
      <c r="BT64" s="562" t="s">
        <v>312</v>
      </c>
      <c r="BU64" s="562" t="s">
        <v>312</v>
      </c>
      <c r="BV64" s="553" t="s">
        <v>312</v>
      </c>
      <c r="BW64" s="553" t="s">
        <v>312</v>
      </c>
      <c r="BX64" s="553" t="s">
        <v>312</v>
      </c>
      <c r="BY64" s="553" t="s">
        <v>312</v>
      </c>
      <c r="BZ64" s="553" t="s">
        <v>312</v>
      </c>
      <c r="CA64" s="553" t="s">
        <v>312</v>
      </c>
      <c r="CB64" s="553" t="s">
        <v>312</v>
      </c>
      <c r="CC64" s="553" t="s">
        <v>312</v>
      </c>
      <c r="CD64" s="553" t="s">
        <v>312</v>
      </c>
      <c r="CE64" s="553" t="s">
        <v>312</v>
      </c>
      <c r="CF64" s="553" t="s">
        <v>312</v>
      </c>
      <c r="CG64" s="553" t="s">
        <v>312</v>
      </c>
      <c r="CH64" s="553" t="s">
        <v>312</v>
      </c>
      <c r="CI64" s="553" t="s">
        <v>312</v>
      </c>
      <c r="CJ64" s="553" t="s">
        <v>312</v>
      </c>
      <c r="CK64" s="553" t="s">
        <v>312</v>
      </c>
      <c r="CL64" s="553" t="s">
        <v>312</v>
      </c>
      <c r="CM64" s="553" t="s">
        <v>312</v>
      </c>
      <c r="CN64" s="553" t="s">
        <v>312</v>
      </c>
      <c r="CO64" s="553" t="s">
        <v>312</v>
      </c>
      <c r="CP64" s="553" t="s">
        <v>312</v>
      </c>
      <c r="CQ64" s="553" t="s">
        <v>312</v>
      </c>
      <c r="CR64" s="553" t="s">
        <v>312</v>
      </c>
      <c r="CS64" s="553" t="s">
        <v>312</v>
      </c>
      <c r="CT64" s="553" t="s">
        <v>312</v>
      </c>
      <c r="CU64" s="553" t="s">
        <v>312</v>
      </c>
      <c r="CV64" s="553" t="s">
        <v>312</v>
      </c>
      <c r="CW64" s="553" t="s">
        <v>312</v>
      </c>
      <c r="CX64" s="553" t="s">
        <v>312</v>
      </c>
      <c r="CY64" s="553" t="s">
        <v>312</v>
      </c>
      <c r="CZ64" s="553" t="s">
        <v>312</v>
      </c>
      <c r="DA64" s="553" t="s">
        <v>312</v>
      </c>
      <c r="DB64" s="553" t="s">
        <v>312</v>
      </c>
      <c r="DC64" s="553" t="s">
        <v>312</v>
      </c>
      <c r="DD64" s="553" t="s">
        <v>312</v>
      </c>
      <c r="DE64" s="553" t="s">
        <v>312</v>
      </c>
      <c r="DF64" s="553" t="s">
        <v>312</v>
      </c>
      <c r="DG64" s="553" t="s">
        <v>312</v>
      </c>
      <c r="DH64" s="553" t="s">
        <v>312</v>
      </c>
      <c r="DI64" s="553" t="s">
        <v>312</v>
      </c>
      <c r="DJ64" s="553" t="s">
        <v>312</v>
      </c>
      <c r="DK64" s="553" t="s">
        <v>312</v>
      </c>
      <c r="DL64" s="553" t="s">
        <v>312</v>
      </c>
      <c r="DM64" s="553" t="s">
        <v>312</v>
      </c>
      <c r="DN64" s="553" t="s">
        <v>312</v>
      </c>
      <c r="DO64" s="553" t="s">
        <v>312</v>
      </c>
      <c r="DP64" s="553" t="s">
        <v>312</v>
      </c>
      <c r="DQ64" s="555" t="s">
        <v>312</v>
      </c>
      <c r="DR64" s="552" t="s">
        <v>312</v>
      </c>
      <c r="DS64" s="553" t="s">
        <v>312</v>
      </c>
      <c r="DT64" s="553" t="s">
        <v>312</v>
      </c>
      <c r="DU64" s="553" t="s">
        <v>312</v>
      </c>
      <c r="DV64" s="553" t="s">
        <v>312</v>
      </c>
      <c r="DW64" s="553" t="s">
        <v>312</v>
      </c>
      <c r="DX64" s="553" t="s">
        <v>312</v>
      </c>
      <c r="DY64" s="553" t="s">
        <v>312</v>
      </c>
      <c r="DZ64" s="553" t="s">
        <v>312</v>
      </c>
      <c r="EA64" s="553" t="s">
        <v>312</v>
      </c>
      <c r="EB64" s="553" t="s">
        <v>312</v>
      </c>
      <c r="EC64" s="553" t="s">
        <v>312</v>
      </c>
      <c r="ED64" s="553" t="s">
        <v>312</v>
      </c>
      <c r="EE64" s="553" t="s">
        <v>312</v>
      </c>
      <c r="EF64" s="553" t="s">
        <v>312</v>
      </c>
      <c r="EG64" s="553" t="s">
        <v>312</v>
      </c>
      <c r="EH64" s="553" t="s">
        <v>312</v>
      </c>
      <c r="EI64" s="553" t="s">
        <v>312</v>
      </c>
      <c r="EJ64" s="553" t="s">
        <v>312</v>
      </c>
      <c r="EK64" s="553" t="s">
        <v>312</v>
      </c>
      <c r="EL64" s="553" t="s">
        <v>312</v>
      </c>
      <c r="EM64" s="553" t="s">
        <v>312</v>
      </c>
      <c r="EN64" s="553" t="s">
        <v>312</v>
      </c>
      <c r="EO64" s="553" t="s">
        <v>312</v>
      </c>
      <c r="EP64" s="553" t="s">
        <v>312</v>
      </c>
      <c r="EQ64" s="553" t="s">
        <v>312</v>
      </c>
      <c r="ER64" s="553" t="s">
        <v>312</v>
      </c>
      <c r="ES64" s="553" t="s">
        <v>312</v>
      </c>
      <c r="ET64" s="553" t="s">
        <v>312</v>
      </c>
      <c r="EU64" s="553" t="s">
        <v>312</v>
      </c>
      <c r="EV64" s="553" t="s">
        <v>312</v>
      </c>
      <c r="EW64" s="553" t="s">
        <v>312</v>
      </c>
      <c r="EX64" s="553" t="s">
        <v>312</v>
      </c>
      <c r="EY64" s="553" t="s">
        <v>312</v>
      </c>
      <c r="EZ64" s="553" t="s">
        <v>312</v>
      </c>
      <c r="FA64" s="553" t="s">
        <v>312</v>
      </c>
      <c r="FB64" s="553" t="s">
        <v>312</v>
      </c>
      <c r="FC64" s="553" t="s">
        <v>312</v>
      </c>
      <c r="FD64" s="553" t="s">
        <v>312</v>
      </c>
      <c r="FE64" s="556" t="s">
        <v>312</v>
      </c>
      <c r="FF64" s="1"/>
      <c r="FG64" s="1"/>
      <c r="FH64" s="1"/>
      <c r="FI64" s="1"/>
      <c r="FJ64" s="1"/>
      <c r="FK64" s="1"/>
      <c r="FL64" s="1"/>
      <c r="FM64" s="1"/>
      <c r="FN64" s="1"/>
      <c r="FO64" s="1"/>
      <c r="FP64" s="1"/>
      <c r="FQ64" s="1"/>
      <c r="FR64" s="1"/>
      <c r="FS64" s="1"/>
      <c r="FT64" s="1"/>
      <c r="FU64" s="1"/>
      <c r="FV64" s="1"/>
      <c r="FW64" s="1"/>
      <c r="FX64" s="1"/>
      <c r="FY64" s="1"/>
      <c r="FZ64" s="1"/>
      <c r="GA64" s="1"/>
      <c r="GB64" s="1"/>
      <c r="GC64" s="1"/>
      <c r="GD64" s="1"/>
    </row>
    <row r="65" spans="1:186" ht="15.75" customHeight="1" x14ac:dyDescent="0.2">
      <c r="A65" s="549" t="str">
        <f t="shared" si="6"/>
        <v>Golf course</v>
      </c>
      <c r="B65" s="550" t="str">
        <f t="shared" si="4"/>
        <v>Golf course/GOOD</v>
      </c>
      <c r="C65" s="764"/>
      <c r="D65" s="776"/>
      <c r="E65" s="551" t="s">
        <v>332</v>
      </c>
      <c r="F65" s="552" t="s">
        <v>312</v>
      </c>
      <c r="G65" s="561" t="s">
        <v>312</v>
      </c>
      <c r="H65" s="562" t="s">
        <v>312</v>
      </c>
      <c r="I65" s="562" t="s">
        <v>312</v>
      </c>
      <c r="J65" s="553" t="s">
        <v>312</v>
      </c>
      <c r="K65" s="553" t="s">
        <v>312</v>
      </c>
      <c r="L65" s="553" t="s">
        <v>312</v>
      </c>
      <c r="M65" s="553" t="s">
        <v>312</v>
      </c>
      <c r="N65" s="553" t="s">
        <v>312</v>
      </c>
      <c r="O65" s="553" t="s">
        <v>312</v>
      </c>
      <c r="P65" s="553" t="s">
        <v>312</v>
      </c>
      <c r="Q65" s="553" t="s">
        <v>312</v>
      </c>
      <c r="R65" s="553" t="s">
        <v>312</v>
      </c>
      <c r="S65" s="553" t="s">
        <v>312</v>
      </c>
      <c r="T65" s="553" t="s">
        <v>312</v>
      </c>
      <c r="U65" s="553" t="s">
        <v>312</v>
      </c>
      <c r="V65" s="553" t="s">
        <v>312</v>
      </c>
      <c r="W65" s="553" t="s">
        <v>312</v>
      </c>
      <c r="X65" s="553" t="s">
        <v>312</v>
      </c>
      <c r="Y65" s="553" t="s">
        <v>312</v>
      </c>
      <c r="Z65" s="553" t="s">
        <v>312</v>
      </c>
      <c r="AA65" s="554">
        <v>5</v>
      </c>
      <c r="AB65" s="573" t="s">
        <v>312</v>
      </c>
      <c r="AC65" s="573" t="s">
        <v>312</v>
      </c>
      <c r="AD65" s="553" t="s">
        <v>312</v>
      </c>
      <c r="AE65" s="587">
        <v>3</v>
      </c>
      <c r="AF65" s="587">
        <v>4</v>
      </c>
      <c r="AG65" s="587">
        <v>5</v>
      </c>
      <c r="AH65" s="553" t="s">
        <v>312</v>
      </c>
      <c r="AI65" s="553" t="s">
        <v>312</v>
      </c>
      <c r="AJ65" s="553" t="s">
        <v>312</v>
      </c>
      <c r="AK65" s="553" t="s">
        <v>312</v>
      </c>
      <c r="AL65" s="553" t="s">
        <v>312</v>
      </c>
      <c r="AM65" s="553" t="s">
        <v>312</v>
      </c>
      <c r="AN65" s="553" t="s">
        <v>312</v>
      </c>
      <c r="AO65" s="553" t="s">
        <v>312</v>
      </c>
      <c r="AP65" s="553" t="s">
        <v>312</v>
      </c>
      <c r="AQ65" s="553" t="s">
        <v>312</v>
      </c>
      <c r="AR65" s="553" t="s">
        <v>312</v>
      </c>
      <c r="AS65" s="553" t="s">
        <v>312</v>
      </c>
      <c r="AT65" s="553" t="s">
        <v>312</v>
      </c>
      <c r="AU65" s="553" t="s">
        <v>312</v>
      </c>
      <c r="AV65" s="553" t="s">
        <v>312</v>
      </c>
      <c r="AW65" s="553" t="s">
        <v>312</v>
      </c>
      <c r="AX65" s="553" t="s">
        <v>312</v>
      </c>
      <c r="AY65" s="553" t="s">
        <v>312</v>
      </c>
      <c r="AZ65" s="553" t="s">
        <v>312</v>
      </c>
      <c r="BA65" s="553" t="s">
        <v>312</v>
      </c>
      <c r="BB65" s="553" t="s">
        <v>312</v>
      </c>
      <c r="BC65" s="553" t="s">
        <v>312</v>
      </c>
      <c r="BD65" s="553" t="s">
        <v>312</v>
      </c>
      <c r="BE65" s="553" t="s">
        <v>312</v>
      </c>
      <c r="BF65" s="553" t="s">
        <v>312</v>
      </c>
      <c r="BG65" s="553" t="s">
        <v>312</v>
      </c>
      <c r="BH65" s="553" t="s">
        <v>312</v>
      </c>
      <c r="BI65" s="553" t="s">
        <v>312</v>
      </c>
      <c r="BJ65" s="553" t="s">
        <v>312</v>
      </c>
      <c r="BK65" s="553" t="s">
        <v>312</v>
      </c>
      <c r="BL65" s="553" t="s">
        <v>312</v>
      </c>
      <c r="BM65" s="553" t="s">
        <v>312</v>
      </c>
      <c r="BN65" s="553" t="s">
        <v>312</v>
      </c>
      <c r="BO65" s="562" t="s">
        <v>312</v>
      </c>
      <c r="BP65" s="562" t="s">
        <v>312</v>
      </c>
      <c r="BQ65" s="562" t="s">
        <v>312</v>
      </c>
      <c r="BR65" s="562" t="s">
        <v>312</v>
      </c>
      <c r="BS65" s="562" t="s">
        <v>312</v>
      </c>
      <c r="BT65" s="562" t="s">
        <v>312</v>
      </c>
      <c r="BU65" s="562" t="s">
        <v>312</v>
      </c>
      <c r="BV65" s="553" t="s">
        <v>312</v>
      </c>
      <c r="BW65" s="553" t="s">
        <v>312</v>
      </c>
      <c r="BX65" s="553" t="s">
        <v>312</v>
      </c>
      <c r="BY65" s="553" t="s">
        <v>312</v>
      </c>
      <c r="BZ65" s="553" t="s">
        <v>312</v>
      </c>
      <c r="CA65" s="553" t="s">
        <v>312</v>
      </c>
      <c r="CB65" s="553" t="s">
        <v>312</v>
      </c>
      <c r="CC65" s="553" t="s">
        <v>312</v>
      </c>
      <c r="CD65" s="553" t="s">
        <v>312</v>
      </c>
      <c r="CE65" s="553" t="s">
        <v>312</v>
      </c>
      <c r="CF65" s="553" t="s">
        <v>312</v>
      </c>
      <c r="CG65" s="553" t="s">
        <v>312</v>
      </c>
      <c r="CH65" s="553" t="s">
        <v>312</v>
      </c>
      <c r="CI65" s="553" t="s">
        <v>312</v>
      </c>
      <c r="CJ65" s="553" t="s">
        <v>312</v>
      </c>
      <c r="CK65" s="553" t="s">
        <v>312</v>
      </c>
      <c r="CL65" s="553" t="s">
        <v>312</v>
      </c>
      <c r="CM65" s="553" t="s">
        <v>312</v>
      </c>
      <c r="CN65" s="553" t="s">
        <v>312</v>
      </c>
      <c r="CO65" s="553" t="s">
        <v>312</v>
      </c>
      <c r="CP65" s="553" t="s">
        <v>312</v>
      </c>
      <c r="CQ65" s="553" t="s">
        <v>312</v>
      </c>
      <c r="CR65" s="553" t="s">
        <v>312</v>
      </c>
      <c r="CS65" s="553" t="s">
        <v>312</v>
      </c>
      <c r="CT65" s="553" t="s">
        <v>312</v>
      </c>
      <c r="CU65" s="553" t="s">
        <v>312</v>
      </c>
      <c r="CV65" s="553" t="s">
        <v>312</v>
      </c>
      <c r="CW65" s="553" t="s">
        <v>312</v>
      </c>
      <c r="CX65" s="553" t="s">
        <v>312</v>
      </c>
      <c r="CY65" s="553" t="s">
        <v>312</v>
      </c>
      <c r="CZ65" s="553" t="s">
        <v>312</v>
      </c>
      <c r="DA65" s="553" t="s">
        <v>312</v>
      </c>
      <c r="DB65" s="553" t="s">
        <v>312</v>
      </c>
      <c r="DC65" s="553" t="s">
        <v>312</v>
      </c>
      <c r="DD65" s="553" t="s">
        <v>312</v>
      </c>
      <c r="DE65" s="553" t="s">
        <v>312</v>
      </c>
      <c r="DF65" s="553" t="s">
        <v>312</v>
      </c>
      <c r="DG65" s="553" t="s">
        <v>312</v>
      </c>
      <c r="DH65" s="553" t="s">
        <v>312</v>
      </c>
      <c r="DI65" s="553" t="s">
        <v>312</v>
      </c>
      <c r="DJ65" s="553" t="s">
        <v>312</v>
      </c>
      <c r="DK65" s="553" t="s">
        <v>312</v>
      </c>
      <c r="DL65" s="553" t="s">
        <v>312</v>
      </c>
      <c r="DM65" s="553" t="s">
        <v>312</v>
      </c>
      <c r="DN65" s="553" t="s">
        <v>312</v>
      </c>
      <c r="DO65" s="553" t="s">
        <v>312</v>
      </c>
      <c r="DP65" s="553" t="s">
        <v>312</v>
      </c>
      <c r="DQ65" s="555" t="s">
        <v>312</v>
      </c>
      <c r="DR65" s="552" t="s">
        <v>312</v>
      </c>
      <c r="DS65" s="553" t="s">
        <v>312</v>
      </c>
      <c r="DT65" s="553" t="s">
        <v>312</v>
      </c>
      <c r="DU65" s="553" t="s">
        <v>312</v>
      </c>
      <c r="DV65" s="553" t="s">
        <v>312</v>
      </c>
      <c r="DW65" s="553" t="s">
        <v>312</v>
      </c>
      <c r="DX65" s="553" t="s">
        <v>312</v>
      </c>
      <c r="DY65" s="553" t="s">
        <v>312</v>
      </c>
      <c r="DZ65" s="553" t="s">
        <v>312</v>
      </c>
      <c r="EA65" s="553" t="s">
        <v>312</v>
      </c>
      <c r="EB65" s="553" t="s">
        <v>312</v>
      </c>
      <c r="EC65" s="553" t="s">
        <v>312</v>
      </c>
      <c r="ED65" s="553" t="s">
        <v>312</v>
      </c>
      <c r="EE65" s="553" t="s">
        <v>312</v>
      </c>
      <c r="EF65" s="553" t="s">
        <v>312</v>
      </c>
      <c r="EG65" s="553" t="s">
        <v>312</v>
      </c>
      <c r="EH65" s="553" t="s">
        <v>312</v>
      </c>
      <c r="EI65" s="553" t="s">
        <v>312</v>
      </c>
      <c r="EJ65" s="553" t="s">
        <v>312</v>
      </c>
      <c r="EK65" s="553" t="s">
        <v>312</v>
      </c>
      <c r="EL65" s="553" t="s">
        <v>312</v>
      </c>
      <c r="EM65" s="553" t="s">
        <v>312</v>
      </c>
      <c r="EN65" s="553" t="s">
        <v>312</v>
      </c>
      <c r="EO65" s="553" t="s">
        <v>312</v>
      </c>
      <c r="EP65" s="553" t="s">
        <v>312</v>
      </c>
      <c r="EQ65" s="553" t="s">
        <v>312</v>
      </c>
      <c r="ER65" s="553" t="s">
        <v>312</v>
      </c>
      <c r="ES65" s="553" t="s">
        <v>312</v>
      </c>
      <c r="ET65" s="553" t="s">
        <v>312</v>
      </c>
      <c r="EU65" s="553" t="s">
        <v>312</v>
      </c>
      <c r="EV65" s="553" t="s">
        <v>312</v>
      </c>
      <c r="EW65" s="553" t="s">
        <v>312</v>
      </c>
      <c r="EX65" s="553" t="s">
        <v>312</v>
      </c>
      <c r="EY65" s="553" t="s">
        <v>312</v>
      </c>
      <c r="EZ65" s="553" t="s">
        <v>312</v>
      </c>
      <c r="FA65" s="553" t="s">
        <v>312</v>
      </c>
      <c r="FB65" s="553" t="s">
        <v>312</v>
      </c>
      <c r="FC65" s="553" t="s">
        <v>312</v>
      </c>
      <c r="FD65" s="553" t="s">
        <v>312</v>
      </c>
      <c r="FE65" s="556" t="s">
        <v>312</v>
      </c>
      <c r="FF65" s="1"/>
      <c r="FG65" s="1"/>
      <c r="FH65" s="1"/>
      <c r="FI65" s="1"/>
      <c r="FJ65" s="1"/>
      <c r="FK65" s="1"/>
      <c r="FL65" s="1"/>
      <c r="FM65" s="1"/>
      <c r="FN65" s="1"/>
      <c r="FO65" s="1"/>
      <c r="FP65" s="1"/>
      <c r="FQ65" s="1"/>
      <c r="FR65" s="1"/>
      <c r="FS65" s="1"/>
      <c r="FT65" s="1"/>
      <c r="FU65" s="1"/>
      <c r="FV65" s="1"/>
      <c r="FW65" s="1"/>
      <c r="FX65" s="1"/>
      <c r="FY65" s="1"/>
      <c r="FZ65" s="1"/>
      <c r="GA65" s="1"/>
      <c r="GB65" s="1"/>
      <c r="GC65" s="1"/>
      <c r="GD65" s="1"/>
    </row>
    <row r="66" spans="1:186" ht="15.75" customHeight="1" x14ac:dyDescent="0.2">
      <c r="A66" s="549" t="str">
        <f t="shared" si="6"/>
        <v>Developed land</v>
      </c>
      <c r="B66" s="550" t="str">
        <f t="shared" si="4"/>
        <v>Developed land/NA</v>
      </c>
      <c r="C66" s="777" t="str">
        <f>'Z2 DISTINCTIVENESS'!A41</f>
        <v>Hardstanding and buildings</v>
      </c>
      <c r="D66" s="779" t="str">
        <f>'Z2 DISTINCTIVENESS'!B41</f>
        <v>Developed land</v>
      </c>
      <c r="E66" s="551" t="s">
        <v>310</v>
      </c>
      <c r="F66" s="552" t="s">
        <v>312</v>
      </c>
      <c r="G66" s="561" t="s">
        <v>312</v>
      </c>
      <c r="H66" s="562" t="s">
        <v>312</v>
      </c>
      <c r="I66" s="562" t="s">
        <v>312</v>
      </c>
      <c r="J66" s="562" t="s">
        <v>312</v>
      </c>
      <c r="K66" s="562" t="s">
        <v>312</v>
      </c>
      <c r="L66" s="562" t="s">
        <v>312</v>
      </c>
      <c r="M66" s="562" t="s">
        <v>312</v>
      </c>
      <c r="N66" s="562" t="s">
        <v>312</v>
      </c>
      <c r="O66" s="562" t="s">
        <v>312</v>
      </c>
      <c r="P66" s="562" t="s">
        <v>312</v>
      </c>
      <c r="Q66" s="562" t="s">
        <v>312</v>
      </c>
      <c r="R66" s="562" t="s">
        <v>312</v>
      </c>
      <c r="S66" s="562" t="s">
        <v>312</v>
      </c>
      <c r="T66" s="562" t="s">
        <v>312</v>
      </c>
      <c r="U66" s="562" t="s">
        <v>312</v>
      </c>
      <c r="V66" s="562" t="s">
        <v>312</v>
      </c>
      <c r="W66" s="562" t="s">
        <v>312</v>
      </c>
      <c r="X66" s="562" t="s">
        <v>312</v>
      </c>
      <c r="Y66" s="562" t="s">
        <v>312</v>
      </c>
      <c r="Z66" s="562" t="s">
        <v>312</v>
      </c>
      <c r="AA66" s="562" t="s">
        <v>312</v>
      </c>
      <c r="AB66" s="562" t="s">
        <v>312</v>
      </c>
      <c r="AC66" s="562" t="s">
        <v>312</v>
      </c>
      <c r="AD66" s="562" t="s">
        <v>312</v>
      </c>
      <c r="AE66" s="562" t="s">
        <v>312</v>
      </c>
      <c r="AF66" s="562" t="s">
        <v>312</v>
      </c>
      <c r="AG66" s="562" t="s">
        <v>312</v>
      </c>
      <c r="AH66" s="562" t="s">
        <v>312</v>
      </c>
      <c r="AI66" s="562" t="s">
        <v>312</v>
      </c>
      <c r="AJ66" s="562" t="s">
        <v>312</v>
      </c>
      <c r="AK66" s="562" t="s">
        <v>312</v>
      </c>
      <c r="AL66" s="562" t="s">
        <v>312</v>
      </c>
      <c r="AM66" s="562" t="s">
        <v>312</v>
      </c>
      <c r="AN66" s="562" t="s">
        <v>312</v>
      </c>
      <c r="AO66" s="562" t="s">
        <v>312</v>
      </c>
      <c r="AP66" s="562" t="s">
        <v>312</v>
      </c>
      <c r="AQ66" s="562" t="s">
        <v>312</v>
      </c>
      <c r="AR66" s="562" t="s">
        <v>312</v>
      </c>
      <c r="AS66" s="562" t="s">
        <v>312</v>
      </c>
      <c r="AT66" s="562" t="s">
        <v>312</v>
      </c>
      <c r="AU66" s="562" t="s">
        <v>312</v>
      </c>
      <c r="AV66" s="562" t="s">
        <v>312</v>
      </c>
      <c r="AW66" s="562" t="s">
        <v>312</v>
      </c>
      <c r="AX66" s="562" t="s">
        <v>312</v>
      </c>
      <c r="AY66" s="562" t="s">
        <v>312</v>
      </c>
      <c r="AZ66" s="562" t="s">
        <v>312</v>
      </c>
      <c r="BA66" s="562" t="s">
        <v>312</v>
      </c>
      <c r="BB66" s="562" t="s">
        <v>312</v>
      </c>
      <c r="BC66" s="562" t="s">
        <v>312</v>
      </c>
      <c r="BD66" s="562" t="s">
        <v>312</v>
      </c>
      <c r="BE66" s="562" t="s">
        <v>312</v>
      </c>
      <c r="BF66" s="562" t="s">
        <v>312</v>
      </c>
      <c r="BG66" s="562" t="s">
        <v>312</v>
      </c>
      <c r="BH66" s="562" t="s">
        <v>312</v>
      </c>
      <c r="BI66" s="562" t="s">
        <v>312</v>
      </c>
      <c r="BJ66" s="562" t="s">
        <v>312</v>
      </c>
      <c r="BK66" s="562" t="s">
        <v>312</v>
      </c>
      <c r="BL66" s="562" t="s">
        <v>312</v>
      </c>
      <c r="BM66" s="562" t="s">
        <v>312</v>
      </c>
      <c r="BN66" s="562" t="s">
        <v>312</v>
      </c>
      <c r="BO66" s="562" t="s">
        <v>312</v>
      </c>
      <c r="BP66" s="562" t="s">
        <v>312</v>
      </c>
      <c r="BQ66" s="562" t="s">
        <v>312</v>
      </c>
      <c r="BR66" s="562" t="s">
        <v>312</v>
      </c>
      <c r="BS66" s="562" t="s">
        <v>312</v>
      </c>
      <c r="BT66" s="562" t="s">
        <v>312</v>
      </c>
      <c r="BU66" s="562" t="s">
        <v>312</v>
      </c>
      <c r="BV66" s="553" t="s">
        <v>312</v>
      </c>
      <c r="BW66" s="553" t="s">
        <v>312</v>
      </c>
      <c r="BX66" s="553" t="s">
        <v>312</v>
      </c>
      <c r="BY66" s="553" t="s">
        <v>312</v>
      </c>
      <c r="BZ66" s="553" t="s">
        <v>312</v>
      </c>
      <c r="CA66" s="553" t="s">
        <v>312</v>
      </c>
      <c r="CB66" s="553" t="s">
        <v>312</v>
      </c>
      <c r="CC66" s="553" t="s">
        <v>312</v>
      </c>
      <c r="CD66" s="553" t="s">
        <v>312</v>
      </c>
      <c r="CE66" s="553" t="s">
        <v>312</v>
      </c>
      <c r="CF66" s="553" t="s">
        <v>312</v>
      </c>
      <c r="CG66" s="553" t="s">
        <v>312</v>
      </c>
      <c r="CH66" s="553" t="s">
        <v>312</v>
      </c>
      <c r="CI66" s="553" t="s">
        <v>312</v>
      </c>
      <c r="CJ66" s="553" t="s">
        <v>312</v>
      </c>
      <c r="CK66" s="553" t="s">
        <v>312</v>
      </c>
      <c r="CL66" s="553" t="s">
        <v>312</v>
      </c>
      <c r="CM66" s="553" t="s">
        <v>312</v>
      </c>
      <c r="CN66" s="553" t="s">
        <v>312</v>
      </c>
      <c r="CO66" s="553" t="s">
        <v>312</v>
      </c>
      <c r="CP66" s="553" t="s">
        <v>312</v>
      </c>
      <c r="CQ66" s="553" t="s">
        <v>312</v>
      </c>
      <c r="CR66" s="553" t="s">
        <v>312</v>
      </c>
      <c r="CS66" s="553" t="s">
        <v>312</v>
      </c>
      <c r="CT66" s="553" t="s">
        <v>312</v>
      </c>
      <c r="CU66" s="553" t="s">
        <v>312</v>
      </c>
      <c r="CV66" s="553" t="s">
        <v>312</v>
      </c>
      <c r="CW66" s="553" t="s">
        <v>312</v>
      </c>
      <c r="CX66" s="553" t="s">
        <v>312</v>
      </c>
      <c r="CY66" s="553" t="s">
        <v>312</v>
      </c>
      <c r="CZ66" s="553" t="s">
        <v>312</v>
      </c>
      <c r="DA66" s="553" t="s">
        <v>312</v>
      </c>
      <c r="DB66" s="553" t="s">
        <v>312</v>
      </c>
      <c r="DC66" s="553" t="s">
        <v>312</v>
      </c>
      <c r="DD66" s="553" t="s">
        <v>312</v>
      </c>
      <c r="DE66" s="553" t="s">
        <v>312</v>
      </c>
      <c r="DF66" s="553" t="s">
        <v>312</v>
      </c>
      <c r="DG66" s="553" t="s">
        <v>312</v>
      </c>
      <c r="DH66" s="553" t="s">
        <v>312</v>
      </c>
      <c r="DI66" s="553" t="s">
        <v>312</v>
      </c>
      <c r="DJ66" s="553" t="s">
        <v>312</v>
      </c>
      <c r="DK66" s="553" t="s">
        <v>312</v>
      </c>
      <c r="DL66" s="553" t="s">
        <v>312</v>
      </c>
      <c r="DM66" s="553" t="s">
        <v>312</v>
      </c>
      <c r="DN66" s="553" t="s">
        <v>312</v>
      </c>
      <c r="DO66" s="553" t="s">
        <v>312</v>
      </c>
      <c r="DP66" s="553" t="s">
        <v>312</v>
      </c>
      <c r="DQ66" s="555" t="s">
        <v>312</v>
      </c>
      <c r="DR66" s="552" t="s">
        <v>312</v>
      </c>
      <c r="DS66" s="553" t="s">
        <v>312</v>
      </c>
      <c r="DT66" s="553" t="s">
        <v>312</v>
      </c>
      <c r="DU66" s="553" t="s">
        <v>312</v>
      </c>
      <c r="DV66" s="553" t="s">
        <v>312</v>
      </c>
      <c r="DW66" s="553" t="s">
        <v>312</v>
      </c>
      <c r="DX66" s="553" t="s">
        <v>312</v>
      </c>
      <c r="DY66" s="553" t="s">
        <v>312</v>
      </c>
      <c r="DZ66" s="553" t="s">
        <v>312</v>
      </c>
      <c r="EA66" s="553" t="s">
        <v>312</v>
      </c>
      <c r="EB66" s="553" t="s">
        <v>312</v>
      </c>
      <c r="EC66" s="553" t="s">
        <v>312</v>
      </c>
      <c r="ED66" s="553" t="s">
        <v>312</v>
      </c>
      <c r="EE66" s="553" t="s">
        <v>312</v>
      </c>
      <c r="EF66" s="553" t="s">
        <v>312</v>
      </c>
      <c r="EG66" s="553" t="s">
        <v>312</v>
      </c>
      <c r="EH66" s="553" t="s">
        <v>312</v>
      </c>
      <c r="EI66" s="553" t="s">
        <v>312</v>
      </c>
      <c r="EJ66" s="553" t="s">
        <v>312</v>
      </c>
      <c r="EK66" s="553" t="s">
        <v>312</v>
      </c>
      <c r="EL66" s="553" t="s">
        <v>312</v>
      </c>
      <c r="EM66" s="553" t="s">
        <v>312</v>
      </c>
      <c r="EN66" s="553" t="s">
        <v>312</v>
      </c>
      <c r="EO66" s="553" t="s">
        <v>312</v>
      </c>
      <c r="EP66" s="553" t="s">
        <v>312</v>
      </c>
      <c r="EQ66" s="553" t="s">
        <v>312</v>
      </c>
      <c r="ER66" s="553" t="s">
        <v>312</v>
      </c>
      <c r="ES66" s="553" t="s">
        <v>312</v>
      </c>
      <c r="ET66" s="553" t="s">
        <v>312</v>
      </c>
      <c r="EU66" s="553" t="s">
        <v>312</v>
      </c>
      <c r="EV66" s="553" t="s">
        <v>312</v>
      </c>
      <c r="EW66" s="553" t="s">
        <v>312</v>
      </c>
      <c r="EX66" s="553" t="s">
        <v>312</v>
      </c>
      <c r="EY66" s="553" t="s">
        <v>312</v>
      </c>
      <c r="EZ66" s="553" t="s">
        <v>312</v>
      </c>
      <c r="FA66" s="553" t="s">
        <v>312</v>
      </c>
      <c r="FB66" s="553" t="s">
        <v>312</v>
      </c>
      <c r="FC66" s="553" t="s">
        <v>312</v>
      </c>
      <c r="FD66" s="553" t="s">
        <v>312</v>
      </c>
      <c r="FE66" s="556" t="s">
        <v>312</v>
      </c>
      <c r="FF66" s="565"/>
      <c r="FG66" s="1"/>
      <c r="FH66" s="1"/>
      <c r="FI66" s="1"/>
      <c r="FJ66" s="1"/>
      <c r="FK66" s="1"/>
      <c r="FL66" s="1"/>
      <c r="FM66" s="1"/>
      <c r="FN66" s="1"/>
      <c r="FO66" s="1"/>
      <c r="FP66" s="1"/>
      <c r="FQ66" s="1"/>
      <c r="FR66" s="1"/>
      <c r="FS66" s="1"/>
      <c r="FT66" s="1"/>
      <c r="FU66" s="1"/>
      <c r="FV66" s="1"/>
      <c r="FW66" s="1"/>
      <c r="FX66" s="1"/>
      <c r="FY66" s="1"/>
      <c r="FZ66" s="1"/>
      <c r="GA66" s="1"/>
      <c r="GB66" s="1"/>
      <c r="GC66" s="1"/>
      <c r="GD66" s="1"/>
    </row>
    <row r="67" spans="1:186" ht="15.75" customHeight="1" x14ac:dyDescent="0.2">
      <c r="A67" s="549" t="str">
        <f t="shared" si="6"/>
        <v>Developed land</v>
      </c>
      <c r="B67" s="550" t="str">
        <f t="shared" si="4"/>
        <v>Developed land/POOR</v>
      </c>
      <c r="C67" s="763"/>
      <c r="D67" s="775"/>
      <c r="E67" s="551" t="s">
        <v>331</v>
      </c>
      <c r="F67" s="552" t="s">
        <v>312</v>
      </c>
      <c r="G67" s="561" t="s">
        <v>312</v>
      </c>
      <c r="H67" s="562" t="s">
        <v>312</v>
      </c>
      <c r="I67" s="562" t="s">
        <v>312</v>
      </c>
      <c r="J67" s="553" t="s">
        <v>312</v>
      </c>
      <c r="K67" s="553" t="s">
        <v>312</v>
      </c>
      <c r="L67" s="553" t="s">
        <v>312</v>
      </c>
      <c r="M67" s="553" t="s">
        <v>312</v>
      </c>
      <c r="N67" s="553" t="s">
        <v>312</v>
      </c>
      <c r="O67" s="553" t="s">
        <v>312</v>
      </c>
      <c r="P67" s="553" t="s">
        <v>312</v>
      </c>
      <c r="Q67" s="553" t="s">
        <v>312</v>
      </c>
      <c r="R67" s="553" t="s">
        <v>312</v>
      </c>
      <c r="S67" s="553" t="s">
        <v>312</v>
      </c>
      <c r="T67" s="553" t="s">
        <v>312</v>
      </c>
      <c r="U67" s="553" t="s">
        <v>312</v>
      </c>
      <c r="V67" s="553" t="s">
        <v>312</v>
      </c>
      <c r="W67" s="553" t="s">
        <v>312</v>
      </c>
      <c r="X67" s="553" t="s">
        <v>312</v>
      </c>
      <c r="Y67" s="553" t="s">
        <v>312</v>
      </c>
      <c r="Z67" s="553" t="s">
        <v>312</v>
      </c>
      <c r="AA67" s="553" t="s">
        <v>312</v>
      </c>
      <c r="AB67" s="553" t="s">
        <v>312</v>
      </c>
      <c r="AC67" s="553" t="s">
        <v>312</v>
      </c>
      <c r="AD67" s="553" t="s">
        <v>312</v>
      </c>
      <c r="AE67" s="553" t="s">
        <v>312</v>
      </c>
      <c r="AF67" s="553" t="s">
        <v>312</v>
      </c>
      <c r="AG67" s="553" t="s">
        <v>312</v>
      </c>
      <c r="AH67" s="553" t="s">
        <v>312</v>
      </c>
      <c r="AI67" s="553" t="s">
        <v>312</v>
      </c>
      <c r="AJ67" s="553" t="s">
        <v>312</v>
      </c>
      <c r="AK67" s="553" t="s">
        <v>312</v>
      </c>
      <c r="AL67" s="553" t="s">
        <v>312</v>
      </c>
      <c r="AM67" s="553" t="s">
        <v>312</v>
      </c>
      <c r="AN67" s="553" t="s">
        <v>312</v>
      </c>
      <c r="AO67" s="553" t="s">
        <v>312</v>
      </c>
      <c r="AP67" s="553" t="s">
        <v>312</v>
      </c>
      <c r="AQ67" s="553" t="s">
        <v>312</v>
      </c>
      <c r="AR67" s="553" t="s">
        <v>312</v>
      </c>
      <c r="AS67" s="553" t="s">
        <v>312</v>
      </c>
      <c r="AT67" s="553" t="s">
        <v>312</v>
      </c>
      <c r="AU67" s="553" t="s">
        <v>312</v>
      </c>
      <c r="AV67" s="553" t="s">
        <v>312</v>
      </c>
      <c r="AW67" s="553" t="s">
        <v>312</v>
      </c>
      <c r="AX67" s="553" t="s">
        <v>312</v>
      </c>
      <c r="AY67" s="553" t="s">
        <v>312</v>
      </c>
      <c r="AZ67" s="553" t="s">
        <v>312</v>
      </c>
      <c r="BA67" s="553" t="s">
        <v>312</v>
      </c>
      <c r="BB67" s="553" t="s">
        <v>312</v>
      </c>
      <c r="BC67" s="553" t="s">
        <v>312</v>
      </c>
      <c r="BD67" s="553" t="s">
        <v>312</v>
      </c>
      <c r="BE67" s="553" t="s">
        <v>312</v>
      </c>
      <c r="BF67" s="553" t="s">
        <v>312</v>
      </c>
      <c r="BG67" s="553" t="s">
        <v>312</v>
      </c>
      <c r="BH67" s="553" t="s">
        <v>312</v>
      </c>
      <c r="BI67" s="553" t="s">
        <v>312</v>
      </c>
      <c r="BJ67" s="553" t="s">
        <v>312</v>
      </c>
      <c r="BK67" s="553" t="s">
        <v>312</v>
      </c>
      <c r="BL67" s="553" t="s">
        <v>312</v>
      </c>
      <c r="BM67" s="553" t="s">
        <v>312</v>
      </c>
      <c r="BN67" s="553" t="s">
        <v>312</v>
      </c>
      <c r="BO67" s="562" t="s">
        <v>312</v>
      </c>
      <c r="BP67" s="562" t="s">
        <v>312</v>
      </c>
      <c r="BQ67" s="562" t="s">
        <v>312</v>
      </c>
      <c r="BR67" s="562" t="s">
        <v>312</v>
      </c>
      <c r="BS67" s="562" t="s">
        <v>312</v>
      </c>
      <c r="BT67" s="562" t="s">
        <v>312</v>
      </c>
      <c r="BU67" s="562" t="s">
        <v>312</v>
      </c>
      <c r="BV67" s="553" t="s">
        <v>312</v>
      </c>
      <c r="BW67" s="553" t="s">
        <v>312</v>
      </c>
      <c r="BX67" s="553" t="s">
        <v>312</v>
      </c>
      <c r="BY67" s="553" t="s">
        <v>312</v>
      </c>
      <c r="BZ67" s="553" t="s">
        <v>312</v>
      </c>
      <c r="CA67" s="553" t="s">
        <v>312</v>
      </c>
      <c r="CB67" s="553" t="s">
        <v>312</v>
      </c>
      <c r="CC67" s="553" t="s">
        <v>312</v>
      </c>
      <c r="CD67" s="553" t="s">
        <v>312</v>
      </c>
      <c r="CE67" s="553" t="s">
        <v>312</v>
      </c>
      <c r="CF67" s="553" t="s">
        <v>312</v>
      </c>
      <c r="CG67" s="553" t="s">
        <v>312</v>
      </c>
      <c r="CH67" s="553" t="s">
        <v>312</v>
      </c>
      <c r="CI67" s="553" t="s">
        <v>312</v>
      </c>
      <c r="CJ67" s="553" t="s">
        <v>312</v>
      </c>
      <c r="CK67" s="553" t="s">
        <v>312</v>
      </c>
      <c r="CL67" s="553" t="s">
        <v>312</v>
      </c>
      <c r="CM67" s="553" t="s">
        <v>312</v>
      </c>
      <c r="CN67" s="553" t="s">
        <v>312</v>
      </c>
      <c r="CO67" s="553" t="s">
        <v>312</v>
      </c>
      <c r="CP67" s="553" t="s">
        <v>312</v>
      </c>
      <c r="CQ67" s="553" t="s">
        <v>312</v>
      </c>
      <c r="CR67" s="553" t="s">
        <v>312</v>
      </c>
      <c r="CS67" s="553" t="s">
        <v>312</v>
      </c>
      <c r="CT67" s="553" t="s">
        <v>312</v>
      </c>
      <c r="CU67" s="553" t="s">
        <v>312</v>
      </c>
      <c r="CV67" s="553" t="s">
        <v>312</v>
      </c>
      <c r="CW67" s="553" t="s">
        <v>312</v>
      </c>
      <c r="CX67" s="553" t="s">
        <v>312</v>
      </c>
      <c r="CY67" s="553" t="s">
        <v>312</v>
      </c>
      <c r="CZ67" s="553" t="s">
        <v>312</v>
      </c>
      <c r="DA67" s="553" t="s">
        <v>312</v>
      </c>
      <c r="DB67" s="553" t="s">
        <v>312</v>
      </c>
      <c r="DC67" s="553" t="s">
        <v>312</v>
      </c>
      <c r="DD67" s="553" t="s">
        <v>312</v>
      </c>
      <c r="DE67" s="553" t="s">
        <v>312</v>
      </c>
      <c r="DF67" s="553" t="s">
        <v>312</v>
      </c>
      <c r="DG67" s="553" t="s">
        <v>312</v>
      </c>
      <c r="DH67" s="553" t="s">
        <v>312</v>
      </c>
      <c r="DI67" s="553" t="s">
        <v>312</v>
      </c>
      <c r="DJ67" s="553" t="s">
        <v>312</v>
      </c>
      <c r="DK67" s="553" t="s">
        <v>312</v>
      </c>
      <c r="DL67" s="553" t="s">
        <v>312</v>
      </c>
      <c r="DM67" s="553" t="s">
        <v>312</v>
      </c>
      <c r="DN67" s="553" t="s">
        <v>312</v>
      </c>
      <c r="DO67" s="553" t="s">
        <v>312</v>
      </c>
      <c r="DP67" s="553" t="s">
        <v>312</v>
      </c>
      <c r="DQ67" s="555" t="s">
        <v>312</v>
      </c>
      <c r="DR67" s="552" t="s">
        <v>312</v>
      </c>
      <c r="DS67" s="553" t="s">
        <v>312</v>
      </c>
      <c r="DT67" s="553" t="s">
        <v>312</v>
      </c>
      <c r="DU67" s="553" t="s">
        <v>312</v>
      </c>
      <c r="DV67" s="553" t="s">
        <v>312</v>
      </c>
      <c r="DW67" s="553" t="s">
        <v>312</v>
      </c>
      <c r="DX67" s="553" t="s">
        <v>312</v>
      </c>
      <c r="DY67" s="553" t="s">
        <v>312</v>
      </c>
      <c r="DZ67" s="553" t="s">
        <v>312</v>
      </c>
      <c r="EA67" s="553" t="s">
        <v>312</v>
      </c>
      <c r="EB67" s="553" t="s">
        <v>312</v>
      </c>
      <c r="EC67" s="553" t="s">
        <v>312</v>
      </c>
      <c r="ED67" s="553" t="s">
        <v>312</v>
      </c>
      <c r="EE67" s="553" t="s">
        <v>312</v>
      </c>
      <c r="EF67" s="553" t="s">
        <v>312</v>
      </c>
      <c r="EG67" s="553" t="s">
        <v>312</v>
      </c>
      <c r="EH67" s="553" t="s">
        <v>312</v>
      </c>
      <c r="EI67" s="553" t="s">
        <v>312</v>
      </c>
      <c r="EJ67" s="553" t="s">
        <v>312</v>
      </c>
      <c r="EK67" s="553" t="s">
        <v>312</v>
      </c>
      <c r="EL67" s="553" t="s">
        <v>312</v>
      </c>
      <c r="EM67" s="553" t="s">
        <v>312</v>
      </c>
      <c r="EN67" s="553" t="s">
        <v>312</v>
      </c>
      <c r="EO67" s="553" t="s">
        <v>312</v>
      </c>
      <c r="EP67" s="553" t="s">
        <v>312</v>
      </c>
      <c r="EQ67" s="553" t="s">
        <v>312</v>
      </c>
      <c r="ER67" s="553" t="s">
        <v>312</v>
      </c>
      <c r="ES67" s="553" t="s">
        <v>312</v>
      </c>
      <c r="ET67" s="553" t="s">
        <v>312</v>
      </c>
      <c r="EU67" s="553" t="s">
        <v>312</v>
      </c>
      <c r="EV67" s="553" t="s">
        <v>312</v>
      </c>
      <c r="EW67" s="553" t="s">
        <v>312</v>
      </c>
      <c r="EX67" s="553" t="s">
        <v>312</v>
      </c>
      <c r="EY67" s="553" t="s">
        <v>312</v>
      </c>
      <c r="EZ67" s="553" t="s">
        <v>312</v>
      </c>
      <c r="FA67" s="553" t="s">
        <v>312</v>
      </c>
      <c r="FB67" s="553" t="s">
        <v>312</v>
      </c>
      <c r="FC67" s="553" t="s">
        <v>312</v>
      </c>
      <c r="FD67" s="553" t="s">
        <v>312</v>
      </c>
      <c r="FE67" s="556" t="s">
        <v>312</v>
      </c>
      <c r="FF67" s="1"/>
      <c r="FG67" s="1"/>
      <c r="FH67" s="1"/>
      <c r="FI67" s="1"/>
      <c r="FJ67" s="1"/>
      <c r="FK67" s="1"/>
      <c r="FL67" s="1"/>
      <c r="FM67" s="1"/>
      <c r="FN67" s="1"/>
      <c r="FO67" s="1"/>
      <c r="FP67" s="1"/>
      <c r="FQ67" s="1"/>
      <c r="FR67" s="1"/>
      <c r="FS67" s="1"/>
      <c r="FT67" s="1"/>
      <c r="FU67" s="1"/>
      <c r="FV67" s="1"/>
      <c r="FW67" s="1"/>
      <c r="FX67" s="1"/>
      <c r="FY67" s="1"/>
      <c r="FZ67" s="1"/>
      <c r="GA67" s="1"/>
      <c r="GB67" s="1"/>
      <c r="GC67" s="1"/>
      <c r="GD67" s="1"/>
    </row>
    <row r="68" spans="1:186" ht="15.75" customHeight="1" x14ac:dyDescent="0.2">
      <c r="A68" s="549" t="str">
        <f t="shared" si="6"/>
        <v>Developed land</v>
      </c>
      <c r="B68" s="550" t="str">
        <f t="shared" si="4"/>
        <v>Developed land/MODERATE</v>
      </c>
      <c r="C68" s="763"/>
      <c r="D68" s="775"/>
      <c r="E68" s="551" t="s">
        <v>130</v>
      </c>
      <c r="F68" s="552" t="s">
        <v>312</v>
      </c>
      <c r="G68" s="561" t="s">
        <v>312</v>
      </c>
      <c r="H68" s="562" t="s">
        <v>312</v>
      </c>
      <c r="I68" s="562" t="s">
        <v>312</v>
      </c>
      <c r="J68" s="553" t="s">
        <v>312</v>
      </c>
      <c r="K68" s="553" t="s">
        <v>312</v>
      </c>
      <c r="L68" s="553" t="s">
        <v>312</v>
      </c>
      <c r="M68" s="553" t="s">
        <v>312</v>
      </c>
      <c r="N68" s="553" t="s">
        <v>312</v>
      </c>
      <c r="O68" s="553" t="s">
        <v>312</v>
      </c>
      <c r="P68" s="553" t="s">
        <v>312</v>
      </c>
      <c r="Q68" s="553" t="s">
        <v>312</v>
      </c>
      <c r="R68" s="553" t="s">
        <v>312</v>
      </c>
      <c r="S68" s="553" t="s">
        <v>312</v>
      </c>
      <c r="T68" s="553" t="s">
        <v>312</v>
      </c>
      <c r="U68" s="553" t="s">
        <v>312</v>
      </c>
      <c r="V68" s="553" t="s">
        <v>312</v>
      </c>
      <c r="W68" s="553" t="s">
        <v>312</v>
      </c>
      <c r="X68" s="553" t="s">
        <v>312</v>
      </c>
      <c r="Y68" s="553" t="s">
        <v>312</v>
      </c>
      <c r="Z68" s="553" t="s">
        <v>312</v>
      </c>
      <c r="AA68" s="553" t="s">
        <v>312</v>
      </c>
      <c r="AB68" s="553" t="s">
        <v>312</v>
      </c>
      <c r="AC68" s="553" t="s">
        <v>312</v>
      </c>
      <c r="AD68" s="553" t="s">
        <v>312</v>
      </c>
      <c r="AE68" s="553" t="s">
        <v>312</v>
      </c>
      <c r="AF68" s="553" t="s">
        <v>312</v>
      </c>
      <c r="AG68" s="553" t="s">
        <v>312</v>
      </c>
      <c r="AH68" s="553" t="s">
        <v>312</v>
      </c>
      <c r="AI68" s="553" t="s">
        <v>312</v>
      </c>
      <c r="AJ68" s="553" t="s">
        <v>312</v>
      </c>
      <c r="AK68" s="553" t="s">
        <v>312</v>
      </c>
      <c r="AL68" s="553" t="s">
        <v>312</v>
      </c>
      <c r="AM68" s="553" t="s">
        <v>312</v>
      </c>
      <c r="AN68" s="553" t="s">
        <v>312</v>
      </c>
      <c r="AO68" s="553" t="s">
        <v>312</v>
      </c>
      <c r="AP68" s="553" t="s">
        <v>312</v>
      </c>
      <c r="AQ68" s="553" t="s">
        <v>312</v>
      </c>
      <c r="AR68" s="553" t="s">
        <v>312</v>
      </c>
      <c r="AS68" s="553" t="s">
        <v>312</v>
      </c>
      <c r="AT68" s="553" t="s">
        <v>312</v>
      </c>
      <c r="AU68" s="553" t="s">
        <v>312</v>
      </c>
      <c r="AV68" s="553" t="s">
        <v>312</v>
      </c>
      <c r="AW68" s="553" t="s">
        <v>312</v>
      </c>
      <c r="AX68" s="553" t="s">
        <v>312</v>
      </c>
      <c r="AY68" s="553" t="s">
        <v>312</v>
      </c>
      <c r="AZ68" s="553" t="s">
        <v>312</v>
      </c>
      <c r="BA68" s="553" t="s">
        <v>312</v>
      </c>
      <c r="BB68" s="553" t="s">
        <v>312</v>
      </c>
      <c r="BC68" s="553" t="s">
        <v>312</v>
      </c>
      <c r="BD68" s="553" t="s">
        <v>312</v>
      </c>
      <c r="BE68" s="553" t="s">
        <v>312</v>
      </c>
      <c r="BF68" s="553" t="s">
        <v>312</v>
      </c>
      <c r="BG68" s="553" t="s">
        <v>312</v>
      </c>
      <c r="BH68" s="553" t="s">
        <v>312</v>
      </c>
      <c r="BI68" s="553" t="s">
        <v>312</v>
      </c>
      <c r="BJ68" s="553" t="s">
        <v>312</v>
      </c>
      <c r="BK68" s="553" t="s">
        <v>312</v>
      </c>
      <c r="BL68" s="553" t="s">
        <v>312</v>
      </c>
      <c r="BM68" s="553" t="s">
        <v>312</v>
      </c>
      <c r="BN68" s="553" t="s">
        <v>312</v>
      </c>
      <c r="BO68" s="562" t="s">
        <v>312</v>
      </c>
      <c r="BP68" s="562" t="s">
        <v>312</v>
      </c>
      <c r="BQ68" s="562" t="s">
        <v>312</v>
      </c>
      <c r="BR68" s="562" t="s">
        <v>312</v>
      </c>
      <c r="BS68" s="562" t="s">
        <v>312</v>
      </c>
      <c r="BT68" s="562" t="s">
        <v>312</v>
      </c>
      <c r="BU68" s="562" t="s">
        <v>312</v>
      </c>
      <c r="BV68" s="562" t="s">
        <v>312</v>
      </c>
      <c r="BW68" s="562" t="s">
        <v>312</v>
      </c>
      <c r="BX68" s="562" t="s">
        <v>312</v>
      </c>
      <c r="BY68" s="562" t="s">
        <v>312</v>
      </c>
      <c r="BZ68" s="562" t="s">
        <v>312</v>
      </c>
      <c r="CA68" s="562" t="s">
        <v>312</v>
      </c>
      <c r="CB68" s="562" t="s">
        <v>312</v>
      </c>
      <c r="CC68" s="562" t="s">
        <v>312</v>
      </c>
      <c r="CD68" s="562" t="s">
        <v>312</v>
      </c>
      <c r="CE68" s="562" t="s">
        <v>312</v>
      </c>
      <c r="CF68" s="562" t="s">
        <v>312</v>
      </c>
      <c r="CG68" s="562" t="s">
        <v>312</v>
      </c>
      <c r="CH68" s="562" t="s">
        <v>312</v>
      </c>
      <c r="CI68" s="562" t="s">
        <v>312</v>
      </c>
      <c r="CJ68" s="562" t="s">
        <v>312</v>
      </c>
      <c r="CK68" s="562" t="s">
        <v>312</v>
      </c>
      <c r="CL68" s="562" t="s">
        <v>312</v>
      </c>
      <c r="CM68" s="562" t="s">
        <v>312</v>
      </c>
      <c r="CN68" s="562" t="s">
        <v>312</v>
      </c>
      <c r="CO68" s="562" t="s">
        <v>312</v>
      </c>
      <c r="CP68" s="562" t="s">
        <v>312</v>
      </c>
      <c r="CQ68" s="562" t="s">
        <v>312</v>
      </c>
      <c r="CR68" s="562" t="s">
        <v>312</v>
      </c>
      <c r="CS68" s="562" t="s">
        <v>312</v>
      </c>
      <c r="CT68" s="562" t="s">
        <v>312</v>
      </c>
      <c r="CU68" s="562" t="s">
        <v>312</v>
      </c>
      <c r="CV68" s="562" t="s">
        <v>312</v>
      </c>
      <c r="CW68" s="562" t="s">
        <v>312</v>
      </c>
      <c r="CX68" s="562" t="s">
        <v>312</v>
      </c>
      <c r="CY68" s="562" t="s">
        <v>312</v>
      </c>
      <c r="CZ68" s="562" t="s">
        <v>312</v>
      </c>
      <c r="DA68" s="562" t="s">
        <v>312</v>
      </c>
      <c r="DB68" s="562" t="s">
        <v>312</v>
      </c>
      <c r="DC68" s="562" t="s">
        <v>312</v>
      </c>
      <c r="DD68" s="562" t="s">
        <v>312</v>
      </c>
      <c r="DE68" s="562" t="s">
        <v>312</v>
      </c>
      <c r="DF68" s="562" t="s">
        <v>312</v>
      </c>
      <c r="DG68" s="562" t="s">
        <v>312</v>
      </c>
      <c r="DH68" s="562" t="s">
        <v>312</v>
      </c>
      <c r="DI68" s="562" t="s">
        <v>312</v>
      </c>
      <c r="DJ68" s="562" t="s">
        <v>312</v>
      </c>
      <c r="DK68" s="562" t="s">
        <v>312</v>
      </c>
      <c r="DL68" s="562" t="s">
        <v>312</v>
      </c>
      <c r="DM68" s="562" t="s">
        <v>312</v>
      </c>
      <c r="DN68" s="562" t="s">
        <v>312</v>
      </c>
      <c r="DO68" s="562" t="s">
        <v>312</v>
      </c>
      <c r="DP68" s="562" t="s">
        <v>312</v>
      </c>
      <c r="DQ68" s="563" t="s">
        <v>312</v>
      </c>
      <c r="DR68" s="564" t="s">
        <v>312</v>
      </c>
      <c r="DS68" s="562" t="s">
        <v>312</v>
      </c>
      <c r="DT68" s="562" t="s">
        <v>312</v>
      </c>
      <c r="DU68" s="562" t="s">
        <v>312</v>
      </c>
      <c r="DV68" s="562" t="s">
        <v>312</v>
      </c>
      <c r="DW68" s="562" t="s">
        <v>312</v>
      </c>
      <c r="DX68" s="562" t="s">
        <v>312</v>
      </c>
      <c r="DY68" s="562" t="s">
        <v>312</v>
      </c>
      <c r="DZ68" s="562" t="s">
        <v>312</v>
      </c>
      <c r="EA68" s="562" t="s">
        <v>312</v>
      </c>
      <c r="EB68" s="562" t="s">
        <v>312</v>
      </c>
      <c r="EC68" s="562" t="s">
        <v>312</v>
      </c>
      <c r="ED68" s="562" t="s">
        <v>312</v>
      </c>
      <c r="EE68" s="562" t="s">
        <v>312</v>
      </c>
      <c r="EF68" s="562" t="s">
        <v>312</v>
      </c>
      <c r="EG68" s="562" t="s">
        <v>312</v>
      </c>
      <c r="EH68" s="562" t="s">
        <v>312</v>
      </c>
      <c r="EI68" s="562" t="s">
        <v>312</v>
      </c>
      <c r="EJ68" s="562" t="s">
        <v>312</v>
      </c>
      <c r="EK68" s="562" t="s">
        <v>312</v>
      </c>
      <c r="EL68" s="562" t="s">
        <v>312</v>
      </c>
      <c r="EM68" s="562" t="s">
        <v>312</v>
      </c>
      <c r="EN68" s="562" t="s">
        <v>312</v>
      </c>
      <c r="EO68" s="553" t="s">
        <v>312</v>
      </c>
      <c r="EP68" s="553" t="s">
        <v>312</v>
      </c>
      <c r="EQ68" s="553" t="s">
        <v>312</v>
      </c>
      <c r="ER68" s="553" t="s">
        <v>312</v>
      </c>
      <c r="ES68" s="553" t="s">
        <v>312</v>
      </c>
      <c r="ET68" s="553" t="s">
        <v>312</v>
      </c>
      <c r="EU68" s="553" t="s">
        <v>312</v>
      </c>
      <c r="EV68" s="553" t="s">
        <v>312</v>
      </c>
      <c r="EW68" s="553" t="s">
        <v>312</v>
      </c>
      <c r="EX68" s="553" t="s">
        <v>312</v>
      </c>
      <c r="EY68" s="553" t="s">
        <v>312</v>
      </c>
      <c r="EZ68" s="553" t="s">
        <v>312</v>
      </c>
      <c r="FA68" s="553" t="s">
        <v>312</v>
      </c>
      <c r="FB68" s="553" t="s">
        <v>312</v>
      </c>
      <c r="FC68" s="553" t="s">
        <v>312</v>
      </c>
      <c r="FD68" s="553" t="s">
        <v>312</v>
      </c>
      <c r="FE68" s="556" t="s">
        <v>312</v>
      </c>
      <c r="FF68" s="1"/>
      <c r="FG68" s="1"/>
      <c r="FH68" s="1"/>
      <c r="FI68" s="1"/>
      <c r="FJ68" s="1"/>
      <c r="FK68" s="1"/>
      <c r="FL68" s="1"/>
      <c r="FM68" s="1"/>
      <c r="FN68" s="1"/>
      <c r="FO68" s="1"/>
      <c r="FP68" s="1"/>
      <c r="FQ68" s="1"/>
      <c r="FR68" s="1"/>
      <c r="FS68" s="1"/>
      <c r="FT68" s="1"/>
      <c r="FU68" s="1"/>
      <c r="FV68" s="1"/>
      <c r="FW68" s="1"/>
      <c r="FX68" s="1"/>
      <c r="FY68" s="1"/>
      <c r="FZ68" s="1"/>
      <c r="GA68" s="1"/>
      <c r="GB68" s="1"/>
      <c r="GC68" s="1"/>
      <c r="GD68" s="1"/>
    </row>
    <row r="69" spans="1:186" ht="15.75" customHeight="1" x14ac:dyDescent="0.2">
      <c r="A69" s="549" t="str">
        <f t="shared" si="6"/>
        <v>Developed land</v>
      </c>
      <c r="B69" s="550" t="str">
        <f t="shared" si="4"/>
        <v>Developed land/GOOD</v>
      </c>
      <c r="C69" s="763"/>
      <c r="D69" s="776"/>
      <c r="E69" s="551" t="s">
        <v>332</v>
      </c>
      <c r="F69" s="552" t="s">
        <v>312</v>
      </c>
      <c r="G69" s="561" t="s">
        <v>312</v>
      </c>
      <c r="H69" s="562" t="s">
        <v>312</v>
      </c>
      <c r="I69" s="562" t="s">
        <v>312</v>
      </c>
      <c r="J69" s="553" t="s">
        <v>312</v>
      </c>
      <c r="K69" s="553" t="s">
        <v>312</v>
      </c>
      <c r="L69" s="553" t="s">
        <v>312</v>
      </c>
      <c r="M69" s="553" t="s">
        <v>312</v>
      </c>
      <c r="N69" s="553" t="s">
        <v>312</v>
      </c>
      <c r="O69" s="553" t="s">
        <v>312</v>
      </c>
      <c r="P69" s="553" t="s">
        <v>312</v>
      </c>
      <c r="Q69" s="553" t="s">
        <v>312</v>
      </c>
      <c r="R69" s="553" t="s">
        <v>312</v>
      </c>
      <c r="S69" s="553" t="s">
        <v>312</v>
      </c>
      <c r="T69" s="553" t="s">
        <v>312</v>
      </c>
      <c r="U69" s="553" t="s">
        <v>312</v>
      </c>
      <c r="V69" s="553" t="s">
        <v>312</v>
      </c>
      <c r="W69" s="553" t="s">
        <v>312</v>
      </c>
      <c r="X69" s="553" t="s">
        <v>312</v>
      </c>
      <c r="Y69" s="553" t="s">
        <v>312</v>
      </c>
      <c r="Z69" s="553" t="s">
        <v>312</v>
      </c>
      <c r="AA69" s="553" t="s">
        <v>312</v>
      </c>
      <c r="AB69" s="553" t="s">
        <v>312</v>
      </c>
      <c r="AC69" s="553" t="s">
        <v>312</v>
      </c>
      <c r="AD69" s="553" t="s">
        <v>312</v>
      </c>
      <c r="AE69" s="553" t="s">
        <v>312</v>
      </c>
      <c r="AF69" s="553" t="s">
        <v>312</v>
      </c>
      <c r="AG69" s="553" t="s">
        <v>312</v>
      </c>
      <c r="AH69" s="553" t="s">
        <v>312</v>
      </c>
      <c r="AI69" s="553" t="s">
        <v>312</v>
      </c>
      <c r="AJ69" s="553" t="s">
        <v>312</v>
      </c>
      <c r="AK69" s="553" t="s">
        <v>312</v>
      </c>
      <c r="AL69" s="553" t="s">
        <v>312</v>
      </c>
      <c r="AM69" s="553" t="s">
        <v>312</v>
      </c>
      <c r="AN69" s="553" t="s">
        <v>312</v>
      </c>
      <c r="AO69" s="553" t="s">
        <v>312</v>
      </c>
      <c r="AP69" s="553" t="s">
        <v>312</v>
      </c>
      <c r="AQ69" s="553" t="s">
        <v>312</v>
      </c>
      <c r="AR69" s="553" t="s">
        <v>312</v>
      </c>
      <c r="AS69" s="553" t="s">
        <v>312</v>
      </c>
      <c r="AT69" s="553" t="s">
        <v>312</v>
      </c>
      <c r="AU69" s="553" t="s">
        <v>312</v>
      </c>
      <c r="AV69" s="553" t="s">
        <v>312</v>
      </c>
      <c r="AW69" s="553" t="s">
        <v>312</v>
      </c>
      <c r="AX69" s="553" t="s">
        <v>312</v>
      </c>
      <c r="AY69" s="553" t="s">
        <v>312</v>
      </c>
      <c r="AZ69" s="553" t="s">
        <v>312</v>
      </c>
      <c r="BA69" s="553" t="s">
        <v>312</v>
      </c>
      <c r="BB69" s="553" t="s">
        <v>312</v>
      </c>
      <c r="BC69" s="553" t="s">
        <v>312</v>
      </c>
      <c r="BD69" s="553" t="s">
        <v>312</v>
      </c>
      <c r="BE69" s="553" t="s">
        <v>312</v>
      </c>
      <c r="BF69" s="553" t="s">
        <v>312</v>
      </c>
      <c r="BG69" s="553" t="s">
        <v>312</v>
      </c>
      <c r="BH69" s="553" t="s">
        <v>312</v>
      </c>
      <c r="BI69" s="553" t="s">
        <v>312</v>
      </c>
      <c r="BJ69" s="553" t="s">
        <v>312</v>
      </c>
      <c r="BK69" s="553" t="s">
        <v>312</v>
      </c>
      <c r="BL69" s="553" t="s">
        <v>312</v>
      </c>
      <c r="BM69" s="553" t="s">
        <v>312</v>
      </c>
      <c r="BN69" s="553" t="s">
        <v>312</v>
      </c>
      <c r="BO69" s="562" t="s">
        <v>312</v>
      </c>
      <c r="BP69" s="562" t="s">
        <v>312</v>
      </c>
      <c r="BQ69" s="562" t="s">
        <v>312</v>
      </c>
      <c r="BR69" s="562" t="s">
        <v>312</v>
      </c>
      <c r="BS69" s="562" t="s">
        <v>312</v>
      </c>
      <c r="BT69" s="562" t="s">
        <v>312</v>
      </c>
      <c r="BU69" s="562" t="s">
        <v>312</v>
      </c>
      <c r="BV69" s="553" t="s">
        <v>312</v>
      </c>
      <c r="BW69" s="553" t="s">
        <v>312</v>
      </c>
      <c r="BX69" s="553" t="s">
        <v>312</v>
      </c>
      <c r="BY69" s="553" t="s">
        <v>312</v>
      </c>
      <c r="BZ69" s="553" t="s">
        <v>312</v>
      </c>
      <c r="CA69" s="553" t="s">
        <v>312</v>
      </c>
      <c r="CB69" s="553" t="s">
        <v>312</v>
      </c>
      <c r="CC69" s="553" t="s">
        <v>312</v>
      </c>
      <c r="CD69" s="553" t="s">
        <v>312</v>
      </c>
      <c r="CE69" s="553" t="s">
        <v>312</v>
      </c>
      <c r="CF69" s="553" t="s">
        <v>312</v>
      </c>
      <c r="CG69" s="553" t="s">
        <v>312</v>
      </c>
      <c r="CH69" s="553" t="s">
        <v>312</v>
      </c>
      <c r="CI69" s="553" t="s">
        <v>312</v>
      </c>
      <c r="CJ69" s="553" t="s">
        <v>312</v>
      </c>
      <c r="CK69" s="553" t="s">
        <v>312</v>
      </c>
      <c r="CL69" s="553" t="s">
        <v>312</v>
      </c>
      <c r="CM69" s="553" t="s">
        <v>312</v>
      </c>
      <c r="CN69" s="553" t="s">
        <v>312</v>
      </c>
      <c r="CO69" s="553" t="s">
        <v>312</v>
      </c>
      <c r="CP69" s="553" t="s">
        <v>312</v>
      </c>
      <c r="CQ69" s="553" t="s">
        <v>312</v>
      </c>
      <c r="CR69" s="553" t="s">
        <v>312</v>
      </c>
      <c r="CS69" s="553" t="s">
        <v>312</v>
      </c>
      <c r="CT69" s="553" t="s">
        <v>312</v>
      </c>
      <c r="CU69" s="553" t="s">
        <v>312</v>
      </c>
      <c r="CV69" s="553" t="s">
        <v>312</v>
      </c>
      <c r="CW69" s="553" t="s">
        <v>312</v>
      </c>
      <c r="CX69" s="553" t="s">
        <v>312</v>
      </c>
      <c r="CY69" s="553" t="s">
        <v>312</v>
      </c>
      <c r="CZ69" s="553" t="s">
        <v>312</v>
      </c>
      <c r="DA69" s="553" t="s">
        <v>312</v>
      </c>
      <c r="DB69" s="553" t="s">
        <v>312</v>
      </c>
      <c r="DC69" s="553" t="s">
        <v>312</v>
      </c>
      <c r="DD69" s="553" t="s">
        <v>312</v>
      </c>
      <c r="DE69" s="553" t="s">
        <v>312</v>
      </c>
      <c r="DF69" s="553" t="s">
        <v>312</v>
      </c>
      <c r="DG69" s="553" t="s">
        <v>312</v>
      </c>
      <c r="DH69" s="553" t="s">
        <v>312</v>
      </c>
      <c r="DI69" s="553" t="s">
        <v>312</v>
      </c>
      <c r="DJ69" s="553" t="s">
        <v>312</v>
      </c>
      <c r="DK69" s="553" t="s">
        <v>312</v>
      </c>
      <c r="DL69" s="553" t="s">
        <v>312</v>
      </c>
      <c r="DM69" s="553" t="s">
        <v>312</v>
      </c>
      <c r="DN69" s="553" t="s">
        <v>312</v>
      </c>
      <c r="DO69" s="553" t="s">
        <v>312</v>
      </c>
      <c r="DP69" s="553" t="s">
        <v>312</v>
      </c>
      <c r="DQ69" s="555" t="s">
        <v>312</v>
      </c>
      <c r="DR69" s="552" t="s">
        <v>312</v>
      </c>
      <c r="DS69" s="553" t="s">
        <v>312</v>
      </c>
      <c r="DT69" s="553" t="s">
        <v>312</v>
      </c>
      <c r="DU69" s="553" t="s">
        <v>312</v>
      </c>
      <c r="DV69" s="553" t="s">
        <v>312</v>
      </c>
      <c r="DW69" s="553" t="s">
        <v>312</v>
      </c>
      <c r="DX69" s="553" t="s">
        <v>312</v>
      </c>
      <c r="DY69" s="553" t="s">
        <v>312</v>
      </c>
      <c r="DZ69" s="553" t="s">
        <v>312</v>
      </c>
      <c r="EA69" s="553" t="s">
        <v>312</v>
      </c>
      <c r="EB69" s="553" t="s">
        <v>312</v>
      </c>
      <c r="EC69" s="553" t="s">
        <v>312</v>
      </c>
      <c r="ED69" s="553" t="s">
        <v>312</v>
      </c>
      <c r="EE69" s="553" t="s">
        <v>312</v>
      </c>
      <c r="EF69" s="553" t="s">
        <v>312</v>
      </c>
      <c r="EG69" s="553" t="s">
        <v>312</v>
      </c>
      <c r="EH69" s="553" t="s">
        <v>312</v>
      </c>
      <c r="EI69" s="553" t="s">
        <v>312</v>
      </c>
      <c r="EJ69" s="553" t="s">
        <v>312</v>
      </c>
      <c r="EK69" s="553" t="s">
        <v>312</v>
      </c>
      <c r="EL69" s="553" t="s">
        <v>312</v>
      </c>
      <c r="EM69" s="553" t="s">
        <v>312</v>
      </c>
      <c r="EN69" s="553" t="s">
        <v>312</v>
      </c>
      <c r="EO69" s="553" t="s">
        <v>312</v>
      </c>
      <c r="EP69" s="553" t="s">
        <v>312</v>
      </c>
      <c r="EQ69" s="553" t="s">
        <v>312</v>
      </c>
      <c r="ER69" s="553" t="s">
        <v>312</v>
      </c>
      <c r="ES69" s="553" t="s">
        <v>312</v>
      </c>
      <c r="ET69" s="553" t="s">
        <v>312</v>
      </c>
      <c r="EU69" s="553" t="s">
        <v>312</v>
      </c>
      <c r="EV69" s="553" t="s">
        <v>312</v>
      </c>
      <c r="EW69" s="553" t="s">
        <v>312</v>
      </c>
      <c r="EX69" s="553" t="s">
        <v>312</v>
      </c>
      <c r="EY69" s="553" t="s">
        <v>312</v>
      </c>
      <c r="EZ69" s="553" t="s">
        <v>312</v>
      </c>
      <c r="FA69" s="553" t="s">
        <v>312</v>
      </c>
      <c r="FB69" s="553" t="s">
        <v>312</v>
      </c>
      <c r="FC69" s="553" t="s">
        <v>312</v>
      </c>
      <c r="FD69" s="553" t="s">
        <v>312</v>
      </c>
      <c r="FE69" s="556" t="s">
        <v>312</v>
      </c>
      <c r="FF69" s="1"/>
      <c r="FG69" s="1"/>
      <c r="FH69" s="1"/>
      <c r="FI69" s="1"/>
      <c r="FJ69" s="1"/>
      <c r="FK69" s="1"/>
      <c r="FL69" s="1"/>
      <c r="FM69" s="1"/>
      <c r="FN69" s="1"/>
      <c r="FO69" s="1"/>
      <c r="FP69" s="1"/>
      <c r="FQ69" s="1"/>
      <c r="FR69" s="1"/>
      <c r="FS69" s="1"/>
      <c r="FT69" s="1"/>
      <c r="FU69" s="1"/>
      <c r="FV69" s="1"/>
      <c r="FW69" s="1"/>
      <c r="FX69" s="1"/>
      <c r="FY69" s="1"/>
      <c r="FZ69" s="1"/>
      <c r="GA69" s="1"/>
      <c r="GB69" s="1"/>
      <c r="GC69" s="1"/>
      <c r="GD69" s="1"/>
    </row>
    <row r="70" spans="1:186" ht="15.75" customHeight="1" x14ac:dyDescent="0.2">
      <c r="A70" s="549" t="str">
        <f t="shared" si="6"/>
        <v>Bare ground</v>
      </c>
      <c r="B70" s="550" t="str">
        <f t="shared" si="4"/>
        <v>Bare ground/NA</v>
      </c>
      <c r="C70" s="763"/>
      <c r="D70" s="779" t="str">
        <f>'Z2 DISTINCTIVENESS'!B42</f>
        <v>Bare ground</v>
      </c>
      <c r="E70" s="551" t="s">
        <v>310</v>
      </c>
      <c r="F70" s="552" t="s">
        <v>312</v>
      </c>
      <c r="G70" s="561" t="s">
        <v>312</v>
      </c>
      <c r="H70" s="562" t="s">
        <v>312</v>
      </c>
      <c r="I70" s="562" t="s">
        <v>312</v>
      </c>
      <c r="J70" s="562" t="s">
        <v>312</v>
      </c>
      <c r="K70" s="562" t="s">
        <v>312</v>
      </c>
      <c r="L70" s="562" t="s">
        <v>312</v>
      </c>
      <c r="M70" s="562" t="s">
        <v>312</v>
      </c>
      <c r="N70" s="562" t="s">
        <v>312</v>
      </c>
      <c r="O70" s="562" t="s">
        <v>312</v>
      </c>
      <c r="P70" s="562" t="s">
        <v>312</v>
      </c>
      <c r="Q70" s="562" t="s">
        <v>312</v>
      </c>
      <c r="R70" s="562" t="s">
        <v>312</v>
      </c>
      <c r="S70" s="562" t="s">
        <v>312</v>
      </c>
      <c r="T70" s="562" t="s">
        <v>312</v>
      </c>
      <c r="U70" s="562" t="s">
        <v>312</v>
      </c>
      <c r="V70" s="562" t="s">
        <v>312</v>
      </c>
      <c r="W70" s="562" t="s">
        <v>312</v>
      </c>
      <c r="X70" s="562" t="s">
        <v>312</v>
      </c>
      <c r="Y70" s="562" t="s">
        <v>312</v>
      </c>
      <c r="Z70" s="562" t="s">
        <v>312</v>
      </c>
      <c r="AA70" s="562" t="s">
        <v>312</v>
      </c>
      <c r="AB70" s="562" t="s">
        <v>312</v>
      </c>
      <c r="AC70" s="562" t="s">
        <v>312</v>
      </c>
      <c r="AD70" s="562" t="s">
        <v>312</v>
      </c>
      <c r="AE70" s="562" t="s">
        <v>312</v>
      </c>
      <c r="AF70" s="562" t="s">
        <v>312</v>
      </c>
      <c r="AG70" s="562" t="s">
        <v>312</v>
      </c>
      <c r="AH70" s="562" t="s">
        <v>312</v>
      </c>
      <c r="AI70" s="562" t="s">
        <v>312</v>
      </c>
      <c r="AJ70" s="562" t="s">
        <v>312</v>
      </c>
      <c r="AK70" s="562" t="s">
        <v>312</v>
      </c>
      <c r="AL70" s="562" t="s">
        <v>312</v>
      </c>
      <c r="AM70" s="562" t="s">
        <v>312</v>
      </c>
      <c r="AN70" s="562" t="s">
        <v>312</v>
      </c>
      <c r="AO70" s="562" t="s">
        <v>312</v>
      </c>
      <c r="AP70" s="562" t="s">
        <v>312</v>
      </c>
      <c r="AQ70" s="562" t="s">
        <v>312</v>
      </c>
      <c r="AR70" s="562" t="s">
        <v>312</v>
      </c>
      <c r="AS70" s="562" t="s">
        <v>312</v>
      </c>
      <c r="AT70" s="562" t="s">
        <v>312</v>
      </c>
      <c r="AU70" s="562" t="s">
        <v>312</v>
      </c>
      <c r="AV70" s="562" t="s">
        <v>312</v>
      </c>
      <c r="AW70" s="562" t="s">
        <v>312</v>
      </c>
      <c r="AX70" s="562" t="s">
        <v>312</v>
      </c>
      <c r="AY70" s="562" t="s">
        <v>312</v>
      </c>
      <c r="AZ70" s="562" t="s">
        <v>312</v>
      </c>
      <c r="BA70" s="562" t="s">
        <v>312</v>
      </c>
      <c r="BB70" s="562" t="s">
        <v>312</v>
      </c>
      <c r="BC70" s="562" t="s">
        <v>312</v>
      </c>
      <c r="BD70" s="562" t="s">
        <v>312</v>
      </c>
      <c r="BE70" s="562" t="s">
        <v>312</v>
      </c>
      <c r="BF70" s="562" t="s">
        <v>312</v>
      </c>
      <c r="BG70" s="562" t="s">
        <v>312</v>
      </c>
      <c r="BH70" s="562" t="s">
        <v>312</v>
      </c>
      <c r="BI70" s="562" t="s">
        <v>312</v>
      </c>
      <c r="BJ70" s="562" t="s">
        <v>312</v>
      </c>
      <c r="BK70" s="562" t="s">
        <v>312</v>
      </c>
      <c r="BL70" s="562" t="s">
        <v>312</v>
      </c>
      <c r="BM70" s="562" t="s">
        <v>312</v>
      </c>
      <c r="BN70" s="562" t="s">
        <v>312</v>
      </c>
      <c r="BO70" s="562" t="s">
        <v>312</v>
      </c>
      <c r="BP70" s="562" t="s">
        <v>312</v>
      </c>
      <c r="BQ70" s="562" t="s">
        <v>312</v>
      </c>
      <c r="BR70" s="562" t="s">
        <v>312</v>
      </c>
      <c r="BS70" s="562" t="s">
        <v>312</v>
      </c>
      <c r="BT70" s="562" t="s">
        <v>312</v>
      </c>
      <c r="BU70" s="562" t="s">
        <v>312</v>
      </c>
      <c r="BV70" s="553" t="s">
        <v>312</v>
      </c>
      <c r="BW70" s="553" t="s">
        <v>312</v>
      </c>
      <c r="BX70" s="553" t="s">
        <v>312</v>
      </c>
      <c r="BY70" s="553" t="s">
        <v>312</v>
      </c>
      <c r="BZ70" s="553" t="s">
        <v>312</v>
      </c>
      <c r="CA70" s="553" t="s">
        <v>312</v>
      </c>
      <c r="CB70" s="553" t="s">
        <v>312</v>
      </c>
      <c r="CC70" s="553" t="s">
        <v>312</v>
      </c>
      <c r="CD70" s="553" t="s">
        <v>312</v>
      </c>
      <c r="CE70" s="553" t="s">
        <v>312</v>
      </c>
      <c r="CF70" s="553" t="s">
        <v>312</v>
      </c>
      <c r="CG70" s="553" t="s">
        <v>312</v>
      </c>
      <c r="CH70" s="553" t="s">
        <v>312</v>
      </c>
      <c r="CI70" s="553" t="s">
        <v>312</v>
      </c>
      <c r="CJ70" s="553" t="s">
        <v>312</v>
      </c>
      <c r="CK70" s="553" t="s">
        <v>312</v>
      </c>
      <c r="CL70" s="553" t="s">
        <v>312</v>
      </c>
      <c r="CM70" s="553" t="s">
        <v>312</v>
      </c>
      <c r="CN70" s="553" t="s">
        <v>312</v>
      </c>
      <c r="CO70" s="553" t="s">
        <v>312</v>
      </c>
      <c r="CP70" s="553" t="s">
        <v>312</v>
      </c>
      <c r="CQ70" s="553" t="s">
        <v>312</v>
      </c>
      <c r="CR70" s="553" t="s">
        <v>312</v>
      </c>
      <c r="CS70" s="553" t="s">
        <v>312</v>
      </c>
      <c r="CT70" s="553" t="s">
        <v>312</v>
      </c>
      <c r="CU70" s="553" t="s">
        <v>312</v>
      </c>
      <c r="CV70" s="553" t="s">
        <v>312</v>
      </c>
      <c r="CW70" s="553" t="s">
        <v>312</v>
      </c>
      <c r="CX70" s="553" t="s">
        <v>312</v>
      </c>
      <c r="CY70" s="553" t="s">
        <v>312</v>
      </c>
      <c r="CZ70" s="553" t="s">
        <v>312</v>
      </c>
      <c r="DA70" s="553" t="s">
        <v>312</v>
      </c>
      <c r="DB70" s="553" t="s">
        <v>312</v>
      </c>
      <c r="DC70" s="553" t="s">
        <v>312</v>
      </c>
      <c r="DD70" s="553" t="s">
        <v>312</v>
      </c>
      <c r="DE70" s="553" t="s">
        <v>312</v>
      </c>
      <c r="DF70" s="553" t="s">
        <v>312</v>
      </c>
      <c r="DG70" s="553" t="s">
        <v>312</v>
      </c>
      <c r="DH70" s="553" t="s">
        <v>312</v>
      </c>
      <c r="DI70" s="553" t="s">
        <v>312</v>
      </c>
      <c r="DJ70" s="553" t="s">
        <v>312</v>
      </c>
      <c r="DK70" s="553" t="s">
        <v>312</v>
      </c>
      <c r="DL70" s="553" t="s">
        <v>312</v>
      </c>
      <c r="DM70" s="553" t="s">
        <v>312</v>
      </c>
      <c r="DN70" s="553" t="s">
        <v>312</v>
      </c>
      <c r="DO70" s="553" t="s">
        <v>312</v>
      </c>
      <c r="DP70" s="553" t="s">
        <v>312</v>
      </c>
      <c r="DQ70" s="555" t="s">
        <v>312</v>
      </c>
      <c r="DR70" s="552" t="s">
        <v>312</v>
      </c>
      <c r="DS70" s="553" t="s">
        <v>312</v>
      </c>
      <c r="DT70" s="553" t="s">
        <v>312</v>
      </c>
      <c r="DU70" s="553" t="s">
        <v>312</v>
      </c>
      <c r="DV70" s="553" t="s">
        <v>312</v>
      </c>
      <c r="DW70" s="553" t="s">
        <v>312</v>
      </c>
      <c r="DX70" s="553" t="s">
        <v>312</v>
      </c>
      <c r="DY70" s="553" t="s">
        <v>312</v>
      </c>
      <c r="DZ70" s="553" t="s">
        <v>312</v>
      </c>
      <c r="EA70" s="553" t="s">
        <v>312</v>
      </c>
      <c r="EB70" s="553" t="s">
        <v>312</v>
      </c>
      <c r="EC70" s="553" t="s">
        <v>312</v>
      </c>
      <c r="ED70" s="553" t="s">
        <v>312</v>
      </c>
      <c r="EE70" s="553" t="s">
        <v>312</v>
      </c>
      <c r="EF70" s="553" t="s">
        <v>312</v>
      </c>
      <c r="EG70" s="553" t="s">
        <v>312</v>
      </c>
      <c r="EH70" s="553" t="s">
        <v>312</v>
      </c>
      <c r="EI70" s="553" t="s">
        <v>312</v>
      </c>
      <c r="EJ70" s="553" t="s">
        <v>312</v>
      </c>
      <c r="EK70" s="553" t="s">
        <v>312</v>
      </c>
      <c r="EL70" s="553" t="s">
        <v>312</v>
      </c>
      <c r="EM70" s="553" t="s">
        <v>312</v>
      </c>
      <c r="EN70" s="553" t="s">
        <v>312</v>
      </c>
      <c r="EO70" s="553" t="s">
        <v>312</v>
      </c>
      <c r="EP70" s="553" t="s">
        <v>312</v>
      </c>
      <c r="EQ70" s="553" t="s">
        <v>312</v>
      </c>
      <c r="ER70" s="553" t="s">
        <v>312</v>
      </c>
      <c r="ES70" s="553" t="s">
        <v>312</v>
      </c>
      <c r="ET70" s="553" t="s">
        <v>312</v>
      </c>
      <c r="EU70" s="553" t="s">
        <v>312</v>
      </c>
      <c r="EV70" s="553" t="s">
        <v>312</v>
      </c>
      <c r="EW70" s="553" t="s">
        <v>312</v>
      </c>
      <c r="EX70" s="553" t="s">
        <v>312</v>
      </c>
      <c r="EY70" s="553" t="s">
        <v>312</v>
      </c>
      <c r="EZ70" s="553" t="s">
        <v>312</v>
      </c>
      <c r="FA70" s="553" t="s">
        <v>312</v>
      </c>
      <c r="FB70" s="553" t="s">
        <v>312</v>
      </c>
      <c r="FC70" s="553" t="s">
        <v>312</v>
      </c>
      <c r="FD70" s="553" t="s">
        <v>312</v>
      </c>
      <c r="FE70" s="556" t="s">
        <v>312</v>
      </c>
      <c r="FF70" s="565"/>
      <c r="FG70" s="1"/>
      <c r="FH70" s="1"/>
      <c r="FI70" s="1"/>
      <c r="FJ70" s="1"/>
      <c r="FK70" s="1"/>
      <c r="FL70" s="1"/>
      <c r="FM70" s="1"/>
      <c r="FN70" s="1"/>
      <c r="FO70" s="1"/>
      <c r="FP70" s="1"/>
      <c r="FQ70" s="1"/>
      <c r="FR70" s="1"/>
      <c r="FS70" s="1"/>
      <c r="FT70" s="1"/>
      <c r="FU70" s="1"/>
      <c r="FV70" s="1"/>
      <c r="FW70" s="1"/>
      <c r="FX70" s="1"/>
      <c r="FY70" s="1"/>
      <c r="FZ70" s="1"/>
      <c r="GA70" s="1"/>
      <c r="GB70" s="1"/>
      <c r="GC70" s="1"/>
      <c r="GD70" s="1"/>
    </row>
    <row r="71" spans="1:186" ht="15.75" customHeight="1" x14ac:dyDescent="0.2">
      <c r="A71" s="549" t="str">
        <f t="shared" si="6"/>
        <v>Bare ground</v>
      </c>
      <c r="B71" s="550" t="str">
        <f t="shared" si="4"/>
        <v>Bare ground/POOR</v>
      </c>
      <c r="C71" s="763"/>
      <c r="D71" s="775"/>
      <c r="E71" s="551" t="s">
        <v>331</v>
      </c>
      <c r="F71" s="552" t="s">
        <v>312</v>
      </c>
      <c r="G71" s="561" t="s">
        <v>312</v>
      </c>
      <c r="H71" s="562" t="s">
        <v>312</v>
      </c>
      <c r="I71" s="562" t="s">
        <v>312</v>
      </c>
      <c r="J71" s="553" t="s">
        <v>312</v>
      </c>
      <c r="K71" s="553" t="s">
        <v>312</v>
      </c>
      <c r="L71" s="553" t="s">
        <v>312</v>
      </c>
      <c r="M71" s="553" t="s">
        <v>312</v>
      </c>
      <c r="N71" s="553" t="s">
        <v>312</v>
      </c>
      <c r="O71" s="553" t="s">
        <v>312</v>
      </c>
      <c r="P71" s="553" t="s">
        <v>312</v>
      </c>
      <c r="Q71" s="553" t="s">
        <v>312</v>
      </c>
      <c r="R71" s="553" t="s">
        <v>312</v>
      </c>
      <c r="S71" s="553" t="s">
        <v>312</v>
      </c>
      <c r="T71" s="553" t="s">
        <v>312</v>
      </c>
      <c r="U71" s="553" t="s">
        <v>312</v>
      </c>
      <c r="V71" s="553" t="s">
        <v>312</v>
      </c>
      <c r="W71" s="553" t="s">
        <v>312</v>
      </c>
      <c r="X71" s="553" t="s">
        <v>312</v>
      </c>
      <c r="Y71" s="553" t="s">
        <v>312</v>
      </c>
      <c r="Z71" s="553" t="s">
        <v>312</v>
      </c>
      <c r="AA71" s="553" t="s">
        <v>312</v>
      </c>
      <c r="AB71" s="553" t="s">
        <v>312</v>
      </c>
      <c r="AC71" s="553" t="s">
        <v>312</v>
      </c>
      <c r="AD71" s="553" t="s">
        <v>312</v>
      </c>
      <c r="AE71" s="553" t="s">
        <v>312</v>
      </c>
      <c r="AF71" s="553" t="s">
        <v>312</v>
      </c>
      <c r="AG71" s="553" t="s">
        <v>312</v>
      </c>
      <c r="AH71" s="553" t="s">
        <v>312</v>
      </c>
      <c r="AI71" s="553" t="s">
        <v>312</v>
      </c>
      <c r="AJ71" s="553" t="s">
        <v>312</v>
      </c>
      <c r="AK71" s="553" t="s">
        <v>312</v>
      </c>
      <c r="AL71" s="553" t="s">
        <v>312</v>
      </c>
      <c r="AM71" s="553" t="s">
        <v>312</v>
      </c>
      <c r="AN71" s="553" t="s">
        <v>312</v>
      </c>
      <c r="AO71" s="553" t="s">
        <v>312</v>
      </c>
      <c r="AP71" s="553" t="s">
        <v>312</v>
      </c>
      <c r="AQ71" s="553" t="s">
        <v>312</v>
      </c>
      <c r="AR71" s="553" t="s">
        <v>312</v>
      </c>
      <c r="AS71" s="553" t="s">
        <v>312</v>
      </c>
      <c r="AT71" s="553" t="s">
        <v>312</v>
      </c>
      <c r="AU71" s="553" t="s">
        <v>312</v>
      </c>
      <c r="AV71" s="553" t="s">
        <v>312</v>
      </c>
      <c r="AW71" s="553" t="s">
        <v>312</v>
      </c>
      <c r="AX71" s="553" t="s">
        <v>312</v>
      </c>
      <c r="AY71" s="553" t="s">
        <v>312</v>
      </c>
      <c r="AZ71" s="553" t="s">
        <v>312</v>
      </c>
      <c r="BA71" s="553" t="s">
        <v>312</v>
      </c>
      <c r="BB71" s="553" t="s">
        <v>312</v>
      </c>
      <c r="BC71" s="553" t="s">
        <v>312</v>
      </c>
      <c r="BD71" s="553" t="s">
        <v>312</v>
      </c>
      <c r="BE71" s="553" t="s">
        <v>312</v>
      </c>
      <c r="BF71" s="553" t="s">
        <v>312</v>
      </c>
      <c r="BG71" s="553" t="s">
        <v>312</v>
      </c>
      <c r="BH71" s="553" t="s">
        <v>312</v>
      </c>
      <c r="BI71" s="553" t="s">
        <v>312</v>
      </c>
      <c r="BJ71" s="553" t="s">
        <v>312</v>
      </c>
      <c r="BK71" s="553" t="s">
        <v>312</v>
      </c>
      <c r="BL71" s="553" t="s">
        <v>312</v>
      </c>
      <c r="BM71" s="553" t="s">
        <v>312</v>
      </c>
      <c r="BN71" s="553" t="s">
        <v>312</v>
      </c>
      <c r="BO71" s="562" t="s">
        <v>312</v>
      </c>
      <c r="BP71" s="562" t="s">
        <v>312</v>
      </c>
      <c r="BQ71" s="562" t="s">
        <v>312</v>
      </c>
      <c r="BR71" s="562" t="s">
        <v>312</v>
      </c>
      <c r="BS71" s="562" t="s">
        <v>312</v>
      </c>
      <c r="BT71" s="562" t="s">
        <v>312</v>
      </c>
      <c r="BU71" s="562" t="s">
        <v>312</v>
      </c>
      <c r="BV71" s="553" t="s">
        <v>312</v>
      </c>
      <c r="BW71" s="553" t="s">
        <v>312</v>
      </c>
      <c r="BX71" s="553" t="s">
        <v>312</v>
      </c>
      <c r="BY71" s="553" t="s">
        <v>312</v>
      </c>
      <c r="BZ71" s="553" t="s">
        <v>312</v>
      </c>
      <c r="CA71" s="553" t="s">
        <v>312</v>
      </c>
      <c r="CB71" s="553" t="s">
        <v>312</v>
      </c>
      <c r="CC71" s="553" t="s">
        <v>312</v>
      </c>
      <c r="CD71" s="553" t="s">
        <v>312</v>
      </c>
      <c r="CE71" s="553" t="s">
        <v>312</v>
      </c>
      <c r="CF71" s="553" t="s">
        <v>312</v>
      </c>
      <c r="CG71" s="553" t="s">
        <v>312</v>
      </c>
      <c r="CH71" s="553" t="s">
        <v>312</v>
      </c>
      <c r="CI71" s="553" t="s">
        <v>312</v>
      </c>
      <c r="CJ71" s="553" t="s">
        <v>312</v>
      </c>
      <c r="CK71" s="553" t="s">
        <v>312</v>
      </c>
      <c r="CL71" s="553" t="s">
        <v>312</v>
      </c>
      <c r="CM71" s="553" t="s">
        <v>312</v>
      </c>
      <c r="CN71" s="553" t="s">
        <v>312</v>
      </c>
      <c r="CO71" s="553" t="s">
        <v>312</v>
      </c>
      <c r="CP71" s="553" t="s">
        <v>312</v>
      </c>
      <c r="CQ71" s="553" t="s">
        <v>312</v>
      </c>
      <c r="CR71" s="553" t="s">
        <v>312</v>
      </c>
      <c r="CS71" s="553" t="s">
        <v>312</v>
      </c>
      <c r="CT71" s="553" t="s">
        <v>312</v>
      </c>
      <c r="CU71" s="553" t="s">
        <v>312</v>
      </c>
      <c r="CV71" s="553" t="s">
        <v>312</v>
      </c>
      <c r="CW71" s="553" t="s">
        <v>312</v>
      </c>
      <c r="CX71" s="553" t="s">
        <v>312</v>
      </c>
      <c r="CY71" s="553" t="s">
        <v>312</v>
      </c>
      <c r="CZ71" s="553" t="s">
        <v>312</v>
      </c>
      <c r="DA71" s="553" t="s">
        <v>312</v>
      </c>
      <c r="DB71" s="553" t="s">
        <v>312</v>
      </c>
      <c r="DC71" s="553" t="s">
        <v>312</v>
      </c>
      <c r="DD71" s="553" t="s">
        <v>312</v>
      </c>
      <c r="DE71" s="553" t="s">
        <v>312</v>
      </c>
      <c r="DF71" s="553" t="s">
        <v>312</v>
      </c>
      <c r="DG71" s="553" t="s">
        <v>312</v>
      </c>
      <c r="DH71" s="553" t="s">
        <v>312</v>
      </c>
      <c r="DI71" s="553" t="s">
        <v>312</v>
      </c>
      <c r="DJ71" s="553" t="s">
        <v>312</v>
      </c>
      <c r="DK71" s="553" t="s">
        <v>312</v>
      </c>
      <c r="DL71" s="553" t="s">
        <v>312</v>
      </c>
      <c r="DM71" s="553" t="s">
        <v>312</v>
      </c>
      <c r="DN71" s="553" t="s">
        <v>312</v>
      </c>
      <c r="DO71" s="553" t="s">
        <v>312</v>
      </c>
      <c r="DP71" s="553" t="s">
        <v>312</v>
      </c>
      <c r="DQ71" s="555" t="s">
        <v>312</v>
      </c>
      <c r="DR71" s="552" t="s">
        <v>312</v>
      </c>
      <c r="DS71" s="553" t="s">
        <v>312</v>
      </c>
      <c r="DT71" s="553" t="s">
        <v>312</v>
      </c>
      <c r="DU71" s="553" t="s">
        <v>312</v>
      </c>
      <c r="DV71" s="553" t="s">
        <v>312</v>
      </c>
      <c r="DW71" s="553" t="s">
        <v>312</v>
      </c>
      <c r="DX71" s="553" t="s">
        <v>312</v>
      </c>
      <c r="DY71" s="553" t="s">
        <v>312</v>
      </c>
      <c r="DZ71" s="553" t="s">
        <v>312</v>
      </c>
      <c r="EA71" s="553" t="s">
        <v>312</v>
      </c>
      <c r="EB71" s="553" t="s">
        <v>312</v>
      </c>
      <c r="EC71" s="553" t="s">
        <v>312</v>
      </c>
      <c r="ED71" s="553" t="s">
        <v>312</v>
      </c>
      <c r="EE71" s="553" t="s">
        <v>312</v>
      </c>
      <c r="EF71" s="553" t="s">
        <v>312</v>
      </c>
      <c r="EG71" s="553" t="s">
        <v>312</v>
      </c>
      <c r="EH71" s="553" t="s">
        <v>312</v>
      </c>
      <c r="EI71" s="553" t="s">
        <v>312</v>
      </c>
      <c r="EJ71" s="553" t="s">
        <v>312</v>
      </c>
      <c r="EK71" s="553" t="s">
        <v>312</v>
      </c>
      <c r="EL71" s="553" t="s">
        <v>312</v>
      </c>
      <c r="EM71" s="553" t="s">
        <v>312</v>
      </c>
      <c r="EN71" s="553" t="s">
        <v>312</v>
      </c>
      <c r="EO71" s="553" t="s">
        <v>312</v>
      </c>
      <c r="EP71" s="553" t="s">
        <v>312</v>
      </c>
      <c r="EQ71" s="553" t="s">
        <v>312</v>
      </c>
      <c r="ER71" s="553" t="s">
        <v>312</v>
      </c>
      <c r="ES71" s="553" t="s">
        <v>312</v>
      </c>
      <c r="ET71" s="553" t="s">
        <v>312</v>
      </c>
      <c r="EU71" s="553" t="s">
        <v>312</v>
      </c>
      <c r="EV71" s="553" t="s">
        <v>312</v>
      </c>
      <c r="EW71" s="553" t="s">
        <v>312</v>
      </c>
      <c r="EX71" s="553" t="s">
        <v>312</v>
      </c>
      <c r="EY71" s="553" t="s">
        <v>312</v>
      </c>
      <c r="EZ71" s="553" t="s">
        <v>312</v>
      </c>
      <c r="FA71" s="553" t="s">
        <v>312</v>
      </c>
      <c r="FB71" s="553" t="s">
        <v>312</v>
      </c>
      <c r="FC71" s="553" t="s">
        <v>312</v>
      </c>
      <c r="FD71" s="553" t="s">
        <v>312</v>
      </c>
      <c r="FE71" s="556" t="s">
        <v>312</v>
      </c>
      <c r="FF71" s="1"/>
      <c r="FG71" s="1"/>
      <c r="FH71" s="1"/>
      <c r="FI71" s="1"/>
      <c r="FJ71" s="1"/>
      <c r="FK71" s="1"/>
      <c r="FL71" s="1"/>
      <c r="FM71" s="1"/>
      <c r="FN71" s="1"/>
      <c r="FO71" s="1"/>
      <c r="FP71" s="1"/>
      <c r="FQ71" s="1"/>
      <c r="FR71" s="1"/>
      <c r="FS71" s="1"/>
      <c r="FT71" s="1"/>
      <c r="FU71" s="1"/>
      <c r="FV71" s="1"/>
      <c r="FW71" s="1"/>
      <c r="FX71" s="1"/>
      <c r="FY71" s="1"/>
      <c r="FZ71" s="1"/>
      <c r="GA71" s="1"/>
      <c r="GB71" s="1"/>
      <c r="GC71" s="1"/>
      <c r="GD71" s="1"/>
    </row>
    <row r="72" spans="1:186" ht="15.75" customHeight="1" x14ac:dyDescent="0.2">
      <c r="A72" s="549" t="str">
        <f t="shared" si="6"/>
        <v>Bare ground</v>
      </c>
      <c r="B72" s="550" t="str">
        <f t="shared" si="4"/>
        <v>Bare ground/MODERATE</v>
      </c>
      <c r="C72" s="763"/>
      <c r="D72" s="775"/>
      <c r="E72" s="551" t="s">
        <v>130</v>
      </c>
      <c r="F72" s="552" t="s">
        <v>312</v>
      </c>
      <c r="G72" s="561" t="s">
        <v>312</v>
      </c>
      <c r="H72" s="562" t="s">
        <v>312</v>
      </c>
      <c r="I72" s="562" t="s">
        <v>312</v>
      </c>
      <c r="J72" s="553" t="s">
        <v>312</v>
      </c>
      <c r="K72" s="553" t="s">
        <v>312</v>
      </c>
      <c r="L72" s="553" t="s">
        <v>312</v>
      </c>
      <c r="M72" s="553" t="s">
        <v>312</v>
      </c>
      <c r="N72" s="553" t="s">
        <v>312</v>
      </c>
      <c r="O72" s="553" t="s">
        <v>312</v>
      </c>
      <c r="P72" s="553" t="s">
        <v>312</v>
      </c>
      <c r="Q72" s="553" t="s">
        <v>312</v>
      </c>
      <c r="R72" s="553" t="s">
        <v>312</v>
      </c>
      <c r="S72" s="553" t="s">
        <v>312</v>
      </c>
      <c r="T72" s="553" t="s">
        <v>312</v>
      </c>
      <c r="U72" s="553" t="s">
        <v>312</v>
      </c>
      <c r="V72" s="553" t="s">
        <v>312</v>
      </c>
      <c r="W72" s="553" t="s">
        <v>312</v>
      </c>
      <c r="X72" s="553" t="s">
        <v>312</v>
      </c>
      <c r="Y72" s="553" t="s">
        <v>312</v>
      </c>
      <c r="Z72" s="553" t="s">
        <v>312</v>
      </c>
      <c r="AA72" s="553" t="s">
        <v>312</v>
      </c>
      <c r="AB72" s="553" t="s">
        <v>312</v>
      </c>
      <c r="AC72" s="553" t="s">
        <v>312</v>
      </c>
      <c r="AD72" s="553" t="s">
        <v>312</v>
      </c>
      <c r="AE72" s="553" t="s">
        <v>312</v>
      </c>
      <c r="AF72" s="553" t="s">
        <v>312</v>
      </c>
      <c r="AG72" s="553" t="s">
        <v>312</v>
      </c>
      <c r="AH72" s="553" t="s">
        <v>312</v>
      </c>
      <c r="AI72" s="553" t="s">
        <v>312</v>
      </c>
      <c r="AJ72" s="553" t="s">
        <v>312</v>
      </c>
      <c r="AK72" s="553" t="s">
        <v>312</v>
      </c>
      <c r="AL72" s="553" t="s">
        <v>312</v>
      </c>
      <c r="AM72" s="553" t="s">
        <v>312</v>
      </c>
      <c r="AN72" s="553" t="s">
        <v>312</v>
      </c>
      <c r="AO72" s="553" t="s">
        <v>312</v>
      </c>
      <c r="AP72" s="553" t="s">
        <v>312</v>
      </c>
      <c r="AQ72" s="553" t="s">
        <v>312</v>
      </c>
      <c r="AR72" s="553" t="s">
        <v>312</v>
      </c>
      <c r="AS72" s="553" t="s">
        <v>312</v>
      </c>
      <c r="AT72" s="553" t="s">
        <v>312</v>
      </c>
      <c r="AU72" s="553" t="s">
        <v>312</v>
      </c>
      <c r="AV72" s="553" t="s">
        <v>312</v>
      </c>
      <c r="AW72" s="553" t="s">
        <v>312</v>
      </c>
      <c r="AX72" s="553" t="s">
        <v>312</v>
      </c>
      <c r="AY72" s="553" t="s">
        <v>312</v>
      </c>
      <c r="AZ72" s="553" t="s">
        <v>312</v>
      </c>
      <c r="BA72" s="553" t="s">
        <v>312</v>
      </c>
      <c r="BB72" s="553" t="s">
        <v>312</v>
      </c>
      <c r="BC72" s="553" t="s">
        <v>312</v>
      </c>
      <c r="BD72" s="553" t="s">
        <v>312</v>
      </c>
      <c r="BE72" s="553" t="s">
        <v>312</v>
      </c>
      <c r="BF72" s="553" t="s">
        <v>312</v>
      </c>
      <c r="BG72" s="553" t="s">
        <v>312</v>
      </c>
      <c r="BH72" s="553" t="s">
        <v>312</v>
      </c>
      <c r="BI72" s="553" t="s">
        <v>312</v>
      </c>
      <c r="BJ72" s="553" t="s">
        <v>312</v>
      </c>
      <c r="BK72" s="553" t="s">
        <v>312</v>
      </c>
      <c r="BL72" s="553" t="s">
        <v>312</v>
      </c>
      <c r="BM72" s="553" t="s">
        <v>312</v>
      </c>
      <c r="BN72" s="553" t="s">
        <v>312</v>
      </c>
      <c r="BO72" s="562" t="s">
        <v>312</v>
      </c>
      <c r="BP72" s="562" t="s">
        <v>312</v>
      </c>
      <c r="BQ72" s="562" t="s">
        <v>312</v>
      </c>
      <c r="BR72" s="562" t="s">
        <v>312</v>
      </c>
      <c r="BS72" s="562" t="s">
        <v>312</v>
      </c>
      <c r="BT72" s="562" t="s">
        <v>312</v>
      </c>
      <c r="BU72" s="562" t="s">
        <v>312</v>
      </c>
      <c r="BV72" s="562" t="s">
        <v>312</v>
      </c>
      <c r="BW72" s="562" t="s">
        <v>312</v>
      </c>
      <c r="BX72" s="562" t="s">
        <v>312</v>
      </c>
      <c r="BY72" s="562" t="s">
        <v>312</v>
      </c>
      <c r="BZ72" s="562" t="s">
        <v>312</v>
      </c>
      <c r="CA72" s="562" t="s">
        <v>312</v>
      </c>
      <c r="CB72" s="562" t="s">
        <v>312</v>
      </c>
      <c r="CC72" s="562" t="s">
        <v>312</v>
      </c>
      <c r="CD72" s="562" t="s">
        <v>312</v>
      </c>
      <c r="CE72" s="562" t="s">
        <v>312</v>
      </c>
      <c r="CF72" s="562" t="s">
        <v>312</v>
      </c>
      <c r="CG72" s="562" t="s">
        <v>312</v>
      </c>
      <c r="CH72" s="562" t="s">
        <v>312</v>
      </c>
      <c r="CI72" s="562" t="s">
        <v>312</v>
      </c>
      <c r="CJ72" s="562" t="s">
        <v>312</v>
      </c>
      <c r="CK72" s="562" t="s">
        <v>312</v>
      </c>
      <c r="CL72" s="562" t="s">
        <v>312</v>
      </c>
      <c r="CM72" s="562" t="s">
        <v>312</v>
      </c>
      <c r="CN72" s="562" t="s">
        <v>312</v>
      </c>
      <c r="CO72" s="562" t="s">
        <v>312</v>
      </c>
      <c r="CP72" s="562" t="s">
        <v>312</v>
      </c>
      <c r="CQ72" s="562" t="s">
        <v>312</v>
      </c>
      <c r="CR72" s="562" t="s">
        <v>312</v>
      </c>
      <c r="CS72" s="562" t="s">
        <v>312</v>
      </c>
      <c r="CT72" s="562" t="s">
        <v>312</v>
      </c>
      <c r="CU72" s="562" t="s">
        <v>312</v>
      </c>
      <c r="CV72" s="562" t="s">
        <v>312</v>
      </c>
      <c r="CW72" s="562" t="s">
        <v>312</v>
      </c>
      <c r="CX72" s="562" t="s">
        <v>312</v>
      </c>
      <c r="CY72" s="562" t="s">
        <v>312</v>
      </c>
      <c r="CZ72" s="562" t="s">
        <v>312</v>
      </c>
      <c r="DA72" s="562" t="s">
        <v>312</v>
      </c>
      <c r="DB72" s="562" t="s">
        <v>312</v>
      </c>
      <c r="DC72" s="562" t="s">
        <v>312</v>
      </c>
      <c r="DD72" s="562" t="s">
        <v>312</v>
      </c>
      <c r="DE72" s="562" t="s">
        <v>312</v>
      </c>
      <c r="DF72" s="562" t="s">
        <v>312</v>
      </c>
      <c r="DG72" s="562" t="s">
        <v>312</v>
      </c>
      <c r="DH72" s="562" t="s">
        <v>312</v>
      </c>
      <c r="DI72" s="562" t="s">
        <v>312</v>
      </c>
      <c r="DJ72" s="562" t="s">
        <v>312</v>
      </c>
      <c r="DK72" s="562" t="s">
        <v>312</v>
      </c>
      <c r="DL72" s="562" t="s">
        <v>312</v>
      </c>
      <c r="DM72" s="562" t="s">
        <v>312</v>
      </c>
      <c r="DN72" s="562" t="s">
        <v>312</v>
      </c>
      <c r="DO72" s="562" t="s">
        <v>312</v>
      </c>
      <c r="DP72" s="562" t="s">
        <v>312</v>
      </c>
      <c r="DQ72" s="563" t="s">
        <v>312</v>
      </c>
      <c r="DR72" s="564" t="s">
        <v>312</v>
      </c>
      <c r="DS72" s="562" t="s">
        <v>312</v>
      </c>
      <c r="DT72" s="562" t="s">
        <v>312</v>
      </c>
      <c r="DU72" s="562" t="s">
        <v>312</v>
      </c>
      <c r="DV72" s="562" t="s">
        <v>312</v>
      </c>
      <c r="DW72" s="562" t="s">
        <v>312</v>
      </c>
      <c r="DX72" s="562" t="s">
        <v>312</v>
      </c>
      <c r="DY72" s="562" t="s">
        <v>312</v>
      </c>
      <c r="DZ72" s="562" t="s">
        <v>312</v>
      </c>
      <c r="EA72" s="562" t="s">
        <v>312</v>
      </c>
      <c r="EB72" s="562" t="s">
        <v>312</v>
      </c>
      <c r="EC72" s="562" t="s">
        <v>312</v>
      </c>
      <c r="ED72" s="562" t="s">
        <v>312</v>
      </c>
      <c r="EE72" s="562" t="s">
        <v>312</v>
      </c>
      <c r="EF72" s="562" t="s">
        <v>312</v>
      </c>
      <c r="EG72" s="562" t="s">
        <v>312</v>
      </c>
      <c r="EH72" s="562" t="s">
        <v>312</v>
      </c>
      <c r="EI72" s="562" t="s">
        <v>312</v>
      </c>
      <c r="EJ72" s="562" t="s">
        <v>312</v>
      </c>
      <c r="EK72" s="562" t="s">
        <v>312</v>
      </c>
      <c r="EL72" s="562" t="s">
        <v>312</v>
      </c>
      <c r="EM72" s="562" t="s">
        <v>312</v>
      </c>
      <c r="EN72" s="562" t="s">
        <v>312</v>
      </c>
      <c r="EO72" s="553" t="s">
        <v>312</v>
      </c>
      <c r="EP72" s="553" t="s">
        <v>312</v>
      </c>
      <c r="EQ72" s="553" t="s">
        <v>312</v>
      </c>
      <c r="ER72" s="553" t="s">
        <v>312</v>
      </c>
      <c r="ES72" s="553" t="s">
        <v>312</v>
      </c>
      <c r="ET72" s="553" t="s">
        <v>312</v>
      </c>
      <c r="EU72" s="553" t="s">
        <v>312</v>
      </c>
      <c r="EV72" s="553" t="s">
        <v>312</v>
      </c>
      <c r="EW72" s="553" t="s">
        <v>312</v>
      </c>
      <c r="EX72" s="553" t="s">
        <v>312</v>
      </c>
      <c r="EY72" s="553" t="s">
        <v>312</v>
      </c>
      <c r="EZ72" s="553" t="s">
        <v>312</v>
      </c>
      <c r="FA72" s="553" t="s">
        <v>312</v>
      </c>
      <c r="FB72" s="553" t="s">
        <v>312</v>
      </c>
      <c r="FC72" s="553" t="s">
        <v>312</v>
      </c>
      <c r="FD72" s="553" t="s">
        <v>312</v>
      </c>
      <c r="FE72" s="556" t="s">
        <v>312</v>
      </c>
      <c r="FF72" s="1"/>
      <c r="FG72" s="1"/>
      <c r="FH72" s="1"/>
      <c r="FI72" s="1"/>
      <c r="FJ72" s="1"/>
      <c r="FK72" s="1"/>
      <c r="FL72" s="1"/>
      <c r="FM72" s="1"/>
      <c r="FN72" s="1"/>
      <c r="FO72" s="1"/>
      <c r="FP72" s="1"/>
      <c r="FQ72" s="1"/>
      <c r="FR72" s="1"/>
      <c r="FS72" s="1"/>
      <c r="FT72" s="1"/>
      <c r="FU72" s="1"/>
      <c r="FV72" s="1"/>
      <c r="FW72" s="1"/>
      <c r="FX72" s="1"/>
      <c r="FY72" s="1"/>
      <c r="FZ72" s="1"/>
      <c r="GA72" s="1"/>
      <c r="GB72" s="1"/>
      <c r="GC72" s="1"/>
      <c r="GD72" s="1"/>
    </row>
    <row r="73" spans="1:186" ht="15.75" customHeight="1" x14ac:dyDescent="0.2">
      <c r="A73" s="588" t="str">
        <f t="shared" si="6"/>
        <v>Bare ground</v>
      </c>
      <c r="B73" s="589" t="str">
        <f t="shared" si="4"/>
        <v>Bare ground/GOOD</v>
      </c>
      <c r="C73" s="769"/>
      <c r="D73" s="780"/>
      <c r="E73" s="590" t="s">
        <v>332</v>
      </c>
      <c r="F73" s="552" t="s">
        <v>312</v>
      </c>
      <c r="G73" s="561" t="s">
        <v>312</v>
      </c>
      <c r="H73" s="562" t="s">
        <v>312</v>
      </c>
      <c r="I73" s="562" t="s">
        <v>312</v>
      </c>
      <c r="J73" s="553" t="s">
        <v>312</v>
      </c>
      <c r="K73" s="553" t="s">
        <v>312</v>
      </c>
      <c r="L73" s="553" t="s">
        <v>312</v>
      </c>
      <c r="M73" s="553" t="s">
        <v>312</v>
      </c>
      <c r="N73" s="553" t="s">
        <v>312</v>
      </c>
      <c r="O73" s="553" t="s">
        <v>312</v>
      </c>
      <c r="P73" s="553" t="s">
        <v>312</v>
      </c>
      <c r="Q73" s="553" t="s">
        <v>312</v>
      </c>
      <c r="R73" s="553" t="s">
        <v>312</v>
      </c>
      <c r="S73" s="553" t="s">
        <v>312</v>
      </c>
      <c r="T73" s="553" t="s">
        <v>312</v>
      </c>
      <c r="U73" s="553" t="s">
        <v>312</v>
      </c>
      <c r="V73" s="553" t="s">
        <v>312</v>
      </c>
      <c r="W73" s="553" t="s">
        <v>312</v>
      </c>
      <c r="X73" s="553" t="s">
        <v>312</v>
      </c>
      <c r="Y73" s="553" t="s">
        <v>312</v>
      </c>
      <c r="Z73" s="553" t="s">
        <v>312</v>
      </c>
      <c r="AA73" s="553" t="s">
        <v>312</v>
      </c>
      <c r="AB73" s="553" t="s">
        <v>312</v>
      </c>
      <c r="AC73" s="553" t="s">
        <v>312</v>
      </c>
      <c r="AD73" s="553" t="s">
        <v>312</v>
      </c>
      <c r="AE73" s="553" t="s">
        <v>312</v>
      </c>
      <c r="AF73" s="553" t="s">
        <v>312</v>
      </c>
      <c r="AG73" s="553" t="s">
        <v>312</v>
      </c>
      <c r="AH73" s="553" t="s">
        <v>312</v>
      </c>
      <c r="AI73" s="553" t="s">
        <v>312</v>
      </c>
      <c r="AJ73" s="553" t="s">
        <v>312</v>
      </c>
      <c r="AK73" s="553" t="s">
        <v>312</v>
      </c>
      <c r="AL73" s="553" t="s">
        <v>312</v>
      </c>
      <c r="AM73" s="553" t="s">
        <v>312</v>
      </c>
      <c r="AN73" s="553" t="s">
        <v>312</v>
      </c>
      <c r="AO73" s="553" t="s">
        <v>312</v>
      </c>
      <c r="AP73" s="553" t="s">
        <v>312</v>
      </c>
      <c r="AQ73" s="553" t="s">
        <v>312</v>
      </c>
      <c r="AR73" s="553" t="s">
        <v>312</v>
      </c>
      <c r="AS73" s="553" t="s">
        <v>312</v>
      </c>
      <c r="AT73" s="553" t="s">
        <v>312</v>
      </c>
      <c r="AU73" s="553" t="s">
        <v>312</v>
      </c>
      <c r="AV73" s="553" t="s">
        <v>312</v>
      </c>
      <c r="AW73" s="553" t="s">
        <v>312</v>
      </c>
      <c r="AX73" s="553" t="s">
        <v>312</v>
      </c>
      <c r="AY73" s="553" t="s">
        <v>312</v>
      </c>
      <c r="AZ73" s="553" t="s">
        <v>312</v>
      </c>
      <c r="BA73" s="553" t="s">
        <v>312</v>
      </c>
      <c r="BB73" s="553" t="s">
        <v>312</v>
      </c>
      <c r="BC73" s="553" t="s">
        <v>312</v>
      </c>
      <c r="BD73" s="553" t="s">
        <v>312</v>
      </c>
      <c r="BE73" s="553" t="s">
        <v>312</v>
      </c>
      <c r="BF73" s="553" t="s">
        <v>312</v>
      </c>
      <c r="BG73" s="553" t="s">
        <v>312</v>
      </c>
      <c r="BH73" s="553" t="s">
        <v>312</v>
      </c>
      <c r="BI73" s="553" t="s">
        <v>312</v>
      </c>
      <c r="BJ73" s="553" t="s">
        <v>312</v>
      </c>
      <c r="BK73" s="553" t="s">
        <v>312</v>
      </c>
      <c r="BL73" s="553" t="s">
        <v>312</v>
      </c>
      <c r="BM73" s="553" t="s">
        <v>312</v>
      </c>
      <c r="BN73" s="553" t="s">
        <v>312</v>
      </c>
      <c r="BO73" s="562" t="s">
        <v>312</v>
      </c>
      <c r="BP73" s="562" t="s">
        <v>312</v>
      </c>
      <c r="BQ73" s="562" t="s">
        <v>312</v>
      </c>
      <c r="BR73" s="562" t="s">
        <v>312</v>
      </c>
      <c r="BS73" s="562" t="s">
        <v>312</v>
      </c>
      <c r="BT73" s="562" t="s">
        <v>312</v>
      </c>
      <c r="BU73" s="562" t="s">
        <v>312</v>
      </c>
      <c r="BV73" s="553" t="s">
        <v>312</v>
      </c>
      <c r="BW73" s="553" t="s">
        <v>312</v>
      </c>
      <c r="BX73" s="553" t="s">
        <v>312</v>
      </c>
      <c r="BY73" s="553" t="s">
        <v>312</v>
      </c>
      <c r="BZ73" s="553" t="s">
        <v>312</v>
      </c>
      <c r="CA73" s="553" t="s">
        <v>312</v>
      </c>
      <c r="CB73" s="553" t="s">
        <v>312</v>
      </c>
      <c r="CC73" s="553" t="s">
        <v>312</v>
      </c>
      <c r="CD73" s="553" t="s">
        <v>312</v>
      </c>
      <c r="CE73" s="553" t="s">
        <v>312</v>
      </c>
      <c r="CF73" s="553" t="s">
        <v>312</v>
      </c>
      <c r="CG73" s="553" t="s">
        <v>312</v>
      </c>
      <c r="CH73" s="553" t="s">
        <v>312</v>
      </c>
      <c r="CI73" s="553" t="s">
        <v>312</v>
      </c>
      <c r="CJ73" s="553" t="s">
        <v>312</v>
      </c>
      <c r="CK73" s="553" t="s">
        <v>312</v>
      </c>
      <c r="CL73" s="553" t="s">
        <v>312</v>
      </c>
      <c r="CM73" s="553" t="s">
        <v>312</v>
      </c>
      <c r="CN73" s="553" t="s">
        <v>312</v>
      </c>
      <c r="CO73" s="553" t="s">
        <v>312</v>
      </c>
      <c r="CP73" s="553" t="s">
        <v>312</v>
      </c>
      <c r="CQ73" s="553" t="s">
        <v>312</v>
      </c>
      <c r="CR73" s="553" t="s">
        <v>312</v>
      </c>
      <c r="CS73" s="553" t="s">
        <v>312</v>
      </c>
      <c r="CT73" s="553" t="s">
        <v>312</v>
      </c>
      <c r="CU73" s="553" t="s">
        <v>312</v>
      </c>
      <c r="CV73" s="553" t="s">
        <v>312</v>
      </c>
      <c r="CW73" s="553" t="s">
        <v>312</v>
      </c>
      <c r="CX73" s="553" t="s">
        <v>312</v>
      </c>
      <c r="CY73" s="553" t="s">
        <v>312</v>
      </c>
      <c r="CZ73" s="553" t="s">
        <v>312</v>
      </c>
      <c r="DA73" s="553" t="s">
        <v>312</v>
      </c>
      <c r="DB73" s="553" t="s">
        <v>312</v>
      </c>
      <c r="DC73" s="553" t="s">
        <v>312</v>
      </c>
      <c r="DD73" s="553" t="s">
        <v>312</v>
      </c>
      <c r="DE73" s="553" t="s">
        <v>312</v>
      </c>
      <c r="DF73" s="553" t="s">
        <v>312</v>
      </c>
      <c r="DG73" s="553" t="s">
        <v>312</v>
      </c>
      <c r="DH73" s="553" t="s">
        <v>312</v>
      </c>
      <c r="DI73" s="553" t="s">
        <v>312</v>
      </c>
      <c r="DJ73" s="553" t="s">
        <v>312</v>
      </c>
      <c r="DK73" s="553" t="s">
        <v>312</v>
      </c>
      <c r="DL73" s="553" t="s">
        <v>312</v>
      </c>
      <c r="DM73" s="553" t="s">
        <v>312</v>
      </c>
      <c r="DN73" s="553" t="s">
        <v>312</v>
      </c>
      <c r="DO73" s="553" t="s">
        <v>312</v>
      </c>
      <c r="DP73" s="553" t="s">
        <v>312</v>
      </c>
      <c r="DQ73" s="555" t="s">
        <v>312</v>
      </c>
      <c r="DR73" s="552" t="s">
        <v>312</v>
      </c>
      <c r="DS73" s="553" t="s">
        <v>312</v>
      </c>
      <c r="DT73" s="553" t="s">
        <v>312</v>
      </c>
      <c r="DU73" s="553" t="s">
        <v>312</v>
      </c>
      <c r="DV73" s="553" t="s">
        <v>312</v>
      </c>
      <c r="DW73" s="553" t="s">
        <v>312</v>
      </c>
      <c r="DX73" s="553" t="s">
        <v>312</v>
      </c>
      <c r="DY73" s="553" t="s">
        <v>312</v>
      </c>
      <c r="DZ73" s="553" t="s">
        <v>312</v>
      </c>
      <c r="EA73" s="553" t="s">
        <v>312</v>
      </c>
      <c r="EB73" s="553" t="s">
        <v>312</v>
      </c>
      <c r="EC73" s="553" t="s">
        <v>312</v>
      </c>
      <c r="ED73" s="553" t="s">
        <v>312</v>
      </c>
      <c r="EE73" s="553" t="s">
        <v>312</v>
      </c>
      <c r="EF73" s="553" t="s">
        <v>312</v>
      </c>
      <c r="EG73" s="553" t="s">
        <v>312</v>
      </c>
      <c r="EH73" s="553" t="s">
        <v>312</v>
      </c>
      <c r="EI73" s="553" t="s">
        <v>312</v>
      </c>
      <c r="EJ73" s="553" t="s">
        <v>312</v>
      </c>
      <c r="EK73" s="553" t="s">
        <v>312</v>
      </c>
      <c r="EL73" s="553" t="s">
        <v>312</v>
      </c>
      <c r="EM73" s="553" t="s">
        <v>312</v>
      </c>
      <c r="EN73" s="553" t="s">
        <v>312</v>
      </c>
      <c r="EO73" s="553" t="s">
        <v>312</v>
      </c>
      <c r="EP73" s="553" t="s">
        <v>312</v>
      </c>
      <c r="EQ73" s="553" t="s">
        <v>312</v>
      </c>
      <c r="ER73" s="553" t="s">
        <v>312</v>
      </c>
      <c r="ES73" s="553" t="s">
        <v>312</v>
      </c>
      <c r="ET73" s="553" t="s">
        <v>312</v>
      </c>
      <c r="EU73" s="553" t="s">
        <v>312</v>
      </c>
      <c r="EV73" s="553" t="s">
        <v>312</v>
      </c>
      <c r="EW73" s="553" t="s">
        <v>312</v>
      </c>
      <c r="EX73" s="553" t="s">
        <v>312</v>
      </c>
      <c r="EY73" s="553" t="s">
        <v>312</v>
      </c>
      <c r="EZ73" s="553" t="s">
        <v>312</v>
      </c>
      <c r="FA73" s="553" t="s">
        <v>312</v>
      </c>
      <c r="FB73" s="553" t="s">
        <v>312</v>
      </c>
      <c r="FC73" s="553" t="s">
        <v>312</v>
      </c>
      <c r="FD73" s="553" t="s">
        <v>312</v>
      </c>
      <c r="FE73" s="556" t="s">
        <v>312</v>
      </c>
      <c r="FF73" s="1"/>
      <c r="FG73" s="1"/>
      <c r="FH73" s="1"/>
      <c r="FI73" s="1"/>
      <c r="FJ73" s="1"/>
      <c r="FK73" s="1"/>
      <c r="FL73" s="1"/>
      <c r="FM73" s="1"/>
      <c r="FN73" s="1"/>
      <c r="FO73" s="1"/>
      <c r="FP73" s="1"/>
      <c r="FQ73" s="1"/>
      <c r="FR73" s="1"/>
      <c r="FS73" s="1"/>
      <c r="FT73" s="1"/>
      <c r="FU73" s="1"/>
      <c r="FV73" s="1"/>
      <c r="FW73" s="1"/>
      <c r="FX73" s="1"/>
      <c r="FY73" s="1"/>
      <c r="FZ73" s="1"/>
      <c r="GA73" s="1"/>
      <c r="GB73" s="1"/>
      <c r="GC73" s="1"/>
      <c r="GD73" s="1"/>
    </row>
    <row r="74" spans="1:186" ht="15.75" customHeight="1" x14ac:dyDescent="0.2">
      <c r="A74" s="591" t="str">
        <f t="shared" si="6"/>
        <v>Hill stream</v>
      </c>
      <c r="B74" s="592" t="str">
        <f t="shared" si="4"/>
        <v>Hill stream/NA</v>
      </c>
      <c r="C74" s="778" t="str">
        <f>'Z2 DISTINCTIVENESS'!A43</f>
        <v>Rivers and streams</v>
      </c>
      <c r="D74" s="781" t="str">
        <f>'Z2 DISTINCTIVENESS'!B43</f>
        <v>Hill stream</v>
      </c>
      <c r="E74" s="544" t="s">
        <v>310</v>
      </c>
      <c r="F74" s="552" t="s">
        <v>312</v>
      </c>
      <c r="G74" s="561" t="s">
        <v>312</v>
      </c>
      <c r="H74" s="562" t="s">
        <v>312</v>
      </c>
      <c r="I74" s="562" t="s">
        <v>312</v>
      </c>
      <c r="J74" s="566" t="s">
        <v>312</v>
      </c>
      <c r="K74" s="561" t="s">
        <v>312</v>
      </c>
      <c r="L74" s="562" t="s">
        <v>312</v>
      </c>
      <c r="M74" s="562" t="s">
        <v>312</v>
      </c>
      <c r="N74" s="566" t="s">
        <v>312</v>
      </c>
      <c r="O74" s="561" t="s">
        <v>312</v>
      </c>
      <c r="P74" s="562" t="s">
        <v>312</v>
      </c>
      <c r="Q74" s="562" t="s">
        <v>312</v>
      </c>
      <c r="R74" s="566" t="s">
        <v>312</v>
      </c>
      <c r="S74" s="561" t="s">
        <v>312</v>
      </c>
      <c r="T74" s="562" t="s">
        <v>312</v>
      </c>
      <c r="U74" s="562" t="s">
        <v>312</v>
      </c>
      <c r="V74" s="566" t="s">
        <v>312</v>
      </c>
      <c r="W74" s="561" t="s">
        <v>312</v>
      </c>
      <c r="X74" s="562" t="s">
        <v>312</v>
      </c>
      <c r="Y74" s="562" t="s">
        <v>312</v>
      </c>
      <c r="Z74" s="566" t="s">
        <v>312</v>
      </c>
      <c r="AA74" s="561" t="s">
        <v>312</v>
      </c>
      <c r="AB74" s="562" t="s">
        <v>312</v>
      </c>
      <c r="AC74" s="562" t="s">
        <v>312</v>
      </c>
      <c r="AD74" s="566" t="s">
        <v>312</v>
      </c>
      <c r="AE74" s="561" t="s">
        <v>312</v>
      </c>
      <c r="AF74" s="562" t="s">
        <v>312</v>
      </c>
      <c r="AG74" s="562" t="s">
        <v>312</v>
      </c>
      <c r="AH74" s="566" t="s">
        <v>312</v>
      </c>
      <c r="AI74" s="561" t="s">
        <v>312</v>
      </c>
      <c r="AJ74" s="562" t="s">
        <v>312</v>
      </c>
      <c r="AK74" s="562" t="s">
        <v>312</v>
      </c>
      <c r="AL74" s="566" t="s">
        <v>312</v>
      </c>
      <c r="AM74" s="561" t="s">
        <v>312</v>
      </c>
      <c r="AN74" s="562" t="s">
        <v>312</v>
      </c>
      <c r="AO74" s="562" t="s">
        <v>312</v>
      </c>
      <c r="AP74" s="566" t="s">
        <v>312</v>
      </c>
      <c r="AQ74" s="561" t="s">
        <v>312</v>
      </c>
      <c r="AR74" s="562" t="s">
        <v>312</v>
      </c>
      <c r="AS74" s="562" t="s">
        <v>312</v>
      </c>
      <c r="AT74" s="566" t="s">
        <v>312</v>
      </c>
      <c r="AU74" s="561" t="s">
        <v>312</v>
      </c>
      <c r="AV74" s="562" t="s">
        <v>312</v>
      </c>
      <c r="AW74" s="562" t="s">
        <v>312</v>
      </c>
      <c r="AX74" s="566" t="s">
        <v>312</v>
      </c>
      <c r="AY74" s="561" t="s">
        <v>312</v>
      </c>
      <c r="AZ74" s="562" t="s">
        <v>312</v>
      </c>
      <c r="BA74" s="562" t="s">
        <v>312</v>
      </c>
      <c r="BB74" s="566" t="s">
        <v>312</v>
      </c>
      <c r="BC74" s="561" t="s">
        <v>312</v>
      </c>
      <c r="BD74" s="562" t="s">
        <v>312</v>
      </c>
      <c r="BE74" s="562" t="s">
        <v>312</v>
      </c>
      <c r="BF74" s="566" t="s">
        <v>312</v>
      </c>
      <c r="BG74" s="561" t="s">
        <v>312</v>
      </c>
      <c r="BH74" s="562" t="s">
        <v>312</v>
      </c>
      <c r="BI74" s="562" t="s">
        <v>312</v>
      </c>
      <c r="BJ74" s="566" t="s">
        <v>312</v>
      </c>
      <c r="BK74" s="561" t="s">
        <v>312</v>
      </c>
      <c r="BL74" s="562" t="s">
        <v>312</v>
      </c>
      <c r="BM74" s="562" t="s">
        <v>312</v>
      </c>
      <c r="BN74" s="566" t="s">
        <v>312</v>
      </c>
      <c r="BO74" s="562" t="s">
        <v>312</v>
      </c>
      <c r="BP74" s="562" t="s">
        <v>312</v>
      </c>
      <c r="BQ74" s="562" t="s">
        <v>312</v>
      </c>
      <c r="BR74" s="562" t="s">
        <v>312</v>
      </c>
      <c r="BS74" s="562" t="s">
        <v>312</v>
      </c>
      <c r="BT74" s="562" t="s">
        <v>312</v>
      </c>
      <c r="BU74" s="562" t="s">
        <v>312</v>
      </c>
      <c r="BV74" s="562" t="s">
        <v>312</v>
      </c>
      <c r="BW74" s="562" t="s">
        <v>312</v>
      </c>
      <c r="BX74" s="562" t="s">
        <v>312</v>
      </c>
      <c r="BY74" s="562" t="s">
        <v>312</v>
      </c>
      <c r="BZ74" s="562" t="s">
        <v>312</v>
      </c>
      <c r="CA74" s="562" t="s">
        <v>312</v>
      </c>
      <c r="CB74" s="562" t="s">
        <v>312</v>
      </c>
      <c r="CC74" s="562" t="s">
        <v>312</v>
      </c>
      <c r="CD74" s="562" t="s">
        <v>312</v>
      </c>
      <c r="CE74" s="562" t="s">
        <v>312</v>
      </c>
      <c r="CF74" s="562" t="s">
        <v>312</v>
      </c>
      <c r="CG74" s="562" t="s">
        <v>312</v>
      </c>
      <c r="CH74" s="562" t="s">
        <v>312</v>
      </c>
      <c r="CI74" s="562" t="s">
        <v>312</v>
      </c>
      <c r="CJ74" s="562" t="s">
        <v>312</v>
      </c>
      <c r="CK74" s="562" t="s">
        <v>312</v>
      </c>
      <c r="CL74" s="562" t="s">
        <v>312</v>
      </c>
      <c r="CM74" s="562" t="s">
        <v>312</v>
      </c>
      <c r="CN74" s="562" t="s">
        <v>312</v>
      </c>
      <c r="CO74" s="562" t="s">
        <v>312</v>
      </c>
      <c r="CP74" s="562" t="s">
        <v>312</v>
      </c>
      <c r="CQ74" s="562" t="s">
        <v>312</v>
      </c>
      <c r="CR74" s="562" t="s">
        <v>312</v>
      </c>
      <c r="CS74" s="562" t="s">
        <v>312</v>
      </c>
      <c r="CT74" s="562" t="s">
        <v>312</v>
      </c>
      <c r="CU74" s="562" t="s">
        <v>312</v>
      </c>
      <c r="CV74" s="562" t="s">
        <v>312</v>
      </c>
      <c r="CW74" s="562" t="s">
        <v>312</v>
      </c>
      <c r="CX74" s="562" t="s">
        <v>312</v>
      </c>
      <c r="CY74" s="562" t="s">
        <v>312</v>
      </c>
      <c r="CZ74" s="562" t="s">
        <v>312</v>
      </c>
      <c r="DA74" s="562" t="s">
        <v>312</v>
      </c>
      <c r="DB74" s="562" t="s">
        <v>312</v>
      </c>
      <c r="DC74" s="562" t="s">
        <v>312</v>
      </c>
      <c r="DD74" s="562" t="s">
        <v>312</v>
      </c>
      <c r="DE74" s="562" t="s">
        <v>312</v>
      </c>
      <c r="DF74" s="562" t="s">
        <v>312</v>
      </c>
      <c r="DG74" s="562" t="s">
        <v>312</v>
      </c>
      <c r="DH74" s="562" t="s">
        <v>312</v>
      </c>
      <c r="DI74" s="562" t="s">
        <v>312</v>
      </c>
      <c r="DJ74" s="562" t="s">
        <v>312</v>
      </c>
      <c r="DK74" s="562" t="s">
        <v>312</v>
      </c>
      <c r="DL74" s="562" t="s">
        <v>312</v>
      </c>
      <c r="DM74" s="562" t="s">
        <v>312</v>
      </c>
      <c r="DN74" s="562" t="s">
        <v>312</v>
      </c>
      <c r="DO74" s="562" t="s">
        <v>312</v>
      </c>
      <c r="DP74" s="562" t="s">
        <v>312</v>
      </c>
      <c r="DQ74" s="563" t="s">
        <v>312</v>
      </c>
      <c r="DR74" s="564" t="s">
        <v>312</v>
      </c>
      <c r="DS74" s="562" t="s">
        <v>312</v>
      </c>
      <c r="DT74" s="562" t="s">
        <v>312</v>
      </c>
      <c r="DU74" s="562" t="s">
        <v>312</v>
      </c>
      <c r="DV74" s="562" t="s">
        <v>312</v>
      </c>
      <c r="DW74" s="562" t="s">
        <v>312</v>
      </c>
      <c r="DX74" s="562" t="s">
        <v>312</v>
      </c>
      <c r="DY74" s="562" t="s">
        <v>312</v>
      </c>
      <c r="DZ74" s="562" t="s">
        <v>312</v>
      </c>
      <c r="EA74" s="562" t="s">
        <v>312</v>
      </c>
      <c r="EB74" s="562" t="s">
        <v>312</v>
      </c>
      <c r="EC74" s="562" t="s">
        <v>312</v>
      </c>
      <c r="ED74" s="562" t="s">
        <v>312</v>
      </c>
      <c r="EE74" s="562" t="s">
        <v>312</v>
      </c>
      <c r="EF74" s="562" t="s">
        <v>312</v>
      </c>
      <c r="EG74" s="562" t="s">
        <v>312</v>
      </c>
      <c r="EH74" s="562" t="s">
        <v>312</v>
      </c>
      <c r="EI74" s="562" t="s">
        <v>312</v>
      </c>
      <c r="EJ74" s="562" t="s">
        <v>312</v>
      </c>
      <c r="EK74" s="562" t="s">
        <v>312</v>
      </c>
      <c r="EL74" s="562" t="s">
        <v>312</v>
      </c>
      <c r="EM74" s="562" t="s">
        <v>312</v>
      </c>
      <c r="EN74" s="562" t="s">
        <v>312</v>
      </c>
      <c r="EO74" s="553" t="s">
        <v>312</v>
      </c>
      <c r="EP74" s="553" t="s">
        <v>312</v>
      </c>
      <c r="EQ74" s="553" t="s">
        <v>312</v>
      </c>
      <c r="ER74" s="553" t="s">
        <v>312</v>
      </c>
      <c r="ES74" s="553" t="s">
        <v>312</v>
      </c>
      <c r="ET74" s="553" t="s">
        <v>312</v>
      </c>
      <c r="EU74" s="553" t="s">
        <v>312</v>
      </c>
      <c r="EV74" s="553" t="s">
        <v>312</v>
      </c>
      <c r="EW74" s="553" t="s">
        <v>312</v>
      </c>
      <c r="EX74" s="553" t="s">
        <v>312</v>
      </c>
      <c r="EY74" s="553" t="s">
        <v>312</v>
      </c>
      <c r="EZ74" s="553" t="s">
        <v>312</v>
      </c>
      <c r="FA74" s="553" t="s">
        <v>312</v>
      </c>
      <c r="FB74" s="553" t="s">
        <v>312</v>
      </c>
      <c r="FC74" s="553" t="s">
        <v>312</v>
      </c>
      <c r="FD74" s="553" t="s">
        <v>312</v>
      </c>
      <c r="FE74" s="556" t="s">
        <v>312</v>
      </c>
      <c r="FF74" s="565"/>
      <c r="FG74" s="1"/>
      <c r="FH74" s="1"/>
      <c r="FI74" s="1"/>
      <c r="FJ74" s="1"/>
      <c r="FK74" s="1"/>
      <c r="FL74" s="1"/>
      <c r="FM74" s="1"/>
      <c r="FN74" s="1"/>
      <c r="FO74" s="1"/>
      <c r="FP74" s="1"/>
      <c r="FQ74" s="1"/>
      <c r="FR74" s="1"/>
      <c r="FS74" s="1"/>
      <c r="FT74" s="1"/>
      <c r="FU74" s="1"/>
      <c r="FV74" s="1"/>
      <c r="FW74" s="1"/>
      <c r="FX74" s="1"/>
      <c r="FY74" s="1"/>
      <c r="FZ74" s="1"/>
      <c r="GA74" s="1"/>
      <c r="GB74" s="1"/>
      <c r="GC74" s="1"/>
      <c r="GD74" s="1"/>
    </row>
    <row r="75" spans="1:186" ht="15.75" customHeight="1" x14ac:dyDescent="0.2">
      <c r="A75" s="593" t="str">
        <f t="shared" si="6"/>
        <v>Hill stream</v>
      </c>
      <c r="B75" s="594" t="str">
        <f t="shared" si="4"/>
        <v>Hill stream/POOR</v>
      </c>
      <c r="C75" s="763"/>
      <c r="D75" s="775"/>
      <c r="E75" s="551" t="s">
        <v>331</v>
      </c>
      <c r="F75" s="552" t="s">
        <v>312</v>
      </c>
      <c r="G75" s="561" t="s">
        <v>312</v>
      </c>
      <c r="H75" s="562" t="s">
        <v>312</v>
      </c>
      <c r="I75" s="562" t="s">
        <v>312</v>
      </c>
      <c r="J75" s="566" t="s">
        <v>312</v>
      </c>
      <c r="K75" s="561" t="s">
        <v>312</v>
      </c>
      <c r="L75" s="562" t="s">
        <v>312</v>
      </c>
      <c r="M75" s="562" t="s">
        <v>312</v>
      </c>
      <c r="N75" s="566" t="s">
        <v>312</v>
      </c>
      <c r="O75" s="561" t="s">
        <v>312</v>
      </c>
      <c r="P75" s="562" t="s">
        <v>312</v>
      </c>
      <c r="Q75" s="562" t="s">
        <v>312</v>
      </c>
      <c r="R75" s="566" t="s">
        <v>312</v>
      </c>
      <c r="S75" s="561" t="s">
        <v>312</v>
      </c>
      <c r="T75" s="562" t="s">
        <v>312</v>
      </c>
      <c r="U75" s="562" t="s">
        <v>312</v>
      </c>
      <c r="V75" s="566" t="s">
        <v>312</v>
      </c>
      <c r="W75" s="561" t="s">
        <v>312</v>
      </c>
      <c r="X75" s="562" t="s">
        <v>312</v>
      </c>
      <c r="Y75" s="562" t="s">
        <v>312</v>
      </c>
      <c r="Z75" s="566" t="s">
        <v>312</v>
      </c>
      <c r="AA75" s="561" t="s">
        <v>312</v>
      </c>
      <c r="AB75" s="562" t="s">
        <v>312</v>
      </c>
      <c r="AC75" s="562" t="s">
        <v>312</v>
      </c>
      <c r="AD75" s="566" t="s">
        <v>312</v>
      </c>
      <c r="AE75" s="561" t="s">
        <v>312</v>
      </c>
      <c r="AF75" s="562" t="s">
        <v>312</v>
      </c>
      <c r="AG75" s="562" t="s">
        <v>312</v>
      </c>
      <c r="AH75" s="566" t="s">
        <v>312</v>
      </c>
      <c r="AI75" s="561" t="s">
        <v>312</v>
      </c>
      <c r="AJ75" s="562" t="s">
        <v>312</v>
      </c>
      <c r="AK75" s="562" t="s">
        <v>312</v>
      </c>
      <c r="AL75" s="566" t="s">
        <v>312</v>
      </c>
      <c r="AM75" s="561" t="s">
        <v>312</v>
      </c>
      <c r="AN75" s="562" t="s">
        <v>312</v>
      </c>
      <c r="AO75" s="562" t="s">
        <v>312</v>
      </c>
      <c r="AP75" s="566" t="s">
        <v>312</v>
      </c>
      <c r="AQ75" s="561" t="s">
        <v>312</v>
      </c>
      <c r="AR75" s="562" t="s">
        <v>312</v>
      </c>
      <c r="AS75" s="562" t="s">
        <v>312</v>
      </c>
      <c r="AT75" s="566" t="s">
        <v>312</v>
      </c>
      <c r="AU75" s="561" t="s">
        <v>312</v>
      </c>
      <c r="AV75" s="562" t="s">
        <v>312</v>
      </c>
      <c r="AW75" s="562" t="s">
        <v>312</v>
      </c>
      <c r="AX75" s="566" t="s">
        <v>312</v>
      </c>
      <c r="AY75" s="561" t="s">
        <v>312</v>
      </c>
      <c r="AZ75" s="562" t="s">
        <v>312</v>
      </c>
      <c r="BA75" s="562" t="s">
        <v>312</v>
      </c>
      <c r="BB75" s="566" t="s">
        <v>312</v>
      </c>
      <c r="BC75" s="561" t="s">
        <v>312</v>
      </c>
      <c r="BD75" s="562" t="s">
        <v>312</v>
      </c>
      <c r="BE75" s="562" t="s">
        <v>312</v>
      </c>
      <c r="BF75" s="566" t="s">
        <v>312</v>
      </c>
      <c r="BG75" s="561" t="s">
        <v>312</v>
      </c>
      <c r="BH75" s="562" t="s">
        <v>312</v>
      </c>
      <c r="BI75" s="562" t="s">
        <v>312</v>
      </c>
      <c r="BJ75" s="566" t="s">
        <v>312</v>
      </c>
      <c r="BK75" s="561" t="s">
        <v>312</v>
      </c>
      <c r="BL75" s="562" t="s">
        <v>312</v>
      </c>
      <c r="BM75" s="562" t="s">
        <v>312</v>
      </c>
      <c r="BN75" s="566" t="s">
        <v>312</v>
      </c>
      <c r="BO75" s="562" t="s">
        <v>312</v>
      </c>
      <c r="BP75" s="562" t="s">
        <v>312</v>
      </c>
      <c r="BQ75" s="562" t="s">
        <v>312</v>
      </c>
      <c r="BR75" s="562" t="s">
        <v>312</v>
      </c>
      <c r="BS75" s="562" t="s">
        <v>312</v>
      </c>
      <c r="BT75" s="562" t="s">
        <v>312</v>
      </c>
      <c r="BU75" s="562" t="s">
        <v>312</v>
      </c>
      <c r="BV75" s="553" t="s">
        <v>312</v>
      </c>
      <c r="BW75" s="562" t="s">
        <v>312</v>
      </c>
      <c r="BX75" s="574" t="s">
        <v>334</v>
      </c>
      <c r="BY75" s="574" t="s">
        <v>316</v>
      </c>
      <c r="BZ75" s="553" t="s">
        <v>312</v>
      </c>
      <c r="CA75" s="553" t="s">
        <v>312</v>
      </c>
      <c r="CB75" s="553" t="s">
        <v>312</v>
      </c>
      <c r="CC75" s="553" t="s">
        <v>312</v>
      </c>
      <c r="CD75" s="553" t="s">
        <v>312</v>
      </c>
      <c r="CE75" s="553" t="s">
        <v>312</v>
      </c>
      <c r="CF75" s="553" t="s">
        <v>312</v>
      </c>
      <c r="CG75" s="553" t="s">
        <v>312</v>
      </c>
      <c r="CH75" s="553" t="s">
        <v>312</v>
      </c>
      <c r="CI75" s="553" t="s">
        <v>312</v>
      </c>
      <c r="CJ75" s="553" t="s">
        <v>312</v>
      </c>
      <c r="CK75" s="553" t="s">
        <v>312</v>
      </c>
      <c r="CL75" s="553" t="s">
        <v>312</v>
      </c>
      <c r="CM75" s="553" t="s">
        <v>312</v>
      </c>
      <c r="CN75" s="553" t="s">
        <v>312</v>
      </c>
      <c r="CO75" s="553" t="s">
        <v>312</v>
      </c>
      <c r="CP75" s="553" t="s">
        <v>312</v>
      </c>
      <c r="CQ75" s="553" t="s">
        <v>312</v>
      </c>
      <c r="CR75" s="553" t="s">
        <v>312</v>
      </c>
      <c r="CS75" s="553" t="s">
        <v>312</v>
      </c>
      <c r="CT75" s="553" t="s">
        <v>312</v>
      </c>
      <c r="CU75" s="553" t="s">
        <v>312</v>
      </c>
      <c r="CV75" s="553" t="s">
        <v>312</v>
      </c>
      <c r="CW75" s="553" t="s">
        <v>312</v>
      </c>
      <c r="CX75" s="553" t="s">
        <v>312</v>
      </c>
      <c r="CY75" s="553" t="s">
        <v>312</v>
      </c>
      <c r="CZ75" s="553" t="s">
        <v>312</v>
      </c>
      <c r="DA75" s="553" t="s">
        <v>312</v>
      </c>
      <c r="DB75" s="553" t="s">
        <v>312</v>
      </c>
      <c r="DC75" s="553" t="s">
        <v>312</v>
      </c>
      <c r="DD75" s="553" t="s">
        <v>312</v>
      </c>
      <c r="DE75" s="553" t="s">
        <v>312</v>
      </c>
      <c r="DF75" s="553" t="s">
        <v>312</v>
      </c>
      <c r="DG75" s="553" t="s">
        <v>312</v>
      </c>
      <c r="DH75" s="553" t="s">
        <v>312</v>
      </c>
      <c r="DI75" s="553" t="s">
        <v>312</v>
      </c>
      <c r="DJ75" s="553" t="s">
        <v>312</v>
      </c>
      <c r="DK75" s="553" t="s">
        <v>312</v>
      </c>
      <c r="DL75" s="553" t="s">
        <v>312</v>
      </c>
      <c r="DM75" s="553" t="s">
        <v>312</v>
      </c>
      <c r="DN75" s="553" t="s">
        <v>312</v>
      </c>
      <c r="DO75" s="553" t="s">
        <v>312</v>
      </c>
      <c r="DP75" s="553" t="s">
        <v>312</v>
      </c>
      <c r="DQ75" s="555" t="s">
        <v>312</v>
      </c>
      <c r="DR75" s="552" t="s">
        <v>312</v>
      </c>
      <c r="DS75" s="553" t="s">
        <v>312</v>
      </c>
      <c r="DT75" s="553" t="s">
        <v>312</v>
      </c>
      <c r="DU75" s="553" t="s">
        <v>312</v>
      </c>
      <c r="DV75" s="553" t="s">
        <v>312</v>
      </c>
      <c r="DW75" s="553" t="s">
        <v>312</v>
      </c>
      <c r="DX75" s="553" t="s">
        <v>312</v>
      </c>
      <c r="DY75" s="553" t="s">
        <v>312</v>
      </c>
      <c r="DZ75" s="553" t="s">
        <v>312</v>
      </c>
      <c r="EA75" s="553" t="s">
        <v>312</v>
      </c>
      <c r="EB75" s="553" t="s">
        <v>312</v>
      </c>
      <c r="EC75" s="553" t="s">
        <v>312</v>
      </c>
      <c r="ED75" s="553" t="s">
        <v>312</v>
      </c>
      <c r="EE75" s="553" t="s">
        <v>312</v>
      </c>
      <c r="EF75" s="553" t="s">
        <v>312</v>
      </c>
      <c r="EG75" s="553" t="s">
        <v>312</v>
      </c>
      <c r="EH75" s="553" t="s">
        <v>312</v>
      </c>
      <c r="EI75" s="553" t="s">
        <v>312</v>
      </c>
      <c r="EJ75" s="553" t="s">
        <v>312</v>
      </c>
      <c r="EK75" s="553" t="s">
        <v>312</v>
      </c>
      <c r="EL75" s="553" t="s">
        <v>312</v>
      </c>
      <c r="EM75" s="553" t="s">
        <v>312</v>
      </c>
      <c r="EN75" s="553" t="s">
        <v>312</v>
      </c>
      <c r="EO75" s="553" t="s">
        <v>312</v>
      </c>
      <c r="EP75" s="553" t="s">
        <v>312</v>
      </c>
      <c r="EQ75" s="553" t="s">
        <v>312</v>
      </c>
      <c r="ER75" s="553" t="s">
        <v>312</v>
      </c>
      <c r="ES75" s="553" t="s">
        <v>312</v>
      </c>
      <c r="ET75" s="553" t="s">
        <v>312</v>
      </c>
      <c r="EU75" s="553" t="s">
        <v>312</v>
      </c>
      <c r="EV75" s="553" t="s">
        <v>312</v>
      </c>
      <c r="EW75" s="553" t="s">
        <v>312</v>
      </c>
      <c r="EX75" s="553" t="s">
        <v>312</v>
      </c>
      <c r="EY75" s="553" t="s">
        <v>312</v>
      </c>
      <c r="EZ75" s="553" t="s">
        <v>312</v>
      </c>
      <c r="FA75" s="553" t="s">
        <v>312</v>
      </c>
      <c r="FB75" s="553" t="s">
        <v>312</v>
      </c>
      <c r="FC75" s="553" t="s">
        <v>312</v>
      </c>
      <c r="FD75" s="553" t="s">
        <v>312</v>
      </c>
      <c r="FE75" s="556" t="s">
        <v>312</v>
      </c>
      <c r="FF75" s="1"/>
      <c r="FG75" s="1"/>
      <c r="FH75" s="1"/>
      <c r="FI75" s="1"/>
      <c r="FJ75" s="1"/>
      <c r="FK75" s="1"/>
      <c r="FL75" s="1"/>
      <c r="FM75" s="1"/>
      <c r="FN75" s="1"/>
      <c r="FO75" s="1"/>
      <c r="FP75" s="1"/>
      <c r="FQ75" s="1"/>
      <c r="FR75" s="1"/>
      <c r="FS75" s="1"/>
      <c r="FT75" s="1"/>
      <c r="FU75" s="1"/>
      <c r="FV75" s="1"/>
      <c r="FW75" s="1"/>
      <c r="FX75" s="1"/>
      <c r="FY75" s="1"/>
      <c r="FZ75" s="1"/>
      <c r="GA75" s="1"/>
      <c r="GB75" s="1"/>
      <c r="GC75" s="1"/>
      <c r="GD75" s="1"/>
    </row>
    <row r="76" spans="1:186" ht="15.75" customHeight="1" x14ac:dyDescent="0.2">
      <c r="A76" s="593" t="str">
        <f t="shared" si="6"/>
        <v>Hill stream</v>
      </c>
      <c r="B76" s="594" t="str">
        <f t="shared" si="4"/>
        <v>Hill stream/MODERATE</v>
      </c>
      <c r="C76" s="763"/>
      <c r="D76" s="775"/>
      <c r="E76" s="551" t="s">
        <v>130</v>
      </c>
      <c r="F76" s="552" t="s">
        <v>312</v>
      </c>
      <c r="G76" s="561" t="s">
        <v>312</v>
      </c>
      <c r="H76" s="562" t="s">
        <v>312</v>
      </c>
      <c r="I76" s="562" t="s">
        <v>312</v>
      </c>
      <c r="J76" s="566" t="s">
        <v>312</v>
      </c>
      <c r="K76" s="561" t="s">
        <v>312</v>
      </c>
      <c r="L76" s="562" t="s">
        <v>312</v>
      </c>
      <c r="M76" s="562" t="s">
        <v>312</v>
      </c>
      <c r="N76" s="566" t="s">
        <v>312</v>
      </c>
      <c r="O76" s="561" t="s">
        <v>312</v>
      </c>
      <c r="P76" s="562" t="s">
        <v>312</v>
      </c>
      <c r="Q76" s="562" t="s">
        <v>312</v>
      </c>
      <c r="R76" s="566" t="s">
        <v>312</v>
      </c>
      <c r="S76" s="561" t="s">
        <v>312</v>
      </c>
      <c r="T76" s="562" t="s">
        <v>312</v>
      </c>
      <c r="U76" s="562" t="s">
        <v>312</v>
      </c>
      <c r="V76" s="566" t="s">
        <v>312</v>
      </c>
      <c r="W76" s="561" t="s">
        <v>312</v>
      </c>
      <c r="X76" s="562" t="s">
        <v>312</v>
      </c>
      <c r="Y76" s="562" t="s">
        <v>312</v>
      </c>
      <c r="Z76" s="566" t="s">
        <v>312</v>
      </c>
      <c r="AA76" s="561" t="s">
        <v>312</v>
      </c>
      <c r="AB76" s="562" t="s">
        <v>312</v>
      </c>
      <c r="AC76" s="562" t="s">
        <v>312</v>
      </c>
      <c r="AD76" s="566" t="s">
        <v>312</v>
      </c>
      <c r="AE76" s="561" t="s">
        <v>312</v>
      </c>
      <c r="AF76" s="562" t="s">
        <v>312</v>
      </c>
      <c r="AG76" s="562" t="s">
        <v>312</v>
      </c>
      <c r="AH76" s="566" t="s">
        <v>312</v>
      </c>
      <c r="AI76" s="561" t="s">
        <v>312</v>
      </c>
      <c r="AJ76" s="562" t="s">
        <v>312</v>
      </c>
      <c r="AK76" s="562" t="s">
        <v>312</v>
      </c>
      <c r="AL76" s="566" t="s">
        <v>312</v>
      </c>
      <c r="AM76" s="561" t="s">
        <v>312</v>
      </c>
      <c r="AN76" s="562" t="s">
        <v>312</v>
      </c>
      <c r="AO76" s="562" t="s">
        <v>312</v>
      </c>
      <c r="AP76" s="566" t="s">
        <v>312</v>
      </c>
      <c r="AQ76" s="561" t="s">
        <v>312</v>
      </c>
      <c r="AR76" s="562" t="s">
        <v>312</v>
      </c>
      <c r="AS76" s="562" t="s">
        <v>312</v>
      </c>
      <c r="AT76" s="566" t="s">
        <v>312</v>
      </c>
      <c r="AU76" s="561" t="s">
        <v>312</v>
      </c>
      <c r="AV76" s="562" t="s">
        <v>312</v>
      </c>
      <c r="AW76" s="562" t="s">
        <v>312</v>
      </c>
      <c r="AX76" s="566" t="s">
        <v>312</v>
      </c>
      <c r="AY76" s="561" t="s">
        <v>312</v>
      </c>
      <c r="AZ76" s="562" t="s">
        <v>312</v>
      </c>
      <c r="BA76" s="562" t="s">
        <v>312</v>
      </c>
      <c r="BB76" s="566" t="s">
        <v>312</v>
      </c>
      <c r="BC76" s="561" t="s">
        <v>312</v>
      </c>
      <c r="BD76" s="562" t="s">
        <v>312</v>
      </c>
      <c r="BE76" s="562" t="s">
        <v>312</v>
      </c>
      <c r="BF76" s="566" t="s">
        <v>312</v>
      </c>
      <c r="BG76" s="561" t="s">
        <v>312</v>
      </c>
      <c r="BH76" s="562" t="s">
        <v>312</v>
      </c>
      <c r="BI76" s="562" t="s">
        <v>312</v>
      </c>
      <c r="BJ76" s="566" t="s">
        <v>312</v>
      </c>
      <c r="BK76" s="561" t="s">
        <v>312</v>
      </c>
      <c r="BL76" s="562" t="s">
        <v>312</v>
      </c>
      <c r="BM76" s="562" t="s">
        <v>312</v>
      </c>
      <c r="BN76" s="566" t="s">
        <v>312</v>
      </c>
      <c r="BO76" s="562" t="s">
        <v>312</v>
      </c>
      <c r="BP76" s="562" t="s">
        <v>312</v>
      </c>
      <c r="BQ76" s="562" t="s">
        <v>312</v>
      </c>
      <c r="BR76" s="562" t="s">
        <v>312</v>
      </c>
      <c r="BS76" s="562" t="s">
        <v>312</v>
      </c>
      <c r="BT76" s="562" t="s">
        <v>312</v>
      </c>
      <c r="BU76" s="562" t="s">
        <v>312</v>
      </c>
      <c r="BV76" s="553" t="s">
        <v>312</v>
      </c>
      <c r="BW76" s="562" t="s">
        <v>312</v>
      </c>
      <c r="BX76" s="562" t="s">
        <v>312</v>
      </c>
      <c r="BY76" s="574" t="s">
        <v>317</v>
      </c>
      <c r="BZ76" s="553" t="s">
        <v>312</v>
      </c>
      <c r="CA76" s="553" t="s">
        <v>312</v>
      </c>
      <c r="CB76" s="553" t="s">
        <v>312</v>
      </c>
      <c r="CC76" s="553" t="s">
        <v>312</v>
      </c>
      <c r="CD76" s="553" t="s">
        <v>312</v>
      </c>
      <c r="CE76" s="553" t="s">
        <v>312</v>
      </c>
      <c r="CF76" s="553" t="s">
        <v>312</v>
      </c>
      <c r="CG76" s="553" t="s">
        <v>312</v>
      </c>
      <c r="CH76" s="553" t="s">
        <v>312</v>
      </c>
      <c r="CI76" s="553" t="s">
        <v>312</v>
      </c>
      <c r="CJ76" s="553" t="s">
        <v>312</v>
      </c>
      <c r="CK76" s="553" t="s">
        <v>312</v>
      </c>
      <c r="CL76" s="553" t="s">
        <v>312</v>
      </c>
      <c r="CM76" s="553" t="s">
        <v>312</v>
      </c>
      <c r="CN76" s="553" t="s">
        <v>312</v>
      </c>
      <c r="CO76" s="553" t="s">
        <v>312</v>
      </c>
      <c r="CP76" s="553" t="s">
        <v>312</v>
      </c>
      <c r="CQ76" s="553" t="s">
        <v>312</v>
      </c>
      <c r="CR76" s="553" t="s">
        <v>312</v>
      </c>
      <c r="CS76" s="553" t="s">
        <v>312</v>
      </c>
      <c r="CT76" s="553" t="s">
        <v>312</v>
      </c>
      <c r="CU76" s="553" t="s">
        <v>312</v>
      </c>
      <c r="CV76" s="553" t="s">
        <v>312</v>
      </c>
      <c r="CW76" s="553" t="s">
        <v>312</v>
      </c>
      <c r="CX76" s="553" t="s">
        <v>312</v>
      </c>
      <c r="CY76" s="553" t="s">
        <v>312</v>
      </c>
      <c r="CZ76" s="553" t="s">
        <v>312</v>
      </c>
      <c r="DA76" s="553" t="s">
        <v>312</v>
      </c>
      <c r="DB76" s="553" t="s">
        <v>312</v>
      </c>
      <c r="DC76" s="553" t="s">
        <v>312</v>
      </c>
      <c r="DD76" s="553" t="s">
        <v>312</v>
      </c>
      <c r="DE76" s="553" t="s">
        <v>312</v>
      </c>
      <c r="DF76" s="553" t="s">
        <v>312</v>
      </c>
      <c r="DG76" s="553" t="s">
        <v>312</v>
      </c>
      <c r="DH76" s="553" t="s">
        <v>312</v>
      </c>
      <c r="DI76" s="553" t="s">
        <v>312</v>
      </c>
      <c r="DJ76" s="553" t="s">
        <v>312</v>
      </c>
      <c r="DK76" s="553" t="s">
        <v>312</v>
      </c>
      <c r="DL76" s="553" t="s">
        <v>312</v>
      </c>
      <c r="DM76" s="553" t="s">
        <v>312</v>
      </c>
      <c r="DN76" s="553" t="s">
        <v>312</v>
      </c>
      <c r="DO76" s="553" t="s">
        <v>312</v>
      </c>
      <c r="DP76" s="553" t="s">
        <v>312</v>
      </c>
      <c r="DQ76" s="555" t="s">
        <v>312</v>
      </c>
      <c r="DR76" s="552" t="s">
        <v>312</v>
      </c>
      <c r="DS76" s="553" t="s">
        <v>312</v>
      </c>
      <c r="DT76" s="553" t="s">
        <v>312</v>
      </c>
      <c r="DU76" s="553" t="s">
        <v>312</v>
      </c>
      <c r="DV76" s="553" t="s">
        <v>312</v>
      </c>
      <c r="DW76" s="553" t="s">
        <v>312</v>
      </c>
      <c r="DX76" s="553" t="s">
        <v>312</v>
      </c>
      <c r="DY76" s="553" t="s">
        <v>312</v>
      </c>
      <c r="DZ76" s="553" t="s">
        <v>312</v>
      </c>
      <c r="EA76" s="553" t="s">
        <v>312</v>
      </c>
      <c r="EB76" s="553" t="s">
        <v>312</v>
      </c>
      <c r="EC76" s="553" t="s">
        <v>312</v>
      </c>
      <c r="ED76" s="553" t="s">
        <v>312</v>
      </c>
      <c r="EE76" s="553" t="s">
        <v>312</v>
      </c>
      <c r="EF76" s="553" t="s">
        <v>312</v>
      </c>
      <c r="EG76" s="553" t="s">
        <v>312</v>
      </c>
      <c r="EH76" s="553" t="s">
        <v>312</v>
      </c>
      <c r="EI76" s="553" t="s">
        <v>312</v>
      </c>
      <c r="EJ76" s="553" t="s">
        <v>312</v>
      </c>
      <c r="EK76" s="553" t="s">
        <v>312</v>
      </c>
      <c r="EL76" s="553" t="s">
        <v>312</v>
      </c>
      <c r="EM76" s="553" t="s">
        <v>312</v>
      </c>
      <c r="EN76" s="553" t="s">
        <v>312</v>
      </c>
      <c r="EO76" s="553" t="s">
        <v>312</v>
      </c>
      <c r="EP76" s="553" t="s">
        <v>312</v>
      </c>
      <c r="EQ76" s="553" t="s">
        <v>312</v>
      </c>
      <c r="ER76" s="553" t="s">
        <v>312</v>
      </c>
      <c r="ES76" s="553" t="s">
        <v>312</v>
      </c>
      <c r="ET76" s="553" t="s">
        <v>312</v>
      </c>
      <c r="EU76" s="553" t="s">
        <v>312</v>
      </c>
      <c r="EV76" s="553" t="s">
        <v>312</v>
      </c>
      <c r="EW76" s="553" t="s">
        <v>312</v>
      </c>
      <c r="EX76" s="553" t="s">
        <v>312</v>
      </c>
      <c r="EY76" s="553" t="s">
        <v>312</v>
      </c>
      <c r="EZ76" s="553" t="s">
        <v>312</v>
      </c>
      <c r="FA76" s="553" t="s">
        <v>312</v>
      </c>
      <c r="FB76" s="553" t="s">
        <v>312</v>
      </c>
      <c r="FC76" s="553" t="s">
        <v>312</v>
      </c>
      <c r="FD76" s="553" t="s">
        <v>312</v>
      </c>
      <c r="FE76" s="556" t="s">
        <v>312</v>
      </c>
      <c r="FF76" s="1"/>
      <c r="FG76" s="1"/>
      <c r="FH76" s="1"/>
      <c r="FI76" s="1"/>
      <c r="FJ76" s="1"/>
      <c r="FK76" s="1"/>
      <c r="FL76" s="1"/>
      <c r="FM76" s="1"/>
      <c r="FN76" s="1"/>
      <c r="FO76" s="1"/>
      <c r="FP76" s="1"/>
      <c r="FQ76" s="1"/>
      <c r="FR76" s="1"/>
      <c r="FS76" s="1"/>
      <c r="FT76" s="1"/>
      <c r="FU76" s="1"/>
      <c r="FV76" s="1"/>
      <c r="FW76" s="1"/>
      <c r="FX76" s="1"/>
      <c r="FY76" s="1"/>
      <c r="FZ76" s="1"/>
      <c r="GA76" s="1"/>
      <c r="GB76" s="1"/>
      <c r="GC76" s="1"/>
      <c r="GD76" s="1"/>
    </row>
    <row r="77" spans="1:186" ht="15.75" customHeight="1" x14ac:dyDescent="0.2">
      <c r="A77" s="593" t="str">
        <f t="shared" si="6"/>
        <v>Hill stream</v>
      </c>
      <c r="B77" s="594" t="str">
        <f t="shared" si="4"/>
        <v>Hill stream/GOOD</v>
      </c>
      <c r="C77" s="763"/>
      <c r="D77" s="776"/>
      <c r="E77" s="551" t="s">
        <v>332</v>
      </c>
      <c r="F77" s="552" t="s">
        <v>312</v>
      </c>
      <c r="G77" s="561" t="s">
        <v>312</v>
      </c>
      <c r="H77" s="562" t="s">
        <v>312</v>
      </c>
      <c r="I77" s="562" t="s">
        <v>312</v>
      </c>
      <c r="J77" s="566" t="s">
        <v>312</v>
      </c>
      <c r="K77" s="561" t="s">
        <v>312</v>
      </c>
      <c r="L77" s="562" t="s">
        <v>312</v>
      </c>
      <c r="M77" s="562" t="s">
        <v>312</v>
      </c>
      <c r="N77" s="566" t="s">
        <v>312</v>
      </c>
      <c r="O77" s="561" t="s">
        <v>312</v>
      </c>
      <c r="P77" s="562" t="s">
        <v>312</v>
      </c>
      <c r="Q77" s="562" t="s">
        <v>312</v>
      </c>
      <c r="R77" s="566" t="s">
        <v>312</v>
      </c>
      <c r="S77" s="561" t="s">
        <v>312</v>
      </c>
      <c r="T77" s="562" t="s">
        <v>312</v>
      </c>
      <c r="U77" s="562" t="s">
        <v>312</v>
      </c>
      <c r="V77" s="566" t="s">
        <v>312</v>
      </c>
      <c r="W77" s="561" t="s">
        <v>312</v>
      </c>
      <c r="X77" s="562" t="s">
        <v>312</v>
      </c>
      <c r="Y77" s="562" t="s">
        <v>312</v>
      </c>
      <c r="Z77" s="566" t="s">
        <v>312</v>
      </c>
      <c r="AA77" s="561" t="s">
        <v>312</v>
      </c>
      <c r="AB77" s="562" t="s">
        <v>312</v>
      </c>
      <c r="AC77" s="562" t="s">
        <v>312</v>
      </c>
      <c r="AD77" s="566" t="s">
        <v>312</v>
      </c>
      <c r="AE77" s="561" t="s">
        <v>312</v>
      </c>
      <c r="AF77" s="562" t="s">
        <v>312</v>
      </c>
      <c r="AG77" s="562" t="s">
        <v>312</v>
      </c>
      <c r="AH77" s="566" t="s">
        <v>312</v>
      </c>
      <c r="AI77" s="561" t="s">
        <v>312</v>
      </c>
      <c r="AJ77" s="562" t="s">
        <v>312</v>
      </c>
      <c r="AK77" s="562" t="s">
        <v>312</v>
      </c>
      <c r="AL77" s="566" t="s">
        <v>312</v>
      </c>
      <c r="AM77" s="561" t="s">
        <v>312</v>
      </c>
      <c r="AN77" s="562" t="s">
        <v>312</v>
      </c>
      <c r="AO77" s="562" t="s">
        <v>312</v>
      </c>
      <c r="AP77" s="566" t="s">
        <v>312</v>
      </c>
      <c r="AQ77" s="561" t="s">
        <v>312</v>
      </c>
      <c r="AR77" s="562" t="s">
        <v>312</v>
      </c>
      <c r="AS77" s="562" t="s">
        <v>312</v>
      </c>
      <c r="AT77" s="566" t="s">
        <v>312</v>
      </c>
      <c r="AU77" s="561" t="s">
        <v>312</v>
      </c>
      <c r="AV77" s="562" t="s">
        <v>312</v>
      </c>
      <c r="AW77" s="562" t="s">
        <v>312</v>
      </c>
      <c r="AX77" s="566" t="s">
        <v>312</v>
      </c>
      <c r="AY77" s="561" t="s">
        <v>312</v>
      </c>
      <c r="AZ77" s="562" t="s">
        <v>312</v>
      </c>
      <c r="BA77" s="562" t="s">
        <v>312</v>
      </c>
      <c r="BB77" s="566" t="s">
        <v>312</v>
      </c>
      <c r="BC77" s="561" t="s">
        <v>312</v>
      </c>
      <c r="BD77" s="562" t="s">
        <v>312</v>
      </c>
      <c r="BE77" s="562" t="s">
        <v>312</v>
      </c>
      <c r="BF77" s="566" t="s">
        <v>312</v>
      </c>
      <c r="BG77" s="561" t="s">
        <v>312</v>
      </c>
      <c r="BH77" s="562" t="s">
        <v>312</v>
      </c>
      <c r="BI77" s="562" t="s">
        <v>312</v>
      </c>
      <c r="BJ77" s="566" t="s">
        <v>312</v>
      </c>
      <c r="BK77" s="561" t="s">
        <v>312</v>
      </c>
      <c r="BL77" s="562" t="s">
        <v>312</v>
      </c>
      <c r="BM77" s="562" t="s">
        <v>312</v>
      </c>
      <c r="BN77" s="566" t="s">
        <v>312</v>
      </c>
      <c r="BO77" s="562" t="s">
        <v>312</v>
      </c>
      <c r="BP77" s="562" t="s">
        <v>312</v>
      </c>
      <c r="BQ77" s="562" t="s">
        <v>312</v>
      </c>
      <c r="BR77" s="562" t="s">
        <v>312</v>
      </c>
      <c r="BS77" s="562" t="s">
        <v>312</v>
      </c>
      <c r="BT77" s="562" t="s">
        <v>312</v>
      </c>
      <c r="BU77" s="562" t="s">
        <v>312</v>
      </c>
      <c r="BV77" s="553" t="s">
        <v>312</v>
      </c>
      <c r="BW77" s="562" t="s">
        <v>312</v>
      </c>
      <c r="BX77" s="562" t="s">
        <v>312</v>
      </c>
      <c r="BY77" s="562" t="s">
        <v>312</v>
      </c>
      <c r="BZ77" s="553" t="s">
        <v>312</v>
      </c>
      <c r="CA77" s="553" t="s">
        <v>312</v>
      </c>
      <c r="CB77" s="553" t="s">
        <v>312</v>
      </c>
      <c r="CC77" s="553" t="s">
        <v>312</v>
      </c>
      <c r="CD77" s="553" t="s">
        <v>312</v>
      </c>
      <c r="CE77" s="553" t="s">
        <v>312</v>
      </c>
      <c r="CF77" s="553" t="s">
        <v>312</v>
      </c>
      <c r="CG77" s="553" t="s">
        <v>312</v>
      </c>
      <c r="CH77" s="553" t="s">
        <v>312</v>
      </c>
      <c r="CI77" s="553" t="s">
        <v>312</v>
      </c>
      <c r="CJ77" s="553" t="s">
        <v>312</v>
      </c>
      <c r="CK77" s="553" t="s">
        <v>312</v>
      </c>
      <c r="CL77" s="553" t="s">
        <v>312</v>
      </c>
      <c r="CM77" s="553" t="s">
        <v>312</v>
      </c>
      <c r="CN77" s="553" t="s">
        <v>312</v>
      </c>
      <c r="CO77" s="553" t="s">
        <v>312</v>
      </c>
      <c r="CP77" s="553" t="s">
        <v>312</v>
      </c>
      <c r="CQ77" s="553" t="s">
        <v>312</v>
      </c>
      <c r="CR77" s="553" t="s">
        <v>312</v>
      </c>
      <c r="CS77" s="553" t="s">
        <v>312</v>
      </c>
      <c r="CT77" s="553" t="s">
        <v>312</v>
      </c>
      <c r="CU77" s="553" t="s">
        <v>312</v>
      </c>
      <c r="CV77" s="553" t="s">
        <v>312</v>
      </c>
      <c r="CW77" s="553" t="s">
        <v>312</v>
      </c>
      <c r="CX77" s="553" t="s">
        <v>312</v>
      </c>
      <c r="CY77" s="553" t="s">
        <v>312</v>
      </c>
      <c r="CZ77" s="553" t="s">
        <v>312</v>
      </c>
      <c r="DA77" s="553" t="s">
        <v>312</v>
      </c>
      <c r="DB77" s="553" t="s">
        <v>312</v>
      </c>
      <c r="DC77" s="553" t="s">
        <v>312</v>
      </c>
      <c r="DD77" s="553" t="s">
        <v>312</v>
      </c>
      <c r="DE77" s="553" t="s">
        <v>312</v>
      </c>
      <c r="DF77" s="553" t="s">
        <v>312</v>
      </c>
      <c r="DG77" s="553" t="s">
        <v>312</v>
      </c>
      <c r="DH77" s="553" t="s">
        <v>312</v>
      </c>
      <c r="DI77" s="553" t="s">
        <v>312</v>
      </c>
      <c r="DJ77" s="553" t="s">
        <v>312</v>
      </c>
      <c r="DK77" s="553" t="s">
        <v>312</v>
      </c>
      <c r="DL77" s="553" t="s">
        <v>312</v>
      </c>
      <c r="DM77" s="553" t="s">
        <v>312</v>
      </c>
      <c r="DN77" s="553" t="s">
        <v>312</v>
      </c>
      <c r="DO77" s="553" t="s">
        <v>312</v>
      </c>
      <c r="DP77" s="553" t="s">
        <v>312</v>
      </c>
      <c r="DQ77" s="555" t="s">
        <v>312</v>
      </c>
      <c r="DR77" s="552" t="s">
        <v>312</v>
      </c>
      <c r="DS77" s="553" t="s">
        <v>312</v>
      </c>
      <c r="DT77" s="553" t="s">
        <v>312</v>
      </c>
      <c r="DU77" s="553" t="s">
        <v>312</v>
      </c>
      <c r="DV77" s="553" t="s">
        <v>312</v>
      </c>
      <c r="DW77" s="553" t="s">
        <v>312</v>
      </c>
      <c r="DX77" s="553" t="s">
        <v>312</v>
      </c>
      <c r="DY77" s="553" t="s">
        <v>312</v>
      </c>
      <c r="DZ77" s="553" t="s">
        <v>312</v>
      </c>
      <c r="EA77" s="553" t="s">
        <v>312</v>
      </c>
      <c r="EB77" s="553" t="s">
        <v>312</v>
      </c>
      <c r="EC77" s="553" t="s">
        <v>312</v>
      </c>
      <c r="ED77" s="553" t="s">
        <v>312</v>
      </c>
      <c r="EE77" s="553" t="s">
        <v>312</v>
      </c>
      <c r="EF77" s="553" t="s">
        <v>312</v>
      </c>
      <c r="EG77" s="553" t="s">
        <v>312</v>
      </c>
      <c r="EH77" s="553" t="s">
        <v>312</v>
      </c>
      <c r="EI77" s="553" t="s">
        <v>312</v>
      </c>
      <c r="EJ77" s="553" t="s">
        <v>312</v>
      </c>
      <c r="EK77" s="553" t="s">
        <v>312</v>
      </c>
      <c r="EL77" s="553" t="s">
        <v>312</v>
      </c>
      <c r="EM77" s="553" t="s">
        <v>312</v>
      </c>
      <c r="EN77" s="553" t="s">
        <v>312</v>
      </c>
      <c r="EO77" s="553" t="s">
        <v>312</v>
      </c>
      <c r="EP77" s="553" t="s">
        <v>312</v>
      </c>
      <c r="EQ77" s="553" t="s">
        <v>312</v>
      </c>
      <c r="ER77" s="553" t="s">
        <v>312</v>
      </c>
      <c r="ES77" s="553" t="s">
        <v>312</v>
      </c>
      <c r="ET77" s="553" t="s">
        <v>312</v>
      </c>
      <c r="EU77" s="553" t="s">
        <v>312</v>
      </c>
      <c r="EV77" s="553" t="s">
        <v>312</v>
      </c>
      <c r="EW77" s="553" t="s">
        <v>312</v>
      </c>
      <c r="EX77" s="553" t="s">
        <v>312</v>
      </c>
      <c r="EY77" s="553" t="s">
        <v>312</v>
      </c>
      <c r="EZ77" s="553" t="s">
        <v>312</v>
      </c>
      <c r="FA77" s="553" t="s">
        <v>312</v>
      </c>
      <c r="FB77" s="553" t="s">
        <v>312</v>
      </c>
      <c r="FC77" s="553" t="s">
        <v>312</v>
      </c>
      <c r="FD77" s="553" t="s">
        <v>312</v>
      </c>
      <c r="FE77" s="556" t="s">
        <v>312</v>
      </c>
      <c r="FF77" s="1"/>
      <c r="FG77" s="1"/>
      <c r="FH77" s="1"/>
      <c r="FI77" s="1"/>
      <c r="FJ77" s="1"/>
      <c r="FK77" s="1"/>
      <c r="FL77" s="1"/>
      <c r="FM77" s="1"/>
      <c r="FN77" s="1"/>
      <c r="FO77" s="1"/>
      <c r="FP77" s="1"/>
      <c r="FQ77" s="1"/>
      <c r="FR77" s="1"/>
      <c r="FS77" s="1"/>
      <c r="FT77" s="1"/>
      <c r="FU77" s="1"/>
      <c r="FV77" s="1"/>
      <c r="FW77" s="1"/>
      <c r="FX77" s="1"/>
      <c r="FY77" s="1"/>
      <c r="FZ77" s="1"/>
      <c r="GA77" s="1"/>
      <c r="GB77" s="1"/>
      <c r="GC77" s="1"/>
      <c r="GD77" s="1"/>
    </row>
    <row r="78" spans="1:186" ht="15.75" customHeight="1" x14ac:dyDescent="0.2">
      <c r="A78" s="593" t="str">
        <f t="shared" si="6"/>
        <v>Forest or rural stream</v>
      </c>
      <c r="B78" s="594" t="str">
        <f t="shared" si="4"/>
        <v>Forest or rural stream/NA</v>
      </c>
      <c r="C78" s="763"/>
      <c r="D78" s="774" t="str">
        <f>'Z2 DISTINCTIVENESS'!B44</f>
        <v>Forest or rural stream</v>
      </c>
      <c r="E78" s="551" t="s">
        <v>310</v>
      </c>
      <c r="F78" s="552" t="s">
        <v>312</v>
      </c>
      <c r="G78" s="561" t="s">
        <v>312</v>
      </c>
      <c r="H78" s="562" t="s">
        <v>312</v>
      </c>
      <c r="I78" s="562" t="s">
        <v>312</v>
      </c>
      <c r="J78" s="566" t="s">
        <v>312</v>
      </c>
      <c r="K78" s="561" t="s">
        <v>312</v>
      </c>
      <c r="L78" s="562" t="s">
        <v>312</v>
      </c>
      <c r="M78" s="562" t="s">
        <v>312</v>
      </c>
      <c r="N78" s="566" t="s">
        <v>312</v>
      </c>
      <c r="O78" s="561" t="s">
        <v>312</v>
      </c>
      <c r="P78" s="562" t="s">
        <v>312</v>
      </c>
      <c r="Q78" s="562" t="s">
        <v>312</v>
      </c>
      <c r="R78" s="566" t="s">
        <v>312</v>
      </c>
      <c r="S78" s="561" t="s">
        <v>312</v>
      </c>
      <c r="T78" s="562" t="s">
        <v>312</v>
      </c>
      <c r="U78" s="562" t="s">
        <v>312</v>
      </c>
      <c r="V78" s="566" t="s">
        <v>312</v>
      </c>
      <c r="W78" s="561" t="s">
        <v>312</v>
      </c>
      <c r="X78" s="562" t="s">
        <v>312</v>
      </c>
      <c r="Y78" s="562" t="s">
        <v>312</v>
      </c>
      <c r="Z78" s="566" t="s">
        <v>312</v>
      </c>
      <c r="AA78" s="561" t="s">
        <v>312</v>
      </c>
      <c r="AB78" s="562" t="s">
        <v>312</v>
      </c>
      <c r="AC78" s="562" t="s">
        <v>312</v>
      </c>
      <c r="AD78" s="566" t="s">
        <v>312</v>
      </c>
      <c r="AE78" s="561" t="s">
        <v>312</v>
      </c>
      <c r="AF78" s="562" t="s">
        <v>312</v>
      </c>
      <c r="AG78" s="562" t="s">
        <v>312</v>
      </c>
      <c r="AH78" s="566" t="s">
        <v>312</v>
      </c>
      <c r="AI78" s="561" t="s">
        <v>312</v>
      </c>
      <c r="AJ78" s="562" t="s">
        <v>312</v>
      </c>
      <c r="AK78" s="562" t="s">
        <v>312</v>
      </c>
      <c r="AL78" s="566" t="s">
        <v>312</v>
      </c>
      <c r="AM78" s="561" t="s">
        <v>312</v>
      </c>
      <c r="AN78" s="562" t="s">
        <v>312</v>
      </c>
      <c r="AO78" s="562" t="s">
        <v>312</v>
      </c>
      <c r="AP78" s="566" t="s">
        <v>312</v>
      </c>
      <c r="AQ78" s="561" t="s">
        <v>312</v>
      </c>
      <c r="AR78" s="562" t="s">
        <v>312</v>
      </c>
      <c r="AS78" s="562" t="s">
        <v>312</v>
      </c>
      <c r="AT78" s="566" t="s">
        <v>312</v>
      </c>
      <c r="AU78" s="561" t="s">
        <v>312</v>
      </c>
      <c r="AV78" s="562" t="s">
        <v>312</v>
      </c>
      <c r="AW78" s="562" t="s">
        <v>312</v>
      </c>
      <c r="AX78" s="566" t="s">
        <v>312</v>
      </c>
      <c r="AY78" s="561" t="s">
        <v>312</v>
      </c>
      <c r="AZ78" s="562" t="s">
        <v>312</v>
      </c>
      <c r="BA78" s="562" t="s">
        <v>312</v>
      </c>
      <c r="BB78" s="566" t="s">
        <v>312</v>
      </c>
      <c r="BC78" s="561" t="s">
        <v>312</v>
      </c>
      <c r="BD78" s="562" t="s">
        <v>312</v>
      </c>
      <c r="BE78" s="562" t="s">
        <v>312</v>
      </c>
      <c r="BF78" s="566" t="s">
        <v>312</v>
      </c>
      <c r="BG78" s="561" t="s">
        <v>312</v>
      </c>
      <c r="BH78" s="562" t="s">
        <v>312</v>
      </c>
      <c r="BI78" s="562" t="s">
        <v>312</v>
      </c>
      <c r="BJ78" s="566" t="s">
        <v>312</v>
      </c>
      <c r="BK78" s="561" t="s">
        <v>312</v>
      </c>
      <c r="BL78" s="562" t="s">
        <v>312</v>
      </c>
      <c r="BM78" s="562" t="s">
        <v>312</v>
      </c>
      <c r="BN78" s="566" t="s">
        <v>312</v>
      </c>
      <c r="BO78" s="562" t="s">
        <v>312</v>
      </c>
      <c r="BP78" s="562" t="s">
        <v>312</v>
      </c>
      <c r="BQ78" s="562" t="s">
        <v>312</v>
      </c>
      <c r="BR78" s="562" t="s">
        <v>312</v>
      </c>
      <c r="BS78" s="562" t="s">
        <v>312</v>
      </c>
      <c r="BT78" s="562" t="s">
        <v>312</v>
      </c>
      <c r="BU78" s="562" t="s">
        <v>312</v>
      </c>
      <c r="BV78" s="562" t="s">
        <v>312</v>
      </c>
      <c r="BW78" s="562" t="s">
        <v>312</v>
      </c>
      <c r="BX78" s="562" t="s">
        <v>312</v>
      </c>
      <c r="BY78" s="562" t="s">
        <v>312</v>
      </c>
      <c r="BZ78" s="562" t="s">
        <v>312</v>
      </c>
      <c r="CA78" s="562" t="s">
        <v>312</v>
      </c>
      <c r="CB78" s="562" t="s">
        <v>312</v>
      </c>
      <c r="CC78" s="562" t="s">
        <v>312</v>
      </c>
      <c r="CD78" s="562" t="s">
        <v>312</v>
      </c>
      <c r="CE78" s="562" t="s">
        <v>312</v>
      </c>
      <c r="CF78" s="562" t="s">
        <v>312</v>
      </c>
      <c r="CG78" s="562" t="s">
        <v>312</v>
      </c>
      <c r="CH78" s="562" t="s">
        <v>312</v>
      </c>
      <c r="CI78" s="562" t="s">
        <v>312</v>
      </c>
      <c r="CJ78" s="562" t="s">
        <v>312</v>
      </c>
      <c r="CK78" s="562" t="s">
        <v>312</v>
      </c>
      <c r="CL78" s="562" t="s">
        <v>312</v>
      </c>
      <c r="CM78" s="562" t="s">
        <v>312</v>
      </c>
      <c r="CN78" s="562" t="s">
        <v>312</v>
      </c>
      <c r="CO78" s="562" t="s">
        <v>312</v>
      </c>
      <c r="CP78" s="562" t="s">
        <v>312</v>
      </c>
      <c r="CQ78" s="562" t="s">
        <v>312</v>
      </c>
      <c r="CR78" s="562" t="s">
        <v>312</v>
      </c>
      <c r="CS78" s="562" t="s">
        <v>312</v>
      </c>
      <c r="CT78" s="562" t="s">
        <v>312</v>
      </c>
      <c r="CU78" s="562" t="s">
        <v>312</v>
      </c>
      <c r="CV78" s="562" t="s">
        <v>312</v>
      </c>
      <c r="CW78" s="562" t="s">
        <v>312</v>
      </c>
      <c r="CX78" s="562" t="s">
        <v>312</v>
      </c>
      <c r="CY78" s="562" t="s">
        <v>312</v>
      </c>
      <c r="CZ78" s="562" t="s">
        <v>312</v>
      </c>
      <c r="DA78" s="562" t="s">
        <v>312</v>
      </c>
      <c r="DB78" s="562" t="s">
        <v>312</v>
      </c>
      <c r="DC78" s="562" t="s">
        <v>312</v>
      </c>
      <c r="DD78" s="562" t="s">
        <v>312</v>
      </c>
      <c r="DE78" s="562" t="s">
        <v>312</v>
      </c>
      <c r="DF78" s="562" t="s">
        <v>312</v>
      </c>
      <c r="DG78" s="562" t="s">
        <v>312</v>
      </c>
      <c r="DH78" s="562" t="s">
        <v>312</v>
      </c>
      <c r="DI78" s="562" t="s">
        <v>312</v>
      </c>
      <c r="DJ78" s="562" t="s">
        <v>312</v>
      </c>
      <c r="DK78" s="562" t="s">
        <v>312</v>
      </c>
      <c r="DL78" s="562" t="s">
        <v>312</v>
      </c>
      <c r="DM78" s="562" t="s">
        <v>312</v>
      </c>
      <c r="DN78" s="562" t="s">
        <v>312</v>
      </c>
      <c r="DO78" s="562" t="s">
        <v>312</v>
      </c>
      <c r="DP78" s="562" t="s">
        <v>312</v>
      </c>
      <c r="DQ78" s="563" t="s">
        <v>312</v>
      </c>
      <c r="DR78" s="564" t="s">
        <v>312</v>
      </c>
      <c r="DS78" s="562" t="s">
        <v>312</v>
      </c>
      <c r="DT78" s="562" t="s">
        <v>312</v>
      </c>
      <c r="DU78" s="562" t="s">
        <v>312</v>
      </c>
      <c r="DV78" s="562" t="s">
        <v>312</v>
      </c>
      <c r="DW78" s="562" t="s">
        <v>312</v>
      </c>
      <c r="DX78" s="562" t="s">
        <v>312</v>
      </c>
      <c r="DY78" s="562" t="s">
        <v>312</v>
      </c>
      <c r="DZ78" s="562" t="s">
        <v>312</v>
      </c>
      <c r="EA78" s="562" t="s">
        <v>312</v>
      </c>
      <c r="EB78" s="562" t="s">
        <v>312</v>
      </c>
      <c r="EC78" s="562" t="s">
        <v>312</v>
      </c>
      <c r="ED78" s="562" t="s">
        <v>312</v>
      </c>
      <c r="EE78" s="562" t="s">
        <v>312</v>
      </c>
      <c r="EF78" s="562" t="s">
        <v>312</v>
      </c>
      <c r="EG78" s="562" t="s">
        <v>312</v>
      </c>
      <c r="EH78" s="562" t="s">
        <v>312</v>
      </c>
      <c r="EI78" s="562" t="s">
        <v>312</v>
      </c>
      <c r="EJ78" s="562" t="s">
        <v>312</v>
      </c>
      <c r="EK78" s="562" t="s">
        <v>312</v>
      </c>
      <c r="EL78" s="562" t="s">
        <v>312</v>
      </c>
      <c r="EM78" s="562" t="s">
        <v>312</v>
      </c>
      <c r="EN78" s="562" t="s">
        <v>312</v>
      </c>
      <c r="EO78" s="553" t="s">
        <v>312</v>
      </c>
      <c r="EP78" s="553" t="s">
        <v>312</v>
      </c>
      <c r="EQ78" s="553" t="s">
        <v>312</v>
      </c>
      <c r="ER78" s="553" t="s">
        <v>312</v>
      </c>
      <c r="ES78" s="553" t="s">
        <v>312</v>
      </c>
      <c r="ET78" s="553" t="s">
        <v>312</v>
      </c>
      <c r="EU78" s="553" t="s">
        <v>312</v>
      </c>
      <c r="EV78" s="553" t="s">
        <v>312</v>
      </c>
      <c r="EW78" s="553" t="s">
        <v>312</v>
      </c>
      <c r="EX78" s="553" t="s">
        <v>312</v>
      </c>
      <c r="EY78" s="553" t="s">
        <v>312</v>
      </c>
      <c r="EZ78" s="553" t="s">
        <v>312</v>
      </c>
      <c r="FA78" s="553" t="s">
        <v>312</v>
      </c>
      <c r="FB78" s="553" t="s">
        <v>312</v>
      </c>
      <c r="FC78" s="553" t="s">
        <v>312</v>
      </c>
      <c r="FD78" s="553" t="s">
        <v>312</v>
      </c>
      <c r="FE78" s="556" t="s">
        <v>312</v>
      </c>
      <c r="FF78" s="565"/>
      <c r="FG78" s="1"/>
      <c r="FH78" s="1"/>
      <c r="FI78" s="1"/>
      <c r="FJ78" s="1"/>
      <c r="FK78" s="1"/>
      <c r="FL78" s="1"/>
      <c r="FM78" s="1"/>
      <c r="FN78" s="1"/>
      <c r="FO78" s="1"/>
      <c r="FP78" s="1"/>
      <c r="FQ78" s="1"/>
      <c r="FR78" s="1"/>
      <c r="FS78" s="1"/>
      <c r="FT78" s="1"/>
      <c r="FU78" s="1"/>
      <c r="FV78" s="1"/>
      <c r="FW78" s="1"/>
      <c r="FX78" s="1"/>
      <c r="FY78" s="1"/>
      <c r="FZ78" s="1"/>
      <c r="GA78" s="1"/>
      <c r="GB78" s="1"/>
      <c r="GC78" s="1"/>
      <c r="GD78" s="1"/>
    </row>
    <row r="79" spans="1:186" ht="15.75" customHeight="1" x14ac:dyDescent="0.2">
      <c r="A79" s="593" t="str">
        <f t="shared" si="6"/>
        <v>Forest or rural stream</v>
      </c>
      <c r="B79" s="594" t="str">
        <f t="shared" si="4"/>
        <v>Forest or rural stream/POOR</v>
      </c>
      <c r="C79" s="763"/>
      <c r="D79" s="775"/>
      <c r="E79" s="551" t="s">
        <v>331</v>
      </c>
      <c r="F79" s="552" t="s">
        <v>312</v>
      </c>
      <c r="G79" s="561" t="s">
        <v>312</v>
      </c>
      <c r="H79" s="562" t="s">
        <v>312</v>
      </c>
      <c r="I79" s="562" t="s">
        <v>312</v>
      </c>
      <c r="J79" s="566" t="s">
        <v>312</v>
      </c>
      <c r="K79" s="561" t="s">
        <v>312</v>
      </c>
      <c r="L79" s="562" t="s">
        <v>312</v>
      </c>
      <c r="M79" s="562" t="s">
        <v>312</v>
      </c>
      <c r="N79" s="566" t="s">
        <v>312</v>
      </c>
      <c r="O79" s="561" t="s">
        <v>312</v>
      </c>
      <c r="P79" s="562" t="s">
        <v>312</v>
      </c>
      <c r="Q79" s="562" t="s">
        <v>312</v>
      </c>
      <c r="R79" s="566" t="s">
        <v>312</v>
      </c>
      <c r="S79" s="561" t="s">
        <v>312</v>
      </c>
      <c r="T79" s="562" t="s">
        <v>312</v>
      </c>
      <c r="U79" s="562" t="s">
        <v>312</v>
      </c>
      <c r="V79" s="566" t="s">
        <v>312</v>
      </c>
      <c r="W79" s="561" t="s">
        <v>312</v>
      </c>
      <c r="X79" s="562" t="s">
        <v>312</v>
      </c>
      <c r="Y79" s="562" t="s">
        <v>312</v>
      </c>
      <c r="Z79" s="566" t="s">
        <v>312</v>
      </c>
      <c r="AA79" s="561" t="s">
        <v>312</v>
      </c>
      <c r="AB79" s="562" t="s">
        <v>312</v>
      </c>
      <c r="AC79" s="562" t="s">
        <v>312</v>
      </c>
      <c r="AD79" s="566" t="s">
        <v>312</v>
      </c>
      <c r="AE79" s="561" t="s">
        <v>312</v>
      </c>
      <c r="AF79" s="562" t="s">
        <v>312</v>
      </c>
      <c r="AG79" s="562" t="s">
        <v>312</v>
      </c>
      <c r="AH79" s="566" t="s">
        <v>312</v>
      </c>
      <c r="AI79" s="561" t="s">
        <v>312</v>
      </c>
      <c r="AJ79" s="562" t="s">
        <v>312</v>
      </c>
      <c r="AK79" s="562" t="s">
        <v>312</v>
      </c>
      <c r="AL79" s="566" t="s">
        <v>312</v>
      </c>
      <c r="AM79" s="561" t="s">
        <v>312</v>
      </c>
      <c r="AN79" s="562" t="s">
        <v>312</v>
      </c>
      <c r="AO79" s="562" t="s">
        <v>312</v>
      </c>
      <c r="AP79" s="566" t="s">
        <v>312</v>
      </c>
      <c r="AQ79" s="561" t="s">
        <v>312</v>
      </c>
      <c r="AR79" s="562" t="s">
        <v>312</v>
      </c>
      <c r="AS79" s="562" t="s">
        <v>312</v>
      </c>
      <c r="AT79" s="566" t="s">
        <v>312</v>
      </c>
      <c r="AU79" s="561" t="s">
        <v>312</v>
      </c>
      <c r="AV79" s="562" t="s">
        <v>312</v>
      </c>
      <c r="AW79" s="562" t="s">
        <v>312</v>
      </c>
      <c r="AX79" s="566" t="s">
        <v>312</v>
      </c>
      <c r="AY79" s="561" t="s">
        <v>312</v>
      </c>
      <c r="AZ79" s="562" t="s">
        <v>312</v>
      </c>
      <c r="BA79" s="562" t="s">
        <v>312</v>
      </c>
      <c r="BB79" s="566" t="s">
        <v>312</v>
      </c>
      <c r="BC79" s="561" t="s">
        <v>312</v>
      </c>
      <c r="BD79" s="562" t="s">
        <v>312</v>
      </c>
      <c r="BE79" s="562" t="s">
        <v>312</v>
      </c>
      <c r="BF79" s="566" t="s">
        <v>312</v>
      </c>
      <c r="BG79" s="561" t="s">
        <v>312</v>
      </c>
      <c r="BH79" s="562" t="s">
        <v>312</v>
      </c>
      <c r="BI79" s="562" t="s">
        <v>312</v>
      </c>
      <c r="BJ79" s="566" t="s">
        <v>312</v>
      </c>
      <c r="BK79" s="561" t="s">
        <v>312</v>
      </c>
      <c r="BL79" s="562" t="s">
        <v>312</v>
      </c>
      <c r="BM79" s="562" t="s">
        <v>312</v>
      </c>
      <c r="BN79" s="566" t="s">
        <v>312</v>
      </c>
      <c r="BO79" s="562" t="s">
        <v>312</v>
      </c>
      <c r="BP79" s="562" t="s">
        <v>312</v>
      </c>
      <c r="BQ79" s="562" t="s">
        <v>312</v>
      </c>
      <c r="BR79" s="562" t="s">
        <v>312</v>
      </c>
      <c r="BS79" s="562" t="s">
        <v>312</v>
      </c>
      <c r="BT79" s="562" t="s">
        <v>312</v>
      </c>
      <c r="BU79" s="562" t="s">
        <v>312</v>
      </c>
      <c r="BV79" s="553" t="s">
        <v>312</v>
      </c>
      <c r="BW79" s="553" t="s">
        <v>312</v>
      </c>
      <c r="BX79" s="553" t="s">
        <v>312</v>
      </c>
      <c r="BY79" s="553" t="s">
        <v>312</v>
      </c>
      <c r="BZ79" s="553" t="s">
        <v>312</v>
      </c>
      <c r="CA79" s="562" t="s">
        <v>312</v>
      </c>
      <c r="CB79" s="574" t="s">
        <v>334</v>
      </c>
      <c r="CC79" s="574" t="s">
        <v>316</v>
      </c>
      <c r="CD79" s="553" t="s">
        <v>312</v>
      </c>
      <c r="CE79" s="553" t="s">
        <v>312</v>
      </c>
      <c r="CF79" s="553" t="s">
        <v>312</v>
      </c>
      <c r="CG79" s="553" t="s">
        <v>312</v>
      </c>
      <c r="CH79" s="553" t="s">
        <v>312</v>
      </c>
      <c r="CI79" s="553" t="s">
        <v>312</v>
      </c>
      <c r="CJ79" s="553" t="s">
        <v>312</v>
      </c>
      <c r="CK79" s="553" t="s">
        <v>312</v>
      </c>
      <c r="CL79" s="553" t="s">
        <v>312</v>
      </c>
      <c r="CM79" s="553" t="s">
        <v>312</v>
      </c>
      <c r="CN79" s="553" t="s">
        <v>312</v>
      </c>
      <c r="CO79" s="553" t="s">
        <v>312</v>
      </c>
      <c r="CP79" s="553" t="s">
        <v>312</v>
      </c>
      <c r="CQ79" s="553" t="s">
        <v>312</v>
      </c>
      <c r="CR79" s="553" t="s">
        <v>312</v>
      </c>
      <c r="CS79" s="553" t="s">
        <v>312</v>
      </c>
      <c r="CT79" s="553" t="s">
        <v>312</v>
      </c>
      <c r="CU79" s="553" t="s">
        <v>312</v>
      </c>
      <c r="CV79" s="553" t="s">
        <v>312</v>
      </c>
      <c r="CW79" s="553" t="s">
        <v>312</v>
      </c>
      <c r="CX79" s="553" t="s">
        <v>312</v>
      </c>
      <c r="CY79" s="553" t="s">
        <v>312</v>
      </c>
      <c r="CZ79" s="553" t="s">
        <v>312</v>
      </c>
      <c r="DA79" s="553" t="s">
        <v>312</v>
      </c>
      <c r="DB79" s="553" t="s">
        <v>312</v>
      </c>
      <c r="DC79" s="553" t="s">
        <v>312</v>
      </c>
      <c r="DD79" s="553" t="s">
        <v>312</v>
      </c>
      <c r="DE79" s="553" t="s">
        <v>312</v>
      </c>
      <c r="DF79" s="553" t="s">
        <v>312</v>
      </c>
      <c r="DG79" s="553" t="s">
        <v>312</v>
      </c>
      <c r="DH79" s="553" t="s">
        <v>312</v>
      </c>
      <c r="DI79" s="553" t="s">
        <v>312</v>
      </c>
      <c r="DJ79" s="553" t="s">
        <v>312</v>
      </c>
      <c r="DK79" s="553" t="s">
        <v>312</v>
      </c>
      <c r="DL79" s="553" t="s">
        <v>312</v>
      </c>
      <c r="DM79" s="553" t="s">
        <v>312</v>
      </c>
      <c r="DN79" s="553" t="s">
        <v>312</v>
      </c>
      <c r="DO79" s="553" t="s">
        <v>312</v>
      </c>
      <c r="DP79" s="553" t="s">
        <v>312</v>
      </c>
      <c r="DQ79" s="555" t="s">
        <v>312</v>
      </c>
      <c r="DR79" s="552" t="s">
        <v>312</v>
      </c>
      <c r="DS79" s="553" t="s">
        <v>312</v>
      </c>
      <c r="DT79" s="553" t="s">
        <v>312</v>
      </c>
      <c r="DU79" s="553" t="s">
        <v>312</v>
      </c>
      <c r="DV79" s="553" t="s">
        <v>312</v>
      </c>
      <c r="DW79" s="553" t="s">
        <v>312</v>
      </c>
      <c r="DX79" s="553" t="s">
        <v>312</v>
      </c>
      <c r="DY79" s="553" t="s">
        <v>312</v>
      </c>
      <c r="DZ79" s="553" t="s">
        <v>312</v>
      </c>
      <c r="EA79" s="553" t="s">
        <v>312</v>
      </c>
      <c r="EB79" s="553" t="s">
        <v>312</v>
      </c>
      <c r="EC79" s="553" t="s">
        <v>312</v>
      </c>
      <c r="ED79" s="553" t="s">
        <v>312</v>
      </c>
      <c r="EE79" s="553" t="s">
        <v>312</v>
      </c>
      <c r="EF79" s="553" t="s">
        <v>312</v>
      </c>
      <c r="EG79" s="553" t="s">
        <v>312</v>
      </c>
      <c r="EH79" s="553" t="s">
        <v>312</v>
      </c>
      <c r="EI79" s="553" t="s">
        <v>312</v>
      </c>
      <c r="EJ79" s="553" t="s">
        <v>312</v>
      </c>
      <c r="EK79" s="553" t="s">
        <v>312</v>
      </c>
      <c r="EL79" s="553" t="s">
        <v>312</v>
      </c>
      <c r="EM79" s="553" t="s">
        <v>312</v>
      </c>
      <c r="EN79" s="553" t="s">
        <v>312</v>
      </c>
      <c r="EO79" s="553" t="s">
        <v>312</v>
      </c>
      <c r="EP79" s="553" t="s">
        <v>312</v>
      </c>
      <c r="EQ79" s="553" t="s">
        <v>312</v>
      </c>
      <c r="ER79" s="553" t="s">
        <v>312</v>
      </c>
      <c r="ES79" s="553" t="s">
        <v>312</v>
      </c>
      <c r="ET79" s="553" t="s">
        <v>312</v>
      </c>
      <c r="EU79" s="553" t="s">
        <v>312</v>
      </c>
      <c r="EV79" s="553" t="s">
        <v>312</v>
      </c>
      <c r="EW79" s="553" t="s">
        <v>312</v>
      </c>
      <c r="EX79" s="553" t="s">
        <v>312</v>
      </c>
      <c r="EY79" s="553" t="s">
        <v>312</v>
      </c>
      <c r="EZ79" s="553" t="s">
        <v>312</v>
      </c>
      <c r="FA79" s="553" t="s">
        <v>312</v>
      </c>
      <c r="FB79" s="553" t="s">
        <v>312</v>
      </c>
      <c r="FC79" s="553" t="s">
        <v>312</v>
      </c>
      <c r="FD79" s="553" t="s">
        <v>312</v>
      </c>
      <c r="FE79" s="556" t="s">
        <v>312</v>
      </c>
      <c r="FF79" s="1"/>
      <c r="FG79" s="1"/>
      <c r="FH79" s="1"/>
      <c r="FI79" s="1"/>
      <c r="FJ79" s="1"/>
      <c r="FK79" s="1"/>
      <c r="FL79" s="1"/>
      <c r="FM79" s="1"/>
      <c r="FN79" s="1"/>
      <c r="FO79" s="1"/>
      <c r="FP79" s="1"/>
      <c r="FQ79" s="1"/>
      <c r="FR79" s="1"/>
      <c r="FS79" s="1"/>
      <c r="FT79" s="1"/>
      <c r="FU79" s="1"/>
      <c r="FV79" s="1"/>
      <c r="FW79" s="1"/>
      <c r="FX79" s="1"/>
      <c r="FY79" s="1"/>
      <c r="FZ79" s="1"/>
      <c r="GA79" s="1"/>
      <c r="GB79" s="1"/>
      <c r="GC79" s="1"/>
      <c r="GD79" s="1"/>
    </row>
    <row r="80" spans="1:186" ht="15.75" customHeight="1" x14ac:dyDescent="0.2">
      <c r="A80" s="593" t="str">
        <f t="shared" si="6"/>
        <v>Forest or rural stream</v>
      </c>
      <c r="B80" s="594" t="str">
        <f t="shared" si="4"/>
        <v>Forest or rural stream/MODERATE</v>
      </c>
      <c r="C80" s="763"/>
      <c r="D80" s="775"/>
      <c r="E80" s="551" t="s">
        <v>130</v>
      </c>
      <c r="F80" s="552" t="s">
        <v>312</v>
      </c>
      <c r="G80" s="561" t="s">
        <v>312</v>
      </c>
      <c r="H80" s="562" t="s">
        <v>312</v>
      </c>
      <c r="I80" s="562" t="s">
        <v>312</v>
      </c>
      <c r="J80" s="566" t="s">
        <v>312</v>
      </c>
      <c r="K80" s="561" t="s">
        <v>312</v>
      </c>
      <c r="L80" s="562" t="s">
        <v>312</v>
      </c>
      <c r="M80" s="562" t="s">
        <v>312</v>
      </c>
      <c r="N80" s="566" t="s">
        <v>312</v>
      </c>
      <c r="O80" s="561" t="s">
        <v>312</v>
      </c>
      <c r="P80" s="562" t="s">
        <v>312</v>
      </c>
      <c r="Q80" s="562" t="s">
        <v>312</v>
      </c>
      <c r="R80" s="566" t="s">
        <v>312</v>
      </c>
      <c r="S80" s="561" t="s">
        <v>312</v>
      </c>
      <c r="T80" s="562" t="s">
        <v>312</v>
      </c>
      <c r="U80" s="562" t="s">
        <v>312</v>
      </c>
      <c r="V80" s="566" t="s">
        <v>312</v>
      </c>
      <c r="W80" s="561" t="s">
        <v>312</v>
      </c>
      <c r="X80" s="562" t="s">
        <v>312</v>
      </c>
      <c r="Y80" s="562" t="s">
        <v>312</v>
      </c>
      <c r="Z80" s="566" t="s">
        <v>312</v>
      </c>
      <c r="AA80" s="561" t="s">
        <v>312</v>
      </c>
      <c r="AB80" s="562" t="s">
        <v>312</v>
      </c>
      <c r="AC80" s="562" t="s">
        <v>312</v>
      </c>
      <c r="AD80" s="566" t="s">
        <v>312</v>
      </c>
      <c r="AE80" s="561" t="s">
        <v>312</v>
      </c>
      <c r="AF80" s="562" t="s">
        <v>312</v>
      </c>
      <c r="AG80" s="562" t="s">
        <v>312</v>
      </c>
      <c r="AH80" s="566" t="s">
        <v>312</v>
      </c>
      <c r="AI80" s="561" t="s">
        <v>312</v>
      </c>
      <c r="AJ80" s="562" t="s">
        <v>312</v>
      </c>
      <c r="AK80" s="562" t="s">
        <v>312</v>
      </c>
      <c r="AL80" s="566" t="s">
        <v>312</v>
      </c>
      <c r="AM80" s="561" t="s">
        <v>312</v>
      </c>
      <c r="AN80" s="562" t="s">
        <v>312</v>
      </c>
      <c r="AO80" s="562" t="s">
        <v>312</v>
      </c>
      <c r="AP80" s="566" t="s">
        <v>312</v>
      </c>
      <c r="AQ80" s="561" t="s">
        <v>312</v>
      </c>
      <c r="AR80" s="562" t="s">
        <v>312</v>
      </c>
      <c r="AS80" s="562" t="s">
        <v>312</v>
      </c>
      <c r="AT80" s="566" t="s">
        <v>312</v>
      </c>
      <c r="AU80" s="561" t="s">
        <v>312</v>
      </c>
      <c r="AV80" s="562" t="s">
        <v>312</v>
      </c>
      <c r="AW80" s="562" t="s">
        <v>312</v>
      </c>
      <c r="AX80" s="566" t="s">
        <v>312</v>
      </c>
      <c r="AY80" s="561" t="s">
        <v>312</v>
      </c>
      <c r="AZ80" s="562" t="s">
        <v>312</v>
      </c>
      <c r="BA80" s="562" t="s">
        <v>312</v>
      </c>
      <c r="BB80" s="566" t="s">
        <v>312</v>
      </c>
      <c r="BC80" s="561" t="s">
        <v>312</v>
      </c>
      <c r="BD80" s="562" t="s">
        <v>312</v>
      </c>
      <c r="BE80" s="562" t="s">
        <v>312</v>
      </c>
      <c r="BF80" s="566" t="s">
        <v>312</v>
      </c>
      <c r="BG80" s="561" t="s">
        <v>312</v>
      </c>
      <c r="BH80" s="562" t="s">
        <v>312</v>
      </c>
      <c r="BI80" s="562" t="s">
        <v>312</v>
      </c>
      <c r="BJ80" s="566" t="s">
        <v>312</v>
      </c>
      <c r="BK80" s="561" t="s">
        <v>312</v>
      </c>
      <c r="BL80" s="562" t="s">
        <v>312</v>
      </c>
      <c r="BM80" s="562" t="s">
        <v>312</v>
      </c>
      <c r="BN80" s="566" t="s">
        <v>312</v>
      </c>
      <c r="BO80" s="562" t="s">
        <v>312</v>
      </c>
      <c r="BP80" s="562" t="s">
        <v>312</v>
      </c>
      <c r="BQ80" s="562" t="s">
        <v>312</v>
      </c>
      <c r="BR80" s="562" t="s">
        <v>312</v>
      </c>
      <c r="BS80" s="562" t="s">
        <v>312</v>
      </c>
      <c r="BT80" s="562" t="s">
        <v>312</v>
      </c>
      <c r="BU80" s="562" t="s">
        <v>312</v>
      </c>
      <c r="BV80" s="553" t="s">
        <v>312</v>
      </c>
      <c r="BW80" s="553" t="s">
        <v>312</v>
      </c>
      <c r="BX80" s="553" t="s">
        <v>312</v>
      </c>
      <c r="BY80" s="553" t="s">
        <v>312</v>
      </c>
      <c r="BZ80" s="553" t="s">
        <v>312</v>
      </c>
      <c r="CA80" s="562" t="s">
        <v>312</v>
      </c>
      <c r="CB80" s="562" t="s">
        <v>312</v>
      </c>
      <c r="CC80" s="574" t="s">
        <v>315</v>
      </c>
      <c r="CD80" s="553" t="s">
        <v>312</v>
      </c>
      <c r="CE80" s="553" t="s">
        <v>312</v>
      </c>
      <c r="CF80" s="553" t="s">
        <v>312</v>
      </c>
      <c r="CG80" s="553" t="s">
        <v>312</v>
      </c>
      <c r="CH80" s="553" t="s">
        <v>312</v>
      </c>
      <c r="CI80" s="553" t="s">
        <v>312</v>
      </c>
      <c r="CJ80" s="553" t="s">
        <v>312</v>
      </c>
      <c r="CK80" s="553" t="s">
        <v>312</v>
      </c>
      <c r="CL80" s="553" t="s">
        <v>312</v>
      </c>
      <c r="CM80" s="553" t="s">
        <v>312</v>
      </c>
      <c r="CN80" s="553" t="s">
        <v>312</v>
      </c>
      <c r="CO80" s="553" t="s">
        <v>312</v>
      </c>
      <c r="CP80" s="553" t="s">
        <v>312</v>
      </c>
      <c r="CQ80" s="553" t="s">
        <v>312</v>
      </c>
      <c r="CR80" s="553" t="s">
        <v>312</v>
      </c>
      <c r="CS80" s="553" t="s">
        <v>312</v>
      </c>
      <c r="CT80" s="553" t="s">
        <v>312</v>
      </c>
      <c r="CU80" s="553" t="s">
        <v>312</v>
      </c>
      <c r="CV80" s="553" t="s">
        <v>312</v>
      </c>
      <c r="CW80" s="553" t="s">
        <v>312</v>
      </c>
      <c r="CX80" s="553" t="s">
        <v>312</v>
      </c>
      <c r="CY80" s="553" t="s">
        <v>312</v>
      </c>
      <c r="CZ80" s="553" t="s">
        <v>312</v>
      </c>
      <c r="DA80" s="553" t="s">
        <v>312</v>
      </c>
      <c r="DB80" s="553" t="s">
        <v>312</v>
      </c>
      <c r="DC80" s="553" t="s">
        <v>312</v>
      </c>
      <c r="DD80" s="553" t="s">
        <v>312</v>
      </c>
      <c r="DE80" s="553" t="s">
        <v>312</v>
      </c>
      <c r="DF80" s="553" t="s">
        <v>312</v>
      </c>
      <c r="DG80" s="553" t="s">
        <v>312</v>
      </c>
      <c r="DH80" s="553" t="s">
        <v>312</v>
      </c>
      <c r="DI80" s="553" t="s">
        <v>312</v>
      </c>
      <c r="DJ80" s="553" t="s">
        <v>312</v>
      </c>
      <c r="DK80" s="553" t="s">
        <v>312</v>
      </c>
      <c r="DL80" s="553" t="s">
        <v>312</v>
      </c>
      <c r="DM80" s="553" t="s">
        <v>312</v>
      </c>
      <c r="DN80" s="553" t="s">
        <v>312</v>
      </c>
      <c r="DO80" s="553" t="s">
        <v>312</v>
      </c>
      <c r="DP80" s="553" t="s">
        <v>312</v>
      </c>
      <c r="DQ80" s="555" t="s">
        <v>312</v>
      </c>
      <c r="DR80" s="552" t="s">
        <v>312</v>
      </c>
      <c r="DS80" s="553" t="s">
        <v>312</v>
      </c>
      <c r="DT80" s="553" t="s">
        <v>312</v>
      </c>
      <c r="DU80" s="553" t="s">
        <v>312</v>
      </c>
      <c r="DV80" s="553" t="s">
        <v>312</v>
      </c>
      <c r="DW80" s="553" t="s">
        <v>312</v>
      </c>
      <c r="DX80" s="553" t="s">
        <v>312</v>
      </c>
      <c r="DY80" s="553" t="s">
        <v>312</v>
      </c>
      <c r="DZ80" s="553" t="s">
        <v>312</v>
      </c>
      <c r="EA80" s="553" t="s">
        <v>312</v>
      </c>
      <c r="EB80" s="553" t="s">
        <v>312</v>
      </c>
      <c r="EC80" s="553" t="s">
        <v>312</v>
      </c>
      <c r="ED80" s="553" t="s">
        <v>312</v>
      </c>
      <c r="EE80" s="553" t="s">
        <v>312</v>
      </c>
      <c r="EF80" s="553" t="s">
        <v>312</v>
      </c>
      <c r="EG80" s="553" t="s">
        <v>312</v>
      </c>
      <c r="EH80" s="553" t="s">
        <v>312</v>
      </c>
      <c r="EI80" s="553" t="s">
        <v>312</v>
      </c>
      <c r="EJ80" s="553" t="s">
        <v>312</v>
      </c>
      <c r="EK80" s="553" t="s">
        <v>312</v>
      </c>
      <c r="EL80" s="553" t="s">
        <v>312</v>
      </c>
      <c r="EM80" s="553" t="s">
        <v>312</v>
      </c>
      <c r="EN80" s="553" t="s">
        <v>312</v>
      </c>
      <c r="EO80" s="553" t="s">
        <v>312</v>
      </c>
      <c r="EP80" s="553" t="s">
        <v>312</v>
      </c>
      <c r="EQ80" s="553" t="s">
        <v>312</v>
      </c>
      <c r="ER80" s="553" t="s">
        <v>312</v>
      </c>
      <c r="ES80" s="553" t="s">
        <v>312</v>
      </c>
      <c r="ET80" s="553" t="s">
        <v>312</v>
      </c>
      <c r="EU80" s="553" t="s">
        <v>312</v>
      </c>
      <c r="EV80" s="553" t="s">
        <v>312</v>
      </c>
      <c r="EW80" s="553" t="s">
        <v>312</v>
      </c>
      <c r="EX80" s="553" t="s">
        <v>312</v>
      </c>
      <c r="EY80" s="553" t="s">
        <v>312</v>
      </c>
      <c r="EZ80" s="553" t="s">
        <v>312</v>
      </c>
      <c r="FA80" s="553" t="s">
        <v>312</v>
      </c>
      <c r="FB80" s="553" t="s">
        <v>312</v>
      </c>
      <c r="FC80" s="553" t="s">
        <v>312</v>
      </c>
      <c r="FD80" s="553" t="s">
        <v>312</v>
      </c>
      <c r="FE80" s="556" t="s">
        <v>312</v>
      </c>
      <c r="FF80" s="1"/>
      <c r="FG80" s="1"/>
      <c r="FH80" s="1"/>
      <c r="FI80" s="1"/>
      <c r="FJ80" s="1"/>
      <c r="FK80" s="1"/>
      <c r="FL80" s="1"/>
      <c r="FM80" s="1"/>
      <c r="FN80" s="1"/>
      <c r="FO80" s="1"/>
      <c r="FP80" s="1"/>
      <c r="FQ80" s="1"/>
      <c r="FR80" s="1"/>
      <c r="FS80" s="1"/>
      <c r="FT80" s="1"/>
      <c r="FU80" s="1"/>
      <c r="FV80" s="1"/>
      <c r="FW80" s="1"/>
      <c r="FX80" s="1"/>
      <c r="FY80" s="1"/>
      <c r="FZ80" s="1"/>
      <c r="GA80" s="1"/>
      <c r="GB80" s="1"/>
      <c r="GC80" s="1"/>
      <c r="GD80" s="1"/>
    </row>
    <row r="81" spans="1:186" ht="15.75" customHeight="1" x14ac:dyDescent="0.2">
      <c r="A81" s="593" t="str">
        <f t="shared" si="6"/>
        <v>Forest or rural stream</v>
      </c>
      <c r="B81" s="594" t="str">
        <f t="shared" si="4"/>
        <v>Forest or rural stream/GOOD</v>
      </c>
      <c r="C81" s="763"/>
      <c r="D81" s="776"/>
      <c r="E81" s="551" t="s">
        <v>332</v>
      </c>
      <c r="F81" s="552" t="s">
        <v>312</v>
      </c>
      <c r="G81" s="561" t="s">
        <v>312</v>
      </c>
      <c r="H81" s="562" t="s">
        <v>312</v>
      </c>
      <c r="I81" s="562" t="s">
        <v>312</v>
      </c>
      <c r="J81" s="566" t="s">
        <v>312</v>
      </c>
      <c r="K81" s="561" t="s">
        <v>312</v>
      </c>
      <c r="L81" s="562" t="s">
        <v>312</v>
      </c>
      <c r="M81" s="562" t="s">
        <v>312</v>
      </c>
      <c r="N81" s="566" t="s">
        <v>312</v>
      </c>
      <c r="O81" s="561" t="s">
        <v>312</v>
      </c>
      <c r="P81" s="562" t="s">
        <v>312</v>
      </c>
      <c r="Q81" s="562" t="s">
        <v>312</v>
      </c>
      <c r="R81" s="566" t="s">
        <v>312</v>
      </c>
      <c r="S81" s="561" t="s">
        <v>312</v>
      </c>
      <c r="T81" s="562" t="s">
        <v>312</v>
      </c>
      <c r="U81" s="562" t="s">
        <v>312</v>
      </c>
      <c r="V81" s="566" t="s">
        <v>312</v>
      </c>
      <c r="W81" s="561" t="s">
        <v>312</v>
      </c>
      <c r="X81" s="562" t="s">
        <v>312</v>
      </c>
      <c r="Y81" s="562" t="s">
        <v>312</v>
      </c>
      <c r="Z81" s="566" t="s">
        <v>312</v>
      </c>
      <c r="AA81" s="561" t="s">
        <v>312</v>
      </c>
      <c r="AB81" s="562" t="s">
        <v>312</v>
      </c>
      <c r="AC81" s="562" t="s">
        <v>312</v>
      </c>
      <c r="AD81" s="566" t="s">
        <v>312</v>
      </c>
      <c r="AE81" s="561" t="s">
        <v>312</v>
      </c>
      <c r="AF81" s="562" t="s">
        <v>312</v>
      </c>
      <c r="AG81" s="562" t="s">
        <v>312</v>
      </c>
      <c r="AH81" s="566" t="s">
        <v>312</v>
      </c>
      <c r="AI81" s="561" t="s">
        <v>312</v>
      </c>
      <c r="AJ81" s="562" t="s">
        <v>312</v>
      </c>
      <c r="AK81" s="562" t="s">
        <v>312</v>
      </c>
      <c r="AL81" s="566" t="s">
        <v>312</v>
      </c>
      <c r="AM81" s="561" t="s">
        <v>312</v>
      </c>
      <c r="AN81" s="562" t="s">
        <v>312</v>
      </c>
      <c r="AO81" s="562" t="s">
        <v>312</v>
      </c>
      <c r="AP81" s="566" t="s">
        <v>312</v>
      </c>
      <c r="AQ81" s="561" t="s">
        <v>312</v>
      </c>
      <c r="AR81" s="562" t="s">
        <v>312</v>
      </c>
      <c r="AS81" s="562" t="s">
        <v>312</v>
      </c>
      <c r="AT81" s="566" t="s">
        <v>312</v>
      </c>
      <c r="AU81" s="561" t="s">
        <v>312</v>
      </c>
      <c r="AV81" s="562" t="s">
        <v>312</v>
      </c>
      <c r="AW81" s="562" t="s">
        <v>312</v>
      </c>
      <c r="AX81" s="566" t="s">
        <v>312</v>
      </c>
      <c r="AY81" s="561" t="s">
        <v>312</v>
      </c>
      <c r="AZ81" s="562" t="s">
        <v>312</v>
      </c>
      <c r="BA81" s="562" t="s">
        <v>312</v>
      </c>
      <c r="BB81" s="566" t="s">
        <v>312</v>
      </c>
      <c r="BC81" s="561" t="s">
        <v>312</v>
      </c>
      <c r="BD81" s="562" t="s">
        <v>312</v>
      </c>
      <c r="BE81" s="562" t="s">
        <v>312</v>
      </c>
      <c r="BF81" s="566" t="s">
        <v>312</v>
      </c>
      <c r="BG81" s="561" t="s">
        <v>312</v>
      </c>
      <c r="BH81" s="562" t="s">
        <v>312</v>
      </c>
      <c r="BI81" s="562" t="s">
        <v>312</v>
      </c>
      <c r="BJ81" s="566" t="s">
        <v>312</v>
      </c>
      <c r="BK81" s="561" t="s">
        <v>312</v>
      </c>
      <c r="BL81" s="562" t="s">
        <v>312</v>
      </c>
      <c r="BM81" s="562" t="s">
        <v>312</v>
      </c>
      <c r="BN81" s="566" t="s">
        <v>312</v>
      </c>
      <c r="BO81" s="562" t="s">
        <v>312</v>
      </c>
      <c r="BP81" s="562" t="s">
        <v>312</v>
      </c>
      <c r="BQ81" s="562" t="s">
        <v>312</v>
      </c>
      <c r="BR81" s="562" t="s">
        <v>312</v>
      </c>
      <c r="BS81" s="562" t="s">
        <v>312</v>
      </c>
      <c r="BT81" s="562" t="s">
        <v>312</v>
      </c>
      <c r="BU81" s="562" t="s">
        <v>312</v>
      </c>
      <c r="BV81" s="553" t="s">
        <v>312</v>
      </c>
      <c r="BW81" s="553" t="s">
        <v>312</v>
      </c>
      <c r="BX81" s="553" t="s">
        <v>312</v>
      </c>
      <c r="BY81" s="553" t="s">
        <v>312</v>
      </c>
      <c r="BZ81" s="553" t="s">
        <v>312</v>
      </c>
      <c r="CA81" s="562" t="s">
        <v>312</v>
      </c>
      <c r="CB81" s="562" t="s">
        <v>312</v>
      </c>
      <c r="CC81" s="562" t="s">
        <v>312</v>
      </c>
      <c r="CD81" s="553" t="s">
        <v>312</v>
      </c>
      <c r="CE81" s="553" t="s">
        <v>312</v>
      </c>
      <c r="CF81" s="553" t="s">
        <v>312</v>
      </c>
      <c r="CG81" s="553" t="s">
        <v>312</v>
      </c>
      <c r="CH81" s="553" t="s">
        <v>312</v>
      </c>
      <c r="CI81" s="553" t="s">
        <v>312</v>
      </c>
      <c r="CJ81" s="553" t="s">
        <v>312</v>
      </c>
      <c r="CK81" s="553" t="s">
        <v>312</v>
      </c>
      <c r="CL81" s="553" t="s">
        <v>312</v>
      </c>
      <c r="CM81" s="553" t="s">
        <v>312</v>
      </c>
      <c r="CN81" s="553" t="s">
        <v>312</v>
      </c>
      <c r="CO81" s="553" t="s">
        <v>312</v>
      </c>
      <c r="CP81" s="553" t="s">
        <v>312</v>
      </c>
      <c r="CQ81" s="553" t="s">
        <v>312</v>
      </c>
      <c r="CR81" s="553" t="s">
        <v>312</v>
      </c>
      <c r="CS81" s="553" t="s">
        <v>312</v>
      </c>
      <c r="CT81" s="553" t="s">
        <v>312</v>
      </c>
      <c r="CU81" s="553" t="s">
        <v>312</v>
      </c>
      <c r="CV81" s="553" t="s">
        <v>312</v>
      </c>
      <c r="CW81" s="553" t="s">
        <v>312</v>
      </c>
      <c r="CX81" s="553" t="s">
        <v>312</v>
      </c>
      <c r="CY81" s="553" t="s">
        <v>312</v>
      </c>
      <c r="CZ81" s="553" t="s">
        <v>312</v>
      </c>
      <c r="DA81" s="553" t="s">
        <v>312</v>
      </c>
      <c r="DB81" s="553" t="s">
        <v>312</v>
      </c>
      <c r="DC81" s="553" t="s">
        <v>312</v>
      </c>
      <c r="DD81" s="553" t="s">
        <v>312</v>
      </c>
      <c r="DE81" s="553" t="s">
        <v>312</v>
      </c>
      <c r="DF81" s="553" t="s">
        <v>312</v>
      </c>
      <c r="DG81" s="553" t="s">
        <v>312</v>
      </c>
      <c r="DH81" s="553" t="s">
        <v>312</v>
      </c>
      <c r="DI81" s="553" t="s">
        <v>312</v>
      </c>
      <c r="DJ81" s="553" t="s">
        <v>312</v>
      </c>
      <c r="DK81" s="553" t="s">
        <v>312</v>
      </c>
      <c r="DL81" s="553" t="s">
        <v>312</v>
      </c>
      <c r="DM81" s="553" t="s">
        <v>312</v>
      </c>
      <c r="DN81" s="553" t="s">
        <v>312</v>
      </c>
      <c r="DO81" s="553" t="s">
        <v>312</v>
      </c>
      <c r="DP81" s="553" t="s">
        <v>312</v>
      </c>
      <c r="DQ81" s="555" t="s">
        <v>312</v>
      </c>
      <c r="DR81" s="552" t="s">
        <v>312</v>
      </c>
      <c r="DS81" s="553" t="s">
        <v>312</v>
      </c>
      <c r="DT81" s="553" t="s">
        <v>312</v>
      </c>
      <c r="DU81" s="553" t="s">
        <v>312</v>
      </c>
      <c r="DV81" s="553" t="s">
        <v>312</v>
      </c>
      <c r="DW81" s="553" t="s">
        <v>312</v>
      </c>
      <c r="DX81" s="553" t="s">
        <v>312</v>
      </c>
      <c r="DY81" s="553" t="s">
        <v>312</v>
      </c>
      <c r="DZ81" s="553" t="s">
        <v>312</v>
      </c>
      <c r="EA81" s="553" t="s">
        <v>312</v>
      </c>
      <c r="EB81" s="553" t="s">
        <v>312</v>
      </c>
      <c r="EC81" s="553" t="s">
        <v>312</v>
      </c>
      <c r="ED81" s="553" t="s">
        <v>312</v>
      </c>
      <c r="EE81" s="553" t="s">
        <v>312</v>
      </c>
      <c r="EF81" s="553" t="s">
        <v>312</v>
      </c>
      <c r="EG81" s="553" t="s">
        <v>312</v>
      </c>
      <c r="EH81" s="553" t="s">
        <v>312</v>
      </c>
      <c r="EI81" s="553" t="s">
        <v>312</v>
      </c>
      <c r="EJ81" s="553" t="s">
        <v>312</v>
      </c>
      <c r="EK81" s="553" t="s">
        <v>312</v>
      </c>
      <c r="EL81" s="553" t="s">
        <v>312</v>
      </c>
      <c r="EM81" s="553" t="s">
        <v>312</v>
      </c>
      <c r="EN81" s="553" t="s">
        <v>312</v>
      </c>
      <c r="EO81" s="553" t="s">
        <v>312</v>
      </c>
      <c r="EP81" s="553" t="s">
        <v>312</v>
      </c>
      <c r="EQ81" s="553" t="s">
        <v>312</v>
      </c>
      <c r="ER81" s="553" t="s">
        <v>312</v>
      </c>
      <c r="ES81" s="553" t="s">
        <v>312</v>
      </c>
      <c r="ET81" s="553" t="s">
        <v>312</v>
      </c>
      <c r="EU81" s="553" t="s">
        <v>312</v>
      </c>
      <c r="EV81" s="553" t="s">
        <v>312</v>
      </c>
      <c r="EW81" s="553" t="s">
        <v>312</v>
      </c>
      <c r="EX81" s="553" t="s">
        <v>312</v>
      </c>
      <c r="EY81" s="553" t="s">
        <v>312</v>
      </c>
      <c r="EZ81" s="553" t="s">
        <v>312</v>
      </c>
      <c r="FA81" s="553" t="s">
        <v>312</v>
      </c>
      <c r="FB81" s="553" t="s">
        <v>312</v>
      </c>
      <c r="FC81" s="553" t="s">
        <v>312</v>
      </c>
      <c r="FD81" s="553" t="s">
        <v>312</v>
      </c>
      <c r="FE81" s="556" t="s">
        <v>312</v>
      </c>
      <c r="FF81" s="1"/>
      <c r="FG81" s="1"/>
      <c r="FH81" s="1"/>
      <c r="FI81" s="1"/>
      <c r="FJ81" s="1"/>
      <c r="FK81" s="1"/>
      <c r="FL81" s="1"/>
      <c r="FM81" s="1"/>
      <c r="FN81" s="1"/>
      <c r="FO81" s="1"/>
      <c r="FP81" s="1"/>
      <c r="FQ81" s="1"/>
      <c r="FR81" s="1"/>
      <c r="FS81" s="1"/>
      <c r="FT81" s="1"/>
      <c r="FU81" s="1"/>
      <c r="FV81" s="1"/>
      <c r="FW81" s="1"/>
      <c r="FX81" s="1"/>
      <c r="FY81" s="1"/>
      <c r="FZ81" s="1"/>
      <c r="GA81" s="1"/>
      <c r="GB81" s="1"/>
      <c r="GC81" s="1"/>
      <c r="GD81" s="1"/>
    </row>
    <row r="82" spans="1:186" ht="15.75" customHeight="1" x14ac:dyDescent="0.2">
      <c r="A82" s="593" t="str">
        <f t="shared" si="6"/>
        <v>Naturalised stream</v>
      </c>
      <c r="B82" s="594" t="str">
        <f t="shared" si="4"/>
        <v>Naturalised stream/NA</v>
      </c>
      <c r="C82" s="763"/>
      <c r="D82" s="774" t="str">
        <f>'Z2 DISTINCTIVENESS'!B46</f>
        <v>Naturalised stream</v>
      </c>
      <c r="E82" s="551" t="s">
        <v>310</v>
      </c>
      <c r="F82" s="552" t="s">
        <v>312</v>
      </c>
      <c r="G82" s="561" t="s">
        <v>312</v>
      </c>
      <c r="H82" s="562" t="s">
        <v>312</v>
      </c>
      <c r="I82" s="562" t="s">
        <v>312</v>
      </c>
      <c r="J82" s="566" t="s">
        <v>312</v>
      </c>
      <c r="K82" s="561" t="s">
        <v>312</v>
      </c>
      <c r="L82" s="562" t="s">
        <v>312</v>
      </c>
      <c r="M82" s="562" t="s">
        <v>312</v>
      </c>
      <c r="N82" s="566" t="s">
        <v>312</v>
      </c>
      <c r="O82" s="561" t="s">
        <v>312</v>
      </c>
      <c r="P82" s="562" t="s">
        <v>312</v>
      </c>
      <c r="Q82" s="562" t="s">
        <v>312</v>
      </c>
      <c r="R82" s="566" t="s">
        <v>312</v>
      </c>
      <c r="S82" s="561" t="s">
        <v>312</v>
      </c>
      <c r="T82" s="562" t="s">
        <v>312</v>
      </c>
      <c r="U82" s="562" t="s">
        <v>312</v>
      </c>
      <c r="V82" s="566" t="s">
        <v>312</v>
      </c>
      <c r="W82" s="561" t="s">
        <v>312</v>
      </c>
      <c r="X82" s="562" t="s">
        <v>312</v>
      </c>
      <c r="Y82" s="562" t="s">
        <v>312</v>
      </c>
      <c r="Z82" s="566" t="s">
        <v>312</v>
      </c>
      <c r="AA82" s="561" t="s">
        <v>312</v>
      </c>
      <c r="AB82" s="562" t="s">
        <v>312</v>
      </c>
      <c r="AC82" s="562" t="s">
        <v>312</v>
      </c>
      <c r="AD82" s="566" t="s">
        <v>312</v>
      </c>
      <c r="AE82" s="561" t="s">
        <v>312</v>
      </c>
      <c r="AF82" s="562" t="s">
        <v>312</v>
      </c>
      <c r="AG82" s="562" t="s">
        <v>312</v>
      </c>
      <c r="AH82" s="566" t="s">
        <v>312</v>
      </c>
      <c r="AI82" s="561" t="s">
        <v>312</v>
      </c>
      <c r="AJ82" s="562" t="s">
        <v>312</v>
      </c>
      <c r="AK82" s="562" t="s">
        <v>312</v>
      </c>
      <c r="AL82" s="566" t="s">
        <v>312</v>
      </c>
      <c r="AM82" s="561" t="s">
        <v>312</v>
      </c>
      <c r="AN82" s="562" t="s">
        <v>312</v>
      </c>
      <c r="AO82" s="562" t="s">
        <v>312</v>
      </c>
      <c r="AP82" s="566" t="s">
        <v>312</v>
      </c>
      <c r="AQ82" s="561" t="s">
        <v>312</v>
      </c>
      <c r="AR82" s="562" t="s">
        <v>312</v>
      </c>
      <c r="AS82" s="562" t="s">
        <v>312</v>
      </c>
      <c r="AT82" s="566" t="s">
        <v>312</v>
      </c>
      <c r="AU82" s="561" t="s">
        <v>312</v>
      </c>
      <c r="AV82" s="562" t="s">
        <v>312</v>
      </c>
      <c r="AW82" s="562" t="s">
        <v>312</v>
      </c>
      <c r="AX82" s="566" t="s">
        <v>312</v>
      </c>
      <c r="AY82" s="561" t="s">
        <v>312</v>
      </c>
      <c r="AZ82" s="562" t="s">
        <v>312</v>
      </c>
      <c r="BA82" s="562" t="s">
        <v>312</v>
      </c>
      <c r="BB82" s="566" t="s">
        <v>312</v>
      </c>
      <c r="BC82" s="561" t="s">
        <v>312</v>
      </c>
      <c r="BD82" s="562" t="s">
        <v>312</v>
      </c>
      <c r="BE82" s="562" t="s">
        <v>312</v>
      </c>
      <c r="BF82" s="566" t="s">
        <v>312</v>
      </c>
      <c r="BG82" s="561" t="s">
        <v>312</v>
      </c>
      <c r="BH82" s="562" t="s">
        <v>312</v>
      </c>
      <c r="BI82" s="562" t="s">
        <v>312</v>
      </c>
      <c r="BJ82" s="566" t="s">
        <v>312</v>
      </c>
      <c r="BK82" s="561" t="s">
        <v>312</v>
      </c>
      <c r="BL82" s="562" t="s">
        <v>312</v>
      </c>
      <c r="BM82" s="562" t="s">
        <v>312</v>
      </c>
      <c r="BN82" s="566" t="s">
        <v>312</v>
      </c>
      <c r="BO82" s="562" t="s">
        <v>312</v>
      </c>
      <c r="BP82" s="562" t="s">
        <v>312</v>
      </c>
      <c r="BQ82" s="562" t="s">
        <v>312</v>
      </c>
      <c r="BR82" s="562" t="s">
        <v>312</v>
      </c>
      <c r="BS82" s="562" t="s">
        <v>312</v>
      </c>
      <c r="BT82" s="562" t="s">
        <v>312</v>
      </c>
      <c r="BU82" s="562" t="s">
        <v>312</v>
      </c>
      <c r="BV82" s="562" t="s">
        <v>312</v>
      </c>
      <c r="BW82" s="562" t="s">
        <v>312</v>
      </c>
      <c r="BX82" s="562" t="s">
        <v>312</v>
      </c>
      <c r="BY82" s="562" t="s">
        <v>312</v>
      </c>
      <c r="BZ82" s="562" t="s">
        <v>312</v>
      </c>
      <c r="CA82" s="562" t="s">
        <v>312</v>
      </c>
      <c r="CB82" s="562" t="s">
        <v>312</v>
      </c>
      <c r="CC82" s="562" t="s">
        <v>312</v>
      </c>
      <c r="CD82" s="562" t="s">
        <v>312</v>
      </c>
      <c r="CE82" s="553" t="s">
        <v>312</v>
      </c>
      <c r="CF82" s="562" t="s">
        <v>312</v>
      </c>
      <c r="CG82" s="562" t="s">
        <v>312</v>
      </c>
      <c r="CH82" s="562" t="s">
        <v>312</v>
      </c>
      <c r="CI82" s="562" t="s">
        <v>312</v>
      </c>
      <c r="CJ82" s="562" t="s">
        <v>312</v>
      </c>
      <c r="CK82" s="562" t="s">
        <v>312</v>
      </c>
      <c r="CL82" s="562" t="s">
        <v>312</v>
      </c>
      <c r="CM82" s="562" t="s">
        <v>312</v>
      </c>
      <c r="CN82" s="562" t="s">
        <v>312</v>
      </c>
      <c r="CO82" s="562" t="s">
        <v>312</v>
      </c>
      <c r="CP82" s="562" t="s">
        <v>312</v>
      </c>
      <c r="CQ82" s="562" t="s">
        <v>312</v>
      </c>
      <c r="CR82" s="562" t="s">
        <v>312</v>
      </c>
      <c r="CS82" s="562" t="s">
        <v>312</v>
      </c>
      <c r="CT82" s="562" t="s">
        <v>312</v>
      </c>
      <c r="CU82" s="562" t="s">
        <v>312</v>
      </c>
      <c r="CV82" s="562" t="s">
        <v>312</v>
      </c>
      <c r="CW82" s="562" t="s">
        <v>312</v>
      </c>
      <c r="CX82" s="562" t="s">
        <v>312</v>
      </c>
      <c r="CY82" s="562" t="s">
        <v>312</v>
      </c>
      <c r="CZ82" s="562" t="s">
        <v>312</v>
      </c>
      <c r="DA82" s="562" t="s">
        <v>312</v>
      </c>
      <c r="DB82" s="562" t="s">
        <v>312</v>
      </c>
      <c r="DC82" s="562" t="s">
        <v>312</v>
      </c>
      <c r="DD82" s="562" t="s">
        <v>312</v>
      </c>
      <c r="DE82" s="562" t="s">
        <v>312</v>
      </c>
      <c r="DF82" s="562" t="s">
        <v>312</v>
      </c>
      <c r="DG82" s="562" t="s">
        <v>312</v>
      </c>
      <c r="DH82" s="562" t="s">
        <v>312</v>
      </c>
      <c r="DI82" s="562" t="s">
        <v>312</v>
      </c>
      <c r="DJ82" s="562" t="s">
        <v>312</v>
      </c>
      <c r="DK82" s="562" t="s">
        <v>312</v>
      </c>
      <c r="DL82" s="562" t="s">
        <v>312</v>
      </c>
      <c r="DM82" s="562" t="s">
        <v>312</v>
      </c>
      <c r="DN82" s="562" t="s">
        <v>312</v>
      </c>
      <c r="DO82" s="562" t="s">
        <v>312</v>
      </c>
      <c r="DP82" s="562" t="s">
        <v>312</v>
      </c>
      <c r="DQ82" s="563" t="s">
        <v>312</v>
      </c>
      <c r="DR82" s="564" t="s">
        <v>312</v>
      </c>
      <c r="DS82" s="562" t="s">
        <v>312</v>
      </c>
      <c r="DT82" s="562" t="s">
        <v>312</v>
      </c>
      <c r="DU82" s="562" t="s">
        <v>312</v>
      </c>
      <c r="DV82" s="562" t="s">
        <v>312</v>
      </c>
      <c r="DW82" s="562" t="s">
        <v>312</v>
      </c>
      <c r="DX82" s="562" t="s">
        <v>312</v>
      </c>
      <c r="DY82" s="562" t="s">
        <v>312</v>
      </c>
      <c r="DZ82" s="562" t="s">
        <v>312</v>
      </c>
      <c r="EA82" s="562" t="s">
        <v>312</v>
      </c>
      <c r="EB82" s="562" t="s">
        <v>312</v>
      </c>
      <c r="EC82" s="562" t="s">
        <v>312</v>
      </c>
      <c r="ED82" s="562" t="s">
        <v>312</v>
      </c>
      <c r="EE82" s="562" t="s">
        <v>312</v>
      </c>
      <c r="EF82" s="562" t="s">
        <v>312</v>
      </c>
      <c r="EG82" s="562" t="s">
        <v>312</v>
      </c>
      <c r="EH82" s="562" t="s">
        <v>312</v>
      </c>
      <c r="EI82" s="562" t="s">
        <v>312</v>
      </c>
      <c r="EJ82" s="562" t="s">
        <v>312</v>
      </c>
      <c r="EK82" s="562" t="s">
        <v>312</v>
      </c>
      <c r="EL82" s="562" t="s">
        <v>312</v>
      </c>
      <c r="EM82" s="562" t="s">
        <v>312</v>
      </c>
      <c r="EN82" s="562" t="s">
        <v>312</v>
      </c>
      <c r="EO82" s="553" t="s">
        <v>312</v>
      </c>
      <c r="EP82" s="553" t="s">
        <v>312</v>
      </c>
      <c r="EQ82" s="553" t="s">
        <v>312</v>
      </c>
      <c r="ER82" s="553" t="s">
        <v>312</v>
      </c>
      <c r="ES82" s="553" t="s">
        <v>312</v>
      </c>
      <c r="ET82" s="553" t="s">
        <v>312</v>
      </c>
      <c r="EU82" s="553" t="s">
        <v>312</v>
      </c>
      <c r="EV82" s="553" t="s">
        <v>312</v>
      </c>
      <c r="EW82" s="553" t="s">
        <v>312</v>
      </c>
      <c r="EX82" s="553" t="s">
        <v>312</v>
      </c>
      <c r="EY82" s="553" t="s">
        <v>312</v>
      </c>
      <c r="EZ82" s="553" t="s">
        <v>312</v>
      </c>
      <c r="FA82" s="553" t="s">
        <v>312</v>
      </c>
      <c r="FB82" s="553" t="s">
        <v>312</v>
      </c>
      <c r="FC82" s="553" t="s">
        <v>312</v>
      </c>
      <c r="FD82" s="553" t="s">
        <v>312</v>
      </c>
      <c r="FE82" s="556" t="s">
        <v>312</v>
      </c>
      <c r="FF82" s="565"/>
      <c r="FG82" s="1"/>
      <c r="FH82" s="1"/>
      <c r="FI82" s="1"/>
      <c r="FJ82" s="1"/>
      <c r="FK82" s="1"/>
      <c r="FL82" s="1"/>
      <c r="FM82" s="1"/>
      <c r="FN82" s="1"/>
      <c r="FO82" s="1"/>
      <c r="FP82" s="1"/>
      <c r="FQ82" s="1"/>
      <c r="FR82" s="1"/>
      <c r="FS82" s="1"/>
      <c r="FT82" s="1"/>
      <c r="FU82" s="1"/>
      <c r="FV82" s="1"/>
      <c r="FW82" s="1"/>
      <c r="FX82" s="1"/>
      <c r="FY82" s="1"/>
      <c r="FZ82" s="1"/>
      <c r="GA82" s="1"/>
      <c r="GB82" s="1"/>
      <c r="GC82" s="1"/>
      <c r="GD82" s="1"/>
    </row>
    <row r="83" spans="1:186" ht="15.75" customHeight="1" x14ac:dyDescent="0.2">
      <c r="A83" s="593" t="str">
        <f t="shared" si="6"/>
        <v>Naturalised stream</v>
      </c>
      <c r="B83" s="594" t="str">
        <f t="shared" si="4"/>
        <v>Naturalised stream/POOR</v>
      </c>
      <c r="C83" s="763"/>
      <c r="D83" s="775"/>
      <c r="E83" s="551" t="s">
        <v>331</v>
      </c>
      <c r="F83" s="552" t="s">
        <v>312</v>
      </c>
      <c r="G83" s="561" t="s">
        <v>312</v>
      </c>
      <c r="H83" s="562" t="s">
        <v>312</v>
      </c>
      <c r="I83" s="562" t="s">
        <v>312</v>
      </c>
      <c r="J83" s="566" t="s">
        <v>312</v>
      </c>
      <c r="K83" s="561" t="s">
        <v>312</v>
      </c>
      <c r="L83" s="562" t="s">
        <v>312</v>
      </c>
      <c r="M83" s="562" t="s">
        <v>312</v>
      </c>
      <c r="N83" s="566" t="s">
        <v>312</v>
      </c>
      <c r="O83" s="561" t="s">
        <v>312</v>
      </c>
      <c r="P83" s="562" t="s">
        <v>312</v>
      </c>
      <c r="Q83" s="562" t="s">
        <v>312</v>
      </c>
      <c r="R83" s="566" t="s">
        <v>312</v>
      </c>
      <c r="S83" s="561" t="s">
        <v>312</v>
      </c>
      <c r="T83" s="562" t="s">
        <v>312</v>
      </c>
      <c r="U83" s="562" t="s">
        <v>312</v>
      </c>
      <c r="V83" s="566" t="s">
        <v>312</v>
      </c>
      <c r="W83" s="561" t="s">
        <v>312</v>
      </c>
      <c r="X83" s="562" t="s">
        <v>312</v>
      </c>
      <c r="Y83" s="562" t="s">
        <v>312</v>
      </c>
      <c r="Z83" s="566" t="s">
        <v>312</v>
      </c>
      <c r="AA83" s="561" t="s">
        <v>312</v>
      </c>
      <c r="AB83" s="562" t="s">
        <v>312</v>
      </c>
      <c r="AC83" s="562" t="s">
        <v>312</v>
      </c>
      <c r="AD83" s="566" t="s">
        <v>312</v>
      </c>
      <c r="AE83" s="561" t="s">
        <v>312</v>
      </c>
      <c r="AF83" s="562" t="s">
        <v>312</v>
      </c>
      <c r="AG83" s="562" t="s">
        <v>312</v>
      </c>
      <c r="AH83" s="566" t="s">
        <v>312</v>
      </c>
      <c r="AI83" s="561" t="s">
        <v>312</v>
      </c>
      <c r="AJ83" s="562" t="s">
        <v>312</v>
      </c>
      <c r="AK83" s="562" t="s">
        <v>312</v>
      </c>
      <c r="AL83" s="566" t="s">
        <v>312</v>
      </c>
      <c r="AM83" s="561" t="s">
        <v>312</v>
      </c>
      <c r="AN83" s="562" t="s">
        <v>312</v>
      </c>
      <c r="AO83" s="562" t="s">
        <v>312</v>
      </c>
      <c r="AP83" s="566" t="s">
        <v>312</v>
      </c>
      <c r="AQ83" s="561" t="s">
        <v>312</v>
      </c>
      <c r="AR83" s="562" t="s">
        <v>312</v>
      </c>
      <c r="AS83" s="562" t="s">
        <v>312</v>
      </c>
      <c r="AT83" s="566" t="s">
        <v>312</v>
      </c>
      <c r="AU83" s="561" t="s">
        <v>312</v>
      </c>
      <c r="AV83" s="562" t="s">
        <v>312</v>
      </c>
      <c r="AW83" s="562" t="s">
        <v>312</v>
      </c>
      <c r="AX83" s="566" t="s">
        <v>312</v>
      </c>
      <c r="AY83" s="561" t="s">
        <v>312</v>
      </c>
      <c r="AZ83" s="562" t="s">
        <v>312</v>
      </c>
      <c r="BA83" s="562" t="s">
        <v>312</v>
      </c>
      <c r="BB83" s="566" t="s">
        <v>312</v>
      </c>
      <c r="BC83" s="561" t="s">
        <v>312</v>
      </c>
      <c r="BD83" s="562" t="s">
        <v>312</v>
      </c>
      <c r="BE83" s="562" t="s">
        <v>312</v>
      </c>
      <c r="BF83" s="566" t="s">
        <v>312</v>
      </c>
      <c r="BG83" s="561" t="s">
        <v>312</v>
      </c>
      <c r="BH83" s="562" t="s">
        <v>312</v>
      </c>
      <c r="BI83" s="562" t="s">
        <v>312</v>
      </c>
      <c r="BJ83" s="566" t="s">
        <v>312</v>
      </c>
      <c r="BK83" s="561" t="s">
        <v>312</v>
      </c>
      <c r="BL83" s="562" t="s">
        <v>312</v>
      </c>
      <c r="BM83" s="562" t="s">
        <v>312</v>
      </c>
      <c r="BN83" s="566" t="s">
        <v>312</v>
      </c>
      <c r="BO83" s="562" t="s">
        <v>312</v>
      </c>
      <c r="BP83" s="562" t="s">
        <v>312</v>
      </c>
      <c r="BQ83" s="562" t="s">
        <v>312</v>
      </c>
      <c r="BR83" s="562" t="s">
        <v>312</v>
      </c>
      <c r="BS83" s="562" t="s">
        <v>312</v>
      </c>
      <c r="BT83" s="562" t="s">
        <v>312</v>
      </c>
      <c r="BU83" s="562" t="s">
        <v>312</v>
      </c>
      <c r="BV83" s="553" t="s">
        <v>312</v>
      </c>
      <c r="BW83" s="553" t="s">
        <v>312</v>
      </c>
      <c r="BX83" s="553" t="s">
        <v>312</v>
      </c>
      <c r="BY83" s="553" t="s">
        <v>312</v>
      </c>
      <c r="BZ83" s="553" t="s">
        <v>312</v>
      </c>
      <c r="CA83" s="553" t="s">
        <v>312</v>
      </c>
      <c r="CB83" s="553" t="s">
        <v>312</v>
      </c>
      <c r="CC83" s="553" t="s">
        <v>312</v>
      </c>
      <c r="CD83" s="553" t="s">
        <v>312</v>
      </c>
      <c r="CE83" s="553" t="s">
        <v>312</v>
      </c>
      <c r="CF83" s="574">
        <v>2</v>
      </c>
      <c r="CG83" s="574">
        <v>4</v>
      </c>
      <c r="CH83" s="553" t="s">
        <v>312</v>
      </c>
      <c r="CI83" s="553" t="s">
        <v>312</v>
      </c>
      <c r="CJ83" s="553" t="s">
        <v>312</v>
      </c>
      <c r="CK83" s="553" t="s">
        <v>312</v>
      </c>
      <c r="CL83" s="553" t="s">
        <v>312</v>
      </c>
      <c r="CM83" s="553" t="s">
        <v>312</v>
      </c>
      <c r="CN83" s="553" t="s">
        <v>312</v>
      </c>
      <c r="CO83" s="553" t="s">
        <v>312</v>
      </c>
      <c r="CP83" s="553" t="s">
        <v>312</v>
      </c>
      <c r="CQ83" s="553" t="s">
        <v>312</v>
      </c>
      <c r="CR83" s="553" t="s">
        <v>312</v>
      </c>
      <c r="CS83" s="553" t="s">
        <v>312</v>
      </c>
      <c r="CT83" s="553" t="s">
        <v>312</v>
      </c>
      <c r="CU83" s="553" t="s">
        <v>312</v>
      </c>
      <c r="CV83" s="553" t="s">
        <v>312</v>
      </c>
      <c r="CW83" s="553" t="s">
        <v>312</v>
      </c>
      <c r="CX83" s="553" t="s">
        <v>312</v>
      </c>
      <c r="CY83" s="553" t="s">
        <v>312</v>
      </c>
      <c r="CZ83" s="553" t="s">
        <v>312</v>
      </c>
      <c r="DA83" s="553" t="s">
        <v>312</v>
      </c>
      <c r="DB83" s="553" t="s">
        <v>312</v>
      </c>
      <c r="DC83" s="553" t="s">
        <v>312</v>
      </c>
      <c r="DD83" s="553" t="s">
        <v>312</v>
      </c>
      <c r="DE83" s="553" t="s">
        <v>312</v>
      </c>
      <c r="DF83" s="553" t="s">
        <v>312</v>
      </c>
      <c r="DG83" s="553" t="s">
        <v>312</v>
      </c>
      <c r="DH83" s="553" t="s">
        <v>312</v>
      </c>
      <c r="DI83" s="553" t="s">
        <v>312</v>
      </c>
      <c r="DJ83" s="553" t="s">
        <v>312</v>
      </c>
      <c r="DK83" s="553" t="s">
        <v>312</v>
      </c>
      <c r="DL83" s="553" t="s">
        <v>312</v>
      </c>
      <c r="DM83" s="553" t="s">
        <v>312</v>
      </c>
      <c r="DN83" s="553" t="s">
        <v>312</v>
      </c>
      <c r="DO83" s="553" t="s">
        <v>312</v>
      </c>
      <c r="DP83" s="553" t="s">
        <v>312</v>
      </c>
      <c r="DQ83" s="555" t="s">
        <v>312</v>
      </c>
      <c r="DR83" s="552" t="s">
        <v>312</v>
      </c>
      <c r="DS83" s="553" t="s">
        <v>312</v>
      </c>
      <c r="DT83" s="553" t="s">
        <v>312</v>
      </c>
      <c r="DU83" s="553" t="s">
        <v>312</v>
      </c>
      <c r="DV83" s="553" t="s">
        <v>312</v>
      </c>
      <c r="DW83" s="553" t="s">
        <v>312</v>
      </c>
      <c r="DX83" s="553" t="s">
        <v>312</v>
      </c>
      <c r="DY83" s="553" t="s">
        <v>312</v>
      </c>
      <c r="DZ83" s="553" t="s">
        <v>312</v>
      </c>
      <c r="EA83" s="553" t="s">
        <v>312</v>
      </c>
      <c r="EB83" s="553" t="s">
        <v>312</v>
      </c>
      <c r="EC83" s="553" t="s">
        <v>312</v>
      </c>
      <c r="ED83" s="553" t="s">
        <v>312</v>
      </c>
      <c r="EE83" s="553" t="s">
        <v>312</v>
      </c>
      <c r="EF83" s="553" t="s">
        <v>312</v>
      </c>
      <c r="EG83" s="553" t="s">
        <v>312</v>
      </c>
      <c r="EH83" s="553" t="s">
        <v>312</v>
      </c>
      <c r="EI83" s="553" t="s">
        <v>312</v>
      </c>
      <c r="EJ83" s="553" t="s">
        <v>312</v>
      </c>
      <c r="EK83" s="553" t="s">
        <v>312</v>
      </c>
      <c r="EL83" s="553" t="s">
        <v>312</v>
      </c>
      <c r="EM83" s="553" t="s">
        <v>312</v>
      </c>
      <c r="EN83" s="553" t="s">
        <v>312</v>
      </c>
      <c r="EO83" s="553" t="s">
        <v>312</v>
      </c>
      <c r="EP83" s="553" t="s">
        <v>312</v>
      </c>
      <c r="EQ83" s="553" t="s">
        <v>312</v>
      </c>
      <c r="ER83" s="553" t="s">
        <v>312</v>
      </c>
      <c r="ES83" s="553" t="s">
        <v>312</v>
      </c>
      <c r="ET83" s="553" t="s">
        <v>312</v>
      </c>
      <c r="EU83" s="553" t="s">
        <v>312</v>
      </c>
      <c r="EV83" s="553" t="s">
        <v>312</v>
      </c>
      <c r="EW83" s="553" t="s">
        <v>312</v>
      </c>
      <c r="EX83" s="553" t="s">
        <v>312</v>
      </c>
      <c r="EY83" s="553" t="s">
        <v>312</v>
      </c>
      <c r="EZ83" s="553" t="s">
        <v>312</v>
      </c>
      <c r="FA83" s="553" t="s">
        <v>312</v>
      </c>
      <c r="FB83" s="553" t="s">
        <v>312</v>
      </c>
      <c r="FC83" s="553" t="s">
        <v>312</v>
      </c>
      <c r="FD83" s="553" t="s">
        <v>312</v>
      </c>
      <c r="FE83" s="556" t="s">
        <v>312</v>
      </c>
      <c r="FF83" s="1"/>
      <c r="FG83" s="1"/>
      <c r="FH83" s="1"/>
      <c r="FI83" s="1"/>
      <c r="FJ83" s="1"/>
      <c r="FK83" s="1"/>
      <c r="FL83" s="1"/>
      <c r="FM83" s="1"/>
      <c r="FN83" s="1"/>
      <c r="FO83" s="1"/>
      <c r="FP83" s="1"/>
      <c r="FQ83" s="1"/>
      <c r="FR83" s="1"/>
      <c r="FS83" s="1"/>
      <c r="FT83" s="1"/>
      <c r="FU83" s="1"/>
      <c r="FV83" s="1"/>
      <c r="FW83" s="1"/>
      <c r="FX83" s="1"/>
      <c r="FY83" s="1"/>
      <c r="FZ83" s="1"/>
      <c r="GA83" s="1"/>
      <c r="GB83" s="1"/>
      <c r="GC83" s="1"/>
      <c r="GD83" s="1"/>
    </row>
    <row r="84" spans="1:186" ht="15.75" customHeight="1" x14ac:dyDescent="0.2">
      <c r="A84" s="593" t="str">
        <f t="shared" si="6"/>
        <v>Naturalised stream</v>
      </c>
      <c r="B84" s="594" t="str">
        <f t="shared" si="4"/>
        <v>Naturalised stream/MODERATE</v>
      </c>
      <c r="C84" s="763"/>
      <c r="D84" s="775"/>
      <c r="E84" s="551" t="s">
        <v>130</v>
      </c>
      <c r="F84" s="552" t="s">
        <v>312</v>
      </c>
      <c r="G84" s="561" t="s">
        <v>312</v>
      </c>
      <c r="H84" s="562" t="s">
        <v>312</v>
      </c>
      <c r="I84" s="562" t="s">
        <v>312</v>
      </c>
      <c r="J84" s="566" t="s">
        <v>312</v>
      </c>
      <c r="K84" s="561" t="s">
        <v>312</v>
      </c>
      <c r="L84" s="562" t="s">
        <v>312</v>
      </c>
      <c r="M84" s="562" t="s">
        <v>312</v>
      </c>
      <c r="N84" s="566" t="s">
        <v>312</v>
      </c>
      <c r="O84" s="561" t="s">
        <v>312</v>
      </c>
      <c r="P84" s="562" t="s">
        <v>312</v>
      </c>
      <c r="Q84" s="562" t="s">
        <v>312</v>
      </c>
      <c r="R84" s="566" t="s">
        <v>312</v>
      </c>
      <c r="S84" s="561" t="s">
        <v>312</v>
      </c>
      <c r="T84" s="562" t="s">
        <v>312</v>
      </c>
      <c r="U84" s="562" t="s">
        <v>312</v>
      </c>
      <c r="V84" s="566" t="s">
        <v>312</v>
      </c>
      <c r="W84" s="561" t="s">
        <v>312</v>
      </c>
      <c r="X84" s="562" t="s">
        <v>312</v>
      </c>
      <c r="Y84" s="562" t="s">
        <v>312</v>
      </c>
      <c r="Z84" s="566" t="s">
        <v>312</v>
      </c>
      <c r="AA84" s="561" t="s">
        <v>312</v>
      </c>
      <c r="AB84" s="562" t="s">
        <v>312</v>
      </c>
      <c r="AC84" s="562" t="s">
        <v>312</v>
      </c>
      <c r="AD84" s="566" t="s">
        <v>312</v>
      </c>
      <c r="AE84" s="561" t="s">
        <v>312</v>
      </c>
      <c r="AF84" s="562" t="s">
        <v>312</v>
      </c>
      <c r="AG84" s="562" t="s">
        <v>312</v>
      </c>
      <c r="AH84" s="566" t="s">
        <v>312</v>
      </c>
      <c r="AI84" s="561" t="s">
        <v>312</v>
      </c>
      <c r="AJ84" s="562" t="s">
        <v>312</v>
      </c>
      <c r="AK84" s="562" t="s">
        <v>312</v>
      </c>
      <c r="AL84" s="566" t="s">
        <v>312</v>
      </c>
      <c r="AM84" s="561" t="s">
        <v>312</v>
      </c>
      <c r="AN84" s="562" t="s">
        <v>312</v>
      </c>
      <c r="AO84" s="562" t="s">
        <v>312</v>
      </c>
      <c r="AP84" s="566" t="s">
        <v>312</v>
      </c>
      <c r="AQ84" s="561" t="s">
        <v>312</v>
      </c>
      <c r="AR84" s="562" t="s">
        <v>312</v>
      </c>
      <c r="AS84" s="562" t="s">
        <v>312</v>
      </c>
      <c r="AT84" s="566" t="s">
        <v>312</v>
      </c>
      <c r="AU84" s="561" t="s">
        <v>312</v>
      </c>
      <c r="AV84" s="562" t="s">
        <v>312</v>
      </c>
      <c r="AW84" s="562" t="s">
        <v>312</v>
      </c>
      <c r="AX84" s="566" t="s">
        <v>312</v>
      </c>
      <c r="AY84" s="561" t="s">
        <v>312</v>
      </c>
      <c r="AZ84" s="562" t="s">
        <v>312</v>
      </c>
      <c r="BA84" s="562" t="s">
        <v>312</v>
      </c>
      <c r="BB84" s="566" t="s">
        <v>312</v>
      </c>
      <c r="BC84" s="561" t="s">
        <v>312</v>
      </c>
      <c r="BD84" s="562" t="s">
        <v>312</v>
      </c>
      <c r="BE84" s="562" t="s">
        <v>312</v>
      </c>
      <c r="BF84" s="566" t="s">
        <v>312</v>
      </c>
      <c r="BG84" s="561" t="s">
        <v>312</v>
      </c>
      <c r="BH84" s="562" t="s">
        <v>312</v>
      </c>
      <c r="BI84" s="562" t="s">
        <v>312</v>
      </c>
      <c r="BJ84" s="566" t="s">
        <v>312</v>
      </c>
      <c r="BK84" s="561" t="s">
        <v>312</v>
      </c>
      <c r="BL84" s="562" t="s">
        <v>312</v>
      </c>
      <c r="BM84" s="562" t="s">
        <v>312</v>
      </c>
      <c r="BN84" s="566" t="s">
        <v>312</v>
      </c>
      <c r="BO84" s="562" t="s">
        <v>312</v>
      </c>
      <c r="BP84" s="562" t="s">
        <v>312</v>
      </c>
      <c r="BQ84" s="562" t="s">
        <v>312</v>
      </c>
      <c r="BR84" s="562" t="s">
        <v>312</v>
      </c>
      <c r="BS84" s="562" t="s">
        <v>312</v>
      </c>
      <c r="BT84" s="562" t="s">
        <v>312</v>
      </c>
      <c r="BU84" s="562" t="s">
        <v>312</v>
      </c>
      <c r="BV84" s="553" t="s">
        <v>312</v>
      </c>
      <c r="BW84" s="553" t="s">
        <v>312</v>
      </c>
      <c r="BX84" s="553" t="s">
        <v>312</v>
      </c>
      <c r="BY84" s="553" t="s">
        <v>312</v>
      </c>
      <c r="BZ84" s="553" t="s">
        <v>312</v>
      </c>
      <c r="CA84" s="553" t="s">
        <v>312</v>
      </c>
      <c r="CB84" s="553" t="s">
        <v>312</v>
      </c>
      <c r="CC84" s="553" t="s">
        <v>312</v>
      </c>
      <c r="CD84" s="553" t="s">
        <v>312</v>
      </c>
      <c r="CE84" s="553" t="s">
        <v>312</v>
      </c>
      <c r="CF84" s="553" t="s">
        <v>312</v>
      </c>
      <c r="CG84" s="574">
        <v>2</v>
      </c>
      <c r="CH84" s="553" t="s">
        <v>312</v>
      </c>
      <c r="CI84" s="553" t="s">
        <v>312</v>
      </c>
      <c r="CJ84" s="553" t="s">
        <v>312</v>
      </c>
      <c r="CK84" s="553" t="s">
        <v>312</v>
      </c>
      <c r="CL84" s="553" t="s">
        <v>312</v>
      </c>
      <c r="CM84" s="553" t="s">
        <v>312</v>
      </c>
      <c r="CN84" s="553" t="s">
        <v>312</v>
      </c>
      <c r="CO84" s="553" t="s">
        <v>312</v>
      </c>
      <c r="CP84" s="553" t="s">
        <v>312</v>
      </c>
      <c r="CQ84" s="553" t="s">
        <v>312</v>
      </c>
      <c r="CR84" s="553" t="s">
        <v>312</v>
      </c>
      <c r="CS84" s="553" t="s">
        <v>312</v>
      </c>
      <c r="CT84" s="553" t="s">
        <v>312</v>
      </c>
      <c r="CU84" s="553" t="s">
        <v>312</v>
      </c>
      <c r="CV84" s="553" t="s">
        <v>312</v>
      </c>
      <c r="CW84" s="553" t="s">
        <v>312</v>
      </c>
      <c r="CX84" s="553" t="s">
        <v>312</v>
      </c>
      <c r="CY84" s="553" t="s">
        <v>312</v>
      </c>
      <c r="CZ84" s="553" t="s">
        <v>312</v>
      </c>
      <c r="DA84" s="553" t="s">
        <v>312</v>
      </c>
      <c r="DB84" s="553" t="s">
        <v>312</v>
      </c>
      <c r="DC84" s="553" t="s">
        <v>312</v>
      </c>
      <c r="DD84" s="553" t="s">
        <v>312</v>
      </c>
      <c r="DE84" s="553" t="s">
        <v>312</v>
      </c>
      <c r="DF84" s="553" t="s">
        <v>312</v>
      </c>
      <c r="DG84" s="553" t="s">
        <v>312</v>
      </c>
      <c r="DH84" s="553" t="s">
        <v>312</v>
      </c>
      <c r="DI84" s="553" t="s">
        <v>312</v>
      </c>
      <c r="DJ84" s="553" t="s">
        <v>312</v>
      </c>
      <c r="DK84" s="553" t="s">
        <v>312</v>
      </c>
      <c r="DL84" s="553" t="s">
        <v>312</v>
      </c>
      <c r="DM84" s="553" t="s">
        <v>312</v>
      </c>
      <c r="DN84" s="553" t="s">
        <v>312</v>
      </c>
      <c r="DO84" s="553" t="s">
        <v>312</v>
      </c>
      <c r="DP84" s="553" t="s">
        <v>312</v>
      </c>
      <c r="DQ84" s="555" t="s">
        <v>312</v>
      </c>
      <c r="DR84" s="552" t="s">
        <v>312</v>
      </c>
      <c r="DS84" s="553" t="s">
        <v>312</v>
      </c>
      <c r="DT84" s="553" t="s">
        <v>312</v>
      </c>
      <c r="DU84" s="553" t="s">
        <v>312</v>
      </c>
      <c r="DV84" s="553" t="s">
        <v>312</v>
      </c>
      <c r="DW84" s="553" t="s">
        <v>312</v>
      </c>
      <c r="DX84" s="553" t="s">
        <v>312</v>
      </c>
      <c r="DY84" s="553" t="s">
        <v>312</v>
      </c>
      <c r="DZ84" s="553" t="s">
        <v>312</v>
      </c>
      <c r="EA84" s="553" t="s">
        <v>312</v>
      </c>
      <c r="EB84" s="553" t="s">
        <v>312</v>
      </c>
      <c r="EC84" s="553" t="s">
        <v>312</v>
      </c>
      <c r="ED84" s="553" t="s">
        <v>312</v>
      </c>
      <c r="EE84" s="553" t="s">
        <v>312</v>
      </c>
      <c r="EF84" s="553" t="s">
        <v>312</v>
      </c>
      <c r="EG84" s="553" t="s">
        <v>312</v>
      </c>
      <c r="EH84" s="553" t="s">
        <v>312</v>
      </c>
      <c r="EI84" s="553" t="s">
        <v>312</v>
      </c>
      <c r="EJ84" s="553" t="s">
        <v>312</v>
      </c>
      <c r="EK84" s="553" t="s">
        <v>312</v>
      </c>
      <c r="EL84" s="553" t="s">
        <v>312</v>
      </c>
      <c r="EM84" s="553" t="s">
        <v>312</v>
      </c>
      <c r="EN84" s="553" t="s">
        <v>312</v>
      </c>
      <c r="EO84" s="553" t="s">
        <v>312</v>
      </c>
      <c r="EP84" s="553" t="s">
        <v>312</v>
      </c>
      <c r="EQ84" s="553" t="s">
        <v>312</v>
      </c>
      <c r="ER84" s="553" t="s">
        <v>312</v>
      </c>
      <c r="ES84" s="553" t="s">
        <v>312</v>
      </c>
      <c r="ET84" s="553" t="s">
        <v>312</v>
      </c>
      <c r="EU84" s="553" t="s">
        <v>312</v>
      </c>
      <c r="EV84" s="553" t="s">
        <v>312</v>
      </c>
      <c r="EW84" s="553" t="s">
        <v>312</v>
      </c>
      <c r="EX84" s="553" t="s">
        <v>312</v>
      </c>
      <c r="EY84" s="553" t="s">
        <v>312</v>
      </c>
      <c r="EZ84" s="553" t="s">
        <v>312</v>
      </c>
      <c r="FA84" s="553" t="s">
        <v>312</v>
      </c>
      <c r="FB84" s="553" t="s">
        <v>312</v>
      </c>
      <c r="FC84" s="553" t="s">
        <v>312</v>
      </c>
      <c r="FD84" s="553" t="s">
        <v>312</v>
      </c>
      <c r="FE84" s="556" t="s">
        <v>312</v>
      </c>
      <c r="FF84" s="1"/>
      <c r="FG84" s="1"/>
      <c r="FH84" s="1"/>
      <c r="FI84" s="1"/>
      <c r="FJ84" s="1"/>
      <c r="FK84" s="1"/>
      <c r="FL84" s="1"/>
      <c r="FM84" s="1"/>
      <c r="FN84" s="1"/>
      <c r="FO84" s="1"/>
      <c r="FP84" s="1"/>
      <c r="FQ84" s="1"/>
      <c r="FR84" s="1"/>
      <c r="FS84" s="1"/>
      <c r="FT84" s="1"/>
      <c r="FU84" s="1"/>
      <c r="FV84" s="1"/>
      <c r="FW84" s="1"/>
      <c r="FX84" s="1"/>
      <c r="FY84" s="1"/>
      <c r="FZ84" s="1"/>
      <c r="GA84" s="1"/>
      <c r="GB84" s="1"/>
      <c r="GC84" s="1"/>
      <c r="GD84" s="1"/>
    </row>
    <row r="85" spans="1:186" ht="15.75" customHeight="1" x14ac:dyDescent="0.2">
      <c r="A85" s="593" t="str">
        <f t="shared" si="6"/>
        <v>Naturalised stream</v>
      </c>
      <c r="B85" s="594" t="str">
        <f t="shared" si="4"/>
        <v>Naturalised stream/GOOD</v>
      </c>
      <c r="C85" s="763"/>
      <c r="D85" s="776"/>
      <c r="E85" s="551" t="s">
        <v>332</v>
      </c>
      <c r="F85" s="552" t="s">
        <v>312</v>
      </c>
      <c r="G85" s="561" t="s">
        <v>312</v>
      </c>
      <c r="H85" s="562" t="s">
        <v>312</v>
      </c>
      <c r="I85" s="562" t="s">
        <v>312</v>
      </c>
      <c r="J85" s="566" t="s">
        <v>312</v>
      </c>
      <c r="K85" s="561" t="s">
        <v>312</v>
      </c>
      <c r="L85" s="562" t="s">
        <v>312</v>
      </c>
      <c r="M85" s="562" t="s">
        <v>312</v>
      </c>
      <c r="N85" s="566" t="s">
        <v>312</v>
      </c>
      <c r="O85" s="561" t="s">
        <v>312</v>
      </c>
      <c r="P85" s="562" t="s">
        <v>312</v>
      </c>
      <c r="Q85" s="562" t="s">
        <v>312</v>
      </c>
      <c r="R85" s="566" t="s">
        <v>312</v>
      </c>
      <c r="S85" s="561" t="s">
        <v>312</v>
      </c>
      <c r="T85" s="562" t="s">
        <v>312</v>
      </c>
      <c r="U85" s="562" t="s">
        <v>312</v>
      </c>
      <c r="V85" s="566" t="s">
        <v>312</v>
      </c>
      <c r="W85" s="561" t="s">
        <v>312</v>
      </c>
      <c r="X85" s="562" t="s">
        <v>312</v>
      </c>
      <c r="Y85" s="562" t="s">
        <v>312</v>
      </c>
      <c r="Z85" s="566" t="s">
        <v>312</v>
      </c>
      <c r="AA85" s="561" t="s">
        <v>312</v>
      </c>
      <c r="AB85" s="562" t="s">
        <v>312</v>
      </c>
      <c r="AC85" s="562" t="s">
        <v>312</v>
      </c>
      <c r="AD85" s="566" t="s">
        <v>312</v>
      </c>
      <c r="AE85" s="561" t="s">
        <v>312</v>
      </c>
      <c r="AF85" s="562" t="s">
        <v>312</v>
      </c>
      <c r="AG85" s="562" t="s">
        <v>312</v>
      </c>
      <c r="AH85" s="566" t="s">
        <v>312</v>
      </c>
      <c r="AI85" s="561" t="s">
        <v>312</v>
      </c>
      <c r="AJ85" s="562" t="s">
        <v>312</v>
      </c>
      <c r="AK85" s="562" t="s">
        <v>312</v>
      </c>
      <c r="AL85" s="566" t="s">
        <v>312</v>
      </c>
      <c r="AM85" s="561" t="s">
        <v>312</v>
      </c>
      <c r="AN85" s="562" t="s">
        <v>312</v>
      </c>
      <c r="AO85" s="562" t="s">
        <v>312</v>
      </c>
      <c r="AP85" s="566" t="s">
        <v>312</v>
      </c>
      <c r="AQ85" s="561" t="s">
        <v>312</v>
      </c>
      <c r="AR85" s="562" t="s">
        <v>312</v>
      </c>
      <c r="AS85" s="562" t="s">
        <v>312</v>
      </c>
      <c r="AT85" s="566" t="s">
        <v>312</v>
      </c>
      <c r="AU85" s="561" t="s">
        <v>312</v>
      </c>
      <c r="AV85" s="562" t="s">
        <v>312</v>
      </c>
      <c r="AW85" s="562" t="s">
        <v>312</v>
      </c>
      <c r="AX85" s="566" t="s">
        <v>312</v>
      </c>
      <c r="AY85" s="561" t="s">
        <v>312</v>
      </c>
      <c r="AZ85" s="562" t="s">
        <v>312</v>
      </c>
      <c r="BA85" s="562" t="s">
        <v>312</v>
      </c>
      <c r="BB85" s="566" t="s">
        <v>312</v>
      </c>
      <c r="BC85" s="561" t="s">
        <v>312</v>
      </c>
      <c r="BD85" s="562" t="s">
        <v>312</v>
      </c>
      <c r="BE85" s="562" t="s">
        <v>312</v>
      </c>
      <c r="BF85" s="566" t="s">
        <v>312</v>
      </c>
      <c r="BG85" s="561" t="s">
        <v>312</v>
      </c>
      <c r="BH85" s="562" t="s">
        <v>312</v>
      </c>
      <c r="BI85" s="562" t="s">
        <v>312</v>
      </c>
      <c r="BJ85" s="566" t="s">
        <v>312</v>
      </c>
      <c r="BK85" s="561" t="s">
        <v>312</v>
      </c>
      <c r="BL85" s="562" t="s">
        <v>312</v>
      </c>
      <c r="BM85" s="562" t="s">
        <v>312</v>
      </c>
      <c r="BN85" s="566" t="s">
        <v>312</v>
      </c>
      <c r="BO85" s="562" t="s">
        <v>312</v>
      </c>
      <c r="BP85" s="562" t="s">
        <v>312</v>
      </c>
      <c r="BQ85" s="562" t="s">
        <v>312</v>
      </c>
      <c r="BR85" s="562" t="s">
        <v>312</v>
      </c>
      <c r="BS85" s="562" t="s">
        <v>312</v>
      </c>
      <c r="BT85" s="562" t="s">
        <v>312</v>
      </c>
      <c r="BU85" s="562" t="s">
        <v>312</v>
      </c>
      <c r="BV85" s="553" t="s">
        <v>312</v>
      </c>
      <c r="BW85" s="553" t="s">
        <v>312</v>
      </c>
      <c r="BX85" s="553" t="s">
        <v>312</v>
      </c>
      <c r="BY85" s="553" t="s">
        <v>312</v>
      </c>
      <c r="BZ85" s="553" t="s">
        <v>312</v>
      </c>
      <c r="CA85" s="553" t="s">
        <v>312</v>
      </c>
      <c r="CB85" s="553" t="s">
        <v>312</v>
      </c>
      <c r="CC85" s="553" t="s">
        <v>312</v>
      </c>
      <c r="CD85" s="553" t="s">
        <v>312</v>
      </c>
      <c r="CE85" s="553" t="s">
        <v>312</v>
      </c>
      <c r="CF85" s="553" t="s">
        <v>312</v>
      </c>
      <c r="CG85" s="553" t="s">
        <v>312</v>
      </c>
      <c r="CH85" s="553" t="s">
        <v>312</v>
      </c>
      <c r="CI85" s="553" t="s">
        <v>312</v>
      </c>
      <c r="CJ85" s="553" t="s">
        <v>312</v>
      </c>
      <c r="CK85" s="553" t="s">
        <v>312</v>
      </c>
      <c r="CL85" s="553" t="s">
        <v>312</v>
      </c>
      <c r="CM85" s="553" t="s">
        <v>312</v>
      </c>
      <c r="CN85" s="553" t="s">
        <v>312</v>
      </c>
      <c r="CO85" s="553" t="s">
        <v>312</v>
      </c>
      <c r="CP85" s="553" t="s">
        <v>312</v>
      </c>
      <c r="CQ85" s="553" t="s">
        <v>312</v>
      </c>
      <c r="CR85" s="553" t="s">
        <v>312</v>
      </c>
      <c r="CS85" s="553" t="s">
        <v>312</v>
      </c>
      <c r="CT85" s="553" t="s">
        <v>312</v>
      </c>
      <c r="CU85" s="553" t="s">
        <v>312</v>
      </c>
      <c r="CV85" s="553" t="s">
        <v>312</v>
      </c>
      <c r="CW85" s="553" t="s">
        <v>312</v>
      </c>
      <c r="CX85" s="553" t="s">
        <v>312</v>
      </c>
      <c r="CY85" s="553" t="s">
        <v>312</v>
      </c>
      <c r="CZ85" s="553" t="s">
        <v>312</v>
      </c>
      <c r="DA85" s="553" t="s">
        <v>312</v>
      </c>
      <c r="DB85" s="553" t="s">
        <v>312</v>
      </c>
      <c r="DC85" s="553" t="s">
        <v>312</v>
      </c>
      <c r="DD85" s="553" t="s">
        <v>312</v>
      </c>
      <c r="DE85" s="553" t="s">
        <v>312</v>
      </c>
      <c r="DF85" s="553" t="s">
        <v>312</v>
      </c>
      <c r="DG85" s="553" t="s">
        <v>312</v>
      </c>
      <c r="DH85" s="553" t="s">
        <v>312</v>
      </c>
      <c r="DI85" s="553" t="s">
        <v>312</v>
      </c>
      <c r="DJ85" s="553" t="s">
        <v>312</v>
      </c>
      <c r="DK85" s="553" t="s">
        <v>312</v>
      </c>
      <c r="DL85" s="553" t="s">
        <v>312</v>
      </c>
      <c r="DM85" s="553" t="s">
        <v>312</v>
      </c>
      <c r="DN85" s="553" t="s">
        <v>312</v>
      </c>
      <c r="DO85" s="553" t="s">
        <v>312</v>
      </c>
      <c r="DP85" s="553" t="s">
        <v>312</v>
      </c>
      <c r="DQ85" s="555" t="s">
        <v>312</v>
      </c>
      <c r="DR85" s="552" t="s">
        <v>312</v>
      </c>
      <c r="DS85" s="553" t="s">
        <v>312</v>
      </c>
      <c r="DT85" s="553" t="s">
        <v>312</v>
      </c>
      <c r="DU85" s="553" t="s">
        <v>312</v>
      </c>
      <c r="DV85" s="553" t="s">
        <v>312</v>
      </c>
      <c r="DW85" s="553" t="s">
        <v>312</v>
      </c>
      <c r="DX85" s="553" t="s">
        <v>312</v>
      </c>
      <c r="DY85" s="553" t="s">
        <v>312</v>
      </c>
      <c r="DZ85" s="553" t="s">
        <v>312</v>
      </c>
      <c r="EA85" s="553" t="s">
        <v>312</v>
      </c>
      <c r="EB85" s="553" t="s">
        <v>312</v>
      </c>
      <c r="EC85" s="553" t="s">
        <v>312</v>
      </c>
      <c r="ED85" s="553" t="s">
        <v>312</v>
      </c>
      <c r="EE85" s="553" t="s">
        <v>312</v>
      </c>
      <c r="EF85" s="553" t="s">
        <v>312</v>
      </c>
      <c r="EG85" s="553" t="s">
        <v>312</v>
      </c>
      <c r="EH85" s="553" t="s">
        <v>312</v>
      </c>
      <c r="EI85" s="553" t="s">
        <v>312</v>
      </c>
      <c r="EJ85" s="553" t="s">
        <v>312</v>
      </c>
      <c r="EK85" s="553" t="s">
        <v>312</v>
      </c>
      <c r="EL85" s="553" t="s">
        <v>312</v>
      </c>
      <c r="EM85" s="553" t="s">
        <v>312</v>
      </c>
      <c r="EN85" s="553" t="s">
        <v>312</v>
      </c>
      <c r="EO85" s="553" t="s">
        <v>312</v>
      </c>
      <c r="EP85" s="553" t="s">
        <v>312</v>
      </c>
      <c r="EQ85" s="553" t="s">
        <v>312</v>
      </c>
      <c r="ER85" s="553" t="s">
        <v>312</v>
      </c>
      <c r="ES85" s="553" t="s">
        <v>312</v>
      </c>
      <c r="ET85" s="553" t="s">
        <v>312</v>
      </c>
      <c r="EU85" s="553" t="s">
        <v>312</v>
      </c>
      <c r="EV85" s="553" t="s">
        <v>312</v>
      </c>
      <c r="EW85" s="553" t="s">
        <v>312</v>
      </c>
      <c r="EX85" s="553" t="s">
        <v>312</v>
      </c>
      <c r="EY85" s="553" t="s">
        <v>312</v>
      </c>
      <c r="EZ85" s="553" t="s">
        <v>312</v>
      </c>
      <c r="FA85" s="553" t="s">
        <v>312</v>
      </c>
      <c r="FB85" s="553" t="s">
        <v>312</v>
      </c>
      <c r="FC85" s="553" t="s">
        <v>312</v>
      </c>
      <c r="FD85" s="553" t="s">
        <v>312</v>
      </c>
      <c r="FE85" s="556" t="s">
        <v>312</v>
      </c>
      <c r="FF85" s="1"/>
      <c r="FG85" s="1"/>
      <c r="FH85" s="1"/>
      <c r="FI85" s="1"/>
      <c r="FJ85" s="1"/>
      <c r="FK85" s="1"/>
      <c r="FL85" s="1"/>
      <c r="FM85" s="1"/>
      <c r="FN85" s="1"/>
      <c r="FO85" s="1"/>
      <c r="FP85" s="1"/>
      <c r="FQ85" s="1"/>
      <c r="FR85" s="1"/>
      <c r="FS85" s="1"/>
      <c r="FT85" s="1"/>
      <c r="FU85" s="1"/>
      <c r="FV85" s="1"/>
      <c r="FW85" s="1"/>
      <c r="FX85" s="1"/>
      <c r="FY85" s="1"/>
      <c r="FZ85" s="1"/>
      <c r="GA85" s="1"/>
      <c r="GB85" s="1"/>
      <c r="GC85" s="1"/>
      <c r="GD85" s="1"/>
    </row>
    <row r="86" spans="1:186" ht="15.75" customHeight="1" x14ac:dyDescent="0.2">
      <c r="A86" s="593" t="str">
        <f t="shared" si="6"/>
        <v>Concrete drain/ canal</v>
      </c>
      <c r="B86" s="594" t="str">
        <f t="shared" si="4"/>
        <v>Concrete drain/ canal/NA</v>
      </c>
      <c r="C86" s="763"/>
      <c r="D86" s="774" t="str">
        <f>'Z2 DISTINCTIVENESS'!B48</f>
        <v>Concrete drain/ canal</v>
      </c>
      <c r="E86" s="551" t="s">
        <v>310</v>
      </c>
      <c r="F86" s="552" t="s">
        <v>312</v>
      </c>
      <c r="G86" s="561" t="s">
        <v>312</v>
      </c>
      <c r="H86" s="562" t="s">
        <v>312</v>
      </c>
      <c r="I86" s="562" t="s">
        <v>312</v>
      </c>
      <c r="J86" s="566" t="s">
        <v>312</v>
      </c>
      <c r="K86" s="561" t="s">
        <v>312</v>
      </c>
      <c r="L86" s="562" t="s">
        <v>312</v>
      </c>
      <c r="M86" s="562" t="s">
        <v>312</v>
      </c>
      <c r="N86" s="566" t="s">
        <v>312</v>
      </c>
      <c r="O86" s="561" t="s">
        <v>312</v>
      </c>
      <c r="P86" s="562" t="s">
        <v>312</v>
      </c>
      <c r="Q86" s="562" t="s">
        <v>312</v>
      </c>
      <c r="R86" s="566" t="s">
        <v>312</v>
      </c>
      <c r="S86" s="561" t="s">
        <v>312</v>
      </c>
      <c r="T86" s="562" t="s">
        <v>312</v>
      </c>
      <c r="U86" s="562" t="s">
        <v>312</v>
      </c>
      <c r="V86" s="566" t="s">
        <v>312</v>
      </c>
      <c r="W86" s="561" t="s">
        <v>312</v>
      </c>
      <c r="X86" s="562" t="s">
        <v>312</v>
      </c>
      <c r="Y86" s="562" t="s">
        <v>312</v>
      </c>
      <c r="Z86" s="566" t="s">
        <v>312</v>
      </c>
      <c r="AA86" s="561" t="s">
        <v>312</v>
      </c>
      <c r="AB86" s="562" t="s">
        <v>312</v>
      </c>
      <c r="AC86" s="562" t="s">
        <v>312</v>
      </c>
      <c r="AD86" s="566" t="s">
        <v>312</v>
      </c>
      <c r="AE86" s="561" t="s">
        <v>312</v>
      </c>
      <c r="AF86" s="562" t="s">
        <v>312</v>
      </c>
      <c r="AG86" s="562" t="s">
        <v>312</v>
      </c>
      <c r="AH86" s="566" t="s">
        <v>312</v>
      </c>
      <c r="AI86" s="561" t="s">
        <v>312</v>
      </c>
      <c r="AJ86" s="562" t="s">
        <v>312</v>
      </c>
      <c r="AK86" s="562" t="s">
        <v>312</v>
      </c>
      <c r="AL86" s="566" t="s">
        <v>312</v>
      </c>
      <c r="AM86" s="561" t="s">
        <v>312</v>
      </c>
      <c r="AN86" s="562" t="s">
        <v>312</v>
      </c>
      <c r="AO86" s="562" t="s">
        <v>312</v>
      </c>
      <c r="AP86" s="566" t="s">
        <v>312</v>
      </c>
      <c r="AQ86" s="561" t="s">
        <v>312</v>
      </c>
      <c r="AR86" s="562" t="s">
        <v>312</v>
      </c>
      <c r="AS86" s="562" t="s">
        <v>312</v>
      </c>
      <c r="AT86" s="566" t="s">
        <v>312</v>
      </c>
      <c r="AU86" s="561" t="s">
        <v>312</v>
      </c>
      <c r="AV86" s="562" t="s">
        <v>312</v>
      </c>
      <c r="AW86" s="562" t="s">
        <v>312</v>
      </c>
      <c r="AX86" s="566" t="s">
        <v>312</v>
      </c>
      <c r="AY86" s="561" t="s">
        <v>312</v>
      </c>
      <c r="AZ86" s="562" t="s">
        <v>312</v>
      </c>
      <c r="BA86" s="562" t="s">
        <v>312</v>
      </c>
      <c r="BB86" s="566" t="s">
        <v>312</v>
      </c>
      <c r="BC86" s="561" t="s">
        <v>312</v>
      </c>
      <c r="BD86" s="562" t="s">
        <v>312</v>
      </c>
      <c r="BE86" s="562" t="s">
        <v>312</v>
      </c>
      <c r="BF86" s="566" t="s">
        <v>312</v>
      </c>
      <c r="BG86" s="561" t="s">
        <v>312</v>
      </c>
      <c r="BH86" s="562" t="s">
        <v>312</v>
      </c>
      <c r="BI86" s="562" t="s">
        <v>312</v>
      </c>
      <c r="BJ86" s="566" t="s">
        <v>312</v>
      </c>
      <c r="BK86" s="561" t="s">
        <v>312</v>
      </c>
      <c r="BL86" s="562" t="s">
        <v>312</v>
      </c>
      <c r="BM86" s="562" t="s">
        <v>312</v>
      </c>
      <c r="BN86" s="566" t="s">
        <v>312</v>
      </c>
      <c r="BO86" s="562" t="s">
        <v>312</v>
      </c>
      <c r="BP86" s="562" t="s">
        <v>312</v>
      </c>
      <c r="BQ86" s="562" t="s">
        <v>312</v>
      </c>
      <c r="BR86" s="562" t="s">
        <v>312</v>
      </c>
      <c r="BS86" s="562" t="s">
        <v>312</v>
      </c>
      <c r="BT86" s="562" t="s">
        <v>312</v>
      </c>
      <c r="BU86" s="562" t="s">
        <v>312</v>
      </c>
      <c r="BV86" s="562" t="s">
        <v>312</v>
      </c>
      <c r="BW86" s="562" t="s">
        <v>312</v>
      </c>
      <c r="BX86" s="562" t="s">
        <v>312</v>
      </c>
      <c r="BY86" s="562" t="s">
        <v>312</v>
      </c>
      <c r="BZ86" s="562" t="s">
        <v>312</v>
      </c>
      <c r="CA86" s="562" t="s">
        <v>312</v>
      </c>
      <c r="CB86" s="562" t="s">
        <v>312</v>
      </c>
      <c r="CC86" s="562" t="s">
        <v>312</v>
      </c>
      <c r="CD86" s="562" t="s">
        <v>312</v>
      </c>
      <c r="CE86" s="553" t="s">
        <v>312</v>
      </c>
      <c r="CF86" s="562" t="s">
        <v>312</v>
      </c>
      <c r="CG86" s="562" t="s">
        <v>312</v>
      </c>
      <c r="CH86" s="562" t="s">
        <v>312</v>
      </c>
      <c r="CI86" s="562" t="s">
        <v>312</v>
      </c>
      <c r="CJ86" s="562" t="s">
        <v>312</v>
      </c>
      <c r="CK86" s="562" t="s">
        <v>312</v>
      </c>
      <c r="CL86" s="562" t="s">
        <v>312</v>
      </c>
      <c r="CM86" s="562" t="s">
        <v>312</v>
      </c>
      <c r="CN86" s="562" t="s">
        <v>312</v>
      </c>
      <c r="CO86" s="562" t="s">
        <v>312</v>
      </c>
      <c r="CP86" s="562" t="s">
        <v>312</v>
      </c>
      <c r="CQ86" s="562" t="s">
        <v>312</v>
      </c>
      <c r="CR86" s="562" t="s">
        <v>312</v>
      </c>
      <c r="CS86" s="562" t="s">
        <v>312</v>
      </c>
      <c r="CT86" s="562" t="s">
        <v>312</v>
      </c>
      <c r="CU86" s="562" t="s">
        <v>312</v>
      </c>
      <c r="CV86" s="562" t="s">
        <v>312</v>
      </c>
      <c r="CW86" s="562" t="s">
        <v>312</v>
      </c>
      <c r="CX86" s="562" t="s">
        <v>312</v>
      </c>
      <c r="CY86" s="562" t="s">
        <v>312</v>
      </c>
      <c r="CZ86" s="562" t="s">
        <v>312</v>
      </c>
      <c r="DA86" s="562" t="s">
        <v>312</v>
      </c>
      <c r="DB86" s="562" t="s">
        <v>312</v>
      </c>
      <c r="DC86" s="562" t="s">
        <v>312</v>
      </c>
      <c r="DD86" s="562" t="s">
        <v>312</v>
      </c>
      <c r="DE86" s="562" t="s">
        <v>312</v>
      </c>
      <c r="DF86" s="562" t="s">
        <v>312</v>
      </c>
      <c r="DG86" s="562" t="s">
        <v>312</v>
      </c>
      <c r="DH86" s="562" t="s">
        <v>312</v>
      </c>
      <c r="DI86" s="562" t="s">
        <v>312</v>
      </c>
      <c r="DJ86" s="562" t="s">
        <v>312</v>
      </c>
      <c r="DK86" s="562" t="s">
        <v>312</v>
      </c>
      <c r="DL86" s="562" t="s">
        <v>312</v>
      </c>
      <c r="DM86" s="562" t="s">
        <v>312</v>
      </c>
      <c r="DN86" s="562" t="s">
        <v>312</v>
      </c>
      <c r="DO86" s="562" t="s">
        <v>312</v>
      </c>
      <c r="DP86" s="562" t="s">
        <v>312</v>
      </c>
      <c r="DQ86" s="563" t="s">
        <v>312</v>
      </c>
      <c r="DR86" s="564" t="s">
        <v>312</v>
      </c>
      <c r="DS86" s="562" t="s">
        <v>312</v>
      </c>
      <c r="DT86" s="562" t="s">
        <v>312</v>
      </c>
      <c r="DU86" s="562" t="s">
        <v>312</v>
      </c>
      <c r="DV86" s="562" t="s">
        <v>312</v>
      </c>
      <c r="DW86" s="562" t="s">
        <v>312</v>
      </c>
      <c r="DX86" s="562" t="s">
        <v>312</v>
      </c>
      <c r="DY86" s="562" t="s">
        <v>312</v>
      </c>
      <c r="DZ86" s="562" t="s">
        <v>312</v>
      </c>
      <c r="EA86" s="562" t="s">
        <v>312</v>
      </c>
      <c r="EB86" s="562" t="s">
        <v>312</v>
      </c>
      <c r="EC86" s="562" t="s">
        <v>312</v>
      </c>
      <c r="ED86" s="562" t="s">
        <v>312</v>
      </c>
      <c r="EE86" s="562" t="s">
        <v>312</v>
      </c>
      <c r="EF86" s="562" t="s">
        <v>312</v>
      </c>
      <c r="EG86" s="562" t="s">
        <v>312</v>
      </c>
      <c r="EH86" s="562" t="s">
        <v>312</v>
      </c>
      <c r="EI86" s="562" t="s">
        <v>312</v>
      </c>
      <c r="EJ86" s="562" t="s">
        <v>312</v>
      </c>
      <c r="EK86" s="562" t="s">
        <v>312</v>
      </c>
      <c r="EL86" s="562" t="s">
        <v>312</v>
      </c>
      <c r="EM86" s="562" t="s">
        <v>312</v>
      </c>
      <c r="EN86" s="562" t="s">
        <v>312</v>
      </c>
      <c r="EO86" s="553" t="s">
        <v>312</v>
      </c>
      <c r="EP86" s="553" t="s">
        <v>312</v>
      </c>
      <c r="EQ86" s="553" t="s">
        <v>312</v>
      </c>
      <c r="ER86" s="553" t="s">
        <v>312</v>
      </c>
      <c r="ES86" s="553" t="s">
        <v>312</v>
      </c>
      <c r="ET86" s="553" t="s">
        <v>312</v>
      </c>
      <c r="EU86" s="553" t="s">
        <v>312</v>
      </c>
      <c r="EV86" s="553" t="s">
        <v>312</v>
      </c>
      <c r="EW86" s="553" t="s">
        <v>312</v>
      </c>
      <c r="EX86" s="553" t="s">
        <v>312</v>
      </c>
      <c r="EY86" s="553" t="s">
        <v>312</v>
      </c>
      <c r="EZ86" s="553" t="s">
        <v>312</v>
      </c>
      <c r="FA86" s="553" t="s">
        <v>312</v>
      </c>
      <c r="FB86" s="553" t="s">
        <v>312</v>
      </c>
      <c r="FC86" s="553" t="s">
        <v>312</v>
      </c>
      <c r="FD86" s="553" t="s">
        <v>312</v>
      </c>
      <c r="FE86" s="556" t="s">
        <v>312</v>
      </c>
      <c r="FF86" s="565"/>
      <c r="FG86" s="1"/>
      <c r="FH86" s="1"/>
      <c r="FI86" s="1"/>
      <c r="FJ86" s="1"/>
      <c r="FK86" s="1"/>
      <c r="FL86" s="1"/>
      <c r="FM86" s="1"/>
      <c r="FN86" s="1"/>
      <c r="FO86" s="1"/>
      <c r="FP86" s="1"/>
      <c r="FQ86" s="1"/>
      <c r="FR86" s="1"/>
      <c r="FS86" s="1"/>
      <c r="FT86" s="1"/>
      <c r="FU86" s="1"/>
      <c r="FV86" s="1"/>
      <c r="FW86" s="1"/>
      <c r="FX86" s="1"/>
      <c r="FY86" s="1"/>
      <c r="FZ86" s="1"/>
      <c r="GA86" s="1"/>
      <c r="GB86" s="1"/>
      <c r="GC86" s="1"/>
      <c r="GD86" s="1"/>
    </row>
    <row r="87" spans="1:186" ht="15.75" customHeight="1" x14ac:dyDescent="0.2">
      <c r="A87" s="593" t="str">
        <f t="shared" si="6"/>
        <v>Concrete drain/ canal</v>
      </c>
      <c r="B87" s="594" t="str">
        <f t="shared" si="4"/>
        <v>Concrete drain/ canal/POOR</v>
      </c>
      <c r="C87" s="763"/>
      <c r="D87" s="775"/>
      <c r="E87" s="551" t="s">
        <v>331</v>
      </c>
      <c r="F87" s="552" t="s">
        <v>312</v>
      </c>
      <c r="G87" s="561" t="s">
        <v>312</v>
      </c>
      <c r="H87" s="562" t="s">
        <v>312</v>
      </c>
      <c r="I87" s="562" t="s">
        <v>312</v>
      </c>
      <c r="J87" s="566" t="s">
        <v>312</v>
      </c>
      <c r="K87" s="561" t="s">
        <v>312</v>
      </c>
      <c r="L87" s="562" t="s">
        <v>312</v>
      </c>
      <c r="M87" s="562" t="s">
        <v>312</v>
      </c>
      <c r="N87" s="566" t="s">
        <v>312</v>
      </c>
      <c r="O87" s="561" t="s">
        <v>312</v>
      </c>
      <c r="P87" s="562" t="s">
        <v>312</v>
      </c>
      <c r="Q87" s="562" t="s">
        <v>312</v>
      </c>
      <c r="R87" s="566" t="s">
        <v>312</v>
      </c>
      <c r="S87" s="561" t="s">
        <v>312</v>
      </c>
      <c r="T87" s="562" t="s">
        <v>312</v>
      </c>
      <c r="U87" s="562" t="s">
        <v>312</v>
      </c>
      <c r="V87" s="566" t="s">
        <v>312</v>
      </c>
      <c r="W87" s="561" t="s">
        <v>312</v>
      </c>
      <c r="X87" s="562" t="s">
        <v>312</v>
      </c>
      <c r="Y87" s="562" t="s">
        <v>312</v>
      </c>
      <c r="Z87" s="566" t="s">
        <v>312</v>
      </c>
      <c r="AA87" s="561" t="s">
        <v>312</v>
      </c>
      <c r="AB87" s="562" t="s">
        <v>312</v>
      </c>
      <c r="AC87" s="562" t="s">
        <v>312</v>
      </c>
      <c r="AD87" s="566" t="s">
        <v>312</v>
      </c>
      <c r="AE87" s="561" t="s">
        <v>312</v>
      </c>
      <c r="AF87" s="562" t="s">
        <v>312</v>
      </c>
      <c r="AG87" s="562" t="s">
        <v>312</v>
      </c>
      <c r="AH87" s="566" t="s">
        <v>312</v>
      </c>
      <c r="AI87" s="561" t="s">
        <v>312</v>
      </c>
      <c r="AJ87" s="562" t="s">
        <v>312</v>
      </c>
      <c r="AK87" s="562" t="s">
        <v>312</v>
      </c>
      <c r="AL87" s="566" t="s">
        <v>312</v>
      </c>
      <c r="AM87" s="561" t="s">
        <v>312</v>
      </c>
      <c r="AN87" s="562" t="s">
        <v>312</v>
      </c>
      <c r="AO87" s="562" t="s">
        <v>312</v>
      </c>
      <c r="AP87" s="566" t="s">
        <v>312</v>
      </c>
      <c r="AQ87" s="561" t="s">
        <v>312</v>
      </c>
      <c r="AR87" s="562" t="s">
        <v>312</v>
      </c>
      <c r="AS87" s="562" t="s">
        <v>312</v>
      </c>
      <c r="AT87" s="566" t="s">
        <v>312</v>
      </c>
      <c r="AU87" s="561" t="s">
        <v>312</v>
      </c>
      <c r="AV87" s="562" t="s">
        <v>312</v>
      </c>
      <c r="AW87" s="562" t="s">
        <v>312</v>
      </c>
      <c r="AX87" s="566" t="s">
        <v>312</v>
      </c>
      <c r="AY87" s="561" t="s">
        <v>312</v>
      </c>
      <c r="AZ87" s="562" t="s">
        <v>312</v>
      </c>
      <c r="BA87" s="562" t="s">
        <v>312</v>
      </c>
      <c r="BB87" s="566" t="s">
        <v>312</v>
      </c>
      <c r="BC87" s="561" t="s">
        <v>312</v>
      </c>
      <c r="BD87" s="562" t="s">
        <v>312</v>
      </c>
      <c r="BE87" s="562" t="s">
        <v>312</v>
      </c>
      <c r="BF87" s="566" t="s">
        <v>312</v>
      </c>
      <c r="BG87" s="561" t="s">
        <v>312</v>
      </c>
      <c r="BH87" s="562" t="s">
        <v>312</v>
      </c>
      <c r="BI87" s="562" t="s">
        <v>312</v>
      </c>
      <c r="BJ87" s="566" t="s">
        <v>312</v>
      </c>
      <c r="BK87" s="561" t="s">
        <v>312</v>
      </c>
      <c r="BL87" s="562" t="s">
        <v>312</v>
      </c>
      <c r="BM87" s="562" t="s">
        <v>312</v>
      </c>
      <c r="BN87" s="566" t="s">
        <v>312</v>
      </c>
      <c r="BO87" s="562" t="s">
        <v>312</v>
      </c>
      <c r="BP87" s="562" t="s">
        <v>312</v>
      </c>
      <c r="BQ87" s="562" t="s">
        <v>312</v>
      </c>
      <c r="BR87" s="562" t="s">
        <v>312</v>
      </c>
      <c r="BS87" s="562" t="s">
        <v>312</v>
      </c>
      <c r="BT87" s="562" t="s">
        <v>312</v>
      </c>
      <c r="BU87" s="562" t="s">
        <v>312</v>
      </c>
      <c r="BV87" s="553" t="s">
        <v>312</v>
      </c>
      <c r="BW87" s="553" t="s">
        <v>312</v>
      </c>
      <c r="BX87" s="553" t="s">
        <v>312</v>
      </c>
      <c r="BY87" s="553" t="s">
        <v>312</v>
      </c>
      <c r="BZ87" s="553" t="s">
        <v>312</v>
      </c>
      <c r="CA87" s="553" t="s">
        <v>312</v>
      </c>
      <c r="CB87" s="553" t="s">
        <v>312</v>
      </c>
      <c r="CC87" s="553" t="s">
        <v>312</v>
      </c>
      <c r="CD87" s="553" t="s">
        <v>312</v>
      </c>
      <c r="CE87" s="554">
        <v>1</v>
      </c>
      <c r="CF87" s="553" t="s">
        <v>312</v>
      </c>
      <c r="CG87" s="553" t="s">
        <v>312</v>
      </c>
      <c r="CH87" s="553" t="s">
        <v>312</v>
      </c>
      <c r="CI87" s="562" t="s">
        <v>312</v>
      </c>
      <c r="CJ87" s="574">
        <v>2</v>
      </c>
      <c r="CK87" s="574">
        <v>4</v>
      </c>
      <c r="CL87" s="553" t="s">
        <v>312</v>
      </c>
      <c r="CM87" s="553" t="s">
        <v>312</v>
      </c>
      <c r="CN87" s="553" t="s">
        <v>312</v>
      </c>
      <c r="CO87" s="553" t="s">
        <v>312</v>
      </c>
      <c r="CP87" s="553" t="s">
        <v>312</v>
      </c>
      <c r="CQ87" s="553" t="s">
        <v>312</v>
      </c>
      <c r="CR87" s="553" t="s">
        <v>312</v>
      </c>
      <c r="CS87" s="553" t="s">
        <v>312</v>
      </c>
      <c r="CT87" s="553" t="s">
        <v>312</v>
      </c>
      <c r="CU87" s="553" t="s">
        <v>312</v>
      </c>
      <c r="CV87" s="553" t="s">
        <v>312</v>
      </c>
      <c r="CW87" s="553" t="s">
        <v>312</v>
      </c>
      <c r="CX87" s="553" t="s">
        <v>312</v>
      </c>
      <c r="CY87" s="553" t="s">
        <v>312</v>
      </c>
      <c r="CZ87" s="553" t="s">
        <v>312</v>
      </c>
      <c r="DA87" s="553" t="s">
        <v>312</v>
      </c>
      <c r="DB87" s="553" t="s">
        <v>312</v>
      </c>
      <c r="DC87" s="553" t="s">
        <v>312</v>
      </c>
      <c r="DD87" s="553" t="s">
        <v>312</v>
      </c>
      <c r="DE87" s="553" t="s">
        <v>312</v>
      </c>
      <c r="DF87" s="553" t="s">
        <v>312</v>
      </c>
      <c r="DG87" s="553" t="s">
        <v>312</v>
      </c>
      <c r="DH87" s="553" t="s">
        <v>312</v>
      </c>
      <c r="DI87" s="553" t="s">
        <v>312</v>
      </c>
      <c r="DJ87" s="553" t="s">
        <v>312</v>
      </c>
      <c r="DK87" s="553" t="s">
        <v>312</v>
      </c>
      <c r="DL87" s="553" t="s">
        <v>312</v>
      </c>
      <c r="DM87" s="553" t="s">
        <v>312</v>
      </c>
      <c r="DN87" s="553" t="s">
        <v>312</v>
      </c>
      <c r="DO87" s="553" t="s">
        <v>312</v>
      </c>
      <c r="DP87" s="553" t="s">
        <v>312</v>
      </c>
      <c r="DQ87" s="555" t="s">
        <v>312</v>
      </c>
      <c r="DR87" s="552" t="s">
        <v>312</v>
      </c>
      <c r="DS87" s="553" t="s">
        <v>312</v>
      </c>
      <c r="DT87" s="553" t="s">
        <v>312</v>
      </c>
      <c r="DU87" s="553" t="s">
        <v>312</v>
      </c>
      <c r="DV87" s="553" t="s">
        <v>312</v>
      </c>
      <c r="DW87" s="553" t="s">
        <v>312</v>
      </c>
      <c r="DX87" s="553" t="s">
        <v>312</v>
      </c>
      <c r="DY87" s="553" t="s">
        <v>312</v>
      </c>
      <c r="DZ87" s="553" t="s">
        <v>312</v>
      </c>
      <c r="EA87" s="553" t="s">
        <v>312</v>
      </c>
      <c r="EB87" s="553" t="s">
        <v>312</v>
      </c>
      <c r="EC87" s="553" t="s">
        <v>312</v>
      </c>
      <c r="ED87" s="553" t="s">
        <v>312</v>
      </c>
      <c r="EE87" s="553" t="s">
        <v>312</v>
      </c>
      <c r="EF87" s="553" t="s">
        <v>312</v>
      </c>
      <c r="EG87" s="553" t="s">
        <v>312</v>
      </c>
      <c r="EH87" s="553" t="s">
        <v>312</v>
      </c>
      <c r="EI87" s="553" t="s">
        <v>312</v>
      </c>
      <c r="EJ87" s="553" t="s">
        <v>312</v>
      </c>
      <c r="EK87" s="553" t="s">
        <v>312</v>
      </c>
      <c r="EL87" s="553" t="s">
        <v>312</v>
      </c>
      <c r="EM87" s="553" t="s">
        <v>312</v>
      </c>
      <c r="EN87" s="553" t="s">
        <v>312</v>
      </c>
      <c r="EO87" s="553" t="s">
        <v>312</v>
      </c>
      <c r="EP87" s="553" t="s">
        <v>312</v>
      </c>
      <c r="EQ87" s="553" t="s">
        <v>312</v>
      </c>
      <c r="ER87" s="553" t="s">
        <v>312</v>
      </c>
      <c r="ES87" s="553" t="s">
        <v>312</v>
      </c>
      <c r="ET87" s="553" t="s">
        <v>312</v>
      </c>
      <c r="EU87" s="553" t="s">
        <v>312</v>
      </c>
      <c r="EV87" s="553" t="s">
        <v>312</v>
      </c>
      <c r="EW87" s="553" t="s">
        <v>312</v>
      </c>
      <c r="EX87" s="553" t="s">
        <v>312</v>
      </c>
      <c r="EY87" s="553" t="s">
        <v>312</v>
      </c>
      <c r="EZ87" s="553" t="s">
        <v>312</v>
      </c>
      <c r="FA87" s="553" t="s">
        <v>312</v>
      </c>
      <c r="FB87" s="553" t="s">
        <v>312</v>
      </c>
      <c r="FC87" s="553" t="s">
        <v>312</v>
      </c>
      <c r="FD87" s="553" t="s">
        <v>312</v>
      </c>
      <c r="FE87" s="556" t="s">
        <v>312</v>
      </c>
      <c r="FF87" s="1"/>
      <c r="FG87" s="1"/>
      <c r="FH87" s="1"/>
      <c r="FI87" s="1"/>
      <c r="FJ87" s="1"/>
      <c r="FK87" s="1"/>
      <c r="FL87" s="1"/>
      <c r="FM87" s="1"/>
      <c r="FN87" s="1"/>
      <c r="FO87" s="1"/>
      <c r="FP87" s="1"/>
      <c r="FQ87" s="1"/>
      <c r="FR87" s="1"/>
      <c r="FS87" s="1"/>
      <c r="FT87" s="1"/>
      <c r="FU87" s="1"/>
      <c r="FV87" s="1"/>
      <c r="FW87" s="1"/>
      <c r="FX87" s="1"/>
      <c r="FY87" s="1"/>
      <c r="FZ87" s="1"/>
      <c r="GA87" s="1"/>
      <c r="GB87" s="1"/>
      <c r="GC87" s="1"/>
      <c r="GD87" s="1"/>
    </row>
    <row r="88" spans="1:186" ht="15.75" customHeight="1" x14ac:dyDescent="0.2">
      <c r="A88" s="593" t="str">
        <f t="shared" si="6"/>
        <v>Concrete drain/ canal</v>
      </c>
      <c r="B88" s="594" t="str">
        <f t="shared" si="4"/>
        <v>Concrete drain/ canal/MODERATE</v>
      </c>
      <c r="C88" s="763"/>
      <c r="D88" s="775"/>
      <c r="E88" s="551" t="s">
        <v>130</v>
      </c>
      <c r="F88" s="552" t="s">
        <v>312</v>
      </c>
      <c r="G88" s="561" t="s">
        <v>312</v>
      </c>
      <c r="H88" s="562" t="s">
        <v>312</v>
      </c>
      <c r="I88" s="562" t="s">
        <v>312</v>
      </c>
      <c r="J88" s="566" t="s">
        <v>312</v>
      </c>
      <c r="K88" s="561" t="s">
        <v>312</v>
      </c>
      <c r="L88" s="562" t="s">
        <v>312</v>
      </c>
      <c r="M88" s="562" t="s">
        <v>312</v>
      </c>
      <c r="N88" s="566" t="s">
        <v>312</v>
      </c>
      <c r="O88" s="561" t="s">
        <v>312</v>
      </c>
      <c r="P88" s="562" t="s">
        <v>312</v>
      </c>
      <c r="Q88" s="562" t="s">
        <v>312</v>
      </c>
      <c r="R88" s="566" t="s">
        <v>312</v>
      </c>
      <c r="S88" s="561" t="s">
        <v>312</v>
      </c>
      <c r="T88" s="562" t="s">
        <v>312</v>
      </c>
      <c r="U88" s="562" t="s">
        <v>312</v>
      </c>
      <c r="V88" s="566" t="s">
        <v>312</v>
      </c>
      <c r="W88" s="561" t="s">
        <v>312</v>
      </c>
      <c r="X88" s="562" t="s">
        <v>312</v>
      </c>
      <c r="Y88" s="562" t="s">
        <v>312</v>
      </c>
      <c r="Z88" s="566" t="s">
        <v>312</v>
      </c>
      <c r="AA88" s="561" t="s">
        <v>312</v>
      </c>
      <c r="AB88" s="562" t="s">
        <v>312</v>
      </c>
      <c r="AC88" s="562" t="s">
        <v>312</v>
      </c>
      <c r="AD88" s="566" t="s">
        <v>312</v>
      </c>
      <c r="AE88" s="561" t="s">
        <v>312</v>
      </c>
      <c r="AF88" s="562" t="s">
        <v>312</v>
      </c>
      <c r="AG88" s="562" t="s">
        <v>312</v>
      </c>
      <c r="AH88" s="566" t="s">
        <v>312</v>
      </c>
      <c r="AI88" s="561" t="s">
        <v>312</v>
      </c>
      <c r="AJ88" s="562" t="s">
        <v>312</v>
      </c>
      <c r="AK88" s="562" t="s">
        <v>312</v>
      </c>
      <c r="AL88" s="566" t="s">
        <v>312</v>
      </c>
      <c r="AM88" s="561" t="s">
        <v>312</v>
      </c>
      <c r="AN88" s="562" t="s">
        <v>312</v>
      </c>
      <c r="AO88" s="562" t="s">
        <v>312</v>
      </c>
      <c r="AP88" s="566" t="s">
        <v>312</v>
      </c>
      <c r="AQ88" s="561" t="s">
        <v>312</v>
      </c>
      <c r="AR88" s="562" t="s">
        <v>312</v>
      </c>
      <c r="AS88" s="562" t="s">
        <v>312</v>
      </c>
      <c r="AT88" s="566" t="s">
        <v>312</v>
      </c>
      <c r="AU88" s="561" t="s">
        <v>312</v>
      </c>
      <c r="AV88" s="562" t="s">
        <v>312</v>
      </c>
      <c r="AW88" s="562" t="s">
        <v>312</v>
      </c>
      <c r="AX88" s="566" t="s">
        <v>312</v>
      </c>
      <c r="AY88" s="561" t="s">
        <v>312</v>
      </c>
      <c r="AZ88" s="562" t="s">
        <v>312</v>
      </c>
      <c r="BA88" s="562" t="s">
        <v>312</v>
      </c>
      <c r="BB88" s="566" t="s">
        <v>312</v>
      </c>
      <c r="BC88" s="561" t="s">
        <v>312</v>
      </c>
      <c r="BD88" s="562" t="s">
        <v>312</v>
      </c>
      <c r="BE88" s="562" t="s">
        <v>312</v>
      </c>
      <c r="BF88" s="566" t="s">
        <v>312</v>
      </c>
      <c r="BG88" s="561" t="s">
        <v>312</v>
      </c>
      <c r="BH88" s="562" t="s">
        <v>312</v>
      </c>
      <c r="BI88" s="562" t="s">
        <v>312</v>
      </c>
      <c r="BJ88" s="566" t="s">
        <v>312</v>
      </c>
      <c r="BK88" s="561" t="s">
        <v>312</v>
      </c>
      <c r="BL88" s="562" t="s">
        <v>312</v>
      </c>
      <c r="BM88" s="562" t="s">
        <v>312</v>
      </c>
      <c r="BN88" s="566" t="s">
        <v>312</v>
      </c>
      <c r="BO88" s="562" t="s">
        <v>312</v>
      </c>
      <c r="BP88" s="562" t="s">
        <v>312</v>
      </c>
      <c r="BQ88" s="562" t="s">
        <v>312</v>
      </c>
      <c r="BR88" s="562" t="s">
        <v>312</v>
      </c>
      <c r="BS88" s="562" t="s">
        <v>312</v>
      </c>
      <c r="BT88" s="562" t="s">
        <v>312</v>
      </c>
      <c r="BU88" s="562" t="s">
        <v>312</v>
      </c>
      <c r="BV88" s="553" t="s">
        <v>312</v>
      </c>
      <c r="BW88" s="553" t="s">
        <v>312</v>
      </c>
      <c r="BX88" s="553" t="s">
        <v>312</v>
      </c>
      <c r="BY88" s="553" t="s">
        <v>312</v>
      </c>
      <c r="BZ88" s="553" t="s">
        <v>312</v>
      </c>
      <c r="CA88" s="553" t="s">
        <v>312</v>
      </c>
      <c r="CB88" s="553" t="s">
        <v>312</v>
      </c>
      <c r="CC88" s="553" t="s">
        <v>312</v>
      </c>
      <c r="CD88" s="553" t="s">
        <v>312</v>
      </c>
      <c r="CE88" s="554">
        <v>3</v>
      </c>
      <c r="CF88" s="553" t="s">
        <v>312</v>
      </c>
      <c r="CG88" s="553" t="s">
        <v>312</v>
      </c>
      <c r="CH88" s="553" t="s">
        <v>312</v>
      </c>
      <c r="CI88" s="562" t="s">
        <v>312</v>
      </c>
      <c r="CJ88" s="562" t="s">
        <v>312</v>
      </c>
      <c r="CK88" s="574">
        <v>2</v>
      </c>
      <c r="CL88" s="553" t="s">
        <v>312</v>
      </c>
      <c r="CM88" s="553" t="s">
        <v>312</v>
      </c>
      <c r="CN88" s="553" t="s">
        <v>312</v>
      </c>
      <c r="CO88" s="553" t="s">
        <v>312</v>
      </c>
      <c r="CP88" s="553" t="s">
        <v>312</v>
      </c>
      <c r="CQ88" s="553" t="s">
        <v>312</v>
      </c>
      <c r="CR88" s="553" t="s">
        <v>312</v>
      </c>
      <c r="CS88" s="553" t="s">
        <v>312</v>
      </c>
      <c r="CT88" s="553" t="s">
        <v>312</v>
      </c>
      <c r="CU88" s="553" t="s">
        <v>312</v>
      </c>
      <c r="CV88" s="553" t="s">
        <v>312</v>
      </c>
      <c r="CW88" s="553" t="s">
        <v>312</v>
      </c>
      <c r="CX88" s="553" t="s">
        <v>312</v>
      </c>
      <c r="CY88" s="553" t="s">
        <v>312</v>
      </c>
      <c r="CZ88" s="553" t="s">
        <v>312</v>
      </c>
      <c r="DA88" s="553" t="s">
        <v>312</v>
      </c>
      <c r="DB88" s="553" t="s">
        <v>312</v>
      </c>
      <c r="DC88" s="553" t="s">
        <v>312</v>
      </c>
      <c r="DD88" s="553" t="s">
        <v>312</v>
      </c>
      <c r="DE88" s="553" t="s">
        <v>312</v>
      </c>
      <c r="DF88" s="553" t="s">
        <v>312</v>
      </c>
      <c r="DG88" s="553" t="s">
        <v>312</v>
      </c>
      <c r="DH88" s="553" t="s">
        <v>312</v>
      </c>
      <c r="DI88" s="553" t="s">
        <v>312</v>
      </c>
      <c r="DJ88" s="553" t="s">
        <v>312</v>
      </c>
      <c r="DK88" s="553" t="s">
        <v>312</v>
      </c>
      <c r="DL88" s="553" t="s">
        <v>312</v>
      </c>
      <c r="DM88" s="553" t="s">
        <v>312</v>
      </c>
      <c r="DN88" s="553" t="s">
        <v>312</v>
      </c>
      <c r="DO88" s="553" t="s">
        <v>312</v>
      </c>
      <c r="DP88" s="553" t="s">
        <v>312</v>
      </c>
      <c r="DQ88" s="555" t="s">
        <v>312</v>
      </c>
      <c r="DR88" s="552" t="s">
        <v>312</v>
      </c>
      <c r="DS88" s="553" t="s">
        <v>312</v>
      </c>
      <c r="DT88" s="553" t="s">
        <v>312</v>
      </c>
      <c r="DU88" s="553" t="s">
        <v>312</v>
      </c>
      <c r="DV88" s="553" t="s">
        <v>312</v>
      </c>
      <c r="DW88" s="553" t="s">
        <v>312</v>
      </c>
      <c r="DX88" s="553" t="s">
        <v>312</v>
      </c>
      <c r="DY88" s="553" t="s">
        <v>312</v>
      </c>
      <c r="DZ88" s="553" t="s">
        <v>312</v>
      </c>
      <c r="EA88" s="553" t="s">
        <v>312</v>
      </c>
      <c r="EB88" s="553" t="s">
        <v>312</v>
      </c>
      <c r="EC88" s="553" t="s">
        <v>312</v>
      </c>
      <c r="ED88" s="553" t="s">
        <v>312</v>
      </c>
      <c r="EE88" s="553" t="s">
        <v>312</v>
      </c>
      <c r="EF88" s="553" t="s">
        <v>312</v>
      </c>
      <c r="EG88" s="553" t="s">
        <v>312</v>
      </c>
      <c r="EH88" s="553" t="s">
        <v>312</v>
      </c>
      <c r="EI88" s="553" t="s">
        <v>312</v>
      </c>
      <c r="EJ88" s="553" t="s">
        <v>312</v>
      </c>
      <c r="EK88" s="553" t="s">
        <v>312</v>
      </c>
      <c r="EL88" s="553" t="s">
        <v>312</v>
      </c>
      <c r="EM88" s="553" t="s">
        <v>312</v>
      </c>
      <c r="EN88" s="553" t="s">
        <v>312</v>
      </c>
      <c r="EO88" s="553" t="s">
        <v>312</v>
      </c>
      <c r="EP88" s="553" t="s">
        <v>312</v>
      </c>
      <c r="EQ88" s="553" t="s">
        <v>312</v>
      </c>
      <c r="ER88" s="553" t="s">
        <v>312</v>
      </c>
      <c r="ES88" s="553" t="s">
        <v>312</v>
      </c>
      <c r="ET88" s="553" t="s">
        <v>312</v>
      </c>
      <c r="EU88" s="553" t="s">
        <v>312</v>
      </c>
      <c r="EV88" s="553" t="s">
        <v>312</v>
      </c>
      <c r="EW88" s="553" t="s">
        <v>312</v>
      </c>
      <c r="EX88" s="553" t="s">
        <v>312</v>
      </c>
      <c r="EY88" s="553" t="s">
        <v>312</v>
      </c>
      <c r="EZ88" s="553" t="s">
        <v>312</v>
      </c>
      <c r="FA88" s="553" t="s">
        <v>312</v>
      </c>
      <c r="FB88" s="553" t="s">
        <v>312</v>
      </c>
      <c r="FC88" s="553" t="s">
        <v>312</v>
      </c>
      <c r="FD88" s="553" t="s">
        <v>312</v>
      </c>
      <c r="FE88" s="556" t="s">
        <v>312</v>
      </c>
      <c r="FF88" s="1"/>
      <c r="FG88" s="1"/>
      <c r="FH88" s="1"/>
      <c r="FI88" s="1"/>
      <c r="FJ88" s="1"/>
      <c r="FK88" s="1"/>
      <c r="FL88" s="1"/>
      <c r="FM88" s="1"/>
      <c r="FN88" s="1"/>
      <c r="FO88" s="1"/>
      <c r="FP88" s="1"/>
      <c r="FQ88" s="1"/>
      <c r="FR88" s="1"/>
      <c r="FS88" s="1"/>
      <c r="FT88" s="1"/>
      <c r="FU88" s="1"/>
      <c r="FV88" s="1"/>
      <c r="FW88" s="1"/>
      <c r="FX88" s="1"/>
      <c r="FY88" s="1"/>
      <c r="FZ88" s="1"/>
      <c r="GA88" s="1"/>
      <c r="GB88" s="1"/>
      <c r="GC88" s="1"/>
      <c r="GD88" s="1"/>
    </row>
    <row r="89" spans="1:186" ht="15.75" customHeight="1" x14ac:dyDescent="0.2">
      <c r="A89" s="593" t="str">
        <f t="shared" si="6"/>
        <v>Concrete drain/ canal</v>
      </c>
      <c r="B89" s="594" t="str">
        <f t="shared" si="4"/>
        <v>Concrete drain/ canal/GOOD</v>
      </c>
      <c r="C89" s="764"/>
      <c r="D89" s="776"/>
      <c r="E89" s="551" t="s">
        <v>332</v>
      </c>
      <c r="F89" s="552" t="s">
        <v>312</v>
      </c>
      <c r="G89" s="561" t="s">
        <v>312</v>
      </c>
      <c r="H89" s="562" t="s">
        <v>312</v>
      </c>
      <c r="I89" s="562" t="s">
        <v>312</v>
      </c>
      <c r="J89" s="566" t="s">
        <v>312</v>
      </c>
      <c r="K89" s="561" t="s">
        <v>312</v>
      </c>
      <c r="L89" s="562" t="s">
        <v>312</v>
      </c>
      <c r="M89" s="562" t="s">
        <v>312</v>
      </c>
      <c r="N89" s="566" t="s">
        <v>312</v>
      </c>
      <c r="O89" s="561" t="s">
        <v>312</v>
      </c>
      <c r="P89" s="562" t="s">
        <v>312</v>
      </c>
      <c r="Q89" s="562" t="s">
        <v>312</v>
      </c>
      <c r="R89" s="566" t="s">
        <v>312</v>
      </c>
      <c r="S89" s="561" t="s">
        <v>312</v>
      </c>
      <c r="T89" s="562" t="s">
        <v>312</v>
      </c>
      <c r="U89" s="562" t="s">
        <v>312</v>
      </c>
      <c r="V89" s="566" t="s">
        <v>312</v>
      </c>
      <c r="W89" s="561" t="s">
        <v>312</v>
      </c>
      <c r="X89" s="562" t="s">
        <v>312</v>
      </c>
      <c r="Y89" s="562" t="s">
        <v>312</v>
      </c>
      <c r="Z89" s="566" t="s">
        <v>312</v>
      </c>
      <c r="AA89" s="561" t="s">
        <v>312</v>
      </c>
      <c r="AB89" s="562" t="s">
        <v>312</v>
      </c>
      <c r="AC89" s="562" t="s">
        <v>312</v>
      </c>
      <c r="AD89" s="566" t="s">
        <v>312</v>
      </c>
      <c r="AE89" s="561" t="s">
        <v>312</v>
      </c>
      <c r="AF89" s="562" t="s">
        <v>312</v>
      </c>
      <c r="AG89" s="562" t="s">
        <v>312</v>
      </c>
      <c r="AH89" s="566" t="s">
        <v>312</v>
      </c>
      <c r="AI89" s="561" t="s">
        <v>312</v>
      </c>
      <c r="AJ89" s="562" t="s">
        <v>312</v>
      </c>
      <c r="AK89" s="562" t="s">
        <v>312</v>
      </c>
      <c r="AL89" s="566" t="s">
        <v>312</v>
      </c>
      <c r="AM89" s="561" t="s">
        <v>312</v>
      </c>
      <c r="AN89" s="562" t="s">
        <v>312</v>
      </c>
      <c r="AO89" s="562" t="s">
        <v>312</v>
      </c>
      <c r="AP89" s="566" t="s">
        <v>312</v>
      </c>
      <c r="AQ89" s="561" t="s">
        <v>312</v>
      </c>
      <c r="AR89" s="562" t="s">
        <v>312</v>
      </c>
      <c r="AS89" s="562" t="s">
        <v>312</v>
      </c>
      <c r="AT89" s="566" t="s">
        <v>312</v>
      </c>
      <c r="AU89" s="561" t="s">
        <v>312</v>
      </c>
      <c r="AV89" s="562" t="s">
        <v>312</v>
      </c>
      <c r="AW89" s="562" t="s">
        <v>312</v>
      </c>
      <c r="AX89" s="566" t="s">
        <v>312</v>
      </c>
      <c r="AY89" s="561" t="s">
        <v>312</v>
      </c>
      <c r="AZ89" s="562" t="s">
        <v>312</v>
      </c>
      <c r="BA89" s="562" t="s">
        <v>312</v>
      </c>
      <c r="BB89" s="566" t="s">
        <v>312</v>
      </c>
      <c r="BC89" s="561" t="s">
        <v>312</v>
      </c>
      <c r="BD89" s="562" t="s">
        <v>312</v>
      </c>
      <c r="BE89" s="562" t="s">
        <v>312</v>
      </c>
      <c r="BF89" s="566" t="s">
        <v>312</v>
      </c>
      <c r="BG89" s="561" t="s">
        <v>312</v>
      </c>
      <c r="BH89" s="562" t="s">
        <v>312</v>
      </c>
      <c r="BI89" s="562" t="s">
        <v>312</v>
      </c>
      <c r="BJ89" s="566" t="s">
        <v>312</v>
      </c>
      <c r="BK89" s="561" t="s">
        <v>312</v>
      </c>
      <c r="BL89" s="562" t="s">
        <v>312</v>
      </c>
      <c r="BM89" s="562" t="s">
        <v>312</v>
      </c>
      <c r="BN89" s="566" t="s">
        <v>312</v>
      </c>
      <c r="BO89" s="562" t="s">
        <v>312</v>
      </c>
      <c r="BP89" s="562" t="s">
        <v>312</v>
      </c>
      <c r="BQ89" s="562" t="s">
        <v>312</v>
      </c>
      <c r="BR89" s="562" t="s">
        <v>312</v>
      </c>
      <c r="BS89" s="562" t="s">
        <v>312</v>
      </c>
      <c r="BT89" s="562" t="s">
        <v>312</v>
      </c>
      <c r="BU89" s="562" t="s">
        <v>312</v>
      </c>
      <c r="BV89" s="553" t="s">
        <v>312</v>
      </c>
      <c r="BW89" s="553" t="s">
        <v>312</v>
      </c>
      <c r="BX89" s="553" t="s">
        <v>312</v>
      </c>
      <c r="BY89" s="553" t="s">
        <v>312</v>
      </c>
      <c r="BZ89" s="553" t="s">
        <v>312</v>
      </c>
      <c r="CA89" s="553" t="s">
        <v>312</v>
      </c>
      <c r="CB89" s="553" t="s">
        <v>312</v>
      </c>
      <c r="CC89" s="553" t="s">
        <v>312</v>
      </c>
      <c r="CD89" s="553" t="s">
        <v>312</v>
      </c>
      <c r="CE89" s="554">
        <v>5</v>
      </c>
      <c r="CF89" s="553" t="s">
        <v>312</v>
      </c>
      <c r="CG89" s="553" t="s">
        <v>312</v>
      </c>
      <c r="CH89" s="553" t="s">
        <v>312</v>
      </c>
      <c r="CI89" s="562" t="s">
        <v>312</v>
      </c>
      <c r="CJ89" s="562" t="s">
        <v>312</v>
      </c>
      <c r="CK89" s="562" t="s">
        <v>312</v>
      </c>
      <c r="CL89" s="553" t="s">
        <v>312</v>
      </c>
      <c r="CM89" s="553" t="s">
        <v>312</v>
      </c>
      <c r="CN89" s="553" t="s">
        <v>312</v>
      </c>
      <c r="CO89" s="553" t="s">
        <v>312</v>
      </c>
      <c r="CP89" s="553" t="s">
        <v>312</v>
      </c>
      <c r="CQ89" s="553" t="s">
        <v>312</v>
      </c>
      <c r="CR89" s="553" t="s">
        <v>312</v>
      </c>
      <c r="CS89" s="553" t="s">
        <v>312</v>
      </c>
      <c r="CT89" s="553" t="s">
        <v>312</v>
      </c>
      <c r="CU89" s="553" t="s">
        <v>312</v>
      </c>
      <c r="CV89" s="553" t="s">
        <v>312</v>
      </c>
      <c r="CW89" s="553" t="s">
        <v>312</v>
      </c>
      <c r="CX89" s="553" t="s">
        <v>312</v>
      </c>
      <c r="CY89" s="553" t="s">
        <v>312</v>
      </c>
      <c r="CZ89" s="553" t="s">
        <v>312</v>
      </c>
      <c r="DA89" s="553" t="s">
        <v>312</v>
      </c>
      <c r="DB89" s="553" t="s">
        <v>312</v>
      </c>
      <c r="DC89" s="553" t="s">
        <v>312</v>
      </c>
      <c r="DD89" s="553" t="s">
        <v>312</v>
      </c>
      <c r="DE89" s="553" t="s">
        <v>312</v>
      </c>
      <c r="DF89" s="553" t="s">
        <v>312</v>
      </c>
      <c r="DG89" s="553" t="s">
        <v>312</v>
      </c>
      <c r="DH89" s="553" t="s">
        <v>312</v>
      </c>
      <c r="DI89" s="553" t="s">
        <v>312</v>
      </c>
      <c r="DJ89" s="553" t="s">
        <v>312</v>
      </c>
      <c r="DK89" s="553" t="s">
        <v>312</v>
      </c>
      <c r="DL89" s="553" t="s">
        <v>312</v>
      </c>
      <c r="DM89" s="553" t="s">
        <v>312</v>
      </c>
      <c r="DN89" s="553" t="s">
        <v>312</v>
      </c>
      <c r="DO89" s="553" t="s">
        <v>312</v>
      </c>
      <c r="DP89" s="553" t="s">
        <v>312</v>
      </c>
      <c r="DQ89" s="555" t="s">
        <v>312</v>
      </c>
      <c r="DR89" s="552" t="s">
        <v>312</v>
      </c>
      <c r="DS89" s="553" t="s">
        <v>312</v>
      </c>
      <c r="DT89" s="553" t="s">
        <v>312</v>
      </c>
      <c r="DU89" s="553" t="s">
        <v>312</v>
      </c>
      <c r="DV89" s="553" t="s">
        <v>312</v>
      </c>
      <c r="DW89" s="553" t="s">
        <v>312</v>
      </c>
      <c r="DX89" s="553" t="s">
        <v>312</v>
      </c>
      <c r="DY89" s="553" t="s">
        <v>312</v>
      </c>
      <c r="DZ89" s="553" t="s">
        <v>312</v>
      </c>
      <c r="EA89" s="553" t="s">
        <v>312</v>
      </c>
      <c r="EB89" s="553" t="s">
        <v>312</v>
      </c>
      <c r="EC89" s="553" t="s">
        <v>312</v>
      </c>
      <c r="ED89" s="553" t="s">
        <v>312</v>
      </c>
      <c r="EE89" s="553" t="s">
        <v>312</v>
      </c>
      <c r="EF89" s="553" t="s">
        <v>312</v>
      </c>
      <c r="EG89" s="553" t="s">
        <v>312</v>
      </c>
      <c r="EH89" s="553" t="s">
        <v>312</v>
      </c>
      <c r="EI89" s="553" t="s">
        <v>312</v>
      </c>
      <c r="EJ89" s="553" t="s">
        <v>312</v>
      </c>
      <c r="EK89" s="553" t="s">
        <v>312</v>
      </c>
      <c r="EL89" s="553" t="s">
        <v>312</v>
      </c>
      <c r="EM89" s="553" t="s">
        <v>312</v>
      </c>
      <c r="EN89" s="553" t="s">
        <v>312</v>
      </c>
      <c r="EO89" s="553" t="s">
        <v>312</v>
      </c>
      <c r="EP89" s="553" t="s">
        <v>312</v>
      </c>
      <c r="EQ89" s="553" t="s">
        <v>312</v>
      </c>
      <c r="ER89" s="553" t="s">
        <v>312</v>
      </c>
      <c r="ES89" s="553" t="s">
        <v>312</v>
      </c>
      <c r="ET89" s="553" t="s">
        <v>312</v>
      </c>
      <c r="EU89" s="553" t="s">
        <v>312</v>
      </c>
      <c r="EV89" s="553" t="s">
        <v>312</v>
      </c>
      <c r="EW89" s="553" t="s">
        <v>312</v>
      </c>
      <c r="EX89" s="553" t="s">
        <v>312</v>
      </c>
      <c r="EY89" s="553" t="s">
        <v>312</v>
      </c>
      <c r="EZ89" s="553" t="s">
        <v>312</v>
      </c>
      <c r="FA89" s="553" t="s">
        <v>312</v>
      </c>
      <c r="FB89" s="553" t="s">
        <v>312</v>
      </c>
      <c r="FC89" s="553" t="s">
        <v>312</v>
      </c>
      <c r="FD89" s="553" t="s">
        <v>312</v>
      </c>
      <c r="FE89" s="556" t="s">
        <v>312</v>
      </c>
      <c r="FF89" s="1"/>
      <c r="FG89" s="1"/>
      <c r="FH89" s="1"/>
      <c r="FI89" s="1"/>
      <c r="FJ89" s="1"/>
      <c r="FK89" s="1"/>
      <c r="FL89" s="1"/>
      <c r="FM89" s="1"/>
      <c r="FN89" s="1"/>
      <c r="FO89" s="1"/>
      <c r="FP89" s="1"/>
      <c r="FQ89" s="1"/>
      <c r="FR89" s="1"/>
      <c r="FS89" s="1"/>
      <c r="FT89" s="1"/>
      <c r="FU89" s="1"/>
      <c r="FV89" s="1"/>
      <c r="FW89" s="1"/>
      <c r="FX89" s="1"/>
      <c r="FY89" s="1"/>
      <c r="FZ89" s="1"/>
      <c r="GA89" s="1"/>
      <c r="GB89" s="1"/>
      <c r="GC89" s="1"/>
      <c r="GD89" s="1"/>
    </row>
    <row r="90" spans="1:186" ht="15.75" customHeight="1" x14ac:dyDescent="0.2">
      <c r="A90" s="593" t="str">
        <f t="shared" si="6"/>
        <v>Unmanaged soft bank pond</v>
      </c>
      <c r="B90" s="594" t="str">
        <f t="shared" si="4"/>
        <v>Unmanaged soft bank pond/NA</v>
      </c>
      <c r="C90" s="762" t="str">
        <f>'Z2 DISTINCTIVENESS'!A49</f>
        <v>Ponds and lakes</v>
      </c>
      <c r="D90" s="774" t="str">
        <f>'Z2 DISTINCTIVENESS'!B49</f>
        <v>Unmanaged soft bank pond</v>
      </c>
      <c r="E90" s="551" t="s">
        <v>310</v>
      </c>
      <c r="F90" s="552" t="s">
        <v>312</v>
      </c>
      <c r="G90" s="561" t="s">
        <v>312</v>
      </c>
      <c r="H90" s="562" t="s">
        <v>312</v>
      </c>
      <c r="I90" s="562" t="s">
        <v>312</v>
      </c>
      <c r="J90" s="566" t="s">
        <v>312</v>
      </c>
      <c r="K90" s="561" t="s">
        <v>312</v>
      </c>
      <c r="L90" s="562" t="s">
        <v>312</v>
      </c>
      <c r="M90" s="562" t="s">
        <v>312</v>
      </c>
      <c r="N90" s="566" t="s">
        <v>312</v>
      </c>
      <c r="O90" s="561" t="s">
        <v>312</v>
      </c>
      <c r="P90" s="562" t="s">
        <v>312</v>
      </c>
      <c r="Q90" s="562" t="s">
        <v>312</v>
      </c>
      <c r="R90" s="566" t="s">
        <v>312</v>
      </c>
      <c r="S90" s="561" t="s">
        <v>312</v>
      </c>
      <c r="T90" s="562" t="s">
        <v>312</v>
      </c>
      <c r="U90" s="562" t="s">
        <v>312</v>
      </c>
      <c r="V90" s="566" t="s">
        <v>312</v>
      </c>
      <c r="W90" s="561" t="s">
        <v>312</v>
      </c>
      <c r="X90" s="562" t="s">
        <v>312</v>
      </c>
      <c r="Y90" s="562" t="s">
        <v>312</v>
      </c>
      <c r="Z90" s="566" t="s">
        <v>312</v>
      </c>
      <c r="AA90" s="561" t="s">
        <v>312</v>
      </c>
      <c r="AB90" s="562" t="s">
        <v>312</v>
      </c>
      <c r="AC90" s="562" t="s">
        <v>312</v>
      </c>
      <c r="AD90" s="566" t="s">
        <v>312</v>
      </c>
      <c r="AE90" s="561" t="s">
        <v>312</v>
      </c>
      <c r="AF90" s="562" t="s">
        <v>312</v>
      </c>
      <c r="AG90" s="562" t="s">
        <v>312</v>
      </c>
      <c r="AH90" s="566" t="s">
        <v>312</v>
      </c>
      <c r="AI90" s="561" t="s">
        <v>312</v>
      </c>
      <c r="AJ90" s="562" t="s">
        <v>312</v>
      </c>
      <c r="AK90" s="562" t="s">
        <v>312</v>
      </c>
      <c r="AL90" s="566" t="s">
        <v>312</v>
      </c>
      <c r="AM90" s="561" t="s">
        <v>312</v>
      </c>
      <c r="AN90" s="562" t="s">
        <v>312</v>
      </c>
      <c r="AO90" s="562" t="s">
        <v>312</v>
      </c>
      <c r="AP90" s="566" t="s">
        <v>312</v>
      </c>
      <c r="AQ90" s="561" t="s">
        <v>312</v>
      </c>
      <c r="AR90" s="562" t="s">
        <v>312</v>
      </c>
      <c r="AS90" s="562" t="s">
        <v>312</v>
      </c>
      <c r="AT90" s="566" t="s">
        <v>312</v>
      </c>
      <c r="AU90" s="561" t="s">
        <v>312</v>
      </c>
      <c r="AV90" s="562" t="s">
        <v>312</v>
      </c>
      <c r="AW90" s="562" t="s">
        <v>312</v>
      </c>
      <c r="AX90" s="566" t="s">
        <v>312</v>
      </c>
      <c r="AY90" s="561" t="s">
        <v>312</v>
      </c>
      <c r="AZ90" s="562" t="s">
        <v>312</v>
      </c>
      <c r="BA90" s="562" t="s">
        <v>312</v>
      </c>
      <c r="BB90" s="566" t="s">
        <v>312</v>
      </c>
      <c r="BC90" s="561" t="s">
        <v>312</v>
      </c>
      <c r="BD90" s="562" t="s">
        <v>312</v>
      </c>
      <c r="BE90" s="562" t="s">
        <v>312</v>
      </c>
      <c r="BF90" s="566" t="s">
        <v>312</v>
      </c>
      <c r="BG90" s="561" t="s">
        <v>312</v>
      </c>
      <c r="BH90" s="562" t="s">
        <v>312</v>
      </c>
      <c r="BI90" s="562" t="s">
        <v>312</v>
      </c>
      <c r="BJ90" s="566" t="s">
        <v>312</v>
      </c>
      <c r="BK90" s="561" t="s">
        <v>312</v>
      </c>
      <c r="BL90" s="562" t="s">
        <v>312</v>
      </c>
      <c r="BM90" s="562" t="s">
        <v>312</v>
      </c>
      <c r="BN90" s="566" t="s">
        <v>312</v>
      </c>
      <c r="BO90" s="562" t="s">
        <v>312</v>
      </c>
      <c r="BP90" s="562" t="s">
        <v>312</v>
      </c>
      <c r="BQ90" s="562" t="s">
        <v>312</v>
      </c>
      <c r="BR90" s="562" t="s">
        <v>312</v>
      </c>
      <c r="BS90" s="562" t="s">
        <v>312</v>
      </c>
      <c r="BT90" s="562" t="s">
        <v>312</v>
      </c>
      <c r="BU90" s="562" t="s">
        <v>312</v>
      </c>
      <c r="BV90" s="562" t="s">
        <v>312</v>
      </c>
      <c r="BW90" s="562" t="s">
        <v>312</v>
      </c>
      <c r="BX90" s="562" t="s">
        <v>312</v>
      </c>
      <c r="BY90" s="562" t="s">
        <v>312</v>
      </c>
      <c r="BZ90" s="562" t="s">
        <v>312</v>
      </c>
      <c r="CA90" s="562" t="s">
        <v>312</v>
      </c>
      <c r="CB90" s="562" t="s">
        <v>312</v>
      </c>
      <c r="CC90" s="562" t="s">
        <v>312</v>
      </c>
      <c r="CD90" s="562" t="s">
        <v>312</v>
      </c>
      <c r="CE90" s="562" t="s">
        <v>312</v>
      </c>
      <c r="CF90" s="562" t="s">
        <v>312</v>
      </c>
      <c r="CG90" s="562" t="s">
        <v>312</v>
      </c>
      <c r="CH90" s="562" t="s">
        <v>312</v>
      </c>
      <c r="CI90" s="562" t="s">
        <v>312</v>
      </c>
      <c r="CJ90" s="562" t="s">
        <v>312</v>
      </c>
      <c r="CK90" s="562" t="s">
        <v>312</v>
      </c>
      <c r="CL90" s="562" t="s">
        <v>312</v>
      </c>
      <c r="CM90" s="562" t="s">
        <v>312</v>
      </c>
      <c r="CN90" s="562" t="s">
        <v>312</v>
      </c>
      <c r="CO90" s="562" t="s">
        <v>312</v>
      </c>
      <c r="CP90" s="562" t="s">
        <v>312</v>
      </c>
      <c r="CQ90" s="562" t="s">
        <v>312</v>
      </c>
      <c r="CR90" s="562" t="s">
        <v>312</v>
      </c>
      <c r="CS90" s="562" t="s">
        <v>312</v>
      </c>
      <c r="CT90" s="562" t="s">
        <v>312</v>
      </c>
      <c r="CU90" s="562" t="s">
        <v>312</v>
      </c>
      <c r="CV90" s="562" t="s">
        <v>312</v>
      </c>
      <c r="CW90" s="562" t="s">
        <v>312</v>
      </c>
      <c r="CX90" s="562" t="s">
        <v>312</v>
      </c>
      <c r="CY90" s="562" t="s">
        <v>312</v>
      </c>
      <c r="CZ90" s="562" t="s">
        <v>312</v>
      </c>
      <c r="DA90" s="562" t="s">
        <v>312</v>
      </c>
      <c r="DB90" s="562" t="s">
        <v>312</v>
      </c>
      <c r="DC90" s="562" t="s">
        <v>312</v>
      </c>
      <c r="DD90" s="562" t="s">
        <v>312</v>
      </c>
      <c r="DE90" s="562" t="s">
        <v>312</v>
      </c>
      <c r="DF90" s="562" t="s">
        <v>312</v>
      </c>
      <c r="DG90" s="562" t="s">
        <v>312</v>
      </c>
      <c r="DH90" s="562" t="s">
        <v>312</v>
      </c>
      <c r="DI90" s="562" t="s">
        <v>312</v>
      </c>
      <c r="DJ90" s="562" t="s">
        <v>312</v>
      </c>
      <c r="DK90" s="562" t="s">
        <v>312</v>
      </c>
      <c r="DL90" s="562" t="s">
        <v>312</v>
      </c>
      <c r="DM90" s="562" t="s">
        <v>312</v>
      </c>
      <c r="DN90" s="562" t="s">
        <v>312</v>
      </c>
      <c r="DO90" s="562" t="s">
        <v>312</v>
      </c>
      <c r="DP90" s="562" t="s">
        <v>312</v>
      </c>
      <c r="DQ90" s="563" t="s">
        <v>312</v>
      </c>
      <c r="DR90" s="564" t="s">
        <v>312</v>
      </c>
      <c r="DS90" s="562" t="s">
        <v>312</v>
      </c>
      <c r="DT90" s="562" t="s">
        <v>312</v>
      </c>
      <c r="DU90" s="562" t="s">
        <v>312</v>
      </c>
      <c r="DV90" s="562" t="s">
        <v>312</v>
      </c>
      <c r="DW90" s="562" t="s">
        <v>312</v>
      </c>
      <c r="DX90" s="562" t="s">
        <v>312</v>
      </c>
      <c r="DY90" s="562" t="s">
        <v>312</v>
      </c>
      <c r="DZ90" s="562" t="s">
        <v>312</v>
      </c>
      <c r="EA90" s="562" t="s">
        <v>312</v>
      </c>
      <c r="EB90" s="562" t="s">
        <v>312</v>
      </c>
      <c r="EC90" s="562" t="s">
        <v>312</v>
      </c>
      <c r="ED90" s="562" t="s">
        <v>312</v>
      </c>
      <c r="EE90" s="562" t="s">
        <v>312</v>
      </c>
      <c r="EF90" s="562" t="s">
        <v>312</v>
      </c>
      <c r="EG90" s="562" t="s">
        <v>312</v>
      </c>
      <c r="EH90" s="562" t="s">
        <v>312</v>
      </c>
      <c r="EI90" s="562" t="s">
        <v>312</v>
      </c>
      <c r="EJ90" s="562" t="s">
        <v>312</v>
      </c>
      <c r="EK90" s="562" t="s">
        <v>312</v>
      </c>
      <c r="EL90" s="562" t="s">
        <v>312</v>
      </c>
      <c r="EM90" s="562" t="s">
        <v>312</v>
      </c>
      <c r="EN90" s="562" t="s">
        <v>312</v>
      </c>
      <c r="EO90" s="553" t="s">
        <v>312</v>
      </c>
      <c r="EP90" s="553" t="s">
        <v>312</v>
      </c>
      <c r="EQ90" s="553" t="s">
        <v>312</v>
      </c>
      <c r="ER90" s="553" t="s">
        <v>312</v>
      </c>
      <c r="ES90" s="553" t="s">
        <v>312</v>
      </c>
      <c r="ET90" s="553" t="s">
        <v>312</v>
      </c>
      <c r="EU90" s="553" t="s">
        <v>312</v>
      </c>
      <c r="EV90" s="553" t="s">
        <v>312</v>
      </c>
      <c r="EW90" s="553" t="s">
        <v>312</v>
      </c>
      <c r="EX90" s="553" t="s">
        <v>312</v>
      </c>
      <c r="EY90" s="553" t="s">
        <v>312</v>
      </c>
      <c r="EZ90" s="553" t="s">
        <v>312</v>
      </c>
      <c r="FA90" s="553" t="s">
        <v>312</v>
      </c>
      <c r="FB90" s="553" t="s">
        <v>312</v>
      </c>
      <c r="FC90" s="553" t="s">
        <v>312</v>
      </c>
      <c r="FD90" s="553" t="s">
        <v>312</v>
      </c>
      <c r="FE90" s="556" t="s">
        <v>312</v>
      </c>
      <c r="FF90" s="565"/>
      <c r="FG90" s="1"/>
      <c r="FH90" s="1"/>
      <c r="FI90" s="1"/>
      <c r="FJ90" s="1"/>
      <c r="FK90" s="1"/>
      <c r="FL90" s="1"/>
      <c r="FM90" s="1"/>
      <c r="FN90" s="1"/>
      <c r="FO90" s="1"/>
      <c r="FP90" s="1"/>
      <c r="FQ90" s="1"/>
      <c r="FR90" s="1"/>
      <c r="FS90" s="1"/>
      <c r="FT90" s="1"/>
      <c r="FU90" s="1"/>
      <c r="FV90" s="1"/>
      <c r="FW90" s="1"/>
      <c r="FX90" s="1"/>
      <c r="FY90" s="1"/>
      <c r="FZ90" s="1"/>
      <c r="GA90" s="1"/>
      <c r="GB90" s="1"/>
      <c r="GC90" s="1"/>
      <c r="GD90" s="1"/>
    </row>
    <row r="91" spans="1:186" ht="15.75" customHeight="1" x14ac:dyDescent="0.2">
      <c r="A91" s="593" t="str">
        <f t="shared" si="6"/>
        <v>Unmanaged soft bank pond</v>
      </c>
      <c r="B91" s="594" t="str">
        <f t="shared" si="4"/>
        <v>Unmanaged soft bank pond/POOR</v>
      </c>
      <c r="C91" s="763"/>
      <c r="D91" s="775"/>
      <c r="E91" s="551" t="s">
        <v>331</v>
      </c>
      <c r="F91" s="552" t="s">
        <v>312</v>
      </c>
      <c r="G91" s="561" t="s">
        <v>312</v>
      </c>
      <c r="H91" s="562" t="s">
        <v>312</v>
      </c>
      <c r="I91" s="562" t="s">
        <v>312</v>
      </c>
      <c r="J91" s="566" t="s">
        <v>312</v>
      </c>
      <c r="K91" s="561" t="s">
        <v>312</v>
      </c>
      <c r="L91" s="562" t="s">
        <v>312</v>
      </c>
      <c r="M91" s="562" t="s">
        <v>312</v>
      </c>
      <c r="N91" s="566" t="s">
        <v>312</v>
      </c>
      <c r="O91" s="561" t="s">
        <v>312</v>
      </c>
      <c r="P91" s="562" t="s">
        <v>312</v>
      </c>
      <c r="Q91" s="562" t="s">
        <v>312</v>
      </c>
      <c r="R91" s="566" t="s">
        <v>312</v>
      </c>
      <c r="S91" s="561" t="s">
        <v>312</v>
      </c>
      <c r="T91" s="562" t="s">
        <v>312</v>
      </c>
      <c r="U91" s="562" t="s">
        <v>312</v>
      </c>
      <c r="V91" s="566" t="s">
        <v>312</v>
      </c>
      <c r="W91" s="561" t="s">
        <v>312</v>
      </c>
      <c r="X91" s="562" t="s">
        <v>312</v>
      </c>
      <c r="Y91" s="562" t="s">
        <v>312</v>
      </c>
      <c r="Z91" s="566" t="s">
        <v>312</v>
      </c>
      <c r="AA91" s="561" t="s">
        <v>312</v>
      </c>
      <c r="AB91" s="562" t="s">
        <v>312</v>
      </c>
      <c r="AC91" s="562" t="s">
        <v>312</v>
      </c>
      <c r="AD91" s="566" t="s">
        <v>312</v>
      </c>
      <c r="AE91" s="561" t="s">
        <v>312</v>
      </c>
      <c r="AF91" s="562" t="s">
        <v>312</v>
      </c>
      <c r="AG91" s="562" t="s">
        <v>312</v>
      </c>
      <c r="AH91" s="566" t="s">
        <v>312</v>
      </c>
      <c r="AI91" s="561" t="s">
        <v>312</v>
      </c>
      <c r="AJ91" s="562" t="s">
        <v>312</v>
      </c>
      <c r="AK91" s="562" t="s">
        <v>312</v>
      </c>
      <c r="AL91" s="566" t="s">
        <v>312</v>
      </c>
      <c r="AM91" s="561" t="s">
        <v>312</v>
      </c>
      <c r="AN91" s="562" t="s">
        <v>312</v>
      </c>
      <c r="AO91" s="562" t="s">
        <v>312</v>
      </c>
      <c r="AP91" s="566" t="s">
        <v>312</v>
      </c>
      <c r="AQ91" s="561" t="s">
        <v>312</v>
      </c>
      <c r="AR91" s="562" t="s">
        <v>312</v>
      </c>
      <c r="AS91" s="562" t="s">
        <v>312</v>
      </c>
      <c r="AT91" s="566" t="s">
        <v>312</v>
      </c>
      <c r="AU91" s="561" t="s">
        <v>312</v>
      </c>
      <c r="AV91" s="562" t="s">
        <v>312</v>
      </c>
      <c r="AW91" s="562" t="s">
        <v>312</v>
      </c>
      <c r="AX91" s="566" t="s">
        <v>312</v>
      </c>
      <c r="AY91" s="561" t="s">
        <v>312</v>
      </c>
      <c r="AZ91" s="562" t="s">
        <v>312</v>
      </c>
      <c r="BA91" s="562" t="s">
        <v>312</v>
      </c>
      <c r="BB91" s="566" t="s">
        <v>312</v>
      </c>
      <c r="BC91" s="561" t="s">
        <v>312</v>
      </c>
      <c r="BD91" s="562" t="s">
        <v>312</v>
      </c>
      <c r="BE91" s="562" t="s">
        <v>312</v>
      </c>
      <c r="BF91" s="566" t="s">
        <v>312</v>
      </c>
      <c r="BG91" s="561" t="s">
        <v>312</v>
      </c>
      <c r="BH91" s="562" t="s">
        <v>312</v>
      </c>
      <c r="BI91" s="562" t="s">
        <v>312</v>
      </c>
      <c r="BJ91" s="566" t="s">
        <v>312</v>
      </c>
      <c r="BK91" s="561" t="s">
        <v>312</v>
      </c>
      <c r="BL91" s="562" t="s">
        <v>312</v>
      </c>
      <c r="BM91" s="562" t="s">
        <v>312</v>
      </c>
      <c r="BN91" s="566" t="s">
        <v>312</v>
      </c>
      <c r="BO91" s="562" t="s">
        <v>312</v>
      </c>
      <c r="BP91" s="562" t="s">
        <v>312</v>
      </c>
      <c r="BQ91" s="562" t="s">
        <v>312</v>
      </c>
      <c r="BR91" s="562" t="s">
        <v>312</v>
      </c>
      <c r="BS91" s="562" t="s">
        <v>312</v>
      </c>
      <c r="BT91" s="562" t="s">
        <v>312</v>
      </c>
      <c r="BU91" s="562" t="s">
        <v>312</v>
      </c>
      <c r="BV91" s="553" t="s">
        <v>312</v>
      </c>
      <c r="BW91" s="553" t="s">
        <v>312</v>
      </c>
      <c r="BX91" s="553" t="s">
        <v>312</v>
      </c>
      <c r="BY91" s="553" t="s">
        <v>312</v>
      </c>
      <c r="BZ91" s="553" t="s">
        <v>312</v>
      </c>
      <c r="CA91" s="553" t="s">
        <v>312</v>
      </c>
      <c r="CB91" s="553" t="s">
        <v>312</v>
      </c>
      <c r="CC91" s="553" t="s">
        <v>312</v>
      </c>
      <c r="CD91" s="553" t="s">
        <v>312</v>
      </c>
      <c r="CE91" s="553" t="s">
        <v>312</v>
      </c>
      <c r="CF91" s="553" t="s">
        <v>312</v>
      </c>
      <c r="CG91" s="553" t="s">
        <v>312</v>
      </c>
      <c r="CH91" s="553" t="s">
        <v>312</v>
      </c>
      <c r="CI91" s="553" t="s">
        <v>312</v>
      </c>
      <c r="CJ91" s="553" t="s">
        <v>312</v>
      </c>
      <c r="CK91" s="553" t="s">
        <v>312</v>
      </c>
      <c r="CL91" s="553" t="s">
        <v>312</v>
      </c>
      <c r="CM91" s="562" t="s">
        <v>312</v>
      </c>
      <c r="CN91" s="574">
        <v>1</v>
      </c>
      <c r="CO91" s="574">
        <v>2</v>
      </c>
      <c r="CP91" s="553" t="s">
        <v>312</v>
      </c>
      <c r="CQ91" s="553" t="s">
        <v>312</v>
      </c>
      <c r="CR91" s="553" t="s">
        <v>312</v>
      </c>
      <c r="CS91" s="553" t="s">
        <v>312</v>
      </c>
      <c r="CT91" s="553" t="s">
        <v>312</v>
      </c>
      <c r="CU91" s="553" t="s">
        <v>312</v>
      </c>
      <c r="CV91" s="553" t="s">
        <v>312</v>
      </c>
      <c r="CW91" s="553" t="s">
        <v>312</v>
      </c>
      <c r="CX91" s="553" t="s">
        <v>312</v>
      </c>
      <c r="CY91" s="553" t="s">
        <v>312</v>
      </c>
      <c r="CZ91" s="553" t="s">
        <v>312</v>
      </c>
      <c r="DA91" s="553" t="s">
        <v>312</v>
      </c>
      <c r="DB91" s="553" t="s">
        <v>312</v>
      </c>
      <c r="DC91" s="553" t="s">
        <v>312</v>
      </c>
      <c r="DD91" s="553" t="s">
        <v>312</v>
      </c>
      <c r="DE91" s="553" t="s">
        <v>312</v>
      </c>
      <c r="DF91" s="553" t="s">
        <v>312</v>
      </c>
      <c r="DG91" s="553" t="s">
        <v>312</v>
      </c>
      <c r="DH91" s="553" t="s">
        <v>312</v>
      </c>
      <c r="DI91" s="553" t="s">
        <v>312</v>
      </c>
      <c r="DJ91" s="553" t="s">
        <v>312</v>
      </c>
      <c r="DK91" s="553" t="s">
        <v>312</v>
      </c>
      <c r="DL91" s="553" t="s">
        <v>312</v>
      </c>
      <c r="DM91" s="553" t="s">
        <v>312</v>
      </c>
      <c r="DN91" s="553" t="s">
        <v>312</v>
      </c>
      <c r="DO91" s="553" t="s">
        <v>312</v>
      </c>
      <c r="DP91" s="553" t="s">
        <v>312</v>
      </c>
      <c r="DQ91" s="555" t="s">
        <v>312</v>
      </c>
      <c r="DR91" s="552" t="s">
        <v>312</v>
      </c>
      <c r="DS91" s="553" t="s">
        <v>312</v>
      </c>
      <c r="DT91" s="553" t="s">
        <v>312</v>
      </c>
      <c r="DU91" s="553" t="s">
        <v>312</v>
      </c>
      <c r="DV91" s="553" t="s">
        <v>312</v>
      </c>
      <c r="DW91" s="553" t="s">
        <v>312</v>
      </c>
      <c r="DX91" s="553" t="s">
        <v>312</v>
      </c>
      <c r="DY91" s="553" t="s">
        <v>312</v>
      </c>
      <c r="DZ91" s="553" t="s">
        <v>312</v>
      </c>
      <c r="EA91" s="553" t="s">
        <v>312</v>
      </c>
      <c r="EB91" s="553" t="s">
        <v>312</v>
      </c>
      <c r="EC91" s="553" t="s">
        <v>312</v>
      </c>
      <c r="ED91" s="553" t="s">
        <v>312</v>
      </c>
      <c r="EE91" s="553" t="s">
        <v>312</v>
      </c>
      <c r="EF91" s="553" t="s">
        <v>312</v>
      </c>
      <c r="EG91" s="553" t="s">
        <v>312</v>
      </c>
      <c r="EH91" s="553" t="s">
        <v>312</v>
      </c>
      <c r="EI91" s="553" t="s">
        <v>312</v>
      </c>
      <c r="EJ91" s="553" t="s">
        <v>312</v>
      </c>
      <c r="EK91" s="553" t="s">
        <v>312</v>
      </c>
      <c r="EL91" s="553" t="s">
        <v>312</v>
      </c>
      <c r="EM91" s="553" t="s">
        <v>312</v>
      </c>
      <c r="EN91" s="553" t="s">
        <v>312</v>
      </c>
      <c r="EO91" s="553" t="s">
        <v>312</v>
      </c>
      <c r="EP91" s="553" t="s">
        <v>312</v>
      </c>
      <c r="EQ91" s="553" t="s">
        <v>312</v>
      </c>
      <c r="ER91" s="553" t="s">
        <v>312</v>
      </c>
      <c r="ES91" s="553" t="s">
        <v>312</v>
      </c>
      <c r="ET91" s="553" t="s">
        <v>312</v>
      </c>
      <c r="EU91" s="553" t="s">
        <v>312</v>
      </c>
      <c r="EV91" s="553" t="s">
        <v>312</v>
      </c>
      <c r="EW91" s="553" t="s">
        <v>312</v>
      </c>
      <c r="EX91" s="553" t="s">
        <v>312</v>
      </c>
      <c r="EY91" s="553" t="s">
        <v>312</v>
      </c>
      <c r="EZ91" s="553" t="s">
        <v>312</v>
      </c>
      <c r="FA91" s="553" t="s">
        <v>312</v>
      </c>
      <c r="FB91" s="553" t="s">
        <v>312</v>
      </c>
      <c r="FC91" s="553" t="s">
        <v>312</v>
      </c>
      <c r="FD91" s="553" t="s">
        <v>312</v>
      </c>
      <c r="FE91" s="556" t="s">
        <v>312</v>
      </c>
      <c r="FF91" s="1"/>
      <c r="FG91" s="1"/>
      <c r="FH91" s="1"/>
      <c r="FI91" s="1"/>
      <c r="FJ91" s="1"/>
      <c r="FK91" s="1"/>
      <c r="FL91" s="1"/>
      <c r="FM91" s="1"/>
      <c r="FN91" s="1"/>
      <c r="FO91" s="1"/>
      <c r="FP91" s="1"/>
      <c r="FQ91" s="1"/>
      <c r="FR91" s="1"/>
      <c r="FS91" s="1"/>
      <c r="FT91" s="1"/>
      <c r="FU91" s="1"/>
      <c r="FV91" s="1"/>
      <c r="FW91" s="1"/>
      <c r="FX91" s="1"/>
      <c r="FY91" s="1"/>
      <c r="FZ91" s="1"/>
      <c r="GA91" s="1"/>
      <c r="GB91" s="1"/>
      <c r="GC91" s="1"/>
      <c r="GD91" s="1"/>
    </row>
    <row r="92" spans="1:186" ht="15.75" customHeight="1" x14ac:dyDescent="0.2">
      <c r="A92" s="593" t="str">
        <f t="shared" si="6"/>
        <v>Unmanaged soft bank pond</v>
      </c>
      <c r="B92" s="594" t="str">
        <f t="shared" si="4"/>
        <v>Unmanaged soft bank pond/MODERATE</v>
      </c>
      <c r="C92" s="763"/>
      <c r="D92" s="775"/>
      <c r="E92" s="551" t="s">
        <v>130</v>
      </c>
      <c r="F92" s="552" t="s">
        <v>312</v>
      </c>
      <c r="G92" s="561" t="s">
        <v>312</v>
      </c>
      <c r="H92" s="562" t="s">
        <v>312</v>
      </c>
      <c r="I92" s="562" t="s">
        <v>312</v>
      </c>
      <c r="J92" s="566" t="s">
        <v>312</v>
      </c>
      <c r="K92" s="561" t="s">
        <v>312</v>
      </c>
      <c r="L92" s="562" t="s">
        <v>312</v>
      </c>
      <c r="M92" s="562" t="s">
        <v>312</v>
      </c>
      <c r="N92" s="566" t="s">
        <v>312</v>
      </c>
      <c r="O92" s="561" t="s">
        <v>312</v>
      </c>
      <c r="P92" s="562" t="s">
        <v>312</v>
      </c>
      <c r="Q92" s="562" t="s">
        <v>312</v>
      </c>
      <c r="R92" s="566" t="s">
        <v>312</v>
      </c>
      <c r="S92" s="561" t="s">
        <v>312</v>
      </c>
      <c r="T92" s="562" t="s">
        <v>312</v>
      </c>
      <c r="U92" s="562" t="s">
        <v>312</v>
      </c>
      <c r="V92" s="566" t="s">
        <v>312</v>
      </c>
      <c r="W92" s="561" t="s">
        <v>312</v>
      </c>
      <c r="X92" s="562" t="s">
        <v>312</v>
      </c>
      <c r="Y92" s="562" t="s">
        <v>312</v>
      </c>
      <c r="Z92" s="566" t="s">
        <v>312</v>
      </c>
      <c r="AA92" s="561" t="s">
        <v>312</v>
      </c>
      <c r="AB92" s="562" t="s">
        <v>312</v>
      </c>
      <c r="AC92" s="562" t="s">
        <v>312</v>
      </c>
      <c r="AD92" s="566" t="s">
        <v>312</v>
      </c>
      <c r="AE92" s="561" t="s">
        <v>312</v>
      </c>
      <c r="AF92" s="562" t="s">
        <v>312</v>
      </c>
      <c r="AG92" s="562" t="s">
        <v>312</v>
      </c>
      <c r="AH92" s="566" t="s">
        <v>312</v>
      </c>
      <c r="AI92" s="561" t="s">
        <v>312</v>
      </c>
      <c r="AJ92" s="562" t="s">
        <v>312</v>
      </c>
      <c r="AK92" s="562" t="s">
        <v>312</v>
      </c>
      <c r="AL92" s="566" t="s">
        <v>312</v>
      </c>
      <c r="AM92" s="561" t="s">
        <v>312</v>
      </c>
      <c r="AN92" s="562" t="s">
        <v>312</v>
      </c>
      <c r="AO92" s="562" t="s">
        <v>312</v>
      </c>
      <c r="AP92" s="566" t="s">
        <v>312</v>
      </c>
      <c r="AQ92" s="561" t="s">
        <v>312</v>
      </c>
      <c r="AR92" s="562" t="s">
        <v>312</v>
      </c>
      <c r="AS92" s="562" t="s">
        <v>312</v>
      </c>
      <c r="AT92" s="566" t="s">
        <v>312</v>
      </c>
      <c r="AU92" s="561" t="s">
        <v>312</v>
      </c>
      <c r="AV92" s="562" t="s">
        <v>312</v>
      </c>
      <c r="AW92" s="562" t="s">
        <v>312</v>
      </c>
      <c r="AX92" s="566" t="s">
        <v>312</v>
      </c>
      <c r="AY92" s="561" t="s">
        <v>312</v>
      </c>
      <c r="AZ92" s="562" t="s">
        <v>312</v>
      </c>
      <c r="BA92" s="562" t="s">
        <v>312</v>
      </c>
      <c r="BB92" s="566" t="s">
        <v>312</v>
      </c>
      <c r="BC92" s="561" t="s">
        <v>312</v>
      </c>
      <c r="BD92" s="562" t="s">
        <v>312</v>
      </c>
      <c r="BE92" s="562" t="s">
        <v>312</v>
      </c>
      <c r="BF92" s="566" t="s">
        <v>312</v>
      </c>
      <c r="BG92" s="561" t="s">
        <v>312</v>
      </c>
      <c r="BH92" s="562" t="s">
        <v>312</v>
      </c>
      <c r="BI92" s="562" t="s">
        <v>312</v>
      </c>
      <c r="BJ92" s="566" t="s">
        <v>312</v>
      </c>
      <c r="BK92" s="561" t="s">
        <v>312</v>
      </c>
      <c r="BL92" s="562" t="s">
        <v>312</v>
      </c>
      <c r="BM92" s="562" t="s">
        <v>312</v>
      </c>
      <c r="BN92" s="566" t="s">
        <v>312</v>
      </c>
      <c r="BO92" s="562" t="s">
        <v>312</v>
      </c>
      <c r="BP92" s="562" t="s">
        <v>312</v>
      </c>
      <c r="BQ92" s="562" t="s">
        <v>312</v>
      </c>
      <c r="BR92" s="562" t="s">
        <v>312</v>
      </c>
      <c r="BS92" s="562" t="s">
        <v>312</v>
      </c>
      <c r="BT92" s="562" t="s">
        <v>312</v>
      </c>
      <c r="BU92" s="562" t="s">
        <v>312</v>
      </c>
      <c r="BV92" s="553" t="s">
        <v>312</v>
      </c>
      <c r="BW92" s="553" t="s">
        <v>312</v>
      </c>
      <c r="BX92" s="553" t="s">
        <v>312</v>
      </c>
      <c r="BY92" s="553" t="s">
        <v>312</v>
      </c>
      <c r="BZ92" s="553" t="s">
        <v>312</v>
      </c>
      <c r="CA92" s="553" t="s">
        <v>312</v>
      </c>
      <c r="CB92" s="553" t="s">
        <v>312</v>
      </c>
      <c r="CC92" s="553" t="s">
        <v>312</v>
      </c>
      <c r="CD92" s="553" t="s">
        <v>312</v>
      </c>
      <c r="CE92" s="553" t="s">
        <v>312</v>
      </c>
      <c r="CF92" s="553" t="s">
        <v>312</v>
      </c>
      <c r="CG92" s="553" t="s">
        <v>312</v>
      </c>
      <c r="CH92" s="553" t="s">
        <v>312</v>
      </c>
      <c r="CI92" s="553" t="s">
        <v>312</v>
      </c>
      <c r="CJ92" s="553" t="s">
        <v>312</v>
      </c>
      <c r="CK92" s="553" t="s">
        <v>312</v>
      </c>
      <c r="CL92" s="553" t="s">
        <v>312</v>
      </c>
      <c r="CM92" s="562" t="s">
        <v>312</v>
      </c>
      <c r="CN92" s="562" t="s">
        <v>312</v>
      </c>
      <c r="CO92" s="574">
        <v>1</v>
      </c>
      <c r="CP92" s="553" t="s">
        <v>312</v>
      </c>
      <c r="CQ92" s="553" t="s">
        <v>312</v>
      </c>
      <c r="CR92" s="553" t="s">
        <v>312</v>
      </c>
      <c r="CS92" s="553" t="s">
        <v>312</v>
      </c>
      <c r="CT92" s="553" t="s">
        <v>312</v>
      </c>
      <c r="CU92" s="553" t="s">
        <v>312</v>
      </c>
      <c r="CV92" s="553" t="s">
        <v>312</v>
      </c>
      <c r="CW92" s="553" t="s">
        <v>312</v>
      </c>
      <c r="CX92" s="553" t="s">
        <v>312</v>
      </c>
      <c r="CY92" s="553" t="s">
        <v>312</v>
      </c>
      <c r="CZ92" s="553" t="s">
        <v>312</v>
      </c>
      <c r="DA92" s="553" t="s">
        <v>312</v>
      </c>
      <c r="DB92" s="553" t="s">
        <v>312</v>
      </c>
      <c r="DC92" s="553" t="s">
        <v>312</v>
      </c>
      <c r="DD92" s="553" t="s">
        <v>312</v>
      </c>
      <c r="DE92" s="553" t="s">
        <v>312</v>
      </c>
      <c r="DF92" s="553" t="s">
        <v>312</v>
      </c>
      <c r="DG92" s="553" t="s">
        <v>312</v>
      </c>
      <c r="DH92" s="553" t="s">
        <v>312</v>
      </c>
      <c r="DI92" s="553" t="s">
        <v>312</v>
      </c>
      <c r="DJ92" s="553" t="s">
        <v>312</v>
      </c>
      <c r="DK92" s="553" t="s">
        <v>312</v>
      </c>
      <c r="DL92" s="553" t="s">
        <v>312</v>
      </c>
      <c r="DM92" s="553" t="s">
        <v>312</v>
      </c>
      <c r="DN92" s="553" t="s">
        <v>312</v>
      </c>
      <c r="DO92" s="553" t="s">
        <v>312</v>
      </c>
      <c r="DP92" s="553" t="s">
        <v>312</v>
      </c>
      <c r="DQ92" s="555" t="s">
        <v>312</v>
      </c>
      <c r="DR92" s="552" t="s">
        <v>312</v>
      </c>
      <c r="DS92" s="553" t="s">
        <v>312</v>
      </c>
      <c r="DT92" s="553" t="s">
        <v>312</v>
      </c>
      <c r="DU92" s="553" t="s">
        <v>312</v>
      </c>
      <c r="DV92" s="553" t="s">
        <v>312</v>
      </c>
      <c r="DW92" s="553" t="s">
        <v>312</v>
      </c>
      <c r="DX92" s="553" t="s">
        <v>312</v>
      </c>
      <c r="DY92" s="553" t="s">
        <v>312</v>
      </c>
      <c r="DZ92" s="553" t="s">
        <v>312</v>
      </c>
      <c r="EA92" s="553" t="s">
        <v>312</v>
      </c>
      <c r="EB92" s="553" t="s">
        <v>312</v>
      </c>
      <c r="EC92" s="553" t="s">
        <v>312</v>
      </c>
      <c r="ED92" s="553" t="s">
        <v>312</v>
      </c>
      <c r="EE92" s="553" t="s">
        <v>312</v>
      </c>
      <c r="EF92" s="553" t="s">
        <v>312</v>
      </c>
      <c r="EG92" s="553" t="s">
        <v>312</v>
      </c>
      <c r="EH92" s="553" t="s">
        <v>312</v>
      </c>
      <c r="EI92" s="553" t="s">
        <v>312</v>
      </c>
      <c r="EJ92" s="553" t="s">
        <v>312</v>
      </c>
      <c r="EK92" s="553" t="s">
        <v>312</v>
      </c>
      <c r="EL92" s="553" t="s">
        <v>312</v>
      </c>
      <c r="EM92" s="553" t="s">
        <v>312</v>
      </c>
      <c r="EN92" s="553" t="s">
        <v>312</v>
      </c>
      <c r="EO92" s="553" t="s">
        <v>312</v>
      </c>
      <c r="EP92" s="553" t="s">
        <v>312</v>
      </c>
      <c r="EQ92" s="553" t="s">
        <v>312</v>
      </c>
      <c r="ER92" s="553" t="s">
        <v>312</v>
      </c>
      <c r="ES92" s="553" t="s">
        <v>312</v>
      </c>
      <c r="ET92" s="553" t="s">
        <v>312</v>
      </c>
      <c r="EU92" s="553" t="s">
        <v>312</v>
      </c>
      <c r="EV92" s="553" t="s">
        <v>312</v>
      </c>
      <c r="EW92" s="553" t="s">
        <v>312</v>
      </c>
      <c r="EX92" s="553" t="s">
        <v>312</v>
      </c>
      <c r="EY92" s="553" t="s">
        <v>312</v>
      </c>
      <c r="EZ92" s="553" t="s">
        <v>312</v>
      </c>
      <c r="FA92" s="553" t="s">
        <v>312</v>
      </c>
      <c r="FB92" s="553" t="s">
        <v>312</v>
      </c>
      <c r="FC92" s="553" t="s">
        <v>312</v>
      </c>
      <c r="FD92" s="553" t="s">
        <v>312</v>
      </c>
      <c r="FE92" s="556" t="s">
        <v>312</v>
      </c>
      <c r="FF92" s="1"/>
      <c r="FG92" s="1"/>
      <c r="FH92" s="1"/>
      <c r="FI92" s="1"/>
      <c r="FJ92" s="1"/>
      <c r="FK92" s="1"/>
      <c r="FL92" s="1"/>
      <c r="FM92" s="1"/>
      <c r="FN92" s="1"/>
      <c r="FO92" s="1"/>
      <c r="FP92" s="1"/>
      <c r="FQ92" s="1"/>
      <c r="FR92" s="1"/>
      <c r="FS92" s="1"/>
      <c r="FT92" s="1"/>
      <c r="FU92" s="1"/>
      <c r="FV92" s="1"/>
      <c r="FW92" s="1"/>
      <c r="FX92" s="1"/>
      <c r="FY92" s="1"/>
      <c r="FZ92" s="1"/>
      <c r="GA92" s="1"/>
      <c r="GB92" s="1"/>
      <c r="GC92" s="1"/>
      <c r="GD92" s="1"/>
    </row>
    <row r="93" spans="1:186" ht="15.75" customHeight="1" x14ac:dyDescent="0.2">
      <c r="A93" s="593" t="str">
        <f t="shared" si="6"/>
        <v>Unmanaged soft bank pond</v>
      </c>
      <c r="B93" s="594" t="str">
        <f t="shared" si="4"/>
        <v>Unmanaged soft bank pond/GOOD</v>
      </c>
      <c r="C93" s="763"/>
      <c r="D93" s="776"/>
      <c r="E93" s="551" t="s">
        <v>332</v>
      </c>
      <c r="F93" s="552" t="s">
        <v>312</v>
      </c>
      <c r="G93" s="561" t="s">
        <v>312</v>
      </c>
      <c r="H93" s="562" t="s">
        <v>312</v>
      </c>
      <c r="I93" s="562" t="s">
        <v>312</v>
      </c>
      <c r="J93" s="566" t="s">
        <v>312</v>
      </c>
      <c r="K93" s="561" t="s">
        <v>312</v>
      </c>
      <c r="L93" s="562" t="s">
        <v>312</v>
      </c>
      <c r="M93" s="562" t="s">
        <v>312</v>
      </c>
      <c r="N93" s="566" t="s">
        <v>312</v>
      </c>
      <c r="O93" s="561" t="s">
        <v>312</v>
      </c>
      <c r="P93" s="562" t="s">
        <v>312</v>
      </c>
      <c r="Q93" s="562" t="s">
        <v>312</v>
      </c>
      <c r="R93" s="566" t="s">
        <v>312</v>
      </c>
      <c r="S93" s="561" t="s">
        <v>312</v>
      </c>
      <c r="T93" s="562" t="s">
        <v>312</v>
      </c>
      <c r="U93" s="562" t="s">
        <v>312</v>
      </c>
      <c r="V93" s="566" t="s">
        <v>312</v>
      </c>
      <c r="W93" s="561" t="s">
        <v>312</v>
      </c>
      <c r="X93" s="562" t="s">
        <v>312</v>
      </c>
      <c r="Y93" s="562" t="s">
        <v>312</v>
      </c>
      <c r="Z93" s="566" t="s">
        <v>312</v>
      </c>
      <c r="AA93" s="561" t="s">
        <v>312</v>
      </c>
      <c r="AB93" s="562" t="s">
        <v>312</v>
      </c>
      <c r="AC93" s="562" t="s">
        <v>312</v>
      </c>
      <c r="AD93" s="566" t="s">
        <v>312</v>
      </c>
      <c r="AE93" s="561" t="s">
        <v>312</v>
      </c>
      <c r="AF93" s="562" t="s">
        <v>312</v>
      </c>
      <c r="AG93" s="562" t="s">
        <v>312</v>
      </c>
      <c r="AH93" s="566" t="s">
        <v>312</v>
      </c>
      <c r="AI93" s="561" t="s">
        <v>312</v>
      </c>
      <c r="AJ93" s="562" t="s">
        <v>312</v>
      </c>
      <c r="AK93" s="562" t="s">
        <v>312</v>
      </c>
      <c r="AL93" s="566" t="s">
        <v>312</v>
      </c>
      <c r="AM93" s="561" t="s">
        <v>312</v>
      </c>
      <c r="AN93" s="562" t="s">
        <v>312</v>
      </c>
      <c r="AO93" s="562" t="s">
        <v>312</v>
      </c>
      <c r="AP93" s="566" t="s">
        <v>312</v>
      </c>
      <c r="AQ93" s="561" t="s">
        <v>312</v>
      </c>
      <c r="AR93" s="562" t="s">
        <v>312</v>
      </c>
      <c r="AS93" s="562" t="s">
        <v>312</v>
      </c>
      <c r="AT93" s="566" t="s">
        <v>312</v>
      </c>
      <c r="AU93" s="561" t="s">
        <v>312</v>
      </c>
      <c r="AV93" s="562" t="s">
        <v>312</v>
      </c>
      <c r="AW93" s="562" t="s">
        <v>312</v>
      </c>
      <c r="AX93" s="566" t="s">
        <v>312</v>
      </c>
      <c r="AY93" s="561" t="s">
        <v>312</v>
      </c>
      <c r="AZ93" s="562" t="s">
        <v>312</v>
      </c>
      <c r="BA93" s="562" t="s">
        <v>312</v>
      </c>
      <c r="BB93" s="566" t="s">
        <v>312</v>
      </c>
      <c r="BC93" s="561" t="s">
        <v>312</v>
      </c>
      <c r="BD93" s="562" t="s">
        <v>312</v>
      </c>
      <c r="BE93" s="562" t="s">
        <v>312</v>
      </c>
      <c r="BF93" s="566" t="s">
        <v>312</v>
      </c>
      <c r="BG93" s="561" t="s">
        <v>312</v>
      </c>
      <c r="BH93" s="562" t="s">
        <v>312</v>
      </c>
      <c r="BI93" s="562" t="s">
        <v>312</v>
      </c>
      <c r="BJ93" s="566" t="s">
        <v>312</v>
      </c>
      <c r="BK93" s="561" t="s">
        <v>312</v>
      </c>
      <c r="BL93" s="562" t="s">
        <v>312</v>
      </c>
      <c r="BM93" s="562" t="s">
        <v>312</v>
      </c>
      <c r="BN93" s="566" t="s">
        <v>312</v>
      </c>
      <c r="BO93" s="562" t="s">
        <v>312</v>
      </c>
      <c r="BP93" s="562" t="s">
        <v>312</v>
      </c>
      <c r="BQ93" s="562" t="s">
        <v>312</v>
      </c>
      <c r="BR93" s="562" t="s">
        <v>312</v>
      </c>
      <c r="BS93" s="562" t="s">
        <v>312</v>
      </c>
      <c r="BT93" s="562" t="s">
        <v>312</v>
      </c>
      <c r="BU93" s="562" t="s">
        <v>312</v>
      </c>
      <c r="BV93" s="553" t="s">
        <v>312</v>
      </c>
      <c r="BW93" s="553" t="s">
        <v>312</v>
      </c>
      <c r="BX93" s="553" t="s">
        <v>312</v>
      </c>
      <c r="BY93" s="553" t="s">
        <v>312</v>
      </c>
      <c r="BZ93" s="553" t="s">
        <v>312</v>
      </c>
      <c r="CA93" s="553" t="s">
        <v>312</v>
      </c>
      <c r="CB93" s="553" t="s">
        <v>312</v>
      </c>
      <c r="CC93" s="553" t="s">
        <v>312</v>
      </c>
      <c r="CD93" s="553" t="s">
        <v>312</v>
      </c>
      <c r="CE93" s="553" t="s">
        <v>312</v>
      </c>
      <c r="CF93" s="553" t="s">
        <v>312</v>
      </c>
      <c r="CG93" s="553" t="s">
        <v>312</v>
      </c>
      <c r="CH93" s="553" t="s">
        <v>312</v>
      </c>
      <c r="CI93" s="553" t="s">
        <v>312</v>
      </c>
      <c r="CJ93" s="553" t="s">
        <v>312</v>
      </c>
      <c r="CK93" s="553" t="s">
        <v>312</v>
      </c>
      <c r="CL93" s="553" t="s">
        <v>312</v>
      </c>
      <c r="CM93" s="562" t="s">
        <v>312</v>
      </c>
      <c r="CN93" s="562" t="s">
        <v>312</v>
      </c>
      <c r="CO93" s="562" t="s">
        <v>312</v>
      </c>
      <c r="CP93" s="553" t="s">
        <v>312</v>
      </c>
      <c r="CQ93" s="553" t="s">
        <v>312</v>
      </c>
      <c r="CR93" s="553" t="s">
        <v>312</v>
      </c>
      <c r="CS93" s="553" t="s">
        <v>312</v>
      </c>
      <c r="CT93" s="553" t="s">
        <v>312</v>
      </c>
      <c r="CU93" s="553" t="s">
        <v>312</v>
      </c>
      <c r="CV93" s="553" t="s">
        <v>312</v>
      </c>
      <c r="CW93" s="553" t="s">
        <v>312</v>
      </c>
      <c r="CX93" s="553" t="s">
        <v>312</v>
      </c>
      <c r="CY93" s="553" t="s">
        <v>312</v>
      </c>
      <c r="CZ93" s="553" t="s">
        <v>312</v>
      </c>
      <c r="DA93" s="553" t="s">
        <v>312</v>
      </c>
      <c r="DB93" s="553" t="s">
        <v>312</v>
      </c>
      <c r="DC93" s="553" t="s">
        <v>312</v>
      </c>
      <c r="DD93" s="553" t="s">
        <v>312</v>
      </c>
      <c r="DE93" s="553" t="s">
        <v>312</v>
      </c>
      <c r="DF93" s="553" t="s">
        <v>312</v>
      </c>
      <c r="DG93" s="553" t="s">
        <v>312</v>
      </c>
      <c r="DH93" s="553" t="s">
        <v>312</v>
      </c>
      <c r="DI93" s="553" t="s">
        <v>312</v>
      </c>
      <c r="DJ93" s="553" t="s">
        <v>312</v>
      </c>
      <c r="DK93" s="553" t="s">
        <v>312</v>
      </c>
      <c r="DL93" s="553" t="s">
        <v>312</v>
      </c>
      <c r="DM93" s="553" t="s">
        <v>312</v>
      </c>
      <c r="DN93" s="553" t="s">
        <v>312</v>
      </c>
      <c r="DO93" s="553" t="s">
        <v>312</v>
      </c>
      <c r="DP93" s="553" t="s">
        <v>312</v>
      </c>
      <c r="DQ93" s="555" t="s">
        <v>312</v>
      </c>
      <c r="DR93" s="552" t="s">
        <v>312</v>
      </c>
      <c r="DS93" s="553" t="s">
        <v>312</v>
      </c>
      <c r="DT93" s="553" t="s">
        <v>312</v>
      </c>
      <c r="DU93" s="553" t="s">
        <v>312</v>
      </c>
      <c r="DV93" s="553" t="s">
        <v>312</v>
      </c>
      <c r="DW93" s="553" t="s">
        <v>312</v>
      </c>
      <c r="DX93" s="553" t="s">
        <v>312</v>
      </c>
      <c r="DY93" s="553" t="s">
        <v>312</v>
      </c>
      <c r="DZ93" s="553" t="s">
        <v>312</v>
      </c>
      <c r="EA93" s="553" t="s">
        <v>312</v>
      </c>
      <c r="EB93" s="553" t="s">
        <v>312</v>
      </c>
      <c r="EC93" s="553" t="s">
        <v>312</v>
      </c>
      <c r="ED93" s="553" t="s">
        <v>312</v>
      </c>
      <c r="EE93" s="553" t="s">
        <v>312</v>
      </c>
      <c r="EF93" s="553" t="s">
        <v>312</v>
      </c>
      <c r="EG93" s="553" t="s">
        <v>312</v>
      </c>
      <c r="EH93" s="553" t="s">
        <v>312</v>
      </c>
      <c r="EI93" s="553" t="s">
        <v>312</v>
      </c>
      <c r="EJ93" s="553" t="s">
        <v>312</v>
      </c>
      <c r="EK93" s="553" t="s">
        <v>312</v>
      </c>
      <c r="EL93" s="553" t="s">
        <v>312</v>
      </c>
      <c r="EM93" s="553" t="s">
        <v>312</v>
      </c>
      <c r="EN93" s="553" t="s">
        <v>312</v>
      </c>
      <c r="EO93" s="553" t="s">
        <v>312</v>
      </c>
      <c r="EP93" s="553" t="s">
        <v>312</v>
      </c>
      <c r="EQ93" s="553" t="s">
        <v>312</v>
      </c>
      <c r="ER93" s="553" t="s">
        <v>312</v>
      </c>
      <c r="ES93" s="553" t="s">
        <v>312</v>
      </c>
      <c r="ET93" s="553" t="s">
        <v>312</v>
      </c>
      <c r="EU93" s="553" t="s">
        <v>312</v>
      </c>
      <c r="EV93" s="553" t="s">
        <v>312</v>
      </c>
      <c r="EW93" s="553" t="s">
        <v>312</v>
      </c>
      <c r="EX93" s="553" t="s">
        <v>312</v>
      </c>
      <c r="EY93" s="553" t="s">
        <v>312</v>
      </c>
      <c r="EZ93" s="553" t="s">
        <v>312</v>
      </c>
      <c r="FA93" s="553" t="s">
        <v>312</v>
      </c>
      <c r="FB93" s="553" t="s">
        <v>312</v>
      </c>
      <c r="FC93" s="553" t="s">
        <v>312</v>
      </c>
      <c r="FD93" s="553" t="s">
        <v>312</v>
      </c>
      <c r="FE93" s="556" t="s">
        <v>312</v>
      </c>
      <c r="FF93" s="1"/>
      <c r="FG93" s="1"/>
      <c r="FH93" s="1"/>
      <c r="FI93" s="1"/>
      <c r="FJ93" s="1"/>
      <c r="FK93" s="1"/>
      <c r="FL93" s="1"/>
      <c r="FM93" s="1"/>
      <c r="FN93" s="1"/>
      <c r="FO93" s="1"/>
      <c r="FP93" s="1"/>
      <c r="FQ93" s="1"/>
      <c r="FR93" s="1"/>
      <c r="FS93" s="1"/>
      <c r="FT93" s="1"/>
      <c r="FU93" s="1"/>
      <c r="FV93" s="1"/>
      <c r="FW93" s="1"/>
      <c r="FX93" s="1"/>
      <c r="FY93" s="1"/>
      <c r="FZ93" s="1"/>
      <c r="GA93" s="1"/>
      <c r="GB93" s="1"/>
      <c r="GC93" s="1"/>
      <c r="GD93" s="1"/>
    </row>
    <row r="94" spans="1:186" ht="15.75" customHeight="1" x14ac:dyDescent="0.2">
      <c r="A94" s="593" t="str">
        <f t="shared" si="6"/>
        <v>Managed soft bank pond</v>
      </c>
      <c r="B94" s="594" t="str">
        <f t="shared" si="4"/>
        <v>Managed soft bank pond/NA</v>
      </c>
      <c r="C94" s="763"/>
      <c r="D94" s="774" t="str">
        <f>'Z2 DISTINCTIVENESS'!B50</f>
        <v>Managed soft bank pond</v>
      </c>
      <c r="E94" s="551" t="s">
        <v>310</v>
      </c>
      <c r="F94" s="552" t="s">
        <v>312</v>
      </c>
      <c r="G94" s="561" t="s">
        <v>312</v>
      </c>
      <c r="H94" s="562" t="s">
        <v>312</v>
      </c>
      <c r="I94" s="562" t="s">
        <v>312</v>
      </c>
      <c r="J94" s="566" t="s">
        <v>312</v>
      </c>
      <c r="K94" s="561" t="s">
        <v>312</v>
      </c>
      <c r="L94" s="562" t="s">
        <v>312</v>
      </c>
      <c r="M94" s="562" t="s">
        <v>312</v>
      </c>
      <c r="N94" s="566" t="s">
        <v>312</v>
      </c>
      <c r="O94" s="561" t="s">
        <v>312</v>
      </c>
      <c r="P94" s="562" t="s">
        <v>312</v>
      </c>
      <c r="Q94" s="562" t="s">
        <v>312</v>
      </c>
      <c r="R94" s="566" t="s">
        <v>312</v>
      </c>
      <c r="S94" s="561" t="s">
        <v>312</v>
      </c>
      <c r="T94" s="562" t="s">
        <v>312</v>
      </c>
      <c r="U94" s="562" t="s">
        <v>312</v>
      </c>
      <c r="V94" s="566" t="s">
        <v>312</v>
      </c>
      <c r="W94" s="561" t="s">
        <v>312</v>
      </c>
      <c r="X94" s="562" t="s">
        <v>312</v>
      </c>
      <c r="Y94" s="562" t="s">
        <v>312</v>
      </c>
      <c r="Z94" s="566" t="s">
        <v>312</v>
      </c>
      <c r="AA94" s="561" t="s">
        <v>312</v>
      </c>
      <c r="AB94" s="562" t="s">
        <v>312</v>
      </c>
      <c r="AC94" s="562" t="s">
        <v>312</v>
      </c>
      <c r="AD94" s="566" t="s">
        <v>312</v>
      </c>
      <c r="AE94" s="561" t="s">
        <v>312</v>
      </c>
      <c r="AF94" s="562" t="s">
        <v>312</v>
      </c>
      <c r="AG94" s="562" t="s">
        <v>312</v>
      </c>
      <c r="AH94" s="566" t="s">
        <v>312</v>
      </c>
      <c r="AI94" s="561" t="s">
        <v>312</v>
      </c>
      <c r="AJ94" s="562" t="s">
        <v>312</v>
      </c>
      <c r="AK94" s="562" t="s">
        <v>312</v>
      </c>
      <c r="AL94" s="566" t="s">
        <v>312</v>
      </c>
      <c r="AM94" s="561" t="s">
        <v>312</v>
      </c>
      <c r="AN94" s="562" t="s">
        <v>312</v>
      </c>
      <c r="AO94" s="562" t="s">
        <v>312</v>
      </c>
      <c r="AP94" s="566" t="s">
        <v>312</v>
      </c>
      <c r="AQ94" s="561" t="s">
        <v>312</v>
      </c>
      <c r="AR94" s="562" t="s">
        <v>312</v>
      </c>
      <c r="AS94" s="562" t="s">
        <v>312</v>
      </c>
      <c r="AT94" s="566" t="s">
        <v>312</v>
      </c>
      <c r="AU94" s="561" t="s">
        <v>312</v>
      </c>
      <c r="AV94" s="562" t="s">
        <v>312</v>
      </c>
      <c r="AW94" s="562" t="s">
        <v>312</v>
      </c>
      <c r="AX94" s="566" t="s">
        <v>312</v>
      </c>
      <c r="AY94" s="561" t="s">
        <v>312</v>
      </c>
      <c r="AZ94" s="562" t="s">
        <v>312</v>
      </c>
      <c r="BA94" s="562" t="s">
        <v>312</v>
      </c>
      <c r="BB94" s="566" t="s">
        <v>312</v>
      </c>
      <c r="BC94" s="561" t="s">
        <v>312</v>
      </c>
      <c r="BD94" s="562" t="s">
        <v>312</v>
      </c>
      <c r="BE94" s="562" t="s">
        <v>312</v>
      </c>
      <c r="BF94" s="566" t="s">
        <v>312</v>
      </c>
      <c r="BG94" s="561" t="s">
        <v>312</v>
      </c>
      <c r="BH94" s="562" t="s">
        <v>312</v>
      </c>
      <c r="BI94" s="562" t="s">
        <v>312</v>
      </c>
      <c r="BJ94" s="566" t="s">
        <v>312</v>
      </c>
      <c r="BK94" s="561" t="s">
        <v>312</v>
      </c>
      <c r="BL94" s="562" t="s">
        <v>312</v>
      </c>
      <c r="BM94" s="562" t="s">
        <v>312</v>
      </c>
      <c r="BN94" s="566" t="s">
        <v>312</v>
      </c>
      <c r="BO94" s="562" t="s">
        <v>312</v>
      </c>
      <c r="BP94" s="562" t="s">
        <v>312</v>
      </c>
      <c r="BQ94" s="562" t="s">
        <v>312</v>
      </c>
      <c r="BR94" s="562" t="s">
        <v>312</v>
      </c>
      <c r="BS94" s="562" t="s">
        <v>312</v>
      </c>
      <c r="BT94" s="562" t="s">
        <v>312</v>
      </c>
      <c r="BU94" s="562" t="s">
        <v>312</v>
      </c>
      <c r="BV94" s="553" t="s">
        <v>312</v>
      </c>
      <c r="BW94" s="553" t="s">
        <v>312</v>
      </c>
      <c r="BX94" s="553" t="s">
        <v>312</v>
      </c>
      <c r="BY94" s="553" t="s">
        <v>312</v>
      </c>
      <c r="BZ94" s="553" t="s">
        <v>312</v>
      </c>
      <c r="CA94" s="553" t="s">
        <v>312</v>
      </c>
      <c r="CB94" s="553" t="s">
        <v>312</v>
      </c>
      <c r="CC94" s="553" t="s">
        <v>312</v>
      </c>
      <c r="CD94" s="553" t="s">
        <v>312</v>
      </c>
      <c r="CE94" s="553" t="s">
        <v>312</v>
      </c>
      <c r="CF94" s="553" t="s">
        <v>312</v>
      </c>
      <c r="CG94" s="553" t="s">
        <v>312</v>
      </c>
      <c r="CH94" s="553" t="s">
        <v>312</v>
      </c>
      <c r="CI94" s="553" t="s">
        <v>312</v>
      </c>
      <c r="CJ94" s="553" t="s">
        <v>312</v>
      </c>
      <c r="CK94" s="553" t="s">
        <v>312</v>
      </c>
      <c r="CL94" s="562" t="s">
        <v>312</v>
      </c>
      <c r="CM94" s="562" t="s">
        <v>312</v>
      </c>
      <c r="CN94" s="562" t="s">
        <v>312</v>
      </c>
      <c r="CO94" s="562" t="s">
        <v>312</v>
      </c>
      <c r="CP94" s="562" t="s">
        <v>312</v>
      </c>
      <c r="CQ94" s="562" t="s">
        <v>312</v>
      </c>
      <c r="CR94" s="562" t="s">
        <v>312</v>
      </c>
      <c r="CS94" s="562" t="s">
        <v>312</v>
      </c>
      <c r="CT94" s="562" t="s">
        <v>312</v>
      </c>
      <c r="CU94" s="562" t="s">
        <v>312</v>
      </c>
      <c r="CV94" s="562" t="s">
        <v>312</v>
      </c>
      <c r="CW94" s="562" t="s">
        <v>312</v>
      </c>
      <c r="CX94" s="562" t="s">
        <v>312</v>
      </c>
      <c r="CY94" s="562" t="s">
        <v>312</v>
      </c>
      <c r="CZ94" s="562" t="s">
        <v>312</v>
      </c>
      <c r="DA94" s="562" t="s">
        <v>312</v>
      </c>
      <c r="DB94" s="562" t="s">
        <v>312</v>
      </c>
      <c r="DC94" s="562" t="s">
        <v>312</v>
      </c>
      <c r="DD94" s="562" t="s">
        <v>312</v>
      </c>
      <c r="DE94" s="562" t="s">
        <v>312</v>
      </c>
      <c r="DF94" s="562" t="s">
        <v>312</v>
      </c>
      <c r="DG94" s="562" t="s">
        <v>312</v>
      </c>
      <c r="DH94" s="562" t="s">
        <v>312</v>
      </c>
      <c r="DI94" s="562" t="s">
        <v>312</v>
      </c>
      <c r="DJ94" s="562" t="s">
        <v>312</v>
      </c>
      <c r="DK94" s="562" t="s">
        <v>312</v>
      </c>
      <c r="DL94" s="562" t="s">
        <v>312</v>
      </c>
      <c r="DM94" s="562" t="s">
        <v>312</v>
      </c>
      <c r="DN94" s="562" t="s">
        <v>312</v>
      </c>
      <c r="DO94" s="562" t="s">
        <v>312</v>
      </c>
      <c r="DP94" s="562" t="s">
        <v>312</v>
      </c>
      <c r="DQ94" s="563" t="s">
        <v>312</v>
      </c>
      <c r="DR94" s="564" t="s">
        <v>312</v>
      </c>
      <c r="DS94" s="562" t="s">
        <v>312</v>
      </c>
      <c r="DT94" s="562" t="s">
        <v>312</v>
      </c>
      <c r="DU94" s="562" t="s">
        <v>312</v>
      </c>
      <c r="DV94" s="562" t="s">
        <v>312</v>
      </c>
      <c r="DW94" s="562" t="s">
        <v>312</v>
      </c>
      <c r="DX94" s="562" t="s">
        <v>312</v>
      </c>
      <c r="DY94" s="562" t="s">
        <v>312</v>
      </c>
      <c r="DZ94" s="562" t="s">
        <v>312</v>
      </c>
      <c r="EA94" s="562" t="s">
        <v>312</v>
      </c>
      <c r="EB94" s="562" t="s">
        <v>312</v>
      </c>
      <c r="EC94" s="562" t="s">
        <v>312</v>
      </c>
      <c r="ED94" s="562" t="s">
        <v>312</v>
      </c>
      <c r="EE94" s="562" t="s">
        <v>312</v>
      </c>
      <c r="EF94" s="562" t="s">
        <v>312</v>
      </c>
      <c r="EG94" s="562" t="s">
        <v>312</v>
      </c>
      <c r="EH94" s="562" t="s">
        <v>312</v>
      </c>
      <c r="EI94" s="562" t="s">
        <v>312</v>
      </c>
      <c r="EJ94" s="562" t="s">
        <v>312</v>
      </c>
      <c r="EK94" s="562" t="s">
        <v>312</v>
      </c>
      <c r="EL94" s="562" t="s">
        <v>312</v>
      </c>
      <c r="EM94" s="562" t="s">
        <v>312</v>
      </c>
      <c r="EN94" s="562" t="s">
        <v>312</v>
      </c>
      <c r="EO94" s="553" t="s">
        <v>312</v>
      </c>
      <c r="EP94" s="553" t="s">
        <v>312</v>
      </c>
      <c r="EQ94" s="553" t="s">
        <v>312</v>
      </c>
      <c r="ER94" s="553" t="s">
        <v>312</v>
      </c>
      <c r="ES94" s="553" t="s">
        <v>312</v>
      </c>
      <c r="ET94" s="553" t="s">
        <v>312</v>
      </c>
      <c r="EU94" s="553" t="s">
        <v>312</v>
      </c>
      <c r="EV94" s="553" t="s">
        <v>312</v>
      </c>
      <c r="EW94" s="553" t="s">
        <v>312</v>
      </c>
      <c r="EX94" s="553" t="s">
        <v>312</v>
      </c>
      <c r="EY94" s="553" t="s">
        <v>312</v>
      </c>
      <c r="EZ94" s="553" t="s">
        <v>312</v>
      </c>
      <c r="FA94" s="553" t="s">
        <v>312</v>
      </c>
      <c r="FB94" s="553" t="s">
        <v>312</v>
      </c>
      <c r="FC94" s="553" t="s">
        <v>312</v>
      </c>
      <c r="FD94" s="553" t="s">
        <v>312</v>
      </c>
      <c r="FE94" s="556" t="s">
        <v>312</v>
      </c>
      <c r="FF94" s="565"/>
      <c r="FG94" s="1"/>
      <c r="FH94" s="1"/>
      <c r="FI94" s="1"/>
      <c r="FJ94" s="1"/>
      <c r="FK94" s="1"/>
      <c r="FL94" s="1"/>
      <c r="FM94" s="1"/>
      <c r="FN94" s="1"/>
      <c r="FO94" s="1"/>
      <c r="FP94" s="1"/>
      <c r="FQ94" s="1"/>
      <c r="FR94" s="1"/>
      <c r="FS94" s="1"/>
      <c r="FT94" s="1"/>
      <c r="FU94" s="1"/>
      <c r="FV94" s="1"/>
      <c r="FW94" s="1"/>
      <c r="FX94" s="1"/>
      <c r="FY94" s="1"/>
      <c r="FZ94" s="1"/>
      <c r="GA94" s="1"/>
      <c r="GB94" s="1"/>
      <c r="GC94" s="1"/>
      <c r="GD94" s="1"/>
    </row>
    <row r="95" spans="1:186" ht="15.75" customHeight="1" x14ac:dyDescent="0.2">
      <c r="A95" s="593" t="str">
        <f t="shared" si="6"/>
        <v>Managed soft bank pond</v>
      </c>
      <c r="B95" s="594" t="str">
        <f t="shared" si="4"/>
        <v>Managed soft bank pond/POOR</v>
      </c>
      <c r="C95" s="763"/>
      <c r="D95" s="775"/>
      <c r="E95" s="551" t="s">
        <v>331</v>
      </c>
      <c r="F95" s="552" t="s">
        <v>312</v>
      </c>
      <c r="G95" s="561" t="s">
        <v>312</v>
      </c>
      <c r="H95" s="562" t="s">
        <v>312</v>
      </c>
      <c r="I95" s="562" t="s">
        <v>312</v>
      </c>
      <c r="J95" s="566" t="s">
        <v>312</v>
      </c>
      <c r="K95" s="561" t="s">
        <v>312</v>
      </c>
      <c r="L95" s="562" t="s">
        <v>312</v>
      </c>
      <c r="M95" s="562" t="s">
        <v>312</v>
      </c>
      <c r="N95" s="566" t="s">
        <v>312</v>
      </c>
      <c r="O95" s="561" t="s">
        <v>312</v>
      </c>
      <c r="P95" s="562" t="s">
        <v>312</v>
      </c>
      <c r="Q95" s="562" t="s">
        <v>312</v>
      </c>
      <c r="R95" s="566" t="s">
        <v>312</v>
      </c>
      <c r="S95" s="561" t="s">
        <v>312</v>
      </c>
      <c r="T95" s="562" t="s">
        <v>312</v>
      </c>
      <c r="U95" s="562" t="s">
        <v>312</v>
      </c>
      <c r="V95" s="566" t="s">
        <v>312</v>
      </c>
      <c r="W95" s="561" t="s">
        <v>312</v>
      </c>
      <c r="X95" s="562" t="s">
        <v>312</v>
      </c>
      <c r="Y95" s="562" t="s">
        <v>312</v>
      </c>
      <c r="Z95" s="566" t="s">
        <v>312</v>
      </c>
      <c r="AA95" s="561" t="s">
        <v>312</v>
      </c>
      <c r="AB95" s="562" t="s">
        <v>312</v>
      </c>
      <c r="AC95" s="562" t="s">
        <v>312</v>
      </c>
      <c r="AD95" s="566" t="s">
        <v>312</v>
      </c>
      <c r="AE95" s="561" t="s">
        <v>312</v>
      </c>
      <c r="AF95" s="562" t="s">
        <v>312</v>
      </c>
      <c r="AG95" s="562" t="s">
        <v>312</v>
      </c>
      <c r="AH95" s="566" t="s">
        <v>312</v>
      </c>
      <c r="AI95" s="561" t="s">
        <v>312</v>
      </c>
      <c r="AJ95" s="562" t="s">
        <v>312</v>
      </c>
      <c r="AK95" s="562" t="s">
        <v>312</v>
      </c>
      <c r="AL95" s="566" t="s">
        <v>312</v>
      </c>
      <c r="AM95" s="561" t="s">
        <v>312</v>
      </c>
      <c r="AN95" s="562" t="s">
        <v>312</v>
      </c>
      <c r="AO95" s="562" t="s">
        <v>312</v>
      </c>
      <c r="AP95" s="566" t="s">
        <v>312</v>
      </c>
      <c r="AQ95" s="561" t="s">
        <v>312</v>
      </c>
      <c r="AR95" s="562" t="s">
        <v>312</v>
      </c>
      <c r="AS95" s="562" t="s">
        <v>312</v>
      </c>
      <c r="AT95" s="566" t="s">
        <v>312</v>
      </c>
      <c r="AU95" s="561" t="s">
        <v>312</v>
      </c>
      <c r="AV95" s="562" t="s">
        <v>312</v>
      </c>
      <c r="AW95" s="562" t="s">
        <v>312</v>
      </c>
      <c r="AX95" s="566" t="s">
        <v>312</v>
      </c>
      <c r="AY95" s="561" t="s">
        <v>312</v>
      </c>
      <c r="AZ95" s="562" t="s">
        <v>312</v>
      </c>
      <c r="BA95" s="562" t="s">
        <v>312</v>
      </c>
      <c r="BB95" s="566" t="s">
        <v>312</v>
      </c>
      <c r="BC95" s="561" t="s">
        <v>312</v>
      </c>
      <c r="BD95" s="562" t="s">
        <v>312</v>
      </c>
      <c r="BE95" s="562" t="s">
        <v>312</v>
      </c>
      <c r="BF95" s="566" t="s">
        <v>312</v>
      </c>
      <c r="BG95" s="561" t="s">
        <v>312</v>
      </c>
      <c r="BH95" s="562" t="s">
        <v>312</v>
      </c>
      <c r="BI95" s="562" t="s">
        <v>312</v>
      </c>
      <c r="BJ95" s="566" t="s">
        <v>312</v>
      </c>
      <c r="BK95" s="561" t="s">
        <v>312</v>
      </c>
      <c r="BL95" s="562" t="s">
        <v>312</v>
      </c>
      <c r="BM95" s="562" t="s">
        <v>312</v>
      </c>
      <c r="BN95" s="566" t="s">
        <v>312</v>
      </c>
      <c r="BO95" s="562" t="s">
        <v>312</v>
      </c>
      <c r="BP95" s="562" t="s">
        <v>312</v>
      </c>
      <c r="BQ95" s="562" t="s">
        <v>312</v>
      </c>
      <c r="BR95" s="562" t="s">
        <v>312</v>
      </c>
      <c r="BS95" s="562" t="s">
        <v>312</v>
      </c>
      <c r="BT95" s="562" t="s">
        <v>312</v>
      </c>
      <c r="BU95" s="562" t="s">
        <v>312</v>
      </c>
      <c r="BV95" s="553" t="s">
        <v>312</v>
      </c>
      <c r="BW95" s="553" t="s">
        <v>312</v>
      </c>
      <c r="BX95" s="553" t="s">
        <v>312</v>
      </c>
      <c r="BY95" s="553" t="s">
        <v>312</v>
      </c>
      <c r="BZ95" s="553" t="s">
        <v>312</v>
      </c>
      <c r="CA95" s="553" t="s">
        <v>312</v>
      </c>
      <c r="CB95" s="553" t="s">
        <v>312</v>
      </c>
      <c r="CC95" s="553" t="s">
        <v>312</v>
      </c>
      <c r="CD95" s="553" t="s">
        <v>312</v>
      </c>
      <c r="CE95" s="553" t="s">
        <v>312</v>
      </c>
      <c r="CF95" s="553" t="s">
        <v>312</v>
      </c>
      <c r="CG95" s="553" t="s">
        <v>312</v>
      </c>
      <c r="CH95" s="553" t="s">
        <v>312</v>
      </c>
      <c r="CI95" s="553" t="s">
        <v>312</v>
      </c>
      <c r="CJ95" s="553" t="s">
        <v>312</v>
      </c>
      <c r="CK95" s="553" t="s">
        <v>312</v>
      </c>
      <c r="CL95" s="553" t="s">
        <v>312</v>
      </c>
      <c r="CM95" s="595" t="s">
        <v>312</v>
      </c>
      <c r="CN95" s="595" t="s">
        <v>312</v>
      </c>
      <c r="CO95" s="595" t="s">
        <v>312</v>
      </c>
      <c r="CP95" s="553" t="s">
        <v>312</v>
      </c>
      <c r="CQ95" s="562" t="s">
        <v>312</v>
      </c>
      <c r="CR95" s="574">
        <v>1</v>
      </c>
      <c r="CS95" s="574">
        <v>2</v>
      </c>
      <c r="CT95" s="553" t="s">
        <v>312</v>
      </c>
      <c r="CU95" s="553" t="s">
        <v>312</v>
      </c>
      <c r="CV95" s="553" t="s">
        <v>312</v>
      </c>
      <c r="CW95" s="553" t="s">
        <v>312</v>
      </c>
      <c r="CX95" s="553" t="s">
        <v>312</v>
      </c>
      <c r="CY95" s="553" t="s">
        <v>312</v>
      </c>
      <c r="CZ95" s="553" t="s">
        <v>312</v>
      </c>
      <c r="DA95" s="553" t="s">
        <v>312</v>
      </c>
      <c r="DB95" s="553" t="s">
        <v>312</v>
      </c>
      <c r="DC95" s="553" t="s">
        <v>312</v>
      </c>
      <c r="DD95" s="553" t="s">
        <v>312</v>
      </c>
      <c r="DE95" s="553" t="s">
        <v>312</v>
      </c>
      <c r="DF95" s="553" t="s">
        <v>312</v>
      </c>
      <c r="DG95" s="553" t="s">
        <v>312</v>
      </c>
      <c r="DH95" s="553" t="s">
        <v>312</v>
      </c>
      <c r="DI95" s="553" t="s">
        <v>312</v>
      </c>
      <c r="DJ95" s="553" t="s">
        <v>312</v>
      </c>
      <c r="DK95" s="553" t="s">
        <v>312</v>
      </c>
      <c r="DL95" s="553" t="s">
        <v>312</v>
      </c>
      <c r="DM95" s="553" t="s">
        <v>312</v>
      </c>
      <c r="DN95" s="553" t="s">
        <v>312</v>
      </c>
      <c r="DO95" s="553" t="s">
        <v>312</v>
      </c>
      <c r="DP95" s="553" t="s">
        <v>312</v>
      </c>
      <c r="DQ95" s="555" t="s">
        <v>312</v>
      </c>
      <c r="DR95" s="552" t="s">
        <v>312</v>
      </c>
      <c r="DS95" s="553" t="s">
        <v>312</v>
      </c>
      <c r="DT95" s="553" t="s">
        <v>312</v>
      </c>
      <c r="DU95" s="553" t="s">
        <v>312</v>
      </c>
      <c r="DV95" s="553" t="s">
        <v>312</v>
      </c>
      <c r="DW95" s="553" t="s">
        <v>312</v>
      </c>
      <c r="DX95" s="553" t="s">
        <v>312</v>
      </c>
      <c r="DY95" s="553" t="s">
        <v>312</v>
      </c>
      <c r="DZ95" s="553" t="s">
        <v>312</v>
      </c>
      <c r="EA95" s="553" t="s">
        <v>312</v>
      </c>
      <c r="EB95" s="553" t="s">
        <v>312</v>
      </c>
      <c r="EC95" s="553" t="s">
        <v>312</v>
      </c>
      <c r="ED95" s="553" t="s">
        <v>312</v>
      </c>
      <c r="EE95" s="553" t="s">
        <v>312</v>
      </c>
      <c r="EF95" s="553" t="s">
        <v>312</v>
      </c>
      <c r="EG95" s="553" t="s">
        <v>312</v>
      </c>
      <c r="EH95" s="553" t="s">
        <v>312</v>
      </c>
      <c r="EI95" s="553" t="s">
        <v>312</v>
      </c>
      <c r="EJ95" s="553" t="s">
        <v>312</v>
      </c>
      <c r="EK95" s="553" t="s">
        <v>312</v>
      </c>
      <c r="EL95" s="553" t="s">
        <v>312</v>
      </c>
      <c r="EM95" s="553" t="s">
        <v>312</v>
      </c>
      <c r="EN95" s="553" t="s">
        <v>312</v>
      </c>
      <c r="EO95" s="553" t="s">
        <v>312</v>
      </c>
      <c r="EP95" s="553" t="s">
        <v>312</v>
      </c>
      <c r="EQ95" s="553" t="s">
        <v>312</v>
      </c>
      <c r="ER95" s="553" t="s">
        <v>312</v>
      </c>
      <c r="ES95" s="553" t="s">
        <v>312</v>
      </c>
      <c r="ET95" s="553" t="s">
        <v>312</v>
      </c>
      <c r="EU95" s="553" t="s">
        <v>312</v>
      </c>
      <c r="EV95" s="553" t="s">
        <v>312</v>
      </c>
      <c r="EW95" s="553" t="s">
        <v>312</v>
      </c>
      <c r="EX95" s="553" t="s">
        <v>312</v>
      </c>
      <c r="EY95" s="553" t="s">
        <v>312</v>
      </c>
      <c r="EZ95" s="553" t="s">
        <v>312</v>
      </c>
      <c r="FA95" s="553" t="s">
        <v>312</v>
      </c>
      <c r="FB95" s="553" t="s">
        <v>312</v>
      </c>
      <c r="FC95" s="553" t="s">
        <v>312</v>
      </c>
      <c r="FD95" s="553" t="s">
        <v>312</v>
      </c>
      <c r="FE95" s="556" t="s">
        <v>312</v>
      </c>
      <c r="FF95" s="1"/>
      <c r="FG95" s="1"/>
      <c r="FH95" s="1"/>
      <c r="FI95" s="1"/>
      <c r="FJ95" s="1"/>
      <c r="FK95" s="1"/>
      <c r="FL95" s="1"/>
      <c r="FM95" s="1"/>
      <c r="FN95" s="1"/>
      <c r="FO95" s="1"/>
      <c r="FP95" s="1"/>
      <c r="FQ95" s="1"/>
      <c r="FR95" s="1"/>
      <c r="FS95" s="1"/>
      <c r="FT95" s="1"/>
      <c r="FU95" s="1"/>
      <c r="FV95" s="1"/>
      <c r="FW95" s="1"/>
      <c r="FX95" s="1"/>
      <c r="FY95" s="1"/>
      <c r="FZ95" s="1"/>
      <c r="GA95" s="1"/>
      <c r="GB95" s="1"/>
      <c r="GC95" s="1"/>
      <c r="GD95" s="1"/>
    </row>
    <row r="96" spans="1:186" ht="15.75" customHeight="1" x14ac:dyDescent="0.2">
      <c r="A96" s="593" t="str">
        <f t="shared" si="6"/>
        <v>Managed soft bank pond</v>
      </c>
      <c r="B96" s="594" t="str">
        <f t="shared" si="4"/>
        <v>Managed soft bank pond/MODERATE</v>
      </c>
      <c r="C96" s="763"/>
      <c r="D96" s="775"/>
      <c r="E96" s="551" t="s">
        <v>130</v>
      </c>
      <c r="F96" s="552" t="s">
        <v>312</v>
      </c>
      <c r="G96" s="561" t="s">
        <v>312</v>
      </c>
      <c r="H96" s="562" t="s">
        <v>312</v>
      </c>
      <c r="I96" s="562" t="s">
        <v>312</v>
      </c>
      <c r="J96" s="566" t="s">
        <v>312</v>
      </c>
      <c r="K96" s="561" t="s">
        <v>312</v>
      </c>
      <c r="L96" s="562" t="s">
        <v>312</v>
      </c>
      <c r="M96" s="562" t="s">
        <v>312</v>
      </c>
      <c r="N96" s="566" t="s">
        <v>312</v>
      </c>
      <c r="O96" s="561" t="s">
        <v>312</v>
      </c>
      <c r="P96" s="562" t="s">
        <v>312</v>
      </c>
      <c r="Q96" s="562" t="s">
        <v>312</v>
      </c>
      <c r="R96" s="566" t="s">
        <v>312</v>
      </c>
      <c r="S96" s="561" t="s">
        <v>312</v>
      </c>
      <c r="T96" s="562" t="s">
        <v>312</v>
      </c>
      <c r="U96" s="562" t="s">
        <v>312</v>
      </c>
      <c r="V96" s="566" t="s">
        <v>312</v>
      </c>
      <c r="W96" s="561" t="s">
        <v>312</v>
      </c>
      <c r="X96" s="562" t="s">
        <v>312</v>
      </c>
      <c r="Y96" s="562" t="s">
        <v>312</v>
      </c>
      <c r="Z96" s="566" t="s">
        <v>312</v>
      </c>
      <c r="AA96" s="561" t="s">
        <v>312</v>
      </c>
      <c r="AB96" s="562" t="s">
        <v>312</v>
      </c>
      <c r="AC96" s="562" t="s">
        <v>312</v>
      </c>
      <c r="AD96" s="566" t="s">
        <v>312</v>
      </c>
      <c r="AE96" s="561" t="s">
        <v>312</v>
      </c>
      <c r="AF96" s="562" t="s">
        <v>312</v>
      </c>
      <c r="AG96" s="562" t="s">
        <v>312</v>
      </c>
      <c r="AH96" s="566" t="s">
        <v>312</v>
      </c>
      <c r="AI96" s="561" t="s">
        <v>312</v>
      </c>
      <c r="AJ96" s="562" t="s">
        <v>312</v>
      </c>
      <c r="AK96" s="562" t="s">
        <v>312</v>
      </c>
      <c r="AL96" s="566" t="s">
        <v>312</v>
      </c>
      <c r="AM96" s="561" t="s">
        <v>312</v>
      </c>
      <c r="AN96" s="562" t="s">
        <v>312</v>
      </c>
      <c r="AO96" s="562" t="s">
        <v>312</v>
      </c>
      <c r="AP96" s="566" t="s">
        <v>312</v>
      </c>
      <c r="AQ96" s="561" t="s">
        <v>312</v>
      </c>
      <c r="AR96" s="562" t="s">
        <v>312</v>
      </c>
      <c r="AS96" s="562" t="s">
        <v>312</v>
      </c>
      <c r="AT96" s="566" t="s">
        <v>312</v>
      </c>
      <c r="AU96" s="561" t="s">
        <v>312</v>
      </c>
      <c r="AV96" s="562" t="s">
        <v>312</v>
      </c>
      <c r="AW96" s="562" t="s">
        <v>312</v>
      </c>
      <c r="AX96" s="566" t="s">
        <v>312</v>
      </c>
      <c r="AY96" s="561" t="s">
        <v>312</v>
      </c>
      <c r="AZ96" s="562" t="s">
        <v>312</v>
      </c>
      <c r="BA96" s="562" t="s">
        <v>312</v>
      </c>
      <c r="BB96" s="566" t="s">
        <v>312</v>
      </c>
      <c r="BC96" s="561" t="s">
        <v>312</v>
      </c>
      <c r="BD96" s="562" t="s">
        <v>312</v>
      </c>
      <c r="BE96" s="562" t="s">
        <v>312</v>
      </c>
      <c r="BF96" s="566" t="s">
        <v>312</v>
      </c>
      <c r="BG96" s="561" t="s">
        <v>312</v>
      </c>
      <c r="BH96" s="562" t="s">
        <v>312</v>
      </c>
      <c r="BI96" s="562" t="s">
        <v>312</v>
      </c>
      <c r="BJ96" s="566" t="s">
        <v>312</v>
      </c>
      <c r="BK96" s="561" t="s">
        <v>312</v>
      </c>
      <c r="BL96" s="562" t="s">
        <v>312</v>
      </c>
      <c r="BM96" s="562" t="s">
        <v>312</v>
      </c>
      <c r="BN96" s="566" t="s">
        <v>312</v>
      </c>
      <c r="BO96" s="562" t="s">
        <v>312</v>
      </c>
      <c r="BP96" s="562" t="s">
        <v>312</v>
      </c>
      <c r="BQ96" s="562" t="s">
        <v>312</v>
      </c>
      <c r="BR96" s="562" t="s">
        <v>312</v>
      </c>
      <c r="BS96" s="562" t="s">
        <v>312</v>
      </c>
      <c r="BT96" s="562" t="s">
        <v>312</v>
      </c>
      <c r="BU96" s="562" t="s">
        <v>312</v>
      </c>
      <c r="BV96" s="553" t="s">
        <v>312</v>
      </c>
      <c r="BW96" s="553" t="s">
        <v>312</v>
      </c>
      <c r="BX96" s="553" t="s">
        <v>312</v>
      </c>
      <c r="BY96" s="553" t="s">
        <v>312</v>
      </c>
      <c r="BZ96" s="553" t="s">
        <v>312</v>
      </c>
      <c r="CA96" s="553" t="s">
        <v>312</v>
      </c>
      <c r="CB96" s="553" t="s">
        <v>312</v>
      </c>
      <c r="CC96" s="553" t="s">
        <v>312</v>
      </c>
      <c r="CD96" s="553" t="s">
        <v>312</v>
      </c>
      <c r="CE96" s="553" t="s">
        <v>312</v>
      </c>
      <c r="CF96" s="553" t="s">
        <v>312</v>
      </c>
      <c r="CG96" s="553" t="s">
        <v>312</v>
      </c>
      <c r="CH96" s="553" t="s">
        <v>312</v>
      </c>
      <c r="CI96" s="553" t="s">
        <v>312</v>
      </c>
      <c r="CJ96" s="553" t="s">
        <v>312</v>
      </c>
      <c r="CK96" s="553" t="s">
        <v>312</v>
      </c>
      <c r="CL96" s="553" t="s">
        <v>312</v>
      </c>
      <c r="CM96" s="595" t="s">
        <v>312</v>
      </c>
      <c r="CN96" s="595" t="s">
        <v>312</v>
      </c>
      <c r="CO96" s="595" t="s">
        <v>312</v>
      </c>
      <c r="CP96" s="553" t="s">
        <v>312</v>
      </c>
      <c r="CQ96" s="562" t="s">
        <v>312</v>
      </c>
      <c r="CR96" s="562" t="s">
        <v>312</v>
      </c>
      <c r="CS96" s="574">
        <v>1</v>
      </c>
      <c r="CT96" s="553" t="s">
        <v>312</v>
      </c>
      <c r="CU96" s="553" t="s">
        <v>312</v>
      </c>
      <c r="CV96" s="553" t="s">
        <v>312</v>
      </c>
      <c r="CW96" s="553" t="s">
        <v>312</v>
      </c>
      <c r="CX96" s="553" t="s">
        <v>312</v>
      </c>
      <c r="CY96" s="553" t="s">
        <v>312</v>
      </c>
      <c r="CZ96" s="553" t="s">
        <v>312</v>
      </c>
      <c r="DA96" s="553" t="s">
        <v>312</v>
      </c>
      <c r="DB96" s="553" t="s">
        <v>312</v>
      </c>
      <c r="DC96" s="553" t="s">
        <v>312</v>
      </c>
      <c r="DD96" s="553" t="s">
        <v>312</v>
      </c>
      <c r="DE96" s="553" t="s">
        <v>312</v>
      </c>
      <c r="DF96" s="553" t="s">
        <v>312</v>
      </c>
      <c r="DG96" s="553" t="s">
        <v>312</v>
      </c>
      <c r="DH96" s="553" t="s">
        <v>312</v>
      </c>
      <c r="DI96" s="553" t="s">
        <v>312</v>
      </c>
      <c r="DJ96" s="553" t="s">
        <v>312</v>
      </c>
      <c r="DK96" s="553" t="s">
        <v>312</v>
      </c>
      <c r="DL96" s="553" t="s">
        <v>312</v>
      </c>
      <c r="DM96" s="553" t="s">
        <v>312</v>
      </c>
      <c r="DN96" s="553" t="s">
        <v>312</v>
      </c>
      <c r="DO96" s="553" t="s">
        <v>312</v>
      </c>
      <c r="DP96" s="553" t="s">
        <v>312</v>
      </c>
      <c r="DQ96" s="555" t="s">
        <v>312</v>
      </c>
      <c r="DR96" s="552" t="s">
        <v>312</v>
      </c>
      <c r="DS96" s="553" t="s">
        <v>312</v>
      </c>
      <c r="DT96" s="553" t="s">
        <v>312</v>
      </c>
      <c r="DU96" s="553" t="s">
        <v>312</v>
      </c>
      <c r="DV96" s="553" t="s">
        <v>312</v>
      </c>
      <c r="DW96" s="553" t="s">
        <v>312</v>
      </c>
      <c r="DX96" s="553" t="s">
        <v>312</v>
      </c>
      <c r="DY96" s="553" t="s">
        <v>312</v>
      </c>
      <c r="DZ96" s="553" t="s">
        <v>312</v>
      </c>
      <c r="EA96" s="553" t="s">
        <v>312</v>
      </c>
      <c r="EB96" s="553" t="s">
        <v>312</v>
      </c>
      <c r="EC96" s="553" t="s">
        <v>312</v>
      </c>
      <c r="ED96" s="553" t="s">
        <v>312</v>
      </c>
      <c r="EE96" s="553" t="s">
        <v>312</v>
      </c>
      <c r="EF96" s="553" t="s">
        <v>312</v>
      </c>
      <c r="EG96" s="553" t="s">
        <v>312</v>
      </c>
      <c r="EH96" s="553" t="s">
        <v>312</v>
      </c>
      <c r="EI96" s="553" t="s">
        <v>312</v>
      </c>
      <c r="EJ96" s="553" t="s">
        <v>312</v>
      </c>
      <c r="EK96" s="553" t="s">
        <v>312</v>
      </c>
      <c r="EL96" s="553" t="s">
        <v>312</v>
      </c>
      <c r="EM96" s="553" t="s">
        <v>312</v>
      </c>
      <c r="EN96" s="553" t="s">
        <v>312</v>
      </c>
      <c r="EO96" s="553" t="s">
        <v>312</v>
      </c>
      <c r="EP96" s="553" t="s">
        <v>312</v>
      </c>
      <c r="EQ96" s="553" t="s">
        <v>312</v>
      </c>
      <c r="ER96" s="553" t="s">
        <v>312</v>
      </c>
      <c r="ES96" s="553" t="s">
        <v>312</v>
      </c>
      <c r="ET96" s="553" t="s">
        <v>312</v>
      </c>
      <c r="EU96" s="553" t="s">
        <v>312</v>
      </c>
      <c r="EV96" s="553" t="s">
        <v>312</v>
      </c>
      <c r="EW96" s="553" t="s">
        <v>312</v>
      </c>
      <c r="EX96" s="553" t="s">
        <v>312</v>
      </c>
      <c r="EY96" s="553" t="s">
        <v>312</v>
      </c>
      <c r="EZ96" s="553" t="s">
        <v>312</v>
      </c>
      <c r="FA96" s="553" t="s">
        <v>312</v>
      </c>
      <c r="FB96" s="553" t="s">
        <v>312</v>
      </c>
      <c r="FC96" s="553" t="s">
        <v>312</v>
      </c>
      <c r="FD96" s="553" t="s">
        <v>312</v>
      </c>
      <c r="FE96" s="556" t="s">
        <v>312</v>
      </c>
      <c r="FF96" s="1"/>
      <c r="FG96" s="1"/>
      <c r="FH96" s="1"/>
      <c r="FI96" s="1"/>
      <c r="FJ96" s="1"/>
      <c r="FK96" s="1"/>
      <c r="FL96" s="1"/>
      <c r="FM96" s="1"/>
      <c r="FN96" s="1"/>
      <c r="FO96" s="1"/>
      <c r="FP96" s="1"/>
      <c r="FQ96" s="1"/>
      <c r="FR96" s="1"/>
      <c r="FS96" s="1"/>
      <c r="FT96" s="1"/>
      <c r="FU96" s="1"/>
      <c r="FV96" s="1"/>
      <c r="FW96" s="1"/>
      <c r="FX96" s="1"/>
      <c r="FY96" s="1"/>
      <c r="FZ96" s="1"/>
      <c r="GA96" s="1"/>
      <c r="GB96" s="1"/>
      <c r="GC96" s="1"/>
      <c r="GD96" s="1"/>
    </row>
    <row r="97" spans="1:186" ht="15.75" customHeight="1" x14ac:dyDescent="0.2">
      <c r="A97" s="593" t="str">
        <f t="shared" si="6"/>
        <v>Managed soft bank pond</v>
      </c>
      <c r="B97" s="594" t="str">
        <f t="shared" si="4"/>
        <v>Managed soft bank pond/GOOD</v>
      </c>
      <c r="C97" s="763"/>
      <c r="D97" s="776"/>
      <c r="E97" s="551" t="s">
        <v>332</v>
      </c>
      <c r="F97" s="552" t="s">
        <v>312</v>
      </c>
      <c r="G97" s="561" t="s">
        <v>312</v>
      </c>
      <c r="H97" s="562" t="s">
        <v>312</v>
      </c>
      <c r="I97" s="562" t="s">
        <v>312</v>
      </c>
      <c r="J97" s="566" t="s">
        <v>312</v>
      </c>
      <c r="K97" s="561" t="s">
        <v>312</v>
      </c>
      <c r="L97" s="562" t="s">
        <v>312</v>
      </c>
      <c r="M97" s="562" t="s">
        <v>312</v>
      </c>
      <c r="N97" s="566" t="s">
        <v>312</v>
      </c>
      <c r="O97" s="561" t="s">
        <v>312</v>
      </c>
      <c r="P97" s="562" t="s">
        <v>312</v>
      </c>
      <c r="Q97" s="562" t="s">
        <v>312</v>
      </c>
      <c r="R97" s="566" t="s">
        <v>312</v>
      </c>
      <c r="S97" s="561" t="s">
        <v>312</v>
      </c>
      <c r="T97" s="562" t="s">
        <v>312</v>
      </c>
      <c r="U97" s="562" t="s">
        <v>312</v>
      </c>
      <c r="V97" s="566" t="s">
        <v>312</v>
      </c>
      <c r="W97" s="561" t="s">
        <v>312</v>
      </c>
      <c r="X97" s="562" t="s">
        <v>312</v>
      </c>
      <c r="Y97" s="562" t="s">
        <v>312</v>
      </c>
      <c r="Z97" s="566" t="s">
        <v>312</v>
      </c>
      <c r="AA97" s="561" t="s">
        <v>312</v>
      </c>
      <c r="AB97" s="562" t="s">
        <v>312</v>
      </c>
      <c r="AC97" s="562" t="s">
        <v>312</v>
      </c>
      <c r="AD97" s="566" t="s">
        <v>312</v>
      </c>
      <c r="AE97" s="561" t="s">
        <v>312</v>
      </c>
      <c r="AF97" s="562" t="s">
        <v>312</v>
      </c>
      <c r="AG97" s="562" t="s">
        <v>312</v>
      </c>
      <c r="AH97" s="566" t="s">
        <v>312</v>
      </c>
      <c r="AI97" s="561" t="s">
        <v>312</v>
      </c>
      <c r="AJ97" s="562" t="s">
        <v>312</v>
      </c>
      <c r="AK97" s="562" t="s">
        <v>312</v>
      </c>
      <c r="AL97" s="566" t="s">
        <v>312</v>
      </c>
      <c r="AM97" s="561" t="s">
        <v>312</v>
      </c>
      <c r="AN97" s="562" t="s">
        <v>312</v>
      </c>
      <c r="AO97" s="562" t="s">
        <v>312</v>
      </c>
      <c r="AP97" s="566" t="s">
        <v>312</v>
      </c>
      <c r="AQ97" s="561" t="s">
        <v>312</v>
      </c>
      <c r="AR97" s="562" t="s">
        <v>312</v>
      </c>
      <c r="AS97" s="562" t="s">
        <v>312</v>
      </c>
      <c r="AT97" s="566" t="s">
        <v>312</v>
      </c>
      <c r="AU97" s="561" t="s">
        <v>312</v>
      </c>
      <c r="AV97" s="562" t="s">
        <v>312</v>
      </c>
      <c r="AW97" s="562" t="s">
        <v>312</v>
      </c>
      <c r="AX97" s="566" t="s">
        <v>312</v>
      </c>
      <c r="AY97" s="561" t="s">
        <v>312</v>
      </c>
      <c r="AZ97" s="562" t="s">
        <v>312</v>
      </c>
      <c r="BA97" s="562" t="s">
        <v>312</v>
      </c>
      <c r="BB97" s="566" t="s">
        <v>312</v>
      </c>
      <c r="BC97" s="561" t="s">
        <v>312</v>
      </c>
      <c r="BD97" s="562" t="s">
        <v>312</v>
      </c>
      <c r="BE97" s="562" t="s">
        <v>312</v>
      </c>
      <c r="BF97" s="566" t="s">
        <v>312</v>
      </c>
      <c r="BG97" s="561" t="s">
        <v>312</v>
      </c>
      <c r="BH97" s="562" t="s">
        <v>312</v>
      </c>
      <c r="BI97" s="562" t="s">
        <v>312</v>
      </c>
      <c r="BJ97" s="566" t="s">
        <v>312</v>
      </c>
      <c r="BK97" s="561" t="s">
        <v>312</v>
      </c>
      <c r="BL97" s="562" t="s">
        <v>312</v>
      </c>
      <c r="BM97" s="562" t="s">
        <v>312</v>
      </c>
      <c r="BN97" s="566" t="s">
        <v>312</v>
      </c>
      <c r="BO97" s="562" t="s">
        <v>312</v>
      </c>
      <c r="BP97" s="562" t="s">
        <v>312</v>
      </c>
      <c r="BQ97" s="562" t="s">
        <v>312</v>
      </c>
      <c r="BR97" s="562" t="s">
        <v>312</v>
      </c>
      <c r="BS97" s="562" t="s">
        <v>312</v>
      </c>
      <c r="BT97" s="562" t="s">
        <v>312</v>
      </c>
      <c r="BU97" s="562" t="s">
        <v>312</v>
      </c>
      <c r="BV97" s="553" t="s">
        <v>312</v>
      </c>
      <c r="BW97" s="553" t="s">
        <v>312</v>
      </c>
      <c r="BX97" s="553" t="s">
        <v>312</v>
      </c>
      <c r="BY97" s="553" t="s">
        <v>312</v>
      </c>
      <c r="BZ97" s="553" t="s">
        <v>312</v>
      </c>
      <c r="CA97" s="553" t="s">
        <v>312</v>
      </c>
      <c r="CB97" s="553" t="s">
        <v>312</v>
      </c>
      <c r="CC97" s="553" t="s">
        <v>312</v>
      </c>
      <c r="CD97" s="553" t="s">
        <v>312</v>
      </c>
      <c r="CE97" s="553" t="s">
        <v>312</v>
      </c>
      <c r="CF97" s="553" t="s">
        <v>312</v>
      </c>
      <c r="CG97" s="553" t="s">
        <v>312</v>
      </c>
      <c r="CH97" s="553" t="s">
        <v>312</v>
      </c>
      <c r="CI97" s="553" t="s">
        <v>312</v>
      </c>
      <c r="CJ97" s="553" t="s">
        <v>312</v>
      </c>
      <c r="CK97" s="553" t="s">
        <v>312</v>
      </c>
      <c r="CL97" s="553" t="s">
        <v>312</v>
      </c>
      <c r="CM97" s="595" t="s">
        <v>312</v>
      </c>
      <c r="CN97" s="595" t="s">
        <v>312</v>
      </c>
      <c r="CO97" s="595" t="s">
        <v>312</v>
      </c>
      <c r="CP97" s="553" t="s">
        <v>312</v>
      </c>
      <c r="CQ97" s="562" t="s">
        <v>312</v>
      </c>
      <c r="CR97" s="562" t="s">
        <v>312</v>
      </c>
      <c r="CS97" s="562" t="s">
        <v>312</v>
      </c>
      <c r="CT97" s="553" t="s">
        <v>312</v>
      </c>
      <c r="CU97" s="553" t="s">
        <v>312</v>
      </c>
      <c r="CV97" s="553" t="s">
        <v>312</v>
      </c>
      <c r="CW97" s="553" t="s">
        <v>312</v>
      </c>
      <c r="CX97" s="553" t="s">
        <v>312</v>
      </c>
      <c r="CY97" s="553" t="s">
        <v>312</v>
      </c>
      <c r="CZ97" s="553" t="s">
        <v>312</v>
      </c>
      <c r="DA97" s="553" t="s">
        <v>312</v>
      </c>
      <c r="DB97" s="553" t="s">
        <v>312</v>
      </c>
      <c r="DC97" s="553" t="s">
        <v>312</v>
      </c>
      <c r="DD97" s="553" t="s">
        <v>312</v>
      </c>
      <c r="DE97" s="553" t="s">
        <v>312</v>
      </c>
      <c r="DF97" s="553" t="s">
        <v>312</v>
      </c>
      <c r="DG97" s="553" t="s">
        <v>312</v>
      </c>
      <c r="DH97" s="553" t="s">
        <v>312</v>
      </c>
      <c r="DI97" s="553" t="s">
        <v>312</v>
      </c>
      <c r="DJ97" s="553" t="s">
        <v>312</v>
      </c>
      <c r="DK97" s="553" t="s">
        <v>312</v>
      </c>
      <c r="DL97" s="553" t="s">
        <v>312</v>
      </c>
      <c r="DM97" s="553" t="s">
        <v>312</v>
      </c>
      <c r="DN97" s="553" t="s">
        <v>312</v>
      </c>
      <c r="DO97" s="553" t="s">
        <v>312</v>
      </c>
      <c r="DP97" s="553" t="s">
        <v>312</v>
      </c>
      <c r="DQ97" s="555" t="s">
        <v>312</v>
      </c>
      <c r="DR97" s="552" t="s">
        <v>312</v>
      </c>
      <c r="DS97" s="553" t="s">
        <v>312</v>
      </c>
      <c r="DT97" s="553" t="s">
        <v>312</v>
      </c>
      <c r="DU97" s="553" t="s">
        <v>312</v>
      </c>
      <c r="DV97" s="553" t="s">
        <v>312</v>
      </c>
      <c r="DW97" s="553" t="s">
        <v>312</v>
      </c>
      <c r="DX97" s="553" t="s">
        <v>312</v>
      </c>
      <c r="DY97" s="553" t="s">
        <v>312</v>
      </c>
      <c r="DZ97" s="553" t="s">
        <v>312</v>
      </c>
      <c r="EA97" s="553" t="s">
        <v>312</v>
      </c>
      <c r="EB97" s="553" t="s">
        <v>312</v>
      </c>
      <c r="EC97" s="553" t="s">
        <v>312</v>
      </c>
      <c r="ED97" s="553" t="s">
        <v>312</v>
      </c>
      <c r="EE97" s="553" t="s">
        <v>312</v>
      </c>
      <c r="EF97" s="553" t="s">
        <v>312</v>
      </c>
      <c r="EG97" s="553" t="s">
        <v>312</v>
      </c>
      <c r="EH97" s="553" t="s">
        <v>312</v>
      </c>
      <c r="EI97" s="553" t="s">
        <v>312</v>
      </c>
      <c r="EJ97" s="553" t="s">
        <v>312</v>
      </c>
      <c r="EK97" s="553" t="s">
        <v>312</v>
      </c>
      <c r="EL97" s="553" t="s">
        <v>312</v>
      </c>
      <c r="EM97" s="553" t="s">
        <v>312</v>
      </c>
      <c r="EN97" s="553" t="s">
        <v>312</v>
      </c>
      <c r="EO97" s="553" t="s">
        <v>312</v>
      </c>
      <c r="EP97" s="553" t="s">
        <v>312</v>
      </c>
      <c r="EQ97" s="553" t="s">
        <v>312</v>
      </c>
      <c r="ER97" s="553" t="s">
        <v>312</v>
      </c>
      <c r="ES97" s="553" t="s">
        <v>312</v>
      </c>
      <c r="ET97" s="553" t="s">
        <v>312</v>
      </c>
      <c r="EU97" s="553" t="s">
        <v>312</v>
      </c>
      <c r="EV97" s="553" t="s">
        <v>312</v>
      </c>
      <c r="EW97" s="553" t="s">
        <v>312</v>
      </c>
      <c r="EX97" s="553" t="s">
        <v>312</v>
      </c>
      <c r="EY97" s="553" t="s">
        <v>312</v>
      </c>
      <c r="EZ97" s="553" t="s">
        <v>312</v>
      </c>
      <c r="FA97" s="553" t="s">
        <v>312</v>
      </c>
      <c r="FB97" s="553" t="s">
        <v>312</v>
      </c>
      <c r="FC97" s="553" t="s">
        <v>312</v>
      </c>
      <c r="FD97" s="553" t="s">
        <v>312</v>
      </c>
      <c r="FE97" s="556" t="s">
        <v>312</v>
      </c>
      <c r="FF97" s="1"/>
      <c r="FG97" s="1"/>
      <c r="FH97" s="1"/>
      <c r="FI97" s="1"/>
      <c r="FJ97" s="1"/>
      <c r="FK97" s="1"/>
      <c r="FL97" s="1"/>
      <c r="FM97" s="1"/>
      <c r="FN97" s="1"/>
      <c r="FO97" s="1"/>
      <c r="FP97" s="1"/>
      <c r="FQ97" s="1"/>
      <c r="FR97" s="1"/>
      <c r="FS97" s="1"/>
      <c r="FT97" s="1"/>
      <c r="FU97" s="1"/>
      <c r="FV97" s="1"/>
      <c r="FW97" s="1"/>
      <c r="FX97" s="1"/>
      <c r="FY97" s="1"/>
      <c r="FZ97" s="1"/>
      <c r="GA97" s="1"/>
      <c r="GB97" s="1"/>
      <c r="GC97" s="1"/>
      <c r="GD97" s="1"/>
    </row>
    <row r="98" spans="1:186" ht="15.75" customHeight="1" x14ac:dyDescent="0.2">
      <c r="A98" s="593" t="str">
        <f t="shared" si="6"/>
        <v>Hard bank pond</v>
      </c>
      <c r="B98" s="594" t="str">
        <f t="shared" si="4"/>
        <v>Hard bank pond/NA</v>
      </c>
      <c r="C98" s="763"/>
      <c r="D98" s="774" t="str">
        <f>'Z2 DISTINCTIVENESS'!B51</f>
        <v>Hard bank pond</v>
      </c>
      <c r="E98" s="551" t="s">
        <v>310</v>
      </c>
      <c r="F98" s="552" t="s">
        <v>312</v>
      </c>
      <c r="G98" s="561" t="s">
        <v>312</v>
      </c>
      <c r="H98" s="562" t="s">
        <v>312</v>
      </c>
      <c r="I98" s="562" t="s">
        <v>312</v>
      </c>
      <c r="J98" s="566" t="s">
        <v>312</v>
      </c>
      <c r="K98" s="561" t="s">
        <v>312</v>
      </c>
      <c r="L98" s="562" t="s">
        <v>312</v>
      </c>
      <c r="M98" s="562" t="s">
        <v>312</v>
      </c>
      <c r="N98" s="566" t="s">
        <v>312</v>
      </c>
      <c r="O98" s="561" t="s">
        <v>312</v>
      </c>
      <c r="P98" s="562" t="s">
        <v>312</v>
      </c>
      <c r="Q98" s="562" t="s">
        <v>312</v>
      </c>
      <c r="R98" s="566" t="s">
        <v>312</v>
      </c>
      <c r="S98" s="561" t="s">
        <v>312</v>
      </c>
      <c r="T98" s="562" t="s">
        <v>312</v>
      </c>
      <c r="U98" s="562" t="s">
        <v>312</v>
      </c>
      <c r="V98" s="566" t="s">
        <v>312</v>
      </c>
      <c r="W98" s="561" t="s">
        <v>312</v>
      </c>
      <c r="X98" s="562" t="s">
        <v>312</v>
      </c>
      <c r="Y98" s="562" t="s">
        <v>312</v>
      </c>
      <c r="Z98" s="566" t="s">
        <v>312</v>
      </c>
      <c r="AA98" s="561" t="s">
        <v>312</v>
      </c>
      <c r="AB98" s="562" t="s">
        <v>312</v>
      </c>
      <c r="AC98" s="562" t="s">
        <v>312</v>
      </c>
      <c r="AD98" s="566" t="s">
        <v>312</v>
      </c>
      <c r="AE98" s="561" t="s">
        <v>312</v>
      </c>
      <c r="AF98" s="562" t="s">
        <v>312</v>
      </c>
      <c r="AG98" s="562" t="s">
        <v>312</v>
      </c>
      <c r="AH98" s="566" t="s">
        <v>312</v>
      </c>
      <c r="AI98" s="561" t="s">
        <v>312</v>
      </c>
      <c r="AJ98" s="562" t="s">
        <v>312</v>
      </c>
      <c r="AK98" s="562" t="s">
        <v>312</v>
      </c>
      <c r="AL98" s="566" t="s">
        <v>312</v>
      </c>
      <c r="AM98" s="561" t="s">
        <v>312</v>
      </c>
      <c r="AN98" s="562" t="s">
        <v>312</v>
      </c>
      <c r="AO98" s="562" t="s">
        <v>312</v>
      </c>
      <c r="AP98" s="566" t="s">
        <v>312</v>
      </c>
      <c r="AQ98" s="561" t="s">
        <v>312</v>
      </c>
      <c r="AR98" s="562" t="s">
        <v>312</v>
      </c>
      <c r="AS98" s="562" t="s">
        <v>312</v>
      </c>
      <c r="AT98" s="566" t="s">
        <v>312</v>
      </c>
      <c r="AU98" s="561" t="s">
        <v>312</v>
      </c>
      <c r="AV98" s="562" t="s">
        <v>312</v>
      </c>
      <c r="AW98" s="562" t="s">
        <v>312</v>
      </c>
      <c r="AX98" s="566" t="s">
        <v>312</v>
      </c>
      <c r="AY98" s="561" t="s">
        <v>312</v>
      </c>
      <c r="AZ98" s="562" t="s">
        <v>312</v>
      </c>
      <c r="BA98" s="562" t="s">
        <v>312</v>
      </c>
      <c r="BB98" s="566" t="s">
        <v>312</v>
      </c>
      <c r="BC98" s="561" t="s">
        <v>312</v>
      </c>
      <c r="BD98" s="562" t="s">
        <v>312</v>
      </c>
      <c r="BE98" s="562" t="s">
        <v>312</v>
      </c>
      <c r="BF98" s="566" t="s">
        <v>312</v>
      </c>
      <c r="BG98" s="561" t="s">
        <v>312</v>
      </c>
      <c r="BH98" s="562" t="s">
        <v>312</v>
      </c>
      <c r="BI98" s="562" t="s">
        <v>312</v>
      </c>
      <c r="BJ98" s="566" t="s">
        <v>312</v>
      </c>
      <c r="BK98" s="561" t="s">
        <v>312</v>
      </c>
      <c r="BL98" s="562" t="s">
        <v>312</v>
      </c>
      <c r="BM98" s="562" t="s">
        <v>312</v>
      </c>
      <c r="BN98" s="566" t="s">
        <v>312</v>
      </c>
      <c r="BO98" s="562" t="s">
        <v>312</v>
      </c>
      <c r="BP98" s="562" t="s">
        <v>312</v>
      </c>
      <c r="BQ98" s="562" t="s">
        <v>312</v>
      </c>
      <c r="BR98" s="562" t="s">
        <v>312</v>
      </c>
      <c r="BS98" s="562" t="s">
        <v>312</v>
      </c>
      <c r="BT98" s="562" t="s">
        <v>312</v>
      </c>
      <c r="BU98" s="562" t="s">
        <v>312</v>
      </c>
      <c r="BV98" s="553" t="s">
        <v>312</v>
      </c>
      <c r="BW98" s="553" t="s">
        <v>312</v>
      </c>
      <c r="BX98" s="553" t="s">
        <v>312</v>
      </c>
      <c r="BY98" s="553" t="s">
        <v>312</v>
      </c>
      <c r="BZ98" s="553" t="s">
        <v>312</v>
      </c>
      <c r="CA98" s="553" t="s">
        <v>312</v>
      </c>
      <c r="CB98" s="553" t="s">
        <v>312</v>
      </c>
      <c r="CC98" s="553" t="s">
        <v>312</v>
      </c>
      <c r="CD98" s="553" t="s">
        <v>312</v>
      </c>
      <c r="CE98" s="553" t="s">
        <v>312</v>
      </c>
      <c r="CF98" s="553" t="s">
        <v>312</v>
      </c>
      <c r="CG98" s="553" t="s">
        <v>312</v>
      </c>
      <c r="CH98" s="553" t="s">
        <v>312</v>
      </c>
      <c r="CI98" s="553" t="s">
        <v>312</v>
      </c>
      <c r="CJ98" s="553" t="s">
        <v>312</v>
      </c>
      <c r="CK98" s="553" t="s">
        <v>312</v>
      </c>
      <c r="CL98" s="562" t="s">
        <v>312</v>
      </c>
      <c r="CM98" s="562" t="s">
        <v>312</v>
      </c>
      <c r="CN98" s="562" t="s">
        <v>312</v>
      </c>
      <c r="CO98" s="562" t="s">
        <v>312</v>
      </c>
      <c r="CP98" s="562" t="s">
        <v>312</v>
      </c>
      <c r="CQ98" s="562" t="s">
        <v>312</v>
      </c>
      <c r="CR98" s="562" t="s">
        <v>312</v>
      </c>
      <c r="CS98" s="562" t="s">
        <v>312</v>
      </c>
      <c r="CT98" s="562" t="s">
        <v>312</v>
      </c>
      <c r="CU98" s="562" t="s">
        <v>312</v>
      </c>
      <c r="CV98" s="562" t="s">
        <v>312</v>
      </c>
      <c r="CW98" s="562" t="s">
        <v>312</v>
      </c>
      <c r="CX98" s="562" t="s">
        <v>312</v>
      </c>
      <c r="CY98" s="562" t="s">
        <v>312</v>
      </c>
      <c r="CZ98" s="562" t="s">
        <v>312</v>
      </c>
      <c r="DA98" s="562" t="s">
        <v>312</v>
      </c>
      <c r="DB98" s="562" t="s">
        <v>312</v>
      </c>
      <c r="DC98" s="562" t="s">
        <v>312</v>
      </c>
      <c r="DD98" s="562" t="s">
        <v>312</v>
      </c>
      <c r="DE98" s="562" t="s">
        <v>312</v>
      </c>
      <c r="DF98" s="562" t="s">
        <v>312</v>
      </c>
      <c r="DG98" s="562" t="s">
        <v>312</v>
      </c>
      <c r="DH98" s="562" t="s">
        <v>312</v>
      </c>
      <c r="DI98" s="562" t="s">
        <v>312</v>
      </c>
      <c r="DJ98" s="562" t="s">
        <v>312</v>
      </c>
      <c r="DK98" s="562" t="s">
        <v>312</v>
      </c>
      <c r="DL98" s="562" t="s">
        <v>312</v>
      </c>
      <c r="DM98" s="562" t="s">
        <v>312</v>
      </c>
      <c r="DN98" s="562" t="s">
        <v>312</v>
      </c>
      <c r="DO98" s="562" t="s">
        <v>312</v>
      </c>
      <c r="DP98" s="562" t="s">
        <v>312</v>
      </c>
      <c r="DQ98" s="563" t="s">
        <v>312</v>
      </c>
      <c r="DR98" s="564" t="s">
        <v>312</v>
      </c>
      <c r="DS98" s="562" t="s">
        <v>312</v>
      </c>
      <c r="DT98" s="562" t="s">
        <v>312</v>
      </c>
      <c r="DU98" s="562" t="s">
        <v>312</v>
      </c>
      <c r="DV98" s="562" t="s">
        <v>312</v>
      </c>
      <c r="DW98" s="562" t="s">
        <v>312</v>
      </c>
      <c r="DX98" s="562" t="s">
        <v>312</v>
      </c>
      <c r="DY98" s="562" t="s">
        <v>312</v>
      </c>
      <c r="DZ98" s="562" t="s">
        <v>312</v>
      </c>
      <c r="EA98" s="562" t="s">
        <v>312</v>
      </c>
      <c r="EB98" s="562" t="s">
        <v>312</v>
      </c>
      <c r="EC98" s="562" t="s">
        <v>312</v>
      </c>
      <c r="ED98" s="562" t="s">
        <v>312</v>
      </c>
      <c r="EE98" s="562" t="s">
        <v>312</v>
      </c>
      <c r="EF98" s="562" t="s">
        <v>312</v>
      </c>
      <c r="EG98" s="562" t="s">
        <v>312</v>
      </c>
      <c r="EH98" s="562" t="s">
        <v>312</v>
      </c>
      <c r="EI98" s="562" t="s">
        <v>312</v>
      </c>
      <c r="EJ98" s="562" t="s">
        <v>312</v>
      </c>
      <c r="EK98" s="562" t="s">
        <v>312</v>
      </c>
      <c r="EL98" s="562" t="s">
        <v>312</v>
      </c>
      <c r="EM98" s="562" t="s">
        <v>312</v>
      </c>
      <c r="EN98" s="562" t="s">
        <v>312</v>
      </c>
      <c r="EO98" s="553" t="s">
        <v>312</v>
      </c>
      <c r="EP98" s="553" t="s">
        <v>312</v>
      </c>
      <c r="EQ98" s="553" t="s">
        <v>312</v>
      </c>
      <c r="ER98" s="553" t="s">
        <v>312</v>
      </c>
      <c r="ES98" s="553" t="s">
        <v>312</v>
      </c>
      <c r="ET98" s="553" t="s">
        <v>312</v>
      </c>
      <c r="EU98" s="553" t="s">
        <v>312</v>
      </c>
      <c r="EV98" s="553" t="s">
        <v>312</v>
      </c>
      <c r="EW98" s="553" t="s">
        <v>312</v>
      </c>
      <c r="EX98" s="553" t="s">
        <v>312</v>
      </c>
      <c r="EY98" s="553" t="s">
        <v>312</v>
      </c>
      <c r="EZ98" s="553" t="s">
        <v>312</v>
      </c>
      <c r="FA98" s="553" t="s">
        <v>312</v>
      </c>
      <c r="FB98" s="553" t="s">
        <v>312</v>
      </c>
      <c r="FC98" s="553" t="s">
        <v>312</v>
      </c>
      <c r="FD98" s="553" t="s">
        <v>312</v>
      </c>
      <c r="FE98" s="556" t="s">
        <v>312</v>
      </c>
      <c r="FF98" s="565"/>
      <c r="FG98" s="1"/>
      <c r="FH98" s="1"/>
      <c r="FI98" s="1"/>
      <c r="FJ98" s="1"/>
      <c r="FK98" s="1"/>
      <c r="FL98" s="1"/>
      <c r="FM98" s="1"/>
      <c r="FN98" s="1"/>
      <c r="FO98" s="1"/>
      <c r="FP98" s="1"/>
      <c r="FQ98" s="1"/>
      <c r="FR98" s="1"/>
      <c r="FS98" s="1"/>
      <c r="FT98" s="1"/>
      <c r="FU98" s="1"/>
      <c r="FV98" s="1"/>
      <c r="FW98" s="1"/>
      <c r="FX98" s="1"/>
      <c r="FY98" s="1"/>
      <c r="FZ98" s="1"/>
      <c r="GA98" s="1"/>
      <c r="GB98" s="1"/>
      <c r="GC98" s="1"/>
      <c r="GD98" s="1"/>
    </row>
    <row r="99" spans="1:186" ht="15.75" customHeight="1" x14ac:dyDescent="0.2">
      <c r="A99" s="593" t="str">
        <f t="shared" si="6"/>
        <v>Hard bank pond</v>
      </c>
      <c r="B99" s="594" t="str">
        <f t="shared" si="4"/>
        <v>Hard bank pond/POOR</v>
      </c>
      <c r="C99" s="763"/>
      <c r="D99" s="775"/>
      <c r="E99" s="551" t="s">
        <v>331</v>
      </c>
      <c r="F99" s="552" t="s">
        <v>312</v>
      </c>
      <c r="G99" s="561" t="s">
        <v>312</v>
      </c>
      <c r="H99" s="562" t="s">
        <v>312</v>
      </c>
      <c r="I99" s="562" t="s">
        <v>312</v>
      </c>
      <c r="J99" s="566" t="s">
        <v>312</v>
      </c>
      <c r="K99" s="561" t="s">
        <v>312</v>
      </c>
      <c r="L99" s="562" t="s">
        <v>312</v>
      </c>
      <c r="M99" s="562" t="s">
        <v>312</v>
      </c>
      <c r="N99" s="566" t="s">
        <v>312</v>
      </c>
      <c r="O99" s="561" t="s">
        <v>312</v>
      </c>
      <c r="P99" s="562" t="s">
        <v>312</v>
      </c>
      <c r="Q99" s="562" t="s">
        <v>312</v>
      </c>
      <c r="R99" s="566" t="s">
        <v>312</v>
      </c>
      <c r="S99" s="561" t="s">
        <v>312</v>
      </c>
      <c r="T99" s="562" t="s">
        <v>312</v>
      </c>
      <c r="U99" s="562" t="s">
        <v>312</v>
      </c>
      <c r="V99" s="566" t="s">
        <v>312</v>
      </c>
      <c r="W99" s="561" t="s">
        <v>312</v>
      </c>
      <c r="X99" s="562" t="s">
        <v>312</v>
      </c>
      <c r="Y99" s="562" t="s">
        <v>312</v>
      </c>
      <c r="Z99" s="566" t="s">
        <v>312</v>
      </c>
      <c r="AA99" s="561" t="s">
        <v>312</v>
      </c>
      <c r="AB99" s="562" t="s">
        <v>312</v>
      </c>
      <c r="AC99" s="562" t="s">
        <v>312</v>
      </c>
      <c r="AD99" s="566" t="s">
        <v>312</v>
      </c>
      <c r="AE99" s="561" t="s">
        <v>312</v>
      </c>
      <c r="AF99" s="562" t="s">
        <v>312</v>
      </c>
      <c r="AG99" s="562" t="s">
        <v>312</v>
      </c>
      <c r="AH99" s="566" t="s">
        <v>312</v>
      </c>
      <c r="AI99" s="561" t="s">
        <v>312</v>
      </c>
      <c r="AJ99" s="562" t="s">
        <v>312</v>
      </c>
      <c r="AK99" s="562" t="s">
        <v>312</v>
      </c>
      <c r="AL99" s="566" t="s">
        <v>312</v>
      </c>
      <c r="AM99" s="561" t="s">
        <v>312</v>
      </c>
      <c r="AN99" s="562" t="s">
        <v>312</v>
      </c>
      <c r="AO99" s="562" t="s">
        <v>312</v>
      </c>
      <c r="AP99" s="566" t="s">
        <v>312</v>
      </c>
      <c r="AQ99" s="561" t="s">
        <v>312</v>
      </c>
      <c r="AR99" s="562" t="s">
        <v>312</v>
      </c>
      <c r="AS99" s="562" t="s">
        <v>312</v>
      </c>
      <c r="AT99" s="566" t="s">
        <v>312</v>
      </c>
      <c r="AU99" s="561" t="s">
        <v>312</v>
      </c>
      <c r="AV99" s="562" t="s">
        <v>312</v>
      </c>
      <c r="AW99" s="562" t="s">
        <v>312</v>
      </c>
      <c r="AX99" s="566" t="s">
        <v>312</v>
      </c>
      <c r="AY99" s="561" t="s">
        <v>312</v>
      </c>
      <c r="AZ99" s="562" t="s">
        <v>312</v>
      </c>
      <c r="BA99" s="562" t="s">
        <v>312</v>
      </c>
      <c r="BB99" s="566" t="s">
        <v>312</v>
      </c>
      <c r="BC99" s="561" t="s">
        <v>312</v>
      </c>
      <c r="BD99" s="562" t="s">
        <v>312</v>
      </c>
      <c r="BE99" s="562" t="s">
        <v>312</v>
      </c>
      <c r="BF99" s="566" t="s">
        <v>312</v>
      </c>
      <c r="BG99" s="561" t="s">
        <v>312</v>
      </c>
      <c r="BH99" s="562" t="s">
        <v>312</v>
      </c>
      <c r="BI99" s="562" t="s">
        <v>312</v>
      </c>
      <c r="BJ99" s="566" t="s">
        <v>312</v>
      </c>
      <c r="BK99" s="561" t="s">
        <v>312</v>
      </c>
      <c r="BL99" s="562" t="s">
        <v>312</v>
      </c>
      <c r="BM99" s="562" t="s">
        <v>312</v>
      </c>
      <c r="BN99" s="566" t="s">
        <v>312</v>
      </c>
      <c r="BO99" s="562" t="s">
        <v>312</v>
      </c>
      <c r="BP99" s="562" t="s">
        <v>312</v>
      </c>
      <c r="BQ99" s="562" t="s">
        <v>312</v>
      </c>
      <c r="BR99" s="562" t="s">
        <v>312</v>
      </c>
      <c r="BS99" s="562" t="s">
        <v>312</v>
      </c>
      <c r="BT99" s="562" t="s">
        <v>312</v>
      </c>
      <c r="BU99" s="562" t="s">
        <v>312</v>
      </c>
      <c r="BV99" s="553" t="s">
        <v>312</v>
      </c>
      <c r="BW99" s="553" t="s">
        <v>312</v>
      </c>
      <c r="BX99" s="553" t="s">
        <v>312</v>
      </c>
      <c r="BY99" s="553" t="s">
        <v>312</v>
      </c>
      <c r="BZ99" s="553" t="s">
        <v>312</v>
      </c>
      <c r="CA99" s="553" t="s">
        <v>312</v>
      </c>
      <c r="CB99" s="553" t="s">
        <v>312</v>
      </c>
      <c r="CC99" s="553" t="s">
        <v>312</v>
      </c>
      <c r="CD99" s="553" t="s">
        <v>312</v>
      </c>
      <c r="CE99" s="553" t="s">
        <v>312</v>
      </c>
      <c r="CF99" s="553" t="s">
        <v>312</v>
      </c>
      <c r="CG99" s="553" t="s">
        <v>312</v>
      </c>
      <c r="CH99" s="553" t="s">
        <v>312</v>
      </c>
      <c r="CI99" s="553" t="s">
        <v>312</v>
      </c>
      <c r="CJ99" s="553" t="s">
        <v>312</v>
      </c>
      <c r="CK99" s="553" t="s">
        <v>312</v>
      </c>
      <c r="CL99" s="553" t="s">
        <v>312</v>
      </c>
      <c r="CM99" s="553" t="s">
        <v>312</v>
      </c>
      <c r="CN99" s="553" t="s">
        <v>312</v>
      </c>
      <c r="CO99" s="553" t="s">
        <v>312</v>
      </c>
      <c r="CP99" s="553" t="s">
        <v>312</v>
      </c>
      <c r="CQ99" s="554">
        <v>1</v>
      </c>
      <c r="CR99" s="553" t="s">
        <v>312</v>
      </c>
      <c r="CS99" s="553" t="s">
        <v>312</v>
      </c>
      <c r="CT99" s="553" t="s">
        <v>312</v>
      </c>
      <c r="CU99" s="562" t="s">
        <v>312</v>
      </c>
      <c r="CV99" s="574">
        <v>2</v>
      </c>
      <c r="CW99" s="574">
        <v>4</v>
      </c>
      <c r="CX99" s="553" t="s">
        <v>312</v>
      </c>
      <c r="CY99" s="553" t="s">
        <v>312</v>
      </c>
      <c r="CZ99" s="553" t="s">
        <v>312</v>
      </c>
      <c r="DA99" s="553" t="s">
        <v>312</v>
      </c>
      <c r="DB99" s="553" t="s">
        <v>312</v>
      </c>
      <c r="DC99" s="553" t="s">
        <v>312</v>
      </c>
      <c r="DD99" s="553" t="s">
        <v>312</v>
      </c>
      <c r="DE99" s="553" t="s">
        <v>312</v>
      </c>
      <c r="DF99" s="553" t="s">
        <v>312</v>
      </c>
      <c r="DG99" s="553" t="s">
        <v>312</v>
      </c>
      <c r="DH99" s="553" t="s">
        <v>312</v>
      </c>
      <c r="DI99" s="553" t="s">
        <v>312</v>
      </c>
      <c r="DJ99" s="553" t="s">
        <v>312</v>
      </c>
      <c r="DK99" s="553" t="s">
        <v>312</v>
      </c>
      <c r="DL99" s="553" t="s">
        <v>312</v>
      </c>
      <c r="DM99" s="553" t="s">
        <v>312</v>
      </c>
      <c r="DN99" s="553" t="s">
        <v>312</v>
      </c>
      <c r="DO99" s="553" t="s">
        <v>312</v>
      </c>
      <c r="DP99" s="553" t="s">
        <v>312</v>
      </c>
      <c r="DQ99" s="555" t="s">
        <v>312</v>
      </c>
      <c r="DR99" s="552" t="s">
        <v>312</v>
      </c>
      <c r="DS99" s="553" t="s">
        <v>312</v>
      </c>
      <c r="DT99" s="553" t="s">
        <v>312</v>
      </c>
      <c r="DU99" s="553" t="s">
        <v>312</v>
      </c>
      <c r="DV99" s="553" t="s">
        <v>312</v>
      </c>
      <c r="DW99" s="553" t="s">
        <v>312</v>
      </c>
      <c r="DX99" s="553" t="s">
        <v>312</v>
      </c>
      <c r="DY99" s="553" t="s">
        <v>312</v>
      </c>
      <c r="DZ99" s="553" t="s">
        <v>312</v>
      </c>
      <c r="EA99" s="553" t="s">
        <v>312</v>
      </c>
      <c r="EB99" s="553" t="s">
        <v>312</v>
      </c>
      <c r="EC99" s="553" t="s">
        <v>312</v>
      </c>
      <c r="ED99" s="553" t="s">
        <v>312</v>
      </c>
      <c r="EE99" s="553" t="s">
        <v>312</v>
      </c>
      <c r="EF99" s="553" t="s">
        <v>312</v>
      </c>
      <c r="EG99" s="553" t="s">
        <v>312</v>
      </c>
      <c r="EH99" s="553" t="s">
        <v>312</v>
      </c>
      <c r="EI99" s="553" t="s">
        <v>312</v>
      </c>
      <c r="EJ99" s="553" t="s">
        <v>312</v>
      </c>
      <c r="EK99" s="553" t="s">
        <v>312</v>
      </c>
      <c r="EL99" s="553" t="s">
        <v>312</v>
      </c>
      <c r="EM99" s="553" t="s">
        <v>312</v>
      </c>
      <c r="EN99" s="553" t="s">
        <v>312</v>
      </c>
      <c r="EO99" s="553" t="s">
        <v>312</v>
      </c>
      <c r="EP99" s="553" t="s">
        <v>312</v>
      </c>
      <c r="EQ99" s="553" t="s">
        <v>312</v>
      </c>
      <c r="ER99" s="553" t="s">
        <v>312</v>
      </c>
      <c r="ES99" s="553" t="s">
        <v>312</v>
      </c>
      <c r="ET99" s="553" t="s">
        <v>312</v>
      </c>
      <c r="EU99" s="553" t="s">
        <v>312</v>
      </c>
      <c r="EV99" s="553" t="s">
        <v>312</v>
      </c>
      <c r="EW99" s="553" t="s">
        <v>312</v>
      </c>
      <c r="EX99" s="553" t="s">
        <v>312</v>
      </c>
      <c r="EY99" s="553" t="s">
        <v>312</v>
      </c>
      <c r="EZ99" s="553" t="s">
        <v>312</v>
      </c>
      <c r="FA99" s="553" t="s">
        <v>312</v>
      </c>
      <c r="FB99" s="553" t="s">
        <v>312</v>
      </c>
      <c r="FC99" s="553" t="s">
        <v>312</v>
      </c>
      <c r="FD99" s="553" t="s">
        <v>312</v>
      </c>
      <c r="FE99" s="556" t="s">
        <v>312</v>
      </c>
      <c r="FF99" s="1"/>
      <c r="FG99" s="1"/>
      <c r="FH99" s="1"/>
      <c r="FI99" s="1"/>
      <c r="FJ99" s="1"/>
      <c r="FK99" s="1"/>
      <c r="FL99" s="1"/>
      <c r="FM99" s="1"/>
      <c r="FN99" s="1"/>
      <c r="FO99" s="1"/>
      <c r="FP99" s="1"/>
      <c r="FQ99" s="1"/>
      <c r="FR99" s="1"/>
      <c r="FS99" s="1"/>
      <c r="FT99" s="1"/>
      <c r="FU99" s="1"/>
      <c r="FV99" s="1"/>
      <c r="FW99" s="1"/>
      <c r="FX99" s="1"/>
      <c r="FY99" s="1"/>
      <c r="FZ99" s="1"/>
      <c r="GA99" s="1"/>
      <c r="GB99" s="1"/>
      <c r="GC99" s="1"/>
      <c r="GD99" s="1"/>
    </row>
    <row r="100" spans="1:186" ht="15.75" customHeight="1" x14ac:dyDescent="0.2">
      <c r="A100" s="593" t="str">
        <f t="shared" si="6"/>
        <v>Hard bank pond</v>
      </c>
      <c r="B100" s="594" t="str">
        <f t="shared" si="4"/>
        <v>Hard bank pond/MODERATE</v>
      </c>
      <c r="C100" s="763"/>
      <c r="D100" s="775"/>
      <c r="E100" s="551" t="s">
        <v>130</v>
      </c>
      <c r="F100" s="552" t="s">
        <v>312</v>
      </c>
      <c r="G100" s="561" t="s">
        <v>312</v>
      </c>
      <c r="H100" s="562" t="s">
        <v>312</v>
      </c>
      <c r="I100" s="562" t="s">
        <v>312</v>
      </c>
      <c r="J100" s="566" t="s">
        <v>312</v>
      </c>
      <c r="K100" s="561" t="s">
        <v>312</v>
      </c>
      <c r="L100" s="562" t="s">
        <v>312</v>
      </c>
      <c r="M100" s="562" t="s">
        <v>312</v>
      </c>
      <c r="N100" s="566" t="s">
        <v>312</v>
      </c>
      <c r="O100" s="561" t="s">
        <v>312</v>
      </c>
      <c r="P100" s="562" t="s">
        <v>312</v>
      </c>
      <c r="Q100" s="562" t="s">
        <v>312</v>
      </c>
      <c r="R100" s="566" t="s">
        <v>312</v>
      </c>
      <c r="S100" s="561" t="s">
        <v>312</v>
      </c>
      <c r="T100" s="562" t="s">
        <v>312</v>
      </c>
      <c r="U100" s="562" t="s">
        <v>312</v>
      </c>
      <c r="V100" s="566" t="s">
        <v>312</v>
      </c>
      <c r="W100" s="561" t="s">
        <v>312</v>
      </c>
      <c r="X100" s="562" t="s">
        <v>312</v>
      </c>
      <c r="Y100" s="562" t="s">
        <v>312</v>
      </c>
      <c r="Z100" s="566" t="s">
        <v>312</v>
      </c>
      <c r="AA100" s="561" t="s">
        <v>312</v>
      </c>
      <c r="AB100" s="562" t="s">
        <v>312</v>
      </c>
      <c r="AC100" s="562" t="s">
        <v>312</v>
      </c>
      <c r="AD100" s="566" t="s">
        <v>312</v>
      </c>
      <c r="AE100" s="561" t="s">
        <v>312</v>
      </c>
      <c r="AF100" s="562" t="s">
        <v>312</v>
      </c>
      <c r="AG100" s="562" t="s">
        <v>312</v>
      </c>
      <c r="AH100" s="566" t="s">
        <v>312</v>
      </c>
      <c r="AI100" s="561" t="s">
        <v>312</v>
      </c>
      <c r="AJ100" s="562" t="s">
        <v>312</v>
      </c>
      <c r="AK100" s="562" t="s">
        <v>312</v>
      </c>
      <c r="AL100" s="566" t="s">
        <v>312</v>
      </c>
      <c r="AM100" s="561" t="s">
        <v>312</v>
      </c>
      <c r="AN100" s="562" t="s">
        <v>312</v>
      </c>
      <c r="AO100" s="562" t="s">
        <v>312</v>
      </c>
      <c r="AP100" s="566" t="s">
        <v>312</v>
      </c>
      <c r="AQ100" s="561" t="s">
        <v>312</v>
      </c>
      <c r="AR100" s="562" t="s">
        <v>312</v>
      </c>
      <c r="AS100" s="562" t="s">
        <v>312</v>
      </c>
      <c r="AT100" s="566" t="s">
        <v>312</v>
      </c>
      <c r="AU100" s="561" t="s">
        <v>312</v>
      </c>
      <c r="AV100" s="562" t="s">
        <v>312</v>
      </c>
      <c r="AW100" s="562" t="s">
        <v>312</v>
      </c>
      <c r="AX100" s="566" t="s">
        <v>312</v>
      </c>
      <c r="AY100" s="561" t="s">
        <v>312</v>
      </c>
      <c r="AZ100" s="562" t="s">
        <v>312</v>
      </c>
      <c r="BA100" s="562" t="s">
        <v>312</v>
      </c>
      <c r="BB100" s="566" t="s">
        <v>312</v>
      </c>
      <c r="BC100" s="561" t="s">
        <v>312</v>
      </c>
      <c r="BD100" s="562" t="s">
        <v>312</v>
      </c>
      <c r="BE100" s="562" t="s">
        <v>312</v>
      </c>
      <c r="BF100" s="566" t="s">
        <v>312</v>
      </c>
      <c r="BG100" s="561" t="s">
        <v>312</v>
      </c>
      <c r="BH100" s="562" t="s">
        <v>312</v>
      </c>
      <c r="BI100" s="562" t="s">
        <v>312</v>
      </c>
      <c r="BJ100" s="566" t="s">
        <v>312</v>
      </c>
      <c r="BK100" s="561" t="s">
        <v>312</v>
      </c>
      <c r="BL100" s="562" t="s">
        <v>312</v>
      </c>
      <c r="BM100" s="562" t="s">
        <v>312</v>
      </c>
      <c r="BN100" s="566" t="s">
        <v>312</v>
      </c>
      <c r="BO100" s="562" t="s">
        <v>312</v>
      </c>
      <c r="BP100" s="562" t="s">
        <v>312</v>
      </c>
      <c r="BQ100" s="562" t="s">
        <v>312</v>
      </c>
      <c r="BR100" s="562" t="s">
        <v>312</v>
      </c>
      <c r="BS100" s="562" t="s">
        <v>312</v>
      </c>
      <c r="BT100" s="562" t="s">
        <v>312</v>
      </c>
      <c r="BU100" s="562" t="s">
        <v>312</v>
      </c>
      <c r="BV100" s="553" t="s">
        <v>312</v>
      </c>
      <c r="BW100" s="553" t="s">
        <v>312</v>
      </c>
      <c r="BX100" s="553" t="s">
        <v>312</v>
      </c>
      <c r="BY100" s="553" t="s">
        <v>312</v>
      </c>
      <c r="BZ100" s="553" t="s">
        <v>312</v>
      </c>
      <c r="CA100" s="553" t="s">
        <v>312</v>
      </c>
      <c r="CB100" s="553" t="s">
        <v>312</v>
      </c>
      <c r="CC100" s="553" t="s">
        <v>312</v>
      </c>
      <c r="CD100" s="553" t="s">
        <v>312</v>
      </c>
      <c r="CE100" s="553" t="s">
        <v>312</v>
      </c>
      <c r="CF100" s="553" t="s">
        <v>312</v>
      </c>
      <c r="CG100" s="553" t="s">
        <v>312</v>
      </c>
      <c r="CH100" s="553" t="s">
        <v>312</v>
      </c>
      <c r="CI100" s="553" t="s">
        <v>312</v>
      </c>
      <c r="CJ100" s="553" t="s">
        <v>312</v>
      </c>
      <c r="CK100" s="553" t="s">
        <v>312</v>
      </c>
      <c r="CL100" s="553" t="s">
        <v>312</v>
      </c>
      <c r="CM100" s="553" t="s">
        <v>312</v>
      </c>
      <c r="CN100" s="553" t="s">
        <v>312</v>
      </c>
      <c r="CO100" s="553" t="s">
        <v>312</v>
      </c>
      <c r="CP100" s="553" t="s">
        <v>312</v>
      </c>
      <c r="CQ100" s="554">
        <v>2</v>
      </c>
      <c r="CR100" s="553" t="s">
        <v>312</v>
      </c>
      <c r="CS100" s="553" t="s">
        <v>312</v>
      </c>
      <c r="CT100" s="553" t="s">
        <v>312</v>
      </c>
      <c r="CU100" s="562" t="s">
        <v>312</v>
      </c>
      <c r="CV100" s="562" t="s">
        <v>312</v>
      </c>
      <c r="CW100" s="574">
        <v>2</v>
      </c>
      <c r="CX100" s="553" t="s">
        <v>312</v>
      </c>
      <c r="CY100" s="553" t="s">
        <v>312</v>
      </c>
      <c r="CZ100" s="553" t="s">
        <v>312</v>
      </c>
      <c r="DA100" s="553" t="s">
        <v>312</v>
      </c>
      <c r="DB100" s="553" t="s">
        <v>312</v>
      </c>
      <c r="DC100" s="553" t="s">
        <v>312</v>
      </c>
      <c r="DD100" s="553" t="s">
        <v>312</v>
      </c>
      <c r="DE100" s="553" t="s">
        <v>312</v>
      </c>
      <c r="DF100" s="553" t="s">
        <v>312</v>
      </c>
      <c r="DG100" s="553" t="s">
        <v>312</v>
      </c>
      <c r="DH100" s="553" t="s">
        <v>312</v>
      </c>
      <c r="DI100" s="553" t="s">
        <v>312</v>
      </c>
      <c r="DJ100" s="553" t="s">
        <v>312</v>
      </c>
      <c r="DK100" s="553" t="s">
        <v>312</v>
      </c>
      <c r="DL100" s="553" t="s">
        <v>312</v>
      </c>
      <c r="DM100" s="553" t="s">
        <v>312</v>
      </c>
      <c r="DN100" s="553" t="s">
        <v>312</v>
      </c>
      <c r="DO100" s="553" t="s">
        <v>312</v>
      </c>
      <c r="DP100" s="553" t="s">
        <v>312</v>
      </c>
      <c r="DQ100" s="555" t="s">
        <v>312</v>
      </c>
      <c r="DR100" s="552" t="s">
        <v>312</v>
      </c>
      <c r="DS100" s="553" t="s">
        <v>312</v>
      </c>
      <c r="DT100" s="553" t="s">
        <v>312</v>
      </c>
      <c r="DU100" s="553" t="s">
        <v>312</v>
      </c>
      <c r="DV100" s="553" t="s">
        <v>312</v>
      </c>
      <c r="DW100" s="553" t="s">
        <v>312</v>
      </c>
      <c r="DX100" s="553" t="s">
        <v>312</v>
      </c>
      <c r="DY100" s="553" t="s">
        <v>312</v>
      </c>
      <c r="DZ100" s="553" t="s">
        <v>312</v>
      </c>
      <c r="EA100" s="553" t="s">
        <v>312</v>
      </c>
      <c r="EB100" s="553" t="s">
        <v>312</v>
      </c>
      <c r="EC100" s="553" t="s">
        <v>312</v>
      </c>
      <c r="ED100" s="553" t="s">
        <v>312</v>
      </c>
      <c r="EE100" s="553" t="s">
        <v>312</v>
      </c>
      <c r="EF100" s="553" t="s">
        <v>312</v>
      </c>
      <c r="EG100" s="553" t="s">
        <v>312</v>
      </c>
      <c r="EH100" s="553" t="s">
        <v>312</v>
      </c>
      <c r="EI100" s="553" t="s">
        <v>312</v>
      </c>
      <c r="EJ100" s="553" t="s">
        <v>312</v>
      </c>
      <c r="EK100" s="553" t="s">
        <v>312</v>
      </c>
      <c r="EL100" s="553" t="s">
        <v>312</v>
      </c>
      <c r="EM100" s="553" t="s">
        <v>312</v>
      </c>
      <c r="EN100" s="553" t="s">
        <v>312</v>
      </c>
      <c r="EO100" s="553" t="s">
        <v>312</v>
      </c>
      <c r="EP100" s="553" t="s">
        <v>312</v>
      </c>
      <c r="EQ100" s="553" t="s">
        <v>312</v>
      </c>
      <c r="ER100" s="553" t="s">
        <v>312</v>
      </c>
      <c r="ES100" s="553" t="s">
        <v>312</v>
      </c>
      <c r="ET100" s="553" t="s">
        <v>312</v>
      </c>
      <c r="EU100" s="553" t="s">
        <v>312</v>
      </c>
      <c r="EV100" s="553" t="s">
        <v>312</v>
      </c>
      <c r="EW100" s="553" t="s">
        <v>312</v>
      </c>
      <c r="EX100" s="553" t="s">
        <v>312</v>
      </c>
      <c r="EY100" s="553" t="s">
        <v>312</v>
      </c>
      <c r="EZ100" s="553" t="s">
        <v>312</v>
      </c>
      <c r="FA100" s="553" t="s">
        <v>312</v>
      </c>
      <c r="FB100" s="553" t="s">
        <v>312</v>
      </c>
      <c r="FC100" s="553" t="s">
        <v>312</v>
      </c>
      <c r="FD100" s="553" t="s">
        <v>312</v>
      </c>
      <c r="FE100" s="556" t="s">
        <v>312</v>
      </c>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row>
    <row r="101" spans="1:186" ht="15.75" customHeight="1" x14ac:dyDescent="0.2">
      <c r="A101" s="593" t="str">
        <f t="shared" si="6"/>
        <v>Hard bank pond</v>
      </c>
      <c r="B101" s="594" t="str">
        <f t="shared" si="4"/>
        <v>Hard bank pond/GOOD</v>
      </c>
      <c r="C101" s="763"/>
      <c r="D101" s="776"/>
      <c r="E101" s="551" t="s">
        <v>332</v>
      </c>
      <c r="F101" s="552" t="s">
        <v>312</v>
      </c>
      <c r="G101" s="561" t="s">
        <v>312</v>
      </c>
      <c r="H101" s="562" t="s">
        <v>312</v>
      </c>
      <c r="I101" s="562" t="s">
        <v>312</v>
      </c>
      <c r="J101" s="566" t="s">
        <v>312</v>
      </c>
      <c r="K101" s="561" t="s">
        <v>312</v>
      </c>
      <c r="L101" s="562" t="s">
        <v>312</v>
      </c>
      <c r="M101" s="562" t="s">
        <v>312</v>
      </c>
      <c r="N101" s="566" t="s">
        <v>312</v>
      </c>
      <c r="O101" s="561" t="s">
        <v>312</v>
      </c>
      <c r="P101" s="562" t="s">
        <v>312</v>
      </c>
      <c r="Q101" s="562" t="s">
        <v>312</v>
      </c>
      <c r="R101" s="566" t="s">
        <v>312</v>
      </c>
      <c r="S101" s="561" t="s">
        <v>312</v>
      </c>
      <c r="T101" s="562" t="s">
        <v>312</v>
      </c>
      <c r="U101" s="562" t="s">
        <v>312</v>
      </c>
      <c r="V101" s="566" t="s">
        <v>312</v>
      </c>
      <c r="W101" s="561" t="s">
        <v>312</v>
      </c>
      <c r="X101" s="562" t="s">
        <v>312</v>
      </c>
      <c r="Y101" s="562" t="s">
        <v>312</v>
      </c>
      <c r="Z101" s="566" t="s">
        <v>312</v>
      </c>
      <c r="AA101" s="561" t="s">
        <v>312</v>
      </c>
      <c r="AB101" s="562" t="s">
        <v>312</v>
      </c>
      <c r="AC101" s="562" t="s">
        <v>312</v>
      </c>
      <c r="AD101" s="566" t="s">
        <v>312</v>
      </c>
      <c r="AE101" s="561" t="s">
        <v>312</v>
      </c>
      <c r="AF101" s="562" t="s">
        <v>312</v>
      </c>
      <c r="AG101" s="562" t="s">
        <v>312</v>
      </c>
      <c r="AH101" s="566" t="s">
        <v>312</v>
      </c>
      <c r="AI101" s="561" t="s">
        <v>312</v>
      </c>
      <c r="AJ101" s="562" t="s">
        <v>312</v>
      </c>
      <c r="AK101" s="562" t="s">
        <v>312</v>
      </c>
      <c r="AL101" s="566" t="s">
        <v>312</v>
      </c>
      <c r="AM101" s="561" t="s">
        <v>312</v>
      </c>
      <c r="AN101" s="562" t="s">
        <v>312</v>
      </c>
      <c r="AO101" s="562" t="s">
        <v>312</v>
      </c>
      <c r="AP101" s="566" t="s">
        <v>312</v>
      </c>
      <c r="AQ101" s="561" t="s">
        <v>312</v>
      </c>
      <c r="AR101" s="562" t="s">
        <v>312</v>
      </c>
      <c r="AS101" s="562" t="s">
        <v>312</v>
      </c>
      <c r="AT101" s="566" t="s">
        <v>312</v>
      </c>
      <c r="AU101" s="561" t="s">
        <v>312</v>
      </c>
      <c r="AV101" s="562" t="s">
        <v>312</v>
      </c>
      <c r="AW101" s="562" t="s">
        <v>312</v>
      </c>
      <c r="AX101" s="566" t="s">
        <v>312</v>
      </c>
      <c r="AY101" s="561" t="s">
        <v>312</v>
      </c>
      <c r="AZ101" s="562" t="s">
        <v>312</v>
      </c>
      <c r="BA101" s="562" t="s">
        <v>312</v>
      </c>
      <c r="BB101" s="566" t="s">
        <v>312</v>
      </c>
      <c r="BC101" s="561" t="s">
        <v>312</v>
      </c>
      <c r="BD101" s="562" t="s">
        <v>312</v>
      </c>
      <c r="BE101" s="562" t="s">
        <v>312</v>
      </c>
      <c r="BF101" s="566" t="s">
        <v>312</v>
      </c>
      <c r="BG101" s="561" t="s">
        <v>312</v>
      </c>
      <c r="BH101" s="562" t="s">
        <v>312</v>
      </c>
      <c r="BI101" s="562" t="s">
        <v>312</v>
      </c>
      <c r="BJ101" s="566" t="s">
        <v>312</v>
      </c>
      <c r="BK101" s="561" t="s">
        <v>312</v>
      </c>
      <c r="BL101" s="562" t="s">
        <v>312</v>
      </c>
      <c r="BM101" s="562" t="s">
        <v>312</v>
      </c>
      <c r="BN101" s="566" t="s">
        <v>312</v>
      </c>
      <c r="BO101" s="562" t="s">
        <v>312</v>
      </c>
      <c r="BP101" s="562" t="s">
        <v>312</v>
      </c>
      <c r="BQ101" s="562" t="s">
        <v>312</v>
      </c>
      <c r="BR101" s="562" t="s">
        <v>312</v>
      </c>
      <c r="BS101" s="562" t="s">
        <v>312</v>
      </c>
      <c r="BT101" s="562" t="s">
        <v>312</v>
      </c>
      <c r="BU101" s="562" t="s">
        <v>312</v>
      </c>
      <c r="BV101" s="553" t="s">
        <v>312</v>
      </c>
      <c r="BW101" s="553" t="s">
        <v>312</v>
      </c>
      <c r="BX101" s="553" t="s">
        <v>312</v>
      </c>
      <c r="BY101" s="553" t="s">
        <v>312</v>
      </c>
      <c r="BZ101" s="553" t="s">
        <v>312</v>
      </c>
      <c r="CA101" s="553" t="s">
        <v>312</v>
      </c>
      <c r="CB101" s="553" t="s">
        <v>312</v>
      </c>
      <c r="CC101" s="553" t="s">
        <v>312</v>
      </c>
      <c r="CD101" s="553" t="s">
        <v>312</v>
      </c>
      <c r="CE101" s="553" t="s">
        <v>312</v>
      </c>
      <c r="CF101" s="553" t="s">
        <v>312</v>
      </c>
      <c r="CG101" s="553" t="s">
        <v>312</v>
      </c>
      <c r="CH101" s="553" t="s">
        <v>312</v>
      </c>
      <c r="CI101" s="553" t="s">
        <v>312</v>
      </c>
      <c r="CJ101" s="553" t="s">
        <v>312</v>
      </c>
      <c r="CK101" s="553" t="s">
        <v>312</v>
      </c>
      <c r="CL101" s="553" t="s">
        <v>312</v>
      </c>
      <c r="CM101" s="553" t="s">
        <v>312</v>
      </c>
      <c r="CN101" s="553" t="s">
        <v>312</v>
      </c>
      <c r="CO101" s="553" t="s">
        <v>312</v>
      </c>
      <c r="CP101" s="553" t="s">
        <v>312</v>
      </c>
      <c r="CQ101" s="554">
        <v>3</v>
      </c>
      <c r="CR101" s="553" t="s">
        <v>312</v>
      </c>
      <c r="CS101" s="553" t="s">
        <v>312</v>
      </c>
      <c r="CT101" s="553" t="s">
        <v>312</v>
      </c>
      <c r="CU101" s="562" t="s">
        <v>312</v>
      </c>
      <c r="CV101" s="562" t="s">
        <v>312</v>
      </c>
      <c r="CW101" s="562" t="s">
        <v>312</v>
      </c>
      <c r="CX101" s="553" t="s">
        <v>312</v>
      </c>
      <c r="CY101" s="553" t="s">
        <v>312</v>
      </c>
      <c r="CZ101" s="553" t="s">
        <v>312</v>
      </c>
      <c r="DA101" s="553" t="s">
        <v>312</v>
      </c>
      <c r="DB101" s="553" t="s">
        <v>312</v>
      </c>
      <c r="DC101" s="553" t="s">
        <v>312</v>
      </c>
      <c r="DD101" s="553" t="s">
        <v>312</v>
      </c>
      <c r="DE101" s="553" t="s">
        <v>312</v>
      </c>
      <c r="DF101" s="553" t="s">
        <v>312</v>
      </c>
      <c r="DG101" s="553" t="s">
        <v>312</v>
      </c>
      <c r="DH101" s="553" t="s">
        <v>312</v>
      </c>
      <c r="DI101" s="553" t="s">
        <v>312</v>
      </c>
      <c r="DJ101" s="553" t="s">
        <v>312</v>
      </c>
      <c r="DK101" s="553" t="s">
        <v>312</v>
      </c>
      <c r="DL101" s="553" t="s">
        <v>312</v>
      </c>
      <c r="DM101" s="553" t="s">
        <v>312</v>
      </c>
      <c r="DN101" s="553" t="s">
        <v>312</v>
      </c>
      <c r="DO101" s="553" t="s">
        <v>312</v>
      </c>
      <c r="DP101" s="553" t="s">
        <v>312</v>
      </c>
      <c r="DQ101" s="555" t="s">
        <v>312</v>
      </c>
      <c r="DR101" s="552" t="s">
        <v>312</v>
      </c>
      <c r="DS101" s="553" t="s">
        <v>312</v>
      </c>
      <c r="DT101" s="553" t="s">
        <v>312</v>
      </c>
      <c r="DU101" s="553" t="s">
        <v>312</v>
      </c>
      <c r="DV101" s="553" t="s">
        <v>312</v>
      </c>
      <c r="DW101" s="553" t="s">
        <v>312</v>
      </c>
      <c r="DX101" s="553" t="s">
        <v>312</v>
      </c>
      <c r="DY101" s="553" t="s">
        <v>312</v>
      </c>
      <c r="DZ101" s="553" t="s">
        <v>312</v>
      </c>
      <c r="EA101" s="553" t="s">
        <v>312</v>
      </c>
      <c r="EB101" s="553" t="s">
        <v>312</v>
      </c>
      <c r="EC101" s="553" t="s">
        <v>312</v>
      </c>
      <c r="ED101" s="553" t="s">
        <v>312</v>
      </c>
      <c r="EE101" s="553" t="s">
        <v>312</v>
      </c>
      <c r="EF101" s="553" t="s">
        <v>312</v>
      </c>
      <c r="EG101" s="553" t="s">
        <v>312</v>
      </c>
      <c r="EH101" s="553" t="s">
        <v>312</v>
      </c>
      <c r="EI101" s="553" t="s">
        <v>312</v>
      </c>
      <c r="EJ101" s="553" t="s">
        <v>312</v>
      </c>
      <c r="EK101" s="553" t="s">
        <v>312</v>
      </c>
      <c r="EL101" s="553" t="s">
        <v>312</v>
      </c>
      <c r="EM101" s="553" t="s">
        <v>312</v>
      </c>
      <c r="EN101" s="553" t="s">
        <v>312</v>
      </c>
      <c r="EO101" s="553" t="s">
        <v>312</v>
      </c>
      <c r="EP101" s="553" t="s">
        <v>312</v>
      </c>
      <c r="EQ101" s="553" t="s">
        <v>312</v>
      </c>
      <c r="ER101" s="553" t="s">
        <v>312</v>
      </c>
      <c r="ES101" s="553" t="s">
        <v>312</v>
      </c>
      <c r="ET101" s="553" t="s">
        <v>312</v>
      </c>
      <c r="EU101" s="553" t="s">
        <v>312</v>
      </c>
      <c r="EV101" s="553" t="s">
        <v>312</v>
      </c>
      <c r="EW101" s="553" t="s">
        <v>312</v>
      </c>
      <c r="EX101" s="553" t="s">
        <v>312</v>
      </c>
      <c r="EY101" s="553" t="s">
        <v>312</v>
      </c>
      <c r="EZ101" s="553" t="s">
        <v>312</v>
      </c>
      <c r="FA101" s="553" t="s">
        <v>312</v>
      </c>
      <c r="FB101" s="553" t="s">
        <v>312</v>
      </c>
      <c r="FC101" s="553" t="s">
        <v>312</v>
      </c>
      <c r="FD101" s="553" t="s">
        <v>312</v>
      </c>
      <c r="FE101" s="556" t="s">
        <v>312</v>
      </c>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row>
    <row r="102" spans="1:186" ht="15.75" customHeight="1" x14ac:dyDescent="0.2">
      <c r="A102" s="593" t="str">
        <f t="shared" si="6"/>
        <v>Quarry lake</v>
      </c>
      <c r="B102" s="594" t="str">
        <f t="shared" si="4"/>
        <v>Quarry lake/NA</v>
      </c>
      <c r="C102" s="763"/>
      <c r="D102" s="774" t="str">
        <f>'Z2 DISTINCTIVENESS'!B52</f>
        <v>Quarry lake</v>
      </c>
      <c r="E102" s="551" t="s">
        <v>310</v>
      </c>
      <c r="F102" s="552" t="s">
        <v>312</v>
      </c>
      <c r="G102" s="561" t="s">
        <v>312</v>
      </c>
      <c r="H102" s="562" t="s">
        <v>312</v>
      </c>
      <c r="I102" s="562" t="s">
        <v>312</v>
      </c>
      <c r="J102" s="566" t="s">
        <v>312</v>
      </c>
      <c r="K102" s="561" t="s">
        <v>312</v>
      </c>
      <c r="L102" s="562" t="s">
        <v>312</v>
      </c>
      <c r="M102" s="562" t="s">
        <v>312</v>
      </c>
      <c r="N102" s="566" t="s">
        <v>312</v>
      </c>
      <c r="O102" s="561" t="s">
        <v>312</v>
      </c>
      <c r="P102" s="562" t="s">
        <v>312</v>
      </c>
      <c r="Q102" s="562" t="s">
        <v>312</v>
      </c>
      <c r="R102" s="566" t="s">
        <v>312</v>
      </c>
      <c r="S102" s="561" t="s">
        <v>312</v>
      </c>
      <c r="T102" s="562" t="s">
        <v>312</v>
      </c>
      <c r="U102" s="562" t="s">
        <v>312</v>
      </c>
      <c r="V102" s="566" t="s">
        <v>312</v>
      </c>
      <c r="W102" s="561" t="s">
        <v>312</v>
      </c>
      <c r="X102" s="562" t="s">
        <v>312</v>
      </c>
      <c r="Y102" s="562" t="s">
        <v>312</v>
      </c>
      <c r="Z102" s="566" t="s">
        <v>312</v>
      </c>
      <c r="AA102" s="561" t="s">
        <v>312</v>
      </c>
      <c r="AB102" s="562" t="s">
        <v>312</v>
      </c>
      <c r="AC102" s="562" t="s">
        <v>312</v>
      </c>
      <c r="AD102" s="566" t="s">
        <v>312</v>
      </c>
      <c r="AE102" s="561" t="s">
        <v>312</v>
      </c>
      <c r="AF102" s="562" t="s">
        <v>312</v>
      </c>
      <c r="AG102" s="562" t="s">
        <v>312</v>
      </c>
      <c r="AH102" s="566" t="s">
        <v>312</v>
      </c>
      <c r="AI102" s="561" t="s">
        <v>312</v>
      </c>
      <c r="AJ102" s="562" t="s">
        <v>312</v>
      </c>
      <c r="AK102" s="562" t="s">
        <v>312</v>
      </c>
      <c r="AL102" s="566" t="s">
        <v>312</v>
      </c>
      <c r="AM102" s="561" t="s">
        <v>312</v>
      </c>
      <c r="AN102" s="562" t="s">
        <v>312</v>
      </c>
      <c r="AO102" s="562" t="s">
        <v>312</v>
      </c>
      <c r="AP102" s="566" t="s">
        <v>312</v>
      </c>
      <c r="AQ102" s="561" t="s">
        <v>312</v>
      </c>
      <c r="AR102" s="562" t="s">
        <v>312</v>
      </c>
      <c r="AS102" s="562" t="s">
        <v>312</v>
      </c>
      <c r="AT102" s="566" t="s">
        <v>312</v>
      </c>
      <c r="AU102" s="561" t="s">
        <v>312</v>
      </c>
      <c r="AV102" s="562" t="s">
        <v>312</v>
      </c>
      <c r="AW102" s="562" t="s">
        <v>312</v>
      </c>
      <c r="AX102" s="566" t="s">
        <v>312</v>
      </c>
      <c r="AY102" s="561" t="s">
        <v>312</v>
      </c>
      <c r="AZ102" s="562" t="s">
        <v>312</v>
      </c>
      <c r="BA102" s="562" t="s">
        <v>312</v>
      </c>
      <c r="BB102" s="566" t="s">
        <v>312</v>
      </c>
      <c r="BC102" s="561" t="s">
        <v>312</v>
      </c>
      <c r="BD102" s="562" t="s">
        <v>312</v>
      </c>
      <c r="BE102" s="562" t="s">
        <v>312</v>
      </c>
      <c r="BF102" s="566" t="s">
        <v>312</v>
      </c>
      <c r="BG102" s="561" t="s">
        <v>312</v>
      </c>
      <c r="BH102" s="562" t="s">
        <v>312</v>
      </c>
      <c r="BI102" s="562" t="s">
        <v>312</v>
      </c>
      <c r="BJ102" s="566" t="s">
        <v>312</v>
      </c>
      <c r="BK102" s="561" t="s">
        <v>312</v>
      </c>
      <c r="BL102" s="562" t="s">
        <v>312</v>
      </c>
      <c r="BM102" s="562" t="s">
        <v>312</v>
      </c>
      <c r="BN102" s="566" t="s">
        <v>312</v>
      </c>
      <c r="BO102" s="562" t="s">
        <v>312</v>
      </c>
      <c r="BP102" s="562" t="s">
        <v>312</v>
      </c>
      <c r="BQ102" s="562" t="s">
        <v>312</v>
      </c>
      <c r="BR102" s="562" t="s">
        <v>312</v>
      </c>
      <c r="BS102" s="562" t="s">
        <v>312</v>
      </c>
      <c r="BT102" s="562" t="s">
        <v>312</v>
      </c>
      <c r="BU102" s="562" t="s">
        <v>312</v>
      </c>
      <c r="BV102" s="553" t="s">
        <v>312</v>
      </c>
      <c r="BW102" s="553" t="s">
        <v>312</v>
      </c>
      <c r="BX102" s="553" t="s">
        <v>312</v>
      </c>
      <c r="BY102" s="553" t="s">
        <v>312</v>
      </c>
      <c r="BZ102" s="553" t="s">
        <v>312</v>
      </c>
      <c r="CA102" s="553" t="s">
        <v>312</v>
      </c>
      <c r="CB102" s="553" t="s">
        <v>312</v>
      </c>
      <c r="CC102" s="553" t="s">
        <v>312</v>
      </c>
      <c r="CD102" s="553" t="s">
        <v>312</v>
      </c>
      <c r="CE102" s="553" t="s">
        <v>312</v>
      </c>
      <c r="CF102" s="553" t="s">
        <v>312</v>
      </c>
      <c r="CG102" s="553" t="s">
        <v>312</v>
      </c>
      <c r="CH102" s="553" t="s">
        <v>312</v>
      </c>
      <c r="CI102" s="553" t="s">
        <v>312</v>
      </c>
      <c r="CJ102" s="553" t="s">
        <v>312</v>
      </c>
      <c r="CK102" s="553" t="s">
        <v>312</v>
      </c>
      <c r="CL102" s="562" t="s">
        <v>312</v>
      </c>
      <c r="CM102" s="562" t="s">
        <v>312</v>
      </c>
      <c r="CN102" s="562" t="s">
        <v>312</v>
      </c>
      <c r="CO102" s="562" t="s">
        <v>312</v>
      </c>
      <c r="CP102" s="562" t="s">
        <v>312</v>
      </c>
      <c r="CQ102" s="562" t="s">
        <v>312</v>
      </c>
      <c r="CR102" s="562" t="s">
        <v>312</v>
      </c>
      <c r="CS102" s="562" t="s">
        <v>312</v>
      </c>
      <c r="CT102" s="562" t="s">
        <v>312</v>
      </c>
      <c r="CU102" s="562" t="s">
        <v>312</v>
      </c>
      <c r="CV102" s="562" t="s">
        <v>312</v>
      </c>
      <c r="CW102" s="562" t="s">
        <v>312</v>
      </c>
      <c r="CX102" s="562" t="s">
        <v>312</v>
      </c>
      <c r="CY102" s="562" t="s">
        <v>312</v>
      </c>
      <c r="CZ102" s="562" t="s">
        <v>312</v>
      </c>
      <c r="DA102" s="562" t="s">
        <v>312</v>
      </c>
      <c r="DB102" s="562" t="s">
        <v>312</v>
      </c>
      <c r="DC102" s="562" t="s">
        <v>312</v>
      </c>
      <c r="DD102" s="562" t="s">
        <v>312</v>
      </c>
      <c r="DE102" s="562" t="s">
        <v>312</v>
      </c>
      <c r="DF102" s="562" t="s">
        <v>312</v>
      </c>
      <c r="DG102" s="562" t="s">
        <v>312</v>
      </c>
      <c r="DH102" s="562" t="s">
        <v>312</v>
      </c>
      <c r="DI102" s="562" t="s">
        <v>312</v>
      </c>
      <c r="DJ102" s="562" t="s">
        <v>312</v>
      </c>
      <c r="DK102" s="562" t="s">
        <v>312</v>
      </c>
      <c r="DL102" s="562" t="s">
        <v>312</v>
      </c>
      <c r="DM102" s="562" t="s">
        <v>312</v>
      </c>
      <c r="DN102" s="562" t="s">
        <v>312</v>
      </c>
      <c r="DO102" s="562" t="s">
        <v>312</v>
      </c>
      <c r="DP102" s="562" t="s">
        <v>312</v>
      </c>
      <c r="DQ102" s="563" t="s">
        <v>312</v>
      </c>
      <c r="DR102" s="564" t="s">
        <v>312</v>
      </c>
      <c r="DS102" s="562" t="s">
        <v>312</v>
      </c>
      <c r="DT102" s="562" t="s">
        <v>312</v>
      </c>
      <c r="DU102" s="562" t="s">
        <v>312</v>
      </c>
      <c r="DV102" s="562" t="s">
        <v>312</v>
      </c>
      <c r="DW102" s="562" t="s">
        <v>312</v>
      </c>
      <c r="DX102" s="562" t="s">
        <v>312</v>
      </c>
      <c r="DY102" s="562" t="s">
        <v>312</v>
      </c>
      <c r="DZ102" s="562" t="s">
        <v>312</v>
      </c>
      <c r="EA102" s="562" t="s">
        <v>312</v>
      </c>
      <c r="EB102" s="562" t="s">
        <v>312</v>
      </c>
      <c r="EC102" s="562" t="s">
        <v>312</v>
      </c>
      <c r="ED102" s="562" t="s">
        <v>312</v>
      </c>
      <c r="EE102" s="562" t="s">
        <v>312</v>
      </c>
      <c r="EF102" s="562" t="s">
        <v>312</v>
      </c>
      <c r="EG102" s="562" t="s">
        <v>312</v>
      </c>
      <c r="EH102" s="562" t="s">
        <v>312</v>
      </c>
      <c r="EI102" s="562" t="s">
        <v>312</v>
      </c>
      <c r="EJ102" s="562" t="s">
        <v>312</v>
      </c>
      <c r="EK102" s="562" t="s">
        <v>312</v>
      </c>
      <c r="EL102" s="562" t="s">
        <v>312</v>
      </c>
      <c r="EM102" s="562" t="s">
        <v>312</v>
      </c>
      <c r="EN102" s="562" t="s">
        <v>312</v>
      </c>
      <c r="EO102" s="553" t="s">
        <v>312</v>
      </c>
      <c r="EP102" s="553" t="s">
        <v>312</v>
      </c>
      <c r="EQ102" s="553" t="s">
        <v>312</v>
      </c>
      <c r="ER102" s="553" t="s">
        <v>312</v>
      </c>
      <c r="ES102" s="553" t="s">
        <v>312</v>
      </c>
      <c r="ET102" s="553" t="s">
        <v>312</v>
      </c>
      <c r="EU102" s="553" t="s">
        <v>312</v>
      </c>
      <c r="EV102" s="553" t="s">
        <v>312</v>
      </c>
      <c r="EW102" s="553" t="s">
        <v>312</v>
      </c>
      <c r="EX102" s="553" t="s">
        <v>312</v>
      </c>
      <c r="EY102" s="553" t="s">
        <v>312</v>
      </c>
      <c r="EZ102" s="553" t="s">
        <v>312</v>
      </c>
      <c r="FA102" s="553" t="s">
        <v>312</v>
      </c>
      <c r="FB102" s="553" t="s">
        <v>312</v>
      </c>
      <c r="FC102" s="553" t="s">
        <v>312</v>
      </c>
      <c r="FD102" s="553" t="s">
        <v>312</v>
      </c>
      <c r="FE102" s="556" t="s">
        <v>312</v>
      </c>
      <c r="FF102" s="565"/>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row>
    <row r="103" spans="1:186" ht="15.75" customHeight="1" x14ac:dyDescent="0.2">
      <c r="A103" s="593" t="str">
        <f t="shared" si="6"/>
        <v>Quarry lake</v>
      </c>
      <c r="B103" s="594" t="str">
        <f t="shared" si="4"/>
        <v>Quarry lake/POOR</v>
      </c>
      <c r="C103" s="763"/>
      <c r="D103" s="775"/>
      <c r="E103" s="551" t="s">
        <v>331</v>
      </c>
      <c r="F103" s="552" t="s">
        <v>312</v>
      </c>
      <c r="G103" s="561" t="s">
        <v>312</v>
      </c>
      <c r="H103" s="562" t="s">
        <v>312</v>
      </c>
      <c r="I103" s="562" t="s">
        <v>312</v>
      </c>
      <c r="J103" s="566" t="s">
        <v>312</v>
      </c>
      <c r="K103" s="561" t="s">
        <v>312</v>
      </c>
      <c r="L103" s="562" t="s">
        <v>312</v>
      </c>
      <c r="M103" s="562" t="s">
        <v>312</v>
      </c>
      <c r="N103" s="566" t="s">
        <v>312</v>
      </c>
      <c r="O103" s="561" t="s">
        <v>312</v>
      </c>
      <c r="P103" s="562" t="s">
        <v>312</v>
      </c>
      <c r="Q103" s="562" t="s">
        <v>312</v>
      </c>
      <c r="R103" s="566" t="s">
        <v>312</v>
      </c>
      <c r="S103" s="561" t="s">
        <v>312</v>
      </c>
      <c r="T103" s="562" t="s">
        <v>312</v>
      </c>
      <c r="U103" s="562" t="s">
        <v>312</v>
      </c>
      <c r="V103" s="566" t="s">
        <v>312</v>
      </c>
      <c r="W103" s="561" t="s">
        <v>312</v>
      </c>
      <c r="X103" s="562" t="s">
        <v>312</v>
      </c>
      <c r="Y103" s="562" t="s">
        <v>312</v>
      </c>
      <c r="Z103" s="566" t="s">
        <v>312</v>
      </c>
      <c r="AA103" s="561" t="s">
        <v>312</v>
      </c>
      <c r="AB103" s="562" t="s">
        <v>312</v>
      </c>
      <c r="AC103" s="562" t="s">
        <v>312</v>
      </c>
      <c r="AD103" s="566" t="s">
        <v>312</v>
      </c>
      <c r="AE103" s="561" t="s">
        <v>312</v>
      </c>
      <c r="AF103" s="562" t="s">
        <v>312</v>
      </c>
      <c r="AG103" s="562" t="s">
        <v>312</v>
      </c>
      <c r="AH103" s="566" t="s">
        <v>312</v>
      </c>
      <c r="AI103" s="561" t="s">
        <v>312</v>
      </c>
      <c r="AJ103" s="562" t="s">
        <v>312</v>
      </c>
      <c r="AK103" s="562" t="s">
        <v>312</v>
      </c>
      <c r="AL103" s="566" t="s">
        <v>312</v>
      </c>
      <c r="AM103" s="561" t="s">
        <v>312</v>
      </c>
      <c r="AN103" s="562" t="s">
        <v>312</v>
      </c>
      <c r="AO103" s="562" t="s">
        <v>312</v>
      </c>
      <c r="AP103" s="566" t="s">
        <v>312</v>
      </c>
      <c r="AQ103" s="561" t="s">
        <v>312</v>
      </c>
      <c r="AR103" s="562" t="s">
        <v>312</v>
      </c>
      <c r="AS103" s="562" t="s">
        <v>312</v>
      </c>
      <c r="AT103" s="566" t="s">
        <v>312</v>
      </c>
      <c r="AU103" s="561" t="s">
        <v>312</v>
      </c>
      <c r="AV103" s="562" t="s">
        <v>312</v>
      </c>
      <c r="AW103" s="562" t="s">
        <v>312</v>
      </c>
      <c r="AX103" s="566" t="s">
        <v>312</v>
      </c>
      <c r="AY103" s="561" t="s">
        <v>312</v>
      </c>
      <c r="AZ103" s="562" t="s">
        <v>312</v>
      </c>
      <c r="BA103" s="562" t="s">
        <v>312</v>
      </c>
      <c r="BB103" s="566" t="s">
        <v>312</v>
      </c>
      <c r="BC103" s="561" t="s">
        <v>312</v>
      </c>
      <c r="BD103" s="562" t="s">
        <v>312</v>
      </c>
      <c r="BE103" s="562" t="s">
        <v>312</v>
      </c>
      <c r="BF103" s="566" t="s">
        <v>312</v>
      </c>
      <c r="BG103" s="561" t="s">
        <v>312</v>
      </c>
      <c r="BH103" s="562" t="s">
        <v>312</v>
      </c>
      <c r="BI103" s="562" t="s">
        <v>312</v>
      </c>
      <c r="BJ103" s="566" t="s">
        <v>312</v>
      </c>
      <c r="BK103" s="561" t="s">
        <v>312</v>
      </c>
      <c r="BL103" s="562" t="s">
        <v>312</v>
      </c>
      <c r="BM103" s="562" t="s">
        <v>312</v>
      </c>
      <c r="BN103" s="566" t="s">
        <v>312</v>
      </c>
      <c r="BO103" s="562" t="s">
        <v>312</v>
      </c>
      <c r="BP103" s="562" t="s">
        <v>312</v>
      </c>
      <c r="BQ103" s="562" t="s">
        <v>312</v>
      </c>
      <c r="BR103" s="562" t="s">
        <v>312</v>
      </c>
      <c r="BS103" s="562" t="s">
        <v>312</v>
      </c>
      <c r="BT103" s="562" t="s">
        <v>312</v>
      </c>
      <c r="BU103" s="562" t="s">
        <v>312</v>
      </c>
      <c r="BV103" s="553" t="s">
        <v>312</v>
      </c>
      <c r="BW103" s="553" t="s">
        <v>312</v>
      </c>
      <c r="BX103" s="553" t="s">
        <v>312</v>
      </c>
      <c r="BY103" s="553" t="s">
        <v>312</v>
      </c>
      <c r="BZ103" s="553" t="s">
        <v>312</v>
      </c>
      <c r="CA103" s="553" t="s">
        <v>312</v>
      </c>
      <c r="CB103" s="553" t="s">
        <v>312</v>
      </c>
      <c r="CC103" s="553" t="s">
        <v>312</v>
      </c>
      <c r="CD103" s="553" t="s">
        <v>312</v>
      </c>
      <c r="CE103" s="553" t="s">
        <v>312</v>
      </c>
      <c r="CF103" s="553" t="s">
        <v>312</v>
      </c>
      <c r="CG103" s="553" t="s">
        <v>312</v>
      </c>
      <c r="CH103" s="553" t="s">
        <v>312</v>
      </c>
      <c r="CI103" s="553" t="s">
        <v>312</v>
      </c>
      <c r="CJ103" s="553" t="s">
        <v>312</v>
      </c>
      <c r="CK103" s="553" t="s">
        <v>312</v>
      </c>
      <c r="CL103" s="553" t="s">
        <v>312</v>
      </c>
      <c r="CM103" s="553" t="s">
        <v>312</v>
      </c>
      <c r="CN103" s="553" t="s">
        <v>312</v>
      </c>
      <c r="CO103" s="553" t="s">
        <v>312</v>
      </c>
      <c r="CP103" s="553" t="s">
        <v>312</v>
      </c>
      <c r="CQ103" s="553" t="s">
        <v>312</v>
      </c>
      <c r="CR103" s="553" t="s">
        <v>312</v>
      </c>
      <c r="CS103" s="553" t="s">
        <v>312</v>
      </c>
      <c r="CT103" s="553" t="s">
        <v>312</v>
      </c>
      <c r="CU103" s="553" t="s">
        <v>312</v>
      </c>
      <c r="CV103" s="553" t="s">
        <v>312</v>
      </c>
      <c r="CW103" s="553" t="s">
        <v>312</v>
      </c>
      <c r="CX103" s="553" t="s">
        <v>312</v>
      </c>
      <c r="CY103" s="562" t="s">
        <v>312</v>
      </c>
      <c r="CZ103" s="574">
        <v>1</v>
      </c>
      <c r="DA103" s="574">
        <v>2</v>
      </c>
      <c r="DB103" s="553" t="s">
        <v>312</v>
      </c>
      <c r="DC103" s="553" t="s">
        <v>312</v>
      </c>
      <c r="DD103" s="553" t="s">
        <v>312</v>
      </c>
      <c r="DE103" s="553" t="s">
        <v>312</v>
      </c>
      <c r="DF103" s="553" t="s">
        <v>312</v>
      </c>
      <c r="DG103" s="553" t="s">
        <v>312</v>
      </c>
      <c r="DH103" s="553" t="s">
        <v>312</v>
      </c>
      <c r="DI103" s="553" t="s">
        <v>312</v>
      </c>
      <c r="DJ103" s="553" t="s">
        <v>312</v>
      </c>
      <c r="DK103" s="553" t="s">
        <v>312</v>
      </c>
      <c r="DL103" s="553" t="s">
        <v>312</v>
      </c>
      <c r="DM103" s="553" t="s">
        <v>312</v>
      </c>
      <c r="DN103" s="553" t="s">
        <v>312</v>
      </c>
      <c r="DO103" s="553" t="s">
        <v>312</v>
      </c>
      <c r="DP103" s="553" t="s">
        <v>312</v>
      </c>
      <c r="DQ103" s="555" t="s">
        <v>312</v>
      </c>
      <c r="DR103" s="552" t="s">
        <v>312</v>
      </c>
      <c r="DS103" s="553" t="s">
        <v>312</v>
      </c>
      <c r="DT103" s="553" t="s">
        <v>312</v>
      </c>
      <c r="DU103" s="553" t="s">
        <v>312</v>
      </c>
      <c r="DV103" s="553" t="s">
        <v>312</v>
      </c>
      <c r="DW103" s="553" t="s">
        <v>312</v>
      </c>
      <c r="DX103" s="553" t="s">
        <v>312</v>
      </c>
      <c r="DY103" s="553" t="s">
        <v>312</v>
      </c>
      <c r="DZ103" s="553" t="s">
        <v>312</v>
      </c>
      <c r="EA103" s="553" t="s">
        <v>312</v>
      </c>
      <c r="EB103" s="553" t="s">
        <v>312</v>
      </c>
      <c r="EC103" s="553" t="s">
        <v>312</v>
      </c>
      <c r="ED103" s="553" t="s">
        <v>312</v>
      </c>
      <c r="EE103" s="553" t="s">
        <v>312</v>
      </c>
      <c r="EF103" s="553" t="s">
        <v>312</v>
      </c>
      <c r="EG103" s="553" t="s">
        <v>312</v>
      </c>
      <c r="EH103" s="553" t="s">
        <v>312</v>
      </c>
      <c r="EI103" s="553" t="s">
        <v>312</v>
      </c>
      <c r="EJ103" s="553" t="s">
        <v>312</v>
      </c>
      <c r="EK103" s="553" t="s">
        <v>312</v>
      </c>
      <c r="EL103" s="553" t="s">
        <v>312</v>
      </c>
      <c r="EM103" s="553" t="s">
        <v>312</v>
      </c>
      <c r="EN103" s="553" t="s">
        <v>312</v>
      </c>
      <c r="EO103" s="553" t="s">
        <v>312</v>
      </c>
      <c r="EP103" s="553" t="s">
        <v>312</v>
      </c>
      <c r="EQ103" s="553" t="s">
        <v>312</v>
      </c>
      <c r="ER103" s="553" t="s">
        <v>312</v>
      </c>
      <c r="ES103" s="553" t="s">
        <v>312</v>
      </c>
      <c r="ET103" s="553" t="s">
        <v>312</v>
      </c>
      <c r="EU103" s="553" t="s">
        <v>312</v>
      </c>
      <c r="EV103" s="553" t="s">
        <v>312</v>
      </c>
      <c r="EW103" s="553" t="s">
        <v>312</v>
      </c>
      <c r="EX103" s="553" t="s">
        <v>312</v>
      </c>
      <c r="EY103" s="553" t="s">
        <v>312</v>
      </c>
      <c r="EZ103" s="553" t="s">
        <v>312</v>
      </c>
      <c r="FA103" s="553" t="s">
        <v>312</v>
      </c>
      <c r="FB103" s="553" t="s">
        <v>312</v>
      </c>
      <c r="FC103" s="553" t="s">
        <v>312</v>
      </c>
      <c r="FD103" s="553" t="s">
        <v>312</v>
      </c>
      <c r="FE103" s="556" t="s">
        <v>312</v>
      </c>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row>
    <row r="104" spans="1:186" ht="15.75" customHeight="1" x14ac:dyDescent="0.2">
      <c r="A104" s="593" t="str">
        <f t="shared" si="6"/>
        <v>Quarry lake</v>
      </c>
      <c r="B104" s="594" t="str">
        <f t="shared" si="4"/>
        <v>Quarry lake/MODERATE</v>
      </c>
      <c r="C104" s="763"/>
      <c r="D104" s="775"/>
      <c r="E104" s="551" t="s">
        <v>130</v>
      </c>
      <c r="F104" s="552" t="s">
        <v>312</v>
      </c>
      <c r="G104" s="561" t="s">
        <v>312</v>
      </c>
      <c r="H104" s="562" t="s">
        <v>312</v>
      </c>
      <c r="I104" s="562" t="s">
        <v>312</v>
      </c>
      <c r="J104" s="566" t="s">
        <v>312</v>
      </c>
      <c r="K104" s="561" t="s">
        <v>312</v>
      </c>
      <c r="L104" s="562" t="s">
        <v>312</v>
      </c>
      <c r="M104" s="562" t="s">
        <v>312</v>
      </c>
      <c r="N104" s="566" t="s">
        <v>312</v>
      </c>
      <c r="O104" s="561" t="s">
        <v>312</v>
      </c>
      <c r="P104" s="562" t="s">
        <v>312</v>
      </c>
      <c r="Q104" s="562" t="s">
        <v>312</v>
      </c>
      <c r="R104" s="566" t="s">
        <v>312</v>
      </c>
      <c r="S104" s="561" t="s">
        <v>312</v>
      </c>
      <c r="T104" s="562" t="s">
        <v>312</v>
      </c>
      <c r="U104" s="562" t="s">
        <v>312</v>
      </c>
      <c r="V104" s="566" t="s">
        <v>312</v>
      </c>
      <c r="W104" s="561" t="s">
        <v>312</v>
      </c>
      <c r="X104" s="562" t="s">
        <v>312</v>
      </c>
      <c r="Y104" s="562" t="s">
        <v>312</v>
      </c>
      <c r="Z104" s="566" t="s">
        <v>312</v>
      </c>
      <c r="AA104" s="561" t="s">
        <v>312</v>
      </c>
      <c r="AB104" s="562" t="s">
        <v>312</v>
      </c>
      <c r="AC104" s="562" t="s">
        <v>312</v>
      </c>
      <c r="AD104" s="566" t="s">
        <v>312</v>
      </c>
      <c r="AE104" s="561" t="s">
        <v>312</v>
      </c>
      <c r="AF104" s="562" t="s">
        <v>312</v>
      </c>
      <c r="AG104" s="562" t="s">
        <v>312</v>
      </c>
      <c r="AH104" s="566" t="s">
        <v>312</v>
      </c>
      <c r="AI104" s="561" t="s">
        <v>312</v>
      </c>
      <c r="AJ104" s="562" t="s">
        <v>312</v>
      </c>
      <c r="AK104" s="562" t="s">
        <v>312</v>
      </c>
      <c r="AL104" s="566" t="s">
        <v>312</v>
      </c>
      <c r="AM104" s="561" t="s">
        <v>312</v>
      </c>
      <c r="AN104" s="562" t="s">
        <v>312</v>
      </c>
      <c r="AO104" s="562" t="s">
        <v>312</v>
      </c>
      <c r="AP104" s="566" t="s">
        <v>312</v>
      </c>
      <c r="AQ104" s="561" t="s">
        <v>312</v>
      </c>
      <c r="AR104" s="562" t="s">
        <v>312</v>
      </c>
      <c r="AS104" s="562" t="s">
        <v>312</v>
      </c>
      <c r="AT104" s="566" t="s">
        <v>312</v>
      </c>
      <c r="AU104" s="561" t="s">
        <v>312</v>
      </c>
      <c r="AV104" s="562" t="s">
        <v>312</v>
      </c>
      <c r="AW104" s="562" t="s">
        <v>312</v>
      </c>
      <c r="AX104" s="566" t="s">
        <v>312</v>
      </c>
      <c r="AY104" s="561" t="s">
        <v>312</v>
      </c>
      <c r="AZ104" s="562" t="s">
        <v>312</v>
      </c>
      <c r="BA104" s="562" t="s">
        <v>312</v>
      </c>
      <c r="BB104" s="566" t="s">
        <v>312</v>
      </c>
      <c r="BC104" s="561" t="s">
        <v>312</v>
      </c>
      <c r="BD104" s="562" t="s">
        <v>312</v>
      </c>
      <c r="BE104" s="562" t="s">
        <v>312</v>
      </c>
      <c r="BF104" s="566" t="s">
        <v>312</v>
      </c>
      <c r="BG104" s="561" t="s">
        <v>312</v>
      </c>
      <c r="BH104" s="562" t="s">
        <v>312</v>
      </c>
      <c r="BI104" s="562" t="s">
        <v>312</v>
      </c>
      <c r="BJ104" s="566" t="s">
        <v>312</v>
      </c>
      <c r="BK104" s="561" t="s">
        <v>312</v>
      </c>
      <c r="BL104" s="562" t="s">
        <v>312</v>
      </c>
      <c r="BM104" s="562" t="s">
        <v>312</v>
      </c>
      <c r="BN104" s="566" t="s">
        <v>312</v>
      </c>
      <c r="BO104" s="562" t="s">
        <v>312</v>
      </c>
      <c r="BP104" s="562" t="s">
        <v>312</v>
      </c>
      <c r="BQ104" s="562" t="s">
        <v>312</v>
      </c>
      <c r="BR104" s="562" t="s">
        <v>312</v>
      </c>
      <c r="BS104" s="562" t="s">
        <v>312</v>
      </c>
      <c r="BT104" s="562" t="s">
        <v>312</v>
      </c>
      <c r="BU104" s="562" t="s">
        <v>312</v>
      </c>
      <c r="BV104" s="553" t="s">
        <v>312</v>
      </c>
      <c r="BW104" s="553" t="s">
        <v>312</v>
      </c>
      <c r="BX104" s="553" t="s">
        <v>312</v>
      </c>
      <c r="BY104" s="553" t="s">
        <v>312</v>
      </c>
      <c r="BZ104" s="553" t="s">
        <v>312</v>
      </c>
      <c r="CA104" s="553" t="s">
        <v>312</v>
      </c>
      <c r="CB104" s="553" t="s">
        <v>312</v>
      </c>
      <c r="CC104" s="553" t="s">
        <v>312</v>
      </c>
      <c r="CD104" s="553" t="s">
        <v>312</v>
      </c>
      <c r="CE104" s="553" t="s">
        <v>312</v>
      </c>
      <c r="CF104" s="553" t="s">
        <v>312</v>
      </c>
      <c r="CG104" s="553" t="s">
        <v>312</v>
      </c>
      <c r="CH104" s="553" t="s">
        <v>312</v>
      </c>
      <c r="CI104" s="553" t="s">
        <v>312</v>
      </c>
      <c r="CJ104" s="553" t="s">
        <v>312</v>
      </c>
      <c r="CK104" s="553" t="s">
        <v>312</v>
      </c>
      <c r="CL104" s="553" t="s">
        <v>312</v>
      </c>
      <c r="CM104" s="553" t="s">
        <v>312</v>
      </c>
      <c r="CN104" s="553" t="s">
        <v>312</v>
      </c>
      <c r="CO104" s="553" t="s">
        <v>312</v>
      </c>
      <c r="CP104" s="553" t="s">
        <v>312</v>
      </c>
      <c r="CQ104" s="553" t="s">
        <v>312</v>
      </c>
      <c r="CR104" s="553" t="s">
        <v>312</v>
      </c>
      <c r="CS104" s="553" t="s">
        <v>312</v>
      </c>
      <c r="CT104" s="553" t="s">
        <v>312</v>
      </c>
      <c r="CU104" s="553" t="s">
        <v>312</v>
      </c>
      <c r="CV104" s="553" t="s">
        <v>312</v>
      </c>
      <c r="CW104" s="553" t="s">
        <v>312</v>
      </c>
      <c r="CX104" s="553" t="s">
        <v>312</v>
      </c>
      <c r="CY104" s="562" t="s">
        <v>312</v>
      </c>
      <c r="CZ104" s="562" t="s">
        <v>312</v>
      </c>
      <c r="DA104" s="574">
        <v>1</v>
      </c>
      <c r="DB104" s="553" t="s">
        <v>312</v>
      </c>
      <c r="DC104" s="553" t="s">
        <v>312</v>
      </c>
      <c r="DD104" s="553" t="s">
        <v>312</v>
      </c>
      <c r="DE104" s="553" t="s">
        <v>312</v>
      </c>
      <c r="DF104" s="553" t="s">
        <v>312</v>
      </c>
      <c r="DG104" s="553" t="s">
        <v>312</v>
      </c>
      <c r="DH104" s="553" t="s">
        <v>312</v>
      </c>
      <c r="DI104" s="553" t="s">
        <v>312</v>
      </c>
      <c r="DJ104" s="553" t="s">
        <v>312</v>
      </c>
      <c r="DK104" s="553" t="s">
        <v>312</v>
      </c>
      <c r="DL104" s="553" t="s">
        <v>312</v>
      </c>
      <c r="DM104" s="553" t="s">
        <v>312</v>
      </c>
      <c r="DN104" s="553" t="s">
        <v>312</v>
      </c>
      <c r="DO104" s="553" t="s">
        <v>312</v>
      </c>
      <c r="DP104" s="553" t="s">
        <v>312</v>
      </c>
      <c r="DQ104" s="555" t="s">
        <v>312</v>
      </c>
      <c r="DR104" s="552" t="s">
        <v>312</v>
      </c>
      <c r="DS104" s="553" t="s">
        <v>312</v>
      </c>
      <c r="DT104" s="553" t="s">
        <v>312</v>
      </c>
      <c r="DU104" s="553" t="s">
        <v>312</v>
      </c>
      <c r="DV104" s="553" t="s">
        <v>312</v>
      </c>
      <c r="DW104" s="553" t="s">
        <v>312</v>
      </c>
      <c r="DX104" s="553" t="s">
        <v>312</v>
      </c>
      <c r="DY104" s="553" t="s">
        <v>312</v>
      </c>
      <c r="DZ104" s="553" t="s">
        <v>312</v>
      </c>
      <c r="EA104" s="553" t="s">
        <v>312</v>
      </c>
      <c r="EB104" s="553" t="s">
        <v>312</v>
      </c>
      <c r="EC104" s="553" t="s">
        <v>312</v>
      </c>
      <c r="ED104" s="553" t="s">
        <v>312</v>
      </c>
      <c r="EE104" s="553" t="s">
        <v>312</v>
      </c>
      <c r="EF104" s="553" t="s">
        <v>312</v>
      </c>
      <c r="EG104" s="553" t="s">
        <v>312</v>
      </c>
      <c r="EH104" s="553" t="s">
        <v>312</v>
      </c>
      <c r="EI104" s="553" t="s">
        <v>312</v>
      </c>
      <c r="EJ104" s="553" t="s">
        <v>312</v>
      </c>
      <c r="EK104" s="553" t="s">
        <v>312</v>
      </c>
      <c r="EL104" s="553" t="s">
        <v>312</v>
      </c>
      <c r="EM104" s="553" t="s">
        <v>312</v>
      </c>
      <c r="EN104" s="553" t="s">
        <v>312</v>
      </c>
      <c r="EO104" s="553" t="s">
        <v>312</v>
      </c>
      <c r="EP104" s="553" t="s">
        <v>312</v>
      </c>
      <c r="EQ104" s="553" t="s">
        <v>312</v>
      </c>
      <c r="ER104" s="553" t="s">
        <v>312</v>
      </c>
      <c r="ES104" s="553" t="s">
        <v>312</v>
      </c>
      <c r="ET104" s="553" t="s">
        <v>312</v>
      </c>
      <c r="EU104" s="553" t="s">
        <v>312</v>
      </c>
      <c r="EV104" s="553" t="s">
        <v>312</v>
      </c>
      <c r="EW104" s="553" t="s">
        <v>312</v>
      </c>
      <c r="EX104" s="553" t="s">
        <v>312</v>
      </c>
      <c r="EY104" s="553" t="s">
        <v>312</v>
      </c>
      <c r="EZ104" s="553" t="s">
        <v>312</v>
      </c>
      <c r="FA104" s="553" t="s">
        <v>312</v>
      </c>
      <c r="FB104" s="553" t="s">
        <v>312</v>
      </c>
      <c r="FC104" s="553" t="s">
        <v>312</v>
      </c>
      <c r="FD104" s="553" t="s">
        <v>312</v>
      </c>
      <c r="FE104" s="556" t="s">
        <v>312</v>
      </c>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row>
    <row r="105" spans="1:186" ht="15.75" customHeight="1" x14ac:dyDescent="0.2">
      <c r="A105" s="593" t="str">
        <f t="shared" si="6"/>
        <v>Quarry lake</v>
      </c>
      <c r="B105" s="594" t="str">
        <f t="shared" si="4"/>
        <v>Quarry lake/GOOD</v>
      </c>
      <c r="C105" s="763"/>
      <c r="D105" s="776"/>
      <c r="E105" s="551" t="s">
        <v>332</v>
      </c>
      <c r="F105" s="552" t="s">
        <v>312</v>
      </c>
      <c r="G105" s="561" t="s">
        <v>312</v>
      </c>
      <c r="H105" s="562" t="s">
        <v>312</v>
      </c>
      <c r="I105" s="562" t="s">
        <v>312</v>
      </c>
      <c r="J105" s="566" t="s">
        <v>312</v>
      </c>
      <c r="K105" s="561" t="s">
        <v>312</v>
      </c>
      <c r="L105" s="562" t="s">
        <v>312</v>
      </c>
      <c r="M105" s="562" t="s">
        <v>312</v>
      </c>
      <c r="N105" s="566" t="s">
        <v>312</v>
      </c>
      <c r="O105" s="561" t="s">
        <v>312</v>
      </c>
      <c r="P105" s="562" t="s">
        <v>312</v>
      </c>
      <c r="Q105" s="562" t="s">
        <v>312</v>
      </c>
      <c r="R105" s="566" t="s">
        <v>312</v>
      </c>
      <c r="S105" s="561" t="s">
        <v>312</v>
      </c>
      <c r="T105" s="562" t="s">
        <v>312</v>
      </c>
      <c r="U105" s="562" t="s">
        <v>312</v>
      </c>
      <c r="V105" s="566" t="s">
        <v>312</v>
      </c>
      <c r="W105" s="561" t="s">
        <v>312</v>
      </c>
      <c r="X105" s="562" t="s">
        <v>312</v>
      </c>
      <c r="Y105" s="562" t="s">
        <v>312</v>
      </c>
      <c r="Z105" s="566" t="s">
        <v>312</v>
      </c>
      <c r="AA105" s="561" t="s">
        <v>312</v>
      </c>
      <c r="AB105" s="562" t="s">
        <v>312</v>
      </c>
      <c r="AC105" s="562" t="s">
        <v>312</v>
      </c>
      <c r="AD105" s="566" t="s">
        <v>312</v>
      </c>
      <c r="AE105" s="561" t="s">
        <v>312</v>
      </c>
      <c r="AF105" s="562" t="s">
        <v>312</v>
      </c>
      <c r="AG105" s="562" t="s">
        <v>312</v>
      </c>
      <c r="AH105" s="566" t="s">
        <v>312</v>
      </c>
      <c r="AI105" s="561" t="s">
        <v>312</v>
      </c>
      <c r="AJ105" s="562" t="s">
        <v>312</v>
      </c>
      <c r="AK105" s="562" t="s">
        <v>312</v>
      </c>
      <c r="AL105" s="566" t="s">
        <v>312</v>
      </c>
      <c r="AM105" s="561" t="s">
        <v>312</v>
      </c>
      <c r="AN105" s="562" t="s">
        <v>312</v>
      </c>
      <c r="AO105" s="562" t="s">
        <v>312</v>
      </c>
      <c r="AP105" s="566" t="s">
        <v>312</v>
      </c>
      <c r="AQ105" s="561" t="s">
        <v>312</v>
      </c>
      <c r="AR105" s="562" t="s">
        <v>312</v>
      </c>
      <c r="AS105" s="562" t="s">
        <v>312</v>
      </c>
      <c r="AT105" s="566" t="s">
        <v>312</v>
      </c>
      <c r="AU105" s="561" t="s">
        <v>312</v>
      </c>
      <c r="AV105" s="562" t="s">
        <v>312</v>
      </c>
      <c r="AW105" s="562" t="s">
        <v>312</v>
      </c>
      <c r="AX105" s="566" t="s">
        <v>312</v>
      </c>
      <c r="AY105" s="561" t="s">
        <v>312</v>
      </c>
      <c r="AZ105" s="562" t="s">
        <v>312</v>
      </c>
      <c r="BA105" s="562" t="s">
        <v>312</v>
      </c>
      <c r="BB105" s="566" t="s">
        <v>312</v>
      </c>
      <c r="BC105" s="561" t="s">
        <v>312</v>
      </c>
      <c r="BD105" s="562" t="s">
        <v>312</v>
      </c>
      <c r="BE105" s="562" t="s">
        <v>312</v>
      </c>
      <c r="BF105" s="566" t="s">
        <v>312</v>
      </c>
      <c r="BG105" s="561" t="s">
        <v>312</v>
      </c>
      <c r="BH105" s="562" t="s">
        <v>312</v>
      </c>
      <c r="BI105" s="562" t="s">
        <v>312</v>
      </c>
      <c r="BJ105" s="566" t="s">
        <v>312</v>
      </c>
      <c r="BK105" s="561" t="s">
        <v>312</v>
      </c>
      <c r="BL105" s="562" t="s">
        <v>312</v>
      </c>
      <c r="BM105" s="562" t="s">
        <v>312</v>
      </c>
      <c r="BN105" s="566" t="s">
        <v>312</v>
      </c>
      <c r="BO105" s="562" t="s">
        <v>312</v>
      </c>
      <c r="BP105" s="562" t="s">
        <v>312</v>
      </c>
      <c r="BQ105" s="562" t="s">
        <v>312</v>
      </c>
      <c r="BR105" s="562" t="s">
        <v>312</v>
      </c>
      <c r="BS105" s="562" t="s">
        <v>312</v>
      </c>
      <c r="BT105" s="562" t="s">
        <v>312</v>
      </c>
      <c r="BU105" s="562" t="s">
        <v>312</v>
      </c>
      <c r="BV105" s="553" t="s">
        <v>312</v>
      </c>
      <c r="BW105" s="553" t="s">
        <v>312</v>
      </c>
      <c r="BX105" s="553" t="s">
        <v>312</v>
      </c>
      <c r="BY105" s="553" t="s">
        <v>312</v>
      </c>
      <c r="BZ105" s="553" t="s">
        <v>312</v>
      </c>
      <c r="CA105" s="553" t="s">
        <v>312</v>
      </c>
      <c r="CB105" s="553" t="s">
        <v>312</v>
      </c>
      <c r="CC105" s="553" t="s">
        <v>312</v>
      </c>
      <c r="CD105" s="553" t="s">
        <v>312</v>
      </c>
      <c r="CE105" s="553" t="s">
        <v>312</v>
      </c>
      <c r="CF105" s="553" t="s">
        <v>312</v>
      </c>
      <c r="CG105" s="553" t="s">
        <v>312</v>
      </c>
      <c r="CH105" s="553" t="s">
        <v>312</v>
      </c>
      <c r="CI105" s="553" t="s">
        <v>312</v>
      </c>
      <c r="CJ105" s="553" t="s">
        <v>312</v>
      </c>
      <c r="CK105" s="553" t="s">
        <v>312</v>
      </c>
      <c r="CL105" s="553" t="s">
        <v>312</v>
      </c>
      <c r="CM105" s="553" t="s">
        <v>312</v>
      </c>
      <c r="CN105" s="553" t="s">
        <v>312</v>
      </c>
      <c r="CO105" s="553" t="s">
        <v>312</v>
      </c>
      <c r="CP105" s="553" t="s">
        <v>312</v>
      </c>
      <c r="CQ105" s="553" t="s">
        <v>312</v>
      </c>
      <c r="CR105" s="553" t="s">
        <v>312</v>
      </c>
      <c r="CS105" s="553" t="s">
        <v>312</v>
      </c>
      <c r="CT105" s="553" t="s">
        <v>312</v>
      </c>
      <c r="CU105" s="553" t="s">
        <v>312</v>
      </c>
      <c r="CV105" s="553" t="s">
        <v>312</v>
      </c>
      <c r="CW105" s="553" t="s">
        <v>312</v>
      </c>
      <c r="CX105" s="553" t="s">
        <v>312</v>
      </c>
      <c r="CY105" s="562" t="s">
        <v>312</v>
      </c>
      <c r="CZ105" s="562" t="s">
        <v>312</v>
      </c>
      <c r="DA105" s="562" t="s">
        <v>312</v>
      </c>
      <c r="DB105" s="553" t="s">
        <v>312</v>
      </c>
      <c r="DC105" s="553" t="s">
        <v>312</v>
      </c>
      <c r="DD105" s="553" t="s">
        <v>312</v>
      </c>
      <c r="DE105" s="553" t="s">
        <v>312</v>
      </c>
      <c r="DF105" s="553" t="s">
        <v>312</v>
      </c>
      <c r="DG105" s="553" t="s">
        <v>312</v>
      </c>
      <c r="DH105" s="553" t="s">
        <v>312</v>
      </c>
      <c r="DI105" s="553" t="s">
        <v>312</v>
      </c>
      <c r="DJ105" s="553" t="s">
        <v>312</v>
      </c>
      <c r="DK105" s="553" t="s">
        <v>312</v>
      </c>
      <c r="DL105" s="553" t="s">
        <v>312</v>
      </c>
      <c r="DM105" s="553" t="s">
        <v>312</v>
      </c>
      <c r="DN105" s="553" t="s">
        <v>312</v>
      </c>
      <c r="DO105" s="553" t="s">
        <v>312</v>
      </c>
      <c r="DP105" s="553" t="s">
        <v>312</v>
      </c>
      <c r="DQ105" s="555" t="s">
        <v>312</v>
      </c>
      <c r="DR105" s="552" t="s">
        <v>312</v>
      </c>
      <c r="DS105" s="553" t="s">
        <v>312</v>
      </c>
      <c r="DT105" s="553" t="s">
        <v>312</v>
      </c>
      <c r="DU105" s="553" t="s">
        <v>312</v>
      </c>
      <c r="DV105" s="553" t="s">
        <v>312</v>
      </c>
      <c r="DW105" s="553" t="s">
        <v>312</v>
      </c>
      <c r="DX105" s="553" t="s">
        <v>312</v>
      </c>
      <c r="DY105" s="553" t="s">
        <v>312</v>
      </c>
      <c r="DZ105" s="553" t="s">
        <v>312</v>
      </c>
      <c r="EA105" s="553" t="s">
        <v>312</v>
      </c>
      <c r="EB105" s="553" t="s">
        <v>312</v>
      </c>
      <c r="EC105" s="553" t="s">
        <v>312</v>
      </c>
      <c r="ED105" s="553" t="s">
        <v>312</v>
      </c>
      <c r="EE105" s="553" t="s">
        <v>312</v>
      </c>
      <c r="EF105" s="553" t="s">
        <v>312</v>
      </c>
      <c r="EG105" s="553" t="s">
        <v>312</v>
      </c>
      <c r="EH105" s="553" t="s">
        <v>312</v>
      </c>
      <c r="EI105" s="553" t="s">
        <v>312</v>
      </c>
      <c r="EJ105" s="553" t="s">
        <v>312</v>
      </c>
      <c r="EK105" s="553" t="s">
        <v>312</v>
      </c>
      <c r="EL105" s="553" t="s">
        <v>312</v>
      </c>
      <c r="EM105" s="553" t="s">
        <v>312</v>
      </c>
      <c r="EN105" s="553" t="s">
        <v>312</v>
      </c>
      <c r="EO105" s="553" t="s">
        <v>312</v>
      </c>
      <c r="EP105" s="553" t="s">
        <v>312</v>
      </c>
      <c r="EQ105" s="553" t="s">
        <v>312</v>
      </c>
      <c r="ER105" s="553" t="s">
        <v>312</v>
      </c>
      <c r="ES105" s="553" t="s">
        <v>312</v>
      </c>
      <c r="ET105" s="553" t="s">
        <v>312</v>
      </c>
      <c r="EU105" s="553" t="s">
        <v>312</v>
      </c>
      <c r="EV105" s="553" t="s">
        <v>312</v>
      </c>
      <c r="EW105" s="553" t="s">
        <v>312</v>
      </c>
      <c r="EX105" s="553" t="s">
        <v>312</v>
      </c>
      <c r="EY105" s="553" t="s">
        <v>312</v>
      </c>
      <c r="EZ105" s="553" t="s">
        <v>312</v>
      </c>
      <c r="FA105" s="553" t="s">
        <v>312</v>
      </c>
      <c r="FB105" s="553" t="s">
        <v>312</v>
      </c>
      <c r="FC105" s="553" t="s">
        <v>312</v>
      </c>
      <c r="FD105" s="553" t="s">
        <v>312</v>
      </c>
      <c r="FE105" s="556" t="s">
        <v>312</v>
      </c>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row>
    <row r="106" spans="1:186" ht="15.75" customHeight="1" x14ac:dyDescent="0.2">
      <c r="A106" s="593" t="str">
        <f t="shared" si="6"/>
        <v>Reservoir</v>
      </c>
      <c r="B106" s="594" t="str">
        <f t="shared" si="4"/>
        <v>Reservoir/NA</v>
      </c>
      <c r="C106" s="763"/>
      <c r="D106" s="774" t="str">
        <f>'Z2 DISTINCTIVENESS'!B53</f>
        <v>Reservoir</v>
      </c>
      <c r="E106" s="551" t="s">
        <v>310</v>
      </c>
      <c r="F106" s="552" t="s">
        <v>312</v>
      </c>
      <c r="G106" s="561" t="s">
        <v>312</v>
      </c>
      <c r="H106" s="562" t="s">
        <v>312</v>
      </c>
      <c r="I106" s="562" t="s">
        <v>312</v>
      </c>
      <c r="J106" s="566" t="s">
        <v>312</v>
      </c>
      <c r="K106" s="561" t="s">
        <v>312</v>
      </c>
      <c r="L106" s="562" t="s">
        <v>312</v>
      </c>
      <c r="M106" s="562" t="s">
        <v>312</v>
      </c>
      <c r="N106" s="566" t="s">
        <v>312</v>
      </c>
      <c r="O106" s="561" t="s">
        <v>312</v>
      </c>
      <c r="P106" s="562" t="s">
        <v>312</v>
      </c>
      <c r="Q106" s="562" t="s">
        <v>312</v>
      </c>
      <c r="R106" s="566" t="s">
        <v>312</v>
      </c>
      <c r="S106" s="561" t="s">
        <v>312</v>
      </c>
      <c r="T106" s="562" t="s">
        <v>312</v>
      </c>
      <c r="U106" s="562" t="s">
        <v>312</v>
      </c>
      <c r="V106" s="566" t="s">
        <v>312</v>
      </c>
      <c r="W106" s="561" t="s">
        <v>312</v>
      </c>
      <c r="X106" s="562" t="s">
        <v>312</v>
      </c>
      <c r="Y106" s="562" t="s">
        <v>312</v>
      </c>
      <c r="Z106" s="566" t="s">
        <v>312</v>
      </c>
      <c r="AA106" s="561" t="s">
        <v>312</v>
      </c>
      <c r="AB106" s="562" t="s">
        <v>312</v>
      </c>
      <c r="AC106" s="562" t="s">
        <v>312</v>
      </c>
      <c r="AD106" s="566" t="s">
        <v>312</v>
      </c>
      <c r="AE106" s="561" t="s">
        <v>312</v>
      </c>
      <c r="AF106" s="562" t="s">
        <v>312</v>
      </c>
      <c r="AG106" s="562" t="s">
        <v>312</v>
      </c>
      <c r="AH106" s="566" t="s">
        <v>312</v>
      </c>
      <c r="AI106" s="561" t="s">
        <v>312</v>
      </c>
      <c r="AJ106" s="562" t="s">
        <v>312</v>
      </c>
      <c r="AK106" s="562" t="s">
        <v>312</v>
      </c>
      <c r="AL106" s="566" t="s">
        <v>312</v>
      </c>
      <c r="AM106" s="561" t="s">
        <v>312</v>
      </c>
      <c r="AN106" s="562" t="s">
        <v>312</v>
      </c>
      <c r="AO106" s="562" t="s">
        <v>312</v>
      </c>
      <c r="AP106" s="566" t="s">
        <v>312</v>
      </c>
      <c r="AQ106" s="561" t="s">
        <v>312</v>
      </c>
      <c r="AR106" s="562" t="s">
        <v>312</v>
      </c>
      <c r="AS106" s="562" t="s">
        <v>312</v>
      </c>
      <c r="AT106" s="566" t="s">
        <v>312</v>
      </c>
      <c r="AU106" s="561" t="s">
        <v>312</v>
      </c>
      <c r="AV106" s="562" t="s">
        <v>312</v>
      </c>
      <c r="AW106" s="562" t="s">
        <v>312</v>
      </c>
      <c r="AX106" s="566" t="s">
        <v>312</v>
      </c>
      <c r="AY106" s="561" t="s">
        <v>312</v>
      </c>
      <c r="AZ106" s="562" t="s">
        <v>312</v>
      </c>
      <c r="BA106" s="562" t="s">
        <v>312</v>
      </c>
      <c r="BB106" s="566" t="s">
        <v>312</v>
      </c>
      <c r="BC106" s="561" t="s">
        <v>312</v>
      </c>
      <c r="BD106" s="562" t="s">
        <v>312</v>
      </c>
      <c r="BE106" s="562" t="s">
        <v>312</v>
      </c>
      <c r="BF106" s="566" t="s">
        <v>312</v>
      </c>
      <c r="BG106" s="561" t="s">
        <v>312</v>
      </c>
      <c r="BH106" s="562" t="s">
        <v>312</v>
      </c>
      <c r="BI106" s="562" t="s">
        <v>312</v>
      </c>
      <c r="BJ106" s="566" t="s">
        <v>312</v>
      </c>
      <c r="BK106" s="561" t="s">
        <v>312</v>
      </c>
      <c r="BL106" s="562" t="s">
        <v>312</v>
      </c>
      <c r="BM106" s="562" t="s">
        <v>312</v>
      </c>
      <c r="BN106" s="566" t="s">
        <v>312</v>
      </c>
      <c r="BO106" s="562" t="s">
        <v>312</v>
      </c>
      <c r="BP106" s="562" t="s">
        <v>312</v>
      </c>
      <c r="BQ106" s="562" t="s">
        <v>312</v>
      </c>
      <c r="BR106" s="562" t="s">
        <v>312</v>
      </c>
      <c r="BS106" s="562" t="s">
        <v>312</v>
      </c>
      <c r="BT106" s="562" t="s">
        <v>312</v>
      </c>
      <c r="BU106" s="562" t="s">
        <v>312</v>
      </c>
      <c r="BV106" s="553" t="s">
        <v>312</v>
      </c>
      <c r="BW106" s="553" t="s">
        <v>312</v>
      </c>
      <c r="BX106" s="553" t="s">
        <v>312</v>
      </c>
      <c r="BY106" s="553" t="s">
        <v>312</v>
      </c>
      <c r="BZ106" s="553" t="s">
        <v>312</v>
      </c>
      <c r="CA106" s="553" t="s">
        <v>312</v>
      </c>
      <c r="CB106" s="553" t="s">
        <v>312</v>
      </c>
      <c r="CC106" s="553" t="s">
        <v>312</v>
      </c>
      <c r="CD106" s="553" t="s">
        <v>312</v>
      </c>
      <c r="CE106" s="553" t="s">
        <v>312</v>
      </c>
      <c r="CF106" s="553" t="s">
        <v>312</v>
      </c>
      <c r="CG106" s="553" t="s">
        <v>312</v>
      </c>
      <c r="CH106" s="553" t="s">
        <v>312</v>
      </c>
      <c r="CI106" s="553" t="s">
        <v>312</v>
      </c>
      <c r="CJ106" s="553" t="s">
        <v>312</v>
      </c>
      <c r="CK106" s="553" t="s">
        <v>312</v>
      </c>
      <c r="CL106" s="562" t="s">
        <v>312</v>
      </c>
      <c r="CM106" s="562" t="s">
        <v>312</v>
      </c>
      <c r="CN106" s="562" t="s">
        <v>312</v>
      </c>
      <c r="CO106" s="562" t="s">
        <v>312</v>
      </c>
      <c r="CP106" s="562" t="s">
        <v>312</v>
      </c>
      <c r="CQ106" s="562" t="s">
        <v>312</v>
      </c>
      <c r="CR106" s="562" t="s">
        <v>312</v>
      </c>
      <c r="CS106" s="562" t="s">
        <v>312</v>
      </c>
      <c r="CT106" s="562" t="s">
        <v>312</v>
      </c>
      <c r="CU106" s="562" t="s">
        <v>312</v>
      </c>
      <c r="CV106" s="562" t="s">
        <v>312</v>
      </c>
      <c r="CW106" s="562" t="s">
        <v>312</v>
      </c>
      <c r="CX106" s="562" t="s">
        <v>312</v>
      </c>
      <c r="CY106" s="562" t="s">
        <v>312</v>
      </c>
      <c r="CZ106" s="562" t="s">
        <v>312</v>
      </c>
      <c r="DA106" s="562" t="s">
        <v>312</v>
      </c>
      <c r="DB106" s="562" t="s">
        <v>312</v>
      </c>
      <c r="DC106" s="562" t="s">
        <v>312</v>
      </c>
      <c r="DD106" s="562" t="s">
        <v>312</v>
      </c>
      <c r="DE106" s="562" t="s">
        <v>312</v>
      </c>
      <c r="DF106" s="562" t="s">
        <v>312</v>
      </c>
      <c r="DG106" s="562" t="s">
        <v>312</v>
      </c>
      <c r="DH106" s="562" t="s">
        <v>312</v>
      </c>
      <c r="DI106" s="562" t="s">
        <v>312</v>
      </c>
      <c r="DJ106" s="562" t="s">
        <v>312</v>
      </c>
      <c r="DK106" s="562" t="s">
        <v>312</v>
      </c>
      <c r="DL106" s="562" t="s">
        <v>312</v>
      </c>
      <c r="DM106" s="562" t="s">
        <v>312</v>
      </c>
      <c r="DN106" s="562" t="s">
        <v>312</v>
      </c>
      <c r="DO106" s="562" t="s">
        <v>312</v>
      </c>
      <c r="DP106" s="562" t="s">
        <v>312</v>
      </c>
      <c r="DQ106" s="563" t="s">
        <v>312</v>
      </c>
      <c r="DR106" s="564" t="s">
        <v>312</v>
      </c>
      <c r="DS106" s="562" t="s">
        <v>312</v>
      </c>
      <c r="DT106" s="562" t="s">
        <v>312</v>
      </c>
      <c r="DU106" s="562" t="s">
        <v>312</v>
      </c>
      <c r="DV106" s="562" t="s">
        <v>312</v>
      </c>
      <c r="DW106" s="562" t="s">
        <v>312</v>
      </c>
      <c r="DX106" s="562" t="s">
        <v>312</v>
      </c>
      <c r="DY106" s="562" t="s">
        <v>312</v>
      </c>
      <c r="DZ106" s="562" t="s">
        <v>312</v>
      </c>
      <c r="EA106" s="562" t="s">
        <v>312</v>
      </c>
      <c r="EB106" s="562" t="s">
        <v>312</v>
      </c>
      <c r="EC106" s="562" t="s">
        <v>312</v>
      </c>
      <c r="ED106" s="562" t="s">
        <v>312</v>
      </c>
      <c r="EE106" s="562" t="s">
        <v>312</v>
      </c>
      <c r="EF106" s="562" t="s">
        <v>312</v>
      </c>
      <c r="EG106" s="562" t="s">
        <v>312</v>
      </c>
      <c r="EH106" s="562" t="s">
        <v>312</v>
      </c>
      <c r="EI106" s="562" t="s">
        <v>312</v>
      </c>
      <c r="EJ106" s="562" t="s">
        <v>312</v>
      </c>
      <c r="EK106" s="562" t="s">
        <v>312</v>
      </c>
      <c r="EL106" s="562" t="s">
        <v>312</v>
      </c>
      <c r="EM106" s="562" t="s">
        <v>312</v>
      </c>
      <c r="EN106" s="562" t="s">
        <v>312</v>
      </c>
      <c r="EO106" s="553" t="s">
        <v>312</v>
      </c>
      <c r="EP106" s="553" t="s">
        <v>312</v>
      </c>
      <c r="EQ106" s="553" t="s">
        <v>312</v>
      </c>
      <c r="ER106" s="553" t="s">
        <v>312</v>
      </c>
      <c r="ES106" s="553" t="s">
        <v>312</v>
      </c>
      <c r="ET106" s="553" t="s">
        <v>312</v>
      </c>
      <c r="EU106" s="553" t="s">
        <v>312</v>
      </c>
      <c r="EV106" s="553" t="s">
        <v>312</v>
      </c>
      <c r="EW106" s="553" t="s">
        <v>312</v>
      </c>
      <c r="EX106" s="553" t="s">
        <v>312</v>
      </c>
      <c r="EY106" s="553" t="s">
        <v>312</v>
      </c>
      <c r="EZ106" s="553" t="s">
        <v>312</v>
      </c>
      <c r="FA106" s="553" t="s">
        <v>312</v>
      </c>
      <c r="FB106" s="553" t="s">
        <v>312</v>
      </c>
      <c r="FC106" s="553" t="s">
        <v>312</v>
      </c>
      <c r="FD106" s="553" t="s">
        <v>312</v>
      </c>
      <c r="FE106" s="556" t="s">
        <v>312</v>
      </c>
      <c r="FF106" s="565"/>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row>
    <row r="107" spans="1:186" ht="15.75" customHeight="1" x14ac:dyDescent="0.2">
      <c r="A107" s="593" t="str">
        <f t="shared" si="6"/>
        <v>Reservoir</v>
      </c>
      <c r="B107" s="594" t="str">
        <f t="shared" si="4"/>
        <v>Reservoir/POOR</v>
      </c>
      <c r="C107" s="763"/>
      <c r="D107" s="775"/>
      <c r="E107" s="551" t="s">
        <v>331</v>
      </c>
      <c r="F107" s="552" t="s">
        <v>312</v>
      </c>
      <c r="G107" s="561" t="s">
        <v>312</v>
      </c>
      <c r="H107" s="562" t="s">
        <v>312</v>
      </c>
      <c r="I107" s="562" t="s">
        <v>312</v>
      </c>
      <c r="J107" s="566" t="s">
        <v>312</v>
      </c>
      <c r="K107" s="561" t="s">
        <v>312</v>
      </c>
      <c r="L107" s="562" t="s">
        <v>312</v>
      </c>
      <c r="M107" s="562" t="s">
        <v>312</v>
      </c>
      <c r="N107" s="566" t="s">
        <v>312</v>
      </c>
      <c r="O107" s="561" t="s">
        <v>312</v>
      </c>
      <c r="P107" s="562" t="s">
        <v>312</v>
      </c>
      <c r="Q107" s="562" t="s">
        <v>312</v>
      </c>
      <c r="R107" s="566" t="s">
        <v>312</v>
      </c>
      <c r="S107" s="561" t="s">
        <v>312</v>
      </c>
      <c r="T107" s="562" t="s">
        <v>312</v>
      </c>
      <c r="U107" s="562" t="s">
        <v>312</v>
      </c>
      <c r="V107" s="566" t="s">
        <v>312</v>
      </c>
      <c r="W107" s="561" t="s">
        <v>312</v>
      </c>
      <c r="X107" s="562" t="s">
        <v>312</v>
      </c>
      <c r="Y107" s="562" t="s">
        <v>312</v>
      </c>
      <c r="Z107" s="566" t="s">
        <v>312</v>
      </c>
      <c r="AA107" s="561" t="s">
        <v>312</v>
      </c>
      <c r="AB107" s="562" t="s">
        <v>312</v>
      </c>
      <c r="AC107" s="562" t="s">
        <v>312</v>
      </c>
      <c r="AD107" s="566" t="s">
        <v>312</v>
      </c>
      <c r="AE107" s="561" t="s">
        <v>312</v>
      </c>
      <c r="AF107" s="562" t="s">
        <v>312</v>
      </c>
      <c r="AG107" s="562" t="s">
        <v>312</v>
      </c>
      <c r="AH107" s="566" t="s">
        <v>312</v>
      </c>
      <c r="AI107" s="561" t="s">
        <v>312</v>
      </c>
      <c r="AJ107" s="562" t="s">
        <v>312</v>
      </c>
      <c r="AK107" s="562" t="s">
        <v>312</v>
      </c>
      <c r="AL107" s="566" t="s">
        <v>312</v>
      </c>
      <c r="AM107" s="561" t="s">
        <v>312</v>
      </c>
      <c r="AN107" s="562" t="s">
        <v>312</v>
      </c>
      <c r="AO107" s="562" t="s">
        <v>312</v>
      </c>
      <c r="AP107" s="566" t="s">
        <v>312</v>
      </c>
      <c r="AQ107" s="561" t="s">
        <v>312</v>
      </c>
      <c r="AR107" s="562" t="s">
        <v>312</v>
      </c>
      <c r="AS107" s="562" t="s">
        <v>312</v>
      </c>
      <c r="AT107" s="566" t="s">
        <v>312</v>
      </c>
      <c r="AU107" s="561" t="s">
        <v>312</v>
      </c>
      <c r="AV107" s="562" t="s">
        <v>312</v>
      </c>
      <c r="AW107" s="562" t="s">
        <v>312</v>
      </c>
      <c r="AX107" s="566" t="s">
        <v>312</v>
      </c>
      <c r="AY107" s="561" t="s">
        <v>312</v>
      </c>
      <c r="AZ107" s="562" t="s">
        <v>312</v>
      </c>
      <c r="BA107" s="562" t="s">
        <v>312</v>
      </c>
      <c r="BB107" s="566" t="s">
        <v>312</v>
      </c>
      <c r="BC107" s="561" t="s">
        <v>312</v>
      </c>
      <c r="BD107" s="562" t="s">
        <v>312</v>
      </c>
      <c r="BE107" s="562" t="s">
        <v>312</v>
      </c>
      <c r="BF107" s="566" t="s">
        <v>312</v>
      </c>
      <c r="BG107" s="561" t="s">
        <v>312</v>
      </c>
      <c r="BH107" s="562" t="s">
        <v>312</v>
      </c>
      <c r="BI107" s="562" t="s">
        <v>312</v>
      </c>
      <c r="BJ107" s="566" t="s">
        <v>312</v>
      </c>
      <c r="BK107" s="561" t="s">
        <v>312</v>
      </c>
      <c r="BL107" s="562" t="s">
        <v>312</v>
      </c>
      <c r="BM107" s="562" t="s">
        <v>312</v>
      </c>
      <c r="BN107" s="566" t="s">
        <v>312</v>
      </c>
      <c r="BO107" s="562" t="s">
        <v>312</v>
      </c>
      <c r="BP107" s="562" t="s">
        <v>312</v>
      </c>
      <c r="BQ107" s="562" t="s">
        <v>312</v>
      </c>
      <c r="BR107" s="562" t="s">
        <v>312</v>
      </c>
      <c r="BS107" s="562" t="s">
        <v>312</v>
      </c>
      <c r="BT107" s="562" t="s">
        <v>312</v>
      </c>
      <c r="BU107" s="562" t="s">
        <v>312</v>
      </c>
      <c r="BV107" s="553" t="s">
        <v>312</v>
      </c>
      <c r="BW107" s="553" t="s">
        <v>312</v>
      </c>
      <c r="BX107" s="553" t="s">
        <v>312</v>
      </c>
      <c r="BY107" s="553" t="s">
        <v>312</v>
      </c>
      <c r="BZ107" s="553" t="s">
        <v>312</v>
      </c>
      <c r="CA107" s="553" t="s">
        <v>312</v>
      </c>
      <c r="CB107" s="553" t="s">
        <v>312</v>
      </c>
      <c r="CC107" s="553" t="s">
        <v>312</v>
      </c>
      <c r="CD107" s="553" t="s">
        <v>312</v>
      </c>
      <c r="CE107" s="553" t="s">
        <v>312</v>
      </c>
      <c r="CF107" s="553" t="s">
        <v>312</v>
      </c>
      <c r="CG107" s="553" t="s">
        <v>312</v>
      </c>
      <c r="CH107" s="553" t="s">
        <v>312</v>
      </c>
      <c r="CI107" s="553" t="s">
        <v>312</v>
      </c>
      <c r="CJ107" s="553" t="s">
        <v>312</v>
      </c>
      <c r="CK107" s="553" t="s">
        <v>312</v>
      </c>
      <c r="CL107" s="553" t="s">
        <v>312</v>
      </c>
      <c r="CM107" s="553" t="s">
        <v>312</v>
      </c>
      <c r="CN107" s="553" t="s">
        <v>312</v>
      </c>
      <c r="CO107" s="553" t="s">
        <v>312</v>
      </c>
      <c r="CP107" s="553" t="s">
        <v>312</v>
      </c>
      <c r="CQ107" s="553" t="s">
        <v>312</v>
      </c>
      <c r="CR107" s="553" t="s">
        <v>312</v>
      </c>
      <c r="CS107" s="553" t="s">
        <v>312</v>
      </c>
      <c r="CT107" s="553" t="s">
        <v>312</v>
      </c>
      <c r="CU107" s="553" t="s">
        <v>312</v>
      </c>
      <c r="CV107" s="553" t="s">
        <v>312</v>
      </c>
      <c r="CW107" s="553" t="s">
        <v>312</v>
      </c>
      <c r="CX107" s="553" t="s">
        <v>312</v>
      </c>
      <c r="CY107" s="553" t="s">
        <v>312</v>
      </c>
      <c r="CZ107" s="553" t="s">
        <v>312</v>
      </c>
      <c r="DA107" s="553" t="s">
        <v>312</v>
      </c>
      <c r="DB107" s="553" t="s">
        <v>312</v>
      </c>
      <c r="DC107" s="562" t="s">
        <v>312</v>
      </c>
      <c r="DD107" s="574">
        <v>5</v>
      </c>
      <c r="DE107" s="574" t="s">
        <v>334</v>
      </c>
      <c r="DF107" s="553" t="s">
        <v>312</v>
      </c>
      <c r="DG107" s="553" t="s">
        <v>312</v>
      </c>
      <c r="DH107" s="553" t="s">
        <v>312</v>
      </c>
      <c r="DI107" s="553" t="s">
        <v>312</v>
      </c>
      <c r="DJ107" s="553" t="s">
        <v>312</v>
      </c>
      <c r="DK107" s="553" t="s">
        <v>312</v>
      </c>
      <c r="DL107" s="553" t="s">
        <v>312</v>
      </c>
      <c r="DM107" s="553" t="s">
        <v>312</v>
      </c>
      <c r="DN107" s="553" t="s">
        <v>312</v>
      </c>
      <c r="DO107" s="553" t="s">
        <v>312</v>
      </c>
      <c r="DP107" s="553" t="s">
        <v>312</v>
      </c>
      <c r="DQ107" s="555" t="s">
        <v>312</v>
      </c>
      <c r="DR107" s="552" t="s">
        <v>312</v>
      </c>
      <c r="DS107" s="553" t="s">
        <v>312</v>
      </c>
      <c r="DT107" s="553" t="s">
        <v>312</v>
      </c>
      <c r="DU107" s="553" t="s">
        <v>312</v>
      </c>
      <c r="DV107" s="553" t="s">
        <v>312</v>
      </c>
      <c r="DW107" s="553" t="s">
        <v>312</v>
      </c>
      <c r="DX107" s="553" t="s">
        <v>312</v>
      </c>
      <c r="DY107" s="553" t="s">
        <v>312</v>
      </c>
      <c r="DZ107" s="553" t="s">
        <v>312</v>
      </c>
      <c r="EA107" s="553" t="s">
        <v>312</v>
      </c>
      <c r="EB107" s="553" t="s">
        <v>312</v>
      </c>
      <c r="EC107" s="553" t="s">
        <v>312</v>
      </c>
      <c r="ED107" s="553" t="s">
        <v>312</v>
      </c>
      <c r="EE107" s="553" t="s">
        <v>312</v>
      </c>
      <c r="EF107" s="553" t="s">
        <v>312</v>
      </c>
      <c r="EG107" s="553" t="s">
        <v>312</v>
      </c>
      <c r="EH107" s="553" t="s">
        <v>312</v>
      </c>
      <c r="EI107" s="553" t="s">
        <v>312</v>
      </c>
      <c r="EJ107" s="553" t="s">
        <v>312</v>
      </c>
      <c r="EK107" s="553" t="s">
        <v>312</v>
      </c>
      <c r="EL107" s="553" t="s">
        <v>312</v>
      </c>
      <c r="EM107" s="553" t="s">
        <v>312</v>
      </c>
      <c r="EN107" s="553" t="s">
        <v>312</v>
      </c>
      <c r="EO107" s="553" t="s">
        <v>312</v>
      </c>
      <c r="EP107" s="553" t="s">
        <v>312</v>
      </c>
      <c r="EQ107" s="553" t="s">
        <v>312</v>
      </c>
      <c r="ER107" s="553" t="s">
        <v>312</v>
      </c>
      <c r="ES107" s="553" t="s">
        <v>312</v>
      </c>
      <c r="ET107" s="553" t="s">
        <v>312</v>
      </c>
      <c r="EU107" s="553" t="s">
        <v>312</v>
      </c>
      <c r="EV107" s="553" t="s">
        <v>312</v>
      </c>
      <c r="EW107" s="553" t="s">
        <v>312</v>
      </c>
      <c r="EX107" s="553" t="s">
        <v>312</v>
      </c>
      <c r="EY107" s="553" t="s">
        <v>312</v>
      </c>
      <c r="EZ107" s="553" t="s">
        <v>312</v>
      </c>
      <c r="FA107" s="553" t="s">
        <v>312</v>
      </c>
      <c r="FB107" s="553" t="s">
        <v>312</v>
      </c>
      <c r="FC107" s="553" t="s">
        <v>312</v>
      </c>
      <c r="FD107" s="553" t="s">
        <v>312</v>
      </c>
      <c r="FE107" s="556" t="s">
        <v>312</v>
      </c>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row>
    <row r="108" spans="1:186" ht="15.75" customHeight="1" x14ac:dyDescent="0.2">
      <c r="A108" s="593" t="str">
        <f t="shared" si="6"/>
        <v>Reservoir</v>
      </c>
      <c r="B108" s="594" t="str">
        <f t="shared" si="4"/>
        <v>Reservoir/MODERATE</v>
      </c>
      <c r="C108" s="763"/>
      <c r="D108" s="775"/>
      <c r="E108" s="551" t="s">
        <v>130</v>
      </c>
      <c r="F108" s="552" t="s">
        <v>312</v>
      </c>
      <c r="G108" s="561" t="s">
        <v>312</v>
      </c>
      <c r="H108" s="562" t="s">
        <v>312</v>
      </c>
      <c r="I108" s="562" t="s">
        <v>312</v>
      </c>
      <c r="J108" s="566" t="s">
        <v>312</v>
      </c>
      <c r="K108" s="561" t="s">
        <v>312</v>
      </c>
      <c r="L108" s="562" t="s">
        <v>312</v>
      </c>
      <c r="M108" s="562" t="s">
        <v>312</v>
      </c>
      <c r="N108" s="566" t="s">
        <v>312</v>
      </c>
      <c r="O108" s="561" t="s">
        <v>312</v>
      </c>
      <c r="P108" s="562" t="s">
        <v>312</v>
      </c>
      <c r="Q108" s="562" t="s">
        <v>312</v>
      </c>
      <c r="R108" s="566" t="s">
        <v>312</v>
      </c>
      <c r="S108" s="561" t="s">
        <v>312</v>
      </c>
      <c r="T108" s="562" t="s">
        <v>312</v>
      </c>
      <c r="U108" s="562" t="s">
        <v>312</v>
      </c>
      <c r="V108" s="566" t="s">
        <v>312</v>
      </c>
      <c r="W108" s="561" t="s">
        <v>312</v>
      </c>
      <c r="X108" s="562" t="s">
        <v>312</v>
      </c>
      <c r="Y108" s="562" t="s">
        <v>312</v>
      </c>
      <c r="Z108" s="566" t="s">
        <v>312</v>
      </c>
      <c r="AA108" s="561" t="s">
        <v>312</v>
      </c>
      <c r="AB108" s="562" t="s">
        <v>312</v>
      </c>
      <c r="AC108" s="562" t="s">
        <v>312</v>
      </c>
      <c r="AD108" s="566" t="s">
        <v>312</v>
      </c>
      <c r="AE108" s="561" t="s">
        <v>312</v>
      </c>
      <c r="AF108" s="562" t="s">
        <v>312</v>
      </c>
      <c r="AG108" s="562" t="s">
        <v>312</v>
      </c>
      <c r="AH108" s="566" t="s">
        <v>312</v>
      </c>
      <c r="AI108" s="561" t="s">
        <v>312</v>
      </c>
      <c r="AJ108" s="562" t="s">
        <v>312</v>
      </c>
      <c r="AK108" s="562" t="s">
        <v>312</v>
      </c>
      <c r="AL108" s="566" t="s">
        <v>312</v>
      </c>
      <c r="AM108" s="561" t="s">
        <v>312</v>
      </c>
      <c r="AN108" s="562" t="s">
        <v>312</v>
      </c>
      <c r="AO108" s="562" t="s">
        <v>312</v>
      </c>
      <c r="AP108" s="566" t="s">
        <v>312</v>
      </c>
      <c r="AQ108" s="561" t="s">
        <v>312</v>
      </c>
      <c r="AR108" s="562" t="s">
        <v>312</v>
      </c>
      <c r="AS108" s="562" t="s">
        <v>312</v>
      </c>
      <c r="AT108" s="566" t="s">
        <v>312</v>
      </c>
      <c r="AU108" s="561" t="s">
        <v>312</v>
      </c>
      <c r="AV108" s="562" t="s">
        <v>312</v>
      </c>
      <c r="AW108" s="562" t="s">
        <v>312</v>
      </c>
      <c r="AX108" s="566" t="s">
        <v>312</v>
      </c>
      <c r="AY108" s="561" t="s">
        <v>312</v>
      </c>
      <c r="AZ108" s="562" t="s">
        <v>312</v>
      </c>
      <c r="BA108" s="562" t="s">
        <v>312</v>
      </c>
      <c r="BB108" s="566" t="s">
        <v>312</v>
      </c>
      <c r="BC108" s="561" t="s">
        <v>312</v>
      </c>
      <c r="BD108" s="562" t="s">
        <v>312</v>
      </c>
      <c r="BE108" s="562" t="s">
        <v>312</v>
      </c>
      <c r="BF108" s="566" t="s">
        <v>312</v>
      </c>
      <c r="BG108" s="561" t="s">
        <v>312</v>
      </c>
      <c r="BH108" s="562" t="s">
        <v>312</v>
      </c>
      <c r="BI108" s="562" t="s">
        <v>312</v>
      </c>
      <c r="BJ108" s="566" t="s">
        <v>312</v>
      </c>
      <c r="BK108" s="561" t="s">
        <v>312</v>
      </c>
      <c r="BL108" s="562" t="s">
        <v>312</v>
      </c>
      <c r="BM108" s="562" t="s">
        <v>312</v>
      </c>
      <c r="BN108" s="566" t="s">
        <v>312</v>
      </c>
      <c r="BO108" s="562" t="s">
        <v>312</v>
      </c>
      <c r="BP108" s="562" t="s">
        <v>312</v>
      </c>
      <c r="BQ108" s="562" t="s">
        <v>312</v>
      </c>
      <c r="BR108" s="562" t="s">
        <v>312</v>
      </c>
      <c r="BS108" s="562" t="s">
        <v>312</v>
      </c>
      <c r="BT108" s="562" t="s">
        <v>312</v>
      </c>
      <c r="BU108" s="562" t="s">
        <v>312</v>
      </c>
      <c r="BV108" s="553" t="s">
        <v>312</v>
      </c>
      <c r="BW108" s="553" t="s">
        <v>312</v>
      </c>
      <c r="BX108" s="553" t="s">
        <v>312</v>
      </c>
      <c r="BY108" s="553" t="s">
        <v>312</v>
      </c>
      <c r="BZ108" s="553" t="s">
        <v>312</v>
      </c>
      <c r="CA108" s="553" t="s">
        <v>312</v>
      </c>
      <c r="CB108" s="553" t="s">
        <v>312</v>
      </c>
      <c r="CC108" s="553" t="s">
        <v>312</v>
      </c>
      <c r="CD108" s="553" t="s">
        <v>312</v>
      </c>
      <c r="CE108" s="553" t="s">
        <v>312</v>
      </c>
      <c r="CF108" s="553" t="s">
        <v>312</v>
      </c>
      <c r="CG108" s="553" t="s">
        <v>312</v>
      </c>
      <c r="CH108" s="553" t="s">
        <v>312</v>
      </c>
      <c r="CI108" s="553" t="s">
        <v>312</v>
      </c>
      <c r="CJ108" s="553" t="s">
        <v>312</v>
      </c>
      <c r="CK108" s="553" t="s">
        <v>312</v>
      </c>
      <c r="CL108" s="553" t="s">
        <v>312</v>
      </c>
      <c r="CM108" s="553" t="s">
        <v>312</v>
      </c>
      <c r="CN108" s="553" t="s">
        <v>312</v>
      </c>
      <c r="CO108" s="553" t="s">
        <v>312</v>
      </c>
      <c r="CP108" s="553" t="s">
        <v>312</v>
      </c>
      <c r="CQ108" s="553" t="s">
        <v>312</v>
      </c>
      <c r="CR108" s="553" t="s">
        <v>312</v>
      </c>
      <c r="CS108" s="553" t="s">
        <v>312</v>
      </c>
      <c r="CT108" s="553" t="s">
        <v>312</v>
      </c>
      <c r="CU108" s="553" t="s">
        <v>312</v>
      </c>
      <c r="CV108" s="553" t="s">
        <v>312</v>
      </c>
      <c r="CW108" s="553" t="s">
        <v>312</v>
      </c>
      <c r="CX108" s="553" t="s">
        <v>312</v>
      </c>
      <c r="CY108" s="553" t="s">
        <v>312</v>
      </c>
      <c r="CZ108" s="553" t="s">
        <v>312</v>
      </c>
      <c r="DA108" s="553" t="s">
        <v>312</v>
      </c>
      <c r="DB108" s="553" t="s">
        <v>312</v>
      </c>
      <c r="DC108" s="562" t="s">
        <v>312</v>
      </c>
      <c r="DD108" s="562" t="s">
        <v>312</v>
      </c>
      <c r="DE108" s="574" t="s">
        <v>317</v>
      </c>
      <c r="DF108" s="553" t="s">
        <v>312</v>
      </c>
      <c r="DG108" s="553" t="s">
        <v>312</v>
      </c>
      <c r="DH108" s="553" t="s">
        <v>312</v>
      </c>
      <c r="DI108" s="553" t="s">
        <v>312</v>
      </c>
      <c r="DJ108" s="553" t="s">
        <v>312</v>
      </c>
      <c r="DK108" s="553" t="s">
        <v>312</v>
      </c>
      <c r="DL108" s="553" t="s">
        <v>312</v>
      </c>
      <c r="DM108" s="553" t="s">
        <v>312</v>
      </c>
      <c r="DN108" s="553" t="s">
        <v>312</v>
      </c>
      <c r="DO108" s="553" t="s">
        <v>312</v>
      </c>
      <c r="DP108" s="553" t="s">
        <v>312</v>
      </c>
      <c r="DQ108" s="555" t="s">
        <v>312</v>
      </c>
      <c r="DR108" s="552" t="s">
        <v>312</v>
      </c>
      <c r="DS108" s="553" t="s">
        <v>312</v>
      </c>
      <c r="DT108" s="553" t="s">
        <v>312</v>
      </c>
      <c r="DU108" s="553" t="s">
        <v>312</v>
      </c>
      <c r="DV108" s="553" t="s">
        <v>312</v>
      </c>
      <c r="DW108" s="553" t="s">
        <v>312</v>
      </c>
      <c r="DX108" s="553" t="s">
        <v>312</v>
      </c>
      <c r="DY108" s="553" t="s">
        <v>312</v>
      </c>
      <c r="DZ108" s="553" t="s">
        <v>312</v>
      </c>
      <c r="EA108" s="553" t="s">
        <v>312</v>
      </c>
      <c r="EB108" s="553" t="s">
        <v>312</v>
      </c>
      <c r="EC108" s="553" t="s">
        <v>312</v>
      </c>
      <c r="ED108" s="553" t="s">
        <v>312</v>
      </c>
      <c r="EE108" s="553" t="s">
        <v>312</v>
      </c>
      <c r="EF108" s="553" t="s">
        <v>312</v>
      </c>
      <c r="EG108" s="553" t="s">
        <v>312</v>
      </c>
      <c r="EH108" s="553" t="s">
        <v>312</v>
      </c>
      <c r="EI108" s="553" t="s">
        <v>312</v>
      </c>
      <c r="EJ108" s="553" t="s">
        <v>312</v>
      </c>
      <c r="EK108" s="553" t="s">
        <v>312</v>
      </c>
      <c r="EL108" s="553" t="s">
        <v>312</v>
      </c>
      <c r="EM108" s="553" t="s">
        <v>312</v>
      </c>
      <c r="EN108" s="553" t="s">
        <v>312</v>
      </c>
      <c r="EO108" s="553" t="s">
        <v>312</v>
      </c>
      <c r="EP108" s="553" t="s">
        <v>312</v>
      </c>
      <c r="EQ108" s="553" t="s">
        <v>312</v>
      </c>
      <c r="ER108" s="553" t="s">
        <v>312</v>
      </c>
      <c r="ES108" s="553" t="s">
        <v>312</v>
      </c>
      <c r="ET108" s="553" t="s">
        <v>312</v>
      </c>
      <c r="EU108" s="553" t="s">
        <v>312</v>
      </c>
      <c r="EV108" s="553" t="s">
        <v>312</v>
      </c>
      <c r="EW108" s="553" t="s">
        <v>312</v>
      </c>
      <c r="EX108" s="553" t="s">
        <v>312</v>
      </c>
      <c r="EY108" s="553" t="s">
        <v>312</v>
      </c>
      <c r="EZ108" s="553" t="s">
        <v>312</v>
      </c>
      <c r="FA108" s="553" t="s">
        <v>312</v>
      </c>
      <c r="FB108" s="553" t="s">
        <v>312</v>
      </c>
      <c r="FC108" s="553" t="s">
        <v>312</v>
      </c>
      <c r="FD108" s="553" t="s">
        <v>312</v>
      </c>
      <c r="FE108" s="556" t="s">
        <v>312</v>
      </c>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row>
    <row r="109" spans="1:186" ht="15.75" customHeight="1" x14ac:dyDescent="0.2">
      <c r="A109" s="593" t="str">
        <f t="shared" si="6"/>
        <v>Reservoir</v>
      </c>
      <c r="B109" s="594" t="str">
        <f t="shared" si="4"/>
        <v>Reservoir/GOOD</v>
      </c>
      <c r="C109" s="764"/>
      <c r="D109" s="776"/>
      <c r="E109" s="551" t="s">
        <v>332</v>
      </c>
      <c r="F109" s="552" t="s">
        <v>312</v>
      </c>
      <c r="G109" s="561" t="s">
        <v>312</v>
      </c>
      <c r="H109" s="562" t="s">
        <v>312</v>
      </c>
      <c r="I109" s="562" t="s">
        <v>312</v>
      </c>
      <c r="J109" s="566" t="s">
        <v>312</v>
      </c>
      <c r="K109" s="561" t="s">
        <v>312</v>
      </c>
      <c r="L109" s="562" t="s">
        <v>312</v>
      </c>
      <c r="M109" s="562" t="s">
        <v>312</v>
      </c>
      <c r="N109" s="566" t="s">
        <v>312</v>
      </c>
      <c r="O109" s="561" t="s">
        <v>312</v>
      </c>
      <c r="P109" s="562" t="s">
        <v>312</v>
      </c>
      <c r="Q109" s="562" t="s">
        <v>312</v>
      </c>
      <c r="R109" s="566" t="s">
        <v>312</v>
      </c>
      <c r="S109" s="561" t="s">
        <v>312</v>
      </c>
      <c r="T109" s="562" t="s">
        <v>312</v>
      </c>
      <c r="U109" s="562" t="s">
        <v>312</v>
      </c>
      <c r="V109" s="566" t="s">
        <v>312</v>
      </c>
      <c r="W109" s="561" t="s">
        <v>312</v>
      </c>
      <c r="X109" s="562" t="s">
        <v>312</v>
      </c>
      <c r="Y109" s="562" t="s">
        <v>312</v>
      </c>
      <c r="Z109" s="566" t="s">
        <v>312</v>
      </c>
      <c r="AA109" s="561" t="s">
        <v>312</v>
      </c>
      <c r="AB109" s="562" t="s">
        <v>312</v>
      </c>
      <c r="AC109" s="562" t="s">
        <v>312</v>
      </c>
      <c r="AD109" s="566" t="s">
        <v>312</v>
      </c>
      <c r="AE109" s="561" t="s">
        <v>312</v>
      </c>
      <c r="AF109" s="562" t="s">
        <v>312</v>
      </c>
      <c r="AG109" s="562" t="s">
        <v>312</v>
      </c>
      <c r="AH109" s="566" t="s">
        <v>312</v>
      </c>
      <c r="AI109" s="561" t="s">
        <v>312</v>
      </c>
      <c r="AJ109" s="562" t="s">
        <v>312</v>
      </c>
      <c r="AK109" s="562" t="s">
        <v>312</v>
      </c>
      <c r="AL109" s="566" t="s">
        <v>312</v>
      </c>
      <c r="AM109" s="561" t="s">
        <v>312</v>
      </c>
      <c r="AN109" s="562" t="s">
        <v>312</v>
      </c>
      <c r="AO109" s="562" t="s">
        <v>312</v>
      </c>
      <c r="AP109" s="566" t="s">
        <v>312</v>
      </c>
      <c r="AQ109" s="561" t="s">
        <v>312</v>
      </c>
      <c r="AR109" s="562" t="s">
        <v>312</v>
      </c>
      <c r="AS109" s="562" t="s">
        <v>312</v>
      </c>
      <c r="AT109" s="566" t="s">
        <v>312</v>
      </c>
      <c r="AU109" s="561" t="s">
        <v>312</v>
      </c>
      <c r="AV109" s="562" t="s">
        <v>312</v>
      </c>
      <c r="AW109" s="562" t="s">
        <v>312</v>
      </c>
      <c r="AX109" s="566" t="s">
        <v>312</v>
      </c>
      <c r="AY109" s="561" t="s">
        <v>312</v>
      </c>
      <c r="AZ109" s="562" t="s">
        <v>312</v>
      </c>
      <c r="BA109" s="562" t="s">
        <v>312</v>
      </c>
      <c r="BB109" s="566" t="s">
        <v>312</v>
      </c>
      <c r="BC109" s="561" t="s">
        <v>312</v>
      </c>
      <c r="BD109" s="562" t="s">
        <v>312</v>
      </c>
      <c r="BE109" s="562" t="s">
        <v>312</v>
      </c>
      <c r="BF109" s="566" t="s">
        <v>312</v>
      </c>
      <c r="BG109" s="561" t="s">
        <v>312</v>
      </c>
      <c r="BH109" s="562" t="s">
        <v>312</v>
      </c>
      <c r="BI109" s="562" t="s">
        <v>312</v>
      </c>
      <c r="BJ109" s="566" t="s">
        <v>312</v>
      </c>
      <c r="BK109" s="561" t="s">
        <v>312</v>
      </c>
      <c r="BL109" s="562" t="s">
        <v>312</v>
      </c>
      <c r="BM109" s="562" t="s">
        <v>312</v>
      </c>
      <c r="BN109" s="566" t="s">
        <v>312</v>
      </c>
      <c r="BO109" s="562" t="s">
        <v>312</v>
      </c>
      <c r="BP109" s="562" t="s">
        <v>312</v>
      </c>
      <c r="BQ109" s="562" t="s">
        <v>312</v>
      </c>
      <c r="BR109" s="562" t="s">
        <v>312</v>
      </c>
      <c r="BS109" s="562" t="s">
        <v>312</v>
      </c>
      <c r="BT109" s="562" t="s">
        <v>312</v>
      </c>
      <c r="BU109" s="562" t="s">
        <v>312</v>
      </c>
      <c r="BV109" s="553" t="s">
        <v>312</v>
      </c>
      <c r="BW109" s="553" t="s">
        <v>312</v>
      </c>
      <c r="BX109" s="553" t="s">
        <v>312</v>
      </c>
      <c r="BY109" s="553" t="s">
        <v>312</v>
      </c>
      <c r="BZ109" s="553" t="s">
        <v>312</v>
      </c>
      <c r="CA109" s="553" t="s">
        <v>312</v>
      </c>
      <c r="CB109" s="553" t="s">
        <v>312</v>
      </c>
      <c r="CC109" s="553" t="s">
        <v>312</v>
      </c>
      <c r="CD109" s="553" t="s">
        <v>312</v>
      </c>
      <c r="CE109" s="553" t="s">
        <v>312</v>
      </c>
      <c r="CF109" s="553" t="s">
        <v>312</v>
      </c>
      <c r="CG109" s="553" t="s">
        <v>312</v>
      </c>
      <c r="CH109" s="553" t="s">
        <v>312</v>
      </c>
      <c r="CI109" s="553" t="s">
        <v>312</v>
      </c>
      <c r="CJ109" s="553" t="s">
        <v>312</v>
      </c>
      <c r="CK109" s="553" t="s">
        <v>312</v>
      </c>
      <c r="CL109" s="553" t="s">
        <v>312</v>
      </c>
      <c r="CM109" s="553" t="s">
        <v>312</v>
      </c>
      <c r="CN109" s="553" t="s">
        <v>312</v>
      </c>
      <c r="CO109" s="553" t="s">
        <v>312</v>
      </c>
      <c r="CP109" s="553" t="s">
        <v>312</v>
      </c>
      <c r="CQ109" s="553" t="s">
        <v>312</v>
      </c>
      <c r="CR109" s="553" t="s">
        <v>312</v>
      </c>
      <c r="CS109" s="553" t="s">
        <v>312</v>
      </c>
      <c r="CT109" s="553" t="s">
        <v>312</v>
      </c>
      <c r="CU109" s="553" t="s">
        <v>312</v>
      </c>
      <c r="CV109" s="553" t="s">
        <v>312</v>
      </c>
      <c r="CW109" s="553" t="s">
        <v>312</v>
      </c>
      <c r="CX109" s="553" t="s">
        <v>312</v>
      </c>
      <c r="CY109" s="553" t="s">
        <v>312</v>
      </c>
      <c r="CZ109" s="553" t="s">
        <v>312</v>
      </c>
      <c r="DA109" s="553" t="s">
        <v>312</v>
      </c>
      <c r="DB109" s="553" t="s">
        <v>312</v>
      </c>
      <c r="DC109" s="562" t="s">
        <v>312</v>
      </c>
      <c r="DD109" s="562" t="s">
        <v>312</v>
      </c>
      <c r="DE109" s="562" t="s">
        <v>312</v>
      </c>
      <c r="DF109" s="553" t="s">
        <v>312</v>
      </c>
      <c r="DG109" s="553" t="s">
        <v>312</v>
      </c>
      <c r="DH109" s="553" t="s">
        <v>312</v>
      </c>
      <c r="DI109" s="553" t="s">
        <v>312</v>
      </c>
      <c r="DJ109" s="553" t="s">
        <v>312</v>
      </c>
      <c r="DK109" s="553" t="s">
        <v>312</v>
      </c>
      <c r="DL109" s="553" t="s">
        <v>312</v>
      </c>
      <c r="DM109" s="553" t="s">
        <v>312</v>
      </c>
      <c r="DN109" s="553" t="s">
        <v>312</v>
      </c>
      <c r="DO109" s="553" t="s">
        <v>312</v>
      </c>
      <c r="DP109" s="553" t="s">
        <v>312</v>
      </c>
      <c r="DQ109" s="555" t="s">
        <v>312</v>
      </c>
      <c r="DR109" s="552" t="s">
        <v>312</v>
      </c>
      <c r="DS109" s="553" t="s">
        <v>312</v>
      </c>
      <c r="DT109" s="553" t="s">
        <v>312</v>
      </c>
      <c r="DU109" s="553" t="s">
        <v>312</v>
      </c>
      <c r="DV109" s="553" t="s">
        <v>312</v>
      </c>
      <c r="DW109" s="553" t="s">
        <v>312</v>
      </c>
      <c r="DX109" s="553" t="s">
        <v>312</v>
      </c>
      <c r="DY109" s="553" t="s">
        <v>312</v>
      </c>
      <c r="DZ109" s="553" t="s">
        <v>312</v>
      </c>
      <c r="EA109" s="553" t="s">
        <v>312</v>
      </c>
      <c r="EB109" s="553" t="s">
        <v>312</v>
      </c>
      <c r="EC109" s="553" t="s">
        <v>312</v>
      </c>
      <c r="ED109" s="553" t="s">
        <v>312</v>
      </c>
      <c r="EE109" s="553" t="s">
        <v>312</v>
      </c>
      <c r="EF109" s="553" t="s">
        <v>312</v>
      </c>
      <c r="EG109" s="553" t="s">
        <v>312</v>
      </c>
      <c r="EH109" s="553" t="s">
        <v>312</v>
      </c>
      <c r="EI109" s="553" t="s">
        <v>312</v>
      </c>
      <c r="EJ109" s="553" t="s">
        <v>312</v>
      </c>
      <c r="EK109" s="553" t="s">
        <v>312</v>
      </c>
      <c r="EL109" s="553" t="s">
        <v>312</v>
      </c>
      <c r="EM109" s="553" t="s">
        <v>312</v>
      </c>
      <c r="EN109" s="553" t="s">
        <v>312</v>
      </c>
      <c r="EO109" s="553" t="s">
        <v>312</v>
      </c>
      <c r="EP109" s="553" t="s">
        <v>312</v>
      </c>
      <c r="EQ109" s="553" t="s">
        <v>312</v>
      </c>
      <c r="ER109" s="553" t="s">
        <v>312</v>
      </c>
      <c r="ES109" s="553" t="s">
        <v>312</v>
      </c>
      <c r="ET109" s="553" t="s">
        <v>312</v>
      </c>
      <c r="EU109" s="553" t="s">
        <v>312</v>
      </c>
      <c r="EV109" s="553" t="s">
        <v>312</v>
      </c>
      <c r="EW109" s="553" t="s">
        <v>312</v>
      </c>
      <c r="EX109" s="553" t="s">
        <v>312</v>
      </c>
      <c r="EY109" s="553" t="s">
        <v>312</v>
      </c>
      <c r="EZ109" s="553" t="s">
        <v>312</v>
      </c>
      <c r="FA109" s="553" t="s">
        <v>312</v>
      </c>
      <c r="FB109" s="553" t="s">
        <v>312</v>
      </c>
      <c r="FC109" s="553" t="s">
        <v>312</v>
      </c>
      <c r="FD109" s="553" t="s">
        <v>312</v>
      </c>
      <c r="FE109" s="556" t="s">
        <v>312</v>
      </c>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row>
    <row r="110" spans="1:186" ht="15.75" customHeight="1" x14ac:dyDescent="0.2">
      <c r="A110" s="593" t="str">
        <f t="shared" si="6"/>
        <v>Freshwater swamp forest</v>
      </c>
      <c r="B110" s="594" t="str">
        <f t="shared" si="4"/>
        <v>Freshwater swamp forest/NA</v>
      </c>
      <c r="C110" s="762" t="str">
        <f>'Z2 DISTINCTIVENESS'!A54</f>
        <v>Other wetland</v>
      </c>
      <c r="D110" s="774" t="str">
        <f>'Z2 DISTINCTIVENESS'!B54</f>
        <v>Freshwater swamp forest</v>
      </c>
      <c r="E110" s="551" t="s">
        <v>310</v>
      </c>
      <c r="F110" s="552" t="s">
        <v>312</v>
      </c>
      <c r="G110" s="561" t="s">
        <v>312</v>
      </c>
      <c r="H110" s="562" t="s">
        <v>312</v>
      </c>
      <c r="I110" s="562" t="s">
        <v>312</v>
      </c>
      <c r="J110" s="566" t="s">
        <v>312</v>
      </c>
      <c r="K110" s="561" t="s">
        <v>312</v>
      </c>
      <c r="L110" s="562" t="s">
        <v>312</v>
      </c>
      <c r="M110" s="562" t="s">
        <v>312</v>
      </c>
      <c r="N110" s="566" t="s">
        <v>312</v>
      </c>
      <c r="O110" s="561" t="s">
        <v>312</v>
      </c>
      <c r="P110" s="562" t="s">
        <v>312</v>
      </c>
      <c r="Q110" s="562" t="s">
        <v>312</v>
      </c>
      <c r="R110" s="566" t="s">
        <v>312</v>
      </c>
      <c r="S110" s="561" t="s">
        <v>312</v>
      </c>
      <c r="T110" s="562" t="s">
        <v>312</v>
      </c>
      <c r="U110" s="562" t="s">
        <v>312</v>
      </c>
      <c r="V110" s="566" t="s">
        <v>312</v>
      </c>
      <c r="W110" s="561" t="s">
        <v>312</v>
      </c>
      <c r="X110" s="562" t="s">
        <v>312</v>
      </c>
      <c r="Y110" s="562" t="s">
        <v>312</v>
      </c>
      <c r="Z110" s="566" t="s">
        <v>312</v>
      </c>
      <c r="AA110" s="561" t="s">
        <v>312</v>
      </c>
      <c r="AB110" s="562" t="s">
        <v>312</v>
      </c>
      <c r="AC110" s="562" t="s">
        <v>312</v>
      </c>
      <c r="AD110" s="566" t="s">
        <v>312</v>
      </c>
      <c r="AE110" s="561" t="s">
        <v>312</v>
      </c>
      <c r="AF110" s="562" t="s">
        <v>312</v>
      </c>
      <c r="AG110" s="562" t="s">
        <v>312</v>
      </c>
      <c r="AH110" s="566" t="s">
        <v>312</v>
      </c>
      <c r="AI110" s="561" t="s">
        <v>312</v>
      </c>
      <c r="AJ110" s="562" t="s">
        <v>312</v>
      </c>
      <c r="AK110" s="562" t="s">
        <v>312</v>
      </c>
      <c r="AL110" s="566" t="s">
        <v>312</v>
      </c>
      <c r="AM110" s="561" t="s">
        <v>312</v>
      </c>
      <c r="AN110" s="562" t="s">
        <v>312</v>
      </c>
      <c r="AO110" s="562" t="s">
        <v>312</v>
      </c>
      <c r="AP110" s="566" t="s">
        <v>312</v>
      </c>
      <c r="AQ110" s="561" t="s">
        <v>312</v>
      </c>
      <c r="AR110" s="562" t="s">
        <v>312</v>
      </c>
      <c r="AS110" s="562" t="s">
        <v>312</v>
      </c>
      <c r="AT110" s="566" t="s">
        <v>312</v>
      </c>
      <c r="AU110" s="561" t="s">
        <v>312</v>
      </c>
      <c r="AV110" s="562" t="s">
        <v>312</v>
      </c>
      <c r="AW110" s="562" t="s">
        <v>312</v>
      </c>
      <c r="AX110" s="566" t="s">
        <v>312</v>
      </c>
      <c r="AY110" s="561" t="s">
        <v>312</v>
      </c>
      <c r="AZ110" s="562" t="s">
        <v>312</v>
      </c>
      <c r="BA110" s="562" t="s">
        <v>312</v>
      </c>
      <c r="BB110" s="566" t="s">
        <v>312</v>
      </c>
      <c r="BC110" s="561" t="s">
        <v>312</v>
      </c>
      <c r="BD110" s="562" t="s">
        <v>312</v>
      </c>
      <c r="BE110" s="562" t="s">
        <v>312</v>
      </c>
      <c r="BF110" s="566" t="s">
        <v>312</v>
      </c>
      <c r="BG110" s="561" t="s">
        <v>312</v>
      </c>
      <c r="BH110" s="562" t="s">
        <v>312</v>
      </c>
      <c r="BI110" s="562" t="s">
        <v>312</v>
      </c>
      <c r="BJ110" s="566" t="s">
        <v>312</v>
      </c>
      <c r="BK110" s="561" t="s">
        <v>312</v>
      </c>
      <c r="BL110" s="562" t="s">
        <v>312</v>
      </c>
      <c r="BM110" s="562" t="s">
        <v>312</v>
      </c>
      <c r="BN110" s="566" t="s">
        <v>312</v>
      </c>
      <c r="BO110" s="562" t="s">
        <v>312</v>
      </c>
      <c r="BP110" s="562" t="s">
        <v>312</v>
      </c>
      <c r="BQ110" s="562" t="s">
        <v>312</v>
      </c>
      <c r="BR110" s="562" t="s">
        <v>312</v>
      </c>
      <c r="BS110" s="562" t="s">
        <v>312</v>
      </c>
      <c r="BT110" s="562" t="s">
        <v>312</v>
      </c>
      <c r="BU110" s="562" t="s">
        <v>312</v>
      </c>
      <c r="BV110" s="553" t="s">
        <v>312</v>
      </c>
      <c r="BW110" s="553" t="s">
        <v>312</v>
      </c>
      <c r="BX110" s="553" t="s">
        <v>312</v>
      </c>
      <c r="BY110" s="553" t="s">
        <v>312</v>
      </c>
      <c r="BZ110" s="553" t="s">
        <v>312</v>
      </c>
      <c r="CA110" s="553" t="s">
        <v>312</v>
      </c>
      <c r="CB110" s="553" t="s">
        <v>312</v>
      </c>
      <c r="CC110" s="553" t="s">
        <v>312</v>
      </c>
      <c r="CD110" s="553" t="s">
        <v>312</v>
      </c>
      <c r="CE110" s="553" t="s">
        <v>312</v>
      </c>
      <c r="CF110" s="553" t="s">
        <v>312</v>
      </c>
      <c r="CG110" s="553" t="s">
        <v>312</v>
      </c>
      <c r="CH110" s="553" t="s">
        <v>312</v>
      </c>
      <c r="CI110" s="553" t="s">
        <v>312</v>
      </c>
      <c r="CJ110" s="553" t="s">
        <v>312</v>
      </c>
      <c r="CK110" s="553" t="s">
        <v>312</v>
      </c>
      <c r="CL110" s="562" t="s">
        <v>312</v>
      </c>
      <c r="CM110" s="562" t="s">
        <v>312</v>
      </c>
      <c r="CN110" s="562" t="s">
        <v>312</v>
      </c>
      <c r="CO110" s="562" t="s">
        <v>312</v>
      </c>
      <c r="CP110" s="562" t="s">
        <v>312</v>
      </c>
      <c r="CQ110" s="562" t="s">
        <v>312</v>
      </c>
      <c r="CR110" s="562" t="s">
        <v>312</v>
      </c>
      <c r="CS110" s="562" t="s">
        <v>312</v>
      </c>
      <c r="CT110" s="562" t="s">
        <v>312</v>
      </c>
      <c r="CU110" s="562" t="s">
        <v>312</v>
      </c>
      <c r="CV110" s="562" t="s">
        <v>312</v>
      </c>
      <c r="CW110" s="562" t="s">
        <v>312</v>
      </c>
      <c r="CX110" s="562" t="s">
        <v>312</v>
      </c>
      <c r="CY110" s="562" t="s">
        <v>312</v>
      </c>
      <c r="CZ110" s="562" t="s">
        <v>312</v>
      </c>
      <c r="DA110" s="562" t="s">
        <v>312</v>
      </c>
      <c r="DB110" s="562" t="s">
        <v>312</v>
      </c>
      <c r="DC110" s="562" t="s">
        <v>312</v>
      </c>
      <c r="DD110" s="562" t="s">
        <v>312</v>
      </c>
      <c r="DE110" s="562" t="s">
        <v>312</v>
      </c>
      <c r="DF110" s="562" t="s">
        <v>312</v>
      </c>
      <c r="DG110" s="562" t="s">
        <v>312</v>
      </c>
      <c r="DH110" s="562" t="s">
        <v>312</v>
      </c>
      <c r="DI110" s="562" t="s">
        <v>312</v>
      </c>
      <c r="DJ110" s="562" t="s">
        <v>312</v>
      </c>
      <c r="DK110" s="562" t="s">
        <v>312</v>
      </c>
      <c r="DL110" s="562" t="s">
        <v>312</v>
      </c>
      <c r="DM110" s="562" t="s">
        <v>312</v>
      </c>
      <c r="DN110" s="562" t="s">
        <v>312</v>
      </c>
      <c r="DO110" s="562" t="s">
        <v>312</v>
      </c>
      <c r="DP110" s="562" t="s">
        <v>312</v>
      </c>
      <c r="DQ110" s="563" t="s">
        <v>312</v>
      </c>
      <c r="DR110" s="564" t="s">
        <v>312</v>
      </c>
      <c r="DS110" s="562" t="s">
        <v>312</v>
      </c>
      <c r="DT110" s="562" t="s">
        <v>312</v>
      </c>
      <c r="DU110" s="562" t="s">
        <v>312</v>
      </c>
      <c r="DV110" s="562" t="s">
        <v>312</v>
      </c>
      <c r="DW110" s="562" t="s">
        <v>312</v>
      </c>
      <c r="DX110" s="562" t="s">
        <v>312</v>
      </c>
      <c r="DY110" s="562" t="s">
        <v>312</v>
      </c>
      <c r="DZ110" s="562" t="s">
        <v>312</v>
      </c>
      <c r="EA110" s="562" t="s">
        <v>312</v>
      </c>
      <c r="EB110" s="562" t="s">
        <v>312</v>
      </c>
      <c r="EC110" s="562" t="s">
        <v>312</v>
      </c>
      <c r="ED110" s="562" t="s">
        <v>312</v>
      </c>
      <c r="EE110" s="562" t="s">
        <v>312</v>
      </c>
      <c r="EF110" s="562" t="s">
        <v>312</v>
      </c>
      <c r="EG110" s="562" t="s">
        <v>312</v>
      </c>
      <c r="EH110" s="562" t="s">
        <v>312</v>
      </c>
      <c r="EI110" s="562" t="s">
        <v>312</v>
      </c>
      <c r="EJ110" s="562" t="s">
        <v>312</v>
      </c>
      <c r="EK110" s="562" t="s">
        <v>312</v>
      </c>
      <c r="EL110" s="562" t="s">
        <v>312</v>
      </c>
      <c r="EM110" s="562" t="s">
        <v>312</v>
      </c>
      <c r="EN110" s="562" t="s">
        <v>312</v>
      </c>
      <c r="EO110" s="553" t="s">
        <v>312</v>
      </c>
      <c r="EP110" s="553" t="s">
        <v>312</v>
      </c>
      <c r="EQ110" s="553" t="s">
        <v>312</v>
      </c>
      <c r="ER110" s="553" t="s">
        <v>312</v>
      </c>
      <c r="ES110" s="553" t="s">
        <v>312</v>
      </c>
      <c r="ET110" s="553" t="s">
        <v>312</v>
      </c>
      <c r="EU110" s="553" t="s">
        <v>312</v>
      </c>
      <c r="EV110" s="553" t="s">
        <v>312</v>
      </c>
      <c r="EW110" s="553" t="s">
        <v>312</v>
      </c>
      <c r="EX110" s="553" t="s">
        <v>312</v>
      </c>
      <c r="EY110" s="553" t="s">
        <v>312</v>
      </c>
      <c r="EZ110" s="553" t="s">
        <v>312</v>
      </c>
      <c r="FA110" s="553" t="s">
        <v>312</v>
      </c>
      <c r="FB110" s="553" t="s">
        <v>312</v>
      </c>
      <c r="FC110" s="553" t="s">
        <v>312</v>
      </c>
      <c r="FD110" s="553" t="s">
        <v>312</v>
      </c>
      <c r="FE110" s="556" t="s">
        <v>312</v>
      </c>
      <c r="FF110" s="565"/>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row>
    <row r="111" spans="1:186" ht="15.75" customHeight="1" x14ac:dyDescent="0.2">
      <c r="A111" s="593" t="str">
        <f t="shared" si="6"/>
        <v>Freshwater swamp forest</v>
      </c>
      <c r="B111" s="594" t="str">
        <f t="shared" si="4"/>
        <v>Freshwater swamp forest/POOR</v>
      </c>
      <c r="C111" s="763"/>
      <c r="D111" s="775"/>
      <c r="E111" s="551" t="s">
        <v>331</v>
      </c>
      <c r="F111" s="552" t="s">
        <v>312</v>
      </c>
      <c r="G111" s="561" t="s">
        <v>312</v>
      </c>
      <c r="H111" s="562" t="s">
        <v>312</v>
      </c>
      <c r="I111" s="562" t="s">
        <v>312</v>
      </c>
      <c r="J111" s="566" t="s">
        <v>312</v>
      </c>
      <c r="K111" s="561" t="s">
        <v>312</v>
      </c>
      <c r="L111" s="562" t="s">
        <v>312</v>
      </c>
      <c r="M111" s="562" t="s">
        <v>312</v>
      </c>
      <c r="N111" s="566" t="s">
        <v>312</v>
      </c>
      <c r="O111" s="561" t="s">
        <v>312</v>
      </c>
      <c r="P111" s="562" t="s">
        <v>312</v>
      </c>
      <c r="Q111" s="562" t="s">
        <v>312</v>
      </c>
      <c r="R111" s="566" t="s">
        <v>312</v>
      </c>
      <c r="S111" s="561" t="s">
        <v>312</v>
      </c>
      <c r="T111" s="562" t="s">
        <v>312</v>
      </c>
      <c r="U111" s="562" t="s">
        <v>312</v>
      </c>
      <c r="V111" s="566" t="s">
        <v>312</v>
      </c>
      <c r="W111" s="561" t="s">
        <v>312</v>
      </c>
      <c r="X111" s="562" t="s">
        <v>312</v>
      </c>
      <c r="Y111" s="562" t="s">
        <v>312</v>
      </c>
      <c r="Z111" s="566" t="s">
        <v>312</v>
      </c>
      <c r="AA111" s="561" t="s">
        <v>312</v>
      </c>
      <c r="AB111" s="562" t="s">
        <v>312</v>
      </c>
      <c r="AC111" s="562" t="s">
        <v>312</v>
      </c>
      <c r="AD111" s="566" t="s">
        <v>312</v>
      </c>
      <c r="AE111" s="561" t="s">
        <v>312</v>
      </c>
      <c r="AF111" s="562" t="s">
        <v>312</v>
      </c>
      <c r="AG111" s="562" t="s">
        <v>312</v>
      </c>
      <c r="AH111" s="566" t="s">
        <v>312</v>
      </c>
      <c r="AI111" s="561" t="s">
        <v>312</v>
      </c>
      <c r="AJ111" s="562" t="s">
        <v>312</v>
      </c>
      <c r="AK111" s="562" t="s">
        <v>312</v>
      </c>
      <c r="AL111" s="566" t="s">
        <v>312</v>
      </c>
      <c r="AM111" s="561" t="s">
        <v>312</v>
      </c>
      <c r="AN111" s="562" t="s">
        <v>312</v>
      </c>
      <c r="AO111" s="562" t="s">
        <v>312</v>
      </c>
      <c r="AP111" s="566" t="s">
        <v>312</v>
      </c>
      <c r="AQ111" s="561" t="s">
        <v>312</v>
      </c>
      <c r="AR111" s="562" t="s">
        <v>312</v>
      </c>
      <c r="AS111" s="562" t="s">
        <v>312</v>
      </c>
      <c r="AT111" s="566" t="s">
        <v>312</v>
      </c>
      <c r="AU111" s="561" t="s">
        <v>312</v>
      </c>
      <c r="AV111" s="562" t="s">
        <v>312</v>
      </c>
      <c r="AW111" s="562" t="s">
        <v>312</v>
      </c>
      <c r="AX111" s="566" t="s">
        <v>312</v>
      </c>
      <c r="AY111" s="561" t="s">
        <v>312</v>
      </c>
      <c r="AZ111" s="562" t="s">
        <v>312</v>
      </c>
      <c r="BA111" s="562" t="s">
        <v>312</v>
      </c>
      <c r="BB111" s="566" t="s">
        <v>312</v>
      </c>
      <c r="BC111" s="561" t="s">
        <v>312</v>
      </c>
      <c r="BD111" s="562" t="s">
        <v>312</v>
      </c>
      <c r="BE111" s="562" t="s">
        <v>312</v>
      </c>
      <c r="BF111" s="566" t="s">
        <v>312</v>
      </c>
      <c r="BG111" s="561" t="s">
        <v>312</v>
      </c>
      <c r="BH111" s="562" t="s">
        <v>312</v>
      </c>
      <c r="BI111" s="562" t="s">
        <v>312</v>
      </c>
      <c r="BJ111" s="566" t="s">
        <v>312</v>
      </c>
      <c r="BK111" s="561" t="s">
        <v>312</v>
      </c>
      <c r="BL111" s="562" t="s">
        <v>312</v>
      </c>
      <c r="BM111" s="562" t="s">
        <v>312</v>
      </c>
      <c r="BN111" s="566" t="s">
        <v>312</v>
      </c>
      <c r="BO111" s="562" t="s">
        <v>312</v>
      </c>
      <c r="BP111" s="562" t="s">
        <v>312</v>
      </c>
      <c r="BQ111" s="562" t="s">
        <v>312</v>
      </c>
      <c r="BR111" s="562" t="s">
        <v>312</v>
      </c>
      <c r="BS111" s="562" t="s">
        <v>312</v>
      </c>
      <c r="BT111" s="562" t="s">
        <v>312</v>
      </c>
      <c r="BU111" s="562" t="s">
        <v>312</v>
      </c>
      <c r="BV111" s="553" t="s">
        <v>312</v>
      </c>
      <c r="BW111" s="553" t="s">
        <v>312</v>
      </c>
      <c r="BX111" s="553" t="s">
        <v>312</v>
      </c>
      <c r="BY111" s="553" t="s">
        <v>312</v>
      </c>
      <c r="BZ111" s="553" t="s">
        <v>312</v>
      </c>
      <c r="CA111" s="553" t="s">
        <v>312</v>
      </c>
      <c r="CB111" s="553" t="s">
        <v>312</v>
      </c>
      <c r="CC111" s="553" t="s">
        <v>312</v>
      </c>
      <c r="CD111" s="553" t="s">
        <v>312</v>
      </c>
      <c r="CE111" s="553" t="s">
        <v>312</v>
      </c>
      <c r="CF111" s="553" t="s">
        <v>312</v>
      </c>
      <c r="CG111" s="553" t="s">
        <v>312</v>
      </c>
      <c r="CH111" s="553" t="s">
        <v>312</v>
      </c>
      <c r="CI111" s="553" t="s">
        <v>312</v>
      </c>
      <c r="CJ111" s="553" t="s">
        <v>312</v>
      </c>
      <c r="CK111" s="553" t="s">
        <v>312</v>
      </c>
      <c r="CL111" s="553" t="s">
        <v>312</v>
      </c>
      <c r="CM111" s="553" t="s">
        <v>312</v>
      </c>
      <c r="CN111" s="553" t="s">
        <v>312</v>
      </c>
      <c r="CO111" s="553" t="s">
        <v>312</v>
      </c>
      <c r="CP111" s="553" t="s">
        <v>312</v>
      </c>
      <c r="CQ111" s="553" t="s">
        <v>312</v>
      </c>
      <c r="CR111" s="553" t="s">
        <v>312</v>
      </c>
      <c r="CS111" s="553" t="s">
        <v>312</v>
      </c>
      <c r="CT111" s="553" t="s">
        <v>312</v>
      </c>
      <c r="CU111" s="553" t="s">
        <v>312</v>
      </c>
      <c r="CV111" s="553" t="s">
        <v>312</v>
      </c>
      <c r="CW111" s="553" t="s">
        <v>312</v>
      </c>
      <c r="CX111" s="553" t="s">
        <v>312</v>
      </c>
      <c r="CY111" s="553" t="s">
        <v>312</v>
      </c>
      <c r="CZ111" s="553" t="s">
        <v>312</v>
      </c>
      <c r="DA111" s="553" t="s">
        <v>312</v>
      </c>
      <c r="DB111" s="553" t="s">
        <v>312</v>
      </c>
      <c r="DC111" s="553" t="s">
        <v>312</v>
      </c>
      <c r="DD111" s="553" t="s">
        <v>312</v>
      </c>
      <c r="DE111" s="553" t="s">
        <v>312</v>
      </c>
      <c r="DF111" s="553" t="s">
        <v>312</v>
      </c>
      <c r="DG111" s="562" t="s">
        <v>312</v>
      </c>
      <c r="DH111" s="574" t="s">
        <v>334</v>
      </c>
      <c r="DI111" s="574" t="s">
        <v>316</v>
      </c>
      <c r="DJ111" s="553" t="s">
        <v>312</v>
      </c>
      <c r="DK111" s="553" t="s">
        <v>312</v>
      </c>
      <c r="DL111" s="553" t="s">
        <v>312</v>
      </c>
      <c r="DM111" s="553" t="s">
        <v>312</v>
      </c>
      <c r="DN111" s="553" t="s">
        <v>312</v>
      </c>
      <c r="DO111" s="553" t="s">
        <v>312</v>
      </c>
      <c r="DP111" s="553" t="s">
        <v>312</v>
      </c>
      <c r="DQ111" s="555" t="s">
        <v>312</v>
      </c>
      <c r="DR111" s="552" t="s">
        <v>312</v>
      </c>
      <c r="DS111" s="553" t="s">
        <v>312</v>
      </c>
      <c r="DT111" s="553" t="s">
        <v>312</v>
      </c>
      <c r="DU111" s="553" t="s">
        <v>312</v>
      </c>
      <c r="DV111" s="553" t="s">
        <v>312</v>
      </c>
      <c r="DW111" s="553" t="s">
        <v>312</v>
      </c>
      <c r="DX111" s="553" t="s">
        <v>312</v>
      </c>
      <c r="DY111" s="553" t="s">
        <v>312</v>
      </c>
      <c r="DZ111" s="553" t="s">
        <v>312</v>
      </c>
      <c r="EA111" s="553" t="s">
        <v>312</v>
      </c>
      <c r="EB111" s="553" t="s">
        <v>312</v>
      </c>
      <c r="EC111" s="553" t="s">
        <v>312</v>
      </c>
      <c r="ED111" s="553" t="s">
        <v>312</v>
      </c>
      <c r="EE111" s="553" t="s">
        <v>312</v>
      </c>
      <c r="EF111" s="553" t="s">
        <v>312</v>
      </c>
      <c r="EG111" s="553" t="s">
        <v>312</v>
      </c>
      <c r="EH111" s="553" t="s">
        <v>312</v>
      </c>
      <c r="EI111" s="553" t="s">
        <v>312</v>
      </c>
      <c r="EJ111" s="553" t="s">
        <v>312</v>
      </c>
      <c r="EK111" s="553" t="s">
        <v>312</v>
      </c>
      <c r="EL111" s="553" t="s">
        <v>312</v>
      </c>
      <c r="EM111" s="553" t="s">
        <v>312</v>
      </c>
      <c r="EN111" s="553" t="s">
        <v>312</v>
      </c>
      <c r="EO111" s="553" t="s">
        <v>312</v>
      </c>
      <c r="EP111" s="553" t="s">
        <v>312</v>
      </c>
      <c r="EQ111" s="553" t="s">
        <v>312</v>
      </c>
      <c r="ER111" s="553" t="s">
        <v>312</v>
      </c>
      <c r="ES111" s="553" t="s">
        <v>312</v>
      </c>
      <c r="ET111" s="553" t="s">
        <v>312</v>
      </c>
      <c r="EU111" s="553" t="s">
        <v>312</v>
      </c>
      <c r="EV111" s="553" t="s">
        <v>312</v>
      </c>
      <c r="EW111" s="553" t="s">
        <v>312</v>
      </c>
      <c r="EX111" s="553" t="s">
        <v>312</v>
      </c>
      <c r="EY111" s="553" t="s">
        <v>312</v>
      </c>
      <c r="EZ111" s="553" t="s">
        <v>312</v>
      </c>
      <c r="FA111" s="553" t="s">
        <v>312</v>
      </c>
      <c r="FB111" s="553" t="s">
        <v>312</v>
      </c>
      <c r="FC111" s="553" t="s">
        <v>312</v>
      </c>
      <c r="FD111" s="553" t="s">
        <v>312</v>
      </c>
      <c r="FE111" s="556" t="s">
        <v>312</v>
      </c>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row>
    <row r="112" spans="1:186" ht="15.75" customHeight="1" x14ac:dyDescent="0.2">
      <c r="A112" s="593" t="str">
        <f t="shared" si="6"/>
        <v>Freshwater swamp forest</v>
      </c>
      <c r="B112" s="594" t="str">
        <f t="shared" si="4"/>
        <v>Freshwater swamp forest/MODERATE</v>
      </c>
      <c r="C112" s="763"/>
      <c r="D112" s="775"/>
      <c r="E112" s="551" t="s">
        <v>130</v>
      </c>
      <c r="F112" s="552" t="s">
        <v>312</v>
      </c>
      <c r="G112" s="561" t="s">
        <v>312</v>
      </c>
      <c r="H112" s="562" t="s">
        <v>312</v>
      </c>
      <c r="I112" s="562" t="s">
        <v>312</v>
      </c>
      <c r="J112" s="566" t="s">
        <v>312</v>
      </c>
      <c r="K112" s="561" t="s">
        <v>312</v>
      </c>
      <c r="L112" s="562" t="s">
        <v>312</v>
      </c>
      <c r="M112" s="562" t="s">
        <v>312</v>
      </c>
      <c r="N112" s="566" t="s">
        <v>312</v>
      </c>
      <c r="O112" s="561" t="s">
        <v>312</v>
      </c>
      <c r="P112" s="562" t="s">
        <v>312</v>
      </c>
      <c r="Q112" s="562" t="s">
        <v>312</v>
      </c>
      <c r="R112" s="566" t="s">
        <v>312</v>
      </c>
      <c r="S112" s="561" t="s">
        <v>312</v>
      </c>
      <c r="T112" s="562" t="s">
        <v>312</v>
      </c>
      <c r="U112" s="562" t="s">
        <v>312</v>
      </c>
      <c r="V112" s="566" t="s">
        <v>312</v>
      </c>
      <c r="W112" s="561" t="s">
        <v>312</v>
      </c>
      <c r="X112" s="562" t="s">
        <v>312</v>
      </c>
      <c r="Y112" s="562" t="s">
        <v>312</v>
      </c>
      <c r="Z112" s="566" t="s">
        <v>312</v>
      </c>
      <c r="AA112" s="561" t="s">
        <v>312</v>
      </c>
      <c r="AB112" s="562" t="s">
        <v>312</v>
      </c>
      <c r="AC112" s="562" t="s">
        <v>312</v>
      </c>
      <c r="AD112" s="566" t="s">
        <v>312</v>
      </c>
      <c r="AE112" s="561" t="s">
        <v>312</v>
      </c>
      <c r="AF112" s="562" t="s">
        <v>312</v>
      </c>
      <c r="AG112" s="562" t="s">
        <v>312</v>
      </c>
      <c r="AH112" s="566" t="s">
        <v>312</v>
      </c>
      <c r="AI112" s="561" t="s">
        <v>312</v>
      </c>
      <c r="AJ112" s="562" t="s">
        <v>312</v>
      </c>
      <c r="AK112" s="562" t="s">
        <v>312</v>
      </c>
      <c r="AL112" s="566" t="s">
        <v>312</v>
      </c>
      <c r="AM112" s="561" t="s">
        <v>312</v>
      </c>
      <c r="AN112" s="562" t="s">
        <v>312</v>
      </c>
      <c r="AO112" s="562" t="s">
        <v>312</v>
      </c>
      <c r="AP112" s="566" t="s">
        <v>312</v>
      </c>
      <c r="AQ112" s="561" t="s">
        <v>312</v>
      </c>
      <c r="AR112" s="562" t="s">
        <v>312</v>
      </c>
      <c r="AS112" s="562" t="s">
        <v>312</v>
      </c>
      <c r="AT112" s="566" t="s">
        <v>312</v>
      </c>
      <c r="AU112" s="561" t="s">
        <v>312</v>
      </c>
      <c r="AV112" s="562" t="s">
        <v>312</v>
      </c>
      <c r="AW112" s="562" t="s">
        <v>312</v>
      </c>
      <c r="AX112" s="566" t="s">
        <v>312</v>
      </c>
      <c r="AY112" s="561" t="s">
        <v>312</v>
      </c>
      <c r="AZ112" s="562" t="s">
        <v>312</v>
      </c>
      <c r="BA112" s="562" t="s">
        <v>312</v>
      </c>
      <c r="BB112" s="566" t="s">
        <v>312</v>
      </c>
      <c r="BC112" s="561" t="s">
        <v>312</v>
      </c>
      <c r="BD112" s="562" t="s">
        <v>312</v>
      </c>
      <c r="BE112" s="562" t="s">
        <v>312</v>
      </c>
      <c r="BF112" s="566" t="s">
        <v>312</v>
      </c>
      <c r="BG112" s="561" t="s">
        <v>312</v>
      </c>
      <c r="BH112" s="562" t="s">
        <v>312</v>
      </c>
      <c r="BI112" s="562" t="s">
        <v>312</v>
      </c>
      <c r="BJ112" s="566" t="s">
        <v>312</v>
      </c>
      <c r="BK112" s="561" t="s">
        <v>312</v>
      </c>
      <c r="BL112" s="562" t="s">
        <v>312</v>
      </c>
      <c r="BM112" s="562" t="s">
        <v>312</v>
      </c>
      <c r="BN112" s="566" t="s">
        <v>312</v>
      </c>
      <c r="BO112" s="562" t="s">
        <v>312</v>
      </c>
      <c r="BP112" s="562" t="s">
        <v>312</v>
      </c>
      <c r="BQ112" s="562" t="s">
        <v>312</v>
      </c>
      <c r="BR112" s="562" t="s">
        <v>312</v>
      </c>
      <c r="BS112" s="562" t="s">
        <v>312</v>
      </c>
      <c r="BT112" s="562" t="s">
        <v>312</v>
      </c>
      <c r="BU112" s="562" t="s">
        <v>312</v>
      </c>
      <c r="BV112" s="553" t="s">
        <v>312</v>
      </c>
      <c r="BW112" s="553" t="s">
        <v>312</v>
      </c>
      <c r="BX112" s="553" t="s">
        <v>312</v>
      </c>
      <c r="BY112" s="553" t="s">
        <v>312</v>
      </c>
      <c r="BZ112" s="553" t="s">
        <v>312</v>
      </c>
      <c r="CA112" s="553" t="s">
        <v>312</v>
      </c>
      <c r="CB112" s="553" t="s">
        <v>312</v>
      </c>
      <c r="CC112" s="553" t="s">
        <v>312</v>
      </c>
      <c r="CD112" s="553" t="s">
        <v>312</v>
      </c>
      <c r="CE112" s="553" t="s">
        <v>312</v>
      </c>
      <c r="CF112" s="553" t="s">
        <v>312</v>
      </c>
      <c r="CG112" s="553" t="s">
        <v>312</v>
      </c>
      <c r="CH112" s="553" t="s">
        <v>312</v>
      </c>
      <c r="CI112" s="553" t="s">
        <v>312</v>
      </c>
      <c r="CJ112" s="553" t="s">
        <v>312</v>
      </c>
      <c r="CK112" s="553" t="s">
        <v>312</v>
      </c>
      <c r="CL112" s="553" t="s">
        <v>312</v>
      </c>
      <c r="CM112" s="553" t="s">
        <v>312</v>
      </c>
      <c r="CN112" s="553" t="s">
        <v>312</v>
      </c>
      <c r="CO112" s="553" t="s">
        <v>312</v>
      </c>
      <c r="CP112" s="553" t="s">
        <v>312</v>
      </c>
      <c r="CQ112" s="553" t="s">
        <v>312</v>
      </c>
      <c r="CR112" s="553" t="s">
        <v>312</v>
      </c>
      <c r="CS112" s="553" t="s">
        <v>312</v>
      </c>
      <c r="CT112" s="553" t="s">
        <v>312</v>
      </c>
      <c r="CU112" s="553" t="s">
        <v>312</v>
      </c>
      <c r="CV112" s="553" t="s">
        <v>312</v>
      </c>
      <c r="CW112" s="553" t="s">
        <v>312</v>
      </c>
      <c r="CX112" s="553" t="s">
        <v>312</v>
      </c>
      <c r="CY112" s="553" t="s">
        <v>312</v>
      </c>
      <c r="CZ112" s="553" t="s">
        <v>312</v>
      </c>
      <c r="DA112" s="553" t="s">
        <v>312</v>
      </c>
      <c r="DB112" s="553" t="s">
        <v>312</v>
      </c>
      <c r="DC112" s="553" t="s">
        <v>312</v>
      </c>
      <c r="DD112" s="553" t="s">
        <v>312</v>
      </c>
      <c r="DE112" s="553" t="s">
        <v>312</v>
      </c>
      <c r="DF112" s="553" t="s">
        <v>312</v>
      </c>
      <c r="DG112" s="562" t="s">
        <v>312</v>
      </c>
      <c r="DH112" s="562" t="s">
        <v>312</v>
      </c>
      <c r="DI112" s="574" t="s">
        <v>315</v>
      </c>
      <c r="DJ112" s="553" t="s">
        <v>312</v>
      </c>
      <c r="DK112" s="553" t="s">
        <v>312</v>
      </c>
      <c r="DL112" s="553" t="s">
        <v>312</v>
      </c>
      <c r="DM112" s="553" t="s">
        <v>312</v>
      </c>
      <c r="DN112" s="553" t="s">
        <v>312</v>
      </c>
      <c r="DO112" s="553" t="s">
        <v>312</v>
      </c>
      <c r="DP112" s="553" t="s">
        <v>312</v>
      </c>
      <c r="DQ112" s="555" t="s">
        <v>312</v>
      </c>
      <c r="DR112" s="552" t="s">
        <v>312</v>
      </c>
      <c r="DS112" s="553" t="s">
        <v>312</v>
      </c>
      <c r="DT112" s="553" t="s">
        <v>312</v>
      </c>
      <c r="DU112" s="553" t="s">
        <v>312</v>
      </c>
      <c r="DV112" s="553" t="s">
        <v>312</v>
      </c>
      <c r="DW112" s="553" t="s">
        <v>312</v>
      </c>
      <c r="DX112" s="553" t="s">
        <v>312</v>
      </c>
      <c r="DY112" s="553" t="s">
        <v>312</v>
      </c>
      <c r="DZ112" s="553" t="s">
        <v>312</v>
      </c>
      <c r="EA112" s="553" t="s">
        <v>312</v>
      </c>
      <c r="EB112" s="553" t="s">
        <v>312</v>
      </c>
      <c r="EC112" s="553" t="s">
        <v>312</v>
      </c>
      <c r="ED112" s="553" t="s">
        <v>312</v>
      </c>
      <c r="EE112" s="553" t="s">
        <v>312</v>
      </c>
      <c r="EF112" s="553" t="s">
        <v>312</v>
      </c>
      <c r="EG112" s="553" t="s">
        <v>312</v>
      </c>
      <c r="EH112" s="553" t="s">
        <v>312</v>
      </c>
      <c r="EI112" s="553" t="s">
        <v>312</v>
      </c>
      <c r="EJ112" s="553" t="s">
        <v>312</v>
      </c>
      <c r="EK112" s="553" t="s">
        <v>312</v>
      </c>
      <c r="EL112" s="553" t="s">
        <v>312</v>
      </c>
      <c r="EM112" s="553" t="s">
        <v>312</v>
      </c>
      <c r="EN112" s="553" t="s">
        <v>312</v>
      </c>
      <c r="EO112" s="553" t="s">
        <v>312</v>
      </c>
      <c r="EP112" s="553" t="s">
        <v>312</v>
      </c>
      <c r="EQ112" s="553" t="s">
        <v>312</v>
      </c>
      <c r="ER112" s="553" t="s">
        <v>312</v>
      </c>
      <c r="ES112" s="553" t="s">
        <v>312</v>
      </c>
      <c r="ET112" s="553" t="s">
        <v>312</v>
      </c>
      <c r="EU112" s="553" t="s">
        <v>312</v>
      </c>
      <c r="EV112" s="553" t="s">
        <v>312</v>
      </c>
      <c r="EW112" s="553" t="s">
        <v>312</v>
      </c>
      <c r="EX112" s="553" t="s">
        <v>312</v>
      </c>
      <c r="EY112" s="553" t="s">
        <v>312</v>
      </c>
      <c r="EZ112" s="553" t="s">
        <v>312</v>
      </c>
      <c r="FA112" s="553" t="s">
        <v>312</v>
      </c>
      <c r="FB112" s="553" t="s">
        <v>312</v>
      </c>
      <c r="FC112" s="553" t="s">
        <v>312</v>
      </c>
      <c r="FD112" s="553" t="s">
        <v>312</v>
      </c>
      <c r="FE112" s="556" t="s">
        <v>312</v>
      </c>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row>
    <row r="113" spans="1:186" ht="15.75" customHeight="1" x14ac:dyDescent="0.2">
      <c r="A113" s="593" t="str">
        <f t="shared" si="6"/>
        <v>Freshwater swamp forest</v>
      </c>
      <c r="B113" s="594" t="str">
        <f t="shared" si="4"/>
        <v>Freshwater swamp forest/GOOD</v>
      </c>
      <c r="C113" s="763"/>
      <c r="D113" s="776"/>
      <c r="E113" s="551" t="s">
        <v>332</v>
      </c>
      <c r="F113" s="552" t="s">
        <v>312</v>
      </c>
      <c r="G113" s="561" t="s">
        <v>312</v>
      </c>
      <c r="H113" s="562" t="s">
        <v>312</v>
      </c>
      <c r="I113" s="562" t="s">
        <v>312</v>
      </c>
      <c r="J113" s="566" t="s">
        <v>312</v>
      </c>
      <c r="K113" s="561" t="s">
        <v>312</v>
      </c>
      <c r="L113" s="562" t="s">
        <v>312</v>
      </c>
      <c r="M113" s="562" t="s">
        <v>312</v>
      </c>
      <c r="N113" s="566" t="s">
        <v>312</v>
      </c>
      <c r="O113" s="561" t="s">
        <v>312</v>
      </c>
      <c r="P113" s="562" t="s">
        <v>312</v>
      </c>
      <c r="Q113" s="562" t="s">
        <v>312</v>
      </c>
      <c r="R113" s="566" t="s">
        <v>312</v>
      </c>
      <c r="S113" s="561" t="s">
        <v>312</v>
      </c>
      <c r="T113" s="562" t="s">
        <v>312</v>
      </c>
      <c r="U113" s="562" t="s">
        <v>312</v>
      </c>
      <c r="V113" s="566" t="s">
        <v>312</v>
      </c>
      <c r="W113" s="561" t="s">
        <v>312</v>
      </c>
      <c r="X113" s="562" t="s">
        <v>312</v>
      </c>
      <c r="Y113" s="562" t="s">
        <v>312</v>
      </c>
      <c r="Z113" s="566" t="s">
        <v>312</v>
      </c>
      <c r="AA113" s="561" t="s">
        <v>312</v>
      </c>
      <c r="AB113" s="562" t="s">
        <v>312</v>
      </c>
      <c r="AC113" s="562" t="s">
        <v>312</v>
      </c>
      <c r="AD113" s="566" t="s">
        <v>312</v>
      </c>
      <c r="AE113" s="561" t="s">
        <v>312</v>
      </c>
      <c r="AF113" s="562" t="s">
        <v>312</v>
      </c>
      <c r="AG113" s="562" t="s">
        <v>312</v>
      </c>
      <c r="AH113" s="566" t="s">
        <v>312</v>
      </c>
      <c r="AI113" s="561" t="s">
        <v>312</v>
      </c>
      <c r="AJ113" s="562" t="s">
        <v>312</v>
      </c>
      <c r="AK113" s="562" t="s">
        <v>312</v>
      </c>
      <c r="AL113" s="566" t="s">
        <v>312</v>
      </c>
      <c r="AM113" s="561" t="s">
        <v>312</v>
      </c>
      <c r="AN113" s="562" t="s">
        <v>312</v>
      </c>
      <c r="AO113" s="562" t="s">
        <v>312</v>
      </c>
      <c r="AP113" s="566" t="s">
        <v>312</v>
      </c>
      <c r="AQ113" s="561" t="s">
        <v>312</v>
      </c>
      <c r="AR113" s="562" t="s">
        <v>312</v>
      </c>
      <c r="AS113" s="562" t="s">
        <v>312</v>
      </c>
      <c r="AT113" s="566" t="s">
        <v>312</v>
      </c>
      <c r="AU113" s="561" t="s">
        <v>312</v>
      </c>
      <c r="AV113" s="562" t="s">
        <v>312</v>
      </c>
      <c r="AW113" s="562" t="s">
        <v>312</v>
      </c>
      <c r="AX113" s="566" t="s">
        <v>312</v>
      </c>
      <c r="AY113" s="561" t="s">
        <v>312</v>
      </c>
      <c r="AZ113" s="562" t="s">
        <v>312</v>
      </c>
      <c r="BA113" s="562" t="s">
        <v>312</v>
      </c>
      <c r="BB113" s="566" t="s">
        <v>312</v>
      </c>
      <c r="BC113" s="561" t="s">
        <v>312</v>
      </c>
      <c r="BD113" s="562" t="s">
        <v>312</v>
      </c>
      <c r="BE113" s="562" t="s">
        <v>312</v>
      </c>
      <c r="BF113" s="566" t="s">
        <v>312</v>
      </c>
      <c r="BG113" s="561" t="s">
        <v>312</v>
      </c>
      <c r="BH113" s="562" t="s">
        <v>312</v>
      </c>
      <c r="BI113" s="562" t="s">
        <v>312</v>
      </c>
      <c r="BJ113" s="566" t="s">
        <v>312</v>
      </c>
      <c r="BK113" s="561" t="s">
        <v>312</v>
      </c>
      <c r="BL113" s="562" t="s">
        <v>312</v>
      </c>
      <c r="BM113" s="562" t="s">
        <v>312</v>
      </c>
      <c r="BN113" s="566" t="s">
        <v>312</v>
      </c>
      <c r="BO113" s="562" t="s">
        <v>312</v>
      </c>
      <c r="BP113" s="562" t="s">
        <v>312</v>
      </c>
      <c r="BQ113" s="562" t="s">
        <v>312</v>
      </c>
      <c r="BR113" s="562" t="s">
        <v>312</v>
      </c>
      <c r="BS113" s="562" t="s">
        <v>312</v>
      </c>
      <c r="BT113" s="562" t="s">
        <v>312</v>
      </c>
      <c r="BU113" s="562" t="s">
        <v>312</v>
      </c>
      <c r="BV113" s="553" t="s">
        <v>312</v>
      </c>
      <c r="BW113" s="553" t="s">
        <v>312</v>
      </c>
      <c r="BX113" s="553" t="s">
        <v>312</v>
      </c>
      <c r="BY113" s="553" t="s">
        <v>312</v>
      </c>
      <c r="BZ113" s="553" t="s">
        <v>312</v>
      </c>
      <c r="CA113" s="553" t="s">
        <v>312</v>
      </c>
      <c r="CB113" s="553" t="s">
        <v>312</v>
      </c>
      <c r="CC113" s="553" t="s">
        <v>312</v>
      </c>
      <c r="CD113" s="553" t="s">
        <v>312</v>
      </c>
      <c r="CE113" s="553" t="s">
        <v>312</v>
      </c>
      <c r="CF113" s="553" t="s">
        <v>312</v>
      </c>
      <c r="CG113" s="553" t="s">
        <v>312</v>
      </c>
      <c r="CH113" s="553" t="s">
        <v>312</v>
      </c>
      <c r="CI113" s="553" t="s">
        <v>312</v>
      </c>
      <c r="CJ113" s="553" t="s">
        <v>312</v>
      </c>
      <c r="CK113" s="553" t="s">
        <v>312</v>
      </c>
      <c r="CL113" s="553" t="s">
        <v>312</v>
      </c>
      <c r="CM113" s="553" t="s">
        <v>312</v>
      </c>
      <c r="CN113" s="553" t="s">
        <v>312</v>
      </c>
      <c r="CO113" s="553" t="s">
        <v>312</v>
      </c>
      <c r="CP113" s="553" t="s">
        <v>312</v>
      </c>
      <c r="CQ113" s="553" t="s">
        <v>312</v>
      </c>
      <c r="CR113" s="553" t="s">
        <v>312</v>
      </c>
      <c r="CS113" s="553" t="s">
        <v>312</v>
      </c>
      <c r="CT113" s="553" t="s">
        <v>312</v>
      </c>
      <c r="CU113" s="553" t="s">
        <v>312</v>
      </c>
      <c r="CV113" s="553" t="s">
        <v>312</v>
      </c>
      <c r="CW113" s="553" t="s">
        <v>312</v>
      </c>
      <c r="CX113" s="553" t="s">
        <v>312</v>
      </c>
      <c r="CY113" s="553" t="s">
        <v>312</v>
      </c>
      <c r="CZ113" s="553" t="s">
        <v>312</v>
      </c>
      <c r="DA113" s="553" t="s">
        <v>312</v>
      </c>
      <c r="DB113" s="553" t="s">
        <v>312</v>
      </c>
      <c r="DC113" s="553" t="s">
        <v>312</v>
      </c>
      <c r="DD113" s="553" t="s">
        <v>312</v>
      </c>
      <c r="DE113" s="553" t="s">
        <v>312</v>
      </c>
      <c r="DF113" s="553" t="s">
        <v>312</v>
      </c>
      <c r="DG113" s="562" t="s">
        <v>312</v>
      </c>
      <c r="DH113" s="562" t="s">
        <v>312</v>
      </c>
      <c r="DI113" s="562" t="s">
        <v>312</v>
      </c>
      <c r="DJ113" s="553" t="s">
        <v>312</v>
      </c>
      <c r="DK113" s="553" t="s">
        <v>312</v>
      </c>
      <c r="DL113" s="553" t="s">
        <v>312</v>
      </c>
      <c r="DM113" s="553" t="s">
        <v>312</v>
      </c>
      <c r="DN113" s="553" t="s">
        <v>312</v>
      </c>
      <c r="DO113" s="553" t="s">
        <v>312</v>
      </c>
      <c r="DP113" s="553" t="s">
        <v>312</v>
      </c>
      <c r="DQ113" s="555" t="s">
        <v>312</v>
      </c>
      <c r="DR113" s="552" t="s">
        <v>312</v>
      </c>
      <c r="DS113" s="553" t="s">
        <v>312</v>
      </c>
      <c r="DT113" s="553" t="s">
        <v>312</v>
      </c>
      <c r="DU113" s="553" t="s">
        <v>312</v>
      </c>
      <c r="DV113" s="553" t="s">
        <v>312</v>
      </c>
      <c r="DW113" s="553" t="s">
        <v>312</v>
      </c>
      <c r="DX113" s="553" t="s">
        <v>312</v>
      </c>
      <c r="DY113" s="553" t="s">
        <v>312</v>
      </c>
      <c r="DZ113" s="553" t="s">
        <v>312</v>
      </c>
      <c r="EA113" s="553" t="s">
        <v>312</v>
      </c>
      <c r="EB113" s="553" t="s">
        <v>312</v>
      </c>
      <c r="EC113" s="553" t="s">
        <v>312</v>
      </c>
      <c r="ED113" s="553" t="s">
        <v>312</v>
      </c>
      <c r="EE113" s="553" t="s">
        <v>312</v>
      </c>
      <c r="EF113" s="553" t="s">
        <v>312</v>
      </c>
      <c r="EG113" s="553" t="s">
        <v>312</v>
      </c>
      <c r="EH113" s="553" t="s">
        <v>312</v>
      </c>
      <c r="EI113" s="553" t="s">
        <v>312</v>
      </c>
      <c r="EJ113" s="553" t="s">
        <v>312</v>
      </c>
      <c r="EK113" s="553" t="s">
        <v>312</v>
      </c>
      <c r="EL113" s="553" t="s">
        <v>312</v>
      </c>
      <c r="EM113" s="553" t="s">
        <v>312</v>
      </c>
      <c r="EN113" s="553" t="s">
        <v>312</v>
      </c>
      <c r="EO113" s="553" t="s">
        <v>312</v>
      </c>
      <c r="EP113" s="553" t="s">
        <v>312</v>
      </c>
      <c r="EQ113" s="553" t="s">
        <v>312</v>
      </c>
      <c r="ER113" s="553" t="s">
        <v>312</v>
      </c>
      <c r="ES113" s="553" t="s">
        <v>312</v>
      </c>
      <c r="ET113" s="553" t="s">
        <v>312</v>
      </c>
      <c r="EU113" s="553" t="s">
        <v>312</v>
      </c>
      <c r="EV113" s="553" t="s">
        <v>312</v>
      </c>
      <c r="EW113" s="553" t="s">
        <v>312</v>
      </c>
      <c r="EX113" s="553" t="s">
        <v>312</v>
      </c>
      <c r="EY113" s="553" t="s">
        <v>312</v>
      </c>
      <c r="EZ113" s="553" t="s">
        <v>312</v>
      </c>
      <c r="FA113" s="553" t="s">
        <v>312</v>
      </c>
      <c r="FB113" s="553" t="s">
        <v>312</v>
      </c>
      <c r="FC113" s="553" t="s">
        <v>312</v>
      </c>
      <c r="FD113" s="553" t="s">
        <v>312</v>
      </c>
      <c r="FE113" s="556" t="s">
        <v>312</v>
      </c>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row>
    <row r="114" spans="1:186" ht="15.75" customHeight="1" x14ac:dyDescent="0.2">
      <c r="A114" s="593" t="str">
        <f t="shared" si="6"/>
        <v>Freshwater marsh</v>
      </c>
      <c r="B114" s="594" t="str">
        <f t="shared" si="4"/>
        <v>Freshwater marsh/NA</v>
      </c>
      <c r="C114" s="763"/>
      <c r="D114" s="774" t="str">
        <f>'Z2 DISTINCTIVENESS'!B55</f>
        <v>Freshwater marsh</v>
      </c>
      <c r="E114" s="551" t="s">
        <v>310</v>
      </c>
      <c r="F114" s="552" t="s">
        <v>312</v>
      </c>
      <c r="G114" s="561" t="s">
        <v>312</v>
      </c>
      <c r="H114" s="562" t="s">
        <v>312</v>
      </c>
      <c r="I114" s="562" t="s">
        <v>312</v>
      </c>
      <c r="J114" s="566" t="s">
        <v>312</v>
      </c>
      <c r="K114" s="561" t="s">
        <v>312</v>
      </c>
      <c r="L114" s="562" t="s">
        <v>312</v>
      </c>
      <c r="M114" s="562" t="s">
        <v>312</v>
      </c>
      <c r="N114" s="566" t="s">
        <v>312</v>
      </c>
      <c r="O114" s="561" t="s">
        <v>312</v>
      </c>
      <c r="P114" s="562" t="s">
        <v>312</v>
      </c>
      <c r="Q114" s="562" t="s">
        <v>312</v>
      </c>
      <c r="R114" s="566" t="s">
        <v>312</v>
      </c>
      <c r="S114" s="561" t="s">
        <v>312</v>
      </c>
      <c r="T114" s="562" t="s">
        <v>312</v>
      </c>
      <c r="U114" s="562" t="s">
        <v>312</v>
      </c>
      <c r="V114" s="566" t="s">
        <v>312</v>
      </c>
      <c r="W114" s="561" t="s">
        <v>312</v>
      </c>
      <c r="X114" s="562" t="s">
        <v>312</v>
      </c>
      <c r="Y114" s="562" t="s">
        <v>312</v>
      </c>
      <c r="Z114" s="566" t="s">
        <v>312</v>
      </c>
      <c r="AA114" s="561" t="s">
        <v>312</v>
      </c>
      <c r="AB114" s="562" t="s">
        <v>312</v>
      </c>
      <c r="AC114" s="562" t="s">
        <v>312</v>
      </c>
      <c r="AD114" s="566" t="s">
        <v>312</v>
      </c>
      <c r="AE114" s="561" t="s">
        <v>312</v>
      </c>
      <c r="AF114" s="562" t="s">
        <v>312</v>
      </c>
      <c r="AG114" s="562" t="s">
        <v>312</v>
      </c>
      <c r="AH114" s="566" t="s">
        <v>312</v>
      </c>
      <c r="AI114" s="561" t="s">
        <v>312</v>
      </c>
      <c r="AJ114" s="562" t="s">
        <v>312</v>
      </c>
      <c r="AK114" s="562" t="s">
        <v>312</v>
      </c>
      <c r="AL114" s="566" t="s">
        <v>312</v>
      </c>
      <c r="AM114" s="561" t="s">
        <v>312</v>
      </c>
      <c r="AN114" s="562" t="s">
        <v>312</v>
      </c>
      <c r="AO114" s="562" t="s">
        <v>312</v>
      </c>
      <c r="AP114" s="566" t="s">
        <v>312</v>
      </c>
      <c r="AQ114" s="561" t="s">
        <v>312</v>
      </c>
      <c r="AR114" s="562" t="s">
        <v>312</v>
      </c>
      <c r="AS114" s="562" t="s">
        <v>312</v>
      </c>
      <c r="AT114" s="566" t="s">
        <v>312</v>
      </c>
      <c r="AU114" s="561" t="s">
        <v>312</v>
      </c>
      <c r="AV114" s="562" t="s">
        <v>312</v>
      </c>
      <c r="AW114" s="562" t="s">
        <v>312</v>
      </c>
      <c r="AX114" s="566" t="s">
        <v>312</v>
      </c>
      <c r="AY114" s="561" t="s">
        <v>312</v>
      </c>
      <c r="AZ114" s="562" t="s">
        <v>312</v>
      </c>
      <c r="BA114" s="562" t="s">
        <v>312</v>
      </c>
      <c r="BB114" s="566" t="s">
        <v>312</v>
      </c>
      <c r="BC114" s="561" t="s">
        <v>312</v>
      </c>
      <c r="BD114" s="562" t="s">
        <v>312</v>
      </c>
      <c r="BE114" s="562" t="s">
        <v>312</v>
      </c>
      <c r="BF114" s="566" t="s">
        <v>312</v>
      </c>
      <c r="BG114" s="561" t="s">
        <v>312</v>
      </c>
      <c r="BH114" s="562" t="s">
        <v>312</v>
      </c>
      <c r="BI114" s="562" t="s">
        <v>312</v>
      </c>
      <c r="BJ114" s="566" t="s">
        <v>312</v>
      </c>
      <c r="BK114" s="561" t="s">
        <v>312</v>
      </c>
      <c r="BL114" s="562" t="s">
        <v>312</v>
      </c>
      <c r="BM114" s="562" t="s">
        <v>312</v>
      </c>
      <c r="BN114" s="566" t="s">
        <v>312</v>
      </c>
      <c r="BO114" s="562" t="s">
        <v>312</v>
      </c>
      <c r="BP114" s="562" t="s">
        <v>312</v>
      </c>
      <c r="BQ114" s="562" t="s">
        <v>312</v>
      </c>
      <c r="BR114" s="562" t="s">
        <v>312</v>
      </c>
      <c r="BS114" s="562" t="s">
        <v>312</v>
      </c>
      <c r="BT114" s="562" t="s">
        <v>312</v>
      </c>
      <c r="BU114" s="562" t="s">
        <v>312</v>
      </c>
      <c r="BV114" s="553" t="s">
        <v>312</v>
      </c>
      <c r="BW114" s="553" t="s">
        <v>312</v>
      </c>
      <c r="BX114" s="553" t="s">
        <v>312</v>
      </c>
      <c r="BY114" s="553" t="s">
        <v>312</v>
      </c>
      <c r="BZ114" s="553" t="s">
        <v>312</v>
      </c>
      <c r="CA114" s="553" t="s">
        <v>312</v>
      </c>
      <c r="CB114" s="553" t="s">
        <v>312</v>
      </c>
      <c r="CC114" s="553" t="s">
        <v>312</v>
      </c>
      <c r="CD114" s="553" t="s">
        <v>312</v>
      </c>
      <c r="CE114" s="553" t="s">
        <v>312</v>
      </c>
      <c r="CF114" s="553" t="s">
        <v>312</v>
      </c>
      <c r="CG114" s="553" t="s">
        <v>312</v>
      </c>
      <c r="CH114" s="553" t="s">
        <v>312</v>
      </c>
      <c r="CI114" s="553" t="s">
        <v>312</v>
      </c>
      <c r="CJ114" s="553" t="s">
        <v>312</v>
      </c>
      <c r="CK114" s="553" t="s">
        <v>312</v>
      </c>
      <c r="CL114" s="562" t="s">
        <v>312</v>
      </c>
      <c r="CM114" s="562" t="s">
        <v>312</v>
      </c>
      <c r="CN114" s="562" t="s">
        <v>312</v>
      </c>
      <c r="CO114" s="562" t="s">
        <v>312</v>
      </c>
      <c r="CP114" s="562" t="s">
        <v>312</v>
      </c>
      <c r="CQ114" s="562" t="s">
        <v>312</v>
      </c>
      <c r="CR114" s="562" t="s">
        <v>312</v>
      </c>
      <c r="CS114" s="562" t="s">
        <v>312</v>
      </c>
      <c r="CT114" s="562" t="s">
        <v>312</v>
      </c>
      <c r="CU114" s="562" t="s">
        <v>312</v>
      </c>
      <c r="CV114" s="562" t="s">
        <v>312</v>
      </c>
      <c r="CW114" s="562" t="s">
        <v>312</v>
      </c>
      <c r="CX114" s="562" t="s">
        <v>312</v>
      </c>
      <c r="CY114" s="562" t="s">
        <v>312</v>
      </c>
      <c r="CZ114" s="562" t="s">
        <v>312</v>
      </c>
      <c r="DA114" s="562" t="s">
        <v>312</v>
      </c>
      <c r="DB114" s="562" t="s">
        <v>312</v>
      </c>
      <c r="DC114" s="562" t="s">
        <v>312</v>
      </c>
      <c r="DD114" s="562" t="s">
        <v>312</v>
      </c>
      <c r="DE114" s="562" t="s">
        <v>312</v>
      </c>
      <c r="DF114" s="562" t="s">
        <v>312</v>
      </c>
      <c r="DG114" s="562" t="s">
        <v>312</v>
      </c>
      <c r="DH114" s="562" t="s">
        <v>312</v>
      </c>
      <c r="DI114" s="562" t="s">
        <v>312</v>
      </c>
      <c r="DJ114" s="562" t="s">
        <v>312</v>
      </c>
      <c r="DK114" s="562" t="s">
        <v>312</v>
      </c>
      <c r="DL114" s="562" t="s">
        <v>312</v>
      </c>
      <c r="DM114" s="562" t="s">
        <v>312</v>
      </c>
      <c r="DN114" s="562" t="s">
        <v>312</v>
      </c>
      <c r="DO114" s="562" t="s">
        <v>312</v>
      </c>
      <c r="DP114" s="562" t="s">
        <v>312</v>
      </c>
      <c r="DQ114" s="563" t="s">
        <v>312</v>
      </c>
      <c r="DR114" s="564" t="s">
        <v>312</v>
      </c>
      <c r="DS114" s="562" t="s">
        <v>312</v>
      </c>
      <c r="DT114" s="562" t="s">
        <v>312</v>
      </c>
      <c r="DU114" s="562" t="s">
        <v>312</v>
      </c>
      <c r="DV114" s="562" t="s">
        <v>312</v>
      </c>
      <c r="DW114" s="562" t="s">
        <v>312</v>
      </c>
      <c r="DX114" s="562" t="s">
        <v>312</v>
      </c>
      <c r="DY114" s="562" t="s">
        <v>312</v>
      </c>
      <c r="DZ114" s="562" t="s">
        <v>312</v>
      </c>
      <c r="EA114" s="562" t="s">
        <v>312</v>
      </c>
      <c r="EB114" s="562" t="s">
        <v>312</v>
      </c>
      <c r="EC114" s="562" t="s">
        <v>312</v>
      </c>
      <c r="ED114" s="562" t="s">
        <v>312</v>
      </c>
      <c r="EE114" s="562" t="s">
        <v>312</v>
      </c>
      <c r="EF114" s="562" t="s">
        <v>312</v>
      </c>
      <c r="EG114" s="562" t="s">
        <v>312</v>
      </c>
      <c r="EH114" s="562" t="s">
        <v>312</v>
      </c>
      <c r="EI114" s="562" t="s">
        <v>312</v>
      </c>
      <c r="EJ114" s="562" t="s">
        <v>312</v>
      </c>
      <c r="EK114" s="562" t="s">
        <v>312</v>
      </c>
      <c r="EL114" s="562" t="s">
        <v>312</v>
      </c>
      <c r="EM114" s="562" t="s">
        <v>312</v>
      </c>
      <c r="EN114" s="562" t="s">
        <v>312</v>
      </c>
      <c r="EO114" s="553" t="s">
        <v>312</v>
      </c>
      <c r="EP114" s="553" t="s">
        <v>312</v>
      </c>
      <c r="EQ114" s="553" t="s">
        <v>312</v>
      </c>
      <c r="ER114" s="553" t="s">
        <v>312</v>
      </c>
      <c r="ES114" s="553" t="s">
        <v>312</v>
      </c>
      <c r="ET114" s="553" t="s">
        <v>312</v>
      </c>
      <c r="EU114" s="553" t="s">
        <v>312</v>
      </c>
      <c r="EV114" s="553" t="s">
        <v>312</v>
      </c>
      <c r="EW114" s="553" t="s">
        <v>312</v>
      </c>
      <c r="EX114" s="553" t="s">
        <v>312</v>
      </c>
      <c r="EY114" s="553" t="s">
        <v>312</v>
      </c>
      <c r="EZ114" s="553" t="s">
        <v>312</v>
      </c>
      <c r="FA114" s="553" t="s">
        <v>312</v>
      </c>
      <c r="FB114" s="553" t="s">
        <v>312</v>
      </c>
      <c r="FC114" s="553" t="s">
        <v>312</v>
      </c>
      <c r="FD114" s="553" t="s">
        <v>312</v>
      </c>
      <c r="FE114" s="556" t="s">
        <v>312</v>
      </c>
      <c r="FF114" s="565"/>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row>
    <row r="115" spans="1:186" ht="15.75" customHeight="1" x14ac:dyDescent="0.2">
      <c r="A115" s="593" t="str">
        <f t="shared" si="6"/>
        <v>Freshwater marsh</v>
      </c>
      <c r="B115" s="594" t="str">
        <f t="shared" si="4"/>
        <v>Freshwater marsh/POOR</v>
      </c>
      <c r="C115" s="763"/>
      <c r="D115" s="775"/>
      <c r="E115" s="551" t="s">
        <v>331</v>
      </c>
      <c r="F115" s="552" t="s">
        <v>312</v>
      </c>
      <c r="G115" s="561" t="s">
        <v>312</v>
      </c>
      <c r="H115" s="562" t="s">
        <v>312</v>
      </c>
      <c r="I115" s="562" t="s">
        <v>312</v>
      </c>
      <c r="J115" s="566" t="s">
        <v>312</v>
      </c>
      <c r="K115" s="561" t="s">
        <v>312</v>
      </c>
      <c r="L115" s="562" t="s">
        <v>312</v>
      </c>
      <c r="M115" s="562" t="s">
        <v>312</v>
      </c>
      <c r="N115" s="566" t="s">
        <v>312</v>
      </c>
      <c r="O115" s="561" t="s">
        <v>312</v>
      </c>
      <c r="P115" s="562" t="s">
        <v>312</v>
      </c>
      <c r="Q115" s="562" t="s">
        <v>312</v>
      </c>
      <c r="R115" s="566" t="s">
        <v>312</v>
      </c>
      <c r="S115" s="561" t="s">
        <v>312</v>
      </c>
      <c r="T115" s="562" t="s">
        <v>312</v>
      </c>
      <c r="U115" s="562" t="s">
        <v>312</v>
      </c>
      <c r="V115" s="566" t="s">
        <v>312</v>
      </c>
      <c r="W115" s="561" t="s">
        <v>312</v>
      </c>
      <c r="X115" s="562" t="s">
        <v>312</v>
      </c>
      <c r="Y115" s="562" t="s">
        <v>312</v>
      </c>
      <c r="Z115" s="566" t="s">
        <v>312</v>
      </c>
      <c r="AA115" s="561" t="s">
        <v>312</v>
      </c>
      <c r="AB115" s="562" t="s">
        <v>312</v>
      </c>
      <c r="AC115" s="562" t="s">
        <v>312</v>
      </c>
      <c r="AD115" s="566" t="s">
        <v>312</v>
      </c>
      <c r="AE115" s="561" t="s">
        <v>312</v>
      </c>
      <c r="AF115" s="562" t="s">
        <v>312</v>
      </c>
      <c r="AG115" s="562" t="s">
        <v>312</v>
      </c>
      <c r="AH115" s="566" t="s">
        <v>312</v>
      </c>
      <c r="AI115" s="561" t="s">
        <v>312</v>
      </c>
      <c r="AJ115" s="562" t="s">
        <v>312</v>
      </c>
      <c r="AK115" s="562" t="s">
        <v>312</v>
      </c>
      <c r="AL115" s="566" t="s">
        <v>312</v>
      </c>
      <c r="AM115" s="561" t="s">
        <v>312</v>
      </c>
      <c r="AN115" s="562" t="s">
        <v>312</v>
      </c>
      <c r="AO115" s="562" t="s">
        <v>312</v>
      </c>
      <c r="AP115" s="566" t="s">
        <v>312</v>
      </c>
      <c r="AQ115" s="561" t="s">
        <v>312</v>
      </c>
      <c r="AR115" s="562" t="s">
        <v>312</v>
      </c>
      <c r="AS115" s="562" t="s">
        <v>312</v>
      </c>
      <c r="AT115" s="566" t="s">
        <v>312</v>
      </c>
      <c r="AU115" s="561" t="s">
        <v>312</v>
      </c>
      <c r="AV115" s="562" t="s">
        <v>312</v>
      </c>
      <c r="AW115" s="562" t="s">
        <v>312</v>
      </c>
      <c r="AX115" s="566" t="s">
        <v>312</v>
      </c>
      <c r="AY115" s="561" t="s">
        <v>312</v>
      </c>
      <c r="AZ115" s="562" t="s">
        <v>312</v>
      </c>
      <c r="BA115" s="562" t="s">
        <v>312</v>
      </c>
      <c r="BB115" s="566" t="s">
        <v>312</v>
      </c>
      <c r="BC115" s="561" t="s">
        <v>312</v>
      </c>
      <c r="BD115" s="562" t="s">
        <v>312</v>
      </c>
      <c r="BE115" s="562" t="s">
        <v>312</v>
      </c>
      <c r="BF115" s="566" t="s">
        <v>312</v>
      </c>
      <c r="BG115" s="561" t="s">
        <v>312</v>
      </c>
      <c r="BH115" s="562" t="s">
        <v>312</v>
      </c>
      <c r="BI115" s="562" t="s">
        <v>312</v>
      </c>
      <c r="BJ115" s="566" t="s">
        <v>312</v>
      </c>
      <c r="BK115" s="561" t="s">
        <v>312</v>
      </c>
      <c r="BL115" s="562" t="s">
        <v>312</v>
      </c>
      <c r="BM115" s="562" t="s">
        <v>312</v>
      </c>
      <c r="BN115" s="566" t="s">
        <v>312</v>
      </c>
      <c r="BO115" s="562" t="s">
        <v>312</v>
      </c>
      <c r="BP115" s="562" t="s">
        <v>312</v>
      </c>
      <c r="BQ115" s="562" t="s">
        <v>312</v>
      </c>
      <c r="BR115" s="562" t="s">
        <v>312</v>
      </c>
      <c r="BS115" s="562" t="s">
        <v>312</v>
      </c>
      <c r="BT115" s="562" t="s">
        <v>312</v>
      </c>
      <c r="BU115" s="562" t="s">
        <v>312</v>
      </c>
      <c r="BV115" s="553" t="s">
        <v>312</v>
      </c>
      <c r="BW115" s="553" t="s">
        <v>312</v>
      </c>
      <c r="BX115" s="553" t="s">
        <v>312</v>
      </c>
      <c r="BY115" s="553" t="s">
        <v>312</v>
      </c>
      <c r="BZ115" s="553" t="s">
        <v>312</v>
      </c>
      <c r="CA115" s="553" t="s">
        <v>312</v>
      </c>
      <c r="CB115" s="553" t="s">
        <v>312</v>
      </c>
      <c r="CC115" s="553" t="s">
        <v>312</v>
      </c>
      <c r="CD115" s="553" t="s">
        <v>312</v>
      </c>
      <c r="CE115" s="553" t="s">
        <v>312</v>
      </c>
      <c r="CF115" s="553" t="s">
        <v>312</v>
      </c>
      <c r="CG115" s="553" t="s">
        <v>312</v>
      </c>
      <c r="CH115" s="553" t="s">
        <v>312</v>
      </c>
      <c r="CI115" s="553" t="s">
        <v>312</v>
      </c>
      <c r="CJ115" s="553" t="s">
        <v>312</v>
      </c>
      <c r="CK115" s="553" t="s">
        <v>312</v>
      </c>
      <c r="CL115" s="553" t="s">
        <v>312</v>
      </c>
      <c r="CM115" s="553" t="s">
        <v>312</v>
      </c>
      <c r="CN115" s="553" t="s">
        <v>312</v>
      </c>
      <c r="CO115" s="553" t="s">
        <v>312</v>
      </c>
      <c r="CP115" s="553" t="s">
        <v>312</v>
      </c>
      <c r="CQ115" s="553" t="s">
        <v>312</v>
      </c>
      <c r="CR115" s="553" t="s">
        <v>312</v>
      </c>
      <c r="CS115" s="553" t="s">
        <v>312</v>
      </c>
      <c r="CT115" s="553" t="s">
        <v>312</v>
      </c>
      <c r="CU115" s="553" t="s">
        <v>312</v>
      </c>
      <c r="CV115" s="553" t="s">
        <v>312</v>
      </c>
      <c r="CW115" s="553" t="s">
        <v>312</v>
      </c>
      <c r="CX115" s="553" t="s">
        <v>312</v>
      </c>
      <c r="CY115" s="553" t="s">
        <v>312</v>
      </c>
      <c r="CZ115" s="553" t="s">
        <v>312</v>
      </c>
      <c r="DA115" s="553" t="s">
        <v>312</v>
      </c>
      <c r="DB115" s="553" t="s">
        <v>312</v>
      </c>
      <c r="DC115" s="553" t="s">
        <v>312</v>
      </c>
      <c r="DD115" s="553" t="s">
        <v>312</v>
      </c>
      <c r="DE115" s="553" t="s">
        <v>312</v>
      </c>
      <c r="DF115" s="553" t="s">
        <v>312</v>
      </c>
      <c r="DG115" s="554" t="s">
        <v>313</v>
      </c>
      <c r="DH115" s="553" t="s">
        <v>312</v>
      </c>
      <c r="DI115" s="553" t="s">
        <v>312</v>
      </c>
      <c r="DJ115" s="553" t="s">
        <v>312</v>
      </c>
      <c r="DK115" s="562" t="s">
        <v>312</v>
      </c>
      <c r="DL115" s="574">
        <v>2</v>
      </c>
      <c r="DM115" s="574">
        <v>4</v>
      </c>
      <c r="DN115" s="553" t="s">
        <v>312</v>
      </c>
      <c r="DO115" s="553" t="s">
        <v>312</v>
      </c>
      <c r="DP115" s="553" t="s">
        <v>312</v>
      </c>
      <c r="DQ115" s="555" t="s">
        <v>312</v>
      </c>
      <c r="DR115" s="552" t="s">
        <v>312</v>
      </c>
      <c r="DS115" s="553" t="s">
        <v>312</v>
      </c>
      <c r="DT115" s="553" t="s">
        <v>312</v>
      </c>
      <c r="DU115" s="553" t="s">
        <v>312</v>
      </c>
      <c r="DV115" s="553" t="s">
        <v>312</v>
      </c>
      <c r="DW115" s="553" t="s">
        <v>312</v>
      </c>
      <c r="DX115" s="553" t="s">
        <v>312</v>
      </c>
      <c r="DY115" s="553" t="s">
        <v>312</v>
      </c>
      <c r="DZ115" s="553" t="s">
        <v>312</v>
      </c>
      <c r="EA115" s="553" t="s">
        <v>312</v>
      </c>
      <c r="EB115" s="553" t="s">
        <v>312</v>
      </c>
      <c r="EC115" s="553" t="s">
        <v>312</v>
      </c>
      <c r="ED115" s="553" t="s">
        <v>312</v>
      </c>
      <c r="EE115" s="553" t="s">
        <v>312</v>
      </c>
      <c r="EF115" s="553" t="s">
        <v>312</v>
      </c>
      <c r="EG115" s="553" t="s">
        <v>312</v>
      </c>
      <c r="EH115" s="553" t="s">
        <v>312</v>
      </c>
      <c r="EI115" s="553" t="s">
        <v>312</v>
      </c>
      <c r="EJ115" s="553" t="s">
        <v>312</v>
      </c>
      <c r="EK115" s="553" t="s">
        <v>312</v>
      </c>
      <c r="EL115" s="553" t="s">
        <v>312</v>
      </c>
      <c r="EM115" s="553" t="s">
        <v>312</v>
      </c>
      <c r="EN115" s="553" t="s">
        <v>312</v>
      </c>
      <c r="EO115" s="553" t="s">
        <v>312</v>
      </c>
      <c r="EP115" s="553" t="s">
        <v>312</v>
      </c>
      <c r="EQ115" s="553" t="s">
        <v>312</v>
      </c>
      <c r="ER115" s="553" t="s">
        <v>312</v>
      </c>
      <c r="ES115" s="553" t="s">
        <v>312</v>
      </c>
      <c r="ET115" s="553" t="s">
        <v>312</v>
      </c>
      <c r="EU115" s="553" t="s">
        <v>312</v>
      </c>
      <c r="EV115" s="553" t="s">
        <v>312</v>
      </c>
      <c r="EW115" s="553" t="s">
        <v>312</v>
      </c>
      <c r="EX115" s="553" t="s">
        <v>312</v>
      </c>
      <c r="EY115" s="553" t="s">
        <v>312</v>
      </c>
      <c r="EZ115" s="553" t="s">
        <v>312</v>
      </c>
      <c r="FA115" s="553" t="s">
        <v>312</v>
      </c>
      <c r="FB115" s="553" t="s">
        <v>312</v>
      </c>
      <c r="FC115" s="553" t="s">
        <v>312</v>
      </c>
      <c r="FD115" s="553" t="s">
        <v>312</v>
      </c>
      <c r="FE115" s="556" t="s">
        <v>312</v>
      </c>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row>
    <row r="116" spans="1:186" ht="15.75" customHeight="1" x14ac:dyDescent="0.2">
      <c r="A116" s="593" t="str">
        <f t="shared" si="6"/>
        <v>Freshwater marsh</v>
      </c>
      <c r="B116" s="594" t="str">
        <f t="shared" si="4"/>
        <v>Freshwater marsh/MODERATE</v>
      </c>
      <c r="C116" s="763"/>
      <c r="D116" s="775"/>
      <c r="E116" s="551" t="s">
        <v>130</v>
      </c>
      <c r="F116" s="552" t="s">
        <v>312</v>
      </c>
      <c r="G116" s="561" t="s">
        <v>312</v>
      </c>
      <c r="H116" s="562" t="s">
        <v>312</v>
      </c>
      <c r="I116" s="562" t="s">
        <v>312</v>
      </c>
      <c r="J116" s="566" t="s">
        <v>312</v>
      </c>
      <c r="K116" s="561" t="s">
        <v>312</v>
      </c>
      <c r="L116" s="562" t="s">
        <v>312</v>
      </c>
      <c r="M116" s="562" t="s">
        <v>312</v>
      </c>
      <c r="N116" s="566" t="s">
        <v>312</v>
      </c>
      <c r="O116" s="561" t="s">
        <v>312</v>
      </c>
      <c r="P116" s="562" t="s">
        <v>312</v>
      </c>
      <c r="Q116" s="562" t="s">
        <v>312</v>
      </c>
      <c r="R116" s="566" t="s">
        <v>312</v>
      </c>
      <c r="S116" s="561" t="s">
        <v>312</v>
      </c>
      <c r="T116" s="562" t="s">
        <v>312</v>
      </c>
      <c r="U116" s="562" t="s">
        <v>312</v>
      </c>
      <c r="V116" s="566" t="s">
        <v>312</v>
      </c>
      <c r="W116" s="561" t="s">
        <v>312</v>
      </c>
      <c r="X116" s="562" t="s">
        <v>312</v>
      </c>
      <c r="Y116" s="562" t="s">
        <v>312</v>
      </c>
      <c r="Z116" s="566" t="s">
        <v>312</v>
      </c>
      <c r="AA116" s="561" t="s">
        <v>312</v>
      </c>
      <c r="AB116" s="562" t="s">
        <v>312</v>
      </c>
      <c r="AC116" s="562" t="s">
        <v>312</v>
      </c>
      <c r="AD116" s="566" t="s">
        <v>312</v>
      </c>
      <c r="AE116" s="561" t="s">
        <v>312</v>
      </c>
      <c r="AF116" s="562" t="s">
        <v>312</v>
      </c>
      <c r="AG116" s="562" t="s">
        <v>312</v>
      </c>
      <c r="AH116" s="566" t="s">
        <v>312</v>
      </c>
      <c r="AI116" s="561" t="s">
        <v>312</v>
      </c>
      <c r="AJ116" s="562" t="s">
        <v>312</v>
      </c>
      <c r="AK116" s="562" t="s">
        <v>312</v>
      </c>
      <c r="AL116" s="566" t="s">
        <v>312</v>
      </c>
      <c r="AM116" s="561" t="s">
        <v>312</v>
      </c>
      <c r="AN116" s="562" t="s">
        <v>312</v>
      </c>
      <c r="AO116" s="562" t="s">
        <v>312</v>
      </c>
      <c r="AP116" s="566" t="s">
        <v>312</v>
      </c>
      <c r="AQ116" s="561" t="s">
        <v>312</v>
      </c>
      <c r="AR116" s="562" t="s">
        <v>312</v>
      </c>
      <c r="AS116" s="562" t="s">
        <v>312</v>
      </c>
      <c r="AT116" s="566" t="s">
        <v>312</v>
      </c>
      <c r="AU116" s="561" t="s">
        <v>312</v>
      </c>
      <c r="AV116" s="562" t="s">
        <v>312</v>
      </c>
      <c r="AW116" s="562" t="s">
        <v>312</v>
      </c>
      <c r="AX116" s="566" t="s">
        <v>312</v>
      </c>
      <c r="AY116" s="561" t="s">
        <v>312</v>
      </c>
      <c r="AZ116" s="562" t="s">
        <v>312</v>
      </c>
      <c r="BA116" s="562" t="s">
        <v>312</v>
      </c>
      <c r="BB116" s="566" t="s">
        <v>312</v>
      </c>
      <c r="BC116" s="561" t="s">
        <v>312</v>
      </c>
      <c r="BD116" s="562" t="s">
        <v>312</v>
      </c>
      <c r="BE116" s="562" t="s">
        <v>312</v>
      </c>
      <c r="BF116" s="566" t="s">
        <v>312</v>
      </c>
      <c r="BG116" s="561" t="s">
        <v>312</v>
      </c>
      <c r="BH116" s="562" t="s">
        <v>312</v>
      </c>
      <c r="BI116" s="562" t="s">
        <v>312</v>
      </c>
      <c r="BJ116" s="566" t="s">
        <v>312</v>
      </c>
      <c r="BK116" s="561" t="s">
        <v>312</v>
      </c>
      <c r="BL116" s="562" t="s">
        <v>312</v>
      </c>
      <c r="BM116" s="562" t="s">
        <v>312</v>
      </c>
      <c r="BN116" s="566" t="s">
        <v>312</v>
      </c>
      <c r="BO116" s="562" t="s">
        <v>312</v>
      </c>
      <c r="BP116" s="562" t="s">
        <v>312</v>
      </c>
      <c r="BQ116" s="562" t="s">
        <v>312</v>
      </c>
      <c r="BR116" s="562" t="s">
        <v>312</v>
      </c>
      <c r="BS116" s="562" t="s">
        <v>312</v>
      </c>
      <c r="BT116" s="562" t="s">
        <v>312</v>
      </c>
      <c r="BU116" s="562" t="s">
        <v>312</v>
      </c>
      <c r="BV116" s="553" t="s">
        <v>312</v>
      </c>
      <c r="BW116" s="553" t="s">
        <v>312</v>
      </c>
      <c r="BX116" s="553" t="s">
        <v>312</v>
      </c>
      <c r="BY116" s="553" t="s">
        <v>312</v>
      </c>
      <c r="BZ116" s="553" t="s">
        <v>312</v>
      </c>
      <c r="CA116" s="553" t="s">
        <v>312</v>
      </c>
      <c r="CB116" s="553" t="s">
        <v>312</v>
      </c>
      <c r="CC116" s="553" t="s">
        <v>312</v>
      </c>
      <c r="CD116" s="553" t="s">
        <v>312</v>
      </c>
      <c r="CE116" s="553" t="s">
        <v>312</v>
      </c>
      <c r="CF116" s="553" t="s">
        <v>312</v>
      </c>
      <c r="CG116" s="553" t="s">
        <v>312</v>
      </c>
      <c r="CH116" s="553" t="s">
        <v>312</v>
      </c>
      <c r="CI116" s="553" t="s">
        <v>312</v>
      </c>
      <c r="CJ116" s="553" t="s">
        <v>312</v>
      </c>
      <c r="CK116" s="553" t="s">
        <v>312</v>
      </c>
      <c r="CL116" s="553" t="s">
        <v>312</v>
      </c>
      <c r="CM116" s="553" t="s">
        <v>312</v>
      </c>
      <c r="CN116" s="553" t="s">
        <v>312</v>
      </c>
      <c r="CO116" s="553" t="s">
        <v>312</v>
      </c>
      <c r="CP116" s="553" t="s">
        <v>312</v>
      </c>
      <c r="CQ116" s="553" t="s">
        <v>312</v>
      </c>
      <c r="CR116" s="553" t="s">
        <v>312</v>
      </c>
      <c r="CS116" s="553" t="s">
        <v>312</v>
      </c>
      <c r="CT116" s="553" t="s">
        <v>312</v>
      </c>
      <c r="CU116" s="553" t="s">
        <v>312</v>
      </c>
      <c r="CV116" s="553" t="s">
        <v>312</v>
      </c>
      <c r="CW116" s="553" t="s">
        <v>312</v>
      </c>
      <c r="CX116" s="553" t="s">
        <v>312</v>
      </c>
      <c r="CY116" s="553" t="s">
        <v>312</v>
      </c>
      <c r="CZ116" s="553" t="s">
        <v>312</v>
      </c>
      <c r="DA116" s="553" t="s">
        <v>312</v>
      </c>
      <c r="DB116" s="553" t="s">
        <v>312</v>
      </c>
      <c r="DC116" s="553" t="s">
        <v>312</v>
      </c>
      <c r="DD116" s="553" t="s">
        <v>312</v>
      </c>
      <c r="DE116" s="553" t="s">
        <v>312</v>
      </c>
      <c r="DF116" s="553" t="s">
        <v>312</v>
      </c>
      <c r="DG116" s="554" t="s">
        <v>313</v>
      </c>
      <c r="DH116" s="553" t="s">
        <v>312</v>
      </c>
      <c r="DI116" s="553" t="s">
        <v>312</v>
      </c>
      <c r="DJ116" s="553" t="s">
        <v>312</v>
      </c>
      <c r="DK116" s="562" t="s">
        <v>312</v>
      </c>
      <c r="DL116" s="562" t="s">
        <v>312</v>
      </c>
      <c r="DM116" s="574">
        <v>2</v>
      </c>
      <c r="DN116" s="553" t="s">
        <v>312</v>
      </c>
      <c r="DO116" s="553" t="s">
        <v>312</v>
      </c>
      <c r="DP116" s="553" t="s">
        <v>312</v>
      </c>
      <c r="DQ116" s="555" t="s">
        <v>312</v>
      </c>
      <c r="DR116" s="552" t="s">
        <v>312</v>
      </c>
      <c r="DS116" s="553" t="s">
        <v>312</v>
      </c>
      <c r="DT116" s="553" t="s">
        <v>312</v>
      </c>
      <c r="DU116" s="553" t="s">
        <v>312</v>
      </c>
      <c r="DV116" s="553" t="s">
        <v>312</v>
      </c>
      <c r="DW116" s="553" t="s">
        <v>312</v>
      </c>
      <c r="DX116" s="553" t="s">
        <v>312</v>
      </c>
      <c r="DY116" s="553" t="s">
        <v>312</v>
      </c>
      <c r="DZ116" s="553" t="s">
        <v>312</v>
      </c>
      <c r="EA116" s="553" t="s">
        <v>312</v>
      </c>
      <c r="EB116" s="553" t="s">
        <v>312</v>
      </c>
      <c r="EC116" s="553" t="s">
        <v>312</v>
      </c>
      <c r="ED116" s="553" t="s">
        <v>312</v>
      </c>
      <c r="EE116" s="553" t="s">
        <v>312</v>
      </c>
      <c r="EF116" s="553" t="s">
        <v>312</v>
      </c>
      <c r="EG116" s="553" t="s">
        <v>312</v>
      </c>
      <c r="EH116" s="553" t="s">
        <v>312</v>
      </c>
      <c r="EI116" s="553" t="s">
        <v>312</v>
      </c>
      <c r="EJ116" s="553" t="s">
        <v>312</v>
      </c>
      <c r="EK116" s="553" t="s">
        <v>312</v>
      </c>
      <c r="EL116" s="553" t="s">
        <v>312</v>
      </c>
      <c r="EM116" s="553" t="s">
        <v>312</v>
      </c>
      <c r="EN116" s="553" t="s">
        <v>312</v>
      </c>
      <c r="EO116" s="553" t="s">
        <v>312</v>
      </c>
      <c r="EP116" s="553" t="s">
        <v>312</v>
      </c>
      <c r="EQ116" s="553" t="s">
        <v>312</v>
      </c>
      <c r="ER116" s="553" t="s">
        <v>312</v>
      </c>
      <c r="ES116" s="553" t="s">
        <v>312</v>
      </c>
      <c r="ET116" s="553" t="s">
        <v>312</v>
      </c>
      <c r="EU116" s="553" t="s">
        <v>312</v>
      </c>
      <c r="EV116" s="553" t="s">
        <v>312</v>
      </c>
      <c r="EW116" s="553" t="s">
        <v>312</v>
      </c>
      <c r="EX116" s="553" t="s">
        <v>312</v>
      </c>
      <c r="EY116" s="553" t="s">
        <v>312</v>
      </c>
      <c r="EZ116" s="553" t="s">
        <v>312</v>
      </c>
      <c r="FA116" s="553" t="s">
        <v>312</v>
      </c>
      <c r="FB116" s="553" t="s">
        <v>312</v>
      </c>
      <c r="FC116" s="553" t="s">
        <v>312</v>
      </c>
      <c r="FD116" s="553" t="s">
        <v>312</v>
      </c>
      <c r="FE116" s="556" t="s">
        <v>312</v>
      </c>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row>
    <row r="117" spans="1:186" ht="15.75" customHeight="1" x14ac:dyDescent="0.2">
      <c r="A117" s="593" t="str">
        <f t="shared" si="6"/>
        <v>Freshwater marsh</v>
      </c>
      <c r="B117" s="594" t="str">
        <f t="shared" si="4"/>
        <v>Freshwater marsh/GOOD</v>
      </c>
      <c r="C117" s="768"/>
      <c r="D117" s="776"/>
      <c r="E117" s="551" t="s">
        <v>332</v>
      </c>
      <c r="F117" s="552" t="s">
        <v>312</v>
      </c>
      <c r="G117" s="561" t="s">
        <v>312</v>
      </c>
      <c r="H117" s="562" t="s">
        <v>312</v>
      </c>
      <c r="I117" s="562" t="s">
        <v>312</v>
      </c>
      <c r="J117" s="566" t="s">
        <v>312</v>
      </c>
      <c r="K117" s="561" t="s">
        <v>312</v>
      </c>
      <c r="L117" s="562" t="s">
        <v>312</v>
      </c>
      <c r="M117" s="562" t="s">
        <v>312</v>
      </c>
      <c r="N117" s="566" t="s">
        <v>312</v>
      </c>
      <c r="O117" s="561" t="s">
        <v>312</v>
      </c>
      <c r="P117" s="562" t="s">
        <v>312</v>
      </c>
      <c r="Q117" s="562" t="s">
        <v>312</v>
      </c>
      <c r="R117" s="566" t="s">
        <v>312</v>
      </c>
      <c r="S117" s="561" t="s">
        <v>312</v>
      </c>
      <c r="T117" s="562" t="s">
        <v>312</v>
      </c>
      <c r="U117" s="562" t="s">
        <v>312</v>
      </c>
      <c r="V117" s="566" t="s">
        <v>312</v>
      </c>
      <c r="W117" s="561" t="s">
        <v>312</v>
      </c>
      <c r="X117" s="562" t="s">
        <v>312</v>
      </c>
      <c r="Y117" s="562" t="s">
        <v>312</v>
      </c>
      <c r="Z117" s="566" t="s">
        <v>312</v>
      </c>
      <c r="AA117" s="561" t="s">
        <v>312</v>
      </c>
      <c r="AB117" s="562" t="s">
        <v>312</v>
      </c>
      <c r="AC117" s="562" t="s">
        <v>312</v>
      </c>
      <c r="AD117" s="566" t="s">
        <v>312</v>
      </c>
      <c r="AE117" s="561" t="s">
        <v>312</v>
      </c>
      <c r="AF117" s="562" t="s">
        <v>312</v>
      </c>
      <c r="AG117" s="562" t="s">
        <v>312</v>
      </c>
      <c r="AH117" s="566" t="s">
        <v>312</v>
      </c>
      <c r="AI117" s="561" t="s">
        <v>312</v>
      </c>
      <c r="AJ117" s="562" t="s">
        <v>312</v>
      </c>
      <c r="AK117" s="562" t="s">
        <v>312</v>
      </c>
      <c r="AL117" s="566" t="s">
        <v>312</v>
      </c>
      <c r="AM117" s="561" t="s">
        <v>312</v>
      </c>
      <c r="AN117" s="562" t="s">
        <v>312</v>
      </c>
      <c r="AO117" s="562" t="s">
        <v>312</v>
      </c>
      <c r="AP117" s="566" t="s">
        <v>312</v>
      </c>
      <c r="AQ117" s="561" t="s">
        <v>312</v>
      </c>
      <c r="AR117" s="562" t="s">
        <v>312</v>
      </c>
      <c r="AS117" s="562" t="s">
        <v>312</v>
      </c>
      <c r="AT117" s="566" t="s">
        <v>312</v>
      </c>
      <c r="AU117" s="561" t="s">
        <v>312</v>
      </c>
      <c r="AV117" s="562" t="s">
        <v>312</v>
      </c>
      <c r="AW117" s="562" t="s">
        <v>312</v>
      </c>
      <c r="AX117" s="566" t="s">
        <v>312</v>
      </c>
      <c r="AY117" s="561" t="s">
        <v>312</v>
      </c>
      <c r="AZ117" s="562" t="s">
        <v>312</v>
      </c>
      <c r="BA117" s="562" t="s">
        <v>312</v>
      </c>
      <c r="BB117" s="566" t="s">
        <v>312</v>
      </c>
      <c r="BC117" s="561" t="s">
        <v>312</v>
      </c>
      <c r="BD117" s="562" t="s">
        <v>312</v>
      </c>
      <c r="BE117" s="562" t="s">
        <v>312</v>
      </c>
      <c r="BF117" s="566" t="s">
        <v>312</v>
      </c>
      <c r="BG117" s="561" t="s">
        <v>312</v>
      </c>
      <c r="BH117" s="562" t="s">
        <v>312</v>
      </c>
      <c r="BI117" s="562" t="s">
        <v>312</v>
      </c>
      <c r="BJ117" s="566" t="s">
        <v>312</v>
      </c>
      <c r="BK117" s="561" t="s">
        <v>312</v>
      </c>
      <c r="BL117" s="562" t="s">
        <v>312</v>
      </c>
      <c r="BM117" s="562" t="s">
        <v>312</v>
      </c>
      <c r="BN117" s="566" t="s">
        <v>312</v>
      </c>
      <c r="BO117" s="562" t="s">
        <v>312</v>
      </c>
      <c r="BP117" s="562" t="s">
        <v>312</v>
      </c>
      <c r="BQ117" s="562" t="s">
        <v>312</v>
      </c>
      <c r="BR117" s="562" t="s">
        <v>312</v>
      </c>
      <c r="BS117" s="562" t="s">
        <v>312</v>
      </c>
      <c r="BT117" s="562" t="s">
        <v>312</v>
      </c>
      <c r="BU117" s="562" t="s">
        <v>312</v>
      </c>
      <c r="BV117" s="553" t="s">
        <v>312</v>
      </c>
      <c r="BW117" s="553" t="s">
        <v>312</v>
      </c>
      <c r="BX117" s="553" t="s">
        <v>312</v>
      </c>
      <c r="BY117" s="553" t="s">
        <v>312</v>
      </c>
      <c r="BZ117" s="553" t="s">
        <v>312</v>
      </c>
      <c r="CA117" s="553" t="s">
        <v>312</v>
      </c>
      <c r="CB117" s="553" t="s">
        <v>312</v>
      </c>
      <c r="CC117" s="553" t="s">
        <v>312</v>
      </c>
      <c r="CD117" s="553" t="s">
        <v>312</v>
      </c>
      <c r="CE117" s="553" t="s">
        <v>312</v>
      </c>
      <c r="CF117" s="553" t="s">
        <v>312</v>
      </c>
      <c r="CG117" s="553" t="s">
        <v>312</v>
      </c>
      <c r="CH117" s="553" t="s">
        <v>312</v>
      </c>
      <c r="CI117" s="553" t="s">
        <v>312</v>
      </c>
      <c r="CJ117" s="553" t="s">
        <v>312</v>
      </c>
      <c r="CK117" s="553" t="s">
        <v>312</v>
      </c>
      <c r="CL117" s="553" t="s">
        <v>312</v>
      </c>
      <c r="CM117" s="553" t="s">
        <v>312</v>
      </c>
      <c r="CN117" s="553" t="s">
        <v>312</v>
      </c>
      <c r="CO117" s="553" t="s">
        <v>312</v>
      </c>
      <c r="CP117" s="553" t="s">
        <v>312</v>
      </c>
      <c r="CQ117" s="553" t="s">
        <v>312</v>
      </c>
      <c r="CR117" s="553" t="s">
        <v>312</v>
      </c>
      <c r="CS117" s="553" t="s">
        <v>312</v>
      </c>
      <c r="CT117" s="553" t="s">
        <v>312</v>
      </c>
      <c r="CU117" s="553" t="s">
        <v>312</v>
      </c>
      <c r="CV117" s="553" t="s">
        <v>312</v>
      </c>
      <c r="CW117" s="553" t="s">
        <v>312</v>
      </c>
      <c r="CX117" s="553" t="s">
        <v>312</v>
      </c>
      <c r="CY117" s="553" t="s">
        <v>312</v>
      </c>
      <c r="CZ117" s="553" t="s">
        <v>312</v>
      </c>
      <c r="DA117" s="553" t="s">
        <v>312</v>
      </c>
      <c r="DB117" s="553" t="s">
        <v>312</v>
      </c>
      <c r="DC117" s="553" t="s">
        <v>312</v>
      </c>
      <c r="DD117" s="553" t="s">
        <v>312</v>
      </c>
      <c r="DE117" s="553" t="s">
        <v>312</v>
      </c>
      <c r="DF117" s="553" t="s">
        <v>312</v>
      </c>
      <c r="DG117" s="554" t="s">
        <v>335</v>
      </c>
      <c r="DH117" s="553" t="s">
        <v>312</v>
      </c>
      <c r="DI117" s="553" t="s">
        <v>312</v>
      </c>
      <c r="DJ117" s="553" t="s">
        <v>312</v>
      </c>
      <c r="DK117" s="562" t="s">
        <v>312</v>
      </c>
      <c r="DL117" s="562" t="s">
        <v>312</v>
      </c>
      <c r="DM117" s="562" t="s">
        <v>312</v>
      </c>
      <c r="DN117" s="553" t="s">
        <v>312</v>
      </c>
      <c r="DO117" s="553" t="s">
        <v>312</v>
      </c>
      <c r="DP117" s="553" t="s">
        <v>312</v>
      </c>
      <c r="DQ117" s="555" t="s">
        <v>312</v>
      </c>
      <c r="DR117" s="552" t="s">
        <v>312</v>
      </c>
      <c r="DS117" s="553" t="s">
        <v>312</v>
      </c>
      <c r="DT117" s="553" t="s">
        <v>312</v>
      </c>
      <c r="DU117" s="553" t="s">
        <v>312</v>
      </c>
      <c r="DV117" s="553" t="s">
        <v>312</v>
      </c>
      <c r="DW117" s="553" t="s">
        <v>312</v>
      </c>
      <c r="DX117" s="553" t="s">
        <v>312</v>
      </c>
      <c r="DY117" s="553" t="s">
        <v>312</v>
      </c>
      <c r="DZ117" s="553" t="s">
        <v>312</v>
      </c>
      <c r="EA117" s="553" t="s">
        <v>312</v>
      </c>
      <c r="EB117" s="553" t="s">
        <v>312</v>
      </c>
      <c r="EC117" s="553" t="s">
        <v>312</v>
      </c>
      <c r="ED117" s="553" t="s">
        <v>312</v>
      </c>
      <c r="EE117" s="553" t="s">
        <v>312</v>
      </c>
      <c r="EF117" s="553" t="s">
        <v>312</v>
      </c>
      <c r="EG117" s="553" t="s">
        <v>312</v>
      </c>
      <c r="EH117" s="553" t="s">
        <v>312</v>
      </c>
      <c r="EI117" s="553" t="s">
        <v>312</v>
      </c>
      <c r="EJ117" s="553" t="s">
        <v>312</v>
      </c>
      <c r="EK117" s="553" t="s">
        <v>312</v>
      </c>
      <c r="EL117" s="553" t="s">
        <v>312</v>
      </c>
      <c r="EM117" s="553" t="s">
        <v>312</v>
      </c>
      <c r="EN117" s="553" t="s">
        <v>312</v>
      </c>
      <c r="EO117" s="553" t="s">
        <v>312</v>
      </c>
      <c r="EP117" s="553" t="s">
        <v>312</v>
      </c>
      <c r="EQ117" s="553" t="s">
        <v>312</v>
      </c>
      <c r="ER117" s="553" t="s">
        <v>312</v>
      </c>
      <c r="ES117" s="553" t="s">
        <v>312</v>
      </c>
      <c r="ET117" s="553" t="s">
        <v>312</v>
      </c>
      <c r="EU117" s="553" t="s">
        <v>312</v>
      </c>
      <c r="EV117" s="553" t="s">
        <v>312</v>
      </c>
      <c r="EW117" s="553" t="s">
        <v>312</v>
      </c>
      <c r="EX117" s="553" t="s">
        <v>312</v>
      </c>
      <c r="EY117" s="553" t="s">
        <v>312</v>
      </c>
      <c r="EZ117" s="553" t="s">
        <v>312</v>
      </c>
      <c r="FA117" s="553" t="s">
        <v>312</v>
      </c>
      <c r="FB117" s="553" t="s">
        <v>312</v>
      </c>
      <c r="FC117" s="553" t="s">
        <v>312</v>
      </c>
      <c r="FD117" s="553" t="s">
        <v>312</v>
      </c>
      <c r="FE117" s="556" t="s">
        <v>312</v>
      </c>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row>
    <row r="118" spans="1:186" ht="15.75" customHeight="1" x14ac:dyDescent="0.2">
      <c r="A118" s="593" t="str">
        <f t="shared" si="6"/>
        <v>Rain garden, swale, biotope</v>
      </c>
      <c r="B118" s="594" t="str">
        <f t="shared" si="4"/>
        <v>Rain garden, swale, biotope/NA</v>
      </c>
      <c r="C118" s="762" t="str">
        <f>'Z2 DISTINCTIVENESS'!A56</f>
        <v>Urban wetland</v>
      </c>
      <c r="D118" s="774" t="str">
        <f>'Z2 DISTINCTIVENESS'!B56</f>
        <v>Rain garden, swale, biotope</v>
      </c>
      <c r="E118" s="551" t="s">
        <v>310</v>
      </c>
      <c r="F118" s="552" t="s">
        <v>312</v>
      </c>
      <c r="G118" s="561" t="s">
        <v>312</v>
      </c>
      <c r="H118" s="562" t="s">
        <v>312</v>
      </c>
      <c r="I118" s="562" t="s">
        <v>312</v>
      </c>
      <c r="J118" s="566" t="s">
        <v>312</v>
      </c>
      <c r="K118" s="561" t="s">
        <v>312</v>
      </c>
      <c r="L118" s="562" t="s">
        <v>312</v>
      </c>
      <c r="M118" s="562" t="s">
        <v>312</v>
      </c>
      <c r="N118" s="566" t="s">
        <v>312</v>
      </c>
      <c r="O118" s="561" t="s">
        <v>312</v>
      </c>
      <c r="P118" s="562" t="s">
        <v>312</v>
      </c>
      <c r="Q118" s="562" t="s">
        <v>312</v>
      </c>
      <c r="R118" s="566" t="s">
        <v>312</v>
      </c>
      <c r="S118" s="561" t="s">
        <v>312</v>
      </c>
      <c r="T118" s="562" t="s">
        <v>312</v>
      </c>
      <c r="U118" s="562" t="s">
        <v>312</v>
      </c>
      <c r="V118" s="566" t="s">
        <v>312</v>
      </c>
      <c r="W118" s="561" t="s">
        <v>312</v>
      </c>
      <c r="X118" s="562" t="s">
        <v>312</v>
      </c>
      <c r="Y118" s="562" t="s">
        <v>312</v>
      </c>
      <c r="Z118" s="566" t="s">
        <v>312</v>
      </c>
      <c r="AA118" s="561" t="s">
        <v>312</v>
      </c>
      <c r="AB118" s="562" t="s">
        <v>312</v>
      </c>
      <c r="AC118" s="562" t="s">
        <v>312</v>
      </c>
      <c r="AD118" s="566" t="s">
        <v>312</v>
      </c>
      <c r="AE118" s="561" t="s">
        <v>312</v>
      </c>
      <c r="AF118" s="562" t="s">
        <v>312</v>
      </c>
      <c r="AG118" s="562" t="s">
        <v>312</v>
      </c>
      <c r="AH118" s="566" t="s">
        <v>312</v>
      </c>
      <c r="AI118" s="561" t="s">
        <v>312</v>
      </c>
      <c r="AJ118" s="562" t="s">
        <v>312</v>
      </c>
      <c r="AK118" s="562" t="s">
        <v>312</v>
      </c>
      <c r="AL118" s="566" t="s">
        <v>312</v>
      </c>
      <c r="AM118" s="561" t="s">
        <v>312</v>
      </c>
      <c r="AN118" s="562" t="s">
        <v>312</v>
      </c>
      <c r="AO118" s="562" t="s">
        <v>312</v>
      </c>
      <c r="AP118" s="566" t="s">
        <v>312</v>
      </c>
      <c r="AQ118" s="561" t="s">
        <v>312</v>
      </c>
      <c r="AR118" s="562" t="s">
        <v>312</v>
      </c>
      <c r="AS118" s="562" t="s">
        <v>312</v>
      </c>
      <c r="AT118" s="566" t="s">
        <v>312</v>
      </c>
      <c r="AU118" s="561" t="s">
        <v>312</v>
      </c>
      <c r="AV118" s="562" t="s">
        <v>312</v>
      </c>
      <c r="AW118" s="562" t="s">
        <v>312</v>
      </c>
      <c r="AX118" s="566" t="s">
        <v>312</v>
      </c>
      <c r="AY118" s="561" t="s">
        <v>312</v>
      </c>
      <c r="AZ118" s="562" t="s">
        <v>312</v>
      </c>
      <c r="BA118" s="562" t="s">
        <v>312</v>
      </c>
      <c r="BB118" s="566" t="s">
        <v>312</v>
      </c>
      <c r="BC118" s="561" t="s">
        <v>312</v>
      </c>
      <c r="BD118" s="562" t="s">
        <v>312</v>
      </c>
      <c r="BE118" s="562" t="s">
        <v>312</v>
      </c>
      <c r="BF118" s="566" t="s">
        <v>312</v>
      </c>
      <c r="BG118" s="561" t="s">
        <v>312</v>
      </c>
      <c r="BH118" s="562" t="s">
        <v>312</v>
      </c>
      <c r="BI118" s="562" t="s">
        <v>312</v>
      </c>
      <c r="BJ118" s="566" t="s">
        <v>312</v>
      </c>
      <c r="BK118" s="561" t="s">
        <v>312</v>
      </c>
      <c r="BL118" s="562" t="s">
        <v>312</v>
      </c>
      <c r="BM118" s="562" t="s">
        <v>312</v>
      </c>
      <c r="BN118" s="566" t="s">
        <v>312</v>
      </c>
      <c r="BO118" s="562" t="s">
        <v>312</v>
      </c>
      <c r="BP118" s="562" t="s">
        <v>312</v>
      </c>
      <c r="BQ118" s="562" t="s">
        <v>312</v>
      </c>
      <c r="BR118" s="562" t="s">
        <v>312</v>
      </c>
      <c r="BS118" s="562" t="s">
        <v>312</v>
      </c>
      <c r="BT118" s="562" t="s">
        <v>312</v>
      </c>
      <c r="BU118" s="562" t="s">
        <v>312</v>
      </c>
      <c r="BV118" s="553" t="s">
        <v>312</v>
      </c>
      <c r="BW118" s="553" t="s">
        <v>312</v>
      </c>
      <c r="BX118" s="553" t="s">
        <v>312</v>
      </c>
      <c r="BY118" s="553" t="s">
        <v>312</v>
      </c>
      <c r="BZ118" s="553" t="s">
        <v>312</v>
      </c>
      <c r="CA118" s="553" t="s">
        <v>312</v>
      </c>
      <c r="CB118" s="553" t="s">
        <v>312</v>
      </c>
      <c r="CC118" s="553" t="s">
        <v>312</v>
      </c>
      <c r="CD118" s="553" t="s">
        <v>312</v>
      </c>
      <c r="CE118" s="553" t="s">
        <v>312</v>
      </c>
      <c r="CF118" s="553" t="s">
        <v>312</v>
      </c>
      <c r="CG118" s="553" t="s">
        <v>312</v>
      </c>
      <c r="CH118" s="553" t="s">
        <v>312</v>
      </c>
      <c r="CI118" s="553" t="s">
        <v>312</v>
      </c>
      <c r="CJ118" s="553" t="s">
        <v>312</v>
      </c>
      <c r="CK118" s="553" t="s">
        <v>312</v>
      </c>
      <c r="CL118" s="562" t="s">
        <v>312</v>
      </c>
      <c r="CM118" s="562" t="s">
        <v>312</v>
      </c>
      <c r="CN118" s="562" t="s">
        <v>312</v>
      </c>
      <c r="CO118" s="562" t="s">
        <v>312</v>
      </c>
      <c r="CP118" s="562" t="s">
        <v>312</v>
      </c>
      <c r="CQ118" s="562" t="s">
        <v>312</v>
      </c>
      <c r="CR118" s="562" t="s">
        <v>312</v>
      </c>
      <c r="CS118" s="562" t="s">
        <v>312</v>
      </c>
      <c r="CT118" s="562" t="s">
        <v>312</v>
      </c>
      <c r="CU118" s="562" t="s">
        <v>312</v>
      </c>
      <c r="CV118" s="562" t="s">
        <v>312</v>
      </c>
      <c r="CW118" s="562" t="s">
        <v>312</v>
      </c>
      <c r="CX118" s="562" t="s">
        <v>312</v>
      </c>
      <c r="CY118" s="562" t="s">
        <v>312</v>
      </c>
      <c r="CZ118" s="562" t="s">
        <v>312</v>
      </c>
      <c r="DA118" s="562" t="s">
        <v>312</v>
      </c>
      <c r="DB118" s="562" t="s">
        <v>312</v>
      </c>
      <c r="DC118" s="562" t="s">
        <v>312</v>
      </c>
      <c r="DD118" s="562" t="s">
        <v>312</v>
      </c>
      <c r="DE118" s="562" t="s">
        <v>312</v>
      </c>
      <c r="DF118" s="562" t="s">
        <v>312</v>
      </c>
      <c r="DG118" s="562" t="s">
        <v>312</v>
      </c>
      <c r="DH118" s="562" t="s">
        <v>312</v>
      </c>
      <c r="DI118" s="562" t="s">
        <v>312</v>
      </c>
      <c r="DJ118" s="562" t="s">
        <v>312</v>
      </c>
      <c r="DK118" s="562" t="s">
        <v>312</v>
      </c>
      <c r="DL118" s="562" t="s">
        <v>312</v>
      </c>
      <c r="DM118" s="562" t="s">
        <v>312</v>
      </c>
      <c r="DN118" s="562" t="s">
        <v>312</v>
      </c>
      <c r="DO118" s="562" t="s">
        <v>312</v>
      </c>
      <c r="DP118" s="562" t="s">
        <v>312</v>
      </c>
      <c r="DQ118" s="563" t="s">
        <v>312</v>
      </c>
      <c r="DR118" s="564" t="s">
        <v>312</v>
      </c>
      <c r="DS118" s="562" t="s">
        <v>312</v>
      </c>
      <c r="DT118" s="562" t="s">
        <v>312</v>
      </c>
      <c r="DU118" s="562" t="s">
        <v>312</v>
      </c>
      <c r="DV118" s="562" t="s">
        <v>312</v>
      </c>
      <c r="DW118" s="562" t="s">
        <v>312</v>
      </c>
      <c r="DX118" s="562" t="s">
        <v>312</v>
      </c>
      <c r="DY118" s="562" t="s">
        <v>312</v>
      </c>
      <c r="DZ118" s="562" t="s">
        <v>312</v>
      </c>
      <c r="EA118" s="562" t="s">
        <v>312</v>
      </c>
      <c r="EB118" s="562" t="s">
        <v>312</v>
      </c>
      <c r="EC118" s="562" t="s">
        <v>312</v>
      </c>
      <c r="ED118" s="562" t="s">
        <v>312</v>
      </c>
      <c r="EE118" s="562" t="s">
        <v>312</v>
      </c>
      <c r="EF118" s="562" t="s">
        <v>312</v>
      </c>
      <c r="EG118" s="562" t="s">
        <v>312</v>
      </c>
      <c r="EH118" s="562" t="s">
        <v>312</v>
      </c>
      <c r="EI118" s="562" t="s">
        <v>312</v>
      </c>
      <c r="EJ118" s="562" t="s">
        <v>312</v>
      </c>
      <c r="EK118" s="562" t="s">
        <v>312</v>
      </c>
      <c r="EL118" s="562" t="s">
        <v>312</v>
      </c>
      <c r="EM118" s="562" t="s">
        <v>312</v>
      </c>
      <c r="EN118" s="562" t="s">
        <v>312</v>
      </c>
      <c r="EO118" s="553" t="s">
        <v>312</v>
      </c>
      <c r="EP118" s="553" t="s">
        <v>312</v>
      </c>
      <c r="EQ118" s="553" t="s">
        <v>312</v>
      </c>
      <c r="ER118" s="553" t="s">
        <v>312</v>
      </c>
      <c r="ES118" s="553" t="s">
        <v>312</v>
      </c>
      <c r="ET118" s="553" t="s">
        <v>312</v>
      </c>
      <c r="EU118" s="553" t="s">
        <v>312</v>
      </c>
      <c r="EV118" s="553" t="s">
        <v>312</v>
      </c>
      <c r="EW118" s="553" t="s">
        <v>312</v>
      </c>
      <c r="EX118" s="553" t="s">
        <v>312</v>
      </c>
      <c r="EY118" s="553" t="s">
        <v>312</v>
      </c>
      <c r="EZ118" s="553" t="s">
        <v>312</v>
      </c>
      <c r="FA118" s="553" t="s">
        <v>312</v>
      </c>
      <c r="FB118" s="553" t="s">
        <v>312</v>
      </c>
      <c r="FC118" s="553" t="s">
        <v>312</v>
      </c>
      <c r="FD118" s="553" t="s">
        <v>312</v>
      </c>
      <c r="FE118" s="556" t="s">
        <v>312</v>
      </c>
      <c r="FF118" s="565"/>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row>
    <row r="119" spans="1:186" ht="15.75" customHeight="1" x14ac:dyDescent="0.2">
      <c r="A119" s="593" t="str">
        <f t="shared" si="6"/>
        <v>Rain garden, swale, biotope</v>
      </c>
      <c r="B119" s="594" t="str">
        <f t="shared" si="4"/>
        <v>Rain garden, swale, biotope/POOR</v>
      </c>
      <c r="C119" s="763"/>
      <c r="D119" s="775"/>
      <c r="E119" s="551" t="s">
        <v>331</v>
      </c>
      <c r="F119" s="552" t="s">
        <v>312</v>
      </c>
      <c r="G119" s="561" t="s">
        <v>312</v>
      </c>
      <c r="H119" s="562" t="s">
        <v>312</v>
      </c>
      <c r="I119" s="562" t="s">
        <v>312</v>
      </c>
      <c r="J119" s="566" t="s">
        <v>312</v>
      </c>
      <c r="K119" s="561" t="s">
        <v>312</v>
      </c>
      <c r="L119" s="562" t="s">
        <v>312</v>
      </c>
      <c r="M119" s="562" t="s">
        <v>312</v>
      </c>
      <c r="N119" s="566" t="s">
        <v>312</v>
      </c>
      <c r="O119" s="561" t="s">
        <v>312</v>
      </c>
      <c r="P119" s="562" t="s">
        <v>312</v>
      </c>
      <c r="Q119" s="562" t="s">
        <v>312</v>
      </c>
      <c r="R119" s="566" t="s">
        <v>312</v>
      </c>
      <c r="S119" s="561" t="s">
        <v>312</v>
      </c>
      <c r="T119" s="562" t="s">
        <v>312</v>
      </c>
      <c r="U119" s="562" t="s">
        <v>312</v>
      </c>
      <c r="V119" s="566" t="s">
        <v>312</v>
      </c>
      <c r="W119" s="561" t="s">
        <v>312</v>
      </c>
      <c r="X119" s="562" t="s">
        <v>312</v>
      </c>
      <c r="Y119" s="562" t="s">
        <v>312</v>
      </c>
      <c r="Z119" s="566" t="s">
        <v>312</v>
      </c>
      <c r="AA119" s="561" t="s">
        <v>312</v>
      </c>
      <c r="AB119" s="562" t="s">
        <v>312</v>
      </c>
      <c r="AC119" s="562" t="s">
        <v>312</v>
      </c>
      <c r="AD119" s="566" t="s">
        <v>312</v>
      </c>
      <c r="AE119" s="561" t="s">
        <v>312</v>
      </c>
      <c r="AF119" s="562" t="s">
        <v>312</v>
      </c>
      <c r="AG119" s="562" t="s">
        <v>312</v>
      </c>
      <c r="AH119" s="566" t="s">
        <v>312</v>
      </c>
      <c r="AI119" s="561" t="s">
        <v>312</v>
      </c>
      <c r="AJ119" s="562" t="s">
        <v>312</v>
      </c>
      <c r="AK119" s="562" t="s">
        <v>312</v>
      </c>
      <c r="AL119" s="566" t="s">
        <v>312</v>
      </c>
      <c r="AM119" s="561" t="s">
        <v>312</v>
      </c>
      <c r="AN119" s="562" t="s">
        <v>312</v>
      </c>
      <c r="AO119" s="562" t="s">
        <v>312</v>
      </c>
      <c r="AP119" s="566" t="s">
        <v>312</v>
      </c>
      <c r="AQ119" s="561" t="s">
        <v>312</v>
      </c>
      <c r="AR119" s="562" t="s">
        <v>312</v>
      </c>
      <c r="AS119" s="562" t="s">
        <v>312</v>
      </c>
      <c r="AT119" s="566" t="s">
        <v>312</v>
      </c>
      <c r="AU119" s="561" t="s">
        <v>312</v>
      </c>
      <c r="AV119" s="562" t="s">
        <v>312</v>
      </c>
      <c r="AW119" s="562" t="s">
        <v>312</v>
      </c>
      <c r="AX119" s="566" t="s">
        <v>312</v>
      </c>
      <c r="AY119" s="561" t="s">
        <v>312</v>
      </c>
      <c r="AZ119" s="562" t="s">
        <v>312</v>
      </c>
      <c r="BA119" s="562" t="s">
        <v>312</v>
      </c>
      <c r="BB119" s="566" t="s">
        <v>312</v>
      </c>
      <c r="BC119" s="561" t="s">
        <v>312</v>
      </c>
      <c r="BD119" s="562" t="s">
        <v>312</v>
      </c>
      <c r="BE119" s="562" t="s">
        <v>312</v>
      </c>
      <c r="BF119" s="566" t="s">
        <v>312</v>
      </c>
      <c r="BG119" s="561" t="s">
        <v>312</v>
      </c>
      <c r="BH119" s="562" t="s">
        <v>312</v>
      </c>
      <c r="BI119" s="562" t="s">
        <v>312</v>
      </c>
      <c r="BJ119" s="566" t="s">
        <v>312</v>
      </c>
      <c r="BK119" s="561" t="s">
        <v>312</v>
      </c>
      <c r="BL119" s="562" t="s">
        <v>312</v>
      </c>
      <c r="BM119" s="562" t="s">
        <v>312</v>
      </c>
      <c r="BN119" s="566" t="s">
        <v>312</v>
      </c>
      <c r="BO119" s="562" t="s">
        <v>312</v>
      </c>
      <c r="BP119" s="562" t="s">
        <v>312</v>
      </c>
      <c r="BQ119" s="562" t="s">
        <v>312</v>
      </c>
      <c r="BR119" s="562" t="s">
        <v>312</v>
      </c>
      <c r="BS119" s="562" t="s">
        <v>312</v>
      </c>
      <c r="BT119" s="562" t="s">
        <v>312</v>
      </c>
      <c r="BU119" s="562" t="s">
        <v>312</v>
      </c>
      <c r="BV119" s="553" t="s">
        <v>312</v>
      </c>
      <c r="BW119" s="553" t="s">
        <v>312</v>
      </c>
      <c r="BX119" s="553" t="s">
        <v>312</v>
      </c>
      <c r="BY119" s="553" t="s">
        <v>312</v>
      </c>
      <c r="BZ119" s="553" t="s">
        <v>312</v>
      </c>
      <c r="CA119" s="553" t="s">
        <v>312</v>
      </c>
      <c r="CB119" s="553" t="s">
        <v>312</v>
      </c>
      <c r="CC119" s="553" t="s">
        <v>312</v>
      </c>
      <c r="CD119" s="553" t="s">
        <v>312</v>
      </c>
      <c r="CE119" s="553" t="s">
        <v>312</v>
      </c>
      <c r="CF119" s="553" t="s">
        <v>312</v>
      </c>
      <c r="CG119" s="553" t="s">
        <v>312</v>
      </c>
      <c r="CH119" s="553" t="s">
        <v>312</v>
      </c>
      <c r="CI119" s="553" t="s">
        <v>312</v>
      </c>
      <c r="CJ119" s="553" t="s">
        <v>312</v>
      </c>
      <c r="CK119" s="553" t="s">
        <v>312</v>
      </c>
      <c r="CL119" s="553" t="s">
        <v>312</v>
      </c>
      <c r="CM119" s="553" t="s">
        <v>312</v>
      </c>
      <c r="CN119" s="553" t="s">
        <v>312</v>
      </c>
      <c r="CO119" s="553" t="s">
        <v>312</v>
      </c>
      <c r="CP119" s="553" t="s">
        <v>312</v>
      </c>
      <c r="CQ119" s="553" t="s">
        <v>312</v>
      </c>
      <c r="CR119" s="553" t="s">
        <v>312</v>
      </c>
      <c r="CS119" s="553" t="s">
        <v>312</v>
      </c>
      <c r="CT119" s="553" t="s">
        <v>312</v>
      </c>
      <c r="CU119" s="553" t="s">
        <v>312</v>
      </c>
      <c r="CV119" s="553" t="s">
        <v>312</v>
      </c>
      <c r="CW119" s="553" t="s">
        <v>312</v>
      </c>
      <c r="CX119" s="553" t="s">
        <v>312</v>
      </c>
      <c r="CY119" s="553" t="s">
        <v>312</v>
      </c>
      <c r="CZ119" s="553" t="s">
        <v>312</v>
      </c>
      <c r="DA119" s="553" t="s">
        <v>312</v>
      </c>
      <c r="DB119" s="553" t="s">
        <v>312</v>
      </c>
      <c r="DC119" s="553" t="s">
        <v>312</v>
      </c>
      <c r="DD119" s="553" t="s">
        <v>312</v>
      </c>
      <c r="DE119" s="553" t="s">
        <v>312</v>
      </c>
      <c r="DF119" s="553" t="s">
        <v>312</v>
      </c>
      <c r="DG119" s="553" t="s">
        <v>312</v>
      </c>
      <c r="DH119" s="553" t="s">
        <v>312</v>
      </c>
      <c r="DI119" s="553" t="s">
        <v>312</v>
      </c>
      <c r="DJ119" s="553" t="s">
        <v>312</v>
      </c>
      <c r="DK119" s="553" t="s">
        <v>312</v>
      </c>
      <c r="DL119" s="553" t="s">
        <v>312</v>
      </c>
      <c r="DM119" s="553" t="s">
        <v>312</v>
      </c>
      <c r="DN119" s="553" t="s">
        <v>312</v>
      </c>
      <c r="DO119" s="562" t="s">
        <v>312</v>
      </c>
      <c r="DP119" s="574">
        <v>2</v>
      </c>
      <c r="DQ119" s="596">
        <v>4</v>
      </c>
      <c r="DR119" s="552" t="s">
        <v>312</v>
      </c>
      <c r="DS119" s="553" t="s">
        <v>312</v>
      </c>
      <c r="DT119" s="553" t="s">
        <v>312</v>
      </c>
      <c r="DU119" s="553" t="s">
        <v>312</v>
      </c>
      <c r="DV119" s="553" t="s">
        <v>312</v>
      </c>
      <c r="DW119" s="553" t="s">
        <v>312</v>
      </c>
      <c r="DX119" s="553" t="s">
        <v>312</v>
      </c>
      <c r="DY119" s="553" t="s">
        <v>312</v>
      </c>
      <c r="DZ119" s="553" t="s">
        <v>312</v>
      </c>
      <c r="EA119" s="553" t="s">
        <v>312</v>
      </c>
      <c r="EB119" s="553" t="s">
        <v>312</v>
      </c>
      <c r="EC119" s="553" t="s">
        <v>312</v>
      </c>
      <c r="ED119" s="553" t="s">
        <v>312</v>
      </c>
      <c r="EE119" s="553" t="s">
        <v>312</v>
      </c>
      <c r="EF119" s="553" t="s">
        <v>312</v>
      </c>
      <c r="EG119" s="553" t="s">
        <v>312</v>
      </c>
      <c r="EH119" s="553" t="s">
        <v>312</v>
      </c>
      <c r="EI119" s="553" t="s">
        <v>312</v>
      </c>
      <c r="EJ119" s="553" t="s">
        <v>312</v>
      </c>
      <c r="EK119" s="553" t="s">
        <v>312</v>
      </c>
      <c r="EL119" s="553" t="s">
        <v>312</v>
      </c>
      <c r="EM119" s="553" t="s">
        <v>312</v>
      </c>
      <c r="EN119" s="553" t="s">
        <v>312</v>
      </c>
      <c r="EO119" s="553" t="s">
        <v>312</v>
      </c>
      <c r="EP119" s="553" t="s">
        <v>312</v>
      </c>
      <c r="EQ119" s="553" t="s">
        <v>312</v>
      </c>
      <c r="ER119" s="553" t="s">
        <v>312</v>
      </c>
      <c r="ES119" s="553" t="s">
        <v>312</v>
      </c>
      <c r="ET119" s="553" t="s">
        <v>312</v>
      </c>
      <c r="EU119" s="553" t="s">
        <v>312</v>
      </c>
      <c r="EV119" s="553" t="s">
        <v>312</v>
      </c>
      <c r="EW119" s="553" t="s">
        <v>312</v>
      </c>
      <c r="EX119" s="553" t="s">
        <v>312</v>
      </c>
      <c r="EY119" s="553" t="s">
        <v>312</v>
      </c>
      <c r="EZ119" s="553" t="s">
        <v>312</v>
      </c>
      <c r="FA119" s="553" t="s">
        <v>312</v>
      </c>
      <c r="FB119" s="553" t="s">
        <v>312</v>
      </c>
      <c r="FC119" s="553" t="s">
        <v>312</v>
      </c>
      <c r="FD119" s="553" t="s">
        <v>312</v>
      </c>
      <c r="FE119" s="556" t="s">
        <v>312</v>
      </c>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row>
    <row r="120" spans="1:186" ht="15.75" customHeight="1" x14ac:dyDescent="0.2">
      <c r="A120" s="593" t="str">
        <f t="shared" si="6"/>
        <v>Rain garden, swale, biotope</v>
      </c>
      <c r="B120" s="594" t="str">
        <f t="shared" si="4"/>
        <v>Rain garden, swale, biotope/MODERATE</v>
      </c>
      <c r="C120" s="763"/>
      <c r="D120" s="775"/>
      <c r="E120" s="551" t="s">
        <v>130</v>
      </c>
      <c r="F120" s="552" t="s">
        <v>312</v>
      </c>
      <c r="G120" s="561" t="s">
        <v>312</v>
      </c>
      <c r="H120" s="562" t="s">
        <v>312</v>
      </c>
      <c r="I120" s="562" t="s">
        <v>312</v>
      </c>
      <c r="J120" s="566" t="s">
        <v>312</v>
      </c>
      <c r="K120" s="561" t="s">
        <v>312</v>
      </c>
      <c r="L120" s="562" t="s">
        <v>312</v>
      </c>
      <c r="M120" s="562" t="s">
        <v>312</v>
      </c>
      <c r="N120" s="566" t="s">
        <v>312</v>
      </c>
      <c r="O120" s="561" t="s">
        <v>312</v>
      </c>
      <c r="P120" s="562" t="s">
        <v>312</v>
      </c>
      <c r="Q120" s="562" t="s">
        <v>312</v>
      </c>
      <c r="R120" s="566" t="s">
        <v>312</v>
      </c>
      <c r="S120" s="561" t="s">
        <v>312</v>
      </c>
      <c r="T120" s="562" t="s">
        <v>312</v>
      </c>
      <c r="U120" s="562" t="s">
        <v>312</v>
      </c>
      <c r="V120" s="566" t="s">
        <v>312</v>
      </c>
      <c r="W120" s="561" t="s">
        <v>312</v>
      </c>
      <c r="X120" s="562" t="s">
        <v>312</v>
      </c>
      <c r="Y120" s="562" t="s">
        <v>312</v>
      </c>
      <c r="Z120" s="566" t="s">
        <v>312</v>
      </c>
      <c r="AA120" s="561" t="s">
        <v>312</v>
      </c>
      <c r="AB120" s="562" t="s">
        <v>312</v>
      </c>
      <c r="AC120" s="562" t="s">
        <v>312</v>
      </c>
      <c r="AD120" s="566" t="s">
        <v>312</v>
      </c>
      <c r="AE120" s="561" t="s">
        <v>312</v>
      </c>
      <c r="AF120" s="562" t="s">
        <v>312</v>
      </c>
      <c r="AG120" s="562" t="s">
        <v>312</v>
      </c>
      <c r="AH120" s="566" t="s">
        <v>312</v>
      </c>
      <c r="AI120" s="561" t="s">
        <v>312</v>
      </c>
      <c r="AJ120" s="562" t="s">
        <v>312</v>
      </c>
      <c r="AK120" s="562" t="s">
        <v>312</v>
      </c>
      <c r="AL120" s="566" t="s">
        <v>312</v>
      </c>
      <c r="AM120" s="561" t="s">
        <v>312</v>
      </c>
      <c r="AN120" s="562" t="s">
        <v>312</v>
      </c>
      <c r="AO120" s="562" t="s">
        <v>312</v>
      </c>
      <c r="AP120" s="566" t="s">
        <v>312</v>
      </c>
      <c r="AQ120" s="561" t="s">
        <v>312</v>
      </c>
      <c r="AR120" s="562" t="s">
        <v>312</v>
      </c>
      <c r="AS120" s="562" t="s">
        <v>312</v>
      </c>
      <c r="AT120" s="566" t="s">
        <v>312</v>
      </c>
      <c r="AU120" s="561" t="s">
        <v>312</v>
      </c>
      <c r="AV120" s="562" t="s">
        <v>312</v>
      </c>
      <c r="AW120" s="562" t="s">
        <v>312</v>
      </c>
      <c r="AX120" s="566" t="s">
        <v>312</v>
      </c>
      <c r="AY120" s="561" t="s">
        <v>312</v>
      </c>
      <c r="AZ120" s="562" t="s">
        <v>312</v>
      </c>
      <c r="BA120" s="562" t="s">
        <v>312</v>
      </c>
      <c r="BB120" s="566" t="s">
        <v>312</v>
      </c>
      <c r="BC120" s="561" t="s">
        <v>312</v>
      </c>
      <c r="BD120" s="562" t="s">
        <v>312</v>
      </c>
      <c r="BE120" s="562" t="s">
        <v>312</v>
      </c>
      <c r="BF120" s="566" t="s">
        <v>312</v>
      </c>
      <c r="BG120" s="561" t="s">
        <v>312</v>
      </c>
      <c r="BH120" s="562" t="s">
        <v>312</v>
      </c>
      <c r="BI120" s="562" t="s">
        <v>312</v>
      </c>
      <c r="BJ120" s="566" t="s">
        <v>312</v>
      </c>
      <c r="BK120" s="561" t="s">
        <v>312</v>
      </c>
      <c r="BL120" s="562" t="s">
        <v>312</v>
      </c>
      <c r="BM120" s="562" t="s">
        <v>312</v>
      </c>
      <c r="BN120" s="566" t="s">
        <v>312</v>
      </c>
      <c r="BO120" s="562" t="s">
        <v>312</v>
      </c>
      <c r="BP120" s="562" t="s">
        <v>312</v>
      </c>
      <c r="BQ120" s="562" t="s">
        <v>312</v>
      </c>
      <c r="BR120" s="562" t="s">
        <v>312</v>
      </c>
      <c r="BS120" s="562" t="s">
        <v>312</v>
      </c>
      <c r="BT120" s="562" t="s">
        <v>312</v>
      </c>
      <c r="BU120" s="562" t="s">
        <v>312</v>
      </c>
      <c r="BV120" s="553" t="s">
        <v>312</v>
      </c>
      <c r="BW120" s="553" t="s">
        <v>312</v>
      </c>
      <c r="BX120" s="553" t="s">
        <v>312</v>
      </c>
      <c r="BY120" s="553" t="s">
        <v>312</v>
      </c>
      <c r="BZ120" s="553" t="s">
        <v>312</v>
      </c>
      <c r="CA120" s="553" t="s">
        <v>312</v>
      </c>
      <c r="CB120" s="553" t="s">
        <v>312</v>
      </c>
      <c r="CC120" s="553" t="s">
        <v>312</v>
      </c>
      <c r="CD120" s="553" t="s">
        <v>312</v>
      </c>
      <c r="CE120" s="553" t="s">
        <v>312</v>
      </c>
      <c r="CF120" s="553" t="s">
        <v>312</v>
      </c>
      <c r="CG120" s="553" t="s">
        <v>312</v>
      </c>
      <c r="CH120" s="553" t="s">
        <v>312</v>
      </c>
      <c r="CI120" s="553" t="s">
        <v>312</v>
      </c>
      <c r="CJ120" s="553" t="s">
        <v>312</v>
      </c>
      <c r="CK120" s="553" t="s">
        <v>312</v>
      </c>
      <c r="CL120" s="553" t="s">
        <v>312</v>
      </c>
      <c r="CM120" s="553" t="s">
        <v>312</v>
      </c>
      <c r="CN120" s="553" t="s">
        <v>312</v>
      </c>
      <c r="CO120" s="553" t="s">
        <v>312</v>
      </c>
      <c r="CP120" s="553" t="s">
        <v>312</v>
      </c>
      <c r="CQ120" s="553" t="s">
        <v>312</v>
      </c>
      <c r="CR120" s="553" t="s">
        <v>312</v>
      </c>
      <c r="CS120" s="553" t="s">
        <v>312</v>
      </c>
      <c r="CT120" s="553" t="s">
        <v>312</v>
      </c>
      <c r="CU120" s="553" t="s">
        <v>312</v>
      </c>
      <c r="CV120" s="553" t="s">
        <v>312</v>
      </c>
      <c r="CW120" s="553" t="s">
        <v>312</v>
      </c>
      <c r="CX120" s="553" t="s">
        <v>312</v>
      </c>
      <c r="CY120" s="553" t="s">
        <v>312</v>
      </c>
      <c r="CZ120" s="553" t="s">
        <v>312</v>
      </c>
      <c r="DA120" s="553" t="s">
        <v>312</v>
      </c>
      <c r="DB120" s="553" t="s">
        <v>312</v>
      </c>
      <c r="DC120" s="553" t="s">
        <v>312</v>
      </c>
      <c r="DD120" s="553" t="s">
        <v>312</v>
      </c>
      <c r="DE120" s="553" t="s">
        <v>312</v>
      </c>
      <c r="DF120" s="553" t="s">
        <v>312</v>
      </c>
      <c r="DG120" s="553" t="s">
        <v>312</v>
      </c>
      <c r="DH120" s="553" t="s">
        <v>312</v>
      </c>
      <c r="DI120" s="553" t="s">
        <v>312</v>
      </c>
      <c r="DJ120" s="553" t="s">
        <v>312</v>
      </c>
      <c r="DK120" s="553" t="s">
        <v>312</v>
      </c>
      <c r="DL120" s="553" t="s">
        <v>312</v>
      </c>
      <c r="DM120" s="553" t="s">
        <v>312</v>
      </c>
      <c r="DN120" s="553" t="s">
        <v>312</v>
      </c>
      <c r="DO120" s="562" t="s">
        <v>312</v>
      </c>
      <c r="DP120" s="562" t="s">
        <v>312</v>
      </c>
      <c r="DQ120" s="596">
        <v>2</v>
      </c>
      <c r="DR120" s="552" t="s">
        <v>312</v>
      </c>
      <c r="DS120" s="553" t="s">
        <v>312</v>
      </c>
      <c r="DT120" s="553" t="s">
        <v>312</v>
      </c>
      <c r="DU120" s="553" t="s">
        <v>312</v>
      </c>
      <c r="DV120" s="553" t="s">
        <v>312</v>
      </c>
      <c r="DW120" s="553" t="s">
        <v>312</v>
      </c>
      <c r="DX120" s="553" t="s">
        <v>312</v>
      </c>
      <c r="DY120" s="553" t="s">
        <v>312</v>
      </c>
      <c r="DZ120" s="553" t="s">
        <v>312</v>
      </c>
      <c r="EA120" s="553" t="s">
        <v>312</v>
      </c>
      <c r="EB120" s="553" t="s">
        <v>312</v>
      </c>
      <c r="EC120" s="553" t="s">
        <v>312</v>
      </c>
      <c r="ED120" s="553" t="s">
        <v>312</v>
      </c>
      <c r="EE120" s="553" t="s">
        <v>312</v>
      </c>
      <c r="EF120" s="553" t="s">
        <v>312</v>
      </c>
      <c r="EG120" s="553" t="s">
        <v>312</v>
      </c>
      <c r="EH120" s="553" t="s">
        <v>312</v>
      </c>
      <c r="EI120" s="553" t="s">
        <v>312</v>
      </c>
      <c r="EJ120" s="553" t="s">
        <v>312</v>
      </c>
      <c r="EK120" s="553" t="s">
        <v>312</v>
      </c>
      <c r="EL120" s="553" t="s">
        <v>312</v>
      </c>
      <c r="EM120" s="553" t="s">
        <v>312</v>
      </c>
      <c r="EN120" s="553" t="s">
        <v>312</v>
      </c>
      <c r="EO120" s="553" t="s">
        <v>312</v>
      </c>
      <c r="EP120" s="553" t="s">
        <v>312</v>
      </c>
      <c r="EQ120" s="553" t="s">
        <v>312</v>
      </c>
      <c r="ER120" s="553" t="s">
        <v>312</v>
      </c>
      <c r="ES120" s="553" t="s">
        <v>312</v>
      </c>
      <c r="ET120" s="553" t="s">
        <v>312</v>
      </c>
      <c r="EU120" s="553" t="s">
        <v>312</v>
      </c>
      <c r="EV120" s="553" t="s">
        <v>312</v>
      </c>
      <c r="EW120" s="553" t="s">
        <v>312</v>
      </c>
      <c r="EX120" s="553" t="s">
        <v>312</v>
      </c>
      <c r="EY120" s="553" t="s">
        <v>312</v>
      </c>
      <c r="EZ120" s="553" t="s">
        <v>312</v>
      </c>
      <c r="FA120" s="553" t="s">
        <v>312</v>
      </c>
      <c r="FB120" s="553" t="s">
        <v>312</v>
      </c>
      <c r="FC120" s="553" t="s">
        <v>312</v>
      </c>
      <c r="FD120" s="553" t="s">
        <v>312</v>
      </c>
      <c r="FE120" s="556" t="s">
        <v>312</v>
      </c>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row>
    <row r="121" spans="1:186" ht="15.75" customHeight="1" x14ac:dyDescent="0.2">
      <c r="A121" s="597" t="str">
        <f t="shared" si="6"/>
        <v>Rain garden, swale, biotope</v>
      </c>
      <c r="B121" s="598" t="str">
        <f t="shared" si="4"/>
        <v>Rain garden, swale, biotope/GOOD</v>
      </c>
      <c r="C121" s="769"/>
      <c r="D121" s="780"/>
      <c r="E121" s="590" t="s">
        <v>332</v>
      </c>
      <c r="F121" s="552" t="s">
        <v>312</v>
      </c>
      <c r="G121" s="561" t="s">
        <v>312</v>
      </c>
      <c r="H121" s="562" t="s">
        <v>312</v>
      </c>
      <c r="I121" s="562" t="s">
        <v>312</v>
      </c>
      <c r="J121" s="566" t="s">
        <v>312</v>
      </c>
      <c r="K121" s="561" t="s">
        <v>312</v>
      </c>
      <c r="L121" s="562" t="s">
        <v>312</v>
      </c>
      <c r="M121" s="562" t="s">
        <v>312</v>
      </c>
      <c r="N121" s="566" t="s">
        <v>312</v>
      </c>
      <c r="O121" s="561" t="s">
        <v>312</v>
      </c>
      <c r="P121" s="562" t="s">
        <v>312</v>
      </c>
      <c r="Q121" s="562" t="s">
        <v>312</v>
      </c>
      <c r="R121" s="566" t="s">
        <v>312</v>
      </c>
      <c r="S121" s="561" t="s">
        <v>312</v>
      </c>
      <c r="T121" s="562" t="s">
        <v>312</v>
      </c>
      <c r="U121" s="562" t="s">
        <v>312</v>
      </c>
      <c r="V121" s="566" t="s">
        <v>312</v>
      </c>
      <c r="W121" s="561" t="s">
        <v>312</v>
      </c>
      <c r="X121" s="562" t="s">
        <v>312</v>
      </c>
      <c r="Y121" s="562" t="s">
        <v>312</v>
      </c>
      <c r="Z121" s="566" t="s">
        <v>312</v>
      </c>
      <c r="AA121" s="561" t="s">
        <v>312</v>
      </c>
      <c r="AB121" s="562" t="s">
        <v>312</v>
      </c>
      <c r="AC121" s="562" t="s">
        <v>312</v>
      </c>
      <c r="AD121" s="566" t="s">
        <v>312</v>
      </c>
      <c r="AE121" s="561" t="s">
        <v>312</v>
      </c>
      <c r="AF121" s="562" t="s">
        <v>312</v>
      </c>
      <c r="AG121" s="562" t="s">
        <v>312</v>
      </c>
      <c r="AH121" s="566" t="s">
        <v>312</v>
      </c>
      <c r="AI121" s="561" t="s">
        <v>312</v>
      </c>
      <c r="AJ121" s="562" t="s">
        <v>312</v>
      </c>
      <c r="AK121" s="562" t="s">
        <v>312</v>
      </c>
      <c r="AL121" s="566" t="s">
        <v>312</v>
      </c>
      <c r="AM121" s="561" t="s">
        <v>312</v>
      </c>
      <c r="AN121" s="562" t="s">
        <v>312</v>
      </c>
      <c r="AO121" s="562" t="s">
        <v>312</v>
      </c>
      <c r="AP121" s="566" t="s">
        <v>312</v>
      </c>
      <c r="AQ121" s="561" t="s">
        <v>312</v>
      </c>
      <c r="AR121" s="562" t="s">
        <v>312</v>
      </c>
      <c r="AS121" s="562" t="s">
        <v>312</v>
      </c>
      <c r="AT121" s="566" t="s">
        <v>312</v>
      </c>
      <c r="AU121" s="561" t="s">
        <v>312</v>
      </c>
      <c r="AV121" s="562" t="s">
        <v>312</v>
      </c>
      <c r="AW121" s="562" t="s">
        <v>312</v>
      </c>
      <c r="AX121" s="566" t="s">
        <v>312</v>
      </c>
      <c r="AY121" s="561" t="s">
        <v>312</v>
      </c>
      <c r="AZ121" s="562" t="s">
        <v>312</v>
      </c>
      <c r="BA121" s="562" t="s">
        <v>312</v>
      </c>
      <c r="BB121" s="566" t="s">
        <v>312</v>
      </c>
      <c r="BC121" s="561" t="s">
        <v>312</v>
      </c>
      <c r="BD121" s="562" t="s">
        <v>312</v>
      </c>
      <c r="BE121" s="562" t="s">
        <v>312</v>
      </c>
      <c r="BF121" s="566" t="s">
        <v>312</v>
      </c>
      <c r="BG121" s="561" t="s">
        <v>312</v>
      </c>
      <c r="BH121" s="562" t="s">
        <v>312</v>
      </c>
      <c r="BI121" s="562" t="s">
        <v>312</v>
      </c>
      <c r="BJ121" s="566" t="s">
        <v>312</v>
      </c>
      <c r="BK121" s="561" t="s">
        <v>312</v>
      </c>
      <c r="BL121" s="562" t="s">
        <v>312</v>
      </c>
      <c r="BM121" s="562" t="s">
        <v>312</v>
      </c>
      <c r="BN121" s="566" t="s">
        <v>312</v>
      </c>
      <c r="BO121" s="562" t="s">
        <v>312</v>
      </c>
      <c r="BP121" s="562" t="s">
        <v>312</v>
      </c>
      <c r="BQ121" s="562" t="s">
        <v>312</v>
      </c>
      <c r="BR121" s="562" t="s">
        <v>312</v>
      </c>
      <c r="BS121" s="562" t="s">
        <v>312</v>
      </c>
      <c r="BT121" s="562" t="s">
        <v>312</v>
      </c>
      <c r="BU121" s="562" t="s">
        <v>312</v>
      </c>
      <c r="BV121" s="553" t="s">
        <v>312</v>
      </c>
      <c r="BW121" s="553" t="s">
        <v>312</v>
      </c>
      <c r="BX121" s="553" t="s">
        <v>312</v>
      </c>
      <c r="BY121" s="553" t="s">
        <v>312</v>
      </c>
      <c r="BZ121" s="553" t="s">
        <v>312</v>
      </c>
      <c r="CA121" s="553" t="s">
        <v>312</v>
      </c>
      <c r="CB121" s="553" t="s">
        <v>312</v>
      </c>
      <c r="CC121" s="553" t="s">
        <v>312</v>
      </c>
      <c r="CD121" s="553" t="s">
        <v>312</v>
      </c>
      <c r="CE121" s="553" t="s">
        <v>312</v>
      </c>
      <c r="CF121" s="553" t="s">
        <v>312</v>
      </c>
      <c r="CG121" s="553" t="s">
        <v>312</v>
      </c>
      <c r="CH121" s="553" t="s">
        <v>312</v>
      </c>
      <c r="CI121" s="553" t="s">
        <v>312</v>
      </c>
      <c r="CJ121" s="553" t="s">
        <v>312</v>
      </c>
      <c r="CK121" s="553" t="s">
        <v>312</v>
      </c>
      <c r="CL121" s="553" t="s">
        <v>312</v>
      </c>
      <c r="CM121" s="553" t="s">
        <v>312</v>
      </c>
      <c r="CN121" s="553" t="s">
        <v>312</v>
      </c>
      <c r="CO121" s="553" t="s">
        <v>312</v>
      </c>
      <c r="CP121" s="553" t="s">
        <v>312</v>
      </c>
      <c r="CQ121" s="553" t="s">
        <v>312</v>
      </c>
      <c r="CR121" s="553" t="s">
        <v>312</v>
      </c>
      <c r="CS121" s="553" t="s">
        <v>312</v>
      </c>
      <c r="CT121" s="553" t="s">
        <v>312</v>
      </c>
      <c r="CU121" s="553" t="s">
        <v>312</v>
      </c>
      <c r="CV121" s="553" t="s">
        <v>312</v>
      </c>
      <c r="CW121" s="553" t="s">
        <v>312</v>
      </c>
      <c r="CX121" s="553" t="s">
        <v>312</v>
      </c>
      <c r="CY121" s="553" t="s">
        <v>312</v>
      </c>
      <c r="CZ121" s="553" t="s">
        <v>312</v>
      </c>
      <c r="DA121" s="553" t="s">
        <v>312</v>
      </c>
      <c r="DB121" s="553" t="s">
        <v>312</v>
      </c>
      <c r="DC121" s="553" t="s">
        <v>312</v>
      </c>
      <c r="DD121" s="553" t="s">
        <v>312</v>
      </c>
      <c r="DE121" s="553" t="s">
        <v>312</v>
      </c>
      <c r="DF121" s="553" t="s">
        <v>312</v>
      </c>
      <c r="DG121" s="553" t="s">
        <v>312</v>
      </c>
      <c r="DH121" s="553" t="s">
        <v>312</v>
      </c>
      <c r="DI121" s="553" t="s">
        <v>312</v>
      </c>
      <c r="DJ121" s="553" t="s">
        <v>312</v>
      </c>
      <c r="DK121" s="553" t="s">
        <v>312</v>
      </c>
      <c r="DL121" s="553" t="s">
        <v>312</v>
      </c>
      <c r="DM121" s="553" t="s">
        <v>312</v>
      </c>
      <c r="DN121" s="553" t="s">
        <v>312</v>
      </c>
      <c r="DO121" s="562" t="s">
        <v>312</v>
      </c>
      <c r="DP121" s="562" t="s">
        <v>312</v>
      </c>
      <c r="DQ121" s="563" t="s">
        <v>312</v>
      </c>
      <c r="DR121" s="552" t="s">
        <v>312</v>
      </c>
      <c r="DS121" s="553" t="s">
        <v>312</v>
      </c>
      <c r="DT121" s="553" t="s">
        <v>312</v>
      </c>
      <c r="DU121" s="553" t="s">
        <v>312</v>
      </c>
      <c r="DV121" s="553" t="s">
        <v>312</v>
      </c>
      <c r="DW121" s="553" t="s">
        <v>312</v>
      </c>
      <c r="DX121" s="553" t="s">
        <v>312</v>
      </c>
      <c r="DY121" s="553" t="s">
        <v>312</v>
      </c>
      <c r="DZ121" s="553" t="s">
        <v>312</v>
      </c>
      <c r="EA121" s="553" t="s">
        <v>312</v>
      </c>
      <c r="EB121" s="553" t="s">
        <v>312</v>
      </c>
      <c r="EC121" s="553" t="s">
        <v>312</v>
      </c>
      <c r="ED121" s="553" t="s">
        <v>312</v>
      </c>
      <c r="EE121" s="553" t="s">
        <v>312</v>
      </c>
      <c r="EF121" s="553" t="s">
        <v>312</v>
      </c>
      <c r="EG121" s="553" t="s">
        <v>312</v>
      </c>
      <c r="EH121" s="553" t="s">
        <v>312</v>
      </c>
      <c r="EI121" s="553" t="s">
        <v>312</v>
      </c>
      <c r="EJ121" s="553" t="s">
        <v>312</v>
      </c>
      <c r="EK121" s="553" t="s">
        <v>312</v>
      </c>
      <c r="EL121" s="553" t="s">
        <v>312</v>
      </c>
      <c r="EM121" s="553" t="s">
        <v>312</v>
      </c>
      <c r="EN121" s="553" t="s">
        <v>312</v>
      </c>
      <c r="EO121" s="553" t="s">
        <v>312</v>
      </c>
      <c r="EP121" s="553" t="s">
        <v>312</v>
      </c>
      <c r="EQ121" s="553" t="s">
        <v>312</v>
      </c>
      <c r="ER121" s="553" t="s">
        <v>312</v>
      </c>
      <c r="ES121" s="553" t="s">
        <v>312</v>
      </c>
      <c r="ET121" s="553" t="s">
        <v>312</v>
      </c>
      <c r="EU121" s="553" t="s">
        <v>312</v>
      </c>
      <c r="EV121" s="553" t="s">
        <v>312</v>
      </c>
      <c r="EW121" s="553" t="s">
        <v>312</v>
      </c>
      <c r="EX121" s="553" t="s">
        <v>312</v>
      </c>
      <c r="EY121" s="553" t="s">
        <v>312</v>
      </c>
      <c r="EZ121" s="553" t="s">
        <v>312</v>
      </c>
      <c r="FA121" s="553" t="s">
        <v>312</v>
      </c>
      <c r="FB121" s="553" t="s">
        <v>312</v>
      </c>
      <c r="FC121" s="553" t="s">
        <v>312</v>
      </c>
      <c r="FD121" s="553" t="s">
        <v>312</v>
      </c>
      <c r="FE121" s="556" t="s">
        <v>312</v>
      </c>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row>
    <row r="122" spans="1:186" ht="15" customHeight="1" x14ac:dyDescent="0.2">
      <c r="A122" s="599" t="str">
        <f t="shared" si="6"/>
        <v>Mangrove forest</v>
      </c>
      <c r="B122" s="600" t="str">
        <f t="shared" si="4"/>
        <v>Mangrove forest/NA</v>
      </c>
      <c r="C122" s="770" t="str">
        <f>'Z2 DISTINCTIVENESS'!A58</f>
        <v>Intertidal Communities</v>
      </c>
      <c r="D122" s="786" t="str">
        <f>'Z2 DISTINCTIVENESS'!B58</f>
        <v>Mangrove forest</v>
      </c>
      <c r="E122" s="601" t="s">
        <v>310</v>
      </c>
      <c r="F122" s="552" t="s">
        <v>312</v>
      </c>
      <c r="G122" s="561" t="s">
        <v>312</v>
      </c>
      <c r="H122" s="562" t="s">
        <v>312</v>
      </c>
      <c r="I122" s="562" t="s">
        <v>312</v>
      </c>
      <c r="J122" s="566" t="s">
        <v>312</v>
      </c>
      <c r="K122" s="561" t="s">
        <v>312</v>
      </c>
      <c r="L122" s="562" t="s">
        <v>312</v>
      </c>
      <c r="M122" s="562" t="s">
        <v>312</v>
      </c>
      <c r="N122" s="566" t="s">
        <v>312</v>
      </c>
      <c r="O122" s="561" t="s">
        <v>312</v>
      </c>
      <c r="P122" s="562" t="s">
        <v>312</v>
      </c>
      <c r="Q122" s="562" t="s">
        <v>312</v>
      </c>
      <c r="R122" s="566" t="s">
        <v>312</v>
      </c>
      <c r="S122" s="561" t="s">
        <v>312</v>
      </c>
      <c r="T122" s="562" t="s">
        <v>312</v>
      </c>
      <c r="U122" s="562" t="s">
        <v>312</v>
      </c>
      <c r="V122" s="566" t="s">
        <v>312</v>
      </c>
      <c r="W122" s="561" t="s">
        <v>312</v>
      </c>
      <c r="X122" s="562" t="s">
        <v>312</v>
      </c>
      <c r="Y122" s="562" t="s">
        <v>312</v>
      </c>
      <c r="Z122" s="566" t="s">
        <v>312</v>
      </c>
      <c r="AA122" s="561" t="s">
        <v>312</v>
      </c>
      <c r="AB122" s="562" t="s">
        <v>312</v>
      </c>
      <c r="AC122" s="562" t="s">
        <v>312</v>
      </c>
      <c r="AD122" s="566" t="s">
        <v>312</v>
      </c>
      <c r="AE122" s="561" t="s">
        <v>312</v>
      </c>
      <c r="AF122" s="562" t="s">
        <v>312</v>
      </c>
      <c r="AG122" s="562" t="s">
        <v>312</v>
      </c>
      <c r="AH122" s="566" t="s">
        <v>312</v>
      </c>
      <c r="AI122" s="561" t="s">
        <v>312</v>
      </c>
      <c r="AJ122" s="562" t="s">
        <v>312</v>
      </c>
      <c r="AK122" s="562" t="s">
        <v>312</v>
      </c>
      <c r="AL122" s="566" t="s">
        <v>312</v>
      </c>
      <c r="AM122" s="561" t="s">
        <v>312</v>
      </c>
      <c r="AN122" s="562" t="s">
        <v>312</v>
      </c>
      <c r="AO122" s="562" t="s">
        <v>312</v>
      </c>
      <c r="AP122" s="566" t="s">
        <v>312</v>
      </c>
      <c r="AQ122" s="561" t="s">
        <v>312</v>
      </c>
      <c r="AR122" s="562" t="s">
        <v>312</v>
      </c>
      <c r="AS122" s="562" t="s">
        <v>312</v>
      </c>
      <c r="AT122" s="566" t="s">
        <v>312</v>
      </c>
      <c r="AU122" s="561" t="s">
        <v>312</v>
      </c>
      <c r="AV122" s="562" t="s">
        <v>312</v>
      </c>
      <c r="AW122" s="562" t="s">
        <v>312</v>
      </c>
      <c r="AX122" s="566" t="s">
        <v>312</v>
      </c>
      <c r="AY122" s="561" t="s">
        <v>312</v>
      </c>
      <c r="AZ122" s="562" t="s">
        <v>312</v>
      </c>
      <c r="BA122" s="562" t="s">
        <v>312</v>
      </c>
      <c r="BB122" s="566" t="s">
        <v>312</v>
      </c>
      <c r="BC122" s="561" t="s">
        <v>312</v>
      </c>
      <c r="BD122" s="562" t="s">
        <v>312</v>
      </c>
      <c r="BE122" s="562" t="s">
        <v>312</v>
      </c>
      <c r="BF122" s="566" t="s">
        <v>312</v>
      </c>
      <c r="BG122" s="561" t="s">
        <v>312</v>
      </c>
      <c r="BH122" s="562" t="s">
        <v>312</v>
      </c>
      <c r="BI122" s="562" t="s">
        <v>312</v>
      </c>
      <c r="BJ122" s="566" t="s">
        <v>312</v>
      </c>
      <c r="BK122" s="561" t="s">
        <v>312</v>
      </c>
      <c r="BL122" s="562" t="s">
        <v>312</v>
      </c>
      <c r="BM122" s="562" t="s">
        <v>312</v>
      </c>
      <c r="BN122" s="566" t="s">
        <v>312</v>
      </c>
      <c r="BO122" s="562" t="s">
        <v>312</v>
      </c>
      <c r="BP122" s="562" t="s">
        <v>312</v>
      </c>
      <c r="BQ122" s="562" t="s">
        <v>312</v>
      </c>
      <c r="BR122" s="562" t="s">
        <v>312</v>
      </c>
      <c r="BS122" s="562" t="s">
        <v>312</v>
      </c>
      <c r="BT122" s="562" t="s">
        <v>312</v>
      </c>
      <c r="BU122" s="562" t="s">
        <v>312</v>
      </c>
      <c r="BV122" s="562" t="s">
        <v>312</v>
      </c>
      <c r="BW122" s="562" t="s">
        <v>312</v>
      </c>
      <c r="BX122" s="562" t="s">
        <v>312</v>
      </c>
      <c r="BY122" s="562" t="s">
        <v>312</v>
      </c>
      <c r="BZ122" s="562" t="s">
        <v>312</v>
      </c>
      <c r="CA122" s="562" t="s">
        <v>312</v>
      </c>
      <c r="CB122" s="562" t="s">
        <v>312</v>
      </c>
      <c r="CC122" s="562" t="s">
        <v>312</v>
      </c>
      <c r="CD122" s="562" t="s">
        <v>312</v>
      </c>
      <c r="CE122" s="562" t="s">
        <v>312</v>
      </c>
      <c r="CF122" s="562" t="s">
        <v>312</v>
      </c>
      <c r="CG122" s="562" t="s">
        <v>312</v>
      </c>
      <c r="CH122" s="562" t="s">
        <v>312</v>
      </c>
      <c r="CI122" s="562" t="s">
        <v>312</v>
      </c>
      <c r="CJ122" s="562" t="s">
        <v>312</v>
      </c>
      <c r="CK122" s="562" t="s">
        <v>312</v>
      </c>
      <c r="CL122" s="562" t="s">
        <v>312</v>
      </c>
      <c r="CM122" s="562" t="s">
        <v>312</v>
      </c>
      <c r="CN122" s="562" t="s">
        <v>312</v>
      </c>
      <c r="CO122" s="562" t="s">
        <v>312</v>
      </c>
      <c r="CP122" s="562" t="s">
        <v>312</v>
      </c>
      <c r="CQ122" s="562" t="s">
        <v>312</v>
      </c>
      <c r="CR122" s="562" t="s">
        <v>312</v>
      </c>
      <c r="CS122" s="562" t="s">
        <v>312</v>
      </c>
      <c r="CT122" s="562" t="s">
        <v>312</v>
      </c>
      <c r="CU122" s="562" t="s">
        <v>312</v>
      </c>
      <c r="CV122" s="562" t="s">
        <v>312</v>
      </c>
      <c r="CW122" s="562" t="s">
        <v>312</v>
      </c>
      <c r="CX122" s="562" t="s">
        <v>312</v>
      </c>
      <c r="CY122" s="562" t="s">
        <v>312</v>
      </c>
      <c r="CZ122" s="562" t="s">
        <v>312</v>
      </c>
      <c r="DA122" s="562" t="s">
        <v>312</v>
      </c>
      <c r="DB122" s="562" t="s">
        <v>312</v>
      </c>
      <c r="DC122" s="562" t="s">
        <v>312</v>
      </c>
      <c r="DD122" s="562" t="s">
        <v>312</v>
      </c>
      <c r="DE122" s="562" t="s">
        <v>312</v>
      </c>
      <c r="DF122" s="562" t="s">
        <v>312</v>
      </c>
      <c r="DG122" s="562" t="s">
        <v>312</v>
      </c>
      <c r="DH122" s="562" t="s">
        <v>312</v>
      </c>
      <c r="DI122" s="562" t="s">
        <v>312</v>
      </c>
      <c r="DJ122" s="562" t="s">
        <v>312</v>
      </c>
      <c r="DK122" s="562" t="s">
        <v>312</v>
      </c>
      <c r="DL122" s="562" t="s">
        <v>312</v>
      </c>
      <c r="DM122" s="562" t="s">
        <v>312</v>
      </c>
      <c r="DN122" s="562" t="s">
        <v>312</v>
      </c>
      <c r="DO122" s="562" t="s">
        <v>312</v>
      </c>
      <c r="DP122" s="562" t="s">
        <v>312</v>
      </c>
      <c r="DQ122" s="563" t="s">
        <v>312</v>
      </c>
      <c r="DR122" s="564" t="s">
        <v>312</v>
      </c>
      <c r="DS122" s="562" t="s">
        <v>312</v>
      </c>
      <c r="DT122" s="562" t="s">
        <v>312</v>
      </c>
      <c r="DU122" s="562" t="s">
        <v>312</v>
      </c>
      <c r="DV122" s="562" t="s">
        <v>312</v>
      </c>
      <c r="DW122" s="562" t="s">
        <v>312</v>
      </c>
      <c r="DX122" s="562" t="s">
        <v>312</v>
      </c>
      <c r="DY122" s="562" t="s">
        <v>312</v>
      </c>
      <c r="DZ122" s="562" t="s">
        <v>312</v>
      </c>
      <c r="EA122" s="562" t="s">
        <v>312</v>
      </c>
      <c r="EB122" s="562" t="s">
        <v>312</v>
      </c>
      <c r="EC122" s="562" t="s">
        <v>312</v>
      </c>
      <c r="ED122" s="562" t="s">
        <v>312</v>
      </c>
      <c r="EE122" s="562" t="s">
        <v>312</v>
      </c>
      <c r="EF122" s="562" t="s">
        <v>312</v>
      </c>
      <c r="EG122" s="562" t="s">
        <v>312</v>
      </c>
      <c r="EH122" s="562" t="s">
        <v>312</v>
      </c>
      <c r="EI122" s="562" t="s">
        <v>312</v>
      </c>
      <c r="EJ122" s="562" t="s">
        <v>312</v>
      </c>
      <c r="EK122" s="562" t="s">
        <v>312</v>
      </c>
      <c r="EL122" s="562" t="s">
        <v>312</v>
      </c>
      <c r="EM122" s="562" t="s">
        <v>312</v>
      </c>
      <c r="EN122" s="562" t="s">
        <v>312</v>
      </c>
      <c r="EO122" s="553" t="s">
        <v>312</v>
      </c>
      <c r="EP122" s="553" t="s">
        <v>312</v>
      </c>
      <c r="EQ122" s="553" t="s">
        <v>312</v>
      </c>
      <c r="ER122" s="553" t="s">
        <v>312</v>
      </c>
      <c r="ES122" s="553" t="s">
        <v>312</v>
      </c>
      <c r="ET122" s="553" t="s">
        <v>312</v>
      </c>
      <c r="EU122" s="553" t="s">
        <v>312</v>
      </c>
      <c r="EV122" s="553" t="s">
        <v>312</v>
      </c>
      <c r="EW122" s="553" t="s">
        <v>312</v>
      </c>
      <c r="EX122" s="553" t="s">
        <v>312</v>
      </c>
      <c r="EY122" s="553" t="s">
        <v>312</v>
      </c>
      <c r="EZ122" s="553" t="s">
        <v>312</v>
      </c>
      <c r="FA122" s="553" t="s">
        <v>312</v>
      </c>
      <c r="FB122" s="553" t="s">
        <v>312</v>
      </c>
      <c r="FC122" s="553" t="s">
        <v>312</v>
      </c>
      <c r="FD122" s="553" t="s">
        <v>312</v>
      </c>
      <c r="FE122" s="556" t="s">
        <v>312</v>
      </c>
      <c r="FF122" s="565"/>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row>
    <row r="123" spans="1:186" ht="15.75" customHeight="1" x14ac:dyDescent="0.2">
      <c r="A123" s="602" t="str">
        <f t="shared" si="6"/>
        <v>Mangrove forest</v>
      </c>
      <c r="B123" s="603" t="str">
        <f t="shared" si="4"/>
        <v>Mangrove forest/POOR</v>
      </c>
      <c r="C123" s="771"/>
      <c r="D123" s="766"/>
      <c r="E123" s="551" t="s">
        <v>331</v>
      </c>
      <c r="F123" s="552" t="s">
        <v>312</v>
      </c>
      <c r="G123" s="561" t="s">
        <v>312</v>
      </c>
      <c r="H123" s="562" t="s">
        <v>312</v>
      </c>
      <c r="I123" s="562" t="s">
        <v>312</v>
      </c>
      <c r="J123" s="566" t="s">
        <v>312</v>
      </c>
      <c r="K123" s="561" t="s">
        <v>312</v>
      </c>
      <c r="L123" s="562" t="s">
        <v>312</v>
      </c>
      <c r="M123" s="562" t="s">
        <v>312</v>
      </c>
      <c r="N123" s="566" t="s">
        <v>312</v>
      </c>
      <c r="O123" s="561" t="s">
        <v>312</v>
      </c>
      <c r="P123" s="562" t="s">
        <v>312</v>
      </c>
      <c r="Q123" s="562" t="s">
        <v>312</v>
      </c>
      <c r="R123" s="566" t="s">
        <v>312</v>
      </c>
      <c r="S123" s="561" t="s">
        <v>312</v>
      </c>
      <c r="T123" s="562" t="s">
        <v>312</v>
      </c>
      <c r="U123" s="562" t="s">
        <v>312</v>
      </c>
      <c r="V123" s="566" t="s">
        <v>312</v>
      </c>
      <c r="W123" s="561" t="s">
        <v>312</v>
      </c>
      <c r="X123" s="562" t="s">
        <v>312</v>
      </c>
      <c r="Y123" s="562" t="s">
        <v>312</v>
      </c>
      <c r="Z123" s="566" t="s">
        <v>312</v>
      </c>
      <c r="AA123" s="561" t="s">
        <v>312</v>
      </c>
      <c r="AB123" s="562" t="s">
        <v>312</v>
      </c>
      <c r="AC123" s="562" t="s">
        <v>312</v>
      </c>
      <c r="AD123" s="566" t="s">
        <v>312</v>
      </c>
      <c r="AE123" s="561" t="s">
        <v>312</v>
      </c>
      <c r="AF123" s="562" t="s">
        <v>312</v>
      </c>
      <c r="AG123" s="562" t="s">
        <v>312</v>
      </c>
      <c r="AH123" s="566" t="s">
        <v>312</v>
      </c>
      <c r="AI123" s="561" t="s">
        <v>312</v>
      </c>
      <c r="AJ123" s="562" t="s">
        <v>312</v>
      </c>
      <c r="AK123" s="562" t="s">
        <v>312</v>
      </c>
      <c r="AL123" s="566" t="s">
        <v>312</v>
      </c>
      <c r="AM123" s="561" t="s">
        <v>312</v>
      </c>
      <c r="AN123" s="562" t="s">
        <v>312</v>
      </c>
      <c r="AO123" s="562" t="s">
        <v>312</v>
      </c>
      <c r="AP123" s="566" t="s">
        <v>312</v>
      </c>
      <c r="AQ123" s="561" t="s">
        <v>312</v>
      </c>
      <c r="AR123" s="562" t="s">
        <v>312</v>
      </c>
      <c r="AS123" s="562" t="s">
        <v>312</v>
      </c>
      <c r="AT123" s="566" t="s">
        <v>312</v>
      </c>
      <c r="AU123" s="561" t="s">
        <v>312</v>
      </c>
      <c r="AV123" s="562" t="s">
        <v>312</v>
      </c>
      <c r="AW123" s="562" t="s">
        <v>312</v>
      </c>
      <c r="AX123" s="566" t="s">
        <v>312</v>
      </c>
      <c r="AY123" s="561" t="s">
        <v>312</v>
      </c>
      <c r="AZ123" s="562" t="s">
        <v>312</v>
      </c>
      <c r="BA123" s="562" t="s">
        <v>312</v>
      </c>
      <c r="BB123" s="566" t="s">
        <v>312</v>
      </c>
      <c r="BC123" s="561" t="s">
        <v>312</v>
      </c>
      <c r="BD123" s="562" t="s">
        <v>312</v>
      </c>
      <c r="BE123" s="562" t="s">
        <v>312</v>
      </c>
      <c r="BF123" s="566" t="s">
        <v>312</v>
      </c>
      <c r="BG123" s="561" t="s">
        <v>312</v>
      </c>
      <c r="BH123" s="562" t="s">
        <v>312</v>
      </c>
      <c r="BI123" s="562" t="s">
        <v>312</v>
      </c>
      <c r="BJ123" s="566" t="s">
        <v>312</v>
      </c>
      <c r="BK123" s="561" t="s">
        <v>312</v>
      </c>
      <c r="BL123" s="562" t="s">
        <v>312</v>
      </c>
      <c r="BM123" s="562" t="s">
        <v>312</v>
      </c>
      <c r="BN123" s="566" t="s">
        <v>312</v>
      </c>
      <c r="BO123" s="562" t="s">
        <v>312</v>
      </c>
      <c r="BP123" s="562" t="s">
        <v>312</v>
      </c>
      <c r="BQ123" s="562" t="s">
        <v>312</v>
      </c>
      <c r="BR123" s="562" t="s">
        <v>312</v>
      </c>
      <c r="BS123" s="562" t="s">
        <v>312</v>
      </c>
      <c r="BT123" s="562" t="s">
        <v>312</v>
      </c>
      <c r="BU123" s="562" t="s">
        <v>312</v>
      </c>
      <c r="BV123" s="553" t="s">
        <v>312</v>
      </c>
      <c r="BW123" s="553" t="s">
        <v>312</v>
      </c>
      <c r="BX123" s="553" t="s">
        <v>312</v>
      </c>
      <c r="BY123" s="553" t="s">
        <v>312</v>
      </c>
      <c r="BZ123" s="553" t="s">
        <v>312</v>
      </c>
      <c r="CA123" s="553" t="s">
        <v>312</v>
      </c>
      <c r="CB123" s="553" t="s">
        <v>312</v>
      </c>
      <c r="CC123" s="553" t="s">
        <v>312</v>
      </c>
      <c r="CD123" s="553" t="s">
        <v>312</v>
      </c>
      <c r="CE123" s="553" t="s">
        <v>312</v>
      </c>
      <c r="CF123" s="553" t="s">
        <v>312</v>
      </c>
      <c r="CG123" s="553" t="s">
        <v>312</v>
      </c>
      <c r="CH123" s="553" t="s">
        <v>312</v>
      </c>
      <c r="CI123" s="553" t="s">
        <v>312</v>
      </c>
      <c r="CJ123" s="553" t="s">
        <v>312</v>
      </c>
      <c r="CK123" s="553" t="s">
        <v>312</v>
      </c>
      <c r="CL123" s="553" t="s">
        <v>312</v>
      </c>
      <c r="CM123" s="553" t="s">
        <v>312</v>
      </c>
      <c r="CN123" s="553" t="s">
        <v>312</v>
      </c>
      <c r="CO123" s="553" t="s">
        <v>312</v>
      </c>
      <c r="CP123" s="553" t="s">
        <v>312</v>
      </c>
      <c r="CQ123" s="553" t="s">
        <v>312</v>
      </c>
      <c r="CR123" s="553" t="s">
        <v>312</v>
      </c>
      <c r="CS123" s="553" t="s">
        <v>312</v>
      </c>
      <c r="CT123" s="553" t="s">
        <v>312</v>
      </c>
      <c r="CU123" s="553" t="s">
        <v>312</v>
      </c>
      <c r="CV123" s="553" t="s">
        <v>312</v>
      </c>
      <c r="CW123" s="553" t="s">
        <v>312</v>
      </c>
      <c r="CX123" s="553" t="s">
        <v>312</v>
      </c>
      <c r="CY123" s="553" t="s">
        <v>312</v>
      </c>
      <c r="CZ123" s="553" t="s">
        <v>312</v>
      </c>
      <c r="DA123" s="553" t="s">
        <v>312</v>
      </c>
      <c r="DB123" s="553" t="s">
        <v>312</v>
      </c>
      <c r="DC123" s="553" t="s">
        <v>312</v>
      </c>
      <c r="DD123" s="553" t="s">
        <v>312</v>
      </c>
      <c r="DE123" s="553" t="s">
        <v>312</v>
      </c>
      <c r="DF123" s="553" t="s">
        <v>312</v>
      </c>
      <c r="DG123" s="553" t="s">
        <v>312</v>
      </c>
      <c r="DH123" s="553" t="s">
        <v>312</v>
      </c>
      <c r="DI123" s="553" t="s">
        <v>312</v>
      </c>
      <c r="DJ123" s="553" t="s">
        <v>312</v>
      </c>
      <c r="DK123" s="553" t="s">
        <v>312</v>
      </c>
      <c r="DL123" s="553" t="s">
        <v>312</v>
      </c>
      <c r="DM123" s="553" t="s">
        <v>312</v>
      </c>
      <c r="DN123" s="553" t="s">
        <v>312</v>
      </c>
      <c r="DO123" s="553" t="s">
        <v>312</v>
      </c>
      <c r="DP123" s="553" t="s">
        <v>312</v>
      </c>
      <c r="DQ123" s="555" t="s">
        <v>312</v>
      </c>
      <c r="DR123" s="552" t="s">
        <v>312</v>
      </c>
      <c r="DS123" s="562" t="s">
        <v>312</v>
      </c>
      <c r="DT123" s="574">
        <v>10</v>
      </c>
      <c r="DU123" s="574">
        <v>30</v>
      </c>
      <c r="DV123" s="553" t="s">
        <v>312</v>
      </c>
      <c r="DW123" s="553" t="s">
        <v>312</v>
      </c>
      <c r="DX123" s="553" t="s">
        <v>312</v>
      </c>
      <c r="DY123" s="553" t="s">
        <v>312</v>
      </c>
      <c r="DZ123" s="553" t="s">
        <v>312</v>
      </c>
      <c r="EA123" s="553" t="s">
        <v>312</v>
      </c>
      <c r="EB123" s="553" t="s">
        <v>312</v>
      </c>
      <c r="EC123" s="553" t="s">
        <v>312</v>
      </c>
      <c r="ED123" s="553" t="s">
        <v>312</v>
      </c>
      <c r="EE123" s="553" t="s">
        <v>312</v>
      </c>
      <c r="EF123" s="553" t="s">
        <v>312</v>
      </c>
      <c r="EG123" s="553" t="s">
        <v>312</v>
      </c>
      <c r="EH123" s="553" t="s">
        <v>312</v>
      </c>
      <c r="EI123" s="553" t="s">
        <v>312</v>
      </c>
      <c r="EJ123" s="553" t="s">
        <v>312</v>
      </c>
      <c r="EK123" s="553" t="s">
        <v>312</v>
      </c>
      <c r="EL123" s="553" t="s">
        <v>312</v>
      </c>
      <c r="EM123" s="553" t="s">
        <v>312</v>
      </c>
      <c r="EN123" s="553" t="s">
        <v>312</v>
      </c>
      <c r="EO123" s="553" t="s">
        <v>312</v>
      </c>
      <c r="EP123" s="553" t="s">
        <v>312</v>
      </c>
      <c r="EQ123" s="553" t="s">
        <v>312</v>
      </c>
      <c r="ER123" s="553" t="s">
        <v>312</v>
      </c>
      <c r="ES123" s="553" t="s">
        <v>312</v>
      </c>
      <c r="ET123" s="553" t="s">
        <v>312</v>
      </c>
      <c r="EU123" s="553" t="s">
        <v>312</v>
      </c>
      <c r="EV123" s="553" t="s">
        <v>312</v>
      </c>
      <c r="EW123" s="553" t="s">
        <v>312</v>
      </c>
      <c r="EX123" s="553" t="s">
        <v>312</v>
      </c>
      <c r="EY123" s="553" t="s">
        <v>312</v>
      </c>
      <c r="EZ123" s="553" t="s">
        <v>312</v>
      </c>
      <c r="FA123" s="553" t="s">
        <v>312</v>
      </c>
      <c r="FB123" s="553" t="s">
        <v>312</v>
      </c>
      <c r="FC123" s="553" t="s">
        <v>312</v>
      </c>
      <c r="FD123" s="553" t="s">
        <v>312</v>
      </c>
      <c r="FE123" s="556" t="s">
        <v>312</v>
      </c>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row>
    <row r="124" spans="1:186" ht="15.75" customHeight="1" x14ac:dyDescent="0.2">
      <c r="A124" s="602" t="str">
        <f t="shared" si="6"/>
        <v>Mangrove forest</v>
      </c>
      <c r="B124" s="603" t="str">
        <f t="shared" si="4"/>
        <v>Mangrove forest/MODERATE</v>
      </c>
      <c r="C124" s="771"/>
      <c r="D124" s="766"/>
      <c r="E124" s="551" t="s">
        <v>130</v>
      </c>
      <c r="F124" s="552" t="s">
        <v>312</v>
      </c>
      <c r="G124" s="561" t="s">
        <v>312</v>
      </c>
      <c r="H124" s="562" t="s">
        <v>312</v>
      </c>
      <c r="I124" s="562" t="s">
        <v>312</v>
      </c>
      <c r="J124" s="566" t="s">
        <v>312</v>
      </c>
      <c r="K124" s="561" t="s">
        <v>312</v>
      </c>
      <c r="L124" s="562" t="s">
        <v>312</v>
      </c>
      <c r="M124" s="562" t="s">
        <v>312</v>
      </c>
      <c r="N124" s="566" t="s">
        <v>312</v>
      </c>
      <c r="O124" s="561" t="s">
        <v>312</v>
      </c>
      <c r="P124" s="562" t="s">
        <v>312</v>
      </c>
      <c r="Q124" s="562" t="s">
        <v>312</v>
      </c>
      <c r="R124" s="566" t="s">
        <v>312</v>
      </c>
      <c r="S124" s="561" t="s">
        <v>312</v>
      </c>
      <c r="T124" s="562" t="s">
        <v>312</v>
      </c>
      <c r="U124" s="562" t="s">
        <v>312</v>
      </c>
      <c r="V124" s="566" t="s">
        <v>312</v>
      </c>
      <c r="W124" s="561" t="s">
        <v>312</v>
      </c>
      <c r="X124" s="562" t="s">
        <v>312</v>
      </c>
      <c r="Y124" s="562" t="s">
        <v>312</v>
      </c>
      <c r="Z124" s="566" t="s">
        <v>312</v>
      </c>
      <c r="AA124" s="561" t="s">
        <v>312</v>
      </c>
      <c r="AB124" s="562" t="s">
        <v>312</v>
      </c>
      <c r="AC124" s="562" t="s">
        <v>312</v>
      </c>
      <c r="AD124" s="566" t="s">
        <v>312</v>
      </c>
      <c r="AE124" s="561" t="s">
        <v>312</v>
      </c>
      <c r="AF124" s="562" t="s">
        <v>312</v>
      </c>
      <c r="AG124" s="562" t="s">
        <v>312</v>
      </c>
      <c r="AH124" s="566" t="s">
        <v>312</v>
      </c>
      <c r="AI124" s="561" t="s">
        <v>312</v>
      </c>
      <c r="AJ124" s="562" t="s">
        <v>312</v>
      </c>
      <c r="AK124" s="562" t="s">
        <v>312</v>
      </c>
      <c r="AL124" s="566" t="s">
        <v>312</v>
      </c>
      <c r="AM124" s="561" t="s">
        <v>312</v>
      </c>
      <c r="AN124" s="562" t="s">
        <v>312</v>
      </c>
      <c r="AO124" s="562" t="s">
        <v>312</v>
      </c>
      <c r="AP124" s="566" t="s">
        <v>312</v>
      </c>
      <c r="AQ124" s="561" t="s">
        <v>312</v>
      </c>
      <c r="AR124" s="562" t="s">
        <v>312</v>
      </c>
      <c r="AS124" s="562" t="s">
        <v>312</v>
      </c>
      <c r="AT124" s="566" t="s">
        <v>312</v>
      </c>
      <c r="AU124" s="561" t="s">
        <v>312</v>
      </c>
      <c r="AV124" s="562" t="s">
        <v>312</v>
      </c>
      <c r="AW124" s="562" t="s">
        <v>312</v>
      </c>
      <c r="AX124" s="566" t="s">
        <v>312</v>
      </c>
      <c r="AY124" s="561" t="s">
        <v>312</v>
      </c>
      <c r="AZ124" s="562" t="s">
        <v>312</v>
      </c>
      <c r="BA124" s="562" t="s">
        <v>312</v>
      </c>
      <c r="BB124" s="566" t="s">
        <v>312</v>
      </c>
      <c r="BC124" s="561" t="s">
        <v>312</v>
      </c>
      <c r="BD124" s="562" t="s">
        <v>312</v>
      </c>
      <c r="BE124" s="562" t="s">
        <v>312</v>
      </c>
      <c r="BF124" s="566" t="s">
        <v>312</v>
      </c>
      <c r="BG124" s="561" t="s">
        <v>312</v>
      </c>
      <c r="BH124" s="562" t="s">
        <v>312</v>
      </c>
      <c r="BI124" s="562" t="s">
        <v>312</v>
      </c>
      <c r="BJ124" s="566" t="s">
        <v>312</v>
      </c>
      <c r="BK124" s="561" t="s">
        <v>312</v>
      </c>
      <c r="BL124" s="562" t="s">
        <v>312</v>
      </c>
      <c r="BM124" s="562" t="s">
        <v>312</v>
      </c>
      <c r="BN124" s="566" t="s">
        <v>312</v>
      </c>
      <c r="BO124" s="562" t="s">
        <v>312</v>
      </c>
      <c r="BP124" s="562" t="s">
        <v>312</v>
      </c>
      <c r="BQ124" s="562" t="s">
        <v>312</v>
      </c>
      <c r="BR124" s="562" t="s">
        <v>312</v>
      </c>
      <c r="BS124" s="562" t="s">
        <v>312</v>
      </c>
      <c r="BT124" s="562" t="s">
        <v>312</v>
      </c>
      <c r="BU124" s="562" t="s">
        <v>312</v>
      </c>
      <c r="BV124" s="553" t="s">
        <v>312</v>
      </c>
      <c r="BW124" s="553" t="s">
        <v>312</v>
      </c>
      <c r="BX124" s="553" t="s">
        <v>312</v>
      </c>
      <c r="BY124" s="553" t="s">
        <v>312</v>
      </c>
      <c r="BZ124" s="553" t="s">
        <v>312</v>
      </c>
      <c r="CA124" s="553" t="s">
        <v>312</v>
      </c>
      <c r="CB124" s="553" t="s">
        <v>312</v>
      </c>
      <c r="CC124" s="553" t="s">
        <v>312</v>
      </c>
      <c r="CD124" s="553" t="s">
        <v>312</v>
      </c>
      <c r="CE124" s="553" t="s">
        <v>312</v>
      </c>
      <c r="CF124" s="553" t="s">
        <v>312</v>
      </c>
      <c r="CG124" s="553" t="s">
        <v>312</v>
      </c>
      <c r="CH124" s="553" t="s">
        <v>312</v>
      </c>
      <c r="CI124" s="553" t="s">
        <v>312</v>
      </c>
      <c r="CJ124" s="553" t="s">
        <v>312</v>
      </c>
      <c r="CK124" s="553" t="s">
        <v>312</v>
      </c>
      <c r="CL124" s="553" t="s">
        <v>312</v>
      </c>
      <c r="CM124" s="553" t="s">
        <v>312</v>
      </c>
      <c r="CN124" s="553" t="s">
        <v>312</v>
      </c>
      <c r="CO124" s="553" t="s">
        <v>312</v>
      </c>
      <c r="CP124" s="553" t="s">
        <v>312</v>
      </c>
      <c r="CQ124" s="553" t="s">
        <v>312</v>
      </c>
      <c r="CR124" s="553" t="s">
        <v>312</v>
      </c>
      <c r="CS124" s="553" t="s">
        <v>312</v>
      </c>
      <c r="CT124" s="553" t="s">
        <v>312</v>
      </c>
      <c r="CU124" s="553" t="s">
        <v>312</v>
      </c>
      <c r="CV124" s="553" t="s">
        <v>312</v>
      </c>
      <c r="CW124" s="553" t="s">
        <v>312</v>
      </c>
      <c r="CX124" s="553" t="s">
        <v>312</v>
      </c>
      <c r="CY124" s="553" t="s">
        <v>312</v>
      </c>
      <c r="CZ124" s="553" t="s">
        <v>312</v>
      </c>
      <c r="DA124" s="553" t="s">
        <v>312</v>
      </c>
      <c r="DB124" s="553" t="s">
        <v>312</v>
      </c>
      <c r="DC124" s="553" t="s">
        <v>312</v>
      </c>
      <c r="DD124" s="553" t="s">
        <v>312</v>
      </c>
      <c r="DE124" s="553" t="s">
        <v>312</v>
      </c>
      <c r="DF124" s="553" t="s">
        <v>312</v>
      </c>
      <c r="DG124" s="553" t="s">
        <v>312</v>
      </c>
      <c r="DH124" s="553" t="s">
        <v>312</v>
      </c>
      <c r="DI124" s="553" t="s">
        <v>312</v>
      </c>
      <c r="DJ124" s="553" t="s">
        <v>312</v>
      </c>
      <c r="DK124" s="553" t="s">
        <v>312</v>
      </c>
      <c r="DL124" s="553" t="s">
        <v>312</v>
      </c>
      <c r="DM124" s="553" t="s">
        <v>312</v>
      </c>
      <c r="DN124" s="553" t="s">
        <v>312</v>
      </c>
      <c r="DO124" s="553" t="s">
        <v>312</v>
      </c>
      <c r="DP124" s="553" t="s">
        <v>312</v>
      </c>
      <c r="DQ124" s="555" t="s">
        <v>312</v>
      </c>
      <c r="DR124" s="552" t="s">
        <v>312</v>
      </c>
      <c r="DS124" s="562" t="s">
        <v>312</v>
      </c>
      <c r="DT124" s="562" t="s">
        <v>312</v>
      </c>
      <c r="DU124" s="574">
        <v>15</v>
      </c>
      <c r="DV124" s="553" t="s">
        <v>312</v>
      </c>
      <c r="DW124" s="553" t="s">
        <v>312</v>
      </c>
      <c r="DX124" s="553" t="s">
        <v>312</v>
      </c>
      <c r="DY124" s="553" t="s">
        <v>312</v>
      </c>
      <c r="DZ124" s="553" t="s">
        <v>312</v>
      </c>
      <c r="EA124" s="553" t="s">
        <v>312</v>
      </c>
      <c r="EB124" s="553" t="s">
        <v>312</v>
      </c>
      <c r="EC124" s="553" t="s">
        <v>312</v>
      </c>
      <c r="ED124" s="553" t="s">
        <v>312</v>
      </c>
      <c r="EE124" s="553" t="s">
        <v>312</v>
      </c>
      <c r="EF124" s="553" t="s">
        <v>312</v>
      </c>
      <c r="EG124" s="553" t="s">
        <v>312</v>
      </c>
      <c r="EH124" s="553" t="s">
        <v>312</v>
      </c>
      <c r="EI124" s="553" t="s">
        <v>312</v>
      </c>
      <c r="EJ124" s="553" t="s">
        <v>312</v>
      </c>
      <c r="EK124" s="553" t="s">
        <v>312</v>
      </c>
      <c r="EL124" s="553" t="s">
        <v>312</v>
      </c>
      <c r="EM124" s="553" t="s">
        <v>312</v>
      </c>
      <c r="EN124" s="553" t="s">
        <v>312</v>
      </c>
      <c r="EO124" s="553" t="s">
        <v>312</v>
      </c>
      <c r="EP124" s="553" t="s">
        <v>312</v>
      </c>
      <c r="EQ124" s="553" t="s">
        <v>312</v>
      </c>
      <c r="ER124" s="553" t="s">
        <v>312</v>
      </c>
      <c r="ES124" s="553" t="s">
        <v>312</v>
      </c>
      <c r="ET124" s="553" t="s">
        <v>312</v>
      </c>
      <c r="EU124" s="553" t="s">
        <v>312</v>
      </c>
      <c r="EV124" s="553" t="s">
        <v>312</v>
      </c>
      <c r="EW124" s="553" t="s">
        <v>312</v>
      </c>
      <c r="EX124" s="553" t="s">
        <v>312</v>
      </c>
      <c r="EY124" s="553" t="s">
        <v>312</v>
      </c>
      <c r="EZ124" s="553" t="s">
        <v>312</v>
      </c>
      <c r="FA124" s="553" t="s">
        <v>312</v>
      </c>
      <c r="FB124" s="553" t="s">
        <v>312</v>
      </c>
      <c r="FC124" s="553" t="s">
        <v>312</v>
      </c>
      <c r="FD124" s="553" t="s">
        <v>312</v>
      </c>
      <c r="FE124" s="556" t="s">
        <v>312</v>
      </c>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row>
    <row r="125" spans="1:186" ht="15.75" customHeight="1" x14ac:dyDescent="0.2">
      <c r="A125" s="602" t="str">
        <f t="shared" si="6"/>
        <v>Mangrove forest</v>
      </c>
      <c r="B125" s="603" t="str">
        <f t="shared" si="4"/>
        <v>Mangrove forest/GOOD</v>
      </c>
      <c r="C125" s="771"/>
      <c r="D125" s="773"/>
      <c r="E125" s="551" t="s">
        <v>332</v>
      </c>
      <c r="F125" s="552" t="s">
        <v>312</v>
      </c>
      <c r="G125" s="561" t="s">
        <v>312</v>
      </c>
      <c r="H125" s="562" t="s">
        <v>312</v>
      </c>
      <c r="I125" s="562" t="s">
        <v>312</v>
      </c>
      <c r="J125" s="566" t="s">
        <v>312</v>
      </c>
      <c r="K125" s="561" t="s">
        <v>312</v>
      </c>
      <c r="L125" s="562" t="s">
        <v>312</v>
      </c>
      <c r="M125" s="562" t="s">
        <v>312</v>
      </c>
      <c r="N125" s="566" t="s">
        <v>312</v>
      </c>
      <c r="O125" s="561" t="s">
        <v>312</v>
      </c>
      <c r="P125" s="562" t="s">
        <v>312</v>
      </c>
      <c r="Q125" s="562" t="s">
        <v>312</v>
      </c>
      <c r="R125" s="566" t="s">
        <v>312</v>
      </c>
      <c r="S125" s="561" t="s">
        <v>312</v>
      </c>
      <c r="T125" s="562" t="s">
        <v>312</v>
      </c>
      <c r="U125" s="562" t="s">
        <v>312</v>
      </c>
      <c r="V125" s="566" t="s">
        <v>312</v>
      </c>
      <c r="W125" s="561" t="s">
        <v>312</v>
      </c>
      <c r="X125" s="562" t="s">
        <v>312</v>
      </c>
      <c r="Y125" s="562" t="s">
        <v>312</v>
      </c>
      <c r="Z125" s="566" t="s">
        <v>312</v>
      </c>
      <c r="AA125" s="561" t="s">
        <v>312</v>
      </c>
      <c r="AB125" s="562" t="s">
        <v>312</v>
      </c>
      <c r="AC125" s="562" t="s">
        <v>312</v>
      </c>
      <c r="AD125" s="566" t="s">
        <v>312</v>
      </c>
      <c r="AE125" s="561" t="s">
        <v>312</v>
      </c>
      <c r="AF125" s="562" t="s">
        <v>312</v>
      </c>
      <c r="AG125" s="562" t="s">
        <v>312</v>
      </c>
      <c r="AH125" s="566" t="s">
        <v>312</v>
      </c>
      <c r="AI125" s="561" t="s">
        <v>312</v>
      </c>
      <c r="AJ125" s="562" t="s">
        <v>312</v>
      </c>
      <c r="AK125" s="562" t="s">
        <v>312</v>
      </c>
      <c r="AL125" s="566" t="s">
        <v>312</v>
      </c>
      <c r="AM125" s="561" t="s">
        <v>312</v>
      </c>
      <c r="AN125" s="562" t="s">
        <v>312</v>
      </c>
      <c r="AO125" s="562" t="s">
        <v>312</v>
      </c>
      <c r="AP125" s="566" t="s">
        <v>312</v>
      </c>
      <c r="AQ125" s="561" t="s">
        <v>312</v>
      </c>
      <c r="AR125" s="562" t="s">
        <v>312</v>
      </c>
      <c r="AS125" s="562" t="s">
        <v>312</v>
      </c>
      <c r="AT125" s="566" t="s">
        <v>312</v>
      </c>
      <c r="AU125" s="561" t="s">
        <v>312</v>
      </c>
      <c r="AV125" s="562" t="s">
        <v>312</v>
      </c>
      <c r="AW125" s="562" t="s">
        <v>312</v>
      </c>
      <c r="AX125" s="566" t="s">
        <v>312</v>
      </c>
      <c r="AY125" s="561" t="s">
        <v>312</v>
      </c>
      <c r="AZ125" s="562" t="s">
        <v>312</v>
      </c>
      <c r="BA125" s="562" t="s">
        <v>312</v>
      </c>
      <c r="BB125" s="566" t="s">
        <v>312</v>
      </c>
      <c r="BC125" s="561" t="s">
        <v>312</v>
      </c>
      <c r="BD125" s="562" t="s">
        <v>312</v>
      </c>
      <c r="BE125" s="562" t="s">
        <v>312</v>
      </c>
      <c r="BF125" s="566" t="s">
        <v>312</v>
      </c>
      <c r="BG125" s="561" t="s">
        <v>312</v>
      </c>
      <c r="BH125" s="562" t="s">
        <v>312</v>
      </c>
      <c r="BI125" s="562" t="s">
        <v>312</v>
      </c>
      <c r="BJ125" s="566" t="s">
        <v>312</v>
      </c>
      <c r="BK125" s="561" t="s">
        <v>312</v>
      </c>
      <c r="BL125" s="562" t="s">
        <v>312</v>
      </c>
      <c r="BM125" s="562" t="s">
        <v>312</v>
      </c>
      <c r="BN125" s="566" t="s">
        <v>312</v>
      </c>
      <c r="BO125" s="562" t="s">
        <v>312</v>
      </c>
      <c r="BP125" s="562" t="s">
        <v>312</v>
      </c>
      <c r="BQ125" s="562" t="s">
        <v>312</v>
      </c>
      <c r="BR125" s="562" t="s">
        <v>312</v>
      </c>
      <c r="BS125" s="562" t="s">
        <v>312</v>
      </c>
      <c r="BT125" s="562" t="s">
        <v>312</v>
      </c>
      <c r="BU125" s="562" t="s">
        <v>312</v>
      </c>
      <c r="BV125" s="553" t="s">
        <v>312</v>
      </c>
      <c r="BW125" s="553" t="s">
        <v>312</v>
      </c>
      <c r="BX125" s="553" t="s">
        <v>312</v>
      </c>
      <c r="BY125" s="553" t="s">
        <v>312</v>
      </c>
      <c r="BZ125" s="553" t="s">
        <v>312</v>
      </c>
      <c r="CA125" s="553" t="s">
        <v>312</v>
      </c>
      <c r="CB125" s="553" t="s">
        <v>312</v>
      </c>
      <c r="CC125" s="553" t="s">
        <v>312</v>
      </c>
      <c r="CD125" s="553" t="s">
        <v>312</v>
      </c>
      <c r="CE125" s="553" t="s">
        <v>312</v>
      </c>
      <c r="CF125" s="553" t="s">
        <v>312</v>
      </c>
      <c r="CG125" s="553" t="s">
        <v>312</v>
      </c>
      <c r="CH125" s="553" t="s">
        <v>312</v>
      </c>
      <c r="CI125" s="553" t="s">
        <v>312</v>
      </c>
      <c r="CJ125" s="553" t="s">
        <v>312</v>
      </c>
      <c r="CK125" s="553" t="s">
        <v>312</v>
      </c>
      <c r="CL125" s="553" t="s">
        <v>312</v>
      </c>
      <c r="CM125" s="553" t="s">
        <v>312</v>
      </c>
      <c r="CN125" s="553" t="s">
        <v>312</v>
      </c>
      <c r="CO125" s="553" t="s">
        <v>312</v>
      </c>
      <c r="CP125" s="553" t="s">
        <v>312</v>
      </c>
      <c r="CQ125" s="553" t="s">
        <v>312</v>
      </c>
      <c r="CR125" s="553" t="s">
        <v>312</v>
      </c>
      <c r="CS125" s="553" t="s">
        <v>312</v>
      </c>
      <c r="CT125" s="553" t="s">
        <v>312</v>
      </c>
      <c r="CU125" s="553" t="s">
        <v>312</v>
      </c>
      <c r="CV125" s="553" t="s">
        <v>312</v>
      </c>
      <c r="CW125" s="553" t="s">
        <v>312</v>
      </c>
      <c r="CX125" s="553" t="s">
        <v>312</v>
      </c>
      <c r="CY125" s="553" t="s">
        <v>312</v>
      </c>
      <c r="CZ125" s="553" t="s">
        <v>312</v>
      </c>
      <c r="DA125" s="553" t="s">
        <v>312</v>
      </c>
      <c r="DB125" s="553" t="s">
        <v>312</v>
      </c>
      <c r="DC125" s="553" t="s">
        <v>312</v>
      </c>
      <c r="DD125" s="553" t="s">
        <v>312</v>
      </c>
      <c r="DE125" s="553" t="s">
        <v>312</v>
      </c>
      <c r="DF125" s="553" t="s">
        <v>312</v>
      </c>
      <c r="DG125" s="553" t="s">
        <v>312</v>
      </c>
      <c r="DH125" s="553" t="s">
        <v>312</v>
      </c>
      <c r="DI125" s="553" t="s">
        <v>312</v>
      </c>
      <c r="DJ125" s="553" t="s">
        <v>312</v>
      </c>
      <c r="DK125" s="553" t="s">
        <v>312</v>
      </c>
      <c r="DL125" s="553" t="s">
        <v>312</v>
      </c>
      <c r="DM125" s="553" t="s">
        <v>312</v>
      </c>
      <c r="DN125" s="553" t="s">
        <v>312</v>
      </c>
      <c r="DO125" s="553" t="s">
        <v>312</v>
      </c>
      <c r="DP125" s="553" t="s">
        <v>312</v>
      </c>
      <c r="DQ125" s="555" t="s">
        <v>312</v>
      </c>
      <c r="DR125" s="552" t="s">
        <v>312</v>
      </c>
      <c r="DS125" s="562" t="s">
        <v>312</v>
      </c>
      <c r="DT125" s="562" t="s">
        <v>312</v>
      </c>
      <c r="DU125" s="562" t="s">
        <v>312</v>
      </c>
      <c r="DV125" s="553" t="s">
        <v>312</v>
      </c>
      <c r="DW125" s="553" t="s">
        <v>312</v>
      </c>
      <c r="DX125" s="553" t="s">
        <v>312</v>
      </c>
      <c r="DY125" s="553" t="s">
        <v>312</v>
      </c>
      <c r="DZ125" s="553" t="s">
        <v>312</v>
      </c>
      <c r="EA125" s="553" t="s">
        <v>312</v>
      </c>
      <c r="EB125" s="553" t="s">
        <v>312</v>
      </c>
      <c r="EC125" s="553" t="s">
        <v>312</v>
      </c>
      <c r="ED125" s="553" t="s">
        <v>312</v>
      </c>
      <c r="EE125" s="553" t="s">
        <v>312</v>
      </c>
      <c r="EF125" s="553" t="s">
        <v>312</v>
      </c>
      <c r="EG125" s="553" t="s">
        <v>312</v>
      </c>
      <c r="EH125" s="553" t="s">
        <v>312</v>
      </c>
      <c r="EI125" s="553" t="s">
        <v>312</v>
      </c>
      <c r="EJ125" s="553" t="s">
        <v>312</v>
      </c>
      <c r="EK125" s="553" t="s">
        <v>312</v>
      </c>
      <c r="EL125" s="553" t="s">
        <v>312</v>
      </c>
      <c r="EM125" s="553" t="s">
        <v>312</v>
      </c>
      <c r="EN125" s="553" t="s">
        <v>312</v>
      </c>
      <c r="EO125" s="553" t="s">
        <v>312</v>
      </c>
      <c r="EP125" s="553" t="s">
        <v>312</v>
      </c>
      <c r="EQ125" s="553" t="s">
        <v>312</v>
      </c>
      <c r="ER125" s="553" t="s">
        <v>312</v>
      </c>
      <c r="ES125" s="553" t="s">
        <v>312</v>
      </c>
      <c r="ET125" s="553" t="s">
        <v>312</v>
      </c>
      <c r="EU125" s="553" t="s">
        <v>312</v>
      </c>
      <c r="EV125" s="553" t="s">
        <v>312</v>
      </c>
      <c r="EW125" s="553" t="s">
        <v>312</v>
      </c>
      <c r="EX125" s="553" t="s">
        <v>312</v>
      </c>
      <c r="EY125" s="553" t="s">
        <v>312</v>
      </c>
      <c r="EZ125" s="553" t="s">
        <v>312</v>
      </c>
      <c r="FA125" s="553" t="s">
        <v>312</v>
      </c>
      <c r="FB125" s="553" t="s">
        <v>312</v>
      </c>
      <c r="FC125" s="553" t="s">
        <v>312</v>
      </c>
      <c r="FD125" s="553" t="s">
        <v>312</v>
      </c>
      <c r="FE125" s="556" t="s">
        <v>312</v>
      </c>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row>
    <row r="126" spans="1:186" ht="15.75" customHeight="1" x14ac:dyDescent="0.2">
      <c r="A126" s="602" t="str">
        <f t="shared" si="6"/>
        <v>Seagrass meadow</v>
      </c>
      <c r="B126" s="603" t="str">
        <f t="shared" si="4"/>
        <v>Seagrass meadow/NA</v>
      </c>
      <c r="C126" s="771"/>
      <c r="D126" s="765" t="str">
        <f>'Z2 DISTINCTIVENESS'!B59</f>
        <v>Seagrass meadow</v>
      </c>
      <c r="E126" s="551" t="s">
        <v>310</v>
      </c>
      <c r="F126" s="552" t="s">
        <v>312</v>
      </c>
      <c r="G126" s="561" t="s">
        <v>312</v>
      </c>
      <c r="H126" s="562" t="s">
        <v>312</v>
      </c>
      <c r="I126" s="562" t="s">
        <v>312</v>
      </c>
      <c r="J126" s="566" t="s">
        <v>312</v>
      </c>
      <c r="K126" s="561" t="s">
        <v>312</v>
      </c>
      <c r="L126" s="562" t="s">
        <v>312</v>
      </c>
      <c r="M126" s="562" t="s">
        <v>312</v>
      </c>
      <c r="N126" s="566" t="s">
        <v>312</v>
      </c>
      <c r="O126" s="561" t="s">
        <v>312</v>
      </c>
      <c r="P126" s="562" t="s">
        <v>312</v>
      </c>
      <c r="Q126" s="562" t="s">
        <v>312</v>
      </c>
      <c r="R126" s="566" t="s">
        <v>312</v>
      </c>
      <c r="S126" s="561" t="s">
        <v>312</v>
      </c>
      <c r="T126" s="562" t="s">
        <v>312</v>
      </c>
      <c r="U126" s="562" t="s">
        <v>312</v>
      </c>
      <c r="V126" s="566" t="s">
        <v>312</v>
      </c>
      <c r="W126" s="561" t="s">
        <v>312</v>
      </c>
      <c r="X126" s="562" t="s">
        <v>312</v>
      </c>
      <c r="Y126" s="562" t="s">
        <v>312</v>
      </c>
      <c r="Z126" s="566" t="s">
        <v>312</v>
      </c>
      <c r="AA126" s="561" t="s">
        <v>312</v>
      </c>
      <c r="AB126" s="562" t="s">
        <v>312</v>
      </c>
      <c r="AC126" s="562" t="s">
        <v>312</v>
      </c>
      <c r="AD126" s="566" t="s">
        <v>312</v>
      </c>
      <c r="AE126" s="561" t="s">
        <v>312</v>
      </c>
      <c r="AF126" s="562" t="s">
        <v>312</v>
      </c>
      <c r="AG126" s="562" t="s">
        <v>312</v>
      </c>
      <c r="AH126" s="566" t="s">
        <v>312</v>
      </c>
      <c r="AI126" s="561" t="s">
        <v>312</v>
      </c>
      <c r="AJ126" s="562" t="s">
        <v>312</v>
      </c>
      <c r="AK126" s="562" t="s">
        <v>312</v>
      </c>
      <c r="AL126" s="566" t="s">
        <v>312</v>
      </c>
      <c r="AM126" s="561" t="s">
        <v>312</v>
      </c>
      <c r="AN126" s="562" t="s">
        <v>312</v>
      </c>
      <c r="AO126" s="562" t="s">
        <v>312</v>
      </c>
      <c r="AP126" s="566" t="s">
        <v>312</v>
      </c>
      <c r="AQ126" s="561" t="s">
        <v>312</v>
      </c>
      <c r="AR126" s="562" t="s">
        <v>312</v>
      </c>
      <c r="AS126" s="562" t="s">
        <v>312</v>
      </c>
      <c r="AT126" s="566" t="s">
        <v>312</v>
      </c>
      <c r="AU126" s="561" t="s">
        <v>312</v>
      </c>
      <c r="AV126" s="562" t="s">
        <v>312</v>
      </c>
      <c r="AW126" s="562" t="s">
        <v>312</v>
      </c>
      <c r="AX126" s="566" t="s">
        <v>312</v>
      </c>
      <c r="AY126" s="561" t="s">
        <v>312</v>
      </c>
      <c r="AZ126" s="562" t="s">
        <v>312</v>
      </c>
      <c r="BA126" s="562" t="s">
        <v>312</v>
      </c>
      <c r="BB126" s="566" t="s">
        <v>312</v>
      </c>
      <c r="BC126" s="561" t="s">
        <v>312</v>
      </c>
      <c r="BD126" s="562" t="s">
        <v>312</v>
      </c>
      <c r="BE126" s="562" t="s">
        <v>312</v>
      </c>
      <c r="BF126" s="566" t="s">
        <v>312</v>
      </c>
      <c r="BG126" s="561" t="s">
        <v>312</v>
      </c>
      <c r="BH126" s="562" t="s">
        <v>312</v>
      </c>
      <c r="BI126" s="562" t="s">
        <v>312</v>
      </c>
      <c r="BJ126" s="566" t="s">
        <v>312</v>
      </c>
      <c r="BK126" s="561" t="s">
        <v>312</v>
      </c>
      <c r="BL126" s="562" t="s">
        <v>312</v>
      </c>
      <c r="BM126" s="562" t="s">
        <v>312</v>
      </c>
      <c r="BN126" s="566" t="s">
        <v>312</v>
      </c>
      <c r="BO126" s="562" t="s">
        <v>312</v>
      </c>
      <c r="BP126" s="562" t="s">
        <v>312</v>
      </c>
      <c r="BQ126" s="562" t="s">
        <v>312</v>
      </c>
      <c r="BR126" s="562" t="s">
        <v>312</v>
      </c>
      <c r="BS126" s="562" t="s">
        <v>312</v>
      </c>
      <c r="BT126" s="562" t="s">
        <v>312</v>
      </c>
      <c r="BU126" s="562" t="s">
        <v>312</v>
      </c>
      <c r="BV126" s="562" t="s">
        <v>312</v>
      </c>
      <c r="BW126" s="562" t="s">
        <v>312</v>
      </c>
      <c r="BX126" s="562" t="s">
        <v>312</v>
      </c>
      <c r="BY126" s="562" t="s">
        <v>312</v>
      </c>
      <c r="BZ126" s="562" t="s">
        <v>312</v>
      </c>
      <c r="CA126" s="562" t="s">
        <v>312</v>
      </c>
      <c r="CB126" s="562" t="s">
        <v>312</v>
      </c>
      <c r="CC126" s="562" t="s">
        <v>312</v>
      </c>
      <c r="CD126" s="562" t="s">
        <v>312</v>
      </c>
      <c r="CE126" s="562" t="s">
        <v>312</v>
      </c>
      <c r="CF126" s="562" t="s">
        <v>312</v>
      </c>
      <c r="CG126" s="562" t="s">
        <v>312</v>
      </c>
      <c r="CH126" s="562" t="s">
        <v>312</v>
      </c>
      <c r="CI126" s="562" t="s">
        <v>312</v>
      </c>
      <c r="CJ126" s="562" t="s">
        <v>312</v>
      </c>
      <c r="CK126" s="562" t="s">
        <v>312</v>
      </c>
      <c r="CL126" s="562" t="s">
        <v>312</v>
      </c>
      <c r="CM126" s="562" t="s">
        <v>312</v>
      </c>
      <c r="CN126" s="562" t="s">
        <v>312</v>
      </c>
      <c r="CO126" s="562" t="s">
        <v>312</v>
      </c>
      <c r="CP126" s="562" t="s">
        <v>312</v>
      </c>
      <c r="CQ126" s="562" t="s">
        <v>312</v>
      </c>
      <c r="CR126" s="562" t="s">
        <v>312</v>
      </c>
      <c r="CS126" s="562" t="s">
        <v>312</v>
      </c>
      <c r="CT126" s="562" t="s">
        <v>312</v>
      </c>
      <c r="CU126" s="562" t="s">
        <v>312</v>
      </c>
      <c r="CV126" s="562" t="s">
        <v>312</v>
      </c>
      <c r="CW126" s="562" t="s">
        <v>312</v>
      </c>
      <c r="CX126" s="562" t="s">
        <v>312</v>
      </c>
      <c r="CY126" s="562" t="s">
        <v>312</v>
      </c>
      <c r="CZ126" s="562" t="s">
        <v>312</v>
      </c>
      <c r="DA126" s="562" t="s">
        <v>312</v>
      </c>
      <c r="DB126" s="562" t="s">
        <v>312</v>
      </c>
      <c r="DC126" s="562" t="s">
        <v>312</v>
      </c>
      <c r="DD126" s="562" t="s">
        <v>312</v>
      </c>
      <c r="DE126" s="562" t="s">
        <v>312</v>
      </c>
      <c r="DF126" s="562" t="s">
        <v>312</v>
      </c>
      <c r="DG126" s="562" t="s">
        <v>312</v>
      </c>
      <c r="DH126" s="562" t="s">
        <v>312</v>
      </c>
      <c r="DI126" s="562" t="s">
        <v>312</v>
      </c>
      <c r="DJ126" s="562" t="s">
        <v>312</v>
      </c>
      <c r="DK126" s="562" t="s">
        <v>312</v>
      </c>
      <c r="DL126" s="562" t="s">
        <v>312</v>
      </c>
      <c r="DM126" s="562" t="s">
        <v>312</v>
      </c>
      <c r="DN126" s="562" t="s">
        <v>312</v>
      </c>
      <c r="DO126" s="562" t="s">
        <v>312</v>
      </c>
      <c r="DP126" s="562" t="s">
        <v>312</v>
      </c>
      <c r="DQ126" s="563" t="s">
        <v>312</v>
      </c>
      <c r="DR126" s="564" t="s">
        <v>312</v>
      </c>
      <c r="DS126" s="562" t="s">
        <v>312</v>
      </c>
      <c r="DT126" s="562" t="s">
        <v>312</v>
      </c>
      <c r="DU126" s="562" t="s">
        <v>312</v>
      </c>
      <c r="DV126" s="562" t="s">
        <v>312</v>
      </c>
      <c r="DW126" s="562" t="s">
        <v>312</v>
      </c>
      <c r="DX126" s="562" t="s">
        <v>312</v>
      </c>
      <c r="DY126" s="562" t="s">
        <v>312</v>
      </c>
      <c r="DZ126" s="562" t="s">
        <v>312</v>
      </c>
      <c r="EA126" s="562" t="s">
        <v>312</v>
      </c>
      <c r="EB126" s="562" t="s">
        <v>312</v>
      </c>
      <c r="EC126" s="562" t="s">
        <v>312</v>
      </c>
      <c r="ED126" s="562" t="s">
        <v>312</v>
      </c>
      <c r="EE126" s="562" t="s">
        <v>312</v>
      </c>
      <c r="EF126" s="562" t="s">
        <v>312</v>
      </c>
      <c r="EG126" s="562" t="s">
        <v>312</v>
      </c>
      <c r="EH126" s="562" t="s">
        <v>312</v>
      </c>
      <c r="EI126" s="562" t="s">
        <v>312</v>
      </c>
      <c r="EJ126" s="562" t="s">
        <v>312</v>
      </c>
      <c r="EK126" s="562" t="s">
        <v>312</v>
      </c>
      <c r="EL126" s="562" t="s">
        <v>312</v>
      </c>
      <c r="EM126" s="562" t="s">
        <v>312</v>
      </c>
      <c r="EN126" s="562" t="s">
        <v>312</v>
      </c>
      <c r="EO126" s="553" t="s">
        <v>312</v>
      </c>
      <c r="EP126" s="553" t="s">
        <v>312</v>
      </c>
      <c r="EQ126" s="553" t="s">
        <v>312</v>
      </c>
      <c r="ER126" s="553" t="s">
        <v>312</v>
      </c>
      <c r="ES126" s="553" t="s">
        <v>312</v>
      </c>
      <c r="ET126" s="553" t="s">
        <v>312</v>
      </c>
      <c r="EU126" s="553" t="s">
        <v>312</v>
      </c>
      <c r="EV126" s="553" t="s">
        <v>312</v>
      </c>
      <c r="EW126" s="553" t="s">
        <v>312</v>
      </c>
      <c r="EX126" s="553" t="s">
        <v>312</v>
      </c>
      <c r="EY126" s="553" t="s">
        <v>312</v>
      </c>
      <c r="EZ126" s="553" t="s">
        <v>312</v>
      </c>
      <c r="FA126" s="553" t="s">
        <v>312</v>
      </c>
      <c r="FB126" s="553" t="s">
        <v>312</v>
      </c>
      <c r="FC126" s="553" t="s">
        <v>312</v>
      </c>
      <c r="FD126" s="553" t="s">
        <v>312</v>
      </c>
      <c r="FE126" s="556" t="s">
        <v>312</v>
      </c>
      <c r="FF126" s="565"/>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row>
    <row r="127" spans="1:186" ht="15.75" customHeight="1" x14ac:dyDescent="0.2">
      <c r="A127" s="602" t="str">
        <f t="shared" si="6"/>
        <v>Seagrass meadow</v>
      </c>
      <c r="B127" s="603" t="str">
        <f t="shared" si="4"/>
        <v>Seagrass meadow/POOR</v>
      </c>
      <c r="C127" s="771"/>
      <c r="D127" s="766"/>
      <c r="E127" s="551" t="s">
        <v>331</v>
      </c>
      <c r="F127" s="552" t="s">
        <v>312</v>
      </c>
      <c r="G127" s="561" t="s">
        <v>312</v>
      </c>
      <c r="H127" s="562" t="s">
        <v>312</v>
      </c>
      <c r="I127" s="562" t="s">
        <v>312</v>
      </c>
      <c r="J127" s="566" t="s">
        <v>312</v>
      </c>
      <c r="K127" s="561" t="s">
        <v>312</v>
      </c>
      <c r="L127" s="562" t="s">
        <v>312</v>
      </c>
      <c r="M127" s="562" t="s">
        <v>312</v>
      </c>
      <c r="N127" s="566" t="s">
        <v>312</v>
      </c>
      <c r="O127" s="561" t="s">
        <v>312</v>
      </c>
      <c r="P127" s="562" t="s">
        <v>312</v>
      </c>
      <c r="Q127" s="562" t="s">
        <v>312</v>
      </c>
      <c r="R127" s="566" t="s">
        <v>312</v>
      </c>
      <c r="S127" s="561" t="s">
        <v>312</v>
      </c>
      <c r="T127" s="562" t="s">
        <v>312</v>
      </c>
      <c r="U127" s="562" t="s">
        <v>312</v>
      </c>
      <c r="V127" s="566" t="s">
        <v>312</v>
      </c>
      <c r="W127" s="561" t="s">
        <v>312</v>
      </c>
      <c r="X127" s="562" t="s">
        <v>312</v>
      </c>
      <c r="Y127" s="562" t="s">
        <v>312</v>
      </c>
      <c r="Z127" s="566" t="s">
        <v>312</v>
      </c>
      <c r="AA127" s="561" t="s">
        <v>312</v>
      </c>
      <c r="AB127" s="562" t="s">
        <v>312</v>
      </c>
      <c r="AC127" s="562" t="s">
        <v>312</v>
      </c>
      <c r="AD127" s="566" t="s">
        <v>312</v>
      </c>
      <c r="AE127" s="561" t="s">
        <v>312</v>
      </c>
      <c r="AF127" s="562" t="s">
        <v>312</v>
      </c>
      <c r="AG127" s="562" t="s">
        <v>312</v>
      </c>
      <c r="AH127" s="566" t="s">
        <v>312</v>
      </c>
      <c r="AI127" s="561" t="s">
        <v>312</v>
      </c>
      <c r="AJ127" s="562" t="s">
        <v>312</v>
      </c>
      <c r="AK127" s="562" t="s">
        <v>312</v>
      </c>
      <c r="AL127" s="566" t="s">
        <v>312</v>
      </c>
      <c r="AM127" s="561" t="s">
        <v>312</v>
      </c>
      <c r="AN127" s="562" t="s">
        <v>312</v>
      </c>
      <c r="AO127" s="562" t="s">
        <v>312</v>
      </c>
      <c r="AP127" s="566" t="s">
        <v>312</v>
      </c>
      <c r="AQ127" s="561" t="s">
        <v>312</v>
      </c>
      <c r="AR127" s="562" t="s">
        <v>312</v>
      </c>
      <c r="AS127" s="562" t="s">
        <v>312</v>
      </c>
      <c r="AT127" s="566" t="s">
        <v>312</v>
      </c>
      <c r="AU127" s="561" t="s">
        <v>312</v>
      </c>
      <c r="AV127" s="562" t="s">
        <v>312</v>
      </c>
      <c r="AW127" s="562" t="s">
        <v>312</v>
      </c>
      <c r="AX127" s="566" t="s">
        <v>312</v>
      </c>
      <c r="AY127" s="561" t="s">
        <v>312</v>
      </c>
      <c r="AZ127" s="562" t="s">
        <v>312</v>
      </c>
      <c r="BA127" s="562" t="s">
        <v>312</v>
      </c>
      <c r="BB127" s="566" t="s">
        <v>312</v>
      </c>
      <c r="BC127" s="561" t="s">
        <v>312</v>
      </c>
      <c r="BD127" s="562" t="s">
        <v>312</v>
      </c>
      <c r="BE127" s="562" t="s">
        <v>312</v>
      </c>
      <c r="BF127" s="566" t="s">
        <v>312</v>
      </c>
      <c r="BG127" s="561" t="s">
        <v>312</v>
      </c>
      <c r="BH127" s="562" t="s">
        <v>312</v>
      </c>
      <c r="BI127" s="562" t="s">
        <v>312</v>
      </c>
      <c r="BJ127" s="566" t="s">
        <v>312</v>
      </c>
      <c r="BK127" s="561" t="s">
        <v>312</v>
      </c>
      <c r="BL127" s="562" t="s">
        <v>312</v>
      </c>
      <c r="BM127" s="562" t="s">
        <v>312</v>
      </c>
      <c r="BN127" s="566" t="s">
        <v>312</v>
      </c>
      <c r="BO127" s="562" t="s">
        <v>312</v>
      </c>
      <c r="BP127" s="562" t="s">
        <v>312</v>
      </c>
      <c r="BQ127" s="562" t="s">
        <v>312</v>
      </c>
      <c r="BR127" s="562" t="s">
        <v>312</v>
      </c>
      <c r="BS127" s="562" t="s">
        <v>312</v>
      </c>
      <c r="BT127" s="562" t="s">
        <v>312</v>
      </c>
      <c r="BU127" s="562" t="s">
        <v>312</v>
      </c>
      <c r="BV127" s="553" t="s">
        <v>312</v>
      </c>
      <c r="BW127" s="553" t="s">
        <v>312</v>
      </c>
      <c r="BX127" s="553" t="s">
        <v>312</v>
      </c>
      <c r="BY127" s="553" t="s">
        <v>312</v>
      </c>
      <c r="BZ127" s="553" t="s">
        <v>312</v>
      </c>
      <c r="CA127" s="553" t="s">
        <v>312</v>
      </c>
      <c r="CB127" s="553" t="s">
        <v>312</v>
      </c>
      <c r="CC127" s="553" t="s">
        <v>312</v>
      </c>
      <c r="CD127" s="553" t="s">
        <v>312</v>
      </c>
      <c r="CE127" s="553" t="s">
        <v>312</v>
      </c>
      <c r="CF127" s="553" t="s">
        <v>312</v>
      </c>
      <c r="CG127" s="553" t="s">
        <v>312</v>
      </c>
      <c r="CH127" s="553" t="s">
        <v>312</v>
      </c>
      <c r="CI127" s="553" t="s">
        <v>312</v>
      </c>
      <c r="CJ127" s="553" t="s">
        <v>312</v>
      </c>
      <c r="CK127" s="553" t="s">
        <v>312</v>
      </c>
      <c r="CL127" s="553" t="s">
        <v>312</v>
      </c>
      <c r="CM127" s="553" t="s">
        <v>312</v>
      </c>
      <c r="CN127" s="553" t="s">
        <v>312</v>
      </c>
      <c r="CO127" s="553" t="s">
        <v>312</v>
      </c>
      <c r="CP127" s="553" t="s">
        <v>312</v>
      </c>
      <c r="CQ127" s="553" t="s">
        <v>312</v>
      </c>
      <c r="CR127" s="553" t="s">
        <v>312</v>
      </c>
      <c r="CS127" s="553" t="s">
        <v>312</v>
      </c>
      <c r="CT127" s="553" t="s">
        <v>312</v>
      </c>
      <c r="CU127" s="553" t="s">
        <v>312</v>
      </c>
      <c r="CV127" s="553" t="s">
        <v>312</v>
      </c>
      <c r="CW127" s="553" t="s">
        <v>312</v>
      </c>
      <c r="CX127" s="553" t="s">
        <v>312</v>
      </c>
      <c r="CY127" s="553" t="s">
        <v>312</v>
      </c>
      <c r="CZ127" s="553" t="s">
        <v>312</v>
      </c>
      <c r="DA127" s="553" t="s">
        <v>312</v>
      </c>
      <c r="DB127" s="553" t="s">
        <v>312</v>
      </c>
      <c r="DC127" s="553" t="s">
        <v>312</v>
      </c>
      <c r="DD127" s="553" t="s">
        <v>312</v>
      </c>
      <c r="DE127" s="553" t="s">
        <v>312</v>
      </c>
      <c r="DF127" s="553" t="s">
        <v>312</v>
      </c>
      <c r="DG127" s="553" t="s">
        <v>312</v>
      </c>
      <c r="DH127" s="553" t="s">
        <v>312</v>
      </c>
      <c r="DI127" s="553" t="s">
        <v>312</v>
      </c>
      <c r="DJ127" s="553" t="s">
        <v>312</v>
      </c>
      <c r="DK127" s="553" t="s">
        <v>312</v>
      </c>
      <c r="DL127" s="553" t="s">
        <v>312</v>
      </c>
      <c r="DM127" s="553" t="s">
        <v>312</v>
      </c>
      <c r="DN127" s="553" t="s">
        <v>312</v>
      </c>
      <c r="DO127" s="553" t="s">
        <v>312</v>
      </c>
      <c r="DP127" s="553" t="s">
        <v>312</v>
      </c>
      <c r="DQ127" s="555" t="s">
        <v>312</v>
      </c>
      <c r="DR127" s="552" t="s">
        <v>312</v>
      </c>
      <c r="DS127" s="553" t="s">
        <v>312</v>
      </c>
      <c r="DT127" s="553" t="s">
        <v>312</v>
      </c>
      <c r="DU127" s="553" t="s">
        <v>312</v>
      </c>
      <c r="DV127" s="553" t="s">
        <v>312</v>
      </c>
      <c r="DW127" s="562" t="s">
        <v>312</v>
      </c>
      <c r="DX127" s="574">
        <v>4</v>
      </c>
      <c r="DY127" s="574">
        <v>8</v>
      </c>
      <c r="DZ127" s="553" t="s">
        <v>312</v>
      </c>
      <c r="EA127" s="553" t="s">
        <v>312</v>
      </c>
      <c r="EB127" s="553" t="s">
        <v>312</v>
      </c>
      <c r="EC127" s="553" t="s">
        <v>312</v>
      </c>
      <c r="ED127" s="553" t="s">
        <v>312</v>
      </c>
      <c r="EE127" s="553" t="s">
        <v>312</v>
      </c>
      <c r="EF127" s="553" t="s">
        <v>312</v>
      </c>
      <c r="EG127" s="553" t="s">
        <v>312</v>
      </c>
      <c r="EH127" s="553" t="s">
        <v>312</v>
      </c>
      <c r="EI127" s="553" t="s">
        <v>312</v>
      </c>
      <c r="EJ127" s="553" t="s">
        <v>312</v>
      </c>
      <c r="EK127" s="553" t="s">
        <v>312</v>
      </c>
      <c r="EL127" s="553" t="s">
        <v>312</v>
      </c>
      <c r="EM127" s="553" t="s">
        <v>312</v>
      </c>
      <c r="EN127" s="553" t="s">
        <v>312</v>
      </c>
      <c r="EO127" s="553" t="s">
        <v>312</v>
      </c>
      <c r="EP127" s="553" t="s">
        <v>312</v>
      </c>
      <c r="EQ127" s="553" t="s">
        <v>312</v>
      </c>
      <c r="ER127" s="553" t="s">
        <v>312</v>
      </c>
      <c r="ES127" s="553" t="s">
        <v>312</v>
      </c>
      <c r="ET127" s="553" t="s">
        <v>312</v>
      </c>
      <c r="EU127" s="553" t="s">
        <v>312</v>
      </c>
      <c r="EV127" s="553" t="s">
        <v>312</v>
      </c>
      <c r="EW127" s="553" t="s">
        <v>312</v>
      </c>
      <c r="EX127" s="553" t="s">
        <v>312</v>
      </c>
      <c r="EY127" s="553" t="s">
        <v>312</v>
      </c>
      <c r="EZ127" s="553" t="s">
        <v>312</v>
      </c>
      <c r="FA127" s="553" t="s">
        <v>312</v>
      </c>
      <c r="FB127" s="553" t="s">
        <v>312</v>
      </c>
      <c r="FC127" s="553" t="s">
        <v>312</v>
      </c>
      <c r="FD127" s="553" t="s">
        <v>312</v>
      </c>
      <c r="FE127" s="556" t="s">
        <v>312</v>
      </c>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row>
    <row r="128" spans="1:186" ht="15.75" customHeight="1" x14ac:dyDescent="0.2">
      <c r="A128" s="602" t="str">
        <f t="shared" si="6"/>
        <v>Seagrass meadow</v>
      </c>
      <c r="B128" s="603" t="str">
        <f t="shared" si="4"/>
        <v>Seagrass meadow/MODERATE</v>
      </c>
      <c r="C128" s="771"/>
      <c r="D128" s="766"/>
      <c r="E128" s="551" t="s">
        <v>130</v>
      </c>
      <c r="F128" s="552" t="s">
        <v>312</v>
      </c>
      <c r="G128" s="561" t="s">
        <v>312</v>
      </c>
      <c r="H128" s="562" t="s">
        <v>312</v>
      </c>
      <c r="I128" s="562" t="s">
        <v>312</v>
      </c>
      <c r="J128" s="566" t="s">
        <v>312</v>
      </c>
      <c r="K128" s="561" t="s">
        <v>312</v>
      </c>
      <c r="L128" s="562" t="s">
        <v>312</v>
      </c>
      <c r="M128" s="562" t="s">
        <v>312</v>
      </c>
      <c r="N128" s="566" t="s">
        <v>312</v>
      </c>
      <c r="O128" s="561" t="s">
        <v>312</v>
      </c>
      <c r="P128" s="562" t="s">
        <v>312</v>
      </c>
      <c r="Q128" s="562" t="s">
        <v>312</v>
      </c>
      <c r="R128" s="566" t="s">
        <v>312</v>
      </c>
      <c r="S128" s="561" t="s">
        <v>312</v>
      </c>
      <c r="T128" s="562" t="s">
        <v>312</v>
      </c>
      <c r="U128" s="562" t="s">
        <v>312</v>
      </c>
      <c r="V128" s="566" t="s">
        <v>312</v>
      </c>
      <c r="W128" s="561" t="s">
        <v>312</v>
      </c>
      <c r="X128" s="562" t="s">
        <v>312</v>
      </c>
      <c r="Y128" s="562" t="s">
        <v>312</v>
      </c>
      <c r="Z128" s="566" t="s">
        <v>312</v>
      </c>
      <c r="AA128" s="561" t="s">
        <v>312</v>
      </c>
      <c r="AB128" s="562" t="s">
        <v>312</v>
      </c>
      <c r="AC128" s="562" t="s">
        <v>312</v>
      </c>
      <c r="AD128" s="566" t="s">
        <v>312</v>
      </c>
      <c r="AE128" s="561" t="s">
        <v>312</v>
      </c>
      <c r="AF128" s="562" t="s">
        <v>312</v>
      </c>
      <c r="AG128" s="562" t="s">
        <v>312</v>
      </c>
      <c r="AH128" s="566" t="s">
        <v>312</v>
      </c>
      <c r="AI128" s="561" t="s">
        <v>312</v>
      </c>
      <c r="AJ128" s="562" t="s">
        <v>312</v>
      </c>
      <c r="AK128" s="562" t="s">
        <v>312</v>
      </c>
      <c r="AL128" s="566" t="s">
        <v>312</v>
      </c>
      <c r="AM128" s="561" t="s">
        <v>312</v>
      </c>
      <c r="AN128" s="562" t="s">
        <v>312</v>
      </c>
      <c r="AO128" s="562" t="s">
        <v>312</v>
      </c>
      <c r="AP128" s="566" t="s">
        <v>312</v>
      </c>
      <c r="AQ128" s="561" t="s">
        <v>312</v>
      </c>
      <c r="AR128" s="562" t="s">
        <v>312</v>
      </c>
      <c r="AS128" s="562" t="s">
        <v>312</v>
      </c>
      <c r="AT128" s="566" t="s">
        <v>312</v>
      </c>
      <c r="AU128" s="561" t="s">
        <v>312</v>
      </c>
      <c r="AV128" s="562" t="s">
        <v>312</v>
      </c>
      <c r="AW128" s="562" t="s">
        <v>312</v>
      </c>
      <c r="AX128" s="566" t="s">
        <v>312</v>
      </c>
      <c r="AY128" s="561" t="s">
        <v>312</v>
      </c>
      <c r="AZ128" s="562" t="s">
        <v>312</v>
      </c>
      <c r="BA128" s="562" t="s">
        <v>312</v>
      </c>
      <c r="BB128" s="566" t="s">
        <v>312</v>
      </c>
      <c r="BC128" s="561" t="s">
        <v>312</v>
      </c>
      <c r="BD128" s="562" t="s">
        <v>312</v>
      </c>
      <c r="BE128" s="562" t="s">
        <v>312</v>
      </c>
      <c r="BF128" s="566" t="s">
        <v>312</v>
      </c>
      <c r="BG128" s="561" t="s">
        <v>312</v>
      </c>
      <c r="BH128" s="562" t="s">
        <v>312</v>
      </c>
      <c r="BI128" s="562" t="s">
        <v>312</v>
      </c>
      <c r="BJ128" s="566" t="s">
        <v>312</v>
      </c>
      <c r="BK128" s="561" t="s">
        <v>312</v>
      </c>
      <c r="BL128" s="562" t="s">
        <v>312</v>
      </c>
      <c r="BM128" s="562" t="s">
        <v>312</v>
      </c>
      <c r="BN128" s="566" t="s">
        <v>312</v>
      </c>
      <c r="BO128" s="562" t="s">
        <v>312</v>
      </c>
      <c r="BP128" s="562" t="s">
        <v>312</v>
      </c>
      <c r="BQ128" s="562" t="s">
        <v>312</v>
      </c>
      <c r="BR128" s="562" t="s">
        <v>312</v>
      </c>
      <c r="BS128" s="562" t="s">
        <v>312</v>
      </c>
      <c r="BT128" s="562" t="s">
        <v>312</v>
      </c>
      <c r="BU128" s="562" t="s">
        <v>312</v>
      </c>
      <c r="BV128" s="553" t="s">
        <v>312</v>
      </c>
      <c r="BW128" s="553" t="s">
        <v>312</v>
      </c>
      <c r="BX128" s="553" t="s">
        <v>312</v>
      </c>
      <c r="BY128" s="553" t="s">
        <v>312</v>
      </c>
      <c r="BZ128" s="553" t="s">
        <v>312</v>
      </c>
      <c r="CA128" s="553" t="s">
        <v>312</v>
      </c>
      <c r="CB128" s="553" t="s">
        <v>312</v>
      </c>
      <c r="CC128" s="553" t="s">
        <v>312</v>
      </c>
      <c r="CD128" s="553" t="s">
        <v>312</v>
      </c>
      <c r="CE128" s="553" t="s">
        <v>312</v>
      </c>
      <c r="CF128" s="553" t="s">
        <v>312</v>
      </c>
      <c r="CG128" s="553" t="s">
        <v>312</v>
      </c>
      <c r="CH128" s="553" t="s">
        <v>312</v>
      </c>
      <c r="CI128" s="553" t="s">
        <v>312</v>
      </c>
      <c r="CJ128" s="553" t="s">
        <v>312</v>
      </c>
      <c r="CK128" s="553" t="s">
        <v>312</v>
      </c>
      <c r="CL128" s="553" t="s">
        <v>312</v>
      </c>
      <c r="CM128" s="553" t="s">
        <v>312</v>
      </c>
      <c r="CN128" s="553" t="s">
        <v>312</v>
      </c>
      <c r="CO128" s="553" t="s">
        <v>312</v>
      </c>
      <c r="CP128" s="553" t="s">
        <v>312</v>
      </c>
      <c r="CQ128" s="553" t="s">
        <v>312</v>
      </c>
      <c r="CR128" s="553" t="s">
        <v>312</v>
      </c>
      <c r="CS128" s="553" t="s">
        <v>312</v>
      </c>
      <c r="CT128" s="553" t="s">
        <v>312</v>
      </c>
      <c r="CU128" s="553" t="s">
        <v>312</v>
      </c>
      <c r="CV128" s="553" t="s">
        <v>312</v>
      </c>
      <c r="CW128" s="553" t="s">
        <v>312</v>
      </c>
      <c r="CX128" s="553" t="s">
        <v>312</v>
      </c>
      <c r="CY128" s="553" t="s">
        <v>312</v>
      </c>
      <c r="CZ128" s="553" t="s">
        <v>312</v>
      </c>
      <c r="DA128" s="553" t="s">
        <v>312</v>
      </c>
      <c r="DB128" s="553" t="s">
        <v>312</v>
      </c>
      <c r="DC128" s="553" t="s">
        <v>312</v>
      </c>
      <c r="DD128" s="553" t="s">
        <v>312</v>
      </c>
      <c r="DE128" s="553" t="s">
        <v>312</v>
      </c>
      <c r="DF128" s="553" t="s">
        <v>312</v>
      </c>
      <c r="DG128" s="553" t="s">
        <v>312</v>
      </c>
      <c r="DH128" s="553" t="s">
        <v>312</v>
      </c>
      <c r="DI128" s="553" t="s">
        <v>312</v>
      </c>
      <c r="DJ128" s="553" t="s">
        <v>312</v>
      </c>
      <c r="DK128" s="553" t="s">
        <v>312</v>
      </c>
      <c r="DL128" s="553" t="s">
        <v>312</v>
      </c>
      <c r="DM128" s="553" t="s">
        <v>312</v>
      </c>
      <c r="DN128" s="553" t="s">
        <v>312</v>
      </c>
      <c r="DO128" s="553" t="s">
        <v>312</v>
      </c>
      <c r="DP128" s="553" t="s">
        <v>312</v>
      </c>
      <c r="DQ128" s="555" t="s">
        <v>312</v>
      </c>
      <c r="DR128" s="552" t="s">
        <v>312</v>
      </c>
      <c r="DS128" s="553" t="s">
        <v>312</v>
      </c>
      <c r="DT128" s="553" t="s">
        <v>312</v>
      </c>
      <c r="DU128" s="553" t="s">
        <v>312</v>
      </c>
      <c r="DV128" s="553" t="s">
        <v>312</v>
      </c>
      <c r="DW128" s="562" t="s">
        <v>312</v>
      </c>
      <c r="DX128" s="562" t="s">
        <v>312</v>
      </c>
      <c r="DY128" s="574">
        <v>4</v>
      </c>
      <c r="DZ128" s="553" t="s">
        <v>312</v>
      </c>
      <c r="EA128" s="553" t="s">
        <v>312</v>
      </c>
      <c r="EB128" s="553" t="s">
        <v>312</v>
      </c>
      <c r="EC128" s="553" t="s">
        <v>312</v>
      </c>
      <c r="ED128" s="553" t="s">
        <v>312</v>
      </c>
      <c r="EE128" s="553" t="s">
        <v>312</v>
      </c>
      <c r="EF128" s="553" t="s">
        <v>312</v>
      </c>
      <c r="EG128" s="553" t="s">
        <v>312</v>
      </c>
      <c r="EH128" s="553" t="s">
        <v>312</v>
      </c>
      <c r="EI128" s="553" t="s">
        <v>312</v>
      </c>
      <c r="EJ128" s="553" t="s">
        <v>312</v>
      </c>
      <c r="EK128" s="553" t="s">
        <v>312</v>
      </c>
      <c r="EL128" s="553" t="s">
        <v>312</v>
      </c>
      <c r="EM128" s="553" t="s">
        <v>312</v>
      </c>
      <c r="EN128" s="553" t="s">
        <v>312</v>
      </c>
      <c r="EO128" s="553" t="s">
        <v>312</v>
      </c>
      <c r="EP128" s="553" t="s">
        <v>312</v>
      </c>
      <c r="EQ128" s="553" t="s">
        <v>312</v>
      </c>
      <c r="ER128" s="553" t="s">
        <v>312</v>
      </c>
      <c r="ES128" s="553" t="s">
        <v>312</v>
      </c>
      <c r="ET128" s="553" t="s">
        <v>312</v>
      </c>
      <c r="EU128" s="553" t="s">
        <v>312</v>
      </c>
      <c r="EV128" s="553" t="s">
        <v>312</v>
      </c>
      <c r="EW128" s="553" t="s">
        <v>312</v>
      </c>
      <c r="EX128" s="553" t="s">
        <v>312</v>
      </c>
      <c r="EY128" s="553" t="s">
        <v>312</v>
      </c>
      <c r="EZ128" s="553" t="s">
        <v>312</v>
      </c>
      <c r="FA128" s="553" t="s">
        <v>312</v>
      </c>
      <c r="FB128" s="553" t="s">
        <v>312</v>
      </c>
      <c r="FC128" s="553" t="s">
        <v>312</v>
      </c>
      <c r="FD128" s="553" t="s">
        <v>312</v>
      </c>
      <c r="FE128" s="556" t="s">
        <v>312</v>
      </c>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row>
    <row r="129" spans="1:186" ht="15.75" customHeight="1" x14ac:dyDescent="0.2">
      <c r="A129" s="602" t="str">
        <f t="shared" si="6"/>
        <v>Seagrass meadow</v>
      </c>
      <c r="B129" s="603" t="str">
        <f t="shared" si="4"/>
        <v>Seagrass meadow/GOOD</v>
      </c>
      <c r="C129" s="771"/>
      <c r="D129" s="772"/>
      <c r="E129" s="551" t="s">
        <v>332</v>
      </c>
      <c r="F129" s="552" t="s">
        <v>312</v>
      </c>
      <c r="G129" s="561" t="s">
        <v>312</v>
      </c>
      <c r="H129" s="562" t="s">
        <v>312</v>
      </c>
      <c r="I129" s="562" t="s">
        <v>312</v>
      </c>
      <c r="J129" s="566" t="s">
        <v>312</v>
      </c>
      <c r="K129" s="561" t="s">
        <v>312</v>
      </c>
      <c r="L129" s="562" t="s">
        <v>312</v>
      </c>
      <c r="M129" s="562" t="s">
        <v>312</v>
      </c>
      <c r="N129" s="566" t="s">
        <v>312</v>
      </c>
      <c r="O129" s="561" t="s">
        <v>312</v>
      </c>
      <c r="P129" s="562" t="s">
        <v>312</v>
      </c>
      <c r="Q129" s="562" t="s">
        <v>312</v>
      </c>
      <c r="R129" s="566" t="s">
        <v>312</v>
      </c>
      <c r="S129" s="561" t="s">
        <v>312</v>
      </c>
      <c r="T129" s="562" t="s">
        <v>312</v>
      </c>
      <c r="U129" s="562" t="s">
        <v>312</v>
      </c>
      <c r="V129" s="566" t="s">
        <v>312</v>
      </c>
      <c r="W129" s="561" t="s">
        <v>312</v>
      </c>
      <c r="X129" s="562" t="s">
        <v>312</v>
      </c>
      <c r="Y129" s="562" t="s">
        <v>312</v>
      </c>
      <c r="Z129" s="566" t="s">
        <v>312</v>
      </c>
      <c r="AA129" s="561" t="s">
        <v>312</v>
      </c>
      <c r="AB129" s="562" t="s">
        <v>312</v>
      </c>
      <c r="AC129" s="562" t="s">
        <v>312</v>
      </c>
      <c r="AD129" s="566" t="s">
        <v>312</v>
      </c>
      <c r="AE129" s="561" t="s">
        <v>312</v>
      </c>
      <c r="AF129" s="562" t="s">
        <v>312</v>
      </c>
      <c r="AG129" s="562" t="s">
        <v>312</v>
      </c>
      <c r="AH129" s="566" t="s">
        <v>312</v>
      </c>
      <c r="AI129" s="561" t="s">
        <v>312</v>
      </c>
      <c r="AJ129" s="562" t="s">
        <v>312</v>
      </c>
      <c r="AK129" s="562" t="s">
        <v>312</v>
      </c>
      <c r="AL129" s="566" t="s">
        <v>312</v>
      </c>
      <c r="AM129" s="561" t="s">
        <v>312</v>
      </c>
      <c r="AN129" s="562" t="s">
        <v>312</v>
      </c>
      <c r="AO129" s="562" t="s">
        <v>312</v>
      </c>
      <c r="AP129" s="566" t="s">
        <v>312</v>
      </c>
      <c r="AQ129" s="561" t="s">
        <v>312</v>
      </c>
      <c r="AR129" s="562" t="s">
        <v>312</v>
      </c>
      <c r="AS129" s="562" t="s">
        <v>312</v>
      </c>
      <c r="AT129" s="566" t="s">
        <v>312</v>
      </c>
      <c r="AU129" s="561" t="s">
        <v>312</v>
      </c>
      <c r="AV129" s="562" t="s">
        <v>312</v>
      </c>
      <c r="AW129" s="562" t="s">
        <v>312</v>
      </c>
      <c r="AX129" s="566" t="s">
        <v>312</v>
      </c>
      <c r="AY129" s="561" t="s">
        <v>312</v>
      </c>
      <c r="AZ129" s="562" t="s">
        <v>312</v>
      </c>
      <c r="BA129" s="562" t="s">
        <v>312</v>
      </c>
      <c r="BB129" s="566" t="s">
        <v>312</v>
      </c>
      <c r="BC129" s="561" t="s">
        <v>312</v>
      </c>
      <c r="BD129" s="562" t="s">
        <v>312</v>
      </c>
      <c r="BE129" s="562" t="s">
        <v>312</v>
      </c>
      <c r="BF129" s="566" t="s">
        <v>312</v>
      </c>
      <c r="BG129" s="561" t="s">
        <v>312</v>
      </c>
      <c r="BH129" s="562" t="s">
        <v>312</v>
      </c>
      <c r="BI129" s="562" t="s">
        <v>312</v>
      </c>
      <c r="BJ129" s="566" t="s">
        <v>312</v>
      </c>
      <c r="BK129" s="561" t="s">
        <v>312</v>
      </c>
      <c r="BL129" s="562" t="s">
        <v>312</v>
      </c>
      <c r="BM129" s="562" t="s">
        <v>312</v>
      </c>
      <c r="BN129" s="566" t="s">
        <v>312</v>
      </c>
      <c r="BO129" s="562" t="s">
        <v>312</v>
      </c>
      <c r="BP129" s="562" t="s">
        <v>312</v>
      </c>
      <c r="BQ129" s="562" t="s">
        <v>312</v>
      </c>
      <c r="BR129" s="562" t="s">
        <v>312</v>
      </c>
      <c r="BS129" s="562" t="s">
        <v>312</v>
      </c>
      <c r="BT129" s="562" t="s">
        <v>312</v>
      </c>
      <c r="BU129" s="562" t="s">
        <v>312</v>
      </c>
      <c r="BV129" s="553" t="s">
        <v>312</v>
      </c>
      <c r="BW129" s="553" t="s">
        <v>312</v>
      </c>
      <c r="BX129" s="553" t="s">
        <v>312</v>
      </c>
      <c r="BY129" s="553" t="s">
        <v>312</v>
      </c>
      <c r="BZ129" s="553" t="s">
        <v>312</v>
      </c>
      <c r="CA129" s="553" t="s">
        <v>312</v>
      </c>
      <c r="CB129" s="553" t="s">
        <v>312</v>
      </c>
      <c r="CC129" s="553" t="s">
        <v>312</v>
      </c>
      <c r="CD129" s="553" t="s">
        <v>312</v>
      </c>
      <c r="CE129" s="553" t="s">
        <v>312</v>
      </c>
      <c r="CF129" s="553" t="s">
        <v>312</v>
      </c>
      <c r="CG129" s="553" t="s">
        <v>312</v>
      </c>
      <c r="CH129" s="553" t="s">
        <v>312</v>
      </c>
      <c r="CI129" s="553" t="s">
        <v>312</v>
      </c>
      <c r="CJ129" s="553" t="s">
        <v>312</v>
      </c>
      <c r="CK129" s="553" t="s">
        <v>312</v>
      </c>
      <c r="CL129" s="553" t="s">
        <v>312</v>
      </c>
      <c r="CM129" s="553" t="s">
        <v>312</v>
      </c>
      <c r="CN129" s="553" t="s">
        <v>312</v>
      </c>
      <c r="CO129" s="553" t="s">
        <v>312</v>
      </c>
      <c r="CP129" s="553" t="s">
        <v>312</v>
      </c>
      <c r="CQ129" s="553" t="s">
        <v>312</v>
      </c>
      <c r="CR129" s="553" t="s">
        <v>312</v>
      </c>
      <c r="CS129" s="553" t="s">
        <v>312</v>
      </c>
      <c r="CT129" s="553" t="s">
        <v>312</v>
      </c>
      <c r="CU129" s="553" t="s">
        <v>312</v>
      </c>
      <c r="CV129" s="553" t="s">
        <v>312</v>
      </c>
      <c r="CW129" s="553" t="s">
        <v>312</v>
      </c>
      <c r="CX129" s="553" t="s">
        <v>312</v>
      </c>
      <c r="CY129" s="553" t="s">
        <v>312</v>
      </c>
      <c r="CZ129" s="553" t="s">
        <v>312</v>
      </c>
      <c r="DA129" s="553" t="s">
        <v>312</v>
      </c>
      <c r="DB129" s="553" t="s">
        <v>312</v>
      </c>
      <c r="DC129" s="553" t="s">
        <v>312</v>
      </c>
      <c r="DD129" s="553" t="s">
        <v>312</v>
      </c>
      <c r="DE129" s="553" t="s">
        <v>312</v>
      </c>
      <c r="DF129" s="553" t="s">
        <v>312</v>
      </c>
      <c r="DG129" s="553" t="s">
        <v>312</v>
      </c>
      <c r="DH129" s="553" t="s">
        <v>312</v>
      </c>
      <c r="DI129" s="553" t="s">
        <v>312</v>
      </c>
      <c r="DJ129" s="553" t="s">
        <v>312</v>
      </c>
      <c r="DK129" s="553" t="s">
        <v>312</v>
      </c>
      <c r="DL129" s="553" t="s">
        <v>312</v>
      </c>
      <c r="DM129" s="553" t="s">
        <v>312</v>
      </c>
      <c r="DN129" s="553" t="s">
        <v>312</v>
      </c>
      <c r="DO129" s="553" t="s">
        <v>312</v>
      </c>
      <c r="DP129" s="553" t="s">
        <v>312</v>
      </c>
      <c r="DQ129" s="555" t="s">
        <v>312</v>
      </c>
      <c r="DR129" s="552" t="s">
        <v>312</v>
      </c>
      <c r="DS129" s="553" t="s">
        <v>312</v>
      </c>
      <c r="DT129" s="553" t="s">
        <v>312</v>
      </c>
      <c r="DU129" s="553" t="s">
        <v>312</v>
      </c>
      <c r="DV129" s="553" t="s">
        <v>312</v>
      </c>
      <c r="DW129" s="562" t="s">
        <v>312</v>
      </c>
      <c r="DX129" s="562" t="s">
        <v>312</v>
      </c>
      <c r="DY129" s="562" t="s">
        <v>312</v>
      </c>
      <c r="DZ129" s="553" t="s">
        <v>312</v>
      </c>
      <c r="EA129" s="553" t="s">
        <v>312</v>
      </c>
      <c r="EB129" s="553" t="s">
        <v>312</v>
      </c>
      <c r="EC129" s="553" t="s">
        <v>312</v>
      </c>
      <c r="ED129" s="553" t="s">
        <v>312</v>
      </c>
      <c r="EE129" s="553" t="s">
        <v>312</v>
      </c>
      <c r="EF129" s="553" t="s">
        <v>312</v>
      </c>
      <c r="EG129" s="553" t="s">
        <v>312</v>
      </c>
      <c r="EH129" s="553" t="s">
        <v>312</v>
      </c>
      <c r="EI129" s="553" t="s">
        <v>312</v>
      </c>
      <c r="EJ129" s="553" t="s">
        <v>312</v>
      </c>
      <c r="EK129" s="553" t="s">
        <v>312</v>
      </c>
      <c r="EL129" s="553" t="s">
        <v>312</v>
      </c>
      <c r="EM129" s="553" t="s">
        <v>312</v>
      </c>
      <c r="EN129" s="553" t="s">
        <v>312</v>
      </c>
      <c r="EO129" s="553" t="s">
        <v>312</v>
      </c>
      <c r="EP129" s="553" t="s">
        <v>312</v>
      </c>
      <c r="EQ129" s="553" t="s">
        <v>312</v>
      </c>
      <c r="ER129" s="553" t="s">
        <v>312</v>
      </c>
      <c r="ES129" s="553" t="s">
        <v>312</v>
      </c>
      <c r="ET129" s="553" t="s">
        <v>312</v>
      </c>
      <c r="EU129" s="553" t="s">
        <v>312</v>
      </c>
      <c r="EV129" s="553" t="s">
        <v>312</v>
      </c>
      <c r="EW129" s="553" t="s">
        <v>312</v>
      </c>
      <c r="EX129" s="553" t="s">
        <v>312</v>
      </c>
      <c r="EY129" s="553" t="s">
        <v>312</v>
      </c>
      <c r="EZ129" s="553" t="s">
        <v>312</v>
      </c>
      <c r="FA129" s="553" t="s">
        <v>312</v>
      </c>
      <c r="FB129" s="553" t="s">
        <v>312</v>
      </c>
      <c r="FC129" s="553" t="s">
        <v>312</v>
      </c>
      <c r="FD129" s="553" t="s">
        <v>312</v>
      </c>
      <c r="FE129" s="556" t="s">
        <v>312</v>
      </c>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row>
    <row r="130" spans="1:186" ht="15.75" customHeight="1" x14ac:dyDescent="0.2">
      <c r="A130" s="602" t="str">
        <f t="shared" si="6"/>
        <v>Coral reef</v>
      </c>
      <c r="B130" s="603" t="str">
        <f t="shared" si="4"/>
        <v>Coral reef/NA</v>
      </c>
      <c r="C130" s="771"/>
      <c r="D130" s="765" t="str">
        <f>'Z2 DISTINCTIVENESS'!B60</f>
        <v>Coral reef</v>
      </c>
      <c r="E130" s="551" t="s">
        <v>310</v>
      </c>
      <c r="F130" s="552" t="s">
        <v>312</v>
      </c>
      <c r="G130" s="561" t="s">
        <v>312</v>
      </c>
      <c r="H130" s="562" t="s">
        <v>312</v>
      </c>
      <c r="I130" s="562" t="s">
        <v>312</v>
      </c>
      <c r="J130" s="566" t="s">
        <v>312</v>
      </c>
      <c r="K130" s="561" t="s">
        <v>312</v>
      </c>
      <c r="L130" s="562" t="s">
        <v>312</v>
      </c>
      <c r="M130" s="562" t="s">
        <v>312</v>
      </c>
      <c r="N130" s="566" t="s">
        <v>312</v>
      </c>
      <c r="O130" s="561" t="s">
        <v>312</v>
      </c>
      <c r="P130" s="562" t="s">
        <v>312</v>
      </c>
      <c r="Q130" s="562" t="s">
        <v>312</v>
      </c>
      <c r="R130" s="566" t="s">
        <v>312</v>
      </c>
      <c r="S130" s="561" t="s">
        <v>312</v>
      </c>
      <c r="T130" s="562" t="s">
        <v>312</v>
      </c>
      <c r="U130" s="562" t="s">
        <v>312</v>
      </c>
      <c r="V130" s="566" t="s">
        <v>312</v>
      </c>
      <c r="W130" s="561" t="s">
        <v>312</v>
      </c>
      <c r="X130" s="562" t="s">
        <v>312</v>
      </c>
      <c r="Y130" s="562" t="s">
        <v>312</v>
      </c>
      <c r="Z130" s="566" t="s">
        <v>312</v>
      </c>
      <c r="AA130" s="561" t="s">
        <v>312</v>
      </c>
      <c r="AB130" s="562" t="s">
        <v>312</v>
      </c>
      <c r="AC130" s="562" t="s">
        <v>312</v>
      </c>
      <c r="AD130" s="566" t="s">
        <v>312</v>
      </c>
      <c r="AE130" s="561" t="s">
        <v>312</v>
      </c>
      <c r="AF130" s="562" t="s">
        <v>312</v>
      </c>
      <c r="AG130" s="562" t="s">
        <v>312</v>
      </c>
      <c r="AH130" s="566" t="s">
        <v>312</v>
      </c>
      <c r="AI130" s="561" t="s">
        <v>312</v>
      </c>
      <c r="AJ130" s="562" t="s">
        <v>312</v>
      </c>
      <c r="AK130" s="562" t="s">
        <v>312</v>
      </c>
      <c r="AL130" s="566" t="s">
        <v>312</v>
      </c>
      <c r="AM130" s="561" t="s">
        <v>312</v>
      </c>
      <c r="AN130" s="562" t="s">
        <v>312</v>
      </c>
      <c r="AO130" s="562" t="s">
        <v>312</v>
      </c>
      <c r="AP130" s="566" t="s">
        <v>312</v>
      </c>
      <c r="AQ130" s="561" t="s">
        <v>312</v>
      </c>
      <c r="AR130" s="562" t="s">
        <v>312</v>
      </c>
      <c r="AS130" s="562" t="s">
        <v>312</v>
      </c>
      <c r="AT130" s="566" t="s">
        <v>312</v>
      </c>
      <c r="AU130" s="561" t="s">
        <v>312</v>
      </c>
      <c r="AV130" s="562" t="s">
        <v>312</v>
      </c>
      <c r="AW130" s="562" t="s">
        <v>312</v>
      </c>
      <c r="AX130" s="566" t="s">
        <v>312</v>
      </c>
      <c r="AY130" s="561" t="s">
        <v>312</v>
      </c>
      <c r="AZ130" s="562" t="s">
        <v>312</v>
      </c>
      <c r="BA130" s="562" t="s">
        <v>312</v>
      </c>
      <c r="BB130" s="566" t="s">
        <v>312</v>
      </c>
      <c r="BC130" s="561" t="s">
        <v>312</v>
      </c>
      <c r="BD130" s="562" t="s">
        <v>312</v>
      </c>
      <c r="BE130" s="562" t="s">
        <v>312</v>
      </c>
      <c r="BF130" s="566" t="s">
        <v>312</v>
      </c>
      <c r="BG130" s="561" t="s">
        <v>312</v>
      </c>
      <c r="BH130" s="562" t="s">
        <v>312</v>
      </c>
      <c r="BI130" s="562" t="s">
        <v>312</v>
      </c>
      <c r="BJ130" s="566" t="s">
        <v>312</v>
      </c>
      <c r="BK130" s="561" t="s">
        <v>312</v>
      </c>
      <c r="BL130" s="562" t="s">
        <v>312</v>
      </c>
      <c r="BM130" s="562" t="s">
        <v>312</v>
      </c>
      <c r="BN130" s="566" t="s">
        <v>312</v>
      </c>
      <c r="BO130" s="562" t="s">
        <v>312</v>
      </c>
      <c r="BP130" s="562" t="s">
        <v>312</v>
      </c>
      <c r="BQ130" s="562" t="s">
        <v>312</v>
      </c>
      <c r="BR130" s="562" t="s">
        <v>312</v>
      </c>
      <c r="BS130" s="562" t="s">
        <v>312</v>
      </c>
      <c r="BT130" s="562" t="s">
        <v>312</v>
      </c>
      <c r="BU130" s="562" t="s">
        <v>312</v>
      </c>
      <c r="BV130" s="562" t="s">
        <v>312</v>
      </c>
      <c r="BW130" s="562" t="s">
        <v>312</v>
      </c>
      <c r="BX130" s="562" t="s">
        <v>312</v>
      </c>
      <c r="BY130" s="562" t="s">
        <v>312</v>
      </c>
      <c r="BZ130" s="562" t="s">
        <v>312</v>
      </c>
      <c r="CA130" s="562" t="s">
        <v>312</v>
      </c>
      <c r="CB130" s="562" t="s">
        <v>312</v>
      </c>
      <c r="CC130" s="562" t="s">
        <v>312</v>
      </c>
      <c r="CD130" s="562" t="s">
        <v>312</v>
      </c>
      <c r="CE130" s="562" t="s">
        <v>312</v>
      </c>
      <c r="CF130" s="562" t="s">
        <v>312</v>
      </c>
      <c r="CG130" s="562" t="s">
        <v>312</v>
      </c>
      <c r="CH130" s="562" t="s">
        <v>312</v>
      </c>
      <c r="CI130" s="562" t="s">
        <v>312</v>
      </c>
      <c r="CJ130" s="562" t="s">
        <v>312</v>
      </c>
      <c r="CK130" s="562" t="s">
        <v>312</v>
      </c>
      <c r="CL130" s="562" t="s">
        <v>312</v>
      </c>
      <c r="CM130" s="562" t="s">
        <v>312</v>
      </c>
      <c r="CN130" s="562" t="s">
        <v>312</v>
      </c>
      <c r="CO130" s="562" t="s">
        <v>312</v>
      </c>
      <c r="CP130" s="562" t="s">
        <v>312</v>
      </c>
      <c r="CQ130" s="562" t="s">
        <v>312</v>
      </c>
      <c r="CR130" s="562" t="s">
        <v>312</v>
      </c>
      <c r="CS130" s="562" t="s">
        <v>312</v>
      </c>
      <c r="CT130" s="562" t="s">
        <v>312</v>
      </c>
      <c r="CU130" s="562" t="s">
        <v>312</v>
      </c>
      <c r="CV130" s="562" t="s">
        <v>312</v>
      </c>
      <c r="CW130" s="562" t="s">
        <v>312</v>
      </c>
      <c r="CX130" s="562" t="s">
        <v>312</v>
      </c>
      <c r="CY130" s="562" t="s">
        <v>312</v>
      </c>
      <c r="CZ130" s="562" t="s">
        <v>312</v>
      </c>
      <c r="DA130" s="562" t="s">
        <v>312</v>
      </c>
      <c r="DB130" s="562" t="s">
        <v>312</v>
      </c>
      <c r="DC130" s="562" t="s">
        <v>312</v>
      </c>
      <c r="DD130" s="562" t="s">
        <v>312</v>
      </c>
      <c r="DE130" s="562" t="s">
        <v>312</v>
      </c>
      <c r="DF130" s="562" t="s">
        <v>312</v>
      </c>
      <c r="DG130" s="562" t="s">
        <v>312</v>
      </c>
      <c r="DH130" s="562" t="s">
        <v>312</v>
      </c>
      <c r="DI130" s="562" t="s">
        <v>312</v>
      </c>
      <c r="DJ130" s="562" t="s">
        <v>312</v>
      </c>
      <c r="DK130" s="562" t="s">
        <v>312</v>
      </c>
      <c r="DL130" s="562" t="s">
        <v>312</v>
      </c>
      <c r="DM130" s="562" t="s">
        <v>312</v>
      </c>
      <c r="DN130" s="562" t="s">
        <v>312</v>
      </c>
      <c r="DO130" s="562" t="s">
        <v>312</v>
      </c>
      <c r="DP130" s="562" t="s">
        <v>312</v>
      </c>
      <c r="DQ130" s="563" t="s">
        <v>312</v>
      </c>
      <c r="DR130" s="564" t="s">
        <v>312</v>
      </c>
      <c r="DS130" s="562" t="s">
        <v>312</v>
      </c>
      <c r="DT130" s="562" t="s">
        <v>312</v>
      </c>
      <c r="DU130" s="562" t="s">
        <v>312</v>
      </c>
      <c r="DV130" s="562" t="s">
        <v>312</v>
      </c>
      <c r="DW130" s="562" t="s">
        <v>312</v>
      </c>
      <c r="DX130" s="562" t="s">
        <v>312</v>
      </c>
      <c r="DY130" s="562" t="s">
        <v>312</v>
      </c>
      <c r="DZ130" s="562" t="s">
        <v>312</v>
      </c>
      <c r="EA130" s="562" t="s">
        <v>312</v>
      </c>
      <c r="EB130" s="562" t="s">
        <v>312</v>
      </c>
      <c r="EC130" s="562" t="s">
        <v>312</v>
      </c>
      <c r="ED130" s="562" t="s">
        <v>312</v>
      </c>
      <c r="EE130" s="562" t="s">
        <v>312</v>
      </c>
      <c r="EF130" s="562" t="s">
        <v>312</v>
      </c>
      <c r="EG130" s="562" t="s">
        <v>312</v>
      </c>
      <c r="EH130" s="562" t="s">
        <v>312</v>
      </c>
      <c r="EI130" s="562" t="s">
        <v>312</v>
      </c>
      <c r="EJ130" s="562" t="s">
        <v>312</v>
      </c>
      <c r="EK130" s="562" t="s">
        <v>312</v>
      </c>
      <c r="EL130" s="562" t="s">
        <v>312</v>
      </c>
      <c r="EM130" s="562" t="s">
        <v>312</v>
      </c>
      <c r="EN130" s="562" t="s">
        <v>312</v>
      </c>
      <c r="EO130" s="553" t="s">
        <v>312</v>
      </c>
      <c r="EP130" s="553" t="s">
        <v>312</v>
      </c>
      <c r="EQ130" s="553" t="s">
        <v>312</v>
      </c>
      <c r="ER130" s="553" t="s">
        <v>312</v>
      </c>
      <c r="ES130" s="553" t="s">
        <v>312</v>
      </c>
      <c r="ET130" s="553" t="s">
        <v>312</v>
      </c>
      <c r="EU130" s="553" t="s">
        <v>312</v>
      </c>
      <c r="EV130" s="553" t="s">
        <v>312</v>
      </c>
      <c r="EW130" s="553" t="s">
        <v>312</v>
      </c>
      <c r="EX130" s="553" t="s">
        <v>312</v>
      </c>
      <c r="EY130" s="553" t="s">
        <v>312</v>
      </c>
      <c r="EZ130" s="553" t="s">
        <v>312</v>
      </c>
      <c r="FA130" s="553" t="s">
        <v>312</v>
      </c>
      <c r="FB130" s="553" t="s">
        <v>312</v>
      </c>
      <c r="FC130" s="553" t="s">
        <v>312</v>
      </c>
      <c r="FD130" s="553" t="s">
        <v>312</v>
      </c>
      <c r="FE130" s="556" t="s">
        <v>312</v>
      </c>
      <c r="FF130" s="565"/>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row>
    <row r="131" spans="1:186" ht="15.75" customHeight="1" x14ac:dyDescent="0.2">
      <c r="A131" s="602" t="str">
        <f t="shared" si="6"/>
        <v>Coral reef</v>
      </c>
      <c r="B131" s="603" t="str">
        <f t="shared" si="4"/>
        <v>Coral reef/POOR</v>
      </c>
      <c r="C131" s="771"/>
      <c r="D131" s="766"/>
      <c r="E131" s="551" t="s">
        <v>331</v>
      </c>
      <c r="F131" s="552" t="s">
        <v>312</v>
      </c>
      <c r="G131" s="561" t="s">
        <v>312</v>
      </c>
      <c r="H131" s="562" t="s">
        <v>312</v>
      </c>
      <c r="I131" s="562" t="s">
        <v>312</v>
      </c>
      <c r="J131" s="566" t="s">
        <v>312</v>
      </c>
      <c r="K131" s="561" t="s">
        <v>312</v>
      </c>
      <c r="L131" s="562" t="s">
        <v>312</v>
      </c>
      <c r="M131" s="562" t="s">
        <v>312</v>
      </c>
      <c r="N131" s="566" t="s">
        <v>312</v>
      </c>
      <c r="O131" s="561" t="s">
        <v>312</v>
      </c>
      <c r="P131" s="562" t="s">
        <v>312</v>
      </c>
      <c r="Q131" s="562" t="s">
        <v>312</v>
      </c>
      <c r="R131" s="566" t="s">
        <v>312</v>
      </c>
      <c r="S131" s="561" t="s">
        <v>312</v>
      </c>
      <c r="T131" s="562" t="s">
        <v>312</v>
      </c>
      <c r="U131" s="562" t="s">
        <v>312</v>
      </c>
      <c r="V131" s="566" t="s">
        <v>312</v>
      </c>
      <c r="W131" s="561" t="s">
        <v>312</v>
      </c>
      <c r="X131" s="562" t="s">
        <v>312</v>
      </c>
      <c r="Y131" s="562" t="s">
        <v>312</v>
      </c>
      <c r="Z131" s="566" t="s">
        <v>312</v>
      </c>
      <c r="AA131" s="561" t="s">
        <v>312</v>
      </c>
      <c r="AB131" s="562" t="s">
        <v>312</v>
      </c>
      <c r="AC131" s="562" t="s">
        <v>312</v>
      </c>
      <c r="AD131" s="566" t="s">
        <v>312</v>
      </c>
      <c r="AE131" s="561" t="s">
        <v>312</v>
      </c>
      <c r="AF131" s="562" t="s">
        <v>312</v>
      </c>
      <c r="AG131" s="562" t="s">
        <v>312</v>
      </c>
      <c r="AH131" s="566" t="s">
        <v>312</v>
      </c>
      <c r="AI131" s="561" t="s">
        <v>312</v>
      </c>
      <c r="AJ131" s="562" t="s">
        <v>312</v>
      </c>
      <c r="AK131" s="562" t="s">
        <v>312</v>
      </c>
      <c r="AL131" s="566" t="s">
        <v>312</v>
      </c>
      <c r="AM131" s="561" t="s">
        <v>312</v>
      </c>
      <c r="AN131" s="562" t="s">
        <v>312</v>
      </c>
      <c r="AO131" s="562" t="s">
        <v>312</v>
      </c>
      <c r="AP131" s="566" t="s">
        <v>312</v>
      </c>
      <c r="AQ131" s="561" t="s">
        <v>312</v>
      </c>
      <c r="AR131" s="562" t="s">
        <v>312</v>
      </c>
      <c r="AS131" s="562" t="s">
        <v>312</v>
      </c>
      <c r="AT131" s="566" t="s">
        <v>312</v>
      </c>
      <c r="AU131" s="561" t="s">
        <v>312</v>
      </c>
      <c r="AV131" s="562" t="s">
        <v>312</v>
      </c>
      <c r="AW131" s="562" t="s">
        <v>312</v>
      </c>
      <c r="AX131" s="566" t="s">
        <v>312</v>
      </c>
      <c r="AY131" s="561" t="s">
        <v>312</v>
      </c>
      <c r="AZ131" s="562" t="s">
        <v>312</v>
      </c>
      <c r="BA131" s="562" t="s">
        <v>312</v>
      </c>
      <c r="BB131" s="566" t="s">
        <v>312</v>
      </c>
      <c r="BC131" s="561" t="s">
        <v>312</v>
      </c>
      <c r="BD131" s="562" t="s">
        <v>312</v>
      </c>
      <c r="BE131" s="562" t="s">
        <v>312</v>
      </c>
      <c r="BF131" s="566" t="s">
        <v>312</v>
      </c>
      <c r="BG131" s="561" t="s">
        <v>312</v>
      </c>
      <c r="BH131" s="562" t="s">
        <v>312</v>
      </c>
      <c r="BI131" s="562" t="s">
        <v>312</v>
      </c>
      <c r="BJ131" s="566" t="s">
        <v>312</v>
      </c>
      <c r="BK131" s="561" t="s">
        <v>312</v>
      </c>
      <c r="BL131" s="562" t="s">
        <v>312</v>
      </c>
      <c r="BM131" s="562" t="s">
        <v>312</v>
      </c>
      <c r="BN131" s="566" t="s">
        <v>312</v>
      </c>
      <c r="BO131" s="562" t="s">
        <v>312</v>
      </c>
      <c r="BP131" s="562" t="s">
        <v>312</v>
      </c>
      <c r="BQ131" s="562" t="s">
        <v>312</v>
      </c>
      <c r="BR131" s="562" t="s">
        <v>312</v>
      </c>
      <c r="BS131" s="562" t="s">
        <v>312</v>
      </c>
      <c r="BT131" s="562" t="s">
        <v>312</v>
      </c>
      <c r="BU131" s="562" t="s">
        <v>312</v>
      </c>
      <c r="BV131" s="553" t="s">
        <v>312</v>
      </c>
      <c r="BW131" s="553" t="s">
        <v>312</v>
      </c>
      <c r="BX131" s="553" t="s">
        <v>312</v>
      </c>
      <c r="BY131" s="553" t="s">
        <v>312</v>
      </c>
      <c r="BZ131" s="553" t="s">
        <v>312</v>
      </c>
      <c r="CA131" s="553" t="s">
        <v>312</v>
      </c>
      <c r="CB131" s="553" t="s">
        <v>312</v>
      </c>
      <c r="CC131" s="553" t="s">
        <v>312</v>
      </c>
      <c r="CD131" s="553" t="s">
        <v>312</v>
      </c>
      <c r="CE131" s="553" t="s">
        <v>312</v>
      </c>
      <c r="CF131" s="553" t="s">
        <v>312</v>
      </c>
      <c r="CG131" s="553" t="s">
        <v>312</v>
      </c>
      <c r="CH131" s="553" t="s">
        <v>312</v>
      </c>
      <c r="CI131" s="553" t="s">
        <v>312</v>
      </c>
      <c r="CJ131" s="553" t="s">
        <v>312</v>
      </c>
      <c r="CK131" s="553" t="s">
        <v>312</v>
      </c>
      <c r="CL131" s="553" t="s">
        <v>312</v>
      </c>
      <c r="CM131" s="553" t="s">
        <v>312</v>
      </c>
      <c r="CN131" s="553" t="s">
        <v>312</v>
      </c>
      <c r="CO131" s="553" t="s">
        <v>312</v>
      </c>
      <c r="CP131" s="553" t="s">
        <v>312</v>
      </c>
      <c r="CQ131" s="553" t="s">
        <v>312</v>
      </c>
      <c r="CR131" s="553" t="s">
        <v>312</v>
      </c>
      <c r="CS131" s="553" t="s">
        <v>312</v>
      </c>
      <c r="CT131" s="553" t="s">
        <v>312</v>
      </c>
      <c r="CU131" s="553" t="s">
        <v>312</v>
      </c>
      <c r="CV131" s="553" t="s">
        <v>312</v>
      </c>
      <c r="CW131" s="553" t="s">
        <v>312</v>
      </c>
      <c r="CX131" s="553" t="s">
        <v>312</v>
      </c>
      <c r="CY131" s="553" t="s">
        <v>312</v>
      </c>
      <c r="CZ131" s="553" t="s">
        <v>312</v>
      </c>
      <c r="DA131" s="553" t="s">
        <v>312</v>
      </c>
      <c r="DB131" s="553" t="s">
        <v>312</v>
      </c>
      <c r="DC131" s="553" t="s">
        <v>312</v>
      </c>
      <c r="DD131" s="553" t="s">
        <v>312</v>
      </c>
      <c r="DE131" s="553" t="s">
        <v>312</v>
      </c>
      <c r="DF131" s="553" t="s">
        <v>312</v>
      </c>
      <c r="DG131" s="553" t="s">
        <v>312</v>
      </c>
      <c r="DH131" s="553" t="s">
        <v>312</v>
      </c>
      <c r="DI131" s="553" t="s">
        <v>312</v>
      </c>
      <c r="DJ131" s="553" t="s">
        <v>312</v>
      </c>
      <c r="DK131" s="553" t="s">
        <v>312</v>
      </c>
      <c r="DL131" s="553" t="s">
        <v>312</v>
      </c>
      <c r="DM131" s="553" t="s">
        <v>312</v>
      </c>
      <c r="DN131" s="553" t="s">
        <v>312</v>
      </c>
      <c r="DO131" s="553" t="s">
        <v>312</v>
      </c>
      <c r="DP131" s="553" t="s">
        <v>312</v>
      </c>
      <c r="DQ131" s="555" t="s">
        <v>312</v>
      </c>
      <c r="DR131" s="552" t="s">
        <v>312</v>
      </c>
      <c r="DS131" s="553" t="s">
        <v>312</v>
      </c>
      <c r="DT131" s="553" t="s">
        <v>312</v>
      </c>
      <c r="DU131" s="553" t="s">
        <v>312</v>
      </c>
      <c r="DV131" s="553" t="s">
        <v>312</v>
      </c>
      <c r="DW131" s="553" t="s">
        <v>312</v>
      </c>
      <c r="DX131" s="553" t="s">
        <v>312</v>
      </c>
      <c r="DY131" s="553" t="s">
        <v>312</v>
      </c>
      <c r="DZ131" s="553" t="s">
        <v>312</v>
      </c>
      <c r="EA131" s="562" t="s">
        <v>312</v>
      </c>
      <c r="EB131" s="574">
        <v>15</v>
      </c>
      <c r="EC131" s="574">
        <v>30</v>
      </c>
      <c r="ED131" s="553" t="s">
        <v>312</v>
      </c>
      <c r="EE131" s="553" t="s">
        <v>312</v>
      </c>
      <c r="EF131" s="553" t="s">
        <v>312</v>
      </c>
      <c r="EG131" s="553" t="s">
        <v>312</v>
      </c>
      <c r="EH131" s="553" t="s">
        <v>312</v>
      </c>
      <c r="EI131" s="553" t="s">
        <v>312</v>
      </c>
      <c r="EJ131" s="553" t="s">
        <v>312</v>
      </c>
      <c r="EK131" s="553" t="s">
        <v>312</v>
      </c>
      <c r="EL131" s="553" t="s">
        <v>312</v>
      </c>
      <c r="EM131" s="553" t="s">
        <v>312</v>
      </c>
      <c r="EN131" s="553" t="s">
        <v>312</v>
      </c>
      <c r="EO131" s="553" t="s">
        <v>312</v>
      </c>
      <c r="EP131" s="553" t="s">
        <v>312</v>
      </c>
      <c r="EQ131" s="553" t="s">
        <v>312</v>
      </c>
      <c r="ER131" s="553" t="s">
        <v>312</v>
      </c>
      <c r="ES131" s="553" t="s">
        <v>312</v>
      </c>
      <c r="ET131" s="553" t="s">
        <v>312</v>
      </c>
      <c r="EU131" s="553" t="s">
        <v>312</v>
      </c>
      <c r="EV131" s="553" t="s">
        <v>312</v>
      </c>
      <c r="EW131" s="553" t="s">
        <v>312</v>
      </c>
      <c r="EX131" s="553" t="s">
        <v>312</v>
      </c>
      <c r="EY131" s="553" t="s">
        <v>312</v>
      </c>
      <c r="EZ131" s="553" t="s">
        <v>312</v>
      </c>
      <c r="FA131" s="553" t="s">
        <v>312</v>
      </c>
      <c r="FB131" s="553" t="s">
        <v>312</v>
      </c>
      <c r="FC131" s="553" t="s">
        <v>312</v>
      </c>
      <c r="FD131" s="553" t="s">
        <v>312</v>
      </c>
      <c r="FE131" s="556" t="s">
        <v>312</v>
      </c>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row>
    <row r="132" spans="1:186" ht="15.75" customHeight="1" x14ac:dyDescent="0.2">
      <c r="A132" s="602" t="str">
        <f t="shared" si="6"/>
        <v>Coral reef</v>
      </c>
      <c r="B132" s="603" t="str">
        <f t="shared" si="4"/>
        <v>Coral reef/MODERATE</v>
      </c>
      <c r="C132" s="771"/>
      <c r="D132" s="766"/>
      <c r="E132" s="551" t="s">
        <v>130</v>
      </c>
      <c r="F132" s="552" t="s">
        <v>312</v>
      </c>
      <c r="G132" s="561" t="s">
        <v>312</v>
      </c>
      <c r="H132" s="562" t="s">
        <v>312</v>
      </c>
      <c r="I132" s="562" t="s">
        <v>312</v>
      </c>
      <c r="J132" s="566" t="s">
        <v>312</v>
      </c>
      <c r="K132" s="561" t="s">
        <v>312</v>
      </c>
      <c r="L132" s="562" t="s">
        <v>312</v>
      </c>
      <c r="M132" s="562" t="s">
        <v>312</v>
      </c>
      <c r="N132" s="566" t="s">
        <v>312</v>
      </c>
      <c r="O132" s="561" t="s">
        <v>312</v>
      </c>
      <c r="P132" s="562" t="s">
        <v>312</v>
      </c>
      <c r="Q132" s="562" t="s">
        <v>312</v>
      </c>
      <c r="R132" s="566" t="s">
        <v>312</v>
      </c>
      <c r="S132" s="561" t="s">
        <v>312</v>
      </c>
      <c r="T132" s="562" t="s">
        <v>312</v>
      </c>
      <c r="U132" s="562" t="s">
        <v>312</v>
      </c>
      <c r="V132" s="566" t="s">
        <v>312</v>
      </c>
      <c r="W132" s="561" t="s">
        <v>312</v>
      </c>
      <c r="X132" s="562" t="s">
        <v>312</v>
      </c>
      <c r="Y132" s="562" t="s">
        <v>312</v>
      </c>
      <c r="Z132" s="566" t="s">
        <v>312</v>
      </c>
      <c r="AA132" s="561" t="s">
        <v>312</v>
      </c>
      <c r="AB132" s="562" t="s">
        <v>312</v>
      </c>
      <c r="AC132" s="562" t="s">
        <v>312</v>
      </c>
      <c r="AD132" s="566" t="s">
        <v>312</v>
      </c>
      <c r="AE132" s="561" t="s">
        <v>312</v>
      </c>
      <c r="AF132" s="562" t="s">
        <v>312</v>
      </c>
      <c r="AG132" s="562" t="s">
        <v>312</v>
      </c>
      <c r="AH132" s="566" t="s">
        <v>312</v>
      </c>
      <c r="AI132" s="561" t="s">
        <v>312</v>
      </c>
      <c r="AJ132" s="562" t="s">
        <v>312</v>
      </c>
      <c r="AK132" s="562" t="s">
        <v>312</v>
      </c>
      <c r="AL132" s="566" t="s">
        <v>312</v>
      </c>
      <c r="AM132" s="561" t="s">
        <v>312</v>
      </c>
      <c r="AN132" s="562" t="s">
        <v>312</v>
      </c>
      <c r="AO132" s="562" t="s">
        <v>312</v>
      </c>
      <c r="AP132" s="566" t="s">
        <v>312</v>
      </c>
      <c r="AQ132" s="561" t="s">
        <v>312</v>
      </c>
      <c r="AR132" s="562" t="s">
        <v>312</v>
      </c>
      <c r="AS132" s="562" t="s">
        <v>312</v>
      </c>
      <c r="AT132" s="566" t="s">
        <v>312</v>
      </c>
      <c r="AU132" s="561" t="s">
        <v>312</v>
      </c>
      <c r="AV132" s="562" t="s">
        <v>312</v>
      </c>
      <c r="AW132" s="562" t="s">
        <v>312</v>
      </c>
      <c r="AX132" s="566" t="s">
        <v>312</v>
      </c>
      <c r="AY132" s="561" t="s">
        <v>312</v>
      </c>
      <c r="AZ132" s="562" t="s">
        <v>312</v>
      </c>
      <c r="BA132" s="562" t="s">
        <v>312</v>
      </c>
      <c r="BB132" s="566" t="s">
        <v>312</v>
      </c>
      <c r="BC132" s="561" t="s">
        <v>312</v>
      </c>
      <c r="BD132" s="562" t="s">
        <v>312</v>
      </c>
      <c r="BE132" s="562" t="s">
        <v>312</v>
      </c>
      <c r="BF132" s="566" t="s">
        <v>312</v>
      </c>
      <c r="BG132" s="561" t="s">
        <v>312</v>
      </c>
      <c r="BH132" s="562" t="s">
        <v>312</v>
      </c>
      <c r="BI132" s="562" t="s">
        <v>312</v>
      </c>
      <c r="BJ132" s="566" t="s">
        <v>312</v>
      </c>
      <c r="BK132" s="561" t="s">
        <v>312</v>
      </c>
      <c r="BL132" s="562" t="s">
        <v>312</v>
      </c>
      <c r="BM132" s="562" t="s">
        <v>312</v>
      </c>
      <c r="BN132" s="566" t="s">
        <v>312</v>
      </c>
      <c r="BO132" s="562" t="s">
        <v>312</v>
      </c>
      <c r="BP132" s="562" t="s">
        <v>312</v>
      </c>
      <c r="BQ132" s="562" t="s">
        <v>312</v>
      </c>
      <c r="BR132" s="562" t="s">
        <v>312</v>
      </c>
      <c r="BS132" s="562" t="s">
        <v>312</v>
      </c>
      <c r="BT132" s="562" t="s">
        <v>312</v>
      </c>
      <c r="BU132" s="562" t="s">
        <v>312</v>
      </c>
      <c r="BV132" s="553" t="s">
        <v>312</v>
      </c>
      <c r="BW132" s="553" t="s">
        <v>312</v>
      </c>
      <c r="BX132" s="553" t="s">
        <v>312</v>
      </c>
      <c r="BY132" s="553" t="s">
        <v>312</v>
      </c>
      <c r="BZ132" s="553" t="s">
        <v>312</v>
      </c>
      <c r="CA132" s="553" t="s">
        <v>312</v>
      </c>
      <c r="CB132" s="553" t="s">
        <v>312</v>
      </c>
      <c r="CC132" s="553" t="s">
        <v>312</v>
      </c>
      <c r="CD132" s="553" t="s">
        <v>312</v>
      </c>
      <c r="CE132" s="553" t="s">
        <v>312</v>
      </c>
      <c r="CF132" s="553" t="s">
        <v>312</v>
      </c>
      <c r="CG132" s="553" t="s">
        <v>312</v>
      </c>
      <c r="CH132" s="553" t="s">
        <v>312</v>
      </c>
      <c r="CI132" s="553" t="s">
        <v>312</v>
      </c>
      <c r="CJ132" s="553" t="s">
        <v>312</v>
      </c>
      <c r="CK132" s="553" t="s">
        <v>312</v>
      </c>
      <c r="CL132" s="553" t="s">
        <v>312</v>
      </c>
      <c r="CM132" s="553" t="s">
        <v>312</v>
      </c>
      <c r="CN132" s="553" t="s">
        <v>312</v>
      </c>
      <c r="CO132" s="553" t="s">
        <v>312</v>
      </c>
      <c r="CP132" s="553" t="s">
        <v>312</v>
      </c>
      <c r="CQ132" s="553" t="s">
        <v>312</v>
      </c>
      <c r="CR132" s="553" t="s">
        <v>312</v>
      </c>
      <c r="CS132" s="553" t="s">
        <v>312</v>
      </c>
      <c r="CT132" s="553" t="s">
        <v>312</v>
      </c>
      <c r="CU132" s="553" t="s">
        <v>312</v>
      </c>
      <c r="CV132" s="553" t="s">
        <v>312</v>
      </c>
      <c r="CW132" s="553" t="s">
        <v>312</v>
      </c>
      <c r="CX132" s="553" t="s">
        <v>312</v>
      </c>
      <c r="CY132" s="553" t="s">
        <v>312</v>
      </c>
      <c r="CZ132" s="553" t="s">
        <v>312</v>
      </c>
      <c r="DA132" s="553" t="s">
        <v>312</v>
      </c>
      <c r="DB132" s="553" t="s">
        <v>312</v>
      </c>
      <c r="DC132" s="553" t="s">
        <v>312</v>
      </c>
      <c r="DD132" s="553" t="s">
        <v>312</v>
      </c>
      <c r="DE132" s="553" t="s">
        <v>312</v>
      </c>
      <c r="DF132" s="553" t="s">
        <v>312</v>
      </c>
      <c r="DG132" s="553" t="s">
        <v>312</v>
      </c>
      <c r="DH132" s="553" t="s">
        <v>312</v>
      </c>
      <c r="DI132" s="553" t="s">
        <v>312</v>
      </c>
      <c r="DJ132" s="553" t="s">
        <v>312</v>
      </c>
      <c r="DK132" s="553" t="s">
        <v>312</v>
      </c>
      <c r="DL132" s="553" t="s">
        <v>312</v>
      </c>
      <c r="DM132" s="553" t="s">
        <v>312</v>
      </c>
      <c r="DN132" s="553" t="s">
        <v>312</v>
      </c>
      <c r="DO132" s="553" t="s">
        <v>312</v>
      </c>
      <c r="DP132" s="553" t="s">
        <v>312</v>
      </c>
      <c r="DQ132" s="555" t="s">
        <v>312</v>
      </c>
      <c r="DR132" s="552" t="s">
        <v>312</v>
      </c>
      <c r="DS132" s="553" t="s">
        <v>312</v>
      </c>
      <c r="DT132" s="553" t="s">
        <v>312</v>
      </c>
      <c r="DU132" s="553" t="s">
        <v>312</v>
      </c>
      <c r="DV132" s="553" t="s">
        <v>312</v>
      </c>
      <c r="DW132" s="553" t="s">
        <v>312</v>
      </c>
      <c r="DX132" s="553" t="s">
        <v>312</v>
      </c>
      <c r="DY132" s="553" t="s">
        <v>312</v>
      </c>
      <c r="DZ132" s="553" t="s">
        <v>312</v>
      </c>
      <c r="EA132" s="562" t="s">
        <v>312</v>
      </c>
      <c r="EB132" s="562" t="s">
        <v>312</v>
      </c>
      <c r="EC132" s="574">
        <v>15</v>
      </c>
      <c r="ED132" s="553" t="s">
        <v>312</v>
      </c>
      <c r="EE132" s="553" t="s">
        <v>312</v>
      </c>
      <c r="EF132" s="553" t="s">
        <v>312</v>
      </c>
      <c r="EG132" s="553" t="s">
        <v>312</v>
      </c>
      <c r="EH132" s="553" t="s">
        <v>312</v>
      </c>
      <c r="EI132" s="553" t="s">
        <v>312</v>
      </c>
      <c r="EJ132" s="553" t="s">
        <v>312</v>
      </c>
      <c r="EK132" s="553" t="s">
        <v>312</v>
      </c>
      <c r="EL132" s="553" t="s">
        <v>312</v>
      </c>
      <c r="EM132" s="553" t="s">
        <v>312</v>
      </c>
      <c r="EN132" s="553" t="s">
        <v>312</v>
      </c>
      <c r="EO132" s="553" t="s">
        <v>312</v>
      </c>
      <c r="EP132" s="553" t="s">
        <v>312</v>
      </c>
      <c r="EQ132" s="553" t="s">
        <v>312</v>
      </c>
      <c r="ER132" s="553" t="s">
        <v>312</v>
      </c>
      <c r="ES132" s="553" t="s">
        <v>312</v>
      </c>
      <c r="ET132" s="553" t="s">
        <v>312</v>
      </c>
      <c r="EU132" s="553" t="s">
        <v>312</v>
      </c>
      <c r="EV132" s="553" t="s">
        <v>312</v>
      </c>
      <c r="EW132" s="553" t="s">
        <v>312</v>
      </c>
      <c r="EX132" s="553" t="s">
        <v>312</v>
      </c>
      <c r="EY132" s="553" t="s">
        <v>312</v>
      </c>
      <c r="EZ132" s="553" t="s">
        <v>312</v>
      </c>
      <c r="FA132" s="553" t="s">
        <v>312</v>
      </c>
      <c r="FB132" s="553" t="s">
        <v>312</v>
      </c>
      <c r="FC132" s="553" t="s">
        <v>312</v>
      </c>
      <c r="FD132" s="553" t="s">
        <v>312</v>
      </c>
      <c r="FE132" s="556" t="s">
        <v>312</v>
      </c>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row>
    <row r="133" spans="1:186" ht="15.75" customHeight="1" x14ac:dyDescent="0.2">
      <c r="A133" s="602" t="str">
        <f t="shared" si="6"/>
        <v>Coral reef</v>
      </c>
      <c r="B133" s="603" t="str">
        <f t="shared" si="4"/>
        <v>Coral reef/GOOD</v>
      </c>
      <c r="C133" s="771"/>
      <c r="D133" s="773"/>
      <c r="E133" s="551" t="s">
        <v>332</v>
      </c>
      <c r="F133" s="552" t="s">
        <v>312</v>
      </c>
      <c r="G133" s="561" t="s">
        <v>312</v>
      </c>
      <c r="H133" s="562" t="s">
        <v>312</v>
      </c>
      <c r="I133" s="562" t="s">
        <v>312</v>
      </c>
      <c r="J133" s="566" t="s">
        <v>312</v>
      </c>
      <c r="K133" s="561" t="s">
        <v>312</v>
      </c>
      <c r="L133" s="562" t="s">
        <v>312</v>
      </c>
      <c r="M133" s="562" t="s">
        <v>312</v>
      </c>
      <c r="N133" s="566" t="s">
        <v>312</v>
      </c>
      <c r="O133" s="561" t="s">
        <v>312</v>
      </c>
      <c r="P133" s="562" t="s">
        <v>312</v>
      </c>
      <c r="Q133" s="562" t="s">
        <v>312</v>
      </c>
      <c r="R133" s="566" t="s">
        <v>312</v>
      </c>
      <c r="S133" s="561" t="s">
        <v>312</v>
      </c>
      <c r="T133" s="562" t="s">
        <v>312</v>
      </c>
      <c r="U133" s="562" t="s">
        <v>312</v>
      </c>
      <c r="V133" s="566" t="s">
        <v>312</v>
      </c>
      <c r="W133" s="561" t="s">
        <v>312</v>
      </c>
      <c r="X133" s="562" t="s">
        <v>312</v>
      </c>
      <c r="Y133" s="562" t="s">
        <v>312</v>
      </c>
      <c r="Z133" s="566" t="s">
        <v>312</v>
      </c>
      <c r="AA133" s="561" t="s">
        <v>312</v>
      </c>
      <c r="AB133" s="562" t="s">
        <v>312</v>
      </c>
      <c r="AC133" s="562" t="s">
        <v>312</v>
      </c>
      <c r="AD133" s="566" t="s">
        <v>312</v>
      </c>
      <c r="AE133" s="561" t="s">
        <v>312</v>
      </c>
      <c r="AF133" s="562" t="s">
        <v>312</v>
      </c>
      <c r="AG133" s="562" t="s">
        <v>312</v>
      </c>
      <c r="AH133" s="566" t="s">
        <v>312</v>
      </c>
      <c r="AI133" s="561" t="s">
        <v>312</v>
      </c>
      <c r="AJ133" s="562" t="s">
        <v>312</v>
      </c>
      <c r="AK133" s="562" t="s">
        <v>312</v>
      </c>
      <c r="AL133" s="566" t="s">
        <v>312</v>
      </c>
      <c r="AM133" s="561" t="s">
        <v>312</v>
      </c>
      <c r="AN133" s="562" t="s">
        <v>312</v>
      </c>
      <c r="AO133" s="562" t="s">
        <v>312</v>
      </c>
      <c r="AP133" s="566" t="s">
        <v>312</v>
      </c>
      <c r="AQ133" s="561" t="s">
        <v>312</v>
      </c>
      <c r="AR133" s="562" t="s">
        <v>312</v>
      </c>
      <c r="AS133" s="562" t="s">
        <v>312</v>
      </c>
      <c r="AT133" s="566" t="s">
        <v>312</v>
      </c>
      <c r="AU133" s="561" t="s">
        <v>312</v>
      </c>
      <c r="AV133" s="562" t="s">
        <v>312</v>
      </c>
      <c r="AW133" s="562" t="s">
        <v>312</v>
      </c>
      <c r="AX133" s="566" t="s">
        <v>312</v>
      </c>
      <c r="AY133" s="561" t="s">
        <v>312</v>
      </c>
      <c r="AZ133" s="562" t="s">
        <v>312</v>
      </c>
      <c r="BA133" s="562" t="s">
        <v>312</v>
      </c>
      <c r="BB133" s="566" t="s">
        <v>312</v>
      </c>
      <c r="BC133" s="561" t="s">
        <v>312</v>
      </c>
      <c r="BD133" s="562" t="s">
        <v>312</v>
      </c>
      <c r="BE133" s="562" t="s">
        <v>312</v>
      </c>
      <c r="BF133" s="566" t="s">
        <v>312</v>
      </c>
      <c r="BG133" s="561" t="s">
        <v>312</v>
      </c>
      <c r="BH133" s="562" t="s">
        <v>312</v>
      </c>
      <c r="BI133" s="562" t="s">
        <v>312</v>
      </c>
      <c r="BJ133" s="566" t="s">
        <v>312</v>
      </c>
      <c r="BK133" s="561" t="s">
        <v>312</v>
      </c>
      <c r="BL133" s="562" t="s">
        <v>312</v>
      </c>
      <c r="BM133" s="562" t="s">
        <v>312</v>
      </c>
      <c r="BN133" s="566" t="s">
        <v>312</v>
      </c>
      <c r="BO133" s="562" t="s">
        <v>312</v>
      </c>
      <c r="BP133" s="562" t="s">
        <v>312</v>
      </c>
      <c r="BQ133" s="562" t="s">
        <v>312</v>
      </c>
      <c r="BR133" s="562" t="s">
        <v>312</v>
      </c>
      <c r="BS133" s="562" t="s">
        <v>312</v>
      </c>
      <c r="BT133" s="562" t="s">
        <v>312</v>
      </c>
      <c r="BU133" s="562" t="s">
        <v>312</v>
      </c>
      <c r="BV133" s="553" t="s">
        <v>312</v>
      </c>
      <c r="BW133" s="553" t="s">
        <v>312</v>
      </c>
      <c r="BX133" s="553" t="s">
        <v>312</v>
      </c>
      <c r="BY133" s="553" t="s">
        <v>312</v>
      </c>
      <c r="BZ133" s="553" t="s">
        <v>312</v>
      </c>
      <c r="CA133" s="553" t="s">
        <v>312</v>
      </c>
      <c r="CB133" s="553" t="s">
        <v>312</v>
      </c>
      <c r="CC133" s="553" t="s">
        <v>312</v>
      </c>
      <c r="CD133" s="553" t="s">
        <v>312</v>
      </c>
      <c r="CE133" s="553" t="s">
        <v>312</v>
      </c>
      <c r="CF133" s="553" t="s">
        <v>312</v>
      </c>
      <c r="CG133" s="553" t="s">
        <v>312</v>
      </c>
      <c r="CH133" s="553" t="s">
        <v>312</v>
      </c>
      <c r="CI133" s="553" t="s">
        <v>312</v>
      </c>
      <c r="CJ133" s="553" t="s">
        <v>312</v>
      </c>
      <c r="CK133" s="553" t="s">
        <v>312</v>
      </c>
      <c r="CL133" s="553" t="s">
        <v>312</v>
      </c>
      <c r="CM133" s="553" t="s">
        <v>312</v>
      </c>
      <c r="CN133" s="553" t="s">
        <v>312</v>
      </c>
      <c r="CO133" s="553" t="s">
        <v>312</v>
      </c>
      <c r="CP133" s="553" t="s">
        <v>312</v>
      </c>
      <c r="CQ133" s="553" t="s">
        <v>312</v>
      </c>
      <c r="CR133" s="553" t="s">
        <v>312</v>
      </c>
      <c r="CS133" s="553" t="s">
        <v>312</v>
      </c>
      <c r="CT133" s="553" t="s">
        <v>312</v>
      </c>
      <c r="CU133" s="553" t="s">
        <v>312</v>
      </c>
      <c r="CV133" s="553" t="s">
        <v>312</v>
      </c>
      <c r="CW133" s="553" t="s">
        <v>312</v>
      </c>
      <c r="CX133" s="553" t="s">
        <v>312</v>
      </c>
      <c r="CY133" s="553" t="s">
        <v>312</v>
      </c>
      <c r="CZ133" s="553" t="s">
        <v>312</v>
      </c>
      <c r="DA133" s="553" t="s">
        <v>312</v>
      </c>
      <c r="DB133" s="553" t="s">
        <v>312</v>
      </c>
      <c r="DC133" s="553" t="s">
        <v>312</v>
      </c>
      <c r="DD133" s="553" t="s">
        <v>312</v>
      </c>
      <c r="DE133" s="553" t="s">
        <v>312</v>
      </c>
      <c r="DF133" s="553" t="s">
        <v>312</v>
      </c>
      <c r="DG133" s="553" t="s">
        <v>312</v>
      </c>
      <c r="DH133" s="553" t="s">
        <v>312</v>
      </c>
      <c r="DI133" s="553" t="s">
        <v>312</v>
      </c>
      <c r="DJ133" s="553" t="s">
        <v>312</v>
      </c>
      <c r="DK133" s="553" t="s">
        <v>312</v>
      </c>
      <c r="DL133" s="553" t="s">
        <v>312</v>
      </c>
      <c r="DM133" s="553" t="s">
        <v>312</v>
      </c>
      <c r="DN133" s="553" t="s">
        <v>312</v>
      </c>
      <c r="DO133" s="553" t="s">
        <v>312</v>
      </c>
      <c r="DP133" s="553" t="s">
        <v>312</v>
      </c>
      <c r="DQ133" s="555" t="s">
        <v>312</v>
      </c>
      <c r="DR133" s="552" t="s">
        <v>312</v>
      </c>
      <c r="DS133" s="553" t="s">
        <v>312</v>
      </c>
      <c r="DT133" s="553" t="s">
        <v>312</v>
      </c>
      <c r="DU133" s="553" t="s">
        <v>312</v>
      </c>
      <c r="DV133" s="553" t="s">
        <v>312</v>
      </c>
      <c r="DW133" s="553" t="s">
        <v>312</v>
      </c>
      <c r="DX133" s="553" t="s">
        <v>312</v>
      </c>
      <c r="DY133" s="553" t="s">
        <v>312</v>
      </c>
      <c r="DZ133" s="553" t="s">
        <v>312</v>
      </c>
      <c r="EA133" s="562" t="s">
        <v>312</v>
      </c>
      <c r="EB133" s="562" t="s">
        <v>312</v>
      </c>
      <c r="EC133" s="562" t="s">
        <v>312</v>
      </c>
      <c r="ED133" s="553" t="s">
        <v>312</v>
      </c>
      <c r="EE133" s="553" t="s">
        <v>312</v>
      </c>
      <c r="EF133" s="553" t="s">
        <v>312</v>
      </c>
      <c r="EG133" s="553" t="s">
        <v>312</v>
      </c>
      <c r="EH133" s="553" t="s">
        <v>312</v>
      </c>
      <c r="EI133" s="553" t="s">
        <v>312</v>
      </c>
      <c r="EJ133" s="553" t="s">
        <v>312</v>
      </c>
      <c r="EK133" s="553" t="s">
        <v>312</v>
      </c>
      <c r="EL133" s="553" t="s">
        <v>312</v>
      </c>
      <c r="EM133" s="553" t="s">
        <v>312</v>
      </c>
      <c r="EN133" s="553" t="s">
        <v>312</v>
      </c>
      <c r="EO133" s="553" t="s">
        <v>312</v>
      </c>
      <c r="EP133" s="553" t="s">
        <v>312</v>
      </c>
      <c r="EQ133" s="553" t="s">
        <v>312</v>
      </c>
      <c r="ER133" s="553" t="s">
        <v>312</v>
      </c>
      <c r="ES133" s="553" t="s">
        <v>312</v>
      </c>
      <c r="ET133" s="553" t="s">
        <v>312</v>
      </c>
      <c r="EU133" s="553" t="s">
        <v>312</v>
      </c>
      <c r="EV133" s="553" t="s">
        <v>312</v>
      </c>
      <c r="EW133" s="553" t="s">
        <v>312</v>
      </c>
      <c r="EX133" s="553" t="s">
        <v>312</v>
      </c>
      <c r="EY133" s="553" t="s">
        <v>312</v>
      </c>
      <c r="EZ133" s="553" t="s">
        <v>312</v>
      </c>
      <c r="FA133" s="553" t="s">
        <v>312</v>
      </c>
      <c r="FB133" s="553" t="s">
        <v>312</v>
      </c>
      <c r="FC133" s="553" t="s">
        <v>312</v>
      </c>
      <c r="FD133" s="553" t="s">
        <v>312</v>
      </c>
      <c r="FE133" s="556" t="s">
        <v>312</v>
      </c>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row>
    <row r="134" spans="1:186" ht="15.75" customHeight="1" x14ac:dyDescent="0.2">
      <c r="A134" s="602" t="str">
        <f t="shared" si="6"/>
        <v>Mudflats</v>
      </c>
      <c r="B134" s="603" t="str">
        <f t="shared" si="4"/>
        <v>Mudflats/NA</v>
      </c>
      <c r="C134" s="771"/>
      <c r="D134" s="765" t="str">
        <f>'Z2 DISTINCTIVENESS'!B61</f>
        <v>Mudflats</v>
      </c>
      <c r="E134" s="551" t="s">
        <v>310</v>
      </c>
      <c r="F134" s="552" t="s">
        <v>312</v>
      </c>
      <c r="G134" s="561" t="s">
        <v>312</v>
      </c>
      <c r="H134" s="562" t="s">
        <v>312</v>
      </c>
      <c r="I134" s="562" t="s">
        <v>312</v>
      </c>
      <c r="J134" s="566" t="s">
        <v>312</v>
      </c>
      <c r="K134" s="561" t="s">
        <v>312</v>
      </c>
      <c r="L134" s="562" t="s">
        <v>312</v>
      </c>
      <c r="M134" s="562" t="s">
        <v>312</v>
      </c>
      <c r="N134" s="566" t="s">
        <v>312</v>
      </c>
      <c r="O134" s="561" t="s">
        <v>312</v>
      </c>
      <c r="P134" s="562" t="s">
        <v>312</v>
      </c>
      <c r="Q134" s="562" t="s">
        <v>312</v>
      </c>
      <c r="R134" s="566" t="s">
        <v>312</v>
      </c>
      <c r="S134" s="561" t="s">
        <v>312</v>
      </c>
      <c r="T134" s="562" t="s">
        <v>312</v>
      </c>
      <c r="U134" s="562" t="s">
        <v>312</v>
      </c>
      <c r="V134" s="566" t="s">
        <v>312</v>
      </c>
      <c r="W134" s="561" t="s">
        <v>312</v>
      </c>
      <c r="X134" s="562" t="s">
        <v>312</v>
      </c>
      <c r="Y134" s="562" t="s">
        <v>312</v>
      </c>
      <c r="Z134" s="566" t="s">
        <v>312</v>
      </c>
      <c r="AA134" s="561" t="s">
        <v>312</v>
      </c>
      <c r="AB134" s="562" t="s">
        <v>312</v>
      </c>
      <c r="AC134" s="562" t="s">
        <v>312</v>
      </c>
      <c r="AD134" s="566" t="s">
        <v>312</v>
      </c>
      <c r="AE134" s="561" t="s">
        <v>312</v>
      </c>
      <c r="AF134" s="562" t="s">
        <v>312</v>
      </c>
      <c r="AG134" s="562" t="s">
        <v>312</v>
      </c>
      <c r="AH134" s="566" t="s">
        <v>312</v>
      </c>
      <c r="AI134" s="561" t="s">
        <v>312</v>
      </c>
      <c r="AJ134" s="562" t="s">
        <v>312</v>
      </c>
      <c r="AK134" s="562" t="s">
        <v>312</v>
      </c>
      <c r="AL134" s="566" t="s">
        <v>312</v>
      </c>
      <c r="AM134" s="561" t="s">
        <v>312</v>
      </c>
      <c r="AN134" s="562" t="s">
        <v>312</v>
      </c>
      <c r="AO134" s="562" t="s">
        <v>312</v>
      </c>
      <c r="AP134" s="566" t="s">
        <v>312</v>
      </c>
      <c r="AQ134" s="561" t="s">
        <v>312</v>
      </c>
      <c r="AR134" s="562" t="s">
        <v>312</v>
      </c>
      <c r="AS134" s="562" t="s">
        <v>312</v>
      </c>
      <c r="AT134" s="566" t="s">
        <v>312</v>
      </c>
      <c r="AU134" s="561" t="s">
        <v>312</v>
      </c>
      <c r="AV134" s="562" t="s">
        <v>312</v>
      </c>
      <c r="AW134" s="562" t="s">
        <v>312</v>
      </c>
      <c r="AX134" s="566" t="s">
        <v>312</v>
      </c>
      <c r="AY134" s="561" t="s">
        <v>312</v>
      </c>
      <c r="AZ134" s="562" t="s">
        <v>312</v>
      </c>
      <c r="BA134" s="562" t="s">
        <v>312</v>
      </c>
      <c r="BB134" s="566" t="s">
        <v>312</v>
      </c>
      <c r="BC134" s="561" t="s">
        <v>312</v>
      </c>
      <c r="BD134" s="562" t="s">
        <v>312</v>
      </c>
      <c r="BE134" s="562" t="s">
        <v>312</v>
      </c>
      <c r="BF134" s="566" t="s">
        <v>312</v>
      </c>
      <c r="BG134" s="561" t="s">
        <v>312</v>
      </c>
      <c r="BH134" s="562" t="s">
        <v>312</v>
      </c>
      <c r="BI134" s="562" t="s">
        <v>312</v>
      </c>
      <c r="BJ134" s="566" t="s">
        <v>312</v>
      </c>
      <c r="BK134" s="561" t="s">
        <v>312</v>
      </c>
      <c r="BL134" s="562" t="s">
        <v>312</v>
      </c>
      <c r="BM134" s="562" t="s">
        <v>312</v>
      </c>
      <c r="BN134" s="566" t="s">
        <v>312</v>
      </c>
      <c r="BO134" s="562" t="s">
        <v>312</v>
      </c>
      <c r="BP134" s="562" t="s">
        <v>312</v>
      </c>
      <c r="BQ134" s="562" t="s">
        <v>312</v>
      </c>
      <c r="BR134" s="562" t="s">
        <v>312</v>
      </c>
      <c r="BS134" s="562" t="s">
        <v>312</v>
      </c>
      <c r="BT134" s="562" t="s">
        <v>312</v>
      </c>
      <c r="BU134" s="562" t="s">
        <v>312</v>
      </c>
      <c r="BV134" s="562" t="s">
        <v>312</v>
      </c>
      <c r="BW134" s="562" t="s">
        <v>312</v>
      </c>
      <c r="BX134" s="562" t="s">
        <v>312</v>
      </c>
      <c r="BY134" s="562" t="s">
        <v>312</v>
      </c>
      <c r="BZ134" s="562" t="s">
        <v>312</v>
      </c>
      <c r="CA134" s="562" t="s">
        <v>312</v>
      </c>
      <c r="CB134" s="562" t="s">
        <v>312</v>
      </c>
      <c r="CC134" s="562" t="s">
        <v>312</v>
      </c>
      <c r="CD134" s="562" t="s">
        <v>312</v>
      </c>
      <c r="CE134" s="562" t="s">
        <v>312</v>
      </c>
      <c r="CF134" s="562" t="s">
        <v>312</v>
      </c>
      <c r="CG134" s="562" t="s">
        <v>312</v>
      </c>
      <c r="CH134" s="562" t="s">
        <v>312</v>
      </c>
      <c r="CI134" s="562" t="s">
        <v>312</v>
      </c>
      <c r="CJ134" s="562" t="s">
        <v>312</v>
      </c>
      <c r="CK134" s="562" t="s">
        <v>312</v>
      </c>
      <c r="CL134" s="562" t="s">
        <v>312</v>
      </c>
      <c r="CM134" s="562" t="s">
        <v>312</v>
      </c>
      <c r="CN134" s="562" t="s">
        <v>312</v>
      </c>
      <c r="CO134" s="562" t="s">
        <v>312</v>
      </c>
      <c r="CP134" s="562" t="s">
        <v>312</v>
      </c>
      <c r="CQ134" s="562" t="s">
        <v>312</v>
      </c>
      <c r="CR134" s="562" t="s">
        <v>312</v>
      </c>
      <c r="CS134" s="562" t="s">
        <v>312</v>
      </c>
      <c r="CT134" s="562" t="s">
        <v>312</v>
      </c>
      <c r="CU134" s="562" t="s">
        <v>312</v>
      </c>
      <c r="CV134" s="562" t="s">
        <v>312</v>
      </c>
      <c r="CW134" s="562" t="s">
        <v>312</v>
      </c>
      <c r="CX134" s="562" t="s">
        <v>312</v>
      </c>
      <c r="CY134" s="562" t="s">
        <v>312</v>
      </c>
      <c r="CZ134" s="562" t="s">
        <v>312</v>
      </c>
      <c r="DA134" s="562" t="s">
        <v>312</v>
      </c>
      <c r="DB134" s="562" t="s">
        <v>312</v>
      </c>
      <c r="DC134" s="562" t="s">
        <v>312</v>
      </c>
      <c r="DD134" s="562" t="s">
        <v>312</v>
      </c>
      <c r="DE134" s="562" t="s">
        <v>312</v>
      </c>
      <c r="DF134" s="562" t="s">
        <v>312</v>
      </c>
      <c r="DG134" s="562" t="s">
        <v>312</v>
      </c>
      <c r="DH134" s="562" t="s">
        <v>312</v>
      </c>
      <c r="DI134" s="562" t="s">
        <v>312</v>
      </c>
      <c r="DJ134" s="562" t="s">
        <v>312</v>
      </c>
      <c r="DK134" s="562" t="s">
        <v>312</v>
      </c>
      <c r="DL134" s="562" t="s">
        <v>312</v>
      </c>
      <c r="DM134" s="562" t="s">
        <v>312</v>
      </c>
      <c r="DN134" s="562" t="s">
        <v>312</v>
      </c>
      <c r="DO134" s="562" t="s">
        <v>312</v>
      </c>
      <c r="DP134" s="562" t="s">
        <v>312</v>
      </c>
      <c r="DQ134" s="563" t="s">
        <v>312</v>
      </c>
      <c r="DR134" s="564" t="s">
        <v>312</v>
      </c>
      <c r="DS134" s="562" t="s">
        <v>312</v>
      </c>
      <c r="DT134" s="562" t="s">
        <v>312</v>
      </c>
      <c r="DU134" s="562" t="s">
        <v>312</v>
      </c>
      <c r="DV134" s="562" t="s">
        <v>312</v>
      </c>
      <c r="DW134" s="562" t="s">
        <v>312</v>
      </c>
      <c r="DX134" s="562" t="s">
        <v>312</v>
      </c>
      <c r="DY134" s="562" t="s">
        <v>312</v>
      </c>
      <c r="DZ134" s="562" t="s">
        <v>312</v>
      </c>
      <c r="EA134" s="562" t="s">
        <v>312</v>
      </c>
      <c r="EB134" s="562" t="s">
        <v>312</v>
      </c>
      <c r="EC134" s="562" t="s">
        <v>312</v>
      </c>
      <c r="ED134" s="562" t="s">
        <v>312</v>
      </c>
      <c r="EE134" s="562" t="s">
        <v>312</v>
      </c>
      <c r="EF134" s="562" t="s">
        <v>312</v>
      </c>
      <c r="EG134" s="562" t="s">
        <v>312</v>
      </c>
      <c r="EH134" s="562" t="s">
        <v>312</v>
      </c>
      <c r="EI134" s="562" t="s">
        <v>312</v>
      </c>
      <c r="EJ134" s="562" t="s">
        <v>312</v>
      </c>
      <c r="EK134" s="562" t="s">
        <v>312</v>
      </c>
      <c r="EL134" s="562" t="s">
        <v>312</v>
      </c>
      <c r="EM134" s="562" t="s">
        <v>312</v>
      </c>
      <c r="EN134" s="562" t="s">
        <v>312</v>
      </c>
      <c r="EO134" s="553" t="s">
        <v>312</v>
      </c>
      <c r="EP134" s="553" t="s">
        <v>312</v>
      </c>
      <c r="EQ134" s="553" t="s">
        <v>312</v>
      </c>
      <c r="ER134" s="553" t="s">
        <v>312</v>
      </c>
      <c r="ES134" s="553" t="s">
        <v>312</v>
      </c>
      <c r="ET134" s="553" t="s">
        <v>312</v>
      </c>
      <c r="EU134" s="553" t="s">
        <v>312</v>
      </c>
      <c r="EV134" s="553" t="s">
        <v>312</v>
      </c>
      <c r="EW134" s="553" t="s">
        <v>312</v>
      </c>
      <c r="EX134" s="553" t="s">
        <v>312</v>
      </c>
      <c r="EY134" s="553" t="s">
        <v>312</v>
      </c>
      <c r="EZ134" s="553" t="s">
        <v>312</v>
      </c>
      <c r="FA134" s="553" t="s">
        <v>312</v>
      </c>
      <c r="FB134" s="553" t="s">
        <v>312</v>
      </c>
      <c r="FC134" s="553" t="s">
        <v>312</v>
      </c>
      <c r="FD134" s="553" t="s">
        <v>312</v>
      </c>
      <c r="FE134" s="556" t="s">
        <v>312</v>
      </c>
      <c r="FF134" s="565"/>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row>
    <row r="135" spans="1:186" ht="15.75" customHeight="1" x14ac:dyDescent="0.2">
      <c r="A135" s="602" t="str">
        <f t="shared" si="6"/>
        <v>Mudflats</v>
      </c>
      <c r="B135" s="603" t="str">
        <f t="shared" si="4"/>
        <v>Mudflats/POOR</v>
      </c>
      <c r="C135" s="771"/>
      <c r="D135" s="766"/>
      <c r="E135" s="551" t="s">
        <v>331</v>
      </c>
      <c r="F135" s="552" t="s">
        <v>312</v>
      </c>
      <c r="G135" s="561" t="s">
        <v>312</v>
      </c>
      <c r="H135" s="562" t="s">
        <v>312</v>
      </c>
      <c r="I135" s="562" t="s">
        <v>312</v>
      </c>
      <c r="J135" s="566" t="s">
        <v>312</v>
      </c>
      <c r="K135" s="561" t="s">
        <v>312</v>
      </c>
      <c r="L135" s="562" t="s">
        <v>312</v>
      </c>
      <c r="M135" s="562" t="s">
        <v>312</v>
      </c>
      <c r="N135" s="566" t="s">
        <v>312</v>
      </c>
      <c r="O135" s="561" t="s">
        <v>312</v>
      </c>
      <c r="P135" s="562" t="s">
        <v>312</v>
      </c>
      <c r="Q135" s="562" t="s">
        <v>312</v>
      </c>
      <c r="R135" s="566" t="s">
        <v>312</v>
      </c>
      <c r="S135" s="561" t="s">
        <v>312</v>
      </c>
      <c r="T135" s="562" t="s">
        <v>312</v>
      </c>
      <c r="U135" s="562" t="s">
        <v>312</v>
      </c>
      <c r="V135" s="566" t="s">
        <v>312</v>
      </c>
      <c r="W135" s="561" t="s">
        <v>312</v>
      </c>
      <c r="X135" s="562" t="s">
        <v>312</v>
      </c>
      <c r="Y135" s="562" t="s">
        <v>312</v>
      </c>
      <c r="Z135" s="566" t="s">
        <v>312</v>
      </c>
      <c r="AA135" s="561" t="s">
        <v>312</v>
      </c>
      <c r="AB135" s="562" t="s">
        <v>312</v>
      </c>
      <c r="AC135" s="562" t="s">
        <v>312</v>
      </c>
      <c r="AD135" s="566" t="s">
        <v>312</v>
      </c>
      <c r="AE135" s="561" t="s">
        <v>312</v>
      </c>
      <c r="AF135" s="562" t="s">
        <v>312</v>
      </c>
      <c r="AG135" s="562" t="s">
        <v>312</v>
      </c>
      <c r="AH135" s="566" t="s">
        <v>312</v>
      </c>
      <c r="AI135" s="561" t="s">
        <v>312</v>
      </c>
      <c r="AJ135" s="562" t="s">
        <v>312</v>
      </c>
      <c r="AK135" s="562" t="s">
        <v>312</v>
      </c>
      <c r="AL135" s="566" t="s">
        <v>312</v>
      </c>
      <c r="AM135" s="561" t="s">
        <v>312</v>
      </c>
      <c r="AN135" s="562" t="s">
        <v>312</v>
      </c>
      <c r="AO135" s="562" t="s">
        <v>312</v>
      </c>
      <c r="AP135" s="566" t="s">
        <v>312</v>
      </c>
      <c r="AQ135" s="561" t="s">
        <v>312</v>
      </c>
      <c r="AR135" s="562" t="s">
        <v>312</v>
      </c>
      <c r="AS135" s="562" t="s">
        <v>312</v>
      </c>
      <c r="AT135" s="566" t="s">
        <v>312</v>
      </c>
      <c r="AU135" s="561" t="s">
        <v>312</v>
      </c>
      <c r="AV135" s="562" t="s">
        <v>312</v>
      </c>
      <c r="AW135" s="562" t="s">
        <v>312</v>
      </c>
      <c r="AX135" s="566" t="s">
        <v>312</v>
      </c>
      <c r="AY135" s="561" t="s">
        <v>312</v>
      </c>
      <c r="AZ135" s="562" t="s">
        <v>312</v>
      </c>
      <c r="BA135" s="562" t="s">
        <v>312</v>
      </c>
      <c r="BB135" s="566" t="s">
        <v>312</v>
      </c>
      <c r="BC135" s="561" t="s">
        <v>312</v>
      </c>
      <c r="BD135" s="562" t="s">
        <v>312</v>
      </c>
      <c r="BE135" s="562" t="s">
        <v>312</v>
      </c>
      <c r="BF135" s="566" t="s">
        <v>312</v>
      </c>
      <c r="BG135" s="561" t="s">
        <v>312</v>
      </c>
      <c r="BH135" s="562" t="s">
        <v>312</v>
      </c>
      <c r="BI135" s="562" t="s">
        <v>312</v>
      </c>
      <c r="BJ135" s="566" t="s">
        <v>312</v>
      </c>
      <c r="BK135" s="561" t="s">
        <v>312</v>
      </c>
      <c r="BL135" s="562" t="s">
        <v>312</v>
      </c>
      <c r="BM135" s="562" t="s">
        <v>312</v>
      </c>
      <c r="BN135" s="566" t="s">
        <v>312</v>
      </c>
      <c r="BO135" s="562" t="s">
        <v>312</v>
      </c>
      <c r="BP135" s="562" t="s">
        <v>312</v>
      </c>
      <c r="BQ135" s="562" t="s">
        <v>312</v>
      </c>
      <c r="BR135" s="562" t="s">
        <v>312</v>
      </c>
      <c r="BS135" s="562" t="s">
        <v>312</v>
      </c>
      <c r="BT135" s="562" t="s">
        <v>312</v>
      </c>
      <c r="BU135" s="562" t="s">
        <v>312</v>
      </c>
      <c r="BV135" s="553" t="s">
        <v>312</v>
      </c>
      <c r="BW135" s="553" t="s">
        <v>312</v>
      </c>
      <c r="BX135" s="553" t="s">
        <v>312</v>
      </c>
      <c r="BY135" s="553" t="s">
        <v>312</v>
      </c>
      <c r="BZ135" s="553" t="s">
        <v>312</v>
      </c>
      <c r="CA135" s="553" t="s">
        <v>312</v>
      </c>
      <c r="CB135" s="553" t="s">
        <v>312</v>
      </c>
      <c r="CC135" s="553" t="s">
        <v>312</v>
      </c>
      <c r="CD135" s="553" t="s">
        <v>312</v>
      </c>
      <c r="CE135" s="553" t="s">
        <v>312</v>
      </c>
      <c r="CF135" s="553" t="s">
        <v>312</v>
      </c>
      <c r="CG135" s="553" t="s">
        <v>312</v>
      </c>
      <c r="CH135" s="553" t="s">
        <v>312</v>
      </c>
      <c r="CI135" s="553" t="s">
        <v>312</v>
      </c>
      <c r="CJ135" s="553" t="s">
        <v>312</v>
      </c>
      <c r="CK135" s="553" t="s">
        <v>312</v>
      </c>
      <c r="CL135" s="553" t="s">
        <v>312</v>
      </c>
      <c r="CM135" s="553" t="s">
        <v>312</v>
      </c>
      <c r="CN135" s="553" t="s">
        <v>312</v>
      </c>
      <c r="CO135" s="553" t="s">
        <v>312</v>
      </c>
      <c r="CP135" s="553" t="s">
        <v>312</v>
      </c>
      <c r="CQ135" s="553" t="s">
        <v>312</v>
      </c>
      <c r="CR135" s="553" t="s">
        <v>312</v>
      </c>
      <c r="CS135" s="553" t="s">
        <v>312</v>
      </c>
      <c r="CT135" s="553" t="s">
        <v>312</v>
      </c>
      <c r="CU135" s="553" t="s">
        <v>312</v>
      </c>
      <c r="CV135" s="553" t="s">
        <v>312</v>
      </c>
      <c r="CW135" s="553" t="s">
        <v>312</v>
      </c>
      <c r="CX135" s="553" t="s">
        <v>312</v>
      </c>
      <c r="CY135" s="553" t="s">
        <v>312</v>
      </c>
      <c r="CZ135" s="553" t="s">
        <v>312</v>
      </c>
      <c r="DA135" s="553" t="s">
        <v>312</v>
      </c>
      <c r="DB135" s="553" t="s">
        <v>312</v>
      </c>
      <c r="DC135" s="553" t="s">
        <v>312</v>
      </c>
      <c r="DD135" s="553" t="s">
        <v>312</v>
      </c>
      <c r="DE135" s="553" t="s">
        <v>312</v>
      </c>
      <c r="DF135" s="553" t="s">
        <v>312</v>
      </c>
      <c r="DG135" s="553" t="s">
        <v>312</v>
      </c>
      <c r="DH135" s="553" t="s">
        <v>312</v>
      </c>
      <c r="DI135" s="553" t="s">
        <v>312</v>
      </c>
      <c r="DJ135" s="553" t="s">
        <v>312</v>
      </c>
      <c r="DK135" s="553" t="s">
        <v>312</v>
      </c>
      <c r="DL135" s="553" t="s">
        <v>312</v>
      </c>
      <c r="DM135" s="553" t="s">
        <v>312</v>
      </c>
      <c r="DN135" s="553" t="s">
        <v>312</v>
      </c>
      <c r="DO135" s="553" t="s">
        <v>312</v>
      </c>
      <c r="DP135" s="553" t="s">
        <v>312</v>
      </c>
      <c r="DQ135" s="555" t="s">
        <v>312</v>
      </c>
      <c r="DR135" s="552" t="s">
        <v>312</v>
      </c>
      <c r="DS135" s="553" t="s">
        <v>312</v>
      </c>
      <c r="DT135" s="553" t="s">
        <v>312</v>
      </c>
      <c r="DU135" s="553" t="s">
        <v>312</v>
      </c>
      <c r="DV135" s="553" t="s">
        <v>312</v>
      </c>
      <c r="DW135" s="553" t="s">
        <v>312</v>
      </c>
      <c r="DX135" s="553" t="s">
        <v>312</v>
      </c>
      <c r="DY135" s="553" t="s">
        <v>312</v>
      </c>
      <c r="DZ135" s="553" t="s">
        <v>312</v>
      </c>
      <c r="EA135" s="553" t="s">
        <v>312</v>
      </c>
      <c r="EB135" s="553" t="s">
        <v>312</v>
      </c>
      <c r="EC135" s="553" t="s">
        <v>312</v>
      </c>
      <c r="ED135" s="553" t="s">
        <v>312</v>
      </c>
      <c r="EE135" s="562" t="s">
        <v>312</v>
      </c>
      <c r="EF135" s="574">
        <v>4</v>
      </c>
      <c r="EG135" s="574">
        <v>8</v>
      </c>
      <c r="EH135" s="553" t="s">
        <v>312</v>
      </c>
      <c r="EI135" s="553" t="s">
        <v>312</v>
      </c>
      <c r="EJ135" s="553" t="s">
        <v>312</v>
      </c>
      <c r="EK135" s="553" t="s">
        <v>312</v>
      </c>
      <c r="EL135" s="553" t="s">
        <v>312</v>
      </c>
      <c r="EM135" s="553" t="s">
        <v>312</v>
      </c>
      <c r="EN135" s="553" t="s">
        <v>312</v>
      </c>
      <c r="EO135" s="553" t="s">
        <v>312</v>
      </c>
      <c r="EP135" s="553" t="s">
        <v>312</v>
      </c>
      <c r="EQ135" s="553" t="s">
        <v>312</v>
      </c>
      <c r="ER135" s="553" t="s">
        <v>312</v>
      </c>
      <c r="ES135" s="553" t="s">
        <v>312</v>
      </c>
      <c r="ET135" s="553" t="s">
        <v>312</v>
      </c>
      <c r="EU135" s="553" t="s">
        <v>312</v>
      </c>
      <c r="EV135" s="553" t="s">
        <v>312</v>
      </c>
      <c r="EW135" s="553" t="s">
        <v>312</v>
      </c>
      <c r="EX135" s="553" t="s">
        <v>312</v>
      </c>
      <c r="EY135" s="553" t="s">
        <v>312</v>
      </c>
      <c r="EZ135" s="553" t="s">
        <v>312</v>
      </c>
      <c r="FA135" s="553" t="s">
        <v>312</v>
      </c>
      <c r="FB135" s="553" t="s">
        <v>312</v>
      </c>
      <c r="FC135" s="553" t="s">
        <v>312</v>
      </c>
      <c r="FD135" s="553" t="s">
        <v>312</v>
      </c>
      <c r="FE135" s="556" t="s">
        <v>312</v>
      </c>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row>
    <row r="136" spans="1:186" ht="15.75" customHeight="1" x14ac:dyDescent="0.2">
      <c r="A136" s="602" t="str">
        <f t="shared" si="6"/>
        <v>Mudflats</v>
      </c>
      <c r="B136" s="603" t="str">
        <f t="shared" si="4"/>
        <v>Mudflats/MODERATE</v>
      </c>
      <c r="C136" s="771"/>
      <c r="D136" s="766"/>
      <c r="E136" s="551" t="s">
        <v>130</v>
      </c>
      <c r="F136" s="552" t="s">
        <v>312</v>
      </c>
      <c r="G136" s="561" t="s">
        <v>312</v>
      </c>
      <c r="H136" s="562" t="s">
        <v>312</v>
      </c>
      <c r="I136" s="562" t="s">
        <v>312</v>
      </c>
      <c r="J136" s="566" t="s">
        <v>312</v>
      </c>
      <c r="K136" s="561" t="s">
        <v>312</v>
      </c>
      <c r="L136" s="562" t="s">
        <v>312</v>
      </c>
      <c r="M136" s="562" t="s">
        <v>312</v>
      </c>
      <c r="N136" s="566" t="s">
        <v>312</v>
      </c>
      <c r="O136" s="561" t="s">
        <v>312</v>
      </c>
      <c r="P136" s="562" t="s">
        <v>312</v>
      </c>
      <c r="Q136" s="562" t="s">
        <v>312</v>
      </c>
      <c r="R136" s="566" t="s">
        <v>312</v>
      </c>
      <c r="S136" s="561" t="s">
        <v>312</v>
      </c>
      <c r="T136" s="562" t="s">
        <v>312</v>
      </c>
      <c r="U136" s="562" t="s">
        <v>312</v>
      </c>
      <c r="V136" s="566" t="s">
        <v>312</v>
      </c>
      <c r="W136" s="561" t="s">
        <v>312</v>
      </c>
      <c r="X136" s="562" t="s">
        <v>312</v>
      </c>
      <c r="Y136" s="562" t="s">
        <v>312</v>
      </c>
      <c r="Z136" s="566" t="s">
        <v>312</v>
      </c>
      <c r="AA136" s="561" t="s">
        <v>312</v>
      </c>
      <c r="AB136" s="562" t="s">
        <v>312</v>
      </c>
      <c r="AC136" s="562" t="s">
        <v>312</v>
      </c>
      <c r="AD136" s="566" t="s">
        <v>312</v>
      </c>
      <c r="AE136" s="561" t="s">
        <v>312</v>
      </c>
      <c r="AF136" s="562" t="s">
        <v>312</v>
      </c>
      <c r="AG136" s="562" t="s">
        <v>312</v>
      </c>
      <c r="AH136" s="566" t="s">
        <v>312</v>
      </c>
      <c r="AI136" s="561" t="s">
        <v>312</v>
      </c>
      <c r="AJ136" s="562" t="s">
        <v>312</v>
      </c>
      <c r="AK136" s="562" t="s">
        <v>312</v>
      </c>
      <c r="AL136" s="566" t="s">
        <v>312</v>
      </c>
      <c r="AM136" s="561" t="s">
        <v>312</v>
      </c>
      <c r="AN136" s="562" t="s">
        <v>312</v>
      </c>
      <c r="AO136" s="562" t="s">
        <v>312</v>
      </c>
      <c r="AP136" s="566" t="s">
        <v>312</v>
      </c>
      <c r="AQ136" s="561" t="s">
        <v>312</v>
      </c>
      <c r="AR136" s="562" t="s">
        <v>312</v>
      </c>
      <c r="AS136" s="562" t="s">
        <v>312</v>
      </c>
      <c r="AT136" s="566" t="s">
        <v>312</v>
      </c>
      <c r="AU136" s="561" t="s">
        <v>312</v>
      </c>
      <c r="AV136" s="562" t="s">
        <v>312</v>
      </c>
      <c r="AW136" s="562" t="s">
        <v>312</v>
      </c>
      <c r="AX136" s="566" t="s">
        <v>312</v>
      </c>
      <c r="AY136" s="561" t="s">
        <v>312</v>
      </c>
      <c r="AZ136" s="562" t="s">
        <v>312</v>
      </c>
      <c r="BA136" s="562" t="s">
        <v>312</v>
      </c>
      <c r="BB136" s="566" t="s">
        <v>312</v>
      </c>
      <c r="BC136" s="561" t="s">
        <v>312</v>
      </c>
      <c r="BD136" s="562" t="s">
        <v>312</v>
      </c>
      <c r="BE136" s="562" t="s">
        <v>312</v>
      </c>
      <c r="BF136" s="566" t="s">
        <v>312</v>
      </c>
      <c r="BG136" s="561" t="s">
        <v>312</v>
      </c>
      <c r="BH136" s="562" t="s">
        <v>312</v>
      </c>
      <c r="BI136" s="562" t="s">
        <v>312</v>
      </c>
      <c r="BJ136" s="566" t="s">
        <v>312</v>
      </c>
      <c r="BK136" s="561" t="s">
        <v>312</v>
      </c>
      <c r="BL136" s="562" t="s">
        <v>312</v>
      </c>
      <c r="BM136" s="562" t="s">
        <v>312</v>
      </c>
      <c r="BN136" s="566" t="s">
        <v>312</v>
      </c>
      <c r="BO136" s="562" t="s">
        <v>312</v>
      </c>
      <c r="BP136" s="562" t="s">
        <v>312</v>
      </c>
      <c r="BQ136" s="562" t="s">
        <v>312</v>
      </c>
      <c r="BR136" s="562" t="s">
        <v>312</v>
      </c>
      <c r="BS136" s="562" t="s">
        <v>312</v>
      </c>
      <c r="BT136" s="562" t="s">
        <v>312</v>
      </c>
      <c r="BU136" s="562" t="s">
        <v>312</v>
      </c>
      <c r="BV136" s="553" t="s">
        <v>312</v>
      </c>
      <c r="BW136" s="553" t="s">
        <v>312</v>
      </c>
      <c r="BX136" s="553" t="s">
        <v>312</v>
      </c>
      <c r="BY136" s="553" t="s">
        <v>312</v>
      </c>
      <c r="BZ136" s="553" t="s">
        <v>312</v>
      </c>
      <c r="CA136" s="553" t="s">
        <v>312</v>
      </c>
      <c r="CB136" s="553" t="s">
        <v>312</v>
      </c>
      <c r="CC136" s="553" t="s">
        <v>312</v>
      </c>
      <c r="CD136" s="553" t="s">
        <v>312</v>
      </c>
      <c r="CE136" s="553" t="s">
        <v>312</v>
      </c>
      <c r="CF136" s="553" t="s">
        <v>312</v>
      </c>
      <c r="CG136" s="553" t="s">
        <v>312</v>
      </c>
      <c r="CH136" s="553" t="s">
        <v>312</v>
      </c>
      <c r="CI136" s="553" t="s">
        <v>312</v>
      </c>
      <c r="CJ136" s="553" t="s">
        <v>312</v>
      </c>
      <c r="CK136" s="553" t="s">
        <v>312</v>
      </c>
      <c r="CL136" s="553" t="s">
        <v>312</v>
      </c>
      <c r="CM136" s="553" t="s">
        <v>312</v>
      </c>
      <c r="CN136" s="553" t="s">
        <v>312</v>
      </c>
      <c r="CO136" s="553" t="s">
        <v>312</v>
      </c>
      <c r="CP136" s="553" t="s">
        <v>312</v>
      </c>
      <c r="CQ136" s="553" t="s">
        <v>312</v>
      </c>
      <c r="CR136" s="553" t="s">
        <v>312</v>
      </c>
      <c r="CS136" s="553" t="s">
        <v>312</v>
      </c>
      <c r="CT136" s="553" t="s">
        <v>312</v>
      </c>
      <c r="CU136" s="553" t="s">
        <v>312</v>
      </c>
      <c r="CV136" s="553" t="s">
        <v>312</v>
      </c>
      <c r="CW136" s="553" t="s">
        <v>312</v>
      </c>
      <c r="CX136" s="553" t="s">
        <v>312</v>
      </c>
      <c r="CY136" s="553" t="s">
        <v>312</v>
      </c>
      <c r="CZ136" s="553" t="s">
        <v>312</v>
      </c>
      <c r="DA136" s="553" t="s">
        <v>312</v>
      </c>
      <c r="DB136" s="553" t="s">
        <v>312</v>
      </c>
      <c r="DC136" s="553" t="s">
        <v>312</v>
      </c>
      <c r="DD136" s="553" t="s">
        <v>312</v>
      </c>
      <c r="DE136" s="553" t="s">
        <v>312</v>
      </c>
      <c r="DF136" s="553" t="s">
        <v>312</v>
      </c>
      <c r="DG136" s="553" t="s">
        <v>312</v>
      </c>
      <c r="DH136" s="553" t="s">
        <v>312</v>
      </c>
      <c r="DI136" s="553" t="s">
        <v>312</v>
      </c>
      <c r="DJ136" s="553" t="s">
        <v>312</v>
      </c>
      <c r="DK136" s="553" t="s">
        <v>312</v>
      </c>
      <c r="DL136" s="553" t="s">
        <v>312</v>
      </c>
      <c r="DM136" s="553" t="s">
        <v>312</v>
      </c>
      <c r="DN136" s="553" t="s">
        <v>312</v>
      </c>
      <c r="DO136" s="553" t="s">
        <v>312</v>
      </c>
      <c r="DP136" s="553" t="s">
        <v>312</v>
      </c>
      <c r="DQ136" s="555" t="s">
        <v>312</v>
      </c>
      <c r="DR136" s="552" t="s">
        <v>312</v>
      </c>
      <c r="DS136" s="553" t="s">
        <v>312</v>
      </c>
      <c r="DT136" s="553" t="s">
        <v>312</v>
      </c>
      <c r="DU136" s="553" t="s">
        <v>312</v>
      </c>
      <c r="DV136" s="553" t="s">
        <v>312</v>
      </c>
      <c r="DW136" s="553" t="s">
        <v>312</v>
      </c>
      <c r="DX136" s="553" t="s">
        <v>312</v>
      </c>
      <c r="DY136" s="553" t="s">
        <v>312</v>
      </c>
      <c r="DZ136" s="553" t="s">
        <v>312</v>
      </c>
      <c r="EA136" s="553" t="s">
        <v>312</v>
      </c>
      <c r="EB136" s="553" t="s">
        <v>312</v>
      </c>
      <c r="EC136" s="553" t="s">
        <v>312</v>
      </c>
      <c r="ED136" s="553" t="s">
        <v>312</v>
      </c>
      <c r="EE136" s="562" t="s">
        <v>312</v>
      </c>
      <c r="EF136" s="562" t="s">
        <v>312</v>
      </c>
      <c r="EG136" s="574">
        <v>4</v>
      </c>
      <c r="EH136" s="553" t="s">
        <v>312</v>
      </c>
      <c r="EI136" s="553" t="s">
        <v>312</v>
      </c>
      <c r="EJ136" s="553" t="s">
        <v>312</v>
      </c>
      <c r="EK136" s="553" t="s">
        <v>312</v>
      </c>
      <c r="EL136" s="553" t="s">
        <v>312</v>
      </c>
      <c r="EM136" s="553" t="s">
        <v>312</v>
      </c>
      <c r="EN136" s="553" t="s">
        <v>312</v>
      </c>
      <c r="EO136" s="553" t="s">
        <v>312</v>
      </c>
      <c r="EP136" s="553" t="s">
        <v>312</v>
      </c>
      <c r="EQ136" s="553" t="s">
        <v>312</v>
      </c>
      <c r="ER136" s="553" t="s">
        <v>312</v>
      </c>
      <c r="ES136" s="553" t="s">
        <v>312</v>
      </c>
      <c r="ET136" s="553" t="s">
        <v>312</v>
      </c>
      <c r="EU136" s="553" t="s">
        <v>312</v>
      </c>
      <c r="EV136" s="553" t="s">
        <v>312</v>
      </c>
      <c r="EW136" s="553" t="s">
        <v>312</v>
      </c>
      <c r="EX136" s="553" t="s">
        <v>312</v>
      </c>
      <c r="EY136" s="553" t="s">
        <v>312</v>
      </c>
      <c r="EZ136" s="553" t="s">
        <v>312</v>
      </c>
      <c r="FA136" s="553" t="s">
        <v>312</v>
      </c>
      <c r="FB136" s="553" t="s">
        <v>312</v>
      </c>
      <c r="FC136" s="553" t="s">
        <v>312</v>
      </c>
      <c r="FD136" s="553" t="s">
        <v>312</v>
      </c>
      <c r="FE136" s="556" t="s">
        <v>312</v>
      </c>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row>
    <row r="137" spans="1:186" ht="15.75" customHeight="1" x14ac:dyDescent="0.2">
      <c r="A137" s="602" t="str">
        <f t="shared" si="6"/>
        <v>Mudflats</v>
      </c>
      <c r="B137" s="603" t="str">
        <f t="shared" si="4"/>
        <v>Mudflats/GOOD</v>
      </c>
      <c r="C137" s="771"/>
      <c r="D137" s="773"/>
      <c r="E137" s="551" t="s">
        <v>332</v>
      </c>
      <c r="F137" s="552" t="s">
        <v>312</v>
      </c>
      <c r="G137" s="561" t="s">
        <v>312</v>
      </c>
      <c r="H137" s="562" t="s">
        <v>312</v>
      </c>
      <c r="I137" s="562" t="s">
        <v>312</v>
      </c>
      <c r="J137" s="566" t="s">
        <v>312</v>
      </c>
      <c r="K137" s="561" t="s">
        <v>312</v>
      </c>
      <c r="L137" s="562" t="s">
        <v>312</v>
      </c>
      <c r="M137" s="562" t="s">
        <v>312</v>
      </c>
      <c r="N137" s="566" t="s">
        <v>312</v>
      </c>
      <c r="O137" s="561" t="s">
        <v>312</v>
      </c>
      <c r="P137" s="562" t="s">
        <v>312</v>
      </c>
      <c r="Q137" s="562" t="s">
        <v>312</v>
      </c>
      <c r="R137" s="566" t="s">
        <v>312</v>
      </c>
      <c r="S137" s="561" t="s">
        <v>312</v>
      </c>
      <c r="T137" s="562" t="s">
        <v>312</v>
      </c>
      <c r="U137" s="562" t="s">
        <v>312</v>
      </c>
      <c r="V137" s="566" t="s">
        <v>312</v>
      </c>
      <c r="W137" s="561" t="s">
        <v>312</v>
      </c>
      <c r="X137" s="562" t="s">
        <v>312</v>
      </c>
      <c r="Y137" s="562" t="s">
        <v>312</v>
      </c>
      <c r="Z137" s="566" t="s">
        <v>312</v>
      </c>
      <c r="AA137" s="561" t="s">
        <v>312</v>
      </c>
      <c r="AB137" s="562" t="s">
        <v>312</v>
      </c>
      <c r="AC137" s="562" t="s">
        <v>312</v>
      </c>
      <c r="AD137" s="566" t="s">
        <v>312</v>
      </c>
      <c r="AE137" s="561" t="s">
        <v>312</v>
      </c>
      <c r="AF137" s="562" t="s">
        <v>312</v>
      </c>
      <c r="AG137" s="562" t="s">
        <v>312</v>
      </c>
      <c r="AH137" s="566" t="s">
        <v>312</v>
      </c>
      <c r="AI137" s="561" t="s">
        <v>312</v>
      </c>
      <c r="AJ137" s="562" t="s">
        <v>312</v>
      </c>
      <c r="AK137" s="562" t="s">
        <v>312</v>
      </c>
      <c r="AL137" s="566" t="s">
        <v>312</v>
      </c>
      <c r="AM137" s="561" t="s">
        <v>312</v>
      </c>
      <c r="AN137" s="562" t="s">
        <v>312</v>
      </c>
      <c r="AO137" s="562" t="s">
        <v>312</v>
      </c>
      <c r="AP137" s="566" t="s">
        <v>312</v>
      </c>
      <c r="AQ137" s="561" t="s">
        <v>312</v>
      </c>
      <c r="AR137" s="562" t="s">
        <v>312</v>
      </c>
      <c r="AS137" s="562" t="s">
        <v>312</v>
      </c>
      <c r="AT137" s="566" t="s">
        <v>312</v>
      </c>
      <c r="AU137" s="561" t="s">
        <v>312</v>
      </c>
      <c r="AV137" s="562" t="s">
        <v>312</v>
      </c>
      <c r="AW137" s="562" t="s">
        <v>312</v>
      </c>
      <c r="AX137" s="566" t="s">
        <v>312</v>
      </c>
      <c r="AY137" s="561" t="s">
        <v>312</v>
      </c>
      <c r="AZ137" s="562" t="s">
        <v>312</v>
      </c>
      <c r="BA137" s="562" t="s">
        <v>312</v>
      </c>
      <c r="BB137" s="566" t="s">
        <v>312</v>
      </c>
      <c r="BC137" s="561" t="s">
        <v>312</v>
      </c>
      <c r="BD137" s="562" t="s">
        <v>312</v>
      </c>
      <c r="BE137" s="562" t="s">
        <v>312</v>
      </c>
      <c r="BF137" s="566" t="s">
        <v>312</v>
      </c>
      <c r="BG137" s="561" t="s">
        <v>312</v>
      </c>
      <c r="BH137" s="562" t="s">
        <v>312</v>
      </c>
      <c r="BI137" s="562" t="s">
        <v>312</v>
      </c>
      <c r="BJ137" s="566" t="s">
        <v>312</v>
      </c>
      <c r="BK137" s="561" t="s">
        <v>312</v>
      </c>
      <c r="BL137" s="562" t="s">
        <v>312</v>
      </c>
      <c r="BM137" s="562" t="s">
        <v>312</v>
      </c>
      <c r="BN137" s="566" t="s">
        <v>312</v>
      </c>
      <c r="BO137" s="562" t="s">
        <v>312</v>
      </c>
      <c r="BP137" s="562" t="s">
        <v>312</v>
      </c>
      <c r="BQ137" s="562" t="s">
        <v>312</v>
      </c>
      <c r="BR137" s="562" t="s">
        <v>312</v>
      </c>
      <c r="BS137" s="562" t="s">
        <v>312</v>
      </c>
      <c r="BT137" s="562" t="s">
        <v>312</v>
      </c>
      <c r="BU137" s="562" t="s">
        <v>312</v>
      </c>
      <c r="BV137" s="553" t="s">
        <v>312</v>
      </c>
      <c r="BW137" s="553" t="s">
        <v>312</v>
      </c>
      <c r="BX137" s="553" t="s">
        <v>312</v>
      </c>
      <c r="BY137" s="553" t="s">
        <v>312</v>
      </c>
      <c r="BZ137" s="553" t="s">
        <v>312</v>
      </c>
      <c r="CA137" s="553" t="s">
        <v>312</v>
      </c>
      <c r="CB137" s="553" t="s">
        <v>312</v>
      </c>
      <c r="CC137" s="553" t="s">
        <v>312</v>
      </c>
      <c r="CD137" s="553" t="s">
        <v>312</v>
      </c>
      <c r="CE137" s="553" t="s">
        <v>312</v>
      </c>
      <c r="CF137" s="553" t="s">
        <v>312</v>
      </c>
      <c r="CG137" s="553" t="s">
        <v>312</v>
      </c>
      <c r="CH137" s="553" t="s">
        <v>312</v>
      </c>
      <c r="CI137" s="553" t="s">
        <v>312</v>
      </c>
      <c r="CJ137" s="553" t="s">
        <v>312</v>
      </c>
      <c r="CK137" s="553" t="s">
        <v>312</v>
      </c>
      <c r="CL137" s="553" t="s">
        <v>312</v>
      </c>
      <c r="CM137" s="553" t="s">
        <v>312</v>
      </c>
      <c r="CN137" s="553" t="s">
        <v>312</v>
      </c>
      <c r="CO137" s="553" t="s">
        <v>312</v>
      </c>
      <c r="CP137" s="553" t="s">
        <v>312</v>
      </c>
      <c r="CQ137" s="553" t="s">
        <v>312</v>
      </c>
      <c r="CR137" s="553" t="s">
        <v>312</v>
      </c>
      <c r="CS137" s="553" t="s">
        <v>312</v>
      </c>
      <c r="CT137" s="553" t="s">
        <v>312</v>
      </c>
      <c r="CU137" s="553" t="s">
        <v>312</v>
      </c>
      <c r="CV137" s="553" t="s">
        <v>312</v>
      </c>
      <c r="CW137" s="553" t="s">
        <v>312</v>
      </c>
      <c r="CX137" s="553" t="s">
        <v>312</v>
      </c>
      <c r="CY137" s="553" t="s">
        <v>312</v>
      </c>
      <c r="CZ137" s="553" t="s">
        <v>312</v>
      </c>
      <c r="DA137" s="553" t="s">
        <v>312</v>
      </c>
      <c r="DB137" s="553" t="s">
        <v>312</v>
      </c>
      <c r="DC137" s="553" t="s">
        <v>312</v>
      </c>
      <c r="DD137" s="553" t="s">
        <v>312</v>
      </c>
      <c r="DE137" s="553" t="s">
        <v>312</v>
      </c>
      <c r="DF137" s="553" t="s">
        <v>312</v>
      </c>
      <c r="DG137" s="553" t="s">
        <v>312</v>
      </c>
      <c r="DH137" s="553" t="s">
        <v>312</v>
      </c>
      <c r="DI137" s="553" t="s">
        <v>312</v>
      </c>
      <c r="DJ137" s="553" t="s">
        <v>312</v>
      </c>
      <c r="DK137" s="553" t="s">
        <v>312</v>
      </c>
      <c r="DL137" s="553" t="s">
        <v>312</v>
      </c>
      <c r="DM137" s="553" t="s">
        <v>312</v>
      </c>
      <c r="DN137" s="553" t="s">
        <v>312</v>
      </c>
      <c r="DO137" s="553" t="s">
        <v>312</v>
      </c>
      <c r="DP137" s="553" t="s">
        <v>312</v>
      </c>
      <c r="DQ137" s="555" t="s">
        <v>312</v>
      </c>
      <c r="DR137" s="552" t="s">
        <v>312</v>
      </c>
      <c r="DS137" s="553" t="s">
        <v>312</v>
      </c>
      <c r="DT137" s="553" t="s">
        <v>312</v>
      </c>
      <c r="DU137" s="553" t="s">
        <v>312</v>
      </c>
      <c r="DV137" s="553" t="s">
        <v>312</v>
      </c>
      <c r="DW137" s="553" t="s">
        <v>312</v>
      </c>
      <c r="DX137" s="553" t="s">
        <v>312</v>
      </c>
      <c r="DY137" s="553" t="s">
        <v>312</v>
      </c>
      <c r="DZ137" s="553" t="s">
        <v>312</v>
      </c>
      <c r="EA137" s="553" t="s">
        <v>312</v>
      </c>
      <c r="EB137" s="553" t="s">
        <v>312</v>
      </c>
      <c r="EC137" s="553" t="s">
        <v>312</v>
      </c>
      <c r="ED137" s="553" t="s">
        <v>312</v>
      </c>
      <c r="EE137" s="562" t="s">
        <v>312</v>
      </c>
      <c r="EF137" s="562" t="s">
        <v>312</v>
      </c>
      <c r="EG137" s="562" t="s">
        <v>312</v>
      </c>
      <c r="EH137" s="553" t="s">
        <v>312</v>
      </c>
      <c r="EI137" s="553" t="s">
        <v>312</v>
      </c>
      <c r="EJ137" s="553" t="s">
        <v>312</v>
      </c>
      <c r="EK137" s="553" t="s">
        <v>312</v>
      </c>
      <c r="EL137" s="553" t="s">
        <v>312</v>
      </c>
      <c r="EM137" s="553" t="s">
        <v>312</v>
      </c>
      <c r="EN137" s="553" t="s">
        <v>312</v>
      </c>
      <c r="EO137" s="553" t="s">
        <v>312</v>
      </c>
      <c r="EP137" s="553" t="s">
        <v>312</v>
      </c>
      <c r="EQ137" s="553" t="s">
        <v>312</v>
      </c>
      <c r="ER137" s="553" t="s">
        <v>312</v>
      </c>
      <c r="ES137" s="553" t="s">
        <v>312</v>
      </c>
      <c r="ET137" s="553" t="s">
        <v>312</v>
      </c>
      <c r="EU137" s="553" t="s">
        <v>312</v>
      </c>
      <c r="EV137" s="553" t="s">
        <v>312</v>
      </c>
      <c r="EW137" s="553" t="s">
        <v>312</v>
      </c>
      <c r="EX137" s="553" t="s">
        <v>312</v>
      </c>
      <c r="EY137" s="553" t="s">
        <v>312</v>
      </c>
      <c r="EZ137" s="553" t="s">
        <v>312</v>
      </c>
      <c r="FA137" s="553" t="s">
        <v>312</v>
      </c>
      <c r="FB137" s="553" t="s">
        <v>312</v>
      </c>
      <c r="FC137" s="553" t="s">
        <v>312</v>
      </c>
      <c r="FD137" s="553" t="s">
        <v>312</v>
      </c>
      <c r="FE137" s="556" t="s">
        <v>312</v>
      </c>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row>
    <row r="138" spans="1:186" ht="15.75" customHeight="1" x14ac:dyDescent="0.2">
      <c r="A138" s="602" t="str">
        <f t="shared" si="6"/>
        <v>Rocky shore</v>
      </c>
      <c r="B138" s="603" t="str">
        <f t="shared" si="4"/>
        <v>Rocky shore/NA</v>
      </c>
      <c r="C138" s="771"/>
      <c r="D138" s="765" t="str">
        <f>'Z2 DISTINCTIVENESS'!B62</f>
        <v>Rocky shore</v>
      </c>
      <c r="E138" s="551" t="s">
        <v>310</v>
      </c>
      <c r="F138" s="552" t="s">
        <v>312</v>
      </c>
      <c r="G138" s="561" t="s">
        <v>312</v>
      </c>
      <c r="H138" s="562" t="s">
        <v>312</v>
      </c>
      <c r="I138" s="562" t="s">
        <v>312</v>
      </c>
      <c r="J138" s="566" t="s">
        <v>312</v>
      </c>
      <c r="K138" s="561" t="s">
        <v>312</v>
      </c>
      <c r="L138" s="562" t="s">
        <v>312</v>
      </c>
      <c r="M138" s="562" t="s">
        <v>312</v>
      </c>
      <c r="N138" s="566" t="s">
        <v>312</v>
      </c>
      <c r="O138" s="561" t="s">
        <v>312</v>
      </c>
      <c r="P138" s="562" t="s">
        <v>312</v>
      </c>
      <c r="Q138" s="562" t="s">
        <v>312</v>
      </c>
      <c r="R138" s="566" t="s">
        <v>312</v>
      </c>
      <c r="S138" s="561" t="s">
        <v>312</v>
      </c>
      <c r="T138" s="562" t="s">
        <v>312</v>
      </c>
      <c r="U138" s="562" t="s">
        <v>312</v>
      </c>
      <c r="V138" s="566" t="s">
        <v>312</v>
      </c>
      <c r="W138" s="561" t="s">
        <v>312</v>
      </c>
      <c r="X138" s="562" t="s">
        <v>312</v>
      </c>
      <c r="Y138" s="562" t="s">
        <v>312</v>
      </c>
      <c r="Z138" s="566" t="s">
        <v>312</v>
      </c>
      <c r="AA138" s="561" t="s">
        <v>312</v>
      </c>
      <c r="AB138" s="562" t="s">
        <v>312</v>
      </c>
      <c r="AC138" s="562" t="s">
        <v>312</v>
      </c>
      <c r="AD138" s="566" t="s">
        <v>312</v>
      </c>
      <c r="AE138" s="561" t="s">
        <v>312</v>
      </c>
      <c r="AF138" s="562" t="s">
        <v>312</v>
      </c>
      <c r="AG138" s="562" t="s">
        <v>312</v>
      </c>
      <c r="AH138" s="566" t="s">
        <v>312</v>
      </c>
      <c r="AI138" s="561" t="s">
        <v>312</v>
      </c>
      <c r="AJ138" s="562" t="s">
        <v>312</v>
      </c>
      <c r="AK138" s="562" t="s">
        <v>312</v>
      </c>
      <c r="AL138" s="566" t="s">
        <v>312</v>
      </c>
      <c r="AM138" s="561" t="s">
        <v>312</v>
      </c>
      <c r="AN138" s="562" t="s">
        <v>312</v>
      </c>
      <c r="AO138" s="562" t="s">
        <v>312</v>
      </c>
      <c r="AP138" s="566" t="s">
        <v>312</v>
      </c>
      <c r="AQ138" s="561" t="s">
        <v>312</v>
      </c>
      <c r="AR138" s="562" t="s">
        <v>312</v>
      </c>
      <c r="AS138" s="562" t="s">
        <v>312</v>
      </c>
      <c r="AT138" s="566" t="s">
        <v>312</v>
      </c>
      <c r="AU138" s="561" t="s">
        <v>312</v>
      </c>
      <c r="AV138" s="562" t="s">
        <v>312</v>
      </c>
      <c r="AW138" s="562" t="s">
        <v>312</v>
      </c>
      <c r="AX138" s="566" t="s">
        <v>312</v>
      </c>
      <c r="AY138" s="561" t="s">
        <v>312</v>
      </c>
      <c r="AZ138" s="562" t="s">
        <v>312</v>
      </c>
      <c r="BA138" s="562" t="s">
        <v>312</v>
      </c>
      <c r="BB138" s="566" t="s">
        <v>312</v>
      </c>
      <c r="BC138" s="561" t="s">
        <v>312</v>
      </c>
      <c r="BD138" s="562" t="s">
        <v>312</v>
      </c>
      <c r="BE138" s="562" t="s">
        <v>312</v>
      </c>
      <c r="BF138" s="566" t="s">
        <v>312</v>
      </c>
      <c r="BG138" s="561" t="s">
        <v>312</v>
      </c>
      <c r="BH138" s="562" t="s">
        <v>312</v>
      </c>
      <c r="BI138" s="562" t="s">
        <v>312</v>
      </c>
      <c r="BJ138" s="566" t="s">
        <v>312</v>
      </c>
      <c r="BK138" s="561" t="s">
        <v>312</v>
      </c>
      <c r="BL138" s="562" t="s">
        <v>312</v>
      </c>
      <c r="BM138" s="562" t="s">
        <v>312</v>
      </c>
      <c r="BN138" s="566" t="s">
        <v>312</v>
      </c>
      <c r="BO138" s="562" t="s">
        <v>312</v>
      </c>
      <c r="BP138" s="562" t="s">
        <v>312</v>
      </c>
      <c r="BQ138" s="562" t="s">
        <v>312</v>
      </c>
      <c r="BR138" s="562" t="s">
        <v>312</v>
      </c>
      <c r="BS138" s="562" t="s">
        <v>312</v>
      </c>
      <c r="BT138" s="562" t="s">
        <v>312</v>
      </c>
      <c r="BU138" s="562" t="s">
        <v>312</v>
      </c>
      <c r="BV138" s="562" t="s">
        <v>312</v>
      </c>
      <c r="BW138" s="562" t="s">
        <v>312</v>
      </c>
      <c r="BX138" s="562" t="s">
        <v>312</v>
      </c>
      <c r="BY138" s="562" t="s">
        <v>312</v>
      </c>
      <c r="BZ138" s="562" t="s">
        <v>312</v>
      </c>
      <c r="CA138" s="562" t="s">
        <v>312</v>
      </c>
      <c r="CB138" s="562" t="s">
        <v>312</v>
      </c>
      <c r="CC138" s="562" t="s">
        <v>312</v>
      </c>
      <c r="CD138" s="562" t="s">
        <v>312</v>
      </c>
      <c r="CE138" s="562" t="s">
        <v>312</v>
      </c>
      <c r="CF138" s="562" t="s">
        <v>312</v>
      </c>
      <c r="CG138" s="562" t="s">
        <v>312</v>
      </c>
      <c r="CH138" s="562" t="s">
        <v>312</v>
      </c>
      <c r="CI138" s="562" t="s">
        <v>312</v>
      </c>
      <c r="CJ138" s="562" t="s">
        <v>312</v>
      </c>
      <c r="CK138" s="562" t="s">
        <v>312</v>
      </c>
      <c r="CL138" s="562" t="s">
        <v>312</v>
      </c>
      <c r="CM138" s="562" t="s">
        <v>312</v>
      </c>
      <c r="CN138" s="562" t="s">
        <v>312</v>
      </c>
      <c r="CO138" s="562" t="s">
        <v>312</v>
      </c>
      <c r="CP138" s="562" t="s">
        <v>312</v>
      </c>
      <c r="CQ138" s="562" t="s">
        <v>312</v>
      </c>
      <c r="CR138" s="562" t="s">
        <v>312</v>
      </c>
      <c r="CS138" s="562" t="s">
        <v>312</v>
      </c>
      <c r="CT138" s="562" t="s">
        <v>312</v>
      </c>
      <c r="CU138" s="562" t="s">
        <v>312</v>
      </c>
      <c r="CV138" s="562" t="s">
        <v>312</v>
      </c>
      <c r="CW138" s="562" t="s">
        <v>312</v>
      </c>
      <c r="CX138" s="562" t="s">
        <v>312</v>
      </c>
      <c r="CY138" s="562" t="s">
        <v>312</v>
      </c>
      <c r="CZ138" s="562" t="s">
        <v>312</v>
      </c>
      <c r="DA138" s="562" t="s">
        <v>312</v>
      </c>
      <c r="DB138" s="562" t="s">
        <v>312</v>
      </c>
      <c r="DC138" s="562" t="s">
        <v>312</v>
      </c>
      <c r="DD138" s="562" t="s">
        <v>312</v>
      </c>
      <c r="DE138" s="562" t="s">
        <v>312</v>
      </c>
      <c r="DF138" s="562" t="s">
        <v>312</v>
      </c>
      <c r="DG138" s="562" t="s">
        <v>312</v>
      </c>
      <c r="DH138" s="562" t="s">
        <v>312</v>
      </c>
      <c r="DI138" s="562" t="s">
        <v>312</v>
      </c>
      <c r="DJ138" s="562" t="s">
        <v>312</v>
      </c>
      <c r="DK138" s="562" t="s">
        <v>312</v>
      </c>
      <c r="DL138" s="562" t="s">
        <v>312</v>
      </c>
      <c r="DM138" s="562" t="s">
        <v>312</v>
      </c>
      <c r="DN138" s="562" t="s">
        <v>312</v>
      </c>
      <c r="DO138" s="562" t="s">
        <v>312</v>
      </c>
      <c r="DP138" s="562" t="s">
        <v>312</v>
      </c>
      <c r="DQ138" s="563" t="s">
        <v>312</v>
      </c>
      <c r="DR138" s="564" t="s">
        <v>312</v>
      </c>
      <c r="DS138" s="562" t="s">
        <v>312</v>
      </c>
      <c r="DT138" s="562" t="s">
        <v>312</v>
      </c>
      <c r="DU138" s="562" t="s">
        <v>312</v>
      </c>
      <c r="DV138" s="562" t="s">
        <v>312</v>
      </c>
      <c r="DW138" s="562" t="s">
        <v>312</v>
      </c>
      <c r="DX138" s="562" t="s">
        <v>312</v>
      </c>
      <c r="DY138" s="562" t="s">
        <v>312</v>
      </c>
      <c r="DZ138" s="562" t="s">
        <v>312</v>
      </c>
      <c r="EA138" s="562" t="s">
        <v>312</v>
      </c>
      <c r="EB138" s="562" t="s">
        <v>312</v>
      </c>
      <c r="EC138" s="562" t="s">
        <v>312</v>
      </c>
      <c r="ED138" s="562" t="s">
        <v>312</v>
      </c>
      <c r="EE138" s="562" t="s">
        <v>312</v>
      </c>
      <c r="EF138" s="562" t="s">
        <v>312</v>
      </c>
      <c r="EG138" s="562" t="s">
        <v>312</v>
      </c>
      <c r="EH138" s="562" t="s">
        <v>312</v>
      </c>
      <c r="EI138" s="562" t="s">
        <v>312</v>
      </c>
      <c r="EJ138" s="562" t="s">
        <v>312</v>
      </c>
      <c r="EK138" s="562" t="s">
        <v>312</v>
      </c>
      <c r="EL138" s="562" t="s">
        <v>312</v>
      </c>
      <c r="EM138" s="562" t="s">
        <v>312</v>
      </c>
      <c r="EN138" s="562" t="s">
        <v>312</v>
      </c>
      <c r="EO138" s="553" t="s">
        <v>312</v>
      </c>
      <c r="EP138" s="553" t="s">
        <v>312</v>
      </c>
      <c r="EQ138" s="553" t="s">
        <v>312</v>
      </c>
      <c r="ER138" s="553" t="s">
        <v>312</v>
      </c>
      <c r="ES138" s="553" t="s">
        <v>312</v>
      </c>
      <c r="ET138" s="553" t="s">
        <v>312</v>
      </c>
      <c r="EU138" s="553" t="s">
        <v>312</v>
      </c>
      <c r="EV138" s="553" t="s">
        <v>312</v>
      </c>
      <c r="EW138" s="553" t="s">
        <v>312</v>
      </c>
      <c r="EX138" s="553" t="s">
        <v>312</v>
      </c>
      <c r="EY138" s="553" t="s">
        <v>312</v>
      </c>
      <c r="EZ138" s="553" t="s">
        <v>312</v>
      </c>
      <c r="FA138" s="553" t="s">
        <v>312</v>
      </c>
      <c r="FB138" s="553" t="s">
        <v>312</v>
      </c>
      <c r="FC138" s="553" t="s">
        <v>312</v>
      </c>
      <c r="FD138" s="553" t="s">
        <v>312</v>
      </c>
      <c r="FE138" s="556" t="s">
        <v>312</v>
      </c>
      <c r="FF138" s="565"/>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row>
    <row r="139" spans="1:186" ht="15.75" customHeight="1" x14ac:dyDescent="0.2">
      <c r="A139" s="602" t="str">
        <f t="shared" si="6"/>
        <v>Rocky shore</v>
      </c>
      <c r="B139" s="603" t="str">
        <f t="shared" si="4"/>
        <v>Rocky shore/POOR</v>
      </c>
      <c r="C139" s="771"/>
      <c r="D139" s="766"/>
      <c r="E139" s="551" t="s">
        <v>331</v>
      </c>
      <c r="F139" s="552" t="s">
        <v>312</v>
      </c>
      <c r="G139" s="561" t="s">
        <v>312</v>
      </c>
      <c r="H139" s="562" t="s">
        <v>312</v>
      </c>
      <c r="I139" s="562" t="s">
        <v>312</v>
      </c>
      <c r="J139" s="566" t="s">
        <v>312</v>
      </c>
      <c r="K139" s="561" t="s">
        <v>312</v>
      </c>
      <c r="L139" s="562" t="s">
        <v>312</v>
      </c>
      <c r="M139" s="562" t="s">
        <v>312</v>
      </c>
      <c r="N139" s="566" t="s">
        <v>312</v>
      </c>
      <c r="O139" s="561" t="s">
        <v>312</v>
      </c>
      <c r="P139" s="562" t="s">
        <v>312</v>
      </c>
      <c r="Q139" s="562" t="s">
        <v>312</v>
      </c>
      <c r="R139" s="566" t="s">
        <v>312</v>
      </c>
      <c r="S139" s="561" t="s">
        <v>312</v>
      </c>
      <c r="T139" s="562" t="s">
        <v>312</v>
      </c>
      <c r="U139" s="562" t="s">
        <v>312</v>
      </c>
      <c r="V139" s="566" t="s">
        <v>312</v>
      </c>
      <c r="W139" s="561" t="s">
        <v>312</v>
      </c>
      <c r="X139" s="562" t="s">
        <v>312</v>
      </c>
      <c r="Y139" s="562" t="s">
        <v>312</v>
      </c>
      <c r="Z139" s="566" t="s">
        <v>312</v>
      </c>
      <c r="AA139" s="561" t="s">
        <v>312</v>
      </c>
      <c r="AB139" s="562" t="s">
        <v>312</v>
      </c>
      <c r="AC139" s="562" t="s">
        <v>312</v>
      </c>
      <c r="AD139" s="566" t="s">
        <v>312</v>
      </c>
      <c r="AE139" s="561" t="s">
        <v>312</v>
      </c>
      <c r="AF139" s="562" t="s">
        <v>312</v>
      </c>
      <c r="AG139" s="562" t="s">
        <v>312</v>
      </c>
      <c r="AH139" s="566" t="s">
        <v>312</v>
      </c>
      <c r="AI139" s="561" t="s">
        <v>312</v>
      </c>
      <c r="AJ139" s="562" t="s">
        <v>312</v>
      </c>
      <c r="AK139" s="562" t="s">
        <v>312</v>
      </c>
      <c r="AL139" s="566" t="s">
        <v>312</v>
      </c>
      <c r="AM139" s="561" t="s">
        <v>312</v>
      </c>
      <c r="AN139" s="562" t="s">
        <v>312</v>
      </c>
      <c r="AO139" s="562" t="s">
        <v>312</v>
      </c>
      <c r="AP139" s="566" t="s">
        <v>312</v>
      </c>
      <c r="AQ139" s="561" t="s">
        <v>312</v>
      </c>
      <c r="AR139" s="562" t="s">
        <v>312</v>
      </c>
      <c r="AS139" s="562" t="s">
        <v>312</v>
      </c>
      <c r="AT139" s="566" t="s">
        <v>312</v>
      </c>
      <c r="AU139" s="561" t="s">
        <v>312</v>
      </c>
      <c r="AV139" s="562" t="s">
        <v>312</v>
      </c>
      <c r="AW139" s="562" t="s">
        <v>312</v>
      </c>
      <c r="AX139" s="566" t="s">
        <v>312</v>
      </c>
      <c r="AY139" s="561" t="s">
        <v>312</v>
      </c>
      <c r="AZ139" s="562" t="s">
        <v>312</v>
      </c>
      <c r="BA139" s="562" t="s">
        <v>312</v>
      </c>
      <c r="BB139" s="566" t="s">
        <v>312</v>
      </c>
      <c r="BC139" s="561" t="s">
        <v>312</v>
      </c>
      <c r="BD139" s="562" t="s">
        <v>312</v>
      </c>
      <c r="BE139" s="562" t="s">
        <v>312</v>
      </c>
      <c r="BF139" s="566" t="s">
        <v>312</v>
      </c>
      <c r="BG139" s="561" t="s">
        <v>312</v>
      </c>
      <c r="BH139" s="562" t="s">
        <v>312</v>
      </c>
      <c r="BI139" s="562" t="s">
        <v>312</v>
      </c>
      <c r="BJ139" s="566" t="s">
        <v>312</v>
      </c>
      <c r="BK139" s="561" t="s">
        <v>312</v>
      </c>
      <c r="BL139" s="562" t="s">
        <v>312</v>
      </c>
      <c r="BM139" s="562" t="s">
        <v>312</v>
      </c>
      <c r="BN139" s="566" t="s">
        <v>312</v>
      </c>
      <c r="BO139" s="562" t="s">
        <v>312</v>
      </c>
      <c r="BP139" s="562" t="s">
        <v>312</v>
      </c>
      <c r="BQ139" s="562" t="s">
        <v>312</v>
      </c>
      <c r="BR139" s="562" t="s">
        <v>312</v>
      </c>
      <c r="BS139" s="562" t="s">
        <v>312</v>
      </c>
      <c r="BT139" s="562" t="s">
        <v>312</v>
      </c>
      <c r="BU139" s="562" t="s">
        <v>312</v>
      </c>
      <c r="BV139" s="553" t="s">
        <v>312</v>
      </c>
      <c r="BW139" s="553" t="s">
        <v>312</v>
      </c>
      <c r="BX139" s="553" t="s">
        <v>312</v>
      </c>
      <c r="BY139" s="553" t="s">
        <v>312</v>
      </c>
      <c r="BZ139" s="553" t="s">
        <v>312</v>
      </c>
      <c r="CA139" s="553" t="s">
        <v>312</v>
      </c>
      <c r="CB139" s="553" t="s">
        <v>312</v>
      </c>
      <c r="CC139" s="553" t="s">
        <v>312</v>
      </c>
      <c r="CD139" s="553" t="s">
        <v>312</v>
      </c>
      <c r="CE139" s="553" t="s">
        <v>312</v>
      </c>
      <c r="CF139" s="553" t="s">
        <v>312</v>
      </c>
      <c r="CG139" s="553" t="s">
        <v>312</v>
      </c>
      <c r="CH139" s="553" t="s">
        <v>312</v>
      </c>
      <c r="CI139" s="553" t="s">
        <v>312</v>
      </c>
      <c r="CJ139" s="553" t="s">
        <v>312</v>
      </c>
      <c r="CK139" s="553" t="s">
        <v>312</v>
      </c>
      <c r="CL139" s="553" t="s">
        <v>312</v>
      </c>
      <c r="CM139" s="553" t="s">
        <v>312</v>
      </c>
      <c r="CN139" s="553" t="s">
        <v>312</v>
      </c>
      <c r="CO139" s="553" t="s">
        <v>312</v>
      </c>
      <c r="CP139" s="553" t="s">
        <v>312</v>
      </c>
      <c r="CQ139" s="553" t="s">
        <v>312</v>
      </c>
      <c r="CR139" s="553" t="s">
        <v>312</v>
      </c>
      <c r="CS139" s="553" t="s">
        <v>312</v>
      </c>
      <c r="CT139" s="553" t="s">
        <v>312</v>
      </c>
      <c r="CU139" s="553" t="s">
        <v>312</v>
      </c>
      <c r="CV139" s="553" t="s">
        <v>312</v>
      </c>
      <c r="CW139" s="553" t="s">
        <v>312</v>
      </c>
      <c r="CX139" s="553" t="s">
        <v>312</v>
      </c>
      <c r="CY139" s="553" t="s">
        <v>312</v>
      </c>
      <c r="CZ139" s="553" t="s">
        <v>312</v>
      </c>
      <c r="DA139" s="553" t="s">
        <v>312</v>
      </c>
      <c r="DB139" s="553" t="s">
        <v>312</v>
      </c>
      <c r="DC139" s="553" t="s">
        <v>312</v>
      </c>
      <c r="DD139" s="553" t="s">
        <v>312</v>
      </c>
      <c r="DE139" s="553" t="s">
        <v>312</v>
      </c>
      <c r="DF139" s="553" t="s">
        <v>312</v>
      </c>
      <c r="DG139" s="553" t="s">
        <v>312</v>
      </c>
      <c r="DH139" s="553" t="s">
        <v>312</v>
      </c>
      <c r="DI139" s="553" t="s">
        <v>312</v>
      </c>
      <c r="DJ139" s="553" t="s">
        <v>312</v>
      </c>
      <c r="DK139" s="553" t="s">
        <v>312</v>
      </c>
      <c r="DL139" s="553" t="s">
        <v>312</v>
      </c>
      <c r="DM139" s="553" t="s">
        <v>312</v>
      </c>
      <c r="DN139" s="553" t="s">
        <v>312</v>
      </c>
      <c r="DO139" s="553" t="s">
        <v>312</v>
      </c>
      <c r="DP139" s="553" t="s">
        <v>312</v>
      </c>
      <c r="DQ139" s="555" t="s">
        <v>312</v>
      </c>
      <c r="DR139" s="552" t="s">
        <v>312</v>
      </c>
      <c r="DS139" s="553" t="s">
        <v>312</v>
      </c>
      <c r="DT139" s="553" t="s">
        <v>312</v>
      </c>
      <c r="DU139" s="553" t="s">
        <v>312</v>
      </c>
      <c r="DV139" s="553" t="s">
        <v>312</v>
      </c>
      <c r="DW139" s="553" t="s">
        <v>312</v>
      </c>
      <c r="DX139" s="553" t="s">
        <v>312</v>
      </c>
      <c r="DY139" s="553" t="s">
        <v>312</v>
      </c>
      <c r="DZ139" s="553" t="s">
        <v>312</v>
      </c>
      <c r="EA139" s="553" t="s">
        <v>312</v>
      </c>
      <c r="EB139" s="553" t="s">
        <v>312</v>
      </c>
      <c r="EC139" s="553" t="s">
        <v>312</v>
      </c>
      <c r="ED139" s="553" t="s">
        <v>312</v>
      </c>
      <c r="EE139" s="553" t="s">
        <v>312</v>
      </c>
      <c r="EF139" s="553" t="s">
        <v>312</v>
      </c>
      <c r="EG139" s="553" t="s">
        <v>312</v>
      </c>
      <c r="EH139" s="553" t="s">
        <v>312</v>
      </c>
      <c r="EI139" s="553" t="s">
        <v>312</v>
      </c>
      <c r="EJ139" s="574">
        <v>4</v>
      </c>
      <c r="EK139" s="574">
        <v>8</v>
      </c>
      <c r="EL139" s="553" t="s">
        <v>312</v>
      </c>
      <c r="EM139" s="553" t="s">
        <v>312</v>
      </c>
      <c r="EN139" s="553" t="s">
        <v>312</v>
      </c>
      <c r="EO139" s="553" t="s">
        <v>312</v>
      </c>
      <c r="EP139" s="553" t="s">
        <v>312</v>
      </c>
      <c r="EQ139" s="553" t="s">
        <v>312</v>
      </c>
      <c r="ER139" s="553" t="s">
        <v>312</v>
      </c>
      <c r="ES139" s="553" t="s">
        <v>312</v>
      </c>
      <c r="ET139" s="553" t="s">
        <v>312</v>
      </c>
      <c r="EU139" s="553" t="s">
        <v>312</v>
      </c>
      <c r="EV139" s="553" t="s">
        <v>312</v>
      </c>
      <c r="EW139" s="553" t="s">
        <v>312</v>
      </c>
      <c r="EX139" s="553" t="s">
        <v>312</v>
      </c>
      <c r="EY139" s="553" t="s">
        <v>312</v>
      </c>
      <c r="EZ139" s="553" t="s">
        <v>312</v>
      </c>
      <c r="FA139" s="553" t="s">
        <v>312</v>
      </c>
      <c r="FB139" s="553" t="s">
        <v>312</v>
      </c>
      <c r="FC139" s="553" t="s">
        <v>312</v>
      </c>
      <c r="FD139" s="553" t="s">
        <v>312</v>
      </c>
      <c r="FE139" s="556" t="s">
        <v>312</v>
      </c>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row>
    <row r="140" spans="1:186" ht="15.75" customHeight="1" x14ac:dyDescent="0.2">
      <c r="A140" s="602" t="str">
        <f t="shared" si="6"/>
        <v>Rocky shore</v>
      </c>
      <c r="B140" s="603" t="str">
        <f t="shared" si="4"/>
        <v>Rocky shore/MODERATE</v>
      </c>
      <c r="C140" s="771"/>
      <c r="D140" s="766"/>
      <c r="E140" s="551" t="s">
        <v>130</v>
      </c>
      <c r="F140" s="552" t="s">
        <v>312</v>
      </c>
      <c r="G140" s="561" t="s">
        <v>312</v>
      </c>
      <c r="H140" s="562" t="s">
        <v>312</v>
      </c>
      <c r="I140" s="562" t="s">
        <v>312</v>
      </c>
      <c r="J140" s="566" t="s">
        <v>312</v>
      </c>
      <c r="K140" s="561" t="s">
        <v>312</v>
      </c>
      <c r="L140" s="562" t="s">
        <v>312</v>
      </c>
      <c r="M140" s="562" t="s">
        <v>312</v>
      </c>
      <c r="N140" s="566" t="s">
        <v>312</v>
      </c>
      <c r="O140" s="561" t="s">
        <v>312</v>
      </c>
      <c r="P140" s="562" t="s">
        <v>312</v>
      </c>
      <c r="Q140" s="562" t="s">
        <v>312</v>
      </c>
      <c r="R140" s="566" t="s">
        <v>312</v>
      </c>
      <c r="S140" s="561" t="s">
        <v>312</v>
      </c>
      <c r="T140" s="562" t="s">
        <v>312</v>
      </c>
      <c r="U140" s="562" t="s">
        <v>312</v>
      </c>
      <c r="V140" s="566" t="s">
        <v>312</v>
      </c>
      <c r="W140" s="561" t="s">
        <v>312</v>
      </c>
      <c r="X140" s="562" t="s">
        <v>312</v>
      </c>
      <c r="Y140" s="562" t="s">
        <v>312</v>
      </c>
      <c r="Z140" s="566" t="s">
        <v>312</v>
      </c>
      <c r="AA140" s="561" t="s">
        <v>312</v>
      </c>
      <c r="AB140" s="562" t="s">
        <v>312</v>
      </c>
      <c r="AC140" s="562" t="s">
        <v>312</v>
      </c>
      <c r="AD140" s="566" t="s">
        <v>312</v>
      </c>
      <c r="AE140" s="561" t="s">
        <v>312</v>
      </c>
      <c r="AF140" s="562" t="s">
        <v>312</v>
      </c>
      <c r="AG140" s="562" t="s">
        <v>312</v>
      </c>
      <c r="AH140" s="566" t="s">
        <v>312</v>
      </c>
      <c r="AI140" s="561" t="s">
        <v>312</v>
      </c>
      <c r="AJ140" s="562" t="s">
        <v>312</v>
      </c>
      <c r="AK140" s="562" t="s">
        <v>312</v>
      </c>
      <c r="AL140" s="566" t="s">
        <v>312</v>
      </c>
      <c r="AM140" s="561" t="s">
        <v>312</v>
      </c>
      <c r="AN140" s="562" t="s">
        <v>312</v>
      </c>
      <c r="AO140" s="562" t="s">
        <v>312</v>
      </c>
      <c r="AP140" s="566" t="s">
        <v>312</v>
      </c>
      <c r="AQ140" s="561" t="s">
        <v>312</v>
      </c>
      <c r="AR140" s="562" t="s">
        <v>312</v>
      </c>
      <c r="AS140" s="562" t="s">
        <v>312</v>
      </c>
      <c r="AT140" s="566" t="s">
        <v>312</v>
      </c>
      <c r="AU140" s="561" t="s">
        <v>312</v>
      </c>
      <c r="AV140" s="562" t="s">
        <v>312</v>
      </c>
      <c r="AW140" s="562" t="s">
        <v>312</v>
      </c>
      <c r="AX140" s="566" t="s">
        <v>312</v>
      </c>
      <c r="AY140" s="561" t="s">
        <v>312</v>
      </c>
      <c r="AZ140" s="562" t="s">
        <v>312</v>
      </c>
      <c r="BA140" s="562" t="s">
        <v>312</v>
      </c>
      <c r="BB140" s="566" t="s">
        <v>312</v>
      </c>
      <c r="BC140" s="561" t="s">
        <v>312</v>
      </c>
      <c r="BD140" s="562" t="s">
        <v>312</v>
      </c>
      <c r="BE140" s="562" t="s">
        <v>312</v>
      </c>
      <c r="BF140" s="566" t="s">
        <v>312</v>
      </c>
      <c r="BG140" s="561" t="s">
        <v>312</v>
      </c>
      <c r="BH140" s="562" t="s">
        <v>312</v>
      </c>
      <c r="BI140" s="562" t="s">
        <v>312</v>
      </c>
      <c r="BJ140" s="566" t="s">
        <v>312</v>
      </c>
      <c r="BK140" s="561" t="s">
        <v>312</v>
      </c>
      <c r="BL140" s="562" t="s">
        <v>312</v>
      </c>
      <c r="BM140" s="562" t="s">
        <v>312</v>
      </c>
      <c r="BN140" s="566" t="s">
        <v>312</v>
      </c>
      <c r="BO140" s="562" t="s">
        <v>312</v>
      </c>
      <c r="BP140" s="562" t="s">
        <v>312</v>
      </c>
      <c r="BQ140" s="562" t="s">
        <v>312</v>
      </c>
      <c r="BR140" s="562" t="s">
        <v>312</v>
      </c>
      <c r="BS140" s="562" t="s">
        <v>312</v>
      </c>
      <c r="BT140" s="562" t="s">
        <v>312</v>
      </c>
      <c r="BU140" s="562" t="s">
        <v>312</v>
      </c>
      <c r="BV140" s="553" t="s">
        <v>312</v>
      </c>
      <c r="BW140" s="553" t="s">
        <v>312</v>
      </c>
      <c r="BX140" s="553" t="s">
        <v>312</v>
      </c>
      <c r="BY140" s="553" t="s">
        <v>312</v>
      </c>
      <c r="BZ140" s="553" t="s">
        <v>312</v>
      </c>
      <c r="CA140" s="553" t="s">
        <v>312</v>
      </c>
      <c r="CB140" s="553" t="s">
        <v>312</v>
      </c>
      <c r="CC140" s="553" t="s">
        <v>312</v>
      </c>
      <c r="CD140" s="553" t="s">
        <v>312</v>
      </c>
      <c r="CE140" s="553" t="s">
        <v>312</v>
      </c>
      <c r="CF140" s="553" t="s">
        <v>312</v>
      </c>
      <c r="CG140" s="553" t="s">
        <v>312</v>
      </c>
      <c r="CH140" s="553" t="s">
        <v>312</v>
      </c>
      <c r="CI140" s="553" t="s">
        <v>312</v>
      </c>
      <c r="CJ140" s="553" t="s">
        <v>312</v>
      </c>
      <c r="CK140" s="553" t="s">
        <v>312</v>
      </c>
      <c r="CL140" s="553" t="s">
        <v>312</v>
      </c>
      <c r="CM140" s="553" t="s">
        <v>312</v>
      </c>
      <c r="CN140" s="553" t="s">
        <v>312</v>
      </c>
      <c r="CO140" s="553" t="s">
        <v>312</v>
      </c>
      <c r="CP140" s="553" t="s">
        <v>312</v>
      </c>
      <c r="CQ140" s="553" t="s">
        <v>312</v>
      </c>
      <c r="CR140" s="553" t="s">
        <v>312</v>
      </c>
      <c r="CS140" s="553" t="s">
        <v>312</v>
      </c>
      <c r="CT140" s="553" t="s">
        <v>312</v>
      </c>
      <c r="CU140" s="553" t="s">
        <v>312</v>
      </c>
      <c r="CV140" s="553" t="s">
        <v>312</v>
      </c>
      <c r="CW140" s="553" t="s">
        <v>312</v>
      </c>
      <c r="CX140" s="553" t="s">
        <v>312</v>
      </c>
      <c r="CY140" s="553" t="s">
        <v>312</v>
      </c>
      <c r="CZ140" s="553" t="s">
        <v>312</v>
      </c>
      <c r="DA140" s="553" t="s">
        <v>312</v>
      </c>
      <c r="DB140" s="553" t="s">
        <v>312</v>
      </c>
      <c r="DC140" s="553" t="s">
        <v>312</v>
      </c>
      <c r="DD140" s="553" t="s">
        <v>312</v>
      </c>
      <c r="DE140" s="553" t="s">
        <v>312</v>
      </c>
      <c r="DF140" s="553" t="s">
        <v>312</v>
      </c>
      <c r="DG140" s="553" t="s">
        <v>312</v>
      </c>
      <c r="DH140" s="553" t="s">
        <v>312</v>
      </c>
      <c r="DI140" s="553" t="s">
        <v>312</v>
      </c>
      <c r="DJ140" s="553" t="s">
        <v>312</v>
      </c>
      <c r="DK140" s="553" t="s">
        <v>312</v>
      </c>
      <c r="DL140" s="553" t="s">
        <v>312</v>
      </c>
      <c r="DM140" s="553" t="s">
        <v>312</v>
      </c>
      <c r="DN140" s="553" t="s">
        <v>312</v>
      </c>
      <c r="DO140" s="553" t="s">
        <v>312</v>
      </c>
      <c r="DP140" s="553" t="s">
        <v>312</v>
      </c>
      <c r="DQ140" s="555" t="s">
        <v>312</v>
      </c>
      <c r="DR140" s="552" t="s">
        <v>312</v>
      </c>
      <c r="DS140" s="553" t="s">
        <v>312</v>
      </c>
      <c r="DT140" s="553" t="s">
        <v>312</v>
      </c>
      <c r="DU140" s="553" t="s">
        <v>312</v>
      </c>
      <c r="DV140" s="553" t="s">
        <v>312</v>
      </c>
      <c r="DW140" s="553" t="s">
        <v>312</v>
      </c>
      <c r="DX140" s="553" t="s">
        <v>312</v>
      </c>
      <c r="DY140" s="553" t="s">
        <v>312</v>
      </c>
      <c r="DZ140" s="553" t="s">
        <v>312</v>
      </c>
      <c r="EA140" s="553" t="s">
        <v>312</v>
      </c>
      <c r="EB140" s="553" t="s">
        <v>312</v>
      </c>
      <c r="EC140" s="553" t="s">
        <v>312</v>
      </c>
      <c r="ED140" s="553" t="s">
        <v>312</v>
      </c>
      <c r="EE140" s="553" t="s">
        <v>312</v>
      </c>
      <c r="EF140" s="553" t="s">
        <v>312</v>
      </c>
      <c r="EG140" s="553" t="s">
        <v>312</v>
      </c>
      <c r="EH140" s="553" t="s">
        <v>312</v>
      </c>
      <c r="EI140" s="553" t="s">
        <v>312</v>
      </c>
      <c r="EJ140" s="562" t="s">
        <v>312</v>
      </c>
      <c r="EK140" s="574">
        <v>4</v>
      </c>
      <c r="EL140" s="553" t="s">
        <v>312</v>
      </c>
      <c r="EM140" s="553" t="s">
        <v>312</v>
      </c>
      <c r="EN140" s="553" t="s">
        <v>312</v>
      </c>
      <c r="EO140" s="553" t="s">
        <v>312</v>
      </c>
      <c r="EP140" s="553" t="s">
        <v>312</v>
      </c>
      <c r="EQ140" s="553" t="s">
        <v>312</v>
      </c>
      <c r="ER140" s="553" t="s">
        <v>312</v>
      </c>
      <c r="ES140" s="553" t="s">
        <v>312</v>
      </c>
      <c r="ET140" s="553" t="s">
        <v>312</v>
      </c>
      <c r="EU140" s="553" t="s">
        <v>312</v>
      </c>
      <c r="EV140" s="553" t="s">
        <v>312</v>
      </c>
      <c r="EW140" s="553" t="s">
        <v>312</v>
      </c>
      <c r="EX140" s="553" t="s">
        <v>312</v>
      </c>
      <c r="EY140" s="553" t="s">
        <v>312</v>
      </c>
      <c r="EZ140" s="553" t="s">
        <v>312</v>
      </c>
      <c r="FA140" s="553" t="s">
        <v>312</v>
      </c>
      <c r="FB140" s="553" t="s">
        <v>312</v>
      </c>
      <c r="FC140" s="553" t="s">
        <v>312</v>
      </c>
      <c r="FD140" s="553" t="s">
        <v>312</v>
      </c>
      <c r="FE140" s="556" t="s">
        <v>312</v>
      </c>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row>
    <row r="141" spans="1:186" ht="15.75" customHeight="1" x14ac:dyDescent="0.2">
      <c r="A141" s="602" t="str">
        <f t="shared" si="6"/>
        <v>Rocky shore</v>
      </c>
      <c r="B141" s="603" t="str">
        <f t="shared" si="4"/>
        <v>Rocky shore/GOOD</v>
      </c>
      <c r="C141" s="771"/>
      <c r="D141" s="773"/>
      <c r="E141" s="551" t="s">
        <v>332</v>
      </c>
      <c r="F141" s="552" t="s">
        <v>312</v>
      </c>
      <c r="G141" s="561" t="s">
        <v>312</v>
      </c>
      <c r="H141" s="562" t="s">
        <v>312</v>
      </c>
      <c r="I141" s="562" t="s">
        <v>312</v>
      </c>
      <c r="J141" s="566" t="s">
        <v>312</v>
      </c>
      <c r="K141" s="561" t="s">
        <v>312</v>
      </c>
      <c r="L141" s="562" t="s">
        <v>312</v>
      </c>
      <c r="M141" s="562" t="s">
        <v>312</v>
      </c>
      <c r="N141" s="566" t="s">
        <v>312</v>
      </c>
      <c r="O141" s="561" t="s">
        <v>312</v>
      </c>
      <c r="P141" s="562" t="s">
        <v>312</v>
      </c>
      <c r="Q141" s="562" t="s">
        <v>312</v>
      </c>
      <c r="R141" s="566" t="s">
        <v>312</v>
      </c>
      <c r="S141" s="561" t="s">
        <v>312</v>
      </c>
      <c r="T141" s="562" t="s">
        <v>312</v>
      </c>
      <c r="U141" s="562" t="s">
        <v>312</v>
      </c>
      <c r="V141" s="566" t="s">
        <v>312</v>
      </c>
      <c r="W141" s="561" t="s">
        <v>312</v>
      </c>
      <c r="X141" s="562" t="s">
        <v>312</v>
      </c>
      <c r="Y141" s="562" t="s">
        <v>312</v>
      </c>
      <c r="Z141" s="566" t="s">
        <v>312</v>
      </c>
      <c r="AA141" s="561" t="s">
        <v>312</v>
      </c>
      <c r="AB141" s="562" t="s">
        <v>312</v>
      </c>
      <c r="AC141" s="562" t="s">
        <v>312</v>
      </c>
      <c r="AD141" s="566" t="s">
        <v>312</v>
      </c>
      <c r="AE141" s="561" t="s">
        <v>312</v>
      </c>
      <c r="AF141" s="562" t="s">
        <v>312</v>
      </c>
      <c r="AG141" s="562" t="s">
        <v>312</v>
      </c>
      <c r="AH141" s="566" t="s">
        <v>312</v>
      </c>
      <c r="AI141" s="561" t="s">
        <v>312</v>
      </c>
      <c r="AJ141" s="562" t="s">
        <v>312</v>
      </c>
      <c r="AK141" s="562" t="s">
        <v>312</v>
      </c>
      <c r="AL141" s="566" t="s">
        <v>312</v>
      </c>
      <c r="AM141" s="561" t="s">
        <v>312</v>
      </c>
      <c r="AN141" s="562" t="s">
        <v>312</v>
      </c>
      <c r="AO141" s="562" t="s">
        <v>312</v>
      </c>
      <c r="AP141" s="566" t="s">
        <v>312</v>
      </c>
      <c r="AQ141" s="561" t="s">
        <v>312</v>
      </c>
      <c r="AR141" s="562" t="s">
        <v>312</v>
      </c>
      <c r="AS141" s="562" t="s">
        <v>312</v>
      </c>
      <c r="AT141" s="566" t="s">
        <v>312</v>
      </c>
      <c r="AU141" s="561" t="s">
        <v>312</v>
      </c>
      <c r="AV141" s="562" t="s">
        <v>312</v>
      </c>
      <c r="AW141" s="562" t="s">
        <v>312</v>
      </c>
      <c r="AX141" s="566" t="s">
        <v>312</v>
      </c>
      <c r="AY141" s="561" t="s">
        <v>312</v>
      </c>
      <c r="AZ141" s="562" t="s">
        <v>312</v>
      </c>
      <c r="BA141" s="562" t="s">
        <v>312</v>
      </c>
      <c r="BB141" s="566" t="s">
        <v>312</v>
      </c>
      <c r="BC141" s="561" t="s">
        <v>312</v>
      </c>
      <c r="BD141" s="562" t="s">
        <v>312</v>
      </c>
      <c r="BE141" s="562" t="s">
        <v>312</v>
      </c>
      <c r="BF141" s="566" t="s">
        <v>312</v>
      </c>
      <c r="BG141" s="561" t="s">
        <v>312</v>
      </c>
      <c r="BH141" s="562" t="s">
        <v>312</v>
      </c>
      <c r="BI141" s="562" t="s">
        <v>312</v>
      </c>
      <c r="BJ141" s="566" t="s">
        <v>312</v>
      </c>
      <c r="BK141" s="561" t="s">
        <v>312</v>
      </c>
      <c r="BL141" s="562" t="s">
        <v>312</v>
      </c>
      <c r="BM141" s="562" t="s">
        <v>312</v>
      </c>
      <c r="BN141" s="566" t="s">
        <v>312</v>
      </c>
      <c r="BO141" s="562" t="s">
        <v>312</v>
      </c>
      <c r="BP141" s="562" t="s">
        <v>312</v>
      </c>
      <c r="BQ141" s="562" t="s">
        <v>312</v>
      </c>
      <c r="BR141" s="562" t="s">
        <v>312</v>
      </c>
      <c r="BS141" s="562" t="s">
        <v>312</v>
      </c>
      <c r="BT141" s="562" t="s">
        <v>312</v>
      </c>
      <c r="BU141" s="562" t="s">
        <v>312</v>
      </c>
      <c r="BV141" s="553" t="s">
        <v>312</v>
      </c>
      <c r="BW141" s="553" t="s">
        <v>312</v>
      </c>
      <c r="BX141" s="553" t="s">
        <v>312</v>
      </c>
      <c r="BY141" s="553" t="s">
        <v>312</v>
      </c>
      <c r="BZ141" s="553" t="s">
        <v>312</v>
      </c>
      <c r="CA141" s="553" t="s">
        <v>312</v>
      </c>
      <c r="CB141" s="553" t="s">
        <v>312</v>
      </c>
      <c r="CC141" s="553" t="s">
        <v>312</v>
      </c>
      <c r="CD141" s="553" t="s">
        <v>312</v>
      </c>
      <c r="CE141" s="553" t="s">
        <v>312</v>
      </c>
      <c r="CF141" s="553" t="s">
        <v>312</v>
      </c>
      <c r="CG141" s="553" t="s">
        <v>312</v>
      </c>
      <c r="CH141" s="553" t="s">
        <v>312</v>
      </c>
      <c r="CI141" s="553" t="s">
        <v>312</v>
      </c>
      <c r="CJ141" s="553" t="s">
        <v>312</v>
      </c>
      <c r="CK141" s="553" t="s">
        <v>312</v>
      </c>
      <c r="CL141" s="553" t="s">
        <v>312</v>
      </c>
      <c r="CM141" s="553" t="s">
        <v>312</v>
      </c>
      <c r="CN141" s="553" t="s">
        <v>312</v>
      </c>
      <c r="CO141" s="553" t="s">
        <v>312</v>
      </c>
      <c r="CP141" s="553" t="s">
        <v>312</v>
      </c>
      <c r="CQ141" s="553" t="s">
        <v>312</v>
      </c>
      <c r="CR141" s="553" t="s">
        <v>312</v>
      </c>
      <c r="CS141" s="553" t="s">
        <v>312</v>
      </c>
      <c r="CT141" s="553" t="s">
        <v>312</v>
      </c>
      <c r="CU141" s="553" t="s">
        <v>312</v>
      </c>
      <c r="CV141" s="553" t="s">
        <v>312</v>
      </c>
      <c r="CW141" s="553" t="s">
        <v>312</v>
      </c>
      <c r="CX141" s="553" t="s">
        <v>312</v>
      </c>
      <c r="CY141" s="553" t="s">
        <v>312</v>
      </c>
      <c r="CZ141" s="553" t="s">
        <v>312</v>
      </c>
      <c r="DA141" s="553" t="s">
        <v>312</v>
      </c>
      <c r="DB141" s="553" t="s">
        <v>312</v>
      </c>
      <c r="DC141" s="553" t="s">
        <v>312</v>
      </c>
      <c r="DD141" s="553" t="s">
        <v>312</v>
      </c>
      <c r="DE141" s="553" t="s">
        <v>312</v>
      </c>
      <c r="DF141" s="553" t="s">
        <v>312</v>
      </c>
      <c r="DG141" s="553" t="s">
        <v>312</v>
      </c>
      <c r="DH141" s="553" t="s">
        <v>312</v>
      </c>
      <c r="DI141" s="553" t="s">
        <v>312</v>
      </c>
      <c r="DJ141" s="553" t="s">
        <v>312</v>
      </c>
      <c r="DK141" s="553" t="s">
        <v>312</v>
      </c>
      <c r="DL141" s="553" t="s">
        <v>312</v>
      </c>
      <c r="DM141" s="553" t="s">
        <v>312</v>
      </c>
      <c r="DN141" s="553" t="s">
        <v>312</v>
      </c>
      <c r="DO141" s="553" t="s">
        <v>312</v>
      </c>
      <c r="DP141" s="553" t="s">
        <v>312</v>
      </c>
      <c r="DQ141" s="555" t="s">
        <v>312</v>
      </c>
      <c r="DR141" s="552" t="s">
        <v>312</v>
      </c>
      <c r="DS141" s="553" t="s">
        <v>312</v>
      </c>
      <c r="DT141" s="553" t="s">
        <v>312</v>
      </c>
      <c r="DU141" s="553" t="s">
        <v>312</v>
      </c>
      <c r="DV141" s="553" t="s">
        <v>312</v>
      </c>
      <c r="DW141" s="553" t="s">
        <v>312</v>
      </c>
      <c r="DX141" s="553" t="s">
        <v>312</v>
      </c>
      <c r="DY141" s="553" t="s">
        <v>312</v>
      </c>
      <c r="DZ141" s="553" t="s">
        <v>312</v>
      </c>
      <c r="EA141" s="553" t="s">
        <v>312</v>
      </c>
      <c r="EB141" s="553" t="s">
        <v>312</v>
      </c>
      <c r="EC141" s="553" t="s">
        <v>312</v>
      </c>
      <c r="ED141" s="553" t="s">
        <v>312</v>
      </c>
      <c r="EE141" s="553" t="s">
        <v>312</v>
      </c>
      <c r="EF141" s="553" t="s">
        <v>312</v>
      </c>
      <c r="EG141" s="553" t="s">
        <v>312</v>
      </c>
      <c r="EH141" s="553" t="s">
        <v>312</v>
      </c>
      <c r="EI141" s="553" t="s">
        <v>312</v>
      </c>
      <c r="EJ141" s="562" t="s">
        <v>312</v>
      </c>
      <c r="EK141" s="562" t="s">
        <v>312</v>
      </c>
      <c r="EL141" s="553" t="s">
        <v>312</v>
      </c>
      <c r="EM141" s="553" t="s">
        <v>312</v>
      </c>
      <c r="EN141" s="553" t="s">
        <v>312</v>
      </c>
      <c r="EO141" s="553" t="s">
        <v>312</v>
      </c>
      <c r="EP141" s="553" t="s">
        <v>312</v>
      </c>
      <c r="EQ141" s="553" t="s">
        <v>312</v>
      </c>
      <c r="ER141" s="553" t="s">
        <v>312</v>
      </c>
      <c r="ES141" s="553" t="s">
        <v>312</v>
      </c>
      <c r="ET141" s="553" t="s">
        <v>312</v>
      </c>
      <c r="EU141" s="553" t="s">
        <v>312</v>
      </c>
      <c r="EV141" s="553" t="s">
        <v>312</v>
      </c>
      <c r="EW141" s="553" t="s">
        <v>312</v>
      </c>
      <c r="EX141" s="553" t="s">
        <v>312</v>
      </c>
      <c r="EY141" s="553" t="s">
        <v>312</v>
      </c>
      <c r="EZ141" s="553" t="s">
        <v>312</v>
      </c>
      <c r="FA141" s="553" t="s">
        <v>312</v>
      </c>
      <c r="FB141" s="553" t="s">
        <v>312</v>
      </c>
      <c r="FC141" s="553" t="s">
        <v>312</v>
      </c>
      <c r="FD141" s="553" t="s">
        <v>312</v>
      </c>
      <c r="FE141" s="556" t="s">
        <v>312</v>
      </c>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row>
    <row r="142" spans="1:186" ht="15.75" customHeight="1" x14ac:dyDescent="0.2">
      <c r="A142" s="602" t="str">
        <f t="shared" si="6"/>
        <v>Artificial marine structures</v>
      </c>
      <c r="B142" s="603" t="str">
        <f t="shared" si="4"/>
        <v>Artificial marine structures/NA</v>
      </c>
      <c r="C142" s="771"/>
      <c r="D142" s="765" t="str">
        <f>'Z2 DISTINCTIVENESS'!B63</f>
        <v>Artificial marine structures</v>
      </c>
      <c r="E142" s="551" t="s">
        <v>310</v>
      </c>
      <c r="F142" s="552" t="s">
        <v>312</v>
      </c>
      <c r="G142" s="561" t="s">
        <v>312</v>
      </c>
      <c r="H142" s="562" t="s">
        <v>312</v>
      </c>
      <c r="I142" s="562" t="s">
        <v>312</v>
      </c>
      <c r="J142" s="566" t="s">
        <v>312</v>
      </c>
      <c r="K142" s="561" t="s">
        <v>312</v>
      </c>
      <c r="L142" s="562" t="s">
        <v>312</v>
      </c>
      <c r="M142" s="562" t="s">
        <v>312</v>
      </c>
      <c r="N142" s="566" t="s">
        <v>312</v>
      </c>
      <c r="O142" s="561" t="s">
        <v>312</v>
      </c>
      <c r="P142" s="562" t="s">
        <v>312</v>
      </c>
      <c r="Q142" s="562" t="s">
        <v>312</v>
      </c>
      <c r="R142" s="566" t="s">
        <v>312</v>
      </c>
      <c r="S142" s="561" t="s">
        <v>312</v>
      </c>
      <c r="T142" s="562" t="s">
        <v>312</v>
      </c>
      <c r="U142" s="562" t="s">
        <v>312</v>
      </c>
      <c r="V142" s="566" t="s">
        <v>312</v>
      </c>
      <c r="W142" s="561" t="s">
        <v>312</v>
      </c>
      <c r="X142" s="562" t="s">
        <v>312</v>
      </c>
      <c r="Y142" s="562" t="s">
        <v>312</v>
      </c>
      <c r="Z142" s="566" t="s">
        <v>312</v>
      </c>
      <c r="AA142" s="561" t="s">
        <v>312</v>
      </c>
      <c r="AB142" s="562" t="s">
        <v>312</v>
      </c>
      <c r="AC142" s="562" t="s">
        <v>312</v>
      </c>
      <c r="AD142" s="566" t="s">
        <v>312</v>
      </c>
      <c r="AE142" s="561" t="s">
        <v>312</v>
      </c>
      <c r="AF142" s="562" t="s">
        <v>312</v>
      </c>
      <c r="AG142" s="562" t="s">
        <v>312</v>
      </c>
      <c r="AH142" s="566" t="s">
        <v>312</v>
      </c>
      <c r="AI142" s="561" t="s">
        <v>312</v>
      </c>
      <c r="AJ142" s="562" t="s">
        <v>312</v>
      </c>
      <c r="AK142" s="562" t="s">
        <v>312</v>
      </c>
      <c r="AL142" s="566" t="s">
        <v>312</v>
      </c>
      <c r="AM142" s="561" t="s">
        <v>312</v>
      </c>
      <c r="AN142" s="562" t="s">
        <v>312</v>
      </c>
      <c r="AO142" s="562" t="s">
        <v>312</v>
      </c>
      <c r="AP142" s="566" t="s">
        <v>312</v>
      </c>
      <c r="AQ142" s="561" t="s">
        <v>312</v>
      </c>
      <c r="AR142" s="562" t="s">
        <v>312</v>
      </c>
      <c r="AS142" s="562" t="s">
        <v>312</v>
      </c>
      <c r="AT142" s="566" t="s">
        <v>312</v>
      </c>
      <c r="AU142" s="561" t="s">
        <v>312</v>
      </c>
      <c r="AV142" s="562" t="s">
        <v>312</v>
      </c>
      <c r="AW142" s="562" t="s">
        <v>312</v>
      </c>
      <c r="AX142" s="566" t="s">
        <v>312</v>
      </c>
      <c r="AY142" s="561" t="s">
        <v>312</v>
      </c>
      <c r="AZ142" s="562" t="s">
        <v>312</v>
      </c>
      <c r="BA142" s="562" t="s">
        <v>312</v>
      </c>
      <c r="BB142" s="566" t="s">
        <v>312</v>
      </c>
      <c r="BC142" s="561" t="s">
        <v>312</v>
      </c>
      <c r="BD142" s="562" t="s">
        <v>312</v>
      </c>
      <c r="BE142" s="562" t="s">
        <v>312</v>
      </c>
      <c r="BF142" s="566" t="s">
        <v>312</v>
      </c>
      <c r="BG142" s="561" t="s">
        <v>312</v>
      </c>
      <c r="BH142" s="562" t="s">
        <v>312</v>
      </c>
      <c r="BI142" s="562" t="s">
        <v>312</v>
      </c>
      <c r="BJ142" s="566" t="s">
        <v>312</v>
      </c>
      <c r="BK142" s="561" t="s">
        <v>312</v>
      </c>
      <c r="BL142" s="562" t="s">
        <v>312</v>
      </c>
      <c r="BM142" s="562" t="s">
        <v>312</v>
      </c>
      <c r="BN142" s="566" t="s">
        <v>312</v>
      </c>
      <c r="BO142" s="562" t="s">
        <v>312</v>
      </c>
      <c r="BP142" s="562" t="s">
        <v>312</v>
      </c>
      <c r="BQ142" s="562" t="s">
        <v>312</v>
      </c>
      <c r="BR142" s="562" t="s">
        <v>312</v>
      </c>
      <c r="BS142" s="562" t="s">
        <v>312</v>
      </c>
      <c r="BT142" s="562" t="s">
        <v>312</v>
      </c>
      <c r="BU142" s="562" t="s">
        <v>312</v>
      </c>
      <c r="BV142" s="562" t="s">
        <v>312</v>
      </c>
      <c r="BW142" s="562" t="s">
        <v>312</v>
      </c>
      <c r="BX142" s="562" t="s">
        <v>312</v>
      </c>
      <c r="BY142" s="562" t="s">
        <v>312</v>
      </c>
      <c r="BZ142" s="562" t="s">
        <v>312</v>
      </c>
      <c r="CA142" s="562" t="s">
        <v>312</v>
      </c>
      <c r="CB142" s="562" t="s">
        <v>312</v>
      </c>
      <c r="CC142" s="562" t="s">
        <v>312</v>
      </c>
      <c r="CD142" s="562" t="s">
        <v>312</v>
      </c>
      <c r="CE142" s="562" t="s">
        <v>312</v>
      </c>
      <c r="CF142" s="562" t="s">
        <v>312</v>
      </c>
      <c r="CG142" s="562" t="s">
        <v>312</v>
      </c>
      <c r="CH142" s="562" t="s">
        <v>312</v>
      </c>
      <c r="CI142" s="562" t="s">
        <v>312</v>
      </c>
      <c r="CJ142" s="562" t="s">
        <v>312</v>
      </c>
      <c r="CK142" s="562" t="s">
        <v>312</v>
      </c>
      <c r="CL142" s="562" t="s">
        <v>312</v>
      </c>
      <c r="CM142" s="562" t="s">
        <v>312</v>
      </c>
      <c r="CN142" s="562" t="s">
        <v>312</v>
      </c>
      <c r="CO142" s="562" t="s">
        <v>312</v>
      </c>
      <c r="CP142" s="562" t="s">
        <v>312</v>
      </c>
      <c r="CQ142" s="562" t="s">
        <v>312</v>
      </c>
      <c r="CR142" s="562" t="s">
        <v>312</v>
      </c>
      <c r="CS142" s="562" t="s">
        <v>312</v>
      </c>
      <c r="CT142" s="562" t="s">
        <v>312</v>
      </c>
      <c r="CU142" s="562" t="s">
        <v>312</v>
      </c>
      <c r="CV142" s="562" t="s">
        <v>312</v>
      </c>
      <c r="CW142" s="562" t="s">
        <v>312</v>
      </c>
      <c r="CX142" s="562" t="s">
        <v>312</v>
      </c>
      <c r="CY142" s="562" t="s">
        <v>312</v>
      </c>
      <c r="CZ142" s="562" t="s">
        <v>312</v>
      </c>
      <c r="DA142" s="562" t="s">
        <v>312</v>
      </c>
      <c r="DB142" s="562" t="s">
        <v>312</v>
      </c>
      <c r="DC142" s="562" t="s">
        <v>312</v>
      </c>
      <c r="DD142" s="562" t="s">
        <v>312</v>
      </c>
      <c r="DE142" s="562" t="s">
        <v>312</v>
      </c>
      <c r="DF142" s="562" t="s">
        <v>312</v>
      </c>
      <c r="DG142" s="562" t="s">
        <v>312</v>
      </c>
      <c r="DH142" s="562" t="s">
        <v>312</v>
      </c>
      <c r="DI142" s="562" t="s">
        <v>312</v>
      </c>
      <c r="DJ142" s="562" t="s">
        <v>312</v>
      </c>
      <c r="DK142" s="562" t="s">
        <v>312</v>
      </c>
      <c r="DL142" s="562" t="s">
        <v>312</v>
      </c>
      <c r="DM142" s="562" t="s">
        <v>312</v>
      </c>
      <c r="DN142" s="562" t="s">
        <v>312</v>
      </c>
      <c r="DO142" s="562" t="s">
        <v>312</v>
      </c>
      <c r="DP142" s="562" t="s">
        <v>312</v>
      </c>
      <c r="DQ142" s="563" t="s">
        <v>312</v>
      </c>
      <c r="DR142" s="564" t="s">
        <v>312</v>
      </c>
      <c r="DS142" s="562" t="s">
        <v>312</v>
      </c>
      <c r="DT142" s="562" t="s">
        <v>312</v>
      </c>
      <c r="DU142" s="562" t="s">
        <v>312</v>
      </c>
      <c r="DV142" s="562" t="s">
        <v>312</v>
      </c>
      <c r="DW142" s="562" t="s">
        <v>312</v>
      </c>
      <c r="DX142" s="562" t="s">
        <v>312</v>
      </c>
      <c r="DY142" s="562" t="s">
        <v>312</v>
      </c>
      <c r="DZ142" s="562" t="s">
        <v>312</v>
      </c>
      <c r="EA142" s="562" t="s">
        <v>312</v>
      </c>
      <c r="EB142" s="562" t="s">
        <v>312</v>
      </c>
      <c r="EC142" s="562" t="s">
        <v>312</v>
      </c>
      <c r="ED142" s="562" t="s">
        <v>312</v>
      </c>
      <c r="EE142" s="562" t="s">
        <v>312</v>
      </c>
      <c r="EF142" s="562" t="s">
        <v>312</v>
      </c>
      <c r="EG142" s="562" t="s">
        <v>312</v>
      </c>
      <c r="EH142" s="562" t="s">
        <v>312</v>
      </c>
      <c r="EI142" s="562" t="s">
        <v>312</v>
      </c>
      <c r="EJ142" s="562" t="s">
        <v>312</v>
      </c>
      <c r="EK142" s="562" t="s">
        <v>312</v>
      </c>
      <c r="EL142" s="562" t="s">
        <v>312</v>
      </c>
      <c r="EM142" s="562" t="s">
        <v>312</v>
      </c>
      <c r="EN142" s="562" t="s">
        <v>312</v>
      </c>
      <c r="EO142" s="553" t="s">
        <v>312</v>
      </c>
      <c r="EP142" s="553" t="s">
        <v>312</v>
      </c>
      <c r="EQ142" s="553" t="s">
        <v>312</v>
      </c>
      <c r="ER142" s="553" t="s">
        <v>312</v>
      </c>
      <c r="ES142" s="553" t="s">
        <v>312</v>
      </c>
      <c r="ET142" s="553" t="s">
        <v>312</v>
      </c>
      <c r="EU142" s="553" t="s">
        <v>312</v>
      </c>
      <c r="EV142" s="553" t="s">
        <v>312</v>
      </c>
      <c r="EW142" s="553" t="s">
        <v>312</v>
      </c>
      <c r="EX142" s="553" t="s">
        <v>312</v>
      </c>
      <c r="EY142" s="553" t="s">
        <v>312</v>
      </c>
      <c r="EZ142" s="553" t="s">
        <v>312</v>
      </c>
      <c r="FA142" s="553" t="s">
        <v>312</v>
      </c>
      <c r="FB142" s="553" t="s">
        <v>312</v>
      </c>
      <c r="FC142" s="553" t="s">
        <v>312</v>
      </c>
      <c r="FD142" s="553" t="s">
        <v>312</v>
      </c>
      <c r="FE142" s="556" t="s">
        <v>312</v>
      </c>
      <c r="FF142" s="565"/>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row>
    <row r="143" spans="1:186" ht="15.75" customHeight="1" x14ac:dyDescent="0.2">
      <c r="A143" s="602" t="str">
        <f t="shared" si="6"/>
        <v>Artificial marine structures</v>
      </c>
      <c r="B143" s="603" t="str">
        <f t="shared" si="4"/>
        <v>Artificial marine structures/POOR</v>
      </c>
      <c r="C143" s="771"/>
      <c r="D143" s="766"/>
      <c r="E143" s="551" t="s">
        <v>331</v>
      </c>
      <c r="F143" s="552" t="s">
        <v>312</v>
      </c>
      <c r="G143" s="561" t="s">
        <v>312</v>
      </c>
      <c r="H143" s="562" t="s">
        <v>312</v>
      </c>
      <c r="I143" s="562" t="s">
        <v>312</v>
      </c>
      <c r="J143" s="566" t="s">
        <v>312</v>
      </c>
      <c r="K143" s="561" t="s">
        <v>312</v>
      </c>
      <c r="L143" s="562" t="s">
        <v>312</v>
      </c>
      <c r="M143" s="562" t="s">
        <v>312</v>
      </c>
      <c r="N143" s="566" t="s">
        <v>312</v>
      </c>
      <c r="O143" s="561" t="s">
        <v>312</v>
      </c>
      <c r="P143" s="562" t="s">
        <v>312</v>
      </c>
      <c r="Q143" s="562" t="s">
        <v>312</v>
      </c>
      <c r="R143" s="566" t="s">
        <v>312</v>
      </c>
      <c r="S143" s="561" t="s">
        <v>312</v>
      </c>
      <c r="T143" s="562" t="s">
        <v>312</v>
      </c>
      <c r="U143" s="562" t="s">
        <v>312</v>
      </c>
      <c r="V143" s="566" t="s">
        <v>312</v>
      </c>
      <c r="W143" s="561" t="s">
        <v>312</v>
      </c>
      <c r="X143" s="562" t="s">
        <v>312</v>
      </c>
      <c r="Y143" s="562" t="s">
        <v>312</v>
      </c>
      <c r="Z143" s="566" t="s">
        <v>312</v>
      </c>
      <c r="AA143" s="561" t="s">
        <v>312</v>
      </c>
      <c r="AB143" s="562" t="s">
        <v>312</v>
      </c>
      <c r="AC143" s="562" t="s">
        <v>312</v>
      </c>
      <c r="AD143" s="566" t="s">
        <v>312</v>
      </c>
      <c r="AE143" s="561" t="s">
        <v>312</v>
      </c>
      <c r="AF143" s="562" t="s">
        <v>312</v>
      </c>
      <c r="AG143" s="562" t="s">
        <v>312</v>
      </c>
      <c r="AH143" s="566" t="s">
        <v>312</v>
      </c>
      <c r="AI143" s="561" t="s">
        <v>312</v>
      </c>
      <c r="AJ143" s="562" t="s">
        <v>312</v>
      </c>
      <c r="AK143" s="562" t="s">
        <v>312</v>
      </c>
      <c r="AL143" s="566" t="s">
        <v>312</v>
      </c>
      <c r="AM143" s="561" t="s">
        <v>312</v>
      </c>
      <c r="AN143" s="562" t="s">
        <v>312</v>
      </c>
      <c r="AO143" s="562" t="s">
        <v>312</v>
      </c>
      <c r="AP143" s="566" t="s">
        <v>312</v>
      </c>
      <c r="AQ143" s="561" t="s">
        <v>312</v>
      </c>
      <c r="AR143" s="562" t="s">
        <v>312</v>
      </c>
      <c r="AS143" s="562" t="s">
        <v>312</v>
      </c>
      <c r="AT143" s="566" t="s">
        <v>312</v>
      </c>
      <c r="AU143" s="561" t="s">
        <v>312</v>
      </c>
      <c r="AV143" s="562" t="s">
        <v>312</v>
      </c>
      <c r="AW143" s="562" t="s">
        <v>312</v>
      </c>
      <c r="AX143" s="566" t="s">
        <v>312</v>
      </c>
      <c r="AY143" s="561" t="s">
        <v>312</v>
      </c>
      <c r="AZ143" s="562" t="s">
        <v>312</v>
      </c>
      <c r="BA143" s="562" t="s">
        <v>312</v>
      </c>
      <c r="BB143" s="566" t="s">
        <v>312</v>
      </c>
      <c r="BC143" s="561" t="s">
        <v>312</v>
      </c>
      <c r="BD143" s="562" t="s">
        <v>312</v>
      </c>
      <c r="BE143" s="562" t="s">
        <v>312</v>
      </c>
      <c r="BF143" s="566" t="s">
        <v>312</v>
      </c>
      <c r="BG143" s="561" t="s">
        <v>312</v>
      </c>
      <c r="BH143" s="562" t="s">
        <v>312</v>
      </c>
      <c r="BI143" s="562" t="s">
        <v>312</v>
      </c>
      <c r="BJ143" s="566" t="s">
        <v>312</v>
      </c>
      <c r="BK143" s="561" t="s">
        <v>312</v>
      </c>
      <c r="BL143" s="562" t="s">
        <v>312</v>
      </c>
      <c r="BM143" s="562" t="s">
        <v>312</v>
      </c>
      <c r="BN143" s="566" t="s">
        <v>312</v>
      </c>
      <c r="BO143" s="561" t="s">
        <v>312</v>
      </c>
      <c r="BP143" s="562" t="s">
        <v>312</v>
      </c>
      <c r="BQ143" s="562" t="s">
        <v>312</v>
      </c>
      <c r="BR143" s="566" t="s">
        <v>312</v>
      </c>
      <c r="BS143" s="561" t="s">
        <v>312</v>
      </c>
      <c r="BT143" s="562" t="s">
        <v>312</v>
      </c>
      <c r="BU143" s="562" t="s">
        <v>312</v>
      </c>
      <c r="BV143" s="553" t="s">
        <v>312</v>
      </c>
      <c r="BW143" s="553" t="s">
        <v>312</v>
      </c>
      <c r="BX143" s="553" t="s">
        <v>312</v>
      </c>
      <c r="BY143" s="553" t="s">
        <v>312</v>
      </c>
      <c r="BZ143" s="553" t="s">
        <v>312</v>
      </c>
      <c r="CA143" s="553" t="s">
        <v>312</v>
      </c>
      <c r="CB143" s="553" t="s">
        <v>312</v>
      </c>
      <c r="CC143" s="553" t="s">
        <v>312</v>
      </c>
      <c r="CD143" s="553" t="s">
        <v>312</v>
      </c>
      <c r="CE143" s="553" t="s">
        <v>312</v>
      </c>
      <c r="CF143" s="553" t="s">
        <v>312</v>
      </c>
      <c r="CG143" s="553" t="s">
        <v>312</v>
      </c>
      <c r="CH143" s="553" t="s">
        <v>312</v>
      </c>
      <c r="CI143" s="553" t="s">
        <v>312</v>
      </c>
      <c r="CJ143" s="553" t="s">
        <v>312</v>
      </c>
      <c r="CK143" s="553" t="s">
        <v>312</v>
      </c>
      <c r="CL143" s="553" t="s">
        <v>312</v>
      </c>
      <c r="CM143" s="553" t="s">
        <v>312</v>
      </c>
      <c r="CN143" s="553" t="s">
        <v>312</v>
      </c>
      <c r="CO143" s="553" t="s">
        <v>312</v>
      </c>
      <c r="CP143" s="553" t="s">
        <v>312</v>
      </c>
      <c r="CQ143" s="553" t="s">
        <v>312</v>
      </c>
      <c r="CR143" s="553" t="s">
        <v>312</v>
      </c>
      <c r="CS143" s="553" t="s">
        <v>312</v>
      </c>
      <c r="CT143" s="553" t="s">
        <v>312</v>
      </c>
      <c r="CU143" s="553" t="s">
        <v>312</v>
      </c>
      <c r="CV143" s="553" t="s">
        <v>312</v>
      </c>
      <c r="CW143" s="553" t="s">
        <v>312</v>
      </c>
      <c r="CX143" s="553" t="s">
        <v>312</v>
      </c>
      <c r="CY143" s="553" t="s">
        <v>312</v>
      </c>
      <c r="CZ143" s="553" t="s">
        <v>312</v>
      </c>
      <c r="DA143" s="553" t="s">
        <v>312</v>
      </c>
      <c r="DB143" s="553" t="s">
        <v>312</v>
      </c>
      <c r="DC143" s="553" t="s">
        <v>312</v>
      </c>
      <c r="DD143" s="553" t="s">
        <v>312</v>
      </c>
      <c r="DE143" s="553" t="s">
        <v>312</v>
      </c>
      <c r="DF143" s="553" t="s">
        <v>312</v>
      </c>
      <c r="DG143" s="553" t="s">
        <v>312</v>
      </c>
      <c r="DH143" s="553" t="s">
        <v>312</v>
      </c>
      <c r="DI143" s="553" t="s">
        <v>312</v>
      </c>
      <c r="DJ143" s="553" t="s">
        <v>312</v>
      </c>
      <c r="DK143" s="553" t="s">
        <v>312</v>
      </c>
      <c r="DL143" s="553" t="s">
        <v>312</v>
      </c>
      <c r="DM143" s="553" t="s">
        <v>312</v>
      </c>
      <c r="DN143" s="553" t="s">
        <v>312</v>
      </c>
      <c r="DO143" s="553" t="s">
        <v>312</v>
      </c>
      <c r="DP143" s="553" t="s">
        <v>312</v>
      </c>
      <c r="DQ143" s="555" t="s">
        <v>312</v>
      </c>
      <c r="DR143" s="552" t="s">
        <v>312</v>
      </c>
      <c r="DS143" s="553" t="s">
        <v>312</v>
      </c>
      <c r="DT143" s="553" t="s">
        <v>312</v>
      </c>
      <c r="DU143" s="553" t="s">
        <v>312</v>
      </c>
      <c r="DV143" s="553" t="s">
        <v>312</v>
      </c>
      <c r="DW143" s="553" t="s">
        <v>312</v>
      </c>
      <c r="DX143" s="553" t="s">
        <v>312</v>
      </c>
      <c r="DY143" s="553" t="s">
        <v>312</v>
      </c>
      <c r="DZ143" s="553" t="s">
        <v>312</v>
      </c>
      <c r="EA143" s="553" t="s">
        <v>312</v>
      </c>
      <c r="EB143" s="553" t="s">
        <v>312</v>
      </c>
      <c r="EC143" s="553" t="s">
        <v>312</v>
      </c>
      <c r="ED143" s="553" t="s">
        <v>312</v>
      </c>
      <c r="EE143" s="553" t="s">
        <v>312</v>
      </c>
      <c r="EF143" s="553" t="s">
        <v>312</v>
      </c>
      <c r="EG143" s="553" t="s">
        <v>312</v>
      </c>
      <c r="EH143" s="553" t="s">
        <v>312</v>
      </c>
      <c r="EI143" s="553" t="s">
        <v>312</v>
      </c>
      <c r="EJ143" s="553" t="s">
        <v>312</v>
      </c>
      <c r="EK143" s="553" t="s">
        <v>312</v>
      </c>
      <c r="EL143" s="553" t="s">
        <v>312</v>
      </c>
      <c r="EM143" s="562" t="s">
        <v>312</v>
      </c>
      <c r="EN143" s="574">
        <v>4</v>
      </c>
      <c r="EO143" s="574">
        <v>8</v>
      </c>
      <c r="EP143" s="553" t="s">
        <v>312</v>
      </c>
      <c r="EQ143" s="553" t="s">
        <v>312</v>
      </c>
      <c r="ER143" s="553" t="s">
        <v>312</v>
      </c>
      <c r="ES143" s="553" t="s">
        <v>312</v>
      </c>
      <c r="ET143" s="553" t="s">
        <v>312</v>
      </c>
      <c r="EU143" s="553" t="s">
        <v>312</v>
      </c>
      <c r="EV143" s="553" t="s">
        <v>312</v>
      </c>
      <c r="EW143" s="553" t="s">
        <v>312</v>
      </c>
      <c r="EX143" s="553" t="s">
        <v>312</v>
      </c>
      <c r="EY143" s="553" t="s">
        <v>312</v>
      </c>
      <c r="EZ143" s="553" t="s">
        <v>312</v>
      </c>
      <c r="FA143" s="553" t="s">
        <v>312</v>
      </c>
      <c r="FB143" s="553" t="s">
        <v>312</v>
      </c>
      <c r="FC143" s="553" t="s">
        <v>312</v>
      </c>
      <c r="FD143" s="553" t="s">
        <v>312</v>
      </c>
      <c r="FE143" s="556" t="s">
        <v>312</v>
      </c>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row>
    <row r="144" spans="1:186" ht="15.75" customHeight="1" x14ac:dyDescent="0.2">
      <c r="A144" s="602" t="str">
        <f t="shared" si="6"/>
        <v>Artificial marine structures</v>
      </c>
      <c r="B144" s="603" t="str">
        <f t="shared" si="4"/>
        <v>Artificial marine structures/MODERATE</v>
      </c>
      <c r="C144" s="771"/>
      <c r="D144" s="766"/>
      <c r="E144" s="551" t="s">
        <v>130</v>
      </c>
      <c r="F144" s="552" t="s">
        <v>312</v>
      </c>
      <c r="G144" s="561" t="s">
        <v>312</v>
      </c>
      <c r="H144" s="562" t="s">
        <v>312</v>
      </c>
      <c r="I144" s="562" t="s">
        <v>312</v>
      </c>
      <c r="J144" s="566" t="s">
        <v>312</v>
      </c>
      <c r="K144" s="561" t="s">
        <v>312</v>
      </c>
      <c r="L144" s="562" t="s">
        <v>312</v>
      </c>
      <c r="M144" s="562" t="s">
        <v>312</v>
      </c>
      <c r="N144" s="566" t="s">
        <v>312</v>
      </c>
      <c r="O144" s="561" t="s">
        <v>312</v>
      </c>
      <c r="P144" s="562" t="s">
        <v>312</v>
      </c>
      <c r="Q144" s="562" t="s">
        <v>312</v>
      </c>
      <c r="R144" s="566" t="s">
        <v>312</v>
      </c>
      <c r="S144" s="561" t="s">
        <v>312</v>
      </c>
      <c r="T144" s="562" t="s">
        <v>312</v>
      </c>
      <c r="U144" s="562" t="s">
        <v>312</v>
      </c>
      <c r="V144" s="566" t="s">
        <v>312</v>
      </c>
      <c r="W144" s="561" t="s">
        <v>312</v>
      </c>
      <c r="X144" s="562" t="s">
        <v>312</v>
      </c>
      <c r="Y144" s="562" t="s">
        <v>312</v>
      </c>
      <c r="Z144" s="566" t="s">
        <v>312</v>
      </c>
      <c r="AA144" s="561" t="s">
        <v>312</v>
      </c>
      <c r="AB144" s="562" t="s">
        <v>312</v>
      </c>
      <c r="AC144" s="562" t="s">
        <v>312</v>
      </c>
      <c r="AD144" s="566" t="s">
        <v>312</v>
      </c>
      <c r="AE144" s="561" t="s">
        <v>312</v>
      </c>
      <c r="AF144" s="562" t="s">
        <v>312</v>
      </c>
      <c r="AG144" s="562" t="s">
        <v>312</v>
      </c>
      <c r="AH144" s="566" t="s">
        <v>312</v>
      </c>
      <c r="AI144" s="561" t="s">
        <v>312</v>
      </c>
      <c r="AJ144" s="562" t="s">
        <v>312</v>
      </c>
      <c r="AK144" s="562" t="s">
        <v>312</v>
      </c>
      <c r="AL144" s="566" t="s">
        <v>312</v>
      </c>
      <c r="AM144" s="561" t="s">
        <v>312</v>
      </c>
      <c r="AN144" s="562" t="s">
        <v>312</v>
      </c>
      <c r="AO144" s="562" t="s">
        <v>312</v>
      </c>
      <c r="AP144" s="566" t="s">
        <v>312</v>
      </c>
      <c r="AQ144" s="561" t="s">
        <v>312</v>
      </c>
      <c r="AR144" s="562" t="s">
        <v>312</v>
      </c>
      <c r="AS144" s="562" t="s">
        <v>312</v>
      </c>
      <c r="AT144" s="566" t="s">
        <v>312</v>
      </c>
      <c r="AU144" s="561" t="s">
        <v>312</v>
      </c>
      <c r="AV144" s="562" t="s">
        <v>312</v>
      </c>
      <c r="AW144" s="562" t="s">
        <v>312</v>
      </c>
      <c r="AX144" s="566" t="s">
        <v>312</v>
      </c>
      <c r="AY144" s="561" t="s">
        <v>312</v>
      </c>
      <c r="AZ144" s="562" t="s">
        <v>312</v>
      </c>
      <c r="BA144" s="562" t="s">
        <v>312</v>
      </c>
      <c r="BB144" s="566" t="s">
        <v>312</v>
      </c>
      <c r="BC144" s="561" t="s">
        <v>312</v>
      </c>
      <c r="BD144" s="562" t="s">
        <v>312</v>
      </c>
      <c r="BE144" s="562" t="s">
        <v>312</v>
      </c>
      <c r="BF144" s="566" t="s">
        <v>312</v>
      </c>
      <c r="BG144" s="561" t="s">
        <v>312</v>
      </c>
      <c r="BH144" s="562" t="s">
        <v>312</v>
      </c>
      <c r="BI144" s="562" t="s">
        <v>312</v>
      </c>
      <c r="BJ144" s="566" t="s">
        <v>312</v>
      </c>
      <c r="BK144" s="561" t="s">
        <v>312</v>
      </c>
      <c r="BL144" s="562" t="s">
        <v>312</v>
      </c>
      <c r="BM144" s="562" t="s">
        <v>312</v>
      </c>
      <c r="BN144" s="566" t="s">
        <v>312</v>
      </c>
      <c r="BO144" s="561" t="s">
        <v>312</v>
      </c>
      <c r="BP144" s="562" t="s">
        <v>312</v>
      </c>
      <c r="BQ144" s="562" t="s">
        <v>312</v>
      </c>
      <c r="BR144" s="566" t="s">
        <v>312</v>
      </c>
      <c r="BS144" s="561" t="s">
        <v>312</v>
      </c>
      <c r="BT144" s="562" t="s">
        <v>312</v>
      </c>
      <c r="BU144" s="562" t="s">
        <v>312</v>
      </c>
      <c r="BV144" s="553" t="s">
        <v>312</v>
      </c>
      <c r="BW144" s="553" t="s">
        <v>312</v>
      </c>
      <c r="BX144" s="553" t="s">
        <v>312</v>
      </c>
      <c r="BY144" s="553" t="s">
        <v>312</v>
      </c>
      <c r="BZ144" s="553" t="s">
        <v>312</v>
      </c>
      <c r="CA144" s="553" t="s">
        <v>312</v>
      </c>
      <c r="CB144" s="553" t="s">
        <v>312</v>
      </c>
      <c r="CC144" s="553" t="s">
        <v>312</v>
      </c>
      <c r="CD144" s="553" t="s">
        <v>312</v>
      </c>
      <c r="CE144" s="553" t="s">
        <v>312</v>
      </c>
      <c r="CF144" s="553" t="s">
        <v>312</v>
      </c>
      <c r="CG144" s="553" t="s">
        <v>312</v>
      </c>
      <c r="CH144" s="553" t="s">
        <v>312</v>
      </c>
      <c r="CI144" s="553" t="s">
        <v>312</v>
      </c>
      <c r="CJ144" s="553" t="s">
        <v>312</v>
      </c>
      <c r="CK144" s="553" t="s">
        <v>312</v>
      </c>
      <c r="CL144" s="553" t="s">
        <v>312</v>
      </c>
      <c r="CM144" s="553" t="s">
        <v>312</v>
      </c>
      <c r="CN144" s="553" t="s">
        <v>312</v>
      </c>
      <c r="CO144" s="553" t="s">
        <v>312</v>
      </c>
      <c r="CP144" s="553" t="s">
        <v>312</v>
      </c>
      <c r="CQ144" s="553" t="s">
        <v>312</v>
      </c>
      <c r="CR144" s="553" t="s">
        <v>312</v>
      </c>
      <c r="CS144" s="553" t="s">
        <v>312</v>
      </c>
      <c r="CT144" s="553" t="s">
        <v>312</v>
      </c>
      <c r="CU144" s="553" t="s">
        <v>312</v>
      </c>
      <c r="CV144" s="553" t="s">
        <v>312</v>
      </c>
      <c r="CW144" s="553" t="s">
        <v>312</v>
      </c>
      <c r="CX144" s="553" t="s">
        <v>312</v>
      </c>
      <c r="CY144" s="553" t="s">
        <v>312</v>
      </c>
      <c r="CZ144" s="553" t="s">
        <v>312</v>
      </c>
      <c r="DA144" s="553" t="s">
        <v>312</v>
      </c>
      <c r="DB144" s="553" t="s">
        <v>312</v>
      </c>
      <c r="DC144" s="553" t="s">
        <v>312</v>
      </c>
      <c r="DD144" s="553" t="s">
        <v>312</v>
      </c>
      <c r="DE144" s="553" t="s">
        <v>312</v>
      </c>
      <c r="DF144" s="553" t="s">
        <v>312</v>
      </c>
      <c r="DG144" s="553" t="s">
        <v>312</v>
      </c>
      <c r="DH144" s="553" t="s">
        <v>312</v>
      </c>
      <c r="DI144" s="553" t="s">
        <v>312</v>
      </c>
      <c r="DJ144" s="553" t="s">
        <v>312</v>
      </c>
      <c r="DK144" s="553" t="s">
        <v>312</v>
      </c>
      <c r="DL144" s="553" t="s">
        <v>312</v>
      </c>
      <c r="DM144" s="553" t="s">
        <v>312</v>
      </c>
      <c r="DN144" s="553" t="s">
        <v>312</v>
      </c>
      <c r="DO144" s="553" t="s">
        <v>312</v>
      </c>
      <c r="DP144" s="553" t="s">
        <v>312</v>
      </c>
      <c r="DQ144" s="555" t="s">
        <v>312</v>
      </c>
      <c r="DR144" s="552" t="s">
        <v>312</v>
      </c>
      <c r="DS144" s="553" t="s">
        <v>312</v>
      </c>
      <c r="DT144" s="553" t="s">
        <v>312</v>
      </c>
      <c r="DU144" s="553" t="s">
        <v>312</v>
      </c>
      <c r="DV144" s="553" t="s">
        <v>312</v>
      </c>
      <c r="DW144" s="553" t="s">
        <v>312</v>
      </c>
      <c r="DX144" s="553" t="s">
        <v>312</v>
      </c>
      <c r="DY144" s="553" t="s">
        <v>312</v>
      </c>
      <c r="DZ144" s="553" t="s">
        <v>312</v>
      </c>
      <c r="EA144" s="553" t="s">
        <v>312</v>
      </c>
      <c r="EB144" s="553" t="s">
        <v>312</v>
      </c>
      <c r="EC144" s="553" t="s">
        <v>312</v>
      </c>
      <c r="ED144" s="553" t="s">
        <v>312</v>
      </c>
      <c r="EE144" s="553" t="s">
        <v>312</v>
      </c>
      <c r="EF144" s="553" t="s">
        <v>312</v>
      </c>
      <c r="EG144" s="553" t="s">
        <v>312</v>
      </c>
      <c r="EH144" s="553" t="s">
        <v>312</v>
      </c>
      <c r="EI144" s="553" t="s">
        <v>312</v>
      </c>
      <c r="EJ144" s="553" t="s">
        <v>312</v>
      </c>
      <c r="EK144" s="553" t="s">
        <v>312</v>
      </c>
      <c r="EL144" s="553" t="s">
        <v>312</v>
      </c>
      <c r="EM144" s="562" t="s">
        <v>312</v>
      </c>
      <c r="EN144" s="562" t="s">
        <v>312</v>
      </c>
      <c r="EO144" s="574">
        <v>4</v>
      </c>
      <c r="EP144" s="553" t="s">
        <v>312</v>
      </c>
      <c r="EQ144" s="553" t="s">
        <v>312</v>
      </c>
      <c r="ER144" s="553" t="s">
        <v>312</v>
      </c>
      <c r="ES144" s="553" t="s">
        <v>312</v>
      </c>
      <c r="ET144" s="553" t="s">
        <v>312</v>
      </c>
      <c r="EU144" s="553" t="s">
        <v>312</v>
      </c>
      <c r="EV144" s="553" t="s">
        <v>312</v>
      </c>
      <c r="EW144" s="553" t="s">
        <v>312</v>
      </c>
      <c r="EX144" s="553" t="s">
        <v>312</v>
      </c>
      <c r="EY144" s="553" t="s">
        <v>312</v>
      </c>
      <c r="EZ144" s="553" t="s">
        <v>312</v>
      </c>
      <c r="FA144" s="553" t="s">
        <v>312</v>
      </c>
      <c r="FB144" s="553" t="s">
        <v>312</v>
      </c>
      <c r="FC144" s="553" t="s">
        <v>312</v>
      </c>
      <c r="FD144" s="553" t="s">
        <v>312</v>
      </c>
      <c r="FE144" s="556" t="s">
        <v>312</v>
      </c>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row>
    <row r="145" spans="1:186" ht="15.75" customHeight="1" x14ac:dyDescent="0.2">
      <c r="A145" s="602" t="str">
        <f t="shared" si="6"/>
        <v>Artificial marine structures</v>
      </c>
      <c r="B145" s="603" t="str">
        <f t="shared" si="4"/>
        <v>Artificial marine structures/GOOD</v>
      </c>
      <c r="C145" s="771"/>
      <c r="D145" s="767"/>
      <c r="E145" s="604" t="s">
        <v>332</v>
      </c>
      <c r="F145" s="552" t="s">
        <v>312</v>
      </c>
      <c r="G145" s="553" t="s">
        <v>312</v>
      </c>
      <c r="H145" s="553" t="s">
        <v>312</v>
      </c>
      <c r="I145" s="553" t="s">
        <v>312</v>
      </c>
      <c r="J145" s="553" t="s">
        <v>312</v>
      </c>
      <c r="K145" s="553" t="s">
        <v>312</v>
      </c>
      <c r="L145" s="553" t="s">
        <v>312</v>
      </c>
      <c r="M145" s="553" t="s">
        <v>312</v>
      </c>
      <c r="N145" s="553" t="s">
        <v>312</v>
      </c>
      <c r="O145" s="553" t="s">
        <v>312</v>
      </c>
      <c r="P145" s="553" t="s">
        <v>312</v>
      </c>
      <c r="Q145" s="553" t="s">
        <v>312</v>
      </c>
      <c r="R145" s="553" t="s">
        <v>312</v>
      </c>
      <c r="S145" s="553" t="s">
        <v>312</v>
      </c>
      <c r="T145" s="553" t="s">
        <v>312</v>
      </c>
      <c r="U145" s="553" t="s">
        <v>312</v>
      </c>
      <c r="V145" s="553" t="s">
        <v>312</v>
      </c>
      <c r="W145" s="553" t="s">
        <v>312</v>
      </c>
      <c r="X145" s="553" t="s">
        <v>312</v>
      </c>
      <c r="Y145" s="553" t="s">
        <v>312</v>
      </c>
      <c r="Z145" s="553" t="s">
        <v>312</v>
      </c>
      <c r="AA145" s="553" t="s">
        <v>312</v>
      </c>
      <c r="AB145" s="553" t="s">
        <v>312</v>
      </c>
      <c r="AC145" s="553" t="s">
        <v>312</v>
      </c>
      <c r="AD145" s="553" t="s">
        <v>312</v>
      </c>
      <c r="AE145" s="553" t="s">
        <v>312</v>
      </c>
      <c r="AF145" s="553" t="s">
        <v>312</v>
      </c>
      <c r="AG145" s="553" t="s">
        <v>312</v>
      </c>
      <c r="AH145" s="553" t="s">
        <v>312</v>
      </c>
      <c r="AI145" s="553" t="s">
        <v>312</v>
      </c>
      <c r="AJ145" s="553" t="s">
        <v>312</v>
      </c>
      <c r="AK145" s="553" t="s">
        <v>312</v>
      </c>
      <c r="AL145" s="553" t="s">
        <v>312</v>
      </c>
      <c r="AM145" s="553" t="s">
        <v>312</v>
      </c>
      <c r="AN145" s="553" t="s">
        <v>312</v>
      </c>
      <c r="AO145" s="553" t="s">
        <v>312</v>
      </c>
      <c r="AP145" s="553" t="s">
        <v>312</v>
      </c>
      <c r="AQ145" s="553" t="s">
        <v>312</v>
      </c>
      <c r="AR145" s="553" t="s">
        <v>312</v>
      </c>
      <c r="AS145" s="553" t="s">
        <v>312</v>
      </c>
      <c r="AT145" s="553" t="s">
        <v>312</v>
      </c>
      <c r="AU145" s="553" t="s">
        <v>312</v>
      </c>
      <c r="AV145" s="553" t="s">
        <v>312</v>
      </c>
      <c r="AW145" s="553" t="s">
        <v>312</v>
      </c>
      <c r="AX145" s="553" t="s">
        <v>312</v>
      </c>
      <c r="AY145" s="553" t="s">
        <v>312</v>
      </c>
      <c r="AZ145" s="553" t="s">
        <v>312</v>
      </c>
      <c r="BA145" s="553" t="s">
        <v>312</v>
      </c>
      <c r="BB145" s="553" t="s">
        <v>312</v>
      </c>
      <c r="BC145" s="553" t="s">
        <v>312</v>
      </c>
      <c r="BD145" s="553" t="s">
        <v>312</v>
      </c>
      <c r="BE145" s="553" t="s">
        <v>312</v>
      </c>
      <c r="BF145" s="553" t="s">
        <v>312</v>
      </c>
      <c r="BG145" s="553" t="s">
        <v>312</v>
      </c>
      <c r="BH145" s="553" t="s">
        <v>312</v>
      </c>
      <c r="BI145" s="553" t="s">
        <v>312</v>
      </c>
      <c r="BJ145" s="553" t="s">
        <v>312</v>
      </c>
      <c r="BK145" s="553" t="s">
        <v>312</v>
      </c>
      <c r="BL145" s="553" t="s">
        <v>312</v>
      </c>
      <c r="BM145" s="553" t="s">
        <v>312</v>
      </c>
      <c r="BN145" s="553" t="s">
        <v>312</v>
      </c>
      <c r="BO145" s="553" t="s">
        <v>312</v>
      </c>
      <c r="BP145" s="553" t="s">
        <v>312</v>
      </c>
      <c r="BQ145" s="553" t="s">
        <v>312</v>
      </c>
      <c r="BR145" s="553" t="s">
        <v>312</v>
      </c>
      <c r="BS145" s="553" t="s">
        <v>312</v>
      </c>
      <c r="BT145" s="553" t="s">
        <v>312</v>
      </c>
      <c r="BU145" s="553" t="s">
        <v>312</v>
      </c>
      <c r="BV145" s="553" t="s">
        <v>312</v>
      </c>
      <c r="BW145" s="553" t="s">
        <v>312</v>
      </c>
      <c r="BX145" s="553" t="s">
        <v>312</v>
      </c>
      <c r="BY145" s="553" t="s">
        <v>312</v>
      </c>
      <c r="BZ145" s="553" t="s">
        <v>312</v>
      </c>
      <c r="CA145" s="553" t="s">
        <v>312</v>
      </c>
      <c r="CB145" s="553" t="s">
        <v>312</v>
      </c>
      <c r="CC145" s="553" t="s">
        <v>312</v>
      </c>
      <c r="CD145" s="553" t="s">
        <v>312</v>
      </c>
      <c r="CE145" s="553" t="s">
        <v>312</v>
      </c>
      <c r="CF145" s="553" t="s">
        <v>312</v>
      </c>
      <c r="CG145" s="553" t="s">
        <v>312</v>
      </c>
      <c r="CH145" s="553" t="s">
        <v>312</v>
      </c>
      <c r="CI145" s="553" t="s">
        <v>312</v>
      </c>
      <c r="CJ145" s="553" t="s">
        <v>312</v>
      </c>
      <c r="CK145" s="553" t="s">
        <v>312</v>
      </c>
      <c r="CL145" s="553" t="s">
        <v>312</v>
      </c>
      <c r="CM145" s="553" t="s">
        <v>312</v>
      </c>
      <c r="CN145" s="553" t="s">
        <v>312</v>
      </c>
      <c r="CO145" s="553" t="s">
        <v>312</v>
      </c>
      <c r="CP145" s="553" t="s">
        <v>312</v>
      </c>
      <c r="CQ145" s="553" t="s">
        <v>312</v>
      </c>
      <c r="CR145" s="553" t="s">
        <v>312</v>
      </c>
      <c r="CS145" s="553" t="s">
        <v>312</v>
      </c>
      <c r="CT145" s="553" t="s">
        <v>312</v>
      </c>
      <c r="CU145" s="553" t="s">
        <v>312</v>
      </c>
      <c r="CV145" s="553" t="s">
        <v>312</v>
      </c>
      <c r="CW145" s="553" t="s">
        <v>312</v>
      </c>
      <c r="CX145" s="553" t="s">
        <v>312</v>
      </c>
      <c r="CY145" s="553" t="s">
        <v>312</v>
      </c>
      <c r="CZ145" s="553" t="s">
        <v>312</v>
      </c>
      <c r="DA145" s="553" t="s">
        <v>312</v>
      </c>
      <c r="DB145" s="553" t="s">
        <v>312</v>
      </c>
      <c r="DC145" s="553" t="s">
        <v>312</v>
      </c>
      <c r="DD145" s="553" t="s">
        <v>312</v>
      </c>
      <c r="DE145" s="553" t="s">
        <v>312</v>
      </c>
      <c r="DF145" s="553" t="s">
        <v>312</v>
      </c>
      <c r="DG145" s="553" t="s">
        <v>312</v>
      </c>
      <c r="DH145" s="553" t="s">
        <v>312</v>
      </c>
      <c r="DI145" s="553" t="s">
        <v>312</v>
      </c>
      <c r="DJ145" s="553" t="s">
        <v>312</v>
      </c>
      <c r="DK145" s="553" t="s">
        <v>312</v>
      </c>
      <c r="DL145" s="553" t="s">
        <v>312</v>
      </c>
      <c r="DM145" s="553" t="s">
        <v>312</v>
      </c>
      <c r="DN145" s="553" t="s">
        <v>312</v>
      </c>
      <c r="DO145" s="553" t="s">
        <v>312</v>
      </c>
      <c r="DP145" s="553" t="s">
        <v>312</v>
      </c>
      <c r="DQ145" s="555" t="s">
        <v>312</v>
      </c>
      <c r="DR145" s="552" t="s">
        <v>312</v>
      </c>
      <c r="DS145" s="553" t="s">
        <v>312</v>
      </c>
      <c r="DT145" s="553" t="s">
        <v>312</v>
      </c>
      <c r="DU145" s="553" t="s">
        <v>312</v>
      </c>
      <c r="DV145" s="553" t="s">
        <v>312</v>
      </c>
      <c r="DW145" s="553" t="s">
        <v>312</v>
      </c>
      <c r="DX145" s="553" t="s">
        <v>312</v>
      </c>
      <c r="DY145" s="553" t="s">
        <v>312</v>
      </c>
      <c r="DZ145" s="553" t="s">
        <v>312</v>
      </c>
      <c r="EA145" s="553" t="s">
        <v>312</v>
      </c>
      <c r="EB145" s="553" t="s">
        <v>312</v>
      </c>
      <c r="EC145" s="553" t="s">
        <v>312</v>
      </c>
      <c r="ED145" s="553" t="s">
        <v>312</v>
      </c>
      <c r="EE145" s="553" t="s">
        <v>312</v>
      </c>
      <c r="EF145" s="553" t="s">
        <v>312</v>
      </c>
      <c r="EG145" s="553" t="s">
        <v>312</v>
      </c>
      <c r="EH145" s="553" t="s">
        <v>312</v>
      </c>
      <c r="EI145" s="553" t="s">
        <v>312</v>
      </c>
      <c r="EJ145" s="553" t="s">
        <v>312</v>
      </c>
      <c r="EK145" s="553" t="s">
        <v>312</v>
      </c>
      <c r="EL145" s="553" t="s">
        <v>312</v>
      </c>
      <c r="EM145" s="553" t="s">
        <v>312</v>
      </c>
      <c r="EN145" s="553" t="s">
        <v>312</v>
      </c>
      <c r="EO145" s="553" t="s">
        <v>312</v>
      </c>
      <c r="EP145" s="553" t="s">
        <v>312</v>
      </c>
      <c r="EQ145" s="553" t="s">
        <v>312</v>
      </c>
      <c r="ER145" s="553" t="s">
        <v>312</v>
      </c>
      <c r="ES145" s="553" t="s">
        <v>312</v>
      </c>
      <c r="ET145" s="553" t="s">
        <v>312</v>
      </c>
      <c r="EU145" s="553" t="s">
        <v>312</v>
      </c>
      <c r="EV145" s="553" t="s">
        <v>312</v>
      </c>
      <c r="EW145" s="553" t="s">
        <v>312</v>
      </c>
      <c r="EX145" s="553" t="s">
        <v>312</v>
      </c>
      <c r="EY145" s="553" t="s">
        <v>312</v>
      </c>
      <c r="EZ145" s="553" t="s">
        <v>312</v>
      </c>
      <c r="FA145" s="553" t="s">
        <v>312</v>
      </c>
      <c r="FB145" s="553" t="s">
        <v>312</v>
      </c>
      <c r="FC145" s="553" t="s">
        <v>312</v>
      </c>
      <c r="FD145" s="553" t="s">
        <v>312</v>
      </c>
      <c r="FE145" s="556" t="s">
        <v>312</v>
      </c>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row>
    <row r="146" spans="1:186" ht="15.75" customHeight="1" x14ac:dyDescent="0.2">
      <c r="A146" s="602" t="str">
        <f t="shared" si="6"/>
        <v>Sandy beach</v>
      </c>
      <c r="B146" s="603" t="str">
        <f t="shared" si="4"/>
        <v>Sandy beach/NA</v>
      </c>
      <c r="C146" s="771"/>
      <c r="D146" s="765" t="str">
        <f>'Z2 DISTINCTIVENESS'!B64</f>
        <v>Sandy beach</v>
      </c>
      <c r="E146" s="551" t="s">
        <v>310</v>
      </c>
      <c r="F146" s="552" t="s">
        <v>312</v>
      </c>
      <c r="G146" s="553" t="s">
        <v>312</v>
      </c>
      <c r="H146" s="553" t="s">
        <v>312</v>
      </c>
      <c r="I146" s="553" t="s">
        <v>312</v>
      </c>
      <c r="J146" s="553" t="s">
        <v>312</v>
      </c>
      <c r="K146" s="553" t="s">
        <v>312</v>
      </c>
      <c r="L146" s="553" t="s">
        <v>312</v>
      </c>
      <c r="M146" s="553" t="s">
        <v>312</v>
      </c>
      <c r="N146" s="553" t="s">
        <v>312</v>
      </c>
      <c r="O146" s="553" t="s">
        <v>312</v>
      </c>
      <c r="P146" s="553" t="s">
        <v>312</v>
      </c>
      <c r="Q146" s="553" t="s">
        <v>312</v>
      </c>
      <c r="R146" s="553" t="s">
        <v>312</v>
      </c>
      <c r="S146" s="553" t="s">
        <v>312</v>
      </c>
      <c r="T146" s="553" t="s">
        <v>312</v>
      </c>
      <c r="U146" s="553" t="s">
        <v>312</v>
      </c>
      <c r="V146" s="553" t="s">
        <v>312</v>
      </c>
      <c r="W146" s="553" t="s">
        <v>312</v>
      </c>
      <c r="X146" s="553" t="s">
        <v>312</v>
      </c>
      <c r="Y146" s="553" t="s">
        <v>312</v>
      </c>
      <c r="Z146" s="553" t="s">
        <v>312</v>
      </c>
      <c r="AA146" s="553" t="s">
        <v>312</v>
      </c>
      <c r="AB146" s="553" t="s">
        <v>312</v>
      </c>
      <c r="AC146" s="553" t="s">
        <v>312</v>
      </c>
      <c r="AD146" s="553" t="s">
        <v>312</v>
      </c>
      <c r="AE146" s="553" t="s">
        <v>312</v>
      </c>
      <c r="AF146" s="553" t="s">
        <v>312</v>
      </c>
      <c r="AG146" s="553" t="s">
        <v>312</v>
      </c>
      <c r="AH146" s="553" t="s">
        <v>312</v>
      </c>
      <c r="AI146" s="553" t="s">
        <v>312</v>
      </c>
      <c r="AJ146" s="553" t="s">
        <v>312</v>
      </c>
      <c r="AK146" s="553" t="s">
        <v>312</v>
      </c>
      <c r="AL146" s="553" t="s">
        <v>312</v>
      </c>
      <c r="AM146" s="553" t="s">
        <v>312</v>
      </c>
      <c r="AN146" s="553" t="s">
        <v>312</v>
      </c>
      <c r="AO146" s="553" t="s">
        <v>312</v>
      </c>
      <c r="AP146" s="553" t="s">
        <v>312</v>
      </c>
      <c r="AQ146" s="553" t="s">
        <v>312</v>
      </c>
      <c r="AR146" s="553" t="s">
        <v>312</v>
      </c>
      <c r="AS146" s="553" t="s">
        <v>312</v>
      </c>
      <c r="AT146" s="553" t="s">
        <v>312</v>
      </c>
      <c r="AU146" s="553" t="s">
        <v>312</v>
      </c>
      <c r="AV146" s="553" t="s">
        <v>312</v>
      </c>
      <c r="AW146" s="553" t="s">
        <v>312</v>
      </c>
      <c r="AX146" s="553" t="s">
        <v>312</v>
      </c>
      <c r="AY146" s="553" t="s">
        <v>312</v>
      </c>
      <c r="AZ146" s="553" t="s">
        <v>312</v>
      </c>
      <c r="BA146" s="553" t="s">
        <v>312</v>
      </c>
      <c r="BB146" s="553" t="s">
        <v>312</v>
      </c>
      <c r="BC146" s="553" t="s">
        <v>312</v>
      </c>
      <c r="BD146" s="553" t="s">
        <v>312</v>
      </c>
      <c r="BE146" s="553" t="s">
        <v>312</v>
      </c>
      <c r="BF146" s="553" t="s">
        <v>312</v>
      </c>
      <c r="BG146" s="553" t="s">
        <v>312</v>
      </c>
      <c r="BH146" s="553" t="s">
        <v>312</v>
      </c>
      <c r="BI146" s="553" t="s">
        <v>312</v>
      </c>
      <c r="BJ146" s="553" t="s">
        <v>312</v>
      </c>
      <c r="BK146" s="553" t="s">
        <v>312</v>
      </c>
      <c r="BL146" s="553" t="s">
        <v>312</v>
      </c>
      <c r="BM146" s="553" t="s">
        <v>312</v>
      </c>
      <c r="BN146" s="553" t="s">
        <v>312</v>
      </c>
      <c r="BO146" s="553" t="s">
        <v>312</v>
      </c>
      <c r="BP146" s="553" t="s">
        <v>312</v>
      </c>
      <c r="BQ146" s="553" t="s">
        <v>312</v>
      </c>
      <c r="BR146" s="553" t="s">
        <v>312</v>
      </c>
      <c r="BS146" s="553" t="s">
        <v>312</v>
      </c>
      <c r="BT146" s="553" t="s">
        <v>312</v>
      </c>
      <c r="BU146" s="553" t="s">
        <v>312</v>
      </c>
      <c r="BV146" s="553" t="s">
        <v>312</v>
      </c>
      <c r="BW146" s="553" t="s">
        <v>312</v>
      </c>
      <c r="BX146" s="553" t="s">
        <v>312</v>
      </c>
      <c r="BY146" s="553" t="s">
        <v>312</v>
      </c>
      <c r="BZ146" s="553" t="s">
        <v>312</v>
      </c>
      <c r="CA146" s="553" t="s">
        <v>312</v>
      </c>
      <c r="CB146" s="553" t="s">
        <v>312</v>
      </c>
      <c r="CC146" s="553" t="s">
        <v>312</v>
      </c>
      <c r="CD146" s="553" t="s">
        <v>312</v>
      </c>
      <c r="CE146" s="553" t="s">
        <v>312</v>
      </c>
      <c r="CF146" s="553" t="s">
        <v>312</v>
      </c>
      <c r="CG146" s="553" t="s">
        <v>312</v>
      </c>
      <c r="CH146" s="553" t="s">
        <v>312</v>
      </c>
      <c r="CI146" s="553" t="s">
        <v>312</v>
      </c>
      <c r="CJ146" s="553" t="s">
        <v>312</v>
      </c>
      <c r="CK146" s="553" t="s">
        <v>312</v>
      </c>
      <c r="CL146" s="553" t="s">
        <v>312</v>
      </c>
      <c r="CM146" s="553" t="s">
        <v>312</v>
      </c>
      <c r="CN146" s="553" t="s">
        <v>312</v>
      </c>
      <c r="CO146" s="553" t="s">
        <v>312</v>
      </c>
      <c r="CP146" s="553" t="s">
        <v>312</v>
      </c>
      <c r="CQ146" s="553" t="s">
        <v>312</v>
      </c>
      <c r="CR146" s="553" t="s">
        <v>312</v>
      </c>
      <c r="CS146" s="553" t="s">
        <v>312</v>
      </c>
      <c r="CT146" s="553" t="s">
        <v>312</v>
      </c>
      <c r="CU146" s="553" t="s">
        <v>312</v>
      </c>
      <c r="CV146" s="553" t="s">
        <v>312</v>
      </c>
      <c r="CW146" s="553" t="s">
        <v>312</v>
      </c>
      <c r="CX146" s="553" t="s">
        <v>312</v>
      </c>
      <c r="CY146" s="553" t="s">
        <v>312</v>
      </c>
      <c r="CZ146" s="553" t="s">
        <v>312</v>
      </c>
      <c r="DA146" s="553" t="s">
        <v>312</v>
      </c>
      <c r="DB146" s="553" t="s">
        <v>312</v>
      </c>
      <c r="DC146" s="553" t="s">
        <v>312</v>
      </c>
      <c r="DD146" s="553" t="s">
        <v>312</v>
      </c>
      <c r="DE146" s="553" t="s">
        <v>312</v>
      </c>
      <c r="DF146" s="553" t="s">
        <v>312</v>
      </c>
      <c r="DG146" s="553" t="s">
        <v>312</v>
      </c>
      <c r="DH146" s="553" t="s">
        <v>312</v>
      </c>
      <c r="DI146" s="553" t="s">
        <v>312</v>
      </c>
      <c r="DJ146" s="553" t="s">
        <v>312</v>
      </c>
      <c r="DK146" s="553" t="s">
        <v>312</v>
      </c>
      <c r="DL146" s="553" t="s">
        <v>312</v>
      </c>
      <c r="DM146" s="553" t="s">
        <v>312</v>
      </c>
      <c r="DN146" s="553" t="s">
        <v>312</v>
      </c>
      <c r="DO146" s="553" t="s">
        <v>312</v>
      </c>
      <c r="DP146" s="553" t="s">
        <v>312</v>
      </c>
      <c r="DQ146" s="555" t="s">
        <v>312</v>
      </c>
      <c r="DR146" s="552" t="s">
        <v>312</v>
      </c>
      <c r="DS146" s="553" t="s">
        <v>312</v>
      </c>
      <c r="DT146" s="553" t="s">
        <v>312</v>
      </c>
      <c r="DU146" s="553" t="s">
        <v>312</v>
      </c>
      <c r="DV146" s="553" t="s">
        <v>312</v>
      </c>
      <c r="DW146" s="553" t="s">
        <v>312</v>
      </c>
      <c r="DX146" s="553" t="s">
        <v>312</v>
      </c>
      <c r="DY146" s="553" t="s">
        <v>312</v>
      </c>
      <c r="DZ146" s="553" t="s">
        <v>312</v>
      </c>
      <c r="EA146" s="553" t="s">
        <v>312</v>
      </c>
      <c r="EB146" s="553" t="s">
        <v>312</v>
      </c>
      <c r="EC146" s="553" t="s">
        <v>312</v>
      </c>
      <c r="ED146" s="553" t="s">
        <v>312</v>
      </c>
      <c r="EE146" s="553" t="s">
        <v>312</v>
      </c>
      <c r="EF146" s="553" t="s">
        <v>312</v>
      </c>
      <c r="EG146" s="553" t="s">
        <v>312</v>
      </c>
      <c r="EH146" s="553" t="s">
        <v>312</v>
      </c>
      <c r="EI146" s="553" t="s">
        <v>312</v>
      </c>
      <c r="EJ146" s="553" t="s">
        <v>312</v>
      </c>
      <c r="EK146" s="553" t="s">
        <v>312</v>
      </c>
      <c r="EL146" s="553" t="s">
        <v>312</v>
      </c>
      <c r="EM146" s="553" t="s">
        <v>312</v>
      </c>
      <c r="EN146" s="553" t="s">
        <v>312</v>
      </c>
      <c r="EO146" s="553" t="s">
        <v>312</v>
      </c>
      <c r="EP146" s="553" t="s">
        <v>312</v>
      </c>
      <c r="EQ146" s="553" t="s">
        <v>312</v>
      </c>
      <c r="ER146" s="553" t="s">
        <v>312</v>
      </c>
      <c r="ES146" s="553" t="s">
        <v>312</v>
      </c>
      <c r="ET146" s="553" t="s">
        <v>312</v>
      </c>
      <c r="EU146" s="553" t="s">
        <v>312</v>
      </c>
      <c r="EV146" s="553" t="s">
        <v>312</v>
      </c>
      <c r="EW146" s="553" t="s">
        <v>312</v>
      </c>
      <c r="EX146" s="553" t="s">
        <v>312</v>
      </c>
      <c r="EY146" s="553" t="s">
        <v>312</v>
      </c>
      <c r="EZ146" s="553" t="s">
        <v>312</v>
      </c>
      <c r="FA146" s="553" t="s">
        <v>312</v>
      </c>
      <c r="FB146" s="553" t="s">
        <v>312</v>
      </c>
      <c r="FC146" s="553" t="s">
        <v>312</v>
      </c>
      <c r="FD146" s="553" t="s">
        <v>312</v>
      </c>
      <c r="FE146" s="556" t="s">
        <v>312</v>
      </c>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row>
    <row r="147" spans="1:186" ht="15.75" customHeight="1" x14ac:dyDescent="0.2">
      <c r="A147" s="602" t="str">
        <f t="shared" si="6"/>
        <v>Sandy beach</v>
      </c>
      <c r="B147" s="603" t="str">
        <f t="shared" si="4"/>
        <v>Sandy beach/POOR</v>
      </c>
      <c r="C147" s="771"/>
      <c r="D147" s="766"/>
      <c r="E147" s="551" t="s">
        <v>331</v>
      </c>
      <c r="F147" s="552" t="s">
        <v>312</v>
      </c>
      <c r="G147" s="553" t="s">
        <v>312</v>
      </c>
      <c r="H147" s="553" t="s">
        <v>312</v>
      </c>
      <c r="I147" s="553" t="s">
        <v>312</v>
      </c>
      <c r="J147" s="553" t="s">
        <v>312</v>
      </c>
      <c r="K147" s="553" t="s">
        <v>312</v>
      </c>
      <c r="L147" s="553" t="s">
        <v>312</v>
      </c>
      <c r="M147" s="553" t="s">
        <v>312</v>
      </c>
      <c r="N147" s="553" t="s">
        <v>312</v>
      </c>
      <c r="O147" s="553" t="s">
        <v>312</v>
      </c>
      <c r="P147" s="553" t="s">
        <v>312</v>
      </c>
      <c r="Q147" s="553" t="s">
        <v>312</v>
      </c>
      <c r="R147" s="553" t="s">
        <v>312</v>
      </c>
      <c r="S147" s="553" t="s">
        <v>312</v>
      </c>
      <c r="T147" s="553" t="s">
        <v>312</v>
      </c>
      <c r="U147" s="553" t="s">
        <v>312</v>
      </c>
      <c r="V147" s="553" t="s">
        <v>312</v>
      </c>
      <c r="W147" s="553" t="s">
        <v>312</v>
      </c>
      <c r="X147" s="553" t="s">
        <v>312</v>
      </c>
      <c r="Y147" s="553" t="s">
        <v>312</v>
      </c>
      <c r="Z147" s="553" t="s">
        <v>312</v>
      </c>
      <c r="AA147" s="553" t="s">
        <v>312</v>
      </c>
      <c r="AB147" s="553" t="s">
        <v>312</v>
      </c>
      <c r="AC147" s="553" t="s">
        <v>312</v>
      </c>
      <c r="AD147" s="553" t="s">
        <v>312</v>
      </c>
      <c r="AE147" s="553" t="s">
        <v>312</v>
      </c>
      <c r="AF147" s="553" t="s">
        <v>312</v>
      </c>
      <c r="AG147" s="553" t="s">
        <v>312</v>
      </c>
      <c r="AH147" s="553" t="s">
        <v>312</v>
      </c>
      <c r="AI147" s="553" t="s">
        <v>312</v>
      </c>
      <c r="AJ147" s="553" t="s">
        <v>312</v>
      </c>
      <c r="AK147" s="553" t="s">
        <v>312</v>
      </c>
      <c r="AL147" s="553" t="s">
        <v>312</v>
      </c>
      <c r="AM147" s="553" t="s">
        <v>312</v>
      </c>
      <c r="AN147" s="553" t="s">
        <v>312</v>
      </c>
      <c r="AO147" s="553" t="s">
        <v>312</v>
      </c>
      <c r="AP147" s="553" t="s">
        <v>312</v>
      </c>
      <c r="AQ147" s="553" t="s">
        <v>312</v>
      </c>
      <c r="AR147" s="553" t="s">
        <v>312</v>
      </c>
      <c r="AS147" s="553" t="s">
        <v>312</v>
      </c>
      <c r="AT147" s="553" t="s">
        <v>312</v>
      </c>
      <c r="AU147" s="553" t="s">
        <v>312</v>
      </c>
      <c r="AV147" s="553" t="s">
        <v>312</v>
      </c>
      <c r="AW147" s="553" t="s">
        <v>312</v>
      </c>
      <c r="AX147" s="553" t="s">
        <v>312</v>
      </c>
      <c r="AY147" s="553" t="s">
        <v>312</v>
      </c>
      <c r="AZ147" s="553" t="s">
        <v>312</v>
      </c>
      <c r="BA147" s="553" t="s">
        <v>312</v>
      </c>
      <c r="BB147" s="553" t="s">
        <v>312</v>
      </c>
      <c r="BC147" s="553" t="s">
        <v>312</v>
      </c>
      <c r="BD147" s="553" t="s">
        <v>312</v>
      </c>
      <c r="BE147" s="553" t="s">
        <v>312</v>
      </c>
      <c r="BF147" s="553" t="s">
        <v>312</v>
      </c>
      <c r="BG147" s="553" t="s">
        <v>312</v>
      </c>
      <c r="BH147" s="553" t="s">
        <v>312</v>
      </c>
      <c r="BI147" s="553" t="s">
        <v>312</v>
      </c>
      <c r="BJ147" s="553" t="s">
        <v>312</v>
      </c>
      <c r="BK147" s="553" t="s">
        <v>312</v>
      </c>
      <c r="BL147" s="553" t="s">
        <v>312</v>
      </c>
      <c r="BM147" s="553" t="s">
        <v>312</v>
      </c>
      <c r="BN147" s="553" t="s">
        <v>312</v>
      </c>
      <c r="BO147" s="553" t="s">
        <v>312</v>
      </c>
      <c r="BP147" s="553" t="s">
        <v>312</v>
      </c>
      <c r="BQ147" s="553" t="s">
        <v>312</v>
      </c>
      <c r="BR147" s="553" t="s">
        <v>312</v>
      </c>
      <c r="BS147" s="553" t="s">
        <v>312</v>
      </c>
      <c r="BT147" s="553" t="s">
        <v>312</v>
      </c>
      <c r="BU147" s="553" t="s">
        <v>312</v>
      </c>
      <c r="BV147" s="553" t="s">
        <v>312</v>
      </c>
      <c r="BW147" s="553" t="s">
        <v>312</v>
      </c>
      <c r="BX147" s="553" t="s">
        <v>312</v>
      </c>
      <c r="BY147" s="553" t="s">
        <v>312</v>
      </c>
      <c r="BZ147" s="553" t="s">
        <v>312</v>
      </c>
      <c r="CA147" s="553" t="s">
        <v>312</v>
      </c>
      <c r="CB147" s="553" t="s">
        <v>312</v>
      </c>
      <c r="CC147" s="553" t="s">
        <v>312</v>
      </c>
      <c r="CD147" s="553" t="s">
        <v>312</v>
      </c>
      <c r="CE147" s="553" t="s">
        <v>312</v>
      </c>
      <c r="CF147" s="553" t="s">
        <v>312</v>
      </c>
      <c r="CG147" s="553" t="s">
        <v>312</v>
      </c>
      <c r="CH147" s="553" t="s">
        <v>312</v>
      </c>
      <c r="CI147" s="553" t="s">
        <v>312</v>
      </c>
      <c r="CJ147" s="553" t="s">
        <v>312</v>
      </c>
      <c r="CK147" s="553" t="s">
        <v>312</v>
      </c>
      <c r="CL147" s="553" t="s">
        <v>312</v>
      </c>
      <c r="CM147" s="553" t="s">
        <v>312</v>
      </c>
      <c r="CN147" s="553" t="s">
        <v>312</v>
      </c>
      <c r="CO147" s="553" t="s">
        <v>312</v>
      </c>
      <c r="CP147" s="553" t="s">
        <v>312</v>
      </c>
      <c r="CQ147" s="553" t="s">
        <v>312</v>
      </c>
      <c r="CR147" s="553" t="s">
        <v>312</v>
      </c>
      <c r="CS147" s="553" t="s">
        <v>312</v>
      </c>
      <c r="CT147" s="553" t="s">
        <v>312</v>
      </c>
      <c r="CU147" s="553" t="s">
        <v>312</v>
      </c>
      <c r="CV147" s="553" t="s">
        <v>312</v>
      </c>
      <c r="CW147" s="553" t="s">
        <v>312</v>
      </c>
      <c r="CX147" s="553" t="s">
        <v>312</v>
      </c>
      <c r="CY147" s="553" t="s">
        <v>312</v>
      </c>
      <c r="CZ147" s="553" t="s">
        <v>312</v>
      </c>
      <c r="DA147" s="553" t="s">
        <v>312</v>
      </c>
      <c r="DB147" s="553" t="s">
        <v>312</v>
      </c>
      <c r="DC147" s="553" t="s">
        <v>312</v>
      </c>
      <c r="DD147" s="553" t="s">
        <v>312</v>
      </c>
      <c r="DE147" s="553" t="s">
        <v>312</v>
      </c>
      <c r="DF147" s="553" t="s">
        <v>312</v>
      </c>
      <c r="DG147" s="553" t="s">
        <v>312</v>
      </c>
      <c r="DH147" s="553" t="s">
        <v>312</v>
      </c>
      <c r="DI147" s="553" t="s">
        <v>312</v>
      </c>
      <c r="DJ147" s="553" t="s">
        <v>312</v>
      </c>
      <c r="DK147" s="553" t="s">
        <v>312</v>
      </c>
      <c r="DL147" s="553" t="s">
        <v>312</v>
      </c>
      <c r="DM147" s="553" t="s">
        <v>312</v>
      </c>
      <c r="DN147" s="553" t="s">
        <v>312</v>
      </c>
      <c r="DO147" s="553" t="s">
        <v>312</v>
      </c>
      <c r="DP147" s="553" t="s">
        <v>312</v>
      </c>
      <c r="DQ147" s="555" t="s">
        <v>312</v>
      </c>
      <c r="DR147" s="552" t="s">
        <v>312</v>
      </c>
      <c r="DS147" s="553" t="s">
        <v>312</v>
      </c>
      <c r="DT147" s="553" t="s">
        <v>312</v>
      </c>
      <c r="DU147" s="553" t="s">
        <v>312</v>
      </c>
      <c r="DV147" s="553" t="s">
        <v>312</v>
      </c>
      <c r="DW147" s="553" t="s">
        <v>312</v>
      </c>
      <c r="DX147" s="553" t="s">
        <v>312</v>
      </c>
      <c r="DY147" s="553" t="s">
        <v>312</v>
      </c>
      <c r="DZ147" s="553" t="s">
        <v>312</v>
      </c>
      <c r="EA147" s="553" t="s">
        <v>312</v>
      </c>
      <c r="EB147" s="553" t="s">
        <v>312</v>
      </c>
      <c r="EC147" s="553" t="s">
        <v>312</v>
      </c>
      <c r="ED147" s="553" t="s">
        <v>312</v>
      </c>
      <c r="EE147" s="553" t="s">
        <v>312</v>
      </c>
      <c r="EF147" s="553" t="s">
        <v>312</v>
      </c>
      <c r="EG147" s="553" t="s">
        <v>312</v>
      </c>
      <c r="EH147" s="553" t="s">
        <v>312</v>
      </c>
      <c r="EI147" s="553" t="s">
        <v>312</v>
      </c>
      <c r="EJ147" s="553" t="s">
        <v>312</v>
      </c>
      <c r="EK147" s="553" t="s">
        <v>312</v>
      </c>
      <c r="EL147" s="553" t="s">
        <v>312</v>
      </c>
      <c r="EM147" s="553" t="s">
        <v>312</v>
      </c>
      <c r="EN147" s="553" t="s">
        <v>312</v>
      </c>
      <c r="EO147" s="553" t="s">
        <v>312</v>
      </c>
      <c r="EP147" s="553" t="s">
        <v>312</v>
      </c>
      <c r="EQ147" s="553" t="s">
        <v>312</v>
      </c>
      <c r="ER147" s="574">
        <v>3</v>
      </c>
      <c r="ES147" s="574">
        <v>6</v>
      </c>
      <c r="ET147" s="553" t="s">
        <v>312</v>
      </c>
      <c r="EU147" s="553" t="s">
        <v>312</v>
      </c>
      <c r="EV147" s="553" t="s">
        <v>312</v>
      </c>
      <c r="EW147" s="553" t="s">
        <v>312</v>
      </c>
      <c r="EX147" s="553" t="s">
        <v>312</v>
      </c>
      <c r="EY147" s="553" t="s">
        <v>312</v>
      </c>
      <c r="EZ147" s="553" t="s">
        <v>312</v>
      </c>
      <c r="FA147" s="553" t="s">
        <v>312</v>
      </c>
      <c r="FB147" s="553" t="s">
        <v>312</v>
      </c>
      <c r="FC147" s="553" t="s">
        <v>312</v>
      </c>
      <c r="FD147" s="553" t="s">
        <v>312</v>
      </c>
      <c r="FE147" s="556" t="s">
        <v>312</v>
      </c>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row>
    <row r="148" spans="1:186" ht="15.75" customHeight="1" x14ac:dyDescent="0.2">
      <c r="A148" s="602" t="str">
        <f t="shared" si="6"/>
        <v>Sandy beach</v>
      </c>
      <c r="B148" s="603" t="str">
        <f t="shared" si="4"/>
        <v>Sandy beach/MODERATE</v>
      </c>
      <c r="C148" s="771"/>
      <c r="D148" s="766"/>
      <c r="E148" s="551" t="s">
        <v>130</v>
      </c>
      <c r="F148" s="552" t="s">
        <v>312</v>
      </c>
      <c r="G148" s="553" t="s">
        <v>312</v>
      </c>
      <c r="H148" s="553" t="s">
        <v>312</v>
      </c>
      <c r="I148" s="553" t="s">
        <v>312</v>
      </c>
      <c r="J148" s="553" t="s">
        <v>312</v>
      </c>
      <c r="K148" s="553" t="s">
        <v>312</v>
      </c>
      <c r="L148" s="553" t="s">
        <v>312</v>
      </c>
      <c r="M148" s="553" t="s">
        <v>312</v>
      </c>
      <c r="N148" s="553" t="s">
        <v>312</v>
      </c>
      <c r="O148" s="553" t="s">
        <v>312</v>
      </c>
      <c r="P148" s="553" t="s">
        <v>312</v>
      </c>
      <c r="Q148" s="553" t="s">
        <v>312</v>
      </c>
      <c r="R148" s="553" t="s">
        <v>312</v>
      </c>
      <c r="S148" s="553" t="s">
        <v>312</v>
      </c>
      <c r="T148" s="553" t="s">
        <v>312</v>
      </c>
      <c r="U148" s="553" t="s">
        <v>312</v>
      </c>
      <c r="V148" s="553" t="s">
        <v>312</v>
      </c>
      <c r="W148" s="553" t="s">
        <v>312</v>
      </c>
      <c r="X148" s="553" t="s">
        <v>312</v>
      </c>
      <c r="Y148" s="553" t="s">
        <v>312</v>
      </c>
      <c r="Z148" s="553" t="s">
        <v>312</v>
      </c>
      <c r="AA148" s="553" t="s">
        <v>312</v>
      </c>
      <c r="AB148" s="553" t="s">
        <v>312</v>
      </c>
      <c r="AC148" s="553" t="s">
        <v>312</v>
      </c>
      <c r="AD148" s="553" t="s">
        <v>312</v>
      </c>
      <c r="AE148" s="553" t="s">
        <v>312</v>
      </c>
      <c r="AF148" s="553" t="s">
        <v>312</v>
      </c>
      <c r="AG148" s="553" t="s">
        <v>312</v>
      </c>
      <c r="AH148" s="553" t="s">
        <v>312</v>
      </c>
      <c r="AI148" s="553" t="s">
        <v>312</v>
      </c>
      <c r="AJ148" s="553" t="s">
        <v>312</v>
      </c>
      <c r="AK148" s="553" t="s">
        <v>312</v>
      </c>
      <c r="AL148" s="553" t="s">
        <v>312</v>
      </c>
      <c r="AM148" s="553" t="s">
        <v>312</v>
      </c>
      <c r="AN148" s="553" t="s">
        <v>312</v>
      </c>
      <c r="AO148" s="553" t="s">
        <v>312</v>
      </c>
      <c r="AP148" s="553" t="s">
        <v>312</v>
      </c>
      <c r="AQ148" s="553" t="s">
        <v>312</v>
      </c>
      <c r="AR148" s="553" t="s">
        <v>312</v>
      </c>
      <c r="AS148" s="553" t="s">
        <v>312</v>
      </c>
      <c r="AT148" s="553" t="s">
        <v>312</v>
      </c>
      <c r="AU148" s="553" t="s">
        <v>312</v>
      </c>
      <c r="AV148" s="553" t="s">
        <v>312</v>
      </c>
      <c r="AW148" s="553" t="s">
        <v>312</v>
      </c>
      <c r="AX148" s="553" t="s">
        <v>312</v>
      </c>
      <c r="AY148" s="553" t="s">
        <v>312</v>
      </c>
      <c r="AZ148" s="553" t="s">
        <v>312</v>
      </c>
      <c r="BA148" s="553" t="s">
        <v>312</v>
      </c>
      <c r="BB148" s="553" t="s">
        <v>312</v>
      </c>
      <c r="BC148" s="553" t="s">
        <v>312</v>
      </c>
      <c r="BD148" s="553" t="s">
        <v>312</v>
      </c>
      <c r="BE148" s="553" t="s">
        <v>312</v>
      </c>
      <c r="BF148" s="553" t="s">
        <v>312</v>
      </c>
      <c r="BG148" s="553" t="s">
        <v>312</v>
      </c>
      <c r="BH148" s="553" t="s">
        <v>312</v>
      </c>
      <c r="BI148" s="553" t="s">
        <v>312</v>
      </c>
      <c r="BJ148" s="553" t="s">
        <v>312</v>
      </c>
      <c r="BK148" s="553" t="s">
        <v>312</v>
      </c>
      <c r="BL148" s="553" t="s">
        <v>312</v>
      </c>
      <c r="BM148" s="553" t="s">
        <v>312</v>
      </c>
      <c r="BN148" s="553" t="s">
        <v>312</v>
      </c>
      <c r="BO148" s="553" t="s">
        <v>312</v>
      </c>
      <c r="BP148" s="553" t="s">
        <v>312</v>
      </c>
      <c r="BQ148" s="553" t="s">
        <v>312</v>
      </c>
      <c r="BR148" s="553" t="s">
        <v>312</v>
      </c>
      <c r="BS148" s="553" t="s">
        <v>312</v>
      </c>
      <c r="BT148" s="553" t="s">
        <v>312</v>
      </c>
      <c r="BU148" s="553" t="s">
        <v>312</v>
      </c>
      <c r="BV148" s="553" t="s">
        <v>312</v>
      </c>
      <c r="BW148" s="553" t="s">
        <v>312</v>
      </c>
      <c r="BX148" s="553" t="s">
        <v>312</v>
      </c>
      <c r="BY148" s="553" t="s">
        <v>312</v>
      </c>
      <c r="BZ148" s="553" t="s">
        <v>312</v>
      </c>
      <c r="CA148" s="553" t="s">
        <v>312</v>
      </c>
      <c r="CB148" s="553" t="s">
        <v>312</v>
      </c>
      <c r="CC148" s="553" t="s">
        <v>312</v>
      </c>
      <c r="CD148" s="553" t="s">
        <v>312</v>
      </c>
      <c r="CE148" s="553" t="s">
        <v>312</v>
      </c>
      <c r="CF148" s="553" t="s">
        <v>312</v>
      </c>
      <c r="CG148" s="553" t="s">
        <v>312</v>
      </c>
      <c r="CH148" s="553" t="s">
        <v>312</v>
      </c>
      <c r="CI148" s="553" t="s">
        <v>312</v>
      </c>
      <c r="CJ148" s="553" t="s">
        <v>312</v>
      </c>
      <c r="CK148" s="553" t="s">
        <v>312</v>
      </c>
      <c r="CL148" s="553" t="s">
        <v>312</v>
      </c>
      <c r="CM148" s="553" t="s">
        <v>312</v>
      </c>
      <c r="CN148" s="553" t="s">
        <v>312</v>
      </c>
      <c r="CO148" s="553" t="s">
        <v>312</v>
      </c>
      <c r="CP148" s="553" t="s">
        <v>312</v>
      </c>
      <c r="CQ148" s="553" t="s">
        <v>312</v>
      </c>
      <c r="CR148" s="553" t="s">
        <v>312</v>
      </c>
      <c r="CS148" s="553" t="s">
        <v>312</v>
      </c>
      <c r="CT148" s="553" t="s">
        <v>312</v>
      </c>
      <c r="CU148" s="553" t="s">
        <v>312</v>
      </c>
      <c r="CV148" s="553" t="s">
        <v>312</v>
      </c>
      <c r="CW148" s="553" t="s">
        <v>312</v>
      </c>
      <c r="CX148" s="553" t="s">
        <v>312</v>
      </c>
      <c r="CY148" s="553" t="s">
        <v>312</v>
      </c>
      <c r="CZ148" s="553" t="s">
        <v>312</v>
      </c>
      <c r="DA148" s="553" t="s">
        <v>312</v>
      </c>
      <c r="DB148" s="553" t="s">
        <v>312</v>
      </c>
      <c r="DC148" s="553" t="s">
        <v>312</v>
      </c>
      <c r="DD148" s="553" t="s">
        <v>312</v>
      </c>
      <c r="DE148" s="553" t="s">
        <v>312</v>
      </c>
      <c r="DF148" s="553" t="s">
        <v>312</v>
      </c>
      <c r="DG148" s="553" t="s">
        <v>312</v>
      </c>
      <c r="DH148" s="553" t="s">
        <v>312</v>
      </c>
      <c r="DI148" s="553" t="s">
        <v>312</v>
      </c>
      <c r="DJ148" s="553" t="s">
        <v>312</v>
      </c>
      <c r="DK148" s="553" t="s">
        <v>312</v>
      </c>
      <c r="DL148" s="553" t="s">
        <v>312</v>
      </c>
      <c r="DM148" s="553" t="s">
        <v>312</v>
      </c>
      <c r="DN148" s="553" t="s">
        <v>312</v>
      </c>
      <c r="DO148" s="553" t="s">
        <v>312</v>
      </c>
      <c r="DP148" s="553" t="s">
        <v>312</v>
      </c>
      <c r="DQ148" s="555" t="s">
        <v>312</v>
      </c>
      <c r="DR148" s="552" t="s">
        <v>312</v>
      </c>
      <c r="DS148" s="553" t="s">
        <v>312</v>
      </c>
      <c r="DT148" s="553" t="s">
        <v>312</v>
      </c>
      <c r="DU148" s="553" t="s">
        <v>312</v>
      </c>
      <c r="DV148" s="553" t="s">
        <v>312</v>
      </c>
      <c r="DW148" s="553" t="s">
        <v>312</v>
      </c>
      <c r="DX148" s="553" t="s">
        <v>312</v>
      </c>
      <c r="DY148" s="553" t="s">
        <v>312</v>
      </c>
      <c r="DZ148" s="553" t="s">
        <v>312</v>
      </c>
      <c r="EA148" s="553" t="s">
        <v>312</v>
      </c>
      <c r="EB148" s="553" t="s">
        <v>312</v>
      </c>
      <c r="EC148" s="553" t="s">
        <v>312</v>
      </c>
      <c r="ED148" s="553" t="s">
        <v>312</v>
      </c>
      <c r="EE148" s="553" t="s">
        <v>312</v>
      </c>
      <c r="EF148" s="553" t="s">
        <v>312</v>
      </c>
      <c r="EG148" s="553" t="s">
        <v>312</v>
      </c>
      <c r="EH148" s="553" t="s">
        <v>312</v>
      </c>
      <c r="EI148" s="553" t="s">
        <v>312</v>
      </c>
      <c r="EJ148" s="553" t="s">
        <v>312</v>
      </c>
      <c r="EK148" s="553" t="s">
        <v>312</v>
      </c>
      <c r="EL148" s="553" t="s">
        <v>312</v>
      </c>
      <c r="EM148" s="553" t="s">
        <v>312</v>
      </c>
      <c r="EN148" s="553" t="s">
        <v>312</v>
      </c>
      <c r="EO148" s="553" t="s">
        <v>312</v>
      </c>
      <c r="EP148" s="553" t="s">
        <v>312</v>
      </c>
      <c r="EQ148" s="553" t="s">
        <v>312</v>
      </c>
      <c r="ER148" s="562" t="s">
        <v>312</v>
      </c>
      <c r="ES148" s="574">
        <v>3</v>
      </c>
      <c r="ET148" s="553" t="s">
        <v>312</v>
      </c>
      <c r="EU148" s="553" t="s">
        <v>312</v>
      </c>
      <c r="EV148" s="553" t="s">
        <v>312</v>
      </c>
      <c r="EW148" s="553" t="s">
        <v>312</v>
      </c>
      <c r="EX148" s="553" t="s">
        <v>312</v>
      </c>
      <c r="EY148" s="553" t="s">
        <v>312</v>
      </c>
      <c r="EZ148" s="553" t="s">
        <v>312</v>
      </c>
      <c r="FA148" s="553" t="s">
        <v>312</v>
      </c>
      <c r="FB148" s="553" t="s">
        <v>312</v>
      </c>
      <c r="FC148" s="553" t="s">
        <v>312</v>
      </c>
      <c r="FD148" s="553" t="s">
        <v>312</v>
      </c>
      <c r="FE148" s="556" t="s">
        <v>312</v>
      </c>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row>
    <row r="149" spans="1:186" ht="15.75" customHeight="1" x14ac:dyDescent="0.2">
      <c r="A149" s="602" t="str">
        <f t="shared" si="6"/>
        <v>Sandy beach</v>
      </c>
      <c r="B149" s="603" t="str">
        <f t="shared" si="4"/>
        <v>Sandy beach/GOOD</v>
      </c>
      <c r="C149" s="686"/>
      <c r="D149" s="767"/>
      <c r="E149" s="604" t="s">
        <v>332</v>
      </c>
      <c r="F149" s="552" t="s">
        <v>312</v>
      </c>
      <c r="G149" s="553" t="s">
        <v>312</v>
      </c>
      <c r="H149" s="553" t="s">
        <v>312</v>
      </c>
      <c r="I149" s="553" t="s">
        <v>312</v>
      </c>
      <c r="J149" s="553" t="s">
        <v>312</v>
      </c>
      <c r="K149" s="553" t="s">
        <v>312</v>
      </c>
      <c r="L149" s="553" t="s">
        <v>312</v>
      </c>
      <c r="M149" s="553" t="s">
        <v>312</v>
      </c>
      <c r="N149" s="553" t="s">
        <v>312</v>
      </c>
      <c r="O149" s="553" t="s">
        <v>312</v>
      </c>
      <c r="P149" s="553" t="s">
        <v>312</v>
      </c>
      <c r="Q149" s="553" t="s">
        <v>312</v>
      </c>
      <c r="R149" s="553" t="s">
        <v>312</v>
      </c>
      <c r="S149" s="553" t="s">
        <v>312</v>
      </c>
      <c r="T149" s="553" t="s">
        <v>312</v>
      </c>
      <c r="U149" s="553" t="s">
        <v>312</v>
      </c>
      <c r="V149" s="553" t="s">
        <v>312</v>
      </c>
      <c r="W149" s="553" t="s">
        <v>312</v>
      </c>
      <c r="X149" s="553" t="s">
        <v>312</v>
      </c>
      <c r="Y149" s="553" t="s">
        <v>312</v>
      </c>
      <c r="Z149" s="553" t="s">
        <v>312</v>
      </c>
      <c r="AA149" s="553" t="s">
        <v>312</v>
      </c>
      <c r="AB149" s="553" t="s">
        <v>312</v>
      </c>
      <c r="AC149" s="553" t="s">
        <v>312</v>
      </c>
      <c r="AD149" s="553" t="s">
        <v>312</v>
      </c>
      <c r="AE149" s="553" t="s">
        <v>312</v>
      </c>
      <c r="AF149" s="553" t="s">
        <v>312</v>
      </c>
      <c r="AG149" s="553" t="s">
        <v>312</v>
      </c>
      <c r="AH149" s="553" t="s">
        <v>312</v>
      </c>
      <c r="AI149" s="553" t="s">
        <v>312</v>
      </c>
      <c r="AJ149" s="553" t="s">
        <v>312</v>
      </c>
      <c r="AK149" s="553" t="s">
        <v>312</v>
      </c>
      <c r="AL149" s="553" t="s">
        <v>312</v>
      </c>
      <c r="AM149" s="553" t="s">
        <v>312</v>
      </c>
      <c r="AN149" s="553" t="s">
        <v>312</v>
      </c>
      <c r="AO149" s="553" t="s">
        <v>312</v>
      </c>
      <c r="AP149" s="553" t="s">
        <v>312</v>
      </c>
      <c r="AQ149" s="553" t="s">
        <v>312</v>
      </c>
      <c r="AR149" s="553" t="s">
        <v>312</v>
      </c>
      <c r="AS149" s="553" t="s">
        <v>312</v>
      </c>
      <c r="AT149" s="553" t="s">
        <v>312</v>
      </c>
      <c r="AU149" s="553" t="s">
        <v>312</v>
      </c>
      <c r="AV149" s="553" t="s">
        <v>312</v>
      </c>
      <c r="AW149" s="553" t="s">
        <v>312</v>
      </c>
      <c r="AX149" s="553" t="s">
        <v>312</v>
      </c>
      <c r="AY149" s="553" t="s">
        <v>312</v>
      </c>
      <c r="AZ149" s="553" t="s">
        <v>312</v>
      </c>
      <c r="BA149" s="553" t="s">
        <v>312</v>
      </c>
      <c r="BB149" s="553" t="s">
        <v>312</v>
      </c>
      <c r="BC149" s="553" t="s">
        <v>312</v>
      </c>
      <c r="BD149" s="553" t="s">
        <v>312</v>
      </c>
      <c r="BE149" s="553" t="s">
        <v>312</v>
      </c>
      <c r="BF149" s="553" t="s">
        <v>312</v>
      </c>
      <c r="BG149" s="553" t="s">
        <v>312</v>
      </c>
      <c r="BH149" s="553" t="s">
        <v>312</v>
      </c>
      <c r="BI149" s="553" t="s">
        <v>312</v>
      </c>
      <c r="BJ149" s="553" t="s">
        <v>312</v>
      </c>
      <c r="BK149" s="553" t="s">
        <v>312</v>
      </c>
      <c r="BL149" s="553" t="s">
        <v>312</v>
      </c>
      <c r="BM149" s="553" t="s">
        <v>312</v>
      </c>
      <c r="BN149" s="553" t="s">
        <v>312</v>
      </c>
      <c r="BO149" s="553" t="s">
        <v>312</v>
      </c>
      <c r="BP149" s="553" t="s">
        <v>312</v>
      </c>
      <c r="BQ149" s="553" t="s">
        <v>312</v>
      </c>
      <c r="BR149" s="553" t="s">
        <v>312</v>
      </c>
      <c r="BS149" s="553" t="s">
        <v>312</v>
      </c>
      <c r="BT149" s="553" t="s">
        <v>312</v>
      </c>
      <c r="BU149" s="553" t="s">
        <v>312</v>
      </c>
      <c r="BV149" s="553" t="s">
        <v>312</v>
      </c>
      <c r="BW149" s="553" t="s">
        <v>312</v>
      </c>
      <c r="BX149" s="553" t="s">
        <v>312</v>
      </c>
      <c r="BY149" s="553" t="s">
        <v>312</v>
      </c>
      <c r="BZ149" s="553" t="s">
        <v>312</v>
      </c>
      <c r="CA149" s="553" t="s">
        <v>312</v>
      </c>
      <c r="CB149" s="553" t="s">
        <v>312</v>
      </c>
      <c r="CC149" s="553" t="s">
        <v>312</v>
      </c>
      <c r="CD149" s="553" t="s">
        <v>312</v>
      </c>
      <c r="CE149" s="553" t="s">
        <v>312</v>
      </c>
      <c r="CF149" s="553" t="s">
        <v>312</v>
      </c>
      <c r="CG149" s="553" t="s">
        <v>312</v>
      </c>
      <c r="CH149" s="553" t="s">
        <v>312</v>
      </c>
      <c r="CI149" s="553" t="s">
        <v>312</v>
      </c>
      <c r="CJ149" s="553" t="s">
        <v>312</v>
      </c>
      <c r="CK149" s="553" t="s">
        <v>312</v>
      </c>
      <c r="CL149" s="553" t="s">
        <v>312</v>
      </c>
      <c r="CM149" s="553" t="s">
        <v>312</v>
      </c>
      <c r="CN149" s="553" t="s">
        <v>312</v>
      </c>
      <c r="CO149" s="553" t="s">
        <v>312</v>
      </c>
      <c r="CP149" s="553" t="s">
        <v>312</v>
      </c>
      <c r="CQ149" s="553" t="s">
        <v>312</v>
      </c>
      <c r="CR149" s="553" t="s">
        <v>312</v>
      </c>
      <c r="CS149" s="553" t="s">
        <v>312</v>
      </c>
      <c r="CT149" s="553" t="s">
        <v>312</v>
      </c>
      <c r="CU149" s="553" t="s">
        <v>312</v>
      </c>
      <c r="CV149" s="553" t="s">
        <v>312</v>
      </c>
      <c r="CW149" s="553" t="s">
        <v>312</v>
      </c>
      <c r="CX149" s="553" t="s">
        <v>312</v>
      </c>
      <c r="CY149" s="553" t="s">
        <v>312</v>
      </c>
      <c r="CZ149" s="553" t="s">
        <v>312</v>
      </c>
      <c r="DA149" s="553" t="s">
        <v>312</v>
      </c>
      <c r="DB149" s="553" t="s">
        <v>312</v>
      </c>
      <c r="DC149" s="553" t="s">
        <v>312</v>
      </c>
      <c r="DD149" s="553" t="s">
        <v>312</v>
      </c>
      <c r="DE149" s="553" t="s">
        <v>312</v>
      </c>
      <c r="DF149" s="553" t="s">
        <v>312</v>
      </c>
      <c r="DG149" s="553" t="s">
        <v>312</v>
      </c>
      <c r="DH149" s="553" t="s">
        <v>312</v>
      </c>
      <c r="DI149" s="553" t="s">
        <v>312</v>
      </c>
      <c r="DJ149" s="553" t="s">
        <v>312</v>
      </c>
      <c r="DK149" s="553" t="s">
        <v>312</v>
      </c>
      <c r="DL149" s="553" t="s">
        <v>312</v>
      </c>
      <c r="DM149" s="553" t="s">
        <v>312</v>
      </c>
      <c r="DN149" s="553" t="s">
        <v>312</v>
      </c>
      <c r="DO149" s="553" t="s">
        <v>312</v>
      </c>
      <c r="DP149" s="553" t="s">
        <v>312</v>
      </c>
      <c r="DQ149" s="555" t="s">
        <v>312</v>
      </c>
      <c r="DR149" s="552" t="s">
        <v>312</v>
      </c>
      <c r="DS149" s="553" t="s">
        <v>312</v>
      </c>
      <c r="DT149" s="553" t="s">
        <v>312</v>
      </c>
      <c r="DU149" s="553" t="s">
        <v>312</v>
      </c>
      <c r="DV149" s="553" t="s">
        <v>312</v>
      </c>
      <c r="DW149" s="553" t="s">
        <v>312</v>
      </c>
      <c r="DX149" s="553" t="s">
        <v>312</v>
      </c>
      <c r="DY149" s="553" t="s">
        <v>312</v>
      </c>
      <c r="DZ149" s="553" t="s">
        <v>312</v>
      </c>
      <c r="EA149" s="553" t="s">
        <v>312</v>
      </c>
      <c r="EB149" s="553" t="s">
        <v>312</v>
      </c>
      <c r="EC149" s="553" t="s">
        <v>312</v>
      </c>
      <c r="ED149" s="553" t="s">
        <v>312</v>
      </c>
      <c r="EE149" s="553" t="s">
        <v>312</v>
      </c>
      <c r="EF149" s="553" t="s">
        <v>312</v>
      </c>
      <c r="EG149" s="553" t="s">
        <v>312</v>
      </c>
      <c r="EH149" s="553" t="s">
        <v>312</v>
      </c>
      <c r="EI149" s="553" t="s">
        <v>312</v>
      </c>
      <c r="EJ149" s="553" t="s">
        <v>312</v>
      </c>
      <c r="EK149" s="553" t="s">
        <v>312</v>
      </c>
      <c r="EL149" s="553" t="s">
        <v>312</v>
      </c>
      <c r="EM149" s="553" t="s">
        <v>312</v>
      </c>
      <c r="EN149" s="553" t="s">
        <v>312</v>
      </c>
      <c r="EO149" s="553" t="s">
        <v>312</v>
      </c>
      <c r="EP149" s="553" t="s">
        <v>312</v>
      </c>
      <c r="EQ149" s="553" t="s">
        <v>312</v>
      </c>
      <c r="ER149" s="553" t="s">
        <v>312</v>
      </c>
      <c r="ES149" s="553" t="s">
        <v>312</v>
      </c>
      <c r="ET149" s="553" t="s">
        <v>312</v>
      </c>
      <c r="EU149" s="553" t="s">
        <v>312</v>
      </c>
      <c r="EV149" s="553" t="s">
        <v>312</v>
      </c>
      <c r="EW149" s="553" t="s">
        <v>312</v>
      </c>
      <c r="EX149" s="553" t="s">
        <v>312</v>
      </c>
      <c r="EY149" s="553" t="s">
        <v>312</v>
      </c>
      <c r="EZ149" s="553" t="s">
        <v>312</v>
      </c>
      <c r="FA149" s="553" t="s">
        <v>312</v>
      </c>
      <c r="FB149" s="553" t="s">
        <v>312</v>
      </c>
      <c r="FC149" s="553" t="s">
        <v>312</v>
      </c>
      <c r="FD149" s="553" t="s">
        <v>312</v>
      </c>
      <c r="FE149" s="556" t="s">
        <v>312</v>
      </c>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row>
    <row r="150" spans="1:186" ht="15.75" customHeight="1" x14ac:dyDescent="0.2">
      <c r="A150" s="602" t="str">
        <f t="shared" si="6"/>
        <v>Lower reef</v>
      </c>
      <c r="B150" s="603" t="str">
        <f t="shared" si="4"/>
        <v>Lower reef/NA</v>
      </c>
      <c r="C150" s="770" t="s">
        <v>222</v>
      </c>
      <c r="D150" s="765" t="str">
        <f>'Z2 DISTINCTIVENESS'!B65</f>
        <v>Lower reef</v>
      </c>
      <c r="E150" s="551" t="s">
        <v>310</v>
      </c>
      <c r="F150" s="552" t="s">
        <v>312</v>
      </c>
      <c r="G150" s="553" t="s">
        <v>312</v>
      </c>
      <c r="H150" s="553" t="s">
        <v>312</v>
      </c>
      <c r="I150" s="553" t="s">
        <v>312</v>
      </c>
      <c r="J150" s="553" t="s">
        <v>312</v>
      </c>
      <c r="K150" s="553" t="s">
        <v>312</v>
      </c>
      <c r="L150" s="553" t="s">
        <v>312</v>
      </c>
      <c r="M150" s="553" t="s">
        <v>312</v>
      </c>
      <c r="N150" s="553" t="s">
        <v>312</v>
      </c>
      <c r="O150" s="553" t="s">
        <v>312</v>
      </c>
      <c r="P150" s="553" t="s">
        <v>312</v>
      </c>
      <c r="Q150" s="553" t="s">
        <v>312</v>
      </c>
      <c r="R150" s="553" t="s">
        <v>312</v>
      </c>
      <c r="S150" s="553" t="s">
        <v>312</v>
      </c>
      <c r="T150" s="553" t="s">
        <v>312</v>
      </c>
      <c r="U150" s="553" t="s">
        <v>312</v>
      </c>
      <c r="V150" s="553" t="s">
        <v>312</v>
      </c>
      <c r="W150" s="553" t="s">
        <v>312</v>
      </c>
      <c r="X150" s="553" t="s">
        <v>312</v>
      </c>
      <c r="Y150" s="553" t="s">
        <v>312</v>
      </c>
      <c r="Z150" s="553" t="s">
        <v>312</v>
      </c>
      <c r="AA150" s="553" t="s">
        <v>312</v>
      </c>
      <c r="AB150" s="553" t="s">
        <v>312</v>
      </c>
      <c r="AC150" s="553" t="s">
        <v>312</v>
      </c>
      <c r="AD150" s="553" t="s">
        <v>312</v>
      </c>
      <c r="AE150" s="553" t="s">
        <v>312</v>
      </c>
      <c r="AF150" s="553" t="s">
        <v>312</v>
      </c>
      <c r="AG150" s="553" t="s">
        <v>312</v>
      </c>
      <c r="AH150" s="553" t="s">
        <v>312</v>
      </c>
      <c r="AI150" s="553" t="s">
        <v>312</v>
      </c>
      <c r="AJ150" s="553" t="s">
        <v>312</v>
      </c>
      <c r="AK150" s="553" t="s">
        <v>312</v>
      </c>
      <c r="AL150" s="553" t="s">
        <v>312</v>
      </c>
      <c r="AM150" s="553" t="s">
        <v>312</v>
      </c>
      <c r="AN150" s="553" t="s">
        <v>312</v>
      </c>
      <c r="AO150" s="553" t="s">
        <v>312</v>
      </c>
      <c r="AP150" s="553" t="s">
        <v>312</v>
      </c>
      <c r="AQ150" s="553" t="s">
        <v>312</v>
      </c>
      <c r="AR150" s="553" t="s">
        <v>312</v>
      </c>
      <c r="AS150" s="553" t="s">
        <v>312</v>
      </c>
      <c r="AT150" s="553" t="s">
        <v>312</v>
      </c>
      <c r="AU150" s="553" t="s">
        <v>312</v>
      </c>
      <c r="AV150" s="553" t="s">
        <v>312</v>
      </c>
      <c r="AW150" s="553" t="s">
        <v>312</v>
      </c>
      <c r="AX150" s="553" t="s">
        <v>312</v>
      </c>
      <c r="AY150" s="553" t="s">
        <v>312</v>
      </c>
      <c r="AZ150" s="553" t="s">
        <v>312</v>
      </c>
      <c r="BA150" s="553" t="s">
        <v>312</v>
      </c>
      <c r="BB150" s="553" t="s">
        <v>312</v>
      </c>
      <c r="BC150" s="553" t="s">
        <v>312</v>
      </c>
      <c r="BD150" s="553" t="s">
        <v>312</v>
      </c>
      <c r="BE150" s="553" t="s">
        <v>312</v>
      </c>
      <c r="BF150" s="553" t="s">
        <v>312</v>
      </c>
      <c r="BG150" s="553" t="s">
        <v>312</v>
      </c>
      <c r="BH150" s="553" t="s">
        <v>312</v>
      </c>
      <c r="BI150" s="553" t="s">
        <v>312</v>
      </c>
      <c r="BJ150" s="553" t="s">
        <v>312</v>
      </c>
      <c r="BK150" s="553" t="s">
        <v>312</v>
      </c>
      <c r="BL150" s="553" t="s">
        <v>312</v>
      </c>
      <c r="BM150" s="553" t="s">
        <v>312</v>
      </c>
      <c r="BN150" s="553" t="s">
        <v>312</v>
      </c>
      <c r="BO150" s="553" t="s">
        <v>312</v>
      </c>
      <c r="BP150" s="553" t="s">
        <v>312</v>
      </c>
      <c r="BQ150" s="553" t="s">
        <v>312</v>
      </c>
      <c r="BR150" s="553" t="s">
        <v>312</v>
      </c>
      <c r="BS150" s="553" t="s">
        <v>312</v>
      </c>
      <c r="BT150" s="553" t="s">
        <v>312</v>
      </c>
      <c r="BU150" s="553" t="s">
        <v>312</v>
      </c>
      <c r="BV150" s="553" t="s">
        <v>312</v>
      </c>
      <c r="BW150" s="553" t="s">
        <v>312</v>
      </c>
      <c r="BX150" s="553" t="s">
        <v>312</v>
      </c>
      <c r="BY150" s="553" t="s">
        <v>312</v>
      </c>
      <c r="BZ150" s="553" t="s">
        <v>312</v>
      </c>
      <c r="CA150" s="553" t="s">
        <v>312</v>
      </c>
      <c r="CB150" s="553" t="s">
        <v>312</v>
      </c>
      <c r="CC150" s="553" t="s">
        <v>312</v>
      </c>
      <c r="CD150" s="553" t="s">
        <v>312</v>
      </c>
      <c r="CE150" s="553" t="s">
        <v>312</v>
      </c>
      <c r="CF150" s="553" t="s">
        <v>312</v>
      </c>
      <c r="CG150" s="553" t="s">
        <v>312</v>
      </c>
      <c r="CH150" s="553" t="s">
        <v>312</v>
      </c>
      <c r="CI150" s="553" t="s">
        <v>312</v>
      </c>
      <c r="CJ150" s="553" t="s">
        <v>312</v>
      </c>
      <c r="CK150" s="553" t="s">
        <v>312</v>
      </c>
      <c r="CL150" s="553" t="s">
        <v>312</v>
      </c>
      <c r="CM150" s="553" t="s">
        <v>312</v>
      </c>
      <c r="CN150" s="553" t="s">
        <v>312</v>
      </c>
      <c r="CO150" s="553" t="s">
        <v>312</v>
      </c>
      <c r="CP150" s="553" t="s">
        <v>312</v>
      </c>
      <c r="CQ150" s="553" t="s">
        <v>312</v>
      </c>
      <c r="CR150" s="553" t="s">
        <v>312</v>
      </c>
      <c r="CS150" s="553" t="s">
        <v>312</v>
      </c>
      <c r="CT150" s="553" t="s">
        <v>312</v>
      </c>
      <c r="CU150" s="553" t="s">
        <v>312</v>
      </c>
      <c r="CV150" s="553" t="s">
        <v>312</v>
      </c>
      <c r="CW150" s="553" t="s">
        <v>312</v>
      </c>
      <c r="CX150" s="553" t="s">
        <v>312</v>
      </c>
      <c r="CY150" s="553" t="s">
        <v>312</v>
      </c>
      <c r="CZ150" s="553" t="s">
        <v>312</v>
      </c>
      <c r="DA150" s="553" t="s">
        <v>312</v>
      </c>
      <c r="DB150" s="553" t="s">
        <v>312</v>
      </c>
      <c r="DC150" s="553" t="s">
        <v>312</v>
      </c>
      <c r="DD150" s="553" t="s">
        <v>312</v>
      </c>
      <c r="DE150" s="553" t="s">
        <v>312</v>
      </c>
      <c r="DF150" s="553" t="s">
        <v>312</v>
      </c>
      <c r="DG150" s="553" t="s">
        <v>312</v>
      </c>
      <c r="DH150" s="553" t="s">
        <v>312</v>
      </c>
      <c r="DI150" s="553" t="s">
        <v>312</v>
      </c>
      <c r="DJ150" s="553" t="s">
        <v>312</v>
      </c>
      <c r="DK150" s="553" t="s">
        <v>312</v>
      </c>
      <c r="DL150" s="553" t="s">
        <v>312</v>
      </c>
      <c r="DM150" s="553" t="s">
        <v>312</v>
      </c>
      <c r="DN150" s="553" t="s">
        <v>312</v>
      </c>
      <c r="DO150" s="553" t="s">
        <v>312</v>
      </c>
      <c r="DP150" s="553" t="s">
        <v>312</v>
      </c>
      <c r="DQ150" s="555" t="s">
        <v>312</v>
      </c>
      <c r="DR150" s="552" t="s">
        <v>312</v>
      </c>
      <c r="DS150" s="553" t="s">
        <v>312</v>
      </c>
      <c r="DT150" s="553" t="s">
        <v>312</v>
      </c>
      <c r="DU150" s="553" t="s">
        <v>312</v>
      </c>
      <c r="DV150" s="553" t="s">
        <v>312</v>
      </c>
      <c r="DW150" s="553" t="s">
        <v>312</v>
      </c>
      <c r="DX150" s="553" t="s">
        <v>312</v>
      </c>
      <c r="DY150" s="553" t="s">
        <v>312</v>
      </c>
      <c r="DZ150" s="553" t="s">
        <v>312</v>
      </c>
      <c r="EA150" s="553" t="s">
        <v>312</v>
      </c>
      <c r="EB150" s="553" t="s">
        <v>312</v>
      </c>
      <c r="EC150" s="553" t="s">
        <v>312</v>
      </c>
      <c r="ED150" s="553" t="s">
        <v>312</v>
      </c>
      <c r="EE150" s="553" t="s">
        <v>312</v>
      </c>
      <c r="EF150" s="553" t="s">
        <v>312</v>
      </c>
      <c r="EG150" s="553" t="s">
        <v>312</v>
      </c>
      <c r="EH150" s="553" t="s">
        <v>312</v>
      </c>
      <c r="EI150" s="553" t="s">
        <v>312</v>
      </c>
      <c r="EJ150" s="553" t="s">
        <v>312</v>
      </c>
      <c r="EK150" s="553" t="s">
        <v>312</v>
      </c>
      <c r="EL150" s="553" t="s">
        <v>312</v>
      </c>
      <c r="EM150" s="553" t="s">
        <v>312</v>
      </c>
      <c r="EN150" s="553" t="s">
        <v>312</v>
      </c>
      <c r="EO150" s="553" t="s">
        <v>312</v>
      </c>
      <c r="EP150" s="553" t="s">
        <v>312</v>
      </c>
      <c r="EQ150" s="553" t="s">
        <v>312</v>
      </c>
      <c r="ER150" s="553" t="s">
        <v>312</v>
      </c>
      <c r="ES150" s="553" t="s">
        <v>312</v>
      </c>
      <c r="ET150" s="553" t="s">
        <v>312</v>
      </c>
      <c r="EU150" s="553" t="s">
        <v>312</v>
      </c>
      <c r="EV150" s="553" t="s">
        <v>312</v>
      </c>
      <c r="EW150" s="553" t="s">
        <v>312</v>
      </c>
      <c r="EX150" s="553" t="s">
        <v>312</v>
      </c>
      <c r="EY150" s="553" t="s">
        <v>312</v>
      </c>
      <c r="EZ150" s="553" t="s">
        <v>312</v>
      </c>
      <c r="FA150" s="553" t="s">
        <v>312</v>
      </c>
      <c r="FB150" s="553" t="s">
        <v>312</v>
      </c>
      <c r="FC150" s="553" t="s">
        <v>312</v>
      </c>
      <c r="FD150" s="553" t="s">
        <v>312</v>
      </c>
      <c r="FE150" s="556" t="s">
        <v>312</v>
      </c>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row>
    <row r="151" spans="1:186" ht="15.75" customHeight="1" x14ac:dyDescent="0.2">
      <c r="A151" s="602" t="str">
        <f t="shared" si="6"/>
        <v>Lower reef</v>
      </c>
      <c r="B151" s="603" t="str">
        <f t="shared" si="4"/>
        <v>Lower reef/POOR</v>
      </c>
      <c r="C151" s="771"/>
      <c r="D151" s="766"/>
      <c r="E151" s="551" t="s">
        <v>331</v>
      </c>
      <c r="F151" s="552" t="s">
        <v>312</v>
      </c>
      <c r="G151" s="553" t="s">
        <v>312</v>
      </c>
      <c r="H151" s="553" t="s">
        <v>312</v>
      </c>
      <c r="I151" s="553" t="s">
        <v>312</v>
      </c>
      <c r="J151" s="553" t="s">
        <v>312</v>
      </c>
      <c r="K151" s="553" t="s">
        <v>312</v>
      </c>
      <c r="L151" s="553" t="s">
        <v>312</v>
      </c>
      <c r="M151" s="553" t="s">
        <v>312</v>
      </c>
      <c r="N151" s="553" t="s">
        <v>312</v>
      </c>
      <c r="O151" s="553" t="s">
        <v>312</v>
      </c>
      <c r="P151" s="553" t="s">
        <v>312</v>
      </c>
      <c r="Q151" s="553" t="s">
        <v>312</v>
      </c>
      <c r="R151" s="553" t="s">
        <v>312</v>
      </c>
      <c r="S151" s="553" t="s">
        <v>312</v>
      </c>
      <c r="T151" s="553" t="s">
        <v>312</v>
      </c>
      <c r="U151" s="553" t="s">
        <v>312</v>
      </c>
      <c r="V151" s="553" t="s">
        <v>312</v>
      </c>
      <c r="W151" s="553" t="s">
        <v>312</v>
      </c>
      <c r="X151" s="553" t="s">
        <v>312</v>
      </c>
      <c r="Y151" s="553" t="s">
        <v>312</v>
      </c>
      <c r="Z151" s="553" t="s">
        <v>312</v>
      </c>
      <c r="AA151" s="553" t="s">
        <v>312</v>
      </c>
      <c r="AB151" s="553" t="s">
        <v>312</v>
      </c>
      <c r="AC151" s="553" t="s">
        <v>312</v>
      </c>
      <c r="AD151" s="553" t="s">
        <v>312</v>
      </c>
      <c r="AE151" s="553" t="s">
        <v>312</v>
      </c>
      <c r="AF151" s="553" t="s">
        <v>312</v>
      </c>
      <c r="AG151" s="553" t="s">
        <v>312</v>
      </c>
      <c r="AH151" s="553" t="s">
        <v>312</v>
      </c>
      <c r="AI151" s="553" t="s">
        <v>312</v>
      </c>
      <c r="AJ151" s="553" t="s">
        <v>312</v>
      </c>
      <c r="AK151" s="553" t="s">
        <v>312</v>
      </c>
      <c r="AL151" s="553" t="s">
        <v>312</v>
      </c>
      <c r="AM151" s="553" t="s">
        <v>312</v>
      </c>
      <c r="AN151" s="553" t="s">
        <v>312</v>
      </c>
      <c r="AO151" s="553" t="s">
        <v>312</v>
      </c>
      <c r="AP151" s="553" t="s">
        <v>312</v>
      </c>
      <c r="AQ151" s="553" t="s">
        <v>312</v>
      </c>
      <c r="AR151" s="553" t="s">
        <v>312</v>
      </c>
      <c r="AS151" s="553" t="s">
        <v>312</v>
      </c>
      <c r="AT151" s="553" t="s">
        <v>312</v>
      </c>
      <c r="AU151" s="553" t="s">
        <v>312</v>
      </c>
      <c r="AV151" s="553" t="s">
        <v>312</v>
      </c>
      <c r="AW151" s="553" t="s">
        <v>312</v>
      </c>
      <c r="AX151" s="553" t="s">
        <v>312</v>
      </c>
      <c r="AY151" s="553" t="s">
        <v>312</v>
      </c>
      <c r="AZ151" s="553" t="s">
        <v>312</v>
      </c>
      <c r="BA151" s="553" t="s">
        <v>312</v>
      </c>
      <c r="BB151" s="553" t="s">
        <v>312</v>
      </c>
      <c r="BC151" s="553" t="s">
        <v>312</v>
      </c>
      <c r="BD151" s="553" t="s">
        <v>312</v>
      </c>
      <c r="BE151" s="553" t="s">
        <v>312</v>
      </c>
      <c r="BF151" s="553" t="s">
        <v>312</v>
      </c>
      <c r="BG151" s="553" t="s">
        <v>312</v>
      </c>
      <c r="BH151" s="553" t="s">
        <v>312</v>
      </c>
      <c r="BI151" s="553" t="s">
        <v>312</v>
      </c>
      <c r="BJ151" s="553" t="s">
        <v>312</v>
      </c>
      <c r="BK151" s="553" t="s">
        <v>312</v>
      </c>
      <c r="BL151" s="553" t="s">
        <v>312</v>
      </c>
      <c r="BM151" s="553" t="s">
        <v>312</v>
      </c>
      <c r="BN151" s="553" t="s">
        <v>312</v>
      </c>
      <c r="BO151" s="553" t="s">
        <v>312</v>
      </c>
      <c r="BP151" s="553" t="s">
        <v>312</v>
      </c>
      <c r="BQ151" s="553" t="s">
        <v>312</v>
      </c>
      <c r="BR151" s="553" t="s">
        <v>312</v>
      </c>
      <c r="BS151" s="553" t="s">
        <v>312</v>
      </c>
      <c r="BT151" s="553" t="s">
        <v>312</v>
      </c>
      <c r="BU151" s="553" t="s">
        <v>312</v>
      </c>
      <c r="BV151" s="553" t="s">
        <v>312</v>
      </c>
      <c r="BW151" s="553" t="s">
        <v>312</v>
      </c>
      <c r="BX151" s="553" t="s">
        <v>312</v>
      </c>
      <c r="BY151" s="553" t="s">
        <v>312</v>
      </c>
      <c r="BZ151" s="553" t="s">
        <v>312</v>
      </c>
      <c r="CA151" s="553" t="s">
        <v>312</v>
      </c>
      <c r="CB151" s="553" t="s">
        <v>312</v>
      </c>
      <c r="CC151" s="553" t="s">
        <v>312</v>
      </c>
      <c r="CD151" s="553" t="s">
        <v>312</v>
      </c>
      <c r="CE151" s="553" t="s">
        <v>312</v>
      </c>
      <c r="CF151" s="553" t="s">
        <v>312</v>
      </c>
      <c r="CG151" s="553" t="s">
        <v>312</v>
      </c>
      <c r="CH151" s="553" t="s">
        <v>312</v>
      </c>
      <c r="CI151" s="553" t="s">
        <v>312</v>
      </c>
      <c r="CJ151" s="553" t="s">
        <v>312</v>
      </c>
      <c r="CK151" s="553" t="s">
        <v>312</v>
      </c>
      <c r="CL151" s="553" t="s">
        <v>312</v>
      </c>
      <c r="CM151" s="553" t="s">
        <v>312</v>
      </c>
      <c r="CN151" s="553" t="s">
        <v>312</v>
      </c>
      <c r="CO151" s="553" t="s">
        <v>312</v>
      </c>
      <c r="CP151" s="553" t="s">
        <v>312</v>
      </c>
      <c r="CQ151" s="553" t="s">
        <v>312</v>
      </c>
      <c r="CR151" s="553" t="s">
        <v>312</v>
      </c>
      <c r="CS151" s="553" t="s">
        <v>312</v>
      </c>
      <c r="CT151" s="553" t="s">
        <v>312</v>
      </c>
      <c r="CU151" s="553" t="s">
        <v>312</v>
      </c>
      <c r="CV151" s="553" t="s">
        <v>312</v>
      </c>
      <c r="CW151" s="553" t="s">
        <v>312</v>
      </c>
      <c r="CX151" s="553" t="s">
        <v>312</v>
      </c>
      <c r="CY151" s="553" t="s">
        <v>312</v>
      </c>
      <c r="CZ151" s="553" t="s">
        <v>312</v>
      </c>
      <c r="DA151" s="553" t="s">
        <v>312</v>
      </c>
      <c r="DB151" s="553" t="s">
        <v>312</v>
      </c>
      <c r="DC151" s="553" t="s">
        <v>312</v>
      </c>
      <c r="DD151" s="553" t="s">
        <v>312</v>
      </c>
      <c r="DE151" s="553" t="s">
        <v>312</v>
      </c>
      <c r="DF151" s="553" t="s">
        <v>312</v>
      </c>
      <c r="DG151" s="553" t="s">
        <v>312</v>
      </c>
      <c r="DH151" s="553" t="s">
        <v>312</v>
      </c>
      <c r="DI151" s="553" t="s">
        <v>312</v>
      </c>
      <c r="DJ151" s="553" t="s">
        <v>312</v>
      </c>
      <c r="DK151" s="553" t="s">
        <v>312</v>
      </c>
      <c r="DL151" s="553" t="s">
        <v>312</v>
      </c>
      <c r="DM151" s="553" t="s">
        <v>312</v>
      </c>
      <c r="DN151" s="553" t="s">
        <v>312</v>
      </c>
      <c r="DO151" s="553" t="s">
        <v>312</v>
      </c>
      <c r="DP151" s="553" t="s">
        <v>312</v>
      </c>
      <c r="DQ151" s="555" t="s">
        <v>312</v>
      </c>
      <c r="DR151" s="552" t="s">
        <v>312</v>
      </c>
      <c r="DS151" s="553" t="s">
        <v>312</v>
      </c>
      <c r="DT151" s="553" t="s">
        <v>312</v>
      </c>
      <c r="DU151" s="553" t="s">
        <v>312</v>
      </c>
      <c r="DV151" s="553" t="s">
        <v>312</v>
      </c>
      <c r="DW151" s="553" t="s">
        <v>312</v>
      </c>
      <c r="DX151" s="553" t="s">
        <v>312</v>
      </c>
      <c r="DY151" s="553" t="s">
        <v>312</v>
      </c>
      <c r="DZ151" s="553" t="s">
        <v>312</v>
      </c>
      <c r="EA151" s="553" t="s">
        <v>312</v>
      </c>
      <c r="EB151" s="553" t="s">
        <v>312</v>
      </c>
      <c r="EC151" s="553" t="s">
        <v>312</v>
      </c>
      <c r="ED151" s="553" t="s">
        <v>312</v>
      </c>
      <c r="EE151" s="553" t="s">
        <v>312</v>
      </c>
      <c r="EF151" s="553" t="s">
        <v>312</v>
      </c>
      <c r="EG151" s="553" t="s">
        <v>312</v>
      </c>
      <c r="EH151" s="553" t="s">
        <v>312</v>
      </c>
      <c r="EI151" s="553" t="s">
        <v>312</v>
      </c>
      <c r="EJ151" s="553" t="s">
        <v>312</v>
      </c>
      <c r="EK151" s="553" t="s">
        <v>312</v>
      </c>
      <c r="EL151" s="553" t="s">
        <v>312</v>
      </c>
      <c r="EM151" s="553" t="s">
        <v>312</v>
      </c>
      <c r="EN151" s="553" t="s">
        <v>312</v>
      </c>
      <c r="EO151" s="553" t="s">
        <v>312</v>
      </c>
      <c r="EP151" s="553" t="s">
        <v>312</v>
      </c>
      <c r="EQ151" s="553" t="s">
        <v>312</v>
      </c>
      <c r="ER151" s="553" t="s">
        <v>312</v>
      </c>
      <c r="ES151" s="553" t="s">
        <v>312</v>
      </c>
      <c r="ET151" s="553" t="s">
        <v>312</v>
      </c>
      <c r="EU151" s="553" t="s">
        <v>312</v>
      </c>
      <c r="EV151" s="574">
        <v>15</v>
      </c>
      <c r="EW151" s="574">
        <v>30</v>
      </c>
      <c r="EX151" s="553" t="s">
        <v>312</v>
      </c>
      <c r="EY151" s="553" t="s">
        <v>312</v>
      </c>
      <c r="EZ151" s="553" t="s">
        <v>312</v>
      </c>
      <c r="FA151" s="553" t="s">
        <v>312</v>
      </c>
      <c r="FB151" s="553" t="s">
        <v>312</v>
      </c>
      <c r="FC151" s="553" t="s">
        <v>312</v>
      </c>
      <c r="FD151" s="553" t="s">
        <v>312</v>
      </c>
      <c r="FE151" s="556" t="s">
        <v>312</v>
      </c>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row>
    <row r="152" spans="1:186" ht="15.75" customHeight="1" x14ac:dyDescent="0.2">
      <c r="A152" s="602" t="str">
        <f t="shared" si="6"/>
        <v>Lower reef</v>
      </c>
      <c r="B152" s="603" t="str">
        <f t="shared" si="4"/>
        <v>Lower reef/MODERATE</v>
      </c>
      <c r="C152" s="771"/>
      <c r="D152" s="766"/>
      <c r="E152" s="551" t="s">
        <v>130</v>
      </c>
      <c r="F152" s="552" t="s">
        <v>312</v>
      </c>
      <c r="G152" s="553" t="s">
        <v>312</v>
      </c>
      <c r="H152" s="553" t="s">
        <v>312</v>
      </c>
      <c r="I152" s="553" t="s">
        <v>312</v>
      </c>
      <c r="J152" s="553" t="s">
        <v>312</v>
      </c>
      <c r="K152" s="553" t="s">
        <v>312</v>
      </c>
      <c r="L152" s="553" t="s">
        <v>312</v>
      </c>
      <c r="M152" s="553" t="s">
        <v>312</v>
      </c>
      <c r="N152" s="553" t="s">
        <v>312</v>
      </c>
      <c r="O152" s="553" t="s">
        <v>312</v>
      </c>
      <c r="P152" s="553" t="s">
        <v>312</v>
      </c>
      <c r="Q152" s="553" t="s">
        <v>312</v>
      </c>
      <c r="R152" s="553" t="s">
        <v>312</v>
      </c>
      <c r="S152" s="553" t="s">
        <v>312</v>
      </c>
      <c r="T152" s="553" t="s">
        <v>312</v>
      </c>
      <c r="U152" s="553" t="s">
        <v>312</v>
      </c>
      <c r="V152" s="553" t="s">
        <v>312</v>
      </c>
      <c r="W152" s="553" t="s">
        <v>312</v>
      </c>
      <c r="X152" s="553" t="s">
        <v>312</v>
      </c>
      <c r="Y152" s="553" t="s">
        <v>312</v>
      </c>
      <c r="Z152" s="553" t="s">
        <v>312</v>
      </c>
      <c r="AA152" s="553" t="s">
        <v>312</v>
      </c>
      <c r="AB152" s="553" t="s">
        <v>312</v>
      </c>
      <c r="AC152" s="553" t="s">
        <v>312</v>
      </c>
      <c r="AD152" s="553" t="s">
        <v>312</v>
      </c>
      <c r="AE152" s="553" t="s">
        <v>312</v>
      </c>
      <c r="AF152" s="553" t="s">
        <v>312</v>
      </c>
      <c r="AG152" s="553" t="s">
        <v>312</v>
      </c>
      <c r="AH152" s="553" t="s">
        <v>312</v>
      </c>
      <c r="AI152" s="553" t="s">
        <v>312</v>
      </c>
      <c r="AJ152" s="553" t="s">
        <v>312</v>
      </c>
      <c r="AK152" s="553" t="s">
        <v>312</v>
      </c>
      <c r="AL152" s="553" t="s">
        <v>312</v>
      </c>
      <c r="AM152" s="553" t="s">
        <v>312</v>
      </c>
      <c r="AN152" s="553" t="s">
        <v>312</v>
      </c>
      <c r="AO152" s="553" t="s">
        <v>312</v>
      </c>
      <c r="AP152" s="553" t="s">
        <v>312</v>
      </c>
      <c r="AQ152" s="553" t="s">
        <v>312</v>
      </c>
      <c r="AR152" s="553" t="s">
        <v>312</v>
      </c>
      <c r="AS152" s="553" t="s">
        <v>312</v>
      </c>
      <c r="AT152" s="553" t="s">
        <v>312</v>
      </c>
      <c r="AU152" s="553" t="s">
        <v>312</v>
      </c>
      <c r="AV152" s="553" t="s">
        <v>312</v>
      </c>
      <c r="AW152" s="553" t="s">
        <v>312</v>
      </c>
      <c r="AX152" s="553" t="s">
        <v>312</v>
      </c>
      <c r="AY152" s="553" t="s">
        <v>312</v>
      </c>
      <c r="AZ152" s="553" t="s">
        <v>312</v>
      </c>
      <c r="BA152" s="553" t="s">
        <v>312</v>
      </c>
      <c r="BB152" s="553" t="s">
        <v>312</v>
      </c>
      <c r="BC152" s="553" t="s">
        <v>312</v>
      </c>
      <c r="BD152" s="553" t="s">
        <v>312</v>
      </c>
      <c r="BE152" s="553" t="s">
        <v>312</v>
      </c>
      <c r="BF152" s="553" t="s">
        <v>312</v>
      </c>
      <c r="BG152" s="553" t="s">
        <v>312</v>
      </c>
      <c r="BH152" s="553" t="s">
        <v>312</v>
      </c>
      <c r="BI152" s="553" t="s">
        <v>312</v>
      </c>
      <c r="BJ152" s="553" t="s">
        <v>312</v>
      </c>
      <c r="BK152" s="553" t="s">
        <v>312</v>
      </c>
      <c r="BL152" s="553" t="s">
        <v>312</v>
      </c>
      <c r="BM152" s="553" t="s">
        <v>312</v>
      </c>
      <c r="BN152" s="553" t="s">
        <v>312</v>
      </c>
      <c r="BO152" s="553" t="s">
        <v>312</v>
      </c>
      <c r="BP152" s="553" t="s">
        <v>312</v>
      </c>
      <c r="BQ152" s="553" t="s">
        <v>312</v>
      </c>
      <c r="BR152" s="553" t="s">
        <v>312</v>
      </c>
      <c r="BS152" s="553" t="s">
        <v>312</v>
      </c>
      <c r="BT152" s="553" t="s">
        <v>312</v>
      </c>
      <c r="BU152" s="553" t="s">
        <v>312</v>
      </c>
      <c r="BV152" s="553" t="s">
        <v>312</v>
      </c>
      <c r="BW152" s="553" t="s">
        <v>312</v>
      </c>
      <c r="BX152" s="553" t="s">
        <v>312</v>
      </c>
      <c r="BY152" s="553" t="s">
        <v>312</v>
      </c>
      <c r="BZ152" s="553" t="s">
        <v>312</v>
      </c>
      <c r="CA152" s="553" t="s">
        <v>312</v>
      </c>
      <c r="CB152" s="553" t="s">
        <v>312</v>
      </c>
      <c r="CC152" s="553" t="s">
        <v>312</v>
      </c>
      <c r="CD152" s="553" t="s">
        <v>312</v>
      </c>
      <c r="CE152" s="553" t="s">
        <v>312</v>
      </c>
      <c r="CF152" s="553" t="s">
        <v>312</v>
      </c>
      <c r="CG152" s="553" t="s">
        <v>312</v>
      </c>
      <c r="CH152" s="553" t="s">
        <v>312</v>
      </c>
      <c r="CI152" s="553" t="s">
        <v>312</v>
      </c>
      <c r="CJ152" s="553" t="s">
        <v>312</v>
      </c>
      <c r="CK152" s="553" t="s">
        <v>312</v>
      </c>
      <c r="CL152" s="553" t="s">
        <v>312</v>
      </c>
      <c r="CM152" s="553" t="s">
        <v>312</v>
      </c>
      <c r="CN152" s="553" t="s">
        <v>312</v>
      </c>
      <c r="CO152" s="553" t="s">
        <v>312</v>
      </c>
      <c r="CP152" s="553" t="s">
        <v>312</v>
      </c>
      <c r="CQ152" s="553" t="s">
        <v>312</v>
      </c>
      <c r="CR152" s="553" t="s">
        <v>312</v>
      </c>
      <c r="CS152" s="553" t="s">
        <v>312</v>
      </c>
      <c r="CT152" s="553" t="s">
        <v>312</v>
      </c>
      <c r="CU152" s="553" t="s">
        <v>312</v>
      </c>
      <c r="CV152" s="553" t="s">
        <v>312</v>
      </c>
      <c r="CW152" s="553" t="s">
        <v>312</v>
      </c>
      <c r="CX152" s="553" t="s">
        <v>312</v>
      </c>
      <c r="CY152" s="553" t="s">
        <v>312</v>
      </c>
      <c r="CZ152" s="553" t="s">
        <v>312</v>
      </c>
      <c r="DA152" s="553" t="s">
        <v>312</v>
      </c>
      <c r="DB152" s="553" t="s">
        <v>312</v>
      </c>
      <c r="DC152" s="553" t="s">
        <v>312</v>
      </c>
      <c r="DD152" s="553" t="s">
        <v>312</v>
      </c>
      <c r="DE152" s="553" t="s">
        <v>312</v>
      </c>
      <c r="DF152" s="553" t="s">
        <v>312</v>
      </c>
      <c r="DG152" s="553" t="s">
        <v>312</v>
      </c>
      <c r="DH152" s="553" t="s">
        <v>312</v>
      </c>
      <c r="DI152" s="553" t="s">
        <v>312</v>
      </c>
      <c r="DJ152" s="553" t="s">
        <v>312</v>
      </c>
      <c r="DK152" s="553" t="s">
        <v>312</v>
      </c>
      <c r="DL152" s="553" t="s">
        <v>312</v>
      </c>
      <c r="DM152" s="553" t="s">
        <v>312</v>
      </c>
      <c r="DN152" s="553" t="s">
        <v>312</v>
      </c>
      <c r="DO152" s="553" t="s">
        <v>312</v>
      </c>
      <c r="DP152" s="553" t="s">
        <v>312</v>
      </c>
      <c r="DQ152" s="555" t="s">
        <v>312</v>
      </c>
      <c r="DR152" s="552" t="s">
        <v>312</v>
      </c>
      <c r="DS152" s="553" t="s">
        <v>312</v>
      </c>
      <c r="DT152" s="553" t="s">
        <v>312</v>
      </c>
      <c r="DU152" s="553" t="s">
        <v>312</v>
      </c>
      <c r="DV152" s="553" t="s">
        <v>312</v>
      </c>
      <c r="DW152" s="553" t="s">
        <v>312</v>
      </c>
      <c r="DX152" s="553" t="s">
        <v>312</v>
      </c>
      <c r="DY152" s="553" t="s">
        <v>312</v>
      </c>
      <c r="DZ152" s="553" t="s">
        <v>312</v>
      </c>
      <c r="EA152" s="553" t="s">
        <v>312</v>
      </c>
      <c r="EB152" s="553" t="s">
        <v>312</v>
      </c>
      <c r="EC152" s="553" t="s">
        <v>312</v>
      </c>
      <c r="ED152" s="553" t="s">
        <v>312</v>
      </c>
      <c r="EE152" s="553" t="s">
        <v>312</v>
      </c>
      <c r="EF152" s="553" t="s">
        <v>312</v>
      </c>
      <c r="EG152" s="553" t="s">
        <v>312</v>
      </c>
      <c r="EH152" s="553" t="s">
        <v>312</v>
      </c>
      <c r="EI152" s="553" t="s">
        <v>312</v>
      </c>
      <c r="EJ152" s="553" t="s">
        <v>312</v>
      </c>
      <c r="EK152" s="553" t="s">
        <v>312</v>
      </c>
      <c r="EL152" s="553" t="s">
        <v>312</v>
      </c>
      <c r="EM152" s="553" t="s">
        <v>312</v>
      </c>
      <c r="EN152" s="553" t="s">
        <v>312</v>
      </c>
      <c r="EO152" s="553" t="s">
        <v>312</v>
      </c>
      <c r="EP152" s="553" t="s">
        <v>312</v>
      </c>
      <c r="EQ152" s="553" t="s">
        <v>312</v>
      </c>
      <c r="ER152" s="553" t="s">
        <v>312</v>
      </c>
      <c r="ES152" s="553" t="s">
        <v>312</v>
      </c>
      <c r="ET152" s="553" t="s">
        <v>312</v>
      </c>
      <c r="EU152" s="553" t="s">
        <v>312</v>
      </c>
      <c r="EV152" s="562" t="s">
        <v>312</v>
      </c>
      <c r="EW152" s="574">
        <v>15</v>
      </c>
      <c r="EX152" s="553" t="s">
        <v>312</v>
      </c>
      <c r="EY152" s="553" t="s">
        <v>312</v>
      </c>
      <c r="EZ152" s="553" t="s">
        <v>312</v>
      </c>
      <c r="FA152" s="553" t="s">
        <v>312</v>
      </c>
      <c r="FB152" s="553" t="s">
        <v>312</v>
      </c>
      <c r="FC152" s="553" t="s">
        <v>312</v>
      </c>
      <c r="FD152" s="553" t="s">
        <v>312</v>
      </c>
      <c r="FE152" s="556" t="s">
        <v>312</v>
      </c>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row>
    <row r="153" spans="1:186" ht="15.75" customHeight="1" x14ac:dyDescent="0.2">
      <c r="A153" s="602" t="str">
        <f t="shared" si="6"/>
        <v>Lower reef</v>
      </c>
      <c r="B153" s="603" t="str">
        <f t="shared" si="4"/>
        <v>Lower reef/GOOD</v>
      </c>
      <c r="C153" s="771"/>
      <c r="D153" s="767"/>
      <c r="E153" s="604" t="s">
        <v>332</v>
      </c>
      <c r="F153" s="552" t="s">
        <v>312</v>
      </c>
      <c r="G153" s="553" t="s">
        <v>312</v>
      </c>
      <c r="H153" s="553" t="s">
        <v>312</v>
      </c>
      <c r="I153" s="553" t="s">
        <v>312</v>
      </c>
      <c r="J153" s="553" t="s">
        <v>312</v>
      </c>
      <c r="K153" s="553" t="s">
        <v>312</v>
      </c>
      <c r="L153" s="553" t="s">
        <v>312</v>
      </c>
      <c r="M153" s="553" t="s">
        <v>312</v>
      </c>
      <c r="N153" s="553" t="s">
        <v>312</v>
      </c>
      <c r="O153" s="553" t="s">
        <v>312</v>
      </c>
      <c r="P153" s="553" t="s">
        <v>312</v>
      </c>
      <c r="Q153" s="553" t="s">
        <v>312</v>
      </c>
      <c r="R153" s="553" t="s">
        <v>312</v>
      </c>
      <c r="S153" s="553" t="s">
        <v>312</v>
      </c>
      <c r="T153" s="553" t="s">
        <v>312</v>
      </c>
      <c r="U153" s="553" t="s">
        <v>312</v>
      </c>
      <c r="V153" s="553" t="s">
        <v>312</v>
      </c>
      <c r="W153" s="553" t="s">
        <v>312</v>
      </c>
      <c r="X153" s="553" t="s">
        <v>312</v>
      </c>
      <c r="Y153" s="553" t="s">
        <v>312</v>
      </c>
      <c r="Z153" s="553" t="s">
        <v>312</v>
      </c>
      <c r="AA153" s="553" t="s">
        <v>312</v>
      </c>
      <c r="AB153" s="553" t="s">
        <v>312</v>
      </c>
      <c r="AC153" s="553" t="s">
        <v>312</v>
      </c>
      <c r="AD153" s="553" t="s">
        <v>312</v>
      </c>
      <c r="AE153" s="553" t="s">
        <v>312</v>
      </c>
      <c r="AF153" s="553" t="s">
        <v>312</v>
      </c>
      <c r="AG153" s="553" t="s">
        <v>312</v>
      </c>
      <c r="AH153" s="553" t="s">
        <v>312</v>
      </c>
      <c r="AI153" s="553" t="s">
        <v>312</v>
      </c>
      <c r="AJ153" s="553" t="s">
        <v>312</v>
      </c>
      <c r="AK153" s="553" t="s">
        <v>312</v>
      </c>
      <c r="AL153" s="553" t="s">
        <v>312</v>
      </c>
      <c r="AM153" s="553" t="s">
        <v>312</v>
      </c>
      <c r="AN153" s="553" t="s">
        <v>312</v>
      </c>
      <c r="AO153" s="553" t="s">
        <v>312</v>
      </c>
      <c r="AP153" s="553" t="s">
        <v>312</v>
      </c>
      <c r="AQ153" s="553" t="s">
        <v>312</v>
      </c>
      <c r="AR153" s="553" t="s">
        <v>312</v>
      </c>
      <c r="AS153" s="553" t="s">
        <v>312</v>
      </c>
      <c r="AT153" s="553" t="s">
        <v>312</v>
      </c>
      <c r="AU153" s="553" t="s">
        <v>312</v>
      </c>
      <c r="AV153" s="553" t="s">
        <v>312</v>
      </c>
      <c r="AW153" s="553" t="s">
        <v>312</v>
      </c>
      <c r="AX153" s="553" t="s">
        <v>312</v>
      </c>
      <c r="AY153" s="553" t="s">
        <v>312</v>
      </c>
      <c r="AZ153" s="553" t="s">
        <v>312</v>
      </c>
      <c r="BA153" s="553" t="s">
        <v>312</v>
      </c>
      <c r="BB153" s="553" t="s">
        <v>312</v>
      </c>
      <c r="BC153" s="553" t="s">
        <v>312</v>
      </c>
      <c r="BD153" s="553" t="s">
        <v>312</v>
      </c>
      <c r="BE153" s="553" t="s">
        <v>312</v>
      </c>
      <c r="BF153" s="553" t="s">
        <v>312</v>
      </c>
      <c r="BG153" s="553" t="s">
        <v>312</v>
      </c>
      <c r="BH153" s="553" t="s">
        <v>312</v>
      </c>
      <c r="BI153" s="553" t="s">
        <v>312</v>
      </c>
      <c r="BJ153" s="553" t="s">
        <v>312</v>
      </c>
      <c r="BK153" s="553" t="s">
        <v>312</v>
      </c>
      <c r="BL153" s="553" t="s">
        <v>312</v>
      </c>
      <c r="BM153" s="553" t="s">
        <v>312</v>
      </c>
      <c r="BN153" s="553" t="s">
        <v>312</v>
      </c>
      <c r="BO153" s="553" t="s">
        <v>312</v>
      </c>
      <c r="BP153" s="553" t="s">
        <v>312</v>
      </c>
      <c r="BQ153" s="553" t="s">
        <v>312</v>
      </c>
      <c r="BR153" s="553" t="s">
        <v>312</v>
      </c>
      <c r="BS153" s="553" t="s">
        <v>312</v>
      </c>
      <c r="BT153" s="553" t="s">
        <v>312</v>
      </c>
      <c r="BU153" s="553" t="s">
        <v>312</v>
      </c>
      <c r="BV153" s="553" t="s">
        <v>312</v>
      </c>
      <c r="BW153" s="553" t="s">
        <v>312</v>
      </c>
      <c r="BX153" s="553" t="s">
        <v>312</v>
      </c>
      <c r="BY153" s="553" t="s">
        <v>312</v>
      </c>
      <c r="BZ153" s="553" t="s">
        <v>312</v>
      </c>
      <c r="CA153" s="553" t="s">
        <v>312</v>
      </c>
      <c r="CB153" s="553" t="s">
        <v>312</v>
      </c>
      <c r="CC153" s="553" t="s">
        <v>312</v>
      </c>
      <c r="CD153" s="553" t="s">
        <v>312</v>
      </c>
      <c r="CE153" s="553" t="s">
        <v>312</v>
      </c>
      <c r="CF153" s="553" t="s">
        <v>312</v>
      </c>
      <c r="CG153" s="553" t="s">
        <v>312</v>
      </c>
      <c r="CH153" s="553" t="s">
        <v>312</v>
      </c>
      <c r="CI153" s="553" t="s">
        <v>312</v>
      </c>
      <c r="CJ153" s="553" t="s">
        <v>312</v>
      </c>
      <c r="CK153" s="553" t="s">
        <v>312</v>
      </c>
      <c r="CL153" s="553" t="s">
        <v>312</v>
      </c>
      <c r="CM153" s="553" t="s">
        <v>312</v>
      </c>
      <c r="CN153" s="553" t="s">
        <v>312</v>
      </c>
      <c r="CO153" s="553" t="s">
        <v>312</v>
      </c>
      <c r="CP153" s="553" t="s">
        <v>312</v>
      </c>
      <c r="CQ153" s="553" t="s">
        <v>312</v>
      </c>
      <c r="CR153" s="553" t="s">
        <v>312</v>
      </c>
      <c r="CS153" s="553" t="s">
        <v>312</v>
      </c>
      <c r="CT153" s="553" t="s">
        <v>312</v>
      </c>
      <c r="CU153" s="553" t="s">
        <v>312</v>
      </c>
      <c r="CV153" s="553" t="s">
        <v>312</v>
      </c>
      <c r="CW153" s="553" t="s">
        <v>312</v>
      </c>
      <c r="CX153" s="553" t="s">
        <v>312</v>
      </c>
      <c r="CY153" s="553" t="s">
        <v>312</v>
      </c>
      <c r="CZ153" s="553" t="s">
        <v>312</v>
      </c>
      <c r="DA153" s="553" t="s">
        <v>312</v>
      </c>
      <c r="DB153" s="553" t="s">
        <v>312</v>
      </c>
      <c r="DC153" s="553" t="s">
        <v>312</v>
      </c>
      <c r="DD153" s="553" t="s">
        <v>312</v>
      </c>
      <c r="DE153" s="553" t="s">
        <v>312</v>
      </c>
      <c r="DF153" s="553" t="s">
        <v>312</v>
      </c>
      <c r="DG153" s="553" t="s">
        <v>312</v>
      </c>
      <c r="DH153" s="553" t="s">
        <v>312</v>
      </c>
      <c r="DI153" s="553" t="s">
        <v>312</v>
      </c>
      <c r="DJ153" s="553" t="s">
        <v>312</v>
      </c>
      <c r="DK153" s="553" t="s">
        <v>312</v>
      </c>
      <c r="DL153" s="553" t="s">
        <v>312</v>
      </c>
      <c r="DM153" s="553" t="s">
        <v>312</v>
      </c>
      <c r="DN153" s="553" t="s">
        <v>312</v>
      </c>
      <c r="DO153" s="553" t="s">
        <v>312</v>
      </c>
      <c r="DP153" s="553" t="s">
        <v>312</v>
      </c>
      <c r="DQ153" s="555" t="s">
        <v>312</v>
      </c>
      <c r="DR153" s="552" t="s">
        <v>312</v>
      </c>
      <c r="DS153" s="553" t="s">
        <v>312</v>
      </c>
      <c r="DT153" s="553" t="s">
        <v>312</v>
      </c>
      <c r="DU153" s="553" t="s">
        <v>312</v>
      </c>
      <c r="DV153" s="553" t="s">
        <v>312</v>
      </c>
      <c r="DW153" s="553" t="s">
        <v>312</v>
      </c>
      <c r="DX153" s="553" t="s">
        <v>312</v>
      </c>
      <c r="DY153" s="553" t="s">
        <v>312</v>
      </c>
      <c r="DZ153" s="553" t="s">
        <v>312</v>
      </c>
      <c r="EA153" s="553" t="s">
        <v>312</v>
      </c>
      <c r="EB153" s="553" t="s">
        <v>312</v>
      </c>
      <c r="EC153" s="553" t="s">
        <v>312</v>
      </c>
      <c r="ED153" s="553" t="s">
        <v>312</v>
      </c>
      <c r="EE153" s="553" t="s">
        <v>312</v>
      </c>
      <c r="EF153" s="553" t="s">
        <v>312</v>
      </c>
      <c r="EG153" s="553" t="s">
        <v>312</v>
      </c>
      <c r="EH153" s="553" t="s">
        <v>312</v>
      </c>
      <c r="EI153" s="553" t="s">
        <v>312</v>
      </c>
      <c r="EJ153" s="553" t="s">
        <v>312</v>
      </c>
      <c r="EK153" s="553" t="s">
        <v>312</v>
      </c>
      <c r="EL153" s="553" t="s">
        <v>312</v>
      </c>
      <c r="EM153" s="553" t="s">
        <v>312</v>
      </c>
      <c r="EN153" s="553" t="s">
        <v>312</v>
      </c>
      <c r="EO153" s="553" t="s">
        <v>312</v>
      </c>
      <c r="EP153" s="553" t="s">
        <v>312</v>
      </c>
      <c r="EQ153" s="553" t="s">
        <v>312</v>
      </c>
      <c r="ER153" s="553" t="s">
        <v>312</v>
      </c>
      <c r="ES153" s="553" t="s">
        <v>312</v>
      </c>
      <c r="ET153" s="553" t="s">
        <v>312</v>
      </c>
      <c r="EU153" s="553" t="s">
        <v>312</v>
      </c>
      <c r="EV153" s="553" t="s">
        <v>312</v>
      </c>
      <c r="EW153" s="553" t="s">
        <v>312</v>
      </c>
      <c r="EX153" s="553" t="s">
        <v>312</v>
      </c>
      <c r="EY153" s="553" t="s">
        <v>312</v>
      </c>
      <c r="EZ153" s="553" t="s">
        <v>312</v>
      </c>
      <c r="FA153" s="553" t="s">
        <v>312</v>
      </c>
      <c r="FB153" s="553" t="s">
        <v>312</v>
      </c>
      <c r="FC153" s="553" t="s">
        <v>312</v>
      </c>
      <c r="FD153" s="553" t="s">
        <v>312</v>
      </c>
      <c r="FE153" s="556" t="s">
        <v>312</v>
      </c>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row>
    <row r="154" spans="1:186" ht="15.75" customHeight="1" x14ac:dyDescent="0.2">
      <c r="A154" s="602" t="str">
        <f t="shared" si="6"/>
        <v>Deep zone</v>
      </c>
      <c r="B154" s="603" t="str">
        <f t="shared" si="4"/>
        <v>Deep zone/NA</v>
      </c>
      <c r="C154" s="771"/>
      <c r="D154" s="765" t="str">
        <f>'Z2 DISTINCTIVENESS'!B66</f>
        <v>Deep zone</v>
      </c>
      <c r="E154" s="551" t="s">
        <v>310</v>
      </c>
      <c r="F154" s="552" t="s">
        <v>312</v>
      </c>
      <c r="G154" s="553" t="s">
        <v>312</v>
      </c>
      <c r="H154" s="553" t="s">
        <v>312</v>
      </c>
      <c r="I154" s="553" t="s">
        <v>312</v>
      </c>
      <c r="J154" s="553" t="s">
        <v>312</v>
      </c>
      <c r="K154" s="553" t="s">
        <v>312</v>
      </c>
      <c r="L154" s="553" t="s">
        <v>312</v>
      </c>
      <c r="M154" s="553" t="s">
        <v>312</v>
      </c>
      <c r="N154" s="553" t="s">
        <v>312</v>
      </c>
      <c r="O154" s="553" t="s">
        <v>312</v>
      </c>
      <c r="P154" s="553" t="s">
        <v>312</v>
      </c>
      <c r="Q154" s="553" t="s">
        <v>312</v>
      </c>
      <c r="R154" s="553" t="s">
        <v>312</v>
      </c>
      <c r="S154" s="553" t="s">
        <v>312</v>
      </c>
      <c r="T154" s="553" t="s">
        <v>312</v>
      </c>
      <c r="U154" s="553" t="s">
        <v>312</v>
      </c>
      <c r="V154" s="553" t="s">
        <v>312</v>
      </c>
      <c r="W154" s="553" t="s">
        <v>312</v>
      </c>
      <c r="X154" s="553" t="s">
        <v>312</v>
      </c>
      <c r="Y154" s="553" t="s">
        <v>312</v>
      </c>
      <c r="Z154" s="553" t="s">
        <v>312</v>
      </c>
      <c r="AA154" s="553" t="s">
        <v>312</v>
      </c>
      <c r="AB154" s="553" t="s">
        <v>312</v>
      </c>
      <c r="AC154" s="553" t="s">
        <v>312</v>
      </c>
      <c r="AD154" s="553" t="s">
        <v>312</v>
      </c>
      <c r="AE154" s="553" t="s">
        <v>312</v>
      </c>
      <c r="AF154" s="553" t="s">
        <v>312</v>
      </c>
      <c r="AG154" s="553" t="s">
        <v>312</v>
      </c>
      <c r="AH154" s="553" t="s">
        <v>312</v>
      </c>
      <c r="AI154" s="553" t="s">
        <v>312</v>
      </c>
      <c r="AJ154" s="553" t="s">
        <v>312</v>
      </c>
      <c r="AK154" s="553" t="s">
        <v>312</v>
      </c>
      <c r="AL154" s="553" t="s">
        <v>312</v>
      </c>
      <c r="AM154" s="553" t="s">
        <v>312</v>
      </c>
      <c r="AN154" s="553" t="s">
        <v>312</v>
      </c>
      <c r="AO154" s="553" t="s">
        <v>312</v>
      </c>
      <c r="AP154" s="553" t="s">
        <v>312</v>
      </c>
      <c r="AQ154" s="553" t="s">
        <v>312</v>
      </c>
      <c r="AR154" s="553" t="s">
        <v>312</v>
      </c>
      <c r="AS154" s="553" t="s">
        <v>312</v>
      </c>
      <c r="AT154" s="553" t="s">
        <v>312</v>
      </c>
      <c r="AU154" s="553" t="s">
        <v>312</v>
      </c>
      <c r="AV154" s="553" t="s">
        <v>312</v>
      </c>
      <c r="AW154" s="553" t="s">
        <v>312</v>
      </c>
      <c r="AX154" s="553" t="s">
        <v>312</v>
      </c>
      <c r="AY154" s="553" t="s">
        <v>312</v>
      </c>
      <c r="AZ154" s="553" t="s">
        <v>312</v>
      </c>
      <c r="BA154" s="553" t="s">
        <v>312</v>
      </c>
      <c r="BB154" s="553" t="s">
        <v>312</v>
      </c>
      <c r="BC154" s="553" t="s">
        <v>312</v>
      </c>
      <c r="BD154" s="553" t="s">
        <v>312</v>
      </c>
      <c r="BE154" s="553" t="s">
        <v>312</v>
      </c>
      <c r="BF154" s="553" t="s">
        <v>312</v>
      </c>
      <c r="BG154" s="553" t="s">
        <v>312</v>
      </c>
      <c r="BH154" s="553" t="s">
        <v>312</v>
      </c>
      <c r="BI154" s="553" t="s">
        <v>312</v>
      </c>
      <c r="BJ154" s="553" t="s">
        <v>312</v>
      </c>
      <c r="BK154" s="553" t="s">
        <v>312</v>
      </c>
      <c r="BL154" s="553" t="s">
        <v>312</v>
      </c>
      <c r="BM154" s="553" t="s">
        <v>312</v>
      </c>
      <c r="BN154" s="553" t="s">
        <v>312</v>
      </c>
      <c r="BO154" s="553" t="s">
        <v>312</v>
      </c>
      <c r="BP154" s="553" t="s">
        <v>312</v>
      </c>
      <c r="BQ154" s="553" t="s">
        <v>312</v>
      </c>
      <c r="BR154" s="553" t="s">
        <v>312</v>
      </c>
      <c r="BS154" s="553" t="s">
        <v>312</v>
      </c>
      <c r="BT154" s="553" t="s">
        <v>312</v>
      </c>
      <c r="BU154" s="553" t="s">
        <v>312</v>
      </c>
      <c r="BV154" s="553" t="s">
        <v>312</v>
      </c>
      <c r="BW154" s="553" t="s">
        <v>312</v>
      </c>
      <c r="BX154" s="553" t="s">
        <v>312</v>
      </c>
      <c r="BY154" s="553" t="s">
        <v>312</v>
      </c>
      <c r="BZ154" s="553" t="s">
        <v>312</v>
      </c>
      <c r="CA154" s="553" t="s">
        <v>312</v>
      </c>
      <c r="CB154" s="553" t="s">
        <v>312</v>
      </c>
      <c r="CC154" s="553" t="s">
        <v>312</v>
      </c>
      <c r="CD154" s="553" t="s">
        <v>312</v>
      </c>
      <c r="CE154" s="553" t="s">
        <v>312</v>
      </c>
      <c r="CF154" s="553" t="s">
        <v>312</v>
      </c>
      <c r="CG154" s="553" t="s">
        <v>312</v>
      </c>
      <c r="CH154" s="553" t="s">
        <v>312</v>
      </c>
      <c r="CI154" s="553" t="s">
        <v>312</v>
      </c>
      <c r="CJ154" s="553" t="s">
        <v>312</v>
      </c>
      <c r="CK154" s="553" t="s">
        <v>312</v>
      </c>
      <c r="CL154" s="553" t="s">
        <v>312</v>
      </c>
      <c r="CM154" s="553" t="s">
        <v>312</v>
      </c>
      <c r="CN154" s="553" t="s">
        <v>312</v>
      </c>
      <c r="CO154" s="553" t="s">
        <v>312</v>
      </c>
      <c r="CP154" s="553" t="s">
        <v>312</v>
      </c>
      <c r="CQ154" s="553" t="s">
        <v>312</v>
      </c>
      <c r="CR154" s="553" t="s">
        <v>312</v>
      </c>
      <c r="CS154" s="553" t="s">
        <v>312</v>
      </c>
      <c r="CT154" s="553" t="s">
        <v>312</v>
      </c>
      <c r="CU154" s="553" t="s">
        <v>312</v>
      </c>
      <c r="CV154" s="553" t="s">
        <v>312</v>
      </c>
      <c r="CW154" s="553" t="s">
        <v>312</v>
      </c>
      <c r="CX154" s="553" t="s">
        <v>312</v>
      </c>
      <c r="CY154" s="553" t="s">
        <v>312</v>
      </c>
      <c r="CZ154" s="553" t="s">
        <v>312</v>
      </c>
      <c r="DA154" s="553" t="s">
        <v>312</v>
      </c>
      <c r="DB154" s="553" t="s">
        <v>312</v>
      </c>
      <c r="DC154" s="553" t="s">
        <v>312</v>
      </c>
      <c r="DD154" s="553" t="s">
        <v>312</v>
      </c>
      <c r="DE154" s="553" t="s">
        <v>312</v>
      </c>
      <c r="DF154" s="553" t="s">
        <v>312</v>
      </c>
      <c r="DG154" s="553" t="s">
        <v>312</v>
      </c>
      <c r="DH154" s="553" t="s">
        <v>312</v>
      </c>
      <c r="DI154" s="553" t="s">
        <v>312</v>
      </c>
      <c r="DJ154" s="553" t="s">
        <v>312</v>
      </c>
      <c r="DK154" s="553" t="s">
        <v>312</v>
      </c>
      <c r="DL154" s="553" t="s">
        <v>312</v>
      </c>
      <c r="DM154" s="553" t="s">
        <v>312</v>
      </c>
      <c r="DN154" s="553" t="s">
        <v>312</v>
      </c>
      <c r="DO154" s="553" t="s">
        <v>312</v>
      </c>
      <c r="DP154" s="553" t="s">
        <v>312</v>
      </c>
      <c r="DQ154" s="555" t="s">
        <v>312</v>
      </c>
      <c r="DR154" s="552" t="s">
        <v>312</v>
      </c>
      <c r="DS154" s="553" t="s">
        <v>312</v>
      </c>
      <c r="DT154" s="553" t="s">
        <v>312</v>
      </c>
      <c r="DU154" s="553" t="s">
        <v>312</v>
      </c>
      <c r="DV154" s="553" t="s">
        <v>312</v>
      </c>
      <c r="DW154" s="553" t="s">
        <v>312</v>
      </c>
      <c r="DX154" s="553" t="s">
        <v>312</v>
      </c>
      <c r="DY154" s="553" t="s">
        <v>312</v>
      </c>
      <c r="DZ154" s="553" t="s">
        <v>312</v>
      </c>
      <c r="EA154" s="553" t="s">
        <v>312</v>
      </c>
      <c r="EB154" s="553" t="s">
        <v>312</v>
      </c>
      <c r="EC154" s="553" t="s">
        <v>312</v>
      </c>
      <c r="ED154" s="553" t="s">
        <v>312</v>
      </c>
      <c r="EE154" s="553" t="s">
        <v>312</v>
      </c>
      <c r="EF154" s="553" t="s">
        <v>312</v>
      </c>
      <c r="EG154" s="553" t="s">
        <v>312</v>
      </c>
      <c r="EH154" s="553" t="s">
        <v>312</v>
      </c>
      <c r="EI154" s="553" t="s">
        <v>312</v>
      </c>
      <c r="EJ154" s="553" t="s">
        <v>312</v>
      </c>
      <c r="EK154" s="553" t="s">
        <v>312</v>
      </c>
      <c r="EL154" s="553" t="s">
        <v>312</v>
      </c>
      <c r="EM154" s="553" t="s">
        <v>312</v>
      </c>
      <c r="EN154" s="553" t="s">
        <v>312</v>
      </c>
      <c r="EO154" s="553" t="s">
        <v>312</v>
      </c>
      <c r="EP154" s="553" t="s">
        <v>312</v>
      </c>
      <c r="EQ154" s="553" t="s">
        <v>312</v>
      </c>
      <c r="ER154" s="553" t="s">
        <v>312</v>
      </c>
      <c r="ES154" s="553" t="s">
        <v>312</v>
      </c>
      <c r="ET154" s="553" t="s">
        <v>312</v>
      </c>
      <c r="EU154" s="553" t="s">
        <v>312</v>
      </c>
      <c r="EV154" s="553" t="s">
        <v>312</v>
      </c>
      <c r="EW154" s="553" t="s">
        <v>312</v>
      </c>
      <c r="EX154" s="553" t="s">
        <v>312</v>
      </c>
      <c r="EY154" s="553" t="s">
        <v>312</v>
      </c>
      <c r="EZ154" s="553" t="s">
        <v>312</v>
      </c>
      <c r="FA154" s="553" t="s">
        <v>312</v>
      </c>
      <c r="FB154" s="553" t="s">
        <v>312</v>
      </c>
      <c r="FC154" s="553" t="s">
        <v>312</v>
      </c>
      <c r="FD154" s="553" t="s">
        <v>312</v>
      </c>
      <c r="FE154" s="556" t="s">
        <v>312</v>
      </c>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row>
    <row r="155" spans="1:186" ht="15.75" customHeight="1" x14ac:dyDescent="0.2">
      <c r="A155" s="602" t="str">
        <f t="shared" si="6"/>
        <v>Deep zone</v>
      </c>
      <c r="B155" s="603" t="str">
        <f t="shared" si="4"/>
        <v>Deep zone/POOR</v>
      </c>
      <c r="C155" s="771"/>
      <c r="D155" s="766"/>
      <c r="E155" s="551" t="s">
        <v>331</v>
      </c>
      <c r="F155" s="552" t="s">
        <v>312</v>
      </c>
      <c r="G155" s="553" t="s">
        <v>312</v>
      </c>
      <c r="H155" s="553" t="s">
        <v>312</v>
      </c>
      <c r="I155" s="553" t="s">
        <v>312</v>
      </c>
      <c r="J155" s="553" t="s">
        <v>312</v>
      </c>
      <c r="K155" s="553" t="s">
        <v>312</v>
      </c>
      <c r="L155" s="553" t="s">
        <v>312</v>
      </c>
      <c r="M155" s="553" t="s">
        <v>312</v>
      </c>
      <c r="N155" s="553" t="s">
        <v>312</v>
      </c>
      <c r="O155" s="553" t="s">
        <v>312</v>
      </c>
      <c r="P155" s="553" t="s">
        <v>312</v>
      </c>
      <c r="Q155" s="553" t="s">
        <v>312</v>
      </c>
      <c r="R155" s="553" t="s">
        <v>312</v>
      </c>
      <c r="S155" s="553" t="s">
        <v>312</v>
      </c>
      <c r="T155" s="553" t="s">
        <v>312</v>
      </c>
      <c r="U155" s="553" t="s">
        <v>312</v>
      </c>
      <c r="V155" s="553" t="s">
        <v>312</v>
      </c>
      <c r="W155" s="553" t="s">
        <v>312</v>
      </c>
      <c r="X155" s="553" t="s">
        <v>312</v>
      </c>
      <c r="Y155" s="553" t="s">
        <v>312</v>
      </c>
      <c r="Z155" s="553" t="s">
        <v>312</v>
      </c>
      <c r="AA155" s="553" t="s">
        <v>312</v>
      </c>
      <c r="AB155" s="553" t="s">
        <v>312</v>
      </c>
      <c r="AC155" s="553" t="s">
        <v>312</v>
      </c>
      <c r="AD155" s="553" t="s">
        <v>312</v>
      </c>
      <c r="AE155" s="553" t="s">
        <v>312</v>
      </c>
      <c r="AF155" s="553" t="s">
        <v>312</v>
      </c>
      <c r="AG155" s="553" t="s">
        <v>312</v>
      </c>
      <c r="AH155" s="553" t="s">
        <v>312</v>
      </c>
      <c r="AI155" s="553" t="s">
        <v>312</v>
      </c>
      <c r="AJ155" s="553" t="s">
        <v>312</v>
      </c>
      <c r="AK155" s="553" t="s">
        <v>312</v>
      </c>
      <c r="AL155" s="553" t="s">
        <v>312</v>
      </c>
      <c r="AM155" s="553" t="s">
        <v>312</v>
      </c>
      <c r="AN155" s="553" t="s">
        <v>312</v>
      </c>
      <c r="AO155" s="553" t="s">
        <v>312</v>
      </c>
      <c r="AP155" s="553" t="s">
        <v>312</v>
      </c>
      <c r="AQ155" s="553" t="s">
        <v>312</v>
      </c>
      <c r="AR155" s="553" t="s">
        <v>312</v>
      </c>
      <c r="AS155" s="553" t="s">
        <v>312</v>
      </c>
      <c r="AT155" s="553" t="s">
        <v>312</v>
      </c>
      <c r="AU155" s="553" t="s">
        <v>312</v>
      </c>
      <c r="AV155" s="553" t="s">
        <v>312</v>
      </c>
      <c r="AW155" s="553" t="s">
        <v>312</v>
      </c>
      <c r="AX155" s="553" t="s">
        <v>312</v>
      </c>
      <c r="AY155" s="553" t="s">
        <v>312</v>
      </c>
      <c r="AZ155" s="553" t="s">
        <v>312</v>
      </c>
      <c r="BA155" s="553" t="s">
        <v>312</v>
      </c>
      <c r="BB155" s="553" t="s">
        <v>312</v>
      </c>
      <c r="BC155" s="553" t="s">
        <v>312</v>
      </c>
      <c r="BD155" s="553" t="s">
        <v>312</v>
      </c>
      <c r="BE155" s="553" t="s">
        <v>312</v>
      </c>
      <c r="BF155" s="553" t="s">
        <v>312</v>
      </c>
      <c r="BG155" s="553" t="s">
        <v>312</v>
      </c>
      <c r="BH155" s="553" t="s">
        <v>312</v>
      </c>
      <c r="BI155" s="553" t="s">
        <v>312</v>
      </c>
      <c r="BJ155" s="553" t="s">
        <v>312</v>
      </c>
      <c r="BK155" s="553" t="s">
        <v>312</v>
      </c>
      <c r="BL155" s="553" t="s">
        <v>312</v>
      </c>
      <c r="BM155" s="553" t="s">
        <v>312</v>
      </c>
      <c r="BN155" s="553" t="s">
        <v>312</v>
      </c>
      <c r="BO155" s="553" t="s">
        <v>312</v>
      </c>
      <c r="BP155" s="553" t="s">
        <v>312</v>
      </c>
      <c r="BQ155" s="553" t="s">
        <v>312</v>
      </c>
      <c r="BR155" s="553" t="s">
        <v>312</v>
      </c>
      <c r="BS155" s="553" t="s">
        <v>312</v>
      </c>
      <c r="BT155" s="553" t="s">
        <v>312</v>
      </c>
      <c r="BU155" s="553" t="s">
        <v>312</v>
      </c>
      <c r="BV155" s="553" t="s">
        <v>312</v>
      </c>
      <c r="BW155" s="553" t="s">
        <v>312</v>
      </c>
      <c r="BX155" s="553" t="s">
        <v>312</v>
      </c>
      <c r="BY155" s="553" t="s">
        <v>312</v>
      </c>
      <c r="BZ155" s="553" t="s">
        <v>312</v>
      </c>
      <c r="CA155" s="553" t="s">
        <v>312</v>
      </c>
      <c r="CB155" s="553" t="s">
        <v>312</v>
      </c>
      <c r="CC155" s="553" t="s">
        <v>312</v>
      </c>
      <c r="CD155" s="553" t="s">
        <v>312</v>
      </c>
      <c r="CE155" s="553" t="s">
        <v>312</v>
      </c>
      <c r="CF155" s="553" t="s">
        <v>312</v>
      </c>
      <c r="CG155" s="553" t="s">
        <v>312</v>
      </c>
      <c r="CH155" s="553" t="s">
        <v>312</v>
      </c>
      <c r="CI155" s="553" t="s">
        <v>312</v>
      </c>
      <c r="CJ155" s="553" t="s">
        <v>312</v>
      </c>
      <c r="CK155" s="553" t="s">
        <v>312</v>
      </c>
      <c r="CL155" s="553" t="s">
        <v>312</v>
      </c>
      <c r="CM155" s="553" t="s">
        <v>312</v>
      </c>
      <c r="CN155" s="553" t="s">
        <v>312</v>
      </c>
      <c r="CO155" s="553" t="s">
        <v>312</v>
      </c>
      <c r="CP155" s="553" t="s">
        <v>312</v>
      </c>
      <c r="CQ155" s="553" t="s">
        <v>312</v>
      </c>
      <c r="CR155" s="553" t="s">
        <v>312</v>
      </c>
      <c r="CS155" s="553" t="s">
        <v>312</v>
      </c>
      <c r="CT155" s="553" t="s">
        <v>312</v>
      </c>
      <c r="CU155" s="553" t="s">
        <v>312</v>
      </c>
      <c r="CV155" s="553" t="s">
        <v>312</v>
      </c>
      <c r="CW155" s="553" t="s">
        <v>312</v>
      </c>
      <c r="CX155" s="553" t="s">
        <v>312</v>
      </c>
      <c r="CY155" s="553" t="s">
        <v>312</v>
      </c>
      <c r="CZ155" s="553" t="s">
        <v>312</v>
      </c>
      <c r="DA155" s="553" t="s">
        <v>312</v>
      </c>
      <c r="DB155" s="553" t="s">
        <v>312</v>
      </c>
      <c r="DC155" s="553" t="s">
        <v>312</v>
      </c>
      <c r="DD155" s="553" t="s">
        <v>312</v>
      </c>
      <c r="DE155" s="553" t="s">
        <v>312</v>
      </c>
      <c r="DF155" s="553" t="s">
        <v>312</v>
      </c>
      <c r="DG155" s="553" t="s">
        <v>312</v>
      </c>
      <c r="DH155" s="553" t="s">
        <v>312</v>
      </c>
      <c r="DI155" s="553" t="s">
        <v>312</v>
      </c>
      <c r="DJ155" s="553" t="s">
        <v>312</v>
      </c>
      <c r="DK155" s="553" t="s">
        <v>312</v>
      </c>
      <c r="DL155" s="553" t="s">
        <v>312</v>
      </c>
      <c r="DM155" s="553" t="s">
        <v>312</v>
      </c>
      <c r="DN155" s="553" t="s">
        <v>312</v>
      </c>
      <c r="DO155" s="553" t="s">
        <v>312</v>
      </c>
      <c r="DP155" s="553" t="s">
        <v>312</v>
      </c>
      <c r="DQ155" s="555" t="s">
        <v>312</v>
      </c>
      <c r="DR155" s="552" t="s">
        <v>312</v>
      </c>
      <c r="DS155" s="553" t="s">
        <v>312</v>
      </c>
      <c r="DT155" s="553" t="s">
        <v>312</v>
      </c>
      <c r="DU155" s="553" t="s">
        <v>312</v>
      </c>
      <c r="DV155" s="553" t="s">
        <v>312</v>
      </c>
      <c r="DW155" s="553" t="s">
        <v>312</v>
      </c>
      <c r="DX155" s="553" t="s">
        <v>312</v>
      </c>
      <c r="DY155" s="553" t="s">
        <v>312</v>
      </c>
      <c r="DZ155" s="553" t="s">
        <v>312</v>
      </c>
      <c r="EA155" s="553" t="s">
        <v>312</v>
      </c>
      <c r="EB155" s="553" t="s">
        <v>312</v>
      </c>
      <c r="EC155" s="553" t="s">
        <v>312</v>
      </c>
      <c r="ED155" s="553" t="s">
        <v>312</v>
      </c>
      <c r="EE155" s="553" t="s">
        <v>312</v>
      </c>
      <c r="EF155" s="553" t="s">
        <v>312</v>
      </c>
      <c r="EG155" s="553" t="s">
        <v>312</v>
      </c>
      <c r="EH155" s="553" t="s">
        <v>312</v>
      </c>
      <c r="EI155" s="553" t="s">
        <v>312</v>
      </c>
      <c r="EJ155" s="553" t="s">
        <v>312</v>
      </c>
      <c r="EK155" s="553" t="s">
        <v>312</v>
      </c>
      <c r="EL155" s="553" t="s">
        <v>312</v>
      </c>
      <c r="EM155" s="553" t="s">
        <v>312</v>
      </c>
      <c r="EN155" s="553" t="s">
        <v>312</v>
      </c>
      <c r="EO155" s="553" t="s">
        <v>312</v>
      </c>
      <c r="EP155" s="553" t="s">
        <v>312</v>
      </c>
      <c r="EQ155" s="553" t="s">
        <v>312</v>
      </c>
      <c r="ER155" s="553" t="s">
        <v>312</v>
      </c>
      <c r="ES155" s="553" t="s">
        <v>312</v>
      </c>
      <c r="ET155" s="553" t="s">
        <v>312</v>
      </c>
      <c r="EU155" s="553" t="s">
        <v>312</v>
      </c>
      <c r="EV155" s="553" t="s">
        <v>312</v>
      </c>
      <c r="EW155" s="553" t="s">
        <v>312</v>
      </c>
      <c r="EX155" s="553" t="s">
        <v>312</v>
      </c>
      <c r="EY155" s="553" t="s">
        <v>312</v>
      </c>
      <c r="EZ155" s="553" t="s">
        <v>312</v>
      </c>
      <c r="FA155" s="553" t="s">
        <v>312</v>
      </c>
      <c r="FB155" s="553" t="s">
        <v>312</v>
      </c>
      <c r="FC155" s="553" t="s">
        <v>312</v>
      </c>
      <c r="FD155" s="553" t="s">
        <v>312</v>
      </c>
      <c r="FE155" s="556" t="s">
        <v>312</v>
      </c>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row>
    <row r="156" spans="1:186" ht="15.75" customHeight="1" x14ac:dyDescent="0.2">
      <c r="A156" s="602" t="str">
        <f t="shared" si="6"/>
        <v>Deep zone</v>
      </c>
      <c r="B156" s="603" t="str">
        <f t="shared" si="4"/>
        <v>Deep zone/MODERATE</v>
      </c>
      <c r="C156" s="771"/>
      <c r="D156" s="766"/>
      <c r="E156" s="551" t="s">
        <v>130</v>
      </c>
      <c r="F156" s="552" t="s">
        <v>312</v>
      </c>
      <c r="G156" s="553" t="s">
        <v>312</v>
      </c>
      <c r="H156" s="553" t="s">
        <v>312</v>
      </c>
      <c r="I156" s="553" t="s">
        <v>312</v>
      </c>
      <c r="J156" s="553" t="s">
        <v>312</v>
      </c>
      <c r="K156" s="553" t="s">
        <v>312</v>
      </c>
      <c r="L156" s="553" t="s">
        <v>312</v>
      </c>
      <c r="M156" s="553" t="s">
        <v>312</v>
      </c>
      <c r="N156" s="553" t="s">
        <v>312</v>
      </c>
      <c r="O156" s="553" t="s">
        <v>312</v>
      </c>
      <c r="P156" s="553" t="s">
        <v>312</v>
      </c>
      <c r="Q156" s="553" t="s">
        <v>312</v>
      </c>
      <c r="R156" s="553" t="s">
        <v>312</v>
      </c>
      <c r="S156" s="553" t="s">
        <v>312</v>
      </c>
      <c r="T156" s="553" t="s">
        <v>312</v>
      </c>
      <c r="U156" s="553" t="s">
        <v>312</v>
      </c>
      <c r="V156" s="553" t="s">
        <v>312</v>
      </c>
      <c r="W156" s="553" t="s">
        <v>312</v>
      </c>
      <c r="X156" s="553" t="s">
        <v>312</v>
      </c>
      <c r="Y156" s="553" t="s">
        <v>312</v>
      </c>
      <c r="Z156" s="553" t="s">
        <v>312</v>
      </c>
      <c r="AA156" s="553" t="s">
        <v>312</v>
      </c>
      <c r="AB156" s="553" t="s">
        <v>312</v>
      </c>
      <c r="AC156" s="553" t="s">
        <v>312</v>
      </c>
      <c r="AD156" s="553" t="s">
        <v>312</v>
      </c>
      <c r="AE156" s="553" t="s">
        <v>312</v>
      </c>
      <c r="AF156" s="553" t="s">
        <v>312</v>
      </c>
      <c r="AG156" s="553" t="s">
        <v>312</v>
      </c>
      <c r="AH156" s="553" t="s">
        <v>312</v>
      </c>
      <c r="AI156" s="553" t="s">
        <v>312</v>
      </c>
      <c r="AJ156" s="553" t="s">
        <v>312</v>
      </c>
      <c r="AK156" s="553" t="s">
        <v>312</v>
      </c>
      <c r="AL156" s="553" t="s">
        <v>312</v>
      </c>
      <c r="AM156" s="553" t="s">
        <v>312</v>
      </c>
      <c r="AN156" s="553" t="s">
        <v>312</v>
      </c>
      <c r="AO156" s="553" t="s">
        <v>312</v>
      </c>
      <c r="AP156" s="553" t="s">
        <v>312</v>
      </c>
      <c r="AQ156" s="553" t="s">
        <v>312</v>
      </c>
      <c r="AR156" s="553" t="s">
        <v>312</v>
      </c>
      <c r="AS156" s="553" t="s">
        <v>312</v>
      </c>
      <c r="AT156" s="553" t="s">
        <v>312</v>
      </c>
      <c r="AU156" s="553" t="s">
        <v>312</v>
      </c>
      <c r="AV156" s="553" t="s">
        <v>312</v>
      </c>
      <c r="AW156" s="553" t="s">
        <v>312</v>
      </c>
      <c r="AX156" s="553" t="s">
        <v>312</v>
      </c>
      <c r="AY156" s="553" t="s">
        <v>312</v>
      </c>
      <c r="AZ156" s="553" t="s">
        <v>312</v>
      </c>
      <c r="BA156" s="553" t="s">
        <v>312</v>
      </c>
      <c r="BB156" s="553" t="s">
        <v>312</v>
      </c>
      <c r="BC156" s="553" t="s">
        <v>312</v>
      </c>
      <c r="BD156" s="553" t="s">
        <v>312</v>
      </c>
      <c r="BE156" s="553" t="s">
        <v>312</v>
      </c>
      <c r="BF156" s="553" t="s">
        <v>312</v>
      </c>
      <c r="BG156" s="553" t="s">
        <v>312</v>
      </c>
      <c r="BH156" s="553" t="s">
        <v>312</v>
      </c>
      <c r="BI156" s="553" t="s">
        <v>312</v>
      </c>
      <c r="BJ156" s="553" t="s">
        <v>312</v>
      </c>
      <c r="BK156" s="553" t="s">
        <v>312</v>
      </c>
      <c r="BL156" s="553" t="s">
        <v>312</v>
      </c>
      <c r="BM156" s="553" t="s">
        <v>312</v>
      </c>
      <c r="BN156" s="553" t="s">
        <v>312</v>
      </c>
      <c r="BO156" s="553" t="s">
        <v>312</v>
      </c>
      <c r="BP156" s="553" t="s">
        <v>312</v>
      </c>
      <c r="BQ156" s="553" t="s">
        <v>312</v>
      </c>
      <c r="BR156" s="553" t="s">
        <v>312</v>
      </c>
      <c r="BS156" s="553" t="s">
        <v>312</v>
      </c>
      <c r="BT156" s="553" t="s">
        <v>312</v>
      </c>
      <c r="BU156" s="553" t="s">
        <v>312</v>
      </c>
      <c r="BV156" s="553" t="s">
        <v>312</v>
      </c>
      <c r="BW156" s="553" t="s">
        <v>312</v>
      </c>
      <c r="BX156" s="553" t="s">
        <v>312</v>
      </c>
      <c r="BY156" s="553" t="s">
        <v>312</v>
      </c>
      <c r="BZ156" s="553" t="s">
        <v>312</v>
      </c>
      <c r="CA156" s="553" t="s">
        <v>312</v>
      </c>
      <c r="CB156" s="553" t="s">
        <v>312</v>
      </c>
      <c r="CC156" s="553" t="s">
        <v>312</v>
      </c>
      <c r="CD156" s="553" t="s">
        <v>312</v>
      </c>
      <c r="CE156" s="553" t="s">
        <v>312</v>
      </c>
      <c r="CF156" s="553" t="s">
        <v>312</v>
      </c>
      <c r="CG156" s="553" t="s">
        <v>312</v>
      </c>
      <c r="CH156" s="553" t="s">
        <v>312</v>
      </c>
      <c r="CI156" s="553" t="s">
        <v>312</v>
      </c>
      <c r="CJ156" s="553" t="s">
        <v>312</v>
      </c>
      <c r="CK156" s="553" t="s">
        <v>312</v>
      </c>
      <c r="CL156" s="553" t="s">
        <v>312</v>
      </c>
      <c r="CM156" s="553" t="s">
        <v>312</v>
      </c>
      <c r="CN156" s="553" t="s">
        <v>312</v>
      </c>
      <c r="CO156" s="553" t="s">
        <v>312</v>
      </c>
      <c r="CP156" s="553" t="s">
        <v>312</v>
      </c>
      <c r="CQ156" s="553" t="s">
        <v>312</v>
      </c>
      <c r="CR156" s="553" t="s">
        <v>312</v>
      </c>
      <c r="CS156" s="553" t="s">
        <v>312</v>
      </c>
      <c r="CT156" s="553" t="s">
        <v>312</v>
      </c>
      <c r="CU156" s="553" t="s">
        <v>312</v>
      </c>
      <c r="CV156" s="553" t="s">
        <v>312</v>
      </c>
      <c r="CW156" s="553" t="s">
        <v>312</v>
      </c>
      <c r="CX156" s="553" t="s">
        <v>312</v>
      </c>
      <c r="CY156" s="553" t="s">
        <v>312</v>
      </c>
      <c r="CZ156" s="553" t="s">
        <v>312</v>
      </c>
      <c r="DA156" s="553" t="s">
        <v>312</v>
      </c>
      <c r="DB156" s="553" t="s">
        <v>312</v>
      </c>
      <c r="DC156" s="553" t="s">
        <v>312</v>
      </c>
      <c r="DD156" s="553" t="s">
        <v>312</v>
      </c>
      <c r="DE156" s="553" t="s">
        <v>312</v>
      </c>
      <c r="DF156" s="553" t="s">
        <v>312</v>
      </c>
      <c r="DG156" s="553" t="s">
        <v>312</v>
      </c>
      <c r="DH156" s="553" t="s">
        <v>312</v>
      </c>
      <c r="DI156" s="553" t="s">
        <v>312</v>
      </c>
      <c r="DJ156" s="553" t="s">
        <v>312</v>
      </c>
      <c r="DK156" s="553" t="s">
        <v>312</v>
      </c>
      <c r="DL156" s="553" t="s">
        <v>312</v>
      </c>
      <c r="DM156" s="553" t="s">
        <v>312</v>
      </c>
      <c r="DN156" s="553" t="s">
        <v>312</v>
      </c>
      <c r="DO156" s="553" t="s">
        <v>312</v>
      </c>
      <c r="DP156" s="553" t="s">
        <v>312</v>
      </c>
      <c r="DQ156" s="555" t="s">
        <v>312</v>
      </c>
      <c r="DR156" s="552" t="s">
        <v>312</v>
      </c>
      <c r="DS156" s="553" t="s">
        <v>312</v>
      </c>
      <c r="DT156" s="553" t="s">
        <v>312</v>
      </c>
      <c r="DU156" s="553" t="s">
        <v>312</v>
      </c>
      <c r="DV156" s="553" t="s">
        <v>312</v>
      </c>
      <c r="DW156" s="553" t="s">
        <v>312</v>
      </c>
      <c r="DX156" s="553" t="s">
        <v>312</v>
      </c>
      <c r="DY156" s="553" t="s">
        <v>312</v>
      </c>
      <c r="DZ156" s="553" t="s">
        <v>312</v>
      </c>
      <c r="EA156" s="553" t="s">
        <v>312</v>
      </c>
      <c r="EB156" s="553" t="s">
        <v>312</v>
      </c>
      <c r="EC156" s="553" t="s">
        <v>312</v>
      </c>
      <c r="ED156" s="553" t="s">
        <v>312</v>
      </c>
      <c r="EE156" s="553" t="s">
        <v>312</v>
      </c>
      <c r="EF156" s="553" t="s">
        <v>312</v>
      </c>
      <c r="EG156" s="553" t="s">
        <v>312</v>
      </c>
      <c r="EH156" s="553" t="s">
        <v>312</v>
      </c>
      <c r="EI156" s="553" t="s">
        <v>312</v>
      </c>
      <c r="EJ156" s="553" t="s">
        <v>312</v>
      </c>
      <c r="EK156" s="553" t="s">
        <v>312</v>
      </c>
      <c r="EL156" s="553" t="s">
        <v>312</v>
      </c>
      <c r="EM156" s="553" t="s">
        <v>312</v>
      </c>
      <c r="EN156" s="553" t="s">
        <v>312</v>
      </c>
      <c r="EO156" s="553" t="s">
        <v>312</v>
      </c>
      <c r="EP156" s="553" t="s">
        <v>312</v>
      </c>
      <c r="EQ156" s="553" t="s">
        <v>312</v>
      </c>
      <c r="ER156" s="553" t="s">
        <v>312</v>
      </c>
      <c r="ES156" s="553" t="s">
        <v>312</v>
      </c>
      <c r="ET156" s="553" t="s">
        <v>312</v>
      </c>
      <c r="EU156" s="553" t="s">
        <v>312</v>
      </c>
      <c r="EV156" s="553" t="s">
        <v>312</v>
      </c>
      <c r="EW156" s="553" t="s">
        <v>312</v>
      </c>
      <c r="EX156" s="553" t="s">
        <v>312</v>
      </c>
      <c r="EY156" s="553" t="s">
        <v>312</v>
      </c>
      <c r="EZ156" s="553" t="s">
        <v>312</v>
      </c>
      <c r="FA156" s="553" t="s">
        <v>312</v>
      </c>
      <c r="FB156" s="553" t="s">
        <v>312</v>
      </c>
      <c r="FC156" s="553" t="s">
        <v>312</v>
      </c>
      <c r="FD156" s="553" t="s">
        <v>312</v>
      </c>
      <c r="FE156" s="556" t="s">
        <v>312</v>
      </c>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row>
    <row r="157" spans="1:186" ht="15.75" customHeight="1" x14ac:dyDescent="0.2">
      <c r="A157" s="602" t="str">
        <f t="shared" si="6"/>
        <v>Deep zone</v>
      </c>
      <c r="B157" s="603" t="str">
        <f t="shared" si="4"/>
        <v>Deep zone/GOOD</v>
      </c>
      <c r="C157" s="771"/>
      <c r="D157" s="767"/>
      <c r="E157" s="604" t="s">
        <v>332</v>
      </c>
      <c r="F157" s="552" t="s">
        <v>312</v>
      </c>
      <c r="G157" s="553" t="s">
        <v>312</v>
      </c>
      <c r="H157" s="553" t="s">
        <v>312</v>
      </c>
      <c r="I157" s="553" t="s">
        <v>312</v>
      </c>
      <c r="J157" s="553" t="s">
        <v>312</v>
      </c>
      <c r="K157" s="553" t="s">
        <v>312</v>
      </c>
      <c r="L157" s="553" t="s">
        <v>312</v>
      </c>
      <c r="M157" s="553" t="s">
        <v>312</v>
      </c>
      <c r="N157" s="553" t="s">
        <v>312</v>
      </c>
      <c r="O157" s="553" t="s">
        <v>312</v>
      </c>
      <c r="P157" s="553" t="s">
        <v>312</v>
      </c>
      <c r="Q157" s="553" t="s">
        <v>312</v>
      </c>
      <c r="R157" s="553" t="s">
        <v>312</v>
      </c>
      <c r="S157" s="553" t="s">
        <v>312</v>
      </c>
      <c r="T157" s="553" t="s">
        <v>312</v>
      </c>
      <c r="U157" s="553" t="s">
        <v>312</v>
      </c>
      <c r="V157" s="553" t="s">
        <v>312</v>
      </c>
      <c r="W157" s="553" t="s">
        <v>312</v>
      </c>
      <c r="X157" s="553" t="s">
        <v>312</v>
      </c>
      <c r="Y157" s="553" t="s">
        <v>312</v>
      </c>
      <c r="Z157" s="553" t="s">
        <v>312</v>
      </c>
      <c r="AA157" s="553" t="s">
        <v>312</v>
      </c>
      <c r="AB157" s="553" t="s">
        <v>312</v>
      </c>
      <c r="AC157" s="553" t="s">
        <v>312</v>
      </c>
      <c r="AD157" s="553" t="s">
        <v>312</v>
      </c>
      <c r="AE157" s="553" t="s">
        <v>312</v>
      </c>
      <c r="AF157" s="553" t="s">
        <v>312</v>
      </c>
      <c r="AG157" s="553" t="s">
        <v>312</v>
      </c>
      <c r="AH157" s="553" t="s">
        <v>312</v>
      </c>
      <c r="AI157" s="553" t="s">
        <v>312</v>
      </c>
      <c r="AJ157" s="553" t="s">
        <v>312</v>
      </c>
      <c r="AK157" s="553" t="s">
        <v>312</v>
      </c>
      <c r="AL157" s="553" t="s">
        <v>312</v>
      </c>
      <c r="AM157" s="553" t="s">
        <v>312</v>
      </c>
      <c r="AN157" s="553" t="s">
        <v>312</v>
      </c>
      <c r="AO157" s="553" t="s">
        <v>312</v>
      </c>
      <c r="AP157" s="553" t="s">
        <v>312</v>
      </c>
      <c r="AQ157" s="553" t="s">
        <v>312</v>
      </c>
      <c r="AR157" s="553" t="s">
        <v>312</v>
      </c>
      <c r="AS157" s="553" t="s">
        <v>312</v>
      </c>
      <c r="AT157" s="553" t="s">
        <v>312</v>
      </c>
      <c r="AU157" s="553" t="s">
        <v>312</v>
      </c>
      <c r="AV157" s="553" t="s">
        <v>312</v>
      </c>
      <c r="AW157" s="553" t="s">
        <v>312</v>
      </c>
      <c r="AX157" s="553" t="s">
        <v>312</v>
      </c>
      <c r="AY157" s="553" t="s">
        <v>312</v>
      </c>
      <c r="AZ157" s="553" t="s">
        <v>312</v>
      </c>
      <c r="BA157" s="553" t="s">
        <v>312</v>
      </c>
      <c r="BB157" s="553" t="s">
        <v>312</v>
      </c>
      <c r="BC157" s="553" t="s">
        <v>312</v>
      </c>
      <c r="BD157" s="553" t="s">
        <v>312</v>
      </c>
      <c r="BE157" s="553" t="s">
        <v>312</v>
      </c>
      <c r="BF157" s="553" t="s">
        <v>312</v>
      </c>
      <c r="BG157" s="553" t="s">
        <v>312</v>
      </c>
      <c r="BH157" s="553" t="s">
        <v>312</v>
      </c>
      <c r="BI157" s="553" t="s">
        <v>312</v>
      </c>
      <c r="BJ157" s="553" t="s">
        <v>312</v>
      </c>
      <c r="BK157" s="553" t="s">
        <v>312</v>
      </c>
      <c r="BL157" s="553" t="s">
        <v>312</v>
      </c>
      <c r="BM157" s="553" t="s">
        <v>312</v>
      </c>
      <c r="BN157" s="553" t="s">
        <v>312</v>
      </c>
      <c r="BO157" s="553" t="s">
        <v>312</v>
      </c>
      <c r="BP157" s="553" t="s">
        <v>312</v>
      </c>
      <c r="BQ157" s="553" t="s">
        <v>312</v>
      </c>
      <c r="BR157" s="553" t="s">
        <v>312</v>
      </c>
      <c r="BS157" s="553" t="s">
        <v>312</v>
      </c>
      <c r="BT157" s="553" t="s">
        <v>312</v>
      </c>
      <c r="BU157" s="553" t="s">
        <v>312</v>
      </c>
      <c r="BV157" s="553" t="s">
        <v>312</v>
      </c>
      <c r="BW157" s="553" t="s">
        <v>312</v>
      </c>
      <c r="BX157" s="553" t="s">
        <v>312</v>
      </c>
      <c r="BY157" s="553" t="s">
        <v>312</v>
      </c>
      <c r="BZ157" s="553" t="s">
        <v>312</v>
      </c>
      <c r="CA157" s="553" t="s">
        <v>312</v>
      </c>
      <c r="CB157" s="553" t="s">
        <v>312</v>
      </c>
      <c r="CC157" s="553" t="s">
        <v>312</v>
      </c>
      <c r="CD157" s="553" t="s">
        <v>312</v>
      </c>
      <c r="CE157" s="553" t="s">
        <v>312</v>
      </c>
      <c r="CF157" s="553" t="s">
        <v>312</v>
      </c>
      <c r="CG157" s="553" t="s">
        <v>312</v>
      </c>
      <c r="CH157" s="553" t="s">
        <v>312</v>
      </c>
      <c r="CI157" s="553" t="s">
        <v>312</v>
      </c>
      <c r="CJ157" s="553" t="s">
        <v>312</v>
      </c>
      <c r="CK157" s="553" t="s">
        <v>312</v>
      </c>
      <c r="CL157" s="553" t="s">
        <v>312</v>
      </c>
      <c r="CM157" s="553" t="s">
        <v>312</v>
      </c>
      <c r="CN157" s="553" t="s">
        <v>312</v>
      </c>
      <c r="CO157" s="553" t="s">
        <v>312</v>
      </c>
      <c r="CP157" s="553" t="s">
        <v>312</v>
      </c>
      <c r="CQ157" s="553" t="s">
        <v>312</v>
      </c>
      <c r="CR157" s="553" t="s">
        <v>312</v>
      </c>
      <c r="CS157" s="553" t="s">
        <v>312</v>
      </c>
      <c r="CT157" s="553" t="s">
        <v>312</v>
      </c>
      <c r="CU157" s="553" t="s">
        <v>312</v>
      </c>
      <c r="CV157" s="553" t="s">
        <v>312</v>
      </c>
      <c r="CW157" s="553" t="s">
        <v>312</v>
      </c>
      <c r="CX157" s="553" t="s">
        <v>312</v>
      </c>
      <c r="CY157" s="553" t="s">
        <v>312</v>
      </c>
      <c r="CZ157" s="553" t="s">
        <v>312</v>
      </c>
      <c r="DA157" s="553" t="s">
        <v>312</v>
      </c>
      <c r="DB157" s="553" t="s">
        <v>312</v>
      </c>
      <c r="DC157" s="553" t="s">
        <v>312</v>
      </c>
      <c r="DD157" s="553" t="s">
        <v>312</v>
      </c>
      <c r="DE157" s="553" t="s">
        <v>312</v>
      </c>
      <c r="DF157" s="553" t="s">
        <v>312</v>
      </c>
      <c r="DG157" s="553" t="s">
        <v>312</v>
      </c>
      <c r="DH157" s="553" t="s">
        <v>312</v>
      </c>
      <c r="DI157" s="553" t="s">
        <v>312</v>
      </c>
      <c r="DJ157" s="553" t="s">
        <v>312</v>
      </c>
      <c r="DK157" s="553" t="s">
        <v>312</v>
      </c>
      <c r="DL157" s="553" t="s">
        <v>312</v>
      </c>
      <c r="DM157" s="553" t="s">
        <v>312</v>
      </c>
      <c r="DN157" s="553" t="s">
        <v>312</v>
      </c>
      <c r="DO157" s="553" t="s">
        <v>312</v>
      </c>
      <c r="DP157" s="553" t="s">
        <v>312</v>
      </c>
      <c r="DQ157" s="555" t="s">
        <v>312</v>
      </c>
      <c r="DR157" s="552" t="s">
        <v>312</v>
      </c>
      <c r="DS157" s="553" t="s">
        <v>312</v>
      </c>
      <c r="DT157" s="553" t="s">
        <v>312</v>
      </c>
      <c r="DU157" s="553" t="s">
        <v>312</v>
      </c>
      <c r="DV157" s="553" t="s">
        <v>312</v>
      </c>
      <c r="DW157" s="553" t="s">
        <v>312</v>
      </c>
      <c r="DX157" s="553" t="s">
        <v>312</v>
      </c>
      <c r="DY157" s="553" t="s">
        <v>312</v>
      </c>
      <c r="DZ157" s="553" t="s">
        <v>312</v>
      </c>
      <c r="EA157" s="553" t="s">
        <v>312</v>
      </c>
      <c r="EB157" s="553" t="s">
        <v>312</v>
      </c>
      <c r="EC157" s="553" t="s">
        <v>312</v>
      </c>
      <c r="ED157" s="553" t="s">
        <v>312</v>
      </c>
      <c r="EE157" s="553" t="s">
        <v>312</v>
      </c>
      <c r="EF157" s="553" t="s">
        <v>312</v>
      </c>
      <c r="EG157" s="553" t="s">
        <v>312</v>
      </c>
      <c r="EH157" s="553" t="s">
        <v>312</v>
      </c>
      <c r="EI157" s="553" t="s">
        <v>312</v>
      </c>
      <c r="EJ157" s="553" t="s">
        <v>312</v>
      </c>
      <c r="EK157" s="553" t="s">
        <v>312</v>
      </c>
      <c r="EL157" s="553" t="s">
        <v>312</v>
      </c>
      <c r="EM157" s="553" t="s">
        <v>312</v>
      </c>
      <c r="EN157" s="553" t="s">
        <v>312</v>
      </c>
      <c r="EO157" s="553" t="s">
        <v>312</v>
      </c>
      <c r="EP157" s="553" t="s">
        <v>312</v>
      </c>
      <c r="EQ157" s="553" t="s">
        <v>312</v>
      </c>
      <c r="ER157" s="553" t="s">
        <v>312</v>
      </c>
      <c r="ES157" s="553" t="s">
        <v>312</v>
      </c>
      <c r="ET157" s="553" t="s">
        <v>312</v>
      </c>
      <c r="EU157" s="553" t="s">
        <v>312</v>
      </c>
      <c r="EV157" s="553" t="s">
        <v>312</v>
      </c>
      <c r="EW157" s="553" t="s">
        <v>312</v>
      </c>
      <c r="EX157" s="553" t="s">
        <v>312</v>
      </c>
      <c r="EY157" s="553" t="s">
        <v>312</v>
      </c>
      <c r="EZ157" s="553" t="s">
        <v>312</v>
      </c>
      <c r="FA157" s="553" t="s">
        <v>312</v>
      </c>
      <c r="FB157" s="553" t="s">
        <v>312</v>
      </c>
      <c r="FC157" s="553" t="s">
        <v>312</v>
      </c>
      <c r="FD157" s="553" t="s">
        <v>312</v>
      </c>
      <c r="FE157" s="556" t="s">
        <v>312</v>
      </c>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row>
    <row r="158" spans="1:186" ht="15.75" customHeight="1" x14ac:dyDescent="0.2">
      <c r="A158" s="602" t="str">
        <f t="shared" si="6"/>
        <v>Soft-sediment seabed</v>
      </c>
      <c r="B158" s="603" t="str">
        <f t="shared" si="4"/>
        <v>Soft-sediment seabed/NA</v>
      </c>
      <c r="C158" s="771"/>
      <c r="D158" s="765" t="str">
        <f>'Z2 DISTINCTIVENESS'!B67</f>
        <v>Soft-sediment seabed</v>
      </c>
      <c r="E158" s="551" t="s">
        <v>310</v>
      </c>
      <c r="F158" s="552" t="s">
        <v>312</v>
      </c>
      <c r="G158" s="553" t="s">
        <v>312</v>
      </c>
      <c r="H158" s="553" t="s">
        <v>312</v>
      </c>
      <c r="I158" s="553" t="s">
        <v>312</v>
      </c>
      <c r="J158" s="553" t="s">
        <v>312</v>
      </c>
      <c r="K158" s="553" t="s">
        <v>312</v>
      </c>
      <c r="L158" s="553" t="s">
        <v>312</v>
      </c>
      <c r="M158" s="553" t="s">
        <v>312</v>
      </c>
      <c r="N158" s="553" t="s">
        <v>312</v>
      </c>
      <c r="O158" s="553" t="s">
        <v>312</v>
      </c>
      <c r="P158" s="553" t="s">
        <v>312</v>
      </c>
      <c r="Q158" s="553" t="s">
        <v>312</v>
      </c>
      <c r="R158" s="553" t="s">
        <v>312</v>
      </c>
      <c r="S158" s="553" t="s">
        <v>312</v>
      </c>
      <c r="T158" s="553" t="s">
        <v>312</v>
      </c>
      <c r="U158" s="553" t="s">
        <v>312</v>
      </c>
      <c r="V158" s="553" t="s">
        <v>312</v>
      </c>
      <c r="W158" s="553" t="s">
        <v>312</v>
      </c>
      <c r="X158" s="553" t="s">
        <v>312</v>
      </c>
      <c r="Y158" s="553" t="s">
        <v>312</v>
      </c>
      <c r="Z158" s="553" t="s">
        <v>312</v>
      </c>
      <c r="AA158" s="553" t="s">
        <v>312</v>
      </c>
      <c r="AB158" s="553" t="s">
        <v>312</v>
      </c>
      <c r="AC158" s="553" t="s">
        <v>312</v>
      </c>
      <c r="AD158" s="553" t="s">
        <v>312</v>
      </c>
      <c r="AE158" s="553" t="s">
        <v>312</v>
      </c>
      <c r="AF158" s="553" t="s">
        <v>312</v>
      </c>
      <c r="AG158" s="553" t="s">
        <v>312</v>
      </c>
      <c r="AH158" s="553" t="s">
        <v>312</v>
      </c>
      <c r="AI158" s="553" t="s">
        <v>312</v>
      </c>
      <c r="AJ158" s="553" t="s">
        <v>312</v>
      </c>
      <c r="AK158" s="553" t="s">
        <v>312</v>
      </c>
      <c r="AL158" s="553" t="s">
        <v>312</v>
      </c>
      <c r="AM158" s="553" t="s">
        <v>312</v>
      </c>
      <c r="AN158" s="553" t="s">
        <v>312</v>
      </c>
      <c r="AO158" s="553" t="s">
        <v>312</v>
      </c>
      <c r="AP158" s="553" t="s">
        <v>312</v>
      </c>
      <c r="AQ158" s="553" t="s">
        <v>312</v>
      </c>
      <c r="AR158" s="553" t="s">
        <v>312</v>
      </c>
      <c r="AS158" s="553" t="s">
        <v>312</v>
      </c>
      <c r="AT158" s="553" t="s">
        <v>312</v>
      </c>
      <c r="AU158" s="553" t="s">
        <v>312</v>
      </c>
      <c r="AV158" s="553" t="s">
        <v>312</v>
      </c>
      <c r="AW158" s="553" t="s">
        <v>312</v>
      </c>
      <c r="AX158" s="553" t="s">
        <v>312</v>
      </c>
      <c r="AY158" s="553" t="s">
        <v>312</v>
      </c>
      <c r="AZ158" s="553" t="s">
        <v>312</v>
      </c>
      <c r="BA158" s="553" t="s">
        <v>312</v>
      </c>
      <c r="BB158" s="553" t="s">
        <v>312</v>
      </c>
      <c r="BC158" s="553" t="s">
        <v>312</v>
      </c>
      <c r="BD158" s="553" t="s">
        <v>312</v>
      </c>
      <c r="BE158" s="553" t="s">
        <v>312</v>
      </c>
      <c r="BF158" s="553" t="s">
        <v>312</v>
      </c>
      <c r="BG158" s="553" t="s">
        <v>312</v>
      </c>
      <c r="BH158" s="553" t="s">
        <v>312</v>
      </c>
      <c r="BI158" s="553" t="s">
        <v>312</v>
      </c>
      <c r="BJ158" s="553" t="s">
        <v>312</v>
      </c>
      <c r="BK158" s="553" t="s">
        <v>312</v>
      </c>
      <c r="BL158" s="553" t="s">
        <v>312</v>
      </c>
      <c r="BM158" s="553" t="s">
        <v>312</v>
      </c>
      <c r="BN158" s="553" t="s">
        <v>312</v>
      </c>
      <c r="BO158" s="553" t="s">
        <v>312</v>
      </c>
      <c r="BP158" s="553" t="s">
        <v>312</v>
      </c>
      <c r="BQ158" s="553" t="s">
        <v>312</v>
      </c>
      <c r="BR158" s="553" t="s">
        <v>312</v>
      </c>
      <c r="BS158" s="553" t="s">
        <v>312</v>
      </c>
      <c r="BT158" s="553" t="s">
        <v>312</v>
      </c>
      <c r="BU158" s="553" t="s">
        <v>312</v>
      </c>
      <c r="BV158" s="553" t="s">
        <v>312</v>
      </c>
      <c r="BW158" s="553" t="s">
        <v>312</v>
      </c>
      <c r="BX158" s="553" t="s">
        <v>312</v>
      </c>
      <c r="BY158" s="553" t="s">
        <v>312</v>
      </c>
      <c r="BZ158" s="553" t="s">
        <v>312</v>
      </c>
      <c r="CA158" s="553" t="s">
        <v>312</v>
      </c>
      <c r="CB158" s="553" t="s">
        <v>312</v>
      </c>
      <c r="CC158" s="553" t="s">
        <v>312</v>
      </c>
      <c r="CD158" s="553" t="s">
        <v>312</v>
      </c>
      <c r="CE158" s="553" t="s">
        <v>312</v>
      </c>
      <c r="CF158" s="553" t="s">
        <v>312</v>
      </c>
      <c r="CG158" s="553" t="s">
        <v>312</v>
      </c>
      <c r="CH158" s="553" t="s">
        <v>312</v>
      </c>
      <c r="CI158" s="553" t="s">
        <v>312</v>
      </c>
      <c r="CJ158" s="553" t="s">
        <v>312</v>
      </c>
      <c r="CK158" s="553" t="s">
        <v>312</v>
      </c>
      <c r="CL158" s="553" t="s">
        <v>312</v>
      </c>
      <c r="CM158" s="553" t="s">
        <v>312</v>
      </c>
      <c r="CN158" s="553" t="s">
        <v>312</v>
      </c>
      <c r="CO158" s="553" t="s">
        <v>312</v>
      </c>
      <c r="CP158" s="553" t="s">
        <v>312</v>
      </c>
      <c r="CQ158" s="553" t="s">
        <v>312</v>
      </c>
      <c r="CR158" s="553" t="s">
        <v>312</v>
      </c>
      <c r="CS158" s="553" t="s">
        <v>312</v>
      </c>
      <c r="CT158" s="553" t="s">
        <v>312</v>
      </c>
      <c r="CU158" s="553" t="s">
        <v>312</v>
      </c>
      <c r="CV158" s="553" t="s">
        <v>312</v>
      </c>
      <c r="CW158" s="553" t="s">
        <v>312</v>
      </c>
      <c r="CX158" s="553" t="s">
        <v>312</v>
      </c>
      <c r="CY158" s="553" t="s">
        <v>312</v>
      </c>
      <c r="CZ158" s="553" t="s">
        <v>312</v>
      </c>
      <c r="DA158" s="553" t="s">
        <v>312</v>
      </c>
      <c r="DB158" s="553" t="s">
        <v>312</v>
      </c>
      <c r="DC158" s="553" t="s">
        <v>312</v>
      </c>
      <c r="DD158" s="553" t="s">
        <v>312</v>
      </c>
      <c r="DE158" s="553" t="s">
        <v>312</v>
      </c>
      <c r="DF158" s="553" t="s">
        <v>312</v>
      </c>
      <c r="DG158" s="553" t="s">
        <v>312</v>
      </c>
      <c r="DH158" s="553" t="s">
        <v>312</v>
      </c>
      <c r="DI158" s="553" t="s">
        <v>312</v>
      </c>
      <c r="DJ158" s="553" t="s">
        <v>312</v>
      </c>
      <c r="DK158" s="553" t="s">
        <v>312</v>
      </c>
      <c r="DL158" s="553" t="s">
        <v>312</v>
      </c>
      <c r="DM158" s="553" t="s">
        <v>312</v>
      </c>
      <c r="DN158" s="553" t="s">
        <v>312</v>
      </c>
      <c r="DO158" s="553" t="s">
        <v>312</v>
      </c>
      <c r="DP158" s="553" t="s">
        <v>312</v>
      </c>
      <c r="DQ158" s="555" t="s">
        <v>312</v>
      </c>
      <c r="DR158" s="552" t="s">
        <v>312</v>
      </c>
      <c r="DS158" s="553" t="s">
        <v>312</v>
      </c>
      <c r="DT158" s="553" t="s">
        <v>312</v>
      </c>
      <c r="DU158" s="553" t="s">
        <v>312</v>
      </c>
      <c r="DV158" s="553" t="s">
        <v>312</v>
      </c>
      <c r="DW158" s="553" t="s">
        <v>312</v>
      </c>
      <c r="DX158" s="553" t="s">
        <v>312</v>
      </c>
      <c r="DY158" s="553" t="s">
        <v>312</v>
      </c>
      <c r="DZ158" s="553" t="s">
        <v>312</v>
      </c>
      <c r="EA158" s="553" t="s">
        <v>312</v>
      </c>
      <c r="EB158" s="553" t="s">
        <v>312</v>
      </c>
      <c r="EC158" s="553" t="s">
        <v>312</v>
      </c>
      <c r="ED158" s="553" t="s">
        <v>312</v>
      </c>
      <c r="EE158" s="553" t="s">
        <v>312</v>
      </c>
      <c r="EF158" s="553" t="s">
        <v>312</v>
      </c>
      <c r="EG158" s="553" t="s">
        <v>312</v>
      </c>
      <c r="EH158" s="553" t="s">
        <v>312</v>
      </c>
      <c r="EI158" s="553" t="s">
        <v>312</v>
      </c>
      <c r="EJ158" s="553" t="s">
        <v>312</v>
      </c>
      <c r="EK158" s="553" t="s">
        <v>312</v>
      </c>
      <c r="EL158" s="553" t="s">
        <v>312</v>
      </c>
      <c r="EM158" s="553" t="s">
        <v>312</v>
      </c>
      <c r="EN158" s="553" t="s">
        <v>312</v>
      </c>
      <c r="EO158" s="553" t="s">
        <v>312</v>
      </c>
      <c r="EP158" s="553" t="s">
        <v>312</v>
      </c>
      <c r="EQ158" s="553" t="s">
        <v>312</v>
      </c>
      <c r="ER158" s="553" t="s">
        <v>312</v>
      </c>
      <c r="ES158" s="553" t="s">
        <v>312</v>
      </c>
      <c r="ET158" s="553" t="s">
        <v>312</v>
      </c>
      <c r="EU158" s="553" t="s">
        <v>312</v>
      </c>
      <c r="EV158" s="553" t="s">
        <v>312</v>
      </c>
      <c r="EW158" s="553" t="s">
        <v>312</v>
      </c>
      <c r="EX158" s="553" t="s">
        <v>312</v>
      </c>
      <c r="EY158" s="553" t="s">
        <v>312</v>
      </c>
      <c r="EZ158" s="553" t="s">
        <v>312</v>
      </c>
      <c r="FA158" s="553" t="s">
        <v>312</v>
      </c>
      <c r="FB158" s="553" t="s">
        <v>312</v>
      </c>
      <c r="FC158" s="553" t="s">
        <v>312</v>
      </c>
      <c r="FD158" s="553" t="s">
        <v>312</v>
      </c>
      <c r="FE158" s="556" t="s">
        <v>312</v>
      </c>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row>
    <row r="159" spans="1:186" ht="15.75" customHeight="1" x14ac:dyDescent="0.2">
      <c r="A159" s="602" t="str">
        <f t="shared" si="6"/>
        <v>Soft-sediment seabed</v>
      </c>
      <c r="B159" s="603" t="str">
        <f t="shared" si="4"/>
        <v>Soft-sediment seabed/POOR</v>
      </c>
      <c r="C159" s="771"/>
      <c r="D159" s="766"/>
      <c r="E159" s="551" t="s">
        <v>331</v>
      </c>
      <c r="F159" s="552" t="s">
        <v>312</v>
      </c>
      <c r="G159" s="553" t="s">
        <v>312</v>
      </c>
      <c r="H159" s="553" t="s">
        <v>312</v>
      </c>
      <c r="I159" s="553" t="s">
        <v>312</v>
      </c>
      <c r="J159" s="553" t="s">
        <v>312</v>
      </c>
      <c r="K159" s="553" t="s">
        <v>312</v>
      </c>
      <c r="L159" s="553" t="s">
        <v>312</v>
      </c>
      <c r="M159" s="553" t="s">
        <v>312</v>
      </c>
      <c r="N159" s="553" t="s">
        <v>312</v>
      </c>
      <c r="O159" s="553" t="s">
        <v>312</v>
      </c>
      <c r="P159" s="553" t="s">
        <v>312</v>
      </c>
      <c r="Q159" s="553" t="s">
        <v>312</v>
      </c>
      <c r="R159" s="553" t="s">
        <v>312</v>
      </c>
      <c r="S159" s="553" t="s">
        <v>312</v>
      </c>
      <c r="T159" s="553" t="s">
        <v>312</v>
      </c>
      <c r="U159" s="553" t="s">
        <v>312</v>
      </c>
      <c r="V159" s="553" t="s">
        <v>312</v>
      </c>
      <c r="W159" s="553" t="s">
        <v>312</v>
      </c>
      <c r="X159" s="553" t="s">
        <v>312</v>
      </c>
      <c r="Y159" s="553" t="s">
        <v>312</v>
      </c>
      <c r="Z159" s="553" t="s">
        <v>312</v>
      </c>
      <c r="AA159" s="553" t="s">
        <v>312</v>
      </c>
      <c r="AB159" s="553" t="s">
        <v>312</v>
      </c>
      <c r="AC159" s="553" t="s">
        <v>312</v>
      </c>
      <c r="AD159" s="553" t="s">
        <v>312</v>
      </c>
      <c r="AE159" s="553" t="s">
        <v>312</v>
      </c>
      <c r="AF159" s="553" t="s">
        <v>312</v>
      </c>
      <c r="AG159" s="553" t="s">
        <v>312</v>
      </c>
      <c r="AH159" s="553" t="s">
        <v>312</v>
      </c>
      <c r="AI159" s="553" t="s">
        <v>312</v>
      </c>
      <c r="AJ159" s="553" t="s">
        <v>312</v>
      </c>
      <c r="AK159" s="553" t="s">
        <v>312</v>
      </c>
      <c r="AL159" s="553" t="s">
        <v>312</v>
      </c>
      <c r="AM159" s="553" t="s">
        <v>312</v>
      </c>
      <c r="AN159" s="553" t="s">
        <v>312</v>
      </c>
      <c r="AO159" s="553" t="s">
        <v>312</v>
      </c>
      <c r="AP159" s="553" t="s">
        <v>312</v>
      </c>
      <c r="AQ159" s="553" t="s">
        <v>312</v>
      </c>
      <c r="AR159" s="553" t="s">
        <v>312</v>
      </c>
      <c r="AS159" s="553" t="s">
        <v>312</v>
      </c>
      <c r="AT159" s="553" t="s">
        <v>312</v>
      </c>
      <c r="AU159" s="553" t="s">
        <v>312</v>
      </c>
      <c r="AV159" s="553" t="s">
        <v>312</v>
      </c>
      <c r="AW159" s="553" t="s">
        <v>312</v>
      </c>
      <c r="AX159" s="553" t="s">
        <v>312</v>
      </c>
      <c r="AY159" s="553" t="s">
        <v>312</v>
      </c>
      <c r="AZ159" s="553" t="s">
        <v>312</v>
      </c>
      <c r="BA159" s="553" t="s">
        <v>312</v>
      </c>
      <c r="BB159" s="553" t="s">
        <v>312</v>
      </c>
      <c r="BC159" s="553" t="s">
        <v>312</v>
      </c>
      <c r="BD159" s="553" t="s">
        <v>312</v>
      </c>
      <c r="BE159" s="553" t="s">
        <v>312</v>
      </c>
      <c r="BF159" s="553" t="s">
        <v>312</v>
      </c>
      <c r="BG159" s="553" t="s">
        <v>312</v>
      </c>
      <c r="BH159" s="553" t="s">
        <v>312</v>
      </c>
      <c r="BI159" s="553" t="s">
        <v>312</v>
      </c>
      <c r="BJ159" s="553" t="s">
        <v>312</v>
      </c>
      <c r="BK159" s="553" t="s">
        <v>312</v>
      </c>
      <c r="BL159" s="553" t="s">
        <v>312</v>
      </c>
      <c r="BM159" s="553" t="s">
        <v>312</v>
      </c>
      <c r="BN159" s="553" t="s">
        <v>312</v>
      </c>
      <c r="BO159" s="553" t="s">
        <v>312</v>
      </c>
      <c r="BP159" s="553" t="s">
        <v>312</v>
      </c>
      <c r="BQ159" s="553" t="s">
        <v>312</v>
      </c>
      <c r="BR159" s="553" t="s">
        <v>312</v>
      </c>
      <c r="BS159" s="553" t="s">
        <v>312</v>
      </c>
      <c r="BT159" s="553" t="s">
        <v>312</v>
      </c>
      <c r="BU159" s="553" t="s">
        <v>312</v>
      </c>
      <c r="BV159" s="553" t="s">
        <v>312</v>
      </c>
      <c r="BW159" s="553" t="s">
        <v>312</v>
      </c>
      <c r="BX159" s="553" t="s">
        <v>312</v>
      </c>
      <c r="BY159" s="553" t="s">
        <v>312</v>
      </c>
      <c r="BZ159" s="553" t="s">
        <v>312</v>
      </c>
      <c r="CA159" s="553" t="s">
        <v>312</v>
      </c>
      <c r="CB159" s="553" t="s">
        <v>312</v>
      </c>
      <c r="CC159" s="553" t="s">
        <v>312</v>
      </c>
      <c r="CD159" s="553" t="s">
        <v>312</v>
      </c>
      <c r="CE159" s="553" t="s">
        <v>312</v>
      </c>
      <c r="CF159" s="553" t="s">
        <v>312</v>
      </c>
      <c r="CG159" s="553" t="s">
        <v>312</v>
      </c>
      <c r="CH159" s="553" t="s">
        <v>312</v>
      </c>
      <c r="CI159" s="553" t="s">
        <v>312</v>
      </c>
      <c r="CJ159" s="553" t="s">
        <v>312</v>
      </c>
      <c r="CK159" s="553" t="s">
        <v>312</v>
      </c>
      <c r="CL159" s="553" t="s">
        <v>312</v>
      </c>
      <c r="CM159" s="553" t="s">
        <v>312</v>
      </c>
      <c r="CN159" s="553" t="s">
        <v>312</v>
      </c>
      <c r="CO159" s="553" t="s">
        <v>312</v>
      </c>
      <c r="CP159" s="553" t="s">
        <v>312</v>
      </c>
      <c r="CQ159" s="553" t="s">
        <v>312</v>
      </c>
      <c r="CR159" s="553" t="s">
        <v>312</v>
      </c>
      <c r="CS159" s="553" t="s">
        <v>312</v>
      </c>
      <c r="CT159" s="553" t="s">
        <v>312</v>
      </c>
      <c r="CU159" s="553" t="s">
        <v>312</v>
      </c>
      <c r="CV159" s="553" t="s">
        <v>312</v>
      </c>
      <c r="CW159" s="553" t="s">
        <v>312</v>
      </c>
      <c r="CX159" s="553" t="s">
        <v>312</v>
      </c>
      <c r="CY159" s="553" t="s">
        <v>312</v>
      </c>
      <c r="CZ159" s="553" t="s">
        <v>312</v>
      </c>
      <c r="DA159" s="553" t="s">
        <v>312</v>
      </c>
      <c r="DB159" s="553" t="s">
        <v>312</v>
      </c>
      <c r="DC159" s="553" t="s">
        <v>312</v>
      </c>
      <c r="DD159" s="553" t="s">
        <v>312</v>
      </c>
      <c r="DE159" s="553" t="s">
        <v>312</v>
      </c>
      <c r="DF159" s="553" t="s">
        <v>312</v>
      </c>
      <c r="DG159" s="553" t="s">
        <v>312</v>
      </c>
      <c r="DH159" s="553" t="s">
        <v>312</v>
      </c>
      <c r="DI159" s="553" t="s">
        <v>312</v>
      </c>
      <c r="DJ159" s="553" t="s">
        <v>312</v>
      </c>
      <c r="DK159" s="553" t="s">
        <v>312</v>
      </c>
      <c r="DL159" s="553" t="s">
        <v>312</v>
      </c>
      <c r="DM159" s="553" t="s">
        <v>312</v>
      </c>
      <c r="DN159" s="553" t="s">
        <v>312</v>
      </c>
      <c r="DO159" s="553" t="s">
        <v>312</v>
      </c>
      <c r="DP159" s="553" t="s">
        <v>312</v>
      </c>
      <c r="DQ159" s="555" t="s">
        <v>312</v>
      </c>
      <c r="DR159" s="552" t="s">
        <v>312</v>
      </c>
      <c r="DS159" s="553" t="s">
        <v>312</v>
      </c>
      <c r="DT159" s="553" t="s">
        <v>312</v>
      </c>
      <c r="DU159" s="553" t="s">
        <v>312</v>
      </c>
      <c r="DV159" s="553" t="s">
        <v>312</v>
      </c>
      <c r="DW159" s="553" t="s">
        <v>312</v>
      </c>
      <c r="DX159" s="553" t="s">
        <v>312</v>
      </c>
      <c r="DY159" s="553" t="s">
        <v>312</v>
      </c>
      <c r="DZ159" s="553" t="s">
        <v>312</v>
      </c>
      <c r="EA159" s="553" t="s">
        <v>312</v>
      </c>
      <c r="EB159" s="553" t="s">
        <v>312</v>
      </c>
      <c r="EC159" s="553" t="s">
        <v>312</v>
      </c>
      <c r="ED159" s="553" t="s">
        <v>312</v>
      </c>
      <c r="EE159" s="553" t="s">
        <v>312</v>
      </c>
      <c r="EF159" s="553" t="s">
        <v>312</v>
      </c>
      <c r="EG159" s="553" t="s">
        <v>312</v>
      </c>
      <c r="EH159" s="553" t="s">
        <v>312</v>
      </c>
      <c r="EI159" s="553" t="s">
        <v>312</v>
      </c>
      <c r="EJ159" s="553" t="s">
        <v>312</v>
      </c>
      <c r="EK159" s="553" t="s">
        <v>312</v>
      </c>
      <c r="EL159" s="553" t="s">
        <v>312</v>
      </c>
      <c r="EM159" s="553" t="s">
        <v>312</v>
      </c>
      <c r="EN159" s="553" t="s">
        <v>312</v>
      </c>
      <c r="EO159" s="553" t="s">
        <v>312</v>
      </c>
      <c r="EP159" s="553" t="s">
        <v>312</v>
      </c>
      <c r="EQ159" s="553" t="s">
        <v>312</v>
      </c>
      <c r="ER159" s="553" t="s">
        <v>312</v>
      </c>
      <c r="ES159" s="553" t="s">
        <v>312</v>
      </c>
      <c r="ET159" s="553" t="s">
        <v>312</v>
      </c>
      <c r="EU159" s="553" t="s">
        <v>312</v>
      </c>
      <c r="EV159" s="553" t="s">
        <v>312</v>
      </c>
      <c r="EW159" s="553" t="s">
        <v>312</v>
      </c>
      <c r="EX159" s="553" t="s">
        <v>312</v>
      </c>
      <c r="EY159" s="553" t="s">
        <v>312</v>
      </c>
      <c r="EZ159" s="553" t="s">
        <v>312</v>
      </c>
      <c r="FA159" s="553" t="s">
        <v>312</v>
      </c>
      <c r="FB159" s="553" t="s">
        <v>312</v>
      </c>
      <c r="FC159" s="553" t="s">
        <v>312</v>
      </c>
      <c r="FD159" s="574">
        <v>4</v>
      </c>
      <c r="FE159" s="574">
        <v>8</v>
      </c>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row>
    <row r="160" spans="1:186" ht="15.75" customHeight="1" x14ac:dyDescent="0.2">
      <c r="A160" s="602" t="str">
        <f t="shared" si="6"/>
        <v>Soft-sediment seabed</v>
      </c>
      <c r="B160" s="603" t="str">
        <f t="shared" si="4"/>
        <v>Soft-sediment seabed/MODERATE</v>
      </c>
      <c r="C160" s="771"/>
      <c r="D160" s="766"/>
      <c r="E160" s="551" t="s">
        <v>130</v>
      </c>
      <c r="F160" s="552" t="s">
        <v>312</v>
      </c>
      <c r="G160" s="553" t="s">
        <v>312</v>
      </c>
      <c r="H160" s="553" t="s">
        <v>312</v>
      </c>
      <c r="I160" s="553" t="s">
        <v>312</v>
      </c>
      <c r="J160" s="553" t="s">
        <v>312</v>
      </c>
      <c r="K160" s="553" t="s">
        <v>312</v>
      </c>
      <c r="L160" s="553" t="s">
        <v>312</v>
      </c>
      <c r="M160" s="553" t="s">
        <v>312</v>
      </c>
      <c r="N160" s="553" t="s">
        <v>312</v>
      </c>
      <c r="O160" s="553" t="s">
        <v>312</v>
      </c>
      <c r="P160" s="553" t="s">
        <v>312</v>
      </c>
      <c r="Q160" s="553" t="s">
        <v>312</v>
      </c>
      <c r="R160" s="553" t="s">
        <v>312</v>
      </c>
      <c r="S160" s="553" t="s">
        <v>312</v>
      </c>
      <c r="T160" s="553" t="s">
        <v>312</v>
      </c>
      <c r="U160" s="553" t="s">
        <v>312</v>
      </c>
      <c r="V160" s="553" t="s">
        <v>312</v>
      </c>
      <c r="W160" s="553" t="s">
        <v>312</v>
      </c>
      <c r="X160" s="553" t="s">
        <v>312</v>
      </c>
      <c r="Y160" s="553" t="s">
        <v>312</v>
      </c>
      <c r="Z160" s="553" t="s">
        <v>312</v>
      </c>
      <c r="AA160" s="553" t="s">
        <v>312</v>
      </c>
      <c r="AB160" s="553" t="s">
        <v>312</v>
      </c>
      <c r="AC160" s="553" t="s">
        <v>312</v>
      </c>
      <c r="AD160" s="553" t="s">
        <v>312</v>
      </c>
      <c r="AE160" s="553" t="s">
        <v>312</v>
      </c>
      <c r="AF160" s="553" t="s">
        <v>312</v>
      </c>
      <c r="AG160" s="553" t="s">
        <v>312</v>
      </c>
      <c r="AH160" s="553" t="s">
        <v>312</v>
      </c>
      <c r="AI160" s="553" t="s">
        <v>312</v>
      </c>
      <c r="AJ160" s="553" t="s">
        <v>312</v>
      </c>
      <c r="AK160" s="553" t="s">
        <v>312</v>
      </c>
      <c r="AL160" s="553" t="s">
        <v>312</v>
      </c>
      <c r="AM160" s="553" t="s">
        <v>312</v>
      </c>
      <c r="AN160" s="553" t="s">
        <v>312</v>
      </c>
      <c r="AO160" s="553" t="s">
        <v>312</v>
      </c>
      <c r="AP160" s="553" t="s">
        <v>312</v>
      </c>
      <c r="AQ160" s="553" t="s">
        <v>312</v>
      </c>
      <c r="AR160" s="553" t="s">
        <v>312</v>
      </c>
      <c r="AS160" s="553" t="s">
        <v>312</v>
      </c>
      <c r="AT160" s="553" t="s">
        <v>312</v>
      </c>
      <c r="AU160" s="553" t="s">
        <v>312</v>
      </c>
      <c r="AV160" s="553" t="s">
        <v>312</v>
      </c>
      <c r="AW160" s="553" t="s">
        <v>312</v>
      </c>
      <c r="AX160" s="553" t="s">
        <v>312</v>
      </c>
      <c r="AY160" s="553" t="s">
        <v>312</v>
      </c>
      <c r="AZ160" s="553" t="s">
        <v>312</v>
      </c>
      <c r="BA160" s="553" t="s">
        <v>312</v>
      </c>
      <c r="BB160" s="553" t="s">
        <v>312</v>
      </c>
      <c r="BC160" s="553" t="s">
        <v>312</v>
      </c>
      <c r="BD160" s="553" t="s">
        <v>312</v>
      </c>
      <c r="BE160" s="553" t="s">
        <v>312</v>
      </c>
      <c r="BF160" s="553" t="s">
        <v>312</v>
      </c>
      <c r="BG160" s="553" t="s">
        <v>312</v>
      </c>
      <c r="BH160" s="553" t="s">
        <v>312</v>
      </c>
      <c r="BI160" s="553" t="s">
        <v>312</v>
      </c>
      <c r="BJ160" s="553" t="s">
        <v>312</v>
      </c>
      <c r="BK160" s="553" t="s">
        <v>312</v>
      </c>
      <c r="BL160" s="553" t="s">
        <v>312</v>
      </c>
      <c r="BM160" s="553" t="s">
        <v>312</v>
      </c>
      <c r="BN160" s="553" t="s">
        <v>312</v>
      </c>
      <c r="BO160" s="553" t="s">
        <v>312</v>
      </c>
      <c r="BP160" s="553" t="s">
        <v>312</v>
      </c>
      <c r="BQ160" s="553" t="s">
        <v>312</v>
      </c>
      <c r="BR160" s="553" t="s">
        <v>312</v>
      </c>
      <c r="BS160" s="553" t="s">
        <v>312</v>
      </c>
      <c r="BT160" s="553" t="s">
        <v>312</v>
      </c>
      <c r="BU160" s="553" t="s">
        <v>312</v>
      </c>
      <c r="BV160" s="553" t="s">
        <v>312</v>
      </c>
      <c r="BW160" s="553" t="s">
        <v>312</v>
      </c>
      <c r="BX160" s="553" t="s">
        <v>312</v>
      </c>
      <c r="BY160" s="553" t="s">
        <v>312</v>
      </c>
      <c r="BZ160" s="553" t="s">
        <v>312</v>
      </c>
      <c r="CA160" s="553" t="s">
        <v>312</v>
      </c>
      <c r="CB160" s="553" t="s">
        <v>312</v>
      </c>
      <c r="CC160" s="553" t="s">
        <v>312</v>
      </c>
      <c r="CD160" s="553" t="s">
        <v>312</v>
      </c>
      <c r="CE160" s="553" t="s">
        <v>312</v>
      </c>
      <c r="CF160" s="553" t="s">
        <v>312</v>
      </c>
      <c r="CG160" s="553" t="s">
        <v>312</v>
      </c>
      <c r="CH160" s="553" t="s">
        <v>312</v>
      </c>
      <c r="CI160" s="553" t="s">
        <v>312</v>
      </c>
      <c r="CJ160" s="553" t="s">
        <v>312</v>
      </c>
      <c r="CK160" s="553" t="s">
        <v>312</v>
      </c>
      <c r="CL160" s="553" t="s">
        <v>312</v>
      </c>
      <c r="CM160" s="553" t="s">
        <v>312</v>
      </c>
      <c r="CN160" s="553" t="s">
        <v>312</v>
      </c>
      <c r="CO160" s="553" t="s">
        <v>312</v>
      </c>
      <c r="CP160" s="553" t="s">
        <v>312</v>
      </c>
      <c r="CQ160" s="553" t="s">
        <v>312</v>
      </c>
      <c r="CR160" s="553" t="s">
        <v>312</v>
      </c>
      <c r="CS160" s="553" t="s">
        <v>312</v>
      </c>
      <c r="CT160" s="553" t="s">
        <v>312</v>
      </c>
      <c r="CU160" s="553" t="s">
        <v>312</v>
      </c>
      <c r="CV160" s="553" t="s">
        <v>312</v>
      </c>
      <c r="CW160" s="553" t="s">
        <v>312</v>
      </c>
      <c r="CX160" s="553" t="s">
        <v>312</v>
      </c>
      <c r="CY160" s="553" t="s">
        <v>312</v>
      </c>
      <c r="CZ160" s="553" t="s">
        <v>312</v>
      </c>
      <c r="DA160" s="553" t="s">
        <v>312</v>
      </c>
      <c r="DB160" s="553" t="s">
        <v>312</v>
      </c>
      <c r="DC160" s="553" t="s">
        <v>312</v>
      </c>
      <c r="DD160" s="553" t="s">
        <v>312</v>
      </c>
      <c r="DE160" s="553" t="s">
        <v>312</v>
      </c>
      <c r="DF160" s="553" t="s">
        <v>312</v>
      </c>
      <c r="DG160" s="553" t="s">
        <v>312</v>
      </c>
      <c r="DH160" s="553" t="s">
        <v>312</v>
      </c>
      <c r="DI160" s="553" t="s">
        <v>312</v>
      </c>
      <c r="DJ160" s="553" t="s">
        <v>312</v>
      </c>
      <c r="DK160" s="553" t="s">
        <v>312</v>
      </c>
      <c r="DL160" s="553" t="s">
        <v>312</v>
      </c>
      <c r="DM160" s="553" t="s">
        <v>312</v>
      </c>
      <c r="DN160" s="553" t="s">
        <v>312</v>
      </c>
      <c r="DO160" s="553" t="s">
        <v>312</v>
      </c>
      <c r="DP160" s="553" t="s">
        <v>312</v>
      </c>
      <c r="DQ160" s="555" t="s">
        <v>312</v>
      </c>
      <c r="DR160" s="552" t="s">
        <v>312</v>
      </c>
      <c r="DS160" s="553" t="s">
        <v>312</v>
      </c>
      <c r="DT160" s="553" t="s">
        <v>312</v>
      </c>
      <c r="DU160" s="553" t="s">
        <v>312</v>
      </c>
      <c r="DV160" s="553" t="s">
        <v>312</v>
      </c>
      <c r="DW160" s="553" t="s">
        <v>312</v>
      </c>
      <c r="DX160" s="553" t="s">
        <v>312</v>
      </c>
      <c r="DY160" s="553" t="s">
        <v>312</v>
      </c>
      <c r="DZ160" s="553" t="s">
        <v>312</v>
      </c>
      <c r="EA160" s="553" t="s">
        <v>312</v>
      </c>
      <c r="EB160" s="553" t="s">
        <v>312</v>
      </c>
      <c r="EC160" s="553" t="s">
        <v>312</v>
      </c>
      <c r="ED160" s="553" t="s">
        <v>312</v>
      </c>
      <c r="EE160" s="553" t="s">
        <v>312</v>
      </c>
      <c r="EF160" s="553" t="s">
        <v>312</v>
      </c>
      <c r="EG160" s="553" t="s">
        <v>312</v>
      </c>
      <c r="EH160" s="553" t="s">
        <v>312</v>
      </c>
      <c r="EI160" s="553" t="s">
        <v>312</v>
      </c>
      <c r="EJ160" s="553" t="s">
        <v>312</v>
      </c>
      <c r="EK160" s="553" t="s">
        <v>312</v>
      </c>
      <c r="EL160" s="553" t="s">
        <v>312</v>
      </c>
      <c r="EM160" s="553" t="s">
        <v>312</v>
      </c>
      <c r="EN160" s="553" t="s">
        <v>312</v>
      </c>
      <c r="EO160" s="553" t="s">
        <v>312</v>
      </c>
      <c r="EP160" s="553" t="s">
        <v>312</v>
      </c>
      <c r="EQ160" s="553" t="s">
        <v>312</v>
      </c>
      <c r="ER160" s="553" t="s">
        <v>312</v>
      </c>
      <c r="ES160" s="553" t="s">
        <v>312</v>
      </c>
      <c r="ET160" s="553" t="s">
        <v>312</v>
      </c>
      <c r="EU160" s="553" t="s">
        <v>312</v>
      </c>
      <c r="EV160" s="553" t="s">
        <v>312</v>
      </c>
      <c r="EW160" s="553" t="s">
        <v>312</v>
      </c>
      <c r="EX160" s="553" t="s">
        <v>312</v>
      </c>
      <c r="EY160" s="553" t="s">
        <v>312</v>
      </c>
      <c r="EZ160" s="553" t="s">
        <v>312</v>
      </c>
      <c r="FA160" s="553" t="s">
        <v>312</v>
      </c>
      <c r="FB160" s="553" t="s">
        <v>312</v>
      </c>
      <c r="FC160" s="553" t="s">
        <v>312</v>
      </c>
      <c r="FD160" s="562" t="s">
        <v>312</v>
      </c>
      <c r="FE160" s="574">
        <v>4</v>
      </c>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row>
    <row r="161" spans="1:186" ht="15.75" customHeight="1" x14ac:dyDescent="0.2">
      <c r="A161" s="605" t="str">
        <f t="shared" si="6"/>
        <v>Soft-sediment seabed</v>
      </c>
      <c r="B161" s="606" t="str">
        <f t="shared" si="4"/>
        <v>Soft-sediment seabed/GOOD</v>
      </c>
      <c r="C161" s="686"/>
      <c r="D161" s="767"/>
      <c r="E161" s="590" t="s">
        <v>332</v>
      </c>
      <c r="F161" s="607" t="s">
        <v>312</v>
      </c>
      <c r="G161" s="608" t="s">
        <v>312</v>
      </c>
      <c r="H161" s="608" t="s">
        <v>312</v>
      </c>
      <c r="I161" s="608" t="s">
        <v>312</v>
      </c>
      <c r="J161" s="608" t="s">
        <v>312</v>
      </c>
      <c r="K161" s="608" t="s">
        <v>312</v>
      </c>
      <c r="L161" s="608" t="s">
        <v>312</v>
      </c>
      <c r="M161" s="608" t="s">
        <v>312</v>
      </c>
      <c r="N161" s="608" t="s">
        <v>312</v>
      </c>
      <c r="O161" s="608" t="s">
        <v>312</v>
      </c>
      <c r="P161" s="608" t="s">
        <v>312</v>
      </c>
      <c r="Q161" s="608" t="s">
        <v>312</v>
      </c>
      <c r="R161" s="608" t="s">
        <v>312</v>
      </c>
      <c r="S161" s="608" t="s">
        <v>312</v>
      </c>
      <c r="T161" s="608" t="s">
        <v>312</v>
      </c>
      <c r="U161" s="608" t="s">
        <v>312</v>
      </c>
      <c r="V161" s="608" t="s">
        <v>312</v>
      </c>
      <c r="W161" s="608" t="s">
        <v>312</v>
      </c>
      <c r="X161" s="608" t="s">
        <v>312</v>
      </c>
      <c r="Y161" s="608" t="s">
        <v>312</v>
      </c>
      <c r="Z161" s="608" t="s">
        <v>312</v>
      </c>
      <c r="AA161" s="608" t="s">
        <v>312</v>
      </c>
      <c r="AB161" s="608" t="s">
        <v>312</v>
      </c>
      <c r="AC161" s="608" t="s">
        <v>312</v>
      </c>
      <c r="AD161" s="608" t="s">
        <v>312</v>
      </c>
      <c r="AE161" s="608" t="s">
        <v>312</v>
      </c>
      <c r="AF161" s="608" t="s">
        <v>312</v>
      </c>
      <c r="AG161" s="608" t="s">
        <v>312</v>
      </c>
      <c r="AH161" s="608" t="s">
        <v>312</v>
      </c>
      <c r="AI161" s="608" t="s">
        <v>312</v>
      </c>
      <c r="AJ161" s="608" t="s">
        <v>312</v>
      </c>
      <c r="AK161" s="608" t="s">
        <v>312</v>
      </c>
      <c r="AL161" s="608" t="s">
        <v>312</v>
      </c>
      <c r="AM161" s="608" t="s">
        <v>312</v>
      </c>
      <c r="AN161" s="608" t="s">
        <v>312</v>
      </c>
      <c r="AO161" s="608" t="s">
        <v>312</v>
      </c>
      <c r="AP161" s="608" t="s">
        <v>312</v>
      </c>
      <c r="AQ161" s="608" t="s">
        <v>312</v>
      </c>
      <c r="AR161" s="608" t="s">
        <v>312</v>
      </c>
      <c r="AS161" s="608" t="s">
        <v>312</v>
      </c>
      <c r="AT161" s="608" t="s">
        <v>312</v>
      </c>
      <c r="AU161" s="608" t="s">
        <v>312</v>
      </c>
      <c r="AV161" s="608" t="s">
        <v>312</v>
      </c>
      <c r="AW161" s="608" t="s">
        <v>312</v>
      </c>
      <c r="AX161" s="608" t="s">
        <v>312</v>
      </c>
      <c r="AY161" s="608" t="s">
        <v>312</v>
      </c>
      <c r="AZ161" s="608" t="s">
        <v>312</v>
      </c>
      <c r="BA161" s="608" t="s">
        <v>312</v>
      </c>
      <c r="BB161" s="608" t="s">
        <v>312</v>
      </c>
      <c r="BC161" s="608" t="s">
        <v>312</v>
      </c>
      <c r="BD161" s="608" t="s">
        <v>312</v>
      </c>
      <c r="BE161" s="608" t="s">
        <v>312</v>
      </c>
      <c r="BF161" s="608" t="s">
        <v>312</v>
      </c>
      <c r="BG161" s="608" t="s">
        <v>312</v>
      </c>
      <c r="BH161" s="608" t="s">
        <v>312</v>
      </c>
      <c r="BI161" s="608" t="s">
        <v>312</v>
      </c>
      <c r="BJ161" s="608" t="s">
        <v>312</v>
      </c>
      <c r="BK161" s="608" t="s">
        <v>312</v>
      </c>
      <c r="BL161" s="608" t="s">
        <v>312</v>
      </c>
      <c r="BM161" s="608" t="s">
        <v>312</v>
      </c>
      <c r="BN161" s="608" t="s">
        <v>312</v>
      </c>
      <c r="BO161" s="608" t="s">
        <v>312</v>
      </c>
      <c r="BP161" s="608" t="s">
        <v>312</v>
      </c>
      <c r="BQ161" s="608" t="s">
        <v>312</v>
      </c>
      <c r="BR161" s="608" t="s">
        <v>312</v>
      </c>
      <c r="BS161" s="608" t="s">
        <v>312</v>
      </c>
      <c r="BT161" s="608" t="s">
        <v>312</v>
      </c>
      <c r="BU161" s="608" t="s">
        <v>312</v>
      </c>
      <c r="BV161" s="608" t="s">
        <v>312</v>
      </c>
      <c r="BW161" s="608" t="s">
        <v>312</v>
      </c>
      <c r="BX161" s="608" t="s">
        <v>312</v>
      </c>
      <c r="BY161" s="608" t="s">
        <v>312</v>
      </c>
      <c r="BZ161" s="608" t="s">
        <v>312</v>
      </c>
      <c r="CA161" s="608" t="s">
        <v>312</v>
      </c>
      <c r="CB161" s="608" t="s">
        <v>312</v>
      </c>
      <c r="CC161" s="608" t="s">
        <v>312</v>
      </c>
      <c r="CD161" s="608" t="s">
        <v>312</v>
      </c>
      <c r="CE161" s="608" t="s">
        <v>312</v>
      </c>
      <c r="CF161" s="608" t="s">
        <v>312</v>
      </c>
      <c r="CG161" s="608" t="s">
        <v>312</v>
      </c>
      <c r="CH161" s="608" t="s">
        <v>312</v>
      </c>
      <c r="CI161" s="608" t="s">
        <v>312</v>
      </c>
      <c r="CJ161" s="608" t="s">
        <v>312</v>
      </c>
      <c r="CK161" s="608" t="s">
        <v>312</v>
      </c>
      <c r="CL161" s="608" t="s">
        <v>312</v>
      </c>
      <c r="CM161" s="608" t="s">
        <v>312</v>
      </c>
      <c r="CN161" s="608" t="s">
        <v>312</v>
      </c>
      <c r="CO161" s="608" t="s">
        <v>312</v>
      </c>
      <c r="CP161" s="608" t="s">
        <v>312</v>
      </c>
      <c r="CQ161" s="608" t="s">
        <v>312</v>
      </c>
      <c r="CR161" s="608" t="s">
        <v>312</v>
      </c>
      <c r="CS161" s="608" t="s">
        <v>312</v>
      </c>
      <c r="CT161" s="608" t="s">
        <v>312</v>
      </c>
      <c r="CU161" s="608" t="s">
        <v>312</v>
      </c>
      <c r="CV161" s="608" t="s">
        <v>312</v>
      </c>
      <c r="CW161" s="608" t="s">
        <v>312</v>
      </c>
      <c r="CX161" s="608" t="s">
        <v>312</v>
      </c>
      <c r="CY161" s="608" t="s">
        <v>312</v>
      </c>
      <c r="CZ161" s="608" t="s">
        <v>312</v>
      </c>
      <c r="DA161" s="608" t="s">
        <v>312</v>
      </c>
      <c r="DB161" s="608" t="s">
        <v>312</v>
      </c>
      <c r="DC161" s="608" t="s">
        <v>312</v>
      </c>
      <c r="DD161" s="608" t="s">
        <v>312</v>
      </c>
      <c r="DE161" s="608" t="s">
        <v>312</v>
      </c>
      <c r="DF161" s="608" t="s">
        <v>312</v>
      </c>
      <c r="DG161" s="608" t="s">
        <v>312</v>
      </c>
      <c r="DH161" s="608" t="s">
        <v>312</v>
      </c>
      <c r="DI161" s="608" t="s">
        <v>312</v>
      </c>
      <c r="DJ161" s="608" t="s">
        <v>312</v>
      </c>
      <c r="DK161" s="608" t="s">
        <v>312</v>
      </c>
      <c r="DL161" s="608" t="s">
        <v>312</v>
      </c>
      <c r="DM161" s="608" t="s">
        <v>312</v>
      </c>
      <c r="DN161" s="608" t="s">
        <v>312</v>
      </c>
      <c r="DO161" s="608" t="s">
        <v>312</v>
      </c>
      <c r="DP161" s="608" t="s">
        <v>312</v>
      </c>
      <c r="DQ161" s="609" t="s">
        <v>312</v>
      </c>
      <c r="DR161" s="607" t="s">
        <v>312</v>
      </c>
      <c r="DS161" s="608" t="s">
        <v>312</v>
      </c>
      <c r="DT161" s="608" t="s">
        <v>312</v>
      </c>
      <c r="DU161" s="608" t="s">
        <v>312</v>
      </c>
      <c r="DV161" s="608" t="s">
        <v>312</v>
      </c>
      <c r="DW161" s="608" t="s">
        <v>312</v>
      </c>
      <c r="DX161" s="608" t="s">
        <v>312</v>
      </c>
      <c r="DY161" s="608" t="s">
        <v>312</v>
      </c>
      <c r="DZ161" s="608" t="s">
        <v>312</v>
      </c>
      <c r="EA161" s="608" t="s">
        <v>312</v>
      </c>
      <c r="EB161" s="608" t="s">
        <v>312</v>
      </c>
      <c r="EC161" s="608" t="s">
        <v>312</v>
      </c>
      <c r="ED161" s="608" t="s">
        <v>312</v>
      </c>
      <c r="EE161" s="608" t="s">
        <v>312</v>
      </c>
      <c r="EF161" s="608" t="s">
        <v>312</v>
      </c>
      <c r="EG161" s="608" t="s">
        <v>312</v>
      </c>
      <c r="EH161" s="608" t="s">
        <v>312</v>
      </c>
      <c r="EI161" s="608" t="s">
        <v>312</v>
      </c>
      <c r="EJ161" s="608" t="s">
        <v>312</v>
      </c>
      <c r="EK161" s="608" t="s">
        <v>312</v>
      </c>
      <c r="EL161" s="608" t="s">
        <v>312</v>
      </c>
      <c r="EM161" s="608" t="s">
        <v>312</v>
      </c>
      <c r="EN161" s="608" t="s">
        <v>312</v>
      </c>
      <c r="EO161" s="608" t="s">
        <v>312</v>
      </c>
      <c r="EP161" s="608" t="s">
        <v>312</v>
      </c>
      <c r="EQ161" s="608" t="s">
        <v>312</v>
      </c>
      <c r="ER161" s="608" t="s">
        <v>312</v>
      </c>
      <c r="ES161" s="608" t="s">
        <v>312</v>
      </c>
      <c r="ET161" s="608" t="s">
        <v>312</v>
      </c>
      <c r="EU161" s="608" t="s">
        <v>312</v>
      </c>
      <c r="EV161" s="608" t="s">
        <v>312</v>
      </c>
      <c r="EW161" s="608" t="s">
        <v>312</v>
      </c>
      <c r="EX161" s="608" t="s">
        <v>312</v>
      </c>
      <c r="EY161" s="608" t="s">
        <v>312</v>
      </c>
      <c r="EZ161" s="608" t="s">
        <v>312</v>
      </c>
      <c r="FA161" s="608" t="s">
        <v>312</v>
      </c>
      <c r="FB161" s="608" t="s">
        <v>312</v>
      </c>
      <c r="FC161" s="608" t="s">
        <v>312</v>
      </c>
      <c r="FD161" s="608" t="s">
        <v>312</v>
      </c>
      <c r="FE161" s="610" t="s">
        <v>312</v>
      </c>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row>
    <row r="162" spans="1:186" ht="15.75" customHeight="1" x14ac:dyDescent="0.2">
      <c r="A162" s="1"/>
      <c r="B162" s="1"/>
      <c r="C162" s="1"/>
      <c r="D162" s="61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565"/>
      <c r="EQ162" s="565"/>
      <c r="ER162" s="565"/>
      <c r="ES162" s="565"/>
      <c r="ET162" s="565"/>
      <c r="EU162" s="565"/>
      <c r="EV162" s="565"/>
      <c r="EW162" s="565"/>
      <c r="EX162" s="565"/>
      <c r="EY162" s="565"/>
      <c r="EZ162" s="565"/>
      <c r="FA162" s="565"/>
      <c r="FB162" s="565"/>
      <c r="FC162" s="565"/>
      <c r="FD162" s="565"/>
      <c r="FE162" s="565"/>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row>
    <row r="163" spans="1:186" ht="15.75" customHeight="1" x14ac:dyDescent="0.2">
      <c r="A163" s="1"/>
      <c r="B163" s="1"/>
      <c r="C163" s="1"/>
      <c r="D163" s="61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row>
    <row r="164" spans="1:186" ht="15.75" customHeight="1" x14ac:dyDescent="0.2">
      <c r="A164" s="1"/>
      <c r="B164" s="1"/>
      <c r="C164" s="1"/>
      <c r="D164" s="61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row>
    <row r="165" spans="1:186" ht="15.75" customHeight="1" x14ac:dyDescent="0.2">
      <c r="A165" s="1"/>
      <c r="B165" s="1"/>
      <c r="C165" s="1"/>
      <c r="D165" s="61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row>
    <row r="166" spans="1:186" ht="15.75" customHeight="1" x14ac:dyDescent="0.2">
      <c r="A166" s="1"/>
      <c r="B166" s="1"/>
      <c r="C166" s="1"/>
      <c r="D166" s="61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row>
    <row r="167" spans="1:186" ht="15.75" customHeight="1" x14ac:dyDescent="0.2">
      <c r="A167" s="1"/>
      <c r="B167" s="1"/>
      <c r="C167" s="1"/>
      <c r="D167" s="61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row>
    <row r="168" spans="1:18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row>
    <row r="169" spans="1:18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row>
    <row r="170" spans="1:18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row>
    <row r="171" spans="1:18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row>
    <row r="172" spans="1:18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row>
    <row r="173" spans="1:18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row>
    <row r="174" spans="1:18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row>
    <row r="175" spans="1:18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row>
    <row r="176" spans="1:18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row>
    <row r="177" spans="1:18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row>
    <row r="178" spans="1:18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row>
    <row r="179" spans="1:18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row>
    <row r="180" spans="1:18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row>
    <row r="181" spans="1:18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row>
    <row r="182" spans="1:18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row>
    <row r="183" spans="1:18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row>
    <row r="184" spans="1:18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row>
    <row r="185" spans="1:18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row>
    <row r="186" spans="1:18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row>
    <row r="187" spans="1:18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row>
    <row r="188" spans="1:18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row>
    <row r="189" spans="1:18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row>
    <row r="190" spans="1:18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row>
    <row r="191" spans="1:18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row>
    <row r="192" spans="1:18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row>
    <row r="193" spans="1:18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row>
    <row r="194" spans="1:18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row>
    <row r="195" spans="1:18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row>
    <row r="196" spans="1:18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row>
    <row r="197" spans="1:18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row>
    <row r="198" spans="1:18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row>
    <row r="199" spans="1:18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row>
    <row r="200" spans="1:18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row>
    <row r="201" spans="1:18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row>
    <row r="202" spans="1:18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row>
    <row r="203" spans="1:18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row>
    <row r="204" spans="1:18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row>
    <row r="205" spans="1:18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row>
    <row r="206" spans="1:18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row>
    <row r="207" spans="1:18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row>
    <row r="208" spans="1:18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row>
    <row r="209" spans="1:18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row>
    <row r="210" spans="1:18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row>
    <row r="211" spans="1:18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row>
    <row r="212" spans="1:18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row>
    <row r="213" spans="1:18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row>
    <row r="214" spans="1:18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row>
    <row r="215" spans="1:18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row>
    <row r="216" spans="1:18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row>
    <row r="217" spans="1:18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row>
    <row r="218" spans="1:18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row>
    <row r="219" spans="1:18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row>
    <row r="220" spans="1:18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row>
    <row r="221" spans="1:18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row>
    <row r="222" spans="1:18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row>
    <row r="223" spans="1:18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row>
    <row r="224" spans="1:18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row>
    <row r="225" spans="1:18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row>
    <row r="226" spans="1:18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row>
    <row r="227" spans="1:18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row>
    <row r="228" spans="1:18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row>
    <row r="229" spans="1:18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row>
    <row r="230" spans="1:18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row>
    <row r="231" spans="1:18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row>
    <row r="232" spans="1:18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row>
    <row r="233" spans="1:18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row>
    <row r="234" spans="1:18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row>
    <row r="235" spans="1:18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row>
    <row r="236" spans="1:18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row>
    <row r="237" spans="1:18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row>
    <row r="238" spans="1:18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row>
    <row r="239" spans="1:18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row>
    <row r="240" spans="1:18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row>
    <row r="241" spans="1:18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row>
    <row r="242" spans="1:18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row>
    <row r="243" spans="1:18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row>
    <row r="244" spans="1:18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row>
    <row r="245" spans="1:18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row>
    <row r="246" spans="1:18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row>
    <row r="247" spans="1:18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row>
    <row r="248" spans="1:18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row>
    <row r="249" spans="1:18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row>
    <row r="250" spans="1:18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row>
    <row r="251" spans="1:18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row>
    <row r="252" spans="1:18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row>
    <row r="253" spans="1:18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row>
    <row r="254" spans="1:18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row>
    <row r="255" spans="1:18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row>
    <row r="256" spans="1:18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row>
    <row r="257" spans="1:18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row>
    <row r="258" spans="1:18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row>
    <row r="259" spans="1:18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row>
    <row r="260" spans="1:18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row>
    <row r="261" spans="1:18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row>
    <row r="262" spans="1:18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row>
    <row r="263" spans="1:18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row>
    <row r="264" spans="1:18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row>
    <row r="265" spans="1:18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row>
    <row r="266" spans="1:18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row>
    <row r="267" spans="1:18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row>
    <row r="268" spans="1:18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row>
    <row r="269" spans="1:18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row>
    <row r="270" spans="1:18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row>
    <row r="271" spans="1:18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row>
    <row r="272" spans="1:18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row>
    <row r="273" spans="1:18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row>
    <row r="274" spans="1:18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row>
    <row r="275" spans="1:18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row>
    <row r="276" spans="1:18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row>
    <row r="277" spans="1:18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row>
    <row r="278" spans="1:18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row>
    <row r="279" spans="1:18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row>
    <row r="280" spans="1:18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row>
    <row r="281" spans="1:18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row>
    <row r="282" spans="1:18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row>
    <row r="283" spans="1:18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row>
    <row r="284" spans="1:18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row>
    <row r="285" spans="1:18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row>
    <row r="286" spans="1:18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row>
    <row r="287" spans="1:18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row>
    <row r="288" spans="1:18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row>
    <row r="289" spans="1:18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row>
    <row r="290" spans="1:18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row>
    <row r="291" spans="1:18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row>
    <row r="292" spans="1:18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row>
    <row r="293" spans="1:18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row>
    <row r="294" spans="1:18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row>
    <row r="295" spans="1:18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row>
    <row r="296" spans="1:18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row>
    <row r="297" spans="1:18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row>
    <row r="298" spans="1:18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row>
    <row r="299" spans="1:18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row>
    <row r="300" spans="1:18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row>
    <row r="301" spans="1:18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row>
    <row r="302" spans="1:18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row>
    <row r="303" spans="1:18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row>
    <row r="304" spans="1:18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row>
    <row r="305" spans="1:18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row>
    <row r="306" spans="1:18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row>
    <row r="307" spans="1:18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row>
    <row r="308" spans="1:18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row>
    <row r="309" spans="1:18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row>
    <row r="310" spans="1:18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row>
    <row r="311" spans="1:18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row>
    <row r="312" spans="1:18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row>
    <row r="313" spans="1:18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row>
    <row r="314" spans="1:18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row>
    <row r="315" spans="1:18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row>
    <row r="316" spans="1:18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row>
    <row r="317" spans="1:18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row>
    <row r="318" spans="1:18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row>
    <row r="319" spans="1:18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row>
    <row r="320" spans="1:18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row>
    <row r="321" spans="1:18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row>
    <row r="322" spans="1:18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row>
    <row r="323" spans="1:18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row>
    <row r="324" spans="1:18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row>
    <row r="325" spans="1:18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row>
    <row r="326" spans="1:18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row>
    <row r="327" spans="1:18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row>
    <row r="328" spans="1:18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row>
    <row r="329" spans="1:18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row>
    <row r="330" spans="1:18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row>
    <row r="331" spans="1:18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row>
    <row r="332" spans="1:18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row>
    <row r="333" spans="1:18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row>
    <row r="334" spans="1:18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row>
    <row r="335" spans="1:18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row>
    <row r="336" spans="1:18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row>
    <row r="337" spans="1:18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row>
    <row r="338" spans="1:18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row>
    <row r="339" spans="1:18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row>
    <row r="340" spans="1:18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row>
    <row r="341" spans="1:18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row>
    <row r="342" spans="1:18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row>
    <row r="343" spans="1:18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row>
    <row r="344" spans="1:18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row>
    <row r="345" spans="1:18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row>
    <row r="346" spans="1:18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row>
    <row r="347" spans="1:18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row>
    <row r="348" spans="1:18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row>
    <row r="349" spans="1:18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row>
    <row r="350" spans="1:18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row>
    <row r="351" spans="1:18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row>
    <row r="352" spans="1:18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row>
    <row r="353" spans="1:18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row>
    <row r="354" spans="1:18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row>
    <row r="355" spans="1:18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row>
    <row r="356" spans="1:18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row>
    <row r="357" spans="1:18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row>
    <row r="358" spans="1:18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row>
    <row r="359" spans="1:18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row>
    <row r="360" spans="1:18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row>
    <row r="361" spans="1:18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row>
  </sheetData>
  <mergeCells count="108">
    <mergeCell ref="AX3:BM3"/>
    <mergeCell ref="BN3:BU3"/>
    <mergeCell ref="BV3:CK3"/>
    <mergeCell ref="CL3:DE3"/>
    <mergeCell ref="DF3:DM3"/>
    <mergeCell ref="DN3:DQ3"/>
    <mergeCell ref="DR3:ES3"/>
    <mergeCell ref="ET3:FE3"/>
    <mergeCell ref="D1:E1"/>
    <mergeCell ref="D2:E2"/>
    <mergeCell ref="F3:I3"/>
    <mergeCell ref="J3:AC3"/>
    <mergeCell ref="AD3:AG3"/>
    <mergeCell ref="AH3:AO3"/>
    <mergeCell ref="AP3:AW3"/>
    <mergeCell ref="BJ4:BM4"/>
    <mergeCell ref="BN4:BQ4"/>
    <mergeCell ref="BR4:BU4"/>
    <mergeCell ref="BV4:BY4"/>
    <mergeCell ref="BZ4:CC4"/>
    <mergeCell ref="CD4:CG4"/>
    <mergeCell ref="CH4:CK4"/>
    <mergeCell ref="CL4:CO4"/>
    <mergeCell ref="CP4:CS4"/>
    <mergeCell ref="CT4:CW4"/>
    <mergeCell ref="CX4:DA4"/>
    <mergeCell ref="DB4:DE4"/>
    <mergeCell ref="DF4:DI4"/>
    <mergeCell ref="DJ4:DM4"/>
    <mergeCell ref="EP4:ES4"/>
    <mergeCell ref="ET4:EW4"/>
    <mergeCell ref="EX4:FA4"/>
    <mergeCell ref="FB4:FE4"/>
    <mergeCell ref="FI5:FJ5"/>
    <mergeCell ref="FI6:FJ6"/>
    <mergeCell ref="DN4:DQ4"/>
    <mergeCell ref="DR4:DU4"/>
    <mergeCell ref="DV4:DY4"/>
    <mergeCell ref="DZ4:EC4"/>
    <mergeCell ref="ED4:EG4"/>
    <mergeCell ref="EH4:EK4"/>
    <mergeCell ref="EL4:EO4"/>
    <mergeCell ref="C6:C9"/>
    <mergeCell ref="D6:D9"/>
    <mergeCell ref="D118:D121"/>
    <mergeCell ref="D122:D125"/>
    <mergeCell ref="C150:C161"/>
    <mergeCell ref="D150:D153"/>
    <mergeCell ref="D154:D157"/>
    <mergeCell ref="D158:D161"/>
    <mergeCell ref="D90:D93"/>
    <mergeCell ref="D94:D97"/>
    <mergeCell ref="D98:D101"/>
    <mergeCell ref="D102:D105"/>
    <mergeCell ref="D106:D109"/>
    <mergeCell ref="D110:D113"/>
    <mergeCell ref="D114:D117"/>
    <mergeCell ref="C10:C29"/>
    <mergeCell ref="D10:D13"/>
    <mergeCell ref="D14:D17"/>
    <mergeCell ref="D18:D21"/>
    <mergeCell ref="D22:D25"/>
    <mergeCell ref="D26:D29"/>
    <mergeCell ref="D30:D33"/>
    <mergeCell ref="D34:D37"/>
    <mergeCell ref="D38:D41"/>
    <mergeCell ref="AH4:AK4"/>
    <mergeCell ref="AL4:AO4"/>
    <mergeCell ref="AP4:AS4"/>
    <mergeCell ref="AT4:AW4"/>
    <mergeCell ref="AX4:BA4"/>
    <mergeCell ref="BB4:BE4"/>
    <mergeCell ref="BF4:BI4"/>
    <mergeCell ref="F4:I4"/>
    <mergeCell ref="J4:M4"/>
    <mergeCell ref="N4:Q4"/>
    <mergeCell ref="R4:U4"/>
    <mergeCell ref="V4:Y4"/>
    <mergeCell ref="Z4:AC4"/>
    <mergeCell ref="AD4:AG4"/>
    <mergeCell ref="D78:D81"/>
    <mergeCell ref="D82:D85"/>
    <mergeCell ref="D86:D89"/>
    <mergeCell ref="C30:C33"/>
    <mergeCell ref="C34:C41"/>
    <mergeCell ref="C42:C49"/>
    <mergeCell ref="C50:C65"/>
    <mergeCell ref="C66:C73"/>
    <mergeCell ref="C74:C89"/>
    <mergeCell ref="D42:D45"/>
    <mergeCell ref="D46:D49"/>
    <mergeCell ref="D50:D53"/>
    <mergeCell ref="D54:D57"/>
    <mergeCell ref="D58:D61"/>
    <mergeCell ref="D62:D65"/>
    <mergeCell ref="D66:D69"/>
    <mergeCell ref="D70:D73"/>
    <mergeCell ref="D74:D77"/>
    <mergeCell ref="C90:C109"/>
    <mergeCell ref="D142:D145"/>
    <mergeCell ref="D146:D149"/>
    <mergeCell ref="C110:C117"/>
    <mergeCell ref="C118:C121"/>
    <mergeCell ref="C122:C149"/>
    <mergeCell ref="D126:D129"/>
    <mergeCell ref="D130:D133"/>
    <mergeCell ref="D134:D137"/>
    <mergeCell ref="D138:D141"/>
  </mergeCell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71C3-32DF-AF46-BF02-135A22324B3B}">
  <dimension ref="A1:B147"/>
  <sheetViews>
    <sheetView workbookViewId="0">
      <selection activeCell="J21" sqref="J21"/>
    </sheetView>
  </sheetViews>
  <sheetFormatPr baseColWidth="10" defaultRowHeight="15" x14ac:dyDescent="0.2"/>
  <cols>
    <col min="1" max="2" width="41.6640625" bestFit="1" customWidth="1"/>
  </cols>
  <sheetData>
    <row r="1" spans="1:2" x14ac:dyDescent="0.2">
      <c r="A1" s="612" t="s">
        <v>423</v>
      </c>
      <c r="B1" s="612" t="s">
        <v>424</v>
      </c>
    </row>
    <row r="2" spans="1:2" x14ac:dyDescent="0.2">
      <c r="A2" s="613" t="s">
        <v>336</v>
      </c>
      <c r="B2" s="613" t="s">
        <v>337</v>
      </c>
    </row>
    <row r="3" spans="1:2" x14ac:dyDescent="0.2">
      <c r="A3" s="613" t="s">
        <v>337</v>
      </c>
      <c r="B3" s="613" t="s">
        <v>338</v>
      </c>
    </row>
    <row r="4" spans="1:2" x14ac:dyDescent="0.2">
      <c r="A4" s="613" t="s">
        <v>339</v>
      </c>
      <c r="B4" s="613" t="s">
        <v>340</v>
      </c>
    </row>
    <row r="5" spans="1:2" x14ac:dyDescent="0.2">
      <c r="A5" s="613" t="s">
        <v>339</v>
      </c>
      <c r="B5" s="613" t="s">
        <v>341</v>
      </c>
    </row>
    <row r="6" spans="1:2" x14ac:dyDescent="0.2">
      <c r="A6" s="613" t="s">
        <v>340</v>
      </c>
      <c r="B6" s="613" t="s">
        <v>341</v>
      </c>
    </row>
    <row r="7" spans="1:2" x14ac:dyDescent="0.2">
      <c r="A7" s="613" t="s">
        <v>341</v>
      </c>
      <c r="B7" s="613" t="s">
        <v>336</v>
      </c>
    </row>
    <row r="8" spans="1:2" x14ac:dyDescent="0.2">
      <c r="A8" s="613" t="s">
        <v>342</v>
      </c>
      <c r="B8" s="613" t="s">
        <v>343</v>
      </c>
    </row>
    <row r="9" spans="1:2" x14ac:dyDescent="0.2">
      <c r="A9" s="613" t="s">
        <v>342</v>
      </c>
      <c r="B9" s="613" t="s">
        <v>344</v>
      </c>
    </row>
    <row r="10" spans="1:2" x14ac:dyDescent="0.2">
      <c r="A10" s="613" t="s">
        <v>343</v>
      </c>
      <c r="B10" s="613" t="s">
        <v>344</v>
      </c>
    </row>
    <row r="11" spans="1:2" x14ac:dyDescent="0.2">
      <c r="A11" s="613" t="s">
        <v>345</v>
      </c>
      <c r="B11" s="613" t="s">
        <v>346</v>
      </c>
    </row>
    <row r="12" spans="1:2" x14ac:dyDescent="0.2">
      <c r="A12" s="613" t="s">
        <v>345</v>
      </c>
      <c r="B12" s="613" t="s">
        <v>347</v>
      </c>
    </row>
    <row r="13" spans="1:2" x14ac:dyDescent="0.2">
      <c r="A13" s="613" t="s">
        <v>346</v>
      </c>
      <c r="B13" s="613" t="s">
        <v>347</v>
      </c>
    </row>
    <row r="14" spans="1:2" x14ac:dyDescent="0.2">
      <c r="A14" s="613" t="s">
        <v>347</v>
      </c>
      <c r="B14" s="613" t="s">
        <v>339</v>
      </c>
    </row>
    <row r="15" spans="1:2" x14ac:dyDescent="0.2">
      <c r="A15" s="613" t="s">
        <v>348</v>
      </c>
      <c r="B15" s="613" t="s">
        <v>349</v>
      </c>
    </row>
    <row r="16" spans="1:2" x14ac:dyDescent="0.2">
      <c r="A16" s="613" t="s">
        <v>348</v>
      </c>
      <c r="B16" s="613" t="s">
        <v>350</v>
      </c>
    </row>
    <row r="17" spans="1:2" x14ac:dyDescent="0.2">
      <c r="A17" s="613" t="s">
        <v>349</v>
      </c>
      <c r="B17" s="613" t="s">
        <v>350</v>
      </c>
    </row>
    <row r="18" spans="1:2" x14ac:dyDescent="0.2">
      <c r="A18" s="613" t="s">
        <v>351</v>
      </c>
      <c r="B18" s="613" t="s">
        <v>352</v>
      </c>
    </row>
    <row r="19" spans="1:2" x14ac:dyDescent="0.2">
      <c r="A19" s="613" t="s">
        <v>351</v>
      </c>
      <c r="B19" s="613" t="s">
        <v>353</v>
      </c>
    </row>
    <row r="20" spans="1:2" x14ac:dyDescent="0.2">
      <c r="A20" s="613" t="s">
        <v>352</v>
      </c>
      <c r="B20" s="613" t="s">
        <v>353</v>
      </c>
    </row>
    <row r="21" spans="1:2" x14ac:dyDescent="0.2">
      <c r="A21" s="613" t="s">
        <v>353</v>
      </c>
      <c r="B21" s="613" t="s">
        <v>339</v>
      </c>
    </row>
    <row r="22" spans="1:2" x14ac:dyDescent="0.2">
      <c r="A22" s="613" t="s">
        <v>354</v>
      </c>
      <c r="B22" s="613" t="s">
        <v>339</v>
      </c>
    </row>
    <row r="23" spans="1:2" x14ac:dyDescent="0.2">
      <c r="A23" s="613" t="s">
        <v>354</v>
      </c>
      <c r="B23" s="613" t="s">
        <v>345</v>
      </c>
    </row>
    <row r="24" spans="1:2" x14ac:dyDescent="0.2">
      <c r="A24" s="613" t="s">
        <v>354</v>
      </c>
      <c r="B24" s="613" t="s">
        <v>351</v>
      </c>
    </row>
    <row r="25" spans="1:2" x14ac:dyDescent="0.2">
      <c r="A25" s="613" t="s">
        <v>354</v>
      </c>
      <c r="B25" s="613" t="s">
        <v>355</v>
      </c>
    </row>
    <row r="26" spans="1:2" x14ac:dyDescent="0.2">
      <c r="A26" s="613" t="s">
        <v>354</v>
      </c>
      <c r="B26" s="613" t="s">
        <v>356</v>
      </c>
    </row>
    <row r="27" spans="1:2" x14ac:dyDescent="0.2">
      <c r="A27" s="613" t="s">
        <v>355</v>
      </c>
      <c r="B27" s="613" t="s">
        <v>339</v>
      </c>
    </row>
    <row r="28" spans="1:2" x14ac:dyDescent="0.2">
      <c r="A28" s="613" t="s">
        <v>355</v>
      </c>
      <c r="B28" s="613" t="s">
        <v>345</v>
      </c>
    </row>
    <row r="29" spans="1:2" x14ac:dyDescent="0.2">
      <c r="A29" s="613" t="s">
        <v>355</v>
      </c>
      <c r="B29" s="613" t="s">
        <v>351</v>
      </c>
    </row>
    <row r="30" spans="1:2" x14ac:dyDescent="0.2">
      <c r="A30" s="613" t="s">
        <v>355</v>
      </c>
      <c r="B30" s="613" t="s">
        <v>356</v>
      </c>
    </row>
    <row r="31" spans="1:2" x14ac:dyDescent="0.2">
      <c r="A31" s="613" t="s">
        <v>356</v>
      </c>
      <c r="B31" s="613" t="s">
        <v>339</v>
      </c>
    </row>
    <row r="32" spans="1:2" x14ac:dyDescent="0.2">
      <c r="A32" s="613" t="s">
        <v>356</v>
      </c>
      <c r="B32" s="613" t="s">
        <v>345</v>
      </c>
    </row>
    <row r="33" spans="1:2" x14ac:dyDescent="0.2">
      <c r="A33" s="613" t="s">
        <v>356</v>
      </c>
      <c r="B33" s="613" t="s">
        <v>351</v>
      </c>
    </row>
    <row r="34" spans="1:2" x14ac:dyDescent="0.2">
      <c r="A34" s="613" t="s">
        <v>357</v>
      </c>
      <c r="B34" s="613" t="s">
        <v>345</v>
      </c>
    </row>
    <row r="35" spans="1:2" x14ac:dyDescent="0.2">
      <c r="A35" s="613" t="s">
        <v>357</v>
      </c>
      <c r="B35" s="613" t="s">
        <v>351</v>
      </c>
    </row>
    <row r="36" spans="1:2" x14ac:dyDescent="0.2">
      <c r="A36" s="613" t="s">
        <v>357</v>
      </c>
      <c r="B36" s="613" t="s">
        <v>358</v>
      </c>
    </row>
    <row r="37" spans="1:2" x14ac:dyDescent="0.2">
      <c r="A37" s="613" t="s">
        <v>357</v>
      </c>
      <c r="B37" s="613" t="s">
        <v>359</v>
      </c>
    </row>
    <row r="38" spans="1:2" x14ac:dyDescent="0.2">
      <c r="A38" s="613" t="s">
        <v>358</v>
      </c>
      <c r="B38" s="613" t="s">
        <v>345</v>
      </c>
    </row>
    <row r="39" spans="1:2" x14ac:dyDescent="0.2">
      <c r="A39" s="613" t="s">
        <v>358</v>
      </c>
      <c r="B39" s="613" t="s">
        <v>351</v>
      </c>
    </row>
    <row r="40" spans="1:2" x14ac:dyDescent="0.2">
      <c r="A40" s="613" t="s">
        <v>358</v>
      </c>
      <c r="B40" s="613" t="s">
        <v>359</v>
      </c>
    </row>
    <row r="41" spans="1:2" x14ac:dyDescent="0.2">
      <c r="A41" s="613" t="s">
        <v>359</v>
      </c>
      <c r="B41" s="613" t="s">
        <v>345</v>
      </c>
    </row>
    <row r="42" spans="1:2" x14ac:dyDescent="0.2">
      <c r="A42" s="613" t="s">
        <v>359</v>
      </c>
      <c r="B42" s="613" t="s">
        <v>351</v>
      </c>
    </row>
    <row r="43" spans="1:2" x14ac:dyDescent="0.2">
      <c r="A43" s="613" t="s">
        <v>360</v>
      </c>
      <c r="B43" s="613" t="s">
        <v>345</v>
      </c>
    </row>
    <row r="44" spans="1:2" x14ac:dyDescent="0.2">
      <c r="A44" s="613" t="s">
        <v>360</v>
      </c>
      <c r="B44" s="613" t="s">
        <v>351</v>
      </c>
    </row>
    <row r="45" spans="1:2" x14ac:dyDescent="0.2">
      <c r="A45" s="613" t="s">
        <v>360</v>
      </c>
      <c r="B45" s="613" t="s">
        <v>361</v>
      </c>
    </row>
    <row r="46" spans="1:2" x14ac:dyDescent="0.2">
      <c r="A46" s="613" t="s">
        <v>360</v>
      </c>
      <c r="B46" s="613" t="s">
        <v>362</v>
      </c>
    </row>
    <row r="47" spans="1:2" x14ac:dyDescent="0.2">
      <c r="A47" s="613" t="s">
        <v>361</v>
      </c>
      <c r="B47" s="613" t="s">
        <v>345</v>
      </c>
    </row>
    <row r="48" spans="1:2" x14ac:dyDescent="0.2">
      <c r="A48" s="613" t="s">
        <v>361</v>
      </c>
      <c r="B48" s="613" t="s">
        <v>351</v>
      </c>
    </row>
    <row r="49" spans="1:2" x14ac:dyDescent="0.2">
      <c r="A49" s="613" t="s">
        <v>361</v>
      </c>
      <c r="B49" s="613" t="s">
        <v>362</v>
      </c>
    </row>
    <row r="50" spans="1:2" x14ac:dyDescent="0.2">
      <c r="A50" s="613" t="s">
        <v>362</v>
      </c>
      <c r="B50" s="613" t="s">
        <v>345</v>
      </c>
    </row>
    <row r="51" spans="1:2" x14ac:dyDescent="0.2">
      <c r="A51" s="613" t="s">
        <v>362</v>
      </c>
      <c r="B51" s="613" t="s">
        <v>351</v>
      </c>
    </row>
    <row r="52" spans="1:2" x14ac:dyDescent="0.2">
      <c r="A52" s="613" t="s">
        <v>363</v>
      </c>
      <c r="B52" s="613" t="s">
        <v>364</v>
      </c>
    </row>
    <row r="53" spans="1:2" x14ac:dyDescent="0.2">
      <c r="A53" s="613" t="s">
        <v>363</v>
      </c>
      <c r="B53" s="613" t="s">
        <v>365</v>
      </c>
    </row>
    <row r="54" spans="1:2" x14ac:dyDescent="0.2">
      <c r="A54" s="613" t="s">
        <v>364</v>
      </c>
      <c r="B54" s="613" t="s">
        <v>365</v>
      </c>
    </row>
    <row r="55" spans="1:2" x14ac:dyDescent="0.2">
      <c r="A55" s="613" t="s">
        <v>366</v>
      </c>
      <c r="B55" s="613" t="s">
        <v>367</v>
      </c>
    </row>
    <row r="56" spans="1:2" x14ac:dyDescent="0.2">
      <c r="A56" s="613" t="s">
        <v>366</v>
      </c>
      <c r="B56" s="613" t="s">
        <v>368</v>
      </c>
    </row>
    <row r="57" spans="1:2" x14ac:dyDescent="0.2">
      <c r="A57" s="613" t="s">
        <v>367</v>
      </c>
      <c r="B57" s="613" t="s">
        <v>368</v>
      </c>
    </row>
    <row r="58" spans="1:2" x14ac:dyDescent="0.2">
      <c r="A58" s="613" t="s">
        <v>369</v>
      </c>
      <c r="B58" s="613" t="s">
        <v>354</v>
      </c>
    </row>
    <row r="59" spans="1:2" x14ac:dyDescent="0.2">
      <c r="A59" s="613" t="s">
        <v>369</v>
      </c>
      <c r="B59" s="613" t="s">
        <v>355</v>
      </c>
    </row>
    <row r="60" spans="1:2" x14ac:dyDescent="0.2">
      <c r="A60" s="613" t="s">
        <v>369</v>
      </c>
      <c r="B60" s="613" t="s">
        <v>356</v>
      </c>
    </row>
    <row r="61" spans="1:2" x14ac:dyDescent="0.2">
      <c r="A61" s="613" t="s">
        <v>369</v>
      </c>
      <c r="B61" s="613" t="s">
        <v>370</v>
      </c>
    </row>
    <row r="62" spans="1:2" x14ac:dyDescent="0.2">
      <c r="A62" s="613" t="s">
        <v>369</v>
      </c>
      <c r="B62" s="613" t="s">
        <v>371</v>
      </c>
    </row>
    <row r="63" spans="1:2" x14ac:dyDescent="0.2">
      <c r="A63" s="613" t="s">
        <v>369</v>
      </c>
      <c r="B63" s="613" t="s">
        <v>372</v>
      </c>
    </row>
    <row r="64" spans="1:2" x14ac:dyDescent="0.2">
      <c r="A64" s="613" t="s">
        <v>369</v>
      </c>
      <c r="B64" s="613" t="s">
        <v>373</v>
      </c>
    </row>
    <row r="65" spans="1:2" x14ac:dyDescent="0.2">
      <c r="A65" s="613" t="s">
        <v>369</v>
      </c>
      <c r="B65" s="613" t="s">
        <v>374</v>
      </c>
    </row>
    <row r="66" spans="1:2" x14ac:dyDescent="0.2">
      <c r="A66" s="613" t="s">
        <v>370</v>
      </c>
      <c r="B66" s="613" t="s">
        <v>354</v>
      </c>
    </row>
    <row r="67" spans="1:2" x14ac:dyDescent="0.2">
      <c r="A67" s="613" t="s">
        <v>370</v>
      </c>
      <c r="B67" s="613" t="s">
        <v>355</v>
      </c>
    </row>
    <row r="68" spans="1:2" x14ac:dyDescent="0.2">
      <c r="A68" s="613" t="s">
        <v>370</v>
      </c>
      <c r="B68" s="613" t="s">
        <v>356</v>
      </c>
    </row>
    <row r="69" spans="1:2" x14ac:dyDescent="0.2">
      <c r="A69" s="613" t="s">
        <v>370</v>
      </c>
      <c r="B69" s="613" t="s">
        <v>371</v>
      </c>
    </row>
    <row r="70" spans="1:2" x14ac:dyDescent="0.2">
      <c r="A70" s="613" t="s">
        <v>370</v>
      </c>
      <c r="B70" s="613" t="s">
        <v>372</v>
      </c>
    </row>
    <row r="71" spans="1:2" x14ac:dyDescent="0.2">
      <c r="A71" s="613" t="s">
        <v>370</v>
      </c>
      <c r="B71" s="613" t="s">
        <v>373</v>
      </c>
    </row>
    <row r="72" spans="1:2" x14ac:dyDescent="0.2">
      <c r="A72" s="613" t="s">
        <v>370</v>
      </c>
      <c r="B72" s="613" t="s">
        <v>374</v>
      </c>
    </row>
    <row r="73" spans="1:2" x14ac:dyDescent="0.2">
      <c r="A73" s="613" t="s">
        <v>371</v>
      </c>
      <c r="B73" s="613" t="s">
        <v>354</v>
      </c>
    </row>
    <row r="74" spans="1:2" x14ac:dyDescent="0.2">
      <c r="A74" s="613" t="s">
        <v>371</v>
      </c>
      <c r="B74" s="613" t="s">
        <v>355</v>
      </c>
    </row>
    <row r="75" spans="1:2" x14ac:dyDescent="0.2">
      <c r="A75" s="613" t="s">
        <v>371</v>
      </c>
      <c r="B75" s="613" t="s">
        <v>356</v>
      </c>
    </row>
    <row r="76" spans="1:2" x14ac:dyDescent="0.2">
      <c r="A76" s="613" t="s">
        <v>371</v>
      </c>
      <c r="B76" s="613" t="s">
        <v>372</v>
      </c>
    </row>
    <row r="77" spans="1:2" x14ac:dyDescent="0.2">
      <c r="A77" s="613" t="s">
        <v>371</v>
      </c>
      <c r="B77" s="613" t="s">
        <v>373</v>
      </c>
    </row>
    <row r="78" spans="1:2" x14ac:dyDescent="0.2">
      <c r="A78" s="613" t="s">
        <v>371</v>
      </c>
      <c r="B78" s="613" t="s">
        <v>374</v>
      </c>
    </row>
    <row r="79" spans="1:2" x14ac:dyDescent="0.2">
      <c r="A79" s="613" t="s">
        <v>375</v>
      </c>
      <c r="B79" s="613" t="s">
        <v>376</v>
      </c>
    </row>
    <row r="80" spans="1:2" x14ac:dyDescent="0.2">
      <c r="A80" s="613" t="s">
        <v>375</v>
      </c>
      <c r="B80" s="613" t="s">
        <v>377</v>
      </c>
    </row>
    <row r="81" spans="1:2" x14ac:dyDescent="0.2">
      <c r="A81" s="613" t="s">
        <v>376</v>
      </c>
      <c r="B81" s="613" t="s">
        <v>377</v>
      </c>
    </row>
    <row r="82" spans="1:2" x14ac:dyDescent="0.2">
      <c r="A82" s="613" t="s">
        <v>372</v>
      </c>
      <c r="B82" s="613" t="s">
        <v>348</v>
      </c>
    </row>
    <row r="83" spans="1:2" x14ac:dyDescent="0.2">
      <c r="A83" s="613" t="s">
        <v>372</v>
      </c>
      <c r="B83" s="613" t="s">
        <v>351</v>
      </c>
    </row>
    <row r="84" spans="1:2" x14ac:dyDescent="0.2">
      <c r="A84" s="613" t="s">
        <v>372</v>
      </c>
      <c r="B84" s="613" t="s">
        <v>373</v>
      </c>
    </row>
    <row r="85" spans="1:2" x14ac:dyDescent="0.2">
      <c r="A85" s="613" t="s">
        <v>372</v>
      </c>
      <c r="B85" s="613" t="s">
        <v>374</v>
      </c>
    </row>
    <row r="86" spans="1:2" x14ac:dyDescent="0.2">
      <c r="A86" s="613" t="s">
        <v>373</v>
      </c>
      <c r="B86" s="613" t="s">
        <v>348</v>
      </c>
    </row>
    <row r="87" spans="1:2" x14ac:dyDescent="0.2">
      <c r="A87" s="613" t="s">
        <v>373</v>
      </c>
      <c r="B87" s="613" t="s">
        <v>351</v>
      </c>
    </row>
    <row r="88" spans="1:2" x14ac:dyDescent="0.2">
      <c r="A88" s="613" t="s">
        <v>373</v>
      </c>
      <c r="B88" s="613" t="s">
        <v>374</v>
      </c>
    </row>
    <row r="89" spans="1:2" x14ac:dyDescent="0.2">
      <c r="A89" s="613" t="s">
        <v>374</v>
      </c>
      <c r="B89" s="613" t="s">
        <v>348</v>
      </c>
    </row>
    <row r="90" spans="1:2" x14ac:dyDescent="0.2">
      <c r="A90" s="613" t="s">
        <v>374</v>
      </c>
      <c r="B90" s="613" t="s">
        <v>351</v>
      </c>
    </row>
    <row r="91" spans="1:2" x14ac:dyDescent="0.2">
      <c r="A91" s="613" t="s">
        <v>378</v>
      </c>
      <c r="B91" s="613" t="s">
        <v>351</v>
      </c>
    </row>
    <row r="92" spans="1:2" x14ac:dyDescent="0.2">
      <c r="A92" s="613" t="s">
        <v>378</v>
      </c>
      <c r="B92" s="613" t="s">
        <v>354</v>
      </c>
    </row>
    <row r="93" spans="1:2" x14ac:dyDescent="0.2">
      <c r="A93" s="613" t="s">
        <v>378</v>
      </c>
      <c r="B93" s="613" t="s">
        <v>355</v>
      </c>
    </row>
    <row r="94" spans="1:2" x14ac:dyDescent="0.2">
      <c r="A94" s="613" t="s">
        <v>378</v>
      </c>
      <c r="B94" s="613" t="s">
        <v>356</v>
      </c>
    </row>
    <row r="95" spans="1:2" x14ac:dyDescent="0.2">
      <c r="A95" s="613" t="s">
        <v>379</v>
      </c>
      <c r="B95" s="613" t="s">
        <v>351</v>
      </c>
    </row>
    <row r="96" spans="1:2" x14ac:dyDescent="0.2">
      <c r="A96" s="613" t="s">
        <v>379</v>
      </c>
      <c r="B96" s="613" t="s">
        <v>354</v>
      </c>
    </row>
    <row r="97" spans="1:2" x14ac:dyDescent="0.2">
      <c r="A97" s="613" t="s">
        <v>379</v>
      </c>
      <c r="B97" s="613" t="s">
        <v>355</v>
      </c>
    </row>
    <row r="98" spans="1:2" x14ac:dyDescent="0.2">
      <c r="A98" s="613" t="s">
        <v>379</v>
      </c>
      <c r="B98" s="613" t="s">
        <v>356</v>
      </c>
    </row>
    <row r="99" spans="1:2" x14ac:dyDescent="0.2">
      <c r="A99" s="613" t="s">
        <v>380</v>
      </c>
      <c r="B99" s="613" t="s">
        <v>351</v>
      </c>
    </row>
    <row r="100" spans="1:2" x14ac:dyDescent="0.2">
      <c r="A100" s="613" t="s">
        <v>380</v>
      </c>
      <c r="B100" s="613" t="s">
        <v>354</v>
      </c>
    </row>
    <row r="101" spans="1:2" x14ac:dyDescent="0.2">
      <c r="A101" s="613" t="s">
        <v>380</v>
      </c>
      <c r="B101" s="613" t="s">
        <v>355</v>
      </c>
    </row>
    <row r="102" spans="1:2" x14ac:dyDescent="0.2">
      <c r="A102" s="613" t="s">
        <v>380</v>
      </c>
      <c r="B102" s="613" t="s">
        <v>356</v>
      </c>
    </row>
    <row r="103" spans="1:2" x14ac:dyDescent="0.2">
      <c r="A103" s="613" t="s">
        <v>381</v>
      </c>
      <c r="B103" s="613" t="s">
        <v>382</v>
      </c>
    </row>
    <row r="104" spans="1:2" x14ac:dyDescent="0.2">
      <c r="A104" s="613" t="s">
        <v>381</v>
      </c>
      <c r="B104" s="613" t="s">
        <v>383</v>
      </c>
    </row>
    <row r="105" spans="1:2" x14ac:dyDescent="0.2">
      <c r="A105" s="613" t="s">
        <v>382</v>
      </c>
      <c r="B105" s="613" t="s">
        <v>383</v>
      </c>
    </row>
    <row r="106" spans="1:2" x14ac:dyDescent="0.2">
      <c r="A106" s="613" t="s">
        <v>384</v>
      </c>
      <c r="B106" s="613" t="s">
        <v>385</v>
      </c>
    </row>
    <row r="107" spans="1:2" x14ac:dyDescent="0.2">
      <c r="A107" s="613" t="s">
        <v>384</v>
      </c>
      <c r="B107" s="613" t="s">
        <v>386</v>
      </c>
    </row>
    <row r="108" spans="1:2" x14ac:dyDescent="0.2">
      <c r="A108" s="613" t="s">
        <v>385</v>
      </c>
      <c r="B108" s="613" t="s">
        <v>386</v>
      </c>
    </row>
    <row r="109" spans="1:2" x14ac:dyDescent="0.2">
      <c r="A109" s="613" t="s">
        <v>387</v>
      </c>
      <c r="B109" s="613" t="s">
        <v>388</v>
      </c>
    </row>
    <row r="110" spans="1:2" x14ac:dyDescent="0.2">
      <c r="A110" s="613" t="s">
        <v>387</v>
      </c>
      <c r="B110" s="613" t="s">
        <v>389</v>
      </c>
    </row>
    <row r="111" spans="1:2" x14ac:dyDescent="0.2">
      <c r="A111" s="613" t="s">
        <v>388</v>
      </c>
      <c r="B111" s="613" t="s">
        <v>389</v>
      </c>
    </row>
    <row r="112" spans="1:2" x14ac:dyDescent="0.2">
      <c r="A112" s="613" t="s">
        <v>390</v>
      </c>
      <c r="B112" s="613" t="s">
        <v>387</v>
      </c>
    </row>
    <row r="113" spans="1:2" x14ac:dyDescent="0.2">
      <c r="A113" s="613" t="s">
        <v>390</v>
      </c>
      <c r="B113" s="613" t="s">
        <v>391</v>
      </c>
    </row>
    <row r="114" spans="1:2" x14ac:dyDescent="0.2">
      <c r="A114" s="613" t="s">
        <v>390</v>
      </c>
      <c r="B114" s="613" t="s">
        <v>392</v>
      </c>
    </row>
    <row r="115" spans="1:2" x14ac:dyDescent="0.2">
      <c r="A115" s="613" t="s">
        <v>391</v>
      </c>
      <c r="B115" s="613" t="s">
        <v>387</v>
      </c>
    </row>
    <row r="116" spans="1:2" x14ac:dyDescent="0.2">
      <c r="A116" s="613" t="s">
        <v>391</v>
      </c>
      <c r="B116" s="613" t="s">
        <v>392</v>
      </c>
    </row>
    <row r="117" spans="1:2" x14ac:dyDescent="0.2">
      <c r="A117" s="613" t="s">
        <v>392</v>
      </c>
      <c r="B117" s="613" t="s">
        <v>387</v>
      </c>
    </row>
    <row r="118" spans="1:2" x14ac:dyDescent="0.2">
      <c r="A118" s="613" t="s">
        <v>393</v>
      </c>
      <c r="B118" s="613" t="s">
        <v>394</v>
      </c>
    </row>
    <row r="119" spans="1:2" x14ac:dyDescent="0.2">
      <c r="A119" s="613" t="s">
        <v>393</v>
      </c>
      <c r="B119" s="613" t="s">
        <v>395</v>
      </c>
    </row>
    <row r="120" spans="1:2" x14ac:dyDescent="0.2">
      <c r="A120" s="613" t="s">
        <v>394</v>
      </c>
      <c r="B120" s="613" t="s">
        <v>395</v>
      </c>
    </row>
    <row r="121" spans="1:2" x14ac:dyDescent="0.2">
      <c r="A121" s="613" t="s">
        <v>396</v>
      </c>
      <c r="B121" s="613" t="s">
        <v>397</v>
      </c>
    </row>
    <row r="122" spans="1:2" x14ac:dyDescent="0.2">
      <c r="A122" s="613" t="s">
        <v>396</v>
      </c>
      <c r="B122" s="613" t="s">
        <v>398</v>
      </c>
    </row>
    <row r="123" spans="1:2" x14ac:dyDescent="0.2">
      <c r="A123" s="613" t="s">
        <v>397</v>
      </c>
      <c r="B123" s="613" t="s">
        <v>398</v>
      </c>
    </row>
    <row r="124" spans="1:2" x14ac:dyDescent="0.2">
      <c r="A124" s="613" t="s">
        <v>399</v>
      </c>
      <c r="B124" s="613" t="s">
        <v>396</v>
      </c>
    </row>
    <row r="125" spans="1:2" x14ac:dyDescent="0.2">
      <c r="A125" s="613" t="s">
        <v>399</v>
      </c>
      <c r="B125" s="613" t="s">
        <v>400</v>
      </c>
    </row>
    <row r="126" spans="1:2" x14ac:dyDescent="0.2">
      <c r="A126" s="613" t="s">
        <v>399</v>
      </c>
      <c r="B126" s="613" t="s">
        <v>401</v>
      </c>
    </row>
    <row r="127" spans="1:2" x14ac:dyDescent="0.2">
      <c r="A127" s="613" t="s">
        <v>402</v>
      </c>
      <c r="B127" s="613" t="s">
        <v>403</v>
      </c>
    </row>
    <row r="128" spans="1:2" x14ac:dyDescent="0.2">
      <c r="A128" s="613" t="s">
        <v>402</v>
      </c>
      <c r="B128" s="613" t="s">
        <v>404</v>
      </c>
    </row>
    <row r="129" spans="1:2" x14ac:dyDescent="0.2">
      <c r="A129" s="613" t="s">
        <v>403</v>
      </c>
      <c r="B129" s="613" t="s">
        <v>404</v>
      </c>
    </row>
    <row r="130" spans="1:2" x14ac:dyDescent="0.2">
      <c r="A130" s="613" t="s">
        <v>405</v>
      </c>
      <c r="B130" s="613" t="s">
        <v>406</v>
      </c>
    </row>
    <row r="131" spans="1:2" x14ac:dyDescent="0.2">
      <c r="A131" s="613" t="s">
        <v>405</v>
      </c>
      <c r="B131" s="613" t="s">
        <v>407</v>
      </c>
    </row>
    <row r="132" spans="1:2" x14ac:dyDescent="0.2">
      <c r="A132" s="613" t="s">
        <v>406</v>
      </c>
      <c r="B132" s="613" t="s">
        <v>407</v>
      </c>
    </row>
    <row r="133" spans="1:2" x14ac:dyDescent="0.2">
      <c r="A133" s="613" t="s">
        <v>408</v>
      </c>
      <c r="B133" s="613" t="s">
        <v>409</v>
      </c>
    </row>
    <row r="134" spans="1:2" x14ac:dyDescent="0.2">
      <c r="A134" s="613" t="s">
        <v>408</v>
      </c>
      <c r="B134" s="613" t="s">
        <v>410</v>
      </c>
    </row>
    <row r="135" spans="1:2" x14ac:dyDescent="0.2">
      <c r="A135" s="613" t="s">
        <v>409</v>
      </c>
      <c r="B135" s="613" t="s">
        <v>410</v>
      </c>
    </row>
    <row r="136" spans="1:2" x14ac:dyDescent="0.2">
      <c r="A136" s="613" t="s">
        <v>411</v>
      </c>
      <c r="B136" s="613" t="s">
        <v>412</v>
      </c>
    </row>
    <row r="137" spans="1:2" x14ac:dyDescent="0.2">
      <c r="A137" s="613" t="s">
        <v>411</v>
      </c>
      <c r="B137" s="613" t="s">
        <v>413</v>
      </c>
    </row>
    <row r="138" spans="1:2" x14ac:dyDescent="0.2">
      <c r="A138" s="613" t="s">
        <v>412</v>
      </c>
      <c r="B138" s="613" t="s">
        <v>413</v>
      </c>
    </row>
    <row r="139" spans="1:2" x14ac:dyDescent="0.2">
      <c r="A139" s="613" t="s">
        <v>414</v>
      </c>
      <c r="B139" s="613" t="s">
        <v>415</v>
      </c>
    </row>
    <row r="140" spans="1:2" x14ac:dyDescent="0.2">
      <c r="A140" s="613" t="s">
        <v>414</v>
      </c>
      <c r="B140" s="613" t="s">
        <v>416</v>
      </c>
    </row>
    <row r="141" spans="1:2" x14ac:dyDescent="0.2">
      <c r="A141" s="613" t="s">
        <v>415</v>
      </c>
      <c r="B141" s="613" t="s">
        <v>416</v>
      </c>
    </row>
    <row r="142" spans="1:2" x14ac:dyDescent="0.2">
      <c r="A142" s="613" t="s">
        <v>417</v>
      </c>
      <c r="B142" s="613" t="s">
        <v>418</v>
      </c>
    </row>
    <row r="143" spans="1:2" x14ac:dyDescent="0.2">
      <c r="A143" s="613" t="s">
        <v>417</v>
      </c>
      <c r="B143" s="613" t="s">
        <v>419</v>
      </c>
    </row>
    <row r="144" spans="1:2" x14ac:dyDescent="0.2">
      <c r="A144" s="613" t="s">
        <v>418</v>
      </c>
      <c r="B144" s="613" t="s">
        <v>419</v>
      </c>
    </row>
    <row r="145" spans="1:2" x14ac:dyDescent="0.2">
      <c r="A145" s="613" t="s">
        <v>420</v>
      </c>
      <c r="B145" s="613" t="s">
        <v>421</v>
      </c>
    </row>
    <row r="146" spans="1:2" x14ac:dyDescent="0.2">
      <c r="A146" s="613" t="s">
        <v>420</v>
      </c>
      <c r="B146" s="613" t="s">
        <v>422</v>
      </c>
    </row>
    <row r="147" spans="1:2" x14ac:dyDescent="0.2">
      <c r="A147" s="613" t="s">
        <v>421</v>
      </c>
      <c r="B147" s="613" t="s">
        <v>422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RESULTS</vt:lpstr>
      <vt:lpstr>A1 Baseline - Terrestrial</vt:lpstr>
      <vt:lpstr>A3 Enhancement - Terrestrial</vt:lpstr>
      <vt:lpstr>A2 Creation - Terrestrial</vt:lpstr>
      <vt:lpstr>B1 Baseline - FW</vt:lpstr>
      <vt:lpstr>B2 Creation - FW</vt:lpstr>
      <vt:lpstr>B3 Enhancement - FW</vt:lpstr>
      <vt:lpstr>C1 Baseline - Marine</vt:lpstr>
      <vt:lpstr>C2 Creation - Marine</vt:lpstr>
      <vt:lpstr>C3 Enhancement - Marine</vt:lpstr>
      <vt:lpstr>Z1 HAB CLASS</vt:lpstr>
      <vt:lpstr>Z2 DISTINCTIVENESS</vt:lpstr>
      <vt:lpstr>Z3 CONDITION VALUE</vt:lpstr>
      <vt:lpstr>Z7 TARGET CREATION</vt:lpstr>
      <vt:lpstr>Z8 TARGET ENHANCEMENT</vt:lpstr>
      <vt:lpstr>Z8 TARGET ENH</vt:lpstr>
      <vt:lpstr>ENH POSSIBILITY</vt:lpstr>
      <vt:lpstr>EnhancementHabitats2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Natalie Woo</cp:lastModifiedBy>
  <dcterms:modified xsi:type="dcterms:W3CDTF">2026-03-26T05:26:27Z</dcterms:modified>
</cp:coreProperties>
</file>